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1_Rehber" sheetId="1" state="visible" r:id="rId3"/>
    <sheet name="2_Girdiler" sheetId="2" state="visible" r:id="rId4"/>
    <sheet name="3_Lognormal" sheetId="3" state="visible" r:id="rId5"/>
    <sheet name="4_Simulasyon" sheetId="4" state="visible" r:id="rId6"/>
    <sheet name="5_Model_Sonuclari" sheetId="5" state="visible" r:id="rId7"/>
    <sheet name="6_Ekonomi" sheetId="6" state="visible" r:id="rId8"/>
    <sheet name="7_Duyarlilik"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<sst xmlns="http://schemas.openxmlformats.org/spreadsheetml/2006/main" count="206" uniqueCount="177">
  <si>
    <t xml:space="preserve">Doğrulama Çalışma Kitabı – Rehber</t>
  </si>
  <si>
    <t xml:space="preserve">Bu dosya, makaledeki analizleri Python kodundan bağımsız olarak, formülleri görünen Excel hesaplarıyla tekrarlar. Her hücreye tıklayarak hesabın nasıl yapıldığını izleyebilirsiniz. Mavi yazılar sabit girdi, siyah yazılar formül, yeşil yazılar başka sayfadan alınan değerdir. Sarı hücreleri değiştirebilirsiniz.</t>
  </si>
  <si>
    <t xml:space="preserve">Modelin mantığı – 6 adımda</t>
  </si>
  <si>
    <t xml:space="preserve">1. Başlangıç D vitamini düzeyleri. TBSA 2017, her grup için serum 25(OH)D değerlerini dilimler halinde veriyor (&lt;10, 10–19, 20–29, 30–79, ≥80 ng/mL). Bu dilimlere bir log-normal dağılım (sağa çarpık, sıfırın altına inmeyen dağılım) uydurduk. Böylece her grubun tam dağılımını iki sayıyla (µ ve σ) tanımlayabiliyoruz. → Kontrol: 3_Lognormal sayfası.</t>
  </si>
  <si>
    <t xml:space="preserve">2. Sanal kişiler. Her grup için binlerce sanal kişi oluşturuyoruz. Her kişiye bu dağılımdan rastgele bir başlangıç düzeyi ve TBSA'daki ekmek tüketimi dağılımından rastgele bir ekmek miktarı veriliyor. Excel'de bu, LOGINV(rastgele sayı; µ; σ) formülüyle yapılıyor – yani daha önce Excel'de yaptığınız Monte Carlo ile aynı mantık. → 4_Simulasyon sayfası, D ve E sütunları.</t>
  </si>
  <si>
    <t xml:space="preserve">3. Fortifikasyondan gelen D vitamini. Ek alım = doz (µg/100 g un) ÷ 100 × ekmek (g) × ekmekteki un oranı (0,74) × fırında kalan oran (0,85). → 4_Simulasyon, F sütunu.</t>
  </si>
  <si>
    <t xml:space="preserve">4. Serum artışı. Ek alımın serum düzeyine etkisini, randomize kontrollü fortifikasyon çalışmalarının meta-analizinden (Dunlop 2021) alınan eğriden okuyoruz. Eğri doğrusal değil: düşük alımlarda dik, yüksek alımlarda yatıklaşıyor. Excel'de eğrinin noktaları arasında doğrusal ara değer bulunuyor. → 2_Girdiler satır 20–21; 4_Simulasyon G–I sütunları.</t>
  </si>
  <si>
    <t xml:space="preserve">5. Yeni prevalans. Her kişinin yeni düzeyi = başlangıç + artış. 20 ng/mL ve 12 ng/mL altındakilerin oranı COUNTIF ile sayılıyor. → 4_Simulasyon, F5–F8 hücreleri; Python sonucu G sütununda.</t>
  </si>
  <si>
    <t xml:space="preserve">6. Maliyet. Hammadde maliyeti = doz × yıllık un miktarı ÷ premiksteki D vitamini oranı × fazla ekleme payı × fiyat. Önlenen vaka = (önceki − sonraki prevalans) × nüfus. Vaka başına maliyet = toplam maliyet ÷ önlenen vaka. → 6_Ekonomi sayfası.</t>
  </si>
  <si>
    <t xml:space="preserve">Python modeli Excel'den neyi fazla yapıyor?</t>
  </si>
  <si>
    <t xml:space="preserve">İki katmanlı Monte Carlo. Excel sayfası bir kez 10.000 kişi simüle ediyor ve un oranı, fırın kaybı ve doz-yanıt eğrisi için orta değerleri sabit kullanıyor. Python modeli bunu 1.000 kez tekrarlıyor ve her tekrarda bu belirsiz parametreleri de rastgele değiştiriyor (dış katman). Her tekrarda 20.000 kişi simüle ediliyor (iç katman). Makaledeki %95 belirsizlik aralıkları bu 1.000 tekrarın 2,5. ve 97,5. yüzdelikleridir. Excel sonucunun Python medyanına 1–2 puan içinde yakın olması, temel hesabın doğru kurulduğunu gösterir.</t>
  </si>
  <si>
    <t xml:space="preserve">Ayrıca Python modeli, TBSA dilim yüzdelerinin örnekleme hatasını da her tekrarda yeniden örnekleyerek hesaba katıyor (Dirichlet yeniden örnekleme) ve güvenlik analizini 200.000 kişiyle yapıyor.</t>
  </si>
  <si>
    <t xml:space="preserve">Nasıl kontrol edersiniz?</t>
  </si>
  <si>
    <t xml:space="preserve">a) 3_Lognormal: N sütunundaki farklar küçük olmalı (en fazla 3,3 puan, gebelerde). Bu, log-normal dağılımın TBSA verisini iyi temsil ettiğini gösterir.</t>
  </si>
  <si>
    <t xml:space="preserve">b) 4_Simulasyon: B4'ten grubu, B5'ten dozu değiştirin. H5–H8 hücrelerindeki farklar genelde 1–2 puan içinde kalmalı. Rastgele sayılar sabit olduğu için her açılışta aynı sonucu alırsınız. İsterseniz B ve C sütunlarına =RAND() (Türkçe Excel'de =S_SAYI_ÜRET()) yazarak her seferinde farklı sanal kişiler üretebilirsiniz; sonuçlar küçük oranlarda dalgalanır – Monte Carlo'nun doğası budur.</t>
  </si>
  <si>
    <t xml:space="preserve">c) 6_Ekonomi: 4 µg satırındaki vaka başına maliyetler ve QALY başına maliyet, makaledeki Tablo 4 ile birkaç sent içinde aynı çıkmalı. Küçük fark şuradan geliyor: Excel her grubun medyan prevalansını topluyor, makale ise her tekrarda hesaplanan ulusal toplamın medyanını veriyor. B9 hücresindeki sabit maliyeti 0 yaparak sabit maliyetsiz sonuçları da görebilirsiniz.</t>
  </si>
  <si>
    <t xml:space="preserve">Hakem sorularına hazırlık – kısa cevaplar</t>
  </si>
  <si>
    <t xml:space="preserve">Neden log-normal? D vitamini düzeyleri sağa çarpıktır ve sıfırın altına inemez. TBSA güven aralıklarından türetilen standart sapmalarla normal dağılım kullanılsaydı bazı gruplarda kişilerin %21'inin düzeyi negatif çıkardı. Log-normal dağılım ise gözlenen dilimleri 0–3,3 puan farkla yakalıyor.</t>
  </si>
  <si>
    <t xml:space="preserve">Neden doğrusal olmayan eğri? Fortifiye gıda çalışmalarının meta-analizi (Dunlop 2021) ilişkinin doğrusal olmadığını gösterdi (P&lt;0,001). Doğrusal oranları da duyarlılık analizinde denedik (Tablo 2).</t>
  </si>
  <si>
    <t xml:space="preserve">Neden ekmek tüketimi verisi, gıda arzı değil? Değirmen bütün unu zenginleştirir, ama vatandaş yalnızca yediği ekmeğin içindeki unu alır. Bu yüzden faydayı tüketimden, maliyeti arzdan hesapladık; ikisi de muhafazakâr taraftadır.</t>
  </si>
  <si>
    <t xml:space="preserve">Güvenlik neden "en kötü durum"? Tek günlük tüketim verisi yüksek tüketicileri abartır; ayrıca takviye çalışmalarından gelen daha dik bir eğri kullandık ve tüm gebe/emzirenlerin takviye aldığını varsaydık. Buna rağmen alımlar üst sınırın altında kaldı.</t>
  </si>
  <si>
    <t xml:space="preserve">Model girdileri (mavi = sabit girdi; kaynaklar F sütununda)</t>
  </si>
  <si>
    <t xml:space="preserve">Grup</t>
  </si>
  <si>
    <t xml:space="preserve">µ (log ölçek)</t>
  </si>
  <si>
    <t xml:space="preserve">σ (log ölçek)</t>
  </si>
  <si>
    <t xml:space="preserve">Ekmek ort. (g/gün)</t>
  </si>
  <si>
    <t xml:space="preserve">Ekmek SS (g/gün)</t>
  </si>
  <si>
    <t xml:space="preserve">Nüfus 2017</t>
  </si>
  <si>
    <t xml:space="preserve">QALY kaybı (disutility)</t>
  </si>
  <si>
    <t xml:space="preserve">TBSA serum n</t>
  </si>
  <si>
    <t xml:space="preserve">Kaynak</t>
  </si>
  <si>
    <t xml:space="preserve">Erkek 15-18</t>
  </si>
  <si>
    <t xml:space="preserve">µ, σ: TBSA 2017 Tablo 3.73/3.83 dilim yüzdelerine log-normal uyum (model, 01_simulation.py); kontrolü 3_Lognormal sayfasında</t>
  </si>
  <si>
    <t xml:space="preserve">Erkek 19-64</t>
  </si>
  <si>
    <t xml:space="preserve">Ekmek: TBSA 2017 Tablo 2.55–2.60 (tek gün 24 saatlik geri çağırma)</t>
  </si>
  <si>
    <t xml:space="preserve">Erkek 65+</t>
  </si>
  <si>
    <t xml:space="preserve">Nüfus: TÜİK ADNKS 2017; Kadın 19–64 = 24.608.616 − gebe (1.300.258 canlı doğum × 0,75)</t>
  </si>
  <si>
    <t xml:space="preserve">Kadın 15-18</t>
  </si>
  <si>
    <t xml:space="preserve">QALY kaybı: Aguiar ve ark. 2020 (15–18 yaş için çocuk değeri 0,05)</t>
  </si>
  <si>
    <t xml:space="preserve">Kadın 19-64</t>
  </si>
  <si>
    <t xml:space="preserve">Kadın 65+</t>
  </si>
  <si>
    <t xml:space="preserve">Gebe</t>
  </si>
  <si>
    <t xml:space="preserve">Genel parametreler</t>
  </si>
  <si>
    <t xml:space="preserve">Ekmekteki un oranı (orta değer)</t>
  </si>
  <si>
    <t xml:space="preserve">Model 0,69–0,79 aralığında rastgele değer çekiyor; burada orta değer</t>
  </si>
  <si>
    <t xml:space="preserve">Fırında muhafaza oranı (orta değer)</t>
  </si>
  <si>
    <t xml:space="preserve">Model 0,80–0,90; Jakobsen &amp; Knuthsen 2014: %85</t>
  </si>
  <si>
    <t xml:space="preserve">Kapsama</t>
  </si>
  <si>
    <t xml:space="preserve">Ana analiz %100</t>
  </si>
  <si>
    <t xml:space="preserve">nmol/L → ng/mL dönüşüm katsayısı</t>
  </si>
  <si>
    <t xml:space="preserve">1 ng/mL = 2,496 nmol/L</t>
  </si>
  <si>
    <t xml:space="preserve">Doz-yanıt eğrisi (Dunlop 2021, yetişkin, Şekil 2B; sayısallaştırıldı)</t>
  </si>
  <si>
    <t xml:space="preserve">Alım (µg/gün)</t>
  </si>
  <si>
    <t xml:space="preserve">Serum artışı (nmol/L)</t>
  </si>
  <si>
    <t xml:space="preserve">Not: 40 µg/gün üstünde son eğimle doğrusal uzatılır; noktalar arasında doğrusal ara değer bulunur.</t>
  </si>
  <si>
    <t xml:space="preserve">Fortifikasyon dozları (µg/100 g un)</t>
  </si>
  <si>
    <t xml:space="preserve">Kontrol 1: Log-normal dağılım TBSA'daki gözlenen dilim yüzdelerini yakalıyor mu?</t>
  </si>
  <si>
    <t xml:space="preserve">Gözlenen = TBSA (19–64 alt grupları TÜİK 2017 nüfusuyla ağırlıklandırılarak birleştirildi). Uyum = LOGNORMDIST(sınır; µ; σ) farkları. Fark sütunları birkaç puanı geçmemeli.</t>
  </si>
  <si>
    <t xml:space="preserve">Gözlenen &lt;10 (%)</t>
  </si>
  <si>
    <t xml:space="preserve">Gözlenen 10–19 (%)</t>
  </si>
  <si>
    <t xml:space="preserve">Gözlenen 20–29 (%)</t>
  </si>
  <si>
    <t xml:space="preserve">Gözlenen 30–79 (%)</t>
  </si>
  <si>
    <t xml:space="preserve">Gözlenen ≥80 (%)</t>
  </si>
  <si>
    <t xml:space="preserve">Uyum &lt;10 (%)</t>
  </si>
  <si>
    <t xml:space="preserve">Uyum 10–19 (%)</t>
  </si>
  <si>
    <t xml:space="preserve">Uyum 20–29 (%)</t>
  </si>
  <si>
    <t xml:space="preserve">Uyum 30–79 (%)</t>
  </si>
  <si>
    <t xml:space="preserve">Uyum ≥80 (%)</t>
  </si>
  <si>
    <t xml:space="preserve">Gözlenen &lt;20 (%)</t>
  </si>
  <si>
    <t xml:space="preserve">Uyum &lt;20 (%)</t>
  </si>
  <si>
    <t xml:space="preserve">Fark (puan)</t>
  </si>
  <si>
    <t xml:space="preserve">Uyum &lt;12 (%)</t>
  </si>
  <si>
    <t xml:space="preserve">Medyan (ng/mL)</t>
  </si>
  <si>
    <t xml:space="preserve">Ortalama (ng/mL)</t>
  </si>
  <si>
    <t xml:space="preserve">Kontrol 2: Bir grubun Monte Carlo simülasyonu (10.000 sanal kişi)</t>
  </si>
  <si>
    <t xml:space="preserve">Sarı hücrelerden grup ve doz seçin. Rastgele sayılar (B ve C sütunları) sabit değerlerdir; böylece her açılışta aynı sonuç çıkar.</t>
  </si>
  <si>
    <t xml:space="preserve">Sonuç</t>
  </si>
  <si>
    <t xml:space="preserve">Bu sayfa (Excel)</t>
  </si>
  <si>
    <t xml:space="preserve">Python modeli</t>
  </si>
  <si>
    <t xml:space="preserve">Doz (µg/100 g un)</t>
  </si>
  <si>
    <t xml:space="preserve">&lt;20 ng/mL, fortifikasyonsuz (%)</t>
  </si>
  <si>
    <t xml:space="preserve">Grup satırı (yardımcı)</t>
  </si>
  <si>
    <t xml:space="preserve">&lt;20 ng/mL, fortifikasyonlu (%)</t>
  </si>
  <si>
    <t xml:space="preserve">µ, σ (serum)</t>
  </si>
  <si>
    <t xml:space="preserve">&lt;12 ng/mL, fortifikasyonsuz (%)</t>
  </si>
  <si>
    <t xml:space="preserve">Ekmek log-normal µ, σ</t>
  </si>
  <si>
    <t xml:space="preserve">&lt;12 ng/mL, fortifikasyonlu (%)</t>
  </si>
  <si>
    <t xml:space="preserve">Ekmek ort. kontrol (g/gün)</t>
  </si>
  <si>
    <t xml:space="preserve">Ortalama ek alım (µg/gün)</t>
  </si>
  <si>
    <t xml:space="preserve">Not: Python modeli un oranı, muhafaza ve eğri belirsizliğini de rastgele değiştirip 1.000 kez tekrarlıyor; burada orta değerler sabit. Farkın 1–2 puan içinde kalması beklenir.</t>
  </si>
  <si>
    <t xml:space="preserve">Kişi</t>
  </si>
  <si>
    <t xml:space="preserve">U1 (serum için rastgele sayı)</t>
  </si>
  <si>
    <t xml:space="preserve">U2 (ekmek için rastgele sayı)</t>
  </si>
  <si>
    <t xml:space="preserve">Başlangıç 25(OH)D (ng/mL)</t>
  </si>
  <si>
    <t xml:space="preserve">Ekmek (g/gün)</t>
  </si>
  <si>
    <t xml:space="preserve">Fortifikasyondan ek D vitamini (µg/gün)</t>
  </si>
  <si>
    <t xml:space="preserve">Eğri aralığı (yardımcı)</t>
  </si>
  <si>
    <t xml:space="preserve">Serum artışı (ng/mL)</t>
  </si>
  <si>
    <t xml:space="preserve">Yeni 25(OH)D (ng/mL)</t>
  </si>
  <si>
    <t xml:space="preserve">Python modelinin ana analiz sonuçları (S1, 1.000 tekrarın medyanı) – karşılaştırma için değer olarak kopyalandı</t>
  </si>
  <si>
    <t xml:space="preserve">&lt;20 ng/mL prevalansı (%)</t>
  </si>
  <si>
    <t xml:space="preserve">Grup \ Doz</t>
  </si>
  <si>
    <t xml:space="preserve">&lt;12 ng/mL prevalansı (%)</t>
  </si>
  <si>
    <t xml:space="preserve">Kaynak: results/2_prevalans_sonuclari.csv (Zenodo 10.5281/zenodo.23416906)</t>
  </si>
  <si>
    <t xml:space="preserve">Kontrol 3: Maliyet, önlenen vaka ve QALY hesapları</t>
  </si>
  <si>
    <t xml:space="preserve">D3 premiks fiyatı (USD/kg, 2006)</t>
  </si>
  <si>
    <t xml:space="preserve">WHO/FAO 2006 tablosu (suda dağılabilir kuru D vitamini)</t>
  </si>
  <si>
    <t xml:space="preserve">Premiksteki D vitamini oranı</t>
  </si>
  <si>
    <t xml:space="preserve">%0,25 = 2,5 mg/g</t>
  </si>
  <si>
    <t xml:space="preserve">Fazla ekleme payı (overage)</t>
  </si>
  <si>
    <t xml:space="preserve">WHO/FAO: %20</t>
  </si>
  <si>
    <t xml:space="preserve">TÜFE çarpanı 2006→2024</t>
  </si>
  <si>
    <t xml:space="preserve">BLS CPI Inflation Calculator</t>
  </si>
  <si>
    <t xml:space="preserve">Buğday unu arzı (g/kişi/gün)</t>
  </si>
  <si>
    <t xml:space="preserve">GFDx Türkiye</t>
  </si>
  <si>
    <t xml:space="preserve">Toplam nüfus 2017</t>
  </si>
  <si>
    <t xml:space="preserve">TÜİK ADNKS 2017</t>
  </si>
  <si>
    <t xml:space="preserve">Sabit program maliyeti (USD/kişi/yıl)</t>
  </si>
  <si>
    <t xml:space="preserve">Eşik analizi: 0–0,50; buradan değiştirebilirsiniz</t>
  </si>
  <si>
    <t xml:space="preserve">Yıllık un miktarı (ton)</t>
  </si>
  <si>
    <t xml:space="preserve">Doz (µg/100 g)</t>
  </si>
  <si>
    <t xml:space="preserve">Hammadde maliyeti (USD/yıl)</t>
  </si>
  <si>
    <t xml:space="preserve">Kişi başı hammadde (USD)</t>
  </si>
  <si>
    <t xml:space="preserve">Önlenen &lt;20 vakası</t>
  </si>
  <si>
    <t xml:space="preserve">Önlenen &lt;12 vakası</t>
  </si>
  <si>
    <t xml:space="preserve">Toplam maliyet (USD/yıl)</t>
  </si>
  <si>
    <t xml:space="preserve">Vaka başına maliyet &lt;20 (USD)</t>
  </si>
  <si>
    <t xml:space="preserve">Vaka başına maliyet &lt;12 (USD)</t>
  </si>
  <si>
    <t xml:space="preserve">QALY</t>
  </si>
  <si>
    <t xml:space="preserve">QALY başına maliyet (USD)</t>
  </si>
  <si>
    <t xml:space="preserve">Makaledeki Tablo 4 ile karşılaştırın (sabit maliyet 0,10 USD iken 4 µg: vaka başına maliyet &lt;20 = 1,85; &lt;12 = 2,13; QALY başına = 14,0). Sonuçlar birkaç sent içinde aynı çıkmalı.</t>
  </si>
  <si>
    <t xml:space="preserve">Not: Önlenen vaka sayıları Python modelinin gruplara göre medyan prevalanslarından hesaplanır; makaledeki toplamlar ise her tekrardaki toplamın medyanıdır, bu yüzden küçük farklar olabilir.</t>
  </si>
  <si>
    <t xml:space="preserve">Fiyatı, un arzını veya sabit maliyeti (sarı hücre) değiştirerek tek yönlü duyarlılık analizini kendiniz yapabilirsiniz.</t>
  </si>
  <si>
    <t xml:space="preserve">Hangi değişkenlerin belirsizliği nasıl ele alındı?</t>
  </si>
  <si>
    <t xml:space="preserve">Değişken / varsayım</t>
  </si>
  <si>
    <t xml:space="preserve">Nasıl ele alındı</t>
  </si>
  <si>
    <t xml:space="preserve">Açıklama</t>
  </si>
  <si>
    <t xml:space="preserve">Başlangıç serum dağılımı (µ, σ)</t>
  </si>
  <si>
    <t xml:space="preserve">Olasılıksal (her tekrarda)</t>
  </si>
  <si>
    <t xml:space="preserve">TBSA dilim yüzdelerinin örnekleme hatası, tasarım etkisi dikkate alınarak yeniden örneklendi</t>
  </si>
  <si>
    <t xml:space="preserve">Ekmekteki un oranı</t>
  </si>
  <si>
    <t xml:space="preserve">Olasılıksal: 0,69–0,79</t>
  </si>
  <si>
    <t xml:space="preserve">TÜRKOMP ve Gıda Kodeksi değerlerinden</t>
  </si>
  <si>
    <t xml:space="preserve">Fırında muhafaza oranı</t>
  </si>
  <si>
    <t xml:space="preserve">Olasılıksal: 0,80–0,90; senaryo: 0,50–0,70</t>
  </si>
  <si>
    <t xml:space="preserve">Jakobsen &amp; Knuthsen 2014; lavaş ve çavdar ekmeği verileri</t>
  </si>
  <si>
    <t xml:space="preserve">Doz-yanıt eğrisi</t>
  </si>
  <si>
    <t xml:space="preserve">Olasılıksal (eğrinin %95 GA) + 4 alternatif senaryo</t>
  </si>
  <si>
    <t xml:space="preserve">D3 eğrisi ve 0,32 / 0,48 / 0,68 ng/mL per µg doğrusal oranlar (Tablo 2)</t>
  </si>
  <si>
    <t xml:space="preserve">Fortifiye ürünler</t>
  </si>
  <si>
    <t xml:space="preserve">Senaryo: ekmek + çörek</t>
  </si>
  <si>
    <t xml:space="preserve">Çörek un oranı 0,45–0,65</t>
  </si>
  <si>
    <t xml:space="preserve">Senaryo: %90 ve %75</t>
  </si>
  <si>
    <t xml:space="preserve">Değirmenlerin uyum oranı belirsizliği</t>
  </si>
  <si>
    <t xml:space="preserve">Sabit program maliyeti</t>
  </si>
  <si>
    <t xml:space="preserve">Eşik analizi: 0–0,50 USD/kişi</t>
  </si>
  <si>
    <t xml:space="preserve">Şekil 2</t>
  </si>
  <si>
    <t xml:space="preserve">QALY kaybı değerleri</t>
  </si>
  <si>
    <t xml:space="preserve">Senaryo: kayıp yok</t>
  </si>
  <si>
    <t xml:space="preserve">Değerler klinisyen anketinden (Aguiar)</t>
  </si>
  <si>
    <t xml:space="preserve">Güvenlik varsayımları</t>
  </si>
  <si>
    <t xml:space="preserve">En kötü durum analizi</t>
  </si>
  <si>
    <t xml:space="preserve">Tüm üst değerler aynı anda (Tablo 3)</t>
  </si>
  <si>
    <t xml:space="preserve">Ekmek tüketiminin dağılımı (SS)</t>
  </si>
  <si>
    <t xml:space="preserve">Değiştirilmedi</t>
  </si>
  <si>
    <t xml:space="preserve">Tek gün verisi; güvenlik için muhafazakâr yönde. Kısıtlılıklarda belirtildi</t>
  </si>
  <si>
    <t xml:space="preserve">Ekmek tüketimi ile serum düzeyi arasındaki ilişki</t>
  </si>
  <si>
    <t xml:space="preserve">Değiştirilmedi (bağımsız varsayıldı)</t>
  </si>
  <si>
    <t xml:space="preserve">Mikro veri olmadan test edilemiyor. Kısıtlılıklarda belirtildi</t>
  </si>
  <si>
    <t xml:space="preserve">Premiks fiyatı, un arzı, TÜFE</t>
  </si>
  <si>
    <t xml:space="preserve">Ana analizde sabit</t>
  </si>
  <si>
    <t xml:space="preserve">6_Ekonomi sayfasında sarı/mavi hücreleri değiştirerek siz deneyebilirsiniz; hammadde maliyeti bunlarla doğrusal değişir</t>
  </si>
  <si>
    <t xml:space="preserve">Nüfus yılı (2017)</t>
  </si>
  <si>
    <t xml:space="preserve">Sabit</t>
  </si>
  <si>
    <t xml:space="preserve">Önlenen vaka sayısı nüfusla orantılı; güncel nüfusla ~%5 artar</t>
  </si>
  <si>
    <t xml:space="preserve">Gebe sayısı katsayısı (0,75)</t>
  </si>
  <si>
    <t xml:space="preserve">Etkisi çok küçük</t>
  </si>
</sst>
</file>

<file path=xl/styles.xml><?xml version="1.0" encoding="utf-8"?>
<styleSheet xmlns="http://schemas.openxmlformats.org/spreadsheetml/2006/main">
  <numFmts count="7">
    <numFmt numFmtId="164" formatCode="General"/>
    <numFmt numFmtId="165" formatCode="#,##0"/>
    <numFmt numFmtId="166" formatCode="0.0"/>
    <numFmt numFmtId="167" formatCode="0.0000"/>
    <numFmt numFmtId="168" formatCode="General"/>
    <numFmt numFmtId="169" formatCode="0.000"/>
    <numFmt numFmtId="170" formatCode="0.00"/>
  </numFmts>
  <fonts count="11">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0"/>
      <name val="Arial"/>
      <family val="0"/>
      <charset val="1"/>
    </font>
    <font>
      <b val="true"/>
      <sz val="11"/>
      <name val="Arial"/>
      <family val="0"/>
      <charset val="1"/>
    </font>
    <font>
      <b val="true"/>
      <sz val="13"/>
      <name val="Arial"/>
      <family val="0"/>
      <charset val="1"/>
    </font>
    <font>
      <b val="true"/>
      <sz val="10"/>
      <name val="Arial"/>
      <family val="0"/>
      <charset val="1"/>
    </font>
    <font>
      <sz val="10"/>
      <color rgb="FF0000FF"/>
      <name val="Arial"/>
      <family val="0"/>
      <charset val="1"/>
    </font>
    <font>
      <sz val="10"/>
      <color rgb="FF008000"/>
      <name val="Arial"/>
      <family val="0"/>
      <charset val="1"/>
    </font>
  </fonts>
  <fills count="4">
    <fill>
      <patternFill patternType="none"/>
    </fill>
    <fill>
      <patternFill patternType="gray125"/>
    </fill>
    <fill>
      <patternFill patternType="solid">
        <fgColor rgb="FFEEEEEE"/>
        <bgColor rgb="FFFFFFCC"/>
      </patternFill>
    </fill>
    <fill>
      <patternFill patternType="solid">
        <fgColor rgb="FFFFFF00"/>
        <bgColor rgb="FFFFFF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4" fontId="9" fillId="3" borderId="0" xfId="0" applyFont="true" applyBorder="false" applyAlignment="false" applyProtection="false">
      <alignment horizontal="general" vertical="bottom" textRotation="0" wrapText="false" indent="0" shrinkToFit="false"/>
      <protection locked="true" hidden="false"/>
    </xf>
    <xf numFmtId="166" fontId="10" fillId="0" borderId="0" xfId="0" applyFont="true" applyBorder="false" applyAlignment="false" applyProtection="false">
      <alignment horizontal="general" vertical="bottom" textRotation="0" wrapText="false" indent="0" shrinkToFit="false"/>
      <protection locked="true" hidden="false"/>
    </xf>
    <xf numFmtId="167" fontId="5" fillId="0"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true" applyProtection="false">
      <alignment horizontal="general" vertical="top" textRotation="0" wrapText="tru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9" fontId="5" fillId="0" borderId="0" xfId="0" applyFont="true" applyBorder="false" applyAlignment="false" applyProtection="false">
      <alignment horizontal="general" vertical="bottom" textRotation="0" wrapText="false" indent="0" shrinkToFit="false"/>
      <protection locked="true" hidden="false"/>
    </xf>
    <xf numFmtId="170"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EEEEEE"/>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B2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20"/>
  </cols>
  <sheetData>
    <row r="1" customFormat="false" ht="18" hidden="false" customHeight="true" outlineLevel="0" collapsed="false">
      <c r="B1" s="1" t="s">
        <v>0</v>
      </c>
    </row>
    <row r="2" customFormat="false" ht="45" hidden="false" customHeight="true" outlineLevel="0" collapsed="false">
      <c r="B2" s="2" t="s">
        <v>1</v>
      </c>
    </row>
    <row r="3" customFormat="false" ht="18" hidden="false" customHeight="true" outlineLevel="0" collapsed="false">
      <c r="B3" s="3" t="s">
        <v>2</v>
      </c>
    </row>
    <row r="4" customFormat="false" ht="60" hidden="false" customHeight="true" outlineLevel="0" collapsed="false">
      <c r="B4" s="2" t="s">
        <v>3</v>
      </c>
    </row>
    <row r="5" customFormat="false" ht="60" hidden="false" customHeight="true" outlineLevel="0" collapsed="false">
      <c r="B5" s="2" t="s">
        <v>4</v>
      </c>
    </row>
    <row r="6" customFormat="false" ht="30" hidden="false" customHeight="true" outlineLevel="0" collapsed="false">
      <c r="B6" s="2" t="s">
        <v>5</v>
      </c>
    </row>
    <row r="7" customFormat="false" ht="60" hidden="false" customHeight="true" outlineLevel="0" collapsed="false">
      <c r="B7" s="2" t="s">
        <v>6</v>
      </c>
    </row>
    <row r="8" customFormat="false" ht="30" hidden="false" customHeight="true" outlineLevel="0" collapsed="false">
      <c r="B8" s="2" t="s">
        <v>7</v>
      </c>
    </row>
    <row r="9" customFormat="false" ht="45" hidden="false" customHeight="true" outlineLevel="0" collapsed="false">
      <c r="B9" s="2" t="s">
        <v>8</v>
      </c>
    </row>
    <row r="10" customFormat="false" ht="18" hidden="false" customHeight="true" outlineLevel="0" collapsed="false">
      <c r="B10" s="3" t="s">
        <v>9</v>
      </c>
    </row>
    <row r="11" customFormat="false" ht="75" hidden="false" customHeight="true" outlineLevel="0" collapsed="false">
      <c r="B11" s="2" t="s">
        <v>10</v>
      </c>
    </row>
    <row r="12" customFormat="false" ht="30" hidden="false" customHeight="true" outlineLevel="0" collapsed="false">
      <c r="B12" s="2" t="s">
        <v>11</v>
      </c>
    </row>
    <row r="13" customFormat="false" ht="18" hidden="false" customHeight="true" outlineLevel="0" collapsed="false">
      <c r="B13" s="3" t="s">
        <v>12</v>
      </c>
    </row>
    <row r="14" customFormat="false" ht="30" hidden="false" customHeight="true" outlineLevel="0" collapsed="false">
      <c r="B14" s="2" t="s">
        <v>13</v>
      </c>
    </row>
    <row r="15" customFormat="false" ht="60" hidden="false" customHeight="true" outlineLevel="0" collapsed="false">
      <c r="B15" s="2" t="s">
        <v>14</v>
      </c>
    </row>
    <row r="16" customFormat="false" ht="60" hidden="false" customHeight="true" outlineLevel="0" collapsed="false">
      <c r="B16" s="2" t="s">
        <v>15</v>
      </c>
    </row>
    <row r="17" customFormat="false" ht="18" hidden="false" customHeight="true" outlineLevel="0" collapsed="false">
      <c r="B17" s="3" t="s">
        <v>16</v>
      </c>
    </row>
    <row r="18" customFormat="false" ht="45" hidden="false" customHeight="true" outlineLevel="0" collapsed="false">
      <c r="B18" s="2" t="s">
        <v>17</v>
      </c>
    </row>
    <row r="19" customFormat="false" ht="30" hidden="false" customHeight="true" outlineLevel="0" collapsed="false">
      <c r="B19" s="2" t="s">
        <v>18</v>
      </c>
    </row>
    <row r="20" customFormat="false" ht="45" hidden="false" customHeight="true" outlineLevel="0" collapsed="false">
      <c r="B20" s="2" t="s">
        <v>19</v>
      </c>
    </row>
    <row r="21" customFormat="false" ht="45" hidden="false" customHeight="true" outlineLevel="0" collapsed="false">
      <c r="B21" s="2" t="s">
        <v>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9" min="2" style="0" width="14"/>
  </cols>
  <sheetData>
    <row r="1" customFormat="false" ht="16.15" hidden="false" customHeight="false" outlineLevel="0" collapsed="false">
      <c r="A1" s="4" t="s">
        <v>21</v>
      </c>
    </row>
    <row r="3" customFormat="false" ht="15" hidden="false" customHeight="false" outlineLevel="0" collapsed="false">
      <c r="A3" s="5" t="s">
        <v>22</v>
      </c>
      <c r="B3" s="5" t="s">
        <v>23</v>
      </c>
      <c r="C3" s="5" t="s">
        <v>24</v>
      </c>
      <c r="D3" s="5" t="s">
        <v>25</v>
      </c>
      <c r="E3" s="5" t="s">
        <v>26</v>
      </c>
      <c r="F3" s="5" t="s">
        <v>27</v>
      </c>
      <c r="G3" s="5" t="s">
        <v>28</v>
      </c>
      <c r="H3" s="5" t="s">
        <v>29</v>
      </c>
      <c r="J3" s="5" t="s">
        <v>30</v>
      </c>
    </row>
    <row r="4" customFormat="false" ht="15" hidden="false" customHeight="false" outlineLevel="0" collapsed="false">
      <c r="A4" s="6" t="s">
        <v>31</v>
      </c>
      <c r="B4" s="7" t="n">
        <v>3.1105</v>
      </c>
      <c r="C4" s="7" t="n">
        <v>0.4158</v>
      </c>
      <c r="D4" s="7" t="n">
        <v>254.8</v>
      </c>
      <c r="E4" s="7" t="n">
        <v>159.39</v>
      </c>
      <c r="F4" s="8" t="n">
        <v>2680834</v>
      </c>
      <c r="G4" s="7" t="n">
        <v>0.05</v>
      </c>
      <c r="H4" s="8" t="n">
        <v>207</v>
      </c>
      <c r="J4" s="6" t="s">
        <v>32</v>
      </c>
    </row>
    <row r="5" customFormat="false" ht="15" hidden="false" customHeight="false" outlineLevel="0" collapsed="false">
      <c r="A5" s="6" t="s">
        <v>33</v>
      </c>
      <c r="B5" s="7" t="n">
        <v>2.9539</v>
      </c>
      <c r="C5" s="7" t="n">
        <v>0.4319</v>
      </c>
      <c r="D5" s="7" t="n">
        <v>227.8</v>
      </c>
      <c r="E5" s="7" t="n">
        <v>143.72</v>
      </c>
      <c r="F5" s="8" t="n">
        <v>25051767</v>
      </c>
      <c r="G5" s="7" t="n">
        <v>0.13</v>
      </c>
      <c r="H5" s="8" t="n">
        <v>3943</v>
      </c>
      <c r="J5" s="6" t="s">
        <v>34</v>
      </c>
    </row>
    <row r="6" customFormat="false" ht="15" hidden="false" customHeight="false" outlineLevel="0" collapsed="false">
      <c r="A6" s="6" t="s">
        <v>35</v>
      </c>
      <c r="B6" s="7" t="n">
        <v>2.9703</v>
      </c>
      <c r="C6" s="7" t="n">
        <v>0.4785</v>
      </c>
      <c r="D6" s="7" t="n">
        <v>188.5</v>
      </c>
      <c r="E6" s="7" t="n">
        <v>125.35</v>
      </c>
      <c r="F6" s="8" t="n">
        <v>3033433</v>
      </c>
      <c r="G6" s="7" t="n">
        <v>0.23</v>
      </c>
      <c r="H6" s="8" t="n">
        <v>847</v>
      </c>
      <c r="J6" s="6" t="s">
        <v>36</v>
      </c>
    </row>
    <row r="7" customFormat="false" ht="15" hidden="false" customHeight="false" outlineLevel="0" collapsed="false">
      <c r="A7" s="6" t="s">
        <v>37</v>
      </c>
      <c r="B7" s="7" t="n">
        <v>2.535</v>
      </c>
      <c r="C7" s="7" t="n">
        <v>0.446</v>
      </c>
      <c r="D7" s="7" t="n">
        <v>138.4</v>
      </c>
      <c r="E7" s="7" t="n">
        <v>91.1</v>
      </c>
      <c r="F7" s="8" t="n">
        <v>2540435</v>
      </c>
      <c r="G7" s="7" t="n">
        <v>0.05</v>
      </c>
      <c r="H7" s="8" t="n">
        <v>237</v>
      </c>
      <c r="J7" s="6" t="s">
        <v>38</v>
      </c>
    </row>
    <row r="8" customFormat="false" ht="15" hidden="false" customHeight="false" outlineLevel="0" collapsed="false">
      <c r="A8" s="6" t="s">
        <v>39</v>
      </c>
      <c r="B8" s="7" t="n">
        <v>2.6058</v>
      </c>
      <c r="C8" s="7" t="n">
        <v>0.5574</v>
      </c>
      <c r="D8" s="7" t="n">
        <v>134.5</v>
      </c>
      <c r="E8" s="7" t="n">
        <v>96.7</v>
      </c>
      <c r="F8" s="8" t="n">
        <v>23633422</v>
      </c>
      <c r="G8" s="7" t="n">
        <v>0.13</v>
      </c>
      <c r="H8" s="8" t="n">
        <v>4714</v>
      </c>
    </row>
    <row r="9" customFormat="false" ht="15" hidden="false" customHeight="false" outlineLevel="0" collapsed="false">
      <c r="A9" s="6" t="s">
        <v>40</v>
      </c>
      <c r="B9" s="7" t="n">
        <v>2.6625</v>
      </c>
      <c r="C9" s="7" t="n">
        <v>0.7178</v>
      </c>
      <c r="D9" s="7" t="n">
        <v>127.2</v>
      </c>
      <c r="E9" s="7" t="n">
        <v>86.04</v>
      </c>
      <c r="F9" s="8" t="n">
        <v>3861952</v>
      </c>
      <c r="G9" s="7" t="n">
        <v>0.23</v>
      </c>
      <c r="H9" s="8" t="n">
        <v>1119</v>
      </c>
    </row>
    <row r="10" customFormat="false" ht="15" hidden="false" customHeight="false" outlineLevel="0" collapsed="false">
      <c r="A10" s="6" t="s">
        <v>41</v>
      </c>
      <c r="B10" s="7" t="n">
        <v>2.6667</v>
      </c>
      <c r="C10" s="7" t="n">
        <v>0.4926</v>
      </c>
      <c r="D10" s="7" t="n">
        <v>151.3</v>
      </c>
      <c r="E10" s="7" t="n">
        <v>84.17</v>
      </c>
      <c r="F10" s="8" t="n">
        <v>975194</v>
      </c>
      <c r="G10" s="7" t="n">
        <v>0.13</v>
      </c>
      <c r="H10" s="8" t="n">
        <v>137</v>
      </c>
    </row>
    <row r="13" customFormat="false" ht="15" hidden="false" customHeight="false" outlineLevel="0" collapsed="false">
      <c r="A13" s="9" t="s">
        <v>42</v>
      </c>
    </row>
    <row r="14" customFormat="false" ht="15" hidden="false" customHeight="false" outlineLevel="0" collapsed="false">
      <c r="A14" s="6" t="s">
        <v>43</v>
      </c>
      <c r="B14" s="7" t="n">
        <v>0.74</v>
      </c>
      <c r="C14" s="6" t="s">
        <v>44</v>
      </c>
    </row>
    <row r="15" customFormat="false" ht="15" hidden="false" customHeight="false" outlineLevel="0" collapsed="false">
      <c r="A15" s="6" t="s">
        <v>45</v>
      </c>
      <c r="B15" s="7" t="n">
        <v>0.85</v>
      </c>
      <c r="C15" s="6" t="s">
        <v>46</v>
      </c>
    </row>
    <row r="16" customFormat="false" ht="15" hidden="false" customHeight="false" outlineLevel="0" collapsed="false">
      <c r="A16" s="6" t="s">
        <v>47</v>
      </c>
      <c r="B16" s="7" t="n">
        <v>1</v>
      </c>
      <c r="C16" s="6" t="s">
        <v>48</v>
      </c>
    </row>
    <row r="17" customFormat="false" ht="15" hidden="false" customHeight="false" outlineLevel="0" collapsed="false">
      <c r="A17" s="6" t="s">
        <v>49</v>
      </c>
      <c r="B17" s="7" t="n">
        <v>2.496</v>
      </c>
      <c r="C17" s="6" t="s">
        <v>50</v>
      </c>
    </row>
    <row r="19" customFormat="false" ht="15" hidden="false" customHeight="false" outlineLevel="0" collapsed="false">
      <c r="A19" s="9" t="s">
        <v>51</v>
      </c>
    </row>
    <row r="20" customFormat="false" ht="15" hidden="false" customHeight="false" outlineLevel="0" collapsed="false">
      <c r="A20" s="5" t="s">
        <v>52</v>
      </c>
      <c r="B20" s="7" t="n">
        <v>0</v>
      </c>
      <c r="C20" s="7" t="n">
        <v>5</v>
      </c>
      <c r="D20" s="7" t="n">
        <v>10</v>
      </c>
      <c r="E20" s="7" t="n">
        <v>15</v>
      </c>
      <c r="F20" s="7" t="n">
        <v>20</v>
      </c>
      <c r="G20" s="7" t="n">
        <v>25</v>
      </c>
      <c r="H20" s="7" t="n">
        <v>30</v>
      </c>
      <c r="I20" s="7" t="n">
        <v>40</v>
      </c>
    </row>
    <row r="21" customFormat="false" ht="15" hidden="false" customHeight="false" outlineLevel="0" collapsed="false">
      <c r="A21" s="5" t="s">
        <v>53</v>
      </c>
      <c r="B21" s="7" t="n">
        <v>0</v>
      </c>
      <c r="C21" s="7" t="n">
        <v>11</v>
      </c>
      <c r="D21" s="7" t="n">
        <v>19</v>
      </c>
      <c r="E21" s="7" t="n">
        <v>23.5</v>
      </c>
      <c r="F21" s="7" t="n">
        <v>26</v>
      </c>
      <c r="G21" s="7" t="n">
        <v>27.5</v>
      </c>
      <c r="H21" s="7" t="n">
        <v>29</v>
      </c>
      <c r="I21" s="7" t="n">
        <v>32.5</v>
      </c>
    </row>
    <row r="22" customFormat="false" ht="15" hidden="false" customHeight="false" outlineLevel="0" collapsed="false">
      <c r="A22" s="6" t="s">
        <v>54</v>
      </c>
    </row>
    <row r="24" customFormat="false" ht="15" hidden="false" customHeight="false" outlineLevel="0" collapsed="false">
      <c r="A24" s="9" t="s">
        <v>55</v>
      </c>
      <c r="B24" s="7" t="n">
        <v>0</v>
      </c>
      <c r="C24" s="7" t="n">
        <v>1.4</v>
      </c>
      <c r="D24" s="7" t="n">
        <v>2</v>
      </c>
      <c r="E24" s="7" t="n">
        <v>2.8</v>
      </c>
      <c r="F24" s="7" t="n">
        <v>4</v>
      </c>
      <c r="G24" s="7" t="n">
        <v>6</v>
      </c>
      <c r="H24" s="7" t="n">
        <v>8</v>
      </c>
      <c r="I24" s="7" t="n">
        <v>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17" min="2" style="0" width="11"/>
  </cols>
  <sheetData>
    <row r="1" customFormat="false" ht="16.15" hidden="false" customHeight="false" outlineLevel="0" collapsed="false">
      <c r="A1" s="4" t="s">
        <v>56</v>
      </c>
    </row>
    <row r="2" customFormat="false" ht="15" hidden="false" customHeight="false" outlineLevel="0" collapsed="false">
      <c r="A2" s="6" t="s">
        <v>57</v>
      </c>
    </row>
    <row r="4" customFormat="false" ht="15" hidden="false" customHeight="false" outlineLevel="0" collapsed="false">
      <c r="A4" s="5" t="s">
        <v>22</v>
      </c>
      <c r="B4" s="5" t="s">
        <v>58</v>
      </c>
      <c r="C4" s="5" t="s">
        <v>59</v>
      </c>
      <c r="D4" s="5" t="s">
        <v>60</v>
      </c>
      <c r="E4" s="5" t="s">
        <v>61</v>
      </c>
      <c r="F4" s="5" t="s">
        <v>62</v>
      </c>
      <c r="G4" s="5" t="s">
        <v>63</v>
      </c>
      <c r="H4" s="5" t="s">
        <v>64</v>
      </c>
      <c r="I4" s="5" t="s">
        <v>65</v>
      </c>
      <c r="J4" s="5" t="s">
        <v>66</v>
      </c>
      <c r="K4" s="5" t="s">
        <v>67</v>
      </c>
      <c r="L4" s="5" t="s">
        <v>68</v>
      </c>
      <c r="M4" s="5" t="s">
        <v>69</v>
      </c>
      <c r="N4" s="5" t="s">
        <v>70</v>
      </c>
      <c r="O4" s="5" t="s">
        <v>71</v>
      </c>
      <c r="P4" s="5" t="s">
        <v>72</v>
      </c>
      <c r="Q4" s="5" t="s">
        <v>73</v>
      </c>
    </row>
    <row r="5" customFormat="false" ht="15" hidden="false" customHeight="false" outlineLevel="0" collapsed="false">
      <c r="A5" s="6" t="s">
        <v>31</v>
      </c>
      <c r="B5" s="10" t="n">
        <v>2.9</v>
      </c>
      <c r="C5" s="10" t="n">
        <v>35.7</v>
      </c>
      <c r="D5" s="10" t="n">
        <v>37.1</v>
      </c>
      <c r="E5" s="10" t="n">
        <v>24.3</v>
      </c>
      <c r="F5" s="10" t="n">
        <v>0</v>
      </c>
      <c r="G5" s="11" t="n">
        <f aca="false">LOGNORMDIST(10,2_Girdiler!$B$4,2_Girdiler!$C$4)*100</f>
        <v>2.6005826201171</v>
      </c>
      <c r="H5" s="11" t="n">
        <f aca="false">(LOGNORMDIST(20,2_Girdiler!$B$4,2_Girdiler!$C$4)-LOGNORMDIST(10,2_Girdiler!$B$4,2_Girdiler!$C$4))*100</f>
        <v>36.5261809660912</v>
      </c>
      <c r="I5" s="11" t="n">
        <f aca="false">(LOGNORMDIST(30,2_Girdiler!$B$4,2_Girdiler!$C$4)-LOGNORMDIST(20,2_Girdiler!$B$4,2_Girdiler!$C$4))*100</f>
        <v>36.6496312789419</v>
      </c>
      <c r="J5" s="11" t="n">
        <f aca="false">(LOGNORMDIST(80,2_Girdiler!$B$4,2_Girdiler!$C$4)-LOGNORMDIST(30,2_Girdiler!$B$4,2_Girdiler!$C$4))*100</f>
        <v>24.1122044976429</v>
      </c>
      <c r="K5" s="11" t="n">
        <f aca="false">(1-LOGNORMDIST(80,2_Girdiler!$B$4,2_Girdiler!$C$4))*100</f>
        <v>0.111400637206927</v>
      </c>
      <c r="L5" s="11" t="n">
        <f aca="false">B5+C5</f>
        <v>38.6</v>
      </c>
      <c r="M5" s="11" t="n">
        <f aca="false">G5+H5</f>
        <v>39.1267635862083</v>
      </c>
      <c r="N5" s="11" t="n">
        <f aca="false">M5-L5</f>
        <v>0.52676358620829</v>
      </c>
      <c r="O5" s="11" t="n">
        <f aca="false">LOGNORMDIST(12,2_Girdiler!$B$4,2_Girdiler!$C$4)*100</f>
        <v>6.62194529257909</v>
      </c>
      <c r="P5" s="11" t="n">
        <f aca="false">EXP(2_Girdiler!$B$4)</f>
        <v>22.4322577260444</v>
      </c>
      <c r="Q5" s="11" t="n">
        <f aca="false">EXP(2_Girdiler!$B$4+2_Girdiler!$C$4^2/2)</f>
        <v>24.4576932798396</v>
      </c>
    </row>
    <row r="6" customFormat="false" ht="15" hidden="false" customHeight="false" outlineLevel="0" collapsed="false">
      <c r="A6" s="6" t="s">
        <v>33</v>
      </c>
      <c r="B6" s="10" t="n">
        <v>7.16</v>
      </c>
      <c r="C6" s="10" t="n">
        <v>44.82</v>
      </c>
      <c r="D6" s="10" t="n">
        <v>34.56</v>
      </c>
      <c r="E6" s="10" t="n">
        <v>13.23</v>
      </c>
      <c r="F6" s="10" t="n">
        <v>0.22</v>
      </c>
      <c r="G6" s="11" t="n">
        <f aca="false">LOGNORMDIST(10,2_Girdiler!$B$5,2_Girdiler!$C$5)*100</f>
        <v>6.57743874473582</v>
      </c>
      <c r="H6" s="11" t="n">
        <f aca="false">(LOGNORMDIST(20,2_Girdiler!$B$5,2_Girdiler!$C$5)-LOGNORMDIST(10,2_Girdiler!$B$5,2_Girdiler!$C$5))*100</f>
        <v>47.2805390543992</v>
      </c>
      <c r="I6" s="11" t="n">
        <f aca="false">(LOGNORMDIST(30,2_Girdiler!$B$5,2_Girdiler!$C$5)-LOGNORMDIST(20,2_Girdiler!$B$5,2_Girdiler!$C$5))*100</f>
        <v>31.1237572960082</v>
      </c>
      <c r="J6" s="11" t="n">
        <f aca="false">(LOGNORMDIST(80,2_Girdiler!$B$5,2_Girdiler!$C$5)-LOGNORMDIST(30,2_Girdiler!$B$5,2_Girdiler!$C$5))*100</f>
        <v>14.9710494648964</v>
      </c>
      <c r="K6" s="11" t="n">
        <f aca="false">(1-LOGNORMDIST(80,2_Girdiler!$B$5,2_Girdiler!$C$5))*100</f>
        <v>0.0472154399605018</v>
      </c>
      <c r="L6" s="11" t="n">
        <f aca="false">B6+C6</f>
        <v>51.98</v>
      </c>
      <c r="M6" s="11" t="n">
        <f aca="false">G6+H6</f>
        <v>53.857977799135</v>
      </c>
      <c r="N6" s="11" t="n">
        <f aca="false">M6-L6</f>
        <v>1.87797779913497</v>
      </c>
      <c r="O6" s="11" t="n">
        <f aca="false">LOGNORMDIST(12,2_Girdiler!$B$5,2_Girdiler!$C$5)*100</f>
        <v>13.8765132334088</v>
      </c>
      <c r="P6" s="11" t="n">
        <f aca="false">EXP(2_Girdiler!$B$5)</f>
        <v>19.1806124376252</v>
      </c>
      <c r="Q6" s="11" t="n">
        <f aca="false">EXP(2_Girdiler!$B$5+2_Girdiler!$C$5^2/2)</f>
        <v>21.0556473119448</v>
      </c>
    </row>
    <row r="7" customFormat="false" ht="15" hidden="false" customHeight="false" outlineLevel="0" collapsed="false">
      <c r="A7" s="6" t="s">
        <v>35</v>
      </c>
      <c r="B7" s="10" t="n">
        <v>8.61</v>
      </c>
      <c r="C7" s="10" t="n">
        <v>42.24</v>
      </c>
      <c r="D7" s="10" t="n">
        <v>31.53</v>
      </c>
      <c r="E7" s="10" t="n">
        <v>17.42</v>
      </c>
      <c r="F7" s="10" t="n">
        <v>0.2</v>
      </c>
      <c r="G7" s="11" t="n">
        <f aca="false">LOGNORMDIST(10,2_Girdiler!$B$6,2_Girdiler!$C$6)*100</f>
        <v>8.14425847239297</v>
      </c>
      <c r="H7" s="11" t="n">
        <f aca="false">(LOGNORMDIST(20,2_Girdiler!$B$6,2_Girdiler!$C$6)-LOGNORMDIST(10,2_Girdiler!$B$6,2_Girdiler!$C$6))*100</f>
        <v>43.9751217330779</v>
      </c>
      <c r="I7" s="11" t="n">
        <f aca="false">(LOGNORMDIST(30,2_Girdiler!$B$6,2_Girdiler!$C$6)-LOGNORMDIST(20,2_Girdiler!$B$6,2_Girdiler!$C$6))*100</f>
        <v>29.4883605089479</v>
      </c>
      <c r="J7" s="11" t="n">
        <f aca="false">(LOGNORMDIST(80,2_Girdiler!$B$6,2_Girdiler!$C$6)-LOGNORMDIST(30,2_Girdiler!$B$6,2_Girdiler!$C$6))*100</f>
        <v>18.2335352128579</v>
      </c>
      <c r="K7" s="11" t="n">
        <f aca="false">(1-LOGNORMDIST(80,2_Girdiler!$B$6,2_Girdiler!$C$6))*100</f>
        <v>0.15872407272326</v>
      </c>
      <c r="L7" s="11" t="n">
        <f aca="false">B7+C7</f>
        <v>50.85</v>
      </c>
      <c r="M7" s="11" t="n">
        <f aca="false">G7+H7</f>
        <v>52.1193802054709</v>
      </c>
      <c r="N7" s="11" t="n">
        <f aca="false">M7-L7</f>
        <v>1.26938020547088</v>
      </c>
      <c r="O7" s="11" t="n">
        <f aca="false">LOGNORMDIST(12,2_Girdiler!$B$6,2_Girdiler!$C$6)*100</f>
        <v>15.5194491764049</v>
      </c>
      <c r="P7" s="11" t="n">
        <f aca="false">EXP(2_Girdiler!$B$6)</f>
        <v>19.497768049134</v>
      </c>
      <c r="Q7" s="11" t="n">
        <f aca="false">EXP(2_Girdiler!$B$6+2_Girdiler!$C$6^2/2)</f>
        <v>21.8626811240263</v>
      </c>
    </row>
    <row r="8" customFormat="false" ht="15" hidden="false" customHeight="false" outlineLevel="0" collapsed="false">
      <c r="A8" s="6" t="s">
        <v>37</v>
      </c>
      <c r="B8" s="10" t="n">
        <v>30.5</v>
      </c>
      <c r="C8" s="10" t="n">
        <v>53.5</v>
      </c>
      <c r="D8" s="10" t="n">
        <v>14</v>
      </c>
      <c r="E8" s="10" t="n">
        <v>2</v>
      </c>
      <c r="F8" s="10" t="n">
        <v>0</v>
      </c>
      <c r="G8" s="11" t="n">
        <f aca="false">LOGNORMDIST(10,2_Girdiler!$B$7,2_Girdiler!$C$7)*100</f>
        <v>30.1145192030336</v>
      </c>
      <c r="H8" s="11" t="n">
        <f aca="false">(LOGNORMDIST(20,2_Girdiler!$B$7,2_Girdiler!$C$7)-LOGNORMDIST(10,2_Girdiler!$B$7,2_Girdiler!$C$7))*100</f>
        <v>54.8060346966194</v>
      </c>
      <c r="I8" s="11" t="n">
        <f aca="false">(LOGNORMDIST(30,2_Girdiler!$B$7,2_Girdiler!$C$7)-LOGNORMDIST(20,2_Girdiler!$B$7,2_Girdiler!$C$7))*100</f>
        <v>12.4734782989204</v>
      </c>
      <c r="J8" s="11" t="n">
        <f aca="false">(LOGNORMDIST(80,2_Girdiler!$B$7,2_Girdiler!$C$7)-LOGNORMDIST(30,2_Girdiler!$B$7,2_Girdiler!$C$7))*100</f>
        <v>2.6042412022</v>
      </c>
      <c r="K8" s="11" t="n">
        <f aca="false">(1-LOGNORMDIST(80,2_Girdiler!$B$7,2_Girdiler!$C$7))*100</f>
        <v>0.00172659922659246</v>
      </c>
      <c r="L8" s="11" t="n">
        <f aca="false">B8+C8</f>
        <v>84</v>
      </c>
      <c r="M8" s="11" t="n">
        <f aca="false">G8+H8</f>
        <v>84.920553899653</v>
      </c>
      <c r="N8" s="11" t="n">
        <f aca="false">M8-L8</f>
        <v>0.920553899652987</v>
      </c>
      <c r="O8" s="11" t="n">
        <f aca="false">LOGNORMDIST(12,2_Girdiler!$B$7,2_Girdiler!$C$7)*100</f>
        <v>45.5286059775511</v>
      </c>
      <c r="P8" s="11" t="n">
        <f aca="false">EXP(2_Girdiler!$B$7)</f>
        <v>12.6164308480369</v>
      </c>
      <c r="Q8" s="11" t="n">
        <f aca="false">EXP(2_Girdiler!$B$7+2_Girdiler!$C$7^2/2)</f>
        <v>13.9357572354595</v>
      </c>
    </row>
    <row r="9" customFormat="false" ht="15" hidden="false" customHeight="false" outlineLevel="0" collapsed="false">
      <c r="A9" s="6" t="s">
        <v>39</v>
      </c>
      <c r="B9" s="10" t="n">
        <v>29.15</v>
      </c>
      <c r="C9" s="10" t="n">
        <v>46.57</v>
      </c>
      <c r="D9" s="10" t="n">
        <v>17.47</v>
      </c>
      <c r="E9" s="10" t="n">
        <v>6.46</v>
      </c>
      <c r="F9" s="10" t="n">
        <v>0.36</v>
      </c>
      <c r="G9" s="11" t="n">
        <f aca="false">LOGNORMDIST(10,2_Girdiler!$B$8,2_Girdiler!$C$8)*100</f>
        <v>29.3227337017653</v>
      </c>
      <c r="H9" s="11" t="n">
        <f aca="false">(LOGNORMDIST(20,2_Girdiler!$B$8,2_Girdiler!$C$8)-LOGNORMDIST(10,2_Girdiler!$B$8,2_Girdiler!$C$8))*100</f>
        <v>46.4670213507198</v>
      </c>
      <c r="I9" s="11" t="n">
        <f aca="false">(LOGNORMDIST(30,2_Girdiler!$B$8,2_Girdiler!$C$8)-LOGNORMDIST(20,2_Girdiler!$B$8,2_Girdiler!$C$8))*100</f>
        <v>16.5309291235237</v>
      </c>
      <c r="J9" s="11" t="n">
        <f aca="false">(LOGNORMDIST(80,2_Girdiler!$B$8,2_Girdiler!$C$8)-LOGNORMDIST(30,2_Girdiler!$B$8,2_Girdiler!$C$8))*100</f>
        <v>7.60734501791209</v>
      </c>
      <c r="K9" s="11" t="n">
        <f aca="false">(1-LOGNORMDIST(80,2_Girdiler!$B$8,2_Girdiler!$C$8))*100</f>
        <v>0.0719708060790802</v>
      </c>
      <c r="L9" s="11" t="n">
        <f aca="false">B9+C9</f>
        <v>75.72</v>
      </c>
      <c r="M9" s="11" t="n">
        <f aca="false">G9+H9</f>
        <v>75.7897550524851</v>
      </c>
      <c r="N9" s="11" t="n">
        <f aca="false">M9-L9</f>
        <v>0.0697550524851067</v>
      </c>
      <c r="O9" s="11" t="n">
        <f aca="false">LOGNORMDIST(12,2_Girdiler!$B$8,2_Girdiler!$C$8)*100</f>
        <v>41.4147829491071</v>
      </c>
      <c r="P9" s="11" t="n">
        <f aca="false">EXP(2_Girdiler!$B$8)</f>
        <v>13.5420546141368</v>
      </c>
      <c r="Q9" s="11" t="n">
        <f aca="false">EXP(2_Girdiler!$B$8+2_Girdiler!$C$8^2/2)</f>
        <v>15.8179817761366</v>
      </c>
    </row>
    <row r="10" customFormat="false" ht="15" hidden="false" customHeight="false" outlineLevel="0" collapsed="false">
      <c r="A10" s="6" t="s">
        <v>40</v>
      </c>
      <c r="B10" s="10" t="n">
        <v>31.5</v>
      </c>
      <c r="C10" s="10" t="n">
        <v>34.7</v>
      </c>
      <c r="D10" s="10" t="n">
        <v>18.7</v>
      </c>
      <c r="E10" s="10" t="n">
        <v>14.6</v>
      </c>
      <c r="F10" s="10" t="n">
        <v>0.5</v>
      </c>
      <c r="G10" s="11" t="n">
        <f aca="false">LOGNORMDIST(10,2_Girdiler!$B$9,2_Girdiler!$C$9)*100</f>
        <v>30.8039924941022</v>
      </c>
      <c r="H10" s="11" t="n">
        <f aca="false">(LOGNORMDIST(20,2_Girdiler!$B$9,2_Girdiler!$C$9)-LOGNORMDIST(10,2_Girdiler!$B$9,2_Girdiler!$C$9))*100</f>
        <v>37.0722572078946</v>
      </c>
      <c r="I10" s="11" t="n">
        <f aca="false">(LOGNORMDIST(30,2_Girdiler!$B$9,2_Girdiler!$C$9)-LOGNORMDIST(20,2_Girdiler!$B$9,2_Girdiler!$C$9))*100</f>
        <v>16.9524236974768</v>
      </c>
      <c r="J10" s="11" t="n">
        <f aca="false">(LOGNORMDIST(80,2_Girdiler!$B$9,2_Girdiler!$C$9)-LOGNORMDIST(30,2_Girdiler!$B$9,2_Girdiler!$C$9))*100</f>
        <v>14.3415567327124</v>
      </c>
      <c r="K10" s="11" t="n">
        <f aca="false">(1-LOGNORMDIST(80,2_Girdiler!$B$9,2_Girdiler!$C$9))*100</f>
        <v>0.829769867814045</v>
      </c>
      <c r="L10" s="11" t="n">
        <f aca="false">B10+C10</f>
        <v>66.2</v>
      </c>
      <c r="M10" s="11" t="n">
        <f aca="false">G10+H10</f>
        <v>67.8762497019967</v>
      </c>
      <c r="N10" s="11" t="n">
        <f aca="false">M10-L10</f>
        <v>1.67624970199671</v>
      </c>
      <c r="O10" s="11" t="n">
        <f aca="false">LOGNORMDIST(12,2_Girdiler!$B$9,2_Girdiler!$C$9)*100</f>
        <v>40.2294146094916</v>
      </c>
      <c r="P10" s="11" t="n">
        <f aca="false">EXP(2_Girdiler!$B$9)</f>
        <v>14.3320745345809</v>
      </c>
      <c r="Q10" s="11" t="n">
        <f aca="false">EXP(2_Girdiler!$B$9+2_Girdiler!$C$9^2/2)</f>
        <v>18.543483249018</v>
      </c>
    </row>
    <row r="11" customFormat="false" ht="15" hidden="false" customHeight="false" outlineLevel="0" collapsed="false">
      <c r="A11" s="6" t="s">
        <v>41</v>
      </c>
      <c r="B11" s="10" t="n">
        <v>24.3</v>
      </c>
      <c r="C11" s="10" t="n">
        <v>47.2</v>
      </c>
      <c r="D11" s="10" t="n">
        <v>23.6</v>
      </c>
      <c r="E11" s="10" t="n">
        <v>4.9</v>
      </c>
      <c r="F11" s="10" t="n">
        <v>0</v>
      </c>
      <c r="G11" s="11" t="n">
        <f aca="false">LOGNORMDIST(10,2_Girdiler!$B$10,2_Girdiler!$C$10)*100</f>
        <v>22.9902032409294</v>
      </c>
      <c r="H11" s="11" t="n">
        <f aca="false">(LOGNORMDIST(20,2_Girdiler!$B$10,2_Girdiler!$C$10)-LOGNORMDIST(10,2_Girdiler!$B$10,2_Girdiler!$C$10))*100</f>
        <v>51.8015279980666</v>
      </c>
      <c r="I11" s="11" t="n">
        <f aca="false">(LOGNORMDIST(30,2_Girdiler!$B$10,2_Girdiler!$C$10)-LOGNORMDIST(20,2_Girdiler!$B$10,2_Girdiler!$C$10))*100</f>
        <v>18.4110142756979</v>
      </c>
      <c r="J11" s="11" t="n">
        <f aca="false">(LOGNORMDIST(80,2_Girdiler!$B$10,2_Girdiler!$C$10)-LOGNORMDIST(30,2_Girdiler!$B$10,2_Girdiler!$C$10))*100</f>
        <v>6.77238792113903</v>
      </c>
      <c r="K11" s="11" t="n">
        <f aca="false">(1-LOGNORMDIST(80,2_Girdiler!$B$10,2_Girdiler!$C$10))*100</f>
        <v>0.0248665641670698</v>
      </c>
      <c r="L11" s="11" t="n">
        <f aca="false">B11+C11</f>
        <v>71.5</v>
      </c>
      <c r="M11" s="11" t="n">
        <f aca="false">G11+H11</f>
        <v>74.791731238996</v>
      </c>
      <c r="N11" s="11" t="n">
        <f aca="false">M11-L11</f>
        <v>3.29173123899595</v>
      </c>
      <c r="O11" s="11" t="n">
        <f aca="false">LOGNORMDIST(12,2_Girdiler!$B$10,2_Girdiler!$C$10)*100</f>
        <v>35.6045742555795</v>
      </c>
      <c r="P11" s="11" t="n">
        <f aca="false">EXP(2_Girdiler!$B$10)</f>
        <v>14.392395833682</v>
      </c>
      <c r="Q11" s="11" t="n">
        <f aca="false">EXP(2_Girdiler!$B$10+2_Girdiler!$C$10^2/2)</f>
        <v>16.2489351922823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00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2" topLeftCell="A1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4" min="2" style="0" width="14"/>
    <col collapsed="false" customWidth="true" hidden="false" outlineLevel="0" max="5" min="5" style="0" width="30"/>
    <col collapsed="false" customWidth="true" hidden="false" outlineLevel="0" max="10" min="6" style="0" width="14"/>
  </cols>
  <sheetData>
    <row r="1" customFormat="false" ht="16.15" hidden="false" customHeight="false" outlineLevel="0" collapsed="false">
      <c r="A1" s="4" t="s">
        <v>74</v>
      </c>
    </row>
    <row r="2" customFormat="false" ht="15" hidden="false" customHeight="false" outlineLevel="0" collapsed="false">
      <c r="A2" s="6" t="s">
        <v>75</v>
      </c>
    </row>
    <row r="4" customFormat="false" ht="15" hidden="false" customHeight="false" outlineLevel="0" collapsed="false">
      <c r="A4" s="6" t="s">
        <v>22</v>
      </c>
      <c r="B4" s="12" t="s">
        <v>39</v>
      </c>
      <c r="E4" s="5" t="s">
        <v>76</v>
      </c>
      <c r="F4" s="5" t="s">
        <v>77</v>
      </c>
      <c r="G4" s="5" t="s">
        <v>78</v>
      </c>
      <c r="H4" s="5" t="s">
        <v>70</v>
      </c>
    </row>
    <row r="5" customFormat="false" ht="15" hidden="false" customHeight="false" outlineLevel="0" collapsed="false">
      <c r="A5" s="6" t="s">
        <v>79</v>
      </c>
      <c r="B5" s="12" t="n">
        <v>4</v>
      </c>
      <c r="E5" s="6" t="s">
        <v>80</v>
      </c>
      <c r="F5" s="11" t="n">
        <f aca="false">COUNTIF(D13:D10012,"&lt;20")/10000*100</f>
        <v>75.59</v>
      </c>
      <c r="G5" s="13" t="n">
        <f aca="false">INDEX(5_Model_Sonuclari!$B$5:$B$11,B6)</f>
        <v>75.65</v>
      </c>
      <c r="H5" s="11" t="n">
        <f aca="false">F5-G5</f>
        <v>-0.0600000000000023</v>
      </c>
    </row>
    <row r="6" customFormat="false" ht="15" hidden="false" customHeight="false" outlineLevel="0" collapsed="false">
      <c r="A6" s="6" t="s">
        <v>81</v>
      </c>
      <c r="B6" s="6" t="n">
        <f aca="false">MATCH(B4,2_Girdiler!$A$4:$A$10,0)</f>
        <v>5</v>
      </c>
      <c r="E6" s="6" t="s">
        <v>82</v>
      </c>
      <c r="F6" s="11" t="n">
        <f aca="false">COUNTIF(J13:J10012,"&lt;20")/10000*100</f>
        <v>65.49</v>
      </c>
      <c r="G6" s="13" t="n">
        <f aca="false">INDEX(5_Model_Sonuclari!$B$5:$I$11,B6,MATCH(B5,5_Model_Sonuclari!$B$4:$I$4,0))</f>
        <v>65.66</v>
      </c>
      <c r="H6" s="11" t="n">
        <f aca="false">F6-G6</f>
        <v>-0.169999999999988</v>
      </c>
    </row>
    <row r="7" customFormat="false" ht="15" hidden="false" customHeight="false" outlineLevel="0" collapsed="false">
      <c r="A7" s="6" t="s">
        <v>83</v>
      </c>
      <c r="B7" s="14" t="n">
        <f aca="false">INDEX(2_Girdiler!$B$4:$B$10,B6)</f>
        <v>2.6058</v>
      </c>
      <c r="C7" s="14" t="n">
        <f aca="false">INDEX(2_Girdiler!$C$4:$C$10,B6)</f>
        <v>0.5574</v>
      </c>
      <c r="E7" s="6" t="s">
        <v>84</v>
      </c>
      <c r="F7" s="11" t="n">
        <f aca="false">COUNTIF(D13:D10012,"&lt;12")/10000*100</f>
        <v>40.84</v>
      </c>
      <c r="G7" s="13" t="n">
        <f aca="false">INDEX(5_Model_Sonuclari!$B$15:$B$21,B6)</f>
        <v>41.36</v>
      </c>
      <c r="H7" s="11" t="n">
        <f aca="false">F7-G7</f>
        <v>-0.520000000000003</v>
      </c>
    </row>
    <row r="8" customFormat="false" ht="15" hidden="false" customHeight="false" outlineLevel="0" collapsed="false">
      <c r="A8" s="6" t="s">
        <v>85</v>
      </c>
      <c r="B8" s="14" t="n">
        <f aca="false">LN(INDEX(2_Girdiler!$D$4:$D$10,B6))-C8^2/2</f>
        <v>4.69322908500061</v>
      </c>
      <c r="C8" s="14" t="n">
        <f aca="false">SQRT(LN(1+(INDEX(2_Girdiler!$E$4:$E$10,B6)/INDEX(2_Girdiler!$D$4:$D$10,B6))^2))</f>
        <v>0.645499983022898</v>
      </c>
      <c r="E8" s="6" t="s">
        <v>86</v>
      </c>
      <c r="F8" s="11" t="n">
        <f aca="false">COUNTIF(J13:J10012,"&lt;12")/10000*100</f>
        <v>23.96</v>
      </c>
      <c r="G8" s="13" t="n">
        <f aca="false">INDEX(5_Model_Sonuclari!$B$15:$I$21,B6,MATCH(B5,5_Model_Sonuclari!$B$14:$I$14,0))</f>
        <v>24.66</v>
      </c>
      <c r="H8" s="11" t="n">
        <f aca="false">F8-G8</f>
        <v>-0.699999999999999</v>
      </c>
    </row>
    <row r="9" customFormat="false" ht="15" hidden="false" customHeight="false" outlineLevel="0" collapsed="false">
      <c r="A9" s="6" t="s">
        <v>87</v>
      </c>
      <c r="B9" s="11" t="n">
        <f aca="false">AVERAGE(E13:E10012)</f>
        <v>133.529388167032</v>
      </c>
      <c r="E9" s="6" t="s">
        <v>88</v>
      </c>
      <c r="F9" s="11" t="n">
        <f aca="false">AVERAGE(F13:F10012)</f>
        <v>3.35959940628253</v>
      </c>
    </row>
    <row r="10" customFormat="false" ht="15" hidden="false" customHeight="false" outlineLevel="0" collapsed="false">
      <c r="E10" s="6" t="s">
        <v>89</v>
      </c>
    </row>
    <row r="12" customFormat="false" ht="45" hidden="false" customHeight="true" outlineLevel="0" collapsed="false">
      <c r="A12" s="15" t="s">
        <v>90</v>
      </c>
      <c r="B12" s="15" t="s">
        <v>91</v>
      </c>
      <c r="C12" s="15" t="s">
        <v>92</v>
      </c>
      <c r="D12" s="15" t="s">
        <v>93</v>
      </c>
      <c r="E12" s="15" t="s">
        <v>94</v>
      </c>
      <c r="F12" s="15" t="s">
        <v>95</v>
      </c>
      <c r="G12" s="15" t="s">
        <v>96</v>
      </c>
      <c r="H12" s="15" t="s">
        <v>53</v>
      </c>
      <c r="I12" s="15" t="s">
        <v>97</v>
      </c>
      <c r="J12" s="15" t="s">
        <v>98</v>
      </c>
    </row>
    <row r="13" customFormat="false" ht="15" hidden="false" customHeight="false" outlineLevel="0" collapsed="false">
      <c r="A13" s="0" t="n">
        <v>1</v>
      </c>
      <c r="B13" s="7" t="n">
        <v>0.178935</v>
      </c>
      <c r="C13" s="7" t="n">
        <v>0.639913</v>
      </c>
      <c r="D13" s="16" t="n">
        <f aca="false">LOGINV(B13,$B$7,$C$7)</f>
        <v>8.1117121989249</v>
      </c>
      <c r="E13" s="16" t="n">
        <f aca="false">LOGINV(C13,$B$8,$C$8)</f>
        <v>137.615577412487</v>
      </c>
      <c r="F13" s="16" t="n">
        <f aca="false">$B$5/100*E13*2_Girdiler!$B$14*2_Girdiler!$B$15*2_Girdiler!$B$16</f>
        <v>3.46240792769817</v>
      </c>
      <c r="G13" s="16" t="n">
        <f aca="false">MIN(MATCH(F13,2_Girdiler!$B$20:$I$20,1),7)</f>
        <v>1</v>
      </c>
      <c r="H13" s="16" t="n">
        <f aca="false">IF(F13&gt;=40,2_Girdiler!$I$21+(F13-40)*(2_Girdiler!$I$21-2_Girdiler!$H$21)/(2_Girdiler!$I$20-2_Girdiler!$H$20),INDEX(2_Girdiler!$B$21:$I$21,G13)+(F13-INDEX(2_Girdiler!$B$20:$I$20,G13))*(INDEX(2_Girdiler!$B$21:$I$21,G13+1)-INDEX(2_Girdiler!$B$21:$I$21,G13))/(INDEX(2_Girdiler!$B$20:$I$20,G13+1)-INDEX(2_Girdiler!$B$20:$I$20,G13)))</f>
        <v>7.61729744093598</v>
      </c>
      <c r="I13" s="16" t="n">
        <f aca="false">H13/2_Girdiler!$B$17</f>
        <v>3.05180185934935</v>
      </c>
      <c r="J13" s="16" t="n">
        <f aca="false">D13+I13</f>
        <v>11.1635140582743</v>
      </c>
    </row>
    <row r="14" customFormat="false" ht="15" hidden="false" customHeight="false" outlineLevel="0" collapsed="false">
      <c r="A14" s="0" t="n">
        <v>2</v>
      </c>
      <c r="B14" s="7" t="n">
        <v>0.467268</v>
      </c>
      <c r="C14" s="7" t="n">
        <v>0.370501</v>
      </c>
      <c r="D14" s="16" t="n">
        <f aca="false">LOGINV(B14,$B$7,$C$7)</f>
        <v>12.9360190507466</v>
      </c>
      <c r="E14" s="16" t="n">
        <f aca="false">LOGINV(C14,$B$8,$C$8)</f>
        <v>88.2235635181282</v>
      </c>
      <c r="F14" s="16" t="n">
        <f aca="false">$B$5/100*E14*2_Girdiler!$B$14*2_Girdiler!$B$15*2_Girdiler!$B$16</f>
        <v>2.2197048581161</v>
      </c>
      <c r="G14" s="16" t="n">
        <f aca="false">MIN(MATCH(F14,2_Girdiler!$B$20:$I$20,1),7)</f>
        <v>1</v>
      </c>
      <c r="H14" s="16" t="n">
        <f aca="false">IF(F14&gt;=40,2_Girdiler!$I$21+(F14-40)*(2_Girdiler!$I$21-2_Girdiler!$H$21)/(2_Girdiler!$I$20-2_Girdiler!$H$20),INDEX(2_Girdiler!$B$21:$I$21,G14)+(F14-INDEX(2_Girdiler!$B$20:$I$20,G14))*(INDEX(2_Girdiler!$B$21:$I$21,G14+1)-INDEX(2_Girdiler!$B$21:$I$21,G14))/(INDEX(2_Girdiler!$B$20:$I$20,G14+1)-INDEX(2_Girdiler!$B$20:$I$20,G14)))</f>
        <v>4.88335068785543</v>
      </c>
      <c r="I14" s="16" t="n">
        <f aca="false">H14/2_Girdiler!$B$17</f>
        <v>1.95647062814721</v>
      </c>
      <c r="J14" s="16" t="n">
        <f aca="false">D14+I14</f>
        <v>14.8924896788938</v>
      </c>
    </row>
    <row r="15" customFormat="false" ht="15" hidden="false" customHeight="false" outlineLevel="0" collapsed="false">
      <c r="A15" s="0" t="n">
        <v>3</v>
      </c>
      <c r="B15" s="7" t="n">
        <v>0.354917</v>
      </c>
      <c r="C15" s="7" t="n">
        <v>0.790518</v>
      </c>
      <c r="D15" s="16" t="n">
        <f aca="false">LOGINV(B15,$B$7,$C$7)</f>
        <v>11.0055879802094</v>
      </c>
      <c r="E15" s="16" t="n">
        <f aca="false">LOGINV(C15,$B$8,$C$8)</f>
        <v>183.999864481253</v>
      </c>
      <c r="F15" s="16" t="n">
        <f aca="false">$B$5/100*E15*2_Girdiler!$B$14*2_Girdiler!$B$15*2_Girdiler!$B$16</f>
        <v>4.62943659034833</v>
      </c>
      <c r="G15" s="16" t="n">
        <f aca="false">MIN(MATCH(F15,2_Girdiler!$B$20:$I$20,1),7)</f>
        <v>1</v>
      </c>
      <c r="H15" s="16" t="n">
        <f aca="false">IF(F15&gt;=40,2_Girdiler!$I$21+(F15-40)*(2_Girdiler!$I$21-2_Girdiler!$H$21)/(2_Girdiler!$I$20-2_Girdiler!$H$20),INDEX(2_Girdiler!$B$21:$I$21,G15)+(F15-INDEX(2_Girdiler!$B$20:$I$20,G15))*(INDEX(2_Girdiler!$B$21:$I$21,G15+1)-INDEX(2_Girdiler!$B$21:$I$21,G15))/(INDEX(2_Girdiler!$B$20:$I$20,G15+1)-INDEX(2_Girdiler!$B$20:$I$20,G15)))</f>
        <v>10.1847604987663</v>
      </c>
      <c r="I15" s="16" t="n">
        <f aca="false">H15/2_Girdiler!$B$17</f>
        <v>4.08043289213394</v>
      </c>
      <c r="J15" s="16" t="n">
        <f aca="false">D15+I15</f>
        <v>15.0860208723433</v>
      </c>
    </row>
    <row r="16" customFormat="false" ht="15" hidden="false" customHeight="false" outlineLevel="0" collapsed="false">
      <c r="A16" s="0" t="n">
        <v>4</v>
      </c>
      <c r="B16" s="7" t="n">
        <v>0.905144</v>
      </c>
      <c r="C16" s="7" t="n">
        <v>0.177353</v>
      </c>
      <c r="D16" s="16" t="n">
        <f aca="false">LOGINV(B16,$B$7,$C$7)</f>
        <v>28.1287435315622</v>
      </c>
      <c r="E16" s="16" t="n">
        <f aca="false">LOGINV(C16,$B$8,$C$8)</f>
        <v>60.0885312234796</v>
      </c>
      <c r="F16" s="16" t="n">
        <f aca="false">$B$5/100*E16*2_Girdiler!$B$14*2_Girdiler!$B$15*2_Girdiler!$B$16</f>
        <v>1.51182744558275</v>
      </c>
      <c r="G16" s="16" t="n">
        <f aca="false">MIN(MATCH(F16,2_Girdiler!$B$20:$I$20,1),7)</f>
        <v>1</v>
      </c>
      <c r="H16" s="16" t="n">
        <f aca="false">IF(F16&gt;=40,2_Girdiler!$I$21+(F16-40)*(2_Girdiler!$I$21-2_Girdiler!$H$21)/(2_Girdiler!$I$20-2_Girdiler!$H$20),INDEX(2_Girdiler!$B$21:$I$21,G16)+(F16-INDEX(2_Girdiler!$B$20:$I$20,G16))*(INDEX(2_Girdiler!$B$21:$I$21,G16+1)-INDEX(2_Girdiler!$B$21:$I$21,G16))/(INDEX(2_Girdiler!$B$20:$I$20,G16+1)-INDEX(2_Girdiler!$B$20:$I$20,G16)))</f>
        <v>3.32602038028204</v>
      </c>
      <c r="I16" s="16" t="n">
        <f aca="false">H16/2_Girdiler!$B$17</f>
        <v>1.33254021645915</v>
      </c>
      <c r="J16" s="16" t="n">
        <f aca="false">D16+I16</f>
        <v>29.4612837480214</v>
      </c>
    </row>
    <row r="17" customFormat="false" ht="15" hidden="false" customHeight="false" outlineLevel="0" collapsed="false">
      <c r="A17" s="0" t="n">
        <v>5</v>
      </c>
      <c r="B17" s="7" t="n">
        <v>0.652785</v>
      </c>
      <c r="C17" s="7" t="n">
        <v>0.298303</v>
      </c>
      <c r="D17" s="16" t="n">
        <f aca="false">LOGINV(B17,$B$7,$C$7)</f>
        <v>16.8571482585889</v>
      </c>
      <c r="E17" s="16" t="n">
        <f aca="false">LOGINV(C17,$B$8,$C$8)</f>
        <v>77.6005091959351</v>
      </c>
      <c r="F17" s="16" t="n">
        <f aca="false">$B$5/100*E17*2_Girdiler!$B$14*2_Girdiler!$B$15*2_Girdiler!$B$16</f>
        <v>1.95242881136973</v>
      </c>
      <c r="G17" s="16" t="n">
        <f aca="false">MIN(MATCH(F17,2_Girdiler!$B$20:$I$20,1),7)</f>
        <v>1</v>
      </c>
      <c r="H17" s="16" t="n">
        <f aca="false">IF(F17&gt;=40,2_Girdiler!$I$21+(F17-40)*(2_Girdiler!$I$21-2_Girdiler!$H$21)/(2_Girdiler!$I$20-2_Girdiler!$H$20),INDEX(2_Girdiler!$B$21:$I$21,G17)+(F17-INDEX(2_Girdiler!$B$20:$I$20,G17))*(INDEX(2_Girdiler!$B$21:$I$21,G17+1)-INDEX(2_Girdiler!$B$21:$I$21,G17))/(INDEX(2_Girdiler!$B$20:$I$20,G17+1)-INDEX(2_Girdiler!$B$20:$I$20,G17)))</f>
        <v>4.2953433850134</v>
      </c>
      <c r="I17" s="16" t="n">
        <f aca="false">H17/2_Girdiler!$B$17</f>
        <v>1.72089077925216</v>
      </c>
      <c r="J17" s="16" t="n">
        <f aca="false">D17+I17</f>
        <v>18.578039037841</v>
      </c>
    </row>
    <row r="18" customFormat="false" ht="15" hidden="false" customHeight="false" outlineLevel="0" collapsed="false">
      <c r="A18" s="0" t="n">
        <v>6</v>
      </c>
      <c r="B18" s="7" t="n">
        <v>0.966962</v>
      </c>
      <c r="C18" s="7" t="n">
        <v>0.91985</v>
      </c>
      <c r="D18" s="16" t="n">
        <f aca="false">LOGINV(B18,$B$7,$C$7)</f>
        <v>37.7222376845883</v>
      </c>
      <c r="E18" s="16" t="n">
        <f aca="false">LOGINV(C18,$B$8,$C$8)</f>
        <v>270.305262794499</v>
      </c>
      <c r="F18" s="16" t="n">
        <f aca="false">$B$5/100*E18*2_Girdiler!$B$14*2_Girdiler!$B$15*2_Girdiler!$B$16</f>
        <v>6.80088041190959</v>
      </c>
      <c r="G18" s="16" t="n">
        <f aca="false">MIN(MATCH(F18,2_Girdiler!$B$20:$I$20,1),7)</f>
        <v>2</v>
      </c>
      <c r="H18" s="16" t="n">
        <f aca="false">IF(F18&gt;=40,2_Girdiler!$I$21+(F18-40)*(2_Girdiler!$I$21-2_Girdiler!$H$21)/(2_Girdiler!$I$20-2_Girdiler!$H$20),INDEX(2_Girdiler!$B$21:$I$21,G18)+(F18-INDEX(2_Girdiler!$B$20:$I$20,G18))*(INDEX(2_Girdiler!$B$21:$I$21,G18+1)-INDEX(2_Girdiler!$B$21:$I$21,G18))/(INDEX(2_Girdiler!$B$20:$I$20,G18+1)-INDEX(2_Girdiler!$B$20:$I$20,G18)))</f>
        <v>13.8814086590553</v>
      </c>
      <c r="I18" s="16" t="n">
        <f aca="false">H18/2_Girdiler!$B$17</f>
        <v>5.56146180250615</v>
      </c>
      <c r="J18" s="16" t="n">
        <f aca="false">D18+I18</f>
        <v>43.2836994870945</v>
      </c>
    </row>
    <row r="19" customFormat="false" ht="15" hidden="false" customHeight="false" outlineLevel="0" collapsed="false">
      <c r="A19" s="0" t="n">
        <v>7</v>
      </c>
      <c r="B19" s="7" t="n">
        <v>0.635871</v>
      </c>
      <c r="C19" s="7" t="n">
        <v>0.752732</v>
      </c>
      <c r="D19" s="16" t="n">
        <f aca="false">LOGINV(B19,$B$7,$C$7)</f>
        <v>16.4358532793454</v>
      </c>
      <c r="E19" s="16" t="n">
        <f aca="false">LOGINV(C19,$B$8,$C$8)</f>
        <v>169.724739315129</v>
      </c>
      <c r="F19" s="16" t="n">
        <f aca="false">$B$5/100*E19*2_Girdiler!$B$14*2_Girdiler!$B$15*2_Girdiler!$B$16</f>
        <v>4.27027444116865</v>
      </c>
      <c r="G19" s="16" t="n">
        <f aca="false">MIN(MATCH(F19,2_Girdiler!$B$20:$I$20,1),7)</f>
        <v>1</v>
      </c>
      <c r="H19" s="16" t="n">
        <f aca="false">IF(F19&gt;=40,2_Girdiler!$I$21+(F19-40)*(2_Girdiler!$I$21-2_Girdiler!$H$21)/(2_Girdiler!$I$20-2_Girdiler!$H$20),INDEX(2_Girdiler!$B$21:$I$21,G19)+(F19-INDEX(2_Girdiler!$B$20:$I$20,G19))*(INDEX(2_Girdiler!$B$21:$I$21,G19+1)-INDEX(2_Girdiler!$B$21:$I$21,G19))/(INDEX(2_Girdiler!$B$20:$I$20,G19+1)-INDEX(2_Girdiler!$B$20:$I$20,G19)))</f>
        <v>9.39460377057103</v>
      </c>
      <c r="I19" s="16" t="n">
        <f aca="false">H19/2_Girdiler!$B$17</f>
        <v>3.76386369013262</v>
      </c>
      <c r="J19" s="16" t="n">
        <f aca="false">D19+I19</f>
        <v>20.199716969478</v>
      </c>
    </row>
    <row r="20" customFormat="false" ht="15" hidden="false" customHeight="false" outlineLevel="0" collapsed="false">
      <c r="A20" s="0" t="n">
        <v>8</v>
      </c>
      <c r="B20" s="7" t="n">
        <v>0.515154</v>
      </c>
      <c r="C20" s="7" t="n">
        <v>0.825895</v>
      </c>
      <c r="D20" s="16" t="n">
        <f aca="false">LOGINV(B20,$B$7,$C$7)</f>
        <v>13.8319091644212</v>
      </c>
      <c r="E20" s="16" t="n">
        <f aca="false">LOGINV(C20,$B$8,$C$8)</f>
        <v>200.086803870213</v>
      </c>
      <c r="F20" s="16" t="n">
        <f aca="false">$B$5/100*E20*2_Girdiler!$B$14*2_Girdiler!$B$15*2_Girdiler!$B$16</f>
        <v>5.03418398537456</v>
      </c>
      <c r="G20" s="16" t="n">
        <f aca="false">MIN(MATCH(F20,2_Girdiler!$B$20:$I$20,1),7)</f>
        <v>2</v>
      </c>
      <c r="H20" s="16" t="n">
        <f aca="false">IF(F20&gt;=40,2_Girdiler!$I$21+(F20-40)*(2_Girdiler!$I$21-2_Girdiler!$H$21)/(2_Girdiler!$I$20-2_Girdiler!$H$20),INDEX(2_Girdiler!$B$21:$I$21,G20)+(F20-INDEX(2_Girdiler!$B$20:$I$20,G20))*(INDEX(2_Girdiler!$B$21:$I$21,G20+1)-INDEX(2_Girdiler!$B$21:$I$21,G20))/(INDEX(2_Girdiler!$B$20:$I$20,G20+1)-INDEX(2_Girdiler!$B$20:$I$20,G20)))</f>
        <v>11.0546943765993</v>
      </c>
      <c r="I20" s="16" t="n">
        <f aca="false">H20/2_Girdiler!$B$17</f>
        <v>4.42896409318882</v>
      </c>
      <c r="J20" s="16" t="n">
        <f aca="false">D20+I20</f>
        <v>18.26087325761</v>
      </c>
    </row>
    <row r="21" customFormat="false" ht="15" hidden="false" customHeight="false" outlineLevel="0" collapsed="false">
      <c r="A21" s="0" t="n">
        <v>9</v>
      </c>
      <c r="B21" s="7" t="n">
        <v>0.448381</v>
      </c>
      <c r="C21" s="7" t="n">
        <v>0.338812</v>
      </c>
      <c r="D21" s="16" t="n">
        <f aca="false">LOGINV(B21,$B$7,$C$7)</f>
        <v>12.5972153323466</v>
      </c>
      <c r="E21" s="16" t="n">
        <f aca="false">LOGINV(C21,$B$8,$C$8)</f>
        <v>83.5036091711891</v>
      </c>
      <c r="F21" s="16" t="n">
        <f aca="false">$B$5/100*E21*2_Girdiler!$B$14*2_Girdiler!$B$15*2_Girdiler!$B$16</f>
        <v>2.10095080674712</v>
      </c>
      <c r="G21" s="16" t="n">
        <f aca="false">MIN(MATCH(F21,2_Girdiler!$B$20:$I$20,1),7)</f>
        <v>1</v>
      </c>
      <c r="H21" s="16" t="n">
        <f aca="false">IF(F21&gt;=40,2_Girdiler!$I$21+(F21-40)*(2_Girdiler!$I$21-2_Girdiler!$H$21)/(2_Girdiler!$I$20-2_Girdiler!$H$20),INDEX(2_Girdiler!$B$21:$I$21,G21)+(F21-INDEX(2_Girdiler!$B$20:$I$20,G21))*(INDEX(2_Girdiler!$B$21:$I$21,G21+1)-INDEX(2_Girdiler!$B$21:$I$21,G21))/(INDEX(2_Girdiler!$B$20:$I$20,G21+1)-INDEX(2_Girdiler!$B$20:$I$20,G21)))</f>
        <v>4.62209177484366</v>
      </c>
      <c r="I21" s="16" t="n">
        <f aca="false">H21/2_Girdiler!$B$17</f>
        <v>1.85179958928031</v>
      </c>
      <c r="J21" s="16" t="n">
        <f aca="false">D21+I21</f>
        <v>14.4490149216269</v>
      </c>
    </row>
    <row r="22" customFormat="false" ht="15" hidden="false" customHeight="false" outlineLevel="0" collapsed="false">
      <c r="A22" s="0" t="n">
        <v>10</v>
      </c>
      <c r="B22" s="7" t="n">
        <v>0.277899</v>
      </c>
      <c r="C22" s="7" t="n">
        <v>0.226333</v>
      </c>
      <c r="D22" s="16" t="n">
        <f aca="false">LOGINV(B22,$B$7,$C$7)</f>
        <v>9.75167264038574</v>
      </c>
      <c r="E22" s="16" t="n">
        <f aca="false">LOGINV(C22,$B$8,$C$8)</f>
        <v>67.2537588293652</v>
      </c>
      <c r="F22" s="16" t="n">
        <f aca="false">$B$5/100*E22*2_Girdiler!$B$14*2_Girdiler!$B$15*2_Girdiler!$B$16</f>
        <v>1.69210457214683</v>
      </c>
      <c r="G22" s="16" t="n">
        <f aca="false">MIN(MATCH(F22,2_Girdiler!$B$20:$I$20,1),7)</f>
        <v>1</v>
      </c>
      <c r="H22" s="16" t="n">
        <f aca="false">IF(F22&gt;=40,2_Girdiler!$I$21+(F22-40)*(2_Girdiler!$I$21-2_Girdiler!$H$21)/(2_Girdiler!$I$20-2_Girdiler!$H$20),INDEX(2_Girdiler!$B$21:$I$21,G22)+(F22-INDEX(2_Girdiler!$B$20:$I$20,G22))*(INDEX(2_Girdiler!$B$21:$I$21,G22+1)-INDEX(2_Girdiler!$B$21:$I$21,G22))/(INDEX(2_Girdiler!$B$20:$I$20,G22+1)-INDEX(2_Girdiler!$B$20:$I$20,G22)))</f>
        <v>3.72263005872302</v>
      </c>
      <c r="I22" s="16" t="n">
        <f aca="false">H22/2_Girdiler!$B$17</f>
        <v>1.4914383248089</v>
      </c>
      <c r="J22" s="16" t="n">
        <f aca="false">D22+I22</f>
        <v>11.2431109651946</v>
      </c>
    </row>
    <row r="23" customFormat="false" ht="15" hidden="false" customHeight="false" outlineLevel="0" collapsed="false">
      <c r="A23" s="0" t="n">
        <v>11</v>
      </c>
      <c r="B23" s="7" t="n">
        <v>0.525817</v>
      </c>
      <c r="C23" s="7" t="n">
        <v>0.430912</v>
      </c>
      <c r="D23" s="16" t="n">
        <f aca="false">LOGINV(B23,$B$7,$C$7)</f>
        <v>14.0398060850944</v>
      </c>
      <c r="E23" s="16" t="n">
        <f aca="false">LOGINV(C23,$B$8,$C$8)</f>
        <v>97.6000526258156</v>
      </c>
      <c r="F23" s="16" t="n">
        <f aca="false">$B$5/100*E23*2_Girdiler!$B$14*2_Girdiler!$B$15*2_Girdiler!$B$16</f>
        <v>2.45561732406552</v>
      </c>
      <c r="G23" s="16" t="n">
        <f aca="false">MIN(MATCH(F23,2_Girdiler!$B$20:$I$20,1),7)</f>
        <v>1</v>
      </c>
      <c r="H23" s="16" t="n">
        <f aca="false">IF(F23&gt;=40,2_Girdiler!$I$21+(F23-40)*(2_Girdiler!$I$21-2_Girdiler!$H$21)/(2_Girdiler!$I$20-2_Girdiler!$H$20),INDEX(2_Girdiler!$B$21:$I$21,G23)+(F23-INDEX(2_Girdiler!$B$20:$I$20,G23))*(INDEX(2_Girdiler!$B$21:$I$21,G23+1)-INDEX(2_Girdiler!$B$21:$I$21,G23))/(INDEX(2_Girdiler!$B$20:$I$20,G23+1)-INDEX(2_Girdiler!$B$20:$I$20,G23)))</f>
        <v>5.40235811294414</v>
      </c>
      <c r="I23" s="16" t="n">
        <f aca="false">H23/2_Girdiler!$B$17</f>
        <v>2.16440629525006</v>
      </c>
      <c r="J23" s="16" t="n">
        <f aca="false">D23+I23</f>
        <v>16.2042123803445</v>
      </c>
    </row>
    <row r="24" customFormat="false" ht="15" hidden="false" customHeight="false" outlineLevel="0" collapsed="false">
      <c r="A24" s="0" t="n">
        <v>12</v>
      </c>
      <c r="B24" s="7" t="n">
        <v>0.663181</v>
      </c>
      <c r="C24" s="7" t="n">
        <v>0.01284</v>
      </c>
      <c r="D24" s="16" t="n">
        <f aca="false">LOGINV(B24,$B$7,$C$7)</f>
        <v>17.1252635792533</v>
      </c>
      <c r="E24" s="16" t="n">
        <f aca="false">LOGINV(C24,$B$8,$C$8)</f>
        <v>25.8706111694681</v>
      </c>
      <c r="F24" s="16" t="n">
        <f aca="false">$B$5/100*E24*2_Girdiler!$B$14*2_Girdiler!$B$15*2_Girdiler!$B$16</f>
        <v>0.650904577023816</v>
      </c>
      <c r="G24" s="16" t="n">
        <f aca="false">MIN(MATCH(F24,2_Girdiler!$B$20:$I$20,1),7)</f>
        <v>1</v>
      </c>
      <c r="H24" s="16" t="n">
        <f aca="false">IF(F24&gt;=40,2_Girdiler!$I$21+(F24-40)*(2_Girdiler!$I$21-2_Girdiler!$H$21)/(2_Girdiler!$I$20-2_Girdiler!$H$20),INDEX(2_Girdiler!$B$21:$I$21,G24)+(F24-INDEX(2_Girdiler!$B$20:$I$20,G24))*(INDEX(2_Girdiler!$B$21:$I$21,G24+1)-INDEX(2_Girdiler!$B$21:$I$21,G24))/(INDEX(2_Girdiler!$B$20:$I$20,G24+1)-INDEX(2_Girdiler!$B$20:$I$20,G24)))</f>
        <v>1.4319900694524</v>
      </c>
      <c r="I24" s="16" t="n">
        <f aca="false">H24/2_Girdiler!$B$17</f>
        <v>0.573713970133171</v>
      </c>
      <c r="J24" s="16" t="n">
        <f aca="false">D24+I24</f>
        <v>17.6989775493864</v>
      </c>
    </row>
    <row r="25" customFormat="false" ht="15" hidden="false" customHeight="false" outlineLevel="0" collapsed="false">
      <c r="A25" s="0" t="n">
        <v>13</v>
      </c>
      <c r="B25" s="7" t="n">
        <v>0.447702</v>
      </c>
      <c r="C25" s="7" t="n">
        <v>0.365181</v>
      </c>
      <c r="D25" s="16" t="n">
        <f aca="false">LOGINV(B25,$B$7,$C$7)</f>
        <v>12.5851678057215</v>
      </c>
      <c r="E25" s="16" t="n">
        <f aca="false">LOGINV(C25,$B$8,$C$8)</f>
        <v>87.4232590568716</v>
      </c>
      <c r="F25" s="16" t="n">
        <f aca="false">$B$5/100*E25*2_Girdiler!$B$14*2_Girdiler!$B$15*2_Girdiler!$B$16</f>
        <v>2.19956919787089</v>
      </c>
      <c r="G25" s="16" t="n">
        <f aca="false">MIN(MATCH(F25,2_Girdiler!$B$20:$I$20,1),7)</f>
        <v>1</v>
      </c>
      <c r="H25" s="16" t="n">
        <f aca="false">IF(F25&gt;=40,2_Girdiler!$I$21+(F25-40)*(2_Girdiler!$I$21-2_Girdiler!$H$21)/(2_Girdiler!$I$20-2_Girdiler!$H$20),INDEX(2_Girdiler!$B$21:$I$21,G25)+(F25-INDEX(2_Girdiler!$B$20:$I$20,G25))*(INDEX(2_Girdiler!$B$21:$I$21,G25+1)-INDEX(2_Girdiler!$B$21:$I$21,G25))/(INDEX(2_Girdiler!$B$20:$I$20,G25+1)-INDEX(2_Girdiler!$B$20:$I$20,G25)))</f>
        <v>4.83905223531596</v>
      </c>
      <c r="I25" s="16" t="n">
        <f aca="false">H25/2_Girdiler!$B$17</f>
        <v>1.93872285068748</v>
      </c>
      <c r="J25" s="16" t="n">
        <f aca="false">D25+I25</f>
        <v>14.523890656409</v>
      </c>
    </row>
    <row r="26" customFormat="false" ht="15" hidden="false" customHeight="false" outlineLevel="0" collapsed="false">
      <c r="A26" s="0" t="n">
        <v>14</v>
      </c>
      <c r="B26" s="7" t="n">
        <v>0.195398</v>
      </c>
      <c r="C26" s="7" t="n">
        <v>0.594866</v>
      </c>
      <c r="D26" s="16" t="n">
        <f aca="false">LOGINV(B26,$B$7,$C$7)</f>
        <v>8.39346492654782</v>
      </c>
      <c r="E26" s="16" t="n">
        <f aca="false">LOGINV(C26,$B$8,$C$8)</f>
        <v>127.510781212206</v>
      </c>
      <c r="F26" s="16" t="n">
        <f aca="false">$B$5/100*E26*2_Girdiler!$B$14*2_Girdiler!$B$15*2_Girdiler!$B$16</f>
        <v>3.20817125529911</v>
      </c>
      <c r="G26" s="16" t="n">
        <f aca="false">MIN(MATCH(F26,2_Girdiler!$B$20:$I$20,1),7)</f>
        <v>1</v>
      </c>
      <c r="H26" s="16" t="n">
        <f aca="false">IF(F26&gt;=40,2_Girdiler!$I$21+(F26-40)*(2_Girdiler!$I$21-2_Girdiler!$H$21)/(2_Girdiler!$I$20-2_Girdiler!$H$20),INDEX(2_Girdiler!$B$21:$I$21,G26)+(F26-INDEX(2_Girdiler!$B$20:$I$20,G26))*(INDEX(2_Girdiler!$B$21:$I$21,G26+1)-INDEX(2_Girdiler!$B$21:$I$21,G26))/(INDEX(2_Girdiler!$B$20:$I$20,G26+1)-INDEX(2_Girdiler!$B$20:$I$20,G26)))</f>
        <v>7.05797676165805</v>
      </c>
      <c r="I26" s="16" t="n">
        <f aca="false">H26/2_Girdiler!$B$17</f>
        <v>2.82771504874121</v>
      </c>
      <c r="J26" s="16" t="n">
        <f aca="false">D26+I26</f>
        <v>11.221179975289</v>
      </c>
    </row>
    <row r="27" customFormat="false" ht="15" hidden="false" customHeight="false" outlineLevel="0" collapsed="false">
      <c r="A27" s="0" t="n">
        <v>15</v>
      </c>
      <c r="B27" s="7" t="n">
        <v>0.435313</v>
      </c>
      <c r="C27" s="7" t="n">
        <v>0.299992</v>
      </c>
      <c r="D27" s="16" t="n">
        <f aca="false">LOGINV(B27,$B$7,$C$7)</f>
        <v>12.366855482096</v>
      </c>
      <c r="E27" s="16" t="n">
        <f aca="false">LOGINV(C27,$B$8,$C$8)</f>
        <v>77.8445360856793</v>
      </c>
      <c r="F27" s="16" t="n">
        <f aca="false">$B$5/100*E27*2_Girdiler!$B$14*2_Girdiler!$B$15*2_Girdiler!$B$16</f>
        <v>1.95856852791569</v>
      </c>
      <c r="G27" s="16" t="n">
        <f aca="false">MIN(MATCH(F27,2_Girdiler!$B$20:$I$20,1),7)</f>
        <v>1</v>
      </c>
      <c r="H27" s="16" t="n">
        <f aca="false">IF(F27&gt;=40,2_Girdiler!$I$21+(F27-40)*(2_Girdiler!$I$21-2_Girdiler!$H$21)/(2_Girdiler!$I$20-2_Girdiler!$H$20),INDEX(2_Girdiler!$B$21:$I$21,G27)+(F27-INDEX(2_Girdiler!$B$20:$I$20,G27))*(INDEX(2_Girdiler!$B$21:$I$21,G27+1)-INDEX(2_Girdiler!$B$21:$I$21,G27))/(INDEX(2_Girdiler!$B$20:$I$20,G27+1)-INDEX(2_Girdiler!$B$20:$I$20,G27)))</f>
        <v>4.30885076141452</v>
      </c>
      <c r="I27" s="16" t="n">
        <f aca="false">H27/2_Girdiler!$B$17</f>
        <v>1.72630238838723</v>
      </c>
      <c r="J27" s="16" t="n">
        <f aca="false">D27+I27</f>
        <v>14.0931578704832</v>
      </c>
    </row>
    <row r="28" customFormat="false" ht="15" hidden="false" customHeight="false" outlineLevel="0" collapsed="false">
      <c r="A28" s="0" t="n">
        <v>16</v>
      </c>
      <c r="B28" s="7" t="n">
        <v>0.209416</v>
      </c>
      <c r="C28" s="7" t="n">
        <v>0.874624</v>
      </c>
      <c r="D28" s="16" t="n">
        <f aca="false">LOGINV(B28,$B$7,$C$7)</f>
        <v>8.62936030982842</v>
      </c>
      <c r="E28" s="16" t="n">
        <f aca="false">LOGINV(C28,$B$8,$C$8)</f>
        <v>229.201560740014</v>
      </c>
      <c r="F28" s="16" t="n">
        <f aca="false">$B$5/100*E28*2_Girdiler!$B$14*2_Girdiler!$B$15*2_Girdiler!$B$16</f>
        <v>5.76671126821874</v>
      </c>
      <c r="G28" s="16" t="n">
        <f aca="false">MIN(MATCH(F28,2_Girdiler!$B$20:$I$20,1),7)</f>
        <v>2</v>
      </c>
      <c r="H28" s="16" t="n">
        <f aca="false">IF(F28&gt;=40,2_Girdiler!$I$21+(F28-40)*(2_Girdiler!$I$21-2_Girdiler!$H$21)/(2_Girdiler!$I$20-2_Girdiler!$H$20),INDEX(2_Girdiler!$B$21:$I$21,G28)+(F28-INDEX(2_Girdiler!$B$20:$I$20,G28))*(INDEX(2_Girdiler!$B$21:$I$21,G28+1)-INDEX(2_Girdiler!$B$21:$I$21,G28))/(INDEX(2_Girdiler!$B$20:$I$20,G28+1)-INDEX(2_Girdiler!$B$20:$I$20,G28)))</f>
        <v>12.22673802915</v>
      </c>
      <c r="I28" s="16" t="n">
        <f aca="false">H28/2_Girdiler!$B$17</f>
        <v>4.89853286424278</v>
      </c>
      <c r="J28" s="16" t="n">
        <f aca="false">D28+I28</f>
        <v>13.5278931740712</v>
      </c>
    </row>
    <row r="29" customFormat="false" ht="15" hidden="false" customHeight="false" outlineLevel="0" collapsed="false">
      <c r="A29" s="0" t="n">
        <v>17</v>
      </c>
      <c r="B29" s="7" t="n">
        <v>0.797462</v>
      </c>
      <c r="C29" s="7" t="n">
        <v>0.60671</v>
      </c>
      <c r="D29" s="16" t="n">
        <f aca="false">LOGINV(B29,$B$7,$C$7)</f>
        <v>21.5394398590271</v>
      </c>
      <c r="E29" s="16" t="n">
        <f aca="false">LOGINV(C29,$B$8,$C$8)</f>
        <v>130.060664290449</v>
      </c>
      <c r="F29" s="16" t="n">
        <f aca="false">$B$5/100*E29*2_Girdiler!$B$14*2_Girdiler!$B$15*2_Girdiler!$B$16</f>
        <v>3.2723263135477</v>
      </c>
      <c r="G29" s="16" t="n">
        <f aca="false">MIN(MATCH(F29,2_Girdiler!$B$20:$I$20,1),7)</f>
        <v>1</v>
      </c>
      <c r="H29" s="16" t="n">
        <f aca="false">IF(F29&gt;=40,2_Girdiler!$I$21+(F29-40)*(2_Girdiler!$I$21-2_Girdiler!$H$21)/(2_Girdiler!$I$20-2_Girdiler!$H$20),INDEX(2_Girdiler!$B$21:$I$21,G29)+(F29-INDEX(2_Girdiler!$B$20:$I$20,G29))*(INDEX(2_Girdiler!$B$21:$I$21,G29+1)-INDEX(2_Girdiler!$B$21:$I$21,G29))/(INDEX(2_Girdiler!$B$20:$I$20,G29+1)-INDEX(2_Girdiler!$B$20:$I$20,G29)))</f>
        <v>7.19911788980495</v>
      </c>
      <c r="I29" s="16" t="n">
        <f aca="false">H29/2_Girdiler!$B$17</f>
        <v>2.88426197508211</v>
      </c>
      <c r="J29" s="16" t="n">
        <f aca="false">D29+I29</f>
        <v>24.4237018341092</v>
      </c>
    </row>
    <row r="30" customFormat="false" ht="15" hidden="false" customHeight="false" outlineLevel="0" collapsed="false">
      <c r="A30" s="0" t="n">
        <v>18</v>
      </c>
      <c r="B30" s="7" t="n">
        <v>0.345101</v>
      </c>
      <c r="C30" s="7" t="n">
        <v>0.94682</v>
      </c>
      <c r="D30" s="16" t="n">
        <f aca="false">LOGINV(B30,$B$7,$C$7)</f>
        <v>10.844206540873</v>
      </c>
      <c r="E30" s="16" t="n">
        <f aca="false">LOGINV(C30,$B$8,$C$8)</f>
        <v>309.687776855825</v>
      </c>
      <c r="F30" s="16" t="n">
        <f aca="false">$B$5/100*E30*2_Girdiler!$B$14*2_Girdiler!$B$15*2_Girdiler!$B$16</f>
        <v>7.79174446569256</v>
      </c>
      <c r="G30" s="16" t="n">
        <f aca="false">MIN(MATCH(F30,2_Girdiler!$B$20:$I$20,1),7)</f>
        <v>2</v>
      </c>
      <c r="H30" s="16" t="n">
        <f aca="false">IF(F30&gt;=40,2_Girdiler!$I$21+(F30-40)*(2_Girdiler!$I$21-2_Girdiler!$H$21)/(2_Girdiler!$I$20-2_Girdiler!$H$20),INDEX(2_Girdiler!$B$21:$I$21,G30)+(F30-INDEX(2_Girdiler!$B$20:$I$20,G30))*(INDEX(2_Girdiler!$B$21:$I$21,G30+1)-INDEX(2_Girdiler!$B$21:$I$21,G30))/(INDEX(2_Girdiler!$B$20:$I$20,G30+1)-INDEX(2_Girdiler!$B$20:$I$20,G30)))</f>
        <v>15.4667911451081</v>
      </c>
      <c r="I30" s="16" t="n">
        <f aca="false">H30/2_Girdiler!$B$17</f>
        <v>6.19663106775164</v>
      </c>
      <c r="J30" s="16" t="n">
        <f aca="false">D30+I30</f>
        <v>17.0408376086246</v>
      </c>
    </row>
    <row r="31" customFormat="false" ht="15" hidden="false" customHeight="false" outlineLevel="0" collapsed="false">
      <c r="A31" s="0" t="n">
        <v>19</v>
      </c>
      <c r="B31" s="7" t="n">
        <v>0.563377</v>
      </c>
      <c r="C31" s="7" t="n">
        <v>0.432763</v>
      </c>
      <c r="D31" s="16" t="n">
        <f aca="false">LOGINV(B31,$B$7,$C$7)</f>
        <v>14.8014594772642</v>
      </c>
      <c r="E31" s="16" t="n">
        <f aca="false">LOGINV(C31,$B$8,$C$8)</f>
        <v>97.8971540819261</v>
      </c>
      <c r="F31" s="16" t="n">
        <f aca="false">$B$5/100*E31*2_Girdiler!$B$14*2_Girdiler!$B$15*2_Girdiler!$B$16</f>
        <v>2.46309239670126</v>
      </c>
      <c r="G31" s="16" t="n">
        <f aca="false">MIN(MATCH(F31,2_Girdiler!$B$20:$I$20,1),7)</f>
        <v>1</v>
      </c>
      <c r="H31" s="16" t="n">
        <f aca="false">IF(F31&gt;=40,2_Girdiler!$I$21+(F31-40)*(2_Girdiler!$I$21-2_Girdiler!$H$21)/(2_Girdiler!$I$20-2_Girdiler!$H$20),INDEX(2_Girdiler!$B$21:$I$21,G31)+(F31-INDEX(2_Girdiler!$B$20:$I$20,G31))*(INDEX(2_Girdiler!$B$21:$I$21,G31+1)-INDEX(2_Girdiler!$B$21:$I$21,G31))/(INDEX(2_Girdiler!$B$20:$I$20,G31+1)-INDEX(2_Girdiler!$B$20:$I$20,G31)))</f>
        <v>5.41880327274278</v>
      </c>
      <c r="I31" s="16" t="n">
        <f aca="false">H31/2_Girdiler!$B$17</f>
        <v>2.17099490093861</v>
      </c>
      <c r="J31" s="16" t="n">
        <f aca="false">D31+I31</f>
        <v>16.9724543782028</v>
      </c>
    </row>
    <row r="32" customFormat="false" ht="15" hidden="false" customHeight="false" outlineLevel="0" collapsed="false">
      <c r="A32" s="0" t="n">
        <v>20</v>
      </c>
      <c r="B32" s="7" t="n">
        <v>0.90045</v>
      </c>
      <c r="C32" s="7" t="n">
        <v>0.319342</v>
      </c>
      <c r="D32" s="16" t="n">
        <f aca="false">LOGINV(B32,$B$7,$C$7)</f>
        <v>27.7037682545843</v>
      </c>
      <c r="E32" s="16" t="n">
        <f aca="false">LOGINV(C32,$B$8,$C$8)</f>
        <v>80.6518137618356</v>
      </c>
      <c r="F32" s="16" t="n">
        <f aca="false">$B$5/100*E32*2_Girdiler!$B$14*2_Girdiler!$B$15*2_Girdiler!$B$16</f>
        <v>2.02919963424778</v>
      </c>
      <c r="G32" s="16" t="n">
        <f aca="false">MIN(MATCH(F32,2_Girdiler!$B$20:$I$20,1),7)</f>
        <v>1</v>
      </c>
      <c r="H32" s="16" t="n">
        <f aca="false">IF(F32&gt;=40,2_Girdiler!$I$21+(F32-40)*(2_Girdiler!$I$21-2_Girdiler!$H$21)/(2_Girdiler!$I$20-2_Girdiler!$H$20),INDEX(2_Girdiler!$B$21:$I$21,G32)+(F32-INDEX(2_Girdiler!$B$20:$I$20,G32))*(INDEX(2_Girdiler!$B$21:$I$21,G32+1)-INDEX(2_Girdiler!$B$21:$I$21,G32))/(INDEX(2_Girdiler!$B$20:$I$20,G32+1)-INDEX(2_Girdiler!$B$20:$I$20,G32)))</f>
        <v>4.46423919534513</v>
      </c>
      <c r="I32" s="16" t="n">
        <f aca="false">H32/2_Girdiler!$B$17</f>
        <v>1.78855736992994</v>
      </c>
      <c r="J32" s="16" t="n">
        <f aca="false">D32+I32</f>
        <v>29.4923256245143</v>
      </c>
    </row>
    <row r="33" customFormat="false" ht="15" hidden="false" customHeight="false" outlineLevel="0" collapsed="false">
      <c r="A33" s="0" t="n">
        <v>21</v>
      </c>
      <c r="B33" s="7" t="n">
        <v>0.695995</v>
      </c>
      <c r="C33" s="7" t="n">
        <v>0.31382</v>
      </c>
      <c r="D33" s="16" t="n">
        <f aca="false">LOGINV(B33,$B$7,$C$7)</f>
        <v>18.0239141991156</v>
      </c>
      <c r="E33" s="16" t="n">
        <f aca="false">LOGINV(C33,$B$8,$C$8)</f>
        <v>79.848294762343</v>
      </c>
      <c r="F33" s="16" t="n">
        <f aca="false">$B$5/100*E33*2_Girdiler!$B$14*2_Girdiler!$B$15*2_Girdiler!$B$16</f>
        <v>2.00898309622055</v>
      </c>
      <c r="G33" s="16" t="n">
        <f aca="false">MIN(MATCH(F33,2_Girdiler!$B$20:$I$20,1),7)</f>
        <v>1</v>
      </c>
      <c r="H33" s="16" t="n">
        <f aca="false">IF(F33&gt;=40,2_Girdiler!$I$21+(F33-40)*(2_Girdiler!$I$21-2_Girdiler!$H$21)/(2_Girdiler!$I$20-2_Girdiler!$H$20),INDEX(2_Girdiler!$B$21:$I$21,G33)+(F33-INDEX(2_Girdiler!$B$20:$I$20,G33))*(INDEX(2_Girdiler!$B$21:$I$21,G33+1)-INDEX(2_Girdiler!$B$21:$I$21,G33))/(INDEX(2_Girdiler!$B$20:$I$20,G33+1)-INDEX(2_Girdiler!$B$20:$I$20,G33)))</f>
        <v>4.41976281168521</v>
      </c>
      <c r="I33" s="16" t="n">
        <f aca="false">H33/2_Girdiler!$B$17</f>
        <v>1.77073830596362</v>
      </c>
      <c r="J33" s="16" t="n">
        <f aca="false">D33+I33</f>
        <v>19.7946525050792</v>
      </c>
    </row>
    <row r="34" customFormat="false" ht="15" hidden="false" customHeight="false" outlineLevel="0" collapsed="false">
      <c r="A34" s="0" t="n">
        <v>22</v>
      </c>
      <c r="B34" s="7" t="n">
        <v>0.261553</v>
      </c>
      <c r="C34" s="7" t="n">
        <v>0.700841</v>
      </c>
      <c r="D34" s="16" t="n">
        <f aca="false">LOGINV(B34,$B$7,$C$7)</f>
        <v>9.48644470444258</v>
      </c>
      <c r="E34" s="16" t="n">
        <f aca="false">LOGINV(C34,$B$8,$C$8)</f>
        <v>153.437288111098</v>
      </c>
      <c r="F34" s="16" t="n">
        <f aca="false">$B$5/100*E34*2_Girdiler!$B$14*2_Girdiler!$B$15*2_Girdiler!$B$16</f>
        <v>3.86048216887522</v>
      </c>
      <c r="G34" s="16" t="n">
        <f aca="false">MIN(MATCH(F34,2_Girdiler!$B$20:$I$20,1),7)</f>
        <v>1</v>
      </c>
      <c r="H34" s="16" t="n">
        <f aca="false">IF(F34&gt;=40,2_Girdiler!$I$21+(F34-40)*(2_Girdiler!$I$21-2_Girdiler!$H$21)/(2_Girdiler!$I$20-2_Girdiler!$H$20),INDEX(2_Girdiler!$B$21:$I$21,G34)+(F34-INDEX(2_Girdiler!$B$20:$I$20,G34))*(INDEX(2_Girdiler!$B$21:$I$21,G34+1)-INDEX(2_Girdiler!$B$21:$I$21,G34))/(INDEX(2_Girdiler!$B$20:$I$20,G34+1)-INDEX(2_Girdiler!$B$20:$I$20,G34)))</f>
        <v>8.49306077152549</v>
      </c>
      <c r="I34" s="16" t="n">
        <f aca="false">H34/2_Girdiler!$B$17</f>
        <v>3.40266857833553</v>
      </c>
      <c r="J34" s="16" t="n">
        <f aca="false">D34+I34</f>
        <v>12.8891132827781</v>
      </c>
    </row>
    <row r="35" customFormat="false" ht="15" hidden="false" customHeight="false" outlineLevel="0" collapsed="false">
      <c r="A35" s="0" t="n">
        <v>23</v>
      </c>
      <c r="B35" s="7" t="n">
        <v>0.227892</v>
      </c>
      <c r="C35" s="7" t="n">
        <v>0.49311</v>
      </c>
      <c r="D35" s="16" t="n">
        <f aca="false">LOGINV(B35,$B$7,$C$7)</f>
        <v>8.93599201551574</v>
      </c>
      <c r="E35" s="16" t="n">
        <f aca="false">LOGINV(C35,$B$8,$C$8)</f>
        <v>107.994501556047</v>
      </c>
      <c r="F35" s="16" t="n">
        <f aca="false">$B$5/100*E35*2_Girdiler!$B$14*2_Girdiler!$B$15*2_Girdiler!$B$16</f>
        <v>2.71714165915015</v>
      </c>
      <c r="G35" s="16" t="n">
        <f aca="false">MIN(MATCH(F35,2_Girdiler!$B$20:$I$20,1),7)</f>
        <v>1</v>
      </c>
      <c r="H35" s="16" t="n">
        <f aca="false">IF(F35&gt;=40,2_Girdiler!$I$21+(F35-40)*(2_Girdiler!$I$21-2_Girdiler!$H$21)/(2_Girdiler!$I$20-2_Girdiler!$H$20),INDEX(2_Girdiler!$B$21:$I$21,G35)+(F35-INDEX(2_Girdiler!$B$20:$I$20,G35))*(INDEX(2_Girdiler!$B$21:$I$21,G35+1)-INDEX(2_Girdiler!$B$21:$I$21,G35))/(INDEX(2_Girdiler!$B$20:$I$20,G35+1)-INDEX(2_Girdiler!$B$20:$I$20,G35)))</f>
        <v>5.97771165013034</v>
      </c>
      <c r="I35" s="16" t="n">
        <f aca="false">H35/2_Girdiler!$B$17</f>
        <v>2.39491652649453</v>
      </c>
      <c r="J35" s="16" t="n">
        <f aca="false">D35+I35</f>
        <v>11.3309085420103</v>
      </c>
    </row>
    <row r="36" customFormat="false" ht="15" hidden="false" customHeight="false" outlineLevel="0" collapsed="false">
      <c r="A36" s="0" t="n">
        <v>24</v>
      </c>
      <c r="B36" s="7" t="n">
        <v>0.580028</v>
      </c>
      <c r="C36" s="7" t="n">
        <v>0.188906</v>
      </c>
      <c r="D36" s="16" t="n">
        <f aca="false">LOGINV(B36,$B$7,$C$7)</f>
        <v>15.1556795956864</v>
      </c>
      <c r="E36" s="16" t="n">
        <f aca="false">LOGINV(C36,$B$8,$C$8)</f>
        <v>61.802270723236</v>
      </c>
      <c r="F36" s="16" t="n">
        <f aca="false">$B$5/100*E36*2_Girdiler!$B$14*2_Girdiler!$B$15*2_Girdiler!$B$16</f>
        <v>1.55494513139662</v>
      </c>
      <c r="G36" s="16" t="n">
        <f aca="false">MIN(MATCH(F36,2_Girdiler!$B$20:$I$20,1),7)</f>
        <v>1</v>
      </c>
      <c r="H36" s="16" t="n">
        <f aca="false">IF(F36&gt;=40,2_Girdiler!$I$21+(F36-40)*(2_Girdiler!$I$21-2_Girdiler!$H$21)/(2_Girdiler!$I$20-2_Girdiler!$H$20),INDEX(2_Girdiler!$B$21:$I$21,G36)+(F36-INDEX(2_Girdiler!$B$20:$I$20,G36))*(INDEX(2_Girdiler!$B$21:$I$21,G36+1)-INDEX(2_Girdiler!$B$21:$I$21,G36))/(INDEX(2_Girdiler!$B$20:$I$20,G36+1)-INDEX(2_Girdiler!$B$20:$I$20,G36)))</f>
        <v>3.42087928907256</v>
      </c>
      <c r="I36" s="16" t="n">
        <f aca="false">H36/2_Girdiler!$B$17</f>
        <v>1.37054458696817</v>
      </c>
      <c r="J36" s="16" t="n">
        <f aca="false">D36+I36</f>
        <v>16.5262241826546</v>
      </c>
    </row>
    <row r="37" customFormat="false" ht="15" hidden="false" customHeight="false" outlineLevel="0" collapsed="false">
      <c r="A37" s="0" t="n">
        <v>25</v>
      </c>
      <c r="B37" s="7" t="n">
        <v>0.731241</v>
      </c>
      <c r="C37" s="7" t="n">
        <v>0.548483</v>
      </c>
      <c r="D37" s="16" t="n">
        <f aca="false">LOGINV(B37,$B$7,$C$7)</f>
        <v>19.0959533330926</v>
      </c>
      <c r="E37" s="16" t="n">
        <f aca="false">LOGINV(C37,$B$8,$C$8)</f>
        <v>118.139965070364</v>
      </c>
      <c r="F37" s="16" t="n">
        <f aca="false">$B$5/100*E37*2_Girdiler!$B$14*2_Girdiler!$B$15*2_Girdiler!$B$16</f>
        <v>2.97240152117037</v>
      </c>
      <c r="G37" s="16" t="n">
        <f aca="false">MIN(MATCH(F37,2_Girdiler!$B$20:$I$20,1),7)</f>
        <v>1</v>
      </c>
      <c r="H37" s="16" t="n">
        <f aca="false">IF(F37&gt;=40,2_Girdiler!$I$21+(F37-40)*(2_Girdiler!$I$21-2_Girdiler!$H$21)/(2_Girdiler!$I$20-2_Girdiler!$H$20),INDEX(2_Girdiler!$B$21:$I$21,G37)+(F37-INDEX(2_Girdiler!$B$20:$I$20,G37))*(INDEX(2_Girdiler!$B$21:$I$21,G37+1)-INDEX(2_Girdiler!$B$21:$I$21,G37))/(INDEX(2_Girdiler!$B$20:$I$20,G37+1)-INDEX(2_Girdiler!$B$20:$I$20,G37)))</f>
        <v>6.5392833465748</v>
      </c>
      <c r="I37" s="16" t="n">
        <f aca="false">H37/2_Girdiler!$B$17</f>
        <v>2.61990518692901</v>
      </c>
      <c r="J37" s="16" t="n">
        <f aca="false">D37+I37</f>
        <v>21.7158585200216</v>
      </c>
    </row>
    <row r="38" customFormat="false" ht="15" hidden="false" customHeight="false" outlineLevel="0" collapsed="false">
      <c r="A38" s="0" t="n">
        <v>26</v>
      </c>
      <c r="B38" s="7" t="n">
        <v>0.621503</v>
      </c>
      <c r="C38" s="7" t="n">
        <v>0.372144</v>
      </c>
      <c r="D38" s="16" t="n">
        <f aca="false">LOGINV(B38,$B$7,$C$7)</f>
        <v>16.0912655723728</v>
      </c>
      <c r="E38" s="16" t="n">
        <f aca="false">LOGINV(C38,$B$8,$C$8)</f>
        <v>88.4714369427543</v>
      </c>
      <c r="F38" s="16" t="n">
        <f aca="false">$B$5/100*E38*2_Girdiler!$B$14*2_Girdiler!$B$15*2_Girdiler!$B$16</f>
        <v>2.2259413534797</v>
      </c>
      <c r="G38" s="16" t="n">
        <f aca="false">MIN(MATCH(F38,2_Girdiler!$B$20:$I$20,1),7)</f>
        <v>1</v>
      </c>
      <c r="H38" s="16" t="n">
        <f aca="false">IF(F38&gt;=40,2_Girdiler!$I$21+(F38-40)*(2_Girdiler!$I$21-2_Girdiler!$H$21)/(2_Girdiler!$I$20-2_Girdiler!$H$20),INDEX(2_Girdiler!$B$21:$I$21,G38)+(F38-INDEX(2_Girdiler!$B$20:$I$20,G38))*(INDEX(2_Girdiler!$B$21:$I$21,G38+1)-INDEX(2_Girdiler!$B$21:$I$21,G38))/(INDEX(2_Girdiler!$B$20:$I$20,G38+1)-INDEX(2_Girdiler!$B$20:$I$20,G38)))</f>
        <v>4.89707097765534</v>
      </c>
      <c r="I38" s="16" t="n">
        <f aca="false">H38/2_Girdiler!$B$17</f>
        <v>1.96196753912473</v>
      </c>
      <c r="J38" s="16" t="n">
        <f aca="false">D38+I38</f>
        <v>18.0532331114976</v>
      </c>
    </row>
    <row r="39" customFormat="false" ht="15" hidden="false" customHeight="false" outlineLevel="0" collapsed="false">
      <c r="A39" s="0" t="n">
        <v>27</v>
      </c>
      <c r="B39" s="7" t="n">
        <v>0.420193</v>
      </c>
      <c r="C39" s="7" t="n">
        <v>0.49483</v>
      </c>
      <c r="D39" s="16" t="n">
        <f aca="false">LOGINV(B39,$B$7,$C$7)</f>
        <v>12.1040459378189</v>
      </c>
      <c r="E39" s="16" t="n">
        <f aca="false">LOGINV(C39,$B$8,$C$8)</f>
        <v>108.295504500091</v>
      </c>
      <c r="F39" s="16" t="n">
        <f aca="false">$B$5/100*E39*2_Girdiler!$B$14*2_Girdiler!$B$15*2_Girdiler!$B$16</f>
        <v>2.7247148932223</v>
      </c>
      <c r="G39" s="16" t="n">
        <f aca="false">MIN(MATCH(F39,2_Girdiler!$B$20:$I$20,1),7)</f>
        <v>1</v>
      </c>
      <c r="H39" s="16" t="n">
        <f aca="false">IF(F39&gt;=40,2_Girdiler!$I$21+(F39-40)*(2_Girdiler!$I$21-2_Girdiler!$H$21)/(2_Girdiler!$I$20-2_Girdiler!$H$20),INDEX(2_Girdiler!$B$21:$I$21,G39)+(F39-INDEX(2_Girdiler!$B$20:$I$20,G39))*(INDEX(2_Girdiler!$B$21:$I$21,G39+1)-INDEX(2_Girdiler!$B$21:$I$21,G39))/(INDEX(2_Girdiler!$B$20:$I$20,G39+1)-INDEX(2_Girdiler!$B$20:$I$20,G39)))</f>
        <v>5.99437276508906</v>
      </c>
      <c r="I39" s="16" t="n">
        <f aca="false">H39/2_Girdiler!$B$17</f>
        <v>2.40159165267991</v>
      </c>
      <c r="J39" s="16" t="n">
        <f aca="false">D39+I39</f>
        <v>14.5056375904988</v>
      </c>
    </row>
    <row r="40" customFormat="false" ht="15" hidden="false" customHeight="false" outlineLevel="0" collapsed="false">
      <c r="A40" s="0" t="n">
        <v>28</v>
      </c>
      <c r="B40" s="7" t="n">
        <v>0.469971</v>
      </c>
      <c r="C40" s="7" t="n">
        <v>0.675639</v>
      </c>
      <c r="D40" s="16" t="n">
        <f aca="false">LOGINV(B40,$B$7,$C$7)</f>
        <v>12.9851181647252</v>
      </c>
      <c r="E40" s="16" t="n">
        <f aca="false">LOGINV(C40,$B$8,$C$8)</f>
        <v>146.537162903364</v>
      </c>
      <c r="F40" s="16" t="n">
        <f aca="false">$B$5/100*E40*2_Girdiler!$B$14*2_Girdiler!$B$15*2_Girdiler!$B$16</f>
        <v>3.68687501864865</v>
      </c>
      <c r="G40" s="16" t="n">
        <f aca="false">MIN(MATCH(F40,2_Girdiler!$B$20:$I$20,1),7)</f>
        <v>1</v>
      </c>
      <c r="H40" s="16" t="n">
        <f aca="false">IF(F40&gt;=40,2_Girdiler!$I$21+(F40-40)*(2_Girdiler!$I$21-2_Girdiler!$H$21)/(2_Girdiler!$I$20-2_Girdiler!$H$20),INDEX(2_Girdiler!$B$21:$I$21,G40)+(F40-INDEX(2_Girdiler!$B$20:$I$20,G40))*(INDEX(2_Girdiler!$B$21:$I$21,G40+1)-INDEX(2_Girdiler!$B$21:$I$21,G40))/(INDEX(2_Girdiler!$B$20:$I$20,G40+1)-INDEX(2_Girdiler!$B$20:$I$20,G40)))</f>
        <v>8.11112504102702</v>
      </c>
      <c r="I40" s="16" t="n">
        <f aca="false">H40/2_Girdiler!$B$17</f>
        <v>3.24964945553967</v>
      </c>
      <c r="J40" s="16" t="n">
        <f aca="false">D40+I40</f>
        <v>16.2347676202649</v>
      </c>
    </row>
    <row r="41" customFormat="false" ht="15" hidden="false" customHeight="false" outlineLevel="0" collapsed="false">
      <c r="A41" s="0" t="n">
        <v>29</v>
      </c>
      <c r="B41" s="7" t="n">
        <v>0.577178</v>
      </c>
      <c r="C41" s="7" t="n">
        <v>0.416271</v>
      </c>
      <c r="D41" s="16" t="n">
        <f aca="false">LOGINV(B41,$B$7,$C$7)</f>
        <v>15.094255706761</v>
      </c>
      <c r="E41" s="16" t="n">
        <f aca="false">LOGINV(C41,$B$8,$C$8)</f>
        <v>95.2726668671308</v>
      </c>
      <c r="F41" s="16" t="n">
        <f aca="false">$B$5/100*E41*2_Girdiler!$B$14*2_Girdiler!$B$15*2_Girdiler!$B$16</f>
        <v>2.39706029837701</v>
      </c>
      <c r="G41" s="16" t="n">
        <f aca="false">MIN(MATCH(F41,2_Girdiler!$B$20:$I$20,1),7)</f>
        <v>1</v>
      </c>
      <c r="H41" s="16" t="n">
        <f aca="false">IF(F41&gt;=40,2_Girdiler!$I$21+(F41-40)*(2_Girdiler!$I$21-2_Girdiler!$H$21)/(2_Girdiler!$I$20-2_Girdiler!$H$20),INDEX(2_Girdiler!$B$21:$I$21,G41)+(F41-INDEX(2_Girdiler!$B$20:$I$20,G41))*(INDEX(2_Girdiler!$B$21:$I$21,G41+1)-INDEX(2_Girdiler!$B$21:$I$21,G41))/(INDEX(2_Girdiler!$B$20:$I$20,G41+1)-INDEX(2_Girdiler!$B$20:$I$20,G41)))</f>
        <v>5.27353265642942</v>
      </c>
      <c r="I41" s="16" t="n">
        <f aca="false">H41/2_Girdiler!$B$17</f>
        <v>2.11279353222333</v>
      </c>
      <c r="J41" s="16" t="n">
        <f aca="false">D41+I41</f>
        <v>17.2070492389843</v>
      </c>
    </row>
    <row r="42" customFormat="false" ht="15" hidden="false" customHeight="false" outlineLevel="0" collapsed="false">
      <c r="A42" s="0" t="n">
        <v>30</v>
      </c>
      <c r="B42" s="7" t="n">
        <v>0.001802</v>
      </c>
      <c r="C42" s="7" t="n">
        <v>0.794031</v>
      </c>
      <c r="D42" s="16" t="n">
        <f aca="false">LOGINV(B42,$B$7,$C$7)</f>
        <v>2.67318191538871</v>
      </c>
      <c r="E42" s="16" t="n">
        <f aca="false">LOGINV(C42,$B$8,$C$8)</f>
        <v>185.46274718648</v>
      </c>
      <c r="F42" s="16" t="n">
        <f aca="false">$B$5/100*E42*2_Girdiler!$B$14*2_Girdiler!$B$15*2_Girdiler!$B$16</f>
        <v>4.66624271921183</v>
      </c>
      <c r="G42" s="16" t="n">
        <f aca="false">MIN(MATCH(F42,2_Girdiler!$B$20:$I$20,1),7)</f>
        <v>1</v>
      </c>
      <c r="H42" s="16" t="n">
        <f aca="false">IF(F42&gt;=40,2_Girdiler!$I$21+(F42-40)*(2_Girdiler!$I$21-2_Girdiler!$H$21)/(2_Girdiler!$I$20-2_Girdiler!$H$20),INDEX(2_Girdiler!$B$21:$I$21,G42)+(F42-INDEX(2_Girdiler!$B$20:$I$20,G42))*(INDEX(2_Girdiler!$B$21:$I$21,G42+1)-INDEX(2_Girdiler!$B$21:$I$21,G42))/(INDEX(2_Girdiler!$B$20:$I$20,G42+1)-INDEX(2_Girdiler!$B$20:$I$20,G42)))</f>
        <v>10.265733982266</v>
      </c>
      <c r="I42" s="16" t="n">
        <f aca="false">H42/2_Girdiler!$B$17</f>
        <v>4.11287419161299</v>
      </c>
      <c r="J42" s="16" t="n">
        <f aca="false">D42+I42</f>
        <v>6.78605610700171</v>
      </c>
    </row>
    <row r="43" customFormat="false" ht="15" hidden="false" customHeight="false" outlineLevel="0" collapsed="false">
      <c r="A43" s="0" t="n">
        <v>31</v>
      </c>
      <c r="B43" s="7" t="n">
        <v>0.519384</v>
      </c>
      <c r="C43" s="7" t="n">
        <v>0.326545</v>
      </c>
      <c r="D43" s="16" t="n">
        <f aca="false">LOGINV(B43,$B$7,$C$7)</f>
        <v>13.9139771528485</v>
      </c>
      <c r="E43" s="16" t="n">
        <f aca="false">LOGINV(C43,$B$8,$C$8)</f>
        <v>81.7032548893742</v>
      </c>
      <c r="F43" s="16" t="n">
        <f aca="false">$B$5/100*E43*2_Girdiler!$B$14*2_Girdiler!$B$15*2_Girdiler!$B$16</f>
        <v>2.05565389301665</v>
      </c>
      <c r="G43" s="16" t="n">
        <f aca="false">MIN(MATCH(F43,2_Girdiler!$B$20:$I$20,1),7)</f>
        <v>1</v>
      </c>
      <c r="H43" s="16" t="n">
        <f aca="false">IF(F43&gt;=40,2_Girdiler!$I$21+(F43-40)*(2_Girdiler!$I$21-2_Girdiler!$H$21)/(2_Girdiler!$I$20-2_Girdiler!$H$20),INDEX(2_Girdiler!$B$21:$I$21,G43)+(F43-INDEX(2_Girdiler!$B$20:$I$20,G43))*(INDEX(2_Girdiler!$B$21:$I$21,G43+1)-INDEX(2_Girdiler!$B$21:$I$21,G43))/(INDEX(2_Girdiler!$B$20:$I$20,G43+1)-INDEX(2_Girdiler!$B$20:$I$20,G43)))</f>
        <v>4.52243856463664</v>
      </c>
      <c r="I43" s="16" t="n">
        <f aca="false">H43/2_Girdiler!$B$17</f>
        <v>1.81187442493455</v>
      </c>
      <c r="J43" s="16" t="n">
        <f aca="false">D43+I43</f>
        <v>15.725851577783</v>
      </c>
    </row>
    <row r="44" customFormat="false" ht="15" hidden="false" customHeight="false" outlineLevel="0" collapsed="false">
      <c r="A44" s="0" t="n">
        <v>32</v>
      </c>
      <c r="B44" s="7" t="n">
        <v>0.499955</v>
      </c>
      <c r="C44" s="7" t="n">
        <v>0.093446</v>
      </c>
      <c r="D44" s="16" t="n">
        <f aca="false">LOGINV(B44,$B$7,$C$7)</f>
        <v>13.5412032010498</v>
      </c>
      <c r="E44" s="16" t="n">
        <f aca="false">LOGINV(C44,$B$8,$C$8)</f>
        <v>46.5850307949319</v>
      </c>
      <c r="F44" s="16" t="n">
        <f aca="false">$B$5/100*E44*2_Girdiler!$B$14*2_Girdiler!$B$15*2_Girdiler!$B$16</f>
        <v>1.17207937480049</v>
      </c>
      <c r="G44" s="16" t="n">
        <f aca="false">MIN(MATCH(F44,2_Girdiler!$B$20:$I$20,1),7)</f>
        <v>1</v>
      </c>
      <c r="H44" s="16" t="n">
        <f aca="false">IF(F44&gt;=40,2_Girdiler!$I$21+(F44-40)*(2_Girdiler!$I$21-2_Girdiler!$H$21)/(2_Girdiler!$I$20-2_Girdiler!$H$20),INDEX(2_Girdiler!$B$21:$I$21,G44)+(F44-INDEX(2_Girdiler!$B$20:$I$20,G44))*(INDEX(2_Girdiler!$B$21:$I$21,G44+1)-INDEX(2_Girdiler!$B$21:$I$21,G44))/(INDEX(2_Girdiler!$B$20:$I$20,G44+1)-INDEX(2_Girdiler!$B$20:$I$20,G44)))</f>
        <v>2.57857462456107</v>
      </c>
      <c r="I44" s="16" t="n">
        <f aca="false">H44/2_Girdiler!$B$17</f>
        <v>1.03308278227607</v>
      </c>
      <c r="J44" s="16" t="n">
        <f aca="false">D44+I44</f>
        <v>14.5742859833259</v>
      </c>
    </row>
    <row r="45" customFormat="false" ht="15" hidden="false" customHeight="false" outlineLevel="0" collapsed="false">
      <c r="A45" s="0" t="n">
        <v>33</v>
      </c>
      <c r="B45" s="7" t="n">
        <v>0.904704</v>
      </c>
      <c r="C45" s="7" t="n">
        <v>0.989736</v>
      </c>
      <c r="D45" s="16" t="n">
        <f aca="false">LOGINV(B45,$B$7,$C$7)</f>
        <v>28.087980573559</v>
      </c>
      <c r="E45" s="16" t="n">
        <f aca="false">LOGINV(C45,$B$8,$C$8)</f>
        <v>487.146608423736</v>
      </c>
      <c r="F45" s="16" t="n">
        <f aca="false">$B$5/100*E45*2_Girdiler!$B$14*2_Girdiler!$B$15*2_Girdiler!$B$16</f>
        <v>12.2566086679412</v>
      </c>
      <c r="G45" s="16" t="n">
        <f aca="false">MIN(MATCH(F45,2_Girdiler!$B$20:$I$20,1),7)</f>
        <v>3</v>
      </c>
      <c r="H45" s="16" t="n">
        <f aca="false">IF(F45&gt;=40,2_Girdiler!$I$21+(F45-40)*(2_Girdiler!$I$21-2_Girdiler!$H$21)/(2_Girdiler!$I$20-2_Girdiler!$H$20),INDEX(2_Girdiler!$B$21:$I$21,G45)+(F45-INDEX(2_Girdiler!$B$20:$I$20,G45))*(INDEX(2_Girdiler!$B$21:$I$21,G45+1)-INDEX(2_Girdiler!$B$21:$I$21,G45))/(INDEX(2_Girdiler!$B$20:$I$20,G45+1)-INDEX(2_Girdiler!$B$20:$I$20,G45)))</f>
        <v>21.0309478011471</v>
      </c>
      <c r="I45" s="16" t="n">
        <f aca="false">H45/2_Girdiler!$B$17</f>
        <v>8.42586049725444</v>
      </c>
      <c r="J45" s="16" t="n">
        <f aca="false">D45+I45</f>
        <v>36.5138410708135</v>
      </c>
    </row>
    <row r="46" customFormat="false" ht="15" hidden="false" customHeight="false" outlineLevel="0" collapsed="false">
      <c r="A46" s="0" t="n">
        <v>34</v>
      </c>
      <c r="B46" s="7" t="n">
        <v>0.058735</v>
      </c>
      <c r="C46" s="7" t="n">
        <v>0.358231</v>
      </c>
      <c r="D46" s="16" t="n">
        <f aca="false">LOGINV(B46,$B$7,$C$7)</f>
        <v>5.65873567645035</v>
      </c>
      <c r="E46" s="16" t="n">
        <f aca="false">LOGINV(C46,$B$8,$C$8)</f>
        <v>86.3828463929387</v>
      </c>
      <c r="F46" s="16" t="n">
        <f aca="false">$B$5/100*E46*2_Girdiler!$B$14*2_Girdiler!$B$15*2_Girdiler!$B$16</f>
        <v>2.17339241524634</v>
      </c>
      <c r="G46" s="16" t="n">
        <f aca="false">MIN(MATCH(F46,2_Girdiler!$B$20:$I$20,1),7)</f>
        <v>1</v>
      </c>
      <c r="H46" s="16" t="n">
        <f aca="false">IF(F46&gt;=40,2_Girdiler!$I$21+(F46-40)*(2_Girdiler!$I$21-2_Girdiler!$H$21)/(2_Girdiler!$I$20-2_Girdiler!$H$20),INDEX(2_Girdiler!$B$21:$I$21,G46)+(F46-INDEX(2_Girdiler!$B$20:$I$20,G46))*(INDEX(2_Girdiler!$B$21:$I$21,G46+1)-INDEX(2_Girdiler!$B$21:$I$21,G46))/(INDEX(2_Girdiler!$B$20:$I$20,G46+1)-INDEX(2_Girdiler!$B$20:$I$20,G46)))</f>
        <v>4.78146331354194</v>
      </c>
      <c r="I46" s="16" t="n">
        <f aca="false">H46/2_Girdiler!$B$17</f>
        <v>1.91565036600238</v>
      </c>
      <c r="J46" s="16" t="n">
        <f aca="false">D46+I46</f>
        <v>7.57438604245273</v>
      </c>
    </row>
    <row r="47" customFormat="false" ht="15" hidden="false" customHeight="false" outlineLevel="0" collapsed="false">
      <c r="A47" s="0" t="n">
        <v>35</v>
      </c>
      <c r="B47" s="7" t="n">
        <v>0.730065</v>
      </c>
      <c r="C47" s="7" t="n">
        <v>0.314238</v>
      </c>
      <c r="D47" s="16" t="n">
        <f aca="false">LOGINV(B47,$B$7,$C$7)</f>
        <v>19.0580873512532</v>
      </c>
      <c r="E47" s="16" t="n">
        <f aca="false">LOGINV(C47,$B$8,$C$8)</f>
        <v>79.9090464721937</v>
      </c>
      <c r="F47" s="16" t="n">
        <f aca="false">$B$5/100*E47*2_Girdiler!$B$14*2_Girdiler!$B$15*2_Girdiler!$B$16</f>
        <v>2.01051160924039</v>
      </c>
      <c r="G47" s="16" t="n">
        <f aca="false">MIN(MATCH(F47,2_Girdiler!$B$20:$I$20,1),7)</f>
        <v>1</v>
      </c>
      <c r="H47" s="16" t="n">
        <f aca="false">IF(F47&gt;=40,2_Girdiler!$I$21+(F47-40)*(2_Girdiler!$I$21-2_Girdiler!$H$21)/(2_Girdiler!$I$20-2_Girdiler!$H$20),INDEX(2_Girdiler!$B$21:$I$21,G47)+(F47-INDEX(2_Girdiler!$B$20:$I$20,G47))*(INDEX(2_Girdiler!$B$21:$I$21,G47+1)-INDEX(2_Girdiler!$B$21:$I$21,G47))/(INDEX(2_Girdiler!$B$20:$I$20,G47+1)-INDEX(2_Girdiler!$B$20:$I$20,G47)))</f>
        <v>4.42312554032886</v>
      </c>
      <c r="I47" s="16" t="n">
        <f aca="false">H47/2_Girdiler!$B$17</f>
        <v>1.77208555301637</v>
      </c>
      <c r="J47" s="16" t="n">
        <f aca="false">D47+I47</f>
        <v>20.8301729042696</v>
      </c>
    </row>
    <row r="48" customFormat="false" ht="15" hidden="false" customHeight="false" outlineLevel="0" collapsed="false">
      <c r="A48" s="0" t="n">
        <v>36</v>
      </c>
      <c r="B48" s="7" t="n">
        <v>0.56705</v>
      </c>
      <c r="C48" s="7" t="n">
        <v>0.416571</v>
      </c>
      <c r="D48" s="16" t="n">
        <f aca="false">LOGINV(B48,$B$7,$C$7)</f>
        <v>14.8786508444344</v>
      </c>
      <c r="E48" s="16" t="n">
        <f aca="false">LOGINV(C48,$B$8,$C$8)</f>
        <v>95.3199663585347</v>
      </c>
      <c r="F48" s="16" t="n">
        <f aca="false">$B$5/100*E48*2_Girdiler!$B$14*2_Girdiler!$B$15*2_Girdiler!$B$16</f>
        <v>2.39825035358073</v>
      </c>
      <c r="G48" s="16" t="n">
        <f aca="false">MIN(MATCH(F48,2_Girdiler!$B$20:$I$20,1),7)</f>
        <v>1</v>
      </c>
      <c r="H48" s="16" t="n">
        <f aca="false">IF(F48&gt;=40,2_Girdiler!$I$21+(F48-40)*(2_Girdiler!$I$21-2_Girdiler!$H$21)/(2_Girdiler!$I$20-2_Girdiler!$H$20),INDEX(2_Girdiler!$B$21:$I$21,G48)+(F48-INDEX(2_Girdiler!$B$20:$I$20,G48))*(INDEX(2_Girdiler!$B$21:$I$21,G48+1)-INDEX(2_Girdiler!$B$21:$I$21,G48))/(INDEX(2_Girdiler!$B$20:$I$20,G48+1)-INDEX(2_Girdiler!$B$20:$I$20,G48)))</f>
        <v>5.27615077787761</v>
      </c>
      <c r="I48" s="16" t="n">
        <f aca="false">H48/2_Girdiler!$B$17</f>
        <v>2.11384245908558</v>
      </c>
      <c r="J48" s="16" t="n">
        <f aca="false">D48+I48</f>
        <v>16.9924933035199</v>
      </c>
    </row>
    <row r="49" customFormat="false" ht="15" hidden="false" customHeight="false" outlineLevel="0" collapsed="false">
      <c r="A49" s="0" t="n">
        <v>37</v>
      </c>
      <c r="B49" s="7" t="n">
        <v>0.774212</v>
      </c>
      <c r="C49" s="7" t="n">
        <v>0.958464</v>
      </c>
      <c r="D49" s="16" t="n">
        <f aca="false">LOGINV(B49,$B$7,$C$7)</f>
        <v>20.6023522138124</v>
      </c>
      <c r="E49" s="16" t="n">
        <f aca="false">LOGINV(C49,$B$8,$C$8)</f>
        <v>334.275841162422</v>
      </c>
      <c r="F49" s="16" t="n">
        <f aca="false">$B$5/100*E49*2_Girdiler!$B$14*2_Girdiler!$B$15*2_Girdiler!$B$16</f>
        <v>8.41038016364653</v>
      </c>
      <c r="G49" s="16" t="n">
        <f aca="false">MIN(MATCH(F49,2_Girdiler!$B$20:$I$20,1),7)</f>
        <v>2</v>
      </c>
      <c r="H49" s="16" t="n">
        <f aca="false">IF(F49&gt;=40,2_Girdiler!$I$21+(F49-40)*(2_Girdiler!$I$21-2_Girdiler!$H$21)/(2_Girdiler!$I$20-2_Girdiler!$H$20),INDEX(2_Girdiler!$B$21:$I$21,G49)+(F49-INDEX(2_Girdiler!$B$20:$I$20,G49))*(INDEX(2_Girdiler!$B$21:$I$21,G49+1)-INDEX(2_Girdiler!$B$21:$I$21,G49))/(INDEX(2_Girdiler!$B$20:$I$20,G49+1)-INDEX(2_Girdiler!$B$20:$I$20,G49)))</f>
        <v>16.4566082618344</v>
      </c>
      <c r="I49" s="16" t="n">
        <f aca="false">H49/2_Girdiler!$B$17</f>
        <v>6.59319241259393</v>
      </c>
      <c r="J49" s="16" t="n">
        <f aca="false">D49+I49</f>
        <v>27.1955446264063</v>
      </c>
    </row>
    <row r="50" customFormat="false" ht="15" hidden="false" customHeight="false" outlineLevel="0" collapsed="false">
      <c r="A50" s="0" t="n">
        <v>38</v>
      </c>
      <c r="B50" s="7" t="n">
        <v>0.888395</v>
      </c>
      <c r="C50" s="7" t="n">
        <v>0.620935</v>
      </c>
      <c r="D50" s="16" t="n">
        <f aca="false">LOGINV(B50,$B$7,$C$7)</f>
        <v>26.7018725429303</v>
      </c>
      <c r="E50" s="16" t="n">
        <f aca="false">LOGINV(C50,$B$8,$C$8)</f>
        <v>133.22009939892</v>
      </c>
      <c r="F50" s="16" t="n">
        <f aca="false">$B$5/100*E50*2_Girdiler!$B$14*2_Girdiler!$B$15*2_Girdiler!$B$16</f>
        <v>3.35181770087683</v>
      </c>
      <c r="G50" s="16" t="n">
        <f aca="false">MIN(MATCH(F50,2_Girdiler!$B$20:$I$20,1),7)</f>
        <v>1</v>
      </c>
      <c r="H50" s="16" t="n">
        <f aca="false">IF(F50&gt;=40,2_Girdiler!$I$21+(F50-40)*(2_Girdiler!$I$21-2_Girdiler!$H$21)/(2_Girdiler!$I$20-2_Girdiler!$H$20),INDEX(2_Girdiler!$B$21:$I$21,G50)+(F50-INDEX(2_Girdiler!$B$20:$I$20,G50))*(INDEX(2_Girdiler!$B$21:$I$21,G50+1)-INDEX(2_Girdiler!$B$21:$I$21,G50))/(INDEX(2_Girdiler!$B$20:$I$20,G50+1)-INDEX(2_Girdiler!$B$20:$I$20,G50)))</f>
        <v>7.37399894192903</v>
      </c>
      <c r="I50" s="16" t="n">
        <f aca="false">H50/2_Girdiler!$B$17</f>
        <v>2.95432649917028</v>
      </c>
      <c r="J50" s="16" t="n">
        <f aca="false">D50+I50</f>
        <v>29.6561990421005</v>
      </c>
    </row>
    <row r="51" customFormat="false" ht="15" hidden="false" customHeight="false" outlineLevel="0" collapsed="false">
      <c r="A51" s="0" t="n">
        <v>39</v>
      </c>
      <c r="B51" s="7" t="n">
        <v>0.160274</v>
      </c>
      <c r="C51" s="7" t="n">
        <v>0.947062</v>
      </c>
      <c r="D51" s="16" t="n">
        <f aca="false">LOGINV(B51,$B$7,$C$7)</f>
        <v>7.78435949913226</v>
      </c>
      <c r="E51" s="16" t="n">
        <f aca="false">LOGINV(C51,$B$8,$C$8)</f>
        <v>310.135524710004</v>
      </c>
      <c r="F51" s="16" t="n">
        <f aca="false">$B$5/100*E51*2_Girdiler!$B$14*2_Girdiler!$B$15*2_Girdiler!$B$16</f>
        <v>7.80300980170371</v>
      </c>
      <c r="G51" s="16" t="n">
        <f aca="false">MIN(MATCH(F51,2_Girdiler!$B$20:$I$20,1),7)</f>
        <v>2</v>
      </c>
      <c r="H51" s="16" t="n">
        <f aca="false">IF(F51&gt;=40,2_Girdiler!$I$21+(F51-40)*(2_Girdiler!$I$21-2_Girdiler!$H$21)/(2_Girdiler!$I$20-2_Girdiler!$H$20),INDEX(2_Girdiler!$B$21:$I$21,G51)+(F51-INDEX(2_Girdiler!$B$20:$I$20,G51))*(INDEX(2_Girdiler!$B$21:$I$21,G51+1)-INDEX(2_Girdiler!$B$21:$I$21,G51))/(INDEX(2_Girdiler!$B$20:$I$20,G51+1)-INDEX(2_Girdiler!$B$20:$I$20,G51)))</f>
        <v>15.4848156827259</v>
      </c>
      <c r="I51" s="16" t="n">
        <f aca="false">H51/2_Girdiler!$B$17</f>
        <v>6.20385243698956</v>
      </c>
      <c r="J51" s="16" t="n">
        <f aca="false">D51+I51</f>
        <v>13.9882119361218</v>
      </c>
    </row>
    <row r="52" customFormat="false" ht="15" hidden="false" customHeight="false" outlineLevel="0" collapsed="false">
      <c r="A52" s="0" t="n">
        <v>40</v>
      </c>
      <c r="B52" s="7" t="n">
        <v>0.023632</v>
      </c>
      <c r="C52" s="7" t="n">
        <v>0.297709</v>
      </c>
      <c r="D52" s="16" t="n">
        <f aca="false">LOGINV(B52,$B$7,$C$7)</f>
        <v>4.48150621110736</v>
      </c>
      <c r="E52" s="16" t="n">
        <f aca="false">LOGINV(C52,$B$8,$C$8)</f>
        <v>77.5147211174227</v>
      </c>
      <c r="F52" s="16" t="n">
        <f aca="false">$B$5/100*E52*2_Girdiler!$B$14*2_Girdiler!$B$15*2_Girdiler!$B$16</f>
        <v>1.95027038331436</v>
      </c>
      <c r="G52" s="16" t="n">
        <f aca="false">MIN(MATCH(F52,2_Girdiler!$B$20:$I$20,1),7)</f>
        <v>1</v>
      </c>
      <c r="H52" s="16" t="n">
        <f aca="false">IF(F52&gt;=40,2_Girdiler!$I$21+(F52-40)*(2_Girdiler!$I$21-2_Girdiler!$H$21)/(2_Girdiler!$I$20-2_Girdiler!$H$20),INDEX(2_Girdiler!$B$21:$I$21,G52)+(F52-INDEX(2_Girdiler!$B$20:$I$20,G52))*(INDEX(2_Girdiler!$B$21:$I$21,G52+1)-INDEX(2_Girdiler!$B$21:$I$21,G52))/(INDEX(2_Girdiler!$B$20:$I$20,G52+1)-INDEX(2_Girdiler!$B$20:$I$20,G52)))</f>
        <v>4.29059484329158</v>
      </c>
      <c r="I52" s="16" t="n">
        <f aca="false">H52/2_Girdiler!$B$17</f>
        <v>1.71898831862644</v>
      </c>
      <c r="J52" s="16" t="n">
        <f aca="false">D52+I52</f>
        <v>6.2004945297338</v>
      </c>
    </row>
    <row r="53" customFormat="false" ht="15" hidden="false" customHeight="false" outlineLevel="0" collapsed="false">
      <c r="A53" s="0" t="n">
        <v>41</v>
      </c>
      <c r="B53" s="7" t="n">
        <v>0.281613</v>
      </c>
      <c r="C53" s="7" t="n">
        <v>0.671826</v>
      </c>
      <c r="D53" s="16" t="n">
        <f aca="false">LOGINV(B53,$B$7,$C$7)</f>
        <v>9.81185479976924</v>
      </c>
      <c r="E53" s="16" t="n">
        <f aca="false">LOGINV(C53,$B$8,$C$8)</f>
        <v>145.540056042182</v>
      </c>
      <c r="F53" s="16" t="n">
        <f aca="false">$B$5/100*E53*2_Girdiler!$B$14*2_Girdiler!$B$15*2_Girdiler!$B$16</f>
        <v>3.66178781002129</v>
      </c>
      <c r="G53" s="16" t="n">
        <f aca="false">MIN(MATCH(F53,2_Girdiler!$B$20:$I$20,1),7)</f>
        <v>1</v>
      </c>
      <c r="H53" s="16" t="n">
        <f aca="false">IF(F53&gt;=40,2_Girdiler!$I$21+(F53-40)*(2_Girdiler!$I$21-2_Girdiler!$H$21)/(2_Girdiler!$I$20-2_Girdiler!$H$20),INDEX(2_Girdiler!$B$21:$I$21,G53)+(F53-INDEX(2_Girdiler!$B$20:$I$20,G53))*(INDEX(2_Girdiler!$B$21:$I$21,G53+1)-INDEX(2_Girdiler!$B$21:$I$21,G53))/(INDEX(2_Girdiler!$B$20:$I$20,G53+1)-INDEX(2_Girdiler!$B$20:$I$20,G53)))</f>
        <v>8.05593318204684</v>
      </c>
      <c r="I53" s="16" t="n">
        <f aca="false">H53/2_Girdiler!$B$17</f>
        <v>3.22753733255082</v>
      </c>
      <c r="J53" s="16" t="n">
        <f aca="false">D53+I53</f>
        <v>13.0393921323201</v>
      </c>
    </row>
    <row r="54" customFormat="false" ht="15" hidden="false" customHeight="false" outlineLevel="0" collapsed="false">
      <c r="A54" s="0" t="n">
        <v>42</v>
      </c>
      <c r="B54" s="7" t="n">
        <v>0.487363</v>
      </c>
      <c r="C54" s="7" t="n">
        <v>0.092889</v>
      </c>
      <c r="D54" s="16" t="n">
        <f aca="false">LOGINV(B54,$B$7,$C$7)</f>
        <v>13.3050105599407</v>
      </c>
      <c r="E54" s="16" t="n">
        <f aca="false">LOGINV(C54,$B$8,$C$8)</f>
        <v>46.4846068300664</v>
      </c>
      <c r="F54" s="16" t="n">
        <f aca="false">$B$5/100*E54*2_Girdiler!$B$14*2_Girdiler!$B$15*2_Girdiler!$B$16</f>
        <v>1.16955270784447</v>
      </c>
      <c r="G54" s="16" t="n">
        <f aca="false">MIN(MATCH(F54,2_Girdiler!$B$20:$I$20,1),7)</f>
        <v>1</v>
      </c>
      <c r="H54" s="16" t="n">
        <f aca="false">IF(F54&gt;=40,2_Girdiler!$I$21+(F54-40)*(2_Girdiler!$I$21-2_Girdiler!$H$21)/(2_Girdiler!$I$20-2_Girdiler!$H$20),INDEX(2_Girdiler!$B$21:$I$21,G54)+(F54-INDEX(2_Girdiler!$B$20:$I$20,G54))*(INDEX(2_Girdiler!$B$21:$I$21,G54+1)-INDEX(2_Girdiler!$B$21:$I$21,G54))/(INDEX(2_Girdiler!$B$20:$I$20,G54+1)-INDEX(2_Girdiler!$B$20:$I$20,G54)))</f>
        <v>2.57301595725783</v>
      </c>
      <c r="I54" s="16" t="n">
        <f aca="false">H54/2_Girdiler!$B$17</f>
        <v>1.0308557521065</v>
      </c>
      <c r="J54" s="16" t="n">
        <f aca="false">D54+I54</f>
        <v>14.3358663120472</v>
      </c>
    </row>
    <row r="55" customFormat="false" ht="15" hidden="false" customHeight="false" outlineLevel="0" collapsed="false">
      <c r="A55" s="0" t="n">
        <v>43</v>
      </c>
      <c r="B55" s="7" t="n">
        <v>0.012858</v>
      </c>
      <c r="C55" s="7" t="n">
        <v>0.604316</v>
      </c>
      <c r="D55" s="16" t="n">
        <f aca="false">LOGINV(B55,$B$7,$C$7)</f>
        <v>3.90607823790806</v>
      </c>
      <c r="E55" s="16" t="n">
        <f aca="false">LOGINV(C55,$B$8,$C$8)</f>
        <v>129.53954104328</v>
      </c>
      <c r="F55" s="16" t="n">
        <f aca="false">$B$5/100*E55*2_Girdiler!$B$14*2_Girdiler!$B$15*2_Girdiler!$B$16</f>
        <v>3.25921485264892</v>
      </c>
      <c r="G55" s="16" t="n">
        <f aca="false">MIN(MATCH(F55,2_Girdiler!$B$20:$I$20,1),7)</f>
        <v>1</v>
      </c>
      <c r="H55" s="16" t="n">
        <f aca="false">IF(F55&gt;=40,2_Girdiler!$I$21+(F55-40)*(2_Girdiler!$I$21-2_Girdiler!$H$21)/(2_Girdiler!$I$20-2_Girdiler!$H$20),INDEX(2_Girdiler!$B$21:$I$21,G55)+(F55-INDEX(2_Girdiler!$B$20:$I$20,G55))*(INDEX(2_Girdiler!$B$21:$I$21,G55+1)-INDEX(2_Girdiler!$B$21:$I$21,G55))/(INDEX(2_Girdiler!$B$20:$I$20,G55+1)-INDEX(2_Girdiler!$B$20:$I$20,G55)))</f>
        <v>7.17027267582763</v>
      </c>
      <c r="I55" s="16" t="n">
        <f aca="false">H55/2_Girdiler!$B$17</f>
        <v>2.8727053989694</v>
      </c>
      <c r="J55" s="16" t="n">
        <f aca="false">D55+I55</f>
        <v>6.77878363687746</v>
      </c>
    </row>
    <row r="56" customFormat="false" ht="15" hidden="false" customHeight="false" outlineLevel="0" collapsed="false">
      <c r="A56" s="0" t="n">
        <v>44</v>
      </c>
      <c r="B56" s="7" t="n">
        <v>0.491483</v>
      </c>
      <c r="C56" s="7" t="n">
        <v>0.601382</v>
      </c>
      <c r="D56" s="16" t="n">
        <f aca="false">LOGINV(B56,$B$7,$C$7)</f>
        <v>13.3818483711886</v>
      </c>
      <c r="E56" s="16" t="n">
        <f aca="false">LOGINV(C56,$B$8,$C$8)</f>
        <v>128.90487499644</v>
      </c>
      <c r="F56" s="16" t="n">
        <f aca="false">$B$5/100*E56*2_Girdiler!$B$14*2_Girdiler!$B$15*2_Girdiler!$B$16</f>
        <v>3.24324665491043</v>
      </c>
      <c r="G56" s="16" t="n">
        <f aca="false">MIN(MATCH(F56,2_Girdiler!$B$20:$I$20,1),7)</f>
        <v>1</v>
      </c>
      <c r="H56" s="16" t="n">
        <f aca="false">IF(F56&gt;=40,2_Girdiler!$I$21+(F56-40)*(2_Girdiler!$I$21-2_Girdiler!$H$21)/(2_Girdiler!$I$20-2_Girdiler!$H$20),INDEX(2_Girdiler!$B$21:$I$21,G56)+(F56-INDEX(2_Girdiler!$B$20:$I$20,G56))*(INDEX(2_Girdiler!$B$21:$I$21,G56+1)-INDEX(2_Girdiler!$B$21:$I$21,G56))/(INDEX(2_Girdiler!$B$20:$I$20,G56+1)-INDEX(2_Girdiler!$B$20:$I$20,G56)))</f>
        <v>7.13514264080294</v>
      </c>
      <c r="I56" s="16" t="n">
        <f aca="false">H56/2_Girdiler!$B$17</f>
        <v>2.85863086570631</v>
      </c>
      <c r="J56" s="16" t="n">
        <f aca="false">D56+I56</f>
        <v>16.2404792368949</v>
      </c>
    </row>
    <row r="57" customFormat="false" ht="15" hidden="false" customHeight="false" outlineLevel="0" collapsed="false">
      <c r="A57" s="0" t="n">
        <v>45</v>
      </c>
      <c r="B57" s="7" t="n">
        <v>0.564024</v>
      </c>
      <c r="C57" s="7" t="n">
        <v>0.890459</v>
      </c>
      <c r="D57" s="16" t="n">
        <f aca="false">LOGINV(B57,$B$7,$C$7)</f>
        <v>14.8150191280307</v>
      </c>
      <c r="E57" s="16" t="n">
        <f aca="false">LOGINV(C57,$B$8,$C$8)</f>
        <v>241.4182759567</v>
      </c>
      <c r="F57" s="16" t="n">
        <f aca="false">$B$5/100*E57*2_Girdiler!$B$14*2_Girdiler!$B$15*2_Girdiler!$B$16</f>
        <v>6.07408382307057</v>
      </c>
      <c r="G57" s="16" t="n">
        <f aca="false">MIN(MATCH(F57,2_Girdiler!$B$20:$I$20,1),7)</f>
        <v>2</v>
      </c>
      <c r="H57" s="16" t="n">
        <f aca="false">IF(F57&gt;=40,2_Girdiler!$I$21+(F57-40)*(2_Girdiler!$I$21-2_Girdiler!$H$21)/(2_Girdiler!$I$20-2_Girdiler!$H$20),INDEX(2_Girdiler!$B$21:$I$21,G57)+(F57-INDEX(2_Girdiler!$B$20:$I$20,G57))*(INDEX(2_Girdiler!$B$21:$I$21,G57+1)-INDEX(2_Girdiler!$B$21:$I$21,G57))/(INDEX(2_Girdiler!$B$20:$I$20,G57+1)-INDEX(2_Girdiler!$B$20:$I$20,G57)))</f>
        <v>12.7185341169129</v>
      </c>
      <c r="I57" s="16" t="n">
        <f aca="false">H57/2_Girdiler!$B$17</f>
        <v>5.09556655325037</v>
      </c>
      <c r="J57" s="16" t="n">
        <f aca="false">D57+I57</f>
        <v>19.9105856812811</v>
      </c>
    </row>
    <row r="58" customFormat="false" ht="15" hidden="false" customHeight="false" outlineLevel="0" collapsed="false">
      <c r="A58" s="0" t="n">
        <v>46</v>
      </c>
      <c r="B58" s="7" t="n">
        <v>0.918397</v>
      </c>
      <c r="C58" s="7" t="n">
        <v>0.188257</v>
      </c>
      <c r="D58" s="16" t="n">
        <f aca="false">LOGINV(B58,$B$7,$C$7)</f>
        <v>29.4596537567485</v>
      </c>
      <c r="E58" s="16" t="n">
        <f aca="false">LOGINV(C58,$B$8,$C$8)</f>
        <v>61.7064944006481</v>
      </c>
      <c r="F58" s="16" t="n">
        <f aca="false">$B$5/100*E58*2_Girdiler!$B$14*2_Girdiler!$B$15*2_Girdiler!$B$16</f>
        <v>1.55253539912031</v>
      </c>
      <c r="G58" s="16" t="n">
        <f aca="false">MIN(MATCH(F58,2_Girdiler!$B$20:$I$20,1),7)</f>
        <v>1</v>
      </c>
      <c r="H58" s="16" t="n">
        <f aca="false">IF(F58&gt;=40,2_Girdiler!$I$21+(F58-40)*(2_Girdiler!$I$21-2_Girdiler!$H$21)/(2_Girdiler!$I$20-2_Girdiler!$H$20),INDEX(2_Girdiler!$B$21:$I$21,G58)+(F58-INDEX(2_Girdiler!$B$20:$I$20,G58))*(INDEX(2_Girdiler!$B$21:$I$21,G58+1)-INDEX(2_Girdiler!$B$21:$I$21,G58))/(INDEX(2_Girdiler!$B$20:$I$20,G58+1)-INDEX(2_Girdiler!$B$20:$I$20,G58)))</f>
        <v>3.41557787806467</v>
      </c>
      <c r="I58" s="16" t="n">
        <f aca="false">H58/2_Girdiler!$B$17</f>
        <v>1.36842062422463</v>
      </c>
      <c r="J58" s="16" t="n">
        <f aca="false">D58+I58</f>
        <v>30.8280743809732</v>
      </c>
    </row>
    <row r="59" customFormat="false" ht="15" hidden="false" customHeight="false" outlineLevel="0" collapsed="false">
      <c r="A59" s="0" t="n">
        <v>47</v>
      </c>
      <c r="B59" s="7" t="n">
        <v>0.942121</v>
      </c>
      <c r="C59" s="7" t="n">
        <v>0.787727</v>
      </c>
      <c r="D59" s="16" t="n">
        <f aca="false">LOGINV(B59,$B$7,$C$7)</f>
        <v>32.5408392345813</v>
      </c>
      <c r="E59" s="16" t="n">
        <f aca="false">LOGINV(C59,$B$8,$C$8)</f>
        <v>182.856024971122</v>
      </c>
      <c r="F59" s="16" t="n">
        <f aca="false">$B$5/100*E59*2_Girdiler!$B$14*2_Girdiler!$B$15*2_Girdiler!$B$16</f>
        <v>4.60065758827343</v>
      </c>
      <c r="G59" s="16" t="n">
        <f aca="false">MIN(MATCH(F59,2_Girdiler!$B$20:$I$20,1),7)</f>
        <v>1</v>
      </c>
      <c r="H59" s="16" t="n">
        <f aca="false">IF(F59&gt;=40,2_Girdiler!$I$21+(F59-40)*(2_Girdiler!$I$21-2_Girdiler!$H$21)/(2_Girdiler!$I$20-2_Girdiler!$H$20),INDEX(2_Girdiler!$B$21:$I$21,G59)+(F59-INDEX(2_Girdiler!$B$20:$I$20,G59))*(INDEX(2_Girdiler!$B$21:$I$21,G59+1)-INDEX(2_Girdiler!$B$21:$I$21,G59))/(INDEX(2_Girdiler!$B$20:$I$20,G59+1)-INDEX(2_Girdiler!$B$20:$I$20,G59)))</f>
        <v>10.1214466942016</v>
      </c>
      <c r="I59" s="16" t="n">
        <f aca="false">H59/2_Girdiler!$B$17</f>
        <v>4.05506678453588</v>
      </c>
      <c r="J59" s="16" t="n">
        <f aca="false">D59+I59</f>
        <v>36.5959060191171</v>
      </c>
    </row>
    <row r="60" customFormat="false" ht="15" hidden="false" customHeight="false" outlineLevel="0" collapsed="false">
      <c r="A60" s="0" t="n">
        <v>48</v>
      </c>
      <c r="B60" s="7" t="n">
        <v>0.639026</v>
      </c>
      <c r="C60" s="7" t="n">
        <v>0.659607</v>
      </c>
      <c r="D60" s="16" t="n">
        <f aca="false">LOGINV(B60,$B$7,$C$7)</f>
        <v>16.5131071525727</v>
      </c>
      <c r="E60" s="16" t="n">
        <f aca="false">LOGINV(C60,$B$8,$C$8)</f>
        <v>142.420199364324</v>
      </c>
      <c r="F60" s="16" t="n">
        <f aca="false">$B$5/100*E60*2_Girdiler!$B$14*2_Girdiler!$B$15*2_Girdiler!$B$16</f>
        <v>3.5832922160064</v>
      </c>
      <c r="G60" s="16" t="n">
        <f aca="false">MIN(MATCH(F60,2_Girdiler!$B$20:$I$20,1),7)</f>
        <v>1</v>
      </c>
      <c r="H60" s="16" t="n">
        <f aca="false">IF(F60&gt;=40,2_Girdiler!$I$21+(F60-40)*(2_Girdiler!$I$21-2_Girdiler!$H$21)/(2_Girdiler!$I$20-2_Girdiler!$H$20),INDEX(2_Girdiler!$B$21:$I$21,G60)+(F60-INDEX(2_Girdiler!$B$20:$I$20,G60))*(INDEX(2_Girdiler!$B$21:$I$21,G60+1)-INDEX(2_Girdiler!$B$21:$I$21,G60))/(INDEX(2_Girdiler!$B$20:$I$20,G60+1)-INDEX(2_Girdiler!$B$20:$I$20,G60)))</f>
        <v>7.88324287521408</v>
      </c>
      <c r="I60" s="16" t="n">
        <f aca="false">H60/2_Girdiler!$B$17</f>
        <v>3.15835051090308</v>
      </c>
      <c r="J60" s="16" t="n">
        <f aca="false">D60+I60</f>
        <v>19.6714576634757</v>
      </c>
    </row>
    <row r="61" customFormat="false" ht="15" hidden="false" customHeight="false" outlineLevel="0" collapsed="false">
      <c r="A61" s="0" t="n">
        <v>49</v>
      </c>
      <c r="B61" s="7" t="n">
        <v>0.54606</v>
      </c>
      <c r="C61" s="7" t="n">
        <v>0.917263</v>
      </c>
      <c r="D61" s="16" t="n">
        <f aca="false">LOGINV(B61,$B$7,$C$7)</f>
        <v>14.4442791310228</v>
      </c>
      <c r="E61" s="16" t="n">
        <f aca="false">LOGINV(C61,$B$8,$C$8)</f>
        <v>267.326116734579</v>
      </c>
      <c r="F61" s="16" t="n">
        <f aca="false">$B$5/100*E61*2_Girdiler!$B$14*2_Girdiler!$B$15*2_Girdiler!$B$16</f>
        <v>6.72592509704202</v>
      </c>
      <c r="G61" s="16" t="n">
        <f aca="false">MIN(MATCH(F61,2_Girdiler!$B$20:$I$20,1),7)</f>
        <v>2</v>
      </c>
      <c r="H61" s="16" t="n">
        <f aca="false">IF(F61&gt;=40,2_Girdiler!$I$21+(F61-40)*(2_Girdiler!$I$21-2_Girdiler!$H$21)/(2_Girdiler!$I$20-2_Girdiler!$H$20),INDEX(2_Girdiler!$B$21:$I$21,G61)+(F61-INDEX(2_Girdiler!$B$20:$I$20,G61))*(INDEX(2_Girdiler!$B$21:$I$21,G61+1)-INDEX(2_Girdiler!$B$21:$I$21,G61))/(INDEX(2_Girdiler!$B$20:$I$20,G61+1)-INDEX(2_Girdiler!$B$20:$I$20,G61)))</f>
        <v>13.7614801552672</v>
      </c>
      <c r="I61" s="16" t="n">
        <f aca="false">H61/2_Girdiler!$B$17</f>
        <v>5.51341352374488</v>
      </c>
      <c r="J61" s="16" t="n">
        <f aca="false">D61+I61</f>
        <v>19.9576926547677</v>
      </c>
    </row>
    <row r="62" customFormat="false" ht="15" hidden="false" customHeight="false" outlineLevel="0" collapsed="false">
      <c r="A62" s="0" t="n">
        <v>50</v>
      </c>
      <c r="B62" s="7" t="n">
        <v>0.233263</v>
      </c>
      <c r="C62" s="7" t="n">
        <v>0.599316</v>
      </c>
      <c r="D62" s="16" t="n">
        <f aca="false">LOGINV(B62,$B$7,$C$7)</f>
        <v>9.02440922948086</v>
      </c>
      <c r="E62" s="16" t="n">
        <f aca="false">LOGINV(C62,$B$8,$C$8)</f>
        <v>128.460577346478</v>
      </c>
      <c r="F62" s="16" t="n">
        <f aca="false">$B$5/100*E62*2_Girdiler!$B$14*2_Girdiler!$B$15*2_Girdiler!$B$16</f>
        <v>3.23206812603739</v>
      </c>
      <c r="G62" s="16" t="n">
        <f aca="false">MIN(MATCH(F62,2_Girdiler!$B$20:$I$20,1),7)</f>
        <v>1</v>
      </c>
      <c r="H62" s="16" t="n">
        <f aca="false">IF(F62&gt;=40,2_Girdiler!$I$21+(F62-40)*(2_Girdiler!$I$21-2_Girdiler!$H$21)/(2_Girdiler!$I$20-2_Girdiler!$H$20),INDEX(2_Girdiler!$B$21:$I$21,G62)+(F62-INDEX(2_Girdiler!$B$20:$I$20,G62))*(INDEX(2_Girdiler!$B$21:$I$21,G62+1)-INDEX(2_Girdiler!$B$21:$I$21,G62))/(INDEX(2_Girdiler!$B$20:$I$20,G62+1)-INDEX(2_Girdiler!$B$20:$I$20,G62)))</f>
        <v>7.11054987728226</v>
      </c>
      <c r="I62" s="16" t="n">
        <f aca="false">H62/2_Girdiler!$B$17</f>
        <v>2.84877799570603</v>
      </c>
      <c r="J62" s="16" t="n">
        <f aca="false">D62+I62</f>
        <v>11.8731872251869</v>
      </c>
    </row>
    <row r="63" customFormat="false" ht="15" hidden="false" customHeight="false" outlineLevel="0" collapsed="false">
      <c r="A63" s="0" t="n">
        <v>51</v>
      </c>
      <c r="B63" s="7" t="n">
        <v>0.814243</v>
      </c>
      <c r="C63" s="7" t="n">
        <v>0.134761</v>
      </c>
      <c r="D63" s="16" t="n">
        <f aca="false">LOGINV(B63,$B$7,$C$7)</f>
        <v>22.2850376456576</v>
      </c>
      <c r="E63" s="16" t="n">
        <f aca="false">LOGINV(C63,$B$8,$C$8)</f>
        <v>53.5433302562282</v>
      </c>
      <c r="F63" s="16" t="n">
        <f aca="false">$B$5/100*E63*2_Girdiler!$B$14*2_Girdiler!$B$15*2_Girdiler!$B$16</f>
        <v>1.3471501892467</v>
      </c>
      <c r="G63" s="16" t="n">
        <f aca="false">MIN(MATCH(F63,2_Girdiler!$B$20:$I$20,1),7)</f>
        <v>1</v>
      </c>
      <c r="H63" s="16" t="n">
        <f aca="false">IF(F63&gt;=40,2_Girdiler!$I$21+(F63-40)*(2_Girdiler!$I$21-2_Girdiler!$H$21)/(2_Girdiler!$I$20-2_Girdiler!$H$20),INDEX(2_Girdiler!$B$21:$I$21,G63)+(F63-INDEX(2_Girdiler!$B$20:$I$20,G63))*(INDEX(2_Girdiler!$B$21:$I$21,G63+1)-INDEX(2_Girdiler!$B$21:$I$21,G63))/(INDEX(2_Girdiler!$B$20:$I$20,G63+1)-INDEX(2_Girdiler!$B$20:$I$20,G63)))</f>
        <v>2.96373041634274</v>
      </c>
      <c r="I63" s="16" t="n">
        <f aca="false">H63/2_Girdiler!$B$17</f>
        <v>1.18739199372706</v>
      </c>
      <c r="J63" s="16" t="n">
        <f aca="false">D63+I63</f>
        <v>23.4724296393846</v>
      </c>
    </row>
    <row r="64" customFormat="false" ht="15" hidden="false" customHeight="false" outlineLevel="0" collapsed="false">
      <c r="A64" s="0" t="n">
        <v>52</v>
      </c>
      <c r="B64" s="7" t="n">
        <v>0.615508</v>
      </c>
      <c r="C64" s="7" t="n">
        <v>0.402833</v>
      </c>
      <c r="D64" s="16" t="n">
        <f aca="false">LOGINV(B64,$B$7,$C$7)</f>
        <v>15.9508270526027</v>
      </c>
      <c r="E64" s="16" t="n">
        <f aca="false">LOGINV(C64,$B$8,$C$8)</f>
        <v>93.1696992406357</v>
      </c>
      <c r="F64" s="16" t="n">
        <f aca="false">$B$5/100*E64*2_Girdiler!$B$14*2_Girdiler!$B$15*2_Girdiler!$B$16</f>
        <v>2.34414963289439</v>
      </c>
      <c r="G64" s="16" t="n">
        <f aca="false">MIN(MATCH(F64,2_Girdiler!$B$20:$I$20,1),7)</f>
        <v>1</v>
      </c>
      <c r="H64" s="16" t="n">
        <f aca="false">IF(F64&gt;=40,2_Girdiler!$I$21+(F64-40)*(2_Girdiler!$I$21-2_Girdiler!$H$21)/(2_Girdiler!$I$20-2_Girdiler!$H$20),INDEX(2_Girdiler!$B$21:$I$21,G64)+(F64-INDEX(2_Girdiler!$B$20:$I$20,G64))*(INDEX(2_Girdiler!$B$21:$I$21,G64+1)-INDEX(2_Girdiler!$B$21:$I$21,G64))/(INDEX(2_Girdiler!$B$20:$I$20,G64+1)-INDEX(2_Girdiler!$B$20:$I$20,G64)))</f>
        <v>5.15712919236766</v>
      </c>
      <c r="I64" s="16" t="n">
        <f aca="false">H64/2_Girdiler!$B$17</f>
        <v>2.06615752899346</v>
      </c>
      <c r="J64" s="16" t="n">
        <f aca="false">D64+I64</f>
        <v>18.0169845815961</v>
      </c>
    </row>
    <row r="65" customFormat="false" ht="15" hidden="false" customHeight="false" outlineLevel="0" collapsed="false">
      <c r="A65" s="0" t="n">
        <v>53</v>
      </c>
      <c r="B65" s="7" t="n">
        <v>0.766036</v>
      </c>
      <c r="C65" s="7" t="n">
        <v>0.067714</v>
      </c>
      <c r="D65" s="16" t="n">
        <f aca="false">LOGINV(B65,$B$7,$C$7)</f>
        <v>20.2953393908124</v>
      </c>
      <c r="E65" s="16" t="n">
        <f aca="false">LOGINV(C65,$B$8,$C$8)</f>
        <v>41.6572305055382</v>
      </c>
      <c r="F65" s="16" t="n">
        <f aca="false">$B$5/100*E65*2_Girdiler!$B$14*2_Girdiler!$B$15*2_Girdiler!$B$16</f>
        <v>1.04809591951934</v>
      </c>
      <c r="G65" s="16" t="n">
        <f aca="false">MIN(MATCH(F65,2_Girdiler!$B$20:$I$20,1),7)</f>
        <v>1</v>
      </c>
      <c r="H65" s="16" t="n">
        <f aca="false">IF(F65&gt;=40,2_Girdiler!$I$21+(F65-40)*(2_Girdiler!$I$21-2_Girdiler!$H$21)/(2_Girdiler!$I$20-2_Girdiler!$H$20),INDEX(2_Girdiler!$B$21:$I$21,G65)+(F65-INDEX(2_Girdiler!$B$20:$I$20,G65))*(INDEX(2_Girdiler!$B$21:$I$21,G65+1)-INDEX(2_Girdiler!$B$21:$I$21,G65))/(INDEX(2_Girdiler!$B$20:$I$20,G65+1)-INDEX(2_Girdiler!$B$20:$I$20,G65)))</f>
        <v>2.30581102294255</v>
      </c>
      <c r="I65" s="16" t="n">
        <f aca="false">H65/2_Girdiler!$B$17</f>
        <v>0.923802493166085</v>
      </c>
      <c r="J65" s="16" t="n">
        <f aca="false">D65+I65</f>
        <v>21.2191418839785</v>
      </c>
    </row>
    <row r="66" customFormat="false" ht="15" hidden="false" customHeight="false" outlineLevel="0" collapsed="false">
      <c r="A66" s="0" t="n">
        <v>54</v>
      </c>
      <c r="B66" s="7" t="n">
        <v>0.606814</v>
      </c>
      <c r="C66" s="7" t="n">
        <v>0.857079</v>
      </c>
      <c r="D66" s="16" t="n">
        <f aca="false">LOGINV(B66,$B$7,$C$7)</f>
        <v>15.7504540470052</v>
      </c>
      <c r="E66" s="16" t="n">
        <f aca="false">LOGINV(C66,$B$8,$C$8)</f>
        <v>217.492244477915</v>
      </c>
      <c r="F66" s="16" t="n">
        <f aca="false">$B$5/100*E66*2_Girdiler!$B$14*2_Girdiler!$B$15*2_Girdiler!$B$16</f>
        <v>5.47210487106434</v>
      </c>
      <c r="G66" s="16" t="n">
        <f aca="false">MIN(MATCH(F66,2_Girdiler!$B$20:$I$20,1),7)</f>
        <v>2</v>
      </c>
      <c r="H66" s="16" t="n">
        <f aca="false">IF(F66&gt;=40,2_Girdiler!$I$21+(F66-40)*(2_Girdiler!$I$21-2_Girdiler!$H$21)/(2_Girdiler!$I$20-2_Girdiler!$H$20),INDEX(2_Girdiler!$B$21:$I$21,G66)+(F66-INDEX(2_Girdiler!$B$20:$I$20,G66))*(INDEX(2_Girdiler!$B$21:$I$21,G66+1)-INDEX(2_Girdiler!$B$21:$I$21,G66))/(INDEX(2_Girdiler!$B$20:$I$20,G66+1)-INDEX(2_Girdiler!$B$20:$I$20,G66)))</f>
        <v>11.7553677937029</v>
      </c>
      <c r="I66" s="16" t="n">
        <f aca="false">H66/2_Girdiler!$B$17</f>
        <v>4.70968260965663</v>
      </c>
      <c r="J66" s="16" t="n">
        <f aca="false">D66+I66</f>
        <v>20.4601366566618</v>
      </c>
    </row>
    <row r="67" customFormat="false" ht="15" hidden="false" customHeight="false" outlineLevel="0" collapsed="false">
      <c r="A67" s="0" t="n">
        <v>55</v>
      </c>
      <c r="B67" s="7" t="n">
        <v>0.628348</v>
      </c>
      <c r="C67" s="7" t="n">
        <v>0.321338</v>
      </c>
      <c r="D67" s="16" t="n">
        <f aca="false">LOGINV(B67,$B$7,$C$7)</f>
        <v>16.2539830805399</v>
      </c>
      <c r="E67" s="16" t="n">
        <f aca="false">LOGINV(C67,$B$8,$C$8)</f>
        <v>80.9427851404533</v>
      </c>
      <c r="F67" s="16" t="n">
        <f aca="false">$B$5/100*E67*2_Girdiler!$B$14*2_Girdiler!$B$15*2_Girdiler!$B$16</f>
        <v>2.03652047413381</v>
      </c>
      <c r="G67" s="16" t="n">
        <f aca="false">MIN(MATCH(F67,2_Girdiler!$B$20:$I$20,1),7)</f>
        <v>1</v>
      </c>
      <c r="H67" s="16" t="n">
        <f aca="false">IF(F67&gt;=40,2_Girdiler!$I$21+(F67-40)*(2_Girdiler!$I$21-2_Girdiler!$H$21)/(2_Girdiler!$I$20-2_Girdiler!$H$20),INDEX(2_Girdiler!$B$21:$I$21,G67)+(F67-INDEX(2_Girdiler!$B$20:$I$20,G67))*(INDEX(2_Girdiler!$B$21:$I$21,G67+1)-INDEX(2_Girdiler!$B$21:$I$21,G67))/(INDEX(2_Girdiler!$B$20:$I$20,G67+1)-INDEX(2_Girdiler!$B$20:$I$20,G67)))</f>
        <v>4.48034504309437</v>
      </c>
      <c r="I67" s="16" t="n">
        <f aca="false">H67/2_Girdiler!$B$17</f>
        <v>1.79501003329102</v>
      </c>
      <c r="J67" s="16" t="n">
        <f aca="false">D67+I67</f>
        <v>18.0489931138309</v>
      </c>
    </row>
    <row r="68" customFormat="false" ht="15" hidden="false" customHeight="false" outlineLevel="0" collapsed="false">
      <c r="A68" s="0" t="n">
        <v>56</v>
      </c>
      <c r="B68" s="7" t="n">
        <v>0.655796</v>
      </c>
      <c r="C68" s="7" t="n">
        <v>0.338153</v>
      </c>
      <c r="D68" s="16" t="n">
        <f aca="false">LOGINV(B68,$B$7,$C$7)</f>
        <v>16.9340532344047</v>
      </c>
      <c r="E68" s="16" t="n">
        <f aca="false">LOGINV(C68,$B$8,$C$8)</f>
        <v>83.4065552691785</v>
      </c>
      <c r="F68" s="16" t="n">
        <f aca="false">$B$5/100*E68*2_Girdiler!$B$14*2_Girdiler!$B$15*2_Girdiler!$B$16</f>
        <v>2.09850893057253</v>
      </c>
      <c r="G68" s="16" t="n">
        <f aca="false">MIN(MATCH(F68,2_Girdiler!$B$20:$I$20,1),7)</f>
        <v>1</v>
      </c>
      <c r="H68" s="16" t="n">
        <f aca="false">IF(F68&gt;=40,2_Girdiler!$I$21+(F68-40)*(2_Girdiler!$I$21-2_Girdiler!$H$21)/(2_Girdiler!$I$20-2_Girdiler!$H$20),INDEX(2_Girdiler!$B$21:$I$21,G68)+(F68-INDEX(2_Girdiler!$B$20:$I$20,G68))*(INDEX(2_Girdiler!$B$21:$I$21,G68+1)-INDEX(2_Girdiler!$B$21:$I$21,G68))/(INDEX(2_Girdiler!$B$20:$I$20,G68+1)-INDEX(2_Girdiler!$B$20:$I$20,G68)))</f>
        <v>4.61671964725957</v>
      </c>
      <c r="I68" s="16" t="n">
        <f aca="false">H68/2_Girdiler!$B$17</f>
        <v>1.84964729457515</v>
      </c>
      <c r="J68" s="16" t="n">
        <f aca="false">D68+I68</f>
        <v>18.7837005289798</v>
      </c>
    </row>
    <row r="69" customFormat="false" ht="15" hidden="false" customHeight="false" outlineLevel="0" collapsed="false">
      <c r="A69" s="0" t="n">
        <v>57</v>
      </c>
      <c r="B69" s="7" t="n">
        <v>0.668593</v>
      </c>
      <c r="C69" s="7" t="n">
        <v>0.128344</v>
      </c>
      <c r="D69" s="16" t="n">
        <f aca="false">LOGINV(B69,$B$7,$C$7)</f>
        <v>17.2678063326191</v>
      </c>
      <c r="E69" s="16" t="n">
        <f aca="false">LOGINV(C69,$B$8,$C$8)</f>
        <v>52.5133865287603</v>
      </c>
      <c r="F69" s="16" t="n">
        <f aca="false">$B$5/100*E69*2_Girdiler!$B$14*2_Girdiler!$B$15*2_Girdiler!$B$16</f>
        <v>1.32123680506361</v>
      </c>
      <c r="G69" s="16" t="n">
        <f aca="false">MIN(MATCH(F69,2_Girdiler!$B$20:$I$20,1),7)</f>
        <v>1</v>
      </c>
      <c r="H69" s="16" t="n">
        <f aca="false">IF(F69&gt;=40,2_Girdiler!$I$21+(F69-40)*(2_Girdiler!$I$21-2_Girdiler!$H$21)/(2_Girdiler!$I$20-2_Girdiler!$H$20),INDEX(2_Girdiler!$B$21:$I$21,G69)+(F69-INDEX(2_Girdiler!$B$20:$I$20,G69))*(INDEX(2_Girdiler!$B$21:$I$21,G69+1)-INDEX(2_Girdiler!$B$21:$I$21,G69))/(INDEX(2_Girdiler!$B$20:$I$20,G69+1)-INDEX(2_Girdiler!$B$20:$I$20,G69)))</f>
        <v>2.90672097113994</v>
      </c>
      <c r="I69" s="16" t="n">
        <f aca="false">H69/2_Girdiler!$B$17</f>
        <v>1.16455167112978</v>
      </c>
      <c r="J69" s="16" t="n">
        <f aca="false">D69+I69</f>
        <v>18.4323580037489</v>
      </c>
    </row>
    <row r="70" customFormat="false" ht="15" hidden="false" customHeight="false" outlineLevel="0" collapsed="false">
      <c r="A70" s="0" t="n">
        <v>58</v>
      </c>
      <c r="B70" s="7" t="n">
        <v>0.279992</v>
      </c>
      <c r="C70" s="7" t="n">
        <v>0.032718</v>
      </c>
      <c r="D70" s="16" t="n">
        <f aca="false">LOGINV(B70,$B$7,$C$7)</f>
        <v>9.78559001467735</v>
      </c>
      <c r="E70" s="16" t="n">
        <f aca="false">LOGINV(C70,$B$8,$C$8)</f>
        <v>33.2496854614666</v>
      </c>
      <c r="F70" s="16" t="n">
        <f aca="false">$B$5/100*E70*2_Girdiler!$B$14*2_Girdiler!$B$15*2_Girdiler!$B$16</f>
        <v>0.836562086210498</v>
      </c>
      <c r="G70" s="16" t="n">
        <f aca="false">MIN(MATCH(F70,2_Girdiler!$B$20:$I$20,1),7)</f>
        <v>1</v>
      </c>
      <c r="H70" s="16" t="n">
        <f aca="false">IF(F70&gt;=40,2_Girdiler!$I$21+(F70-40)*(2_Girdiler!$I$21-2_Girdiler!$H$21)/(2_Girdiler!$I$20-2_Girdiler!$H$20),INDEX(2_Girdiler!$B$21:$I$21,G70)+(F70-INDEX(2_Girdiler!$B$20:$I$20,G70))*(INDEX(2_Girdiler!$B$21:$I$21,G70+1)-INDEX(2_Girdiler!$B$21:$I$21,G70))/(INDEX(2_Girdiler!$B$20:$I$20,G70+1)-INDEX(2_Girdiler!$B$20:$I$20,G70)))</f>
        <v>1.8404365896631</v>
      </c>
      <c r="I70" s="16" t="n">
        <f aca="false">H70/2_Girdiler!$B$17</f>
        <v>0.737354402909894</v>
      </c>
      <c r="J70" s="16" t="n">
        <f aca="false">D70+I70</f>
        <v>10.5229444175872</v>
      </c>
    </row>
    <row r="71" customFormat="false" ht="15" hidden="false" customHeight="false" outlineLevel="0" collapsed="false">
      <c r="A71" s="0" t="n">
        <v>59</v>
      </c>
      <c r="B71" s="7" t="n">
        <v>0.083909</v>
      </c>
      <c r="C71" s="7" t="n">
        <v>0.55477</v>
      </c>
      <c r="D71" s="16" t="n">
        <f aca="false">LOGINV(B71,$B$7,$C$7)</f>
        <v>6.27771848840452</v>
      </c>
      <c r="E71" s="16" t="n">
        <f aca="false">LOGINV(C71,$B$8,$C$8)</f>
        <v>119.358162429478</v>
      </c>
      <c r="F71" s="16" t="n">
        <f aca="false">$B$5/100*E71*2_Girdiler!$B$14*2_Girdiler!$B$15*2_Girdiler!$B$16</f>
        <v>3.00305136672567</v>
      </c>
      <c r="G71" s="16" t="n">
        <f aca="false">MIN(MATCH(F71,2_Girdiler!$B$20:$I$20,1),7)</f>
        <v>1</v>
      </c>
      <c r="H71" s="16" t="n">
        <f aca="false">IF(F71&gt;=40,2_Girdiler!$I$21+(F71-40)*(2_Girdiler!$I$21-2_Girdiler!$H$21)/(2_Girdiler!$I$20-2_Girdiler!$H$20),INDEX(2_Girdiler!$B$21:$I$21,G71)+(F71-INDEX(2_Girdiler!$B$20:$I$20,G71))*(INDEX(2_Girdiler!$B$21:$I$21,G71+1)-INDEX(2_Girdiler!$B$21:$I$21,G71))/(INDEX(2_Girdiler!$B$20:$I$20,G71+1)-INDEX(2_Girdiler!$B$20:$I$20,G71)))</f>
        <v>6.60671300679648</v>
      </c>
      <c r="I71" s="16" t="n">
        <f aca="false">H71/2_Girdiler!$B$17</f>
        <v>2.64692027515885</v>
      </c>
      <c r="J71" s="16" t="n">
        <f aca="false">D71+I71</f>
        <v>8.92463876356337</v>
      </c>
    </row>
    <row r="72" customFormat="false" ht="15" hidden="false" customHeight="false" outlineLevel="0" collapsed="false">
      <c r="A72" s="0" t="n">
        <v>60</v>
      </c>
      <c r="B72" s="7" t="n">
        <v>0.231698</v>
      </c>
      <c r="C72" s="7" t="n">
        <v>0.516083</v>
      </c>
      <c r="D72" s="16" t="n">
        <f aca="false">LOGINV(B72,$B$7,$C$7)</f>
        <v>8.99867497599879</v>
      </c>
      <c r="E72" s="16" t="n">
        <f aca="false">LOGINV(C72,$B$8,$C$8)</f>
        <v>112.085154487491</v>
      </c>
      <c r="F72" s="16" t="n">
        <f aca="false">$B$5/100*E72*2_Girdiler!$B$14*2_Girdiler!$B$15*2_Girdiler!$B$16</f>
        <v>2.82006248690527</v>
      </c>
      <c r="G72" s="16" t="n">
        <f aca="false">MIN(MATCH(F72,2_Girdiler!$B$20:$I$20,1),7)</f>
        <v>1</v>
      </c>
      <c r="H72" s="16" t="n">
        <f aca="false">IF(F72&gt;=40,2_Girdiler!$I$21+(F72-40)*(2_Girdiler!$I$21-2_Girdiler!$H$21)/(2_Girdiler!$I$20-2_Girdiler!$H$20),INDEX(2_Girdiler!$B$21:$I$21,G72)+(F72-INDEX(2_Girdiler!$B$20:$I$20,G72))*(INDEX(2_Girdiler!$B$21:$I$21,G72+1)-INDEX(2_Girdiler!$B$21:$I$21,G72))/(INDEX(2_Girdiler!$B$20:$I$20,G72+1)-INDEX(2_Girdiler!$B$20:$I$20,G72)))</f>
        <v>6.20413747119159</v>
      </c>
      <c r="I72" s="16" t="n">
        <f aca="false">H72/2_Girdiler!$B$17</f>
        <v>2.48563199967612</v>
      </c>
      <c r="J72" s="16" t="n">
        <f aca="false">D72+I72</f>
        <v>11.4843069756749</v>
      </c>
    </row>
    <row r="73" customFormat="false" ht="15" hidden="false" customHeight="false" outlineLevel="0" collapsed="false">
      <c r="A73" s="0" t="n">
        <v>61</v>
      </c>
      <c r="B73" s="7" t="n">
        <v>0.65957</v>
      </c>
      <c r="C73" s="7" t="n">
        <v>0.881186</v>
      </c>
      <c r="D73" s="16" t="n">
        <f aca="false">LOGINV(B73,$B$7,$C$7)</f>
        <v>17.0313024412749</v>
      </c>
      <c r="E73" s="16" t="n">
        <f aca="false">LOGINV(C73,$B$8,$C$8)</f>
        <v>234.047361529426</v>
      </c>
      <c r="F73" s="16" t="n">
        <f aca="false">$B$5/100*E73*2_Girdiler!$B$14*2_Girdiler!$B$15*2_Girdiler!$B$16</f>
        <v>5.88863161608037</v>
      </c>
      <c r="G73" s="16" t="n">
        <f aca="false">MIN(MATCH(F73,2_Girdiler!$B$20:$I$20,1),7)</f>
        <v>2</v>
      </c>
      <c r="H73" s="16" t="n">
        <f aca="false">IF(F73&gt;=40,2_Girdiler!$I$21+(F73-40)*(2_Girdiler!$I$21-2_Girdiler!$H$21)/(2_Girdiler!$I$20-2_Girdiler!$H$20),INDEX(2_Girdiler!$B$21:$I$21,G73)+(F73-INDEX(2_Girdiler!$B$20:$I$20,G73))*(INDEX(2_Girdiler!$B$21:$I$21,G73+1)-INDEX(2_Girdiler!$B$21:$I$21,G73))/(INDEX(2_Girdiler!$B$20:$I$20,G73+1)-INDEX(2_Girdiler!$B$20:$I$20,G73)))</f>
        <v>12.4218105857286</v>
      </c>
      <c r="I73" s="16" t="n">
        <f aca="false">H73/2_Girdiler!$B$17</f>
        <v>4.97668693338485</v>
      </c>
      <c r="J73" s="16" t="n">
        <f aca="false">D73+I73</f>
        <v>22.0079893746597</v>
      </c>
    </row>
    <row r="74" customFormat="false" ht="15" hidden="false" customHeight="false" outlineLevel="0" collapsed="false">
      <c r="A74" s="0" t="n">
        <v>62</v>
      </c>
      <c r="B74" s="7" t="n">
        <v>0.355061</v>
      </c>
      <c r="C74" s="7" t="n">
        <v>0.318679</v>
      </c>
      <c r="D74" s="16" t="n">
        <f aca="false">LOGINV(B74,$B$7,$C$7)</f>
        <v>11.0079610509923</v>
      </c>
      <c r="E74" s="16" t="n">
        <f aca="false">LOGINV(C74,$B$8,$C$8)</f>
        <v>80.5552271218057</v>
      </c>
      <c r="F74" s="16" t="n">
        <f aca="false">$B$5/100*E74*2_Girdiler!$B$14*2_Girdiler!$B$15*2_Girdiler!$B$16</f>
        <v>2.02676951438463</v>
      </c>
      <c r="G74" s="16" t="n">
        <f aca="false">MIN(MATCH(F74,2_Girdiler!$B$20:$I$20,1),7)</f>
        <v>1</v>
      </c>
      <c r="H74" s="16" t="n">
        <f aca="false">IF(F74&gt;=40,2_Girdiler!$I$21+(F74-40)*(2_Girdiler!$I$21-2_Girdiler!$H$21)/(2_Girdiler!$I$20-2_Girdiler!$H$20),INDEX(2_Girdiler!$B$21:$I$21,G74)+(F74-INDEX(2_Girdiler!$B$20:$I$20,G74))*(INDEX(2_Girdiler!$B$21:$I$21,G74+1)-INDEX(2_Girdiler!$B$21:$I$21,G74))/(INDEX(2_Girdiler!$B$20:$I$20,G74+1)-INDEX(2_Girdiler!$B$20:$I$20,G74)))</f>
        <v>4.45889293164619</v>
      </c>
      <c r="I74" s="16" t="n">
        <f aca="false">H74/2_Girdiler!$B$17</f>
        <v>1.78641543735825</v>
      </c>
      <c r="J74" s="16" t="n">
        <f aca="false">D74+I74</f>
        <v>12.7943764883506</v>
      </c>
    </row>
    <row r="75" customFormat="false" ht="15" hidden="false" customHeight="false" outlineLevel="0" collapsed="false">
      <c r="A75" s="0" t="n">
        <v>63</v>
      </c>
      <c r="B75" s="7" t="n">
        <v>0.313667</v>
      </c>
      <c r="C75" s="7" t="n">
        <v>0.11785</v>
      </c>
      <c r="D75" s="16" t="n">
        <f aca="false">LOGINV(B75,$B$7,$C$7)</f>
        <v>10.3314429372295</v>
      </c>
      <c r="E75" s="16" t="n">
        <f aca="false">LOGINV(C75,$B$8,$C$8)</f>
        <v>50.7947546626954</v>
      </c>
      <c r="F75" s="16" t="n">
        <f aca="false">$B$5/100*E75*2_Girdiler!$B$14*2_Girdiler!$B$15*2_Girdiler!$B$16</f>
        <v>1.27799602731342</v>
      </c>
      <c r="G75" s="16" t="n">
        <f aca="false">MIN(MATCH(F75,2_Girdiler!$B$20:$I$20,1),7)</f>
        <v>1</v>
      </c>
      <c r="H75" s="16" t="n">
        <f aca="false">IF(F75&gt;=40,2_Girdiler!$I$21+(F75-40)*(2_Girdiler!$I$21-2_Girdiler!$H$21)/(2_Girdiler!$I$20-2_Girdiler!$H$20),INDEX(2_Girdiler!$B$21:$I$21,G75)+(F75-INDEX(2_Girdiler!$B$20:$I$20,G75))*(INDEX(2_Girdiler!$B$21:$I$21,G75+1)-INDEX(2_Girdiler!$B$21:$I$21,G75))/(INDEX(2_Girdiler!$B$20:$I$20,G75+1)-INDEX(2_Girdiler!$B$20:$I$20,G75)))</f>
        <v>2.81159126008952</v>
      </c>
      <c r="I75" s="16" t="n">
        <f aca="false">H75/2_Girdiler!$B$17</f>
        <v>1.12643880612561</v>
      </c>
      <c r="J75" s="16" t="n">
        <f aca="false">D75+I75</f>
        <v>11.4578817433551</v>
      </c>
    </row>
    <row r="76" customFormat="false" ht="15" hidden="false" customHeight="false" outlineLevel="0" collapsed="false">
      <c r="A76" s="0" t="n">
        <v>64</v>
      </c>
      <c r="B76" s="7" t="n">
        <v>0.663183</v>
      </c>
      <c r="C76" s="7" t="n">
        <v>0.819655</v>
      </c>
      <c r="D76" s="16" t="n">
        <f aca="false">LOGINV(B76,$B$7,$C$7)</f>
        <v>17.1253158720705</v>
      </c>
      <c r="E76" s="16" t="n">
        <f aca="false">LOGINV(C76,$B$8,$C$8)</f>
        <v>197.008928304507</v>
      </c>
      <c r="F76" s="16" t="n">
        <f aca="false">$B$5/100*E76*2_Girdiler!$B$14*2_Girdiler!$B$15*2_Girdiler!$B$16</f>
        <v>4.9567446361414</v>
      </c>
      <c r="G76" s="16" t="n">
        <f aca="false">MIN(MATCH(F76,2_Girdiler!$B$20:$I$20,1),7)</f>
        <v>1</v>
      </c>
      <c r="H76" s="16" t="n">
        <f aca="false">IF(F76&gt;=40,2_Girdiler!$I$21+(F76-40)*(2_Girdiler!$I$21-2_Girdiler!$H$21)/(2_Girdiler!$I$20-2_Girdiler!$H$20),INDEX(2_Girdiler!$B$21:$I$21,G76)+(F76-INDEX(2_Girdiler!$B$20:$I$20,G76))*(INDEX(2_Girdiler!$B$21:$I$21,G76+1)-INDEX(2_Girdiler!$B$21:$I$21,G76))/(INDEX(2_Girdiler!$B$20:$I$20,G76+1)-INDEX(2_Girdiler!$B$20:$I$20,G76)))</f>
        <v>10.9048381995111</v>
      </c>
      <c r="I76" s="16" t="n">
        <f aca="false">H76/2_Girdiler!$B$17</f>
        <v>4.36892556070156</v>
      </c>
      <c r="J76" s="16" t="n">
        <f aca="false">D76+I76</f>
        <v>21.494241432772</v>
      </c>
    </row>
    <row r="77" customFormat="false" ht="15" hidden="false" customHeight="false" outlineLevel="0" collapsed="false">
      <c r="A77" s="0" t="n">
        <v>65</v>
      </c>
      <c r="B77" s="7" t="n">
        <v>0.473005</v>
      </c>
      <c r="C77" s="7" t="n">
        <v>0.558297</v>
      </c>
      <c r="D77" s="16" t="n">
        <f aca="false">LOGINV(B77,$B$7,$C$7)</f>
        <v>13.0404217997732</v>
      </c>
      <c r="E77" s="16" t="n">
        <f aca="false">LOGINV(C77,$B$8,$C$8)</f>
        <v>120.048223782643</v>
      </c>
      <c r="F77" s="16" t="n">
        <f aca="false">$B$5/100*E77*2_Girdiler!$B$14*2_Girdiler!$B$15*2_Girdiler!$B$16</f>
        <v>3.02041331037129</v>
      </c>
      <c r="G77" s="16" t="n">
        <f aca="false">MIN(MATCH(F77,2_Girdiler!$B$20:$I$20,1),7)</f>
        <v>1</v>
      </c>
      <c r="H77" s="16" t="n">
        <f aca="false">IF(F77&gt;=40,2_Girdiler!$I$21+(F77-40)*(2_Girdiler!$I$21-2_Girdiler!$H$21)/(2_Girdiler!$I$20-2_Girdiler!$H$20),INDEX(2_Girdiler!$B$21:$I$21,G77)+(F77-INDEX(2_Girdiler!$B$20:$I$20,G77))*(INDEX(2_Girdiler!$B$21:$I$21,G77+1)-INDEX(2_Girdiler!$B$21:$I$21,G77))/(INDEX(2_Girdiler!$B$20:$I$20,G77+1)-INDEX(2_Girdiler!$B$20:$I$20,G77)))</f>
        <v>6.64490928281684</v>
      </c>
      <c r="I77" s="16" t="n">
        <f aca="false">H77/2_Girdiler!$B$17</f>
        <v>2.66222327035931</v>
      </c>
      <c r="J77" s="16" t="n">
        <f aca="false">D77+I77</f>
        <v>15.7026450701325</v>
      </c>
    </row>
    <row r="78" customFormat="false" ht="15" hidden="false" customHeight="false" outlineLevel="0" collapsed="false">
      <c r="A78" s="0" t="n">
        <v>66</v>
      </c>
      <c r="B78" s="7" t="n">
        <v>0.95848</v>
      </c>
      <c r="C78" s="7" t="n">
        <v>0.698915</v>
      </c>
      <c r="D78" s="16" t="n">
        <f aca="false">LOGINV(B78,$B$7,$C$7)</f>
        <v>35.5858763520512</v>
      </c>
      <c r="E78" s="16" t="n">
        <f aca="false">LOGINV(C78,$B$8,$C$8)</f>
        <v>152.889726648267</v>
      </c>
      <c r="F78" s="16" t="n">
        <f aca="false">$B$5/100*E78*2_Girdiler!$B$14*2_Girdiler!$B$15*2_Girdiler!$B$16</f>
        <v>3.8467055224704</v>
      </c>
      <c r="G78" s="16" t="n">
        <f aca="false">MIN(MATCH(F78,2_Girdiler!$B$20:$I$20,1),7)</f>
        <v>1</v>
      </c>
      <c r="H78" s="16" t="n">
        <f aca="false">IF(F78&gt;=40,2_Girdiler!$I$21+(F78-40)*(2_Girdiler!$I$21-2_Girdiler!$H$21)/(2_Girdiler!$I$20-2_Girdiler!$H$20),INDEX(2_Girdiler!$B$21:$I$21,G78)+(F78-INDEX(2_Girdiler!$B$20:$I$20,G78))*(INDEX(2_Girdiler!$B$21:$I$21,G78+1)-INDEX(2_Girdiler!$B$21:$I$21,G78))/(INDEX(2_Girdiler!$B$20:$I$20,G78+1)-INDEX(2_Girdiler!$B$20:$I$20,G78)))</f>
        <v>8.46275214943488</v>
      </c>
      <c r="I78" s="16" t="n">
        <f aca="false">H78/2_Girdiler!$B$17</f>
        <v>3.39052570089538</v>
      </c>
      <c r="J78" s="16" t="n">
        <f aca="false">D78+I78</f>
        <v>38.9764020529465</v>
      </c>
    </row>
    <row r="79" customFormat="false" ht="15" hidden="false" customHeight="false" outlineLevel="0" collapsed="false">
      <c r="A79" s="0" t="n">
        <v>67</v>
      </c>
      <c r="B79" s="7" t="n">
        <v>0.745035</v>
      </c>
      <c r="C79" s="7" t="n">
        <v>0.889498</v>
      </c>
      <c r="D79" s="16" t="n">
        <f aca="false">LOGINV(B79,$B$7,$C$7)</f>
        <v>19.5523774362054</v>
      </c>
      <c r="E79" s="16" t="n">
        <f aca="false">LOGINV(C79,$B$8,$C$8)</f>
        <v>240.623262118911</v>
      </c>
      <c r="F79" s="16" t="n">
        <f aca="false">$B$5/100*E79*2_Girdiler!$B$14*2_Girdiler!$B$15*2_Girdiler!$B$16</f>
        <v>6.05408127491181</v>
      </c>
      <c r="G79" s="16" t="n">
        <f aca="false">MIN(MATCH(F79,2_Girdiler!$B$20:$I$20,1),7)</f>
        <v>2</v>
      </c>
      <c r="H79" s="16" t="n">
        <f aca="false">IF(F79&gt;=40,2_Girdiler!$I$21+(F79-40)*(2_Girdiler!$I$21-2_Girdiler!$H$21)/(2_Girdiler!$I$20-2_Girdiler!$H$20),INDEX(2_Girdiler!$B$21:$I$21,G79)+(F79-INDEX(2_Girdiler!$B$20:$I$20,G79))*(INDEX(2_Girdiler!$B$21:$I$21,G79+1)-INDEX(2_Girdiler!$B$21:$I$21,G79))/(INDEX(2_Girdiler!$B$20:$I$20,G79+1)-INDEX(2_Girdiler!$B$20:$I$20,G79)))</f>
        <v>12.6865300398589</v>
      </c>
      <c r="I79" s="16" t="n">
        <f aca="false">H79/2_Girdiler!$B$17</f>
        <v>5.08274440699475</v>
      </c>
      <c r="J79" s="16" t="n">
        <f aca="false">D79+I79</f>
        <v>24.6351218432002</v>
      </c>
    </row>
    <row r="80" customFormat="false" ht="15" hidden="false" customHeight="false" outlineLevel="0" collapsed="false">
      <c r="A80" s="0" t="n">
        <v>68</v>
      </c>
      <c r="B80" s="7" t="n">
        <v>0.215791</v>
      </c>
      <c r="C80" s="7" t="n">
        <v>0.650166</v>
      </c>
      <c r="D80" s="16" t="n">
        <f aca="false">LOGINV(B80,$B$7,$C$7)</f>
        <v>8.73564625334279</v>
      </c>
      <c r="E80" s="16" t="n">
        <f aca="false">LOGINV(C80,$B$8,$C$8)</f>
        <v>140.084071801692</v>
      </c>
      <c r="F80" s="16" t="n">
        <f aca="false">$B$5/100*E80*2_Girdiler!$B$14*2_Girdiler!$B$15*2_Girdiler!$B$16</f>
        <v>3.52451524653057</v>
      </c>
      <c r="G80" s="16" t="n">
        <f aca="false">MIN(MATCH(F80,2_Girdiler!$B$20:$I$20,1),7)</f>
        <v>1</v>
      </c>
      <c r="H80" s="16" t="n">
        <f aca="false">IF(F80&gt;=40,2_Girdiler!$I$21+(F80-40)*(2_Girdiler!$I$21-2_Girdiler!$H$21)/(2_Girdiler!$I$20-2_Girdiler!$H$20),INDEX(2_Girdiler!$B$21:$I$21,G80)+(F80-INDEX(2_Girdiler!$B$20:$I$20,G80))*(INDEX(2_Girdiler!$B$21:$I$21,G80+1)-INDEX(2_Girdiler!$B$21:$I$21,G80))/(INDEX(2_Girdiler!$B$20:$I$20,G80+1)-INDEX(2_Girdiler!$B$20:$I$20,G80)))</f>
        <v>7.75393354236726</v>
      </c>
      <c r="I80" s="16" t="n">
        <f aca="false">H80/2_Girdiler!$B$17</f>
        <v>3.10654388716637</v>
      </c>
      <c r="J80" s="16" t="n">
        <f aca="false">D80+I80</f>
        <v>11.8421901405092</v>
      </c>
    </row>
    <row r="81" customFormat="false" ht="15" hidden="false" customHeight="false" outlineLevel="0" collapsed="false">
      <c r="A81" s="0" t="n">
        <v>69</v>
      </c>
      <c r="B81" s="7" t="n">
        <v>0.717395</v>
      </c>
      <c r="C81" s="7" t="n">
        <v>0.842228</v>
      </c>
      <c r="D81" s="16" t="n">
        <f aca="false">LOGINV(B81,$B$7,$C$7)</f>
        <v>18.6598098578175</v>
      </c>
      <c r="E81" s="16" t="n">
        <f aca="false">LOGINV(C81,$B$8,$C$8)</f>
        <v>208.740034007577</v>
      </c>
      <c r="F81" s="16" t="n">
        <f aca="false">$B$5/100*E81*2_Girdiler!$B$14*2_Girdiler!$B$15*2_Girdiler!$B$16</f>
        <v>5.25189925563063</v>
      </c>
      <c r="G81" s="16" t="n">
        <f aca="false">MIN(MATCH(F81,2_Girdiler!$B$20:$I$20,1),7)</f>
        <v>2</v>
      </c>
      <c r="H81" s="16" t="n">
        <f aca="false">IF(F81&gt;=40,2_Girdiler!$I$21+(F81-40)*(2_Girdiler!$I$21-2_Girdiler!$H$21)/(2_Girdiler!$I$20-2_Girdiler!$H$20),INDEX(2_Girdiler!$B$21:$I$21,G81)+(F81-INDEX(2_Girdiler!$B$20:$I$20,G81))*(INDEX(2_Girdiler!$B$21:$I$21,G81+1)-INDEX(2_Girdiler!$B$21:$I$21,G81))/(INDEX(2_Girdiler!$B$20:$I$20,G81+1)-INDEX(2_Girdiler!$B$20:$I$20,G81)))</f>
        <v>11.403038809009</v>
      </c>
      <c r="I81" s="16" t="n">
        <f aca="false">H81/2_Girdiler!$B$17</f>
        <v>4.56852516386579</v>
      </c>
      <c r="J81" s="16" t="n">
        <f aca="false">D81+I81</f>
        <v>23.2283350216833</v>
      </c>
    </row>
    <row r="82" customFormat="false" ht="15" hidden="false" customHeight="false" outlineLevel="0" collapsed="false">
      <c r="A82" s="0" t="n">
        <v>70</v>
      </c>
      <c r="B82" s="7" t="n">
        <v>0.343786</v>
      </c>
      <c r="C82" s="7" t="n">
        <v>0.688795</v>
      </c>
      <c r="D82" s="16" t="n">
        <f aca="false">LOGINV(B82,$B$7,$C$7)</f>
        <v>10.8226412307137</v>
      </c>
      <c r="E82" s="16" t="n">
        <f aca="false">LOGINV(C82,$B$8,$C$8)</f>
        <v>150.069357346412</v>
      </c>
      <c r="F82" s="16" t="n">
        <f aca="false">$B$5/100*E82*2_Girdiler!$B$14*2_Girdiler!$B$15*2_Girdiler!$B$16</f>
        <v>3.77574503083574</v>
      </c>
      <c r="G82" s="16" t="n">
        <f aca="false">MIN(MATCH(F82,2_Girdiler!$B$20:$I$20,1),7)</f>
        <v>1</v>
      </c>
      <c r="H82" s="16" t="n">
        <f aca="false">IF(F82&gt;=40,2_Girdiler!$I$21+(F82-40)*(2_Girdiler!$I$21-2_Girdiler!$H$21)/(2_Girdiler!$I$20-2_Girdiler!$H$20),INDEX(2_Girdiler!$B$21:$I$21,G82)+(F82-INDEX(2_Girdiler!$B$20:$I$20,G82))*(INDEX(2_Girdiler!$B$21:$I$21,G82+1)-INDEX(2_Girdiler!$B$21:$I$21,G82))/(INDEX(2_Girdiler!$B$20:$I$20,G82+1)-INDEX(2_Girdiler!$B$20:$I$20,G82)))</f>
        <v>8.30663906783862</v>
      </c>
      <c r="I82" s="16" t="n">
        <f aca="false">H82/2_Girdiler!$B$17</f>
        <v>3.32798039576868</v>
      </c>
      <c r="J82" s="16" t="n">
        <f aca="false">D82+I82</f>
        <v>14.1506216264824</v>
      </c>
    </row>
    <row r="83" customFormat="false" ht="15" hidden="false" customHeight="false" outlineLevel="0" collapsed="false">
      <c r="A83" s="0" t="n">
        <v>71</v>
      </c>
      <c r="B83" s="7" t="n">
        <v>0.604401</v>
      </c>
      <c r="C83" s="7" t="n">
        <v>0.409361</v>
      </c>
      <c r="D83" s="16" t="n">
        <f aca="false">LOGINV(B83,$B$7,$C$7)</f>
        <v>15.6955084471702</v>
      </c>
      <c r="E83" s="16" t="n">
        <f aca="false">LOGINV(C83,$B$8,$C$8)</f>
        <v>94.1875089390119</v>
      </c>
      <c r="F83" s="16" t="n">
        <f aca="false">$B$5/100*E83*2_Girdiler!$B$14*2_Girdiler!$B$15*2_Girdiler!$B$16</f>
        <v>2.36975772490554</v>
      </c>
      <c r="G83" s="16" t="n">
        <f aca="false">MIN(MATCH(F83,2_Girdiler!$B$20:$I$20,1),7)</f>
        <v>1</v>
      </c>
      <c r="H83" s="16" t="n">
        <f aca="false">IF(F83&gt;=40,2_Girdiler!$I$21+(F83-40)*(2_Girdiler!$I$21-2_Girdiler!$H$21)/(2_Girdiler!$I$20-2_Girdiler!$H$20),INDEX(2_Girdiler!$B$21:$I$21,G83)+(F83-INDEX(2_Girdiler!$B$20:$I$20,G83))*(INDEX(2_Girdiler!$B$21:$I$21,G83+1)-INDEX(2_Girdiler!$B$21:$I$21,G83))/(INDEX(2_Girdiler!$B$20:$I$20,G83+1)-INDEX(2_Girdiler!$B$20:$I$20,G83)))</f>
        <v>5.21346699479219</v>
      </c>
      <c r="I83" s="16" t="n">
        <f aca="false">H83/2_Girdiler!$B$17</f>
        <v>2.08872876393918</v>
      </c>
      <c r="J83" s="16" t="n">
        <f aca="false">D83+I83</f>
        <v>17.7842372111094</v>
      </c>
    </row>
    <row r="84" customFormat="false" ht="15" hidden="false" customHeight="false" outlineLevel="0" collapsed="false">
      <c r="A84" s="0" t="n">
        <v>72</v>
      </c>
      <c r="B84" s="7" t="n">
        <v>0.101686</v>
      </c>
      <c r="C84" s="7" t="n">
        <v>0.353048</v>
      </c>
      <c r="D84" s="16" t="n">
        <f aca="false">LOGINV(B84,$B$7,$C$7)</f>
        <v>6.66443676768704</v>
      </c>
      <c r="E84" s="16" t="n">
        <f aca="false">LOGINV(C84,$B$8,$C$8)</f>
        <v>85.6105208361554</v>
      </c>
      <c r="F84" s="16" t="n">
        <f aca="false">$B$5/100*E84*2_Girdiler!$B$14*2_Girdiler!$B$15*2_Girdiler!$B$16</f>
        <v>2.15396070423767</v>
      </c>
      <c r="G84" s="16" t="n">
        <f aca="false">MIN(MATCH(F84,2_Girdiler!$B$20:$I$20,1),7)</f>
        <v>1</v>
      </c>
      <c r="H84" s="16" t="n">
        <f aca="false">IF(F84&gt;=40,2_Girdiler!$I$21+(F84-40)*(2_Girdiler!$I$21-2_Girdiler!$H$21)/(2_Girdiler!$I$20-2_Girdiler!$H$20),INDEX(2_Girdiler!$B$21:$I$21,G84)+(F84-INDEX(2_Girdiler!$B$20:$I$20,G84))*(INDEX(2_Girdiler!$B$21:$I$21,G84+1)-INDEX(2_Girdiler!$B$21:$I$21,G84))/(INDEX(2_Girdiler!$B$20:$I$20,G84+1)-INDEX(2_Girdiler!$B$20:$I$20,G84)))</f>
        <v>4.73871354932287</v>
      </c>
      <c r="I84" s="16" t="n">
        <f aca="false">H84/2_Girdiler!$B$17</f>
        <v>1.89852305661974</v>
      </c>
      <c r="J84" s="16" t="n">
        <f aca="false">D84+I84</f>
        <v>8.56295982430678</v>
      </c>
    </row>
    <row r="85" customFormat="false" ht="15" hidden="false" customHeight="false" outlineLevel="0" collapsed="false">
      <c r="A85" s="0" t="n">
        <v>73</v>
      </c>
      <c r="B85" s="7" t="n">
        <v>0.963485</v>
      </c>
      <c r="C85" s="7" t="n">
        <v>0.216524</v>
      </c>
      <c r="D85" s="16" t="n">
        <f aca="false">LOGINV(B85,$B$7,$C$7)</f>
        <v>36.7823937209793</v>
      </c>
      <c r="E85" s="16" t="n">
        <f aca="false">LOGINV(C85,$B$8,$C$8)</f>
        <v>65.835932612401</v>
      </c>
      <c r="F85" s="16" t="n">
        <f aca="false">$B$5/100*E85*2_Girdiler!$B$14*2_Girdiler!$B$15*2_Girdiler!$B$16</f>
        <v>1.65643206452801</v>
      </c>
      <c r="G85" s="16" t="n">
        <f aca="false">MIN(MATCH(F85,2_Girdiler!$B$20:$I$20,1),7)</f>
        <v>1</v>
      </c>
      <c r="H85" s="16" t="n">
        <f aca="false">IF(F85&gt;=40,2_Girdiler!$I$21+(F85-40)*(2_Girdiler!$I$21-2_Girdiler!$H$21)/(2_Girdiler!$I$20-2_Girdiler!$H$20),INDEX(2_Girdiler!$B$21:$I$21,G85)+(F85-INDEX(2_Girdiler!$B$20:$I$20,G85))*(INDEX(2_Girdiler!$B$21:$I$21,G85+1)-INDEX(2_Girdiler!$B$21:$I$21,G85))/(INDEX(2_Girdiler!$B$20:$I$20,G85+1)-INDEX(2_Girdiler!$B$20:$I$20,G85)))</f>
        <v>3.64415054196162</v>
      </c>
      <c r="I85" s="16" t="n">
        <f aca="false">H85/2_Girdiler!$B$17</f>
        <v>1.4599962107218</v>
      </c>
      <c r="J85" s="16" t="n">
        <f aca="false">D85+I85</f>
        <v>38.2423899317011</v>
      </c>
    </row>
    <row r="86" customFormat="false" ht="15" hidden="false" customHeight="false" outlineLevel="0" collapsed="false">
      <c r="A86" s="0" t="n">
        <v>74</v>
      </c>
      <c r="B86" s="7" t="n">
        <v>0.113638</v>
      </c>
      <c r="C86" s="7" t="n">
        <v>0.367679</v>
      </c>
      <c r="D86" s="16" t="n">
        <f aca="false">LOGINV(B86,$B$7,$C$7)</f>
        <v>6.90877365153158</v>
      </c>
      <c r="E86" s="16" t="n">
        <f aca="false">LOGINV(C86,$B$8,$C$8)</f>
        <v>87.7986080638252</v>
      </c>
      <c r="F86" s="16" t="n">
        <f aca="false">$B$5/100*E86*2_Girdiler!$B$14*2_Girdiler!$B$15*2_Girdiler!$B$16</f>
        <v>2.20901297888584</v>
      </c>
      <c r="G86" s="16" t="n">
        <f aca="false">MIN(MATCH(F86,2_Girdiler!$B$20:$I$20,1),7)</f>
        <v>1</v>
      </c>
      <c r="H86" s="16" t="n">
        <f aca="false">IF(F86&gt;=40,2_Girdiler!$I$21+(F86-40)*(2_Girdiler!$I$21-2_Girdiler!$H$21)/(2_Girdiler!$I$20-2_Girdiler!$H$20),INDEX(2_Girdiler!$B$21:$I$21,G86)+(F86-INDEX(2_Girdiler!$B$20:$I$20,G86))*(INDEX(2_Girdiler!$B$21:$I$21,G86+1)-INDEX(2_Girdiler!$B$21:$I$21,G86))/(INDEX(2_Girdiler!$B$20:$I$20,G86+1)-INDEX(2_Girdiler!$B$20:$I$20,G86)))</f>
        <v>4.85982855354885</v>
      </c>
      <c r="I86" s="16" t="n">
        <f aca="false">H86/2_Girdiler!$B$17</f>
        <v>1.94704669613335</v>
      </c>
      <c r="J86" s="16" t="n">
        <f aca="false">D86+I86</f>
        <v>8.85582034766493</v>
      </c>
    </row>
    <row r="87" customFormat="false" ht="15" hidden="false" customHeight="false" outlineLevel="0" collapsed="false">
      <c r="A87" s="0" t="n">
        <v>75</v>
      </c>
      <c r="B87" s="7" t="n">
        <v>0.100981</v>
      </c>
      <c r="C87" s="7" t="n">
        <v>0.267199</v>
      </c>
      <c r="D87" s="16" t="n">
        <f aca="false">LOGINV(B87,$B$7,$C$7)</f>
        <v>6.64967392127459</v>
      </c>
      <c r="E87" s="16" t="n">
        <f aca="false">LOGINV(C87,$B$8,$C$8)</f>
        <v>73.1253997063003</v>
      </c>
      <c r="F87" s="16" t="n">
        <f aca="false">$B$5/100*E87*2_Girdiler!$B$14*2_Girdiler!$B$15*2_Girdiler!$B$16</f>
        <v>1.83983505661052</v>
      </c>
      <c r="G87" s="16" t="n">
        <f aca="false">MIN(MATCH(F87,2_Girdiler!$B$20:$I$20,1),7)</f>
        <v>1</v>
      </c>
      <c r="H87" s="16" t="n">
        <f aca="false">IF(F87&gt;=40,2_Girdiler!$I$21+(F87-40)*(2_Girdiler!$I$21-2_Girdiler!$H$21)/(2_Girdiler!$I$20-2_Girdiler!$H$20),INDEX(2_Girdiler!$B$21:$I$21,G87)+(F87-INDEX(2_Girdiler!$B$20:$I$20,G87))*(INDEX(2_Girdiler!$B$21:$I$21,G87+1)-INDEX(2_Girdiler!$B$21:$I$21,G87))/(INDEX(2_Girdiler!$B$20:$I$20,G87+1)-INDEX(2_Girdiler!$B$20:$I$20,G87)))</f>
        <v>4.04763712454313</v>
      </c>
      <c r="I87" s="16" t="n">
        <f aca="false">H87/2_Girdiler!$B$17</f>
        <v>1.62164948899965</v>
      </c>
      <c r="J87" s="16" t="n">
        <f aca="false">D87+I87</f>
        <v>8.27132341027424</v>
      </c>
    </row>
    <row r="88" customFormat="false" ht="15" hidden="false" customHeight="false" outlineLevel="0" collapsed="false">
      <c r="A88" s="0" t="n">
        <v>76</v>
      </c>
      <c r="B88" s="7" t="n">
        <v>0.914456</v>
      </c>
      <c r="C88" s="7" t="n">
        <v>0.318782</v>
      </c>
      <c r="D88" s="16" t="n">
        <f aca="false">LOGINV(B88,$B$7,$C$7)</f>
        <v>29.0414005674704</v>
      </c>
      <c r="E88" s="16" t="n">
        <f aca="false">LOGINV(C88,$B$8,$C$8)</f>
        <v>80.5702302294069</v>
      </c>
      <c r="F88" s="16" t="n">
        <f aca="false">$B$5/100*E88*2_Girdiler!$B$14*2_Girdiler!$B$15*2_Girdiler!$B$16</f>
        <v>2.02714699257188</v>
      </c>
      <c r="G88" s="16" t="n">
        <f aca="false">MIN(MATCH(F88,2_Girdiler!$B$20:$I$20,1),7)</f>
        <v>1</v>
      </c>
      <c r="H88" s="16" t="n">
        <f aca="false">IF(F88&gt;=40,2_Girdiler!$I$21+(F88-40)*(2_Girdiler!$I$21-2_Girdiler!$H$21)/(2_Girdiler!$I$20-2_Girdiler!$H$20),INDEX(2_Girdiler!$B$21:$I$21,G88)+(F88-INDEX(2_Girdiler!$B$20:$I$20,G88))*(INDEX(2_Girdiler!$B$21:$I$21,G88+1)-INDEX(2_Girdiler!$B$21:$I$21,G88))/(INDEX(2_Girdiler!$B$20:$I$20,G88+1)-INDEX(2_Girdiler!$B$20:$I$20,G88)))</f>
        <v>4.45972338365813</v>
      </c>
      <c r="I88" s="16" t="n">
        <f aca="false">H88/2_Girdiler!$B$17</f>
        <v>1.78674815050406</v>
      </c>
      <c r="J88" s="16" t="n">
        <f aca="false">D88+I88</f>
        <v>30.8281487179744</v>
      </c>
    </row>
    <row r="89" customFormat="false" ht="15" hidden="false" customHeight="false" outlineLevel="0" collapsed="false">
      <c r="A89" s="0" t="n">
        <v>77</v>
      </c>
      <c r="B89" s="7" t="n">
        <v>0.58589</v>
      </c>
      <c r="C89" s="7" t="n">
        <v>0.238745</v>
      </c>
      <c r="D89" s="16" t="n">
        <f aca="false">LOGINV(B89,$B$7,$C$7)</f>
        <v>15.2830972658362</v>
      </c>
      <c r="E89" s="16" t="n">
        <f aca="false">LOGINV(C89,$B$8,$C$8)</f>
        <v>69.0410440932254</v>
      </c>
      <c r="F89" s="16" t="n">
        <f aca="false">$B$5/100*E89*2_Girdiler!$B$14*2_Girdiler!$B$15*2_Girdiler!$B$16</f>
        <v>1.73707266938555</v>
      </c>
      <c r="G89" s="16" t="n">
        <f aca="false">MIN(MATCH(F89,2_Girdiler!$B$20:$I$20,1),7)</f>
        <v>1</v>
      </c>
      <c r="H89" s="16" t="n">
        <f aca="false">IF(F89&gt;=40,2_Girdiler!$I$21+(F89-40)*(2_Girdiler!$I$21-2_Girdiler!$H$21)/(2_Girdiler!$I$20-2_Girdiler!$H$20),INDEX(2_Girdiler!$B$21:$I$21,G89)+(F89-INDEX(2_Girdiler!$B$20:$I$20,G89))*(INDEX(2_Girdiler!$B$21:$I$21,G89+1)-INDEX(2_Girdiler!$B$21:$I$21,G89))/(INDEX(2_Girdiler!$B$20:$I$20,G89+1)-INDEX(2_Girdiler!$B$20:$I$20,G89)))</f>
        <v>3.82155987264821</v>
      </c>
      <c r="I89" s="16" t="n">
        <f aca="false">H89/2_Girdiler!$B$17</f>
        <v>1.53107366692637</v>
      </c>
      <c r="J89" s="16" t="n">
        <f aca="false">D89+I89</f>
        <v>16.8141709327626</v>
      </c>
    </row>
    <row r="90" customFormat="false" ht="15" hidden="false" customHeight="false" outlineLevel="0" collapsed="false">
      <c r="A90" s="0" t="n">
        <v>78</v>
      </c>
      <c r="B90" s="7" t="n">
        <v>0.66798</v>
      </c>
      <c r="C90" s="7" t="n">
        <v>0.127656</v>
      </c>
      <c r="D90" s="16" t="n">
        <f aca="false">LOGINV(B90,$B$7,$C$7)</f>
        <v>17.2515555186689</v>
      </c>
      <c r="E90" s="16" t="n">
        <f aca="false">LOGINV(C90,$B$8,$C$8)</f>
        <v>52.402069637208</v>
      </c>
      <c r="F90" s="16" t="n">
        <f aca="false">$B$5/100*E90*2_Girdiler!$B$14*2_Girdiler!$B$15*2_Girdiler!$B$16</f>
        <v>1.31843607207215</v>
      </c>
      <c r="G90" s="16" t="n">
        <f aca="false">MIN(MATCH(F90,2_Girdiler!$B$20:$I$20,1),7)</f>
        <v>1</v>
      </c>
      <c r="H90" s="16" t="n">
        <f aca="false">IF(F90&gt;=40,2_Girdiler!$I$21+(F90-40)*(2_Girdiler!$I$21-2_Girdiler!$H$21)/(2_Girdiler!$I$20-2_Girdiler!$H$20),INDEX(2_Girdiler!$B$21:$I$21,G90)+(F90-INDEX(2_Girdiler!$B$20:$I$20,G90))*(INDEX(2_Girdiler!$B$21:$I$21,G90+1)-INDEX(2_Girdiler!$B$21:$I$21,G90))/(INDEX(2_Girdiler!$B$20:$I$20,G90+1)-INDEX(2_Girdiler!$B$20:$I$20,G90)))</f>
        <v>2.90055935855874</v>
      </c>
      <c r="I90" s="16" t="n">
        <f aca="false">H90/2_Girdiler!$B$17</f>
        <v>1.16208307634565</v>
      </c>
      <c r="J90" s="16" t="n">
        <f aca="false">D90+I90</f>
        <v>18.4136385950146</v>
      </c>
    </row>
    <row r="91" customFormat="false" ht="15" hidden="false" customHeight="false" outlineLevel="0" collapsed="false">
      <c r="A91" s="0" t="n">
        <v>79</v>
      </c>
      <c r="B91" s="7" t="n">
        <v>0.789809</v>
      </c>
      <c r="C91" s="7" t="n">
        <v>0.422946</v>
      </c>
      <c r="D91" s="16" t="n">
        <f aca="false">LOGINV(B91,$B$7,$C$7)</f>
        <v>21.219697874892</v>
      </c>
      <c r="E91" s="16" t="n">
        <f aca="false">LOGINV(C91,$B$8,$C$8)</f>
        <v>96.3288687105646</v>
      </c>
      <c r="F91" s="16" t="n">
        <f aca="false">$B$5/100*E91*2_Girdiler!$B$14*2_Girdiler!$B$15*2_Girdiler!$B$16</f>
        <v>2.42363433675781</v>
      </c>
      <c r="G91" s="16" t="n">
        <f aca="false">MIN(MATCH(F91,2_Girdiler!$B$20:$I$20,1),7)</f>
        <v>1</v>
      </c>
      <c r="H91" s="16" t="n">
        <f aca="false">IF(F91&gt;=40,2_Girdiler!$I$21+(F91-40)*(2_Girdiler!$I$21-2_Girdiler!$H$21)/(2_Girdiler!$I$20-2_Girdiler!$H$20),INDEX(2_Girdiler!$B$21:$I$21,G91)+(F91-INDEX(2_Girdiler!$B$20:$I$20,G91))*(INDEX(2_Girdiler!$B$21:$I$21,G91+1)-INDEX(2_Girdiler!$B$21:$I$21,G91))/(INDEX(2_Girdiler!$B$20:$I$20,G91+1)-INDEX(2_Girdiler!$B$20:$I$20,G91)))</f>
        <v>5.33199554086717</v>
      </c>
      <c r="I91" s="16" t="n">
        <f aca="false">H91/2_Girdiler!$B$17</f>
        <v>2.1362161622064</v>
      </c>
      <c r="J91" s="16" t="n">
        <f aca="false">D91+I91</f>
        <v>23.3559140370984</v>
      </c>
    </row>
    <row r="92" customFormat="false" ht="15" hidden="false" customHeight="false" outlineLevel="0" collapsed="false">
      <c r="A92" s="0" t="n">
        <v>80</v>
      </c>
      <c r="B92" s="7" t="n">
        <v>0.18366</v>
      </c>
      <c r="C92" s="7" t="n">
        <v>0.75825</v>
      </c>
      <c r="D92" s="16" t="n">
        <f aca="false">LOGINV(B92,$B$7,$C$7)</f>
        <v>8.19317296669076</v>
      </c>
      <c r="E92" s="16" t="n">
        <f aca="false">LOGINV(C92,$B$8,$C$8)</f>
        <v>171.660870397451</v>
      </c>
      <c r="F92" s="16" t="n">
        <f aca="false">$B$5/100*E92*2_Girdiler!$B$14*2_Girdiler!$B$15*2_Girdiler!$B$16</f>
        <v>4.31898749919986</v>
      </c>
      <c r="G92" s="16" t="n">
        <f aca="false">MIN(MATCH(F92,2_Girdiler!$B$20:$I$20,1),7)</f>
        <v>1</v>
      </c>
      <c r="H92" s="16" t="n">
        <f aca="false">IF(F92&gt;=40,2_Girdiler!$I$21+(F92-40)*(2_Girdiler!$I$21-2_Girdiler!$H$21)/(2_Girdiler!$I$20-2_Girdiler!$H$20),INDEX(2_Girdiler!$B$21:$I$21,G92)+(F92-INDEX(2_Girdiler!$B$20:$I$20,G92))*(INDEX(2_Girdiler!$B$21:$I$21,G92+1)-INDEX(2_Girdiler!$B$21:$I$21,G92))/(INDEX(2_Girdiler!$B$20:$I$20,G92+1)-INDEX(2_Girdiler!$B$20:$I$20,G92)))</f>
        <v>9.50177249823969</v>
      </c>
      <c r="I92" s="16" t="n">
        <f aca="false">H92/2_Girdiler!$B$17</f>
        <v>3.80679987910244</v>
      </c>
      <c r="J92" s="16" t="n">
        <f aca="false">D92+I92</f>
        <v>11.9999728457932</v>
      </c>
    </row>
    <row r="93" customFormat="false" ht="15" hidden="false" customHeight="false" outlineLevel="0" collapsed="false">
      <c r="A93" s="0" t="n">
        <v>81</v>
      </c>
      <c r="B93" s="7" t="n">
        <v>0.554283</v>
      </c>
      <c r="C93" s="7" t="n">
        <v>0.438145</v>
      </c>
      <c r="D93" s="16" t="n">
        <f aca="false">LOGINV(B93,$B$7,$C$7)</f>
        <v>14.6125314085743</v>
      </c>
      <c r="E93" s="16" t="n">
        <f aca="false">LOGINV(C93,$B$8,$C$8)</f>
        <v>98.764825777809</v>
      </c>
      <c r="F93" s="16" t="n">
        <f aca="false">$B$5/100*E93*2_Girdiler!$B$14*2_Girdiler!$B$15*2_Girdiler!$B$16</f>
        <v>2.48492301656967</v>
      </c>
      <c r="G93" s="16" t="n">
        <f aca="false">MIN(MATCH(F93,2_Girdiler!$B$20:$I$20,1),7)</f>
        <v>1</v>
      </c>
      <c r="H93" s="16" t="n">
        <f aca="false">IF(F93&gt;=40,2_Girdiler!$I$21+(F93-40)*(2_Girdiler!$I$21-2_Girdiler!$H$21)/(2_Girdiler!$I$20-2_Girdiler!$H$20),INDEX(2_Girdiler!$B$21:$I$21,G93)+(F93-INDEX(2_Girdiler!$B$20:$I$20,G93))*(INDEX(2_Girdiler!$B$21:$I$21,G93+1)-INDEX(2_Girdiler!$B$21:$I$21,G93))/(INDEX(2_Girdiler!$B$20:$I$20,G93+1)-INDEX(2_Girdiler!$B$20:$I$20,G93)))</f>
        <v>5.46683063645328</v>
      </c>
      <c r="I93" s="16" t="n">
        <f aca="false">H93/2_Girdiler!$B$17</f>
        <v>2.19023663319442</v>
      </c>
      <c r="J93" s="16" t="n">
        <f aca="false">D93+I93</f>
        <v>16.8027680417687</v>
      </c>
    </row>
    <row r="94" customFormat="false" ht="15" hidden="false" customHeight="false" outlineLevel="0" collapsed="false">
      <c r="A94" s="0" t="n">
        <v>82</v>
      </c>
      <c r="B94" s="7" t="n">
        <v>0.240626</v>
      </c>
      <c r="C94" s="7" t="n">
        <v>0.781366</v>
      </c>
      <c r="D94" s="16" t="n">
        <f aca="false">LOGINV(B94,$B$7,$C$7)</f>
        <v>9.14519478814686</v>
      </c>
      <c r="E94" s="16" t="n">
        <f aca="false">LOGINV(C94,$B$8,$C$8)</f>
        <v>180.307382132896</v>
      </c>
      <c r="F94" s="16" t="n">
        <f aca="false">$B$5/100*E94*2_Girdiler!$B$14*2_Girdiler!$B$15*2_Girdiler!$B$16</f>
        <v>4.53653373446366</v>
      </c>
      <c r="G94" s="16" t="n">
        <f aca="false">MIN(MATCH(F94,2_Girdiler!$B$20:$I$20,1),7)</f>
        <v>1</v>
      </c>
      <c r="H94" s="16" t="n">
        <f aca="false">IF(F94&gt;=40,2_Girdiler!$I$21+(F94-40)*(2_Girdiler!$I$21-2_Girdiler!$H$21)/(2_Girdiler!$I$20-2_Girdiler!$H$20),INDEX(2_Girdiler!$B$21:$I$21,G94)+(F94-INDEX(2_Girdiler!$B$20:$I$20,G94))*(INDEX(2_Girdiler!$B$21:$I$21,G94+1)-INDEX(2_Girdiler!$B$21:$I$21,G94))/(INDEX(2_Girdiler!$B$20:$I$20,G94+1)-INDEX(2_Girdiler!$B$20:$I$20,G94)))</f>
        <v>9.98037421582004</v>
      </c>
      <c r="I94" s="16" t="n">
        <f aca="false">H94/2_Girdiler!$B$17</f>
        <v>3.99854736210739</v>
      </c>
      <c r="J94" s="16" t="n">
        <f aca="false">D94+I94</f>
        <v>13.1437421502542</v>
      </c>
    </row>
    <row r="95" customFormat="false" ht="15" hidden="false" customHeight="false" outlineLevel="0" collapsed="false">
      <c r="A95" s="0" t="n">
        <v>83</v>
      </c>
      <c r="B95" s="7" t="n">
        <v>0.365285</v>
      </c>
      <c r="C95" s="7" t="n">
        <v>0.043091</v>
      </c>
      <c r="D95" s="16" t="n">
        <f aca="false">LOGINV(B95,$B$7,$C$7)</f>
        <v>11.1769051539362</v>
      </c>
      <c r="E95" s="16" t="n">
        <f aca="false">LOGINV(C95,$B$8,$C$8)</f>
        <v>36.0757716221401</v>
      </c>
      <c r="F95" s="16" t="n">
        <f aca="false">$B$5/100*E95*2_Girdiler!$B$14*2_Girdiler!$B$15*2_Girdiler!$B$16</f>
        <v>0.907666414013044</v>
      </c>
      <c r="G95" s="16" t="n">
        <f aca="false">MIN(MATCH(F95,2_Girdiler!$B$20:$I$20,1),7)</f>
        <v>1</v>
      </c>
      <c r="H95" s="16" t="n">
        <f aca="false">IF(F95&gt;=40,2_Girdiler!$I$21+(F95-40)*(2_Girdiler!$I$21-2_Girdiler!$H$21)/(2_Girdiler!$I$20-2_Girdiler!$H$20),INDEX(2_Girdiler!$B$21:$I$21,G95)+(F95-INDEX(2_Girdiler!$B$20:$I$20,G95))*(INDEX(2_Girdiler!$B$21:$I$21,G95+1)-INDEX(2_Girdiler!$B$21:$I$21,G95))/(INDEX(2_Girdiler!$B$20:$I$20,G95+1)-INDEX(2_Girdiler!$B$20:$I$20,G95)))</f>
        <v>1.9968661108287</v>
      </c>
      <c r="I95" s="16" t="n">
        <f aca="false">H95/2_Girdiler!$B$17</f>
        <v>0.800026486710215</v>
      </c>
      <c r="J95" s="16" t="n">
        <f aca="false">D95+I95</f>
        <v>11.9769316406464</v>
      </c>
    </row>
    <row r="96" customFormat="false" ht="15" hidden="false" customHeight="false" outlineLevel="0" collapsed="false">
      <c r="A96" s="0" t="n">
        <v>84</v>
      </c>
      <c r="B96" s="7" t="n">
        <v>0.965369</v>
      </c>
      <c r="C96" s="7" t="n">
        <v>0.030465</v>
      </c>
      <c r="D96" s="16" t="n">
        <f aca="false">LOGINV(B96,$B$7,$C$7)</f>
        <v>37.2790849060876</v>
      </c>
      <c r="E96" s="16" t="n">
        <f aca="false">LOGINV(C96,$B$8,$C$8)</f>
        <v>32.5754887221391</v>
      </c>
      <c r="F96" s="16" t="n">
        <f aca="false">$B$5/100*E96*2_Girdiler!$B$14*2_Girdiler!$B$15*2_Girdiler!$B$16</f>
        <v>0.81959929624902</v>
      </c>
      <c r="G96" s="16" t="n">
        <f aca="false">MIN(MATCH(F96,2_Girdiler!$B$20:$I$20,1),7)</f>
        <v>1</v>
      </c>
      <c r="H96" s="16" t="n">
        <f aca="false">IF(F96&gt;=40,2_Girdiler!$I$21+(F96-40)*(2_Girdiler!$I$21-2_Girdiler!$H$21)/(2_Girdiler!$I$20-2_Girdiler!$H$20),INDEX(2_Girdiler!$B$21:$I$21,G96)+(F96-INDEX(2_Girdiler!$B$20:$I$20,G96))*(INDEX(2_Girdiler!$B$21:$I$21,G96+1)-INDEX(2_Girdiler!$B$21:$I$21,G96))/(INDEX(2_Girdiler!$B$20:$I$20,G96+1)-INDEX(2_Girdiler!$B$20:$I$20,G96)))</f>
        <v>1.80311845174784</v>
      </c>
      <c r="I96" s="16" t="n">
        <f aca="false">H96/2_Girdiler!$B$17</f>
        <v>0.722403225860515</v>
      </c>
      <c r="J96" s="16" t="n">
        <f aca="false">D96+I96</f>
        <v>38.0014881319481</v>
      </c>
    </row>
    <row r="97" customFormat="false" ht="15" hidden="false" customHeight="false" outlineLevel="0" collapsed="false">
      <c r="A97" s="0" t="n">
        <v>85</v>
      </c>
      <c r="B97" s="7" t="n">
        <v>0.120469</v>
      </c>
      <c r="C97" s="7" t="n">
        <v>0.465813</v>
      </c>
      <c r="D97" s="16" t="n">
        <f aca="false">LOGINV(B97,$B$7,$C$7)</f>
        <v>7.04393811450248</v>
      </c>
      <c r="E97" s="16" t="n">
        <f aca="false">LOGINV(C97,$B$8,$C$8)</f>
        <v>103.321518832353</v>
      </c>
      <c r="F97" s="16" t="n">
        <f aca="false">$B$5/100*E97*2_Girdiler!$B$14*2_Girdiler!$B$15*2_Girdiler!$B$16</f>
        <v>2.599569413822</v>
      </c>
      <c r="G97" s="16" t="n">
        <f aca="false">MIN(MATCH(F97,2_Girdiler!$B$20:$I$20,1),7)</f>
        <v>1</v>
      </c>
      <c r="H97" s="16" t="n">
        <f aca="false">IF(F97&gt;=40,2_Girdiler!$I$21+(F97-40)*(2_Girdiler!$I$21-2_Girdiler!$H$21)/(2_Girdiler!$I$20-2_Girdiler!$H$20),INDEX(2_Girdiler!$B$21:$I$21,G97)+(F97-INDEX(2_Girdiler!$B$20:$I$20,G97))*(INDEX(2_Girdiler!$B$21:$I$21,G97+1)-INDEX(2_Girdiler!$B$21:$I$21,G97))/(INDEX(2_Girdiler!$B$20:$I$20,G97+1)-INDEX(2_Girdiler!$B$20:$I$20,G97)))</f>
        <v>5.71905271040839</v>
      </c>
      <c r="I97" s="16" t="n">
        <f aca="false">H97/2_Girdiler!$B$17</f>
        <v>2.29128714359311</v>
      </c>
      <c r="J97" s="16" t="n">
        <f aca="false">D97+I97</f>
        <v>9.33522525809559</v>
      </c>
    </row>
    <row r="98" customFormat="false" ht="15" hidden="false" customHeight="false" outlineLevel="0" collapsed="false">
      <c r="A98" s="0" t="n">
        <v>86</v>
      </c>
      <c r="B98" s="7" t="n">
        <v>0.207855</v>
      </c>
      <c r="C98" s="7" t="n">
        <v>0.335135</v>
      </c>
      <c r="D98" s="16" t="n">
        <f aca="false">LOGINV(B98,$B$7,$C$7)</f>
        <v>8.60324699061899</v>
      </c>
      <c r="E98" s="16" t="n">
        <f aca="false">LOGINV(C98,$B$8,$C$8)</f>
        <v>82.9625856221053</v>
      </c>
      <c r="F98" s="16" t="n">
        <f aca="false">$B$5/100*E98*2_Girdiler!$B$14*2_Girdiler!$B$15*2_Girdiler!$B$16</f>
        <v>2.08733865425217</v>
      </c>
      <c r="G98" s="16" t="n">
        <f aca="false">MIN(MATCH(F98,2_Girdiler!$B$20:$I$20,1),7)</f>
        <v>1</v>
      </c>
      <c r="H98" s="16" t="n">
        <f aca="false">IF(F98&gt;=40,2_Girdiler!$I$21+(F98-40)*(2_Girdiler!$I$21-2_Girdiler!$H$21)/(2_Girdiler!$I$20-2_Girdiler!$H$20),INDEX(2_Girdiler!$B$21:$I$21,G98)+(F98-INDEX(2_Girdiler!$B$20:$I$20,G98))*(INDEX(2_Girdiler!$B$21:$I$21,G98+1)-INDEX(2_Girdiler!$B$21:$I$21,G98))/(INDEX(2_Girdiler!$B$20:$I$20,G98+1)-INDEX(2_Girdiler!$B$20:$I$20,G98)))</f>
        <v>4.59214503935477</v>
      </c>
      <c r="I98" s="16" t="n">
        <f aca="false">H98/2_Girdiler!$B$17</f>
        <v>1.83980169845944</v>
      </c>
      <c r="J98" s="16" t="n">
        <f aca="false">D98+I98</f>
        <v>10.4430486890784</v>
      </c>
    </row>
    <row r="99" customFormat="false" ht="15" hidden="false" customHeight="false" outlineLevel="0" collapsed="false">
      <c r="A99" s="0" t="n">
        <v>87</v>
      </c>
      <c r="B99" s="7" t="n">
        <v>0.567565</v>
      </c>
      <c r="C99" s="7" t="n">
        <v>0.957842</v>
      </c>
      <c r="D99" s="16" t="n">
        <f aca="false">LOGINV(B99,$B$7,$C$7)</f>
        <v>14.8895157672997</v>
      </c>
      <c r="E99" s="16" t="n">
        <f aca="false">LOGINV(C99,$B$8,$C$8)</f>
        <v>332.777727485119</v>
      </c>
      <c r="F99" s="16" t="n">
        <f aca="false">$B$5/100*E99*2_Girdiler!$B$14*2_Girdiler!$B$15*2_Girdiler!$B$16</f>
        <v>8.37268762352559</v>
      </c>
      <c r="G99" s="16" t="n">
        <f aca="false">MIN(MATCH(F99,2_Girdiler!$B$20:$I$20,1),7)</f>
        <v>2</v>
      </c>
      <c r="H99" s="16" t="n">
        <f aca="false">IF(F99&gt;=40,2_Girdiler!$I$21+(F99-40)*(2_Girdiler!$I$21-2_Girdiler!$H$21)/(2_Girdiler!$I$20-2_Girdiler!$H$20),INDEX(2_Girdiler!$B$21:$I$21,G99)+(F99-INDEX(2_Girdiler!$B$20:$I$20,G99))*(INDEX(2_Girdiler!$B$21:$I$21,G99+1)-INDEX(2_Girdiler!$B$21:$I$21,G99))/(INDEX(2_Girdiler!$B$20:$I$20,G99+1)-INDEX(2_Girdiler!$B$20:$I$20,G99)))</f>
        <v>16.3963001976409</v>
      </c>
      <c r="I99" s="16" t="n">
        <f aca="false">H99/2_Girdiler!$B$17</f>
        <v>6.56903052790102</v>
      </c>
      <c r="J99" s="16" t="n">
        <f aca="false">D99+I99</f>
        <v>21.4585462952007</v>
      </c>
    </row>
    <row r="100" customFormat="false" ht="15" hidden="false" customHeight="false" outlineLevel="0" collapsed="false">
      <c r="A100" s="0" t="n">
        <v>88</v>
      </c>
      <c r="B100" s="7" t="n">
        <v>0.936312</v>
      </c>
      <c r="C100" s="7" t="n">
        <v>0.073896</v>
      </c>
      <c r="D100" s="16" t="n">
        <f aca="false">LOGINV(B100,$B$7,$C$7)</f>
        <v>31.6764608526002</v>
      </c>
      <c r="E100" s="16" t="n">
        <f aca="false">LOGINV(C100,$B$8,$C$8)</f>
        <v>42.9032990091724</v>
      </c>
      <c r="F100" s="16" t="n">
        <f aca="false">$B$5/100*E100*2_Girdiler!$B$14*2_Girdiler!$B$15*2_Girdiler!$B$16</f>
        <v>1.07944700307078</v>
      </c>
      <c r="G100" s="16" t="n">
        <f aca="false">MIN(MATCH(F100,2_Girdiler!$B$20:$I$20,1),7)</f>
        <v>1</v>
      </c>
      <c r="H100" s="16" t="n">
        <f aca="false">IF(F100&gt;=40,2_Girdiler!$I$21+(F100-40)*(2_Girdiler!$I$21-2_Girdiler!$H$21)/(2_Girdiler!$I$20-2_Girdiler!$H$20),INDEX(2_Girdiler!$B$21:$I$21,G100)+(F100-INDEX(2_Girdiler!$B$20:$I$20,G100))*(INDEX(2_Girdiler!$B$21:$I$21,G100+1)-INDEX(2_Girdiler!$B$21:$I$21,G100))/(INDEX(2_Girdiler!$B$20:$I$20,G100+1)-INDEX(2_Girdiler!$B$20:$I$20,G100)))</f>
        <v>2.37478340675571</v>
      </c>
      <c r="I100" s="16" t="n">
        <f aca="false">H100/2_Girdiler!$B$17</f>
        <v>0.951435659757896</v>
      </c>
      <c r="J100" s="16" t="n">
        <f aca="false">D100+I100</f>
        <v>32.6278965123581</v>
      </c>
    </row>
    <row r="101" customFormat="false" ht="15" hidden="false" customHeight="false" outlineLevel="0" collapsed="false">
      <c r="A101" s="0" t="n">
        <v>89</v>
      </c>
      <c r="B101" s="7" t="n">
        <v>0.853314</v>
      </c>
      <c r="C101" s="7" t="n">
        <v>0.167824</v>
      </c>
      <c r="D101" s="16" t="n">
        <f aca="false">LOGINV(B101,$B$7,$C$7)</f>
        <v>24.3246388076615</v>
      </c>
      <c r="E101" s="16" t="n">
        <f aca="false">LOGINV(C101,$B$8,$C$8)</f>
        <v>58.6590476887731</v>
      </c>
      <c r="F101" s="16" t="n">
        <f aca="false">$B$5/100*E101*2_Girdiler!$B$14*2_Girdiler!$B$15*2_Girdiler!$B$16</f>
        <v>1.47586163984953</v>
      </c>
      <c r="G101" s="16" t="n">
        <f aca="false">MIN(MATCH(F101,2_Girdiler!$B$20:$I$20,1),7)</f>
        <v>1</v>
      </c>
      <c r="H101" s="16" t="n">
        <f aca="false">IF(F101&gt;=40,2_Girdiler!$I$21+(F101-40)*(2_Girdiler!$I$21-2_Girdiler!$H$21)/(2_Girdiler!$I$20-2_Girdiler!$H$20),INDEX(2_Girdiler!$B$21:$I$21,G101)+(F101-INDEX(2_Girdiler!$B$20:$I$20,G101))*(INDEX(2_Girdiler!$B$21:$I$21,G101+1)-INDEX(2_Girdiler!$B$21:$I$21,G101))/(INDEX(2_Girdiler!$B$20:$I$20,G101+1)-INDEX(2_Girdiler!$B$20:$I$20,G101)))</f>
        <v>3.24689560766897</v>
      </c>
      <c r="I101" s="16" t="n">
        <f aca="false">H101/2_Girdiler!$B$17</f>
        <v>1.30083958640584</v>
      </c>
      <c r="J101" s="16" t="n">
        <f aca="false">D101+I101</f>
        <v>25.6254783940673</v>
      </c>
    </row>
    <row r="102" customFormat="false" ht="15" hidden="false" customHeight="false" outlineLevel="0" collapsed="false">
      <c r="A102" s="0" t="n">
        <v>90</v>
      </c>
      <c r="B102" s="7" t="n">
        <v>0.811433</v>
      </c>
      <c r="C102" s="7" t="n">
        <v>0.296347</v>
      </c>
      <c r="D102" s="16" t="n">
        <f aca="false">LOGINV(B102,$B$7,$C$7)</f>
        <v>22.1555874037123</v>
      </c>
      <c r="E102" s="16" t="n">
        <f aca="false">LOGINV(C102,$B$8,$C$8)</f>
        <v>77.3180782950427</v>
      </c>
      <c r="F102" s="16" t="n">
        <f aca="false">$B$5/100*E102*2_Girdiler!$B$14*2_Girdiler!$B$15*2_Girdiler!$B$16</f>
        <v>1.94532284990327</v>
      </c>
      <c r="G102" s="16" t="n">
        <f aca="false">MIN(MATCH(F102,2_Girdiler!$B$20:$I$20,1),7)</f>
        <v>1</v>
      </c>
      <c r="H102" s="16" t="n">
        <f aca="false">IF(F102&gt;=40,2_Girdiler!$I$21+(F102-40)*(2_Girdiler!$I$21-2_Girdiler!$H$21)/(2_Girdiler!$I$20-2_Girdiler!$H$20),INDEX(2_Girdiler!$B$21:$I$21,G102)+(F102-INDEX(2_Girdiler!$B$20:$I$20,G102))*(INDEX(2_Girdiler!$B$21:$I$21,G102+1)-INDEX(2_Girdiler!$B$21:$I$21,G102))/(INDEX(2_Girdiler!$B$20:$I$20,G102+1)-INDEX(2_Girdiler!$B$20:$I$20,G102)))</f>
        <v>4.2797102697872</v>
      </c>
      <c r="I102" s="16" t="n">
        <f aca="false">H102/2_Girdiler!$B$17</f>
        <v>1.71462751193398</v>
      </c>
      <c r="J102" s="16" t="n">
        <f aca="false">D102+I102</f>
        <v>23.8702149156463</v>
      </c>
    </row>
    <row r="103" customFormat="false" ht="15" hidden="false" customHeight="false" outlineLevel="0" collapsed="false">
      <c r="A103" s="0" t="n">
        <v>91</v>
      </c>
      <c r="B103" s="7" t="n">
        <v>0.717834</v>
      </c>
      <c r="C103" s="7" t="n">
        <v>0.718793</v>
      </c>
      <c r="D103" s="16" t="n">
        <f aca="false">LOGINV(B103,$B$7,$C$7)</f>
        <v>18.6733235022493</v>
      </c>
      <c r="E103" s="16" t="n">
        <f aca="false">LOGINV(C103,$B$8,$C$8)</f>
        <v>158.719924378759</v>
      </c>
      <c r="F103" s="16" t="n">
        <f aca="false">$B$5/100*E103*2_Girdiler!$B$14*2_Girdiler!$B$15*2_Girdiler!$B$16</f>
        <v>3.99339329736958</v>
      </c>
      <c r="G103" s="16" t="n">
        <f aca="false">MIN(MATCH(F103,2_Girdiler!$B$20:$I$20,1),7)</f>
        <v>1</v>
      </c>
      <c r="H103" s="16" t="n">
        <f aca="false">IF(F103&gt;=40,2_Girdiler!$I$21+(F103-40)*(2_Girdiler!$I$21-2_Girdiler!$H$21)/(2_Girdiler!$I$20-2_Girdiler!$H$20),INDEX(2_Girdiler!$B$21:$I$21,G103)+(F103-INDEX(2_Girdiler!$B$20:$I$20,G103))*(INDEX(2_Girdiler!$B$21:$I$21,G103+1)-INDEX(2_Girdiler!$B$21:$I$21,G103))/(INDEX(2_Girdiler!$B$20:$I$20,G103+1)-INDEX(2_Girdiler!$B$20:$I$20,G103)))</f>
        <v>8.78546525421309</v>
      </c>
      <c r="I103" s="16" t="n">
        <f aca="false">H103/2_Girdiler!$B$17</f>
        <v>3.51981781018152</v>
      </c>
      <c r="J103" s="16" t="n">
        <f aca="false">D103+I103</f>
        <v>22.1931413124308</v>
      </c>
    </row>
    <row r="104" customFormat="false" ht="15" hidden="false" customHeight="false" outlineLevel="0" collapsed="false">
      <c r="A104" s="0" t="n">
        <v>92</v>
      </c>
      <c r="B104" s="7" t="n">
        <v>0.850551</v>
      </c>
      <c r="C104" s="7" t="n">
        <v>0.979626</v>
      </c>
      <c r="D104" s="16" t="n">
        <f aca="false">LOGINV(B104,$B$7,$C$7)</f>
        <v>24.1631038169919</v>
      </c>
      <c r="E104" s="16" t="n">
        <f aca="false">LOGINV(C104,$B$8,$C$8)</f>
        <v>409.107097455253</v>
      </c>
      <c r="F104" s="16" t="n">
        <f aca="false">$B$5/100*E104*2_Girdiler!$B$14*2_Girdiler!$B$15*2_Girdiler!$B$16</f>
        <v>10.2931345719742</v>
      </c>
      <c r="G104" s="16" t="n">
        <f aca="false">MIN(MATCH(F104,2_Girdiler!$B$20:$I$20,1),7)</f>
        <v>3</v>
      </c>
      <c r="H104" s="16" t="n">
        <f aca="false">IF(F104&gt;=40,2_Girdiler!$I$21+(F104-40)*(2_Girdiler!$I$21-2_Girdiler!$H$21)/(2_Girdiler!$I$20-2_Girdiler!$H$20),INDEX(2_Girdiler!$B$21:$I$21,G104)+(F104-INDEX(2_Girdiler!$B$20:$I$20,G104))*(INDEX(2_Girdiler!$B$21:$I$21,G104+1)-INDEX(2_Girdiler!$B$21:$I$21,G104))/(INDEX(2_Girdiler!$B$20:$I$20,G104+1)-INDEX(2_Girdiler!$B$20:$I$20,G104)))</f>
        <v>19.2638211147767</v>
      </c>
      <c r="I104" s="16" t="n">
        <f aca="false">H104/2_Girdiler!$B$17</f>
        <v>7.7178770491894</v>
      </c>
      <c r="J104" s="16" t="n">
        <f aca="false">D104+I104</f>
        <v>31.8809808661813</v>
      </c>
    </row>
    <row r="105" customFormat="false" ht="15" hidden="false" customHeight="false" outlineLevel="0" collapsed="false">
      <c r="A105" s="0" t="n">
        <v>93</v>
      </c>
      <c r="B105" s="7" t="n">
        <v>0.275481</v>
      </c>
      <c r="C105" s="7" t="n">
        <v>0.628308</v>
      </c>
      <c r="D105" s="16" t="n">
        <f aca="false">LOGINV(B105,$B$7,$C$7)</f>
        <v>9.71248015174893</v>
      </c>
      <c r="E105" s="16" t="n">
        <f aca="false">LOGINV(C105,$B$8,$C$8)</f>
        <v>134.902173460382</v>
      </c>
      <c r="F105" s="16" t="n">
        <f aca="false">$B$5/100*E105*2_Girdiler!$B$14*2_Girdiler!$B$15*2_Girdiler!$B$16</f>
        <v>3.39413868426321</v>
      </c>
      <c r="G105" s="16" t="n">
        <f aca="false">MIN(MATCH(F105,2_Girdiler!$B$20:$I$20,1),7)</f>
        <v>1</v>
      </c>
      <c r="H105" s="16" t="n">
        <f aca="false">IF(F105&gt;=40,2_Girdiler!$I$21+(F105-40)*(2_Girdiler!$I$21-2_Girdiler!$H$21)/(2_Girdiler!$I$20-2_Girdiler!$H$20),INDEX(2_Girdiler!$B$21:$I$21,G105)+(F105-INDEX(2_Girdiler!$B$20:$I$20,G105))*(INDEX(2_Girdiler!$B$21:$I$21,G105+1)-INDEX(2_Girdiler!$B$21:$I$21,G105))/(INDEX(2_Girdiler!$B$20:$I$20,G105+1)-INDEX(2_Girdiler!$B$20:$I$20,G105)))</f>
        <v>7.46710510537906</v>
      </c>
      <c r="I105" s="16" t="n">
        <f aca="false">H105/2_Girdiler!$B$17</f>
        <v>2.99162864798841</v>
      </c>
      <c r="J105" s="16" t="n">
        <f aca="false">D105+I105</f>
        <v>12.7041087997373</v>
      </c>
    </row>
    <row r="106" customFormat="false" ht="15" hidden="false" customHeight="false" outlineLevel="0" collapsed="false">
      <c r="A106" s="0" t="n">
        <v>94</v>
      </c>
      <c r="B106" s="7" t="n">
        <v>0.739261</v>
      </c>
      <c r="C106" s="7" t="n">
        <v>0.079629</v>
      </c>
      <c r="D106" s="16" t="n">
        <f aca="false">LOGINV(B106,$B$7,$C$7)</f>
        <v>19.3585026308389</v>
      </c>
      <c r="E106" s="16" t="n">
        <f aca="false">LOGINV(C106,$B$8,$C$8)</f>
        <v>44.0198964656809</v>
      </c>
      <c r="F106" s="16" t="n">
        <f aca="false">$B$5/100*E106*2_Girdiler!$B$14*2_Girdiler!$B$15*2_Girdiler!$B$16</f>
        <v>1.10754059507653</v>
      </c>
      <c r="G106" s="16" t="n">
        <f aca="false">MIN(MATCH(F106,2_Girdiler!$B$20:$I$20,1),7)</f>
        <v>1</v>
      </c>
      <c r="H106" s="16" t="n">
        <f aca="false">IF(F106&gt;=40,2_Girdiler!$I$21+(F106-40)*(2_Girdiler!$I$21-2_Girdiler!$H$21)/(2_Girdiler!$I$20-2_Girdiler!$H$20),INDEX(2_Girdiler!$B$21:$I$21,G106)+(F106-INDEX(2_Girdiler!$B$20:$I$20,G106))*(INDEX(2_Girdiler!$B$21:$I$21,G106+1)-INDEX(2_Girdiler!$B$21:$I$21,G106))/(INDEX(2_Girdiler!$B$20:$I$20,G106+1)-INDEX(2_Girdiler!$B$20:$I$20,G106)))</f>
        <v>2.43658930916837</v>
      </c>
      <c r="I106" s="16" t="n">
        <f aca="false">H106/2_Girdiler!$B$17</f>
        <v>0.976197639891174</v>
      </c>
      <c r="J106" s="16" t="n">
        <f aca="false">D106+I106</f>
        <v>20.3347002707301</v>
      </c>
    </row>
    <row r="107" customFormat="false" ht="15" hidden="false" customHeight="false" outlineLevel="0" collapsed="false">
      <c r="A107" s="0" t="n">
        <v>95</v>
      </c>
      <c r="B107" s="7" t="n">
        <v>0.662961</v>
      </c>
      <c r="C107" s="7" t="n">
        <v>0.321516</v>
      </c>
      <c r="D107" s="16" t="n">
        <f aca="false">LOGINV(B107,$B$7,$C$7)</f>
        <v>17.1195130799338</v>
      </c>
      <c r="E107" s="16" t="n">
        <f aca="false">LOGINV(C107,$B$8,$C$8)</f>
        <v>80.9687476641159</v>
      </c>
      <c r="F107" s="16" t="n">
        <f aca="false">$B$5/100*E107*2_Girdiler!$B$14*2_Girdiler!$B$15*2_Girdiler!$B$16</f>
        <v>2.03717369122916</v>
      </c>
      <c r="G107" s="16" t="n">
        <f aca="false">MIN(MATCH(F107,2_Girdiler!$B$20:$I$20,1),7)</f>
        <v>1</v>
      </c>
      <c r="H107" s="16" t="n">
        <f aca="false">IF(F107&gt;=40,2_Girdiler!$I$21+(F107-40)*(2_Girdiler!$I$21-2_Girdiler!$H$21)/(2_Girdiler!$I$20-2_Girdiler!$H$20),INDEX(2_Girdiler!$B$21:$I$21,G107)+(F107-INDEX(2_Girdiler!$B$20:$I$20,G107))*(INDEX(2_Girdiler!$B$21:$I$21,G107+1)-INDEX(2_Girdiler!$B$21:$I$21,G107))/(INDEX(2_Girdiler!$B$20:$I$20,G107+1)-INDEX(2_Girdiler!$B$20:$I$20,G107)))</f>
        <v>4.48178212070414</v>
      </c>
      <c r="I107" s="16" t="n">
        <f aca="false">H107/2_Girdiler!$B$17</f>
        <v>1.79558578553852</v>
      </c>
      <c r="J107" s="16" t="n">
        <f aca="false">D107+I107</f>
        <v>18.9150988654723</v>
      </c>
    </row>
    <row r="108" customFormat="false" ht="15" hidden="false" customHeight="false" outlineLevel="0" collapsed="false">
      <c r="A108" s="0" t="n">
        <v>96</v>
      </c>
      <c r="B108" s="7" t="n">
        <v>0.161469</v>
      </c>
      <c r="C108" s="7" t="n">
        <v>0.549472</v>
      </c>
      <c r="D108" s="16" t="n">
        <f aca="false">LOGINV(B108,$B$7,$C$7)</f>
        <v>7.80562360096345</v>
      </c>
      <c r="E108" s="16" t="n">
        <f aca="false">LOGINV(C108,$B$8,$C$8)</f>
        <v>118.330607252758</v>
      </c>
      <c r="F108" s="16" t="n">
        <f aca="false">$B$5/100*E108*2_Girdiler!$B$14*2_Girdiler!$B$15*2_Girdiler!$B$16</f>
        <v>2.97719807847939</v>
      </c>
      <c r="G108" s="16" t="n">
        <f aca="false">MIN(MATCH(F108,2_Girdiler!$B$20:$I$20,1),7)</f>
        <v>1</v>
      </c>
      <c r="H108" s="16" t="n">
        <f aca="false">IF(F108&gt;=40,2_Girdiler!$I$21+(F108-40)*(2_Girdiler!$I$21-2_Girdiler!$H$21)/(2_Girdiler!$I$20-2_Girdiler!$H$20),INDEX(2_Girdiler!$B$21:$I$21,G108)+(F108-INDEX(2_Girdiler!$B$20:$I$20,G108))*(INDEX(2_Girdiler!$B$21:$I$21,G108+1)-INDEX(2_Girdiler!$B$21:$I$21,G108))/(INDEX(2_Girdiler!$B$20:$I$20,G108+1)-INDEX(2_Girdiler!$B$20:$I$20,G108)))</f>
        <v>6.54983577265466</v>
      </c>
      <c r="I108" s="16" t="n">
        <f aca="false">H108/2_Girdiler!$B$17</f>
        <v>2.62413292173664</v>
      </c>
      <c r="J108" s="16" t="n">
        <f aca="false">D108+I108</f>
        <v>10.4297565227001</v>
      </c>
    </row>
    <row r="109" customFormat="false" ht="15" hidden="false" customHeight="false" outlineLevel="0" collapsed="false">
      <c r="A109" s="0" t="n">
        <v>97</v>
      </c>
      <c r="B109" s="7" t="n">
        <v>0.461884</v>
      </c>
      <c r="C109" s="7" t="n">
        <v>0.57708</v>
      </c>
      <c r="D109" s="16" t="n">
        <f aca="false">LOGINV(B109,$B$7,$C$7)</f>
        <v>12.8386897400287</v>
      </c>
      <c r="E109" s="16" t="n">
        <f aca="false">LOGINV(C109,$B$8,$C$8)</f>
        <v>123.808125028701</v>
      </c>
      <c r="F109" s="16" t="n">
        <f aca="false">$B$5/100*E109*2_Girdiler!$B$14*2_Girdiler!$B$15*2_Girdiler!$B$16</f>
        <v>3.11501242572211</v>
      </c>
      <c r="G109" s="16" t="n">
        <f aca="false">MIN(MATCH(F109,2_Girdiler!$B$20:$I$20,1),7)</f>
        <v>1</v>
      </c>
      <c r="H109" s="16" t="n">
        <f aca="false">IF(F109&gt;=40,2_Girdiler!$I$21+(F109-40)*(2_Girdiler!$I$21-2_Girdiler!$H$21)/(2_Girdiler!$I$20-2_Girdiler!$H$20),INDEX(2_Girdiler!$B$21:$I$21,G109)+(F109-INDEX(2_Girdiler!$B$20:$I$20,G109))*(INDEX(2_Girdiler!$B$21:$I$21,G109+1)-INDEX(2_Girdiler!$B$21:$I$21,G109))/(INDEX(2_Girdiler!$B$20:$I$20,G109+1)-INDEX(2_Girdiler!$B$20:$I$20,G109)))</f>
        <v>6.85302733658865</v>
      </c>
      <c r="I109" s="16" t="n">
        <f aca="false">H109/2_Girdiler!$B$17</f>
        <v>2.74560390087686</v>
      </c>
      <c r="J109" s="16" t="n">
        <f aca="false">D109+I109</f>
        <v>15.5842936409055</v>
      </c>
    </row>
    <row r="110" customFormat="false" ht="15" hidden="false" customHeight="false" outlineLevel="0" collapsed="false">
      <c r="A110" s="0" t="n">
        <v>98</v>
      </c>
      <c r="B110" s="7" t="n">
        <v>0.641918</v>
      </c>
      <c r="C110" s="7" t="n">
        <v>0.498669</v>
      </c>
      <c r="D110" s="16" t="n">
        <f aca="false">LOGINV(B110,$B$7,$C$7)</f>
        <v>16.5844450642049</v>
      </c>
      <c r="E110" s="16" t="n">
        <f aca="false">LOGINV(C110,$B$8,$C$8)</f>
        <v>108.97031275213</v>
      </c>
      <c r="F110" s="16" t="n">
        <f aca="false">$B$5/100*E110*2_Girdiler!$B$14*2_Girdiler!$B$15*2_Girdiler!$B$16</f>
        <v>2.74169306884358</v>
      </c>
      <c r="G110" s="16" t="n">
        <f aca="false">MIN(MATCH(F110,2_Girdiler!$B$20:$I$20,1),7)</f>
        <v>1</v>
      </c>
      <c r="H110" s="16" t="n">
        <f aca="false">IF(F110&gt;=40,2_Girdiler!$I$21+(F110-40)*(2_Girdiler!$I$21-2_Girdiler!$H$21)/(2_Girdiler!$I$20-2_Girdiler!$H$20),INDEX(2_Girdiler!$B$21:$I$21,G110)+(F110-INDEX(2_Girdiler!$B$20:$I$20,G110))*(INDEX(2_Girdiler!$B$21:$I$21,G110+1)-INDEX(2_Girdiler!$B$21:$I$21,G110))/(INDEX(2_Girdiler!$B$20:$I$20,G110+1)-INDEX(2_Girdiler!$B$20:$I$20,G110)))</f>
        <v>6.03172475145587</v>
      </c>
      <c r="I110" s="16" t="n">
        <f aca="false">H110/2_Girdiler!$B$17</f>
        <v>2.41655639080764</v>
      </c>
      <c r="J110" s="16" t="n">
        <f aca="false">D110+I110</f>
        <v>19.0010014550125</v>
      </c>
    </row>
    <row r="111" customFormat="false" ht="15" hidden="false" customHeight="false" outlineLevel="0" collapsed="false">
      <c r="A111" s="0" t="n">
        <v>99</v>
      </c>
      <c r="B111" s="7" t="n">
        <v>0.905151</v>
      </c>
      <c r="C111" s="7" t="n">
        <v>0.177914</v>
      </c>
      <c r="D111" s="16" t="n">
        <f aca="false">LOGINV(B111,$B$7,$C$7)</f>
        <v>28.1293936363707</v>
      </c>
      <c r="E111" s="16" t="n">
        <f aca="false">LOGINV(C111,$B$8,$C$8)</f>
        <v>60.1722084494881</v>
      </c>
      <c r="F111" s="16" t="n">
        <f aca="false">$B$5/100*E111*2_Girdiler!$B$14*2_Girdiler!$B$15*2_Girdiler!$B$16</f>
        <v>1.51393276458912</v>
      </c>
      <c r="G111" s="16" t="n">
        <f aca="false">MIN(MATCH(F111,2_Girdiler!$B$20:$I$20,1),7)</f>
        <v>1</v>
      </c>
      <c r="H111" s="16" t="n">
        <f aca="false">IF(F111&gt;=40,2_Girdiler!$I$21+(F111-40)*(2_Girdiler!$I$21-2_Girdiler!$H$21)/(2_Girdiler!$I$20-2_Girdiler!$H$20),INDEX(2_Girdiler!$B$21:$I$21,G111)+(F111-INDEX(2_Girdiler!$B$20:$I$20,G111))*(INDEX(2_Girdiler!$B$21:$I$21,G111+1)-INDEX(2_Girdiler!$B$21:$I$21,G111))/(INDEX(2_Girdiler!$B$20:$I$20,G111+1)-INDEX(2_Girdiler!$B$20:$I$20,G111)))</f>
        <v>3.33065208209607</v>
      </c>
      <c r="I111" s="16" t="n">
        <f aca="false">H111/2_Girdiler!$B$17</f>
        <v>1.33439586622438</v>
      </c>
      <c r="J111" s="16" t="n">
        <f aca="false">D111+I111</f>
        <v>29.4637895025951</v>
      </c>
    </row>
    <row r="112" customFormat="false" ht="15" hidden="false" customHeight="false" outlineLevel="0" collapsed="false">
      <c r="A112" s="0" t="n">
        <v>100</v>
      </c>
      <c r="B112" s="7" t="n">
        <v>0.288792</v>
      </c>
      <c r="C112" s="7" t="n">
        <v>0.356222</v>
      </c>
      <c r="D112" s="16" t="n">
        <f aca="false">LOGINV(B112,$B$7,$C$7)</f>
        <v>9.92815192808233</v>
      </c>
      <c r="E112" s="16" t="n">
        <f aca="false">LOGINV(C112,$B$8,$C$8)</f>
        <v>86.0831308801706</v>
      </c>
      <c r="F112" s="16" t="n">
        <f aca="false">$B$5/100*E112*2_Girdiler!$B$14*2_Girdiler!$B$15*2_Girdiler!$B$16</f>
        <v>2.16585157294509</v>
      </c>
      <c r="G112" s="16" t="n">
        <f aca="false">MIN(MATCH(F112,2_Girdiler!$B$20:$I$20,1),7)</f>
        <v>1</v>
      </c>
      <c r="H112" s="16" t="n">
        <f aca="false">IF(F112&gt;=40,2_Girdiler!$I$21+(F112-40)*(2_Girdiler!$I$21-2_Girdiler!$H$21)/(2_Girdiler!$I$20-2_Girdiler!$H$20),INDEX(2_Girdiler!$B$21:$I$21,G112)+(F112-INDEX(2_Girdiler!$B$20:$I$20,G112))*(INDEX(2_Girdiler!$B$21:$I$21,G112+1)-INDEX(2_Girdiler!$B$21:$I$21,G112))/(INDEX(2_Girdiler!$B$20:$I$20,G112+1)-INDEX(2_Girdiler!$B$20:$I$20,G112)))</f>
        <v>4.7648734604792</v>
      </c>
      <c r="I112" s="16" t="n">
        <f aca="false">H112/2_Girdiler!$B$17</f>
        <v>1.90900379025609</v>
      </c>
      <c r="J112" s="16" t="n">
        <f aca="false">D112+I112</f>
        <v>11.8371557183384</v>
      </c>
    </row>
    <row r="113" customFormat="false" ht="15" hidden="false" customHeight="false" outlineLevel="0" collapsed="false">
      <c r="A113" s="0" t="n">
        <v>101</v>
      </c>
      <c r="B113" s="7" t="n">
        <v>0.774382</v>
      </c>
      <c r="C113" s="7" t="n">
        <v>0.652098</v>
      </c>
      <c r="D113" s="16" t="n">
        <f aca="false">LOGINV(B113,$B$7,$C$7)</f>
        <v>20.6088511080404</v>
      </c>
      <c r="E113" s="16" t="n">
        <f aca="false">LOGINV(C113,$B$8,$C$8)</f>
        <v>140.557080247685</v>
      </c>
      <c r="F113" s="16" t="n">
        <f aca="false">$B$5/100*E113*2_Girdiler!$B$14*2_Girdiler!$B$15*2_Girdiler!$B$16</f>
        <v>3.53641613903174</v>
      </c>
      <c r="G113" s="16" t="n">
        <f aca="false">MIN(MATCH(F113,2_Girdiler!$B$20:$I$20,1),7)</f>
        <v>1</v>
      </c>
      <c r="H113" s="16" t="n">
        <f aca="false">IF(F113&gt;=40,2_Girdiler!$I$21+(F113-40)*(2_Girdiler!$I$21-2_Girdiler!$H$21)/(2_Girdiler!$I$20-2_Girdiler!$H$20),INDEX(2_Girdiler!$B$21:$I$21,G113)+(F113-INDEX(2_Girdiler!$B$20:$I$20,G113))*(INDEX(2_Girdiler!$B$21:$I$21,G113+1)-INDEX(2_Girdiler!$B$21:$I$21,G113))/(INDEX(2_Girdiler!$B$20:$I$20,G113+1)-INDEX(2_Girdiler!$B$20:$I$20,G113)))</f>
        <v>7.78011550586983</v>
      </c>
      <c r="I113" s="16" t="n">
        <f aca="false">H113/2_Girdiler!$B$17</f>
        <v>3.11703345587734</v>
      </c>
      <c r="J113" s="16" t="n">
        <f aca="false">D113+I113</f>
        <v>23.7258845639178</v>
      </c>
    </row>
    <row r="114" customFormat="false" ht="15" hidden="false" customHeight="false" outlineLevel="0" collapsed="false">
      <c r="A114" s="0" t="n">
        <v>102</v>
      </c>
      <c r="B114" s="7" t="n">
        <v>0.206423</v>
      </c>
      <c r="C114" s="7" t="n">
        <v>0.744442</v>
      </c>
      <c r="D114" s="16" t="n">
        <f aca="false">LOGINV(B114,$B$7,$C$7)</f>
        <v>8.57925956157577</v>
      </c>
      <c r="E114" s="16" t="n">
        <f aca="false">LOGINV(C114,$B$8,$C$8)</f>
        <v>166.898817441509</v>
      </c>
      <c r="F114" s="16" t="n">
        <f aca="false">$B$5/100*E114*2_Girdiler!$B$14*2_Girdiler!$B$15*2_Girdiler!$B$16</f>
        <v>4.19917424682836</v>
      </c>
      <c r="G114" s="16" t="n">
        <f aca="false">MIN(MATCH(F114,2_Girdiler!$B$20:$I$20,1),7)</f>
        <v>1</v>
      </c>
      <c r="H114" s="16" t="n">
        <f aca="false">IF(F114&gt;=40,2_Girdiler!$I$21+(F114-40)*(2_Girdiler!$I$21-2_Girdiler!$H$21)/(2_Girdiler!$I$20-2_Girdiler!$H$20),INDEX(2_Girdiler!$B$21:$I$21,G114)+(F114-INDEX(2_Girdiler!$B$20:$I$20,G114))*(INDEX(2_Girdiler!$B$21:$I$21,G114+1)-INDEX(2_Girdiler!$B$21:$I$21,G114))/(INDEX(2_Girdiler!$B$20:$I$20,G114+1)-INDEX(2_Girdiler!$B$20:$I$20,G114)))</f>
        <v>9.23818334302239</v>
      </c>
      <c r="I114" s="16" t="n">
        <f aca="false">H114/2_Girdiler!$B$17</f>
        <v>3.70119524960833</v>
      </c>
      <c r="J114" s="16" t="n">
        <f aca="false">D114+I114</f>
        <v>12.2804548111841</v>
      </c>
    </row>
    <row r="115" customFormat="false" ht="15" hidden="false" customHeight="false" outlineLevel="0" collapsed="false">
      <c r="A115" s="0" t="n">
        <v>103</v>
      </c>
      <c r="B115" s="7" t="n">
        <v>0.771537</v>
      </c>
      <c r="C115" s="7" t="n">
        <v>0.770241</v>
      </c>
      <c r="D115" s="16" t="n">
        <f aca="false">LOGINV(B115,$B$7,$C$7)</f>
        <v>20.5007192626987</v>
      </c>
      <c r="E115" s="16" t="n">
        <f aca="false">LOGINV(C115,$B$8,$C$8)</f>
        <v>176.032244494323</v>
      </c>
      <c r="F115" s="16" t="n">
        <f aca="false">$B$5/100*E115*2_Girdiler!$B$14*2_Girdiler!$B$15*2_Girdiler!$B$16</f>
        <v>4.42897127147718</v>
      </c>
      <c r="G115" s="16" t="n">
        <f aca="false">MIN(MATCH(F115,2_Girdiler!$B$20:$I$20,1),7)</f>
        <v>1</v>
      </c>
      <c r="H115" s="16" t="n">
        <f aca="false">IF(F115&gt;=40,2_Girdiler!$I$21+(F115-40)*(2_Girdiler!$I$21-2_Girdiler!$H$21)/(2_Girdiler!$I$20-2_Girdiler!$H$20),INDEX(2_Girdiler!$B$21:$I$21,G115)+(F115-INDEX(2_Girdiler!$B$20:$I$20,G115))*(INDEX(2_Girdiler!$B$21:$I$21,G115+1)-INDEX(2_Girdiler!$B$21:$I$21,G115))/(INDEX(2_Girdiler!$B$20:$I$20,G115+1)-INDEX(2_Girdiler!$B$20:$I$20,G115)))</f>
        <v>9.74373679724979</v>
      </c>
      <c r="I115" s="16" t="n">
        <f aca="false">H115/2_Girdiler!$B$17</f>
        <v>3.90374070402636</v>
      </c>
      <c r="J115" s="16" t="n">
        <f aca="false">D115+I115</f>
        <v>24.404459966725</v>
      </c>
    </row>
    <row r="116" customFormat="false" ht="15" hidden="false" customHeight="false" outlineLevel="0" collapsed="false">
      <c r="A116" s="0" t="n">
        <v>104</v>
      </c>
      <c r="B116" s="7" t="n">
        <v>0.078373</v>
      </c>
      <c r="C116" s="7" t="n">
        <v>0.212139</v>
      </c>
      <c r="D116" s="16" t="n">
        <f aca="false">LOGINV(B116,$B$7,$C$7)</f>
        <v>6.15008206517631</v>
      </c>
      <c r="E116" s="16" t="n">
        <f aca="false">LOGINV(C116,$B$8,$C$8)</f>
        <v>65.2000855534459</v>
      </c>
      <c r="F116" s="16" t="n">
        <f aca="false">$B$5/100*E116*2_Girdiler!$B$14*2_Girdiler!$B$15*2_Girdiler!$B$16</f>
        <v>1.6404341525247</v>
      </c>
      <c r="G116" s="16" t="n">
        <f aca="false">MIN(MATCH(F116,2_Girdiler!$B$20:$I$20,1),7)</f>
        <v>1</v>
      </c>
      <c r="H116" s="16" t="n">
        <f aca="false">IF(F116&gt;=40,2_Girdiler!$I$21+(F116-40)*(2_Girdiler!$I$21-2_Girdiler!$H$21)/(2_Girdiler!$I$20-2_Girdiler!$H$20),INDEX(2_Girdiler!$B$21:$I$21,G116)+(F116-INDEX(2_Girdiler!$B$20:$I$20,G116))*(INDEX(2_Girdiler!$B$21:$I$21,G116+1)-INDEX(2_Girdiler!$B$21:$I$21,G116))/(INDEX(2_Girdiler!$B$20:$I$20,G116+1)-INDEX(2_Girdiler!$B$20:$I$20,G116)))</f>
        <v>3.60895513555434</v>
      </c>
      <c r="I116" s="16" t="n">
        <f aca="false">H116/2_Girdiler!$B$17</f>
        <v>1.44589548700094</v>
      </c>
      <c r="J116" s="16" t="n">
        <f aca="false">D116+I116</f>
        <v>7.59597755217725</v>
      </c>
    </row>
    <row r="117" customFormat="false" ht="15" hidden="false" customHeight="false" outlineLevel="0" collapsed="false">
      <c r="A117" s="0" t="n">
        <v>105</v>
      </c>
      <c r="B117" s="7" t="n">
        <v>0.895385</v>
      </c>
      <c r="C117" s="7" t="n">
        <v>0.879432</v>
      </c>
      <c r="D117" s="16" t="n">
        <f aca="false">LOGINV(B117,$B$7,$C$7)</f>
        <v>27.2681437704885</v>
      </c>
      <c r="E117" s="16" t="n">
        <f aca="false">LOGINV(C117,$B$8,$C$8)</f>
        <v>232.724008501384</v>
      </c>
      <c r="F117" s="16" t="n">
        <f aca="false">$B$5/100*E117*2_Girdiler!$B$14*2_Girdiler!$B$15*2_Girdiler!$B$16</f>
        <v>5.85533605389482</v>
      </c>
      <c r="G117" s="16" t="n">
        <f aca="false">MIN(MATCH(F117,2_Girdiler!$B$20:$I$20,1),7)</f>
        <v>2</v>
      </c>
      <c r="H117" s="16" t="n">
        <f aca="false">IF(F117&gt;=40,2_Girdiler!$I$21+(F117-40)*(2_Girdiler!$I$21-2_Girdiler!$H$21)/(2_Girdiler!$I$20-2_Girdiler!$H$20),INDEX(2_Girdiler!$B$21:$I$21,G117)+(F117-INDEX(2_Girdiler!$B$20:$I$20,G117))*(INDEX(2_Girdiler!$B$21:$I$21,G117+1)-INDEX(2_Girdiler!$B$21:$I$21,G117))/(INDEX(2_Girdiler!$B$20:$I$20,G117+1)-INDEX(2_Girdiler!$B$20:$I$20,G117)))</f>
        <v>12.3685376862317</v>
      </c>
      <c r="I117" s="16" t="n">
        <f aca="false">H117/2_Girdiler!$B$17</f>
        <v>4.95534362429155</v>
      </c>
      <c r="J117" s="16" t="n">
        <f aca="false">D117+I117</f>
        <v>32.2234873947801</v>
      </c>
    </row>
    <row r="118" customFormat="false" ht="15" hidden="false" customHeight="false" outlineLevel="0" collapsed="false">
      <c r="A118" s="0" t="n">
        <v>106</v>
      </c>
      <c r="B118" s="7" t="n">
        <v>0.205573</v>
      </c>
      <c r="C118" s="7" t="n">
        <v>0.551376</v>
      </c>
      <c r="D118" s="16" t="n">
        <f aca="false">LOGINV(B118,$B$7,$C$7)</f>
        <v>8.56500636222127</v>
      </c>
      <c r="E118" s="16" t="n">
        <f aca="false">LOGINV(C118,$B$8,$C$8)</f>
        <v>118.69866233332</v>
      </c>
      <c r="F118" s="16" t="n">
        <f aca="false">$B$5/100*E118*2_Girdiler!$B$14*2_Girdiler!$B$15*2_Girdiler!$B$16</f>
        <v>2.98645834430633</v>
      </c>
      <c r="G118" s="16" t="n">
        <f aca="false">MIN(MATCH(F118,2_Girdiler!$B$20:$I$20,1),7)</f>
        <v>1</v>
      </c>
      <c r="H118" s="16" t="n">
        <f aca="false">IF(F118&gt;=40,2_Girdiler!$I$21+(F118-40)*(2_Girdiler!$I$21-2_Girdiler!$H$21)/(2_Girdiler!$I$20-2_Girdiler!$H$20),INDEX(2_Girdiler!$B$21:$I$21,G118)+(F118-INDEX(2_Girdiler!$B$20:$I$20,G118))*(INDEX(2_Girdiler!$B$21:$I$21,G118+1)-INDEX(2_Girdiler!$B$21:$I$21,G118))/(INDEX(2_Girdiler!$B$20:$I$20,G118+1)-INDEX(2_Girdiler!$B$20:$I$20,G118)))</f>
        <v>6.57020835747393</v>
      </c>
      <c r="I118" s="16" t="n">
        <f aca="false">H118/2_Girdiler!$B$17</f>
        <v>2.63229501501359</v>
      </c>
      <c r="J118" s="16" t="n">
        <f aca="false">D118+I118</f>
        <v>11.1973013772349</v>
      </c>
    </row>
    <row r="119" customFormat="false" ht="15" hidden="false" customHeight="false" outlineLevel="0" collapsed="false">
      <c r="A119" s="0" t="n">
        <v>107</v>
      </c>
      <c r="B119" s="7" t="n">
        <v>0.262683</v>
      </c>
      <c r="C119" s="7" t="n">
        <v>0.416285</v>
      </c>
      <c r="D119" s="16" t="n">
        <f aca="false">LOGINV(B119,$B$7,$C$7)</f>
        <v>9.5048068577999</v>
      </c>
      <c r="E119" s="16" t="n">
        <f aca="false">LOGINV(C119,$B$8,$C$8)</f>
        <v>95.2748738253581</v>
      </c>
      <c r="F119" s="16" t="n">
        <f aca="false">$B$5/100*E119*2_Girdiler!$B$14*2_Girdiler!$B$15*2_Girdiler!$B$16</f>
        <v>2.39711582544601</v>
      </c>
      <c r="G119" s="16" t="n">
        <f aca="false">MIN(MATCH(F119,2_Girdiler!$B$20:$I$20,1),7)</f>
        <v>1</v>
      </c>
      <c r="H119" s="16" t="n">
        <f aca="false">IF(F119&gt;=40,2_Girdiler!$I$21+(F119-40)*(2_Girdiler!$I$21-2_Girdiler!$H$21)/(2_Girdiler!$I$20-2_Girdiler!$H$20),INDEX(2_Girdiler!$B$21:$I$21,G119)+(F119-INDEX(2_Girdiler!$B$20:$I$20,G119))*(INDEX(2_Girdiler!$B$21:$I$21,G119+1)-INDEX(2_Girdiler!$B$21:$I$21,G119))/(INDEX(2_Girdiler!$B$20:$I$20,G119+1)-INDEX(2_Girdiler!$B$20:$I$20,G119)))</f>
        <v>5.27365481598122</v>
      </c>
      <c r="I119" s="16" t="n">
        <f aca="false">H119/2_Girdiler!$B$17</f>
        <v>2.11284247435145</v>
      </c>
      <c r="J119" s="16" t="n">
        <f aca="false">D119+I119</f>
        <v>11.6176493321514</v>
      </c>
    </row>
    <row r="120" customFormat="false" ht="15" hidden="false" customHeight="false" outlineLevel="0" collapsed="false">
      <c r="A120" s="0" t="n">
        <v>108</v>
      </c>
      <c r="B120" s="7" t="n">
        <v>0.020945</v>
      </c>
      <c r="C120" s="7" t="n">
        <v>0.28176</v>
      </c>
      <c r="D120" s="16" t="n">
        <f aca="false">LOGINV(B120,$B$7,$C$7)</f>
        <v>4.35666851997513</v>
      </c>
      <c r="E120" s="16" t="n">
        <f aca="false">LOGINV(C120,$B$8,$C$8)</f>
        <v>75.2168078523422</v>
      </c>
      <c r="F120" s="16" t="n">
        <f aca="false">$B$5/100*E120*2_Girdiler!$B$14*2_Girdiler!$B$15*2_Girdiler!$B$16</f>
        <v>1.89245488556493</v>
      </c>
      <c r="G120" s="16" t="n">
        <f aca="false">MIN(MATCH(F120,2_Girdiler!$B$20:$I$20,1),7)</f>
        <v>1</v>
      </c>
      <c r="H120" s="16" t="n">
        <f aca="false">IF(F120&gt;=40,2_Girdiler!$I$21+(F120-40)*(2_Girdiler!$I$21-2_Girdiler!$H$21)/(2_Girdiler!$I$20-2_Girdiler!$H$20),INDEX(2_Girdiler!$B$21:$I$21,G120)+(F120-INDEX(2_Girdiler!$B$20:$I$20,G120))*(INDEX(2_Girdiler!$B$21:$I$21,G120+1)-INDEX(2_Girdiler!$B$21:$I$21,G120))/(INDEX(2_Girdiler!$B$20:$I$20,G120+1)-INDEX(2_Girdiler!$B$20:$I$20,G120)))</f>
        <v>4.16340074824284</v>
      </c>
      <c r="I120" s="16" t="n">
        <f aca="false">H120/2_Girdiler!$B$17</f>
        <v>1.66802914593063</v>
      </c>
      <c r="J120" s="16" t="n">
        <f aca="false">D120+I120</f>
        <v>6.02469766590575</v>
      </c>
    </row>
    <row r="121" customFormat="false" ht="15" hidden="false" customHeight="false" outlineLevel="0" collapsed="false">
      <c r="A121" s="0" t="n">
        <v>109</v>
      </c>
      <c r="B121" s="7" t="n">
        <v>0.270681</v>
      </c>
      <c r="C121" s="7" t="n">
        <v>0.91913</v>
      </c>
      <c r="D121" s="16" t="n">
        <f aca="false">LOGINV(B121,$B$7,$C$7)</f>
        <v>9.63464388831164</v>
      </c>
      <c r="E121" s="16" t="n">
        <f aca="false">LOGINV(C121,$B$8,$C$8)</f>
        <v>269.465586696253</v>
      </c>
      <c r="F121" s="16" t="n">
        <f aca="false">$B$5/100*E121*2_Girdiler!$B$14*2_Girdiler!$B$15*2_Girdiler!$B$16</f>
        <v>6.77975416127771</v>
      </c>
      <c r="G121" s="16" t="n">
        <f aca="false">MIN(MATCH(F121,2_Girdiler!$B$20:$I$20,1),7)</f>
        <v>2</v>
      </c>
      <c r="H121" s="16" t="n">
        <f aca="false">IF(F121&gt;=40,2_Girdiler!$I$21+(F121-40)*(2_Girdiler!$I$21-2_Girdiler!$H$21)/(2_Girdiler!$I$20-2_Girdiler!$H$20),INDEX(2_Girdiler!$B$21:$I$21,G121)+(F121-INDEX(2_Girdiler!$B$20:$I$20,G121))*(INDEX(2_Girdiler!$B$21:$I$21,G121+1)-INDEX(2_Girdiler!$B$21:$I$21,G121))/(INDEX(2_Girdiler!$B$20:$I$20,G121+1)-INDEX(2_Girdiler!$B$20:$I$20,G121)))</f>
        <v>13.8476066580443</v>
      </c>
      <c r="I121" s="16" t="n">
        <f aca="false">H121/2_Girdiler!$B$17</f>
        <v>5.54791933415238</v>
      </c>
      <c r="J121" s="16" t="n">
        <f aca="false">D121+I121</f>
        <v>15.182563222464</v>
      </c>
    </row>
    <row r="122" customFormat="false" ht="15" hidden="false" customHeight="false" outlineLevel="0" collapsed="false">
      <c r="A122" s="0" t="n">
        <v>110</v>
      </c>
      <c r="B122" s="7" t="n">
        <v>0.58797</v>
      </c>
      <c r="C122" s="7" t="n">
        <v>0.177516</v>
      </c>
      <c r="D122" s="16" t="n">
        <f aca="false">LOGINV(B122,$B$7,$C$7)</f>
        <v>15.3286648268715</v>
      </c>
      <c r="E122" s="16" t="n">
        <f aca="false">LOGINV(C122,$B$8,$C$8)</f>
        <v>60.1128490473827</v>
      </c>
      <c r="F122" s="16" t="n">
        <f aca="false">$B$5/100*E122*2_Girdiler!$B$14*2_Girdiler!$B$15*2_Girdiler!$B$16</f>
        <v>1.51243928203215</v>
      </c>
      <c r="G122" s="16" t="n">
        <f aca="false">MIN(MATCH(F122,2_Girdiler!$B$20:$I$20,1),7)</f>
        <v>1</v>
      </c>
      <c r="H122" s="16" t="n">
        <f aca="false">IF(F122&gt;=40,2_Girdiler!$I$21+(F122-40)*(2_Girdiler!$I$21-2_Girdiler!$H$21)/(2_Girdiler!$I$20-2_Girdiler!$H$20),INDEX(2_Girdiler!$B$21:$I$21,G122)+(F122-INDEX(2_Girdiler!$B$20:$I$20,G122))*(INDEX(2_Girdiler!$B$21:$I$21,G122+1)-INDEX(2_Girdiler!$B$21:$I$21,G122))/(INDEX(2_Girdiler!$B$20:$I$20,G122+1)-INDEX(2_Girdiler!$B$20:$I$20,G122)))</f>
        <v>3.32736642047073</v>
      </c>
      <c r="I122" s="16" t="n">
        <f aca="false">H122/2_Girdiler!$B$17</f>
        <v>1.3330794953809</v>
      </c>
      <c r="J122" s="16" t="n">
        <f aca="false">D122+I122</f>
        <v>16.6617443222524</v>
      </c>
    </row>
    <row r="123" customFormat="false" ht="15" hidden="false" customHeight="false" outlineLevel="0" collapsed="false">
      <c r="A123" s="0" t="n">
        <v>111</v>
      </c>
      <c r="B123" s="7" t="n">
        <v>0.427565</v>
      </c>
      <c r="C123" s="7" t="n">
        <v>0.492936</v>
      </c>
      <c r="D123" s="16" t="n">
        <f aca="false">LOGINV(B123,$B$7,$C$7)</f>
        <v>12.2317083883076</v>
      </c>
      <c r="E123" s="16" t="n">
        <f aca="false">LOGINV(C123,$B$8,$C$8)</f>
        <v>107.964096742457</v>
      </c>
      <c r="F123" s="16" t="n">
        <f aca="false">$B$5/100*E123*2_Girdiler!$B$14*2_Girdiler!$B$15*2_Girdiler!$B$16</f>
        <v>2.71637667404021</v>
      </c>
      <c r="G123" s="16" t="n">
        <f aca="false">MIN(MATCH(F123,2_Girdiler!$B$20:$I$20,1),7)</f>
        <v>1</v>
      </c>
      <c r="H123" s="16" t="n">
        <f aca="false">IF(F123&gt;=40,2_Girdiler!$I$21+(F123-40)*(2_Girdiler!$I$21-2_Girdiler!$H$21)/(2_Girdiler!$I$20-2_Girdiler!$H$20),INDEX(2_Girdiler!$B$21:$I$21,G123)+(F123-INDEX(2_Girdiler!$B$20:$I$20,G123))*(INDEX(2_Girdiler!$B$21:$I$21,G123+1)-INDEX(2_Girdiler!$B$21:$I$21,G123))/(INDEX(2_Girdiler!$B$20:$I$20,G123+1)-INDEX(2_Girdiler!$B$20:$I$20,G123)))</f>
        <v>5.97602868288846</v>
      </c>
      <c r="I123" s="16" t="n">
        <f aca="false">H123/2_Girdiler!$B$17</f>
        <v>2.39424226077262</v>
      </c>
      <c r="J123" s="16" t="n">
        <f aca="false">D123+I123</f>
        <v>14.6259506490802</v>
      </c>
    </row>
    <row r="124" customFormat="false" ht="15" hidden="false" customHeight="false" outlineLevel="0" collapsed="false">
      <c r="A124" s="0" t="n">
        <v>112</v>
      </c>
      <c r="B124" s="7" t="n">
        <v>0.63736</v>
      </c>
      <c r="C124" s="7" t="n">
        <v>0.532448</v>
      </c>
      <c r="D124" s="16" t="n">
        <f aca="false">LOGINV(B124,$B$7,$C$7)</f>
        <v>16.472239584339</v>
      </c>
      <c r="E124" s="16" t="n">
        <f aca="false">LOGINV(C124,$B$8,$C$8)</f>
        <v>115.098570399054</v>
      </c>
      <c r="F124" s="16" t="n">
        <f aca="false">$B$5/100*E124*2_Girdiler!$B$14*2_Girdiler!$B$15*2_Girdiler!$B$16</f>
        <v>2.89588003124019</v>
      </c>
      <c r="G124" s="16" t="n">
        <f aca="false">MIN(MATCH(F124,2_Girdiler!$B$20:$I$20,1),7)</f>
        <v>1</v>
      </c>
      <c r="H124" s="16" t="n">
        <f aca="false">IF(F124&gt;=40,2_Girdiler!$I$21+(F124-40)*(2_Girdiler!$I$21-2_Girdiler!$H$21)/(2_Girdiler!$I$20-2_Girdiler!$H$20),INDEX(2_Girdiler!$B$21:$I$21,G124)+(F124-INDEX(2_Girdiler!$B$20:$I$20,G124))*(INDEX(2_Girdiler!$B$21:$I$21,G124+1)-INDEX(2_Girdiler!$B$21:$I$21,G124))/(INDEX(2_Girdiler!$B$20:$I$20,G124+1)-INDEX(2_Girdiler!$B$20:$I$20,G124)))</f>
        <v>6.37093606872843</v>
      </c>
      <c r="I124" s="16" t="n">
        <f aca="false">H124/2_Girdiler!$B$17</f>
        <v>2.55245836086876</v>
      </c>
      <c r="J124" s="16" t="n">
        <f aca="false">D124+I124</f>
        <v>19.0246979452077</v>
      </c>
    </row>
    <row r="125" customFormat="false" ht="15" hidden="false" customHeight="false" outlineLevel="0" collapsed="false">
      <c r="A125" s="0" t="n">
        <v>113</v>
      </c>
      <c r="B125" s="7" t="n">
        <v>0.420993</v>
      </c>
      <c r="C125" s="7" t="n">
        <v>0.310793</v>
      </c>
      <c r="D125" s="16" t="n">
        <f aca="false">LOGINV(B125,$B$7,$C$7)</f>
        <v>12.1178575327161</v>
      </c>
      <c r="E125" s="16" t="n">
        <f aca="false">LOGINV(C125,$B$8,$C$8)</f>
        <v>79.4086913677323</v>
      </c>
      <c r="F125" s="16" t="n">
        <f aca="false">$B$5/100*E125*2_Girdiler!$B$14*2_Girdiler!$B$15*2_Girdiler!$B$16</f>
        <v>1.99792267481214</v>
      </c>
      <c r="G125" s="16" t="n">
        <f aca="false">MIN(MATCH(F125,2_Girdiler!$B$20:$I$20,1),7)</f>
        <v>1</v>
      </c>
      <c r="H125" s="16" t="n">
        <f aca="false">IF(F125&gt;=40,2_Girdiler!$I$21+(F125-40)*(2_Girdiler!$I$21-2_Girdiler!$H$21)/(2_Girdiler!$I$20-2_Girdiler!$H$20),INDEX(2_Girdiler!$B$21:$I$21,G125)+(F125-INDEX(2_Girdiler!$B$20:$I$20,G125))*(INDEX(2_Girdiler!$B$21:$I$21,G125+1)-INDEX(2_Girdiler!$B$21:$I$21,G125))/(INDEX(2_Girdiler!$B$20:$I$20,G125+1)-INDEX(2_Girdiler!$B$20:$I$20,G125)))</f>
        <v>4.39542988458671</v>
      </c>
      <c r="I125" s="16" t="n">
        <f aca="false">H125/2_Girdiler!$B$17</f>
        <v>1.76098953709404</v>
      </c>
      <c r="J125" s="16" t="n">
        <f aca="false">D125+I125</f>
        <v>13.8788470698101</v>
      </c>
    </row>
    <row r="126" customFormat="false" ht="15" hidden="false" customHeight="false" outlineLevel="0" collapsed="false">
      <c r="A126" s="0" t="n">
        <v>114</v>
      </c>
      <c r="B126" s="7" t="n">
        <v>0.575</v>
      </c>
      <c r="C126" s="7" t="n">
        <v>0.975832</v>
      </c>
      <c r="D126" s="16" t="n">
        <f aca="false">LOGINV(B126,$B$7,$C$7)</f>
        <v>15.047541325979</v>
      </c>
      <c r="E126" s="16" t="n">
        <f aca="false">LOGINV(C126,$B$8,$C$8)</f>
        <v>390.608520159074</v>
      </c>
      <c r="F126" s="16" t="n">
        <f aca="false">$B$5/100*E126*2_Girdiler!$B$14*2_Girdiler!$B$15*2_Girdiler!$B$16</f>
        <v>9.8277103672023</v>
      </c>
      <c r="G126" s="16" t="n">
        <f aca="false">MIN(MATCH(F126,2_Girdiler!$B$20:$I$20,1),7)</f>
        <v>2</v>
      </c>
      <c r="H126" s="16" t="n">
        <f aca="false">IF(F126&gt;=40,2_Girdiler!$I$21+(F126-40)*(2_Girdiler!$I$21-2_Girdiler!$H$21)/(2_Girdiler!$I$20-2_Girdiler!$H$20),INDEX(2_Girdiler!$B$21:$I$21,G126)+(F126-INDEX(2_Girdiler!$B$20:$I$20,G126))*(INDEX(2_Girdiler!$B$21:$I$21,G126+1)-INDEX(2_Girdiler!$B$21:$I$21,G126))/(INDEX(2_Girdiler!$B$20:$I$20,G126+1)-INDEX(2_Girdiler!$B$20:$I$20,G126)))</f>
        <v>18.7243365875237</v>
      </c>
      <c r="I126" s="16" t="n">
        <f aca="false">H126/2_Girdiler!$B$17</f>
        <v>7.50173741487327</v>
      </c>
      <c r="J126" s="16" t="n">
        <f aca="false">D126+I126</f>
        <v>22.5492787408523</v>
      </c>
    </row>
    <row r="127" customFormat="false" ht="15" hidden="false" customHeight="false" outlineLevel="0" collapsed="false">
      <c r="A127" s="0" t="n">
        <v>115</v>
      </c>
      <c r="B127" s="7" t="n">
        <v>0.552987</v>
      </c>
      <c r="C127" s="7" t="n">
        <v>0.887012</v>
      </c>
      <c r="D127" s="16" t="n">
        <f aca="false">LOGINV(B127,$B$7,$C$7)</f>
        <v>14.5858542494341</v>
      </c>
      <c r="E127" s="16" t="n">
        <f aca="false">LOGINV(C127,$B$8,$C$8)</f>
        <v>238.601271558523</v>
      </c>
      <c r="F127" s="16" t="n">
        <f aca="false">$B$5/100*E127*2_Girdiler!$B$14*2_Girdiler!$B$15*2_Girdiler!$B$16</f>
        <v>6.00320799241244</v>
      </c>
      <c r="G127" s="16" t="n">
        <f aca="false">MIN(MATCH(F127,2_Girdiler!$B$20:$I$20,1),7)</f>
        <v>2</v>
      </c>
      <c r="H127" s="16" t="n">
        <f aca="false">IF(F127&gt;=40,2_Girdiler!$I$21+(F127-40)*(2_Girdiler!$I$21-2_Girdiler!$H$21)/(2_Girdiler!$I$20-2_Girdiler!$H$20),INDEX(2_Girdiler!$B$21:$I$21,G127)+(F127-INDEX(2_Girdiler!$B$20:$I$20,G127))*(INDEX(2_Girdiler!$B$21:$I$21,G127+1)-INDEX(2_Girdiler!$B$21:$I$21,G127))/(INDEX(2_Girdiler!$B$20:$I$20,G127+1)-INDEX(2_Girdiler!$B$20:$I$20,G127)))</f>
        <v>12.6051327878599</v>
      </c>
      <c r="I127" s="16" t="n">
        <f aca="false">H127/2_Girdiler!$B$17</f>
        <v>5.05013332846952</v>
      </c>
      <c r="J127" s="16" t="n">
        <f aca="false">D127+I127</f>
        <v>19.6359875779036</v>
      </c>
    </row>
    <row r="128" customFormat="false" ht="15" hidden="false" customHeight="false" outlineLevel="0" collapsed="false">
      <c r="A128" s="0" t="n">
        <v>116</v>
      </c>
      <c r="B128" s="7" t="n">
        <v>0.015272</v>
      </c>
      <c r="C128" s="7" t="n">
        <v>0.203097</v>
      </c>
      <c r="D128" s="16" t="n">
        <f aca="false">LOGINV(B128,$B$7,$C$7)</f>
        <v>4.055866042878</v>
      </c>
      <c r="E128" s="16" t="n">
        <f aca="false">LOGINV(C128,$B$8,$C$8)</f>
        <v>63.8840909660004</v>
      </c>
      <c r="F128" s="16" t="n">
        <f aca="false">$B$5/100*E128*2_Girdiler!$B$14*2_Girdiler!$B$15*2_Girdiler!$B$16</f>
        <v>1.60732372870457</v>
      </c>
      <c r="G128" s="16" t="n">
        <f aca="false">MIN(MATCH(F128,2_Girdiler!$B$20:$I$20,1),7)</f>
        <v>1</v>
      </c>
      <c r="H128" s="16" t="n">
        <f aca="false">IF(F128&gt;=40,2_Girdiler!$I$21+(F128-40)*(2_Girdiler!$I$21-2_Girdiler!$H$21)/(2_Girdiler!$I$20-2_Girdiler!$H$20),INDEX(2_Girdiler!$B$21:$I$21,G128)+(F128-INDEX(2_Girdiler!$B$20:$I$20,G128))*(INDEX(2_Girdiler!$B$21:$I$21,G128+1)-INDEX(2_Girdiler!$B$21:$I$21,G128))/(INDEX(2_Girdiler!$B$20:$I$20,G128+1)-INDEX(2_Girdiler!$B$20:$I$20,G128)))</f>
        <v>3.53611220315005</v>
      </c>
      <c r="I128" s="16" t="n">
        <f aca="false">H128/2_Girdiler!$B$17</f>
        <v>1.41671161985178</v>
      </c>
      <c r="J128" s="16" t="n">
        <f aca="false">D128+I128</f>
        <v>5.47257766272979</v>
      </c>
    </row>
    <row r="129" customFormat="false" ht="15" hidden="false" customHeight="false" outlineLevel="0" collapsed="false">
      <c r="A129" s="0" t="n">
        <v>117</v>
      </c>
      <c r="B129" s="7" t="n">
        <v>0.864768</v>
      </c>
      <c r="C129" s="7" t="n">
        <v>0.569473</v>
      </c>
      <c r="D129" s="16" t="n">
        <f aca="false">LOGINV(B129,$B$7,$C$7)</f>
        <v>25.0294170398982</v>
      </c>
      <c r="E129" s="16" t="n">
        <f aca="false">LOGINV(C129,$B$8,$C$8)</f>
        <v>122.267667827431</v>
      </c>
      <c r="F129" s="16" t="n">
        <f aca="false">$B$5/100*E129*2_Girdiler!$B$14*2_Girdiler!$B$15*2_Girdiler!$B$16</f>
        <v>3.07625452253816</v>
      </c>
      <c r="G129" s="16" t="n">
        <f aca="false">MIN(MATCH(F129,2_Girdiler!$B$20:$I$20,1),7)</f>
        <v>1</v>
      </c>
      <c r="H129" s="16" t="n">
        <f aca="false">IF(F129&gt;=40,2_Girdiler!$I$21+(F129-40)*(2_Girdiler!$I$21-2_Girdiler!$H$21)/(2_Girdiler!$I$20-2_Girdiler!$H$20),INDEX(2_Girdiler!$B$21:$I$21,G129)+(F129-INDEX(2_Girdiler!$B$20:$I$20,G129))*(INDEX(2_Girdiler!$B$21:$I$21,G129+1)-INDEX(2_Girdiler!$B$21:$I$21,G129))/(INDEX(2_Girdiler!$B$20:$I$20,G129+1)-INDEX(2_Girdiler!$B$20:$I$20,G129)))</f>
        <v>6.76775994958394</v>
      </c>
      <c r="I129" s="16" t="n">
        <f aca="false">H129/2_Girdiler!$B$17</f>
        <v>2.71144228749357</v>
      </c>
      <c r="J129" s="16" t="n">
        <f aca="false">D129+I129</f>
        <v>27.7408593273918</v>
      </c>
    </row>
    <row r="130" customFormat="false" ht="15" hidden="false" customHeight="false" outlineLevel="0" collapsed="false">
      <c r="A130" s="0" t="n">
        <v>118</v>
      </c>
      <c r="B130" s="7" t="n">
        <v>0.487558</v>
      </c>
      <c r="C130" s="7" t="n">
        <v>0.368804</v>
      </c>
      <c r="D130" s="16" t="n">
        <f aca="false">LOGINV(B130,$B$7,$C$7)</f>
        <v>13.308637835376</v>
      </c>
      <c r="E130" s="16" t="n">
        <f aca="false">LOGINV(C130,$B$8,$C$8)</f>
        <v>87.9678995264304</v>
      </c>
      <c r="F130" s="16" t="n">
        <f aca="false">$B$5/100*E130*2_Girdiler!$B$14*2_Girdiler!$B$15*2_Girdiler!$B$16</f>
        <v>2.21327235208499</v>
      </c>
      <c r="G130" s="16" t="n">
        <f aca="false">MIN(MATCH(F130,2_Girdiler!$B$20:$I$20,1),7)</f>
        <v>1</v>
      </c>
      <c r="H130" s="16" t="n">
        <f aca="false">IF(F130&gt;=40,2_Girdiler!$I$21+(F130-40)*(2_Girdiler!$I$21-2_Girdiler!$H$21)/(2_Girdiler!$I$20-2_Girdiler!$H$20),INDEX(2_Girdiler!$B$21:$I$21,G130)+(F130-INDEX(2_Girdiler!$B$20:$I$20,G130))*(INDEX(2_Girdiler!$B$21:$I$21,G130+1)-INDEX(2_Girdiler!$B$21:$I$21,G130))/(INDEX(2_Girdiler!$B$20:$I$20,G130+1)-INDEX(2_Girdiler!$B$20:$I$20,G130)))</f>
        <v>4.86919917458698</v>
      </c>
      <c r="I130" s="16" t="n">
        <f aca="false">H130/2_Girdiler!$B$17</f>
        <v>1.95080095135696</v>
      </c>
      <c r="J130" s="16" t="n">
        <f aca="false">D130+I130</f>
        <v>15.259438786733</v>
      </c>
    </row>
    <row r="131" customFormat="false" ht="15" hidden="false" customHeight="false" outlineLevel="0" collapsed="false">
      <c r="A131" s="0" t="n">
        <v>119</v>
      </c>
      <c r="B131" s="7" t="n">
        <v>0.295266</v>
      </c>
      <c r="C131" s="7" t="n">
        <v>0.67883</v>
      </c>
      <c r="D131" s="16" t="n">
        <f aca="false">LOGINV(B131,$B$7,$C$7)</f>
        <v>10.033027771503</v>
      </c>
      <c r="E131" s="16" t="n">
        <f aca="false">LOGINV(C131,$B$8,$C$8)</f>
        <v>147.38060233595</v>
      </c>
      <c r="F131" s="16" t="n">
        <f aca="false">$B$5/100*E131*2_Girdiler!$B$14*2_Girdiler!$B$15*2_Girdiler!$B$16</f>
        <v>3.70809595477251</v>
      </c>
      <c r="G131" s="16" t="n">
        <f aca="false">MIN(MATCH(F131,2_Girdiler!$B$20:$I$20,1),7)</f>
        <v>1</v>
      </c>
      <c r="H131" s="16" t="n">
        <f aca="false">IF(F131&gt;=40,2_Girdiler!$I$21+(F131-40)*(2_Girdiler!$I$21-2_Girdiler!$H$21)/(2_Girdiler!$I$20-2_Girdiler!$H$20),INDEX(2_Girdiler!$B$21:$I$21,G131)+(F131-INDEX(2_Girdiler!$B$20:$I$20,G131))*(INDEX(2_Girdiler!$B$21:$I$21,G131+1)-INDEX(2_Girdiler!$B$21:$I$21,G131))/(INDEX(2_Girdiler!$B$20:$I$20,G131+1)-INDEX(2_Girdiler!$B$20:$I$20,G131)))</f>
        <v>8.15781110049953</v>
      </c>
      <c r="I131" s="16" t="n">
        <f aca="false">H131/2_Girdiler!$B$17</f>
        <v>3.26835380628987</v>
      </c>
      <c r="J131" s="16" t="n">
        <f aca="false">D131+I131</f>
        <v>13.3013815777929</v>
      </c>
    </row>
    <row r="132" customFormat="false" ht="15" hidden="false" customHeight="false" outlineLevel="0" collapsed="false">
      <c r="A132" s="0" t="n">
        <v>120</v>
      </c>
      <c r="B132" s="7" t="n">
        <v>0.365735</v>
      </c>
      <c r="C132" s="7" t="n">
        <v>0.435235</v>
      </c>
      <c r="D132" s="16" t="n">
        <f aca="false">LOGINV(B132,$B$7,$C$7)</f>
        <v>11.1843627300879</v>
      </c>
      <c r="E132" s="16" t="n">
        <f aca="false">LOGINV(C132,$B$8,$C$8)</f>
        <v>98.2949722859932</v>
      </c>
      <c r="F132" s="16" t="n">
        <f aca="false">$B$5/100*E132*2_Girdiler!$B$14*2_Girdiler!$B$15*2_Girdiler!$B$16</f>
        <v>2.47310150271559</v>
      </c>
      <c r="G132" s="16" t="n">
        <f aca="false">MIN(MATCH(F132,2_Girdiler!$B$20:$I$20,1),7)</f>
        <v>1</v>
      </c>
      <c r="H132" s="16" t="n">
        <f aca="false">IF(F132&gt;=40,2_Girdiler!$I$21+(F132-40)*(2_Girdiler!$I$21-2_Girdiler!$H$21)/(2_Girdiler!$I$20-2_Girdiler!$H$20),INDEX(2_Girdiler!$B$21:$I$21,G132)+(F132-INDEX(2_Girdiler!$B$20:$I$20,G132))*(INDEX(2_Girdiler!$B$21:$I$21,G132+1)-INDEX(2_Girdiler!$B$21:$I$21,G132))/(INDEX(2_Girdiler!$B$20:$I$20,G132+1)-INDEX(2_Girdiler!$B$20:$I$20,G132)))</f>
        <v>5.44082330597429</v>
      </c>
      <c r="I132" s="16" t="n">
        <f aca="false">H132/2_Girdiler!$B$17</f>
        <v>2.17981702963714</v>
      </c>
      <c r="J132" s="16" t="n">
        <f aca="false">D132+I132</f>
        <v>13.364179759725</v>
      </c>
    </row>
    <row r="133" customFormat="false" ht="15" hidden="false" customHeight="false" outlineLevel="0" collapsed="false">
      <c r="A133" s="0" t="n">
        <v>121</v>
      </c>
      <c r="B133" s="7" t="n">
        <v>0.776848</v>
      </c>
      <c r="C133" s="7" t="n">
        <v>0.946183</v>
      </c>
      <c r="D133" s="16" t="n">
        <f aca="false">LOGINV(B133,$B$7,$C$7)</f>
        <v>20.7036696345111</v>
      </c>
      <c r="E133" s="16" t="n">
        <f aca="false">LOGINV(C133,$B$8,$C$8)</f>
        <v>308.519926417912</v>
      </c>
      <c r="F133" s="16" t="n">
        <f aca="false">$B$5/100*E133*2_Girdiler!$B$14*2_Girdiler!$B$15*2_Girdiler!$B$16</f>
        <v>7.76236134867468</v>
      </c>
      <c r="G133" s="16" t="n">
        <f aca="false">MIN(MATCH(F133,2_Girdiler!$B$20:$I$20,1),7)</f>
        <v>2</v>
      </c>
      <c r="H133" s="16" t="n">
        <f aca="false">IF(F133&gt;=40,2_Girdiler!$I$21+(F133-40)*(2_Girdiler!$I$21-2_Girdiler!$H$21)/(2_Girdiler!$I$20-2_Girdiler!$H$20),INDEX(2_Girdiler!$B$21:$I$21,G133)+(F133-INDEX(2_Girdiler!$B$20:$I$20,G133))*(INDEX(2_Girdiler!$B$21:$I$21,G133+1)-INDEX(2_Girdiler!$B$21:$I$21,G133))/(INDEX(2_Girdiler!$B$20:$I$20,G133+1)-INDEX(2_Girdiler!$B$20:$I$20,G133)))</f>
        <v>15.4197781578795</v>
      </c>
      <c r="I133" s="16" t="n">
        <f aca="false">H133/2_Girdiler!$B$17</f>
        <v>6.17779573632992</v>
      </c>
      <c r="J133" s="16" t="n">
        <f aca="false">D133+I133</f>
        <v>26.8814653708411</v>
      </c>
    </row>
    <row r="134" customFormat="false" ht="15" hidden="false" customHeight="false" outlineLevel="0" collapsed="false">
      <c r="A134" s="0" t="n">
        <v>122</v>
      </c>
      <c r="B134" s="7" t="n">
        <v>0.993657</v>
      </c>
      <c r="C134" s="7" t="n">
        <v>0.484915</v>
      </c>
      <c r="D134" s="16" t="n">
        <f aca="false">LOGINV(B134,$B$7,$C$7)</f>
        <v>54.3312588140761</v>
      </c>
      <c r="E134" s="16" t="n">
        <f aca="false">LOGINV(C134,$B$8,$C$8)</f>
        <v>106.571413068808</v>
      </c>
      <c r="F134" s="16" t="n">
        <f aca="false">$B$5/100*E134*2_Girdiler!$B$14*2_Girdiler!$B$15*2_Girdiler!$B$16</f>
        <v>2.6813367528112</v>
      </c>
      <c r="G134" s="16" t="n">
        <f aca="false">MIN(MATCH(F134,2_Girdiler!$B$20:$I$20,1),7)</f>
        <v>1</v>
      </c>
      <c r="H134" s="16" t="n">
        <f aca="false">IF(F134&gt;=40,2_Girdiler!$I$21+(F134-40)*(2_Girdiler!$I$21-2_Girdiler!$H$21)/(2_Girdiler!$I$20-2_Girdiler!$H$20),INDEX(2_Girdiler!$B$21:$I$21,G134)+(F134-INDEX(2_Girdiler!$B$20:$I$20,G134))*(INDEX(2_Girdiler!$B$21:$I$21,G134+1)-INDEX(2_Girdiler!$B$21:$I$21,G134))/(INDEX(2_Girdiler!$B$20:$I$20,G134+1)-INDEX(2_Girdiler!$B$20:$I$20,G134)))</f>
        <v>5.89894085618464</v>
      </c>
      <c r="I134" s="16" t="n">
        <f aca="false">H134/2_Girdiler!$B$17</f>
        <v>2.36335771481757</v>
      </c>
      <c r="J134" s="16" t="n">
        <f aca="false">D134+I134</f>
        <v>56.6946165288937</v>
      </c>
    </row>
    <row r="135" customFormat="false" ht="15" hidden="false" customHeight="false" outlineLevel="0" collapsed="false">
      <c r="A135" s="0" t="n">
        <v>123</v>
      </c>
      <c r="B135" s="7" t="n">
        <v>0.138169</v>
      </c>
      <c r="C135" s="7" t="n">
        <v>0.024924</v>
      </c>
      <c r="D135" s="16" t="n">
        <f aca="false">LOGINV(B135,$B$7,$C$7)</f>
        <v>7.38184839469497</v>
      </c>
      <c r="E135" s="16" t="n">
        <f aca="false">LOGINV(C135,$B$8,$C$8)</f>
        <v>30.7912915495346</v>
      </c>
      <c r="F135" s="16" t="n">
        <f aca="false">$B$5/100*E135*2_Girdiler!$B$14*2_Girdiler!$B$15*2_Girdiler!$B$16</f>
        <v>0.77470889538629</v>
      </c>
      <c r="G135" s="16" t="n">
        <f aca="false">MIN(MATCH(F135,2_Girdiler!$B$20:$I$20,1),7)</f>
        <v>1</v>
      </c>
      <c r="H135" s="16" t="n">
        <f aca="false">IF(F135&gt;=40,2_Girdiler!$I$21+(F135-40)*(2_Girdiler!$I$21-2_Girdiler!$H$21)/(2_Girdiler!$I$20-2_Girdiler!$H$20),INDEX(2_Girdiler!$B$21:$I$21,G135)+(F135-INDEX(2_Girdiler!$B$20:$I$20,G135))*(INDEX(2_Girdiler!$B$21:$I$21,G135+1)-INDEX(2_Girdiler!$B$21:$I$21,G135))/(INDEX(2_Girdiler!$B$20:$I$20,G135+1)-INDEX(2_Girdiler!$B$20:$I$20,G135)))</f>
        <v>1.70435956984984</v>
      </c>
      <c r="I135" s="16" t="n">
        <f aca="false">H135/2_Girdiler!$B$17</f>
        <v>0.682836366125736</v>
      </c>
      <c r="J135" s="16" t="n">
        <f aca="false">D135+I135</f>
        <v>8.06468476082071</v>
      </c>
    </row>
    <row r="136" customFormat="false" ht="15" hidden="false" customHeight="false" outlineLevel="0" collapsed="false">
      <c r="A136" s="0" t="n">
        <v>124</v>
      </c>
      <c r="B136" s="7" t="n">
        <v>0.494657</v>
      </c>
      <c r="C136" s="7" t="n">
        <v>0.076355</v>
      </c>
      <c r="D136" s="16" t="n">
        <f aca="false">LOGINV(B136,$B$7,$C$7)</f>
        <v>13.441333730396</v>
      </c>
      <c r="E136" s="16" t="n">
        <f aca="false">LOGINV(C136,$B$8,$C$8)</f>
        <v>43.3864995614636</v>
      </c>
      <c r="F136" s="16" t="n">
        <f aca="false">$B$5/100*E136*2_Girdiler!$B$14*2_Girdiler!$B$15*2_Girdiler!$B$16</f>
        <v>1.09160432896643</v>
      </c>
      <c r="G136" s="16" t="n">
        <f aca="false">MIN(MATCH(F136,2_Girdiler!$B$20:$I$20,1),7)</f>
        <v>1</v>
      </c>
      <c r="H136" s="16" t="n">
        <f aca="false">IF(F136&gt;=40,2_Girdiler!$I$21+(F136-40)*(2_Girdiler!$I$21-2_Girdiler!$H$21)/(2_Girdiler!$I$20-2_Girdiler!$H$20),INDEX(2_Girdiler!$B$21:$I$21,G136)+(F136-INDEX(2_Girdiler!$B$20:$I$20,G136))*(INDEX(2_Girdiler!$B$21:$I$21,G136+1)-INDEX(2_Girdiler!$B$21:$I$21,G136))/(INDEX(2_Girdiler!$B$20:$I$20,G136+1)-INDEX(2_Girdiler!$B$20:$I$20,G136)))</f>
        <v>2.40152952372614</v>
      </c>
      <c r="I136" s="16" t="n">
        <f aca="false">H136/2_Girdiler!$B$17</f>
        <v>0.962151251492843</v>
      </c>
      <c r="J136" s="16" t="n">
        <f aca="false">D136+I136</f>
        <v>14.4034849818889</v>
      </c>
    </row>
    <row r="137" customFormat="false" ht="15" hidden="false" customHeight="false" outlineLevel="0" collapsed="false">
      <c r="A137" s="0" t="n">
        <v>125</v>
      </c>
      <c r="B137" s="7" t="n">
        <v>0.117713</v>
      </c>
      <c r="C137" s="7" t="n">
        <v>0.234839</v>
      </c>
      <c r="D137" s="16" t="n">
        <f aca="false">LOGINV(B137,$B$7,$C$7)</f>
        <v>6.98976161135483</v>
      </c>
      <c r="E137" s="16" t="n">
        <f aca="false">LOGINV(C137,$B$8,$C$8)</f>
        <v>68.4792389016837</v>
      </c>
      <c r="F137" s="16" t="n">
        <f aca="false">$B$5/100*E137*2_Girdiler!$B$14*2_Girdiler!$B$15*2_Girdiler!$B$16</f>
        <v>1.72293765076636</v>
      </c>
      <c r="G137" s="16" t="n">
        <f aca="false">MIN(MATCH(F137,2_Girdiler!$B$20:$I$20,1),7)</f>
        <v>1</v>
      </c>
      <c r="H137" s="16" t="n">
        <f aca="false">IF(F137&gt;=40,2_Girdiler!$I$21+(F137-40)*(2_Girdiler!$I$21-2_Girdiler!$H$21)/(2_Girdiler!$I$20-2_Girdiler!$H$20),INDEX(2_Girdiler!$B$21:$I$21,G137)+(F137-INDEX(2_Girdiler!$B$20:$I$20,G137))*(INDEX(2_Girdiler!$B$21:$I$21,G137+1)-INDEX(2_Girdiler!$B$21:$I$21,G137))/(INDEX(2_Girdiler!$B$20:$I$20,G137+1)-INDEX(2_Girdiler!$B$20:$I$20,G137)))</f>
        <v>3.79046283168599</v>
      </c>
      <c r="I137" s="16" t="n">
        <f aca="false">H137/2_Girdiler!$B$17</f>
        <v>1.51861491654086</v>
      </c>
      <c r="J137" s="16" t="n">
        <f aca="false">D137+I137</f>
        <v>8.50837652789569</v>
      </c>
    </row>
    <row r="138" customFormat="false" ht="15" hidden="false" customHeight="false" outlineLevel="0" collapsed="false">
      <c r="A138" s="0" t="n">
        <v>126</v>
      </c>
      <c r="B138" s="7" t="n">
        <v>0.991993</v>
      </c>
      <c r="C138" s="7" t="n">
        <v>0.162229</v>
      </c>
      <c r="D138" s="16" t="n">
        <f aca="false">LOGINV(B138,$B$7,$C$7)</f>
        <v>51.8498264919632</v>
      </c>
      <c r="E138" s="16" t="n">
        <f aca="false">LOGINV(C138,$B$8,$C$8)</f>
        <v>57.8118242626498</v>
      </c>
      <c r="F138" s="16" t="n">
        <f aca="false">$B$5/100*E138*2_Girdiler!$B$14*2_Girdiler!$B$15*2_Girdiler!$B$16</f>
        <v>1.45454549844827</v>
      </c>
      <c r="G138" s="16" t="n">
        <f aca="false">MIN(MATCH(F138,2_Girdiler!$B$20:$I$20,1),7)</f>
        <v>1</v>
      </c>
      <c r="H138" s="16" t="n">
        <f aca="false">IF(F138&gt;=40,2_Girdiler!$I$21+(F138-40)*(2_Girdiler!$I$21-2_Girdiler!$H$21)/(2_Girdiler!$I$20-2_Girdiler!$H$20),INDEX(2_Girdiler!$B$21:$I$21,G138)+(F138-INDEX(2_Girdiler!$B$20:$I$20,G138))*(INDEX(2_Girdiler!$B$21:$I$21,G138+1)-INDEX(2_Girdiler!$B$21:$I$21,G138))/(INDEX(2_Girdiler!$B$20:$I$20,G138+1)-INDEX(2_Girdiler!$B$20:$I$20,G138)))</f>
        <v>3.20000009658619</v>
      </c>
      <c r="I138" s="16" t="n">
        <f aca="false">H138/2_Girdiler!$B$17</f>
        <v>1.28205132074767</v>
      </c>
      <c r="J138" s="16" t="n">
        <f aca="false">D138+I138</f>
        <v>53.1318778127109</v>
      </c>
    </row>
    <row r="139" customFormat="false" ht="15" hidden="false" customHeight="false" outlineLevel="0" collapsed="false">
      <c r="A139" s="0" t="n">
        <v>127</v>
      </c>
      <c r="B139" s="7" t="n">
        <v>0.110132</v>
      </c>
      <c r="C139" s="7" t="n">
        <v>0.915924</v>
      </c>
      <c r="D139" s="16" t="n">
        <f aca="false">LOGINV(B139,$B$7,$C$7)</f>
        <v>6.83819870340029</v>
      </c>
      <c r="E139" s="16" t="n">
        <f aca="false">LOGINV(C139,$B$8,$C$8)</f>
        <v>265.824230418358</v>
      </c>
      <c r="F139" s="16" t="n">
        <f aca="false">$B$5/100*E139*2_Girdiler!$B$14*2_Girdiler!$B$15*2_Girdiler!$B$16</f>
        <v>6.68813763732589</v>
      </c>
      <c r="G139" s="16" t="n">
        <f aca="false">MIN(MATCH(F139,2_Girdiler!$B$20:$I$20,1),7)</f>
        <v>2</v>
      </c>
      <c r="H139" s="16" t="n">
        <f aca="false">IF(F139&gt;=40,2_Girdiler!$I$21+(F139-40)*(2_Girdiler!$I$21-2_Girdiler!$H$21)/(2_Girdiler!$I$20-2_Girdiler!$H$20),INDEX(2_Girdiler!$B$21:$I$21,G139)+(F139-INDEX(2_Girdiler!$B$20:$I$20,G139))*(INDEX(2_Girdiler!$B$21:$I$21,G139+1)-INDEX(2_Girdiler!$B$21:$I$21,G139))/(INDEX(2_Girdiler!$B$20:$I$20,G139+1)-INDEX(2_Girdiler!$B$20:$I$20,G139)))</f>
        <v>13.7010202197214</v>
      </c>
      <c r="I139" s="16" t="n">
        <f aca="false">H139/2_Girdiler!$B$17</f>
        <v>5.48919079315762</v>
      </c>
      <c r="J139" s="16" t="n">
        <f aca="false">D139+I139</f>
        <v>12.3273894965579</v>
      </c>
    </row>
    <row r="140" customFormat="false" ht="15" hidden="false" customHeight="false" outlineLevel="0" collapsed="false">
      <c r="A140" s="0" t="n">
        <v>128</v>
      </c>
      <c r="B140" s="7" t="n">
        <v>0.62207</v>
      </c>
      <c r="C140" s="7" t="n">
        <v>0.739901</v>
      </c>
      <c r="D140" s="16" t="n">
        <f aca="false">LOGINV(B140,$B$7,$C$7)</f>
        <v>16.1046469953024</v>
      </c>
      <c r="E140" s="16" t="n">
        <f aca="false">LOGINV(C140,$B$8,$C$8)</f>
        <v>165.390862890994</v>
      </c>
      <c r="F140" s="16" t="n">
        <f aca="false">$B$5/100*E140*2_Girdiler!$B$14*2_Girdiler!$B$15*2_Girdiler!$B$16</f>
        <v>4.16123411033742</v>
      </c>
      <c r="G140" s="16" t="n">
        <f aca="false">MIN(MATCH(F140,2_Girdiler!$B$20:$I$20,1),7)</f>
        <v>1</v>
      </c>
      <c r="H140" s="16" t="n">
        <f aca="false">IF(F140&gt;=40,2_Girdiler!$I$21+(F140-40)*(2_Girdiler!$I$21-2_Girdiler!$H$21)/(2_Girdiler!$I$20-2_Girdiler!$H$20),INDEX(2_Girdiler!$B$21:$I$21,G140)+(F140-INDEX(2_Girdiler!$B$20:$I$20,G140))*(INDEX(2_Girdiler!$B$21:$I$21,G140+1)-INDEX(2_Girdiler!$B$21:$I$21,G140))/(INDEX(2_Girdiler!$B$20:$I$20,G140+1)-INDEX(2_Girdiler!$B$20:$I$20,G140)))</f>
        <v>9.15471504274232</v>
      </c>
      <c r="I140" s="16" t="n">
        <f aca="false">H140/2_Girdiler!$B$17</f>
        <v>3.66775442417561</v>
      </c>
      <c r="J140" s="16" t="n">
        <f aca="false">D140+I140</f>
        <v>19.772401419478</v>
      </c>
    </row>
    <row r="141" customFormat="false" ht="15" hidden="false" customHeight="false" outlineLevel="0" collapsed="false">
      <c r="A141" s="0" t="n">
        <v>129</v>
      </c>
      <c r="B141" s="7" t="n">
        <v>0.354733</v>
      </c>
      <c r="C141" s="7" t="n">
        <v>0.933833</v>
      </c>
      <c r="D141" s="16" t="n">
        <f aca="false">LOGINV(B141,$B$7,$C$7)</f>
        <v>11.0025559706064</v>
      </c>
      <c r="E141" s="16" t="n">
        <f aca="false">LOGINV(C141,$B$8,$C$8)</f>
        <v>288.496122467128</v>
      </c>
      <c r="F141" s="16" t="n">
        <f aca="false">$B$5/100*E141*2_Girdiler!$B$14*2_Girdiler!$B$15*2_Girdiler!$B$16</f>
        <v>7.25856244127295</v>
      </c>
      <c r="G141" s="16" t="n">
        <f aca="false">MIN(MATCH(F141,2_Girdiler!$B$20:$I$20,1),7)</f>
        <v>2</v>
      </c>
      <c r="H141" s="16" t="n">
        <f aca="false">IF(F141&gt;=40,2_Girdiler!$I$21+(F141-40)*(2_Girdiler!$I$21-2_Girdiler!$H$21)/(2_Girdiler!$I$20-2_Girdiler!$H$20),INDEX(2_Girdiler!$B$21:$I$21,G141)+(F141-INDEX(2_Girdiler!$B$20:$I$20,G141))*(INDEX(2_Girdiler!$B$21:$I$21,G141+1)-INDEX(2_Girdiler!$B$21:$I$21,G141))/(INDEX(2_Girdiler!$B$20:$I$20,G141+1)-INDEX(2_Girdiler!$B$20:$I$20,G141)))</f>
        <v>14.6136999060367</v>
      </c>
      <c r="I141" s="16" t="n">
        <f aca="false">H141/2_Girdiler!$B$17</f>
        <v>5.85484771876471</v>
      </c>
      <c r="J141" s="16" t="n">
        <f aca="false">D141+I141</f>
        <v>16.8574036893711</v>
      </c>
    </row>
    <row r="142" customFormat="false" ht="15" hidden="false" customHeight="false" outlineLevel="0" collapsed="false">
      <c r="A142" s="0" t="n">
        <v>130</v>
      </c>
      <c r="B142" s="7" t="n">
        <v>0.976101</v>
      </c>
      <c r="C142" s="7" t="n">
        <v>0.558456</v>
      </c>
      <c r="D142" s="16" t="n">
        <f aca="false">LOGINV(B142,$B$7,$C$7)</f>
        <v>40.8123102892606</v>
      </c>
      <c r="E142" s="16" t="n">
        <f aca="false">LOGINV(C142,$B$8,$C$8)</f>
        <v>120.079447064292</v>
      </c>
      <c r="F142" s="16" t="n">
        <f aca="false">$B$5/100*E142*2_Girdiler!$B$14*2_Girdiler!$B$15*2_Girdiler!$B$16</f>
        <v>3.02119888813759</v>
      </c>
      <c r="G142" s="16" t="n">
        <f aca="false">MIN(MATCH(F142,2_Girdiler!$B$20:$I$20,1),7)</f>
        <v>1</v>
      </c>
      <c r="H142" s="16" t="n">
        <f aca="false">IF(F142&gt;=40,2_Girdiler!$I$21+(F142-40)*(2_Girdiler!$I$21-2_Girdiler!$H$21)/(2_Girdiler!$I$20-2_Girdiler!$H$20),INDEX(2_Girdiler!$B$21:$I$21,G142)+(F142-INDEX(2_Girdiler!$B$20:$I$20,G142))*(INDEX(2_Girdiler!$B$21:$I$21,G142+1)-INDEX(2_Girdiler!$B$21:$I$21,G142))/(INDEX(2_Girdiler!$B$20:$I$20,G142+1)-INDEX(2_Girdiler!$B$20:$I$20,G142)))</f>
        <v>6.6466375539027</v>
      </c>
      <c r="I142" s="16" t="n">
        <f aca="false">H142/2_Girdiler!$B$17</f>
        <v>2.66291568665974</v>
      </c>
      <c r="J142" s="16" t="n">
        <f aca="false">D142+I142</f>
        <v>43.4752259759204</v>
      </c>
    </row>
    <row r="143" customFormat="false" ht="15" hidden="false" customHeight="false" outlineLevel="0" collapsed="false">
      <c r="A143" s="0" t="n">
        <v>131</v>
      </c>
      <c r="B143" s="7" t="n">
        <v>0.98684</v>
      </c>
      <c r="C143" s="7" t="n">
        <v>0.505794</v>
      </c>
      <c r="D143" s="16" t="n">
        <f aca="false">LOGINV(B143,$B$7,$C$7)</f>
        <v>46.713832964145</v>
      </c>
      <c r="E143" s="16" t="n">
        <f aca="false">LOGINV(C143,$B$8,$C$8)</f>
        <v>110.233877937699</v>
      </c>
      <c r="F143" s="16" t="n">
        <f aca="false">$B$5/100*E143*2_Girdiler!$B$14*2_Girdiler!$B$15*2_Girdiler!$B$16</f>
        <v>2.7734843689125</v>
      </c>
      <c r="G143" s="16" t="n">
        <f aca="false">MIN(MATCH(F143,2_Girdiler!$B$20:$I$20,1),7)</f>
        <v>1</v>
      </c>
      <c r="H143" s="16" t="n">
        <f aca="false">IF(F143&gt;=40,2_Girdiler!$I$21+(F143-40)*(2_Girdiler!$I$21-2_Girdiler!$H$21)/(2_Girdiler!$I$20-2_Girdiler!$H$20),INDEX(2_Girdiler!$B$21:$I$21,G143)+(F143-INDEX(2_Girdiler!$B$20:$I$20,G143))*(INDEX(2_Girdiler!$B$21:$I$21,G143+1)-INDEX(2_Girdiler!$B$21:$I$21,G143))/(INDEX(2_Girdiler!$B$20:$I$20,G143+1)-INDEX(2_Girdiler!$B$20:$I$20,G143)))</f>
        <v>6.10166561160751</v>
      </c>
      <c r="I143" s="16" t="n">
        <f aca="false">H143/2_Girdiler!$B$17</f>
        <v>2.44457756875301</v>
      </c>
      <c r="J143" s="16" t="n">
        <f aca="false">D143+I143</f>
        <v>49.158410532898</v>
      </c>
    </row>
    <row r="144" customFormat="false" ht="15" hidden="false" customHeight="false" outlineLevel="0" collapsed="false">
      <c r="A144" s="0" t="n">
        <v>132</v>
      </c>
      <c r="B144" s="7" t="n">
        <v>0.43974</v>
      </c>
      <c r="C144" s="7" t="n">
        <v>0.785434</v>
      </c>
      <c r="D144" s="16" t="n">
        <f aca="false">LOGINV(B144,$B$7,$C$7)</f>
        <v>12.4445441616825</v>
      </c>
      <c r="E144" s="16" t="n">
        <f aca="false">LOGINV(C144,$B$8,$C$8)</f>
        <v>181.928113643435</v>
      </c>
      <c r="F144" s="16" t="n">
        <f aca="false">$B$5/100*E144*2_Girdiler!$B$14*2_Girdiler!$B$15*2_Girdiler!$B$16</f>
        <v>4.57731133926882</v>
      </c>
      <c r="G144" s="16" t="n">
        <f aca="false">MIN(MATCH(F144,2_Girdiler!$B$20:$I$20,1),7)</f>
        <v>1</v>
      </c>
      <c r="H144" s="16" t="n">
        <f aca="false">IF(F144&gt;=40,2_Girdiler!$I$21+(F144-40)*(2_Girdiler!$I$21-2_Girdiler!$H$21)/(2_Girdiler!$I$20-2_Girdiler!$H$20),INDEX(2_Girdiler!$B$21:$I$21,G144)+(F144-INDEX(2_Girdiler!$B$20:$I$20,G144))*(INDEX(2_Girdiler!$B$21:$I$21,G144+1)-INDEX(2_Girdiler!$B$21:$I$21,G144))/(INDEX(2_Girdiler!$B$20:$I$20,G144+1)-INDEX(2_Girdiler!$B$20:$I$20,G144)))</f>
        <v>10.0700849463914</v>
      </c>
      <c r="I144" s="16" t="n">
        <f aca="false">H144/2_Girdiler!$B$17</f>
        <v>4.0344891612145</v>
      </c>
      <c r="J144" s="16" t="n">
        <f aca="false">D144+I144</f>
        <v>16.479033322897</v>
      </c>
    </row>
    <row r="145" customFormat="false" ht="15" hidden="false" customHeight="false" outlineLevel="0" collapsed="false">
      <c r="A145" s="0" t="n">
        <v>133</v>
      </c>
      <c r="B145" s="7" t="n">
        <v>0.644248</v>
      </c>
      <c r="C145" s="7" t="n">
        <v>0.20053</v>
      </c>
      <c r="D145" s="16" t="n">
        <f aca="false">LOGINV(B145,$B$7,$C$7)</f>
        <v>16.6422909386408</v>
      </c>
      <c r="E145" s="16" t="n">
        <f aca="false">LOGINV(C145,$B$8,$C$8)</f>
        <v>63.5091269280738</v>
      </c>
      <c r="F145" s="16" t="n">
        <f aca="false">$B$5/100*E145*2_Girdiler!$B$14*2_Girdiler!$B$15*2_Girdiler!$B$16</f>
        <v>1.59788963351034</v>
      </c>
      <c r="G145" s="16" t="n">
        <f aca="false">MIN(MATCH(F145,2_Girdiler!$B$20:$I$20,1),7)</f>
        <v>1</v>
      </c>
      <c r="H145" s="16" t="n">
        <f aca="false">IF(F145&gt;=40,2_Girdiler!$I$21+(F145-40)*(2_Girdiler!$I$21-2_Girdiler!$H$21)/(2_Girdiler!$I$20-2_Girdiler!$H$20),INDEX(2_Girdiler!$B$21:$I$21,G145)+(F145-INDEX(2_Girdiler!$B$20:$I$20,G145))*(INDEX(2_Girdiler!$B$21:$I$21,G145+1)-INDEX(2_Girdiler!$B$21:$I$21,G145))/(INDEX(2_Girdiler!$B$20:$I$20,G145+1)-INDEX(2_Girdiler!$B$20:$I$20,G145)))</f>
        <v>3.51535719372274</v>
      </c>
      <c r="I145" s="16" t="n">
        <f aca="false">H145/2_Girdiler!$B$17</f>
        <v>1.40839631158764</v>
      </c>
      <c r="J145" s="16" t="n">
        <f aca="false">D145+I145</f>
        <v>18.0506872502285</v>
      </c>
    </row>
    <row r="146" customFormat="false" ht="15" hidden="false" customHeight="false" outlineLevel="0" collapsed="false">
      <c r="A146" s="0" t="n">
        <v>134</v>
      </c>
      <c r="B146" s="7" t="n">
        <v>0.514939</v>
      </c>
      <c r="C146" s="7" t="n">
        <v>0.016459</v>
      </c>
      <c r="D146" s="16" t="n">
        <f aca="false">LOGINV(B146,$B$7,$C$7)</f>
        <v>13.8277517697571</v>
      </c>
      <c r="E146" s="16" t="n">
        <f aca="false">LOGINV(C146,$B$8,$C$8)</f>
        <v>27.5588767683732</v>
      </c>
      <c r="F146" s="16" t="n">
        <f aca="false">$B$5/100*E146*2_Girdiler!$B$14*2_Girdiler!$B$15*2_Girdiler!$B$16</f>
        <v>0.69338133949227</v>
      </c>
      <c r="G146" s="16" t="n">
        <f aca="false">MIN(MATCH(F146,2_Girdiler!$B$20:$I$20,1),7)</f>
        <v>1</v>
      </c>
      <c r="H146" s="16" t="n">
        <f aca="false">IF(F146&gt;=40,2_Girdiler!$I$21+(F146-40)*(2_Girdiler!$I$21-2_Girdiler!$H$21)/(2_Girdiler!$I$20-2_Girdiler!$H$20),INDEX(2_Girdiler!$B$21:$I$21,G146)+(F146-INDEX(2_Girdiler!$B$20:$I$20,G146))*(INDEX(2_Girdiler!$B$21:$I$21,G146+1)-INDEX(2_Girdiler!$B$21:$I$21,G146))/(INDEX(2_Girdiler!$B$20:$I$20,G146+1)-INDEX(2_Girdiler!$B$20:$I$20,G146)))</f>
        <v>1.52543894688299</v>
      </c>
      <c r="I146" s="16" t="n">
        <f aca="false">H146/2_Girdiler!$B$17</f>
        <v>0.611153424231969</v>
      </c>
      <c r="J146" s="16" t="n">
        <f aca="false">D146+I146</f>
        <v>14.4389051939891</v>
      </c>
    </row>
    <row r="147" customFormat="false" ht="15" hidden="false" customHeight="false" outlineLevel="0" collapsed="false">
      <c r="A147" s="0" t="n">
        <v>135</v>
      </c>
      <c r="B147" s="7" t="n">
        <v>0.87566</v>
      </c>
      <c r="C147" s="7" t="n">
        <v>0.542446</v>
      </c>
      <c r="D147" s="16" t="n">
        <f aca="false">LOGINV(B147,$B$7,$C$7)</f>
        <v>25.7592855705164</v>
      </c>
      <c r="E147" s="16" t="n">
        <f aca="false">LOGINV(C147,$B$8,$C$8)</f>
        <v>116.984098482154</v>
      </c>
      <c r="F147" s="16" t="n">
        <f aca="false">$B$5/100*E147*2_Girdiler!$B$14*2_Girdiler!$B$15*2_Girdiler!$B$16</f>
        <v>2.943319917811</v>
      </c>
      <c r="G147" s="16" t="n">
        <f aca="false">MIN(MATCH(F147,2_Girdiler!$B$20:$I$20,1),7)</f>
        <v>1</v>
      </c>
      <c r="H147" s="16" t="n">
        <f aca="false">IF(F147&gt;=40,2_Girdiler!$I$21+(F147-40)*(2_Girdiler!$I$21-2_Girdiler!$H$21)/(2_Girdiler!$I$20-2_Girdiler!$H$20),INDEX(2_Girdiler!$B$21:$I$21,G147)+(F147-INDEX(2_Girdiler!$B$20:$I$20,G147))*(INDEX(2_Girdiler!$B$21:$I$21,G147+1)-INDEX(2_Girdiler!$B$21:$I$21,G147))/(INDEX(2_Girdiler!$B$20:$I$20,G147+1)-INDEX(2_Girdiler!$B$20:$I$20,G147)))</f>
        <v>6.47530381918421</v>
      </c>
      <c r="I147" s="16" t="n">
        <f aca="false">H147/2_Girdiler!$B$17</f>
        <v>2.59427236345521</v>
      </c>
      <c r="J147" s="16" t="n">
        <f aca="false">D147+I147</f>
        <v>28.3535579339716</v>
      </c>
    </row>
    <row r="148" customFormat="false" ht="15" hidden="false" customHeight="false" outlineLevel="0" collapsed="false">
      <c r="A148" s="0" t="n">
        <v>136</v>
      </c>
      <c r="B148" s="7" t="n">
        <v>0.046187</v>
      </c>
      <c r="C148" s="7" t="n">
        <v>0.937759</v>
      </c>
      <c r="D148" s="16" t="n">
        <f aca="false">LOGINV(B148,$B$7,$C$7)</f>
        <v>5.29992493577985</v>
      </c>
      <c r="E148" s="16" t="n">
        <f aca="false">LOGINV(C148,$B$8,$C$8)</f>
        <v>294.378240577824</v>
      </c>
      <c r="F148" s="16" t="n">
        <f aca="false">$B$5/100*E148*2_Girdiler!$B$14*2_Girdiler!$B$15*2_Girdiler!$B$16</f>
        <v>7.40655653293804</v>
      </c>
      <c r="G148" s="16" t="n">
        <f aca="false">MIN(MATCH(F148,2_Girdiler!$B$20:$I$20,1),7)</f>
        <v>2</v>
      </c>
      <c r="H148" s="16" t="n">
        <f aca="false">IF(F148&gt;=40,2_Girdiler!$I$21+(F148-40)*(2_Girdiler!$I$21-2_Girdiler!$H$21)/(2_Girdiler!$I$20-2_Girdiler!$H$20),INDEX(2_Girdiler!$B$21:$I$21,G148)+(F148-INDEX(2_Girdiler!$B$20:$I$20,G148))*(INDEX(2_Girdiler!$B$21:$I$21,G148+1)-INDEX(2_Girdiler!$B$21:$I$21,G148))/(INDEX(2_Girdiler!$B$20:$I$20,G148+1)-INDEX(2_Girdiler!$B$20:$I$20,G148)))</f>
        <v>14.8504904527009</v>
      </c>
      <c r="I148" s="16" t="n">
        <f aca="false">H148/2_Girdiler!$B$17</f>
        <v>5.94971572624233</v>
      </c>
      <c r="J148" s="16" t="n">
        <f aca="false">D148+I148</f>
        <v>11.2496406620222</v>
      </c>
    </row>
    <row r="149" customFormat="false" ht="15" hidden="false" customHeight="false" outlineLevel="0" collapsed="false">
      <c r="A149" s="0" t="n">
        <v>137</v>
      </c>
      <c r="B149" s="7" t="n">
        <v>0.999436</v>
      </c>
      <c r="C149" s="7" t="n">
        <v>0.737305</v>
      </c>
      <c r="D149" s="16" t="n">
        <f aca="false">LOGINV(B149,$B$7,$C$7)</f>
        <v>83.1765941645278</v>
      </c>
      <c r="E149" s="16" t="n">
        <f aca="false">LOGINV(C149,$B$8,$C$8)</f>
        <v>164.540969727103</v>
      </c>
      <c r="F149" s="16" t="n">
        <f aca="false">$B$5/100*E149*2_Girdiler!$B$14*2_Girdiler!$B$15*2_Girdiler!$B$16</f>
        <v>4.13985079833391</v>
      </c>
      <c r="G149" s="16" t="n">
        <f aca="false">MIN(MATCH(F149,2_Girdiler!$B$20:$I$20,1),7)</f>
        <v>1</v>
      </c>
      <c r="H149" s="16" t="n">
        <f aca="false">IF(F149&gt;=40,2_Girdiler!$I$21+(F149-40)*(2_Girdiler!$I$21-2_Girdiler!$H$21)/(2_Girdiler!$I$20-2_Girdiler!$H$20),INDEX(2_Girdiler!$B$21:$I$21,G149)+(F149-INDEX(2_Girdiler!$B$20:$I$20,G149))*(INDEX(2_Girdiler!$B$21:$I$21,G149+1)-INDEX(2_Girdiler!$B$21:$I$21,G149))/(INDEX(2_Girdiler!$B$20:$I$20,G149+1)-INDEX(2_Girdiler!$B$20:$I$20,G149)))</f>
        <v>9.10767175633461</v>
      </c>
      <c r="I149" s="16" t="n">
        <f aca="false">H149/2_Girdiler!$B$17</f>
        <v>3.6489069536597</v>
      </c>
      <c r="J149" s="16" t="n">
        <f aca="false">D149+I149</f>
        <v>86.8255011181875</v>
      </c>
    </row>
    <row r="150" customFormat="false" ht="15" hidden="false" customHeight="false" outlineLevel="0" collapsed="false">
      <c r="A150" s="0" t="n">
        <v>138</v>
      </c>
      <c r="B150" s="7" t="n">
        <v>0.431323</v>
      </c>
      <c r="C150" s="7" t="n">
        <v>0.591419</v>
      </c>
      <c r="D150" s="16" t="n">
        <f aca="false">LOGINV(B150,$B$7,$C$7)</f>
        <v>12.2971306061099</v>
      </c>
      <c r="E150" s="16" t="n">
        <f aca="false">LOGINV(C150,$B$8,$C$8)</f>
        <v>126.781679179039</v>
      </c>
      <c r="F150" s="16" t="n">
        <f aca="false">$B$5/100*E150*2_Girdiler!$B$14*2_Girdiler!$B$15*2_Girdiler!$B$16</f>
        <v>3.18982704814461</v>
      </c>
      <c r="G150" s="16" t="n">
        <f aca="false">MIN(MATCH(F150,2_Girdiler!$B$20:$I$20,1),7)</f>
        <v>1</v>
      </c>
      <c r="H150" s="16" t="n">
        <f aca="false">IF(F150&gt;=40,2_Girdiler!$I$21+(F150-40)*(2_Girdiler!$I$21-2_Girdiler!$H$21)/(2_Girdiler!$I$20-2_Girdiler!$H$20),INDEX(2_Girdiler!$B$21:$I$21,G150)+(F150-INDEX(2_Girdiler!$B$20:$I$20,G150))*(INDEX(2_Girdiler!$B$21:$I$21,G150+1)-INDEX(2_Girdiler!$B$21:$I$21,G150))/(INDEX(2_Girdiler!$B$20:$I$20,G150+1)-INDEX(2_Girdiler!$B$20:$I$20,G150)))</f>
        <v>7.01761950591815</v>
      </c>
      <c r="I150" s="16" t="n">
        <f aca="false">H150/2_Girdiler!$B$17</f>
        <v>2.81154627640952</v>
      </c>
      <c r="J150" s="16" t="n">
        <f aca="false">D150+I150</f>
        <v>15.1086768825194</v>
      </c>
    </row>
    <row r="151" customFormat="false" ht="15" hidden="false" customHeight="false" outlineLevel="0" collapsed="false">
      <c r="A151" s="0" t="n">
        <v>139</v>
      </c>
      <c r="B151" s="7" t="n">
        <v>0.010232</v>
      </c>
      <c r="C151" s="7" t="n">
        <v>0.108449</v>
      </c>
      <c r="D151" s="16" t="n">
        <f aca="false">LOGINV(B151,$B$7,$C$7)</f>
        <v>3.72064597674807</v>
      </c>
      <c r="E151" s="16" t="n">
        <f aca="false">LOGINV(C151,$B$8,$C$8)</f>
        <v>49.2127954157225</v>
      </c>
      <c r="F151" s="16" t="n">
        <f aca="false">$B$5/100*E151*2_Girdiler!$B$14*2_Girdiler!$B$15*2_Girdiler!$B$16</f>
        <v>1.23819393265958</v>
      </c>
      <c r="G151" s="16" t="n">
        <f aca="false">MIN(MATCH(F151,2_Girdiler!$B$20:$I$20,1),7)</f>
        <v>1</v>
      </c>
      <c r="H151" s="16" t="n">
        <f aca="false">IF(F151&gt;=40,2_Girdiler!$I$21+(F151-40)*(2_Girdiler!$I$21-2_Girdiler!$H$21)/(2_Girdiler!$I$20-2_Girdiler!$H$20),INDEX(2_Girdiler!$B$21:$I$21,G151)+(F151-INDEX(2_Girdiler!$B$20:$I$20,G151))*(INDEX(2_Girdiler!$B$21:$I$21,G151+1)-INDEX(2_Girdiler!$B$21:$I$21,G151))/(INDEX(2_Girdiler!$B$20:$I$20,G151+1)-INDEX(2_Girdiler!$B$20:$I$20,G151)))</f>
        <v>2.72402665185107</v>
      </c>
      <c r="I151" s="16" t="n">
        <f aca="false">H151/2_Girdiler!$B$17</f>
        <v>1.0913568316711</v>
      </c>
      <c r="J151" s="16" t="n">
        <f aca="false">D151+I151</f>
        <v>4.81200280841917</v>
      </c>
    </row>
    <row r="152" customFormat="false" ht="15" hidden="false" customHeight="false" outlineLevel="0" collapsed="false">
      <c r="A152" s="0" t="n">
        <v>140</v>
      </c>
      <c r="B152" s="7" t="n">
        <v>0.330999</v>
      </c>
      <c r="C152" s="7" t="n">
        <v>0.411269</v>
      </c>
      <c r="D152" s="16" t="n">
        <f aca="false">LOGINV(B152,$B$7,$C$7)</f>
        <v>10.6135244433411</v>
      </c>
      <c r="E152" s="16" t="n">
        <f aca="false">LOGINV(C152,$B$8,$C$8)</f>
        <v>94.4863288908351</v>
      </c>
      <c r="F152" s="16" t="n">
        <f aca="false">$B$5/100*E152*2_Girdiler!$B$14*2_Girdiler!$B$15*2_Girdiler!$B$16</f>
        <v>2.37727603489341</v>
      </c>
      <c r="G152" s="16" t="n">
        <f aca="false">MIN(MATCH(F152,2_Girdiler!$B$20:$I$20,1),7)</f>
        <v>1</v>
      </c>
      <c r="H152" s="16" t="n">
        <f aca="false">IF(F152&gt;=40,2_Girdiler!$I$21+(F152-40)*(2_Girdiler!$I$21-2_Girdiler!$H$21)/(2_Girdiler!$I$20-2_Girdiler!$H$20),INDEX(2_Girdiler!$B$21:$I$21,G152)+(F152-INDEX(2_Girdiler!$B$20:$I$20,G152))*(INDEX(2_Girdiler!$B$21:$I$21,G152+1)-INDEX(2_Girdiler!$B$21:$I$21,G152))/(INDEX(2_Girdiler!$B$20:$I$20,G152+1)-INDEX(2_Girdiler!$B$20:$I$20,G152)))</f>
        <v>5.2300072767655</v>
      </c>
      <c r="I152" s="16" t="n">
        <f aca="false">H152/2_Girdiler!$B$17</f>
        <v>2.09535547947336</v>
      </c>
      <c r="J152" s="16" t="n">
        <f aca="false">D152+I152</f>
        <v>12.7088799228145</v>
      </c>
    </row>
    <row r="153" customFormat="false" ht="15" hidden="false" customHeight="false" outlineLevel="0" collapsed="false">
      <c r="A153" s="0" t="n">
        <v>141</v>
      </c>
      <c r="B153" s="7" t="n">
        <v>0.755949</v>
      </c>
      <c r="C153" s="7" t="n">
        <v>0.17073</v>
      </c>
      <c r="D153" s="16" t="n">
        <f aca="false">LOGINV(B153,$B$7,$C$7)</f>
        <v>19.9307261533801</v>
      </c>
      <c r="E153" s="16" t="n">
        <f aca="false">LOGINV(C153,$B$8,$C$8)</f>
        <v>59.0966944019566</v>
      </c>
      <c r="F153" s="16" t="n">
        <f aca="false">$B$5/100*E153*2_Girdiler!$B$14*2_Girdiler!$B$15*2_Girdiler!$B$16</f>
        <v>1.48687283115323</v>
      </c>
      <c r="G153" s="16" t="n">
        <f aca="false">MIN(MATCH(F153,2_Girdiler!$B$20:$I$20,1),7)</f>
        <v>1</v>
      </c>
      <c r="H153" s="16" t="n">
        <f aca="false">IF(F153&gt;=40,2_Girdiler!$I$21+(F153-40)*(2_Girdiler!$I$21-2_Girdiler!$H$21)/(2_Girdiler!$I$20-2_Girdiler!$H$20),INDEX(2_Girdiler!$B$21:$I$21,G153)+(F153-INDEX(2_Girdiler!$B$20:$I$20,G153))*(INDEX(2_Girdiler!$B$21:$I$21,G153+1)-INDEX(2_Girdiler!$B$21:$I$21,G153))/(INDEX(2_Girdiler!$B$20:$I$20,G153+1)-INDEX(2_Girdiler!$B$20:$I$20,G153)))</f>
        <v>3.2711202285371</v>
      </c>
      <c r="I153" s="16" t="n">
        <f aca="false">H153/2_Girdiler!$B$17</f>
        <v>1.31054496335621</v>
      </c>
      <c r="J153" s="16" t="n">
        <f aca="false">D153+I153</f>
        <v>21.2412711167363</v>
      </c>
    </row>
    <row r="154" customFormat="false" ht="15" hidden="false" customHeight="false" outlineLevel="0" collapsed="false">
      <c r="A154" s="0" t="n">
        <v>142</v>
      </c>
      <c r="B154" s="7" t="n">
        <v>0.116105</v>
      </c>
      <c r="C154" s="7" t="n">
        <v>0.697464</v>
      </c>
      <c r="D154" s="16" t="n">
        <f aca="false">LOGINV(B154,$B$7,$C$7)</f>
        <v>6.95793268682147</v>
      </c>
      <c r="E154" s="16" t="n">
        <f aca="false">LOGINV(C154,$B$8,$C$8)</f>
        <v>152.479536424858</v>
      </c>
      <c r="F154" s="16" t="n">
        <f aca="false">$B$5/100*E154*2_Girdiler!$B$14*2_Girdiler!$B$15*2_Girdiler!$B$16</f>
        <v>3.83638513644944</v>
      </c>
      <c r="G154" s="16" t="n">
        <f aca="false">MIN(MATCH(F154,2_Girdiler!$B$20:$I$20,1),7)</f>
        <v>1</v>
      </c>
      <c r="H154" s="16" t="n">
        <f aca="false">IF(F154&gt;=40,2_Girdiler!$I$21+(F154-40)*(2_Girdiler!$I$21-2_Girdiler!$H$21)/(2_Girdiler!$I$20-2_Girdiler!$H$20),INDEX(2_Girdiler!$B$21:$I$21,G154)+(F154-INDEX(2_Girdiler!$B$20:$I$20,G154))*(INDEX(2_Girdiler!$B$21:$I$21,G154+1)-INDEX(2_Girdiler!$B$21:$I$21,G154))/(INDEX(2_Girdiler!$B$20:$I$20,G154+1)-INDEX(2_Girdiler!$B$20:$I$20,G154)))</f>
        <v>8.44004730018876</v>
      </c>
      <c r="I154" s="16" t="n">
        <f aca="false">H154/2_Girdiler!$B$17</f>
        <v>3.38142920680639</v>
      </c>
      <c r="J154" s="16" t="n">
        <f aca="false">D154+I154</f>
        <v>10.3393618936279</v>
      </c>
    </row>
    <row r="155" customFormat="false" ht="15" hidden="false" customHeight="false" outlineLevel="0" collapsed="false">
      <c r="A155" s="0" t="n">
        <v>143</v>
      </c>
      <c r="B155" s="7" t="n">
        <v>0.888032</v>
      </c>
      <c r="C155" s="7" t="n">
        <v>0.879667</v>
      </c>
      <c r="D155" s="16" t="n">
        <f aca="false">LOGINV(B155,$B$7,$C$7)</f>
        <v>26.673484706116</v>
      </c>
      <c r="E155" s="16" t="n">
        <f aca="false">LOGINV(C155,$B$8,$C$8)</f>
        <v>232.900086520215</v>
      </c>
      <c r="F155" s="16" t="n">
        <f aca="false">$B$5/100*E155*2_Girdiler!$B$14*2_Girdiler!$B$15*2_Girdiler!$B$16</f>
        <v>5.85976617684861</v>
      </c>
      <c r="G155" s="16" t="n">
        <f aca="false">MIN(MATCH(F155,2_Girdiler!$B$20:$I$20,1),7)</f>
        <v>2</v>
      </c>
      <c r="H155" s="16" t="n">
        <f aca="false">IF(F155&gt;=40,2_Girdiler!$I$21+(F155-40)*(2_Girdiler!$I$21-2_Girdiler!$H$21)/(2_Girdiler!$I$20-2_Girdiler!$H$20),INDEX(2_Girdiler!$B$21:$I$21,G155)+(F155-INDEX(2_Girdiler!$B$20:$I$20,G155))*(INDEX(2_Girdiler!$B$21:$I$21,G155+1)-INDEX(2_Girdiler!$B$21:$I$21,G155))/(INDEX(2_Girdiler!$B$20:$I$20,G155+1)-INDEX(2_Girdiler!$B$20:$I$20,G155)))</f>
        <v>12.3756258829578</v>
      </c>
      <c r="I155" s="16" t="n">
        <f aca="false">H155/2_Girdiler!$B$17</f>
        <v>4.95818344669783</v>
      </c>
      <c r="J155" s="16" t="n">
        <f aca="false">D155+I155</f>
        <v>31.6316681528138</v>
      </c>
    </row>
    <row r="156" customFormat="false" ht="15" hidden="false" customHeight="false" outlineLevel="0" collapsed="false">
      <c r="A156" s="0" t="n">
        <v>144</v>
      </c>
      <c r="B156" s="7" t="n">
        <v>0.741916</v>
      </c>
      <c r="C156" s="7" t="n">
        <v>0.983567</v>
      </c>
      <c r="D156" s="16" t="n">
        <f aca="false">LOGINV(B156,$B$7,$C$7)</f>
        <v>19.4471307228694</v>
      </c>
      <c r="E156" s="16" t="n">
        <f aca="false">LOGINV(C156,$B$8,$C$8)</f>
        <v>432.915693932212</v>
      </c>
      <c r="F156" s="16" t="n">
        <f aca="false">$B$5/100*E156*2_Girdiler!$B$14*2_Girdiler!$B$15*2_Girdiler!$B$16</f>
        <v>10.8921588593345</v>
      </c>
      <c r="G156" s="16" t="n">
        <f aca="false">MIN(MATCH(F156,2_Girdiler!$B$20:$I$20,1),7)</f>
        <v>3</v>
      </c>
      <c r="H156" s="16" t="n">
        <f aca="false">IF(F156&gt;=40,2_Girdiler!$I$21+(F156-40)*(2_Girdiler!$I$21-2_Girdiler!$H$21)/(2_Girdiler!$I$20-2_Girdiler!$H$20),INDEX(2_Girdiler!$B$21:$I$21,G156)+(F156-INDEX(2_Girdiler!$B$20:$I$20,G156))*(INDEX(2_Girdiler!$B$21:$I$21,G156+1)-INDEX(2_Girdiler!$B$21:$I$21,G156))/(INDEX(2_Girdiler!$B$20:$I$20,G156+1)-INDEX(2_Girdiler!$B$20:$I$20,G156)))</f>
        <v>19.802942973401</v>
      </c>
      <c r="I156" s="16" t="n">
        <f aca="false">H156/2_Girdiler!$B$17</f>
        <v>7.93387138357412</v>
      </c>
      <c r="J156" s="16" t="n">
        <f aca="false">D156+I156</f>
        <v>27.3810021064435</v>
      </c>
    </row>
    <row r="157" customFormat="false" ht="15" hidden="false" customHeight="false" outlineLevel="0" collapsed="false">
      <c r="A157" s="0" t="n">
        <v>145</v>
      </c>
      <c r="B157" s="7" t="n">
        <v>0.522092</v>
      </c>
      <c r="C157" s="7" t="n">
        <v>0.774469</v>
      </c>
      <c r="D157" s="16" t="n">
        <f aca="false">LOGINV(B157,$B$7,$C$7)</f>
        <v>13.9667934507179</v>
      </c>
      <c r="E157" s="16" t="n">
        <f aca="false">LOGINV(C157,$B$8,$C$8)</f>
        <v>177.630822647593</v>
      </c>
      <c r="F157" s="16" t="n">
        <f aca="false">$B$5/100*E157*2_Girdiler!$B$14*2_Girdiler!$B$15*2_Girdiler!$B$16</f>
        <v>4.46919149781345</v>
      </c>
      <c r="G157" s="16" t="n">
        <f aca="false">MIN(MATCH(F157,2_Girdiler!$B$20:$I$20,1),7)</f>
        <v>1</v>
      </c>
      <c r="H157" s="16" t="n">
        <f aca="false">IF(F157&gt;=40,2_Girdiler!$I$21+(F157-40)*(2_Girdiler!$I$21-2_Girdiler!$H$21)/(2_Girdiler!$I$20-2_Girdiler!$H$20),INDEX(2_Girdiler!$B$21:$I$21,G157)+(F157-INDEX(2_Girdiler!$B$20:$I$20,G157))*(INDEX(2_Girdiler!$B$21:$I$21,G157+1)-INDEX(2_Girdiler!$B$21:$I$21,G157))/(INDEX(2_Girdiler!$B$20:$I$20,G157+1)-INDEX(2_Girdiler!$B$20:$I$20,G157)))</f>
        <v>9.83222129518958</v>
      </c>
      <c r="I157" s="16" t="n">
        <f aca="false">H157/2_Girdiler!$B$17</f>
        <v>3.93919122403429</v>
      </c>
      <c r="J157" s="16" t="n">
        <f aca="false">D157+I157</f>
        <v>17.9059846747522</v>
      </c>
    </row>
    <row r="158" customFormat="false" ht="15" hidden="false" customHeight="false" outlineLevel="0" collapsed="false">
      <c r="A158" s="0" t="n">
        <v>146</v>
      </c>
      <c r="B158" s="7" t="n">
        <v>0.417177</v>
      </c>
      <c r="C158" s="7" t="n">
        <v>0.353256</v>
      </c>
      <c r="D158" s="16" t="n">
        <f aca="false">LOGINV(B158,$B$7,$C$7)</f>
        <v>12.0520661579127</v>
      </c>
      <c r="E158" s="16" t="n">
        <f aca="false">LOGINV(C158,$B$8,$C$8)</f>
        <v>85.6414586278406</v>
      </c>
      <c r="F158" s="16" t="n">
        <f aca="false">$B$5/100*E158*2_Girdiler!$B$14*2_Girdiler!$B$15*2_Girdiler!$B$16</f>
        <v>2.15473909907647</v>
      </c>
      <c r="G158" s="16" t="n">
        <f aca="false">MIN(MATCH(F158,2_Girdiler!$B$20:$I$20,1),7)</f>
        <v>1</v>
      </c>
      <c r="H158" s="16" t="n">
        <f aca="false">IF(F158&gt;=40,2_Girdiler!$I$21+(F158-40)*(2_Girdiler!$I$21-2_Girdiler!$H$21)/(2_Girdiler!$I$20-2_Girdiler!$H$20),INDEX(2_Girdiler!$B$21:$I$21,G158)+(F158-INDEX(2_Girdiler!$B$20:$I$20,G158))*(INDEX(2_Girdiler!$B$21:$I$21,G158+1)-INDEX(2_Girdiler!$B$21:$I$21,G158))/(INDEX(2_Girdiler!$B$20:$I$20,G158+1)-INDEX(2_Girdiler!$B$20:$I$20,G158)))</f>
        <v>4.74042601796823</v>
      </c>
      <c r="I158" s="16" t="n">
        <f aca="false">H158/2_Girdiler!$B$17</f>
        <v>1.8992091418142</v>
      </c>
      <c r="J158" s="16" t="n">
        <f aca="false">D158+I158</f>
        <v>13.9512752997269</v>
      </c>
    </row>
    <row r="159" customFormat="false" ht="15" hidden="false" customHeight="false" outlineLevel="0" collapsed="false">
      <c r="A159" s="0" t="n">
        <v>147</v>
      </c>
      <c r="B159" s="7" t="n">
        <v>0.910822</v>
      </c>
      <c r="C159" s="7" t="n">
        <v>0.430707</v>
      </c>
      <c r="D159" s="16" t="n">
        <f aca="false">LOGINV(B159,$B$7,$C$7)</f>
        <v>28.673345738531</v>
      </c>
      <c r="E159" s="16" t="n">
        <f aca="false">LOGINV(C159,$B$8,$C$8)</f>
        <v>97.5671890338092</v>
      </c>
      <c r="F159" s="16" t="n">
        <f aca="false">$B$5/100*E159*2_Girdiler!$B$14*2_Girdiler!$B$15*2_Girdiler!$B$16</f>
        <v>2.45479047609064</v>
      </c>
      <c r="G159" s="16" t="n">
        <f aca="false">MIN(MATCH(F159,2_Girdiler!$B$20:$I$20,1),7)</f>
        <v>1</v>
      </c>
      <c r="H159" s="16" t="n">
        <f aca="false">IF(F159&gt;=40,2_Girdiler!$I$21+(F159-40)*(2_Girdiler!$I$21-2_Girdiler!$H$21)/(2_Girdiler!$I$20-2_Girdiler!$H$20),INDEX(2_Girdiler!$B$21:$I$21,G159)+(F159-INDEX(2_Girdiler!$B$20:$I$20,G159))*(INDEX(2_Girdiler!$B$21:$I$21,G159+1)-INDEX(2_Girdiler!$B$21:$I$21,G159))/(INDEX(2_Girdiler!$B$20:$I$20,G159+1)-INDEX(2_Girdiler!$B$20:$I$20,G159)))</f>
        <v>5.40053904739941</v>
      </c>
      <c r="I159" s="16" t="n">
        <f aca="false">H159/2_Girdiler!$B$17</f>
        <v>2.16367750296451</v>
      </c>
      <c r="J159" s="16" t="n">
        <f aca="false">D159+I159</f>
        <v>30.8370232414955</v>
      </c>
    </row>
    <row r="160" customFormat="false" ht="15" hidden="false" customHeight="false" outlineLevel="0" collapsed="false">
      <c r="A160" s="0" t="n">
        <v>148</v>
      </c>
      <c r="B160" s="7" t="n">
        <v>0.746471</v>
      </c>
      <c r="C160" s="7" t="n">
        <v>0.497023</v>
      </c>
      <c r="D160" s="16" t="n">
        <f aca="false">LOGINV(B160,$B$7,$C$7)</f>
        <v>19.6012520102309</v>
      </c>
      <c r="E160" s="16" t="n">
        <f aca="false">LOGINV(C160,$B$8,$C$8)</f>
        <v>108.680476548351</v>
      </c>
      <c r="F160" s="16" t="n">
        <f aca="false">$B$5/100*E160*2_Girdiler!$B$14*2_Girdiler!$B$15*2_Girdiler!$B$16</f>
        <v>2.7344007899565</v>
      </c>
      <c r="G160" s="16" t="n">
        <f aca="false">MIN(MATCH(F160,2_Girdiler!$B$20:$I$20,1),7)</f>
        <v>1</v>
      </c>
      <c r="H160" s="16" t="n">
        <f aca="false">IF(F160&gt;=40,2_Girdiler!$I$21+(F160-40)*(2_Girdiler!$I$21-2_Girdiler!$H$21)/(2_Girdiler!$I$20-2_Girdiler!$H$20),INDEX(2_Girdiler!$B$21:$I$21,G160)+(F160-INDEX(2_Girdiler!$B$20:$I$20,G160))*(INDEX(2_Girdiler!$B$21:$I$21,G160+1)-INDEX(2_Girdiler!$B$21:$I$21,G160))/(INDEX(2_Girdiler!$B$20:$I$20,G160+1)-INDEX(2_Girdiler!$B$20:$I$20,G160)))</f>
        <v>6.0156817379043</v>
      </c>
      <c r="I160" s="16" t="n">
        <f aca="false">H160/2_Girdiler!$B$17</f>
        <v>2.41012890140397</v>
      </c>
      <c r="J160" s="16" t="n">
        <f aca="false">D160+I160</f>
        <v>22.0113809116348</v>
      </c>
    </row>
    <row r="161" customFormat="false" ht="15" hidden="false" customHeight="false" outlineLevel="0" collapsed="false">
      <c r="A161" s="0" t="n">
        <v>149</v>
      </c>
      <c r="B161" s="7" t="n">
        <v>0.112213</v>
      </c>
      <c r="C161" s="7" t="n">
        <v>0.126876</v>
      </c>
      <c r="D161" s="16" t="n">
        <f aca="false">LOGINV(B161,$B$7,$C$7)</f>
        <v>6.88019190912199</v>
      </c>
      <c r="E161" s="16" t="n">
        <f aca="false">LOGINV(C161,$B$8,$C$8)</f>
        <v>52.2756488558199</v>
      </c>
      <c r="F161" s="16" t="n">
        <f aca="false">$B$5/100*E161*2_Girdiler!$B$14*2_Girdiler!$B$15*2_Girdiler!$B$16</f>
        <v>1.31525532521243</v>
      </c>
      <c r="G161" s="16" t="n">
        <f aca="false">MIN(MATCH(F161,2_Girdiler!$B$20:$I$20,1),7)</f>
        <v>1</v>
      </c>
      <c r="H161" s="16" t="n">
        <f aca="false">IF(F161&gt;=40,2_Girdiler!$I$21+(F161-40)*(2_Girdiler!$I$21-2_Girdiler!$H$21)/(2_Girdiler!$I$20-2_Girdiler!$H$20),INDEX(2_Girdiler!$B$21:$I$21,G161)+(F161-INDEX(2_Girdiler!$B$20:$I$20,G161))*(INDEX(2_Girdiler!$B$21:$I$21,G161+1)-INDEX(2_Girdiler!$B$21:$I$21,G161))/(INDEX(2_Girdiler!$B$20:$I$20,G161+1)-INDEX(2_Girdiler!$B$20:$I$20,G161)))</f>
        <v>2.89356171546734</v>
      </c>
      <c r="I161" s="16" t="n">
        <f aca="false">H161/2_Girdiler!$B$17</f>
        <v>1.15927953344044</v>
      </c>
      <c r="J161" s="16" t="n">
        <f aca="false">D161+I161</f>
        <v>8.03947144256243</v>
      </c>
    </row>
    <row r="162" customFormat="false" ht="15" hidden="false" customHeight="false" outlineLevel="0" collapsed="false">
      <c r="A162" s="0" t="n">
        <v>150</v>
      </c>
      <c r="B162" s="7" t="n">
        <v>0.510123</v>
      </c>
      <c r="C162" s="7" t="n">
        <v>0.707678</v>
      </c>
      <c r="D162" s="16" t="n">
        <f aca="false">LOGINV(B162,$B$7,$C$7)</f>
        <v>13.7349725235571</v>
      </c>
      <c r="E162" s="16" t="n">
        <f aca="false">LOGINV(C162,$B$8,$C$8)</f>
        <v>155.410245342556</v>
      </c>
      <c r="F162" s="16" t="n">
        <f aca="false">$B$5/100*E162*2_Girdiler!$B$14*2_Girdiler!$B$15*2_Girdiler!$B$16</f>
        <v>3.91012177281871</v>
      </c>
      <c r="G162" s="16" t="n">
        <f aca="false">MIN(MATCH(F162,2_Girdiler!$B$20:$I$20,1),7)</f>
        <v>1</v>
      </c>
      <c r="H162" s="16" t="n">
        <f aca="false">IF(F162&gt;=40,2_Girdiler!$I$21+(F162-40)*(2_Girdiler!$I$21-2_Girdiler!$H$21)/(2_Girdiler!$I$20-2_Girdiler!$H$20),INDEX(2_Girdiler!$B$21:$I$21,G162)+(F162-INDEX(2_Girdiler!$B$20:$I$20,G162))*(INDEX(2_Girdiler!$B$21:$I$21,G162+1)-INDEX(2_Girdiler!$B$21:$I$21,G162))/(INDEX(2_Girdiler!$B$20:$I$20,G162+1)-INDEX(2_Girdiler!$B$20:$I$20,G162)))</f>
        <v>8.60226790020116</v>
      </c>
      <c r="I162" s="16" t="n">
        <f aca="false">H162/2_Girdiler!$B$17</f>
        <v>3.44642143437547</v>
      </c>
      <c r="J162" s="16" t="n">
        <f aca="false">D162+I162</f>
        <v>17.1813939579325</v>
      </c>
    </row>
    <row r="163" customFormat="false" ht="15" hidden="false" customHeight="false" outlineLevel="0" collapsed="false">
      <c r="A163" s="0" t="n">
        <v>151</v>
      </c>
      <c r="B163" s="7" t="n">
        <v>0.742484</v>
      </c>
      <c r="C163" s="7" t="n">
        <v>0.335697</v>
      </c>
      <c r="D163" s="16" t="n">
        <f aca="false">LOGINV(B163,$B$7,$C$7)</f>
        <v>19.4662054701029</v>
      </c>
      <c r="E163" s="16" t="n">
        <f aca="false">LOGINV(C163,$B$8,$C$8)</f>
        <v>83.0451978561887</v>
      </c>
      <c r="F163" s="16" t="n">
        <f aca="false">$B$5/100*E163*2_Girdiler!$B$14*2_Girdiler!$B$15*2_Girdiler!$B$16</f>
        <v>2.08941717806171</v>
      </c>
      <c r="G163" s="16" t="n">
        <f aca="false">MIN(MATCH(F163,2_Girdiler!$B$20:$I$20,1),7)</f>
        <v>1</v>
      </c>
      <c r="H163" s="16" t="n">
        <f aca="false">IF(F163&gt;=40,2_Girdiler!$I$21+(F163-40)*(2_Girdiler!$I$21-2_Girdiler!$H$21)/(2_Girdiler!$I$20-2_Girdiler!$H$20),INDEX(2_Girdiler!$B$21:$I$21,G163)+(F163-INDEX(2_Girdiler!$B$20:$I$20,G163))*(INDEX(2_Girdiler!$B$21:$I$21,G163+1)-INDEX(2_Girdiler!$B$21:$I$21,G163))/(INDEX(2_Girdiler!$B$20:$I$20,G163+1)-INDEX(2_Girdiler!$B$20:$I$20,G163)))</f>
        <v>4.59671779173575</v>
      </c>
      <c r="I163" s="16" t="n">
        <f aca="false">H163/2_Girdiler!$B$17</f>
        <v>1.84163373066336</v>
      </c>
      <c r="J163" s="16" t="n">
        <f aca="false">D163+I163</f>
        <v>21.3078392007663</v>
      </c>
    </row>
    <row r="164" customFormat="false" ht="15" hidden="false" customHeight="false" outlineLevel="0" collapsed="false">
      <c r="A164" s="0" t="n">
        <v>152</v>
      </c>
      <c r="B164" s="7" t="n">
        <v>0.009211</v>
      </c>
      <c r="C164" s="7" t="n">
        <v>0.533356</v>
      </c>
      <c r="D164" s="16" t="n">
        <f aca="false">LOGINV(B164,$B$7,$C$7)</f>
        <v>3.64003825418717</v>
      </c>
      <c r="E164" s="16" t="n">
        <f aca="false">LOGINV(C164,$B$8,$C$8)</f>
        <v>115.268372301089</v>
      </c>
      <c r="F164" s="16" t="n">
        <f aca="false">$B$5/100*E164*2_Girdiler!$B$14*2_Girdiler!$B$15*2_Girdiler!$B$16</f>
        <v>2.9001522470954</v>
      </c>
      <c r="G164" s="16" t="n">
        <f aca="false">MIN(MATCH(F164,2_Girdiler!$B$20:$I$20,1),7)</f>
        <v>1</v>
      </c>
      <c r="H164" s="16" t="n">
        <f aca="false">IF(F164&gt;=40,2_Girdiler!$I$21+(F164-40)*(2_Girdiler!$I$21-2_Girdiler!$H$21)/(2_Girdiler!$I$20-2_Girdiler!$H$20),INDEX(2_Girdiler!$B$21:$I$21,G164)+(F164-INDEX(2_Girdiler!$B$20:$I$20,G164))*(INDEX(2_Girdiler!$B$21:$I$21,G164+1)-INDEX(2_Girdiler!$B$21:$I$21,G164))/(INDEX(2_Girdiler!$B$20:$I$20,G164+1)-INDEX(2_Girdiler!$B$20:$I$20,G164)))</f>
        <v>6.38033494360987</v>
      </c>
      <c r="I164" s="16" t="n">
        <f aca="false">H164/2_Girdiler!$B$17</f>
        <v>2.55622393574114</v>
      </c>
      <c r="J164" s="16" t="n">
        <f aca="false">D164+I164</f>
        <v>6.19626218992831</v>
      </c>
    </row>
    <row r="165" customFormat="false" ht="15" hidden="false" customHeight="false" outlineLevel="0" collapsed="false">
      <c r="A165" s="0" t="n">
        <v>153</v>
      </c>
      <c r="B165" s="7" t="n">
        <v>0.189567</v>
      </c>
      <c r="C165" s="7" t="n">
        <v>0.32012</v>
      </c>
      <c r="D165" s="16" t="n">
        <f aca="false">LOGINV(B165,$B$7,$C$7)</f>
        <v>8.29431693905267</v>
      </c>
      <c r="E165" s="16" t="n">
        <f aca="false">LOGINV(C165,$B$8,$C$8)</f>
        <v>80.7651939861065</v>
      </c>
      <c r="F165" s="16" t="n">
        <f aca="false">$B$5/100*E165*2_Girdiler!$B$14*2_Girdiler!$B$15*2_Girdiler!$B$16</f>
        <v>2.03205228069044</v>
      </c>
      <c r="G165" s="16" t="n">
        <f aca="false">MIN(MATCH(F165,2_Girdiler!$B$20:$I$20,1),7)</f>
        <v>1</v>
      </c>
      <c r="H165" s="16" t="n">
        <f aca="false">IF(F165&gt;=40,2_Girdiler!$I$21+(F165-40)*(2_Girdiler!$I$21-2_Girdiler!$H$21)/(2_Girdiler!$I$20-2_Girdiler!$H$20),INDEX(2_Girdiler!$B$21:$I$21,G165)+(F165-INDEX(2_Girdiler!$B$20:$I$20,G165))*(INDEX(2_Girdiler!$B$21:$I$21,G165+1)-INDEX(2_Girdiler!$B$21:$I$21,G165))/(INDEX(2_Girdiler!$B$20:$I$20,G165+1)-INDEX(2_Girdiler!$B$20:$I$20,G165)))</f>
        <v>4.47051501751897</v>
      </c>
      <c r="I165" s="16" t="n">
        <f aca="false">H165/2_Girdiler!$B$17</f>
        <v>1.79107172176241</v>
      </c>
      <c r="J165" s="16" t="n">
        <f aca="false">D165+I165</f>
        <v>10.0853886608151</v>
      </c>
    </row>
    <row r="166" customFormat="false" ht="15" hidden="false" customHeight="false" outlineLevel="0" collapsed="false">
      <c r="A166" s="0" t="n">
        <v>154</v>
      </c>
      <c r="B166" s="7" t="n">
        <v>0.566449</v>
      </c>
      <c r="C166" s="7" t="n">
        <v>0.391833</v>
      </c>
      <c r="D166" s="16" t="n">
        <f aca="false">LOGINV(B166,$B$7,$C$7)</f>
        <v>14.8659846415148</v>
      </c>
      <c r="E166" s="16" t="n">
        <f aca="false">LOGINV(C166,$B$8,$C$8)</f>
        <v>91.4699440370295</v>
      </c>
      <c r="F166" s="16" t="n">
        <f aca="false">$B$5/100*E166*2_Girdiler!$B$14*2_Girdiler!$B$15*2_Girdiler!$B$16</f>
        <v>2.30138379197166</v>
      </c>
      <c r="G166" s="16" t="n">
        <f aca="false">MIN(MATCH(F166,2_Girdiler!$B$20:$I$20,1),7)</f>
        <v>1</v>
      </c>
      <c r="H166" s="16" t="n">
        <f aca="false">IF(F166&gt;=40,2_Girdiler!$I$21+(F166-40)*(2_Girdiler!$I$21-2_Girdiler!$H$21)/(2_Girdiler!$I$20-2_Girdiler!$H$20),INDEX(2_Girdiler!$B$21:$I$21,G166)+(F166-INDEX(2_Girdiler!$B$20:$I$20,G166))*(INDEX(2_Girdiler!$B$21:$I$21,G166+1)-INDEX(2_Girdiler!$B$21:$I$21,G166))/(INDEX(2_Girdiler!$B$20:$I$20,G166+1)-INDEX(2_Girdiler!$B$20:$I$20,G166)))</f>
        <v>5.06304434233766</v>
      </c>
      <c r="I166" s="16" t="n">
        <f aca="false">H166/2_Girdiler!$B$17</f>
        <v>2.02846327818015</v>
      </c>
      <c r="J166" s="16" t="n">
        <f aca="false">D166+I166</f>
        <v>16.8944479196949</v>
      </c>
    </row>
    <row r="167" customFormat="false" ht="15" hidden="false" customHeight="false" outlineLevel="0" collapsed="false">
      <c r="A167" s="0" t="n">
        <v>155</v>
      </c>
      <c r="B167" s="7" t="n">
        <v>0.459002</v>
      </c>
      <c r="C167" s="7" t="n">
        <v>0.050459</v>
      </c>
      <c r="D167" s="16" t="n">
        <f aca="false">LOGINV(B167,$B$7,$C$7)</f>
        <v>12.7868412544777</v>
      </c>
      <c r="E167" s="16" t="n">
        <f aca="false">LOGINV(C167,$B$8,$C$8)</f>
        <v>37.8767856143158</v>
      </c>
      <c r="F167" s="16" t="n">
        <f aca="false">$B$5/100*E167*2_Girdiler!$B$14*2_Girdiler!$B$15*2_Girdiler!$B$16</f>
        <v>0.952979926056187</v>
      </c>
      <c r="G167" s="16" t="n">
        <f aca="false">MIN(MATCH(F167,2_Girdiler!$B$20:$I$20,1),7)</f>
        <v>1</v>
      </c>
      <c r="H167" s="16" t="n">
        <f aca="false">IF(F167&gt;=40,2_Girdiler!$I$21+(F167-40)*(2_Girdiler!$I$21-2_Girdiler!$H$21)/(2_Girdiler!$I$20-2_Girdiler!$H$20),INDEX(2_Girdiler!$B$21:$I$21,G167)+(F167-INDEX(2_Girdiler!$B$20:$I$20,G167))*(INDEX(2_Girdiler!$B$21:$I$21,G167+1)-INDEX(2_Girdiler!$B$21:$I$21,G167))/(INDEX(2_Girdiler!$B$20:$I$20,G167+1)-INDEX(2_Girdiler!$B$20:$I$20,G167)))</f>
        <v>2.09655583732361</v>
      </c>
      <c r="I167" s="16" t="n">
        <f aca="false">H167/2_Girdiler!$B$17</f>
        <v>0.839966280979011</v>
      </c>
      <c r="J167" s="16" t="n">
        <f aca="false">D167+I167</f>
        <v>13.6268075354567</v>
      </c>
    </row>
    <row r="168" customFormat="false" ht="15" hidden="false" customHeight="false" outlineLevel="0" collapsed="false">
      <c r="A168" s="0" t="n">
        <v>156</v>
      </c>
      <c r="B168" s="7" t="n">
        <v>0.183015</v>
      </c>
      <c r="C168" s="7" t="n">
        <v>0.841896</v>
      </c>
      <c r="D168" s="16" t="n">
        <f aca="false">LOGINV(B168,$B$7,$C$7)</f>
        <v>8.18208304192375</v>
      </c>
      <c r="E168" s="16" t="n">
        <f aca="false">LOGINV(C168,$B$8,$C$8)</f>
        <v>208.554691242062</v>
      </c>
      <c r="F168" s="16" t="n">
        <f aca="false">$B$5/100*E168*2_Girdiler!$B$14*2_Girdiler!$B$15*2_Girdiler!$B$16</f>
        <v>5.24723603165028</v>
      </c>
      <c r="G168" s="16" t="n">
        <f aca="false">MIN(MATCH(F168,2_Girdiler!$B$20:$I$20,1),7)</f>
        <v>2</v>
      </c>
      <c r="H168" s="16" t="n">
        <f aca="false">IF(F168&gt;=40,2_Girdiler!$I$21+(F168-40)*(2_Girdiler!$I$21-2_Girdiler!$H$21)/(2_Girdiler!$I$20-2_Girdiler!$H$20),INDEX(2_Girdiler!$B$21:$I$21,G168)+(F168-INDEX(2_Girdiler!$B$20:$I$20,G168))*(INDEX(2_Girdiler!$B$21:$I$21,G168+1)-INDEX(2_Girdiler!$B$21:$I$21,G168))/(INDEX(2_Girdiler!$B$20:$I$20,G168+1)-INDEX(2_Girdiler!$B$20:$I$20,G168)))</f>
        <v>11.3955776506404</v>
      </c>
      <c r="I168" s="16" t="n">
        <f aca="false">H168/2_Girdiler!$B$17</f>
        <v>4.56553591772454</v>
      </c>
      <c r="J168" s="16" t="n">
        <f aca="false">D168+I168</f>
        <v>12.7476189596483</v>
      </c>
    </row>
    <row r="169" customFormat="false" ht="15" hidden="false" customHeight="false" outlineLevel="0" collapsed="false">
      <c r="A169" s="0" t="n">
        <v>157</v>
      </c>
      <c r="B169" s="7" t="n">
        <v>0.511881</v>
      </c>
      <c r="C169" s="7" t="n">
        <v>0.885118</v>
      </c>
      <c r="D169" s="16" t="n">
        <f aca="false">LOGINV(B169,$B$7,$C$7)</f>
        <v>13.7687636595651</v>
      </c>
      <c r="E169" s="16" t="n">
        <f aca="false">LOGINV(C169,$B$8,$C$8)</f>
        <v>237.093189204716</v>
      </c>
      <c r="F169" s="16" t="n">
        <f aca="false">$B$5/100*E169*2_Girdiler!$B$14*2_Girdiler!$B$15*2_Girdiler!$B$16</f>
        <v>5.96526464039064</v>
      </c>
      <c r="G169" s="16" t="n">
        <f aca="false">MIN(MATCH(F169,2_Girdiler!$B$20:$I$20,1),7)</f>
        <v>2</v>
      </c>
      <c r="H169" s="16" t="n">
        <f aca="false">IF(F169&gt;=40,2_Girdiler!$I$21+(F169-40)*(2_Girdiler!$I$21-2_Girdiler!$H$21)/(2_Girdiler!$I$20-2_Girdiler!$H$20),INDEX(2_Girdiler!$B$21:$I$21,G169)+(F169-INDEX(2_Girdiler!$B$20:$I$20,G169))*(INDEX(2_Girdiler!$B$21:$I$21,G169+1)-INDEX(2_Girdiler!$B$21:$I$21,G169))/(INDEX(2_Girdiler!$B$20:$I$20,G169+1)-INDEX(2_Girdiler!$B$20:$I$20,G169)))</f>
        <v>12.544423424625</v>
      </c>
      <c r="I169" s="16" t="n">
        <f aca="false">H169/2_Girdiler!$B$17</f>
        <v>5.02581066691708</v>
      </c>
      <c r="J169" s="16" t="n">
        <f aca="false">D169+I169</f>
        <v>18.7945743264822</v>
      </c>
    </row>
    <row r="170" customFormat="false" ht="15" hidden="false" customHeight="false" outlineLevel="0" collapsed="false">
      <c r="A170" s="0" t="n">
        <v>158</v>
      </c>
      <c r="B170" s="7" t="n">
        <v>0.857301</v>
      </c>
      <c r="C170" s="7" t="n">
        <v>0.19317</v>
      </c>
      <c r="D170" s="16" t="n">
        <f aca="false">LOGINV(B170,$B$7,$C$7)</f>
        <v>24.5633282414804</v>
      </c>
      <c r="E170" s="16" t="n">
        <f aca="false">LOGINV(C170,$B$8,$C$8)</f>
        <v>62.4302120621934</v>
      </c>
      <c r="F170" s="16" t="n">
        <f aca="false">$B$5/100*E170*2_Girdiler!$B$14*2_Girdiler!$B$15*2_Girdiler!$B$16</f>
        <v>1.57074413548478</v>
      </c>
      <c r="G170" s="16" t="n">
        <f aca="false">MIN(MATCH(F170,2_Girdiler!$B$20:$I$20,1),7)</f>
        <v>1</v>
      </c>
      <c r="H170" s="16" t="n">
        <f aca="false">IF(F170&gt;=40,2_Girdiler!$I$21+(F170-40)*(2_Girdiler!$I$21-2_Girdiler!$H$21)/(2_Girdiler!$I$20-2_Girdiler!$H$20),INDEX(2_Girdiler!$B$21:$I$21,G170)+(F170-INDEX(2_Girdiler!$B$20:$I$20,G170))*(INDEX(2_Girdiler!$B$21:$I$21,G170+1)-INDEX(2_Girdiler!$B$21:$I$21,G170))/(INDEX(2_Girdiler!$B$20:$I$20,G170+1)-INDEX(2_Girdiler!$B$20:$I$20,G170)))</f>
        <v>3.45563709806653</v>
      </c>
      <c r="I170" s="16" t="n">
        <f aca="false">H170/2_Girdiler!$B$17</f>
        <v>1.38446999121255</v>
      </c>
      <c r="J170" s="16" t="n">
        <f aca="false">D170+I170</f>
        <v>25.947798232693</v>
      </c>
    </row>
    <row r="171" customFormat="false" ht="15" hidden="false" customHeight="false" outlineLevel="0" collapsed="false">
      <c r="A171" s="0" t="n">
        <v>159</v>
      </c>
      <c r="B171" s="7" t="n">
        <v>0.399597</v>
      </c>
      <c r="C171" s="7" t="n">
        <v>0.525778</v>
      </c>
      <c r="D171" s="16" t="n">
        <f aca="false">LOGINV(B171,$B$7,$C$7)</f>
        <v>11.7517576309925</v>
      </c>
      <c r="E171" s="16" t="n">
        <f aca="false">LOGINV(C171,$B$8,$C$8)</f>
        <v>113.859779932997</v>
      </c>
      <c r="F171" s="16" t="n">
        <f aca="false">$B$5/100*E171*2_Girdiler!$B$14*2_Girdiler!$B$15*2_Girdiler!$B$16</f>
        <v>2.8647120631142</v>
      </c>
      <c r="G171" s="16" t="n">
        <f aca="false">MIN(MATCH(F171,2_Girdiler!$B$20:$I$20,1),7)</f>
        <v>1</v>
      </c>
      <c r="H171" s="16" t="n">
        <f aca="false">IF(F171&gt;=40,2_Girdiler!$I$21+(F171-40)*(2_Girdiler!$I$21-2_Girdiler!$H$21)/(2_Girdiler!$I$20-2_Girdiler!$H$20),INDEX(2_Girdiler!$B$21:$I$21,G171)+(F171-INDEX(2_Girdiler!$B$20:$I$20,G171))*(INDEX(2_Girdiler!$B$21:$I$21,G171+1)-INDEX(2_Girdiler!$B$21:$I$21,G171))/(INDEX(2_Girdiler!$B$20:$I$20,G171+1)-INDEX(2_Girdiler!$B$20:$I$20,G171)))</f>
        <v>6.30236653885124</v>
      </c>
      <c r="I171" s="16" t="n">
        <f aca="false">H171/2_Girdiler!$B$17</f>
        <v>2.52498659409104</v>
      </c>
      <c r="J171" s="16" t="n">
        <f aca="false">D171+I171</f>
        <v>14.2767442250835</v>
      </c>
    </row>
    <row r="172" customFormat="false" ht="15" hidden="false" customHeight="false" outlineLevel="0" collapsed="false">
      <c r="A172" s="0" t="n">
        <v>160</v>
      </c>
      <c r="B172" s="7" t="n">
        <v>0.097515</v>
      </c>
      <c r="C172" s="7" t="n">
        <v>0.085356</v>
      </c>
      <c r="D172" s="16" t="n">
        <f aca="false">LOGINV(B172,$B$7,$C$7)</f>
        <v>6.5764677875</v>
      </c>
      <c r="E172" s="16" t="n">
        <f aca="false">LOGINV(C172,$B$8,$C$8)</f>
        <v>45.1028756055877</v>
      </c>
      <c r="F172" s="16" t="n">
        <f aca="false">$B$5/100*E172*2_Girdiler!$B$14*2_Girdiler!$B$15*2_Girdiler!$B$16</f>
        <v>1.13478835023659</v>
      </c>
      <c r="G172" s="16" t="n">
        <f aca="false">MIN(MATCH(F172,2_Girdiler!$B$20:$I$20,1),7)</f>
        <v>1</v>
      </c>
      <c r="H172" s="16" t="n">
        <f aca="false">IF(F172&gt;=40,2_Girdiler!$I$21+(F172-40)*(2_Girdiler!$I$21-2_Girdiler!$H$21)/(2_Girdiler!$I$20-2_Girdiler!$H$20),INDEX(2_Girdiler!$B$21:$I$21,G172)+(F172-INDEX(2_Girdiler!$B$20:$I$20,G172))*(INDEX(2_Girdiler!$B$21:$I$21,G172+1)-INDEX(2_Girdiler!$B$21:$I$21,G172))/(INDEX(2_Girdiler!$B$20:$I$20,G172+1)-INDEX(2_Girdiler!$B$20:$I$20,G172)))</f>
        <v>2.49653437052049</v>
      </c>
      <c r="I172" s="16" t="n">
        <f aca="false">H172/2_Girdiler!$B$17</f>
        <v>1.0002140907534</v>
      </c>
      <c r="J172" s="16" t="n">
        <f aca="false">D172+I172</f>
        <v>7.5766818782534</v>
      </c>
    </row>
    <row r="173" customFormat="false" ht="15" hidden="false" customHeight="false" outlineLevel="0" collapsed="false">
      <c r="A173" s="0" t="n">
        <v>161</v>
      </c>
      <c r="B173" s="7" t="n">
        <v>0.841487</v>
      </c>
      <c r="C173" s="7" t="n">
        <v>0.826714</v>
      </c>
      <c r="D173" s="16" t="n">
        <f aca="false">LOGINV(B173,$B$7,$C$7)</f>
        <v>23.6538948936455</v>
      </c>
      <c r="E173" s="16" t="n">
        <f aca="false">LOGINV(C173,$B$8,$C$8)</f>
        <v>200.499537524252</v>
      </c>
      <c r="F173" s="16" t="n">
        <f aca="false">$B$5/100*E173*2_Girdiler!$B$14*2_Girdiler!$B$15*2_Girdiler!$B$16</f>
        <v>5.04456836411017</v>
      </c>
      <c r="G173" s="16" t="n">
        <f aca="false">MIN(MATCH(F173,2_Girdiler!$B$20:$I$20,1),7)</f>
        <v>2</v>
      </c>
      <c r="H173" s="16" t="n">
        <f aca="false">IF(F173&gt;=40,2_Girdiler!$I$21+(F173-40)*(2_Girdiler!$I$21-2_Girdiler!$H$21)/(2_Girdiler!$I$20-2_Girdiler!$H$20),INDEX(2_Girdiler!$B$21:$I$21,G173)+(F173-INDEX(2_Girdiler!$B$20:$I$20,G173))*(INDEX(2_Girdiler!$B$21:$I$21,G173+1)-INDEX(2_Girdiler!$B$21:$I$21,G173))/(INDEX(2_Girdiler!$B$20:$I$20,G173+1)-INDEX(2_Girdiler!$B$20:$I$20,G173)))</f>
        <v>11.0713093825763</v>
      </c>
      <c r="I173" s="16" t="n">
        <f aca="false">H173/2_Girdiler!$B$17</f>
        <v>4.43562074622447</v>
      </c>
      <c r="J173" s="16" t="n">
        <f aca="false">D173+I173</f>
        <v>28.08951563987</v>
      </c>
    </row>
    <row r="174" customFormat="false" ht="15" hidden="false" customHeight="false" outlineLevel="0" collapsed="false">
      <c r="A174" s="0" t="n">
        <v>162</v>
      </c>
      <c r="B174" s="7" t="n">
        <v>0.383289</v>
      </c>
      <c r="C174" s="7" t="n">
        <v>0.706585</v>
      </c>
      <c r="D174" s="16" t="n">
        <f aca="false">LOGINV(B174,$B$7,$C$7)</f>
        <v>11.4768687590662</v>
      </c>
      <c r="E174" s="16" t="n">
        <f aca="false">LOGINV(C174,$B$8,$C$8)</f>
        <v>155.091719501395</v>
      </c>
      <c r="F174" s="16" t="n">
        <f aca="false">$B$5/100*E174*2_Girdiler!$B$14*2_Girdiler!$B$15*2_Girdiler!$B$16</f>
        <v>3.9021076626551</v>
      </c>
      <c r="G174" s="16" t="n">
        <f aca="false">MIN(MATCH(F174,2_Girdiler!$B$20:$I$20,1),7)</f>
        <v>1</v>
      </c>
      <c r="H174" s="16" t="n">
        <f aca="false">IF(F174&gt;=40,2_Girdiler!$I$21+(F174-40)*(2_Girdiler!$I$21-2_Girdiler!$H$21)/(2_Girdiler!$I$20-2_Girdiler!$H$20),INDEX(2_Girdiler!$B$21:$I$21,G174)+(F174-INDEX(2_Girdiler!$B$20:$I$20,G174))*(INDEX(2_Girdiler!$B$21:$I$21,G174+1)-INDEX(2_Girdiler!$B$21:$I$21,G174))/(INDEX(2_Girdiler!$B$20:$I$20,G174+1)-INDEX(2_Girdiler!$B$20:$I$20,G174)))</f>
        <v>8.58463685784122</v>
      </c>
      <c r="I174" s="16" t="n">
        <f aca="false">H174/2_Girdiler!$B$17</f>
        <v>3.43935771548126</v>
      </c>
      <c r="J174" s="16" t="n">
        <f aca="false">D174+I174</f>
        <v>14.9162264745474</v>
      </c>
    </row>
    <row r="175" customFormat="false" ht="15" hidden="false" customHeight="false" outlineLevel="0" collapsed="false">
      <c r="A175" s="0" t="n">
        <v>163</v>
      </c>
      <c r="B175" s="7" t="n">
        <v>0.517933</v>
      </c>
      <c r="C175" s="7" t="n">
        <v>0.747654</v>
      </c>
      <c r="D175" s="16" t="n">
        <f aca="false">LOGINV(B175,$B$7,$C$7)</f>
        <v>13.8857666685952</v>
      </c>
      <c r="E175" s="16" t="n">
        <f aca="false">LOGINV(C175,$B$8,$C$8)</f>
        <v>167.982289934044</v>
      </c>
      <c r="F175" s="16" t="n">
        <f aca="false">$B$5/100*E175*2_Girdiler!$B$14*2_Girdiler!$B$15*2_Girdiler!$B$16</f>
        <v>4.22643441474055</v>
      </c>
      <c r="G175" s="16" t="n">
        <f aca="false">MIN(MATCH(F175,2_Girdiler!$B$20:$I$20,1),7)</f>
        <v>1</v>
      </c>
      <c r="H175" s="16" t="n">
        <f aca="false">IF(F175&gt;=40,2_Girdiler!$I$21+(F175-40)*(2_Girdiler!$I$21-2_Girdiler!$H$21)/(2_Girdiler!$I$20-2_Girdiler!$H$20),INDEX(2_Girdiler!$B$21:$I$21,G175)+(F175-INDEX(2_Girdiler!$B$20:$I$20,G175))*(INDEX(2_Girdiler!$B$21:$I$21,G175+1)-INDEX(2_Girdiler!$B$21:$I$21,G175))/(INDEX(2_Girdiler!$B$20:$I$20,G175+1)-INDEX(2_Girdiler!$B$20:$I$20,G175)))</f>
        <v>9.29815571242922</v>
      </c>
      <c r="I175" s="16" t="n">
        <f aca="false">H175/2_Girdiler!$B$17</f>
        <v>3.7252226411976</v>
      </c>
      <c r="J175" s="16" t="n">
        <f aca="false">D175+I175</f>
        <v>17.6109893097928</v>
      </c>
    </row>
    <row r="176" customFormat="false" ht="15" hidden="false" customHeight="false" outlineLevel="0" collapsed="false">
      <c r="A176" s="0" t="n">
        <v>164</v>
      </c>
      <c r="B176" s="7" t="n">
        <v>0.315185</v>
      </c>
      <c r="C176" s="7" t="n">
        <v>0.474036</v>
      </c>
      <c r="D176" s="16" t="n">
        <f aca="false">LOGINV(B176,$B$7,$C$7)</f>
        <v>10.3560998082425</v>
      </c>
      <c r="E176" s="16" t="n">
        <f aca="false">LOGINV(C176,$B$8,$C$8)</f>
        <v>104.709399729858</v>
      </c>
      <c r="F176" s="16" t="n">
        <f aca="false">$B$5/100*E176*2_Girdiler!$B$14*2_Girdiler!$B$15*2_Girdiler!$B$16</f>
        <v>2.63448849720323</v>
      </c>
      <c r="G176" s="16" t="n">
        <f aca="false">MIN(MATCH(F176,2_Girdiler!$B$20:$I$20,1),7)</f>
        <v>1</v>
      </c>
      <c r="H176" s="16" t="n">
        <f aca="false">IF(F176&gt;=40,2_Girdiler!$I$21+(F176-40)*(2_Girdiler!$I$21-2_Girdiler!$H$21)/(2_Girdiler!$I$20-2_Girdiler!$H$20),INDEX(2_Girdiler!$B$21:$I$21,G176)+(F176-INDEX(2_Girdiler!$B$20:$I$20,G176))*(INDEX(2_Girdiler!$B$21:$I$21,G176+1)-INDEX(2_Girdiler!$B$21:$I$21,G176))/(INDEX(2_Girdiler!$B$20:$I$20,G176+1)-INDEX(2_Girdiler!$B$20:$I$20,G176)))</f>
        <v>5.79587469384712</v>
      </c>
      <c r="I176" s="16" t="n">
        <f aca="false">H176/2_Girdiler!$B$17</f>
        <v>2.32206518182977</v>
      </c>
      <c r="J176" s="16" t="n">
        <f aca="false">D176+I176</f>
        <v>12.6781649900723</v>
      </c>
    </row>
    <row r="177" customFormat="false" ht="15" hidden="false" customHeight="false" outlineLevel="0" collapsed="false">
      <c r="A177" s="0" t="n">
        <v>165</v>
      </c>
      <c r="B177" s="7" t="n">
        <v>0.892956</v>
      </c>
      <c r="C177" s="7" t="n">
        <v>0.816644</v>
      </c>
      <c r="D177" s="16" t="n">
        <f aca="false">LOGINV(B177,$B$7,$C$7)</f>
        <v>27.0670005802422</v>
      </c>
      <c r="E177" s="16" t="n">
        <f aca="false">LOGINV(C177,$B$8,$C$8)</f>
        <v>195.564306081632</v>
      </c>
      <c r="F177" s="16" t="n">
        <f aca="false">$B$5/100*E177*2_Girdiler!$B$14*2_Girdiler!$B$15*2_Girdiler!$B$16</f>
        <v>4.92039794101386</v>
      </c>
      <c r="G177" s="16" t="n">
        <f aca="false">MIN(MATCH(F177,2_Girdiler!$B$20:$I$20,1),7)</f>
        <v>1</v>
      </c>
      <c r="H177" s="16" t="n">
        <f aca="false">IF(F177&gt;=40,2_Girdiler!$I$21+(F177-40)*(2_Girdiler!$I$21-2_Girdiler!$H$21)/(2_Girdiler!$I$20-2_Girdiler!$H$20),INDEX(2_Girdiler!$B$21:$I$21,G177)+(F177-INDEX(2_Girdiler!$B$20:$I$20,G177))*(INDEX(2_Girdiler!$B$21:$I$21,G177+1)-INDEX(2_Girdiler!$B$21:$I$21,G177))/(INDEX(2_Girdiler!$B$20:$I$20,G177+1)-INDEX(2_Girdiler!$B$20:$I$20,G177)))</f>
        <v>10.8248754702305</v>
      </c>
      <c r="I177" s="16" t="n">
        <f aca="false">H177/2_Girdiler!$B$17</f>
        <v>4.33688921082952</v>
      </c>
      <c r="J177" s="16" t="n">
        <f aca="false">D177+I177</f>
        <v>31.4038897910718</v>
      </c>
    </row>
    <row r="178" customFormat="false" ht="15" hidden="false" customHeight="false" outlineLevel="0" collapsed="false">
      <c r="A178" s="0" t="n">
        <v>166</v>
      </c>
      <c r="B178" s="7" t="n">
        <v>0.309964</v>
      </c>
      <c r="C178" s="7" t="n">
        <v>0.881771</v>
      </c>
      <c r="D178" s="16" t="n">
        <f aca="false">LOGINV(B178,$B$7,$C$7)</f>
        <v>10.2713260700913</v>
      </c>
      <c r="E178" s="16" t="n">
        <f aca="false">LOGINV(C178,$B$8,$C$8)</f>
        <v>234.493482010401</v>
      </c>
      <c r="F178" s="16" t="n">
        <f aca="false">$B$5/100*E178*2_Girdiler!$B$14*2_Girdiler!$B$15*2_Girdiler!$B$16</f>
        <v>5.8998560073817</v>
      </c>
      <c r="G178" s="16" t="n">
        <f aca="false">MIN(MATCH(F178,2_Girdiler!$B$20:$I$20,1),7)</f>
        <v>2</v>
      </c>
      <c r="H178" s="16" t="n">
        <f aca="false">IF(F178&gt;=40,2_Girdiler!$I$21+(F178-40)*(2_Girdiler!$I$21-2_Girdiler!$H$21)/(2_Girdiler!$I$20-2_Girdiler!$H$20),INDEX(2_Girdiler!$B$21:$I$21,G178)+(F178-INDEX(2_Girdiler!$B$20:$I$20,G178))*(INDEX(2_Girdiler!$B$21:$I$21,G178+1)-INDEX(2_Girdiler!$B$21:$I$21,G178))/(INDEX(2_Girdiler!$B$20:$I$20,G178+1)-INDEX(2_Girdiler!$B$20:$I$20,G178)))</f>
        <v>12.4397696118107</v>
      </c>
      <c r="I178" s="16" t="n">
        <f aca="false">H178/2_Girdiler!$B$17</f>
        <v>4.98388205601391</v>
      </c>
      <c r="J178" s="16" t="n">
        <f aca="false">D178+I178</f>
        <v>15.2552081261052</v>
      </c>
    </row>
    <row r="179" customFormat="false" ht="15" hidden="false" customHeight="false" outlineLevel="0" collapsed="false">
      <c r="A179" s="0" t="n">
        <v>167</v>
      </c>
      <c r="B179" s="7" t="n">
        <v>0.398719</v>
      </c>
      <c r="C179" s="7" t="n">
        <v>0.68238</v>
      </c>
      <c r="D179" s="16" t="n">
        <f aca="false">LOGINV(B179,$B$7,$C$7)</f>
        <v>11.7368723311197</v>
      </c>
      <c r="E179" s="16" t="n">
        <f aca="false">LOGINV(C179,$B$8,$C$8)</f>
        <v>148.328790172677</v>
      </c>
      <c r="F179" s="16" t="n">
        <f aca="false">$B$5/100*E179*2_Girdiler!$B$14*2_Girdiler!$B$15*2_Girdiler!$B$16</f>
        <v>3.73195236074456</v>
      </c>
      <c r="G179" s="16" t="n">
        <f aca="false">MIN(MATCH(F179,2_Girdiler!$B$20:$I$20,1),7)</f>
        <v>1</v>
      </c>
      <c r="H179" s="16" t="n">
        <f aca="false">IF(F179&gt;=40,2_Girdiler!$I$21+(F179-40)*(2_Girdiler!$I$21-2_Girdiler!$H$21)/(2_Girdiler!$I$20-2_Girdiler!$H$20),INDEX(2_Girdiler!$B$21:$I$21,G179)+(F179-INDEX(2_Girdiler!$B$20:$I$20,G179))*(INDEX(2_Girdiler!$B$21:$I$21,G179+1)-INDEX(2_Girdiler!$B$21:$I$21,G179))/(INDEX(2_Girdiler!$B$20:$I$20,G179+1)-INDEX(2_Girdiler!$B$20:$I$20,G179)))</f>
        <v>8.21029519363804</v>
      </c>
      <c r="I179" s="16" t="n">
        <f aca="false">H179/2_Girdiler!$B$17</f>
        <v>3.28938108719473</v>
      </c>
      <c r="J179" s="16" t="n">
        <f aca="false">D179+I179</f>
        <v>15.0262534183144</v>
      </c>
    </row>
    <row r="180" customFormat="false" ht="15" hidden="false" customHeight="false" outlineLevel="0" collapsed="false">
      <c r="A180" s="0" t="n">
        <v>168</v>
      </c>
      <c r="B180" s="7" t="n">
        <v>0.711511</v>
      </c>
      <c r="C180" s="7" t="n">
        <v>0.401685</v>
      </c>
      <c r="D180" s="16" t="n">
        <f aca="false">LOGINV(B180,$B$7,$C$7)</f>
        <v>18.4805742179178</v>
      </c>
      <c r="E180" s="16" t="n">
        <f aca="false">LOGINV(C180,$B$8,$C$8)</f>
        <v>92.9914247586541</v>
      </c>
      <c r="F180" s="16" t="n">
        <f aca="false">$B$5/100*E180*2_Girdiler!$B$14*2_Girdiler!$B$15*2_Girdiler!$B$16</f>
        <v>2.33966424692774</v>
      </c>
      <c r="G180" s="16" t="n">
        <f aca="false">MIN(MATCH(F180,2_Girdiler!$B$20:$I$20,1),7)</f>
        <v>1</v>
      </c>
      <c r="H180" s="16" t="n">
        <f aca="false">IF(F180&gt;=40,2_Girdiler!$I$21+(F180-40)*(2_Girdiler!$I$21-2_Girdiler!$H$21)/(2_Girdiler!$I$20-2_Girdiler!$H$20),INDEX(2_Girdiler!$B$21:$I$21,G180)+(F180-INDEX(2_Girdiler!$B$20:$I$20,G180))*(INDEX(2_Girdiler!$B$21:$I$21,G180+1)-INDEX(2_Girdiler!$B$21:$I$21,G180))/(INDEX(2_Girdiler!$B$20:$I$20,G180+1)-INDEX(2_Girdiler!$B$20:$I$20,G180)))</f>
        <v>5.14726134324102</v>
      </c>
      <c r="I180" s="16" t="n">
        <f aca="false">H180/2_Girdiler!$B$17</f>
        <v>2.06220406379848</v>
      </c>
      <c r="J180" s="16" t="n">
        <f aca="false">D180+I180</f>
        <v>20.5427782817163</v>
      </c>
    </row>
    <row r="181" customFormat="false" ht="15" hidden="false" customHeight="false" outlineLevel="0" collapsed="false">
      <c r="A181" s="0" t="n">
        <v>169</v>
      </c>
      <c r="B181" s="7" t="n">
        <v>0.827094</v>
      </c>
      <c r="C181" s="7" t="n">
        <v>0.465352</v>
      </c>
      <c r="D181" s="16" t="n">
        <f aca="false">LOGINV(B181,$B$7,$C$7)</f>
        <v>22.903399627267</v>
      </c>
      <c r="E181" s="16" t="n">
        <f aca="false">LOGINV(C181,$B$8,$C$8)</f>
        <v>103.244191051404</v>
      </c>
      <c r="F181" s="16" t="n">
        <f aca="false">$B$5/100*E181*2_Girdiler!$B$14*2_Girdiler!$B$15*2_Girdiler!$B$16</f>
        <v>2.59762384685334</v>
      </c>
      <c r="G181" s="16" t="n">
        <f aca="false">MIN(MATCH(F181,2_Girdiler!$B$20:$I$20,1),7)</f>
        <v>1</v>
      </c>
      <c r="H181" s="16" t="n">
        <f aca="false">IF(F181&gt;=40,2_Girdiler!$I$21+(F181-40)*(2_Girdiler!$I$21-2_Girdiler!$H$21)/(2_Girdiler!$I$20-2_Girdiler!$H$20),INDEX(2_Girdiler!$B$21:$I$21,G181)+(F181-INDEX(2_Girdiler!$B$20:$I$20,G181))*(INDEX(2_Girdiler!$B$21:$I$21,G181+1)-INDEX(2_Girdiler!$B$21:$I$21,G181))/(INDEX(2_Girdiler!$B$20:$I$20,G181+1)-INDEX(2_Girdiler!$B$20:$I$20,G181)))</f>
        <v>5.71477246307734</v>
      </c>
      <c r="I181" s="16" t="n">
        <f aca="false">H181/2_Girdiler!$B$17</f>
        <v>2.2895723009124</v>
      </c>
      <c r="J181" s="16" t="n">
        <f aca="false">D181+I181</f>
        <v>25.1929719281794</v>
      </c>
    </row>
    <row r="182" customFormat="false" ht="15" hidden="false" customHeight="false" outlineLevel="0" collapsed="false">
      <c r="A182" s="0" t="n">
        <v>170</v>
      </c>
      <c r="B182" s="7" t="n">
        <v>0.960689</v>
      </c>
      <c r="C182" s="7" t="n">
        <v>0.936699</v>
      </c>
      <c r="D182" s="16" t="n">
        <f aca="false">LOGINV(B182,$B$7,$C$7)</f>
        <v>36.093782708069</v>
      </c>
      <c r="E182" s="16" t="n">
        <f aca="false">LOGINV(C182,$B$8,$C$8)</f>
        <v>292.750448728381</v>
      </c>
      <c r="F182" s="16" t="n">
        <f aca="false">$B$5/100*E182*2_Girdiler!$B$14*2_Girdiler!$B$15*2_Girdiler!$B$16</f>
        <v>7.36560129000607</v>
      </c>
      <c r="G182" s="16" t="n">
        <f aca="false">MIN(MATCH(F182,2_Girdiler!$B$20:$I$20,1),7)</f>
        <v>2</v>
      </c>
      <c r="H182" s="16" t="n">
        <f aca="false">IF(F182&gt;=40,2_Girdiler!$I$21+(F182-40)*(2_Girdiler!$I$21-2_Girdiler!$H$21)/(2_Girdiler!$I$20-2_Girdiler!$H$20),INDEX(2_Girdiler!$B$21:$I$21,G182)+(F182-INDEX(2_Girdiler!$B$20:$I$20,G182))*(INDEX(2_Girdiler!$B$21:$I$21,G182+1)-INDEX(2_Girdiler!$B$21:$I$21,G182))/(INDEX(2_Girdiler!$B$20:$I$20,G182+1)-INDEX(2_Girdiler!$B$20:$I$20,G182)))</f>
        <v>14.7849620640097</v>
      </c>
      <c r="I182" s="16" t="n">
        <f aca="false">H182/2_Girdiler!$B$17</f>
        <v>5.9234623653885</v>
      </c>
      <c r="J182" s="16" t="n">
        <f aca="false">D182+I182</f>
        <v>42.0172450734575</v>
      </c>
    </row>
    <row r="183" customFormat="false" ht="15" hidden="false" customHeight="false" outlineLevel="0" collapsed="false">
      <c r="A183" s="0" t="n">
        <v>171</v>
      </c>
      <c r="B183" s="7" t="n">
        <v>0.900265</v>
      </c>
      <c r="C183" s="7" t="n">
        <v>0.908353</v>
      </c>
      <c r="D183" s="16" t="n">
        <f aca="false">LOGINV(B183,$B$7,$C$7)</f>
        <v>27.6874522857884</v>
      </c>
      <c r="E183" s="16" t="n">
        <f aca="false">LOGINV(C183,$B$8,$C$8)</f>
        <v>257.799884587897</v>
      </c>
      <c r="F183" s="16" t="n">
        <f aca="false">$B$5/100*E183*2_Girdiler!$B$14*2_Girdiler!$B$15*2_Girdiler!$B$16</f>
        <v>6.4862450962315</v>
      </c>
      <c r="G183" s="16" t="n">
        <f aca="false">MIN(MATCH(F183,2_Girdiler!$B$20:$I$20,1),7)</f>
        <v>2</v>
      </c>
      <c r="H183" s="16" t="n">
        <f aca="false">IF(F183&gt;=40,2_Girdiler!$I$21+(F183-40)*(2_Girdiler!$I$21-2_Girdiler!$H$21)/(2_Girdiler!$I$20-2_Girdiler!$H$20),INDEX(2_Girdiler!$B$21:$I$21,G183)+(F183-INDEX(2_Girdiler!$B$20:$I$20,G183))*(INDEX(2_Girdiler!$B$21:$I$21,G183+1)-INDEX(2_Girdiler!$B$21:$I$21,G183))/(INDEX(2_Girdiler!$B$20:$I$20,G183+1)-INDEX(2_Girdiler!$B$20:$I$20,G183)))</f>
        <v>13.3779921539704</v>
      </c>
      <c r="I183" s="16" t="n">
        <f aca="false">H183/2_Girdiler!$B$17</f>
        <v>5.35977249758429</v>
      </c>
      <c r="J183" s="16" t="n">
        <f aca="false">D183+I183</f>
        <v>33.0472247833727</v>
      </c>
    </row>
    <row r="184" customFormat="false" ht="15" hidden="false" customHeight="false" outlineLevel="0" collapsed="false">
      <c r="A184" s="0" t="n">
        <v>172</v>
      </c>
      <c r="B184" s="7" t="n">
        <v>0.147047</v>
      </c>
      <c r="C184" s="7" t="n">
        <v>0.648334</v>
      </c>
      <c r="D184" s="16" t="n">
        <f aca="false">LOGINV(B184,$B$7,$C$7)</f>
        <v>7.54575773071131</v>
      </c>
      <c r="E184" s="16" t="n">
        <f aca="false">LOGINV(C184,$B$8,$C$8)</f>
        <v>139.637891032556</v>
      </c>
      <c r="F184" s="16" t="n">
        <f aca="false">$B$5/100*E184*2_Girdiler!$B$14*2_Girdiler!$B$15*2_Girdiler!$B$16</f>
        <v>3.5132893383791</v>
      </c>
      <c r="G184" s="16" t="n">
        <f aca="false">MIN(MATCH(F184,2_Girdiler!$B$20:$I$20,1),7)</f>
        <v>1</v>
      </c>
      <c r="H184" s="16" t="n">
        <f aca="false">IF(F184&gt;=40,2_Girdiler!$I$21+(F184-40)*(2_Girdiler!$I$21-2_Girdiler!$H$21)/(2_Girdiler!$I$20-2_Girdiler!$H$20),INDEX(2_Girdiler!$B$21:$I$21,G184)+(F184-INDEX(2_Girdiler!$B$20:$I$20,G184))*(INDEX(2_Girdiler!$B$21:$I$21,G184+1)-INDEX(2_Girdiler!$B$21:$I$21,G184))/(INDEX(2_Girdiler!$B$20:$I$20,G184+1)-INDEX(2_Girdiler!$B$20:$I$20,G184)))</f>
        <v>7.72923654443403</v>
      </c>
      <c r="I184" s="16" t="n">
        <f aca="false">H184/2_Girdiler!$B$17</f>
        <v>3.09664925658415</v>
      </c>
      <c r="J184" s="16" t="n">
        <f aca="false">D184+I184</f>
        <v>10.6424069872955</v>
      </c>
    </row>
    <row r="185" customFormat="false" ht="15" hidden="false" customHeight="false" outlineLevel="0" collapsed="false">
      <c r="A185" s="0" t="n">
        <v>173</v>
      </c>
      <c r="B185" s="7" t="n">
        <v>0.741115</v>
      </c>
      <c r="C185" s="7" t="n">
        <v>0.528759</v>
      </c>
      <c r="D185" s="16" t="n">
        <f aca="false">LOGINV(B185,$B$7,$C$7)</f>
        <v>19.4202999413944</v>
      </c>
      <c r="E185" s="16" t="n">
        <f aca="false">LOGINV(C185,$B$8,$C$8)</f>
        <v>114.411585221497</v>
      </c>
      <c r="F185" s="16" t="n">
        <f aca="false">$B$5/100*E185*2_Girdiler!$B$14*2_Girdiler!$B$15*2_Girdiler!$B$16</f>
        <v>2.87859548417286</v>
      </c>
      <c r="G185" s="16" t="n">
        <f aca="false">MIN(MATCH(F185,2_Girdiler!$B$20:$I$20,1),7)</f>
        <v>1</v>
      </c>
      <c r="H185" s="16" t="n">
        <f aca="false">IF(F185&gt;=40,2_Girdiler!$I$21+(F185-40)*(2_Girdiler!$I$21-2_Girdiler!$H$21)/(2_Girdiler!$I$20-2_Girdiler!$H$20),INDEX(2_Girdiler!$B$21:$I$21,G185)+(F185-INDEX(2_Girdiler!$B$20:$I$20,G185))*(INDEX(2_Girdiler!$B$21:$I$21,G185+1)-INDEX(2_Girdiler!$B$21:$I$21,G185))/(INDEX(2_Girdiler!$B$20:$I$20,G185+1)-INDEX(2_Girdiler!$B$20:$I$20,G185)))</f>
        <v>6.3329100651803</v>
      </c>
      <c r="I185" s="16" t="n">
        <f aca="false">H185/2_Girdiler!$B$17</f>
        <v>2.53722358380621</v>
      </c>
      <c r="J185" s="16" t="n">
        <f aca="false">D185+I185</f>
        <v>21.9575235252006</v>
      </c>
    </row>
    <row r="186" customFormat="false" ht="15" hidden="false" customHeight="false" outlineLevel="0" collapsed="false">
      <c r="A186" s="0" t="n">
        <v>174</v>
      </c>
      <c r="B186" s="7" t="n">
        <v>0.529221</v>
      </c>
      <c r="C186" s="7" t="n">
        <v>0.201431</v>
      </c>
      <c r="D186" s="16" t="n">
        <f aca="false">LOGINV(B186,$B$7,$C$7)</f>
        <v>14.1068994255941</v>
      </c>
      <c r="E186" s="16" t="n">
        <f aca="false">LOGINV(C186,$B$8,$C$8)</f>
        <v>63.6408109039962</v>
      </c>
      <c r="F186" s="16" t="n">
        <f aca="false">$B$5/100*E186*2_Girdiler!$B$14*2_Girdiler!$B$15*2_Girdiler!$B$16</f>
        <v>1.60120280234454</v>
      </c>
      <c r="G186" s="16" t="n">
        <f aca="false">MIN(MATCH(F186,2_Girdiler!$B$20:$I$20,1),7)</f>
        <v>1</v>
      </c>
      <c r="H186" s="16" t="n">
        <f aca="false">IF(F186&gt;=40,2_Girdiler!$I$21+(F186-40)*(2_Girdiler!$I$21-2_Girdiler!$H$21)/(2_Girdiler!$I$20-2_Girdiler!$H$20),INDEX(2_Girdiler!$B$21:$I$21,G186)+(F186-INDEX(2_Girdiler!$B$20:$I$20,G186))*(INDEX(2_Girdiler!$B$21:$I$21,G186+1)-INDEX(2_Girdiler!$B$21:$I$21,G186))/(INDEX(2_Girdiler!$B$20:$I$20,G186+1)-INDEX(2_Girdiler!$B$20:$I$20,G186)))</f>
        <v>3.522646165158</v>
      </c>
      <c r="I186" s="16" t="n">
        <f aca="false">H186/2_Girdiler!$B$17</f>
        <v>1.41131657257933</v>
      </c>
      <c r="J186" s="16" t="n">
        <f aca="false">D186+I186</f>
        <v>15.5182159981734</v>
      </c>
    </row>
    <row r="187" customFormat="false" ht="15" hidden="false" customHeight="false" outlineLevel="0" collapsed="false">
      <c r="A187" s="0" t="n">
        <v>175</v>
      </c>
      <c r="B187" s="7" t="n">
        <v>0.160787</v>
      </c>
      <c r="C187" s="7" t="n">
        <v>0.783134</v>
      </c>
      <c r="D187" s="16" t="n">
        <f aca="false">LOGINV(B187,$B$7,$C$7)</f>
        <v>7.79349346632515</v>
      </c>
      <c r="E187" s="16" t="n">
        <f aca="false">LOGINV(C187,$B$8,$C$8)</f>
        <v>181.007828962374</v>
      </c>
      <c r="F187" s="16" t="n">
        <f aca="false">$B$5/100*E187*2_Girdiler!$B$14*2_Girdiler!$B$15*2_Girdiler!$B$16</f>
        <v>4.55415697669332</v>
      </c>
      <c r="G187" s="16" t="n">
        <f aca="false">MIN(MATCH(F187,2_Girdiler!$B$20:$I$20,1),7)</f>
        <v>1</v>
      </c>
      <c r="H187" s="16" t="n">
        <f aca="false">IF(F187&gt;=40,2_Girdiler!$I$21+(F187-40)*(2_Girdiler!$I$21-2_Girdiler!$H$21)/(2_Girdiler!$I$20-2_Girdiler!$H$20),INDEX(2_Girdiler!$B$21:$I$21,G187)+(F187-INDEX(2_Girdiler!$B$20:$I$20,G187))*(INDEX(2_Girdiler!$B$21:$I$21,G187+1)-INDEX(2_Girdiler!$B$21:$I$21,G187))/(INDEX(2_Girdiler!$B$20:$I$20,G187+1)-INDEX(2_Girdiler!$B$20:$I$20,G187)))</f>
        <v>10.0191453487253</v>
      </c>
      <c r="I187" s="16" t="n">
        <f aca="false">H187/2_Girdiler!$B$17</f>
        <v>4.01408066855982</v>
      </c>
      <c r="J187" s="16" t="n">
        <f aca="false">D187+I187</f>
        <v>11.807574134885</v>
      </c>
    </row>
    <row r="188" customFormat="false" ht="15" hidden="false" customHeight="false" outlineLevel="0" collapsed="false">
      <c r="A188" s="0" t="n">
        <v>176</v>
      </c>
      <c r="B188" s="7" t="n">
        <v>0.149606</v>
      </c>
      <c r="C188" s="7" t="n">
        <v>0.728197</v>
      </c>
      <c r="D188" s="16" t="n">
        <f aca="false">LOGINV(B188,$B$7,$C$7)</f>
        <v>7.59241170082336</v>
      </c>
      <c r="E188" s="16" t="n">
        <f aca="false">LOGINV(C188,$B$8,$C$8)</f>
        <v>161.626128481569</v>
      </c>
      <c r="F188" s="16" t="n">
        <f aca="false">$B$5/100*E188*2_Girdiler!$B$14*2_Girdiler!$B$15*2_Girdiler!$B$16</f>
        <v>4.06651339259629</v>
      </c>
      <c r="G188" s="16" t="n">
        <f aca="false">MIN(MATCH(F188,2_Girdiler!$B$20:$I$20,1),7)</f>
        <v>1</v>
      </c>
      <c r="H188" s="16" t="n">
        <f aca="false">IF(F188&gt;=40,2_Girdiler!$I$21+(F188-40)*(2_Girdiler!$I$21-2_Girdiler!$H$21)/(2_Girdiler!$I$20-2_Girdiler!$H$20),INDEX(2_Girdiler!$B$21:$I$21,G188)+(F188-INDEX(2_Girdiler!$B$20:$I$20,G188))*(INDEX(2_Girdiler!$B$21:$I$21,G188+1)-INDEX(2_Girdiler!$B$21:$I$21,G188))/(INDEX(2_Girdiler!$B$20:$I$20,G188+1)-INDEX(2_Girdiler!$B$20:$I$20,G188)))</f>
        <v>8.94632946371183</v>
      </c>
      <c r="I188" s="16" t="n">
        <f aca="false">H188/2_Girdiler!$B$17</f>
        <v>3.58426661206403</v>
      </c>
      <c r="J188" s="16" t="n">
        <f aca="false">D188+I188</f>
        <v>11.1766783128874</v>
      </c>
    </row>
    <row r="189" customFormat="false" ht="15" hidden="false" customHeight="false" outlineLevel="0" collapsed="false">
      <c r="A189" s="0" t="n">
        <v>177</v>
      </c>
      <c r="B189" s="7" t="n">
        <v>0.077068</v>
      </c>
      <c r="C189" s="7" t="n">
        <v>0.412252</v>
      </c>
      <c r="D189" s="16" t="n">
        <f aca="false">LOGINV(B189,$B$7,$C$7)</f>
        <v>6.11940038896173</v>
      </c>
      <c r="E189" s="16" t="n">
        <f aca="false">LOGINV(C189,$B$8,$C$8)</f>
        <v>94.6405213846414</v>
      </c>
      <c r="F189" s="16" t="n">
        <f aca="false">$B$5/100*E189*2_Girdiler!$B$14*2_Girdiler!$B$15*2_Girdiler!$B$16</f>
        <v>2.38115551803758</v>
      </c>
      <c r="G189" s="16" t="n">
        <f aca="false">MIN(MATCH(F189,2_Girdiler!$B$20:$I$20,1),7)</f>
        <v>1</v>
      </c>
      <c r="H189" s="16" t="n">
        <f aca="false">IF(F189&gt;=40,2_Girdiler!$I$21+(F189-40)*(2_Girdiler!$I$21-2_Girdiler!$H$21)/(2_Girdiler!$I$20-2_Girdiler!$H$20),INDEX(2_Girdiler!$B$21:$I$21,G189)+(F189-INDEX(2_Girdiler!$B$20:$I$20,G189))*(INDEX(2_Girdiler!$B$21:$I$21,G189+1)-INDEX(2_Girdiler!$B$21:$I$21,G189))/(INDEX(2_Girdiler!$B$20:$I$20,G189+1)-INDEX(2_Girdiler!$B$20:$I$20,G189)))</f>
        <v>5.23854213968267</v>
      </c>
      <c r="I189" s="16" t="n">
        <f aca="false">H189/2_Girdiler!$B$17</f>
        <v>2.0987748957062</v>
      </c>
      <c r="J189" s="16" t="n">
        <f aca="false">D189+I189</f>
        <v>8.21817528466792</v>
      </c>
    </row>
    <row r="190" customFormat="false" ht="15" hidden="false" customHeight="false" outlineLevel="0" collapsed="false">
      <c r="A190" s="0" t="n">
        <v>178</v>
      </c>
      <c r="B190" s="7" t="n">
        <v>0.024011</v>
      </c>
      <c r="C190" s="7" t="n">
        <v>0.660373</v>
      </c>
      <c r="D190" s="16" t="n">
        <f aca="false">LOGINV(B190,$B$7,$C$7)</f>
        <v>4.49840721919428</v>
      </c>
      <c r="E190" s="16" t="n">
        <f aca="false">LOGINV(C190,$B$8,$C$8)</f>
        <v>142.612516136148</v>
      </c>
      <c r="F190" s="16" t="n">
        <f aca="false">$B$5/100*E190*2_Girdiler!$B$14*2_Girdiler!$B$15*2_Girdiler!$B$16</f>
        <v>3.58813090598548</v>
      </c>
      <c r="G190" s="16" t="n">
        <f aca="false">MIN(MATCH(F190,2_Girdiler!$B$20:$I$20,1),7)</f>
        <v>1</v>
      </c>
      <c r="H190" s="16" t="n">
        <f aca="false">IF(F190&gt;=40,2_Girdiler!$I$21+(F190-40)*(2_Girdiler!$I$21-2_Girdiler!$H$21)/(2_Girdiler!$I$20-2_Girdiler!$H$20),INDEX(2_Girdiler!$B$21:$I$21,G190)+(F190-INDEX(2_Girdiler!$B$20:$I$20,G190))*(INDEX(2_Girdiler!$B$21:$I$21,G190+1)-INDEX(2_Girdiler!$B$21:$I$21,G190))/(INDEX(2_Girdiler!$B$20:$I$20,G190+1)-INDEX(2_Girdiler!$B$20:$I$20,G190)))</f>
        <v>7.89388799316805</v>
      </c>
      <c r="I190" s="16" t="n">
        <f aca="false">H190/2_Girdiler!$B$17</f>
        <v>3.16261538187822</v>
      </c>
      <c r="J190" s="16" t="n">
        <f aca="false">D190+I190</f>
        <v>7.6610226010725</v>
      </c>
    </row>
    <row r="191" customFormat="false" ht="15" hidden="false" customHeight="false" outlineLevel="0" collapsed="false">
      <c r="A191" s="0" t="n">
        <v>179</v>
      </c>
      <c r="B191" s="7" t="n">
        <v>0.292916</v>
      </c>
      <c r="C191" s="7" t="n">
        <v>0.4677</v>
      </c>
      <c r="D191" s="16" t="n">
        <f aca="false">LOGINV(B191,$B$7,$C$7)</f>
        <v>9.99495638142671</v>
      </c>
      <c r="E191" s="16" t="n">
        <f aca="false">LOGINV(C191,$B$8,$C$8)</f>
        <v>103.638567592137</v>
      </c>
      <c r="F191" s="16" t="n">
        <f aca="false">$B$5/100*E191*2_Girdiler!$B$14*2_Girdiler!$B$15*2_Girdiler!$B$16</f>
        <v>2.60754636061816</v>
      </c>
      <c r="G191" s="16" t="n">
        <f aca="false">MIN(MATCH(F191,2_Girdiler!$B$20:$I$20,1),7)</f>
        <v>1</v>
      </c>
      <c r="H191" s="16" t="n">
        <f aca="false">IF(F191&gt;=40,2_Girdiler!$I$21+(F191-40)*(2_Girdiler!$I$21-2_Girdiler!$H$21)/(2_Girdiler!$I$20-2_Girdiler!$H$20),INDEX(2_Girdiler!$B$21:$I$21,G191)+(F191-INDEX(2_Girdiler!$B$20:$I$20,G191))*(INDEX(2_Girdiler!$B$21:$I$21,G191+1)-INDEX(2_Girdiler!$B$21:$I$21,G191))/(INDEX(2_Girdiler!$B$20:$I$20,G191+1)-INDEX(2_Girdiler!$B$20:$I$20,G191)))</f>
        <v>5.73660199335996</v>
      </c>
      <c r="I191" s="16" t="n">
        <f aca="false">H191/2_Girdiler!$B$17</f>
        <v>2.29831810631409</v>
      </c>
      <c r="J191" s="16" t="n">
        <f aca="false">D191+I191</f>
        <v>12.2932744877408</v>
      </c>
    </row>
    <row r="192" customFormat="false" ht="15" hidden="false" customHeight="false" outlineLevel="0" collapsed="false">
      <c r="A192" s="0" t="n">
        <v>180</v>
      </c>
      <c r="B192" s="7" t="n">
        <v>0.286449</v>
      </c>
      <c r="C192" s="7" t="n">
        <v>0.515774</v>
      </c>
      <c r="D192" s="16" t="n">
        <f aca="false">LOGINV(B192,$B$7,$C$7)</f>
        <v>9.89019858963926</v>
      </c>
      <c r="E192" s="16" t="n">
        <f aca="false">LOGINV(C192,$B$8,$C$8)</f>
        <v>112.029084500573</v>
      </c>
      <c r="F192" s="16" t="n">
        <f aca="false">$B$5/100*E192*2_Girdiler!$B$14*2_Girdiler!$B$15*2_Girdiler!$B$16</f>
        <v>2.81865176603442</v>
      </c>
      <c r="G192" s="16" t="n">
        <f aca="false">MIN(MATCH(F192,2_Girdiler!$B$20:$I$20,1),7)</f>
        <v>1</v>
      </c>
      <c r="H192" s="16" t="n">
        <f aca="false">IF(F192&gt;=40,2_Girdiler!$I$21+(F192-40)*(2_Girdiler!$I$21-2_Girdiler!$H$21)/(2_Girdiler!$I$20-2_Girdiler!$H$20),INDEX(2_Girdiler!$B$21:$I$21,G192)+(F192-INDEX(2_Girdiler!$B$20:$I$20,G192))*(INDEX(2_Girdiler!$B$21:$I$21,G192+1)-INDEX(2_Girdiler!$B$21:$I$21,G192))/(INDEX(2_Girdiler!$B$20:$I$20,G192+1)-INDEX(2_Girdiler!$B$20:$I$20,G192)))</f>
        <v>6.20103388527573</v>
      </c>
      <c r="I192" s="16" t="n">
        <f aca="false">H192/2_Girdiler!$B$17</f>
        <v>2.48438857583162</v>
      </c>
      <c r="J192" s="16" t="n">
        <f aca="false">D192+I192</f>
        <v>12.3745871654709</v>
      </c>
    </row>
    <row r="193" customFormat="false" ht="15" hidden="false" customHeight="false" outlineLevel="0" collapsed="false">
      <c r="A193" s="0" t="n">
        <v>181</v>
      </c>
      <c r="B193" s="7" t="n">
        <v>0.657647</v>
      </c>
      <c r="C193" s="7" t="n">
        <v>0.166913</v>
      </c>
      <c r="D193" s="16" t="n">
        <f aca="false">LOGINV(B193,$B$7,$C$7)</f>
        <v>16.9816299029529</v>
      </c>
      <c r="E193" s="16" t="n">
        <f aca="false">LOGINV(C193,$B$8,$C$8)</f>
        <v>58.5215223150254</v>
      </c>
      <c r="F193" s="16" t="n">
        <f aca="false">$B$5/100*E193*2_Girdiler!$B$14*2_Girdiler!$B$15*2_Girdiler!$B$16</f>
        <v>1.47240150144604</v>
      </c>
      <c r="G193" s="16" t="n">
        <f aca="false">MIN(MATCH(F193,2_Girdiler!$B$20:$I$20,1),7)</f>
        <v>1</v>
      </c>
      <c r="H193" s="16" t="n">
        <f aca="false">IF(F193&gt;=40,2_Girdiler!$I$21+(F193-40)*(2_Girdiler!$I$21-2_Girdiler!$H$21)/(2_Girdiler!$I$20-2_Girdiler!$H$20),INDEX(2_Girdiler!$B$21:$I$21,G193)+(F193-INDEX(2_Girdiler!$B$20:$I$20,G193))*(INDEX(2_Girdiler!$B$21:$I$21,G193+1)-INDEX(2_Girdiler!$B$21:$I$21,G193))/(INDEX(2_Girdiler!$B$20:$I$20,G193+1)-INDEX(2_Girdiler!$B$20:$I$20,G193)))</f>
        <v>3.23928330318129</v>
      </c>
      <c r="I193" s="16" t="n">
        <f aca="false">H193/2_Girdiler!$B$17</f>
        <v>1.2977897849284</v>
      </c>
      <c r="J193" s="16" t="n">
        <f aca="false">D193+I193</f>
        <v>18.2794196878813</v>
      </c>
    </row>
    <row r="194" customFormat="false" ht="15" hidden="false" customHeight="false" outlineLevel="0" collapsed="false">
      <c r="A194" s="0" t="n">
        <v>182</v>
      </c>
      <c r="B194" s="7" t="n">
        <v>0.777049</v>
      </c>
      <c r="C194" s="7" t="n">
        <v>0.782515</v>
      </c>
      <c r="D194" s="16" t="n">
        <f aca="false">LOGINV(B194,$B$7,$C$7)</f>
        <v>20.7114436111332</v>
      </c>
      <c r="E194" s="16" t="n">
        <f aca="false">LOGINV(C194,$B$8,$C$8)</f>
        <v>180.761910519231</v>
      </c>
      <c r="F194" s="16" t="n">
        <f aca="false">$B$5/100*E194*2_Girdiler!$B$14*2_Girdiler!$B$15*2_Girdiler!$B$16</f>
        <v>4.54796966866384</v>
      </c>
      <c r="G194" s="16" t="n">
        <f aca="false">MIN(MATCH(F194,2_Girdiler!$B$20:$I$20,1),7)</f>
        <v>1</v>
      </c>
      <c r="H194" s="16" t="n">
        <f aca="false">IF(F194&gt;=40,2_Girdiler!$I$21+(F194-40)*(2_Girdiler!$I$21-2_Girdiler!$H$21)/(2_Girdiler!$I$20-2_Girdiler!$H$20),INDEX(2_Girdiler!$B$21:$I$21,G194)+(F194-INDEX(2_Girdiler!$B$20:$I$20,G194))*(INDEX(2_Girdiler!$B$21:$I$21,G194+1)-INDEX(2_Girdiler!$B$21:$I$21,G194))/(INDEX(2_Girdiler!$B$20:$I$20,G194+1)-INDEX(2_Girdiler!$B$20:$I$20,G194)))</f>
        <v>10.0055332710605</v>
      </c>
      <c r="I194" s="16" t="n">
        <f aca="false">H194/2_Girdiler!$B$17</f>
        <v>4.00862711180307</v>
      </c>
      <c r="J194" s="16" t="n">
        <f aca="false">D194+I194</f>
        <v>24.7200707229363</v>
      </c>
    </row>
    <row r="195" customFormat="false" ht="15" hidden="false" customHeight="false" outlineLevel="0" collapsed="false">
      <c r="A195" s="0" t="n">
        <v>183</v>
      </c>
      <c r="B195" s="7" t="n">
        <v>0.942166</v>
      </c>
      <c r="C195" s="7" t="n">
        <v>0.380695</v>
      </c>
      <c r="D195" s="16" t="n">
        <f aca="false">LOGINV(B195,$B$7,$C$7)</f>
        <v>32.5478903221379</v>
      </c>
      <c r="E195" s="16" t="n">
        <f aca="false">LOGINV(C195,$B$8,$C$8)</f>
        <v>89.7671554924491</v>
      </c>
      <c r="F195" s="16" t="n">
        <f aca="false">$B$5/100*E195*2_Girdiler!$B$14*2_Girdiler!$B$15*2_Girdiler!$B$16</f>
        <v>2.25854163219002</v>
      </c>
      <c r="G195" s="16" t="n">
        <f aca="false">MIN(MATCH(F195,2_Girdiler!$B$20:$I$20,1),7)</f>
        <v>1</v>
      </c>
      <c r="H195" s="16" t="n">
        <f aca="false">IF(F195&gt;=40,2_Girdiler!$I$21+(F195-40)*(2_Girdiler!$I$21-2_Girdiler!$H$21)/(2_Girdiler!$I$20-2_Girdiler!$H$20),INDEX(2_Girdiler!$B$21:$I$21,G195)+(F195-INDEX(2_Girdiler!$B$20:$I$20,G195))*(INDEX(2_Girdiler!$B$21:$I$21,G195+1)-INDEX(2_Girdiler!$B$21:$I$21,G195))/(INDEX(2_Girdiler!$B$20:$I$20,G195+1)-INDEX(2_Girdiler!$B$20:$I$20,G195)))</f>
        <v>4.96879159081804</v>
      </c>
      <c r="I195" s="16" t="n">
        <f aca="false">H195/2_Girdiler!$B$17</f>
        <v>1.99070175914184</v>
      </c>
      <c r="J195" s="16" t="n">
        <f aca="false">D195+I195</f>
        <v>34.5385920812797</v>
      </c>
    </row>
    <row r="196" customFormat="false" ht="15" hidden="false" customHeight="false" outlineLevel="0" collapsed="false">
      <c r="A196" s="0" t="n">
        <v>184</v>
      </c>
      <c r="B196" s="7" t="n">
        <v>0.873131</v>
      </c>
      <c r="C196" s="7" t="n">
        <v>0.093685</v>
      </c>
      <c r="D196" s="16" t="n">
        <f aca="false">LOGINV(B196,$B$7,$C$7)</f>
        <v>25.5840762465979</v>
      </c>
      <c r="E196" s="16" t="n">
        <f aca="false">LOGINV(C196,$B$8,$C$8)</f>
        <v>46.6280518139461</v>
      </c>
      <c r="F196" s="16" t="n">
        <f aca="false">$B$5/100*E196*2_Girdiler!$B$14*2_Girdiler!$B$15*2_Girdiler!$B$16</f>
        <v>1.17316178363888</v>
      </c>
      <c r="G196" s="16" t="n">
        <f aca="false">MIN(MATCH(F196,2_Girdiler!$B$20:$I$20,1),7)</f>
        <v>1</v>
      </c>
      <c r="H196" s="16" t="n">
        <f aca="false">IF(F196&gt;=40,2_Girdiler!$I$21+(F196-40)*(2_Girdiler!$I$21-2_Girdiler!$H$21)/(2_Girdiler!$I$20-2_Girdiler!$H$20),INDEX(2_Girdiler!$B$21:$I$21,G196)+(F196-INDEX(2_Girdiler!$B$20:$I$20,G196))*(INDEX(2_Girdiler!$B$21:$I$21,G196+1)-INDEX(2_Girdiler!$B$21:$I$21,G196))/(INDEX(2_Girdiler!$B$20:$I$20,G196+1)-INDEX(2_Girdiler!$B$20:$I$20,G196)))</f>
        <v>2.58095592400555</v>
      </c>
      <c r="I196" s="16" t="n">
        <f aca="false">H196/2_Girdiler!$B$17</f>
        <v>1.03403682852786</v>
      </c>
      <c r="J196" s="16" t="n">
        <f aca="false">D196+I196</f>
        <v>26.6181130751257</v>
      </c>
    </row>
    <row r="197" customFormat="false" ht="15" hidden="false" customHeight="false" outlineLevel="0" collapsed="false">
      <c r="A197" s="0" t="n">
        <v>185</v>
      </c>
      <c r="B197" s="7" t="n">
        <v>0.993906</v>
      </c>
      <c r="C197" s="7" t="n">
        <v>0.212207</v>
      </c>
      <c r="D197" s="16" t="n">
        <f aca="false">LOGINV(B197,$B$7,$C$7)</f>
        <v>54.7626757341614</v>
      </c>
      <c r="E197" s="16" t="n">
        <f aca="false">LOGINV(C197,$B$8,$C$8)</f>
        <v>65.209956751754</v>
      </c>
      <c r="F197" s="16" t="n">
        <f aca="false">$B$5/100*E197*2_Girdiler!$B$14*2_Girdiler!$B$15*2_Girdiler!$B$16</f>
        <v>1.64068251187413</v>
      </c>
      <c r="G197" s="16" t="n">
        <f aca="false">MIN(MATCH(F197,2_Girdiler!$B$20:$I$20,1),7)</f>
        <v>1</v>
      </c>
      <c r="H197" s="16" t="n">
        <f aca="false">IF(F197&gt;=40,2_Girdiler!$I$21+(F197-40)*(2_Girdiler!$I$21-2_Girdiler!$H$21)/(2_Girdiler!$I$20-2_Girdiler!$H$20),INDEX(2_Girdiler!$B$21:$I$21,G197)+(F197-INDEX(2_Girdiler!$B$20:$I$20,G197))*(INDEX(2_Girdiler!$B$21:$I$21,G197+1)-INDEX(2_Girdiler!$B$21:$I$21,G197))/(INDEX(2_Girdiler!$B$20:$I$20,G197+1)-INDEX(2_Girdiler!$B$20:$I$20,G197)))</f>
        <v>3.60950152612309</v>
      </c>
      <c r="I197" s="16" t="n">
        <f aca="false">H197/2_Girdiler!$B$17</f>
        <v>1.4461143934788</v>
      </c>
      <c r="J197" s="16" t="n">
        <f aca="false">D197+I197</f>
        <v>56.2087901276402</v>
      </c>
    </row>
    <row r="198" customFormat="false" ht="15" hidden="false" customHeight="false" outlineLevel="0" collapsed="false">
      <c r="A198" s="0" t="n">
        <v>186</v>
      </c>
      <c r="B198" s="7" t="n">
        <v>0.373849</v>
      </c>
      <c r="C198" s="7" t="n">
        <v>0.093503</v>
      </c>
      <c r="D198" s="16" t="n">
        <f aca="false">LOGINV(B198,$B$7,$C$7)</f>
        <v>11.3191692108328</v>
      </c>
      <c r="E198" s="16" t="n">
        <f aca="false">LOGINV(C198,$B$8,$C$8)</f>
        <v>46.5952948027283</v>
      </c>
      <c r="F198" s="16" t="n">
        <f aca="false">$B$5/100*E198*2_Girdiler!$B$14*2_Girdiler!$B$15*2_Girdiler!$B$16</f>
        <v>1.17233761723665</v>
      </c>
      <c r="G198" s="16" t="n">
        <f aca="false">MIN(MATCH(F198,2_Girdiler!$B$20:$I$20,1),7)</f>
        <v>1</v>
      </c>
      <c r="H198" s="16" t="n">
        <f aca="false">IF(F198&gt;=40,2_Girdiler!$I$21+(F198-40)*(2_Girdiler!$I$21-2_Girdiler!$H$21)/(2_Girdiler!$I$20-2_Girdiler!$H$20),INDEX(2_Girdiler!$B$21:$I$21,G198)+(F198-INDEX(2_Girdiler!$B$20:$I$20,G198))*(INDEX(2_Girdiler!$B$21:$I$21,G198+1)-INDEX(2_Girdiler!$B$21:$I$21,G198))/(INDEX(2_Girdiler!$B$20:$I$20,G198+1)-INDEX(2_Girdiler!$B$20:$I$20,G198)))</f>
        <v>2.57914275792062</v>
      </c>
      <c r="I198" s="16" t="n">
        <f aca="false">H198/2_Girdiler!$B$17</f>
        <v>1.03331039980794</v>
      </c>
      <c r="J198" s="16" t="n">
        <f aca="false">D198+I198</f>
        <v>12.3524796106408</v>
      </c>
    </row>
    <row r="199" customFormat="false" ht="15" hidden="false" customHeight="false" outlineLevel="0" collapsed="false">
      <c r="A199" s="0" t="n">
        <v>187</v>
      </c>
      <c r="B199" s="7" t="n">
        <v>0.835142</v>
      </c>
      <c r="C199" s="7" t="n">
        <v>0.485933</v>
      </c>
      <c r="D199" s="16" t="n">
        <f aca="false">LOGINV(B199,$B$7,$C$7)</f>
        <v>23.3148389074757</v>
      </c>
      <c r="E199" s="16" t="n">
        <f aca="false">LOGINV(C199,$B$8,$C$8)</f>
        <v>106.747214641957</v>
      </c>
      <c r="F199" s="16" t="n">
        <f aca="false">$B$5/100*E199*2_Girdiler!$B$14*2_Girdiler!$B$15*2_Girdiler!$B$16</f>
        <v>2.68575992039165</v>
      </c>
      <c r="G199" s="16" t="n">
        <f aca="false">MIN(MATCH(F199,2_Girdiler!$B$20:$I$20,1),7)</f>
        <v>1</v>
      </c>
      <c r="H199" s="16" t="n">
        <f aca="false">IF(F199&gt;=40,2_Girdiler!$I$21+(F199-40)*(2_Girdiler!$I$21-2_Girdiler!$H$21)/(2_Girdiler!$I$20-2_Girdiler!$H$20),INDEX(2_Girdiler!$B$21:$I$21,G199)+(F199-INDEX(2_Girdiler!$B$20:$I$20,G199))*(INDEX(2_Girdiler!$B$21:$I$21,G199+1)-INDEX(2_Girdiler!$B$21:$I$21,G199))/(INDEX(2_Girdiler!$B$20:$I$20,G199+1)-INDEX(2_Girdiler!$B$20:$I$20,G199)))</f>
        <v>5.90867182486162</v>
      </c>
      <c r="I199" s="16" t="n">
        <f aca="false">H199/2_Girdiler!$B$17</f>
        <v>2.36725634008879</v>
      </c>
      <c r="J199" s="16" t="n">
        <f aca="false">D199+I199</f>
        <v>25.6820952475645</v>
      </c>
    </row>
    <row r="200" customFormat="false" ht="15" hidden="false" customHeight="false" outlineLevel="0" collapsed="false">
      <c r="A200" s="0" t="n">
        <v>188</v>
      </c>
      <c r="B200" s="7" t="n">
        <v>0.962401</v>
      </c>
      <c r="C200" s="7" t="n">
        <v>0.144616</v>
      </c>
      <c r="D200" s="16" t="n">
        <f aca="false">LOGINV(B200,$B$7,$C$7)</f>
        <v>36.5089201271818</v>
      </c>
      <c r="E200" s="16" t="n">
        <f aca="false">LOGINV(C200,$B$8,$C$8)</f>
        <v>55.0985335034853</v>
      </c>
      <c r="F200" s="16" t="n">
        <f aca="false">$B$5/100*E200*2_Girdiler!$B$14*2_Girdiler!$B$15*2_Girdiler!$B$16</f>
        <v>1.38627910294769</v>
      </c>
      <c r="G200" s="16" t="n">
        <f aca="false">MIN(MATCH(F200,2_Girdiler!$B$20:$I$20,1),7)</f>
        <v>1</v>
      </c>
      <c r="H200" s="16" t="n">
        <f aca="false">IF(F200&gt;=40,2_Girdiler!$I$21+(F200-40)*(2_Girdiler!$I$21-2_Girdiler!$H$21)/(2_Girdiler!$I$20-2_Girdiler!$H$20),INDEX(2_Girdiler!$B$21:$I$21,G200)+(F200-INDEX(2_Girdiler!$B$20:$I$20,G200))*(INDEX(2_Girdiler!$B$21:$I$21,G200+1)-INDEX(2_Girdiler!$B$21:$I$21,G200))/(INDEX(2_Girdiler!$B$20:$I$20,G200+1)-INDEX(2_Girdiler!$B$20:$I$20,G200)))</f>
        <v>3.04981402648492</v>
      </c>
      <c r="I200" s="16" t="n">
        <f aca="false">H200/2_Girdiler!$B$17</f>
        <v>1.2218806195853</v>
      </c>
      <c r="J200" s="16" t="n">
        <f aca="false">D200+I200</f>
        <v>37.7308007467671</v>
      </c>
    </row>
    <row r="201" customFormat="false" ht="15" hidden="false" customHeight="false" outlineLevel="0" collapsed="false">
      <c r="A201" s="0" t="n">
        <v>189</v>
      </c>
      <c r="B201" s="7" t="n">
        <v>0.891822</v>
      </c>
      <c r="C201" s="7" t="n">
        <v>0.359546</v>
      </c>
      <c r="D201" s="16" t="n">
        <f aca="false">LOGINV(B201,$B$7,$C$7)</f>
        <v>26.9747225571471</v>
      </c>
      <c r="E201" s="16" t="n">
        <f aca="false">LOGINV(C201,$B$8,$C$8)</f>
        <v>86.5792726477889</v>
      </c>
      <c r="F201" s="16" t="n">
        <f aca="false">$B$5/100*E201*2_Girdiler!$B$14*2_Girdiler!$B$15*2_Girdiler!$B$16</f>
        <v>2.17833449981837</v>
      </c>
      <c r="G201" s="16" t="n">
        <f aca="false">MIN(MATCH(F201,2_Girdiler!$B$20:$I$20,1),7)</f>
        <v>1</v>
      </c>
      <c r="H201" s="16" t="n">
        <f aca="false">IF(F201&gt;=40,2_Girdiler!$I$21+(F201-40)*(2_Girdiler!$I$21-2_Girdiler!$H$21)/(2_Girdiler!$I$20-2_Girdiler!$H$20),INDEX(2_Girdiler!$B$21:$I$21,G201)+(F201-INDEX(2_Girdiler!$B$20:$I$20,G201))*(INDEX(2_Girdiler!$B$21:$I$21,G201+1)-INDEX(2_Girdiler!$B$21:$I$21,G201))/(INDEX(2_Girdiler!$B$20:$I$20,G201+1)-INDEX(2_Girdiler!$B$20:$I$20,G201)))</f>
        <v>4.79233589960041</v>
      </c>
      <c r="I201" s="16" t="n">
        <f aca="false">H201/2_Girdiler!$B$17</f>
        <v>1.92000637003222</v>
      </c>
      <c r="J201" s="16" t="n">
        <f aca="false">D201+I201</f>
        <v>28.8947289271793</v>
      </c>
    </row>
    <row r="202" customFormat="false" ht="15" hidden="false" customHeight="false" outlineLevel="0" collapsed="false">
      <c r="A202" s="0" t="n">
        <v>190</v>
      </c>
      <c r="B202" s="7" t="n">
        <v>0.236291</v>
      </c>
      <c r="C202" s="7" t="n">
        <v>0.657123</v>
      </c>
      <c r="D202" s="16" t="n">
        <f aca="false">LOGINV(B202,$B$7,$C$7)</f>
        <v>9.07413740112611</v>
      </c>
      <c r="E202" s="16" t="n">
        <f aca="false">LOGINV(C202,$B$8,$C$8)</f>
        <v>141.799458442714</v>
      </c>
      <c r="F202" s="16" t="n">
        <f aca="false">$B$5/100*E202*2_Girdiler!$B$14*2_Girdiler!$B$15*2_Girdiler!$B$16</f>
        <v>3.56767437441869</v>
      </c>
      <c r="G202" s="16" t="n">
        <f aca="false">MIN(MATCH(F202,2_Girdiler!$B$20:$I$20,1),7)</f>
        <v>1</v>
      </c>
      <c r="H202" s="16" t="n">
        <f aca="false">IF(F202&gt;=40,2_Girdiler!$I$21+(F202-40)*(2_Girdiler!$I$21-2_Girdiler!$H$21)/(2_Girdiler!$I$20-2_Girdiler!$H$20),INDEX(2_Girdiler!$B$21:$I$21,G202)+(F202-INDEX(2_Girdiler!$B$20:$I$20,G202))*(INDEX(2_Girdiler!$B$21:$I$21,G202+1)-INDEX(2_Girdiler!$B$21:$I$21,G202))/(INDEX(2_Girdiler!$B$20:$I$20,G202+1)-INDEX(2_Girdiler!$B$20:$I$20,G202)))</f>
        <v>7.84888362372113</v>
      </c>
      <c r="I202" s="16" t="n">
        <f aca="false">H202/2_Girdiler!$B$17</f>
        <v>3.14458478514468</v>
      </c>
      <c r="J202" s="16" t="n">
        <f aca="false">D202+I202</f>
        <v>12.2187221862708</v>
      </c>
    </row>
    <row r="203" customFormat="false" ht="15" hidden="false" customHeight="false" outlineLevel="0" collapsed="false">
      <c r="A203" s="0" t="n">
        <v>191</v>
      </c>
      <c r="B203" s="7" t="n">
        <v>0.030188</v>
      </c>
      <c r="C203" s="7" t="n">
        <v>0.52547</v>
      </c>
      <c r="D203" s="16" t="n">
        <f aca="false">LOGINV(B203,$B$7,$C$7)</f>
        <v>4.75397805982675</v>
      </c>
      <c r="E203" s="16" t="n">
        <f aca="false">LOGINV(C203,$B$8,$C$8)</f>
        <v>113.80293446179</v>
      </c>
      <c r="F203" s="16" t="n">
        <f aca="false">$B$5/100*E203*2_Girdiler!$B$14*2_Girdiler!$B$15*2_Girdiler!$B$16</f>
        <v>2.86328183105863</v>
      </c>
      <c r="G203" s="16" t="n">
        <f aca="false">MIN(MATCH(F203,2_Girdiler!$B$20:$I$20,1),7)</f>
        <v>1</v>
      </c>
      <c r="H203" s="16" t="n">
        <f aca="false">IF(F203&gt;=40,2_Girdiler!$I$21+(F203-40)*(2_Girdiler!$I$21-2_Girdiler!$H$21)/(2_Girdiler!$I$20-2_Girdiler!$H$20),INDEX(2_Girdiler!$B$21:$I$21,G203)+(F203-INDEX(2_Girdiler!$B$20:$I$20,G203))*(INDEX(2_Girdiler!$B$21:$I$21,G203+1)-INDEX(2_Girdiler!$B$21:$I$21,G203))/(INDEX(2_Girdiler!$B$20:$I$20,G203+1)-INDEX(2_Girdiler!$B$20:$I$20,G203)))</f>
        <v>6.29922002832899</v>
      </c>
      <c r="I203" s="16" t="n">
        <f aca="false">H203/2_Girdiler!$B$17</f>
        <v>2.52372597288822</v>
      </c>
      <c r="J203" s="16" t="n">
        <f aca="false">D203+I203</f>
        <v>7.27770403271497</v>
      </c>
    </row>
    <row r="204" customFormat="false" ht="15" hidden="false" customHeight="false" outlineLevel="0" collapsed="false">
      <c r="A204" s="0" t="n">
        <v>192</v>
      </c>
      <c r="B204" s="7" t="n">
        <v>0.473605</v>
      </c>
      <c r="C204" s="7" t="n">
        <v>0.048505</v>
      </c>
      <c r="D204" s="16" t="n">
        <f aca="false">LOGINV(B204,$B$7,$C$7)</f>
        <v>13.0513829474542</v>
      </c>
      <c r="E204" s="16" t="n">
        <f aca="false">LOGINV(C204,$B$8,$C$8)</f>
        <v>37.4125262247766</v>
      </c>
      <c r="F204" s="16" t="n">
        <f aca="false">$B$5/100*E204*2_Girdiler!$B$14*2_Girdiler!$B$15*2_Girdiler!$B$16</f>
        <v>0.941299159815379</v>
      </c>
      <c r="G204" s="16" t="n">
        <f aca="false">MIN(MATCH(F204,2_Girdiler!$B$20:$I$20,1),7)</f>
        <v>1</v>
      </c>
      <c r="H204" s="16" t="n">
        <f aca="false">IF(F204&gt;=40,2_Girdiler!$I$21+(F204-40)*(2_Girdiler!$I$21-2_Girdiler!$H$21)/(2_Girdiler!$I$20-2_Girdiler!$H$20),INDEX(2_Girdiler!$B$21:$I$21,G204)+(F204-INDEX(2_Girdiler!$B$20:$I$20,G204))*(INDEX(2_Girdiler!$B$21:$I$21,G204+1)-INDEX(2_Girdiler!$B$21:$I$21,G204))/(INDEX(2_Girdiler!$B$20:$I$20,G204+1)-INDEX(2_Girdiler!$B$20:$I$20,G204)))</f>
        <v>2.07085815159383</v>
      </c>
      <c r="I204" s="16" t="n">
        <f aca="false">H204/2_Girdiler!$B$17</f>
        <v>0.829670733811632</v>
      </c>
      <c r="J204" s="16" t="n">
        <f aca="false">D204+I204</f>
        <v>13.8810536812658</v>
      </c>
    </row>
    <row r="205" customFormat="false" ht="15" hidden="false" customHeight="false" outlineLevel="0" collapsed="false">
      <c r="A205" s="0" t="n">
        <v>193</v>
      </c>
      <c r="B205" s="7" t="n">
        <v>0.434182</v>
      </c>
      <c r="C205" s="7" t="n">
        <v>0.304919</v>
      </c>
      <c r="D205" s="16" t="n">
        <f aca="false">LOGINV(B205,$B$7,$C$7)</f>
        <v>12.3470633324702</v>
      </c>
      <c r="E205" s="16" t="n">
        <f aca="false">LOGINV(C205,$B$8,$C$8)</f>
        <v>78.5572297153035</v>
      </c>
      <c r="F205" s="16" t="n">
        <f aca="false">$B$5/100*E205*2_Girdiler!$B$14*2_Girdiler!$B$15*2_Girdiler!$B$16</f>
        <v>1.97649989963704</v>
      </c>
      <c r="G205" s="16" t="n">
        <f aca="false">MIN(MATCH(F205,2_Girdiler!$B$20:$I$20,1),7)</f>
        <v>1</v>
      </c>
      <c r="H205" s="16" t="n">
        <f aca="false">IF(F205&gt;=40,2_Girdiler!$I$21+(F205-40)*(2_Girdiler!$I$21-2_Girdiler!$H$21)/(2_Girdiler!$I$20-2_Girdiler!$H$20),INDEX(2_Girdiler!$B$21:$I$21,G205)+(F205-INDEX(2_Girdiler!$B$20:$I$20,G205))*(INDEX(2_Girdiler!$B$21:$I$21,G205+1)-INDEX(2_Girdiler!$B$21:$I$21,G205))/(INDEX(2_Girdiler!$B$20:$I$20,G205+1)-INDEX(2_Girdiler!$B$20:$I$20,G205)))</f>
        <v>4.34829977920148</v>
      </c>
      <c r="I205" s="16" t="n">
        <f aca="false">H205/2_Girdiler!$B$17</f>
        <v>1.74210728333393</v>
      </c>
      <c r="J205" s="16" t="n">
        <f aca="false">D205+I205</f>
        <v>14.0891706158041</v>
      </c>
    </row>
    <row r="206" customFormat="false" ht="15" hidden="false" customHeight="false" outlineLevel="0" collapsed="false">
      <c r="A206" s="0" t="n">
        <v>194</v>
      </c>
      <c r="B206" s="7" t="n">
        <v>0.248648</v>
      </c>
      <c r="C206" s="7" t="n">
        <v>0.930294</v>
      </c>
      <c r="D206" s="16" t="n">
        <f aca="false">LOGINV(B206,$B$7,$C$7)</f>
        <v>9.27631617614876</v>
      </c>
      <c r="E206" s="16" t="n">
        <f aca="false">LOGINV(C206,$B$8,$C$8)</f>
        <v>283.515807136</v>
      </c>
      <c r="F206" s="16" t="n">
        <f aca="false">$B$5/100*E206*2_Girdiler!$B$14*2_Girdiler!$B$15*2_Girdiler!$B$16</f>
        <v>7.13325770754175</v>
      </c>
      <c r="G206" s="16" t="n">
        <f aca="false">MIN(MATCH(F206,2_Girdiler!$B$20:$I$20,1),7)</f>
        <v>2</v>
      </c>
      <c r="H206" s="16" t="n">
        <f aca="false">IF(F206&gt;=40,2_Girdiler!$I$21+(F206-40)*(2_Girdiler!$I$21-2_Girdiler!$H$21)/(2_Girdiler!$I$20-2_Girdiler!$H$20),INDEX(2_Girdiler!$B$21:$I$21,G206)+(F206-INDEX(2_Girdiler!$B$20:$I$20,G206))*(INDEX(2_Girdiler!$B$21:$I$21,G206+1)-INDEX(2_Girdiler!$B$21:$I$21,G206))/(INDEX(2_Girdiler!$B$20:$I$20,G206+1)-INDEX(2_Girdiler!$B$20:$I$20,G206)))</f>
        <v>14.4132123320668</v>
      </c>
      <c r="I206" s="16" t="n">
        <f aca="false">H206/2_Girdiler!$B$17</f>
        <v>5.77452417150112</v>
      </c>
      <c r="J206" s="16" t="n">
        <f aca="false">D206+I206</f>
        <v>15.0508403476499</v>
      </c>
    </row>
    <row r="207" customFormat="false" ht="15" hidden="false" customHeight="false" outlineLevel="0" collapsed="false">
      <c r="A207" s="0" t="n">
        <v>195</v>
      </c>
      <c r="B207" s="7" t="n">
        <v>0.598297</v>
      </c>
      <c r="C207" s="7" t="n">
        <v>0.154158</v>
      </c>
      <c r="D207" s="16" t="n">
        <f aca="false">LOGINV(B207,$B$7,$C$7)</f>
        <v>15.5577672577978</v>
      </c>
      <c r="E207" s="16" t="n">
        <f aca="false">LOGINV(C207,$B$8,$C$8)</f>
        <v>56.5778899430631</v>
      </c>
      <c r="F207" s="16" t="n">
        <f aca="false">$B$5/100*E207*2_Girdiler!$B$14*2_Girdiler!$B$15*2_Girdiler!$B$16</f>
        <v>1.42349971096747</v>
      </c>
      <c r="G207" s="16" t="n">
        <f aca="false">MIN(MATCH(F207,2_Girdiler!$B$20:$I$20,1),7)</f>
        <v>1</v>
      </c>
      <c r="H207" s="16" t="n">
        <f aca="false">IF(F207&gt;=40,2_Girdiler!$I$21+(F207-40)*(2_Girdiler!$I$21-2_Girdiler!$H$21)/(2_Girdiler!$I$20-2_Girdiler!$H$20),INDEX(2_Girdiler!$B$21:$I$21,G207)+(F207-INDEX(2_Girdiler!$B$20:$I$20,G207))*(INDEX(2_Girdiler!$B$21:$I$21,G207+1)-INDEX(2_Girdiler!$B$21:$I$21,G207))/(INDEX(2_Girdiler!$B$20:$I$20,G207+1)-INDEX(2_Girdiler!$B$20:$I$20,G207)))</f>
        <v>3.13169936412843</v>
      </c>
      <c r="I207" s="16" t="n">
        <f aca="false">H207/2_Girdiler!$B$17</f>
        <v>1.25468724524376</v>
      </c>
      <c r="J207" s="16" t="n">
        <f aca="false">D207+I207</f>
        <v>16.8124545030416</v>
      </c>
    </row>
    <row r="208" customFormat="false" ht="15" hidden="false" customHeight="false" outlineLevel="0" collapsed="false">
      <c r="A208" s="0" t="n">
        <v>196</v>
      </c>
      <c r="B208" s="7" t="n">
        <v>0.757132</v>
      </c>
      <c r="C208" s="7" t="n">
        <v>0.369567</v>
      </c>
      <c r="D208" s="16" t="n">
        <f aca="false">LOGINV(B208,$B$7,$C$7)</f>
        <v>19.9727190271701</v>
      </c>
      <c r="E208" s="16" t="n">
        <f aca="false">LOGINV(C208,$B$8,$C$8)</f>
        <v>88.082805930279</v>
      </c>
      <c r="F208" s="16" t="n">
        <f aca="false">$B$5/100*E208*2_Girdiler!$B$14*2_Girdiler!$B$15*2_Girdiler!$B$16</f>
        <v>2.21616339720582</v>
      </c>
      <c r="G208" s="16" t="n">
        <f aca="false">MIN(MATCH(F208,2_Girdiler!$B$20:$I$20,1),7)</f>
        <v>1</v>
      </c>
      <c r="H208" s="16" t="n">
        <f aca="false">IF(F208&gt;=40,2_Girdiler!$I$21+(F208-40)*(2_Girdiler!$I$21-2_Girdiler!$H$21)/(2_Girdiler!$I$20-2_Girdiler!$H$20),INDEX(2_Girdiler!$B$21:$I$21,G208)+(F208-INDEX(2_Girdiler!$B$20:$I$20,G208))*(INDEX(2_Girdiler!$B$21:$I$21,G208+1)-INDEX(2_Girdiler!$B$21:$I$21,G208))/(INDEX(2_Girdiler!$B$20:$I$20,G208+1)-INDEX(2_Girdiler!$B$20:$I$20,G208)))</f>
        <v>4.8755594738528</v>
      </c>
      <c r="I208" s="16" t="n">
        <f aca="false">H208/2_Girdiler!$B$17</f>
        <v>1.95334914817821</v>
      </c>
      <c r="J208" s="16" t="n">
        <f aca="false">D208+I208</f>
        <v>21.9260681753483</v>
      </c>
    </row>
    <row r="209" customFormat="false" ht="15" hidden="false" customHeight="false" outlineLevel="0" collapsed="false">
      <c r="A209" s="0" t="n">
        <v>197</v>
      </c>
      <c r="B209" s="7" t="n">
        <v>0.598851</v>
      </c>
      <c r="C209" s="7" t="n">
        <v>0.379935</v>
      </c>
      <c r="D209" s="16" t="n">
        <f aca="false">LOGINV(B209,$B$7,$C$7)</f>
        <v>15.5701958506977</v>
      </c>
      <c r="E209" s="16" t="n">
        <f aca="false">LOGINV(C209,$B$8,$C$8)</f>
        <v>89.6515996539611</v>
      </c>
      <c r="F209" s="16" t="n">
        <f aca="false">$B$5/100*E209*2_Girdiler!$B$14*2_Girdiler!$B$15*2_Girdiler!$B$16</f>
        <v>2.25563424729366</v>
      </c>
      <c r="G209" s="16" t="n">
        <f aca="false">MIN(MATCH(F209,2_Girdiler!$B$20:$I$20,1),7)</f>
        <v>1</v>
      </c>
      <c r="H209" s="16" t="n">
        <f aca="false">IF(F209&gt;=40,2_Girdiler!$I$21+(F209-40)*(2_Girdiler!$I$21-2_Girdiler!$H$21)/(2_Girdiler!$I$20-2_Girdiler!$H$20),INDEX(2_Girdiler!$B$21:$I$21,G209)+(F209-INDEX(2_Girdiler!$B$20:$I$20,G209))*(INDEX(2_Girdiler!$B$21:$I$21,G209+1)-INDEX(2_Girdiler!$B$21:$I$21,G209))/(INDEX(2_Girdiler!$B$20:$I$20,G209+1)-INDEX(2_Girdiler!$B$20:$I$20,G209)))</f>
        <v>4.96239534404606</v>
      </c>
      <c r="I209" s="16" t="n">
        <f aca="false">H209/2_Girdiler!$B$17</f>
        <v>1.98813916027486</v>
      </c>
      <c r="J209" s="16" t="n">
        <f aca="false">D209+I209</f>
        <v>17.5583350109726</v>
      </c>
    </row>
    <row r="210" customFormat="false" ht="15" hidden="false" customHeight="false" outlineLevel="0" collapsed="false">
      <c r="A210" s="0" t="n">
        <v>198</v>
      </c>
      <c r="B210" s="7" t="n">
        <v>0.638546</v>
      </c>
      <c r="C210" s="7" t="n">
        <v>0.681937</v>
      </c>
      <c r="D210" s="16" t="n">
        <f aca="false">LOGINV(B210,$B$7,$C$7)</f>
        <v>16.5013155966638</v>
      </c>
      <c r="E210" s="16" t="n">
        <f aca="false">LOGINV(C210,$B$8,$C$8)</f>
        <v>148.209891718997</v>
      </c>
      <c r="F210" s="16" t="n">
        <f aca="false">$B$5/100*E210*2_Girdiler!$B$14*2_Girdiler!$B$15*2_Girdiler!$B$16</f>
        <v>3.72896087564996</v>
      </c>
      <c r="G210" s="16" t="n">
        <f aca="false">MIN(MATCH(F210,2_Girdiler!$B$20:$I$20,1),7)</f>
        <v>1</v>
      </c>
      <c r="H210" s="16" t="n">
        <f aca="false">IF(F210&gt;=40,2_Girdiler!$I$21+(F210-40)*(2_Girdiler!$I$21-2_Girdiler!$H$21)/(2_Girdiler!$I$20-2_Girdiler!$H$20),INDEX(2_Girdiler!$B$21:$I$21,G210)+(F210-INDEX(2_Girdiler!$B$20:$I$20,G210))*(INDEX(2_Girdiler!$B$21:$I$21,G210+1)-INDEX(2_Girdiler!$B$21:$I$21,G210))/(INDEX(2_Girdiler!$B$20:$I$20,G210+1)-INDEX(2_Girdiler!$B$20:$I$20,G210)))</f>
        <v>8.20371392642992</v>
      </c>
      <c r="I210" s="16" t="n">
        <f aca="false">H210/2_Girdiler!$B$17</f>
        <v>3.28674436155045</v>
      </c>
      <c r="J210" s="16" t="n">
        <f aca="false">D210+I210</f>
        <v>19.7880599582142</v>
      </c>
    </row>
    <row r="211" customFormat="false" ht="15" hidden="false" customHeight="false" outlineLevel="0" collapsed="false">
      <c r="A211" s="0" t="n">
        <v>199</v>
      </c>
      <c r="B211" s="7" t="n">
        <v>0.283534</v>
      </c>
      <c r="C211" s="7" t="n">
        <v>0.831058</v>
      </c>
      <c r="D211" s="16" t="n">
        <f aca="false">LOGINV(B211,$B$7,$C$7)</f>
        <v>9.84297710868085</v>
      </c>
      <c r="E211" s="16" t="n">
        <f aca="false">LOGINV(C211,$B$8,$C$8)</f>
        <v>202.724301971381</v>
      </c>
      <c r="F211" s="16" t="n">
        <f aca="false">$B$5/100*E211*2_Girdiler!$B$14*2_Girdiler!$B$15*2_Girdiler!$B$16</f>
        <v>5.10054343759994</v>
      </c>
      <c r="G211" s="16" t="n">
        <f aca="false">MIN(MATCH(F211,2_Girdiler!$B$20:$I$20,1),7)</f>
        <v>2</v>
      </c>
      <c r="H211" s="16" t="n">
        <f aca="false">IF(F211&gt;=40,2_Girdiler!$I$21+(F211-40)*(2_Girdiler!$I$21-2_Girdiler!$H$21)/(2_Girdiler!$I$20-2_Girdiler!$H$20),INDEX(2_Girdiler!$B$21:$I$21,G211)+(F211-INDEX(2_Girdiler!$B$20:$I$20,G211))*(INDEX(2_Girdiler!$B$21:$I$21,G211+1)-INDEX(2_Girdiler!$B$21:$I$21,G211))/(INDEX(2_Girdiler!$B$20:$I$20,G211+1)-INDEX(2_Girdiler!$B$20:$I$20,G211)))</f>
        <v>11.1608695001599</v>
      </c>
      <c r="I211" s="16" t="n">
        <f aca="false">H211/2_Girdiler!$B$17</f>
        <v>4.4715022035897</v>
      </c>
      <c r="J211" s="16" t="n">
        <f aca="false">D211+I211</f>
        <v>14.3144793122706</v>
      </c>
    </row>
    <row r="212" customFormat="false" ht="15" hidden="false" customHeight="false" outlineLevel="0" collapsed="false">
      <c r="A212" s="0" t="n">
        <v>200</v>
      </c>
      <c r="B212" s="7" t="n">
        <v>0.618131</v>
      </c>
      <c r="C212" s="7" t="n">
        <v>0.605269</v>
      </c>
      <c r="D212" s="16" t="n">
        <f aca="false">LOGINV(B212,$B$7,$C$7)</f>
        <v>16.0120400389971</v>
      </c>
      <c r="E212" s="16" t="n">
        <f aca="false">LOGINV(C212,$B$8,$C$8)</f>
        <v>129.746634598726</v>
      </c>
      <c r="F212" s="16" t="n">
        <f aca="false">$B$5/100*E212*2_Girdiler!$B$14*2_Girdiler!$B$15*2_Girdiler!$B$16</f>
        <v>3.26442532650394</v>
      </c>
      <c r="G212" s="16" t="n">
        <f aca="false">MIN(MATCH(F212,2_Girdiler!$B$20:$I$20,1),7)</f>
        <v>1</v>
      </c>
      <c r="H212" s="16" t="n">
        <f aca="false">IF(F212&gt;=40,2_Girdiler!$I$21+(F212-40)*(2_Girdiler!$I$21-2_Girdiler!$H$21)/(2_Girdiler!$I$20-2_Girdiler!$H$20),INDEX(2_Girdiler!$B$21:$I$21,G212)+(F212-INDEX(2_Girdiler!$B$20:$I$20,G212))*(INDEX(2_Girdiler!$B$21:$I$21,G212+1)-INDEX(2_Girdiler!$B$21:$I$21,G212))/(INDEX(2_Girdiler!$B$20:$I$20,G212+1)-INDEX(2_Girdiler!$B$20:$I$20,G212)))</f>
        <v>7.18173571830866</v>
      </c>
      <c r="I212" s="16" t="n">
        <f aca="false">H212/2_Girdiler!$B$17</f>
        <v>2.87729796406597</v>
      </c>
      <c r="J212" s="16" t="n">
        <f aca="false">D212+I212</f>
        <v>18.8893380030631</v>
      </c>
    </row>
    <row r="213" customFormat="false" ht="15" hidden="false" customHeight="false" outlineLevel="0" collapsed="false">
      <c r="A213" s="0" t="n">
        <v>201</v>
      </c>
      <c r="B213" s="7" t="n">
        <v>0.218006</v>
      </c>
      <c r="C213" s="7" t="n">
        <v>0.253963</v>
      </c>
      <c r="D213" s="16" t="n">
        <f aca="false">LOGINV(B213,$B$7,$C$7)</f>
        <v>8.77244842160945</v>
      </c>
      <c r="E213" s="16" t="n">
        <f aca="false">LOGINV(C213,$B$8,$C$8)</f>
        <v>71.2263295760959</v>
      </c>
      <c r="F213" s="16" t="n">
        <f aca="false">$B$5/100*E213*2_Girdiler!$B$14*2_Girdiler!$B$15*2_Girdiler!$B$16</f>
        <v>1.79205445213457</v>
      </c>
      <c r="G213" s="16" t="n">
        <f aca="false">MIN(MATCH(F213,2_Girdiler!$B$20:$I$20,1),7)</f>
        <v>1</v>
      </c>
      <c r="H213" s="16" t="n">
        <f aca="false">IF(F213&gt;=40,2_Girdiler!$I$21+(F213-40)*(2_Girdiler!$I$21-2_Girdiler!$H$21)/(2_Girdiler!$I$20-2_Girdiler!$H$20),INDEX(2_Girdiler!$B$21:$I$21,G213)+(F213-INDEX(2_Girdiler!$B$20:$I$20,G213))*(INDEX(2_Girdiler!$B$21:$I$21,G213+1)-INDEX(2_Girdiler!$B$21:$I$21,G213))/(INDEX(2_Girdiler!$B$20:$I$20,G213+1)-INDEX(2_Girdiler!$B$20:$I$20,G213)))</f>
        <v>3.94251979469606</v>
      </c>
      <c r="I213" s="16" t="n">
        <f aca="false">H213/2_Girdiler!$B$17</f>
        <v>1.57953517415707</v>
      </c>
      <c r="J213" s="16" t="n">
        <f aca="false">D213+I213</f>
        <v>10.3519835957665</v>
      </c>
    </row>
    <row r="214" customFormat="false" ht="15" hidden="false" customHeight="false" outlineLevel="0" collapsed="false">
      <c r="A214" s="0" t="n">
        <v>202</v>
      </c>
      <c r="B214" s="7" t="n">
        <v>0.395377</v>
      </c>
      <c r="C214" s="7" t="n">
        <v>0.033873</v>
      </c>
      <c r="D214" s="16" t="n">
        <f aca="false">LOGINV(B214,$B$7,$C$7)</f>
        <v>11.680305691529</v>
      </c>
      <c r="E214" s="16" t="n">
        <f aca="false">LOGINV(C214,$B$8,$C$8)</f>
        <v>33.5856548297709</v>
      </c>
      <c r="F214" s="16" t="n">
        <f aca="false">$B$5/100*E214*2_Girdiler!$B$14*2_Girdiler!$B$15*2_Girdiler!$B$16</f>
        <v>0.845015075517036</v>
      </c>
      <c r="G214" s="16" t="n">
        <f aca="false">MIN(MATCH(F214,2_Girdiler!$B$20:$I$20,1),7)</f>
        <v>1</v>
      </c>
      <c r="H214" s="16" t="n">
        <f aca="false">IF(F214&gt;=40,2_Girdiler!$I$21+(F214-40)*(2_Girdiler!$I$21-2_Girdiler!$H$21)/(2_Girdiler!$I$20-2_Girdiler!$H$20),INDEX(2_Girdiler!$B$21:$I$21,G214)+(F214-INDEX(2_Girdiler!$B$20:$I$20,G214))*(INDEX(2_Girdiler!$B$21:$I$21,G214+1)-INDEX(2_Girdiler!$B$21:$I$21,G214))/(INDEX(2_Girdiler!$B$20:$I$20,G214+1)-INDEX(2_Girdiler!$B$20:$I$20,G214)))</f>
        <v>1.85903316613748</v>
      </c>
      <c r="I214" s="16" t="n">
        <f aca="false">H214/2_Girdiler!$B$17</f>
        <v>0.744804954382003</v>
      </c>
      <c r="J214" s="16" t="n">
        <f aca="false">D214+I214</f>
        <v>12.425110645911</v>
      </c>
    </row>
    <row r="215" customFormat="false" ht="15" hidden="false" customHeight="false" outlineLevel="0" collapsed="false">
      <c r="A215" s="0" t="n">
        <v>203</v>
      </c>
      <c r="B215" s="7" t="n">
        <v>0.054731</v>
      </c>
      <c r="C215" s="7" t="n">
        <v>0.662682</v>
      </c>
      <c r="D215" s="16" t="n">
        <f aca="false">LOGINV(B215,$B$7,$C$7)</f>
        <v>5.54899400520243</v>
      </c>
      <c r="E215" s="16" t="n">
        <f aca="false">LOGINV(C215,$B$8,$C$8)</f>
        <v>143.194816938376</v>
      </c>
      <c r="F215" s="16" t="n">
        <f aca="false">$B$5/100*E215*2_Girdiler!$B$14*2_Girdiler!$B$15*2_Girdiler!$B$16</f>
        <v>3.60278159416955</v>
      </c>
      <c r="G215" s="16" t="n">
        <f aca="false">MIN(MATCH(F215,2_Girdiler!$B$20:$I$20,1),7)</f>
        <v>1</v>
      </c>
      <c r="H215" s="16" t="n">
        <f aca="false">IF(F215&gt;=40,2_Girdiler!$I$21+(F215-40)*(2_Girdiler!$I$21-2_Girdiler!$H$21)/(2_Girdiler!$I$20-2_Girdiler!$H$20),INDEX(2_Girdiler!$B$21:$I$21,G215)+(F215-INDEX(2_Girdiler!$B$20:$I$20,G215))*(INDEX(2_Girdiler!$B$21:$I$21,G215+1)-INDEX(2_Girdiler!$B$21:$I$21,G215))/(INDEX(2_Girdiler!$B$20:$I$20,G215+1)-INDEX(2_Girdiler!$B$20:$I$20,G215)))</f>
        <v>7.92611950717302</v>
      </c>
      <c r="I215" s="16" t="n">
        <f aca="false">H215/2_Girdiler!$B$17</f>
        <v>3.17552864870714</v>
      </c>
      <c r="J215" s="16" t="n">
        <f aca="false">D215+I215</f>
        <v>8.72452265390957</v>
      </c>
    </row>
    <row r="216" customFormat="false" ht="15" hidden="false" customHeight="false" outlineLevel="0" collapsed="false">
      <c r="A216" s="0" t="n">
        <v>204</v>
      </c>
      <c r="B216" s="7" t="n">
        <v>0.316479</v>
      </c>
      <c r="C216" s="7" t="n">
        <v>0.720244</v>
      </c>
      <c r="D216" s="16" t="n">
        <f aca="false">LOGINV(B216,$B$7,$C$7)</f>
        <v>10.3771245685655</v>
      </c>
      <c r="E216" s="16" t="n">
        <f aca="false">LOGINV(C216,$B$8,$C$8)</f>
        <v>159.161793633682</v>
      </c>
      <c r="F216" s="16" t="n">
        <f aca="false">$B$5/100*E216*2_Girdiler!$B$14*2_Girdiler!$B$15*2_Girdiler!$B$16</f>
        <v>4.00451072782344</v>
      </c>
      <c r="G216" s="16" t="n">
        <f aca="false">MIN(MATCH(F216,2_Girdiler!$B$20:$I$20,1),7)</f>
        <v>1</v>
      </c>
      <c r="H216" s="16" t="n">
        <f aca="false">IF(F216&gt;=40,2_Girdiler!$I$21+(F216-40)*(2_Girdiler!$I$21-2_Girdiler!$H$21)/(2_Girdiler!$I$20-2_Girdiler!$H$20),INDEX(2_Girdiler!$B$21:$I$21,G216)+(F216-INDEX(2_Girdiler!$B$20:$I$20,G216))*(INDEX(2_Girdiler!$B$21:$I$21,G216+1)-INDEX(2_Girdiler!$B$21:$I$21,G216))/(INDEX(2_Girdiler!$B$20:$I$20,G216+1)-INDEX(2_Girdiler!$B$20:$I$20,G216)))</f>
        <v>8.80992360121157</v>
      </c>
      <c r="I216" s="16" t="n">
        <f aca="false">H216/2_Girdiler!$B$17</f>
        <v>3.52961682740848</v>
      </c>
      <c r="J216" s="16" t="n">
        <f aca="false">D216+I216</f>
        <v>13.906741395974</v>
      </c>
    </row>
    <row r="217" customFormat="false" ht="15" hidden="false" customHeight="false" outlineLevel="0" collapsed="false">
      <c r="A217" s="0" t="n">
        <v>205</v>
      </c>
      <c r="B217" s="7" t="n">
        <v>0.074826</v>
      </c>
      <c r="C217" s="7" t="n">
        <v>0.740131</v>
      </c>
      <c r="D217" s="16" t="n">
        <f aca="false">LOGINV(B217,$B$7,$C$7)</f>
        <v>6.06612123256256</v>
      </c>
      <c r="E217" s="16" t="n">
        <f aca="false">LOGINV(C217,$B$8,$C$8)</f>
        <v>165.466583571021</v>
      </c>
      <c r="F217" s="16" t="n">
        <f aca="false">$B$5/100*E217*2_Girdiler!$B$14*2_Girdiler!$B$15*2_Girdiler!$B$16</f>
        <v>4.16313924264689</v>
      </c>
      <c r="G217" s="16" t="n">
        <f aca="false">MIN(MATCH(F217,2_Girdiler!$B$20:$I$20,1),7)</f>
        <v>1</v>
      </c>
      <c r="H217" s="16" t="n">
        <f aca="false">IF(F217&gt;=40,2_Girdiler!$I$21+(F217-40)*(2_Girdiler!$I$21-2_Girdiler!$H$21)/(2_Girdiler!$I$20-2_Girdiler!$H$20),INDEX(2_Girdiler!$B$21:$I$21,G217)+(F217-INDEX(2_Girdiler!$B$20:$I$20,G217))*(INDEX(2_Girdiler!$B$21:$I$21,G217+1)-INDEX(2_Girdiler!$B$21:$I$21,G217))/(INDEX(2_Girdiler!$B$20:$I$20,G217+1)-INDEX(2_Girdiler!$B$20:$I$20,G217)))</f>
        <v>9.15890633382315</v>
      </c>
      <c r="I217" s="16" t="n">
        <f aca="false">H217/2_Girdiler!$B$17</f>
        <v>3.66943362733299</v>
      </c>
      <c r="J217" s="16" t="n">
        <f aca="false">D217+I217</f>
        <v>9.73555485989555</v>
      </c>
    </row>
    <row r="218" customFormat="false" ht="15" hidden="false" customHeight="false" outlineLevel="0" collapsed="false">
      <c r="A218" s="0" t="n">
        <v>206</v>
      </c>
      <c r="B218" s="7" t="n">
        <v>0.214179</v>
      </c>
      <c r="C218" s="7" t="n">
        <v>0.869552</v>
      </c>
      <c r="D218" s="16" t="n">
        <f aca="false">LOGINV(B218,$B$7,$C$7)</f>
        <v>8.7088229298682</v>
      </c>
      <c r="E218" s="16" t="n">
        <f aca="false">LOGINV(C218,$B$8,$C$8)</f>
        <v>225.641883875221</v>
      </c>
      <c r="F218" s="16" t="n">
        <f aca="false">$B$5/100*E218*2_Girdiler!$B$14*2_Girdiler!$B$15*2_Girdiler!$B$16</f>
        <v>5.67714979830055</v>
      </c>
      <c r="G218" s="16" t="n">
        <f aca="false">MIN(MATCH(F218,2_Girdiler!$B$20:$I$20,1),7)</f>
        <v>2</v>
      </c>
      <c r="H218" s="16" t="n">
        <f aca="false">IF(F218&gt;=40,2_Girdiler!$I$21+(F218-40)*(2_Girdiler!$I$21-2_Girdiler!$H$21)/(2_Girdiler!$I$20-2_Girdiler!$H$20),INDEX(2_Girdiler!$B$21:$I$21,G218)+(F218-INDEX(2_Girdiler!$B$20:$I$20,G218))*(INDEX(2_Girdiler!$B$21:$I$21,G218+1)-INDEX(2_Girdiler!$B$21:$I$21,G218))/(INDEX(2_Girdiler!$B$20:$I$20,G218+1)-INDEX(2_Girdiler!$B$20:$I$20,G218)))</f>
        <v>12.0834396772809</v>
      </c>
      <c r="I218" s="16" t="n">
        <f aca="false">H218/2_Girdiler!$B$17</f>
        <v>4.84112166557728</v>
      </c>
      <c r="J218" s="16" t="n">
        <f aca="false">D218+I218</f>
        <v>13.5499445954455</v>
      </c>
    </row>
    <row r="219" customFormat="false" ht="15" hidden="false" customHeight="false" outlineLevel="0" collapsed="false">
      <c r="A219" s="0" t="n">
        <v>207</v>
      </c>
      <c r="B219" s="7" t="n">
        <v>0.906532</v>
      </c>
      <c r="C219" s="7" t="n">
        <v>0.689313</v>
      </c>
      <c r="D219" s="16" t="n">
        <f aca="false">LOGINV(B219,$B$7,$C$7)</f>
        <v>28.2586454672646</v>
      </c>
      <c r="E219" s="16" t="n">
        <f aca="false">LOGINV(C219,$B$8,$C$8)</f>
        <v>150.211468291589</v>
      </c>
      <c r="F219" s="16" t="n">
        <f aca="false">$B$5/100*E219*2_Girdiler!$B$14*2_Girdiler!$B$15*2_Girdiler!$B$16</f>
        <v>3.77932054221638</v>
      </c>
      <c r="G219" s="16" t="n">
        <f aca="false">MIN(MATCH(F219,2_Girdiler!$B$20:$I$20,1),7)</f>
        <v>1</v>
      </c>
      <c r="H219" s="16" t="n">
        <f aca="false">IF(F219&gt;=40,2_Girdiler!$I$21+(F219-40)*(2_Girdiler!$I$21-2_Girdiler!$H$21)/(2_Girdiler!$I$20-2_Girdiler!$H$20),INDEX(2_Girdiler!$B$21:$I$21,G219)+(F219-INDEX(2_Girdiler!$B$20:$I$20,G219))*(INDEX(2_Girdiler!$B$21:$I$21,G219+1)-INDEX(2_Girdiler!$B$21:$I$21,G219))/(INDEX(2_Girdiler!$B$20:$I$20,G219+1)-INDEX(2_Girdiler!$B$20:$I$20,G219)))</f>
        <v>8.31450519287604</v>
      </c>
      <c r="I219" s="16" t="n">
        <f aca="false">H219/2_Girdiler!$B$17</f>
        <v>3.33113188817149</v>
      </c>
      <c r="J219" s="16" t="n">
        <f aca="false">D219+I219</f>
        <v>31.5897773554361</v>
      </c>
    </row>
    <row r="220" customFormat="false" ht="15" hidden="false" customHeight="false" outlineLevel="0" collapsed="false">
      <c r="A220" s="0" t="n">
        <v>208</v>
      </c>
      <c r="B220" s="7" t="n">
        <v>0.394287</v>
      </c>
      <c r="C220" s="7" t="n">
        <v>0.025648</v>
      </c>
      <c r="D220" s="16" t="n">
        <f aca="false">LOGINV(B220,$B$7,$C$7)</f>
        <v>11.6618875410279</v>
      </c>
      <c r="E220" s="16" t="n">
        <f aca="false">LOGINV(C220,$B$8,$C$8)</f>
        <v>31.0361522798397</v>
      </c>
      <c r="F220" s="16" t="n">
        <f aca="false">$B$5/100*E220*2_Girdiler!$B$14*2_Girdiler!$B$15*2_Girdiler!$B$16</f>
        <v>0.780869591360767</v>
      </c>
      <c r="G220" s="16" t="n">
        <f aca="false">MIN(MATCH(F220,2_Girdiler!$B$20:$I$20,1),7)</f>
        <v>1</v>
      </c>
      <c r="H220" s="16" t="n">
        <f aca="false">IF(F220&gt;=40,2_Girdiler!$I$21+(F220-40)*(2_Girdiler!$I$21-2_Girdiler!$H$21)/(2_Girdiler!$I$20-2_Girdiler!$H$20),INDEX(2_Girdiler!$B$21:$I$21,G220)+(F220-INDEX(2_Girdiler!$B$20:$I$20,G220))*(INDEX(2_Girdiler!$B$21:$I$21,G220+1)-INDEX(2_Girdiler!$B$21:$I$21,G220))/(INDEX(2_Girdiler!$B$20:$I$20,G220+1)-INDEX(2_Girdiler!$B$20:$I$20,G220)))</f>
        <v>1.71791310099369</v>
      </c>
      <c r="I220" s="16" t="n">
        <f aca="false">H220/2_Girdiler!$B$17</f>
        <v>0.688266466744266</v>
      </c>
      <c r="J220" s="16" t="n">
        <f aca="false">D220+I220</f>
        <v>12.3501540077722</v>
      </c>
    </row>
    <row r="221" customFormat="false" ht="15" hidden="false" customHeight="false" outlineLevel="0" collapsed="false">
      <c r="A221" s="0" t="n">
        <v>209</v>
      </c>
      <c r="B221" s="7" t="n">
        <v>0.761113</v>
      </c>
      <c r="C221" s="7" t="n">
        <v>0.562818</v>
      </c>
      <c r="D221" s="16" t="n">
        <f aca="false">LOGINV(B221,$B$7,$C$7)</f>
        <v>20.1155109173056</v>
      </c>
      <c r="E221" s="16" t="n">
        <f aca="false">LOGINV(C221,$B$8,$C$8)</f>
        <v>120.939945169347</v>
      </c>
      <c r="F221" s="16" t="n">
        <f aca="false">$B$5/100*E221*2_Girdiler!$B$14*2_Girdiler!$B$15*2_Girdiler!$B$16</f>
        <v>3.04284902046077</v>
      </c>
      <c r="G221" s="16" t="n">
        <f aca="false">MIN(MATCH(F221,2_Girdiler!$B$20:$I$20,1),7)</f>
        <v>1</v>
      </c>
      <c r="H221" s="16" t="n">
        <f aca="false">IF(F221&gt;=40,2_Girdiler!$I$21+(F221-40)*(2_Girdiler!$I$21-2_Girdiler!$H$21)/(2_Girdiler!$I$20-2_Girdiler!$H$20),INDEX(2_Girdiler!$B$21:$I$21,G221)+(F221-INDEX(2_Girdiler!$B$20:$I$20,G221))*(INDEX(2_Girdiler!$B$21:$I$21,G221+1)-INDEX(2_Girdiler!$B$21:$I$21,G221))/(INDEX(2_Girdiler!$B$20:$I$20,G221+1)-INDEX(2_Girdiler!$B$20:$I$20,G221)))</f>
        <v>6.69426784501369</v>
      </c>
      <c r="I221" s="16" t="n">
        <f aca="false">H221/2_Girdiler!$B$17</f>
        <v>2.68199833534202</v>
      </c>
      <c r="J221" s="16" t="n">
        <f aca="false">D221+I221</f>
        <v>22.7975092526476</v>
      </c>
    </row>
    <row r="222" customFormat="false" ht="15" hidden="false" customHeight="false" outlineLevel="0" collapsed="false">
      <c r="A222" s="0" t="n">
        <v>210</v>
      </c>
      <c r="B222" s="7" t="n">
        <v>0.082291</v>
      </c>
      <c r="C222" s="7" t="n">
        <v>0.570737</v>
      </c>
      <c r="D222" s="16" t="n">
        <f aca="false">LOGINV(B222,$B$7,$C$7)</f>
        <v>6.24081947485374</v>
      </c>
      <c r="E222" s="16" t="n">
        <f aca="false">LOGINV(C222,$B$8,$C$8)</f>
        <v>122.521924122477</v>
      </c>
      <c r="F222" s="16" t="n">
        <f aca="false">$B$5/100*E222*2_Girdiler!$B$14*2_Girdiler!$B$15*2_Girdiler!$B$16</f>
        <v>3.08265161092152</v>
      </c>
      <c r="G222" s="16" t="n">
        <f aca="false">MIN(MATCH(F222,2_Girdiler!$B$20:$I$20,1),7)</f>
        <v>1</v>
      </c>
      <c r="H222" s="16" t="n">
        <f aca="false">IF(F222&gt;=40,2_Girdiler!$I$21+(F222-40)*(2_Girdiler!$I$21-2_Girdiler!$H$21)/(2_Girdiler!$I$20-2_Girdiler!$H$20),INDEX(2_Girdiler!$B$21:$I$21,G222)+(F222-INDEX(2_Girdiler!$B$20:$I$20,G222))*(INDEX(2_Girdiler!$B$21:$I$21,G222+1)-INDEX(2_Girdiler!$B$21:$I$21,G222))/(INDEX(2_Girdiler!$B$20:$I$20,G222+1)-INDEX(2_Girdiler!$B$20:$I$20,G222)))</f>
        <v>6.78183354402733</v>
      </c>
      <c r="I222" s="16" t="n">
        <f aca="false">H222/2_Girdiler!$B$17</f>
        <v>2.71708074680582</v>
      </c>
      <c r="J222" s="16" t="n">
        <f aca="false">D222+I222</f>
        <v>8.95790022165956</v>
      </c>
    </row>
    <row r="223" customFormat="false" ht="15" hidden="false" customHeight="false" outlineLevel="0" collapsed="false">
      <c r="A223" s="0" t="n">
        <v>211</v>
      </c>
      <c r="B223" s="7" t="n">
        <v>0.006156</v>
      </c>
      <c r="C223" s="7" t="n">
        <v>0.451377</v>
      </c>
      <c r="D223" s="16" t="n">
        <f aca="false">LOGINV(B223,$B$7,$C$7)</f>
        <v>3.35545330716356</v>
      </c>
      <c r="E223" s="16" t="n">
        <f aca="false">LOGINV(C223,$B$8,$C$8)</f>
        <v>100.923205649931</v>
      </c>
      <c r="F223" s="16" t="n">
        <f aca="false">$B$5/100*E223*2_Girdiler!$B$14*2_Girdiler!$B$15*2_Girdiler!$B$16</f>
        <v>2.53922785415225</v>
      </c>
      <c r="G223" s="16" t="n">
        <f aca="false">MIN(MATCH(F223,2_Girdiler!$B$20:$I$20,1),7)</f>
        <v>1</v>
      </c>
      <c r="H223" s="16" t="n">
        <f aca="false">IF(F223&gt;=40,2_Girdiler!$I$21+(F223-40)*(2_Girdiler!$I$21-2_Girdiler!$H$21)/(2_Girdiler!$I$20-2_Girdiler!$H$20),INDEX(2_Girdiler!$B$21:$I$21,G223)+(F223-INDEX(2_Girdiler!$B$20:$I$20,G223))*(INDEX(2_Girdiler!$B$21:$I$21,G223+1)-INDEX(2_Girdiler!$B$21:$I$21,G223))/(INDEX(2_Girdiler!$B$20:$I$20,G223+1)-INDEX(2_Girdiler!$B$20:$I$20,G223)))</f>
        <v>5.58630127913495</v>
      </c>
      <c r="I223" s="16" t="n">
        <f aca="false">H223/2_Girdiler!$B$17</f>
        <v>2.2381014740124</v>
      </c>
      <c r="J223" s="16" t="n">
        <f aca="false">D223+I223</f>
        <v>5.59355478117596</v>
      </c>
    </row>
    <row r="224" customFormat="false" ht="15" hidden="false" customHeight="false" outlineLevel="0" collapsed="false">
      <c r="A224" s="0" t="n">
        <v>212</v>
      </c>
      <c r="B224" s="7" t="n">
        <v>0.613257</v>
      </c>
      <c r="C224" s="7" t="n">
        <v>0.802659</v>
      </c>
      <c r="D224" s="16" t="n">
        <f aca="false">LOGINV(B224,$B$7,$C$7)</f>
        <v>15.8985799755089</v>
      </c>
      <c r="E224" s="16" t="n">
        <f aca="false">LOGINV(C224,$B$8,$C$8)</f>
        <v>189.170946144501</v>
      </c>
      <c r="F224" s="16" t="n">
        <f aca="false">$B$5/100*E224*2_Girdiler!$B$14*2_Girdiler!$B$15*2_Girdiler!$B$16</f>
        <v>4.75954100499564</v>
      </c>
      <c r="G224" s="16" t="n">
        <f aca="false">MIN(MATCH(F224,2_Girdiler!$B$20:$I$20,1),7)</f>
        <v>1</v>
      </c>
      <c r="H224" s="16" t="n">
        <f aca="false">IF(F224&gt;=40,2_Girdiler!$I$21+(F224-40)*(2_Girdiler!$I$21-2_Girdiler!$H$21)/(2_Girdiler!$I$20-2_Girdiler!$H$20),INDEX(2_Girdiler!$B$21:$I$21,G224)+(F224-INDEX(2_Girdiler!$B$20:$I$20,G224))*(INDEX(2_Girdiler!$B$21:$I$21,G224+1)-INDEX(2_Girdiler!$B$21:$I$21,G224))/(INDEX(2_Girdiler!$B$20:$I$20,G224+1)-INDEX(2_Girdiler!$B$20:$I$20,G224)))</f>
        <v>10.4709902109904</v>
      </c>
      <c r="I224" s="16" t="n">
        <f aca="false">H224/2_Girdiler!$B$17</f>
        <v>4.19510825760833</v>
      </c>
      <c r="J224" s="16" t="n">
        <f aca="false">D224+I224</f>
        <v>20.0936882331172</v>
      </c>
    </row>
    <row r="225" customFormat="false" ht="15" hidden="false" customHeight="false" outlineLevel="0" collapsed="false">
      <c r="A225" s="0" t="n">
        <v>213</v>
      </c>
      <c r="B225" s="7" t="n">
        <v>0.290606</v>
      </c>
      <c r="C225" s="7" t="n">
        <v>0.232046</v>
      </c>
      <c r="D225" s="16" t="n">
        <f aca="false">LOGINV(B225,$B$7,$C$7)</f>
        <v>9.95753619601023</v>
      </c>
      <c r="E225" s="16" t="n">
        <f aca="false">LOGINV(C225,$B$8,$C$8)</f>
        <v>68.0771838412141</v>
      </c>
      <c r="F225" s="16" t="n">
        <f aca="false">$B$5/100*E225*2_Girdiler!$B$14*2_Girdiler!$B$15*2_Girdiler!$B$16</f>
        <v>1.71282194544495</v>
      </c>
      <c r="G225" s="16" t="n">
        <f aca="false">MIN(MATCH(F225,2_Girdiler!$B$20:$I$20,1),7)</f>
        <v>1</v>
      </c>
      <c r="H225" s="16" t="n">
        <f aca="false">IF(F225&gt;=40,2_Girdiler!$I$21+(F225-40)*(2_Girdiler!$I$21-2_Girdiler!$H$21)/(2_Girdiler!$I$20-2_Girdiler!$H$20),INDEX(2_Girdiler!$B$21:$I$21,G225)+(F225-INDEX(2_Girdiler!$B$20:$I$20,G225))*(INDEX(2_Girdiler!$B$21:$I$21,G225+1)-INDEX(2_Girdiler!$B$21:$I$21,G225))/(INDEX(2_Girdiler!$B$20:$I$20,G225+1)-INDEX(2_Girdiler!$B$20:$I$20,G225)))</f>
        <v>3.76820827997888</v>
      </c>
      <c r="I225" s="16" t="n">
        <f aca="false">H225/2_Girdiler!$B$17</f>
        <v>1.50969883011974</v>
      </c>
      <c r="J225" s="16" t="n">
        <f aca="false">D225+I225</f>
        <v>11.46723502613</v>
      </c>
    </row>
    <row r="226" customFormat="false" ht="15" hidden="false" customHeight="false" outlineLevel="0" collapsed="false">
      <c r="A226" s="0" t="n">
        <v>214</v>
      </c>
      <c r="B226" s="7" t="n">
        <v>0.331094</v>
      </c>
      <c r="C226" s="7" t="n">
        <v>0.059195</v>
      </c>
      <c r="D226" s="16" t="n">
        <f aca="false">LOGINV(B226,$B$7,$C$7)</f>
        <v>10.6150744909391</v>
      </c>
      <c r="E226" s="16" t="n">
        <f aca="false">LOGINV(C226,$B$8,$C$8)</f>
        <v>39.8545881711635</v>
      </c>
      <c r="F226" s="16" t="n">
        <f aca="false">$B$5/100*E226*2_Girdiler!$B$14*2_Girdiler!$B$15*2_Girdiler!$B$16</f>
        <v>1.00274143838647</v>
      </c>
      <c r="G226" s="16" t="n">
        <f aca="false">MIN(MATCH(F226,2_Girdiler!$B$20:$I$20,1),7)</f>
        <v>1</v>
      </c>
      <c r="H226" s="16" t="n">
        <f aca="false">IF(F226&gt;=40,2_Girdiler!$I$21+(F226-40)*(2_Girdiler!$I$21-2_Girdiler!$H$21)/(2_Girdiler!$I$20-2_Girdiler!$H$20),INDEX(2_Girdiler!$B$21:$I$21,G226)+(F226-INDEX(2_Girdiler!$B$20:$I$20,G226))*(INDEX(2_Girdiler!$B$21:$I$21,G226+1)-INDEX(2_Girdiler!$B$21:$I$21,G226))/(INDEX(2_Girdiler!$B$20:$I$20,G226+1)-INDEX(2_Girdiler!$B$20:$I$20,G226)))</f>
        <v>2.20603116445024</v>
      </c>
      <c r="I226" s="16" t="n">
        <f aca="false">H226/2_Girdiler!$B$17</f>
        <v>0.883826588321412</v>
      </c>
      <c r="J226" s="16" t="n">
        <f aca="false">D226+I226</f>
        <v>11.4989010792605</v>
      </c>
    </row>
    <row r="227" customFormat="false" ht="15" hidden="false" customHeight="false" outlineLevel="0" collapsed="false">
      <c r="A227" s="0" t="n">
        <v>215</v>
      </c>
      <c r="B227" s="7" t="n">
        <v>0.931499</v>
      </c>
      <c r="C227" s="7" t="n">
        <v>0.880635</v>
      </c>
      <c r="D227" s="16" t="n">
        <f aca="false">LOGINV(B227,$B$7,$C$7)</f>
        <v>31.021510095229</v>
      </c>
      <c r="E227" s="16" t="n">
        <f aca="false">LOGINV(C227,$B$8,$C$8)</f>
        <v>233.62935843787</v>
      </c>
      <c r="F227" s="16" t="n">
        <f aca="false">$B$5/100*E227*2_Girdiler!$B$14*2_Girdiler!$B$15*2_Girdiler!$B$16</f>
        <v>5.8781146582968</v>
      </c>
      <c r="G227" s="16" t="n">
        <f aca="false">MIN(MATCH(F227,2_Girdiler!$B$20:$I$20,1),7)</f>
        <v>2</v>
      </c>
      <c r="H227" s="16" t="n">
        <f aca="false">IF(F227&gt;=40,2_Girdiler!$I$21+(F227-40)*(2_Girdiler!$I$21-2_Girdiler!$H$21)/(2_Girdiler!$I$20-2_Girdiler!$H$20),INDEX(2_Girdiler!$B$21:$I$21,G227)+(F227-INDEX(2_Girdiler!$B$20:$I$20,G227))*(INDEX(2_Girdiler!$B$21:$I$21,G227+1)-INDEX(2_Girdiler!$B$21:$I$21,G227))/(INDEX(2_Girdiler!$B$20:$I$20,G227+1)-INDEX(2_Girdiler!$B$20:$I$20,G227)))</f>
        <v>12.4049834532749</v>
      </c>
      <c r="I227" s="16" t="n">
        <f aca="false">H227/2_Girdiler!$B$17</f>
        <v>4.96994529378</v>
      </c>
      <c r="J227" s="16" t="n">
        <f aca="false">D227+I227</f>
        <v>35.991455389009</v>
      </c>
    </row>
    <row r="228" customFormat="false" ht="15" hidden="false" customHeight="false" outlineLevel="0" collapsed="false">
      <c r="A228" s="0" t="n">
        <v>216</v>
      </c>
      <c r="B228" s="7" t="n">
        <v>0.602136</v>
      </c>
      <c r="C228" s="7" t="n">
        <v>0.074587</v>
      </c>
      <c r="D228" s="16" t="n">
        <f aca="false">LOGINV(B228,$B$7,$C$7)</f>
        <v>15.644189798409</v>
      </c>
      <c r="E228" s="16" t="n">
        <f aca="false">LOGINV(C228,$B$8,$C$8)</f>
        <v>43.0397572220042</v>
      </c>
      <c r="F228" s="16" t="n">
        <f aca="false">$B$5/100*E228*2_Girdiler!$B$14*2_Girdiler!$B$15*2_Girdiler!$B$16</f>
        <v>1.08288029170563</v>
      </c>
      <c r="G228" s="16" t="n">
        <f aca="false">MIN(MATCH(F228,2_Girdiler!$B$20:$I$20,1),7)</f>
        <v>1</v>
      </c>
      <c r="H228" s="16" t="n">
        <f aca="false">IF(F228&gt;=40,2_Girdiler!$I$21+(F228-40)*(2_Girdiler!$I$21-2_Girdiler!$H$21)/(2_Girdiler!$I$20-2_Girdiler!$H$20),INDEX(2_Girdiler!$B$21:$I$21,G228)+(F228-INDEX(2_Girdiler!$B$20:$I$20,G228))*(INDEX(2_Girdiler!$B$21:$I$21,G228+1)-INDEX(2_Girdiler!$B$21:$I$21,G228))/(INDEX(2_Girdiler!$B$20:$I$20,G228+1)-INDEX(2_Girdiler!$B$20:$I$20,G228)))</f>
        <v>2.38233664175238</v>
      </c>
      <c r="I228" s="16" t="n">
        <f aca="false">H228/2_Girdiler!$B$17</f>
        <v>0.954461795573869</v>
      </c>
      <c r="J228" s="16" t="n">
        <f aca="false">D228+I228</f>
        <v>16.5986515939829</v>
      </c>
    </row>
    <row r="229" customFormat="false" ht="15" hidden="false" customHeight="false" outlineLevel="0" collapsed="false">
      <c r="A229" s="0" t="n">
        <v>217</v>
      </c>
      <c r="B229" s="7" t="n">
        <v>0.083628</v>
      </c>
      <c r="C229" s="7" t="n">
        <v>0.932082</v>
      </c>
      <c r="D229" s="16" t="n">
        <f aca="false">LOGINV(B229,$B$7,$C$7)</f>
        <v>6.2713332628605</v>
      </c>
      <c r="E229" s="16" t="n">
        <f aca="false">LOGINV(C229,$B$8,$C$8)</f>
        <v>285.99611146936</v>
      </c>
      <c r="F229" s="16" t="n">
        <f aca="false">$B$5/100*E229*2_Girdiler!$B$14*2_Girdiler!$B$15*2_Girdiler!$B$16</f>
        <v>7.19566216456909</v>
      </c>
      <c r="G229" s="16" t="n">
        <f aca="false">MIN(MATCH(F229,2_Girdiler!$B$20:$I$20,1),7)</f>
        <v>2</v>
      </c>
      <c r="H229" s="16" t="n">
        <f aca="false">IF(F229&gt;=40,2_Girdiler!$I$21+(F229-40)*(2_Girdiler!$I$21-2_Girdiler!$H$21)/(2_Girdiler!$I$20-2_Girdiler!$H$20),INDEX(2_Girdiler!$B$21:$I$21,G229)+(F229-INDEX(2_Girdiler!$B$20:$I$20,G229))*(INDEX(2_Girdiler!$B$21:$I$21,G229+1)-INDEX(2_Girdiler!$B$21:$I$21,G229))/(INDEX(2_Girdiler!$B$20:$I$20,G229+1)-INDEX(2_Girdiler!$B$20:$I$20,G229)))</f>
        <v>14.5130594633105</v>
      </c>
      <c r="I229" s="16" t="n">
        <f aca="false">H229/2_Girdiler!$B$17</f>
        <v>5.81452702856993</v>
      </c>
      <c r="J229" s="16" t="n">
        <f aca="false">D229+I229</f>
        <v>12.0858602914304</v>
      </c>
    </row>
    <row r="230" customFormat="false" ht="15" hidden="false" customHeight="false" outlineLevel="0" collapsed="false">
      <c r="A230" s="0" t="n">
        <v>218</v>
      </c>
      <c r="B230" s="7" t="n">
        <v>0.125</v>
      </c>
      <c r="C230" s="7" t="n">
        <v>0.145669</v>
      </c>
      <c r="D230" s="16" t="n">
        <f aca="false">LOGINV(B230,$B$7,$C$7)</f>
        <v>7.13202535699754</v>
      </c>
      <c r="E230" s="16" t="n">
        <f aca="false">LOGINV(C230,$B$8,$C$8)</f>
        <v>55.2629853300036</v>
      </c>
      <c r="F230" s="16" t="n">
        <f aca="false">$B$5/100*E230*2_Girdiler!$B$14*2_Girdiler!$B$15*2_Girdiler!$B$16</f>
        <v>1.39041671090289</v>
      </c>
      <c r="G230" s="16" t="n">
        <f aca="false">MIN(MATCH(F230,2_Girdiler!$B$20:$I$20,1),7)</f>
        <v>1</v>
      </c>
      <c r="H230" s="16" t="n">
        <f aca="false">IF(F230&gt;=40,2_Girdiler!$I$21+(F230-40)*(2_Girdiler!$I$21-2_Girdiler!$H$21)/(2_Girdiler!$I$20-2_Girdiler!$H$20),INDEX(2_Girdiler!$B$21:$I$21,G230)+(F230-INDEX(2_Girdiler!$B$20:$I$20,G230))*(INDEX(2_Girdiler!$B$21:$I$21,G230+1)-INDEX(2_Girdiler!$B$21:$I$21,G230))/(INDEX(2_Girdiler!$B$20:$I$20,G230+1)-INDEX(2_Girdiler!$B$20:$I$20,G230)))</f>
        <v>3.05891676398636</v>
      </c>
      <c r="I230" s="16" t="n">
        <f aca="false">H230/2_Girdiler!$B$17</f>
        <v>1.22552754967402</v>
      </c>
      <c r="J230" s="16" t="n">
        <f aca="false">D230+I230</f>
        <v>8.35755290667157</v>
      </c>
    </row>
    <row r="231" customFormat="false" ht="15" hidden="false" customHeight="false" outlineLevel="0" collapsed="false">
      <c r="A231" s="0" t="n">
        <v>219</v>
      </c>
      <c r="B231" s="7" t="n">
        <v>0.78547</v>
      </c>
      <c r="C231" s="7" t="n">
        <v>0.301531</v>
      </c>
      <c r="D231" s="16" t="n">
        <f aca="false">LOGINV(B231,$B$7,$C$7)</f>
        <v>21.0435183957113</v>
      </c>
      <c r="E231" s="16" t="n">
        <f aca="false">LOGINV(C231,$B$8,$C$8)</f>
        <v>78.0670158274679</v>
      </c>
      <c r="F231" s="16" t="n">
        <f aca="false">$B$5/100*E231*2_Girdiler!$B$14*2_Girdiler!$B$15*2_Girdiler!$B$16</f>
        <v>1.96416611821909</v>
      </c>
      <c r="G231" s="16" t="n">
        <f aca="false">MIN(MATCH(F231,2_Girdiler!$B$20:$I$20,1),7)</f>
        <v>1</v>
      </c>
      <c r="H231" s="16" t="n">
        <f aca="false">IF(F231&gt;=40,2_Girdiler!$I$21+(F231-40)*(2_Girdiler!$I$21-2_Girdiler!$H$21)/(2_Girdiler!$I$20-2_Girdiler!$H$20),INDEX(2_Girdiler!$B$21:$I$21,G231)+(F231-INDEX(2_Girdiler!$B$20:$I$20,G231))*(INDEX(2_Girdiler!$B$21:$I$21,G231+1)-INDEX(2_Girdiler!$B$21:$I$21,G231))/(INDEX(2_Girdiler!$B$20:$I$20,G231+1)-INDEX(2_Girdiler!$B$20:$I$20,G231)))</f>
        <v>4.32116546008201</v>
      </c>
      <c r="I231" s="16" t="n">
        <f aca="false">H231/2_Girdiler!$B$17</f>
        <v>1.73123616189183</v>
      </c>
      <c r="J231" s="16" t="n">
        <f aca="false">D231+I231</f>
        <v>22.7747545576032</v>
      </c>
    </row>
    <row r="232" customFormat="false" ht="15" hidden="false" customHeight="false" outlineLevel="0" collapsed="false">
      <c r="A232" s="0" t="n">
        <v>220</v>
      </c>
      <c r="B232" s="7" t="n">
        <v>0.411554</v>
      </c>
      <c r="C232" s="7" t="n">
        <v>0.410023</v>
      </c>
      <c r="D232" s="16" t="n">
        <f aca="false">LOGINV(B232,$B$7,$C$7)</f>
        <v>11.9555261085278</v>
      </c>
      <c r="E232" s="16" t="n">
        <f aca="false">LOGINV(C232,$B$8,$C$8)</f>
        <v>94.2911180378844</v>
      </c>
      <c r="F232" s="16" t="n">
        <f aca="false">$B$5/100*E232*2_Girdiler!$B$14*2_Girdiler!$B$15*2_Girdiler!$B$16</f>
        <v>2.37236452983317</v>
      </c>
      <c r="G232" s="16" t="n">
        <f aca="false">MIN(MATCH(F232,2_Girdiler!$B$20:$I$20,1),7)</f>
        <v>1</v>
      </c>
      <c r="H232" s="16" t="n">
        <f aca="false">IF(F232&gt;=40,2_Girdiler!$I$21+(F232-40)*(2_Girdiler!$I$21-2_Girdiler!$H$21)/(2_Girdiler!$I$20-2_Girdiler!$H$20),INDEX(2_Girdiler!$B$21:$I$21,G232)+(F232-INDEX(2_Girdiler!$B$20:$I$20,G232))*(INDEX(2_Girdiler!$B$21:$I$21,G232+1)-INDEX(2_Girdiler!$B$21:$I$21,G232))/(INDEX(2_Girdiler!$B$20:$I$20,G232+1)-INDEX(2_Girdiler!$B$20:$I$20,G232)))</f>
        <v>5.21920196563298</v>
      </c>
      <c r="I232" s="16" t="n">
        <f aca="false">H232/2_Girdiler!$B$17</f>
        <v>2.09102642853885</v>
      </c>
      <c r="J232" s="16" t="n">
        <f aca="false">D232+I232</f>
        <v>14.0465525370666</v>
      </c>
    </row>
    <row r="233" customFormat="false" ht="15" hidden="false" customHeight="false" outlineLevel="0" collapsed="false">
      <c r="A233" s="0" t="n">
        <v>221</v>
      </c>
      <c r="B233" s="7" t="n">
        <v>0.700066</v>
      </c>
      <c r="C233" s="7" t="n">
        <v>0.472332</v>
      </c>
      <c r="D233" s="16" t="n">
        <f aca="false">LOGINV(B233,$B$7,$C$7)</f>
        <v>18.1415821239757</v>
      </c>
      <c r="E233" s="16" t="n">
        <f aca="false">LOGINV(C233,$B$8,$C$8)</f>
        <v>104.420448567744</v>
      </c>
      <c r="F233" s="16" t="n">
        <f aca="false">$B$5/100*E233*2_Girdiler!$B$14*2_Girdiler!$B$15*2_Girdiler!$B$16</f>
        <v>2.62721848596443</v>
      </c>
      <c r="G233" s="16" t="n">
        <f aca="false">MIN(MATCH(F233,2_Girdiler!$B$20:$I$20,1),7)</f>
        <v>1</v>
      </c>
      <c r="H233" s="16" t="n">
        <f aca="false">IF(F233&gt;=40,2_Girdiler!$I$21+(F233-40)*(2_Girdiler!$I$21-2_Girdiler!$H$21)/(2_Girdiler!$I$20-2_Girdiler!$H$20),INDEX(2_Girdiler!$B$21:$I$21,G233)+(F233-INDEX(2_Girdiler!$B$20:$I$20,G233))*(INDEX(2_Girdiler!$B$21:$I$21,G233+1)-INDEX(2_Girdiler!$B$21:$I$21,G233))/(INDEX(2_Girdiler!$B$20:$I$20,G233+1)-INDEX(2_Girdiler!$B$20:$I$20,G233)))</f>
        <v>5.77988066912175</v>
      </c>
      <c r="I233" s="16" t="n">
        <f aca="false">H233/2_Girdiler!$B$17</f>
        <v>2.31565731935967</v>
      </c>
      <c r="J233" s="16" t="n">
        <f aca="false">D233+I233</f>
        <v>20.4572394433354</v>
      </c>
    </row>
    <row r="234" customFormat="false" ht="15" hidden="false" customHeight="false" outlineLevel="0" collapsed="false">
      <c r="A234" s="0" t="n">
        <v>222</v>
      </c>
      <c r="B234" s="7" t="n">
        <v>0.812205</v>
      </c>
      <c r="C234" s="7" t="n">
        <v>0.495939</v>
      </c>
      <c r="D234" s="16" t="n">
        <f aca="false">LOGINV(B234,$B$7,$C$7)</f>
        <v>22.1909572465761</v>
      </c>
      <c r="E234" s="16" t="n">
        <f aca="false">LOGINV(C234,$B$8,$C$8)</f>
        <v>108.490016806153</v>
      </c>
      <c r="F234" s="16" t="n">
        <f aca="false">$B$5/100*E234*2_Girdiler!$B$14*2_Girdiler!$B$15*2_Girdiler!$B$16</f>
        <v>2.72960882284281</v>
      </c>
      <c r="G234" s="16" t="n">
        <f aca="false">MIN(MATCH(F234,2_Girdiler!$B$20:$I$20,1),7)</f>
        <v>1</v>
      </c>
      <c r="H234" s="16" t="n">
        <f aca="false">IF(F234&gt;=40,2_Girdiler!$I$21+(F234-40)*(2_Girdiler!$I$21-2_Girdiler!$H$21)/(2_Girdiler!$I$20-2_Girdiler!$H$20),INDEX(2_Girdiler!$B$21:$I$21,G234)+(F234-INDEX(2_Girdiler!$B$20:$I$20,G234))*(INDEX(2_Girdiler!$B$21:$I$21,G234+1)-INDEX(2_Girdiler!$B$21:$I$21,G234))/(INDEX(2_Girdiler!$B$20:$I$20,G234+1)-INDEX(2_Girdiler!$B$20:$I$20,G234)))</f>
        <v>6.00513941025419</v>
      </c>
      <c r="I234" s="16" t="n">
        <f aca="false">H234/2_Girdiler!$B$17</f>
        <v>2.40590521244158</v>
      </c>
      <c r="J234" s="16" t="n">
        <f aca="false">D234+I234</f>
        <v>24.5968624590177</v>
      </c>
    </row>
    <row r="235" customFormat="false" ht="15" hidden="false" customHeight="false" outlineLevel="0" collapsed="false">
      <c r="A235" s="0" t="n">
        <v>223</v>
      </c>
      <c r="B235" s="7" t="n">
        <v>0.29046</v>
      </c>
      <c r="C235" s="7" t="n">
        <v>0.194577</v>
      </c>
      <c r="D235" s="16" t="n">
        <f aca="false">LOGINV(B235,$B$7,$C$7)</f>
        <v>9.95517117746962</v>
      </c>
      <c r="E235" s="16" t="n">
        <f aca="false">LOGINV(C235,$B$8,$C$8)</f>
        <v>62.636933345963</v>
      </c>
      <c r="F235" s="16" t="n">
        <f aca="false">$B$5/100*E235*2_Girdiler!$B$14*2_Girdiler!$B$15*2_Girdiler!$B$16</f>
        <v>1.57594524298443</v>
      </c>
      <c r="G235" s="16" t="n">
        <f aca="false">MIN(MATCH(F235,2_Girdiler!$B$20:$I$20,1),7)</f>
        <v>1</v>
      </c>
      <c r="H235" s="16" t="n">
        <f aca="false">IF(F235&gt;=40,2_Girdiler!$I$21+(F235-40)*(2_Girdiler!$I$21-2_Girdiler!$H$21)/(2_Girdiler!$I$20-2_Girdiler!$H$20),INDEX(2_Girdiler!$B$21:$I$21,G235)+(F235-INDEX(2_Girdiler!$B$20:$I$20,G235))*(INDEX(2_Girdiler!$B$21:$I$21,G235+1)-INDEX(2_Girdiler!$B$21:$I$21,G235))/(INDEX(2_Girdiler!$B$20:$I$20,G235+1)-INDEX(2_Girdiler!$B$20:$I$20,G235)))</f>
        <v>3.46707953456575</v>
      </c>
      <c r="I235" s="16" t="n">
        <f aca="false">H235/2_Girdiler!$B$17</f>
        <v>1.38905430070743</v>
      </c>
      <c r="J235" s="16" t="n">
        <f aca="false">D235+I235</f>
        <v>11.3442254781771</v>
      </c>
    </row>
    <row r="236" customFormat="false" ht="15" hidden="false" customHeight="false" outlineLevel="0" collapsed="false">
      <c r="A236" s="0" t="n">
        <v>224</v>
      </c>
      <c r="B236" s="7" t="n">
        <v>0.755013</v>
      </c>
      <c r="C236" s="7" t="n">
        <v>0.219508</v>
      </c>
      <c r="D236" s="16" t="n">
        <f aca="false">LOGINV(B236,$B$7,$C$7)</f>
        <v>19.8976411412923</v>
      </c>
      <c r="E236" s="16" t="n">
        <f aca="false">LOGINV(C236,$B$8,$C$8)</f>
        <v>66.2678659090817</v>
      </c>
      <c r="F236" s="16" t="n">
        <f aca="false">$B$5/100*E236*2_Girdiler!$B$14*2_Girdiler!$B$15*2_Girdiler!$B$16</f>
        <v>1.6672995062725</v>
      </c>
      <c r="G236" s="16" t="n">
        <f aca="false">MIN(MATCH(F236,2_Girdiler!$B$20:$I$20,1),7)</f>
        <v>1</v>
      </c>
      <c r="H236" s="16" t="n">
        <f aca="false">IF(F236&gt;=40,2_Girdiler!$I$21+(F236-40)*(2_Girdiler!$I$21-2_Girdiler!$H$21)/(2_Girdiler!$I$20-2_Girdiler!$H$20),INDEX(2_Girdiler!$B$21:$I$21,G236)+(F236-INDEX(2_Girdiler!$B$20:$I$20,G236))*(INDEX(2_Girdiler!$B$21:$I$21,G236+1)-INDEX(2_Girdiler!$B$21:$I$21,G236))/(INDEX(2_Girdiler!$B$20:$I$20,G236+1)-INDEX(2_Girdiler!$B$20:$I$20,G236)))</f>
        <v>3.66805891379949</v>
      </c>
      <c r="I236" s="16" t="n">
        <f aca="false">H236/2_Girdiler!$B$17</f>
        <v>1.46957488533633</v>
      </c>
      <c r="J236" s="16" t="n">
        <f aca="false">D236+I236</f>
        <v>21.3672160266287</v>
      </c>
    </row>
    <row r="237" customFormat="false" ht="15" hidden="false" customHeight="false" outlineLevel="0" collapsed="false">
      <c r="A237" s="0" t="n">
        <v>225</v>
      </c>
      <c r="B237" s="7" t="n">
        <v>0.608908</v>
      </c>
      <c r="C237" s="7" t="n">
        <v>0.601404</v>
      </c>
      <c r="D237" s="16" t="n">
        <f aca="false">LOGINV(B237,$B$7,$C$7)</f>
        <v>15.7983677378569</v>
      </c>
      <c r="E237" s="16" t="n">
        <f aca="false">LOGINV(C237,$B$8,$C$8)</f>
        <v>128.909617672335</v>
      </c>
      <c r="F237" s="16" t="n">
        <f aca="false">$B$5/100*E237*2_Girdiler!$B$14*2_Girdiler!$B$15*2_Girdiler!$B$16</f>
        <v>3.24336598063594</v>
      </c>
      <c r="G237" s="16" t="n">
        <f aca="false">MIN(MATCH(F237,2_Girdiler!$B$20:$I$20,1),7)</f>
        <v>1</v>
      </c>
      <c r="H237" s="16" t="n">
        <f aca="false">IF(F237&gt;=40,2_Girdiler!$I$21+(F237-40)*(2_Girdiler!$I$21-2_Girdiler!$H$21)/(2_Girdiler!$I$20-2_Girdiler!$H$20),INDEX(2_Girdiler!$B$21:$I$21,G237)+(F237-INDEX(2_Girdiler!$B$20:$I$20,G237))*(INDEX(2_Girdiler!$B$21:$I$21,G237+1)-INDEX(2_Girdiler!$B$21:$I$21,G237))/(INDEX(2_Girdiler!$B$20:$I$20,G237+1)-INDEX(2_Girdiler!$B$20:$I$20,G237)))</f>
        <v>7.13540515739908</v>
      </c>
      <c r="I237" s="16" t="n">
        <f aca="false">H237/2_Girdiler!$B$17</f>
        <v>2.85873604062463</v>
      </c>
      <c r="J237" s="16" t="n">
        <f aca="false">D237+I237</f>
        <v>18.6571037784816</v>
      </c>
    </row>
    <row r="238" customFormat="false" ht="15" hidden="false" customHeight="false" outlineLevel="0" collapsed="false">
      <c r="A238" s="0" t="n">
        <v>226</v>
      </c>
      <c r="B238" s="7" t="n">
        <v>0.963248</v>
      </c>
      <c r="C238" s="7" t="n">
        <v>0.089621</v>
      </c>
      <c r="D238" s="16" t="n">
        <f aca="false">LOGINV(B238,$B$7,$C$7)</f>
        <v>36.7218658516071</v>
      </c>
      <c r="E238" s="16" t="n">
        <f aca="false">LOGINV(C238,$B$8,$C$8)</f>
        <v>45.8907169535266</v>
      </c>
      <c r="F238" s="16" t="n">
        <f aca="false">$B$5/100*E238*2_Girdiler!$B$14*2_Girdiler!$B$15*2_Girdiler!$B$16</f>
        <v>1.15461043855073</v>
      </c>
      <c r="G238" s="16" t="n">
        <f aca="false">MIN(MATCH(F238,2_Girdiler!$B$20:$I$20,1),7)</f>
        <v>1</v>
      </c>
      <c r="H238" s="16" t="n">
        <f aca="false">IF(F238&gt;=40,2_Girdiler!$I$21+(F238-40)*(2_Girdiler!$I$21-2_Girdiler!$H$21)/(2_Girdiler!$I$20-2_Girdiler!$H$20),INDEX(2_Girdiler!$B$21:$I$21,G238)+(F238-INDEX(2_Girdiler!$B$20:$I$20,G238))*(INDEX(2_Girdiler!$B$21:$I$21,G238+1)-INDEX(2_Girdiler!$B$21:$I$21,G238))/(INDEX(2_Girdiler!$B$20:$I$20,G238+1)-INDEX(2_Girdiler!$B$20:$I$20,G238)))</f>
        <v>2.5401429648116</v>
      </c>
      <c r="I238" s="16" t="n">
        <f aca="false">H238/2_Girdiler!$B$17</f>
        <v>1.01768548269696</v>
      </c>
      <c r="J238" s="16" t="n">
        <f aca="false">D238+I238</f>
        <v>37.7395513343041</v>
      </c>
    </row>
    <row r="239" customFormat="false" ht="15" hidden="false" customHeight="false" outlineLevel="0" collapsed="false">
      <c r="A239" s="0" t="n">
        <v>227</v>
      </c>
      <c r="B239" s="7" t="n">
        <v>0.20752</v>
      </c>
      <c r="C239" s="7" t="n">
        <v>0.661553</v>
      </c>
      <c r="D239" s="16" t="n">
        <f aca="false">LOGINV(B239,$B$7,$C$7)</f>
        <v>8.59763818864565</v>
      </c>
      <c r="E239" s="16" t="n">
        <f aca="false">LOGINV(C239,$B$8,$C$8)</f>
        <v>142.909609498507</v>
      </c>
      <c r="F239" s="16" t="n">
        <f aca="false">$B$5/100*E239*2_Girdiler!$B$14*2_Girdiler!$B$15*2_Girdiler!$B$16</f>
        <v>3.59560577498243</v>
      </c>
      <c r="G239" s="16" t="n">
        <f aca="false">MIN(MATCH(F239,2_Girdiler!$B$20:$I$20,1),7)</f>
        <v>1</v>
      </c>
      <c r="H239" s="16" t="n">
        <f aca="false">IF(F239&gt;=40,2_Girdiler!$I$21+(F239-40)*(2_Girdiler!$I$21-2_Girdiler!$H$21)/(2_Girdiler!$I$20-2_Girdiler!$H$20),INDEX(2_Girdiler!$B$21:$I$21,G239)+(F239-INDEX(2_Girdiler!$B$20:$I$20,G239))*(INDEX(2_Girdiler!$B$21:$I$21,G239+1)-INDEX(2_Girdiler!$B$21:$I$21,G239))/(INDEX(2_Girdiler!$B$20:$I$20,G239+1)-INDEX(2_Girdiler!$B$20:$I$20,G239)))</f>
        <v>7.91033270496135</v>
      </c>
      <c r="I239" s="16" t="n">
        <f aca="false">H239/2_Girdiler!$B$17</f>
        <v>3.16920380807746</v>
      </c>
      <c r="J239" s="16" t="n">
        <f aca="false">D239+I239</f>
        <v>11.7668419967231</v>
      </c>
    </row>
    <row r="240" customFormat="false" ht="15" hidden="false" customHeight="false" outlineLevel="0" collapsed="false">
      <c r="A240" s="0" t="n">
        <v>228</v>
      </c>
      <c r="B240" s="7" t="n">
        <v>0.330899</v>
      </c>
      <c r="C240" s="7" t="n">
        <v>0.128583</v>
      </c>
      <c r="D240" s="16" t="n">
        <f aca="false">LOGINV(B240,$B$7,$C$7)</f>
        <v>10.6118928670444</v>
      </c>
      <c r="E240" s="16" t="n">
        <f aca="false">LOGINV(C240,$B$8,$C$8)</f>
        <v>52.5520143486674</v>
      </c>
      <c r="F240" s="16" t="n">
        <f aca="false">$B$5/100*E240*2_Girdiler!$B$14*2_Girdiler!$B$15*2_Girdiler!$B$16</f>
        <v>1.32220868101247</v>
      </c>
      <c r="G240" s="16" t="n">
        <f aca="false">MIN(MATCH(F240,2_Girdiler!$B$20:$I$20,1),7)</f>
        <v>1</v>
      </c>
      <c r="H240" s="16" t="n">
        <f aca="false">IF(F240&gt;=40,2_Girdiler!$I$21+(F240-40)*(2_Girdiler!$I$21-2_Girdiler!$H$21)/(2_Girdiler!$I$20-2_Girdiler!$H$20),INDEX(2_Girdiler!$B$21:$I$21,G240)+(F240-INDEX(2_Girdiler!$B$20:$I$20,G240))*(INDEX(2_Girdiler!$B$21:$I$21,G240+1)-INDEX(2_Girdiler!$B$21:$I$21,G240))/(INDEX(2_Girdiler!$B$20:$I$20,G240+1)-INDEX(2_Girdiler!$B$20:$I$20,G240)))</f>
        <v>2.90885909822744</v>
      </c>
      <c r="I240" s="16" t="n">
        <f aca="false">H240/2_Girdiler!$B$17</f>
        <v>1.16540829255907</v>
      </c>
      <c r="J240" s="16" t="n">
        <f aca="false">D240+I240</f>
        <v>11.7773011596034</v>
      </c>
    </row>
    <row r="241" customFormat="false" ht="15" hidden="false" customHeight="false" outlineLevel="0" collapsed="false">
      <c r="A241" s="0" t="n">
        <v>229</v>
      </c>
      <c r="B241" s="7" t="n">
        <v>0.895369</v>
      </c>
      <c r="C241" s="7" t="n">
        <v>0.731476</v>
      </c>
      <c r="D241" s="16" t="n">
        <f aca="false">LOGINV(B241,$B$7,$C$7)</f>
        <v>27.2668029093282</v>
      </c>
      <c r="E241" s="16" t="n">
        <f aca="false">LOGINV(C241,$B$8,$C$8)</f>
        <v>162.663772860515</v>
      </c>
      <c r="F241" s="16" t="n">
        <f aca="false">$B$5/100*E241*2_Girdiler!$B$14*2_Girdiler!$B$15*2_Girdiler!$B$16</f>
        <v>4.09262052517056</v>
      </c>
      <c r="G241" s="16" t="n">
        <f aca="false">MIN(MATCH(F241,2_Girdiler!$B$20:$I$20,1),7)</f>
        <v>1</v>
      </c>
      <c r="H241" s="16" t="n">
        <f aca="false">IF(F241&gt;=40,2_Girdiler!$I$21+(F241-40)*(2_Girdiler!$I$21-2_Girdiler!$H$21)/(2_Girdiler!$I$20-2_Girdiler!$H$20),INDEX(2_Girdiler!$B$21:$I$21,G241)+(F241-INDEX(2_Girdiler!$B$20:$I$20,G241))*(INDEX(2_Girdiler!$B$21:$I$21,G241+1)-INDEX(2_Girdiler!$B$21:$I$21,G241))/(INDEX(2_Girdiler!$B$20:$I$20,G241+1)-INDEX(2_Girdiler!$B$20:$I$20,G241)))</f>
        <v>9.00376515537524</v>
      </c>
      <c r="I241" s="16" t="n">
        <f aca="false">H241/2_Girdiler!$B$17</f>
        <v>3.60727770648047</v>
      </c>
      <c r="J241" s="16" t="n">
        <f aca="false">D241+I241</f>
        <v>30.8740806158087</v>
      </c>
    </row>
    <row r="242" customFormat="false" ht="15" hidden="false" customHeight="false" outlineLevel="0" collapsed="false">
      <c r="A242" s="0" t="n">
        <v>230</v>
      </c>
      <c r="B242" s="7" t="n">
        <v>0.222552</v>
      </c>
      <c r="C242" s="7" t="n">
        <v>0.09521</v>
      </c>
      <c r="D242" s="16" t="n">
        <f aca="false">LOGINV(B242,$B$7,$C$7)</f>
        <v>8.84779095104157</v>
      </c>
      <c r="E242" s="16" t="n">
        <f aca="false">LOGINV(C242,$B$8,$C$8)</f>
        <v>46.901593491741</v>
      </c>
      <c r="F242" s="16" t="n">
        <f aca="false">$B$5/100*E242*2_Girdiler!$B$14*2_Girdiler!$B$15*2_Girdiler!$B$16</f>
        <v>1.1800440922522</v>
      </c>
      <c r="G242" s="16" t="n">
        <f aca="false">MIN(MATCH(F242,2_Girdiler!$B$20:$I$20,1),7)</f>
        <v>1</v>
      </c>
      <c r="H242" s="16" t="n">
        <f aca="false">IF(F242&gt;=40,2_Girdiler!$I$21+(F242-40)*(2_Girdiler!$I$21-2_Girdiler!$H$21)/(2_Girdiler!$I$20-2_Girdiler!$H$20),INDEX(2_Girdiler!$B$21:$I$21,G242)+(F242-INDEX(2_Girdiler!$B$20:$I$20,G242))*(INDEX(2_Girdiler!$B$21:$I$21,G242+1)-INDEX(2_Girdiler!$B$21:$I$21,G242))/(INDEX(2_Girdiler!$B$20:$I$20,G242+1)-INDEX(2_Girdiler!$B$20:$I$20,G242)))</f>
        <v>2.59609700295485</v>
      </c>
      <c r="I242" s="16" t="n">
        <f aca="false">H242/2_Girdiler!$B$17</f>
        <v>1.04010296592742</v>
      </c>
      <c r="J242" s="16" t="n">
        <f aca="false">D242+I242</f>
        <v>9.88789391696899</v>
      </c>
    </row>
    <row r="243" customFormat="false" ht="15" hidden="false" customHeight="false" outlineLevel="0" collapsed="false">
      <c r="A243" s="0" t="n">
        <v>231</v>
      </c>
      <c r="B243" s="7" t="n">
        <v>0.842412</v>
      </c>
      <c r="C243" s="7" t="n">
        <v>0.569962</v>
      </c>
      <c r="D243" s="16" t="n">
        <f aca="false">LOGINV(B243,$B$7,$C$7)</f>
        <v>23.7044775258575</v>
      </c>
      <c r="E243" s="16" t="n">
        <f aca="false">LOGINV(C243,$B$8,$C$8)</f>
        <v>122.36595145721</v>
      </c>
      <c r="F243" s="16" t="n">
        <f aca="false">$B$5/100*E243*2_Girdiler!$B$14*2_Girdiler!$B$15*2_Girdiler!$B$16</f>
        <v>3.0787273386634</v>
      </c>
      <c r="G243" s="16" t="n">
        <f aca="false">MIN(MATCH(F243,2_Girdiler!$B$20:$I$20,1),7)</f>
        <v>1</v>
      </c>
      <c r="H243" s="16" t="n">
        <f aca="false">IF(F243&gt;=40,2_Girdiler!$I$21+(F243-40)*(2_Girdiler!$I$21-2_Girdiler!$H$21)/(2_Girdiler!$I$20-2_Girdiler!$H$20),INDEX(2_Girdiler!$B$21:$I$21,G243)+(F243-INDEX(2_Girdiler!$B$20:$I$20,G243))*(INDEX(2_Girdiler!$B$21:$I$21,G243+1)-INDEX(2_Girdiler!$B$21:$I$21,G243))/(INDEX(2_Girdiler!$B$20:$I$20,G243+1)-INDEX(2_Girdiler!$B$20:$I$20,G243)))</f>
        <v>6.77320014505947</v>
      </c>
      <c r="I243" s="16" t="n">
        <f aca="false">H243/2_Girdiler!$B$17</f>
        <v>2.71362185298857</v>
      </c>
      <c r="J243" s="16" t="n">
        <f aca="false">D243+I243</f>
        <v>26.418099378846</v>
      </c>
    </row>
    <row r="244" customFormat="false" ht="15" hidden="false" customHeight="false" outlineLevel="0" collapsed="false">
      <c r="A244" s="0" t="n">
        <v>232</v>
      </c>
      <c r="B244" s="7" t="n">
        <v>0.929579</v>
      </c>
      <c r="C244" s="7" t="n">
        <v>0.517182</v>
      </c>
      <c r="D244" s="16" t="n">
        <f aca="false">LOGINV(B244,$B$7,$C$7)</f>
        <v>30.7737547310071</v>
      </c>
      <c r="E244" s="16" t="n">
        <f aca="false">LOGINV(C244,$B$8,$C$8)</f>
        <v>112.284816885148</v>
      </c>
      <c r="F244" s="16" t="n">
        <f aca="false">$B$5/100*E244*2_Girdiler!$B$14*2_Girdiler!$B$15*2_Girdiler!$B$16</f>
        <v>2.82508599283032</v>
      </c>
      <c r="G244" s="16" t="n">
        <f aca="false">MIN(MATCH(F244,2_Girdiler!$B$20:$I$20,1),7)</f>
        <v>1</v>
      </c>
      <c r="H244" s="16" t="n">
        <f aca="false">IF(F244&gt;=40,2_Girdiler!$I$21+(F244-40)*(2_Girdiler!$I$21-2_Girdiler!$H$21)/(2_Girdiler!$I$20-2_Girdiler!$H$20),INDEX(2_Girdiler!$B$21:$I$21,G244)+(F244-INDEX(2_Girdiler!$B$20:$I$20,G244))*(INDEX(2_Girdiler!$B$21:$I$21,G244+1)-INDEX(2_Girdiler!$B$21:$I$21,G244))/(INDEX(2_Girdiler!$B$20:$I$20,G244+1)-INDEX(2_Girdiler!$B$20:$I$20,G244)))</f>
        <v>6.21518918422671</v>
      </c>
      <c r="I244" s="16" t="n">
        <f aca="false">H244/2_Girdiler!$B$17</f>
        <v>2.4900597693216</v>
      </c>
      <c r="J244" s="16" t="n">
        <f aca="false">D244+I244</f>
        <v>33.2638145003287</v>
      </c>
    </row>
    <row r="245" customFormat="false" ht="15" hidden="false" customHeight="false" outlineLevel="0" collapsed="false">
      <c r="A245" s="0" t="n">
        <v>233</v>
      </c>
      <c r="B245" s="7" t="n">
        <v>0.230878</v>
      </c>
      <c r="C245" s="7" t="n">
        <v>0.133562</v>
      </c>
      <c r="D245" s="16" t="n">
        <f aca="false">LOGINV(B245,$B$7,$C$7)</f>
        <v>8.98518198456416</v>
      </c>
      <c r="E245" s="16" t="n">
        <f aca="false">LOGINV(C245,$B$8,$C$8)</f>
        <v>53.3519901321109</v>
      </c>
      <c r="F245" s="16" t="n">
        <f aca="false">$B$5/100*E245*2_Girdiler!$B$14*2_Girdiler!$B$15*2_Girdiler!$B$16</f>
        <v>1.34233607172391</v>
      </c>
      <c r="G245" s="16" t="n">
        <f aca="false">MIN(MATCH(F245,2_Girdiler!$B$20:$I$20,1),7)</f>
        <v>1</v>
      </c>
      <c r="H245" s="16" t="n">
        <f aca="false">IF(F245&gt;=40,2_Girdiler!$I$21+(F245-40)*(2_Girdiler!$I$21-2_Girdiler!$H$21)/(2_Girdiler!$I$20-2_Girdiler!$H$20),INDEX(2_Girdiler!$B$21:$I$21,G245)+(F245-INDEX(2_Girdiler!$B$20:$I$20,G245))*(INDEX(2_Girdiler!$B$21:$I$21,G245+1)-INDEX(2_Girdiler!$B$21:$I$21,G245))/(INDEX(2_Girdiler!$B$20:$I$20,G245+1)-INDEX(2_Girdiler!$B$20:$I$20,G245)))</f>
        <v>2.9531393577926</v>
      </c>
      <c r="I245" s="16" t="n">
        <f aca="false">H245/2_Girdiler!$B$17</f>
        <v>1.18314878116691</v>
      </c>
      <c r="J245" s="16" t="n">
        <f aca="false">D245+I245</f>
        <v>10.1683307657311</v>
      </c>
    </row>
    <row r="246" customFormat="false" ht="15" hidden="false" customHeight="false" outlineLevel="0" collapsed="false">
      <c r="A246" s="0" t="n">
        <v>234</v>
      </c>
      <c r="B246" s="7" t="n">
        <v>0.417913</v>
      </c>
      <c r="C246" s="7" t="n">
        <v>0.684017</v>
      </c>
      <c r="D246" s="16" t="n">
        <f aca="false">LOGINV(B246,$B$7,$C$7)</f>
        <v>12.0647378684667</v>
      </c>
      <c r="E246" s="16" t="n">
        <f aca="false">LOGINV(C246,$B$8,$C$8)</f>
        <v>148.769591228123</v>
      </c>
      <c r="F246" s="16" t="n">
        <f aca="false">$B$5/100*E246*2_Girdiler!$B$14*2_Girdiler!$B$15*2_Girdiler!$B$16</f>
        <v>3.74304291529958</v>
      </c>
      <c r="G246" s="16" t="n">
        <f aca="false">MIN(MATCH(F246,2_Girdiler!$B$20:$I$20,1),7)</f>
        <v>1</v>
      </c>
      <c r="H246" s="16" t="n">
        <f aca="false">IF(F246&gt;=40,2_Girdiler!$I$21+(F246-40)*(2_Girdiler!$I$21-2_Girdiler!$H$21)/(2_Girdiler!$I$20-2_Girdiler!$H$20),INDEX(2_Girdiler!$B$21:$I$21,G246)+(F246-INDEX(2_Girdiler!$B$20:$I$20,G246))*(INDEX(2_Girdiler!$B$21:$I$21,G246+1)-INDEX(2_Girdiler!$B$21:$I$21,G246))/(INDEX(2_Girdiler!$B$20:$I$20,G246+1)-INDEX(2_Girdiler!$B$20:$I$20,G246)))</f>
        <v>8.23469441365908</v>
      </c>
      <c r="I246" s="16" t="n">
        <f aca="false">H246/2_Girdiler!$B$17</f>
        <v>3.2991564157288</v>
      </c>
      <c r="J246" s="16" t="n">
        <f aca="false">D246+I246</f>
        <v>15.3638942841955</v>
      </c>
    </row>
    <row r="247" customFormat="false" ht="15" hidden="false" customHeight="false" outlineLevel="0" collapsed="false">
      <c r="A247" s="0" t="n">
        <v>235</v>
      </c>
      <c r="B247" s="7" t="n">
        <v>0.0043</v>
      </c>
      <c r="C247" s="7" t="n">
        <v>0.395352</v>
      </c>
      <c r="D247" s="16" t="n">
        <f aca="false">LOGINV(B247,$B$7,$C$7)</f>
        <v>3.13051890447109</v>
      </c>
      <c r="E247" s="16" t="n">
        <f aca="false">LOGINV(C247,$B$8,$C$8)</f>
        <v>92.0116888633231</v>
      </c>
      <c r="F247" s="16" t="n">
        <f aca="false">$B$5/100*E247*2_Girdiler!$B$14*2_Girdiler!$B$15*2_Girdiler!$B$16</f>
        <v>2.31501409180121</v>
      </c>
      <c r="G247" s="16" t="n">
        <f aca="false">MIN(MATCH(F247,2_Girdiler!$B$20:$I$20,1),7)</f>
        <v>1</v>
      </c>
      <c r="H247" s="16" t="n">
        <f aca="false">IF(F247&gt;=40,2_Girdiler!$I$21+(F247-40)*(2_Girdiler!$I$21-2_Girdiler!$H$21)/(2_Girdiler!$I$20-2_Girdiler!$H$20),INDEX(2_Girdiler!$B$21:$I$21,G247)+(F247-INDEX(2_Girdiler!$B$20:$I$20,G247))*(INDEX(2_Girdiler!$B$21:$I$21,G247+1)-INDEX(2_Girdiler!$B$21:$I$21,G247))/(INDEX(2_Girdiler!$B$20:$I$20,G247+1)-INDEX(2_Girdiler!$B$20:$I$20,G247)))</f>
        <v>5.09303100196266</v>
      </c>
      <c r="I247" s="16" t="n">
        <f aca="false">H247/2_Girdiler!$B$17</f>
        <v>2.04047716424786</v>
      </c>
      <c r="J247" s="16" t="n">
        <f aca="false">D247+I247</f>
        <v>5.17099606871895</v>
      </c>
    </row>
    <row r="248" customFormat="false" ht="15" hidden="false" customHeight="false" outlineLevel="0" collapsed="false">
      <c r="A248" s="0" t="n">
        <v>236</v>
      </c>
      <c r="B248" s="7" t="n">
        <v>0.403828</v>
      </c>
      <c r="C248" s="7" t="n">
        <v>0.671011</v>
      </c>
      <c r="D248" s="16" t="n">
        <f aca="false">LOGINV(B248,$B$7,$C$7)</f>
        <v>11.8236336966409</v>
      </c>
      <c r="E248" s="16" t="n">
        <f aca="false">LOGINV(C248,$B$8,$C$8)</f>
        <v>145.328421807475</v>
      </c>
      <c r="F248" s="16" t="n">
        <f aca="false">$B$5/100*E248*2_Girdiler!$B$14*2_Girdiler!$B$15*2_Girdiler!$B$16</f>
        <v>3.65646309267607</v>
      </c>
      <c r="G248" s="16" t="n">
        <f aca="false">MIN(MATCH(F248,2_Girdiler!$B$20:$I$20,1),7)</f>
        <v>1</v>
      </c>
      <c r="H248" s="16" t="n">
        <f aca="false">IF(F248&gt;=40,2_Girdiler!$I$21+(F248-40)*(2_Girdiler!$I$21-2_Girdiler!$H$21)/(2_Girdiler!$I$20-2_Girdiler!$H$20),INDEX(2_Girdiler!$B$21:$I$21,G248)+(F248-INDEX(2_Girdiler!$B$20:$I$20,G248))*(INDEX(2_Girdiler!$B$21:$I$21,G248+1)-INDEX(2_Girdiler!$B$21:$I$21,G248))/(INDEX(2_Girdiler!$B$20:$I$20,G248+1)-INDEX(2_Girdiler!$B$20:$I$20,G248)))</f>
        <v>8.04421880388735</v>
      </c>
      <c r="I248" s="16" t="n">
        <f aca="false">H248/2_Girdiler!$B$17</f>
        <v>3.22284407207025</v>
      </c>
      <c r="J248" s="16" t="n">
        <f aca="false">D248+I248</f>
        <v>15.0464777687111</v>
      </c>
    </row>
    <row r="249" customFormat="false" ht="15" hidden="false" customHeight="false" outlineLevel="0" collapsed="false">
      <c r="A249" s="0" t="n">
        <v>237</v>
      </c>
      <c r="B249" s="7" t="n">
        <v>0.194962</v>
      </c>
      <c r="C249" s="7" t="n">
        <v>0.876071</v>
      </c>
      <c r="D249" s="16" t="n">
        <f aca="false">LOGINV(B249,$B$7,$C$7)</f>
        <v>8.38607382543871</v>
      </c>
      <c r="E249" s="16" t="n">
        <f aca="false">LOGINV(C249,$B$8,$C$8)</f>
        <v>230.245943456468</v>
      </c>
      <c r="F249" s="16" t="n">
        <f aca="false">$B$5/100*E249*2_Girdiler!$B$14*2_Girdiler!$B$15*2_Girdiler!$B$16</f>
        <v>5.79298793736473</v>
      </c>
      <c r="G249" s="16" t="n">
        <f aca="false">MIN(MATCH(F249,2_Girdiler!$B$20:$I$20,1),7)</f>
        <v>2</v>
      </c>
      <c r="H249" s="16" t="n">
        <f aca="false">IF(F249&gt;=40,2_Girdiler!$I$21+(F249-40)*(2_Girdiler!$I$21-2_Girdiler!$H$21)/(2_Girdiler!$I$20-2_Girdiler!$H$20),INDEX(2_Girdiler!$B$21:$I$21,G249)+(F249-INDEX(2_Girdiler!$B$20:$I$20,G249))*(INDEX(2_Girdiler!$B$21:$I$21,G249+1)-INDEX(2_Girdiler!$B$21:$I$21,G249))/(INDEX(2_Girdiler!$B$20:$I$20,G249+1)-INDEX(2_Girdiler!$B$20:$I$20,G249)))</f>
        <v>12.2687806997836</v>
      </c>
      <c r="I249" s="16" t="n">
        <f aca="false">H249/2_Girdiler!$B$17</f>
        <v>4.91537688292611</v>
      </c>
      <c r="J249" s="16" t="n">
        <f aca="false">D249+I249</f>
        <v>13.3014507083648</v>
      </c>
    </row>
    <row r="250" customFormat="false" ht="15" hidden="false" customHeight="false" outlineLevel="0" collapsed="false">
      <c r="A250" s="0" t="n">
        <v>238</v>
      </c>
      <c r="B250" s="7" t="n">
        <v>0.325088</v>
      </c>
      <c r="C250" s="7" t="n">
        <v>0.826808</v>
      </c>
      <c r="D250" s="16" t="n">
        <f aca="false">LOGINV(B250,$B$7,$C$7)</f>
        <v>10.5171707741169</v>
      </c>
      <c r="E250" s="16" t="n">
        <f aca="false">LOGINV(C250,$B$8,$C$8)</f>
        <v>200.547042554471</v>
      </c>
      <c r="F250" s="16" t="n">
        <f aca="false">$B$5/100*E250*2_Girdiler!$B$14*2_Girdiler!$B$15*2_Girdiler!$B$16</f>
        <v>5.04576359067049</v>
      </c>
      <c r="G250" s="16" t="n">
        <f aca="false">MIN(MATCH(F250,2_Girdiler!$B$20:$I$20,1),7)</f>
        <v>2</v>
      </c>
      <c r="H250" s="16" t="n">
        <f aca="false">IF(F250&gt;=40,2_Girdiler!$I$21+(F250-40)*(2_Girdiler!$I$21-2_Girdiler!$H$21)/(2_Girdiler!$I$20-2_Girdiler!$H$20),INDEX(2_Girdiler!$B$21:$I$21,G250)+(F250-INDEX(2_Girdiler!$B$20:$I$20,G250))*(INDEX(2_Girdiler!$B$21:$I$21,G250+1)-INDEX(2_Girdiler!$B$21:$I$21,G250))/(INDEX(2_Girdiler!$B$20:$I$20,G250+1)-INDEX(2_Girdiler!$B$20:$I$20,G250)))</f>
        <v>11.0732217450728</v>
      </c>
      <c r="I250" s="16" t="n">
        <f aca="false">H250/2_Girdiler!$B$17</f>
        <v>4.43638691709647</v>
      </c>
      <c r="J250" s="16" t="n">
        <f aca="false">D250+I250</f>
        <v>14.9535576912134</v>
      </c>
    </row>
    <row r="251" customFormat="false" ht="15" hidden="false" customHeight="false" outlineLevel="0" collapsed="false">
      <c r="A251" s="0" t="n">
        <v>239</v>
      </c>
      <c r="B251" s="7" t="n">
        <v>0.827623</v>
      </c>
      <c r="C251" s="7" t="n">
        <v>0.88488</v>
      </c>
      <c r="D251" s="16" t="n">
        <f aca="false">LOGINV(B251,$B$7,$C$7)</f>
        <v>22.9298407632499</v>
      </c>
      <c r="E251" s="16" t="n">
        <f aca="false">LOGINV(C251,$B$8,$C$8)</f>
        <v>236.905609069934</v>
      </c>
      <c r="F251" s="16" t="n">
        <f aca="false">$B$5/100*E251*2_Girdiler!$B$14*2_Girdiler!$B$15*2_Girdiler!$B$16</f>
        <v>5.96054512419953</v>
      </c>
      <c r="G251" s="16" t="n">
        <f aca="false">MIN(MATCH(F251,2_Girdiler!$B$20:$I$20,1),7)</f>
        <v>2</v>
      </c>
      <c r="H251" s="16" t="n">
        <f aca="false">IF(F251&gt;=40,2_Girdiler!$I$21+(F251-40)*(2_Girdiler!$I$21-2_Girdiler!$H$21)/(2_Girdiler!$I$20-2_Girdiler!$H$20),INDEX(2_Girdiler!$B$21:$I$21,G251)+(F251-INDEX(2_Girdiler!$B$20:$I$20,G251))*(INDEX(2_Girdiler!$B$21:$I$21,G251+1)-INDEX(2_Girdiler!$B$21:$I$21,G251))/(INDEX(2_Girdiler!$B$20:$I$20,G251+1)-INDEX(2_Girdiler!$B$20:$I$20,G251)))</f>
        <v>12.5368721987192</v>
      </c>
      <c r="I251" s="16" t="n">
        <f aca="false">H251/2_Girdiler!$B$17</f>
        <v>5.02278533602534</v>
      </c>
      <c r="J251" s="16" t="n">
        <f aca="false">D251+I251</f>
        <v>27.9526260992752</v>
      </c>
    </row>
    <row r="252" customFormat="false" ht="15" hidden="false" customHeight="false" outlineLevel="0" collapsed="false">
      <c r="A252" s="0" t="n">
        <v>240</v>
      </c>
      <c r="B252" s="7" t="n">
        <v>0.258829</v>
      </c>
      <c r="C252" s="7" t="n">
        <v>0.839866</v>
      </c>
      <c r="D252" s="16" t="n">
        <f aca="false">LOGINV(B252,$B$7,$C$7)</f>
        <v>9.44215880287551</v>
      </c>
      <c r="E252" s="16" t="n">
        <f aca="false">LOGINV(C252,$B$8,$C$8)</f>
        <v>207.430476468988</v>
      </c>
      <c r="F252" s="16" t="n">
        <f aca="false">$B$5/100*E252*2_Girdiler!$B$14*2_Girdiler!$B$15*2_Girdiler!$B$16</f>
        <v>5.21895078795974</v>
      </c>
      <c r="G252" s="16" t="n">
        <f aca="false">MIN(MATCH(F252,2_Girdiler!$B$20:$I$20,1),7)</f>
        <v>2</v>
      </c>
      <c r="H252" s="16" t="n">
        <f aca="false">IF(F252&gt;=40,2_Girdiler!$I$21+(F252-40)*(2_Girdiler!$I$21-2_Girdiler!$H$21)/(2_Girdiler!$I$20-2_Girdiler!$H$20),INDEX(2_Girdiler!$B$21:$I$21,G252)+(F252-INDEX(2_Girdiler!$B$20:$I$20,G252))*(INDEX(2_Girdiler!$B$21:$I$21,G252+1)-INDEX(2_Girdiler!$B$21:$I$21,G252))/(INDEX(2_Girdiler!$B$20:$I$20,G252+1)-INDEX(2_Girdiler!$B$20:$I$20,G252)))</f>
        <v>11.3503212607356</v>
      </c>
      <c r="I252" s="16" t="n">
        <f aca="false">H252/2_Girdiler!$B$17</f>
        <v>4.54740435125625</v>
      </c>
      <c r="J252" s="16" t="n">
        <f aca="false">D252+I252</f>
        <v>13.9895631541318</v>
      </c>
    </row>
    <row r="253" customFormat="false" ht="15" hidden="false" customHeight="false" outlineLevel="0" collapsed="false">
      <c r="A253" s="0" t="n">
        <v>241</v>
      </c>
      <c r="B253" s="7" t="n">
        <v>0.230507</v>
      </c>
      <c r="C253" s="7" t="n">
        <v>0.399443</v>
      </c>
      <c r="D253" s="16" t="n">
        <f aca="false">LOGINV(B253,$B$7,$C$7)</f>
        <v>8.97907510177681</v>
      </c>
      <c r="E253" s="16" t="n">
        <f aca="false">LOGINV(C253,$B$8,$C$8)</f>
        <v>92.6438646597502</v>
      </c>
      <c r="F253" s="16" t="n">
        <f aca="false">$B$5/100*E253*2_Girdiler!$B$14*2_Girdiler!$B$15*2_Girdiler!$B$16</f>
        <v>2.33091963483932</v>
      </c>
      <c r="G253" s="16" t="n">
        <f aca="false">MIN(MATCH(F253,2_Girdiler!$B$20:$I$20,1),7)</f>
        <v>1</v>
      </c>
      <c r="H253" s="16" t="n">
        <f aca="false">IF(F253&gt;=40,2_Girdiler!$I$21+(F253-40)*(2_Girdiler!$I$21-2_Girdiler!$H$21)/(2_Girdiler!$I$20-2_Girdiler!$H$20),INDEX(2_Girdiler!$B$21:$I$21,G253)+(F253-INDEX(2_Girdiler!$B$20:$I$20,G253))*(INDEX(2_Girdiler!$B$21:$I$21,G253+1)-INDEX(2_Girdiler!$B$21:$I$21,G253))/(INDEX(2_Girdiler!$B$20:$I$20,G253+1)-INDEX(2_Girdiler!$B$20:$I$20,G253)))</f>
        <v>5.12802319664649</v>
      </c>
      <c r="I253" s="16" t="n">
        <f aca="false">H253/2_Girdiler!$B$17</f>
        <v>2.05449647301542</v>
      </c>
      <c r="J253" s="16" t="n">
        <f aca="false">D253+I253</f>
        <v>11.0335715747922</v>
      </c>
    </row>
    <row r="254" customFormat="false" ht="15" hidden="false" customHeight="false" outlineLevel="0" collapsed="false">
      <c r="A254" s="0" t="n">
        <v>242</v>
      </c>
      <c r="B254" s="7" t="n">
        <v>0.177683</v>
      </c>
      <c r="C254" s="7" t="n">
        <v>0.484131</v>
      </c>
      <c r="D254" s="16" t="n">
        <f aca="false">LOGINV(B254,$B$7,$C$7)</f>
        <v>8.09003920935702</v>
      </c>
      <c r="E254" s="16" t="n">
        <f aca="false">LOGINV(C254,$B$8,$C$8)</f>
        <v>106.436207564357</v>
      </c>
      <c r="F254" s="16" t="n">
        <f aca="false">$B$5/100*E254*2_Girdiler!$B$14*2_Girdiler!$B$15*2_Girdiler!$B$16</f>
        <v>2.67793498231922</v>
      </c>
      <c r="G254" s="16" t="n">
        <f aca="false">MIN(MATCH(F254,2_Girdiler!$B$20:$I$20,1),7)</f>
        <v>1</v>
      </c>
      <c r="H254" s="16" t="n">
        <f aca="false">IF(F254&gt;=40,2_Girdiler!$I$21+(F254-40)*(2_Girdiler!$I$21-2_Girdiler!$H$21)/(2_Girdiler!$I$20-2_Girdiler!$H$20),INDEX(2_Girdiler!$B$21:$I$21,G254)+(F254-INDEX(2_Girdiler!$B$20:$I$20,G254))*(INDEX(2_Girdiler!$B$21:$I$21,G254+1)-INDEX(2_Girdiler!$B$21:$I$21,G254))/(INDEX(2_Girdiler!$B$20:$I$20,G254+1)-INDEX(2_Girdiler!$B$20:$I$20,G254)))</f>
        <v>5.89145696110229</v>
      </c>
      <c r="I254" s="16" t="n">
        <f aca="false">H254/2_Girdiler!$B$17</f>
        <v>2.36035935941598</v>
      </c>
      <c r="J254" s="16" t="n">
        <f aca="false">D254+I254</f>
        <v>10.450398568773</v>
      </c>
    </row>
    <row r="255" customFormat="false" ht="15" hidden="false" customHeight="false" outlineLevel="0" collapsed="false">
      <c r="A255" s="0" t="n">
        <v>243</v>
      </c>
      <c r="B255" s="7" t="n">
        <v>0.075194</v>
      </c>
      <c r="C255" s="7" t="n">
        <v>0.956842</v>
      </c>
      <c r="D255" s="16" t="n">
        <f aca="false">LOGINV(B255,$B$7,$C$7)</f>
        <v>6.07491693428174</v>
      </c>
      <c r="E255" s="16" t="n">
        <f aca="false">LOGINV(C255,$B$8,$C$8)</f>
        <v>330.419966341119</v>
      </c>
      <c r="F255" s="16" t="n">
        <f aca="false">$B$5/100*E255*2_Girdiler!$B$14*2_Girdiler!$B$15*2_Girdiler!$B$16</f>
        <v>8.31336635314256</v>
      </c>
      <c r="G255" s="16" t="n">
        <f aca="false">MIN(MATCH(F255,2_Girdiler!$B$20:$I$20,1),7)</f>
        <v>2</v>
      </c>
      <c r="H255" s="16" t="n">
        <f aca="false">IF(F255&gt;=40,2_Girdiler!$I$21+(F255-40)*(2_Girdiler!$I$21-2_Girdiler!$H$21)/(2_Girdiler!$I$20-2_Girdiler!$H$20),INDEX(2_Girdiler!$B$21:$I$21,G255)+(F255-INDEX(2_Girdiler!$B$20:$I$20,G255))*(INDEX(2_Girdiler!$B$21:$I$21,G255+1)-INDEX(2_Girdiler!$B$21:$I$21,G255))/(INDEX(2_Girdiler!$B$20:$I$20,G255+1)-INDEX(2_Girdiler!$B$20:$I$20,G255)))</f>
        <v>16.3013861650281</v>
      </c>
      <c r="I255" s="16" t="n">
        <f aca="false">H255/2_Girdiler!$B$17</f>
        <v>6.53100407252729</v>
      </c>
      <c r="J255" s="16" t="n">
        <f aca="false">D255+I255</f>
        <v>12.605921006809</v>
      </c>
    </row>
    <row r="256" customFormat="false" ht="15" hidden="false" customHeight="false" outlineLevel="0" collapsed="false">
      <c r="A256" s="0" t="n">
        <v>244</v>
      </c>
      <c r="B256" s="7" t="n">
        <v>0.012997</v>
      </c>
      <c r="C256" s="7" t="n">
        <v>0.496596</v>
      </c>
      <c r="D256" s="16" t="n">
        <f aca="false">LOGINV(B256,$B$7,$C$7)</f>
        <v>3.91517332903202</v>
      </c>
      <c r="E256" s="16" t="n">
        <f aca="false">LOGINV(C256,$B$8,$C$8)</f>
        <v>108.605412935211</v>
      </c>
      <c r="F256" s="16" t="n">
        <f aca="false">$B$5/100*E256*2_Girdiler!$B$14*2_Girdiler!$B$15*2_Girdiler!$B$16</f>
        <v>2.73251218944992</v>
      </c>
      <c r="G256" s="16" t="n">
        <f aca="false">MIN(MATCH(F256,2_Girdiler!$B$20:$I$20,1),7)</f>
        <v>1</v>
      </c>
      <c r="H256" s="16" t="n">
        <f aca="false">IF(F256&gt;=40,2_Girdiler!$I$21+(F256-40)*(2_Girdiler!$I$21-2_Girdiler!$H$21)/(2_Girdiler!$I$20-2_Girdiler!$H$20),INDEX(2_Girdiler!$B$21:$I$21,G256)+(F256-INDEX(2_Girdiler!$B$20:$I$20,G256))*(INDEX(2_Girdiler!$B$21:$I$21,G256+1)-INDEX(2_Girdiler!$B$21:$I$21,G256))/(INDEX(2_Girdiler!$B$20:$I$20,G256+1)-INDEX(2_Girdiler!$B$20:$I$20,G256)))</f>
        <v>6.01152681678982</v>
      </c>
      <c r="I256" s="16" t="n">
        <f aca="false">H256/2_Girdiler!$B$17</f>
        <v>2.40846426954721</v>
      </c>
      <c r="J256" s="16" t="n">
        <f aca="false">D256+I256</f>
        <v>6.32363759857922</v>
      </c>
    </row>
    <row r="257" customFormat="false" ht="15" hidden="false" customHeight="false" outlineLevel="0" collapsed="false">
      <c r="A257" s="0" t="n">
        <v>245</v>
      </c>
      <c r="B257" s="7" t="n">
        <v>0.838095</v>
      </c>
      <c r="C257" s="7" t="n">
        <v>0.132515</v>
      </c>
      <c r="D257" s="16" t="n">
        <f aca="false">LOGINV(B257,$B$7,$C$7)</f>
        <v>23.4709512649225</v>
      </c>
      <c r="E257" s="16" t="n">
        <f aca="false">LOGINV(C257,$B$8,$C$8)</f>
        <v>53.1845023252947</v>
      </c>
      <c r="F257" s="16" t="n">
        <f aca="false">$B$5/100*E257*2_Girdiler!$B$14*2_Girdiler!$B$15*2_Girdiler!$B$16</f>
        <v>1.33812207850441</v>
      </c>
      <c r="G257" s="16" t="n">
        <f aca="false">MIN(MATCH(F257,2_Girdiler!$B$20:$I$20,1),7)</f>
        <v>1</v>
      </c>
      <c r="H257" s="16" t="n">
        <f aca="false">IF(F257&gt;=40,2_Girdiler!$I$21+(F257-40)*(2_Girdiler!$I$21-2_Girdiler!$H$21)/(2_Girdiler!$I$20-2_Girdiler!$H$20),INDEX(2_Girdiler!$B$21:$I$21,G257)+(F257-INDEX(2_Girdiler!$B$20:$I$20,G257))*(INDEX(2_Girdiler!$B$21:$I$21,G257+1)-INDEX(2_Girdiler!$B$21:$I$21,G257))/(INDEX(2_Girdiler!$B$20:$I$20,G257+1)-INDEX(2_Girdiler!$B$20:$I$20,G257)))</f>
        <v>2.94386857270971</v>
      </c>
      <c r="I257" s="16" t="n">
        <f aca="false">H257/2_Girdiler!$B$17</f>
        <v>1.1794345243228</v>
      </c>
      <c r="J257" s="16" t="n">
        <f aca="false">D257+I257</f>
        <v>24.6503857892453</v>
      </c>
    </row>
    <row r="258" customFormat="false" ht="15" hidden="false" customHeight="false" outlineLevel="0" collapsed="false">
      <c r="A258" s="0" t="n">
        <v>246</v>
      </c>
      <c r="B258" s="7" t="n">
        <v>0.597102</v>
      </c>
      <c r="C258" s="7" t="n">
        <v>0.531083</v>
      </c>
      <c r="D258" s="16" t="n">
        <f aca="false">LOGINV(B258,$B$7,$C$7)</f>
        <v>15.5310070765106</v>
      </c>
      <c r="E258" s="16" t="n">
        <f aca="false">LOGINV(C258,$B$8,$C$8)</f>
        <v>114.8438360134</v>
      </c>
      <c r="F258" s="16" t="n">
        <f aca="false">$B$5/100*E258*2_Girdiler!$B$14*2_Girdiler!$B$15*2_Girdiler!$B$16</f>
        <v>2.88947091409715</v>
      </c>
      <c r="G258" s="16" t="n">
        <f aca="false">MIN(MATCH(F258,2_Girdiler!$B$20:$I$20,1),7)</f>
        <v>1</v>
      </c>
      <c r="H258" s="16" t="n">
        <f aca="false">IF(F258&gt;=40,2_Girdiler!$I$21+(F258-40)*(2_Girdiler!$I$21-2_Girdiler!$H$21)/(2_Girdiler!$I$20-2_Girdiler!$H$20),INDEX(2_Girdiler!$B$21:$I$21,G258)+(F258-INDEX(2_Girdiler!$B$20:$I$20,G258))*(INDEX(2_Girdiler!$B$21:$I$21,G258+1)-INDEX(2_Girdiler!$B$21:$I$21,G258))/(INDEX(2_Girdiler!$B$20:$I$20,G258+1)-INDEX(2_Girdiler!$B$20:$I$20,G258)))</f>
        <v>6.35683601101373</v>
      </c>
      <c r="I258" s="16" t="n">
        <f aca="false">H258/2_Girdiler!$B$17</f>
        <v>2.54680929928435</v>
      </c>
      <c r="J258" s="16" t="n">
        <f aca="false">D258+I258</f>
        <v>18.0778163757949</v>
      </c>
    </row>
    <row r="259" customFormat="false" ht="15" hidden="false" customHeight="false" outlineLevel="0" collapsed="false">
      <c r="A259" s="0" t="n">
        <v>247</v>
      </c>
      <c r="B259" s="7" t="n">
        <v>0.757537</v>
      </c>
      <c r="C259" s="7" t="n">
        <v>0.698595</v>
      </c>
      <c r="D259" s="16" t="n">
        <f aca="false">LOGINV(B259,$B$7,$C$7)</f>
        <v>19.9871410572329</v>
      </c>
      <c r="E259" s="16" t="n">
        <f aca="false">LOGINV(C259,$B$8,$C$8)</f>
        <v>152.799093228802</v>
      </c>
      <c r="F259" s="16" t="n">
        <f aca="false">$B$5/100*E259*2_Girdiler!$B$14*2_Girdiler!$B$15*2_Girdiler!$B$16</f>
        <v>3.84442518563667</v>
      </c>
      <c r="G259" s="16" t="n">
        <f aca="false">MIN(MATCH(F259,2_Girdiler!$B$20:$I$20,1),7)</f>
        <v>1</v>
      </c>
      <c r="H259" s="16" t="n">
        <f aca="false">IF(F259&gt;=40,2_Girdiler!$I$21+(F259-40)*(2_Girdiler!$I$21-2_Girdiler!$H$21)/(2_Girdiler!$I$20-2_Girdiler!$H$20),INDEX(2_Girdiler!$B$21:$I$21,G259)+(F259-INDEX(2_Girdiler!$B$20:$I$20,G259))*(INDEX(2_Girdiler!$B$21:$I$21,G259+1)-INDEX(2_Girdiler!$B$21:$I$21,G259))/(INDEX(2_Girdiler!$B$20:$I$20,G259+1)-INDEX(2_Girdiler!$B$20:$I$20,G259)))</f>
        <v>8.45773540840067</v>
      </c>
      <c r="I259" s="16" t="n">
        <f aca="false">H259/2_Girdiler!$B$17</f>
        <v>3.38851578862206</v>
      </c>
      <c r="J259" s="16" t="n">
        <f aca="false">D259+I259</f>
        <v>23.375656845855</v>
      </c>
    </row>
    <row r="260" customFormat="false" ht="15" hidden="false" customHeight="false" outlineLevel="0" collapsed="false">
      <c r="A260" s="0" t="n">
        <v>248</v>
      </c>
      <c r="B260" s="7" t="n">
        <v>0.825013</v>
      </c>
      <c r="C260" s="7" t="n">
        <v>0.793284</v>
      </c>
      <c r="D260" s="16" t="n">
        <f aca="false">LOGINV(B260,$B$7,$C$7)</f>
        <v>22.8001743312475</v>
      </c>
      <c r="E260" s="16" t="n">
        <f aca="false">LOGINV(C260,$B$8,$C$8)</f>
        <v>185.14948076758</v>
      </c>
      <c r="F260" s="16" t="n">
        <f aca="false">$B$5/100*E260*2_Girdiler!$B$14*2_Girdiler!$B$15*2_Girdiler!$B$16</f>
        <v>4.65836093611232</v>
      </c>
      <c r="G260" s="16" t="n">
        <f aca="false">MIN(MATCH(F260,2_Girdiler!$B$20:$I$20,1),7)</f>
        <v>1</v>
      </c>
      <c r="H260" s="16" t="n">
        <f aca="false">IF(F260&gt;=40,2_Girdiler!$I$21+(F260-40)*(2_Girdiler!$I$21-2_Girdiler!$H$21)/(2_Girdiler!$I$20-2_Girdiler!$H$20),INDEX(2_Girdiler!$B$21:$I$21,G260)+(F260-INDEX(2_Girdiler!$B$20:$I$20,G260))*(INDEX(2_Girdiler!$B$21:$I$21,G260+1)-INDEX(2_Girdiler!$B$21:$I$21,G260))/(INDEX(2_Girdiler!$B$20:$I$20,G260+1)-INDEX(2_Girdiler!$B$20:$I$20,G260)))</f>
        <v>10.2483940594471</v>
      </c>
      <c r="I260" s="16" t="n">
        <f aca="false">H260/2_Girdiler!$B$17</f>
        <v>4.10592710715028</v>
      </c>
      <c r="J260" s="16" t="n">
        <f aca="false">D260+I260</f>
        <v>26.9061014383978</v>
      </c>
    </row>
    <row r="261" customFormat="false" ht="15" hidden="false" customHeight="false" outlineLevel="0" collapsed="false">
      <c r="A261" s="0" t="n">
        <v>249</v>
      </c>
      <c r="B261" s="7" t="n">
        <v>0.58286</v>
      </c>
      <c r="C261" s="7" t="n">
        <v>0.349964</v>
      </c>
      <c r="D261" s="16" t="n">
        <f aca="false">LOGINV(B261,$B$7,$C$7)</f>
        <v>15.2170533354552</v>
      </c>
      <c r="E261" s="16" t="n">
        <f aca="false">LOGINV(C261,$B$8,$C$8)</f>
        <v>85.1523488478516</v>
      </c>
      <c r="F261" s="16" t="n">
        <f aca="false">$B$5/100*E261*2_Girdiler!$B$14*2_Girdiler!$B$15*2_Girdiler!$B$16</f>
        <v>2.14243309701195</v>
      </c>
      <c r="G261" s="16" t="n">
        <f aca="false">MIN(MATCH(F261,2_Girdiler!$B$20:$I$20,1),7)</f>
        <v>1</v>
      </c>
      <c r="H261" s="16" t="n">
        <f aca="false">IF(F261&gt;=40,2_Girdiler!$I$21+(F261-40)*(2_Girdiler!$I$21-2_Girdiler!$H$21)/(2_Girdiler!$I$20-2_Girdiler!$H$20),INDEX(2_Girdiler!$B$21:$I$21,G261)+(F261-INDEX(2_Girdiler!$B$20:$I$20,G261))*(INDEX(2_Girdiler!$B$21:$I$21,G261+1)-INDEX(2_Girdiler!$B$21:$I$21,G261))/(INDEX(2_Girdiler!$B$20:$I$20,G261+1)-INDEX(2_Girdiler!$B$20:$I$20,G261)))</f>
        <v>4.71335281342628</v>
      </c>
      <c r="I261" s="16" t="n">
        <f aca="false">H261/2_Girdiler!$B$17</f>
        <v>1.88836250537912</v>
      </c>
      <c r="J261" s="16" t="n">
        <f aca="false">D261+I261</f>
        <v>17.1054158408343</v>
      </c>
    </row>
    <row r="262" customFormat="false" ht="15" hidden="false" customHeight="false" outlineLevel="0" collapsed="false">
      <c r="A262" s="0" t="n">
        <v>250</v>
      </c>
      <c r="B262" s="7" t="n">
        <v>0.107428</v>
      </c>
      <c r="C262" s="7" t="n">
        <v>0.163818</v>
      </c>
      <c r="D262" s="16" t="n">
        <f aca="false">LOGINV(B262,$B$7,$C$7)</f>
        <v>6.78316656093356</v>
      </c>
      <c r="E262" s="16" t="n">
        <f aca="false">LOGINV(C262,$B$8,$C$8)</f>
        <v>58.053081089233</v>
      </c>
      <c r="F262" s="16" t="n">
        <f aca="false">$B$5/100*E262*2_Girdiler!$B$14*2_Girdiler!$B$15*2_Girdiler!$B$16</f>
        <v>1.4606155202051</v>
      </c>
      <c r="G262" s="16" t="n">
        <f aca="false">MIN(MATCH(F262,2_Girdiler!$B$20:$I$20,1),7)</f>
        <v>1</v>
      </c>
      <c r="H262" s="16" t="n">
        <f aca="false">IF(F262&gt;=40,2_Girdiler!$I$21+(F262-40)*(2_Girdiler!$I$21-2_Girdiler!$H$21)/(2_Girdiler!$I$20-2_Girdiler!$H$20),INDEX(2_Girdiler!$B$21:$I$21,G262)+(F262-INDEX(2_Girdiler!$B$20:$I$20,G262))*(INDEX(2_Girdiler!$B$21:$I$21,G262+1)-INDEX(2_Girdiler!$B$21:$I$21,G262))/(INDEX(2_Girdiler!$B$20:$I$20,G262+1)-INDEX(2_Girdiler!$B$20:$I$20,G262)))</f>
        <v>3.21335414445122</v>
      </c>
      <c r="I262" s="16" t="n">
        <f aca="false">H262/2_Girdiler!$B$17</f>
        <v>1.28740150018078</v>
      </c>
      <c r="J262" s="16" t="n">
        <f aca="false">D262+I262</f>
        <v>8.07056806111434</v>
      </c>
    </row>
    <row r="263" customFormat="false" ht="15" hidden="false" customHeight="false" outlineLevel="0" collapsed="false">
      <c r="A263" s="0" t="n">
        <v>251</v>
      </c>
      <c r="B263" s="7" t="n">
        <v>0.871208</v>
      </c>
      <c r="C263" s="7" t="n">
        <v>0.266501</v>
      </c>
      <c r="D263" s="16" t="n">
        <f aca="false">LOGINV(B263,$B$7,$C$7)</f>
        <v>25.4532559887077</v>
      </c>
      <c r="E263" s="16" t="n">
        <f aca="false">LOGINV(C263,$B$8,$C$8)</f>
        <v>73.0252331898672</v>
      </c>
      <c r="F263" s="16" t="n">
        <f aca="false">$B$5/100*E263*2_Girdiler!$B$14*2_Girdiler!$B$15*2_Girdiler!$B$16</f>
        <v>1.83731486705706</v>
      </c>
      <c r="G263" s="16" t="n">
        <f aca="false">MIN(MATCH(F263,2_Girdiler!$B$20:$I$20,1),7)</f>
        <v>1</v>
      </c>
      <c r="H263" s="16" t="n">
        <f aca="false">IF(F263&gt;=40,2_Girdiler!$I$21+(F263-40)*(2_Girdiler!$I$21-2_Girdiler!$H$21)/(2_Girdiler!$I$20-2_Girdiler!$H$20),INDEX(2_Girdiler!$B$21:$I$21,G263)+(F263-INDEX(2_Girdiler!$B$20:$I$20,G263))*(INDEX(2_Girdiler!$B$21:$I$21,G263+1)-INDEX(2_Girdiler!$B$21:$I$21,G263))/(INDEX(2_Girdiler!$B$20:$I$20,G263+1)-INDEX(2_Girdiler!$B$20:$I$20,G263)))</f>
        <v>4.04209270752553</v>
      </c>
      <c r="I263" s="16" t="n">
        <f aca="false">H263/2_Girdiler!$B$17</f>
        <v>1.61942816807914</v>
      </c>
      <c r="J263" s="16" t="n">
        <f aca="false">D263+I263</f>
        <v>27.0726841567868</v>
      </c>
    </row>
    <row r="264" customFormat="false" ht="15" hidden="false" customHeight="false" outlineLevel="0" collapsed="false">
      <c r="A264" s="0" t="n">
        <v>252</v>
      </c>
      <c r="B264" s="7" t="n">
        <v>0.894031</v>
      </c>
      <c r="C264" s="7" t="n">
        <v>0.306086</v>
      </c>
      <c r="D264" s="16" t="n">
        <f aca="false">LOGINV(B264,$B$7,$C$7)</f>
        <v>27.1554255366617</v>
      </c>
      <c r="E264" s="16" t="n">
        <f aca="false">LOGINV(C264,$B$8,$C$8)</f>
        <v>78.7262307114228</v>
      </c>
      <c r="F264" s="16" t="n">
        <f aca="false">$B$5/100*E264*2_Girdiler!$B$14*2_Girdiler!$B$15*2_Girdiler!$B$16</f>
        <v>1.9807519646994</v>
      </c>
      <c r="G264" s="16" t="n">
        <f aca="false">MIN(MATCH(F264,2_Girdiler!$B$20:$I$20,1),7)</f>
        <v>1</v>
      </c>
      <c r="H264" s="16" t="n">
        <f aca="false">IF(F264&gt;=40,2_Girdiler!$I$21+(F264-40)*(2_Girdiler!$I$21-2_Girdiler!$H$21)/(2_Girdiler!$I$20-2_Girdiler!$H$20),INDEX(2_Girdiler!$B$21:$I$21,G264)+(F264-INDEX(2_Girdiler!$B$20:$I$20,G264))*(INDEX(2_Girdiler!$B$21:$I$21,G264+1)-INDEX(2_Girdiler!$B$21:$I$21,G264))/(INDEX(2_Girdiler!$B$20:$I$20,G264+1)-INDEX(2_Girdiler!$B$20:$I$20,G264)))</f>
        <v>4.35765432233868</v>
      </c>
      <c r="I264" s="16" t="n">
        <f aca="false">H264/2_Girdiler!$B$17</f>
        <v>1.74585509709082</v>
      </c>
      <c r="J264" s="16" t="n">
        <f aca="false">D264+I264</f>
        <v>28.9012806337525</v>
      </c>
    </row>
    <row r="265" customFormat="false" ht="15" hidden="false" customHeight="false" outlineLevel="0" collapsed="false">
      <c r="A265" s="0" t="n">
        <v>253</v>
      </c>
      <c r="B265" s="7" t="n">
        <v>0.057257</v>
      </c>
      <c r="C265" s="7" t="n">
        <v>0.289997</v>
      </c>
      <c r="D265" s="16" t="n">
        <f aca="false">LOGINV(B265,$B$7,$C$7)</f>
        <v>5.61868447721534</v>
      </c>
      <c r="E265" s="16" t="n">
        <f aca="false">LOGINV(C265,$B$8,$C$8)</f>
        <v>76.4023611391614</v>
      </c>
      <c r="F265" s="16" t="n">
        <f aca="false">$B$5/100*E265*2_Girdiler!$B$14*2_Girdiler!$B$15*2_Girdiler!$B$16</f>
        <v>1.9222834062613</v>
      </c>
      <c r="G265" s="16" t="n">
        <f aca="false">MIN(MATCH(F265,2_Girdiler!$B$20:$I$20,1),7)</f>
        <v>1</v>
      </c>
      <c r="H265" s="16" t="n">
        <f aca="false">IF(F265&gt;=40,2_Girdiler!$I$21+(F265-40)*(2_Girdiler!$I$21-2_Girdiler!$H$21)/(2_Girdiler!$I$20-2_Girdiler!$H$20),INDEX(2_Girdiler!$B$21:$I$21,G265)+(F265-INDEX(2_Girdiler!$B$20:$I$20,G265))*(INDEX(2_Girdiler!$B$21:$I$21,G265+1)-INDEX(2_Girdiler!$B$21:$I$21,G265))/(INDEX(2_Girdiler!$B$20:$I$20,G265+1)-INDEX(2_Girdiler!$B$20:$I$20,G265)))</f>
        <v>4.22902349377486</v>
      </c>
      <c r="I265" s="16" t="n">
        <f aca="false">H265/2_Girdiler!$B$17</f>
        <v>1.69432031000595</v>
      </c>
      <c r="J265" s="16" t="n">
        <f aca="false">D265+I265</f>
        <v>7.3130047872213</v>
      </c>
    </row>
    <row r="266" customFormat="false" ht="15" hidden="false" customHeight="false" outlineLevel="0" collapsed="false">
      <c r="A266" s="0" t="n">
        <v>254</v>
      </c>
      <c r="B266" s="7" t="n">
        <v>0.384651</v>
      </c>
      <c r="C266" s="7" t="n">
        <v>0.10368</v>
      </c>
      <c r="D266" s="16" t="n">
        <f aca="false">LOGINV(B266,$B$7,$C$7)</f>
        <v>11.499703477067</v>
      </c>
      <c r="E266" s="16" t="n">
        <f aca="false">LOGINV(C266,$B$8,$C$8)</f>
        <v>48.3925194431253</v>
      </c>
      <c r="F266" s="16" t="n">
        <f aca="false">$B$5/100*E266*2_Girdiler!$B$14*2_Girdiler!$B$15*2_Girdiler!$B$16</f>
        <v>1.21755578918903</v>
      </c>
      <c r="G266" s="16" t="n">
        <f aca="false">MIN(MATCH(F266,2_Girdiler!$B$20:$I$20,1),7)</f>
        <v>1</v>
      </c>
      <c r="H266" s="16" t="n">
        <f aca="false">IF(F266&gt;=40,2_Girdiler!$I$21+(F266-40)*(2_Girdiler!$I$21-2_Girdiler!$H$21)/(2_Girdiler!$I$20-2_Girdiler!$H$20),INDEX(2_Girdiler!$B$21:$I$21,G266)+(F266-INDEX(2_Girdiler!$B$20:$I$20,G266))*(INDEX(2_Girdiler!$B$21:$I$21,G266+1)-INDEX(2_Girdiler!$B$21:$I$21,G266))/(INDEX(2_Girdiler!$B$20:$I$20,G266+1)-INDEX(2_Girdiler!$B$20:$I$20,G266)))</f>
        <v>2.67862273621587</v>
      </c>
      <c r="I266" s="16" t="n">
        <f aca="false">H266/2_Girdiler!$B$17</f>
        <v>1.0731661603429</v>
      </c>
      <c r="J266" s="16" t="n">
        <f aca="false">D266+I266</f>
        <v>12.5728696374099</v>
      </c>
    </row>
    <row r="267" customFormat="false" ht="15" hidden="false" customHeight="false" outlineLevel="0" collapsed="false">
      <c r="A267" s="0" t="n">
        <v>255</v>
      </c>
      <c r="B267" s="7" t="n">
        <v>0.429761</v>
      </c>
      <c r="C267" s="7" t="n">
        <v>0.797943</v>
      </c>
      <c r="D267" s="16" t="n">
        <f aca="false">LOGINV(B267,$B$7,$C$7)</f>
        <v>12.2699091971853</v>
      </c>
      <c r="E267" s="16" t="n">
        <f aca="false">LOGINV(C267,$B$8,$C$8)</f>
        <v>187.123228190188</v>
      </c>
      <c r="F267" s="16" t="n">
        <f aca="false">$B$5/100*E267*2_Girdiler!$B$14*2_Girdiler!$B$15*2_Girdiler!$B$16</f>
        <v>4.70802042126513</v>
      </c>
      <c r="G267" s="16" t="n">
        <f aca="false">MIN(MATCH(F267,2_Girdiler!$B$20:$I$20,1),7)</f>
        <v>1</v>
      </c>
      <c r="H267" s="16" t="n">
        <f aca="false">IF(F267&gt;=40,2_Girdiler!$I$21+(F267-40)*(2_Girdiler!$I$21-2_Girdiler!$H$21)/(2_Girdiler!$I$20-2_Girdiler!$H$20),INDEX(2_Girdiler!$B$21:$I$21,G267)+(F267-INDEX(2_Girdiler!$B$20:$I$20,G267))*(INDEX(2_Girdiler!$B$21:$I$21,G267+1)-INDEX(2_Girdiler!$B$21:$I$21,G267))/(INDEX(2_Girdiler!$B$20:$I$20,G267+1)-INDEX(2_Girdiler!$B$20:$I$20,G267)))</f>
        <v>10.3576449267833</v>
      </c>
      <c r="I267" s="16" t="n">
        <f aca="false">H267/2_Girdiler!$B$17</f>
        <v>4.14969748669202</v>
      </c>
      <c r="J267" s="16" t="n">
        <f aca="false">D267+I267</f>
        <v>16.4196066838773</v>
      </c>
    </row>
    <row r="268" customFormat="false" ht="15" hidden="false" customHeight="false" outlineLevel="0" collapsed="false">
      <c r="A268" s="0" t="n">
        <v>256</v>
      </c>
      <c r="B268" s="7" t="n">
        <v>0.41382</v>
      </c>
      <c r="C268" s="7" t="n">
        <v>0.493734</v>
      </c>
      <c r="D268" s="16" t="n">
        <f aca="false">LOGINV(B268,$B$7,$C$7)</f>
        <v>11.9943734951635</v>
      </c>
      <c r="E268" s="16" t="n">
        <f aca="false">LOGINV(C268,$B$8,$C$8)</f>
        <v>108.103608095311</v>
      </c>
      <c r="F268" s="16" t="n">
        <f aca="false">$B$5/100*E268*2_Girdiler!$B$14*2_Girdiler!$B$15*2_Girdiler!$B$16</f>
        <v>2.71988677967802</v>
      </c>
      <c r="G268" s="16" t="n">
        <f aca="false">MIN(MATCH(F268,2_Girdiler!$B$20:$I$20,1),7)</f>
        <v>1</v>
      </c>
      <c r="H268" s="16" t="n">
        <f aca="false">IF(F268&gt;=40,2_Girdiler!$I$21+(F268-40)*(2_Girdiler!$I$21-2_Girdiler!$H$21)/(2_Girdiler!$I$20-2_Girdiler!$H$20),INDEX(2_Girdiler!$B$21:$I$21,G268)+(F268-INDEX(2_Girdiler!$B$20:$I$20,G268))*(INDEX(2_Girdiler!$B$21:$I$21,G268+1)-INDEX(2_Girdiler!$B$21:$I$21,G268))/(INDEX(2_Girdiler!$B$20:$I$20,G268+1)-INDEX(2_Girdiler!$B$20:$I$20,G268)))</f>
        <v>5.98375091529163</v>
      </c>
      <c r="I268" s="16" t="n">
        <f aca="false">H268/2_Girdiler!$B$17</f>
        <v>2.39733610388287</v>
      </c>
      <c r="J268" s="16" t="n">
        <f aca="false">D268+I268</f>
        <v>14.3917095990463</v>
      </c>
    </row>
    <row r="269" customFormat="false" ht="15" hidden="false" customHeight="false" outlineLevel="0" collapsed="false">
      <c r="A269" s="0" t="n">
        <v>257</v>
      </c>
      <c r="B269" s="7" t="n">
        <v>0.998773</v>
      </c>
      <c r="C269" s="7" t="n">
        <v>0.21532</v>
      </c>
      <c r="D269" s="16" t="n">
        <f aca="false">LOGINV(B269,$B$7,$C$7)</f>
        <v>73.2692024688263</v>
      </c>
      <c r="E269" s="16" t="n">
        <f aca="false">LOGINV(C269,$B$8,$C$8)</f>
        <v>65.6614843315839</v>
      </c>
      <c r="F269" s="16" t="n">
        <f aca="false">$B$5/100*E269*2_Girdiler!$B$14*2_Girdiler!$B$15*2_Girdiler!$B$16</f>
        <v>1.65204294578265</v>
      </c>
      <c r="G269" s="16" t="n">
        <f aca="false">MIN(MATCH(F269,2_Girdiler!$B$20:$I$20,1),7)</f>
        <v>1</v>
      </c>
      <c r="H269" s="16" t="n">
        <f aca="false">IF(F269&gt;=40,2_Girdiler!$I$21+(F269-40)*(2_Girdiler!$I$21-2_Girdiler!$H$21)/(2_Girdiler!$I$20-2_Girdiler!$H$20),INDEX(2_Girdiler!$B$21:$I$21,G269)+(F269-INDEX(2_Girdiler!$B$20:$I$20,G269))*(INDEX(2_Girdiler!$B$21:$I$21,G269+1)-INDEX(2_Girdiler!$B$21:$I$21,G269))/(INDEX(2_Girdiler!$B$20:$I$20,G269+1)-INDEX(2_Girdiler!$B$20:$I$20,G269)))</f>
        <v>3.63449448072183</v>
      </c>
      <c r="I269" s="16" t="n">
        <f aca="false">H269/2_Girdiler!$B$17</f>
        <v>1.45612759644304</v>
      </c>
      <c r="J269" s="16" t="n">
        <f aca="false">D269+I269</f>
        <v>74.7253300652693</v>
      </c>
    </row>
    <row r="270" customFormat="false" ht="15" hidden="false" customHeight="false" outlineLevel="0" collapsed="false">
      <c r="A270" s="0" t="n">
        <v>258</v>
      </c>
      <c r="B270" s="7" t="n">
        <v>0.543915</v>
      </c>
      <c r="C270" s="7" t="n">
        <v>0.987756</v>
      </c>
      <c r="D270" s="16" t="n">
        <f aca="false">LOGINV(B270,$B$7,$C$7)</f>
        <v>14.40077816349</v>
      </c>
      <c r="E270" s="16" t="n">
        <f aca="false">LOGINV(C270,$B$8,$C$8)</f>
        <v>466.476286971468</v>
      </c>
      <c r="F270" s="16" t="n">
        <f aca="false">$B$5/100*E270*2_Girdiler!$B$14*2_Girdiler!$B$15*2_Girdiler!$B$16</f>
        <v>11.7365433802021</v>
      </c>
      <c r="G270" s="16" t="n">
        <f aca="false">MIN(MATCH(F270,2_Girdiler!$B$20:$I$20,1),7)</f>
        <v>3</v>
      </c>
      <c r="H270" s="16" t="n">
        <f aca="false">IF(F270&gt;=40,2_Girdiler!$I$21+(F270-40)*(2_Girdiler!$I$21-2_Girdiler!$H$21)/(2_Girdiler!$I$20-2_Girdiler!$H$20),INDEX(2_Girdiler!$B$21:$I$21,G270)+(F270-INDEX(2_Girdiler!$B$20:$I$20,G270))*(INDEX(2_Girdiler!$B$21:$I$21,G270+1)-INDEX(2_Girdiler!$B$21:$I$21,G270))/(INDEX(2_Girdiler!$B$20:$I$20,G270+1)-INDEX(2_Girdiler!$B$20:$I$20,G270)))</f>
        <v>20.5628890421819</v>
      </c>
      <c r="I270" s="16" t="n">
        <f aca="false">H270/2_Girdiler!$B$17</f>
        <v>8.23833695600237</v>
      </c>
      <c r="J270" s="16" t="n">
        <f aca="false">D270+I270</f>
        <v>22.6391151194924</v>
      </c>
    </row>
    <row r="271" customFormat="false" ht="15" hidden="false" customHeight="false" outlineLevel="0" collapsed="false">
      <c r="A271" s="0" t="n">
        <v>259</v>
      </c>
      <c r="B271" s="7" t="n">
        <v>0.495724</v>
      </c>
      <c r="C271" s="7" t="n">
        <v>0.591419</v>
      </c>
      <c r="D271" s="16" t="n">
        <f aca="false">LOGINV(B271,$B$7,$C$7)</f>
        <v>13.4613885685441</v>
      </c>
      <c r="E271" s="16" t="n">
        <f aca="false">LOGINV(C271,$B$8,$C$8)</f>
        <v>126.781679179039</v>
      </c>
      <c r="F271" s="16" t="n">
        <f aca="false">$B$5/100*E271*2_Girdiler!$B$14*2_Girdiler!$B$15*2_Girdiler!$B$16</f>
        <v>3.18982704814461</v>
      </c>
      <c r="G271" s="16" t="n">
        <f aca="false">MIN(MATCH(F271,2_Girdiler!$B$20:$I$20,1),7)</f>
        <v>1</v>
      </c>
      <c r="H271" s="16" t="n">
        <f aca="false">IF(F271&gt;=40,2_Girdiler!$I$21+(F271-40)*(2_Girdiler!$I$21-2_Girdiler!$H$21)/(2_Girdiler!$I$20-2_Girdiler!$H$20),INDEX(2_Girdiler!$B$21:$I$21,G271)+(F271-INDEX(2_Girdiler!$B$20:$I$20,G271))*(INDEX(2_Girdiler!$B$21:$I$21,G271+1)-INDEX(2_Girdiler!$B$21:$I$21,G271))/(INDEX(2_Girdiler!$B$20:$I$20,G271+1)-INDEX(2_Girdiler!$B$20:$I$20,G271)))</f>
        <v>7.01761950591815</v>
      </c>
      <c r="I271" s="16" t="n">
        <f aca="false">H271/2_Girdiler!$B$17</f>
        <v>2.81154627640952</v>
      </c>
      <c r="J271" s="16" t="n">
        <f aca="false">D271+I271</f>
        <v>16.2729348449536</v>
      </c>
    </row>
    <row r="272" customFormat="false" ht="15" hidden="false" customHeight="false" outlineLevel="0" collapsed="false">
      <c r="A272" s="0" t="n">
        <v>260</v>
      </c>
      <c r="B272" s="7" t="n">
        <v>0.546706</v>
      </c>
      <c r="C272" s="7" t="n">
        <v>0.115269</v>
      </c>
      <c r="D272" s="16" t="n">
        <f aca="false">LOGINV(B272,$B$7,$C$7)</f>
        <v>14.4574111433774</v>
      </c>
      <c r="E272" s="16" t="n">
        <f aca="false">LOGINV(C272,$B$8,$C$8)</f>
        <v>50.3647384419026</v>
      </c>
      <c r="F272" s="16" t="n">
        <f aca="false">$B$5/100*E272*2_Girdiler!$B$14*2_Girdiler!$B$15*2_Girdiler!$B$16</f>
        <v>1.26717681919827</v>
      </c>
      <c r="G272" s="16" t="n">
        <f aca="false">MIN(MATCH(F272,2_Girdiler!$B$20:$I$20,1),7)</f>
        <v>1</v>
      </c>
      <c r="H272" s="16" t="n">
        <f aca="false">IF(F272&gt;=40,2_Girdiler!$I$21+(F272-40)*(2_Girdiler!$I$21-2_Girdiler!$H$21)/(2_Girdiler!$I$20-2_Girdiler!$H$20),INDEX(2_Girdiler!$B$21:$I$21,G272)+(F272-INDEX(2_Girdiler!$B$20:$I$20,G272))*(INDEX(2_Girdiler!$B$21:$I$21,G272+1)-INDEX(2_Girdiler!$B$21:$I$21,G272))/(INDEX(2_Girdiler!$B$20:$I$20,G272+1)-INDEX(2_Girdiler!$B$20:$I$20,G272)))</f>
        <v>2.78778900223619</v>
      </c>
      <c r="I272" s="16" t="n">
        <f aca="false">H272/2_Girdiler!$B$17</f>
        <v>1.11690264512668</v>
      </c>
      <c r="J272" s="16" t="n">
        <f aca="false">D272+I272</f>
        <v>15.5743137885041</v>
      </c>
    </row>
    <row r="273" customFormat="false" ht="15" hidden="false" customHeight="false" outlineLevel="0" collapsed="false">
      <c r="A273" s="0" t="n">
        <v>261</v>
      </c>
      <c r="B273" s="7" t="n">
        <v>0.716136</v>
      </c>
      <c r="C273" s="7" t="n">
        <v>0.912074</v>
      </c>
      <c r="D273" s="16" t="n">
        <f aca="false">LOGINV(B273,$B$7,$C$7)</f>
        <v>18.6211642206245</v>
      </c>
      <c r="E273" s="16" t="n">
        <f aca="false">LOGINV(C273,$B$8,$C$8)</f>
        <v>261.648547971511</v>
      </c>
      <c r="F273" s="16" t="n">
        <f aca="false">$B$5/100*E273*2_Girdiler!$B$14*2_Girdiler!$B$15*2_Girdiler!$B$16</f>
        <v>6.58307746696322</v>
      </c>
      <c r="G273" s="16" t="n">
        <f aca="false">MIN(MATCH(F273,2_Girdiler!$B$20:$I$20,1),7)</f>
        <v>2</v>
      </c>
      <c r="H273" s="16" t="n">
        <f aca="false">IF(F273&gt;=40,2_Girdiler!$I$21+(F273-40)*(2_Girdiler!$I$21-2_Girdiler!$H$21)/(2_Girdiler!$I$20-2_Girdiler!$H$20),INDEX(2_Girdiler!$B$21:$I$21,G273)+(F273-INDEX(2_Girdiler!$B$20:$I$20,G273))*(INDEX(2_Girdiler!$B$21:$I$21,G273+1)-INDEX(2_Girdiler!$B$21:$I$21,G273))/(INDEX(2_Girdiler!$B$20:$I$20,G273+1)-INDEX(2_Girdiler!$B$20:$I$20,G273)))</f>
        <v>13.5329239471412</v>
      </c>
      <c r="I273" s="16" t="n">
        <f aca="false">H273/2_Girdiler!$B$17</f>
        <v>5.42184453010463</v>
      </c>
      <c r="J273" s="16" t="n">
        <f aca="false">D273+I273</f>
        <v>24.0430087507291</v>
      </c>
    </row>
    <row r="274" customFormat="false" ht="15" hidden="false" customHeight="false" outlineLevel="0" collapsed="false">
      <c r="A274" s="0" t="n">
        <v>262</v>
      </c>
      <c r="B274" s="7" t="n">
        <v>0.926576</v>
      </c>
      <c r="C274" s="7" t="n">
        <v>0.586669</v>
      </c>
      <c r="D274" s="16" t="n">
        <f aca="false">LOGINV(B274,$B$7,$C$7)</f>
        <v>30.4002558857215</v>
      </c>
      <c r="E274" s="16" t="n">
        <f aca="false">LOGINV(C274,$B$8,$C$8)</f>
        <v>125.786204625587</v>
      </c>
      <c r="F274" s="16" t="n">
        <f aca="false">$B$5/100*E274*2_Girdiler!$B$14*2_Girdiler!$B$15*2_Girdiler!$B$16</f>
        <v>3.16478090837977</v>
      </c>
      <c r="G274" s="16" t="n">
        <f aca="false">MIN(MATCH(F274,2_Girdiler!$B$20:$I$20,1),7)</f>
        <v>1</v>
      </c>
      <c r="H274" s="16" t="n">
        <f aca="false">IF(F274&gt;=40,2_Girdiler!$I$21+(F274-40)*(2_Girdiler!$I$21-2_Girdiler!$H$21)/(2_Girdiler!$I$20-2_Girdiler!$H$20),INDEX(2_Girdiler!$B$21:$I$21,G274)+(F274-INDEX(2_Girdiler!$B$20:$I$20,G274))*(INDEX(2_Girdiler!$B$21:$I$21,G274+1)-INDEX(2_Girdiler!$B$21:$I$21,G274))/(INDEX(2_Girdiler!$B$20:$I$20,G274+1)-INDEX(2_Girdiler!$B$20:$I$20,G274)))</f>
        <v>6.96251799843549</v>
      </c>
      <c r="I274" s="16" t="n">
        <f aca="false">H274/2_Girdiler!$B$17</f>
        <v>2.78947035193729</v>
      </c>
      <c r="J274" s="16" t="n">
        <f aca="false">D274+I274</f>
        <v>33.1897262376588</v>
      </c>
    </row>
    <row r="275" customFormat="false" ht="15" hidden="false" customHeight="false" outlineLevel="0" collapsed="false">
      <c r="A275" s="0" t="n">
        <v>263</v>
      </c>
      <c r="B275" s="7" t="n">
        <v>0.352511</v>
      </c>
      <c r="C275" s="7" t="n">
        <v>0.67551</v>
      </c>
      <c r="D275" s="16" t="n">
        <f aca="false">LOGINV(B275,$B$7,$C$7)</f>
        <v>10.9659628229185</v>
      </c>
      <c r="E275" s="16" t="n">
        <f aca="false">LOGINV(C275,$B$8,$C$8)</f>
        <v>146.503239512284</v>
      </c>
      <c r="F275" s="16" t="n">
        <f aca="false">$B$5/100*E275*2_Girdiler!$B$14*2_Girdiler!$B$15*2_Girdiler!$B$16</f>
        <v>3.68602150612907</v>
      </c>
      <c r="G275" s="16" t="n">
        <f aca="false">MIN(MATCH(F275,2_Girdiler!$B$20:$I$20,1),7)</f>
        <v>1</v>
      </c>
      <c r="H275" s="16" t="n">
        <f aca="false">IF(F275&gt;=40,2_Girdiler!$I$21+(F275-40)*(2_Girdiler!$I$21-2_Girdiler!$H$21)/(2_Girdiler!$I$20-2_Girdiler!$H$20),INDEX(2_Girdiler!$B$21:$I$21,G275)+(F275-INDEX(2_Girdiler!$B$20:$I$20,G275))*(INDEX(2_Girdiler!$B$21:$I$21,G275+1)-INDEX(2_Girdiler!$B$21:$I$21,G275))/(INDEX(2_Girdiler!$B$20:$I$20,G275+1)-INDEX(2_Girdiler!$B$20:$I$20,G275)))</f>
        <v>8.10924731348396</v>
      </c>
      <c r="I275" s="16" t="n">
        <f aca="false">H275/2_Girdiler!$B$17</f>
        <v>3.24889716085095</v>
      </c>
      <c r="J275" s="16" t="n">
        <f aca="false">D275+I275</f>
        <v>14.2148599837694</v>
      </c>
    </row>
    <row r="276" customFormat="false" ht="15" hidden="false" customHeight="false" outlineLevel="0" collapsed="false">
      <c r="A276" s="0" t="n">
        <v>264</v>
      </c>
      <c r="B276" s="7" t="n">
        <v>0.944617</v>
      </c>
      <c r="C276" s="7" t="n">
        <v>0.978136</v>
      </c>
      <c r="D276" s="16" t="n">
        <f aca="false">LOGINV(B276,$B$7,$C$7)</f>
        <v>32.9410306276798</v>
      </c>
      <c r="E276" s="16" t="n">
        <f aca="false">LOGINV(C276,$B$8,$C$8)</f>
        <v>401.417353488951</v>
      </c>
      <c r="F276" s="16" t="n">
        <f aca="false">$B$5/100*E276*2_Girdiler!$B$14*2_Girdiler!$B$15*2_Girdiler!$B$16</f>
        <v>10.099660613782</v>
      </c>
      <c r="G276" s="16" t="n">
        <f aca="false">MIN(MATCH(F276,2_Girdiler!$B$20:$I$20,1),7)</f>
        <v>3</v>
      </c>
      <c r="H276" s="16" t="n">
        <f aca="false">IF(F276&gt;=40,2_Girdiler!$I$21+(F276-40)*(2_Girdiler!$I$21-2_Girdiler!$H$21)/(2_Girdiler!$I$20-2_Girdiler!$H$20),INDEX(2_Girdiler!$B$21:$I$21,G276)+(F276-INDEX(2_Girdiler!$B$20:$I$20,G276))*(INDEX(2_Girdiler!$B$21:$I$21,G276+1)-INDEX(2_Girdiler!$B$21:$I$21,G276))/(INDEX(2_Girdiler!$B$20:$I$20,G276+1)-INDEX(2_Girdiler!$B$20:$I$20,G276)))</f>
        <v>19.0896945524038</v>
      </c>
      <c r="I276" s="16" t="n">
        <f aca="false">H276/2_Girdiler!$B$17</f>
        <v>7.64811480464896</v>
      </c>
      <c r="J276" s="16" t="n">
        <f aca="false">D276+I276</f>
        <v>40.5891454323287</v>
      </c>
    </row>
    <row r="277" customFormat="false" ht="15" hidden="false" customHeight="false" outlineLevel="0" collapsed="false">
      <c r="A277" s="0" t="n">
        <v>265</v>
      </c>
      <c r="B277" s="7" t="n">
        <v>0.282955</v>
      </c>
      <c r="C277" s="7" t="n">
        <v>0.935687</v>
      </c>
      <c r="D277" s="16" t="n">
        <f aca="false">LOGINV(B277,$B$7,$C$7)</f>
        <v>9.83359699760471</v>
      </c>
      <c r="E277" s="16" t="n">
        <f aca="false">LOGINV(C277,$B$8,$C$8)</f>
        <v>291.224293925477</v>
      </c>
      <c r="F277" s="16" t="n">
        <f aca="false">$B$5/100*E277*2_Girdiler!$B$14*2_Girdiler!$B$15*2_Girdiler!$B$16</f>
        <v>7.32720323516501</v>
      </c>
      <c r="G277" s="16" t="n">
        <f aca="false">MIN(MATCH(F277,2_Girdiler!$B$20:$I$20,1),7)</f>
        <v>2</v>
      </c>
      <c r="H277" s="16" t="n">
        <f aca="false">IF(F277&gt;=40,2_Girdiler!$I$21+(F277-40)*(2_Girdiler!$I$21-2_Girdiler!$H$21)/(2_Girdiler!$I$20-2_Girdiler!$H$20),INDEX(2_Girdiler!$B$21:$I$21,G277)+(F277-INDEX(2_Girdiler!$B$20:$I$20,G277))*(INDEX(2_Girdiler!$B$21:$I$21,G277+1)-INDEX(2_Girdiler!$B$21:$I$21,G277))/(INDEX(2_Girdiler!$B$20:$I$20,G277+1)-INDEX(2_Girdiler!$B$20:$I$20,G277)))</f>
        <v>14.723525176264</v>
      </c>
      <c r="I277" s="16" t="n">
        <f aca="false">H277/2_Girdiler!$B$17</f>
        <v>5.89884822766988</v>
      </c>
      <c r="J277" s="16" t="n">
        <f aca="false">D277+I277</f>
        <v>15.7324452252746</v>
      </c>
    </row>
    <row r="278" customFormat="false" ht="15" hidden="false" customHeight="false" outlineLevel="0" collapsed="false">
      <c r="A278" s="0" t="n">
        <v>266</v>
      </c>
      <c r="B278" s="7" t="n">
        <v>0.730289</v>
      </c>
      <c r="C278" s="7" t="n">
        <v>0.871837</v>
      </c>
      <c r="D278" s="16" t="n">
        <f aca="false">LOGINV(B278,$B$7,$C$7)</f>
        <v>19.0652877450885</v>
      </c>
      <c r="E278" s="16" t="n">
        <f aca="false">LOGINV(C278,$B$8,$C$8)</f>
        <v>227.226553050068</v>
      </c>
      <c r="F278" s="16" t="n">
        <f aca="false">$B$5/100*E278*2_Girdiler!$B$14*2_Girdiler!$B$15*2_Girdiler!$B$16</f>
        <v>5.71702007473972</v>
      </c>
      <c r="G278" s="16" t="n">
        <f aca="false">MIN(MATCH(F278,2_Girdiler!$B$20:$I$20,1),7)</f>
        <v>2</v>
      </c>
      <c r="H278" s="16" t="n">
        <f aca="false">IF(F278&gt;=40,2_Girdiler!$I$21+(F278-40)*(2_Girdiler!$I$21-2_Girdiler!$H$21)/(2_Girdiler!$I$20-2_Girdiler!$H$20),INDEX(2_Girdiler!$B$21:$I$21,G278)+(F278-INDEX(2_Girdiler!$B$20:$I$20,G278))*(INDEX(2_Girdiler!$B$21:$I$21,G278+1)-INDEX(2_Girdiler!$B$21:$I$21,G278))/(INDEX(2_Girdiler!$B$20:$I$20,G278+1)-INDEX(2_Girdiler!$B$20:$I$20,G278)))</f>
        <v>12.1472321195836</v>
      </c>
      <c r="I278" s="16" t="n">
        <f aca="false">H278/2_Girdiler!$B$17</f>
        <v>4.86667953508957</v>
      </c>
      <c r="J278" s="16" t="n">
        <f aca="false">D278+I278</f>
        <v>23.9319672801781</v>
      </c>
    </row>
    <row r="279" customFormat="false" ht="15" hidden="false" customHeight="false" outlineLevel="0" collapsed="false">
      <c r="A279" s="0" t="n">
        <v>267</v>
      </c>
      <c r="B279" s="7" t="n">
        <v>0.167481</v>
      </c>
      <c r="C279" s="7" t="n">
        <v>0.976247</v>
      </c>
      <c r="D279" s="16" t="n">
        <f aca="false">LOGINV(B279,$B$7,$C$7)</f>
        <v>7.91194058577656</v>
      </c>
      <c r="E279" s="16" t="n">
        <f aca="false">LOGINV(C279,$B$8,$C$8)</f>
        <v>392.468294545291</v>
      </c>
      <c r="F279" s="16" t="n">
        <f aca="false">$B$5/100*E279*2_Girdiler!$B$14*2_Girdiler!$B$15*2_Girdiler!$B$16</f>
        <v>9.87450229075952</v>
      </c>
      <c r="G279" s="16" t="n">
        <f aca="false">MIN(MATCH(F279,2_Girdiler!$B$20:$I$20,1),7)</f>
        <v>2</v>
      </c>
      <c r="H279" s="16" t="n">
        <f aca="false">IF(F279&gt;=40,2_Girdiler!$I$21+(F279-40)*(2_Girdiler!$I$21-2_Girdiler!$H$21)/(2_Girdiler!$I$20-2_Girdiler!$H$20),INDEX(2_Girdiler!$B$21:$I$21,G279)+(F279-INDEX(2_Girdiler!$B$20:$I$20,G279))*(INDEX(2_Girdiler!$B$21:$I$21,G279+1)-INDEX(2_Girdiler!$B$21:$I$21,G279))/(INDEX(2_Girdiler!$B$20:$I$20,G279+1)-INDEX(2_Girdiler!$B$20:$I$20,G279)))</f>
        <v>18.7992036652152</v>
      </c>
      <c r="I279" s="16" t="n">
        <f aca="false">H279/2_Girdiler!$B$17</f>
        <v>7.53173223766636</v>
      </c>
      <c r="J279" s="16" t="n">
        <f aca="false">D279+I279</f>
        <v>15.4436728234429</v>
      </c>
    </row>
    <row r="280" customFormat="false" ht="15" hidden="false" customHeight="false" outlineLevel="0" collapsed="false">
      <c r="A280" s="0" t="n">
        <v>268</v>
      </c>
      <c r="B280" s="7" t="n">
        <v>0.753518</v>
      </c>
      <c r="C280" s="7" t="n">
        <v>0.166517</v>
      </c>
      <c r="D280" s="16" t="n">
        <f aca="false">LOGINV(B280,$B$7,$C$7)</f>
        <v>19.8450510931765</v>
      </c>
      <c r="E280" s="16" t="n">
        <f aca="false">LOGINV(C280,$B$8,$C$8)</f>
        <v>58.4616917894697</v>
      </c>
      <c r="F280" s="16" t="n">
        <f aca="false">$B$5/100*E280*2_Girdiler!$B$14*2_Girdiler!$B$15*2_Girdiler!$B$16</f>
        <v>1.47089616542306</v>
      </c>
      <c r="G280" s="16" t="n">
        <f aca="false">MIN(MATCH(F280,2_Girdiler!$B$20:$I$20,1),7)</f>
        <v>1</v>
      </c>
      <c r="H280" s="16" t="n">
        <f aca="false">IF(F280&gt;=40,2_Girdiler!$I$21+(F280-40)*(2_Girdiler!$I$21-2_Girdiler!$H$21)/(2_Girdiler!$I$20-2_Girdiler!$H$20),INDEX(2_Girdiler!$B$21:$I$21,G280)+(F280-INDEX(2_Girdiler!$B$20:$I$20,G280))*(INDEX(2_Girdiler!$B$21:$I$21,G280+1)-INDEX(2_Girdiler!$B$21:$I$21,G280))/(INDEX(2_Girdiler!$B$20:$I$20,G280+1)-INDEX(2_Girdiler!$B$20:$I$20,G280)))</f>
        <v>3.23597156393072</v>
      </c>
      <c r="I280" s="16" t="n">
        <f aca="false">H280/2_Girdiler!$B$17</f>
        <v>1.2964629663184</v>
      </c>
      <c r="J280" s="16" t="n">
        <f aca="false">D280+I280</f>
        <v>21.1415140594949</v>
      </c>
    </row>
    <row r="281" customFormat="false" ht="15" hidden="false" customHeight="false" outlineLevel="0" collapsed="false">
      <c r="A281" s="0" t="n">
        <v>269</v>
      </c>
      <c r="B281" s="7" t="n">
        <v>0.540121</v>
      </c>
      <c r="C281" s="7" t="n">
        <v>0.111533</v>
      </c>
      <c r="D281" s="16" t="n">
        <f aca="false">LOGINV(B281,$B$7,$C$7)</f>
        <v>14.3242180363189</v>
      </c>
      <c r="E281" s="16" t="n">
        <f aca="false">LOGINV(C281,$B$8,$C$8)</f>
        <v>49.7366308145354</v>
      </c>
      <c r="F281" s="16" t="n">
        <f aca="false">$B$5/100*E281*2_Girdiler!$B$14*2_Girdiler!$B$15*2_Girdiler!$B$16</f>
        <v>1.25137363129371</v>
      </c>
      <c r="G281" s="16" t="n">
        <f aca="false">MIN(MATCH(F281,2_Girdiler!$B$20:$I$20,1),7)</f>
        <v>1</v>
      </c>
      <c r="H281" s="16" t="n">
        <f aca="false">IF(F281&gt;=40,2_Girdiler!$I$21+(F281-40)*(2_Girdiler!$I$21-2_Girdiler!$H$21)/(2_Girdiler!$I$20-2_Girdiler!$H$20),INDEX(2_Girdiler!$B$21:$I$21,G281)+(F281-INDEX(2_Girdiler!$B$20:$I$20,G281))*(INDEX(2_Girdiler!$B$21:$I$21,G281+1)-INDEX(2_Girdiler!$B$21:$I$21,G281))/(INDEX(2_Girdiler!$B$20:$I$20,G281+1)-INDEX(2_Girdiler!$B$20:$I$20,G281)))</f>
        <v>2.75302198884616</v>
      </c>
      <c r="I281" s="16" t="n">
        <f aca="false">H281/2_Girdiler!$B$17</f>
        <v>1.10297355322362</v>
      </c>
      <c r="J281" s="16" t="n">
        <f aca="false">D281+I281</f>
        <v>15.4271915895425</v>
      </c>
    </row>
    <row r="282" customFormat="false" ht="15" hidden="false" customHeight="false" outlineLevel="0" collapsed="false">
      <c r="A282" s="0" t="n">
        <v>270</v>
      </c>
      <c r="B282" s="7" t="n">
        <v>0.724588</v>
      </c>
      <c r="C282" s="7" t="n">
        <v>0.595181</v>
      </c>
      <c r="D282" s="16" t="n">
        <f aca="false">LOGINV(B282,$B$7,$C$7)</f>
        <v>18.8837827957373</v>
      </c>
      <c r="E282" s="16" t="n">
        <f aca="false">LOGINV(C282,$B$8,$C$8)</f>
        <v>127.577695063736</v>
      </c>
      <c r="F282" s="16" t="n">
        <f aca="false">$B$5/100*E282*2_Girdiler!$B$14*2_Girdiler!$B$15*2_Girdiler!$B$16</f>
        <v>3.2098548078036</v>
      </c>
      <c r="G282" s="16" t="n">
        <f aca="false">MIN(MATCH(F282,2_Girdiler!$B$20:$I$20,1),7)</f>
        <v>1</v>
      </c>
      <c r="H282" s="16" t="n">
        <f aca="false">IF(F282&gt;=40,2_Girdiler!$I$21+(F282-40)*(2_Girdiler!$I$21-2_Girdiler!$H$21)/(2_Girdiler!$I$20-2_Girdiler!$H$20),INDEX(2_Girdiler!$B$21:$I$21,G282)+(F282-INDEX(2_Girdiler!$B$20:$I$20,G282))*(INDEX(2_Girdiler!$B$21:$I$21,G282+1)-INDEX(2_Girdiler!$B$21:$I$21,G282))/(INDEX(2_Girdiler!$B$20:$I$20,G282+1)-INDEX(2_Girdiler!$B$20:$I$20,G282)))</f>
        <v>7.06168057716793</v>
      </c>
      <c r="I282" s="16" t="n">
        <f aca="false">H282/2_Girdiler!$B$17</f>
        <v>2.82919894918587</v>
      </c>
      <c r="J282" s="16" t="n">
        <f aca="false">D282+I282</f>
        <v>21.7129817449232</v>
      </c>
    </row>
    <row r="283" customFormat="false" ht="15" hidden="false" customHeight="false" outlineLevel="0" collapsed="false">
      <c r="A283" s="0" t="n">
        <v>271</v>
      </c>
      <c r="B283" s="7" t="n">
        <v>0.578287</v>
      </c>
      <c r="C283" s="7" t="n">
        <v>0.847229</v>
      </c>
      <c r="D283" s="16" t="n">
        <f aca="false">LOGINV(B283,$B$7,$C$7)</f>
        <v>15.1181169711838</v>
      </c>
      <c r="E283" s="16" t="n">
        <f aca="false">LOGINV(C283,$B$8,$C$8)</f>
        <v>211.583981212208</v>
      </c>
      <c r="F283" s="16" t="n">
        <f aca="false">$B$5/100*E283*2_Girdiler!$B$14*2_Girdiler!$B$15*2_Girdiler!$B$16</f>
        <v>5.32345296729916</v>
      </c>
      <c r="G283" s="16" t="n">
        <f aca="false">MIN(MATCH(F283,2_Girdiler!$B$20:$I$20,1),7)</f>
        <v>2</v>
      </c>
      <c r="H283" s="16" t="n">
        <f aca="false">IF(F283&gt;=40,2_Girdiler!$I$21+(F283-40)*(2_Girdiler!$I$21-2_Girdiler!$H$21)/(2_Girdiler!$I$20-2_Girdiler!$H$20),INDEX(2_Girdiler!$B$21:$I$21,G283)+(F283-INDEX(2_Girdiler!$B$20:$I$20,G283))*(INDEX(2_Girdiler!$B$21:$I$21,G283+1)-INDEX(2_Girdiler!$B$21:$I$21,G283))/(INDEX(2_Girdiler!$B$20:$I$20,G283+1)-INDEX(2_Girdiler!$B$20:$I$20,G283)))</f>
        <v>11.5175247476787</v>
      </c>
      <c r="I283" s="16" t="n">
        <f aca="false">H283/2_Girdiler!$B$17</f>
        <v>4.61439292775587</v>
      </c>
      <c r="J283" s="16" t="n">
        <f aca="false">D283+I283</f>
        <v>19.7325098989397</v>
      </c>
    </row>
    <row r="284" customFormat="false" ht="15" hidden="false" customHeight="false" outlineLevel="0" collapsed="false">
      <c r="A284" s="0" t="n">
        <v>272</v>
      </c>
      <c r="B284" s="7" t="n">
        <v>0.769729</v>
      </c>
      <c r="C284" s="7" t="n">
        <v>0.091715</v>
      </c>
      <c r="D284" s="16" t="n">
        <f aca="false">LOGINV(B284,$B$7,$C$7)</f>
        <v>20.4326871332298</v>
      </c>
      <c r="E284" s="16" t="n">
        <f aca="false">LOGINV(C284,$B$8,$C$8)</f>
        <v>46.2721903360949</v>
      </c>
      <c r="F284" s="16" t="n">
        <f aca="false">$B$5/100*E284*2_Girdiler!$B$14*2_Girdiler!$B$15*2_Girdiler!$B$16</f>
        <v>1.16420830885615</v>
      </c>
      <c r="G284" s="16" t="n">
        <f aca="false">MIN(MATCH(F284,2_Girdiler!$B$20:$I$20,1),7)</f>
        <v>1</v>
      </c>
      <c r="H284" s="16" t="n">
        <f aca="false">IF(F284&gt;=40,2_Girdiler!$I$21+(F284-40)*(2_Girdiler!$I$21-2_Girdiler!$H$21)/(2_Girdiler!$I$20-2_Girdiler!$H$20),INDEX(2_Girdiler!$B$21:$I$21,G284)+(F284-INDEX(2_Girdiler!$B$20:$I$20,G284))*(INDEX(2_Girdiler!$B$21:$I$21,G284+1)-INDEX(2_Girdiler!$B$21:$I$21,G284))/(INDEX(2_Girdiler!$B$20:$I$20,G284+1)-INDEX(2_Girdiler!$B$20:$I$20,G284)))</f>
        <v>2.56125827948353</v>
      </c>
      <c r="I284" s="16" t="n">
        <f aca="false">H284/2_Girdiler!$B$17</f>
        <v>1.02614514402385</v>
      </c>
      <c r="J284" s="16" t="n">
        <f aca="false">D284+I284</f>
        <v>21.4588322772537</v>
      </c>
    </row>
    <row r="285" customFormat="false" ht="15" hidden="false" customHeight="false" outlineLevel="0" collapsed="false">
      <c r="A285" s="0" t="n">
        <v>273</v>
      </c>
      <c r="B285" s="7" t="n">
        <v>0.762139</v>
      </c>
      <c r="C285" s="7" t="n">
        <v>0.541466</v>
      </c>
      <c r="D285" s="16" t="n">
        <f aca="false">LOGINV(B285,$B$7,$C$7)</f>
        <v>20.1526881344347</v>
      </c>
      <c r="E285" s="16" t="n">
        <f aca="false">LOGINV(C285,$B$8,$C$8)</f>
        <v>116.797716634138</v>
      </c>
      <c r="F285" s="16" t="n">
        <f aca="false">$B$5/100*E285*2_Girdiler!$B$14*2_Girdiler!$B$15*2_Girdiler!$B$16</f>
        <v>2.93863055051492</v>
      </c>
      <c r="G285" s="16" t="n">
        <f aca="false">MIN(MATCH(F285,2_Girdiler!$B$20:$I$20,1),7)</f>
        <v>1</v>
      </c>
      <c r="H285" s="16" t="n">
        <f aca="false">IF(F285&gt;=40,2_Girdiler!$I$21+(F285-40)*(2_Girdiler!$I$21-2_Girdiler!$H$21)/(2_Girdiler!$I$20-2_Girdiler!$H$20),INDEX(2_Girdiler!$B$21:$I$21,G285)+(F285-INDEX(2_Girdiler!$B$20:$I$20,G285))*(INDEX(2_Girdiler!$B$21:$I$21,G285+1)-INDEX(2_Girdiler!$B$21:$I$21,G285))/(INDEX(2_Girdiler!$B$20:$I$20,G285+1)-INDEX(2_Girdiler!$B$20:$I$20,G285)))</f>
        <v>6.46498721113283</v>
      </c>
      <c r="I285" s="16" t="n">
        <f aca="false">H285/2_Girdiler!$B$17</f>
        <v>2.59013910702437</v>
      </c>
      <c r="J285" s="16" t="n">
        <f aca="false">D285+I285</f>
        <v>22.742827241459</v>
      </c>
    </row>
    <row r="286" customFormat="false" ht="15" hidden="false" customHeight="false" outlineLevel="0" collapsed="false">
      <c r="A286" s="0" t="n">
        <v>274</v>
      </c>
      <c r="B286" s="7" t="n">
        <v>0.188781</v>
      </c>
      <c r="C286" s="7" t="n">
        <v>0.347179</v>
      </c>
      <c r="D286" s="16" t="n">
        <f aca="false">LOGINV(B286,$B$7,$C$7)</f>
        <v>8.2809007592133</v>
      </c>
      <c r="E286" s="16" t="n">
        <f aca="false">LOGINV(C286,$B$8,$C$8)</f>
        <v>84.7394500454024</v>
      </c>
      <c r="F286" s="16" t="n">
        <f aca="false">$B$5/100*E286*2_Girdiler!$B$14*2_Girdiler!$B$15*2_Girdiler!$B$16</f>
        <v>2.13204456314232</v>
      </c>
      <c r="G286" s="16" t="n">
        <f aca="false">MIN(MATCH(F286,2_Girdiler!$B$20:$I$20,1),7)</f>
        <v>1</v>
      </c>
      <c r="H286" s="16" t="n">
        <f aca="false">IF(F286&gt;=40,2_Girdiler!$I$21+(F286-40)*(2_Girdiler!$I$21-2_Girdiler!$H$21)/(2_Girdiler!$I$20-2_Girdiler!$H$20),INDEX(2_Girdiler!$B$21:$I$21,G286)+(F286-INDEX(2_Girdiler!$B$20:$I$20,G286))*(INDEX(2_Girdiler!$B$21:$I$21,G286+1)-INDEX(2_Girdiler!$B$21:$I$21,G286))/(INDEX(2_Girdiler!$B$20:$I$20,G286+1)-INDEX(2_Girdiler!$B$20:$I$20,G286)))</f>
        <v>4.69049803891311</v>
      </c>
      <c r="I286" s="16" t="n">
        <f aca="false">H286/2_Girdiler!$B$17</f>
        <v>1.87920594507737</v>
      </c>
      <c r="J286" s="16" t="n">
        <f aca="false">D286+I286</f>
        <v>10.1601067042907</v>
      </c>
    </row>
    <row r="287" customFormat="false" ht="15" hidden="false" customHeight="false" outlineLevel="0" collapsed="false">
      <c r="A287" s="0" t="n">
        <v>275</v>
      </c>
      <c r="B287" s="7" t="n">
        <v>0.509194</v>
      </c>
      <c r="C287" s="7" t="n">
        <v>0.858846</v>
      </c>
      <c r="D287" s="16" t="n">
        <f aca="false">LOGINV(B287,$B$7,$C$7)</f>
        <v>13.7171509560186</v>
      </c>
      <c r="E287" s="16" t="n">
        <f aca="false">LOGINV(C287,$B$8,$C$8)</f>
        <v>218.59873339934</v>
      </c>
      <c r="F287" s="16" t="n">
        <f aca="false">$B$5/100*E287*2_Girdiler!$B$14*2_Girdiler!$B$15*2_Girdiler!$B$16</f>
        <v>5.4999441323274</v>
      </c>
      <c r="G287" s="16" t="n">
        <f aca="false">MIN(MATCH(F287,2_Girdiler!$B$20:$I$20,1),7)</f>
        <v>2</v>
      </c>
      <c r="H287" s="16" t="n">
        <f aca="false">IF(F287&gt;=40,2_Girdiler!$I$21+(F287-40)*(2_Girdiler!$I$21-2_Girdiler!$H$21)/(2_Girdiler!$I$20-2_Girdiler!$H$20),INDEX(2_Girdiler!$B$21:$I$21,G287)+(F287-INDEX(2_Girdiler!$B$20:$I$20,G287))*(INDEX(2_Girdiler!$B$21:$I$21,G287+1)-INDEX(2_Girdiler!$B$21:$I$21,G287))/(INDEX(2_Girdiler!$B$20:$I$20,G287+1)-INDEX(2_Girdiler!$B$20:$I$20,G287)))</f>
        <v>11.7999106117238</v>
      </c>
      <c r="I287" s="16" t="n">
        <f aca="false">H287/2_Girdiler!$B$17</f>
        <v>4.72752828995346</v>
      </c>
      <c r="J287" s="16" t="n">
        <f aca="false">D287+I287</f>
        <v>18.444679245972</v>
      </c>
    </row>
    <row r="288" customFormat="false" ht="15" hidden="false" customHeight="false" outlineLevel="0" collapsed="false">
      <c r="A288" s="0" t="n">
        <v>276</v>
      </c>
      <c r="B288" s="7" t="n">
        <v>0.881903</v>
      </c>
      <c r="C288" s="7" t="n">
        <v>0.102102</v>
      </c>
      <c r="D288" s="16" t="n">
        <f aca="false">LOGINV(B288,$B$7,$C$7)</f>
        <v>26.2081430337837</v>
      </c>
      <c r="E288" s="16" t="n">
        <f aca="false">LOGINV(C288,$B$8,$C$8)</f>
        <v>48.1181948084587</v>
      </c>
      <c r="F288" s="16" t="n">
        <f aca="false">$B$5/100*E288*2_Girdiler!$B$14*2_Girdiler!$B$15*2_Girdiler!$B$16</f>
        <v>1.21065378138082</v>
      </c>
      <c r="G288" s="16" t="n">
        <f aca="false">MIN(MATCH(F288,2_Girdiler!$B$20:$I$20,1),7)</f>
        <v>1</v>
      </c>
      <c r="H288" s="16" t="n">
        <f aca="false">IF(F288&gt;=40,2_Girdiler!$I$21+(F288-40)*(2_Girdiler!$I$21-2_Girdiler!$H$21)/(2_Girdiler!$I$20-2_Girdiler!$H$20),INDEX(2_Girdiler!$B$21:$I$21,G288)+(F288-INDEX(2_Girdiler!$B$20:$I$20,G288))*(INDEX(2_Girdiler!$B$21:$I$21,G288+1)-INDEX(2_Girdiler!$B$21:$I$21,G288))/(INDEX(2_Girdiler!$B$20:$I$20,G288+1)-INDEX(2_Girdiler!$B$20:$I$20,G288)))</f>
        <v>2.66343831903781</v>
      </c>
      <c r="I288" s="16" t="n">
        <f aca="false">H288/2_Girdiler!$B$17</f>
        <v>1.06708265987092</v>
      </c>
      <c r="J288" s="16" t="n">
        <f aca="false">D288+I288</f>
        <v>27.2752256936547</v>
      </c>
    </row>
    <row r="289" customFormat="false" ht="15" hidden="false" customHeight="false" outlineLevel="0" collapsed="false">
      <c r="A289" s="0" t="n">
        <v>277</v>
      </c>
      <c r="B289" s="7" t="n">
        <v>0.442154</v>
      </c>
      <c r="C289" s="7" t="n">
        <v>0.843529</v>
      </c>
      <c r="D289" s="16" t="n">
        <f aca="false">LOGINV(B289,$B$7,$C$7)</f>
        <v>12.4870557781686</v>
      </c>
      <c r="E289" s="16" t="n">
        <f aca="false">LOGINV(C289,$B$8,$C$8)</f>
        <v>209.470411067978</v>
      </c>
      <c r="F289" s="16" t="n">
        <f aca="false">$B$5/100*E289*2_Girdiler!$B$14*2_Girdiler!$B$15*2_Girdiler!$B$16</f>
        <v>5.27027554247032</v>
      </c>
      <c r="G289" s="16" t="n">
        <f aca="false">MIN(MATCH(F289,2_Girdiler!$B$20:$I$20,1),7)</f>
        <v>2</v>
      </c>
      <c r="H289" s="16" t="n">
        <f aca="false">IF(F289&gt;=40,2_Girdiler!$I$21+(F289-40)*(2_Girdiler!$I$21-2_Girdiler!$H$21)/(2_Girdiler!$I$20-2_Girdiler!$H$20),INDEX(2_Girdiler!$B$21:$I$21,G289)+(F289-INDEX(2_Girdiler!$B$20:$I$20,G289))*(INDEX(2_Girdiler!$B$21:$I$21,G289+1)-INDEX(2_Girdiler!$B$21:$I$21,G289))/(INDEX(2_Girdiler!$B$20:$I$20,G289+1)-INDEX(2_Girdiler!$B$20:$I$20,G289)))</f>
        <v>11.4324408679525</v>
      </c>
      <c r="I289" s="16" t="n">
        <f aca="false">H289/2_Girdiler!$B$17</f>
        <v>4.58030483491687</v>
      </c>
      <c r="J289" s="16" t="n">
        <f aca="false">D289+I289</f>
        <v>17.0673606130855</v>
      </c>
    </row>
    <row r="290" customFormat="false" ht="15" hidden="false" customHeight="false" outlineLevel="0" collapsed="false">
      <c r="A290" s="0" t="n">
        <v>278</v>
      </c>
      <c r="B290" s="7" t="n">
        <v>0.602364</v>
      </c>
      <c r="C290" s="7" t="n">
        <v>0.855162</v>
      </c>
      <c r="D290" s="16" t="n">
        <f aca="false">LOGINV(B290,$B$7,$C$7)</f>
        <v>15.6493444883274</v>
      </c>
      <c r="E290" s="16" t="n">
        <f aca="false">LOGINV(C290,$B$8,$C$8)</f>
        <v>216.308481599701</v>
      </c>
      <c r="F290" s="16" t="n">
        <f aca="false">$B$5/100*E290*2_Girdiler!$B$14*2_Girdiler!$B$15*2_Girdiler!$B$16</f>
        <v>5.44232139704848</v>
      </c>
      <c r="G290" s="16" t="n">
        <f aca="false">MIN(MATCH(F290,2_Girdiler!$B$20:$I$20,1),7)</f>
        <v>2</v>
      </c>
      <c r="H290" s="16" t="n">
        <f aca="false">IF(F290&gt;=40,2_Girdiler!$I$21+(F290-40)*(2_Girdiler!$I$21-2_Girdiler!$H$21)/(2_Girdiler!$I$20-2_Girdiler!$H$20),INDEX(2_Girdiler!$B$21:$I$21,G290)+(F290-INDEX(2_Girdiler!$B$20:$I$20,G290))*(INDEX(2_Girdiler!$B$21:$I$21,G290+1)-INDEX(2_Girdiler!$B$21:$I$21,G290))/(INDEX(2_Girdiler!$B$20:$I$20,G290+1)-INDEX(2_Girdiler!$B$20:$I$20,G290)))</f>
        <v>11.7077142352776</v>
      </c>
      <c r="I290" s="16" t="n">
        <f aca="false">H290/2_Girdiler!$B$17</f>
        <v>4.69059063913364</v>
      </c>
      <c r="J290" s="16" t="n">
        <f aca="false">D290+I290</f>
        <v>20.3399351274611</v>
      </c>
    </row>
    <row r="291" customFormat="false" ht="15" hidden="false" customHeight="false" outlineLevel="0" collapsed="false">
      <c r="A291" s="0" t="n">
        <v>279</v>
      </c>
      <c r="B291" s="7" t="n">
        <v>0.59726</v>
      </c>
      <c r="C291" s="7" t="n">
        <v>0.223036</v>
      </c>
      <c r="D291" s="16" t="n">
        <f aca="false">LOGINV(B291,$B$7,$C$7)</f>
        <v>15.534541430178</v>
      </c>
      <c r="E291" s="16" t="n">
        <f aca="false">LOGINV(C291,$B$8,$C$8)</f>
        <v>66.7778254961623</v>
      </c>
      <c r="F291" s="16" t="n">
        <f aca="false">$B$5/100*E291*2_Girdiler!$B$14*2_Girdiler!$B$15*2_Girdiler!$B$16</f>
        <v>1.68013008948344</v>
      </c>
      <c r="G291" s="16" t="n">
        <f aca="false">MIN(MATCH(F291,2_Girdiler!$B$20:$I$20,1),7)</f>
        <v>1</v>
      </c>
      <c r="H291" s="16" t="n">
        <f aca="false">IF(F291&gt;=40,2_Girdiler!$I$21+(F291-40)*(2_Girdiler!$I$21-2_Girdiler!$H$21)/(2_Girdiler!$I$20-2_Girdiler!$H$20),INDEX(2_Girdiler!$B$21:$I$21,G291)+(F291-INDEX(2_Girdiler!$B$20:$I$20,G291))*(INDEX(2_Girdiler!$B$21:$I$21,G291+1)-INDEX(2_Girdiler!$B$21:$I$21,G291))/(INDEX(2_Girdiler!$B$20:$I$20,G291+1)-INDEX(2_Girdiler!$B$20:$I$20,G291)))</f>
        <v>3.69628619686358</v>
      </c>
      <c r="I291" s="16" t="n">
        <f aca="false">H291/2_Girdiler!$B$17</f>
        <v>1.48088389297419</v>
      </c>
      <c r="J291" s="16" t="n">
        <f aca="false">D291+I291</f>
        <v>17.0154253231522</v>
      </c>
    </row>
    <row r="292" customFormat="false" ht="15" hidden="false" customHeight="false" outlineLevel="0" collapsed="false">
      <c r="A292" s="0" t="n">
        <v>280</v>
      </c>
      <c r="B292" s="7" t="n">
        <v>0.502853</v>
      </c>
      <c r="C292" s="7" t="n">
        <v>0.515155</v>
      </c>
      <c r="D292" s="16" t="n">
        <f aca="false">LOGINV(B292,$B$7,$C$7)</f>
        <v>13.5961440957778</v>
      </c>
      <c r="E292" s="16" t="n">
        <f aca="false">LOGINV(C292,$B$8,$C$8)</f>
        <v>111.916852559817</v>
      </c>
      <c r="F292" s="16" t="n">
        <f aca="false">$B$5/100*E292*2_Girdiler!$B$14*2_Girdiler!$B$15*2_Girdiler!$B$16</f>
        <v>2.81582801040501</v>
      </c>
      <c r="G292" s="16" t="n">
        <f aca="false">MIN(MATCH(F292,2_Girdiler!$B$20:$I$20,1),7)</f>
        <v>1</v>
      </c>
      <c r="H292" s="16" t="n">
        <f aca="false">IF(F292&gt;=40,2_Girdiler!$I$21+(F292-40)*(2_Girdiler!$I$21-2_Girdiler!$H$21)/(2_Girdiler!$I$20-2_Girdiler!$H$20),INDEX(2_Girdiler!$B$21:$I$21,G292)+(F292-INDEX(2_Girdiler!$B$20:$I$20,G292))*(INDEX(2_Girdiler!$B$21:$I$21,G292+1)-INDEX(2_Girdiler!$B$21:$I$21,G292))/(INDEX(2_Girdiler!$B$20:$I$20,G292+1)-INDEX(2_Girdiler!$B$20:$I$20,G292)))</f>
        <v>6.19482162289101</v>
      </c>
      <c r="I292" s="16" t="n">
        <f aca="false">H292/2_Girdiler!$B$17</f>
        <v>2.48189968865826</v>
      </c>
      <c r="J292" s="16" t="n">
        <f aca="false">D292+I292</f>
        <v>16.078043784436</v>
      </c>
    </row>
    <row r="293" customFormat="false" ht="15" hidden="false" customHeight="false" outlineLevel="0" collapsed="false">
      <c r="A293" s="0" t="n">
        <v>281</v>
      </c>
      <c r="B293" s="7" t="n">
        <v>0.894078</v>
      </c>
      <c r="C293" s="7" t="n">
        <v>0.355752</v>
      </c>
      <c r="D293" s="16" t="n">
        <f aca="false">LOGINV(B293,$B$7,$C$7)</f>
        <v>27.1593129213722</v>
      </c>
      <c r="E293" s="16" t="n">
        <f aca="false">LOGINV(C293,$B$8,$C$8)</f>
        <v>86.0130780969582</v>
      </c>
      <c r="F293" s="16" t="n">
        <f aca="false">$B$5/100*E293*2_Girdiler!$B$14*2_Girdiler!$B$15*2_Girdiler!$B$16</f>
        <v>2.16408904491947</v>
      </c>
      <c r="G293" s="16" t="n">
        <f aca="false">MIN(MATCH(F293,2_Girdiler!$B$20:$I$20,1),7)</f>
        <v>1</v>
      </c>
      <c r="H293" s="16" t="n">
        <f aca="false">IF(F293&gt;=40,2_Girdiler!$I$21+(F293-40)*(2_Girdiler!$I$21-2_Girdiler!$H$21)/(2_Girdiler!$I$20-2_Girdiler!$H$20),INDEX(2_Girdiler!$B$21:$I$21,G293)+(F293-INDEX(2_Girdiler!$B$20:$I$20,G293))*(INDEX(2_Girdiler!$B$21:$I$21,G293+1)-INDEX(2_Girdiler!$B$21:$I$21,G293))/(INDEX(2_Girdiler!$B$20:$I$20,G293+1)-INDEX(2_Girdiler!$B$20:$I$20,G293)))</f>
        <v>4.76099589882283</v>
      </c>
      <c r="I293" s="16" t="n">
        <f aca="false">H293/2_Girdiler!$B$17</f>
        <v>1.9074502799771</v>
      </c>
      <c r="J293" s="16" t="n">
        <f aca="false">D293+I293</f>
        <v>29.0667632013493</v>
      </c>
    </row>
    <row r="294" customFormat="false" ht="15" hidden="false" customHeight="false" outlineLevel="0" collapsed="false">
      <c r="A294" s="0" t="n">
        <v>282</v>
      </c>
      <c r="B294" s="7" t="n">
        <v>0.23499</v>
      </c>
      <c r="C294" s="7" t="n">
        <v>0.748858</v>
      </c>
      <c r="D294" s="16" t="n">
        <f aca="false">LOGINV(B294,$B$7,$C$7)</f>
        <v>9.0527813111289</v>
      </c>
      <c r="E294" s="16" t="n">
        <f aca="false">LOGINV(C294,$B$8,$C$8)</f>
        <v>168.392112545178</v>
      </c>
      <c r="F294" s="16" t="n">
        <f aca="false">$B$5/100*E294*2_Girdiler!$B$14*2_Girdiler!$B$15*2_Girdiler!$B$16</f>
        <v>4.23674555163667</v>
      </c>
      <c r="G294" s="16" t="n">
        <f aca="false">MIN(MATCH(F294,2_Girdiler!$B$20:$I$20,1),7)</f>
        <v>1</v>
      </c>
      <c r="H294" s="16" t="n">
        <f aca="false">IF(F294&gt;=40,2_Girdiler!$I$21+(F294-40)*(2_Girdiler!$I$21-2_Girdiler!$H$21)/(2_Girdiler!$I$20-2_Girdiler!$H$20),INDEX(2_Girdiler!$B$21:$I$21,G294)+(F294-INDEX(2_Girdiler!$B$20:$I$20,G294))*(INDEX(2_Girdiler!$B$21:$I$21,G294+1)-INDEX(2_Girdiler!$B$21:$I$21,G294))/(INDEX(2_Girdiler!$B$20:$I$20,G294+1)-INDEX(2_Girdiler!$B$20:$I$20,G294)))</f>
        <v>9.32084021360068</v>
      </c>
      <c r="I294" s="16" t="n">
        <f aca="false">H294/2_Girdiler!$B$17</f>
        <v>3.73431098301309</v>
      </c>
      <c r="J294" s="16" t="n">
        <f aca="false">D294+I294</f>
        <v>12.787092294142</v>
      </c>
    </row>
    <row r="295" customFormat="false" ht="15" hidden="false" customHeight="false" outlineLevel="0" collapsed="false">
      <c r="A295" s="0" t="n">
        <v>283</v>
      </c>
      <c r="B295" s="7" t="n">
        <v>0.419581</v>
      </c>
      <c r="C295" s="7" t="n">
        <v>0.484351</v>
      </c>
      <c r="D295" s="16" t="n">
        <f aca="false">LOGINV(B295,$B$7,$C$7)</f>
        <v>12.0934868614192</v>
      </c>
      <c r="E295" s="16" t="n">
        <f aca="false">LOGINV(C295,$B$8,$C$8)</f>
        <v>106.474131606553</v>
      </c>
      <c r="F295" s="16" t="n">
        <f aca="false">$B$5/100*E295*2_Girdiler!$B$14*2_Girdiler!$B$15*2_Girdiler!$B$16</f>
        <v>2.67888915122088</v>
      </c>
      <c r="G295" s="16" t="n">
        <f aca="false">MIN(MATCH(F295,2_Girdiler!$B$20:$I$20,1),7)</f>
        <v>1</v>
      </c>
      <c r="H295" s="16" t="n">
        <f aca="false">IF(F295&gt;=40,2_Girdiler!$I$21+(F295-40)*(2_Girdiler!$I$21-2_Girdiler!$H$21)/(2_Girdiler!$I$20-2_Girdiler!$H$20),INDEX(2_Girdiler!$B$21:$I$21,G295)+(F295-INDEX(2_Girdiler!$B$20:$I$20,G295))*(INDEX(2_Girdiler!$B$21:$I$21,G295+1)-INDEX(2_Girdiler!$B$21:$I$21,G295))/(INDEX(2_Girdiler!$B$20:$I$20,G295+1)-INDEX(2_Girdiler!$B$20:$I$20,G295)))</f>
        <v>5.89355613268594</v>
      </c>
      <c r="I295" s="16" t="n">
        <f aca="false">H295/2_Girdiler!$B$17</f>
        <v>2.36120037367225</v>
      </c>
      <c r="J295" s="16" t="n">
        <f aca="false">D295+I295</f>
        <v>14.4546872350915</v>
      </c>
    </row>
    <row r="296" customFormat="false" ht="15" hidden="false" customHeight="false" outlineLevel="0" collapsed="false">
      <c r="A296" s="0" t="n">
        <v>284</v>
      </c>
      <c r="B296" s="7" t="n">
        <v>0.976586</v>
      </c>
      <c r="C296" s="7" t="n">
        <v>0.674645</v>
      </c>
      <c r="D296" s="16" t="n">
        <f aca="false">LOGINV(B296,$B$7,$C$7)</f>
        <v>41.0105360587758</v>
      </c>
      <c r="E296" s="16" t="n">
        <f aca="false">LOGINV(C296,$B$8,$C$8)</f>
        <v>146.276114021101</v>
      </c>
      <c r="F296" s="16" t="n">
        <f aca="false">$B$5/100*E296*2_Girdiler!$B$14*2_Girdiler!$B$15*2_Girdiler!$B$16</f>
        <v>3.68030702877089</v>
      </c>
      <c r="G296" s="16" t="n">
        <f aca="false">MIN(MATCH(F296,2_Girdiler!$B$20:$I$20,1),7)</f>
        <v>1</v>
      </c>
      <c r="H296" s="16" t="n">
        <f aca="false">IF(F296&gt;=40,2_Girdiler!$I$21+(F296-40)*(2_Girdiler!$I$21-2_Girdiler!$H$21)/(2_Girdiler!$I$20-2_Girdiler!$H$20),INDEX(2_Girdiler!$B$21:$I$21,G296)+(F296-INDEX(2_Girdiler!$B$20:$I$20,G296))*(INDEX(2_Girdiler!$B$21:$I$21,G296+1)-INDEX(2_Girdiler!$B$21:$I$21,G296))/(INDEX(2_Girdiler!$B$20:$I$20,G296+1)-INDEX(2_Girdiler!$B$20:$I$20,G296)))</f>
        <v>8.09667546329597</v>
      </c>
      <c r="I296" s="16" t="n">
        <f aca="false">H296/2_Girdiler!$B$17</f>
        <v>3.24386036189742</v>
      </c>
      <c r="J296" s="16" t="n">
        <f aca="false">D296+I296</f>
        <v>44.2543964206732</v>
      </c>
    </row>
    <row r="297" customFormat="false" ht="15" hidden="false" customHeight="false" outlineLevel="0" collapsed="false">
      <c r="A297" s="0" t="n">
        <v>285</v>
      </c>
      <c r="B297" s="7" t="n">
        <v>0.671849</v>
      </c>
      <c r="C297" s="7" t="n">
        <v>0.933888</v>
      </c>
      <c r="D297" s="16" t="n">
        <f aca="false">LOGINV(B297,$B$7,$C$7)</f>
        <v>17.35458425986</v>
      </c>
      <c r="E297" s="16" t="n">
        <f aca="false">LOGINV(C297,$B$8,$C$8)</f>
        <v>288.575831473589</v>
      </c>
      <c r="F297" s="16" t="n">
        <f aca="false">$B$5/100*E297*2_Girdiler!$B$14*2_Girdiler!$B$15*2_Girdiler!$B$16</f>
        <v>7.26056791987549</v>
      </c>
      <c r="G297" s="16" t="n">
        <f aca="false">MIN(MATCH(F297,2_Girdiler!$B$20:$I$20,1),7)</f>
        <v>2</v>
      </c>
      <c r="H297" s="16" t="n">
        <f aca="false">IF(F297&gt;=40,2_Girdiler!$I$21+(F297-40)*(2_Girdiler!$I$21-2_Girdiler!$H$21)/(2_Girdiler!$I$20-2_Girdiler!$H$20),INDEX(2_Girdiler!$B$21:$I$21,G297)+(F297-INDEX(2_Girdiler!$B$20:$I$20,G297))*(INDEX(2_Girdiler!$B$21:$I$21,G297+1)-INDEX(2_Girdiler!$B$21:$I$21,G297))/(INDEX(2_Girdiler!$B$20:$I$20,G297+1)-INDEX(2_Girdiler!$B$20:$I$20,G297)))</f>
        <v>14.6169086718008</v>
      </c>
      <c r="I297" s="16" t="n">
        <f aca="false">H297/2_Girdiler!$B$17</f>
        <v>5.85613328197147</v>
      </c>
      <c r="J297" s="16" t="n">
        <f aca="false">D297+I297</f>
        <v>23.2107175418315</v>
      </c>
    </row>
    <row r="298" customFormat="false" ht="15" hidden="false" customHeight="false" outlineLevel="0" collapsed="false">
      <c r="A298" s="0" t="n">
        <v>286</v>
      </c>
      <c r="B298" s="7" t="n">
        <v>0.716295</v>
      </c>
      <c r="C298" s="7" t="n">
        <v>0.954772</v>
      </c>
      <c r="D298" s="16" t="n">
        <f aca="false">LOGINV(B298,$B$7,$C$7)</f>
        <v>18.6260358498249</v>
      </c>
      <c r="E298" s="16" t="n">
        <f aca="false">LOGINV(C298,$B$8,$C$8)</f>
        <v>325.726720603086</v>
      </c>
      <c r="F298" s="16" t="n">
        <f aca="false">$B$5/100*E298*2_Girdiler!$B$14*2_Girdiler!$B$15*2_Girdiler!$B$16</f>
        <v>8.19528429037363</v>
      </c>
      <c r="G298" s="16" t="n">
        <f aca="false">MIN(MATCH(F298,2_Girdiler!$B$20:$I$20,1),7)</f>
        <v>2</v>
      </c>
      <c r="H298" s="16" t="n">
        <f aca="false">IF(F298&gt;=40,2_Girdiler!$I$21+(F298-40)*(2_Girdiler!$I$21-2_Girdiler!$H$21)/(2_Girdiler!$I$20-2_Girdiler!$H$20),INDEX(2_Girdiler!$B$21:$I$21,G298)+(F298-INDEX(2_Girdiler!$B$20:$I$20,G298))*(INDEX(2_Girdiler!$B$21:$I$21,G298+1)-INDEX(2_Girdiler!$B$21:$I$21,G298))/(INDEX(2_Girdiler!$B$20:$I$20,G298+1)-INDEX(2_Girdiler!$B$20:$I$20,G298)))</f>
        <v>16.1124548645978</v>
      </c>
      <c r="I298" s="16" t="n">
        <f aca="false">H298/2_Girdiler!$B$17</f>
        <v>6.4553104425472</v>
      </c>
      <c r="J298" s="16" t="n">
        <f aca="false">D298+I298</f>
        <v>25.0813462923721</v>
      </c>
    </row>
    <row r="299" customFormat="false" ht="15" hidden="false" customHeight="false" outlineLevel="0" collapsed="false">
      <c r="A299" s="0" t="n">
        <v>287</v>
      </c>
      <c r="B299" s="7" t="n">
        <v>0.633303</v>
      </c>
      <c r="C299" s="7" t="n">
        <v>0.587415</v>
      </c>
      <c r="D299" s="16" t="n">
        <f aca="false">LOGINV(B299,$B$7,$C$7)</f>
        <v>16.37340518035</v>
      </c>
      <c r="E299" s="16" t="n">
        <f aca="false">LOGINV(C299,$B$8,$C$8)</f>
        <v>125.941848151478</v>
      </c>
      <c r="F299" s="16" t="n">
        <f aca="false">$B$5/100*E299*2_Girdiler!$B$14*2_Girdiler!$B$15*2_Girdiler!$B$16</f>
        <v>3.16869689949118</v>
      </c>
      <c r="G299" s="16" t="n">
        <f aca="false">MIN(MATCH(F299,2_Girdiler!$B$20:$I$20,1),7)</f>
        <v>1</v>
      </c>
      <c r="H299" s="16" t="n">
        <f aca="false">IF(F299&gt;=40,2_Girdiler!$I$21+(F299-40)*(2_Girdiler!$I$21-2_Girdiler!$H$21)/(2_Girdiler!$I$20-2_Girdiler!$H$20),INDEX(2_Girdiler!$B$21:$I$21,G299)+(F299-INDEX(2_Girdiler!$B$20:$I$20,G299))*(INDEX(2_Girdiler!$B$21:$I$21,G299+1)-INDEX(2_Girdiler!$B$21:$I$21,G299))/(INDEX(2_Girdiler!$B$20:$I$20,G299+1)-INDEX(2_Girdiler!$B$20:$I$20,G299)))</f>
        <v>6.97113317888061</v>
      </c>
      <c r="I299" s="16" t="n">
        <f aca="false">H299/2_Girdiler!$B$17</f>
        <v>2.79292194666691</v>
      </c>
      <c r="J299" s="16" t="n">
        <f aca="false">D299+I299</f>
        <v>19.1663271270169</v>
      </c>
    </row>
    <row r="300" customFormat="false" ht="15" hidden="false" customHeight="false" outlineLevel="0" collapsed="false">
      <c r="A300" s="0" t="n">
        <v>288</v>
      </c>
      <c r="B300" s="7" t="n">
        <v>0.284226</v>
      </c>
      <c r="C300" s="7" t="n">
        <v>0.230796</v>
      </c>
      <c r="D300" s="16" t="n">
        <f aca="false">LOGINV(B300,$B$7,$C$7)</f>
        <v>9.85418756779543</v>
      </c>
      <c r="E300" s="16" t="n">
        <f aca="false">LOGINV(C300,$B$8,$C$8)</f>
        <v>67.8971439660495</v>
      </c>
      <c r="F300" s="16" t="n">
        <f aca="false">$B$5/100*E300*2_Girdiler!$B$14*2_Girdiler!$B$15*2_Girdiler!$B$16</f>
        <v>1.70829214218581</v>
      </c>
      <c r="G300" s="16" t="n">
        <f aca="false">MIN(MATCH(F300,2_Girdiler!$B$20:$I$20,1),7)</f>
        <v>1</v>
      </c>
      <c r="H300" s="16" t="n">
        <f aca="false">IF(F300&gt;=40,2_Girdiler!$I$21+(F300-40)*(2_Girdiler!$I$21-2_Girdiler!$H$21)/(2_Girdiler!$I$20-2_Girdiler!$H$20),INDEX(2_Girdiler!$B$21:$I$21,G300)+(F300-INDEX(2_Girdiler!$B$20:$I$20,G300))*(INDEX(2_Girdiler!$B$21:$I$21,G300+1)-INDEX(2_Girdiler!$B$21:$I$21,G300))/(INDEX(2_Girdiler!$B$20:$I$20,G300+1)-INDEX(2_Girdiler!$B$20:$I$20,G300)))</f>
        <v>3.75824271280877</v>
      </c>
      <c r="I300" s="16" t="n">
        <f aca="false">H300/2_Girdiler!$B$17</f>
        <v>1.50570621506762</v>
      </c>
      <c r="J300" s="16" t="n">
        <f aca="false">D300+I300</f>
        <v>11.3598937828631</v>
      </c>
    </row>
    <row r="301" customFormat="false" ht="15" hidden="false" customHeight="false" outlineLevel="0" collapsed="false">
      <c r="A301" s="0" t="n">
        <v>289</v>
      </c>
      <c r="B301" s="7" t="n">
        <v>0.531502</v>
      </c>
      <c r="C301" s="7" t="n">
        <v>0.059056</v>
      </c>
      <c r="D301" s="16" t="n">
        <f aca="false">LOGINV(B301,$B$7,$C$7)</f>
        <v>14.1520609658908</v>
      </c>
      <c r="E301" s="16" t="n">
        <f aca="false">LOGINV(C301,$B$8,$C$8)</f>
        <v>39.8242334723483</v>
      </c>
      <c r="F301" s="16" t="n">
        <f aca="false">$B$5/100*E301*2_Girdiler!$B$14*2_Girdiler!$B$15*2_Girdiler!$B$16</f>
        <v>1.00197771416428</v>
      </c>
      <c r="G301" s="16" t="n">
        <f aca="false">MIN(MATCH(F301,2_Girdiler!$B$20:$I$20,1),7)</f>
        <v>1</v>
      </c>
      <c r="H301" s="16" t="n">
        <f aca="false">IF(F301&gt;=40,2_Girdiler!$I$21+(F301-40)*(2_Girdiler!$I$21-2_Girdiler!$H$21)/(2_Girdiler!$I$20-2_Girdiler!$H$20),INDEX(2_Girdiler!$B$21:$I$21,G301)+(F301-INDEX(2_Girdiler!$B$20:$I$20,G301))*(INDEX(2_Girdiler!$B$21:$I$21,G301+1)-INDEX(2_Girdiler!$B$21:$I$21,G301))/(INDEX(2_Girdiler!$B$20:$I$20,G301+1)-INDEX(2_Girdiler!$B$20:$I$20,G301)))</f>
        <v>2.20435097116143</v>
      </c>
      <c r="I301" s="16" t="n">
        <f aca="false">H301/2_Girdiler!$B$17</f>
        <v>0.883153433958904</v>
      </c>
      <c r="J301" s="16" t="n">
        <f aca="false">D301+I301</f>
        <v>15.0352143998497</v>
      </c>
    </row>
    <row r="302" customFormat="false" ht="15" hidden="false" customHeight="false" outlineLevel="0" collapsed="false">
      <c r="A302" s="0" t="n">
        <v>290</v>
      </c>
      <c r="B302" s="7" t="n">
        <v>0.168288</v>
      </c>
      <c r="C302" s="7" t="n">
        <v>0.708369</v>
      </c>
      <c r="D302" s="16" t="n">
        <f aca="false">LOGINV(B302,$B$7,$C$7)</f>
        <v>7.92613097414045</v>
      </c>
      <c r="E302" s="16" t="n">
        <f aca="false">LOGINV(C302,$B$8,$C$8)</f>
        <v>155.612242750591</v>
      </c>
      <c r="F302" s="16" t="n">
        <f aca="false">$B$5/100*E302*2_Girdiler!$B$14*2_Girdiler!$B$15*2_Girdiler!$B$16</f>
        <v>3.91520402760487</v>
      </c>
      <c r="G302" s="16" t="n">
        <f aca="false">MIN(MATCH(F302,2_Girdiler!$B$20:$I$20,1),7)</f>
        <v>1</v>
      </c>
      <c r="H302" s="16" t="n">
        <f aca="false">IF(F302&gt;=40,2_Girdiler!$I$21+(F302-40)*(2_Girdiler!$I$21-2_Girdiler!$H$21)/(2_Girdiler!$I$20-2_Girdiler!$H$20),INDEX(2_Girdiler!$B$21:$I$21,G302)+(F302-INDEX(2_Girdiler!$B$20:$I$20,G302))*(INDEX(2_Girdiler!$B$21:$I$21,G302+1)-INDEX(2_Girdiler!$B$21:$I$21,G302))/(INDEX(2_Girdiler!$B$20:$I$20,G302+1)-INDEX(2_Girdiler!$B$20:$I$20,G302)))</f>
        <v>8.61344886073072</v>
      </c>
      <c r="I302" s="16" t="n">
        <f aca="false">H302/2_Girdiler!$B$17</f>
        <v>3.45090098586968</v>
      </c>
      <c r="J302" s="16" t="n">
        <f aca="false">D302+I302</f>
        <v>11.3770319600101</v>
      </c>
    </row>
    <row r="303" customFormat="false" ht="15" hidden="false" customHeight="false" outlineLevel="0" collapsed="false">
      <c r="A303" s="0" t="n">
        <v>291</v>
      </c>
      <c r="B303" s="7" t="n">
        <v>0.679011</v>
      </c>
      <c r="C303" s="7" t="n">
        <v>0.028343</v>
      </c>
      <c r="D303" s="16" t="n">
        <f aca="false">LOGINV(B303,$B$7,$C$7)</f>
        <v>17.5482595332752</v>
      </c>
      <c r="E303" s="16" t="n">
        <f aca="false">LOGINV(C303,$B$8,$C$8)</f>
        <v>31.9152565438054</v>
      </c>
      <c r="F303" s="16" t="n">
        <f aca="false">$B$5/100*E303*2_Girdiler!$B$14*2_Girdiler!$B$15*2_Girdiler!$B$16</f>
        <v>0.802987854642143</v>
      </c>
      <c r="G303" s="16" t="n">
        <f aca="false">MIN(MATCH(F303,2_Girdiler!$B$20:$I$20,1),7)</f>
        <v>1</v>
      </c>
      <c r="H303" s="16" t="n">
        <f aca="false">IF(F303&gt;=40,2_Girdiler!$I$21+(F303-40)*(2_Girdiler!$I$21-2_Girdiler!$H$21)/(2_Girdiler!$I$20-2_Girdiler!$H$20),INDEX(2_Girdiler!$B$21:$I$21,G303)+(F303-INDEX(2_Girdiler!$B$20:$I$20,G303))*(INDEX(2_Girdiler!$B$21:$I$21,G303+1)-INDEX(2_Girdiler!$B$21:$I$21,G303))/(INDEX(2_Girdiler!$B$20:$I$20,G303+1)-INDEX(2_Girdiler!$B$20:$I$20,G303)))</f>
        <v>1.76657328021272</v>
      </c>
      <c r="I303" s="16" t="n">
        <f aca="false">H303/2_Girdiler!$B$17</f>
        <v>0.707761730854453</v>
      </c>
      <c r="J303" s="16" t="n">
        <f aca="false">D303+I303</f>
        <v>18.2560212641296</v>
      </c>
    </row>
    <row r="304" customFormat="false" ht="15" hidden="false" customHeight="false" outlineLevel="0" collapsed="false">
      <c r="A304" s="0" t="n">
        <v>292</v>
      </c>
      <c r="B304" s="7" t="n">
        <v>0.163165</v>
      </c>
      <c r="C304" s="7" t="n">
        <v>0.617824</v>
      </c>
      <c r="D304" s="16" t="n">
        <f aca="false">LOGINV(B304,$B$7,$C$7)</f>
        <v>7.83572606260169</v>
      </c>
      <c r="E304" s="16" t="n">
        <f aca="false">LOGINV(C304,$B$8,$C$8)</f>
        <v>132.519674697393</v>
      </c>
      <c r="F304" s="16" t="n">
        <f aca="false">$B$5/100*E304*2_Girdiler!$B$14*2_Girdiler!$B$15*2_Girdiler!$B$16</f>
        <v>3.33419501538641</v>
      </c>
      <c r="G304" s="16" t="n">
        <f aca="false">MIN(MATCH(F304,2_Girdiler!$B$20:$I$20,1),7)</f>
        <v>1</v>
      </c>
      <c r="H304" s="16" t="n">
        <f aca="false">IF(F304&gt;=40,2_Girdiler!$I$21+(F304-40)*(2_Girdiler!$I$21-2_Girdiler!$H$21)/(2_Girdiler!$I$20-2_Girdiler!$H$20),INDEX(2_Girdiler!$B$21:$I$21,G304)+(F304-INDEX(2_Girdiler!$B$20:$I$20,G304))*(INDEX(2_Girdiler!$B$21:$I$21,G304+1)-INDEX(2_Girdiler!$B$21:$I$21,G304))/(INDEX(2_Girdiler!$B$20:$I$20,G304+1)-INDEX(2_Girdiler!$B$20:$I$20,G304)))</f>
        <v>7.33522903385011</v>
      </c>
      <c r="I304" s="16" t="n">
        <f aca="false">H304/2_Girdiler!$B$17</f>
        <v>2.93879368343354</v>
      </c>
      <c r="J304" s="16" t="n">
        <f aca="false">D304+I304</f>
        <v>10.7745197460352</v>
      </c>
    </row>
    <row r="305" customFormat="false" ht="15" hidden="false" customHeight="false" outlineLevel="0" collapsed="false">
      <c r="A305" s="0" t="n">
        <v>293</v>
      </c>
      <c r="B305" s="7" t="n">
        <v>0.407654</v>
      </c>
      <c r="C305" s="7" t="n">
        <v>0.588966</v>
      </c>
      <c r="D305" s="16" t="n">
        <f aca="false">LOGINV(B305,$B$7,$C$7)</f>
        <v>11.8888420104357</v>
      </c>
      <c r="E305" s="16" t="n">
        <f aca="false">LOGINV(C305,$B$8,$C$8)</f>
        <v>126.266273847019</v>
      </c>
      <c r="F305" s="16" t="n">
        <f aca="false">$B$5/100*E305*2_Girdiler!$B$14*2_Girdiler!$B$15*2_Girdiler!$B$16</f>
        <v>3.17685944999101</v>
      </c>
      <c r="G305" s="16" t="n">
        <f aca="false">MIN(MATCH(F305,2_Girdiler!$B$20:$I$20,1),7)</f>
        <v>1</v>
      </c>
      <c r="H305" s="16" t="n">
        <f aca="false">IF(F305&gt;=40,2_Girdiler!$I$21+(F305-40)*(2_Girdiler!$I$21-2_Girdiler!$H$21)/(2_Girdiler!$I$20-2_Girdiler!$H$20),INDEX(2_Girdiler!$B$21:$I$21,G305)+(F305-INDEX(2_Girdiler!$B$20:$I$20,G305))*(INDEX(2_Girdiler!$B$21:$I$21,G305+1)-INDEX(2_Girdiler!$B$21:$I$21,G305))/(INDEX(2_Girdiler!$B$20:$I$20,G305+1)-INDEX(2_Girdiler!$B$20:$I$20,G305)))</f>
        <v>6.98909078998022</v>
      </c>
      <c r="I305" s="16" t="n">
        <f aca="false">H305/2_Girdiler!$B$17</f>
        <v>2.80011650239592</v>
      </c>
      <c r="J305" s="16" t="n">
        <f aca="false">D305+I305</f>
        <v>14.6889585128316</v>
      </c>
    </row>
    <row r="306" customFormat="false" ht="15" hidden="false" customHeight="false" outlineLevel="0" collapsed="false">
      <c r="A306" s="0" t="n">
        <v>294</v>
      </c>
      <c r="B306" s="7" t="n">
        <v>0.128702</v>
      </c>
      <c r="C306" s="7" t="n">
        <v>0.862486</v>
      </c>
      <c r="D306" s="16" t="n">
        <f aca="false">LOGINV(B306,$B$7,$C$7)</f>
        <v>7.20314395113074</v>
      </c>
      <c r="E306" s="16" t="n">
        <f aca="false">LOGINV(C306,$B$8,$C$8)</f>
        <v>220.926244823541</v>
      </c>
      <c r="F306" s="16" t="n">
        <f aca="false">$B$5/100*E306*2_Girdiler!$B$14*2_Girdiler!$B$15*2_Girdiler!$B$16</f>
        <v>5.55850431976029</v>
      </c>
      <c r="G306" s="16" t="n">
        <f aca="false">MIN(MATCH(F306,2_Girdiler!$B$20:$I$20,1),7)</f>
        <v>2</v>
      </c>
      <c r="H306" s="16" t="n">
        <f aca="false">IF(F306&gt;=40,2_Girdiler!$I$21+(F306-40)*(2_Girdiler!$I$21-2_Girdiler!$H$21)/(2_Girdiler!$I$20-2_Girdiler!$H$20),INDEX(2_Girdiler!$B$21:$I$21,G306)+(F306-INDEX(2_Girdiler!$B$20:$I$20,G306))*(INDEX(2_Girdiler!$B$21:$I$21,G306+1)-INDEX(2_Girdiler!$B$21:$I$21,G306))/(INDEX(2_Girdiler!$B$20:$I$20,G306+1)-INDEX(2_Girdiler!$B$20:$I$20,G306)))</f>
        <v>11.8936069116165</v>
      </c>
      <c r="I306" s="16" t="n">
        <f aca="false">H306/2_Girdiler!$B$17</f>
        <v>4.76506687164121</v>
      </c>
      <c r="J306" s="16" t="n">
        <f aca="false">D306+I306</f>
        <v>11.9682108227719</v>
      </c>
    </row>
    <row r="307" customFormat="false" ht="15" hidden="false" customHeight="false" outlineLevel="0" collapsed="false">
      <c r="A307" s="0" t="n">
        <v>295</v>
      </c>
      <c r="B307" s="7" t="n">
        <v>0.258935</v>
      </c>
      <c r="C307" s="7" t="n">
        <v>0.374404</v>
      </c>
      <c r="D307" s="16" t="n">
        <f aca="false">LOGINV(B307,$B$7,$C$7)</f>
        <v>9.44388271918903</v>
      </c>
      <c r="E307" s="16" t="n">
        <f aca="false">LOGINV(C307,$B$8,$C$8)</f>
        <v>88.8129579328803</v>
      </c>
      <c r="F307" s="16" t="n">
        <f aca="false">$B$5/100*E307*2_Girdiler!$B$14*2_Girdiler!$B$15*2_Girdiler!$B$16</f>
        <v>2.23453402159127</v>
      </c>
      <c r="G307" s="16" t="n">
        <f aca="false">MIN(MATCH(F307,2_Girdiler!$B$20:$I$20,1),7)</f>
        <v>1</v>
      </c>
      <c r="H307" s="16" t="n">
        <f aca="false">IF(F307&gt;=40,2_Girdiler!$I$21+(F307-40)*(2_Girdiler!$I$21-2_Girdiler!$H$21)/(2_Girdiler!$I$20-2_Girdiler!$H$20),INDEX(2_Girdiler!$B$21:$I$21,G307)+(F307-INDEX(2_Girdiler!$B$20:$I$20,G307))*(INDEX(2_Girdiler!$B$21:$I$21,G307+1)-INDEX(2_Girdiler!$B$21:$I$21,G307))/(INDEX(2_Girdiler!$B$20:$I$20,G307+1)-INDEX(2_Girdiler!$B$20:$I$20,G307)))</f>
        <v>4.91597484750079</v>
      </c>
      <c r="I307" s="16" t="n">
        <f aca="false">H307/2_Girdiler!$B$17</f>
        <v>1.9695412049282</v>
      </c>
      <c r="J307" s="16" t="n">
        <f aca="false">D307+I307</f>
        <v>11.4134239241172</v>
      </c>
    </row>
    <row r="308" customFormat="false" ht="15" hidden="false" customHeight="false" outlineLevel="0" collapsed="false">
      <c r="A308" s="0" t="n">
        <v>296</v>
      </c>
      <c r="B308" s="7" t="n">
        <v>0.44937</v>
      </c>
      <c r="C308" s="7" t="n">
        <v>0.592829</v>
      </c>
      <c r="D308" s="16" t="n">
        <f aca="false">LOGINV(B308,$B$7,$C$7)</f>
        <v>12.6147790397758</v>
      </c>
      <c r="E308" s="16" t="n">
        <f aca="false">LOGINV(C308,$B$8,$C$8)</f>
        <v>127.079229974339</v>
      </c>
      <c r="F308" s="16" t="n">
        <f aca="false">$B$5/100*E308*2_Girdiler!$B$14*2_Girdiler!$B$15*2_Girdiler!$B$16</f>
        <v>3.19731342615436</v>
      </c>
      <c r="G308" s="16" t="n">
        <f aca="false">MIN(MATCH(F308,2_Girdiler!$B$20:$I$20,1),7)</f>
        <v>1</v>
      </c>
      <c r="H308" s="16" t="n">
        <f aca="false">IF(F308&gt;=40,2_Girdiler!$I$21+(F308-40)*(2_Girdiler!$I$21-2_Girdiler!$H$21)/(2_Girdiler!$I$20-2_Girdiler!$H$20),INDEX(2_Girdiler!$B$21:$I$21,G308)+(F308-INDEX(2_Girdiler!$B$20:$I$20,G308))*(INDEX(2_Girdiler!$B$21:$I$21,G308+1)-INDEX(2_Girdiler!$B$21:$I$21,G308))/(INDEX(2_Girdiler!$B$20:$I$20,G308+1)-INDEX(2_Girdiler!$B$20:$I$20,G308)))</f>
        <v>7.0340895375396</v>
      </c>
      <c r="I308" s="16" t="n">
        <f aca="false">H308/2_Girdiler!$B$17</f>
        <v>2.81814484677067</v>
      </c>
      <c r="J308" s="16" t="n">
        <f aca="false">D308+I308</f>
        <v>15.4329238865465</v>
      </c>
    </row>
    <row r="309" customFormat="false" ht="15" hidden="false" customHeight="false" outlineLevel="0" collapsed="false">
      <c r="A309" s="0" t="n">
        <v>297</v>
      </c>
      <c r="B309" s="7" t="n">
        <v>0.980519</v>
      </c>
      <c r="C309" s="7" t="n">
        <v>0.209429</v>
      </c>
      <c r="D309" s="16" t="n">
        <f aca="false">LOGINV(B309,$B$7,$C$7)</f>
        <v>42.8027070357123</v>
      </c>
      <c r="E309" s="16" t="n">
        <f aca="false">LOGINV(C309,$B$8,$C$8)</f>
        <v>64.8063933043651</v>
      </c>
      <c r="F309" s="16" t="n">
        <f aca="false">$B$5/100*E309*2_Girdiler!$B$14*2_Girdiler!$B$15*2_Girdiler!$B$16</f>
        <v>1.63052885553783</v>
      </c>
      <c r="G309" s="16" t="n">
        <f aca="false">MIN(MATCH(F309,2_Girdiler!$B$20:$I$20,1),7)</f>
        <v>1</v>
      </c>
      <c r="H309" s="16" t="n">
        <f aca="false">IF(F309&gt;=40,2_Girdiler!$I$21+(F309-40)*(2_Girdiler!$I$21-2_Girdiler!$H$21)/(2_Girdiler!$I$20-2_Girdiler!$H$20),INDEX(2_Girdiler!$B$21:$I$21,G309)+(F309-INDEX(2_Girdiler!$B$20:$I$20,G309))*(INDEX(2_Girdiler!$B$21:$I$21,G309+1)-INDEX(2_Girdiler!$B$21:$I$21,G309))/(INDEX(2_Girdiler!$B$20:$I$20,G309+1)-INDEX(2_Girdiler!$B$20:$I$20,G309)))</f>
        <v>3.58716348218322</v>
      </c>
      <c r="I309" s="16" t="n">
        <f aca="false">H309/2_Girdiler!$B$17</f>
        <v>1.43716485664392</v>
      </c>
      <c r="J309" s="16" t="n">
        <f aca="false">D309+I309</f>
        <v>44.2398718923562</v>
      </c>
    </row>
    <row r="310" customFormat="false" ht="15" hidden="false" customHeight="false" outlineLevel="0" collapsed="false">
      <c r="A310" s="0" t="n">
        <v>298</v>
      </c>
      <c r="B310" s="7" t="n">
        <v>0.162385</v>
      </c>
      <c r="C310" s="7" t="n">
        <v>0.145337</v>
      </c>
      <c r="D310" s="16" t="n">
        <f aca="false">LOGINV(B310,$B$7,$C$7)</f>
        <v>7.82189280506449</v>
      </c>
      <c r="E310" s="16" t="n">
        <f aca="false">LOGINV(C310,$B$8,$C$8)</f>
        <v>55.2111690996909</v>
      </c>
      <c r="F310" s="16" t="n">
        <f aca="false">$B$5/100*E310*2_Girdiler!$B$14*2_Girdiler!$B$15*2_Girdiler!$B$16</f>
        <v>1.38911301454822</v>
      </c>
      <c r="G310" s="16" t="n">
        <f aca="false">MIN(MATCH(F310,2_Girdiler!$B$20:$I$20,1),7)</f>
        <v>1</v>
      </c>
      <c r="H310" s="16" t="n">
        <f aca="false">IF(F310&gt;=40,2_Girdiler!$I$21+(F310-40)*(2_Girdiler!$I$21-2_Girdiler!$H$21)/(2_Girdiler!$I$20-2_Girdiler!$H$20),INDEX(2_Girdiler!$B$21:$I$21,G310)+(F310-INDEX(2_Girdiler!$B$20:$I$20,G310))*(INDEX(2_Girdiler!$B$21:$I$21,G310+1)-INDEX(2_Girdiler!$B$21:$I$21,G310))/(INDEX(2_Girdiler!$B$20:$I$20,G310+1)-INDEX(2_Girdiler!$B$20:$I$20,G310)))</f>
        <v>3.05604863200609</v>
      </c>
      <c r="I310" s="16" t="n">
        <f aca="false">H310/2_Girdiler!$B$17</f>
        <v>1.22437845833577</v>
      </c>
      <c r="J310" s="16" t="n">
        <f aca="false">D310+I310</f>
        <v>9.04627126340026</v>
      </c>
    </row>
    <row r="311" customFormat="false" ht="15" hidden="false" customHeight="false" outlineLevel="0" collapsed="false">
      <c r="A311" s="0" t="n">
        <v>299</v>
      </c>
      <c r="B311" s="7" t="n">
        <v>0.774733</v>
      </c>
      <c r="C311" s="7" t="n">
        <v>0.382456</v>
      </c>
      <c r="D311" s="16" t="n">
        <f aca="false">LOGINV(B311,$B$7,$C$7)</f>
        <v>20.6222846806169</v>
      </c>
      <c r="E311" s="16" t="n">
        <f aca="false">LOGINV(C311,$B$8,$C$8)</f>
        <v>90.0352142692974</v>
      </c>
      <c r="F311" s="16" t="n">
        <f aca="false">$B$5/100*E311*2_Girdiler!$B$14*2_Girdiler!$B$15*2_Girdiler!$B$16</f>
        <v>2.26528599101552</v>
      </c>
      <c r="G311" s="16" t="n">
        <f aca="false">MIN(MATCH(F311,2_Girdiler!$B$20:$I$20,1),7)</f>
        <v>1</v>
      </c>
      <c r="H311" s="16" t="n">
        <f aca="false">IF(F311&gt;=40,2_Girdiler!$I$21+(F311-40)*(2_Girdiler!$I$21-2_Girdiler!$H$21)/(2_Girdiler!$I$20-2_Girdiler!$H$20),INDEX(2_Girdiler!$B$21:$I$21,G311)+(F311-INDEX(2_Girdiler!$B$20:$I$20,G311))*(INDEX(2_Girdiler!$B$21:$I$21,G311+1)-INDEX(2_Girdiler!$B$21:$I$21,G311))/(INDEX(2_Girdiler!$B$20:$I$20,G311+1)-INDEX(2_Girdiler!$B$20:$I$20,G311)))</f>
        <v>4.98362918023415</v>
      </c>
      <c r="I311" s="16" t="n">
        <f aca="false">H311/2_Girdiler!$B$17</f>
        <v>1.99664630618355</v>
      </c>
      <c r="J311" s="16" t="n">
        <f aca="false">D311+I311</f>
        <v>22.6189309868005</v>
      </c>
    </row>
    <row r="312" customFormat="false" ht="15" hidden="false" customHeight="false" outlineLevel="0" collapsed="false">
      <c r="A312" s="0" t="n">
        <v>300</v>
      </c>
      <c r="B312" s="7" t="n">
        <v>0.926967</v>
      </c>
      <c r="C312" s="7" t="n">
        <v>0.066559</v>
      </c>
      <c r="D312" s="16" t="n">
        <f aca="false">LOGINV(B312,$B$7,$C$7)</f>
        <v>30.4479610888347</v>
      </c>
      <c r="E312" s="16" t="n">
        <f aca="false">LOGINV(C312,$B$8,$C$8)</f>
        <v>41.4190252915925</v>
      </c>
      <c r="F312" s="16" t="n">
        <f aca="false">$B$5/100*E312*2_Girdiler!$B$14*2_Girdiler!$B$15*2_Girdiler!$B$16</f>
        <v>1.04210267633647</v>
      </c>
      <c r="G312" s="16" t="n">
        <f aca="false">MIN(MATCH(F312,2_Girdiler!$B$20:$I$20,1),7)</f>
        <v>1</v>
      </c>
      <c r="H312" s="16" t="n">
        <f aca="false">IF(F312&gt;=40,2_Girdiler!$I$21+(F312-40)*(2_Girdiler!$I$21-2_Girdiler!$H$21)/(2_Girdiler!$I$20-2_Girdiler!$H$20),INDEX(2_Girdiler!$B$21:$I$21,G312)+(F312-INDEX(2_Girdiler!$B$20:$I$20,G312))*(INDEX(2_Girdiler!$B$21:$I$21,G312+1)-INDEX(2_Girdiler!$B$21:$I$21,G312))/(INDEX(2_Girdiler!$B$20:$I$20,G312+1)-INDEX(2_Girdiler!$B$20:$I$20,G312)))</f>
        <v>2.29262588794023</v>
      </c>
      <c r="I312" s="16" t="n">
        <f aca="false">H312/2_Girdiler!$B$17</f>
        <v>0.91851998715554</v>
      </c>
      <c r="J312" s="16" t="n">
        <f aca="false">D312+I312</f>
        <v>31.3664810759903</v>
      </c>
    </row>
    <row r="313" customFormat="false" ht="15" hidden="false" customHeight="false" outlineLevel="0" collapsed="false">
      <c r="A313" s="0" t="n">
        <v>301</v>
      </c>
      <c r="B313" s="7" t="n">
        <v>0.531556</v>
      </c>
      <c r="C313" s="7" t="n">
        <v>0.757236</v>
      </c>
      <c r="D313" s="16" t="n">
        <f aca="false">LOGINV(B313,$B$7,$C$7)</f>
        <v>14.1531321050881</v>
      </c>
      <c r="E313" s="16" t="n">
        <f aca="false">LOGINV(C313,$B$8,$C$8)</f>
        <v>171.301652599584</v>
      </c>
      <c r="F313" s="16" t="n">
        <f aca="false">$B$5/100*E313*2_Girdiler!$B$14*2_Girdiler!$B$15*2_Girdiler!$B$16</f>
        <v>4.30994957940552</v>
      </c>
      <c r="G313" s="16" t="n">
        <f aca="false">MIN(MATCH(F313,2_Girdiler!$B$20:$I$20,1),7)</f>
        <v>1</v>
      </c>
      <c r="H313" s="16" t="n">
        <f aca="false">IF(F313&gt;=40,2_Girdiler!$I$21+(F313-40)*(2_Girdiler!$I$21-2_Girdiler!$H$21)/(2_Girdiler!$I$20-2_Girdiler!$H$20),INDEX(2_Girdiler!$B$21:$I$21,G313)+(F313-INDEX(2_Girdiler!$B$20:$I$20,G313))*(INDEX(2_Girdiler!$B$21:$I$21,G313+1)-INDEX(2_Girdiler!$B$21:$I$21,G313))/(INDEX(2_Girdiler!$B$20:$I$20,G313+1)-INDEX(2_Girdiler!$B$20:$I$20,G313)))</f>
        <v>9.48188907469215</v>
      </c>
      <c r="I313" s="16" t="n">
        <f aca="false">H313/2_Girdiler!$B$17</f>
        <v>3.7988337638991</v>
      </c>
      <c r="J313" s="16" t="n">
        <f aca="false">D313+I313</f>
        <v>17.9519658689872</v>
      </c>
    </row>
    <row r="314" customFormat="false" ht="15" hidden="false" customHeight="false" outlineLevel="0" collapsed="false">
      <c r="A314" s="0" t="n">
        <v>302</v>
      </c>
      <c r="B314" s="7" t="n">
        <v>0.507085</v>
      </c>
      <c r="C314" s="7" t="n">
        <v>0.406599</v>
      </c>
      <c r="D314" s="16" t="n">
        <f aca="false">LOGINV(B314,$B$7,$C$7)</f>
        <v>13.676781911886</v>
      </c>
      <c r="E314" s="16" t="n">
        <f aca="false">LOGINV(C314,$B$8,$C$8)</f>
        <v>93.7560193540133</v>
      </c>
      <c r="F314" s="16" t="n">
        <f aca="false">$B$5/100*E314*2_Girdiler!$B$14*2_Girdiler!$B$15*2_Girdiler!$B$16</f>
        <v>2.35890144694698</v>
      </c>
      <c r="G314" s="16" t="n">
        <f aca="false">MIN(MATCH(F314,2_Girdiler!$B$20:$I$20,1),7)</f>
        <v>1</v>
      </c>
      <c r="H314" s="16" t="n">
        <f aca="false">IF(F314&gt;=40,2_Girdiler!$I$21+(F314-40)*(2_Girdiler!$I$21-2_Girdiler!$H$21)/(2_Girdiler!$I$20-2_Girdiler!$H$20),INDEX(2_Girdiler!$B$21:$I$21,G314)+(F314-INDEX(2_Girdiler!$B$20:$I$20,G314))*(INDEX(2_Girdiler!$B$21:$I$21,G314+1)-INDEX(2_Girdiler!$B$21:$I$21,G314))/(INDEX(2_Girdiler!$B$20:$I$20,G314+1)-INDEX(2_Girdiler!$B$20:$I$20,G314)))</f>
        <v>5.18958318328335</v>
      </c>
      <c r="I314" s="16" t="n">
        <f aca="false">H314/2_Girdiler!$B$17</f>
        <v>2.07915992920006</v>
      </c>
      <c r="J314" s="16" t="n">
        <f aca="false">D314+I314</f>
        <v>15.755941841086</v>
      </c>
    </row>
    <row r="315" customFormat="false" ht="15" hidden="false" customHeight="false" outlineLevel="0" collapsed="false">
      <c r="A315" s="0" t="n">
        <v>303</v>
      </c>
      <c r="B315" s="7" t="n">
        <v>0.811516</v>
      </c>
      <c r="C315" s="7" t="n">
        <v>0.509104</v>
      </c>
      <c r="D315" s="16" t="n">
        <f aca="false">LOGINV(B315,$B$7,$C$7)</f>
        <v>22.1593831250612</v>
      </c>
      <c r="E315" s="16" t="n">
        <f aca="false">LOGINV(C315,$B$8,$C$8)</f>
        <v>110.825943643181</v>
      </c>
      <c r="F315" s="16" t="n">
        <f aca="false">$B$5/100*E315*2_Girdiler!$B$14*2_Girdiler!$B$15*2_Girdiler!$B$16</f>
        <v>2.78838074206242</v>
      </c>
      <c r="G315" s="16" t="n">
        <f aca="false">MIN(MATCH(F315,2_Girdiler!$B$20:$I$20,1),7)</f>
        <v>1</v>
      </c>
      <c r="H315" s="16" t="n">
        <f aca="false">IF(F315&gt;=40,2_Girdiler!$I$21+(F315-40)*(2_Girdiler!$I$21-2_Girdiler!$H$21)/(2_Girdiler!$I$20-2_Girdiler!$H$20),INDEX(2_Girdiler!$B$21:$I$21,G315)+(F315-INDEX(2_Girdiler!$B$20:$I$20,G315))*(INDEX(2_Girdiler!$B$21:$I$21,G315+1)-INDEX(2_Girdiler!$B$21:$I$21,G315))/(INDEX(2_Girdiler!$B$20:$I$20,G315+1)-INDEX(2_Girdiler!$B$20:$I$20,G315)))</f>
        <v>6.13443763253733</v>
      </c>
      <c r="I315" s="16" t="n">
        <f aca="false">H315/2_Girdiler!$B$17</f>
        <v>2.45770738483066</v>
      </c>
      <c r="J315" s="16" t="n">
        <f aca="false">D315+I315</f>
        <v>24.6170905098919</v>
      </c>
    </row>
    <row r="316" customFormat="false" ht="15" hidden="false" customHeight="false" outlineLevel="0" collapsed="false">
      <c r="A316" s="0" t="n">
        <v>304</v>
      </c>
      <c r="B316" s="7" t="n">
        <v>0.906537</v>
      </c>
      <c r="C316" s="7" t="n">
        <v>0.238603</v>
      </c>
      <c r="D316" s="16" t="n">
        <f aca="false">LOGINV(B316,$B$7,$C$7)</f>
        <v>28.2591170679921</v>
      </c>
      <c r="E316" s="16" t="n">
        <f aca="false">LOGINV(C316,$B$8,$C$8)</f>
        <v>69.0206286519854</v>
      </c>
      <c r="F316" s="16" t="n">
        <f aca="false">$B$5/100*E316*2_Girdiler!$B$14*2_Girdiler!$B$15*2_Girdiler!$B$16</f>
        <v>1.73655901688395</v>
      </c>
      <c r="G316" s="16" t="n">
        <f aca="false">MIN(MATCH(F316,2_Girdiler!$B$20:$I$20,1),7)</f>
        <v>1</v>
      </c>
      <c r="H316" s="16" t="n">
        <f aca="false">IF(F316&gt;=40,2_Girdiler!$I$21+(F316-40)*(2_Girdiler!$I$21-2_Girdiler!$H$21)/(2_Girdiler!$I$20-2_Girdiler!$H$20),INDEX(2_Girdiler!$B$21:$I$21,G316)+(F316-INDEX(2_Girdiler!$B$20:$I$20,G316))*(INDEX(2_Girdiler!$B$21:$I$21,G316+1)-INDEX(2_Girdiler!$B$21:$I$21,G316))/(INDEX(2_Girdiler!$B$20:$I$20,G316+1)-INDEX(2_Girdiler!$B$20:$I$20,G316)))</f>
        <v>3.82042983714469</v>
      </c>
      <c r="I316" s="16" t="n">
        <f aca="false">H316/2_Girdiler!$B$17</f>
        <v>1.53062092834323</v>
      </c>
      <c r="J316" s="16" t="n">
        <f aca="false">D316+I316</f>
        <v>29.7897379963353</v>
      </c>
    </row>
    <row r="317" customFormat="false" ht="15" hidden="false" customHeight="false" outlineLevel="0" collapsed="false">
      <c r="A317" s="0" t="n">
        <v>305</v>
      </c>
      <c r="B317" s="7" t="n">
        <v>0.598456</v>
      </c>
      <c r="C317" s="7" t="n">
        <v>0.634479</v>
      </c>
      <c r="D317" s="16" t="n">
        <f aca="false">LOGINV(B317,$B$7,$C$7)</f>
        <v>15.5613328388731</v>
      </c>
      <c r="E317" s="16" t="n">
        <f aca="false">LOGINV(C317,$B$8,$C$8)</f>
        <v>136.334728422212</v>
      </c>
      <c r="F317" s="16" t="n">
        <f aca="false">$B$5/100*E317*2_Girdiler!$B$14*2_Girdiler!$B$15*2_Girdiler!$B$16</f>
        <v>3.43018176710286</v>
      </c>
      <c r="G317" s="16" t="n">
        <f aca="false">MIN(MATCH(F317,2_Girdiler!$B$20:$I$20,1),7)</f>
        <v>1</v>
      </c>
      <c r="H317" s="16" t="n">
        <f aca="false">IF(F317&gt;=40,2_Girdiler!$I$21+(F317-40)*(2_Girdiler!$I$21-2_Girdiler!$H$21)/(2_Girdiler!$I$20-2_Girdiler!$H$20),INDEX(2_Girdiler!$B$21:$I$21,G317)+(F317-INDEX(2_Girdiler!$B$20:$I$20,G317))*(INDEX(2_Girdiler!$B$21:$I$21,G317+1)-INDEX(2_Girdiler!$B$21:$I$21,G317))/(INDEX(2_Girdiler!$B$20:$I$20,G317+1)-INDEX(2_Girdiler!$B$20:$I$20,G317)))</f>
        <v>7.54639988762629</v>
      </c>
      <c r="I317" s="16" t="n">
        <f aca="false">H317/2_Girdiler!$B$17</f>
        <v>3.02339739087592</v>
      </c>
      <c r="J317" s="16" t="n">
        <f aca="false">D317+I317</f>
        <v>18.584730229749</v>
      </c>
    </row>
    <row r="318" customFormat="false" ht="15" hidden="false" customHeight="false" outlineLevel="0" collapsed="false">
      <c r="A318" s="0" t="n">
        <v>306</v>
      </c>
      <c r="B318" s="7" t="n">
        <v>0.907131</v>
      </c>
      <c r="C318" s="7" t="n">
        <v>0.093256</v>
      </c>
      <c r="D318" s="16" t="n">
        <f aca="false">LOGINV(B318,$B$7,$C$7)</f>
        <v>28.3153326842781</v>
      </c>
      <c r="E318" s="16" t="n">
        <f aca="false">LOGINV(C318,$B$8,$C$8)</f>
        <v>46.5508003537349</v>
      </c>
      <c r="F318" s="16" t="n">
        <f aca="false">$B$5/100*E318*2_Girdiler!$B$14*2_Girdiler!$B$15*2_Girdiler!$B$16</f>
        <v>1.17121813689997</v>
      </c>
      <c r="G318" s="16" t="n">
        <f aca="false">MIN(MATCH(F318,2_Girdiler!$B$20:$I$20,1),7)</f>
        <v>1</v>
      </c>
      <c r="H318" s="16" t="n">
        <f aca="false">IF(F318&gt;=40,2_Girdiler!$I$21+(F318-40)*(2_Girdiler!$I$21-2_Girdiler!$H$21)/(2_Girdiler!$I$20-2_Girdiler!$H$20),INDEX(2_Girdiler!$B$21:$I$21,G318)+(F318-INDEX(2_Girdiler!$B$20:$I$20,G318))*(INDEX(2_Girdiler!$B$21:$I$21,G318+1)-INDEX(2_Girdiler!$B$21:$I$21,G318))/(INDEX(2_Girdiler!$B$20:$I$20,G318+1)-INDEX(2_Girdiler!$B$20:$I$20,G318)))</f>
        <v>2.57667990117993</v>
      </c>
      <c r="I318" s="16" t="n">
        <f aca="false">H318/2_Girdiler!$B$17</f>
        <v>1.03232367835734</v>
      </c>
      <c r="J318" s="16" t="n">
        <f aca="false">D318+I318</f>
        <v>29.3476563626355</v>
      </c>
    </row>
    <row r="319" customFormat="false" ht="15" hidden="false" customHeight="false" outlineLevel="0" collapsed="false">
      <c r="A319" s="0" t="n">
        <v>307</v>
      </c>
      <c r="B319" s="7" t="n">
        <v>0.80572</v>
      </c>
      <c r="C319" s="7" t="n">
        <v>0.68349</v>
      </c>
      <c r="D319" s="16" t="n">
        <f aca="false">LOGINV(B319,$B$7,$C$7)</f>
        <v>21.8982774565097</v>
      </c>
      <c r="E319" s="16" t="n">
        <f aca="false">LOGINV(C319,$B$8,$C$8)</f>
        <v>148.627435628741</v>
      </c>
      <c r="F319" s="16" t="n">
        <f aca="false">$B$5/100*E319*2_Girdiler!$B$14*2_Girdiler!$B$15*2_Girdiler!$B$16</f>
        <v>3.73946628041912</v>
      </c>
      <c r="G319" s="16" t="n">
        <f aca="false">MIN(MATCH(F319,2_Girdiler!$B$20:$I$20,1),7)</f>
        <v>1</v>
      </c>
      <c r="H319" s="16" t="n">
        <f aca="false">IF(F319&gt;=40,2_Girdiler!$I$21+(F319-40)*(2_Girdiler!$I$21-2_Girdiler!$H$21)/(2_Girdiler!$I$20-2_Girdiler!$H$20),INDEX(2_Girdiler!$B$21:$I$21,G319)+(F319-INDEX(2_Girdiler!$B$20:$I$20,G319))*(INDEX(2_Girdiler!$B$21:$I$21,G319+1)-INDEX(2_Girdiler!$B$21:$I$21,G319))/(INDEX(2_Girdiler!$B$20:$I$20,G319+1)-INDEX(2_Girdiler!$B$20:$I$20,G319)))</f>
        <v>8.22682581692206</v>
      </c>
      <c r="I319" s="16" t="n">
        <f aca="false">H319/2_Girdiler!$B$17</f>
        <v>3.29600393306172</v>
      </c>
      <c r="J319" s="16" t="n">
        <f aca="false">D319+I319</f>
        <v>25.1942813895715</v>
      </c>
    </row>
    <row r="320" customFormat="false" ht="15" hidden="false" customHeight="false" outlineLevel="0" collapsed="false">
      <c r="A320" s="0" t="n">
        <v>308</v>
      </c>
      <c r="B320" s="7" t="n">
        <v>0.860609</v>
      </c>
      <c r="C320" s="7" t="n">
        <v>0.608859</v>
      </c>
      <c r="D320" s="16" t="n">
        <f aca="false">LOGINV(B320,$B$7,$C$7)</f>
        <v>24.766634959546</v>
      </c>
      <c r="E320" s="16" t="n">
        <f aca="false">LOGINV(C320,$B$8,$C$8)</f>
        <v>130.530993808542</v>
      </c>
      <c r="F320" s="16" t="n">
        <f aca="false">$B$5/100*E320*2_Girdiler!$B$14*2_Girdiler!$B$15*2_Girdiler!$B$16</f>
        <v>3.28415980422293</v>
      </c>
      <c r="G320" s="16" t="n">
        <f aca="false">MIN(MATCH(F320,2_Girdiler!$B$20:$I$20,1),7)</f>
        <v>1</v>
      </c>
      <c r="H320" s="16" t="n">
        <f aca="false">IF(F320&gt;=40,2_Girdiler!$I$21+(F320-40)*(2_Girdiler!$I$21-2_Girdiler!$H$21)/(2_Girdiler!$I$20-2_Girdiler!$H$20),INDEX(2_Girdiler!$B$21:$I$21,G320)+(F320-INDEX(2_Girdiler!$B$20:$I$20,G320))*(INDEX(2_Girdiler!$B$21:$I$21,G320+1)-INDEX(2_Girdiler!$B$21:$I$21,G320))/(INDEX(2_Girdiler!$B$20:$I$20,G320+1)-INDEX(2_Girdiler!$B$20:$I$20,G320)))</f>
        <v>7.22515156929044</v>
      </c>
      <c r="I320" s="16" t="n">
        <f aca="false">H320/2_Girdiler!$B$17</f>
        <v>2.89469213513239</v>
      </c>
      <c r="J320" s="16" t="n">
        <f aca="false">D320+I320</f>
        <v>27.6613270946784</v>
      </c>
    </row>
    <row r="321" customFormat="false" ht="15" hidden="false" customHeight="false" outlineLevel="0" collapsed="false">
      <c r="A321" s="0" t="n">
        <v>309</v>
      </c>
      <c r="B321" s="7" t="n">
        <v>0.453773</v>
      </c>
      <c r="C321" s="7" t="n">
        <v>0.796326</v>
      </c>
      <c r="D321" s="16" t="n">
        <f aca="false">LOGINV(B321,$B$7,$C$7)</f>
        <v>12.6932031752558</v>
      </c>
      <c r="E321" s="16" t="n">
        <f aca="false">LOGINV(C321,$B$8,$C$8)</f>
        <v>186.432779634042</v>
      </c>
      <c r="F321" s="16" t="n">
        <f aca="false">$B$5/100*E321*2_Girdiler!$B$14*2_Girdiler!$B$15*2_Girdiler!$B$16</f>
        <v>4.6906487355925</v>
      </c>
      <c r="G321" s="16" t="n">
        <f aca="false">MIN(MATCH(F321,2_Girdiler!$B$20:$I$20,1),7)</f>
        <v>1</v>
      </c>
      <c r="H321" s="16" t="n">
        <f aca="false">IF(F321&gt;=40,2_Girdiler!$I$21+(F321-40)*(2_Girdiler!$I$21-2_Girdiler!$H$21)/(2_Girdiler!$I$20-2_Girdiler!$H$20),INDEX(2_Girdiler!$B$21:$I$21,G321)+(F321-INDEX(2_Girdiler!$B$20:$I$20,G321))*(INDEX(2_Girdiler!$B$21:$I$21,G321+1)-INDEX(2_Girdiler!$B$21:$I$21,G321))/(INDEX(2_Girdiler!$B$20:$I$20,G321+1)-INDEX(2_Girdiler!$B$20:$I$20,G321)))</f>
        <v>10.3194272183035</v>
      </c>
      <c r="I321" s="16" t="n">
        <f aca="false">H321/2_Girdiler!$B$17</f>
        <v>4.13438590476903</v>
      </c>
      <c r="J321" s="16" t="n">
        <f aca="false">D321+I321</f>
        <v>16.8275890800248</v>
      </c>
    </row>
    <row r="322" customFormat="false" ht="15" hidden="false" customHeight="false" outlineLevel="0" collapsed="false">
      <c r="A322" s="0" t="n">
        <v>310</v>
      </c>
      <c r="B322" s="7" t="n">
        <v>0.284184</v>
      </c>
      <c r="C322" s="7" t="n">
        <v>0.055418</v>
      </c>
      <c r="D322" s="16" t="n">
        <f aca="false">LOGINV(B322,$B$7,$C$7)</f>
        <v>9.85350717311666</v>
      </c>
      <c r="E322" s="16" t="n">
        <f aca="false">LOGINV(C322,$B$8,$C$8)</f>
        <v>39.0176344880305</v>
      </c>
      <c r="F322" s="16" t="n">
        <f aca="false">$B$5/100*E322*2_Girdiler!$B$14*2_Girdiler!$B$15*2_Girdiler!$B$16</f>
        <v>0.981683683718848</v>
      </c>
      <c r="G322" s="16" t="n">
        <f aca="false">MIN(MATCH(F322,2_Girdiler!$B$20:$I$20,1),7)</f>
        <v>1</v>
      </c>
      <c r="H322" s="16" t="n">
        <f aca="false">IF(F322&gt;=40,2_Girdiler!$I$21+(F322-40)*(2_Girdiler!$I$21-2_Girdiler!$H$21)/(2_Girdiler!$I$20-2_Girdiler!$H$20),INDEX(2_Girdiler!$B$21:$I$21,G322)+(F322-INDEX(2_Girdiler!$B$20:$I$20,G322))*(INDEX(2_Girdiler!$B$21:$I$21,G322+1)-INDEX(2_Girdiler!$B$21:$I$21,G322))/(INDEX(2_Girdiler!$B$20:$I$20,G322+1)-INDEX(2_Girdiler!$B$20:$I$20,G322)))</f>
        <v>2.15970410418147</v>
      </c>
      <c r="I322" s="16" t="n">
        <f aca="false">H322/2_Girdiler!$B$17</f>
        <v>0.865266067380395</v>
      </c>
      <c r="J322" s="16" t="n">
        <f aca="false">D322+I322</f>
        <v>10.7187732404971</v>
      </c>
    </row>
    <row r="323" customFormat="false" ht="15" hidden="false" customHeight="false" outlineLevel="0" collapsed="false">
      <c r="A323" s="0" t="n">
        <v>311</v>
      </c>
      <c r="B323" s="7" t="n">
        <v>0.749965</v>
      </c>
      <c r="C323" s="7" t="n">
        <v>0.812374</v>
      </c>
      <c r="D323" s="16" t="n">
        <f aca="false">LOGINV(B323,$B$7,$C$7)</f>
        <v>19.7212985588859</v>
      </c>
      <c r="E323" s="16" t="n">
        <f aca="false">LOGINV(C323,$B$8,$C$8)</f>
        <v>193.558552180763</v>
      </c>
      <c r="F323" s="16" t="n">
        <f aca="false">$B$5/100*E323*2_Girdiler!$B$14*2_Girdiler!$B$15*2_Girdiler!$B$16</f>
        <v>4.86993317286801</v>
      </c>
      <c r="G323" s="16" t="n">
        <f aca="false">MIN(MATCH(F323,2_Girdiler!$B$20:$I$20,1),7)</f>
        <v>1</v>
      </c>
      <c r="H323" s="16" t="n">
        <f aca="false">IF(F323&gt;=40,2_Girdiler!$I$21+(F323-40)*(2_Girdiler!$I$21-2_Girdiler!$H$21)/(2_Girdiler!$I$20-2_Girdiler!$H$20),INDEX(2_Girdiler!$B$21:$I$21,G323)+(F323-INDEX(2_Girdiler!$B$20:$I$20,G323))*(INDEX(2_Girdiler!$B$21:$I$21,G323+1)-INDEX(2_Girdiler!$B$21:$I$21,G323))/(INDEX(2_Girdiler!$B$20:$I$20,G323+1)-INDEX(2_Girdiler!$B$20:$I$20,G323)))</f>
        <v>10.7138529803096</v>
      </c>
      <c r="I323" s="16" t="n">
        <f aca="false">H323/2_Girdiler!$B$17</f>
        <v>4.2924090465984</v>
      </c>
      <c r="J323" s="16" t="n">
        <f aca="false">D323+I323</f>
        <v>24.0137076054843</v>
      </c>
    </row>
    <row r="324" customFormat="false" ht="15" hidden="false" customHeight="false" outlineLevel="0" collapsed="false">
      <c r="A324" s="0" t="n">
        <v>312</v>
      </c>
      <c r="B324" s="7" t="n">
        <v>0.828679</v>
      </c>
      <c r="C324" s="7" t="n">
        <v>0.447689</v>
      </c>
      <c r="D324" s="16" t="n">
        <f aca="false">LOGINV(B324,$B$7,$C$7)</f>
        <v>22.9828701054039</v>
      </c>
      <c r="E324" s="16" t="n">
        <f aca="false">LOGINV(C324,$B$8,$C$8)</f>
        <v>100.317923641568</v>
      </c>
      <c r="F324" s="16" t="n">
        <f aca="false">$B$5/100*E324*2_Girdiler!$B$14*2_Girdiler!$B$15*2_Girdiler!$B$16</f>
        <v>2.52399895882186</v>
      </c>
      <c r="G324" s="16" t="n">
        <f aca="false">MIN(MATCH(F324,2_Girdiler!$B$20:$I$20,1),7)</f>
        <v>1</v>
      </c>
      <c r="H324" s="16" t="n">
        <f aca="false">IF(F324&gt;=40,2_Girdiler!$I$21+(F324-40)*(2_Girdiler!$I$21-2_Girdiler!$H$21)/(2_Girdiler!$I$20-2_Girdiler!$H$20),INDEX(2_Girdiler!$B$21:$I$21,G324)+(F324-INDEX(2_Girdiler!$B$20:$I$20,G324))*(INDEX(2_Girdiler!$B$21:$I$21,G324+1)-INDEX(2_Girdiler!$B$21:$I$21,G324))/(INDEX(2_Girdiler!$B$20:$I$20,G324+1)-INDEX(2_Girdiler!$B$20:$I$20,G324)))</f>
        <v>5.55279770940809</v>
      </c>
      <c r="I324" s="16" t="n">
        <f aca="false">H324/2_Girdiler!$B$17</f>
        <v>2.22467856947439</v>
      </c>
      <c r="J324" s="16" t="n">
        <f aca="false">D324+I324</f>
        <v>25.2075486748783</v>
      </c>
    </row>
    <row r="325" customFormat="false" ht="15" hidden="false" customHeight="false" outlineLevel="0" collapsed="false">
      <c r="A325" s="0" t="n">
        <v>313</v>
      </c>
      <c r="B325" s="7" t="n">
        <v>0.732674</v>
      </c>
      <c r="C325" s="7" t="n">
        <v>0.713643</v>
      </c>
      <c r="D325" s="16" t="n">
        <f aca="false">LOGINV(B325,$B$7,$C$7)</f>
        <v>19.1423092517548</v>
      </c>
      <c r="E325" s="16" t="n">
        <f aca="false">LOGINV(C325,$B$8,$C$8)</f>
        <v>157.170175818411</v>
      </c>
      <c r="F325" s="16" t="n">
        <f aca="false">$B$5/100*E325*2_Girdiler!$B$14*2_Girdiler!$B$15*2_Girdiler!$B$16</f>
        <v>3.95440162359122</v>
      </c>
      <c r="G325" s="16" t="n">
        <f aca="false">MIN(MATCH(F325,2_Girdiler!$B$20:$I$20,1),7)</f>
        <v>1</v>
      </c>
      <c r="H325" s="16" t="n">
        <f aca="false">IF(F325&gt;=40,2_Girdiler!$I$21+(F325-40)*(2_Girdiler!$I$21-2_Girdiler!$H$21)/(2_Girdiler!$I$20-2_Girdiler!$H$20),INDEX(2_Girdiler!$B$21:$I$21,G325)+(F325-INDEX(2_Girdiler!$B$20:$I$20,G325))*(INDEX(2_Girdiler!$B$21:$I$21,G325+1)-INDEX(2_Girdiler!$B$21:$I$21,G325))/(INDEX(2_Girdiler!$B$20:$I$20,G325+1)-INDEX(2_Girdiler!$B$20:$I$20,G325)))</f>
        <v>8.69968357190069</v>
      </c>
      <c r="I325" s="16" t="n">
        <f aca="false">H325/2_Girdiler!$B$17</f>
        <v>3.48545014899868</v>
      </c>
      <c r="J325" s="16" t="n">
        <f aca="false">D325+I325</f>
        <v>22.6277594007535</v>
      </c>
    </row>
    <row r="326" customFormat="false" ht="15" hidden="false" customHeight="false" outlineLevel="0" collapsed="false">
      <c r="A326" s="0" t="n">
        <v>314</v>
      </c>
      <c r="B326" s="7" t="n">
        <v>0.288549</v>
      </c>
      <c r="C326" s="7" t="n">
        <v>0.765539</v>
      </c>
      <c r="D326" s="16" t="n">
        <f aca="false">LOGINV(B326,$B$7,$C$7)</f>
        <v>9.9242156911138</v>
      </c>
      <c r="E326" s="16" t="n">
        <f aca="false">LOGINV(C326,$B$8,$C$8)</f>
        <v>174.290284802165</v>
      </c>
      <c r="F326" s="16" t="n">
        <f aca="false">$B$5/100*E326*2_Girdiler!$B$14*2_Girdiler!$B$15*2_Girdiler!$B$16</f>
        <v>4.38514356562247</v>
      </c>
      <c r="G326" s="16" t="n">
        <f aca="false">MIN(MATCH(F326,2_Girdiler!$B$20:$I$20,1),7)</f>
        <v>1</v>
      </c>
      <c r="H326" s="16" t="n">
        <f aca="false">IF(F326&gt;=40,2_Girdiler!$I$21+(F326-40)*(2_Girdiler!$I$21-2_Girdiler!$H$21)/(2_Girdiler!$I$20-2_Girdiler!$H$20),INDEX(2_Girdiler!$B$21:$I$21,G326)+(F326-INDEX(2_Girdiler!$B$20:$I$20,G326))*(INDEX(2_Girdiler!$B$21:$I$21,G326+1)-INDEX(2_Girdiler!$B$21:$I$21,G326))/(INDEX(2_Girdiler!$B$20:$I$20,G326+1)-INDEX(2_Girdiler!$B$20:$I$20,G326)))</f>
        <v>9.64731584436943</v>
      </c>
      <c r="I326" s="16" t="n">
        <f aca="false">H326/2_Girdiler!$B$17</f>
        <v>3.86511051457109</v>
      </c>
      <c r="J326" s="16" t="n">
        <f aca="false">D326+I326</f>
        <v>13.7893262056849</v>
      </c>
    </row>
    <row r="327" customFormat="false" ht="15" hidden="false" customHeight="false" outlineLevel="0" collapsed="false">
      <c r="A327" s="0" t="n">
        <v>315</v>
      </c>
      <c r="B327" s="7" t="n">
        <v>0.964191</v>
      </c>
      <c r="C327" s="7" t="n">
        <v>0.352104</v>
      </c>
      <c r="D327" s="16" t="n">
        <f aca="false">LOGINV(B327,$B$7,$C$7)</f>
        <v>36.9652291573974</v>
      </c>
      <c r="E327" s="16" t="n">
        <f aca="false">LOGINV(C327,$B$8,$C$8)</f>
        <v>85.4701691351566</v>
      </c>
      <c r="F327" s="16" t="n">
        <f aca="false">$B$5/100*E327*2_Girdiler!$B$14*2_Girdiler!$B$15*2_Girdiler!$B$16</f>
        <v>2.15042945544054</v>
      </c>
      <c r="G327" s="16" t="n">
        <f aca="false">MIN(MATCH(F327,2_Girdiler!$B$20:$I$20,1),7)</f>
        <v>1</v>
      </c>
      <c r="H327" s="16" t="n">
        <f aca="false">IF(F327&gt;=40,2_Girdiler!$I$21+(F327-40)*(2_Girdiler!$I$21-2_Girdiler!$H$21)/(2_Girdiler!$I$20-2_Girdiler!$H$20),INDEX(2_Girdiler!$B$21:$I$21,G327)+(F327-INDEX(2_Girdiler!$B$20:$I$20,G327))*(INDEX(2_Girdiler!$B$21:$I$21,G327+1)-INDEX(2_Girdiler!$B$21:$I$21,G327))/(INDEX(2_Girdiler!$B$20:$I$20,G327+1)-INDEX(2_Girdiler!$B$20:$I$20,G327)))</f>
        <v>4.73094480196919</v>
      </c>
      <c r="I327" s="16" t="n">
        <f aca="false">H327/2_Girdiler!$B$17</f>
        <v>1.89541057771201</v>
      </c>
      <c r="J327" s="16" t="n">
        <f aca="false">D327+I327</f>
        <v>38.8606397351094</v>
      </c>
    </row>
    <row r="328" customFormat="false" ht="15" hidden="false" customHeight="false" outlineLevel="0" collapsed="false">
      <c r="A328" s="0" t="n">
        <v>316</v>
      </c>
      <c r="B328" s="7" t="n">
        <v>0.273446</v>
      </c>
      <c r="C328" s="7" t="n">
        <v>0.583858</v>
      </c>
      <c r="D328" s="16" t="n">
        <f aca="false">LOGINV(B328,$B$7,$C$7)</f>
        <v>9.67948709652833</v>
      </c>
      <c r="E328" s="16" t="n">
        <f aca="false">LOGINV(C328,$B$8,$C$8)</f>
        <v>125.202028858867</v>
      </c>
      <c r="F328" s="16" t="n">
        <f aca="false">$B$5/100*E328*2_Girdiler!$B$14*2_Girdiler!$B$15*2_Girdiler!$B$16</f>
        <v>3.15008304608909</v>
      </c>
      <c r="G328" s="16" t="n">
        <f aca="false">MIN(MATCH(F328,2_Girdiler!$B$20:$I$20,1),7)</f>
        <v>1</v>
      </c>
      <c r="H328" s="16" t="n">
        <f aca="false">IF(F328&gt;=40,2_Girdiler!$I$21+(F328-40)*(2_Girdiler!$I$21-2_Girdiler!$H$21)/(2_Girdiler!$I$20-2_Girdiler!$H$20),INDEX(2_Girdiler!$B$21:$I$21,G328)+(F328-INDEX(2_Girdiler!$B$20:$I$20,G328))*(INDEX(2_Girdiler!$B$21:$I$21,G328+1)-INDEX(2_Girdiler!$B$21:$I$21,G328))/(INDEX(2_Girdiler!$B$20:$I$20,G328+1)-INDEX(2_Girdiler!$B$20:$I$20,G328)))</f>
        <v>6.93018270139601</v>
      </c>
      <c r="I328" s="16" t="n">
        <f aca="false">H328/2_Girdiler!$B$17</f>
        <v>2.77651550536699</v>
      </c>
      <c r="J328" s="16" t="n">
        <f aca="false">D328+I328</f>
        <v>12.4560026018953</v>
      </c>
    </row>
    <row r="329" customFormat="false" ht="15" hidden="false" customHeight="false" outlineLevel="0" collapsed="false">
      <c r="A329" s="0" t="n">
        <v>317</v>
      </c>
      <c r="B329" s="7" t="n">
        <v>0.87781</v>
      </c>
      <c r="C329" s="7" t="n">
        <v>0.608292</v>
      </c>
      <c r="D329" s="16" t="n">
        <f aca="false">LOGINV(B329,$B$7,$C$7)</f>
        <v>25.911169718106</v>
      </c>
      <c r="E329" s="16" t="n">
        <f aca="false">LOGINV(C329,$B$8,$C$8)</f>
        <v>130.406665367723</v>
      </c>
      <c r="F329" s="16" t="n">
        <f aca="false">$B$5/100*E329*2_Girdiler!$B$14*2_Girdiler!$B$15*2_Girdiler!$B$16</f>
        <v>3.2810317006519</v>
      </c>
      <c r="G329" s="16" t="n">
        <f aca="false">MIN(MATCH(F329,2_Girdiler!$B$20:$I$20,1),7)</f>
        <v>1</v>
      </c>
      <c r="H329" s="16" t="n">
        <f aca="false">IF(F329&gt;=40,2_Girdiler!$I$21+(F329-40)*(2_Girdiler!$I$21-2_Girdiler!$H$21)/(2_Girdiler!$I$20-2_Girdiler!$H$20),INDEX(2_Girdiler!$B$21:$I$21,G329)+(F329-INDEX(2_Girdiler!$B$20:$I$20,G329))*(INDEX(2_Girdiler!$B$21:$I$21,G329+1)-INDEX(2_Girdiler!$B$21:$I$21,G329))/(INDEX(2_Girdiler!$B$20:$I$20,G329+1)-INDEX(2_Girdiler!$B$20:$I$20,G329)))</f>
        <v>7.21826974143418</v>
      </c>
      <c r="I329" s="16" t="n">
        <f aca="false">H329/2_Girdiler!$B$17</f>
        <v>2.89193499256177</v>
      </c>
      <c r="J329" s="16" t="n">
        <f aca="false">D329+I329</f>
        <v>28.8031047106678</v>
      </c>
    </row>
    <row r="330" customFormat="false" ht="15" hidden="false" customHeight="false" outlineLevel="0" collapsed="false">
      <c r="A330" s="0" t="n">
        <v>318</v>
      </c>
      <c r="B330" s="7" t="n">
        <v>0.970048</v>
      </c>
      <c r="C330" s="7" t="n">
        <v>0.922614</v>
      </c>
      <c r="D330" s="16" t="n">
        <f aca="false">LOGINV(B330,$B$7,$C$7)</f>
        <v>38.6500409500483</v>
      </c>
      <c r="E330" s="16" t="n">
        <f aca="false">LOGINV(C330,$B$8,$C$8)</f>
        <v>273.607815824681</v>
      </c>
      <c r="F330" s="16" t="n">
        <f aca="false">$B$5/100*E330*2_Girdiler!$B$14*2_Girdiler!$B$15*2_Girdiler!$B$16</f>
        <v>6.88397264614897</v>
      </c>
      <c r="G330" s="16" t="n">
        <f aca="false">MIN(MATCH(F330,2_Girdiler!$B$20:$I$20,1),7)</f>
        <v>2</v>
      </c>
      <c r="H330" s="16" t="n">
        <f aca="false">IF(F330&gt;=40,2_Girdiler!$I$21+(F330-40)*(2_Girdiler!$I$21-2_Girdiler!$H$21)/(2_Girdiler!$I$20-2_Girdiler!$H$20),INDEX(2_Girdiler!$B$21:$I$21,G330)+(F330-INDEX(2_Girdiler!$B$20:$I$20,G330))*(INDEX(2_Girdiler!$B$21:$I$21,G330+1)-INDEX(2_Girdiler!$B$21:$I$21,G330))/(INDEX(2_Girdiler!$B$20:$I$20,G330+1)-INDEX(2_Girdiler!$B$20:$I$20,G330)))</f>
        <v>14.0143562338384</v>
      </c>
      <c r="I330" s="16" t="n">
        <f aca="false">H330/2_Girdiler!$B$17</f>
        <v>5.6147260552237</v>
      </c>
      <c r="J330" s="16" t="n">
        <f aca="false">D330+I330</f>
        <v>44.264767005272</v>
      </c>
    </row>
    <row r="331" customFormat="false" ht="15" hidden="false" customHeight="false" outlineLevel="0" collapsed="false">
      <c r="A331" s="0" t="n">
        <v>319</v>
      </c>
      <c r="B331" s="7" t="n">
        <v>0.71072</v>
      </c>
      <c r="C331" s="7" t="n">
        <v>0.706894</v>
      </c>
      <c r="D331" s="16" t="n">
        <f aca="false">LOGINV(B331,$B$7,$C$7)</f>
        <v>18.456742626261</v>
      </c>
      <c r="E331" s="16" t="n">
        <f aca="false">LOGINV(C331,$B$8,$C$8)</f>
        <v>155.181647214313</v>
      </c>
      <c r="F331" s="16" t="n">
        <f aca="false">$B$5/100*E331*2_Girdiler!$B$14*2_Girdiler!$B$15*2_Girdiler!$B$16</f>
        <v>3.90437024391211</v>
      </c>
      <c r="G331" s="16" t="n">
        <f aca="false">MIN(MATCH(F331,2_Girdiler!$B$20:$I$20,1),7)</f>
        <v>1</v>
      </c>
      <c r="H331" s="16" t="n">
        <f aca="false">IF(F331&gt;=40,2_Girdiler!$I$21+(F331-40)*(2_Girdiler!$I$21-2_Girdiler!$H$21)/(2_Girdiler!$I$20-2_Girdiler!$H$20),INDEX(2_Girdiler!$B$21:$I$21,G331)+(F331-INDEX(2_Girdiler!$B$20:$I$20,G331))*(INDEX(2_Girdiler!$B$21:$I$21,G331+1)-INDEX(2_Girdiler!$B$21:$I$21,G331))/(INDEX(2_Girdiler!$B$20:$I$20,G331+1)-INDEX(2_Girdiler!$B$20:$I$20,G331)))</f>
        <v>8.58961453660663</v>
      </c>
      <c r="I331" s="16" t="n">
        <f aca="false">H331/2_Girdiler!$B$17</f>
        <v>3.44135197780714</v>
      </c>
      <c r="J331" s="16" t="n">
        <f aca="false">D331+I331</f>
        <v>21.8980946040682</v>
      </c>
    </row>
    <row r="332" customFormat="false" ht="15" hidden="false" customHeight="false" outlineLevel="0" collapsed="false">
      <c r="A332" s="0" t="n">
        <v>320</v>
      </c>
      <c r="B332" s="7" t="n">
        <v>0.178054</v>
      </c>
      <c r="C332" s="7" t="n">
        <v>0.341049</v>
      </c>
      <c r="D332" s="16" t="n">
        <f aca="false">LOGINV(B332,$B$7,$C$7)</f>
        <v>8.09646543465453</v>
      </c>
      <c r="E332" s="16" t="n">
        <f aca="false">LOGINV(C332,$B$8,$C$8)</f>
        <v>83.83336368556</v>
      </c>
      <c r="F332" s="16" t="n">
        <f aca="false">$B$5/100*E332*2_Girdiler!$B$14*2_Girdiler!$B$15*2_Girdiler!$B$16</f>
        <v>2.10924743032869</v>
      </c>
      <c r="G332" s="16" t="n">
        <f aca="false">MIN(MATCH(F332,2_Girdiler!$B$20:$I$20,1),7)</f>
        <v>1</v>
      </c>
      <c r="H332" s="16" t="n">
        <f aca="false">IF(F332&gt;=40,2_Girdiler!$I$21+(F332-40)*(2_Girdiler!$I$21-2_Girdiler!$H$21)/(2_Girdiler!$I$20-2_Girdiler!$H$20),INDEX(2_Girdiler!$B$21:$I$21,G332)+(F332-INDEX(2_Girdiler!$B$20:$I$20,G332))*(INDEX(2_Girdiler!$B$21:$I$21,G332+1)-INDEX(2_Girdiler!$B$21:$I$21,G332))/(INDEX(2_Girdiler!$B$20:$I$20,G332+1)-INDEX(2_Girdiler!$B$20:$I$20,G332)))</f>
        <v>4.64034434672312</v>
      </c>
      <c r="I332" s="16" t="n">
        <f aca="false">H332/2_Girdiler!$B$17</f>
        <v>1.85911231839869</v>
      </c>
      <c r="J332" s="16" t="n">
        <f aca="false">D332+I332</f>
        <v>9.95557775305321</v>
      </c>
    </row>
    <row r="333" customFormat="false" ht="15" hidden="false" customHeight="false" outlineLevel="0" collapsed="false">
      <c r="A333" s="0" t="n">
        <v>321</v>
      </c>
      <c r="B333" s="7" t="n">
        <v>0.810146</v>
      </c>
      <c r="C333" s="7" t="n">
        <v>0.400456</v>
      </c>
      <c r="D333" s="16" t="n">
        <f aca="false">LOGINV(B333,$B$7,$C$7)</f>
        <v>22.0969448786333</v>
      </c>
      <c r="E333" s="16" t="n">
        <f aca="false">LOGINV(C333,$B$8,$C$8)</f>
        <v>92.8008040411852</v>
      </c>
      <c r="F333" s="16" t="n">
        <f aca="false">$B$5/100*E333*2_Girdiler!$B$14*2_Girdiler!$B$15*2_Girdiler!$B$16</f>
        <v>2.33486822967622</v>
      </c>
      <c r="G333" s="16" t="n">
        <f aca="false">MIN(MATCH(F333,2_Girdiler!$B$20:$I$20,1),7)</f>
        <v>1</v>
      </c>
      <c r="H333" s="16" t="n">
        <f aca="false">IF(F333&gt;=40,2_Girdiler!$I$21+(F333-40)*(2_Girdiler!$I$21-2_Girdiler!$H$21)/(2_Girdiler!$I$20-2_Girdiler!$H$20),INDEX(2_Girdiler!$B$21:$I$21,G333)+(F333-INDEX(2_Girdiler!$B$20:$I$20,G333))*(INDEX(2_Girdiler!$B$21:$I$21,G333+1)-INDEX(2_Girdiler!$B$21:$I$21,G333))/(INDEX(2_Girdiler!$B$20:$I$20,G333+1)-INDEX(2_Girdiler!$B$20:$I$20,G333)))</f>
        <v>5.13671010528768</v>
      </c>
      <c r="I333" s="16" t="n">
        <f aca="false">H333/2_Girdiler!$B$17</f>
        <v>2.05797680500308</v>
      </c>
      <c r="J333" s="16" t="n">
        <f aca="false">D333+I333</f>
        <v>24.1549216836363</v>
      </c>
    </row>
    <row r="334" customFormat="false" ht="15" hidden="false" customHeight="false" outlineLevel="0" collapsed="false">
      <c r="A334" s="0" t="n">
        <v>322</v>
      </c>
      <c r="B334" s="7" t="n">
        <v>0.228057</v>
      </c>
      <c r="C334" s="7" t="n">
        <v>0.063123</v>
      </c>
      <c r="D334" s="16" t="n">
        <f aca="false">LOGINV(B334,$B$7,$C$7)</f>
        <v>8.93871249022051</v>
      </c>
      <c r="E334" s="16" t="n">
        <f aca="false">LOGINV(C334,$B$8,$C$8)</f>
        <v>40.6993280904002</v>
      </c>
      <c r="F334" s="16" t="n">
        <f aca="false">$B$5/100*E334*2_Girdiler!$B$14*2_Girdiler!$B$15*2_Girdiler!$B$16</f>
        <v>1.02399509475447</v>
      </c>
      <c r="G334" s="16" t="n">
        <f aca="false">MIN(MATCH(F334,2_Girdiler!$B$20:$I$20,1),7)</f>
        <v>1</v>
      </c>
      <c r="H334" s="16" t="n">
        <f aca="false">IF(F334&gt;=40,2_Girdiler!$I$21+(F334-40)*(2_Girdiler!$I$21-2_Girdiler!$H$21)/(2_Girdiler!$I$20-2_Girdiler!$H$20),INDEX(2_Girdiler!$B$21:$I$21,G334)+(F334-INDEX(2_Girdiler!$B$20:$I$20,G334))*(INDEX(2_Girdiler!$B$21:$I$21,G334+1)-INDEX(2_Girdiler!$B$21:$I$21,G334))/(INDEX(2_Girdiler!$B$20:$I$20,G334+1)-INDEX(2_Girdiler!$B$20:$I$20,G334)))</f>
        <v>2.25278920845983</v>
      </c>
      <c r="I334" s="16" t="n">
        <f aca="false">H334/2_Girdiler!$B$17</f>
        <v>0.902559779030381</v>
      </c>
      <c r="J334" s="16" t="n">
        <f aca="false">D334+I334</f>
        <v>9.84127226925089</v>
      </c>
    </row>
    <row r="335" customFormat="false" ht="15" hidden="false" customHeight="false" outlineLevel="0" collapsed="false">
      <c r="A335" s="0" t="n">
        <v>323</v>
      </c>
      <c r="B335" s="7" t="n">
        <v>0.223046</v>
      </c>
      <c r="C335" s="7" t="n">
        <v>0.577113</v>
      </c>
      <c r="D335" s="16" t="n">
        <f aca="false">LOGINV(B335,$B$7,$C$7)</f>
        <v>8.85596356390543</v>
      </c>
      <c r="E335" s="16" t="n">
        <f aca="false">LOGINV(C335,$B$8,$C$8)</f>
        <v>123.814862134504</v>
      </c>
      <c r="F335" s="16" t="n">
        <f aca="false">$B$5/100*E335*2_Girdiler!$B$14*2_Girdiler!$B$15*2_Girdiler!$B$16</f>
        <v>3.11518193130411</v>
      </c>
      <c r="G335" s="16" t="n">
        <f aca="false">MIN(MATCH(F335,2_Girdiler!$B$20:$I$20,1),7)</f>
        <v>1</v>
      </c>
      <c r="H335" s="16" t="n">
        <f aca="false">IF(F335&gt;=40,2_Girdiler!$I$21+(F335-40)*(2_Girdiler!$I$21-2_Girdiler!$H$21)/(2_Girdiler!$I$20-2_Girdiler!$H$20),INDEX(2_Girdiler!$B$21:$I$21,G335)+(F335-INDEX(2_Girdiler!$B$20:$I$20,G335))*(INDEX(2_Girdiler!$B$21:$I$21,G335+1)-INDEX(2_Girdiler!$B$21:$I$21,G335))/(INDEX(2_Girdiler!$B$20:$I$20,G335+1)-INDEX(2_Girdiler!$B$20:$I$20,G335)))</f>
        <v>6.85340024886905</v>
      </c>
      <c r="I335" s="16" t="n">
        <f aca="false">H335/2_Girdiler!$B$17</f>
        <v>2.74575330483536</v>
      </c>
      <c r="J335" s="16" t="n">
        <f aca="false">D335+I335</f>
        <v>11.6017168687408</v>
      </c>
    </row>
    <row r="336" customFormat="false" ht="15" hidden="false" customHeight="false" outlineLevel="0" collapsed="false">
      <c r="A336" s="0" t="n">
        <v>324</v>
      </c>
      <c r="B336" s="7" t="n">
        <v>0.924137</v>
      </c>
      <c r="C336" s="7" t="n">
        <v>0.391521</v>
      </c>
      <c r="D336" s="16" t="n">
        <f aca="false">LOGINV(B336,$B$7,$C$7)</f>
        <v>30.1086175483848</v>
      </c>
      <c r="E336" s="16" t="n">
        <f aca="false">LOGINV(C336,$B$8,$C$8)</f>
        <v>91.4220014746772</v>
      </c>
      <c r="F336" s="16" t="n">
        <f aca="false">$B$5/100*E336*2_Girdiler!$B$14*2_Girdiler!$B$15*2_Girdiler!$B$16</f>
        <v>2.30017755710288</v>
      </c>
      <c r="G336" s="16" t="n">
        <f aca="false">MIN(MATCH(F336,2_Girdiler!$B$20:$I$20,1),7)</f>
        <v>1</v>
      </c>
      <c r="H336" s="16" t="n">
        <f aca="false">IF(F336&gt;=40,2_Girdiler!$I$21+(F336-40)*(2_Girdiler!$I$21-2_Girdiler!$H$21)/(2_Girdiler!$I$20-2_Girdiler!$H$20),INDEX(2_Girdiler!$B$21:$I$21,G336)+(F336-INDEX(2_Girdiler!$B$20:$I$20,G336))*(INDEX(2_Girdiler!$B$21:$I$21,G336+1)-INDEX(2_Girdiler!$B$21:$I$21,G336))/(INDEX(2_Girdiler!$B$20:$I$20,G336+1)-INDEX(2_Girdiler!$B$20:$I$20,G336)))</f>
        <v>5.06039062562634</v>
      </c>
      <c r="I336" s="16" t="n">
        <f aca="false">H336/2_Girdiler!$B$17</f>
        <v>2.02740009039517</v>
      </c>
      <c r="J336" s="16" t="n">
        <f aca="false">D336+I336</f>
        <v>32.13601763878</v>
      </c>
    </row>
    <row r="337" customFormat="false" ht="15" hidden="false" customHeight="false" outlineLevel="0" collapsed="false">
      <c r="A337" s="0" t="n">
        <v>325</v>
      </c>
      <c r="B337" s="7" t="n">
        <v>0.789535</v>
      </c>
      <c r="C337" s="7" t="n">
        <v>0.128795</v>
      </c>
      <c r="D337" s="16" t="n">
        <f aca="false">LOGINV(B337,$B$7,$C$7)</f>
        <v>21.2084661161818</v>
      </c>
      <c r="E337" s="16" t="n">
        <f aca="false">LOGINV(C337,$B$8,$C$8)</f>
        <v>52.5862604128311</v>
      </c>
      <c r="F337" s="16" t="n">
        <f aca="false">$B$5/100*E337*2_Girdiler!$B$14*2_Girdiler!$B$15*2_Girdiler!$B$16</f>
        <v>1.32307031198683</v>
      </c>
      <c r="G337" s="16" t="n">
        <f aca="false">MIN(MATCH(F337,2_Girdiler!$B$20:$I$20,1),7)</f>
        <v>1</v>
      </c>
      <c r="H337" s="16" t="n">
        <f aca="false">IF(F337&gt;=40,2_Girdiler!$I$21+(F337-40)*(2_Girdiler!$I$21-2_Girdiler!$H$21)/(2_Girdiler!$I$20-2_Girdiler!$H$20),INDEX(2_Girdiler!$B$21:$I$21,G337)+(F337-INDEX(2_Girdiler!$B$20:$I$20,G337))*(INDEX(2_Girdiler!$B$21:$I$21,G337+1)-INDEX(2_Girdiler!$B$21:$I$21,G337))/(INDEX(2_Girdiler!$B$20:$I$20,G337+1)-INDEX(2_Girdiler!$B$20:$I$20,G337)))</f>
        <v>2.91075468637103</v>
      </c>
      <c r="I337" s="16" t="n">
        <f aca="false">H337/2_Girdiler!$B$17</f>
        <v>1.16616774293711</v>
      </c>
      <c r="J337" s="16" t="n">
        <f aca="false">D337+I337</f>
        <v>22.3746338591189</v>
      </c>
    </row>
    <row r="338" customFormat="false" ht="15" hidden="false" customHeight="false" outlineLevel="0" collapsed="false">
      <c r="A338" s="0" t="n">
        <v>326</v>
      </c>
      <c r="B338" s="7" t="n">
        <v>0.822736</v>
      </c>
      <c r="C338" s="7" t="n">
        <v>0.927533</v>
      </c>
      <c r="D338" s="16" t="n">
        <f aca="false">LOGINV(B338,$B$7,$C$7)</f>
        <v>22.688641720862</v>
      </c>
      <c r="E338" s="16" t="n">
        <f aca="false">LOGINV(C338,$B$8,$C$8)</f>
        <v>279.82075896603</v>
      </c>
      <c r="F338" s="16" t="n">
        <f aca="false">$B$5/100*E338*2_Girdiler!$B$14*2_Girdiler!$B$15*2_Girdiler!$B$16</f>
        <v>7.04029029558531</v>
      </c>
      <c r="G338" s="16" t="n">
        <f aca="false">MIN(MATCH(F338,2_Girdiler!$B$20:$I$20,1),7)</f>
        <v>2</v>
      </c>
      <c r="H338" s="16" t="n">
        <f aca="false">IF(F338&gt;=40,2_Girdiler!$I$21+(F338-40)*(2_Girdiler!$I$21-2_Girdiler!$H$21)/(2_Girdiler!$I$20-2_Girdiler!$H$20),INDEX(2_Girdiler!$B$21:$I$21,G338)+(F338-INDEX(2_Girdiler!$B$20:$I$20,G338))*(INDEX(2_Girdiler!$B$21:$I$21,G338+1)-INDEX(2_Girdiler!$B$21:$I$21,G338))/(INDEX(2_Girdiler!$B$20:$I$20,G338+1)-INDEX(2_Girdiler!$B$20:$I$20,G338)))</f>
        <v>14.2644644729365</v>
      </c>
      <c r="I338" s="16" t="n">
        <f aca="false">H338/2_Girdiler!$B$17</f>
        <v>5.71492967665725</v>
      </c>
      <c r="J338" s="16" t="n">
        <f aca="false">D338+I338</f>
        <v>28.4035713975193</v>
      </c>
    </row>
    <row r="339" customFormat="false" ht="15" hidden="false" customHeight="false" outlineLevel="0" collapsed="false">
      <c r="A339" s="0" t="n">
        <v>327</v>
      </c>
      <c r="B339" s="7" t="n">
        <v>0.502561</v>
      </c>
      <c r="C339" s="7" t="n">
        <v>0.454775</v>
      </c>
      <c r="D339" s="16" t="n">
        <f aca="false">LOGINV(B339,$B$7,$C$7)</f>
        <v>13.5905981333177</v>
      </c>
      <c r="E339" s="16" t="n">
        <f aca="false">LOGINV(C339,$B$8,$C$8)</f>
        <v>101.483508494604</v>
      </c>
      <c r="F339" s="16" t="n">
        <f aca="false">$B$5/100*E339*2_Girdiler!$B$14*2_Girdiler!$B$15*2_Girdiler!$B$16</f>
        <v>2.55332507372425</v>
      </c>
      <c r="G339" s="16" t="n">
        <f aca="false">MIN(MATCH(F339,2_Girdiler!$B$20:$I$20,1),7)</f>
        <v>1</v>
      </c>
      <c r="H339" s="16" t="n">
        <f aca="false">IF(F339&gt;=40,2_Girdiler!$I$21+(F339-40)*(2_Girdiler!$I$21-2_Girdiler!$H$21)/(2_Girdiler!$I$20-2_Girdiler!$H$20),INDEX(2_Girdiler!$B$21:$I$21,G339)+(F339-INDEX(2_Girdiler!$B$20:$I$20,G339))*(INDEX(2_Girdiler!$B$21:$I$21,G339+1)-INDEX(2_Girdiler!$B$21:$I$21,G339))/(INDEX(2_Girdiler!$B$20:$I$20,G339+1)-INDEX(2_Girdiler!$B$20:$I$20,G339)))</f>
        <v>5.61731516219335</v>
      </c>
      <c r="I339" s="16" t="n">
        <f aca="false">H339/2_Girdiler!$B$17</f>
        <v>2.25052690793003</v>
      </c>
      <c r="J339" s="16" t="n">
        <f aca="false">D339+I339</f>
        <v>15.8411250412477</v>
      </c>
    </row>
    <row r="340" customFormat="false" ht="15" hidden="false" customHeight="false" outlineLevel="0" collapsed="false">
      <c r="A340" s="0" t="n">
        <v>328</v>
      </c>
      <c r="B340" s="7" t="n">
        <v>0.90811</v>
      </c>
      <c r="C340" s="7" t="n">
        <v>0.227819</v>
      </c>
      <c r="D340" s="16" t="n">
        <f aca="false">LOGINV(B340,$B$7,$C$7)</f>
        <v>28.4088140713881</v>
      </c>
      <c r="E340" s="16" t="n">
        <f aca="false">LOGINV(C340,$B$8,$C$8)</f>
        <v>67.4680845871328</v>
      </c>
      <c r="F340" s="16" t="n">
        <f aca="false">$B$5/100*E340*2_Girdiler!$B$14*2_Girdiler!$B$15*2_Girdiler!$B$16</f>
        <v>1.69749700821226</v>
      </c>
      <c r="G340" s="16" t="n">
        <f aca="false">MIN(MATCH(F340,2_Girdiler!$B$20:$I$20,1),7)</f>
        <v>1</v>
      </c>
      <c r="H340" s="16" t="n">
        <f aca="false">IF(F340&gt;=40,2_Girdiler!$I$21+(F340-40)*(2_Girdiler!$I$21-2_Girdiler!$H$21)/(2_Girdiler!$I$20-2_Girdiler!$H$20),INDEX(2_Girdiler!$B$21:$I$21,G340)+(F340-INDEX(2_Girdiler!$B$20:$I$20,G340))*(INDEX(2_Girdiler!$B$21:$I$21,G340+1)-INDEX(2_Girdiler!$B$21:$I$21,G340))/(INDEX(2_Girdiler!$B$20:$I$20,G340+1)-INDEX(2_Girdiler!$B$20:$I$20,G340)))</f>
        <v>3.73449341806697</v>
      </c>
      <c r="I340" s="16" t="n">
        <f aca="false">H340/2_Girdiler!$B$17</f>
        <v>1.49619127326401</v>
      </c>
      <c r="J340" s="16" t="n">
        <f aca="false">D340+I340</f>
        <v>29.9050053446521</v>
      </c>
    </row>
    <row r="341" customFormat="false" ht="15" hidden="false" customHeight="false" outlineLevel="0" collapsed="false">
      <c r="A341" s="0" t="n">
        <v>329</v>
      </c>
      <c r="B341" s="7" t="n">
        <v>0.920627</v>
      </c>
      <c r="C341" s="7" t="n">
        <v>0.9175</v>
      </c>
      <c r="D341" s="16" t="n">
        <f aca="false">LOGINV(B341,$B$7,$C$7)</f>
        <v>29.7058715932273</v>
      </c>
      <c r="E341" s="16" t="n">
        <f aca="false">LOGINV(C341,$B$8,$C$8)</f>
        <v>267.594737843364</v>
      </c>
      <c r="F341" s="16" t="n">
        <f aca="false">$B$5/100*E341*2_Girdiler!$B$14*2_Girdiler!$B$15*2_Girdiler!$B$16</f>
        <v>6.73268360413903</v>
      </c>
      <c r="G341" s="16" t="n">
        <f aca="false">MIN(MATCH(F341,2_Girdiler!$B$20:$I$20,1),7)</f>
        <v>2</v>
      </c>
      <c r="H341" s="16" t="n">
        <f aca="false">IF(F341&gt;=40,2_Girdiler!$I$21+(F341-40)*(2_Girdiler!$I$21-2_Girdiler!$H$21)/(2_Girdiler!$I$20-2_Girdiler!$H$20),INDEX(2_Girdiler!$B$21:$I$21,G341)+(F341-INDEX(2_Girdiler!$B$20:$I$20,G341))*(INDEX(2_Girdiler!$B$21:$I$21,G341+1)-INDEX(2_Girdiler!$B$21:$I$21,G341))/(INDEX(2_Girdiler!$B$20:$I$20,G341+1)-INDEX(2_Girdiler!$B$20:$I$20,G341)))</f>
        <v>13.7722937666224</v>
      </c>
      <c r="I341" s="16" t="n">
        <f aca="false">H341/2_Girdiler!$B$17</f>
        <v>5.51774590008912</v>
      </c>
      <c r="J341" s="16" t="n">
        <f aca="false">D341+I341</f>
        <v>35.2236174933164</v>
      </c>
    </row>
    <row r="342" customFormat="false" ht="15" hidden="false" customHeight="false" outlineLevel="0" collapsed="false">
      <c r="A342" s="0" t="n">
        <v>330</v>
      </c>
      <c r="B342" s="7" t="n">
        <v>0.957546</v>
      </c>
      <c r="C342" s="7" t="n">
        <v>0.891127</v>
      </c>
      <c r="D342" s="16" t="n">
        <f aca="false">LOGINV(B342,$B$7,$C$7)</f>
        <v>35.3797696309976</v>
      </c>
      <c r="E342" s="16" t="n">
        <f aca="false">LOGINV(C342,$B$8,$C$8)</f>
        <v>241.975411120324</v>
      </c>
      <c r="F342" s="16" t="n">
        <f aca="false">$B$5/100*E342*2_Girdiler!$B$14*2_Girdiler!$B$15*2_Girdiler!$B$16</f>
        <v>6.08810134378735</v>
      </c>
      <c r="G342" s="16" t="n">
        <f aca="false">MIN(MATCH(F342,2_Girdiler!$B$20:$I$20,1),7)</f>
        <v>2</v>
      </c>
      <c r="H342" s="16" t="n">
        <f aca="false">IF(F342&gt;=40,2_Girdiler!$I$21+(F342-40)*(2_Girdiler!$I$21-2_Girdiler!$H$21)/(2_Girdiler!$I$20-2_Girdiler!$H$20),INDEX(2_Girdiler!$B$21:$I$21,G342)+(F342-INDEX(2_Girdiler!$B$20:$I$20,G342))*(INDEX(2_Girdiler!$B$21:$I$21,G342+1)-INDEX(2_Girdiler!$B$21:$I$21,G342))/(INDEX(2_Girdiler!$B$20:$I$20,G342+1)-INDEX(2_Girdiler!$B$20:$I$20,G342)))</f>
        <v>12.7409621500598</v>
      </c>
      <c r="I342" s="16" t="n">
        <f aca="false">H342/2_Girdiler!$B$17</f>
        <v>5.10455214345343</v>
      </c>
      <c r="J342" s="16" t="n">
        <f aca="false">D342+I342</f>
        <v>40.484321774451</v>
      </c>
    </row>
    <row r="343" customFormat="false" ht="15" hidden="false" customHeight="false" outlineLevel="0" collapsed="false">
      <c r="A343" s="0" t="n">
        <v>331</v>
      </c>
      <c r="B343" s="7" t="n">
        <v>0.525735</v>
      </c>
      <c r="C343" s="7" t="n">
        <v>0.681767</v>
      </c>
      <c r="D343" s="16" t="n">
        <f aca="false">LOGINV(B343,$B$7,$C$7)</f>
        <v>14.038194271965</v>
      </c>
      <c r="E343" s="16" t="n">
        <f aca="false">LOGINV(C343,$B$8,$C$8)</f>
        <v>148.164308626594</v>
      </c>
      <c r="F343" s="16" t="n">
        <f aca="false">$B$5/100*E343*2_Girdiler!$B$14*2_Girdiler!$B$15*2_Girdiler!$B$16</f>
        <v>3.72781400504509</v>
      </c>
      <c r="G343" s="16" t="n">
        <f aca="false">MIN(MATCH(F343,2_Girdiler!$B$20:$I$20,1),7)</f>
        <v>1</v>
      </c>
      <c r="H343" s="16" t="n">
        <f aca="false">IF(F343&gt;=40,2_Girdiler!$I$21+(F343-40)*(2_Girdiler!$I$21-2_Girdiler!$H$21)/(2_Girdiler!$I$20-2_Girdiler!$H$20),INDEX(2_Girdiler!$B$21:$I$21,G343)+(F343-INDEX(2_Girdiler!$B$20:$I$20,G343))*(INDEX(2_Girdiler!$B$21:$I$21,G343+1)-INDEX(2_Girdiler!$B$21:$I$21,G343))/(INDEX(2_Girdiler!$B$20:$I$20,G343+1)-INDEX(2_Girdiler!$B$20:$I$20,G343)))</f>
        <v>8.20119081109921</v>
      </c>
      <c r="I343" s="16" t="n">
        <f aca="false">H343/2_Girdiler!$B$17</f>
        <v>3.28573349803654</v>
      </c>
      <c r="J343" s="16" t="n">
        <f aca="false">D343+I343</f>
        <v>17.3239277700015</v>
      </c>
    </row>
    <row r="344" customFormat="false" ht="15" hidden="false" customHeight="false" outlineLevel="0" collapsed="false">
      <c r="A344" s="0" t="n">
        <v>332</v>
      </c>
      <c r="B344" s="7" t="n">
        <v>0.532996</v>
      </c>
      <c r="C344" s="7" t="n">
        <v>0.301747</v>
      </c>
      <c r="D344" s="16" t="n">
        <f aca="false">LOGINV(B344,$B$7,$C$7)</f>
        <v>14.1817300633458</v>
      </c>
      <c r="E344" s="16" t="n">
        <f aca="false">LOGINV(C344,$B$8,$C$8)</f>
        <v>78.0982508296182</v>
      </c>
      <c r="F344" s="16" t="n">
        <f aca="false">$B$5/100*E344*2_Girdiler!$B$14*2_Girdiler!$B$15*2_Girdiler!$B$16</f>
        <v>1.96495199087319</v>
      </c>
      <c r="G344" s="16" t="n">
        <f aca="false">MIN(MATCH(F344,2_Girdiler!$B$20:$I$20,1),7)</f>
        <v>1</v>
      </c>
      <c r="H344" s="16" t="n">
        <f aca="false">IF(F344&gt;=40,2_Girdiler!$I$21+(F344-40)*(2_Girdiler!$I$21-2_Girdiler!$H$21)/(2_Girdiler!$I$20-2_Girdiler!$H$20),INDEX(2_Girdiler!$B$21:$I$21,G344)+(F344-INDEX(2_Girdiler!$B$20:$I$20,G344))*(INDEX(2_Girdiler!$B$21:$I$21,G344+1)-INDEX(2_Girdiler!$B$21:$I$21,G344))/(INDEX(2_Girdiler!$B$20:$I$20,G344+1)-INDEX(2_Girdiler!$B$20:$I$20,G344)))</f>
        <v>4.32289437992103</v>
      </c>
      <c r="I344" s="16" t="n">
        <f aca="false">H344/2_Girdiler!$B$17</f>
        <v>1.73192883810939</v>
      </c>
      <c r="J344" s="16" t="n">
        <f aca="false">D344+I344</f>
        <v>15.9136589014552</v>
      </c>
    </row>
    <row r="345" customFormat="false" ht="15" hidden="false" customHeight="false" outlineLevel="0" collapsed="false">
      <c r="A345" s="0" t="n">
        <v>333</v>
      </c>
      <c r="B345" s="7" t="n">
        <v>0.99064</v>
      </c>
      <c r="C345" s="7" t="n">
        <v>0.024971</v>
      </c>
      <c r="D345" s="16" t="n">
        <f aca="false">LOGINV(B345,$B$7,$C$7)</f>
        <v>50.2133541392099</v>
      </c>
      <c r="E345" s="16" t="n">
        <f aca="false">LOGINV(C345,$B$8,$C$8)</f>
        <v>30.8073074960313</v>
      </c>
      <c r="F345" s="16" t="n">
        <f aca="false">$B$5/100*E345*2_Girdiler!$B$14*2_Girdiler!$B$15*2_Girdiler!$B$16</f>
        <v>0.775111856600149</v>
      </c>
      <c r="G345" s="16" t="n">
        <f aca="false">MIN(MATCH(F345,2_Girdiler!$B$20:$I$20,1),7)</f>
        <v>1</v>
      </c>
      <c r="H345" s="16" t="n">
        <f aca="false">IF(F345&gt;=40,2_Girdiler!$I$21+(F345-40)*(2_Girdiler!$I$21-2_Girdiler!$H$21)/(2_Girdiler!$I$20-2_Girdiler!$H$20),INDEX(2_Girdiler!$B$21:$I$21,G345)+(F345-INDEX(2_Girdiler!$B$20:$I$20,G345))*(INDEX(2_Girdiler!$B$21:$I$21,G345+1)-INDEX(2_Girdiler!$B$21:$I$21,G345))/(INDEX(2_Girdiler!$B$20:$I$20,G345+1)-INDEX(2_Girdiler!$B$20:$I$20,G345)))</f>
        <v>1.70524608452033</v>
      </c>
      <c r="I345" s="16" t="n">
        <f aca="false">H345/2_Girdiler!$B$17</f>
        <v>0.683191540272567</v>
      </c>
      <c r="J345" s="16" t="n">
        <f aca="false">D345+I345</f>
        <v>50.8965456794825</v>
      </c>
    </row>
    <row r="346" customFormat="false" ht="15" hidden="false" customHeight="false" outlineLevel="0" collapsed="false">
      <c r="A346" s="0" t="n">
        <v>334</v>
      </c>
      <c r="B346" s="7" t="n">
        <v>0.251528</v>
      </c>
      <c r="C346" s="7" t="n">
        <v>0.928645</v>
      </c>
      <c r="D346" s="16" t="n">
        <f aca="false">LOGINV(B346,$B$7,$C$7)</f>
        <v>9.32328742283572</v>
      </c>
      <c r="E346" s="16" t="n">
        <f aca="false">LOGINV(C346,$B$8,$C$8)</f>
        <v>281.289914283946</v>
      </c>
      <c r="F346" s="16" t="n">
        <f aca="false">$B$5/100*E346*2_Girdiler!$B$14*2_Girdiler!$B$15*2_Girdiler!$B$16</f>
        <v>7.07725424338409</v>
      </c>
      <c r="G346" s="16" t="n">
        <f aca="false">MIN(MATCH(F346,2_Girdiler!$B$20:$I$20,1),7)</f>
        <v>2</v>
      </c>
      <c r="H346" s="16" t="n">
        <f aca="false">IF(F346&gt;=40,2_Girdiler!$I$21+(F346-40)*(2_Girdiler!$I$21-2_Girdiler!$H$21)/(2_Girdiler!$I$20-2_Girdiler!$H$20),INDEX(2_Girdiler!$B$21:$I$21,G346)+(F346-INDEX(2_Girdiler!$B$20:$I$20,G346))*(INDEX(2_Girdiler!$B$21:$I$21,G346+1)-INDEX(2_Girdiler!$B$21:$I$21,G346))/(INDEX(2_Girdiler!$B$20:$I$20,G346+1)-INDEX(2_Girdiler!$B$20:$I$20,G346)))</f>
        <v>14.3236067894145</v>
      </c>
      <c r="I346" s="16" t="n">
        <f aca="false">H346/2_Girdiler!$B$17</f>
        <v>5.7386245149898</v>
      </c>
      <c r="J346" s="16" t="n">
        <f aca="false">D346+I346</f>
        <v>15.0619119378255</v>
      </c>
    </row>
    <row r="347" customFormat="false" ht="15" hidden="false" customHeight="false" outlineLevel="0" collapsed="false">
      <c r="A347" s="0" t="n">
        <v>335</v>
      </c>
      <c r="B347" s="7" t="n">
        <v>0.952309</v>
      </c>
      <c r="C347" s="7" t="n">
        <v>0.278815</v>
      </c>
      <c r="D347" s="16" t="n">
        <f aca="false">LOGINV(B347,$B$7,$C$7)</f>
        <v>34.3072658562076</v>
      </c>
      <c r="E347" s="16" t="n">
        <f aca="false">LOGINV(C347,$B$8,$C$8)</f>
        <v>74.7934443237613</v>
      </c>
      <c r="F347" s="16" t="n">
        <f aca="false">$B$5/100*E347*2_Girdiler!$B$14*2_Girdiler!$B$15*2_Girdiler!$B$16</f>
        <v>1.88180305918583</v>
      </c>
      <c r="G347" s="16" t="n">
        <f aca="false">MIN(MATCH(F347,2_Girdiler!$B$20:$I$20,1),7)</f>
        <v>1</v>
      </c>
      <c r="H347" s="16" t="n">
        <f aca="false">IF(F347&gt;=40,2_Girdiler!$I$21+(F347-40)*(2_Girdiler!$I$21-2_Girdiler!$H$21)/(2_Girdiler!$I$20-2_Girdiler!$H$20),INDEX(2_Girdiler!$B$21:$I$21,G347)+(F347-INDEX(2_Girdiler!$B$20:$I$20,G347))*(INDEX(2_Girdiler!$B$21:$I$21,G347+1)-INDEX(2_Girdiler!$B$21:$I$21,G347))/(INDEX(2_Girdiler!$B$20:$I$20,G347+1)-INDEX(2_Girdiler!$B$20:$I$20,G347)))</f>
        <v>4.13996673020884</v>
      </c>
      <c r="I347" s="16" t="n">
        <f aca="false">H347/2_Girdiler!$B$17</f>
        <v>1.65864051691059</v>
      </c>
      <c r="J347" s="16" t="n">
        <f aca="false">D347+I347</f>
        <v>35.9659063731182</v>
      </c>
    </row>
    <row r="348" customFormat="false" ht="15" hidden="false" customHeight="false" outlineLevel="0" collapsed="false">
      <c r="A348" s="0" t="n">
        <v>336</v>
      </c>
      <c r="B348" s="7" t="n">
        <v>0.999783</v>
      </c>
      <c r="C348" s="7" t="n">
        <v>0.812644</v>
      </c>
      <c r="D348" s="16" t="n">
        <f aca="false">LOGINV(B348,$B$7,$C$7)</f>
        <v>96.255854044305</v>
      </c>
      <c r="E348" s="16" t="n">
        <f aca="false">LOGINV(C348,$B$8,$C$8)</f>
        <v>193.683928936142</v>
      </c>
      <c r="F348" s="16" t="n">
        <f aca="false">$B$5/100*E348*2_Girdiler!$B$14*2_Girdiler!$B$15*2_Girdiler!$B$16</f>
        <v>4.87308765203334</v>
      </c>
      <c r="G348" s="16" t="n">
        <f aca="false">MIN(MATCH(F348,2_Girdiler!$B$20:$I$20,1),7)</f>
        <v>1</v>
      </c>
      <c r="H348" s="16" t="n">
        <f aca="false">IF(F348&gt;=40,2_Girdiler!$I$21+(F348-40)*(2_Girdiler!$I$21-2_Girdiler!$H$21)/(2_Girdiler!$I$20-2_Girdiler!$H$20),INDEX(2_Girdiler!$B$21:$I$21,G348)+(F348-INDEX(2_Girdiler!$B$20:$I$20,G348))*(INDEX(2_Girdiler!$B$21:$I$21,G348+1)-INDEX(2_Girdiler!$B$21:$I$21,G348))/(INDEX(2_Girdiler!$B$20:$I$20,G348+1)-INDEX(2_Girdiler!$B$20:$I$20,G348)))</f>
        <v>10.7207928344733</v>
      </c>
      <c r="I348" s="16" t="n">
        <f aca="false">H348/2_Girdiler!$B$17</f>
        <v>4.29518943688836</v>
      </c>
      <c r="J348" s="16" t="n">
        <f aca="false">D348+I348</f>
        <v>100.551043481193</v>
      </c>
    </row>
    <row r="349" customFormat="false" ht="15" hidden="false" customHeight="false" outlineLevel="0" collapsed="false">
      <c r="A349" s="0" t="n">
        <v>337</v>
      </c>
      <c r="B349" s="7" t="n">
        <v>0.776859</v>
      </c>
      <c r="C349" s="7" t="n">
        <v>0.571845</v>
      </c>
      <c r="D349" s="16" t="n">
        <f aca="false">LOGINV(B349,$B$7,$C$7)</f>
        <v>20.704094897392</v>
      </c>
      <c r="E349" s="16" t="n">
        <f aca="false">LOGINV(C349,$B$8,$C$8)</f>
        <v>122.745355800832</v>
      </c>
      <c r="F349" s="16" t="n">
        <f aca="false">$B$5/100*E349*2_Girdiler!$B$14*2_Girdiler!$B$15*2_Girdiler!$B$16</f>
        <v>3.08827315194892</v>
      </c>
      <c r="G349" s="16" t="n">
        <f aca="false">MIN(MATCH(F349,2_Girdiler!$B$20:$I$20,1),7)</f>
        <v>1</v>
      </c>
      <c r="H349" s="16" t="n">
        <f aca="false">IF(F349&gt;=40,2_Girdiler!$I$21+(F349-40)*(2_Girdiler!$I$21-2_Girdiler!$H$21)/(2_Girdiler!$I$20-2_Girdiler!$H$20),INDEX(2_Girdiler!$B$21:$I$21,G349)+(F349-INDEX(2_Girdiler!$B$20:$I$20,G349))*(INDEX(2_Girdiler!$B$21:$I$21,G349+1)-INDEX(2_Girdiler!$B$21:$I$21,G349))/(INDEX(2_Girdiler!$B$20:$I$20,G349+1)-INDEX(2_Girdiler!$B$20:$I$20,G349)))</f>
        <v>6.79420093428763</v>
      </c>
      <c r="I349" s="16" t="n">
        <f aca="false">H349/2_Girdiler!$B$17</f>
        <v>2.72203563072421</v>
      </c>
      <c r="J349" s="16" t="n">
        <f aca="false">D349+I349</f>
        <v>23.4261305281162</v>
      </c>
    </row>
    <row r="350" customFormat="false" ht="15" hidden="false" customHeight="false" outlineLevel="0" collapsed="false">
      <c r="A350" s="0" t="n">
        <v>338</v>
      </c>
      <c r="B350" s="7" t="n">
        <v>0.394272</v>
      </c>
      <c r="C350" s="7" t="n">
        <v>0.009241</v>
      </c>
      <c r="D350" s="16" t="n">
        <f aca="false">LOGINV(B350,$B$7,$C$7)</f>
        <v>11.661634185784</v>
      </c>
      <c r="E350" s="16" t="n">
        <f aca="false">LOGINV(C350,$B$8,$C$8)</f>
        <v>23.8682468103513</v>
      </c>
      <c r="F350" s="16" t="n">
        <f aca="false">$B$5/100*E350*2_Girdiler!$B$14*2_Girdiler!$B$15*2_Girdiler!$B$16</f>
        <v>0.600525089748438</v>
      </c>
      <c r="G350" s="16" t="n">
        <f aca="false">MIN(MATCH(F350,2_Girdiler!$B$20:$I$20,1),7)</f>
        <v>1</v>
      </c>
      <c r="H350" s="16" t="n">
        <f aca="false">IF(F350&gt;=40,2_Girdiler!$I$21+(F350-40)*(2_Girdiler!$I$21-2_Girdiler!$H$21)/(2_Girdiler!$I$20-2_Girdiler!$H$20),INDEX(2_Girdiler!$B$21:$I$21,G350)+(F350-INDEX(2_Girdiler!$B$20:$I$20,G350))*(INDEX(2_Girdiler!$B$21:$I$21,G350+1)-INDEX(2_Girdiler!$B$21:$I$21,G350))/(INDEX(2_Girdiler!$B$20:$I$20,G350+1)-INDEX(2_Girdiler!$B$20:$I$20,G350)))</f>
        <v>1.32115519744656</v>
      </c>
      <c r="I350" s="16" t="n">
        <f aca="false">H350/2_Girdiler!$B$17</f>
        <v>0.529308973335963</v>
      </c>
      <c r="J350" s="16" t="n">
        <f aca="false">D350+I350</f>
        <v>12.19094315912</v>
      </c>
    </row>
    <row r="351" customFormat="false" ht="15" hidden="false" customHeight="false" outlineLevel="0" collapsed="false">
      <c r="A351" s="0" t="n">
        <v>339</v>
      </c>
      <c r="B351" s="7" t="n">
        <v>0.365581</v>
      </c>
      <c r="C351" s="7" t="n">
        <v>0.374784</v>
      </c>
      <c r="D351" s="16" t="n">
        <f aca="false">LOGINV(B351,$B$7,$C$7)</f>
        <v>11.1818103671662</v>
      </c>
      <c r="E351" s="16" t="n">
        <f aca="false">LOGINV(C351,$B$8,$C$8)</f>
        <v>88.8704466040176</v>
      </c>
      <c r="F351" s="16" t="n">
        <f aca="false">$B$5/100*E351*2_Girdiler!$B$14*2_Girdiler!$B$15*2_Girdiler!$B$16</f>
        <v>2.23598043655708</v>
      </c>
      <c r="G351" s="16" t="n">
        <f aca="false">MIN(MATCH(F351,2_Girdiler!$B$20:$I$20,1),7)</f>
        <v>1</v>
      </c>
      <c r="H351" s="16" t="n">
        <f aca="false">IF(F351&gt;=40,2_Girdiler!$I$21+(F351-40)*(2_Girdiler!$I$21-2_Girdiler!$H$21)/(2_Girdiler!$I$20-2_Girdiler!$H$20),INDEX(2_Girdiler!$B$21:$I$21,G351)+(F351-INDEX(2_Girdiler!$B$20:$I$20,G351))*(INDEX(2_Girdiler!$B$21:$I$21,G351+1)-INDEX(2_Girdiler!$B$21:$I$21,G351))/(INDEX(2_Girdiler!$B$20:$I$20,G351+1)-INDEX(2_Girdiler!$B$20:$I$20,G351)))</f>
        <v>4.91915696042558</v>
      </c>
      <c r="I351" s="16" t="n">
        <f aca="false">H351/2_Girdiler!$B$17</f>
        <v>1.9708160899141</v>
      </c>
      <c r="J351" s="16" t="n">
        <f aca="false">D351+I351</f>
        <v>13.1526264570803</v>
      </c>
    </row>
    <row r="352" customFormat="false" ht="15" hidden="false" customHeight="false" outlineLevel="0" collapsed="false">
      <c r="A352" s="0" t="n">
        <v>340</v>
      </c>
      <c r="B352" s="7" t="n">
        <v>0.081488</v>
      </c>
      <c r="C352" s="7" t="n">
        <v>0.084504</v>
      </c>
      <c r="D352" s="16" t="n">
        <f aca="false">LOGINV(B352,$B$7,$C$7)</f>
        <v>6.22238549258047</v>
      </c>
      <c r="E352" s="16" t="n">
        <f aca="false">LOGINV(C352,$B$8,$C$8)</f>
        <v>44.943651425049</v>
      </c>
      <c r="F352" s="16" t="n">
        <f aca="false">$B$5/100*E352*2_Girdiler!$B$14*2_Girdiler!$B$15*2_Girdiler!$B$16</f>
        <v>1.13078226985423</v>
      </c>
      <c r="G352" s="16" t="n">
        <f aca="false">MIN(MATCH(F352,2_Girdiler!$B$20:$I$20,1),7)</f>
        <v>1</v>
      </c>
      <c r="H352" s="16" t="n">
        <f aca="false">IF(F352&gt;=40,2_Girdiler!$I$21+(F352-40)*(2_Girdiler!$I$21-2_Girdiler!$H$21)/(2_Girdiler!$I$20-2_Girdiler!$H$20),INDEX(2_Girdiler!$B$21:$I$21,G352)+(F352-INDEX(2_Girdiler!$B$20:$I$20,G352))*(INDEX(2_Girdiler!$B$21:$I$21,G352+1)-INDEX(2_Girdiler!$B$21:$I$21,G352))/(INDEX(2_Girdiler!$B$20:$I$20,G352+1)-INDEX(2_Girdiler!$B$20:$I$20,G352)))</f>
        <v>2.48772099367931</v>
      </c>
      <c r="I352" s="16" t="n">
        <f aca="false">H352/2_Girdiler!$B$17</f>
        <v>0.996683090416392</v>
      </c>
      <c r="J352" s="16" t="n">
        <f aca="false">D352+I352</f>
        <v>7.21906858299686</v>
      </c>
    </row>
    <row r="353" customFormat="false" ht="15" hidden="false" customHeight="false" outlineLevel="0" collapsed="false">
      <c r="A353" s="0" t="n">
        <v>341</v>
      </c>
      <c r="B353" s="7" t="n">
        <v>0.263369</v>
      </c>
      <c r="C353" s="7" t="n">
        <v>0.494353</v>
      </c>
      <c r="D353" s="16" t="n">
        <f aca="false">LOGINV(B353,$B$7,$C$7)</f>
        <v>9.51595172104452</v>
      </c>
      <c r="E353" s="16" t="n">
        <f aca="false">LOGINV(C353,$B$8,$C$8)</f>
        <v>108.211946638439</v>
      </c>
      <c r="F353" s="16" t="n">
        <f aca="false">$B$5/100*E353*2_Girdiler!$B$14*2_Girdiler!$B$15*2_Girdiler!$B$16</f>
        <v>2.72261257742312</v>
      </c>
      <c r="G353" s="16" t="n">
        <f aca="false">MIN(MATCH(F353,2_Girdiler!$B$20:$I$20,1),7)</f>
        <v>1</v>
      </c>
      <c r="H353" s="16" t="n">
        <f aca="false">IF(F353&gt;=40,2_Girdiler!$I$21+(F353-40)*(2_Girdiler!$I$21-2_Girdiler!$H$21)/(2_Girdiler!$I$20-2_Girdiler!$H$20),INDEX(2_Girdiler!$B$21:$I$21,G353)+(F353-INDEX(2_Girdiler!$B$20:$I$20,G353))*(INDEX(2_Girdiler!$B$21:$I$21,G353+1)-INDEX(2_Girdiler!$B$21:$I$21,G353))/(INDEX(2_Girdiler!$B$20:$I$20,G353+1)-INDEX(2_Girdiler!$B$20:$I$20,G353)))</f>
        <v>5.98974767033087</v>
      </c>
      <c r="I353" s="16" t="n">
        <f aca="false">H353/2_Girdiler!$B$17</f>
        <v>2.3997386499723</v>
      </c>
      <c r="J353" s="16" t="n">
        <f aca="false">D353+I353</f>
        <v>11.9156903710168</v>
      </c>
    </row>
    <row r="354" customFormat="false" ht="15" hidden="false" customHeight="false" outlineLevel="0" collapsed="false">
      <c r="A354" s="0" t="n">
        <v>342</v>
      </c>
      <c r="B354" s="7" t="n">
        <v>0.77412</v>
      </c>
      <c r="C354" s="7" t="n">
        <v>0.588879</v>
      </c>
      <c r="D354" s="16" t="n">
        <f aca="false">LOGINV(B354,$B$7,$C$7)</f>
        <v>20.5988371736862</v>
      </c>
      <c r="E354" s="16" t="n">
        <f aca="false">LOGINV(C354,$B$8,$C$8)</f>
        <v>126.248046122499</v>
      </c>
      <c r="F354" s="16" t="n">
        <f aca="false">$B$5/100*E354*2_Girdiler!$B$14*2_Girdiler!$B$15*2_Girdiler!$B$16</f>
        <v>3.17640084044208</v>
      </c>
      <c r="G354" s="16" t="n">
        <f aca="false">MIN(MATCH(F354,2_Girdiler!$B$20:$I$20,1),7)</f>
        <v>1</v>
      </c>
      <c r="H354" s="16" t="n">
        <f aca="false">IF(F354&gt;=40,2_Girdiler!$I$21+(F354-40)*(2_Girdiler!$I$21-2_Girdiler!$H$21)/(2_Girdiler!$I$20-2_Girdiler!$H$20),INDEX(2_Girdiler!$B$21:$I$21,G354)+(F354-INDEX(2_Girdiler!$B$20:$I$20,G354))*(INDEX(2_Girdiler!$B$21:$I$21,G354+1)-INDEX(2_Girdiler!$B$21:$I$21,G354))/(INDEX(2_Girdiler!$B$20:$I$20,G354+1)-INDEX(2_Girdiler!$B$20:$I$20,G354)))</f>
        <v>6.98808184897257</v>
      </c>
      <c r="I354" s="16" t="n">
        <f aca="false">H354/2_Girdiler!$B$17</f>
        <v>2.7997122792358</v>
      </c>
      <c r="J354" s="16" t="n">
        <f aca="false">D354+I354</f>
        <v>23.398549452922</v>
      </c>
    </row>
    <row r="355" customFormat="false" ht="15" hidden="false" customHeight="false" outlineLevel="0" collapsed="false">
      <c r="A355" s="0" t="n">
        <v>343</v>
      </c>
      <c r="B355" s="7" t="n">
        <v>0.540963</v>
      </c>
      <c r="C355" s="7" t="n">
        <v>0.796597</v>
      </c>
      <c r="D355" s="16" t="n">
        <f aca="false">LOGINV(B355,$B$7,$C$7)</f>
        <v>14.3411671552018</v>
      </c>
      <c r="E355" s="16" t="n">
        <f aca="false">LOGINV(C355,$B$8,$C$8)</f>
        <v>186.548088306262</v>
      </c>
      <c r="F355" s="16" t="n">
        <f aca="false">$B$5/100*E355*2_Girdiler!$B$14*2_Girdiler!$B$15*2_Girdiler!$B$16</f>
        <v>4.69354990178555</v>
      </c>
      <c r="G355" s="16" t="n">
        <f aca="false">MIN(MATCH(F355,2_Girdiler!$B$20:$I$20,1),7)</f>
        <v>1</v>
      </c>
      <c r="H355" s="16" t="n">
        <f aca="false">IF(F355&gt;=40,2_Girdiler!$I$21+(F355-40)*(2_Girdiler!$I$21-2_Girdiler!$H$21)/(2_Girdiler!$I$20-2_Girdiler!$H$20),INDEX(2_Girdiler!$B$21:$I$21,G355)+(F355-INDEX(2_Girdiler!$B$20:$I$20,G355))*(INDEX(2_Girdiler!$B$21:$I$21,G355+1)-INDEX(2_Girdiler!$B$21:$I$21,G355))/(INDEX(2_Girdiler!$B$20:$I$20,G355+1)-INDEX(2_Girdiler!$B$20:$I$20,G355)))</f>
        <v>10.3258097839282</v>
      </c>
      <c r="I355" s="16" t="n">
        <f aca="false">H355/2_Girdiler!$B$17</f>
        <v>4.13694302240714</v>
      </c>
      <c r="J355" s="16" t="n">
        <f aca="false">D355+I355</f>
        <v>18.4781101776089</v>
      </c>
    </row>
    <row r="356" customFormat="false" ht="15" hidden="false" customHeight="false" outlineLevel="0" collapsed="false">
      <c r="A356" s="0" t="n">
        <v>344</v>
      </c>
      <c r="B356" s="7" t="n">
        <v>0.848001</v>
      </c>
      <c r="C356" s="7" t="n">
        <v>0.439844</v>
      </c>
      <c r="D356" s="16" t="n">
        <f aca="false">LOGINV(B356,$B$7,$C$7)</f>
        <v>24.0167167857365</v>
      </c>
      <c r="E356" s="16" t="n">
        <f aca="false">LOGINV(C356,$B$8,$C$8)</f>
        <v>99.0399343405097</v>
      </c>
      <c r="F356" s="16" t="n">
        <f aca="false">$B$5/100*E356*2_Girdiler!$B$14*2_Girdiler!$B$15*2_Girdiler!$B$16</f>
        <v>2.49184474800722</v>
      </c>
      <c r="G356" s="16" t="n">
        <f aca="false">MIN(MATCH(F356,2_Girdiler!$B$20:$I$20,1),7)</f>
        <v>1</v>
      </c>
      <c r="H356" s="16" t="n">
        <f aca="false">IF(F356&gt;=40,2_Girdiler!$I$21+(F356-40)*(2_Girdiler!$I$21-2_Girdiler!$H$21)/(2_Girdiler!$I$20-2_Girdiler!$H$20),INDEX(2_Girdiler!$B$21:$I$21,G356)+(F356-INDEX(2_Girdiler!$B$20:$I$20,G356))*(INDEX(2_Girdiler!$B$21:$I$21,G356+1)-INDEX(2_Girdiler!$B$21:$I$21,G356))/(INDEX(2_Girdiler!$B$20:$I$20,G356+1)-INDEX(2_Girdiler!$B$20:$I$20,G356)))</f>
        <v>5.48205844561589</v>
      </c>
      <c r="I356" s="16" t="n">
        <f aca="false">H356/2_Girdiler!$B$17</f>
        <v>2.1963375182756</v>
      </c>
      <c r="J356" s="16" t="n">
        <f aca="false">D356+I356</f>
        <v>26.2130543040121</v>
      </c>
    </row>
    <row r="357" customFormat="false" ht="15" hidden="false" customHeight="false" outlineLevel="0" collapsed="false">
      <c r="A357" s="0" t="n">
        <v>345</v>
      </c>
      <c r="B357" s="7" t="n">
        <v>0.607167</v>
      </c>
      <c r="C357" s="7" t="n">
        <v>0.921273</v>
      </c>
      <c r="D357" s="16" t="n">
        <f aca="false">LOGINV(B357,$B$7,$C$7)</f>
        <v>15.7585160010606</v>
      </c>
      <c r="E357" s="16" t="n">
        <f aca="false">LOGINV(C357,$B$8,$C$8)</f>
        <v>271.989546272869</v>
      </c>
      <c r="F357" s="16" t="n">
        <f aca="false">$B$5/100*E357*2_Girdiler!$B$14*2_Girdiler!$B$15*2_Girdiler!$B$16</f>
        <v>6.84325698422537</v>
      </c>
      <c r="G357" s="16" t="n">
        <f aca="false">MIN(MATCH(F357,2_Girdiler!$B$20:$I$20,1),7)</f>
        <v>2</v>
      </c>
      <c r="H357" s="16" t="n">
        <f aca="false">IF(F357&gt;=40,2_Girdiler!$I$21+(F357-40)*(2_Girdiler!$I$21-2_Girdiler!$H$21)/(2_Girdiler!$I$20-2_Girdiler!$H$20),INDEX(2_Girdiler!$B$21:$I$21,G357)+(F357-INDEX(2_Girdiler!$B$20:$I$20,G357))*(INDEX(2_Girdiler!$B$21:$I$21,G357+1)-INDEX(2_Girdiler!$B$21:$I$21,G357))/(INDEX(2_Girdiler!$B$20:$I$20,G357+1)-INDEX(2_Girdiler!$B$20:$I$20,G357)))</f>
        <v>13.9492111747606</v>
      </c>
      <c r="I357" s="16" t="n">
        <f aca="false">H357/2_Girdiler!$B$17</f>
        <v>5.58862627193934</v>
      </c>
      <c r="J357" s="16" t="n">
        <f aca="false">D357+I357</f>
        <v>21.3471422729999</v>
      </c>
    </row>
    <row r="358" customFormat="false" ht="15" hidden="false" customHeight="false" outlineLevel="0" collapsed="false">
      <c r="A358" s="0" t="n">
        <v>346</v>
      </c>
      <c r="B358" s="7" t="n">
        <v>0.07981</v>
      </c>
      <c r="C358" s="7" t="n">
        <v>0.608907</v>
      </c>
      <c r="D358" s="16" t="n">
        <f aca="false">LOGINV(B358,$B$7,$C$7)</f>
        <v>6.18359673048689</v>
      </c>
      <c r="E358" s="16" t="n">
        <f aca="false">LOGINV(C358,$B$8,$C$8)</f>
        <v>130.541526734569</v>
      </c>
      <c r="F358" s="16" t="n">
        <f aca="false">$B$5/100*E358*2_Girdiler!$B$14*2_Girdiler!$B$15*2_Girdiler!$B$16</f>
        <v>3.28442481264175</v>
      </c>
      <c r="G358" s="16" t="n">
        <f aca="false">MIN(MATCH(F358,2_Girdiler!$B$20:$I$20,1),7)</f>
        <v>1</v>
      </c>
      <c r="H358" s="16" t="n">
        <f aca="false">IF(F358&gt;=40,2_Girdiler!$I$21+(F358-40)*(2_Girdiler!$I$21-2_Girdiler!$H$21)/(2_Girdiler!$I$20-2_Girdiler!$H$20),INDEX(2_Girdiler!$B$21:$I$21,G358)+(F358-INDEX(2_Girdiler!$B$20:$I$20,G358))*(INDEX(2_Girdiler!$B$21:$I$21,G358+1)-INDEX(2_Girdiler!$B$21:$I$21,G358))/(INDEX(2_Girdiler!$B$20:$I$20,G358+1)-INDEX(2_Girdiler!$B$20:$I$20,G358)))</f>
        <v>7.22573458781186</v>
      </c>
      <c r="I358" s="16" t="n">
        <f aca="false">H358/2_Girdiler!$B$17</f>
        <v>2.89492571627078</v>
      </c>
      <c r="J358" s="16" t="n">
        <f aca="false">D358+I358</f>
        <v>9.07852244675766</v>
      </c>
    </row>
    <row r="359" customFormat="false" ht="15" hidden="false" customHeight="false" outlineLevel="0" collapsed="false">
      <c r="A359" s="0" t="n">
        <v>347</v>
      </c>
      <c r="B359" s="7" t="n">
        <v>0.776513</v>
      </c>
      <c r="C359" s="7" t="n">
        <v>0.427333</v>
      </c>
      <c r="D359" s="16" t="n">
        <f aca="false">LOGINV(B359,$B$7,$C$7)</f>
        <v>20.6907283364347</v>
      </c>
      <c r="E359" s="16" t="n">
        <f aca="false">LOGINV(C359,$B$8,$C$8)</f>
        <v>97.0274548396568</v>
      </c>
      <c r="F359" s="16" t="n">
        <f aca="false">$B$5/100*E359*2_Girdiler!$B$14*2_Girdiler!$B$15*2_Girdiler!$B$16</f>
        <v>2.44121076376576</v>
      </c>
      <c r="G359" s="16" t="n">
        <f aca="false">MIN(MATCH(F359,2_Girdiler!$B$20:$I$20,1),7)</f>
        <v>1</v>
      </c>
      <c r="H359" s="16" t="n">
        <f aca="false">IF(F359&gt;=40,2_Girdiler!$I$21+(F359-40)*(2_Girdiler!$I$21-2_Girdiler!$H$21)/(2_Girdiler!$I$20-2_Girdiler!$H$20),INDEX(2_Girdiler!$B$21:$I$21,G359)+(F359-INDEX(2_Girdiler!$B$20:$I$20,G359))*(INDEX(2_Girdiler!$B$21:$I$21,G359+1)-INDEX(2_Girdiler!$B$21:$I$21,G359))/(INDEX(2_Girdiler!$B$20:$I$20,G359+1)-INDEX(2_Girdiler!$B$20:$I$20,G359)))</f>
        <v>5.37066368028468</v>
      </c>
      <c r="I359" s="16" t="n">
        <f aca="false">H359/2_Girdiler!$B$17</f>
        <v>2.15170820524226</v>
      </c>
      <c r="J359" s="16" t="n">
        <f aca="false">D359+I359</f>
        <v>22.8424365416769</v>
      </c>
    </row>
    <row r="360" customFormat="false" ht="15" hidden="false" customHeight="false" outlineLevel="0" collapsed="false">
      <c r="A360" s="0" t="n">
        <v>348</v>
      </c>
      <c r="B360" s="7" t="n">
        <v>0.749942</v>
      </c>
      <c r="C360" s="7" t="n">
        <v>0.840037</v>
      </c>
      <c r="D360" s="16" t="n">
        <f aca="false">LOGINV(B360,$B$7,$C$7)</f>
        <v>19.720503028422</v>
      </c>
      <c r="E360" s="16" t="n">
        <f aca="false">LOGINV(C360,$B$8,$C$8)</f>
        <v>207.524581814582</v>
      </c>
      <c r="F360" s="16" t="n">
        <f aca="false">$B$5/100*E360*2_Girdiler!$B$14*2_Girdiler!$B$15*2_Girdiler!$B$16</f>
        <v>5.22131847845487</v>
      </c>
      <c r="G360" s="16" t="n">
        <f aca="false">MIN(MATCH(F360,2_Girdiler!$B$20:$I$20,1),7)</f>
        <v>2</v>
      </c>
      <c r="H360" s="16" t="n">
        <f aca="false">IF(F360&gt;=40,2_Girdiler!$I$21+(F360-40)*(2_Girdiler!$I$21-2_Girdiler!$H$21)/(2_Girdiler!$I$20-2_Girdiler!$H$20),INDEX(2_Girdiler!$B$21:$I$21,G360)+(F360-INDEX(2_Girdiler!$B$20:$I$20,G360))*(INDEX(2_Girdiler!$B$21:$I$21,G360+1)-INDEX(2_Girdiler!$B$21:$I$21,G360))/(INDEX(2_Girdiler!$B$20:$I$20,G360+1)-INDEX(2_Girdiler!$B$20:$I$20,G360)))</f>
        <v>11.3541095655278</v>
      </c>
      <c r="I360" s="16" t="n">
        <f aca="false">H360/2_Girdiler!$B$17</f>
        <v>4.54892210157364</v>
      </c>
      <c r="J360" s="16" t="n">
        <f aca="false">D360+I360</f>
        <v>24.2694251299956</v>
      </c>
    </row>
    <row r="361" customFormat="false" ht="15" hidden="false" customHeight="false" outlineLevel="0" collapsed="false">
      <c r="A361" s="0" t="n">
        <v>349</v>
      </c>
      <c r="B361" s="7" t="n">
        <v>0.764344</v>
      </c>
      <c r="C361" s="7" t="n">
        <v>0.536807</v>
      </c>
      <c r="D361" s="16" t="n">
        <f aca="false">LOGINV(B361,$B$7,$C$7)</f>
        <v>20.2331196919745</v>
      </c>
      <c r="E361" s="16" t="n">
        <f aca="false">LOGINV(C361,$B$8,$C$8)</f>
        <v>115.916325985461</v>
      </c>
      <c r="F361" s="16" t="n">
        <f aca="false">$B$5/100*E361*2_Girdiler!$B$14*2_Girdiler!$B$15*2_Girdiler!$B$16</f>
        <v>2.91645476179419</v>
      </c>
      <c r="G361" s="16" t="n">
        <f aca="false">MIN(MATCH(F361,2_Girdiler!$B$20:$I$20,1),7)</f>
        <v>1</v>
      </c>
      <c r="H361" s="16" t="n">
        <f aca="false">IF(F361&gt;=40,2_Girdiler!$I$21+(F361-40)*(2_Girdiler!$I$21-2_Girdiler!$H$21)/(2_Girdiler!$I$20-2_Girdiler!$H$20),INDEX(2_Girdiler!$B$21:$I$21,G361)+(F361-INDEX(2_Girdiler!$B$20:$I$20,G361))*(INDEX(2_Girdiler!$B$21:$I$21,G361+1)-INDEX(2_Girdiler!$B$21:$I$21,G361))/(INDEX(2_Girdiler!$B$20:$I$20,G361+1)-INDEX(2_Girdiler!$B$20:$I$20,G361)))</f>
        <v>6.41620047594722</v>
      </c>
      <c r="I361" s="16" t="n">
        <f aca="false">H361/2_Girdiler!$B$17</f>
        <v>2.57059313940193</v>
      </c>
      <c r="J361" s="16" t="n">
        <f aca="false">D361+I361</f>
        <v>22.8037128313764</v>
      </c>
    </row>
    <row r="362" customFormat="false" ht="15" hidden="false" customHeight="false" outlineLevel="0" collapsed="false">
      <c r="A362" s="0" t="n">
        <v>350</v>
      </c>
      <c r="B362" s="7" t="n">
        <v>0.72437</v>
      </c>
      <c r="C362" s="7" t="n">
        <v>0.709336</v>
      </c>
      <c r="D362" s="16" t="n">
        <f aca="false">LOGINV(B362,$B$7,$C$7)</f>
        <v>18.876913547591</v>
      </c>
      <c r="E362" s="16" t="n">
        <f aca="false">LOGINV(C362,$B$8,$C$8)</f>
        <v>155.89573909742</v>
      </c>
      <c r="F362" s="16" t="n">
        <f aca="false">$B$5/100*E362*2_Girdiler!$B$14*2_Girdiler!$B$15*2_Girdiler!$B$16</f>
        <v>3.92233679569109</v>
      </c>
      <c r="G362" s="16" t="n">
        <f aca="false">MIN(MATCH(F362,2_Girdiler!$B$20:$I$20,1),7)</f>
        <v>1</v>
      </c>
      <c r="H362" s="16" t="n">
        <f aca="false">IF(F362&gt;=40,2_Girdiler!$I$21+(F362-40)*(2_Girdiler!$I$21-2_Girdiler!$H$21)/(2_Girdiler!$I$20-2_Girdiler!$H$20),INDEX(2_Girdiler!$B$21:$I$21,G362)+(F362-INDEX(2_Girdiler!$B$20:$I$20,G362))*(INDEX(2_Girdiler!$B$21:$I$21,G362+1)-INDEX(2_Girdiler!$B$21:$I$21,G362))/(INDEX(2_Girdiler!$B$20:$I$20,G362+1)-INDEX(2_Girdiler!$B$20:$I$20,G362)))</f>
        <v>8.6291409505204</v>
      </c>
      <c r="I362" s="16" t="n">
        <f aca="false">H362/2_Girdiler!$B$17</f>
        <v>3.45718788081747</v>
      </c>
      <c r="J362" s="16" t="n">
        <f aca="false">D362+I362</f>
        <v>22.3341014284085</v>
      </c>
    </row>
    <row r="363" customFormat="false" ht="15" hidden="false" customHeight="false" outlineLevel="0" collapsed="false">
      <c r="A363" s="0" t="n">
        <v>351</v>
      </c>
      <c r="B363" s="7" t="n">
        <v>0.383366</v>
      </c>
      <c r="C363" s="7" t="n">
        <v>0.021267</v>
      </c>
      <c r="D363" s="16" t="n">
        <f aca="false">LOGINV(B363,$B$7,$C$7)</f>
        <v>11.4781591400773</v>
      </c>
      <c r="E363" s="16" t="n">
        <f aca="false">LOGINV(C363,$B$8,$C$8)</f>
        <v>29.4881670792186</v>
      </c>
      <c r="F363" s="16" t="n">
        <f aca="false">$B$5/100*E363*2_Girdiler!$B$14*2_Girdiler!$B$15*2_Girdiler!$B$16</f>
        <v>0.741922283713141</v>
      </c>
      <c r="G363" s="16" t="n">
        <f aca="false">MIN(MATCH(F363,2_Girdiler!$B$20:$I$20,1),7)</f>
        <v>1</v>
      </c>
      <c r="H363" s="16" t="n">
        <f aca="false">IF(F363&gt;=40,2_Girdiler!$I$21+(F363-40)*(2_Girdiler!$I$21-2_Girdiler!$H$21)/(2_Girdiler!$I$20-2_Girdiler!$H$20),INDEX(2_Girdiler!$B$21:$I$21,G363)+(F363-INDEX(2_Girdiler!$B$20:$I$20,G363))*(INDEX(2_Girdiler!$B$21:$I$21,G363+1)-INDEX(2_Girdiler!$B$21:$I$21,G363))/(INDEX(2_Girdiler!$B$20:$I$20,G363+1)-INDEX(2_Girdiler!$B$20:$I$20,G363)))</f>
        <v>1.63222902416891</v>
      </c>
      <c r="I363" s="16" t="n">
        <f aca="false">H363/2_Girdiler!$B$17</f>
        <v>0.653937910324082</v>
      </c>
      <c r="J363" s="16" t="n">
        <f aca="false">D363+I363</f>
        <v>12.1320970504014</v>
      </c>
    </row>
    <row r="364" customFormat="false" ht="15" hidden="false" customHeight="false" outlineLevel="0" collapsed="false">
      <c r="A364" s="0" t="n">
        <v>352</v>
      </c>
      <c r="B364" s="7" t="n">
        <v>0.949717</v>
      </c>
      <c r="C364" s="7" t="n">
        <v>0.467695</v>
      </c>
      <c r="D364" s="16" t="n">
        <f aca="false">LOGINV(B364,$B$7,$C$7)</f>
        <v>33.8221315596194</v>
      </c>
      <c r="E364" s="16" t="n">
        <f aca="false">LOGINV(C364,$B$8,$C$8)</f>
        <v>103.637726385687</v>
      </c>
      <c r="F364" s="16" t="n">
        <f aca="false">$B$5/100*E364*2_Girdiler!$B$14*2_Girdiler!$B$15*2_Girdiler!$B$16</f>
        <v>2.60752519586389</v>
      </c>
      <c r="G364" s="16" t="n">
        <f aca="false">MIN(MATCH(F364,2_Girdiler!$B$20:$I$20,1),7)</f>
        <v>1</v>
      </c>
      <c r="H364" s="16" t="n">
        <f aca="false">IF(F364&gt;=40,2_Girdiler!$I$21+(F364-40)*(2_Girdiler!$I$21-2_Girdiler!$H$21)/(2_Girdiler!$I$20-2_Girdiler!$H$20),INDEX(2_Girdiler!$B$21:$I$21,G364)+(F364-INDEX(2_Girdiler!$B$20:$I$20,G364))*(INDEX(2_Girdiler!$B$21:$I$21,G364+1)-INDEX(2_Girdiler!$B$21:$I$21,G364))/(INDEX(2_Girdiler!$B$20:$I$20,G364+1)-INDEX(2_Girdiler!$B$20:$I$20,G364)))</f>
        <v>5.73655543090057</v>
      </c>
      <c r="I364" s="16" t="n">
        <f aca="false">H364/2_Girdiler!$B$17</f>
        <v>2.2982994514826</v>
      </c>
      <c r="J364" s="16" t="n">
        <f aca="false">D364+I364</f>
        <v>36.120431011102</v>
      </c>
    </row>
    <row r="365" customFormat="false" ht="15" hidden="false" customHeight="false" outlineLevel="0" collapsed="false">
      <c r="A365" s="0" t="n">
        <v>353</v>
      </c>
      <c r="B365" s="7" t="n">
        <v>0.298507</v>
      </c>
      <c r="C365" s="7" t="n">
        <v>0.250532</v>
      </c>
      <c r="D365" s="16" t="n">
        <f aca="false">LOGINV(B365,$B$7,$C$7)</f>
        <v>10.085542469307</v>
      </c>
      <c r="E365" s="16" t="n">
        <f aca="false">LOGINV(C365,$B$8,$C$8)</f>
        <v>70.7339747704466</v>
      </c>
      <c r="F365" s="16" t="n">
        <f aca="false">$B$5/100*E365*2_Girdiler!$B$14*2_Girdiler!$B$15*2_Girdiler!$B$16</f>
        <v>1.77966680522444</v>
      </c>
      <c r="G365" s="16" t="n">
        <f aca="false">MIN(MATCH(F365,2_Girdiler!$B$20:$I$20,1),7)</f>
        <v>1</v>
      </c>
      <c r="H365" s="16" t="n">
        <f aca="false">IF(F365&gt;=40,2_Girdiler!$I$21+(F365-40)*(2_Girdiler!$I$21-2_Girdiler!$H$21)/(2_Girdiler!$I$20-2_Girdiler!$H$20),INDEX(2_Girdiler!$B$21:$I$21,G365)+(F365-INDEX(2_Girdiler!$B$20:$I$20,G365))*(INDEX(2_Girdiler!$B$21:$I$21,G365+1)-INDEX(2_Girdiler!$B$21:$I$21,G365))/(INDEX(2_Girdiler!$B$20:$I$20,G365+1)-INDEX(2_Girdiler!$B$20:$I$20,G365)))</f>
        <v>3.91526697149376</v>
      </c>
      <c r="I365" s="16" t="n">
        <f aca="false">H365/2_Girdiler!$B$17</f>
        <v>1.56861657511769</v>
      </c>
      <c r="J365" s="16" t="n">
        <f aca="false">D365+I365</f>
        <v>11.6541590444247</v>
      </c>
    </row>
    <row r="366" customFormat="false" ht="15" hidden="false" customHeight="false" outlineLevel="0" collapsed="false">
      <c r="A366" s="0" t="n">
        <v>354</v>
      </c>
      <c r="B366" s="7" t="n">
        <v>0.399493</v>
      </c>
      <c r="C366" s="7" t="n">
        <v>0.57788</v>
      </c>
      <c r="D366" s="16" t="n">
        <f aca="false">LOGINV(B366,$B$7,$C$7)</f>
        <v>11.7499939179885</v>
      </c>
      <c r="E366" s="16" t="n">
        <f aca="false">LOGINV(C366,$B$8,$C$8)</f>
        <v>123.971583399958</v>
      </c>
      <c r="F366" s="16" t="n">
        <f aca="false">$B$5/100*E366*2_Girdiler!$B$14*2_Girdiler!$B$15*2_Girdiler!$B$16</f>
        <v>3.11912503834295</v>
      </c>
      <c r="G366" s="16" t="n">
        <f aca="false">MIN(MATCH(F366,2_Girdiler!$B$20:$I$20,1),7)</f>
        <v>1</v>
      </c>
      <c r="H366" s="16" t="n">
        <f aca="false">IF(F366&gt;=40,2_Girdiler!$I$21+(F366-40)*(2_Girdiler!$I$21-2_Girdiler!$H$21)/(2_Girdiler!$I$20-2_Girdiler!$H$20),INDEX(2_Girdiler!$B$21:$I$21,G366)+(F366-INDEX(2_Girdiler!$B$20:$I$20,G366))*(INDEX(2_Girdiler!$B$21:$I$21,G366+1)-INDEX(2_Girdiler!$B$21:$I$21,G366))/(INDEX(2_Girdiler!$B$20:$I$20,G366+1)-INDEX(2_Girdiler!$B$20:$I$20,G366)))</f>
        <v>6.8620750843545</v>
      </c>
      <c r="I366" s="16" t="n">
        <f aca="false">H366/2_Girdiler!$B$17</f>
        <v>2.74922879982151</v>
      </c>
      <c r="J366" s="16" t="n">
        <f aca="false">D366+I366</f>
        <v>14.49922271781</v>
      </c>
    </row>
    <row r="367" customFormat="false" ht="15" hidden="false" customHeight="false" outlineLevel="0" collapsed="false">
      <c r="A367" s="0" t="n">
        <v>355</v>
      </c>
      <c r="B367" s="7" t="n">
        <v>0.517757</v>
      </c>
      <c r="C367" s="7" t="n">
        <v>0.382195</v>
      </c>
      <c r="D367" s="16" t="n">
        <f aca="false">LOGINV(B367,$B$7,$C$7)</f>
        <v>13.8823490723769</v>
      </c>
      <c r="E367" s="16" t="n">
        <f aca="false">LOGINV(C367,$B$8,$C$8)</f>
        <v>89.9954580027494</v>
      </c>
      <c r="F367" s="16" t="n">
        <f aca="false">$B$5/100*E367*2_Girdiler!$B$14*2_Girdiler!$B$15*2_Girdiler!$B$16</f>
        <v>2.26428572334918</v>
      </c>
      <c r="G367" s="16" t="n">
        <f aca="false">MIN(MATCH(F367,2_Girdiler!$B$20:$I$20,1),7)</f>
        <v>1</v>
      </c>
      <c r="H367" s="16" t="n">
        <f aca="false">IF(F367&gt;=40,2_Girdiler!$I$21+(F367-40)*(2_Girdiler!$I$21-2_Girdiler!$H$21)/(2_Girdiler!$I$20-2_Girdiler!$H$20),INDEX(2_Girdiler!$B$21:$I$21,G367)+(F367-INDEX(2_Girdiler!$B$20:$I$20,G367))*(INDEX(2_Girdiler!$B$21:$I$21,G367+1)-INDEX(2_Girdiler!$B$21:$I$21,G367))/(INDEX(2_Girdiler!$B$20:$I$20,G367+1)-INDEX(2_Girdiler!$B$20:$I$20,G367)))</f>
        <v>4.98142859136819</v>
      </c>
      <c r="I367" s="16" t="n">
        <f aca="false">H367/2_Girdiler!$B$17</f>
        <v>1.99576466000328</v>
      </c>
      <c r="J367" s="16" t="n">
        <f aca="false">D367+I367</f>
        <v>15.8781137323802</v>
      </c>
    </row>
    <row r="368" customFormat="false" ht="15" hidden="false" customHeight="false" outlineLevel="0" collapsed="false">
      <c r="A368" s="0" t="n">
        <v>356</v>
      </c>
      <c r="B368" s="7" t="n">
        <v>0.077769</v>
      </c>
      <c r="C368" s="7" t="n">
        <v>0.980758</v>
      </c>
      <c r="D368" s="16" t="n">
        <f aca="false">LOGINV(B368,$B$7,$C$7)</f>
        <v>6.13591103181363</v>
      </c>
      <c r="E368" s="16" t="n">
        <f aca="false">LOGINV(C368,$B$8,$C$8)</f>
        <v>415.380897019021</v>
      </c>
      <c r="F368" s="16" t="n">
        <f aca="false">$B$5/100*E368*2_Girdiler!$B$14*2_Girdiler!$B$15*2_Girdiler!$B$16</f>
        <v>10.4509833689986</v>
      </c>
      <c r="G368" s="16" t="n">
        <f aca="false">MIN(MATCH(F368,2_Girdiler!$B$20:$I$20,1),7)</f>
        <v>3</v>
      </c>
      <c r="H368" s="16" t="n">
        <f aca="false">IF(F368&gt;=40,2_Girdiler!$I$21+(F368-40)*(2_Girdiler!$I$21-2_Girdiler!$H$21)/(2_Girdiler!$I$20-2_Girdiler!$H$20),INDEX(2_Girdiler!$B$21:$I$21,G368)+(F368-INDEX(2_Girdiler!$B$20:$I$20,G368))*(INDEX(2_Girdiler!$B$21:$I$21,G368+1)-INDEX(2_Girdiler!$B$21:$I$21,G368))/(INDEX(2_Girdiler!$B$20:$I$20,G368+1)-INDEX(2_Girdiler!$B$20:$I$20,G368)))</f>
        <v>19.4058850320987</v>
      </c>
      <c r="I368" s="16" t="n">
        <f aca="false">H368/2_Girdiler!$B$17</f>
        <v>7.77479368273186</v>
      </c>
      <c r="J368" s="16" t="n">
        <f aca="false">D368+I368</f>
        <v>13.9107047145455</v>
      </c>
    </row>
    <row r="369" customFormat="false" ht="15" hidden="false" customHeight="false" outlineLevel="0" collapsed="false">
      <c r="A369" s="0" t="n">
        <v>357</v>
      </c>
      <c r="B369" s="7" t="n">
        <v>0.015712</v>
      </c>
      <c r="C369" s="7" t="n">
        <v>0.919766</v>
      </c>
      <c r="D369" s="16" t="n">
        <f aca="false">LOGINV(B369,$B$7,$C$7)</f>
        <v>4.08149648429688</v>
      </c>
      <c r="E369" s="16" t="n">
        <f aca="false">LOGINV(C369,$B$8,$C$8)</f>
        <v>270.206872632905</v>
      </c>
      <c r="F369" s="16" t="n">
        <f aca="false">$B$5/100*E369*2_Girdiler!$B$14*2_Girdiler!$B$15*2_Girdiler!$B$16</f>
        <v>6.79840491544388</v>
      </c>
      <c r="G369" s="16" t="n">
        <f aca="false">MIN(MATCH(F369,2_Girdiler!$B$20:$I$20,1),7)</f>
        <v>2</v>
      </c>
      <c r="H369" s="16" t="n">
        <f aca="false">IF(F369&gt;=40,2_Girdiler!$I$21+(F369-40)*(2_Girdiler!$I$21-2_Girdiler!$H$21)/(2_Girdiler!$I$20-2_Girdiler!$H$20),INDEX(2_Girdiler!$B$21:$I$21,G369)+(F369-INDEX(2_Girdiler!$B$20:$I$20,G369))*(INDEX(2_Girdiler!$B$21:$I$21,G369+1)-INDEX(2_Girdiler!$B$21:$I$21,G369))/(INDEX(2_Girdiler!$B$20:$I$20,G369+1)-INDEX(2_Girdiler!$B$20:$I$20,G369)))</f>
        <v>13.8774478647102</v>
      </c>
      <c r="I369" s="16" t="n">
        <f aca="false">H369/2_Girdiler!$B$17</f>
        <v>5.55987494579736</v>
      </c>
      <c r="J369" s="16" t="n">
        <f aca="false">D369+I369</f>
        <v>9.64137143009424</v>
      </c>
    </row>
    <row r="370" customFormat="false" ht="15" hidden="false" customHeight="false" outlineLevel="0" collapsed="false">
      <c r="A370" s="0" t="n">
        <v>358</v>
      </c>
      <c r="B370" s="7" t="n">
        <v>0.031786</v>
      </c>
      <c r="C370" s="7" t="n">
        <v>0.505427</v>
      </c>
      <c r="D370" s="16" t="n">
        <f aca="false">LOGINV(B370,$B$7,$C$7)</f>
        <v>4.81496328761547</v>
      </c>
      <c r="E370" s="16" t="n">
        <f aca="false">LOGINV(C370,$B$8,$C$8)</f>
        <v>110.168432205179</v>
      </c>
      <c r="F370" s="16" t="n">
        <f aca="false">$B$5/100*E370*2_Girdiler!$B$14*2_Girdiler!$B$15*2_Girdiler!$B$16</f>
        <v>2.7718377542823</v>
      </c>
      <c r="G370" s="16" t="n">
        <f aca="false">MIN(MATCH(F370,2_Girdiler!$B$20:$I$20,1),7)</f>
        <v>1</v>
      </c>
      <c r="H370" s="16" t="n">
        <f aca="false">IF(F370&gt;=40,2_Girdiler!$I$21+(F370-40)*(2_Girdiler!$I$21-2_Girdiler!$H$21)/(2_Girdiler!$I$20-2_Girdiler!$H$20),INDEX(2_Girdiler!$B$21:$I$21,G370)+(F370-INDEX(2_Girdiler!$B$20:$I$20,G370))*(INDEX(2_Girdiler!$B$21:$I$21,G370+1)-INDEX(2_Girdiler!$B$21:$I$21,G370))/(INDEX(2_Girdiler!$B$20:$I$20,G370+1)-INDEX(2_Girdiler!$B$20:$I$20,G370)))</f>
        <v>6.09804305942106</v>
      </c>
      <c r="I370" s="16" t="n">
        <f aca="false">H370/2_Girdiler!$B$17</f>
        <v>2.44312622572959</v>
      </c>
      <c r="J370" s="16" t="n">
        <f aca="false">D370+I370</f>
        <v>7.25808951334506</v>
      </c>
    </row>
    <row r="371" customFormat="false" ht="15" hidden="false" customHeight="false" outlineLevel="0" collapsed="false">
      <c r="A371" s="0" t="n">
        <v>359</v>
      </c>
      <c r="B371" s="7" t="n">
        <v>0.785468</v>
      </c>
      <c r="C371" s="7" t="n">
        <v>0.663576</v>
      </c>
      <c r="D371" s="16" t="n">
        <f aca="false">LOGINV(B371,$B$7,$C$7)</f>
        <v>21.0434380061117</v>
      </c>
      <c r="E371" s="16" t="n">
        <f aca="false">LOGINV(C371,$B$8,$C$8)</f>
        <v>143.421325731292</v>
      </c>
      <c r="F371" s="16" t="n">
        <f aca="false">$B$5/100*E371*2_Girdiler!$B$14*2_Girdiler!$B$15*2_Girdiler!$B$16</f>
        <v>3.60848055539931</v>
      </c>
      <c r="G371" s="16" t="n">
        <f aca="false">MIN(MATCH(F371,2_Girdiler!$B$20:$I$20,1),7)</f>
        <v>1</v>
      </c>
      <c r="H371" s="16" t="n">
        <f aca="false">IF(F371&gt;=40,2_Girdiler!$I$21+(F371-40)*(2_Girdiler!$I$21-2_Girdiler!$H$21)/(2_Girdiler!$I$20-2_Girdiler!$H$20),INDEX(2_Girdiler!$B$21:$I$21,G371)+(F371-INDEX(2_Girdiler!$B$20:$I$20,G371))*(INDEX(2_Girdiler!$B$21:$I$21,G371+1)-INDEX(2_Girdiler!$B$21:$I$21,G371))/(INDEX(2_Girdiler!$B$20:$I$20,G371+1)-INDEX(2_Girdiler!$B$20:$I$20,G371)))</f>
        <v>7.93865722187848</v>
      </c>
      <c r="I371" s="16" t="n">
        <f aca="false">H371/2_Girdiler!$B$17</f>
        <v>3.18055177158593</v>
      </c>
      <c r="J371" s="16" t="n">
        <f aca="false">D371+I371</f>
        <v>24.2239897776976</v>
      </c>
    </row>
    <row r="372" customFormat="false" ht="15" hidden="false" customHeight="false" outlineLevel="0" collapsed="false">
      <c r="A372" s="0" t="n">
        <v>360</v>
      </c>
      <c r="B372" s="7" t="n">
        <v>0.705742</v>
      </c>
      <c r="C372" s="7" t="n">
        <v>0.097492</v>
      </c>
      <c r="D372" s="16" t="n">
        <f aca="false">LOGINV(B372,$B$7,$C$7)</f>
        <v>18.3081550741553</v>
      </c>
      <c r="E372" s="16" t="n">
        <f aca="false">LOGINV(C372,$B$8,$C$8)</f>
        <v>47.3078886554468</v>
      </c>
      <c r="F372" s="16" t="n">
        <f aca="false">$B$5/100*E372*2_Girdiler!$B$14*2_Girdiler!$B$15*2_Girdiler!$B$16</f>
        <v>1.19026647857104</v>
      </c>
      <c r="G372" s="16" t="n">
        <f aca="false">MIN(MATCH(F372,2_Girdiler!$B$20:$I$20,1),7)</f>
        <v>1</v>
      </c>
      <c r="H372" s="16" t="n">
        <f aca="false">IF(F372&gt;=40,2_Girdiler!$I$21+(F372-40)*(2_Girdiler!$I$21-2_Girdiler!$H$21)/(2_Girdiler!$I$20-2_Girdiler!$H$20),INDEX(2_Girdiler!$B$21:$I$21,G372)+(F372-INDEX(2_Girdiler!$B$20:$I$20,G372))*(INDEX(2_Girdiler!$B$21:$I$21,G372+1)-INDEX(2_Girdiler!$B$21:$I$21,G372))/(INDEX(2_Girdiler!$B$20:$I$20,G372+1)-INDEX(2_Girdiler!$B$20:$I$20,G372)))</f>
        <v>2.61858625285629</v>
      </c>
      <c r="I372" s="16" t="n">
        <f aca="false">H372/2_Girdiler!$B$17</f>
        <v>1.04911308207384</v>
      </c>
      <c r="J372" s="16" t="n">
        <f aca="false">D372+I372</f>
        <v>19.3572681562292</v>
      </c>
    </row>
    <row r="373" customFormat="false" ht="15" hidden="false" customHeight="false" outlineLevel="0" collapsed="false">
      <c r="A373" s="0" t="n">
        <v>361</v>
      </c>
      <c r="B373" s="7" t="n">
        <v>0.864052</v>
      </c>
      <c r="C373" s="7" t="n">
        <v>0.649826</v>
      </c>
      <c r="D373" s="16" t="n">
        <f aca="false">LOGINV(B373,$B$7,$C$7)</f>
        <v>24.9835882449513</v>
      </c>
      <c r="E373" s="16" t="n">
        <f aca="false">LOGINV(C373,$B$8,$C$8)</f>
        <v>140.001093669816</v>
      </c>
      <c r="F373" s="16" t="n">
        <f aca="false">$B$5/100*E373*2_Girdiler!$B$14*2_Girdiler!$B$15*2_Girdiler!$B$16</f>
        <v>3.52242751673256</v>
      </c>
      <c r="G373" s="16" t="n">
        <f aca="false">MIN(MATCH(F373,2_Girdiler!$B$20:$I$20,1),7)</f>
        <v>1</v>
      </c>
      <c r="H373" s="16" t="n">
        <f aca="false">IF(F373&gt;=40,2_Girdiler!$I$21+(F373-40)*(2_Girdiler!$I$21-2_Girdiler!$H$21)/(2_Girdiler!$I$20-2_Girdiler!$H$20),INDEX(2_Girdiler!$B$21:$I$21,G373)+(F373-INDEX(2_Girdiler!$B$20:$I$20,G373))*(INDEX(2_Girdiler!$B$21:$I$21,G373+1)-INDEX(2_Girdiler!$B$21:$I$21,G373))/(INDEX(2_Girdiler!$B$20:$I$20,G373+1)-INDEX(2_Girdiler!$B$20:$I$20,G373)))</f>
        <v>7.74934053681163</v>
      </c>
      <c r="I373" s="16" t="n">
        <f aca="false">H373/2_Girdiler!$B$17</f>
        <v>3.10470374070979</v>
      </c>
      <c r="J373" s="16" t="n">
        <f aca="false">D373+I373</f>
        <v>28.0882919856611</v>
      </c>
    </row>
    <row r="374" customFormat="false" ht="15" hidden="false" customHeight="false" outlineLevel="0" collapsed="false">
      <c r="A374" s="0" t="n">
        <v>362</v>
      </c>
      <c r="B374" s="7" t="n">
        <v>0.941754</v>
      </c>
      <c r="C374" s="7" t="n">
        <v>0.995249</v>
      </c>
      <c r="D374" s="16" t="n">
        <f aca="false">LOGINV(B374,$B$7,$C$7)</f>
        <v>32.4835506771253</v>
      </c>
      <c r="E374" s="16" t="n">
        <f aca="false">LOGINV(C374,$B$8,$C$8)</f>
        <v>582.481352147988</v>
      </c>
      <c r="F374" s="16" t="n">
        <f aca="false">$B$5/100*E374*2_Girdiler!$B$14*2_Girdiler!$B$15*2_Girdiler!$B$16</f>
        <v>14.6552308200434</v>
      </c>
      <c r="G374" s="16" t="n">
        <f aca="false">MIN(MATCH(F374,2_Girdiler!$B$20:$I$20,1),7)</f>
        <v>3</v>
      </c>
      <c r="H374" s="16" t="n">
        <f aca="false">IF(F374&gt;=40,2_Girdiler!$I$21+(F374-40)*(2_Girdiler!$I$21-2_Girdiler!$H$21)/(2_Girdiler!$I$20-2_Girdiler!$H$20),INDEX(2_Girdiler!$B$21:$I$21,G374)+(F374-INDEX(2_Girdiler!$B$20:$I$20,G374))*(INDEX(2_Girdiler!$B$21:$I$21,G374+1)-INDEX(2_Girdiler!$B$21:$I$21,G374))/(INDEX(2_Girdiler!$B$20:$I$20,G374+1)-INDEX(2_Girdiler!$B$20:$I$20,G374)))</f>
        <v>23.189707738039</v>
      </c>
      <c r="I374" s="16" t="n">
        <f aca="false">H374/2_Girdiler!$B$17</f>
        <v>9.29074829248359</v>
      </c>
      <c r="J374" s="16" t="n">
        <f aca="false">D374+I374</f>
        <v>41.7742989696089</v>
      </c>
    </row>
    <row r="375" customFormat="false" ht="15" hidden="false" customHeight="false" outlineLevel="0" collapsed="false">
      <c r="A375" s="0" t="n">
        <v>363</v>
      </c>
      <c r="B375" s="7" t="n">
        <v>0.754642</v>
      </c>
      <c r="C375" s="7" t="n">
        <v>0.805154</v>
      </c>
      <c r="D375" s="16" t="n">
        <f aca="false">LOGINV(B375,$B$7,$C$7)</f>
        <v>19.884561325593</v>
      </c>
      <c r="E375" s="16" t="n">
        <f aca="false">LOGINV(C375,$B$8,$C$8)</f>
        <v>190.275441815805</v>
      </c>
      <c r="F375" s="16" t="n">
        <f aca="false">$B$5/100*E375*2_Girdiler!$B$14*2_Girdiler!$B$15*2_Girdiler!$B$16</f>
        <v>4.78733011608566</v>
      </c>
      <c r="G375" s="16" t="n">
        <f aca="false">MIN(MATCH(F375,2_Girdiler!$B$20:$I$20,1),7)</f>
        <v>1</v>
      </c>
      <c r="H375" s="16" t="n">
        <f aca="false">IF(F375&gt;=40,2_Girdiler!$I$21+(F375-40)*(2_Girdiler!$I$21-2_Girdiler!$H$21)/(2_Girdiler!$I$20-2_Girdiler!$H$20),INDEX(2_Girdiler!$B$21:$I$21,G375)+(F375-INDEX(2_Girdiler!$B$20:$I$20,G375))*(INDEX(2_Girdiler!$B$21:$I$21,G375+1)-INDEX(2_Girdiler!$B$21:$I$21,G375))/(INDEX(2_Girdiler!$B$20:$I$20,G375+1)-INDEX(2_Girdiler!$B$20:$I$20,G375)))</f>
        <v>10.5321262553884</v>
      </c>
      <c r="I375" s="16" t="n">
        <f aca="false">H375/2_Girdiler!$B$17</f>
        <v>4.2196018651396</v>
      </c>
      <c r="J375" s="16" t="n">
        <f aca="false">D375+I375</f>
        <v>24.1041631907326</v>
      </c>
    </row>
    <row r="376" customFormat="false" ht="15" hidden="false" customHeight="false" outlineLevel="0" collapsed="false">
      <c r="A376" s="0" t="n">
        <v>364</v>
      </c>
      <c r="B376" s="7" t="n">
        <v>0.961031</v>
      </c>
      <c r="C376" s="7" t="n">
        <v>0.719323</v>
      </c>
      <c r="D376" s="16" t="n">
        <f aca="false">LOGINV(B376,$B$7,$C$7)</f>
        <v>36.1751441281315</v>
      </c>
      <c r="E376" s="16" t="n">
        <f aca="false">LOGINV(C376,$B$8,$C$8)</f>
        <v>158.881053367181</v>
      </c>
      <c r="F376" s="16" t="n">
        <f aca="false">$B$5/100*E376*2_Girdiler!$B$14*2_Girdiler!$B$15*2_Girdiler!$B$16</f>
        <v>3.99744730271827</v>
      </c>
      <c r="G376" s="16" t="n">
        <f aca="false">MIN(MATCH(F376,2_Girdiler!$B$20:$I$20,1),7)</f>
        <v>1</v>
      </c>
      <c r="H376" s="16" t="n">
        <f aca="false">IF(F376&gt;=40,2_Girdiler!$I$21+(F376-40)*(2_Girdiler!$I$21-2_Girdiler!$H$21)/(2_Girdiler!$I$20-2_Girdiler!$H$20),INDEX(2_Girdiler!$B$21:$I$21,G376)+(F376-INDEX(2_Girdiler!$B$20:$I$20,G376))*(INDEX(2_Girdiler!$B$21:$I$21,G376+1)-INDEX(2_Girdiler!$B$21:$I$21,G376))/(INDEX(2_Girdiler!$B$20:$I$20,G376+1)-INDEX(2_Girdiler!$B$20:$I$20,G376)))</f>
        <v>8.79438406598019</v>
      </c>
      <c r="I376" s="16" t="n">
        <f aca="false">H376/2_Girdiler!$B$17</f>
        <v>3.5233910520754</v>
      </c>
      <c r="J376" s="16" t="n">
        <f aca="false">D376+I376</f>
        <v>39.6985351802069</v>
      </c>
    </row>
    <row r="377" customFormat="false" ht="15" hidden="false" customHeight="false" outlineLevel="0" collapsed="false">
      <c r="A377" s="0" t="n">
        <v>365</v>
      </c>
      <c r="B377" s="7" t="n">
        <v>0.6117</v>
      </c>
      <c r="C377" s="7" t="n">
        <v>0.526956</v>
      </c>
      <c r="D377" s="16" t="n">
        <f aca="false">LOGINV(B377,$B$7,$C$7)</f>
        <v>15.8625928418741</v>
      </c>
      <c r="E377" s="16" t="n">
        <f aca="false">LOGINV(C377,$B$8,$C$8)</f>
        <v>114.077484102456</v>
      </c>
      <c r="F377" s="16" t="n">
        <f aca="false">$B$5/100*E377*2_Girdiler!$B$14*2_Girdiler!$B$15*2_Girdiler!$B$16</f>
        <v>2.87018950001778</v>
      </c>
      <c r="G377" s="16" t="n">
        <f aca="false">MIN(MATCH(F377,2_Girdiler!$B$20:$I$20,1),7)</f>
        <v>1</v>
      </c>
      <c r="H377" s="16" t="n">
        <f aca="false">IF(F377&gt;=40,2_Girdiler!$I$21+(F377-40)*(2_Girdiler!$I$21-2_Girdiler!$H$21)/(2_Girdiler!$I$20-2_Girdiler!$H$20),INDEX(2_Girdiler!$B$21:$I$21,G377)+(F377-INDEX(2_Girdiler!$B$20:$I$20,G377))*(INDEX(2_Girdiler!$B$21:$I$21,G377+1)-INDEX(2_Girdiler!$B$21:$I$21,G377))/(INDEX(2_Girdiler!$B$20:$I$20,G377+1)-INDEX(2_Girdiler!$B$20:$I$20,G377)))</f>
        <v>6.31441690003912</v>
      </c>
      <c r="I377" s="16" t="n">
        <f aca="false">H377/2_Girdiler!$B$17</f>
        <v>2.5298144631567</v>
      </c>
      <c r="J377" s="16" t="n">
        <f aca="false">D377+I377</f>
        <v>18.3924073050308</v>
      </c>
    </row>
    <row r="378" customFormat="false" ht="15" hidden="false" customHeight="false" outlineLevel="0" collapsed="false">
      <c r="A378" s="0" t="n">
        <v>366</v>
      </c>
      <c r="B378" s="7" t="n">
        <v>0.522832</v>
      </c>
      <c r="C378" s="7" t="n">
        <v>0.639953</v>
      </c>
      <c r="D378" s="16" t="n">
        <f aca="false">LOGINV(B378,$B$7,$C$7)</f>
        <v>13.9812644790658</v>
      </c>
      <c r="E378" s="16" t="n">
        <f aca="false">LOGINV(C378,$B$8,$C$8)</f>
        <v>137.625074768282</v>
      </c>
      <c r="F378" s="16" t="n">
        <f aca="false">$B$5/100*E378*2_Girdiler!$B$14*2_Girdiler!$B$15*2_Girdiler!$B$16</f>
        <v>3.46264688116997</v>
      </c>
      <c r="G378" s="16" t="n">
        <f aca="false">MIN(MATCH(F378,2_Girdiler!$B$20:$I$20,1),7)</f>
        <v>1</v>
      </c>
      <c r="H378" s="16" t="n">
        <f aca="false">IF(F378&gt;=40,2_Girdiler!$I$21+(F378-40)*(2_Girdiler!$I$21-2_Girdiler!$H$21)/(2_Girdiler!$I$20-2_Girdiler!$H$20),INDEX(2_Girdiler!$B$21:$I$21,G378)+(F378-INDEX(2_Girdiler!$B$20:$I$20,G378))*(INDEX(2_Girdiler!$B$21:$I$21,G378+1)-INDEX(2_Girdiler!$B$21:$I$21,G378))/(INDEX(2_Girdiler!$B$20:$I$20,G378+1)-INDEX(2_Girdiler!$B$20:$I$20,G378)))</f>
        <v>7.61782313857393</v>
      </c>
      <c r="I378" s="16" t="n">
        <f aca="false">H378/2_Girdiler!$B$17</f>
        <v>3.0520124753902</v>
      </c>
      <c r="J378" s="16" t="n">
        <f aca="false">D378+I378</f>
        <v>17.033276954456</v>
      </c>
    </row>
    <row r="379" customFormat="false" ht="15" hidden="false" customHeight="false" outlineLevel="0" collapsed="false">
      <c r="A379" s="0" t="n">
        <v>367</v>
      </c>
      <c r="B379" s="7" t="n">
        <v>0.624679</v>
      </c>
      <c r="C379" s="7" t="n">
        <v>0.001414</v>
      </c>
      <c r="D379" s="16" t="n">
        <f aca="false">LOGINV(B379,$B$7,$C$7)</f>
        <v>16.1664448641971</v>
      </c>
      <c r="E379" s="16" t="n">
        <f aca="false">LOGINV(C379,$B$8,$C$8)</f>
        <v>15.8928451967314</v>
      </c>
      <c r="F379" s="16" t="n">
        <f aca="false">$B$5/100*E379*2_Girdiler!$B$14*2_Girdiler!$B$15*2_Girdiler!$B$16</f>
        <v>0.399863985149762</v>
      </c>
      <c r="G379" s="16" t="n">
        <f aca="false">MIN(MATCH(F379,2_Girdiler!$B$20:$I$20,1),7)</f>
        <v>1</v>
      </c>
      <c r="H379" s="16" t="n">
        <f aca="false">IF(F379&gt;=40,2_Girdiler!$I$21+(F379-40)*(2_Girdiler!$I$21-2_Girdiler!$H$21)/(2_Girdiler!$I$20-2_Girdiler!$H$20),INDEX(2_Girdiler!$B$21:$I$21,G379)+(F379-INDEX(2_Girdiler!$B$20:$I$20,G379))*(INDEX(2_Girdiler!$B$21:$I$21,G379+1)-INDEX(2_Girdiler!$B$21:$I$21,G379))/(INDEX(2_Girdiler!$B$20:$I$20,G379+1)-INDEX(2_Girdiler!$B$20:$I$20,G379)))</f>
        <v>0.879700767329476</v>
      </c>
      <c r="I379" s="16" t="n">
        <f aca="false">H379/2_Girdiler!$B$17</f>
        <v>0.352444217680079</v>
      </c>
      <c r="J379" s="16" t="n">
        <f aca="false">D379+I379</f>
        <v>16.5188890818772</v>
      </c>
    </row>
    <row r="380" customFormat="false" ht="15" hidden="false" customHeight="false" outlineLevel="0" collapsed="false">
      <c r="A380" s="0" t="n">
        <v>368</v>
      </c>
      <c r="B380" s="7" t="n">
        <v>0.149256</v>
      </c>
      <c r="C380" s="7" t="n">
        <v>0.416762</v>
      </c>
      <c r="D380" s="16" t="n">
        <f aca="false">LOGINV(B380,$B$7,$C$7)</f>
        <v>7.58604547360029</v>
      </c>
      <c r="E380" s="16" t="n">
        <f aca="false">LOGINV(C380,$B$8,$C$8)</f>
        <v>95.3500886062967</v>
      </c>
      <c r="F380" s="16" t="n">
        <f aca="false">$B$5/100*E380*2_Girdiler!$B$14*2_Girdiler!$B$15*2_Girdiler!$B$16</f>
        <v>2.39900822933442</v>
      </c>
      <c r="G380" s="16" t="n">
        <f aca="false">MIN(MATCH(F380,2_Girdiler!$B$20:$I$20,1),7)</f>
        <v>1</v>
      </c>
      <c r="H380" s="16" t="n">
        <f aca="false">IF(F380&gt;=40,2_Girdiler!$I$21+(F380-40)*(2_Girdiler!$I$21-2_Girdiler!$H$21)/(2_Girdiler!$I$20-2_Girdiler!$H$20),INDEX(2_Girdiler!$B$21:$I$21,G380)+(F380-INDEX(2_Girdiler!$B$20:$I$20,G380))*(INDEX(2_Girdiler!$B$21:$I$21,G380+1)-INDEX(2_Girdiler!$B$21:$I$21,G380))/(INDEX(2_Girdiler!$B$20:$I$20,G380+1)-INDEX(2_Girdiler!$B$20:$I$20,G380)))</f>
        <v>5.27781810453573</v>
      </c>
      <c r="I380" s="16" t="n">
        <f aca="false">H380/2_Girdiler!$B$17</f>
        <v>2.11451045854797</v>
      </c>
      <c r="J380" s="16" t="n">
        <f aca="false">D380+I380</f>
        <v>9.70055593214826</v>
      </c>
    </row>
    <row r="381" customFormat="false" ht="15" hidden="false" customHeight="false" outlineLevel="0" collapsed="false">
      <c r="A381" s="0" t="n">
        <v>369</v>
      </c>
      <c r="B381" s="7" t="n">
        <v>0.287592</v>
      </c>
      <c r="C381" s="7" t="n">
        <v>0.674517</v>
      </c>
      <c r="D381" s="16" t="n">
        <f aca="false">LOGINV(B381,$B$7,$C$7)</f>
        <v>9.90871369559466</v>
      </c>
      <c r="E381" s="16" t="n">
        <f aca="false">LOGINV(C381,$B$8,$C$8)</f>
        <v>146.242555615781</v>
      </c>
      <c r="F381" s="16" t="n">
        <f aca="false">$B$5/100*E381*2_Girdiler!$B$14*2_Girdiler!$B$15*2_Girdiler!$B$16</f>
        <v>3.67946269929304</v>
      </c>
      <c r="G381" s="16" t="n">
        <f aca="false">MIN(MATCH(F381,2_Girdiler!$B$20:$I$20,1),7)</f>
        <v>1</v>
      </c>
      <c r="H381" s="16" t="n">
        <f aca="false">IF(F381&gt;=40,2_Girdiler!$I$21+(F381-40)*(2_Girdiler!$I$21-2_Girdiler!$H$21)/(2_Girdiler!$I$20-2_Girdiler!$H$20),INDEX(2_Girdiler!$B$21:$I$21,G381)+(F381-INDEX(2_Girdiler!$B$20:$I$20,G381))*(INDEX(2_Girdiler!$B$21:$I$21,G381+1)-INDEX(2_Girdiler!$B$21:$I$21,G381))/(INDEX(2_Girdiler!$B$20:$I$20,G381+1)-INDEX(2_Girdiler!$B$20:$I$20,G381)))</f>
        <v>8.09481793844468</v>
      </c>
      <c r="I381" s="16" t="n">
        <f aca="false">H381/2_Girdiler!$B$17</f>
        <v>3.24311616123585</v>
      </c>
      <c r="J381" s="16" t="n">
        <f aca="false">D381+I381</f>
        <v>13.1518298568305</v>
      </c>
    </row>
    <row r="382" customFormat="false" ht="15" hidden="false" customHeight="false" outlineLevel="0" collapsed="false">
      <c r="A382" s="0" t="n">
        <v>370</v>
      </c>
      <c r="B382" s="7" t="n">
        <v>0.990665</v>
      </c>
      <c r="C382" s="7" t="n">
        <v>0.265839</v>
      </c>
      <c r="D382" s="16" t="n">
        <f aca="false">LOGINV(B382,$B$7,$C$7)</f>
        <v>50.2412103812526</v>
      </c>
      <c r="E382" s="16" t="n">
        <f aca="false">LOGINV(C382,$B$8,$C$8)</f>
        <v>72.9302372019978</v>
      </c>
      <c r="F382" s="16" t="n">
        <f aca="false">$B$5/100*E382*2_Girdiler!$B$14*2_Girdiler!$B$15*2_Girdiler!$B$16</f>
        <v>1.83492476800227</v>
      </c>
      <c r="G382" s="16" t="n">
        <f aca="false">MIN(MATCH(F382,2_Girdiler!$B$20:$I$20,1),7)</f>
        <v>1</v>
      </c>
      <c r="H382" s="16" t="n">
        <f aca="false">IF(F382&gt;=40,2_Girdiler!$I$21+(F382-40)*(2_Girdiler!$I$21-2_Girdiler!$H$21)/(2_Girdiler!$I$20-2_Girdiler!$H$20),INDEX(2_Girdiler!$B$21:$I$21,G382)+(F382-INDEX(2_Girdiler!$B$20:$I$20,G382))*(INDEX(2_Girdiler!$B$21:$I$21,G382+1)-INDEX(2_Girdiler!$B$21:$I$21,G382))/(INDEX(2_Girdiler!$B$20:$I$20,G382+1)-INDEX(2_Girdiler!$B$20:$I$20,G382)))</f>
        <v>4.03683448960498</v>
      </c>
      <c r="I382" s="16" t="n">
        <f aca="false">H382/2_Girdiler!$B$17</f>
        <v>1.61732151025841</v>
      </c>
      <c r="J382" s="16" t="n">
        <f aca="false">D382+I382</f>
        <v>51.858531891511</v>
      </c>
    </row>
    <row r="383" customFormat="false" ht="15" hidden="false" customHeight="false" outlineLevel="0" collapsed="false">
      <c r="A383" s="0" t="n">
        <v>371</v>
      </c>
      <c r="B383" s="7" t="n">
        <v>0.810695</v>
      </c>
      <c r="C383" s="7" t="n">
        <v>0.371364</v>
      </c>
      <c r="D383" s="16" t="n">
        <f aca="false">LOGINV(B383,$B$7,$C$7)</f>
        <v>22.1219111915105</v>
      </c>
      <c r="E383" s="16" t="n">
        <f aca="false">LOGINV(C383,$B$8,$C$8)</f>
        <v>88.3537185773215</v>
      </c>
      <c r="F383" s="16" t="n">
        <f aca="false">$B$5/100*E383*2_Girdiler!$B$14*2_Girdiler!$B$15*2_Girdiler!$B$16</f>
        <v>2.22297955940541</v>
      </c>
      <c r="G383" s="16" t="n">
        <f aca="false">MIN(MATCH(F383,2_Girdiler!$B$20:$I$20,1),7)</f>
        <v>1</v>
      </c>
      <c r="H383" s="16" t="n">
        <f aca="false">IF(F383&gt;=40,2_Girdiler!$I$21+(F383-40)*(2_Girdiler!$I$21-2_Girdiler!$H$21)/(2_Girdiler!$I$20-2_Girdiler!$H$20),INDEX(2_Girdiler!$B$21:$I$21,G383)+(F383-INDEX(2_Girdiler!$B$20:$I$20,G383))*(INDEX(2_Girdiler!$B$21:$I$21,G383+1)-INDEX(2_Girdiler!$B$21:$I$21,G383))/(INDEX(2_Girdiler!$B$20:$I$20,G383+1)-INDEX(2_Girdiler!$B$20:$I$20,G383)))</f>
        <v>4.8905550306919</v>
      </c>
      <c r="I383" s="16" t="n">
        <f aca="false">H383/2_Girdiler!$B$17</f>
        <v>1.95935698345028</v>
      </c>
      <c r="J383" s="16" t="n">
        <f aca="false">D383+I383</f>
        <v>24.0812681749608</v>
      </c>
    </row>
    <row r="384" customFormat="false" ht="15" hidden="false" customHeight="false" outlineLevel="0" collapsed="false">
      <c r="A384" s="0" t="n">
        <v>372</v>
      </c>
      <c r="B384" s="7" t="n">
        <v>0.723794</v>
      </c>
      <c r="C384" s="7" t="n">
        <v>0.088741</v>
      </c>
      <c r="D384" s="16" t="n">
        <f aca="false">LOGINV(B384,$B$7,$C$7)</f>
        <v>18.8587884514677</v>
      </c>
      <c r="E384" s="16" t="n">
        <f aca="false">LOGINV(C384,$B$8,$C$8)</f>
        <v>45.7293803283054</v>
      </c>
      <c r="F384" s="16" t="n">
        <f aca="false">$B$5/100*E384*2_Girdiler!$B$14*2_Girdiler!$B$15*2_Girdiler!$B$16</f>
        <v>1.15055120906016</v>
      </c>
      <c r="G384" s="16" t="n">
        <f aca="false">MIN(MATCH(F384,2_Girdiler!$B$20:$I$20,1),7)</f>
        <v>1</v>
      </c>
      <c r="H384" s="16" t="n">
        <f aca="false">IF(F384&gt;=40,2_Girdiler!$I$21+(F384-40)*(2_Girdiler!$I$21-2_Girdiler!$H$21)/(2_Girdiler!$I$20-2_Girdiler!$H$20),INDEX(2_Girdiler!$B$21:$I$21,G384)+(F384-INDEX(2_Girdiler!$B$20:$I$20,G384))*(INDEX(2_Girdiler!$B$21:$I$21,G384+1)-INDEX(2_Girdiler!$B$21:$I$21,G384))/(INDEX(2_Girdiler!$B$20:$I$20,G384+1)-INDEX(2_Girdiler!$B$20:$I$20,G384)))</f>
        <v>2.53121265993236</v>
      </c>
      <c r="I384" s="16" t="n">
        <f aca="false">H384/2_Girdiler!$B$17</f>
        <v>1.01410763619085</v>
      </c>
      <c r="J384" s="16" t="n">
        <f aca="false">D384+I384</f>
        <v>19.8728960876585</v>
      </c>
    </row>
    <row r="385" customFormat="false" ht="15" hidden="false" customHeight="false" outlineLevel="0" collapsed="false">
      <c r="A385" s="0" t="n">
        <v>373</v>
      </c>
      <c r="B385" s="7" t="n">
        <v>0.623933</v>
      </c>
      <c r="C385" s="7" t="n">
        <v>0.520573</v>
      </c>
      <c r="D385" s="16" t="n">
        <f aca="false">LOGINV(B385,$B$7,$C$7)</f>
        <v>16.148736962861</v>
      </c>
      <c r="E385" s="16" t="n">
        <f aca="false">LOGINV(C385,$B$8,$C$8)</f>
        <v>112.90328340909</v>
      </c>
      <c r="F385" s="16" t="n">
        <f aca="false">$B$5/100*E385*2_Girdiler!$B$14*2_Girdiler!$B$15*2_Girdiler!$B$16</f>
        <v>2.8406466105727</v>
      </c>
      <c r="G385" s="16" t="n">
        <f aca="false">MIN(MATCH(F385,2_Girdiler!$B$20:$I$20,1),7)</f>
        <v>1</v>
      </c>
      <c r="H385" s="16" t="n">
        <f aca="false">IF(F385&gt;=40,2_Girdiler!$I$21+(F385-40)*(2_Girdiler!$I$21-2_Girdiler!$H$21)/(2_Girdiler!$I$20-2_Girdiler!$H$20),INDEX(2_Girdiler!$B$21:$I$21,G385)+(F385-INDEX(2_Girdiler!$B$20:$I$20,G385))*(INDEX(2_Girdiler!$B$21:$I$21,G385+1)-INDEX(2_Girdiler!$B$21:$I$21,G385))/(INDEX(2_Girdiler!$B$20:$I$20,G385+1)-INDEX(2_Girdiler!$B$20:$I$20,G385)))</f>
        <v>6.24942254325993</v>
      </c>
      <c r="I385" s="16" t="n">
        <f aca="false">H385/2_Girdiler!$B$17</f>
        <v>2.50377505739581</v>
      </c>
      <c r="J385" s="16" t="n">
        <f aca="false">D385+I385</f>
        <v>18.6525120202569</v>
      </c>
    </row>
    <row r="386" customFormat="false" ht="15" hidden="false" customHeight="false" outlineLevel="0" collapsed="false">
      <c r="A386" s="0" t="n">
        <v>374</v>
      </c>
      <c r="B386" s="7" t="n">
        <v>0.82908</v>
      </c>
      <c r="C386" s="7" t="n">
        <v>0.118564</v>
      </c>
      <c r="D386" s="16" t="n">
        <f aca="false">LOGINV(B386,$B$7,$C$7)</f>
        <v>23.0030941280421</v>
      </c>
      <c r="E386" s="16" t="n">
        <f aca="false">LOGINV(C386,$B$8,$C$8)</f>
        <v>50.9131726933681</v>
      </c>
      <c r="F386" s="16" t="n">
        <f aca="false">$B$5/100*E386*2_Girdiler!$B$14*2_Girdiler!$B$15*2_Girdiler!$B$16</f>
        <v>1.28097542496514</v>
      </c>
      <c r="G386" s="16" t="n">
        <f aca="false">MIN(MATCH(F386,2_Girdiler!$B$20:$I$20,1),7)</f>
        <v>1</v>
      </c>
      <c r="H386" s="16" t="n">
        <f aca="false">IF(F386&gt;=40,2_Girdiler!$I$21+(F386-40)*(2_Girdiler!$I$21-2_Girdiler!$H$21)/(2_Girdiler!$I$20-2_Girdiler!$H$20),INDEX(2_Girdiler!$B$21:$I$21,G386)+(F386-INDEX(2_Girdiler!$B$20:$I$20,G386))*(INDEX(2_Girdiler!$B$21:$I$21,G386+1)-INDEX(2_Girdiler!$B$21:$I$21,G386))/(INDEX(2_Girdiler!$B$20:$I$20,G386+1)-INDEX(2_Girdiler!$B$20:$I$20,G386)))</f>
        <v>2.81814593492331</v>
      </c>
      <c r="I386" s="16" t="n">
        <f aca="false">H386/2_Girdiler!$B$17</f>
        <v>1.12906487777376</v>
      </c>
      <c r="J386" s="16" t="n">
        <f aca="false">D386+I386</f>
        <v>24.1321590058159</v>
      </c>
    </row>
    <row r="387" customFormat="false" ht="15" hidden="false" customHeight="false" outlineLevel="0" collapsed="false">
      <c r="A387" s="0" t="n">
        <v>375</v>
      </c>
      <c r="B387" s="7" t="n">
        <v>0.521738</v>
      </c>
      <c r="C387" s="7" t="n">
        <v>0.863365</v>
      </c>
      <c r="D387" s="16" t="n">
        <f aca="false">LOGINV(B387,$B$7,$C$7)</f>
        <v>13.9598766502058</v>
      </c>
      <c r="E387" s="16" t="n">
        <f aca="false">LOGINV(C387,$B$8,$C$8)</f>
        <v>221.498335121563</v>
      </c>
      <c r="F387" s="16" t="n">
        <f aca="false">$B$5/100*E387*2_Girdiler!$B$14*2_Girdiler!$B$15*2_Girdiler!$B$16</f>
        <v>5.57289811165852</v>
      </c>
      <c r="G387" s="16" t="n">
        <f aca="false">MIN(MATCH(F387,2_Girdiler!$B$20:$I$20,1),7)</f>
        <v>2</v>
      </c>
      <c r="H387" s="16" t="n">
        <f aca="false">IF(F387&gt;=40,2_Girdiler!$I$21+(F387-40)*(2_Girdiler!$I$21-2_Girdiler!$H$21)/(2_Girdiler!$I$20-2_Girdiler!$H$20),INDEX(2_Girdiler!$B$21:$I$21,G387)+(F387-INDEX(2_Girdiler!$B$20:$I$20,G387))*(INDEX(2_Girdiler!$B$21:$I$21,G387+1)-INDEX(2_Girdiler!$B$21:$I$21,G387))/(INDEX(2_Girdiler!$B$20:$I$20,G387+1)-INDEX(2_Girdiler!$B$20:$I$20,G387)))</f>
        <v>11.9166369786536</v>
      </c>
      <c r="I387" s="16" t="n">
        <f aca="false">H387/2_Girdiler!$B$17</f>
        <v>4.77429366131957</v>
      </c>
      <c r="J387" s="16" t="n">
        <f aca="false">D387+I387</f>
        <v>18.7341703115253</v>
      </c>
    </row>
    <row r="388" customFormat="false" ht="15" hidden="false" customHeight="false" outlineLevel="0" collapsed="false">
      <c r="A388" s="0" t="n">
        <v>376</v>
      </c>
      <c r="B388" s="7" t="n">
        <v>0.69475</v>
      </c>
      <c r="C388" s="7" t="n">
        <v>0.160752</v>
      </c>
      <c r="D388" s="16" t="n">
        <f aca="false">LOGINV(B388,$B$7,$C$7)</f>
        <v>17.9882216559207</v>
      </c>
      <c r="E388" s="16" t="n">
        <f aca="false">LOGINV(C388,$B$8,$C$8)</f>
        <v>57.5870962416981</v>
      </c>
      <c r="F388" s="16" t="n">
        <f aca="false">$B$5/100*E388*2_Girdiler!$B$14*2_Girdiler!$B$15*2_Girdiler!$B$16</f>
        <v>1.44889134144113</v>
      </c>
      <c r="G388" s="16" t="n">
        <f aca="false">MIN(MATCH(F388,2_Girdiler!$B$20:$I$20,1),7)</f>
        <v>1</v>
      </c>
      <c r="H388" s="16" t="n">
        <f aca="false">IF(F388&gt;=40,2_Girdiler!$I$21+(F388-40)*(2_Girdiler!$I$21-2_Girdiler!$H$21)/(2_Girdiler!$I$20-2_Girdiler!$H$20),INDEX(2_Girdiler!$B$21:$I$21,G388)+(F388-INDEX(2_Girdiler!$B$20:$I$20,G388))*(INDEX(2_Girdiler!$B$21:$I$21,G388+1)-INDEX(2_Girdiler!$B$21:$I$21,G388))/(INDEX(2_Girdiler!$B$20:$I$20,G388+1)-INDEX(2_Girdiler!$B$20:$I$20,G388)))</f>
        <v>3.18756095117048</v>
      </c>
      <c r="I388" s="16" t="n">
        <f aca="false">H388/2_Girdiler!$B$17</f>
        <v>1.27706768877022</v>
      </c>
      <c r="J388" s="16" t="n">
        <f aca="false">D388+I388</f>
        <v>19.265289344691</v>
      </c>
    </row>
    <row r="389" customFormat="false" ht="15" hidden="false" customHeight="false" outlineLevel="0" collapsed="false">
      <c r="A389" s="0" t="n">
        <v>377</v>
      </c>
      <c r="B389" s="7" t="n">
        <v>0.853362</v>
      </c>
      <c r="C389" s="7" t="n">
        <v>0.23099</v>
      </c>
      <c r="D389" s="16" t="n">
        <f aca="false">LOGINV(B389,$B$7,$C$7)</f>
        <v>24.3274725861391</v>
      </c>
      <c r="E389" s="16" t="n">
        <f aca="false">LOGINV(C389,$B$8,$C$8)</f>
        <v>67.9250904729334</v>
      </c>
      <c r="F389" s="16" t="n">
        <f aca="false">$B$5/100*E389*2_Girdiler!$B$14*2_Girdiler!$B$15*2_Girdiler!$B$16</f>
        <v>1.708995276299</v>
      </c>
      <c r="G389" s="16" t="n">
        <f aca="false">MIN(MATCH(F389,2_Girdiler!$B$20:$I$20,1),7)</f>
        <v>1</v>
      </c>
      <c r="H389" s="16" t="n">
        <f aca="false">IF(F389&gt;=40,2_Girdiler!$I$21+(F389-40)*(2_Girdiler!$I$21-2_Girdiler!$H$21)/(2_Girdiler!$I$20-2_Girdiler!$H$20),INDEX(2_Girdiler!$B$21:$I$21,G389)+(F389-INDEX(2_Girdiler!$B$20:$I$20,G389))*(INDEX(2_Girdiler!$B$21:$I$21,G389+1)-INDEX(2_Girdiler!$B$21:$I$21,G389))/(INDEX(2_Girdiler!$B$20:$I$20,G389+1)-INDEX(2_Girdiler!$B$20:$I$20,G389)))</f>
        <v>3.75978960785781</v>
      </c>
      <c r="I389" s="16" t="n">
        <f aca="false">H389/2_Girdiler!$B$17</f>
        <v>1.50632596468662</v>
      </c>
      <c r="J389" s="16" t="n">
        <f aca="false">D389+I389</f>
        <v>25.8337985508258</v>
      </c>
    </row>
    <row r="390" customFormat="false" ht="15" hidden="false" customHeight="false" outlineLevel="0" collapsed="false">
      <c r="A390" s="0" t="n">
        <v>378</v>
      </c>
      <c r="B390" s="7" t="n">
        <v>0.0737</v>
      </c>
      <c r="C390" s="7" t="n">
        <v>0.084882</v>
      </c>
      <c r="D390" s="16" t="n">
        <f aca="false">LOGINV(B390,$B$7,$C$7)</f>
        <v>6.03908168711858</v>
      </c>
      <c r="E390" s="16" t="n">
        <f aca="false">LOGINV(C390,$B$8,$C$8)</f>
        <v>45.0143714509793</v>
      </c>
      <c r="F390" s="16" t="n">
        <f aca="false">$B$5/100*E390*2_Girdiler!$B$14*2_Girdiler!$B$15*2_Girdiler!$B$16</f>
        <v>1.13256158570664</v>
      </c>
      <c r="G390" s="16" t="n">
        <f aca="false">MIN(MATCH(F390,2_Girdiler!$B$20:$I$20,1),7)</f>
        <v>1</v>
      </c>
      <c r="H390" s="16" t="n">
        <f aca="false">IF(F390&gt;=40,2_Girdiler!$I$21+(F390-40)*(2_Girdiler!$I$21-2_Girdiler!$H$21)/(2_Girdiler!$I$20-2_Girdiler!$H$20),INDEX(2_Girdiler!$B$21:$I$21,G390)+(F390-INDEX(2_Girdiler!$B$20:$I$20,G390))*(INDEX(2_Girdiler!$B$21:$I$21,G390+1)-INDEX(2_Girdiler!$B$21:$I$21,G390))/(INDEX(2_Girdiler!$B$20:$I$20,G390+1)-INDEX(2_Girdiler!$B$20:$I$20,G390)))</f>
        <v>2.49163548855461</v>
      </c>
      <c r="I390" s="16" t="n">
        <f aca="false">H390/2_Girdiler!$B$17</f>
        <v>0.998251397658096</v>
      </c>
      <c r="J390" s="16" t="n">
        <f aca="false">D390+I390</f>
        <v>7.03733308477668</v>
      </c>
    </row>
    <row r="391" customFormat="false" ht="15" hidden="false" customHeight="false" outlineLevel="0" collapsed="false">
      <c r="A391" s="0" t="n">
        <v>379</v>
      </c>
      <c r="B391" s="7" t="n">
        <v>0.784252</v>
      </c>
      <c r="C391" s="7" t="n">
        <v>0.840362</v>
      </c>
      <c r="D391" s="16" t="n">
        <f aca="false">LOGINV(B391,$B$7,$C$7)</f>
        <v>20.9946980992871</v>
      </c>
      <c r="E391" s="16" t="n">
        <f aca="false">LOGINV(C391,$B$8,$C$8)</f>
        <v>207.703736420946</v>
      </c>
      <c r="F391" s="16" t="n">
        <f aca="false">$B$5/100*E391*2_Girdiler!$B$14*2_Girdiler!$B$15*2_Girdiler!$B$16</f>
        <v>5.225826008351</v>
      </c>
      <c r="G391" s="16" t="n">
        <f aca="false">MIN(MATCH(F391,2_Girdiler!$B$20:$I$20,1),7)</f>
        <v>2</v>
      </c>
      <c r="H391" s="16" t="n">
        <f aca="false">IF(F391&gt;=40,2_Girdiler!$I$21+(F391-40)*(2_Girdiler!$I$21-2_Girdiler!$H$21)/(2_Girdiler!$I$20-2_Girdiler!$H$20),INDEX(2_Girdiler!$B$21:$I$21,G391)+(F391-INDEX(2_Girdiler!$B$20:$I$20,G391))*(INDEX(2_Girdiler!$B$21:$I$21,G391+1)-INDEX(2_Girdiler!$B$21:$I$21,G391))/(INDEX(2_Girdiler!$B$20:$I$20,G391+1)-INDEX(2_Girdiler!$B$20:$I$20,G391)))</f>
        <v>11.3613216133616</v>
      </c>
      <c r="I391" s="16" t="n">
        <f aca="false">H391/2_Girdiler!$B$17</f>
        <v>4.55181154381475</v>
      </c>
      <c r="J391" s="16" t="n">
        <f aca="false">D391+I391</f>
        <v>25.5465096431019</v>
      </c>
    </row>
    <row r="392" customFormat="false" ht="15" hidden="false" customHeight="false" outlineLevel="0" collapsed="false">
      <c r="A392" s="0" t="n">
        <v>380</v>
      </c>
      <c r="B392" s="7" t="n">
        <v>0.880638</v>
      </c>
      <c r="C392" s="7" t="n">
        <v>0.75439</v>
      </c>
      <c r="D392" s="16" t="n">
        <f aca="false">LOGINV(B392,$B$7,$C$7)</f>
        <v>26.1152314986375</v>
      </c>
      <c r="E392" s="16" t="n">
        <f aca="false">LOGINV(C392,$B$8,$C$8)</f>
        <v>170.30172456949</v>
      </c>
      <c r="F392" s="16" t="n">
        <f aca="false">$B$5/100*E392*2_Girdiler!$B$14*2_Girdiler!$B$15*2_Girdiler!$B$16</f>
        <v>4.28479139016836</v>
      </c>
      <c r="G392" s="16" t="n">
        <f aca="false">MIN(MATCH(F392,2_Girdiler!$B$20:$I$20,1),7)</f>
        <v>1</v>
      </c>
      <c r="H392" s="16" t="n">
        <f aca="false">IF(F392&gt;=40,2_Girdiler!$I$21+(F392-40)*(2_Girdiler!$I$21-2_Girdiler!$H$21)/(2_Girdiler!$I$20-2_Girdiler!$H$20),INDEX(2_Girdiler!$B$21:$I$21,G392)+(F392-INDEX(2_Girdiler!$B$20:$I$20,G392))*(INDEX(2_Girdiler!$B$21:$I$21,G392+1)-INDEX(2_Girdiler!$B$21:$I$21,G392))/(INDEX(2_Girdiler!$B$20:$I$20,G392+1)-INDEX(2_Girdiler!$B$20:$I$20,G392)))</f>
        <v>9.4265410583704</v>
      </c>
      <c r="I392" s="16" t="n">
        <f aca="false">H392/2_Girdiler!$B$17</f>
        <v>3.77665907787276</v>
      </c>
      <c r="J392" s="16" t="n">
        <f aca="false">D392+I392</f>
        <v>29.8918905765102</v>
      </c>
    </row>
    <row r="393" customFormat="false" ht="15" hidden="false" customHeight="false" outlineLevel="0" collapsed="false">
      <c r="A393" s="0" t="n">
        <v>381</v>
      </c>
      <c r="B393" s="7" t="n">
        <v>0.894028</v>
      </c>
      <c r="C393" s="7" t="n">
        <v>0.927602</v>
      </c>
      <c r="D393" s="16" t="n">
        <f aca="false">LOGINV(B393,$B$7,$C$7)</f>
        <v>27.1551774669177</v>
      </c>
      <c r="E393" s="16" t="n">
        <f aca="false">LOGINV(C393,$B$8,$C$8)</f>
        <v>279.911193226838</v>
      </c>
      <c r="F393" s="16" t="n">
        <f aca="false">$B$5/100*E393*2_Girdiler!$B$14*2_Girdiler!$B$15*2_Girdiler!$B$16</f>
        <v>7.04256562158724</v>
      </c>
      <c r="G393" s="16" t="n">
        <f aca="false">MIN(MATCH(F393,2_Girdiler!$B$20:$I$20,1),7)</f>
        <v>2</v>
      </c>
      <c r="H393" s="16" t="n">
        <f aca="false">IF(F393&gt;=40,2_Girdiler!$I$21+(F393-40)*(2_Girdiler!$I$21-2_Girdiler!$H$21)/(2_Girdiler!$I$20-2_Girdiler!$H$20),INDEX(2_Girdiler!$B$21:$I$21,G393)+(F393-INDEX(2_Girdiler!$B$20:$I$20,G393))*(INDEX(2_Girdiler!$B$21:$I$21,G393+1)-INDEX(2_Girdiler!$B$21:$I$21,G393))/(INDEX(2_Girdiler!$B$20:$I$20,G393+1)-INDEX(2_Girdiler!$B$20:$I$20,G393)))</f>
        <v>14.2681049945396</v>
      </c>
      <c r="I393" s="16" t="n">
        <f aca="false">H393/2_Girdiler!$B$17</f>
        <v>5.71638821896618</v>
      </c>
      <c r="J393" s="16" t="n">
        <f aca="false">D393+I393</f>
        <v>32.8715656858839</v>
      </c>
    </row>
    <row r="394" customFormat="false" ht="15" hidden="false" customHeight="false" outlineLevel="0" collapsed="false">
      <c r="A394" s="0" t="n">
        <v>382</v>
      </c>
      <c r="B394" s="7" t="n">
        <v>0.537163</v>
      </c>
      <c r="C394" s="7" t="n">
        <v>0.632259</v>
      </c>
      <c r="D394" s="16" t="n">
        <f aca="false">LOGINV(B394,$B$7,$C$7)</f>
        <v>14.2648613930537</v>
      </c>
      <c r="E394" s="16" t="n">
        <f aca="false">LOGINV(C394,$B$8,$C$8)</f>
        <v>135.816717412668</v>
      </c>
      <c r="F394" s="16" t="n">
        <f aca="false">$B$5/100*E394*2_Girdiler!$B$14*2_Girdiler!$B$15*2_Girdiler!$B$16</f>
        <v>3.41714861010273</v>
      </c>
      <c r="G394" s="16" t="n">
        <f aca="false">MIN(MATCH(F394,2_Girdiler!$B$20:$I$20,1),7)</f>
        <v>1</v>
      </c>
      <c r="H394" s="16" t="n">
        <f aca="false">IF(F394&gt;=40,2_Girdiler!$I$21+(F394-40)*(2_Girdiler!$I$21-2_Girdiler!$H$21)/(2_Girdiler!$I$20-2_Girdiler!$H$20),INDEX(2_Girdiler!$B$21:$I$21,G394)+(F394-INDEX(2_Girdiler!$B$20:$I$20,G394))*(INDEX(2_Girdiler!$B$21:$I$21,G394+1)-INDEX(2_Girdiler!$B$21:$I$21,G394))/(INDEX(2_Girdiler!$B$20:$I$20,G394+1)-INDEX(2_Girdiler!$B$20:$I$20,G394)))</f>
        <v>7.517726942226</v>
      </c>
      <c r="I394" s="16" t="n">
        <f aca="false">H394/2_Girdiler!$B$17</f>
        <v>3.0119098326226</v>
      </c>
      <c r="J394" s="16" t="n">
        <f aca="false">D394+I394</f>
        <v>17.2767712256763</v>
      </c>
    </row>
    <row r="395" customFormat="false" ht="15" hidden="false" customHeight="false" outlineLevel="0" collapsed="false">
      <c r="A395" s="0" t="n">
        <v>383</v>
      </c>
      <c r="B395" s="7" t="n">
        <v>0.953438</v>
      </c>
      <c r="C395" s="7" t="n">
        <v>0.514198</v>
      </c>
      <c r="D395" s="16" t="n">
        <f aca="false">LOGINV(B395,$B$7,$C$7)</f>
        <v>34.5274554016</v>
      </c>
      <c r="E395" s="16" t="n">
        <f aca="false">LOGINV(C395,$B$8,$C$8)</f>
        <v>111.743571421675</v>
      </c>
      <c r="F395" s="16" t="n">
        <f aca="false">$B$5/100*E395*2_Girdiler!$B$14*2_Girdiler!$B$15*2_Girdiler!$B$16</f>
        <v>2.81146825696935</v>
      </c>
      <c r="G395" s="16" t="n">
        <f aca="false">MIN(MATCH(F395,2_Girdiler!$B$20:$I$20,1),7)</f>
        <v>1</v>
      </c>
      <c r="H395" s="16" t="n">
        <f aca="false">IF(F395&gt;=40,2_Girdiler!$I$21+(F395-40)*(2_Girdiler!$I$21-2_Girdiler!$H$21)/(2_Girdiler!$I$20-2_Girdiler!$H$20),INDEX(2_Girdiler!$B$21:$I$21,G395)+(F395-INDEX(2_Girdiler!$B$20:$I$20,G395))*(INDEX(2_Girdiler!$B$21:$I$21,G395+1)-INDEX(2_Girdiler!$B$21:$I$21,G395))/(INDEX(2_Girdiler!$B$20:$I$20,G395+1)-INDEX(2_Girdiler!$B$20:$I$20,G395)))</f>
        <v>6.18523016533256</v>
      </c>
      <c r="I395" s="16" t="n">
        <f aca="false">H395/2_Girdiler!$B$17</f>
        <v>2.47805695726465</v>
      </c>
      <c r="J395" s="16" t="n">
        <f aca="false">D395+I395</f>
        <v>37.0055123588647</v>
      </c>
    </row>
    <row r="396" customFormat="false" ht="15" hidden="false" customHeight="false" outlineLevel="0" collapsed="false">
      <c r="A396" s="0" t="n">
        <v>384</v>
      </c>
      <c r="B396" s="7" t="n">
        <v>0.240746</v>
      </c>
      <c r="C396" s="7" t="n">
        <v>0.938618</v>
      </c>
      <c r="D396" s="16" t="n">
        <f aca="false">LOGINV(B396,$B$7,$C$7)</f>
        <v>9.14715963744966</v>
      </c>
      <c r="E396" s="16" t="n">
        <f aca="false">LOGINV(C396,$B$8,$C$8)</f>
        <v>295.720055640031</v>
      </c>
      <c r="F396" s="16" t="n">
        <f aca="false">$B$5/100*E396*2_Girdiler!$B$14*2_Girdiler!$B$15*2_Girdiler!$B$16</f>
        <v>7.44031659990319</v>
      </c>
      <c r="G396" s="16" t="n">
        <f aca="false">MIN(MATCH(F396,2_Girdiler!$B$20:$I$20,1),7)</f>
        <v>2</v>
      </c>
      <c r="H396" s="16" t="n">
        <f aca="false">IF(F396&gt;=40,2_Girdiler!$I$21+(F396-40)*(2_Girdiler!$I$21-2_Girdiler!$H$21)/(2_Girdiler!$I$20-2_Girdiler!$H$20),INDEX(2_Girdiler!$B$21:$I$21,G396)+(F396-INDEX(2_Girdiler!$B$20:$I$20,G396))*(INDEX(2_Girdiler!$B$21:$I$21,G396+1)-INDEX(2_Girdiler!$B$21:$I$21,G396))/(INDEX(2_Girdiler!$B$20:$I$20,G396+1)-INDEX(2_Girdiler!$B$20:$I$20,G396)))</f>
        <v>14.9045065598451</v>
      </c>
      <c r="I396" s="16" t="n">
        <f aca="false">H396/2_Girdiler!$B$17</f>
        <v>5.97135679480974</v>
      </c>
      <c r="J396" s="16" t="n">
        <f aca="false">D396+I396</f>
        <v>15.1185164322594</v>
      </c>
    </row>
    <row r="397" customFormat="false" ht="15" hidden="false" customHeight="false" outlineLevel="0" collapsed="false">
      <c r="A397" s="0" t="n">
        <v>385</v>
      </c>
      <c r="B397" s="7" t="n">
        <v>0.050677</v>
      </c>
      <c r="C397" s="7" t="n">
        <v>0.583346</v>
      </c>
      <c r="D397" s="16" t="n">
        <f aca="false">LOGINV(B397,$B$7,$C$7)</f>
        <v>5.43357812385269</v>
      </c>
      <c r="E397" s="16" t="n">
        <f aca="false">LOGINV(C397,$B$8,$C$8)</f>
        <v>125.096015173493</v>
      </c>
      <c r="F397" s="16" t="n">
        <f aca="false">$B$5/100*E397*2_Girdiler!$B$14*2_Girdiler!$B$15*2_Girdiler!$B$16</f>
        <v>3.14741574176507</v>
      </c>
      <c r="G397" s="16" t="n">
        <f aca="false">MIN(MATCH(F397,2_Girdiler!$B$20:$I$20,1),7)</f>
        <v>1</v>
      </c>
      <c r="H397" s="16" t="n">
        <f aca="false">IF(F397&gt;=40,2_Girdiler!$I$21+(F397-40)*(2_Girdiler!$I$21-2_Girdiler!$H$21)/(2_Girdiler!$I$20-2_Girdiler!$H$20),INDEX(2_Girdiler!$B$21:$I$21,G397)+(F397-INDEX(2_Girdiler!$B$20:$I$20,G397))*(INDEX(2_Girdiler!$B$21:$I$21,G397+1)-INDEX(2_Girdiler!$B$21:$I$21,G397))/(INDEX(2_Girdiler!$B$20:$I$20,G397+1)-INDEX(2_Girdiler!$B$20:$I$20,G397)))</f>
        <v>6.92431463188316</v>
      </c>
      <c r="I397" s="16" t="n">
        <f aca="false">H397/2_Girdiler!$B$17</f>
        <v>2.77416451597883</v>
      </c>
      <c r="J397" s="16" t="n">
        <f aca="false">D397+I397</f>
        <v>8.20774263983152</v>
      </c>
    </row>
    <row r="398" customFormat="false" ht="15" hidden="false" customHeight="false" outlineLevel="0" collapsed="false">
      <c r="A398" s="0" t="n">
        <v>386</v>
      </c>
      <c r="B398" s="7" t="n">
        <v>0.929456</v>
      </c>
      <c r="C398" s="7" t="n">
        <v>0.744362</v>
      </c>
      <c r="D398" s="16" t="n">
        <f aca="false">LOGINV(B398,$B$7,$C$7)</f>
        <v>30.758127725482</v>
      </c>
      <c r="E398" s="16" t="n">
        <f aca="false">LOGINV(C398,$B$8,$C$8)</f>
        <v>166.872012230128</v>
      </c>
      <c r="F398" s="16" t="n">
        <f aca="false">$B$5/100*E398*2_Girdiler!$B$14*2_Girdiler!$B$15*2_Girdiler!$B$16</f>
        <v>4.19849982771001</v>
      </c>
      <c r="G398" s="16" t="n">
        <f aca="false">MIN(MATCH(F398,2_Girdiler!$B$20:$I$20,1),7)</f>
        <v>1</v>
      </c>
      <c r="H398" s="16" t="n">
        <f aca="false">IF(F398&gt;=40,2_Girdiler!$I$21+(F398-40)*(2_Girdiler!$I$21-2_Girdiler!$H$21)/(2_Girdiler!$I$20-2_Girdiler!$H$20),INDEX(2_Girdiler!$B$21:$I$21,G398)+(F398-INDEX(2_Girdiler!$B$20:$I$20,G398))*(INDEX(2_Girdiler!$B$21:$I$21,G398+1)-INDEX(2_Girdiler!$B$21:$I$21,G398))/(INDEX(2_Girdiler!$B$20:$I$20,G398+1)-INDEX(2_Girdiler!$B$20:$I$20,G398)))</f>
        <v>9.23669962096203</v>
      </c>
      <c r="I398" s="16" t="n">
        <f aca="false">H398/2_Girdiler!$B$17</f>
        <v>3.7006008096803</v>
      </c>
      <c r="J398" s="16" t="n">
        <f aca="false">D398+I398</f>
        <v>34.4587285351623</v>
      </c>
    </row>
    <row r="399" customFormat="false" ht="15" hidden="false" customHeight="false" outlineLevel="0" collapsed="false">
      <c r="A399" s="0" t="n">
        <v>387</v>
      </c>
      <c r="B399" s="7" t="n">
        <v>0.605482</v>
      </c>
      <c r="C399" s="7" t="n">
        <v>0.486437</v>
      </c>
      <c r="D399" s="16" t="n">
        <f aca="false">LOGINV(B399,$B$7,$C$7)</f>
        <v>15.7200883857449</v>
      </c>
      <c r="E399" s="16" t="n">
        <f aca="false">LOGINV(C399,$B$8,$C$8)</f>
        <v>106.834353323922</v>
      </c>
      <c r="F399" s="16" t="n">
        <f aca="false">$B$5/100*E399*2_Girdiler!$B$14*2_Girdiler!$B$15*2_Girdiler!$B$16</f>
        <v>2.68795232962988</v>
      </c>
      <c r="G399" s="16" t="n">
        <f aca="false">MIN(MATCH(F399,2_Girdiler!$B$20:$I$20,1),7)</f>
        <v>1</v>
      </c>
      <c r="H399" s="16" t="n">
        <f aca="false">IF(F399&gt;=40,2_Girdiler!$I$21+(F399-40)*(2_Girdiler!$I$21-2_Girdiler!$H$21)/(2_Girdiler!$I$20-2_Girdiler!$H$20),INDEX(2_Girdiler!$B$21:$I$21,G399)+(F399-INDEX(2_Girdiler!$B$20:$I$20,G399))*(INDEX(2_Girdiler!$B$21:$I$21,G399+1)-INDEX(2_Girdiler!$B$21:$I$21,G399))/(INDEX(2_Girdiler!$B$20:$I$20,G399+1)-INDEX(2_Girdiler!$B$20:$I$20,G399)))</f>
        <v>5.91349512518575</v>
      </c>
      <c r="I399" s="16" t="n">
        <f aca="false">H399/2_Girdiler!$B$17</f>
        <v>2.36918875207762</v>
      </c>
      <c r="J399" s="16" t="n">
        <f aca="false">D399+I399</f>
        <v>18.0892771378225</v>
      </c>
    </row>
    <row r="400" customFormat="false" ht="15" hidden="false" customHeight="false" outlineLevel="0" collapsed="false">
      <c r="A400" s="0" t="n">
        <v>388</v>
      </c>
      <c r="B400" s="7" t="n">
        <v>0.272571</v>
      </c>
      <c r="C400" s="7" t="n">
        <v>0.563336</v>
      </c>
      <c r="D400" s="16" t="n">
        <f aca="false">LOGINV(B400,$B$7,$C$7)</f>
        <v>9.6652981739793</v>
      </c>
      <c r="E400" s="16" t="n">
        <f aca="false">LOGINV(C400,$B$8,$C$8)</f>
        <v>121.042638972265</v>
      </c>
      <c r="F400" s="16" t="n">
        <f aca="false">$B$5/100*E400*2_Girdiler!$B$14*2_Girdiler!$B$15*2_Girdiler!$B$16</f>
        <v>3.04543279654218</v>
      </c>
      <c r="G400" s="16" t="n">
        <f aca="false">MIN(MATCH(F400,2_Girdiler!$B$20:$I$20,1),7)</f>
        <v>1</v>
      </c>
      <c r="H400" s="16" t="n">
        <f aca="false">IF(F400&gt;=40,2_Girdiler!$I$21+(F400-40)*(2_Girdiler!$I$21-2_Girdiler!$H$21)/(2_Girdiler!$I$20-2_Girdiler!$H$20),INDEX(2_Girdiler!$B$21:$I$21,G400)+(F400-INDEX(2_Girdiler!$B$20:$I$20,G400))*(INDEX(2_Girdiler!$B$21:$I$21,G400+1)-INDEX(2_Girdiler!$B$21:$I$21,G400))/(INDEX(2_Girdiler!$B$20:$I$20,G400+1)-INDEX(2_Girdiler!$B$20:$I$20,G400)))</f>
        <v>6.6999521523928</v>
      </c>
      <c r="I400" s="16" t="n">
        <f aca="false">H400/2_Girdiler!$B$17</f>
        <v>2.68427570208045</v>
      </c>
      <c r="J400" s="16" t="n">
        <f aca="false">D400+I400</f>
        <v>12.3495738760597</v>
      </c>
    </row>
    <row r="401" customFormat="false" ht="15" hidden="false" customHeight="false" outlineLevel="0" collapsed="false">
      <c r="A401" s="0" t="n">
        <v>389</v>
      </c>
      <c r="B401" s="7" t="n">
        <v>0.738585</v>
      </c>
      <c r="C401" s="7" t="n">
        <v>0.561214</v>
      </c>
      <c r="D401" s="16" t="n">
        <f aca="false">LOGINV(B401,$B$7,$C$7)</f>
        <v>19.3360754198005</v>
      </c>
      <c r="E401" s="16" t="n">
        <f aca="false">LOGINV(C401,$B$8,$C$8)</f>
        <v>120.622637658547</v>
      </c>
      <c r="F401" s="16" t="n">
        <f aca="false">$B$5/100*E401*2_Girdiler!$B$14*2_Girdiler!$B$15*2_Girdiler!$B$16</f>
        <v>3.03486556348903</v>
      </c>
      <c r="G401" s="16" t="n">
        <f aca="false">MIN(MATCH(F401,2_Girdiler!$B$20:$I$20,1),7)</f>
        <v>1</v>
      </c>
      <c r="H401" s="16" t="n">
        <f aca="false">IF(F401&gt;=40,2_Girdiler!$I$21+(F401-40)*(2_Girdiler!$I$21-2_Girdiler!$H$21)/(2_Girdiler!$I$20-2_Girdiler!$H$20),INDEX(2_Girdiler!$B$21:$I$21,G401)+(F401-INDEX(2_Girdiler!$B$20:$I$20,G401))*(INDEX(2_Girdiler!$B$21:$I$21,G401+1)-INDEX(2_Girdiler!$B$21:$I$21,G401))/(INDEX(2_Girdiler!$B$20:$I$20,G401+1)-INDEX(2_Girdiler!$B$20:$I$20,G401)))</f>
        <v>6.67670423967588</v>
      </c>
      <c r="I401" s="16" t="n">
        <f aca="false">H401/2_Girdiler!$B$17</f>
        <v>2.67496163448553</v>
      </c>
      <c r="J401" s="16" t="n">
        <f aca="false">D401+I401</f>
        <v>22.011037054286</v>
      </c>
    </row>
    <row r="402" customFormat="false" ht="15" hidden="false" customHeight="false" outlineLevel="0" collapsed="false">
      <c r="A402" s="0" t="n">
        <v>390</v>
      </c>
      <c r="B402" s="7" t="n">
        <v>0.766392</v>
      </c>
      <c r="C402" s="7" t="n">
        <v>0.967116</v>
      </c>
      <c r="D402" s="16" t="n">
        <f aca="false">LOGINV(B402,$B$7,$C$7)</f>
        <v>20.3084866208429</v>
      </c>
      <c r="E402" s="16" t="n">
        <f aca="false">LOGINV(C402,$B$8,$C$8)</f>
        <v>358.149356809246</v>
      </c>
      <c r="F402" s="16" t="n">
        <f aca="false">$B$5/100*E402*2_Girdiler!$B$14*2_Girdiler!$B$15*2_Girdiler!$B$16</f>
        <v>9.01103781732064</v>
      </c>
      <c r="G402" s="16" t="n">
        <f aca="false">MIN(MATCH(F402,2_Girdiler!$B$20:$I$20,1),7)</f>
        <v>2</v>
      </c>
      <c r="H402" s="16" t="n">
        <f aca="false">IF(F402&gt;=40,2_Girdiler!$I$21+(F402-40)*(2_Girdiler!$I$21-2_Girdiler!$H$21)/(2_Girdiler!$I$20-2_Girdiler!$H$20),INDEX(2_Girdiler!$B$21:$I$21,G402)+(F402-INDEX(2_Girdiler!$B$20:$I$20,G402))*(INDEX(2_Girdiler!$B$21:$I$21,G402+1)-INDEX(2_Girdiler!$B$21:$I$21,G402))/(INDEX(2_Girdiler!$B$20:$I$20,G402+1)-INDEX(2_Girdiler!$B$20:$I$20,G402)))</f>
        <v>17.417660507713</v>
      </c>
      <c r="I402" s="16" t="n">
        <f aca="false">H402/2_Girdiler!$B$17</f>
        <v>6.97822937007733</v>
      </c>
      <c r="J402" s="16" t="n">
        <f aca="false">D402+I402</f>
        <v>27.2867159909202</v>
      </c>
    </row>
    <row r="403" customFormat="false" ht="15" hidden="false" customHeight="false" outlineLevel="0" collapsed="false">
      <c r="A403" s="0" t="n">
        <v>391</v>
      </c>
      <c r="B403" s="7" t="n">
        <v>0.639418</v>
      </c>
      <c r="C403" s="7" t="n">
        <v>0.707878</v>
      </c>
      <c r="D403" s="16" t="n">
        <f aca="false">LOGINV(B403,$B$7,$C$7)</f>
        <v>16.5227471669424</v>
      </c>
      <c r="E403" s="16" t="n">
        <f aca="false">LOGINV(C403,$B$8,$C$8)</f>
        <v>155.468660731399</v>
      </c>
      <c r="F403" s="16" t="n">
        <f aca="false">$B$5/100*E403*2_Girdiler!$B$14*2_Girdiler!$B$15*2_Girdiler!$B$16</f>
        <v>3.91159150400201</v>
      </c>
      <c r="G403" s="16" t="n">
        <f aca="false">MIN(MATCH(F403,2_Girdiler!$B$20:$I$20,1),7)</f>
        <v>1</v>
      </c>
      <c r="H403" s="16" t="n">
        <f aca="false">IF(F403&gt;=40,2_Girdiler!$I$21+(F403-40)*(2_Girdiler!$I$21-2_Girdiler!$H$21)/(2_Girdiler!$I$20-2_Girdiler!$H$20),INDEX(2_Girdiler!$B$21:$I$21,G403)+(F403-INDEX(2_Girdiler!$B$20:$I$20,G403))*(INDEX(2_Girdiler!$B$21:$I$21,G403+1)-INDEX(2_Girdiler!$B$21:$I$21,G403))/(INDEX(2_Girdiler!$B$20:$I$20,G403+1)-INDEX(2_Girdiler!$B$20:$I$20,G403)))</f>
        <v>8.60550130880442</v>
      </c>
      <c r="I403" s="16" t="n">
        <f aca="false">H403/2_Girdiler!$B$17</f>
        <v>3.44771687051459</v>
      </c>
      <c r="J403" s="16" t="n">
        <f aca="false">D403+I403</f>
        <v>19.970464037457</v>
      </c>
    </row>
    <row r="404" customFormat="false" ht="15" hidden="false" customHeight="false" outlineLevel="0" collapsed="false">
      <c r="A404" s="0" t="n">
        <v>392</v>
      </c>
      <c r="B404" s="7" t="n">
        <v>0.849285</v>
      </c>
      <c r="C404" s="7" t="n">
        <v>0.553168</v>
      </c>
      <c r="D404" s="16" t="n">
        <f aca="false">LOGINV(B404,$B$7,$C$7)</f>
        <v>24.0901096344384</v>
      </c>
      <c r="E404" s="16" t="n">
        <f aca="false">LOGINV(C404,$B$8,$C$8)</f>
        <v>119.046322618703</v>
      </c>
      <c r="F404" s="16" t="n">
        <f aca="false">$B$5/100*E404*2_Girdiler!$B$14*2_Girdiler!$B$15*2_Girdiler!$B$16</f>
        <v>2.99520547708656</v>
      </c>
      <c r="G404" s="16" t="n">
        <f aca="false">MIN(MATCH(F404,2_Girdiler!$B$20:$I$20,1),7)</f>
        <v>1</v>
      </c>
      <c r="H404" s="16" t="n">
        <f aca="false">IF(F404&gt;=40,2_Girdiler!$I$21+(F404-40)*(2_Girdiler!$I$21-2_Girdiler!$H$21)/(2_Girdiler!$I$20-2_Girdiler!$H$20),INDEX(2_Girdiler!$B$21:$I$21,G404)+(F404-INDEX(2_Girdiler!$B$20:$I$20,G404))*(INDEX(2_Girdiler!$B$21:$I$21,G404+1)-INDEX(2_Girdiler!$B$21:$I$21,G404))/(INDEX(2_Girdiler!$B$20:$I$20,G404+1)-INDEX(2_Girdiler!$B$20:$I$20,G404)))</f>
        <v>6.58945204959043</v>
      </c>
      <c r="I404" s="16" t="n">
        <f aca="false">H404/2_Girdiler!$B$17</f>
        <v>2.64000482756027</v>
      </c>
      <c r="J404" s="16" t="n">
        <f aca="false">D404+I404</f>
        <v>26.7301144619987</v>
      </c>
    </row>
    <row r="405" customFormat="false" ht="15" hidden="false" customHeight="false" outlineLevel="0" collapsed="false">
      <c r="A405" s="0" t="n">
        <v>393</v>
      </c>
      <c r="B405" s="7" t="n">
        <v>0.28835</v>
      </c>
      <c r="C405" s="7" t="n">
        <v>0.793494</v>
      </c>
      <c r="D405" s="16" t="n">
        <f aca="false">LOGINV(B405,$B$7,$C$7)</f>
        <v>9.92099218802371</v>
      </c>
      <c r="E405" s="16" t="n">
        <f aca="false">LOGINV(C405,$B$8,$C$8)</f>
        <v>185.237426276643</v>
      </c>
      <c r="F405" s="16" t="n">
        <f aca="false">$B$5/100*E405*2_Girdiler!$B$14*2_Girdiler!$B$15*2_Girdiler!$B$16</f>
        <v>4.66057364512035</v>
      </c>
      <c r="G405" s="16" t="n">
        <f aca="false">MIN(MATCH(F405,2_Girdiler!$B$20:$I$20,1),7)</f>
        <v>1</v>
      </c>
      <c r="H405" s="16" t="n">
        <f aca="false">IF(F405&gt;=40,2_Girdiler!$I$21+(F405-40)*(2_Girdiler!$I$21-2_Girdiler!$H$21)/(2_Girdiler!$I$20-2_Girdiler!$H$20),INDEX(2_Girdiler!$B$21:$I$21,G405)+(F405-INDEX(2_Girdiler!$B$20:$I$20,G405))*(INDEX(2_Girdiler!$B$21:$I$21,G405+1)-INDEX(2_Girdiler!$B$21:$I$21,G405))/(INDEX(2_Girdiler!$B$20:$I$20,G405+1)-INDEX(2_Girdiler!$B$20:$I$20,G405)))</f>
        <v>10.2532620192648</v>
      </c>
      <c r="I405" s="16" t="n">
        <f aca="false">H405/2_Girdiler!$B$17</f>
        <v>4.10787741156441</v>
      </c>
      <c r="J405" s="16" t="n">
        <f aca="false">D405+I405</f>
        <v>14.0288695995881</v>
      </c>
    </row>
    <row r="406" customFormat="false" ht="15" hidden="false" customHeight="false" outlineLevel="0" collapsed="false">
      <c r="A406" s="0" t="n">
        <v>394</v>
      </c>
      <c r="B406" s="7" t="n">
        <v>0.824831</v>
      </c>
      <c r="C406" s="7" t="n">
        <v>0.979873</v>
      </c>
      <c r="D406" s="16" t="n">
        <f aca="false">LOGINV(B406,$B$7,$C$7)</f>
        <v>22.7912056812266</v>
      </c>
      <c r="E406" s="16" t="n">
        <f aca="false">LOGINV(C406,$B$8,$C$8)</f>
        <v>410.442307891566</v>
      </c>
      <c r="F406" s="16" t="n">
        <f aca="false">$B$5/100*E406*2_Girdiler!$B$14*2_Girdiler!$B$15*2_Girdiler!$B$16</f>
        <v>10.3267284665518</v>
      </c>
      <c r="G406" s="16" t="n">
        <f aca="false">MIN(MATCH(F406,2_Girdiler!$B$20:$I$20,1),7)</f>
        <v>3</v>
      </c>
      <c r="H406" s="16" t="n">
        <f aca="false">IF(F406&gt;=40,2_Girdiler!$I$21+(F406-40)*(2_Girdiler!$I$21-2_Girdiler!$H$21)/(2_Girdiler!$I$20-2_Girdiler!$H$20),INDEX(2_Girdiler!$B$21:$I$21,G406)+(F406-INDEX(2_Girdiler!$B$20:$I$20,G406))*(INDEX(2_Girdiler!$B$21:$I$21,G406+1)-INDEX(2_Girdiler!$B$21:$I$21,G406))/(INDEX(2_Girdiler!$B$20:$I$20,G406+1)-INDEX(2_Girdiler!$B$20:$I$20,G406)))</f>
        <v>19.2940556198966</v>
      </c>
      <c r="I406" s="16" t="n">
        <f aca="false">H406/2_Girdiler!$B$17</f>
        <v>7.72999023233038</v>
      </c>
      <c r="J406" s="16" t="n">
        <f aca="false">D406+I406</f>
        <v>30.521195913557</v>
      </c>
    </row>
    <row r="407" customFormat="false" ht="15" hidden="false" customHeight="false" outlineLevel="0" collapsed="false">
      <c r="A407" s="0" t="n">
        <v>395</v>
      </c>
      <c r="B407" s="7" t="n">
        <v>0.021192</v>
      </c>
      <c r="C407" s="7" t="n">
        <v>0.507031</v>
      </c>
      <c r="D407" s="16" t="n">
        <f aca="false">LOGINV(B407,$B$7,$C$7)</f>
        <v>4.36853862930464</v>
      </c>
      <c r="E407" s="16" t="n">
        <f aca="false">LOGINV(C407,$B$8,$C$8)</f>
        <v>110.454760782184</v>
      </c>
      <c r="F407" s="16" t="n">
        <f aca="false">$B$5/100*E407*2_Girdiler!$B$14*2_Girdiler!$B$15*2_Girdiler!$B$16</f>
        <v>2.77904178127975</v>
      </c>
      <c r="G407" s="16" t="n">
        <f aca="false">MIN(MATCH(F407,2_Girdiler!$B$20:$I$20,1),7)</f>
        <v>1</v>
      </c>
      <c r="H407" s="16" t="n">
        <f aca="false">IF(F407&gt;=40,2_Girdiler!$I$21+(F407-40)*(2_Girdiler!$I$21-2_Girdiler!$H$21)/(2_Girdiler!$I$20-2_Girdiler!$H$20),INDEX(2_Girdiler!$B$21:$I$21,G407)+(F407-INDEX(2_Girdiler!$B$20:$I$20,G407))*(INDEX(2_Girdiler!$B$21:$I$21,G407+1)-INDEX(2_Girdiler!$B$21:$I$21,G407))/(INDEX(2_Girdiler!$B$20:$I$20,G407+1)-INDEX(2_Girdiler!$B$20:$I$20,G407)))</f>
        <v>6.11389191881544</v>
      </c>
      <c r="I407" s="16" t="n">
        <f aca="false">H407/2_Girdiler!$B$17</f>
        <v>2.4494759290126</v>
      </c>
      <c r="J407" s="16" t="n">
        <f aca="false">D407+I407</f>
        <v>6.81801455831723</v>
      </c>
    </row>
    <row r="408" customFormat="false" ht="15" hidden="false" customHeight="false" outlineLevel="0" collapsed="false">
      <c r="A408" s="0" t="n">
        <v>396</v>
      </c>
      <c r="B408" s="7" t="n">
        <v>0.06124</v>
      </c>
      <c r="C408" s="7" t="n">
        <v>0.496286</v>
      </c>
      <c r="D408" s="16" t="n">
        <f aca="false">LOGINV(B408,$B$7,$C$7)</f>
        <v>5.72547236183691</v>
      </c>
      <c r="E408" s="16" t="n">
        <f aca="false">LOGINV(C408,$B$8,$C$8)</f>
        <v>108.550949164063</v>
      </c>
      <c r="F408" s="16" t="n">
        <f aca="false">$B$5/100*E408*2_Girdiler!$B$14*2_Girdiler!$B$15*2_Girdiler!$B$16</f>
        <v>2.73114188096783</v>
      </c>
      <c r="G408" s="16" t="n">
        <f aca="false">MIN(MATCH(F408,2_Girdiler!$B$20:$I$20,1),7)</f>
        <v>1</v>
      </c>
      <c r="H408" s="16" t="n">
        <f aca="false">IF(F408&gt;=40,2_Girdiler!$I$21+(F408-40)*(2_Girdiler!$I$21-2_Girdiler!$H$21)/(2_Girdiler!$I$20-2_Girdiler!$H$20),INDEX(2_Girdiler!$B$21:$I$21,G408)+(F408-INDEX(2_Girdiler!$B$20:$I$20,G408))*(INDEX(2_Girdiler!$B$21:$I$21,G408+1)-INDEX(2_Girdiler!$B$21:$I$21,G408))/(INDEX(2_Girdiler!$B$20:$I$20,G408+1)-INDEX(2_Girdiler!$B$20:$I$20,G408)))</f>
        <v>6.00851213812922</v>
      </c>
      <c r="I408" s="16" t="n">
        <f aca="false">H408/2_Girdiler!$B$17</f>
        <v>2.40725646559664</v>
      </c>
      <c r="J408" s="16" t="n">
        <f aca="false">D408+I408</f>
        <v>8.13272882743356</v>
      </c>
    </row>
    <row r="409" customFormat="false" ht="15" hidden="false" customHeight="false" outlineLevel="0" collapsed="false">
      <c r="A409" s="0" t="n">
        <v>397</v>
      </c>
      <c r="B409" s="7" t="n">
        <v>0.477452</v>
      </c>
      <c r="C409" s="7" t="n">
        <v>0.21977</v>
      </c>
      <c r="D409" s="16" t="n">
        <f aca="false">LOGINV(B409,$B$7,$C$7)</f>
        <v>13.1218563607563</v>
      </c>
      <c r="E409" s="16" t="n">
        <f aca="false">LOGINV(C409,$B$8,$C$8)</f>
        <v>66.3057629313199</v>
      </c>
      <c r="F409" s="16" t="n">
        <f aca="false">$B$5/100*E409*2_Girdiler!$B$14*2_Girdiler!$B$15*2_Girdiler!$B$16</f>
        <v>1.66825299535201</v>
      </c>
      <c r="G409" s="16" t="n">
        <f aca="false">MIN(MATCH(F409,2_Girdiler!$B$20:$I$20,1),7)</f>
        <v>1</v>
      </c>
      <c r="H409" s="16" t="n">
        <f aca="false">IF(F409&gt;=40,2_Girdiler!$I$21+(F409-40)*(2_Girdiler!$I$21-2_Girdiler!$H$21)/(2_Girdiler!$I$20-2_Girdiler!$H$20),INDEX(2_Girdiler!$B$21:$I$21,G409)+(F409-INDEX(2_Girdiler!$B$20:$I$20,G409))*(INDEX(2_Girdiler!$B$21:$I$21,G409+1)-INDEX(2_Girdiler!$B$21:$I$21,G409))/(INDEX(2_Girdiler!$B$20:$I$20,G409+1)-INDEX(2_Girdiler!$B$20:$I$20,G409)))</f>
        <v>3.67015658977442</v>
      </c>
      <c r="I409" s="16" t="n">
        <f aca="false">H409/2_Girdiler!$B$17</f>
        <v>1.47041530039039</v>
      </c>
      <c r="J409" s="16" t="n">
        <f aca="false">D409+I409</f>
        <v>14.5922716611467</v>
      </c>
    </row>
    <row r="410" customFormat="false" ht="15" hidden="false" customHeight="false" outlineLevel="0" collapsed="false">
      <c r="A410" s="0" t="n">
        <v>398</v>
      </c>
      <c r="B410" s="7" t="n">
        <v>0.999181</v>
      </c>
      <c r="C410" s="7" t="n">
        <v>0.742835</v>
      </c>
      <c r="D410" s="16" t="n">
        <f aca="false">LOGINV(B410,$B$7,$C$7)</f>
        <v>78.3419034062905</v>
      </c>
      <c r="E410" s="16" t="n">
        <f aca="false">LOGINV(C410,$B$8,$C$8)</f>
        <v>166.362025890639</v>
      </c>
      <c r="F410" s="16" t="n">
        <f aca="false">$B$5/100*E410*2_Girdiler!$B$14*2_Girdiler!$B$15*2_Girdiler!$B$16</f>
        <v>4.18566857140849</v>
      </c>
      <c r="G410" s="16" t="n">
        <f aca="false">MIN(MATCH(F410,2_Girdiler!$B$20:$I$20,1),7)</f>
        <v>1</v>
      </c>
      <c r="H410" s="16" t="n">
        <f aca="false">IF(F410&gt;=40,2_Girdiler!$I$21+(F410-40)*(2_Girdiler!$I$21-2_Girdiler!$H$21)/(2_Girdiler!$I$20-2_Girdiler!$H$20),INDEX(2_Girdiler!$B$21:$I$21,G410)+(F410-INDEX(2_Girdiler!$B$20:$I$20,G410))*(INDEX(2_Girdiler!$B$21:$I$21,G410+1)-INDEX(2_Girdiler!$B$21:$I$21,G410))/(INDEX(2_Girdiler!$B$20:$I$20,G410+1)-INDEX(2_Girdiler!$B$20:$I$20,G410)))</f>
        <v>9.20847085709868</v>
      </c>
      <c r="I410" s="16" t="n">
        <f aca="false">H410/2_Girdiler!$B$17</f>
        <v>3.68929120877351</v>
      </c>
      <c r="J410" s="16" t="n">
        <f aca="false">D410+I410</f>
        <v>82.0311946150641</v>
      </c>
    </row>
    <row r="411" customFormat="false" ht="15" hidden="false" customHeight="false" outlineLevel="0" collapsed="false">
      <c r="A411" s="0" t="n">
        <v>399</v>
      </c>
      <c r="B411" s="7" t="n">
        <v>0.386082</v>
      </c>
      <c r="C411" s="7" t="n">
        <v>0.794867</v>
      </c>
      <c r="D411" s="16" t="n">
        <f aca="false">LOGINV(B411,$B$7,$C$7)</f>
        <v>11.5237181916802</v>
      </c>
      <c r="E411" s="16" t="n">
        <f aca="false">LOGINV(C411,$B$8,$C$8)</f>
        <v>185.814768134668</v>
      </c>
      <c r="F411" s="16" t="n">
        <f aca="false">$B$5/100*E411*2_Girdiler!$B$14*2_Girdiler!$B$15*2_Girdiler!$B$16</f>
        <v>4.67509956626825</v>
      </c>
      <c r="G411" s="16" t="n">
        <f aca="false">MIN(MATCH(F411,2_Girdiler!$B$20:$I$20,1),7)</f>
        <v>1</v>
      </c>
      <c r="H411" s="16" t="n">
        <f aca="false">IF(F411&gt;=40,2_Girdiler!$I$21+(F411-40)*(2_Girdiler!$I$21-2_Girdiler!$H$21)/(2_Girdiler!$I$20-2_Girdiler!$H$20),INDEX(2_Girdiler!$B$21:$I$21,G411)+(F411-INDEX(2_Girdiler!$B$20:$I$20,G411))*(INDEX(2_Girdiler!$B$21:$I$21,G411+1)-INDEX(2_Girdiler!$B$21:$I$21,G411))/(INDEX(2_Girdiler!$B$20:$I$20,G411+1)-INDEX(2_Girdiler!$B$20:$I$20,G411)))</f>
        <v>10.2852190457901</v>
      </c>
      <c r="I411" s="16" t="n">
        <f aca="false">H411/2_Girdiler!$B$17</f>
        <v>4.12068070744797</v>
      </c>
      <c r="J411" s="16" t="n">
        <f aca="false">D411+I411</f>
        <v>15.6443988991281</v>
      </c>
    </row>
    <row r="412" customFormat="false" ht="15" hidden="false" customHeight="false" outlineLevel="0" collapsed="false">
      <c r="A412" s="0" t="n">
        <v>400</v>
      </c>
      <c r="B412" s="7" t="n">
        <v>0.246815</v>
      </c>
      <c r="C412" s="7" t="n">
        <v>0.284549</v>
      </c>
      <c r="D412" s="16" t="n">
        <f aca="false">LOGINV(B412,$B$7,$C$7)</f>
        <v>9.24639420602943</v>
      </c>
      <c r="E412" s="16" t="n">
        <f aca="false">LOGINV(C412,$B$8,$C$8)</f>
        <v>75.6179759524934</v>
      </c>
      <c r="F412" s="16" t="n">
        <f aca="false">$B$5/100*E412*2_Girdiler!$B$14*2_Girdiler!$B$15*2_Girdiler!$B$16</f>
        <v>1.90254827496474</v>
      </c>
      <c r="G412" s="16" t="n">
        <f aca="false">MIN(MATCH(F412,2_Girdiler!$B$20:$I$20,1),7)</f>
        <v>1</v>
      </c>
      <c r="H412" s="16" t="n">
        <f aca="false">IF(F412&gt;=40,2_Girdiler!$I$21+(F412-40)*(2_Girdiler!$I$21-2_Girdiler!$H$21)/(2_Girdiler!$I$20-2_Girdiler!$H$20),INDEX(2_Girdiler!$B$21:$I$21,G412)+(F412-INDEX(2_Girdiler!$B$20:$I$20,G412))*(INDEX(2_Girdiler!$B$21:$I$21,G412+1)-INDEX(2_Girdiler!$B$21:$I$21,G412))/(INDEX(2_Girdiler!$B$20:$I$20,G412+1)-INDEX(2_Girdiler!$B$20:$I$20,G412)))</f>
        <v>4.18560620492242</v>
      </c>
      <c r="I412" s="16" t="n">
        <f aca="false">H412/2_Girdiler!$B$17</f>
        <v>1.67692556286956</v>
      </c>
      <c r="J412" s="16" t="n">
        <f aca="false">D412+I412</f>
        <v>10.923319768899</v>
      </c>
    </row>
    <row r="413" customFormat="false" ht="15" hidden="false" customHeight="false" outlineLevel="0" collapsed="false">
      <c r="A413" s="0" t="n">
        <v>401</v>
      </c>
      <c r="B413" s="7" t="n">
        <v>0.776388</v>
      </c>
      <c r="C413" s="7" t="n">
        <v>0.695183</v>
      </c>
      <c r="D413" s="16" t="n">
        <f aca="false">LOGINV(B413,$B$7,$C$7)</f>
        <v>20.6859043925635</v>
      </c>
      <c r="E413" s="16" t="n">
        <f aca="false">LOGINV(C413,$B$8,$C$8)</f>
        <v>151.838700042258</v>
      </c>
      <c r="F413" s="16" t="n">
        <f aca="false">$B$5/100*E413*2_Girdiler!$B$14*2_Girdiler!$B$15*2_Girdiler!$B$16</f>
        <v>3.82026169306321</v>
      </c>
      <c r="G413" s="16" t="n">
        <f aca="false">MIN(MATCH(F413,2_Girdiler!$B$20:$I$20,1),7)</f>
        <v>1</v>
      </c>
      <c r="H413" s="16" t="n">
        <f aca="false">IF(F413&gt;=40,2_Girdiler!$I$21+(F413-40)*(2_Girdiler!$I$21-2_Girdiler!$H$21)/(2_Girdiler!$I$20-2_Girdiler!$H$20),INDEX(2_Girdiler!$B$21:$I$21,G413)+(F413-INDEX(2_Girdiler!$B$20:$I$20,G413))*(INDEX(2_Girdiler!$B$21:$I$21,G413+1)-INDEX(2_Girdiler!$B$21:$I$21,G413))/(INDEX(2_Girdiler!$B$20:$I$20,G413+1)-INDEX(2_Girdiler!$B$20:$I$20,G413)))</f>
        <v>8.40457572473905</v>
      </c>
      <c r="I413" s="16" t="n">
        <f aca="false">H413/2_Girdiler!$B$17</f>
        <v>3.36721783843712</v>
      </c>
      <c r="J413" s="16" t="n">
        <f aca="false">D413+I413</f>
        <v>24.0531222310006</v>
      </c>
    </row>
    <row r="414" customFormat="false" ht="15" hidden="false" customHeight="false" outlineLevel="0" collapsed="false">
      <c r="A414" s="0" t="n">
        <v>402</v>
      </c>
      <c r="B414" s="7" t="n">
        <v>0.784815</v>
      </c>
      <c r="C414" s="7" t="n">
        <v>0.389337</v>
      </c>
      <c r="D414" s="16" t="n">
        <f aca="false">LOGINV(B414,$B$7,$C$7)</f>
        <v>21.0172304296333</v>
      </c>
      <c r="E414" s="16" t="n">
        <f aca="false">LOGINV(C414,$B$8,$C$8)</f>
        <v>91.0868052519877</v>
      </c>
      <c r="F414" s="16" t="n">
        <f aca="false">$B$5/100*E414*2_Girdiler!$B$14*2_Girdiler!$B$15*2_Girdiler!$B$16</f>
        <v>2.29174402014001</v>
      </c>
      <c r="G414" s="16" t="n">
        <f aca="false">MIN(MATCH(F414,2_Girdiler!$B$20:$I$20,1),7)</f>
        <v>1</v>
      </c>
      <c r="H414" s="16" t="n">
        <f aca="false">IF(F414&gt;=40,2_Girdiler!$I$21+(F414-40)*(2_Girdiler!$I$21-2_Girdiler!$H$21)/(2_Girdiler!$I$20-2_Girdiler!$H$20),INDEX(2_Girdiler!$B$21:$I$21,G414)+(F414-INDEX(2_Girdiler!$B$20:$I$20,G414))*(INDEX(2_Girdiler!$B$21:$I$21,G414+1)-INDEX(2_Girdiler!$B$21:$I$21,G414))/(INDEX(2_Girdiler!$B$20:$I$20,G414+1)-INDEX(2_Girdiler!$B$20:$I$20,G414)))</f>
        <v>5.04183684430802</v>
      </c>
      <c r="I414" s="16" t="n">
        <f aca="false">H414/2_Girdiler!$B$17</f>
        <v>2.01996668441828</v>
      </c>
      <c r="J414" s="16" t="n">
        <f aca="false">D414+I414</f>
        <v>23.0371971140516</v>
      </c>
    </row>
    <row r="415" customFormat="false" ht="15" hidden="false" customHeight="false" outlineLevel="0" collapsed="false">
      <c r="A415" s="0" t="n">
        <v>403</v>
      </c>
      <c r="B415" s="7" t="n">
        <v>0.184801</v>
      </c>
      <c r="C415" s="7" t="n">
        <v>0.434521</v>
      </c>
      <c r="D415" s="16" t="n">
        <f aca="false">LOGINV(B415,$B$7,$C$7)</f>
        <v>8.21276833899034</v>
      </c>
      <c r="E415" s="16" t="n">
        <f aca="false">LOGINV(C415,$B$8,$C$8)</f>
        <v>98.1799453219361</v>
      </c>
      <c r="F415" s="16" t="n">
        <f aca="false">$B$5/100*E415*2_Girdiler!$B$14*2_Girdiler!$B$15*2_Girdiler!$B$16</f>
        <v>2.47020742429991</v>
      </c>
      <c r="G415" s="16" t="n">
        <f aca="false">MIN(MATCH(F415,2_Girdiler!$B$20:$I$20,1),7)</f>
        <v>1</v>
      </c>
      <c r="H415" s="16" t="n">
        <f aca="false">IF(F415&gt;=40,2_Girdiler!$I$21+(F415-40)*(2_Girdiler!$I$21-2_Girdiler!$H$21)/(2_Girdiler!$I$20-2_Girdiler!$H$20),INDEX(2_Girdiler!$B$21:$I$21,G415)+(F415-INDEX(2_Girdiler!$B$20:$I$20,G415))*(INDEX(2_Girdiler!$B$21:$I$21,G415+1)-INDEX(2_Girdiler!$B$21:$I$21,G415))/(INDEX(2_Girdiler!$B$20:$I$20,G415+1)-INDEX(2_Girdiler!$B$20:$I$20,G415)))</f>
        <v>5.4344563334598</v>
      </c>
      <c r="I415" s="16" t="n">
        <f aca="false">H415/2_Girdiler!$B$17</f>
        <v>2.1772661592387</v>
      </c>
      <c r="J415" s="16" t="n">
        <f aca="false">D415+I415</f>
        <v>10.390034498229</v>
      </c>
    </row>
    <row r="416" customFormat="false" ht="15" hidden="false" customHeight="false" outlineLevel="0" collapsed="false">
      <c r="A416" s="0" t="n">
        <v>404</v>
      </c>
      <c r="B416" s="7" t="n">
        <v>0.740683</v>
      </c>
      <c r="C416" s="7" t="n">
        <v>0.846329</v>
      </c>
      <c r="D416" s="16" t="n">
        <f aca="false">LOGINV(B416,$B$7,$C$7)</f>
        <v>19.405862584572</v>
      </c>
      <c r="E416" s="16" t="n">
        <f aca="false">LOGINV(C416,$B$8,$C$8)</f>
        <v>211.064818161107</v>
      </c>
      <c r="F416" s="16" t="n">
        <f aca="false">$B$5/100*E416*2_Girdiler!$B$14*2_Girdiler!$B$15*2_Girdiler!$B$16</f>
        <v>5.31039082493344</v>
      </c>
      <c r="G416" s="16" t="n">
        <f aca="false">MIN(MATCH(F416,2_Girdiler!$B$20:$I$20,1),7)</f>
        <v>2</v>
      </c>
      <c r="H416" s="16" t="n">
        <f aca="false">IF(F416&gt;=40,2_Girdiler!$I$21+(F416-40)*(2_Girdiler!$I$21-2_Girdiler!$H$21)/(2_Girdiler!$I$20-2_Girdiler!$H$20),INDEX(2_Girdiler!$B$21:$I$21,G416)+(F416-INDEX(2_Girdiler!$B$20:$I$20,G416))*(INDEX(2_Girdiler!$B$21:$I$21,G416+1)-INDEX(2_Girdiler!$B$21:$I$21,G416))/(INDEX(2_Girdiler!$B$20:$I$20,G416+1)-INDEX(2_Girdiler!$B$20:$I$20,G416)))</f>
        <v>11.4966253198935</v>
      </c>
      <c r="I416" s="16" t="n">
        <f aca="false">H416/2_Girdiler!$B$17</f>
        <v>4.60601975957272</v>
      </c>
      <c r="J416" s="16" t="n">
        <f aca="false">D416+I416</f>
        <v>24.0118823441447</v>
      </c>
    </row>
    <row r="417" customFormat="false" ht="15" hidden="false" customHeight="false" outlineLevel="0" collapsed="false">
      <c r="A417" s="0" t="n">
        <v>405</v>
      </c>
      <c r="B417" s="7" t="n">
        <v>0.902235</v>
      </c>
      <c r="C417" s="7" t="n">
        <v>0.992671</v>
      </c>
      <c r="D417" s="16" t="n">
        <f aca="false">LOGINV(B417,$B$7,$C$7)</f>
        <v>27.8628479196245</v>
      </c>
      <c r="E417" s="16" t="n">
        <f aca="false">LOGINV(C417,$B$8,$C$8)</f>
        <v>527.798213164717</v>
      </c>
      <c r="F417" s="16" t="n">
        <f aca="false">$B$5/100*E417*2_Girdiler!$B$14*2_Girdiler!$B$15*2_Girdiler!$B$16</f>
        <v>13.2794030432243</v>
      </c>
      <c r="G417" s="16" t="n">
        <f aca="false">MIN(MATCH(F417,2_Girdiler!$B$20:$I$20,1),7)</f>
        <v>3</v>
      </c>
      <c r="H417" s="16" t="n">
        <f aca="false">IF(F417&gt;=40,2_Girdiler!$I$21+(F417-40)*(2_Girdiler!$I$21-2_Girdiler!$H$21)/(2_Girdiler!$I$20-2_Girdiler!$H$20),INDEX(2_Girdiler!$B$21:$I$21,G417)+(F417-INDEX(2_Girdiler!$B$20:$I$20,G417))*(INDEX(2_Girdiler!$B$21:$I$21,G417+1)-INDEX(2_Girdiler!$B$21:$I$21,G417))/(INDEX(2_Girdiler!$B$20:$I$20,G417+1)-INDEX(2_Girdiler!$B$20:$I$20,G417)))</f>
        <v>21.9514627389019</v>
      </c>
      <c r="I417" s="16" t="n">
        <f aca="false">H417/2_Girdiler!$B$17</f>
        <v>8.79465654603439</v>
      </c>
      <c r="J417" s="16" t="n">
        <f aca="false">D417+I417</f>
        <v>36.6575044656589</v>
      </c>
    </row>
    <row r="418" customFormat="false" ht="15" hidden="false" customHeight="false" outlineLevel="0" collapsed="false">
      <c r="A418" s="0" t="n">
        <v>406</v>
      </c>
      <c r="B418" s="7" t="n">
        <v>0.31324</v>
      </c>
      <c r="C418" s="7" t="n">
        <v>0.83805</v>
      </c>
      <c r="D418" s="16" t="n">
        <f aca="false">LOGINV(B418,$B$7,$C$7)</f>
        <v>10.3245085637581</v>
      </c>
      <c r="E418" s="16" t="n">
        <f aca="false">LOGINV(C418,$B$8,$C$8)</f>
        <v>206.437722802259</v>
      </c>
      <c r="F418" s="16" t="n">
        <f aca="false">$B$5/100*E418*2_Girdiler!$B$14*2_Girdiler!$B$15*2_Girdiler!$B$16</f>
        <v>5.19397310570485</v>
      </c>
      <c r="G418" s="16" t="n">
        <f aca="false">MIN(MATCH(F418,2_Girdiler!$B$20:$I$20,1),7)</f>
        <v>2</v>
      </c>
      <c r="H418" s="16" t="n">
        <f aca="false">IF(F418&gt;=40,2_Girdiler!$I$21+(F418-40)*(2_Girdiler!$I$21-2_Girdiler!$H$21)/(2_Girdiler!$I$20-2_Girdiler!$H$20),INDEX(2_Girdiler!$B$21:$I$21,G418)+(F418-INDEX(2_Girdiler!$B$20:$I$20,G418))*(INDEX(2_Girdiler!$B$21:$I$21,G418+1)-INDEX(2_Girdiler!$B$21:$I$21,G418))/(INDEX(2_Girdiler!$B$20:$I$20,G418+1)-INDEX(2_Girdiler!$B$20:$I$20,G418)))</f>
        <v>11.3103569691278</v>
      </c>
      <c r="I418" s="16" t="n">
        <f aca="false">H418/2_Girdiler!$B$17</f>
        <v>4.53139301647747</v>
      </c>
      <c r="J418" s="16" t="n">
        <f aca="false">D418+I418</f>
        <v>14.8559015802356</v>
      </c>
    </row>
    <row r="419" customFormat="false" ht="15" hidden="false" customHeight="false" outlineLevel="0" collapsed="false">
      <c r="A419" s="0" t="n">
        <v>407</v>
      </c>
      <c r="B419" s="7" t="n">
        <v>0.998502</v>
      </c>
      <c r="C419" s="7" t="n">
        <v>0.279612</v>
      </c>
      <c r="D419" s="16" t="n">
        <f aca="false">LOGINV(B419,$B$7,$C$7)</f>
        <v>70.8273847087884</v>
      </c>
      <c r="E419" s="16" t="n">
        <f aca="false">LOGINV(C419,$B$8,$C$8)</f>
        <v>74.9079954583544</v>
      </c>
      <c r="F419" s="16" t="n">
        <f aca="false">$B$5/100*E419*2_Girdiler!$B$14*2_Girdiler!$B$15*2_Girdiler!$B$16</f>
        <v>1.8846851657322</v>
      </c>
      <c r="G419" s="16" t="n">
        <f aca="false">MIN(MATCH(F419,2_Girdiler!$B$20:$I$20,1),7)</f>
        <v>1</v>
      </c>
      <c r="H419" s="16" t="n">
        <f aca="false">IF(F419&gt;=40,2_Girdiler!$I$21+(F419-40)*(2_Girdiler!$I$21-2_Girdiler!$H$21)/(2_Girdiler!$I$20-2_Girdiler!$H$20),INDEX(2_Girdiler!$B$21:$I$21,G419)+(F419-INDEX(2_Girdiler!$B$20:$I$20,G419))*(INDEX(2_Girdiler!$B$21:$I$21,G419+1)-INDEX(2_Girdiler!$B$21:$I$21,G419))/(INDEX(2_Girdiler!$B$20:$I$20,G419+1)-INDEX(2_Girdiler!$B$20:$I$20,G419)))</f>
        <v>4.14630736461083</v>
      </c>
      <c r="I419" s="16" t="n">
        <f aca="false">H419/2_Girdiler!$B$17</f>
        <v>1.66118083518062</v>
      </c>
      <c r="J419" s="16" t="n">
        <f aca="false">D419+I419</f>
        <v>72.488565543969</v>
      </c>
    </row>
    <row r="420" customFormat="false" ht="15" hidden="false" customHeight="false" outlineLevel="0" collapsed="false">
      <c r="A420" s="0" t="n">
        <v>408</v>
      </c>
      <c r="B420" s="7" t="n">
        <v>0.005061</v>
      </c>
      <c r="C420" s="7" t="n">
        <v>0.142482</v>
      </c>
      <c r="D420" s="16" t="n">
        <f aca="false">LOGINV(B420,$B$7,$C$7)</f>
        <v>3.22964273092407</v>
      </c>
      <c r="E420" s="16" t="n">
        <f aca="false">LOGINV(C420,$B$8,$C$8)</f>
        <v>54.7642829036988</v>
      </c>
      <c r="F420" s="16" t="n">
        <f aca="false">$B$5/100*E420*2_Girdiler!$B$14*2_Girdiler!$B$15*2_Girdiler!$B$16</f>
        <v>1.37786935785706</v>
      </c>
      <c r="G420" s="16" t="n">
        <f aca="false">MIN(MATCH(F420,2_Girdiler!$B$20:$I$20,1),7)</f>
        <v>1</v>
      </c>
      <c r="H420" s="16" t="n">
        <f aca="false">IF(F420&gt;=40,2_Girdiler!$I$21+(F420-40)*(2_Girdiler!$I$21-2_Girdiler!$H$21)/(2_Girdiler!$I$20-2_Girdiler!$H$20),INDEX(2_Girdiler!$B$21:$I$21,G420)+(F420-INDEX(2_Girdiler!$B$20:$I$20,G420))*(INDEX(2_Girdiler!$B$21:$I$21,G420+1)-INDEX(2_Girdiler!$B$21:$I$21,G420))/(INDEX(2_Girdiler!$B$20:$I$20,G420+1)-INDEX(2_Girdiler!$B$20:$I$20,G420)))</f>
        <v>3.03131258728554</v>
      </c>
      <c r="I420" s="16" t="n">
        <f aca="false">H420/2_Girdiler!$B$17</f>
        <v>1.21446818400863</v>
      </c>
      <c r="J420" s="16" t="n">
        <f aca="false">D420+I420</f>
        <v>4.4441109149327</v>
      </c>
    </row>
    <row r="421" customFormat="false" ht="15" hidden="false" customHeight="false" outlineLevel="0" collapsed="false">
      <c r="A421" s="0" t="n">
        <v>409</v>
      </c>
      <c r="B421" s="7" t="n">
        <v>0.777682</v>
      </c>
      <c r="C421" s="7" t="n">
        <v>0.803873</v>
      </c>
      <c r="D421" s="16" t="n">
        <f aca="false">LOGINV(B421,$B$7,$C$7)</f>
        <v>20.7359710739398</v>
      </c>
      <c r="E421" s="16" t="n">
        <f aca="false">LOGINV(C421,$B$8,$C$8)</f>
        <v>189.706496485564</v>
      </c>
      <c r="F421" s="16" t="n">
        <f aca="false">$B$5/100*E421*2_Girdiler!$B$14*2_Girdiler!$B$15*2_Girdiler!$B$16</f>
        <v>4.77301545157679</v>
      </c>
      <c r="G421" s="16" t="n">
        <f aca="false">MIN(MATCH(F421,2_Girdiler!$B$20:$I$20,1),7)</f>
        <v>1</v>
      </c>
      <c r="H421" s="16" t="n">
        <f aca="false">IF(F421&gt;=40,2_Girdiler!$I$21+(F421-40)*(2_Girdiler!$I$21-2_Girdiler!$H$21)/(2_Girdiler!$I$20-2_Girdiler!$H$20),INDEX(2_Girdiler!$B$21:$I$21,G421)+(F421-INDEX(2_Girdiler!$B$20:$I$20,G421))*(INDEX(2_Girdiler!$B$21:$I$21,G421+1)-INDEX(2_Girdiler!$B$21:$I$21,G421))/(INDEX(2_Girdiler!$B$20:$I$20,G421+1)-INDEX(2_Girdiler!$B$20:$I$20,G421)))</f>
        <v>10.5006339934689</v>
      </c>
      <c r="I421" s="16" t="n">
        <f aca="false">H421/2_Girdiler!$B$17</f>
        <v>4.20698477302442</v>
      </c>
      <c r="J421" s="16" t="n">
        <f aca="false">D421+I421</f>
        <v>24.9429558469642</v>
      </c>
    </row>
    <row r="422" customFormat="false" ht="15" hidden="false" customHeight="false" outlineLevel="0" collapsed="false">
      <c r="A422" s="0" t="n">
        <v>410</v>
      </c>
      <c r="B422" s="7" t="n">
        <v>0.259752</v>
      </c>
      <c r="C422" s="7" t="n">
        <v>0.940216</v>
      </c>
      <c r="D422" s="16" t="n">
        <f aca="false">LOGINV(B422,$B$7,$C$7)</f>
        <v>9.45716820978959</v>
      </c>
      <c r="E422" s="16" t="n">
        <f aca="false">LOGINV(C422,$B$8,$C$8)</f>
        <v>298.272507075056</v>
      </c>
      <c r="F422" s="16" t="n">
        <f aca="false">$B$5/100*E422*2_Girdiler!$B$14*2_Girdiler!$B$15*2_Girdiler!$B$16</f>
        <v>7.50453627800841</v>
      </c>
      <c r="G422" s="16" t="n">
        <f aca="false">MIN(MATCH(F422,2_Girdiler!$B$20:$I$20,1),7)</f>
        <v>2</v>
      </c>
      <c r="H422" s="16" t="n">
        <f aca="false">IF(F422&gt;=40,2_Girdiler!$I$21+(F422-40)*(2_Girdiler!$I$21-2_Girdiler!$H$21)/(2_Girdiler!$I$20-2_Girdiler!$H$20),INDEX(2_Girdiler!$B$21:$I$21,G422)+(F422-INDEX(2_Girdiler!$B$20:$I$20,G422))*(INDEX(2_Girdiler!$B$21:$I$21,G422+1)-INDEX(2_Girdiler!$B$21:$I$21,G422))/(INDEX(2_Girdiler!$B$20:$I$20,G422+1)-INDEX(2_Girdiler!$B$20:$I$20,G422)))</f>
        <v>15.0072580448135</v>
      </c>
      <c r="I422" s="16" t="n">
        <f aca="false">H422/2_Girdiler!$B$17</f>
        <v>6.0125232551336</v>
      </c>
      <c r="J422" s="16" t="n">
        <f aca="false">D422+I422</f>
        <v>15.4696914649232</v>
      </c>
    </row>
    <row r="423" customFormat="false" ht="15" hidden="false" customHeight="false" outlineLevel="0" collapsed="false">
      <c r="A423" s="0" t="n">
        <v>411</v>
      </c>
      <c r="B423" s="7" t="n">
        <v>0.23646</v>
      </c>
      <c r="C423" s="7" t="n">
        <v>0.72856</v>
      </c>
      <c r="D423" s="16" t="n">
        <f aca="false">LOGINV(B423,$B$7,$C$7)</f>
        <v>9.07691048567734</v>
      </c>
      <c r="E423" s="16" t="n">
        <f aca="false">LOGINV(C423,$B$8,$C$8)</f>
        <v>161.740365602673</v>
      </c>
      <c r="F423" s="16" t="n">
        <f aca="false">$B$5/100*E423*2_Girdiler!$B$14*2_Girdiler!$B$15*2_Girdiler!$B$16</f>
        <v>4.06938759856324</v>
      </c>
      <c r="G423" s="16" t="n">
        <f aca="false">MIN(MATCH(F423,2_Girdiler!$B$20:$I$20,1),7)</f>
        <v>1</v>
      </c>
      <c r="H423" s="16" t="n">
        <f aca="false">IF(F423&gt;=40,2_Girdiler!$I$21+(F423-40)*(2_Girdiler!$I$21-2_Girdiler!$H$21)/(2_Girdiler!$I$20-2_Girdiler!$H$20),INDEX(2_Girdiler!$B$21:$I$21,G423)+(F423-INDEX(2_Girdiler!$B$20:$I$20,G423))*(INDEX(2_Girdiler!$B$21:$I$21,G423+1)-INDEX(2_Girdiler!$B$21:$I$21,G423))/(INDEX(2_Girdiler!$B$20:$I$20,G423+1)-INDEX(2_Girdiler!$B$20:$I$20,G423)))</f>
        <v>8.95265271683913</v>
      </c>
      <c r="I423" s="16" t="n">
        <f aca="false">H423/2_Girdiler!$B$17</f>
        <v>3.58679996668234</v>
      </c>
      <c r="J423" s="16" t="n">
        <f aca="false">D423+I423</f>
        <v>12.6637104523597</v>
      </c>
    </row>
    <row r="424" customFormat="false" ht="15" hidden="false" customHeight="false" outlineLevel="0" collapsed="false">
      <c r="A424" s="0" t="n">
        <v>412</v>
      </c>
      <c r="B424" s="7" t="n">
        <v>0.184487</v>
      </c>
      <c r="C424" s="7" t="n">
        <v>0.75724</v>
      </c>
      <c r="D424" s="16" t="n">
        <f aca="false">LOGINV(B424,$B$7,$C$7)</f>
        <v>8.20737860770267</v>
      </c>
      <c r="E424" s="16" t="n">
        <f aca="false">LOGINV(C424,$B$8,$C$8)</f>
        <v>171.303066557567</v>
      </c>
      <c r="F424" s="16" t="n">
        <f aca="false">$B$5/100*E424*2_Girdiler!$B$14*2_Girdiler!$B$15*2_Girdiler!$B$16</f>
        <v>4.30998515458838</v>
      </c>
      <c r="G424" s="16" t="n">
        <f aca="false">MIN(MATCH(F424,2_Girdiler!$B$20:$I$20,1),7)</f>
        <v>1</v>
      </c>
      <c r="H424" s="16" t="n">
        <f aca="false">IF(F424&gt;=40,2_Girdiler!$I$21+(F424-40)*(2_Girdiler!$I$21-2_Girdiler!$H$21)/(2_Girdiler!$I$20-2_Girdiler!$H$20),INDEX(2_Girdiler!$B$21:$I$21,G424)+(F424-INDEX(2_Girdiler!$B$20:$I$20,G424))*(INDEX(2_Girdiler!$B$21:$I$21,G424+1)-INDEX(2_Girdiler!$B$21:$I$21,G424))/(INDEX(2_Girdiler!$B$20:$I$20,G424+1)-INDEX(2_Girdiler!$B$20:$I$20,G424)))</f>
        <v>9.48196734009444</v>
      </c>
      <c r="I424" s="16" t="n">
        <f aca="false">H424/2_Girdiler!$B$17</f>
        <v>3.79886512023014</v>
      </c>
      <c r="J424" s="16" t="n">
        <f aca="false">D424+I424</f>
        <v>12.0062437279328</v>
      </c>
    </row>
    <row r="425" customFormat="false" ht="15" hidden="false" customHeight="false" outlineLevel="0" collapsed="false">
      <c r="A425" s="0" t="n">
        <v>413</v>
      </c>
      <c r="B425" s="7" t="n">
        <v>0.050819</v>
      </c>
      <c r="C425" s="7" t="n">
        <v>0.590166</v>
      </c>
      <c r="D425" s="16" t="n">
        <f aca="false">LOGINV(B425,$B$7,$C$7)</f>
        <v>5.43770060215179</v>
      </c>
      <c r="E425" s="16" t="n">
        <f aca="false">LOGINV(C425,$B$8,$C$8)</f>
        <v>126.518053563953</v>
      </c>
      <c r="F425" s="16" t="n">
        <f aca="false">$B$5/100*E425*2_Girdiler!$B$14*2_Girdiler!$B$15*2_Girdiler!$B$16</f>
        <v>3.18319422766906</v>
      </c>
      <c r="G425" s="16" t="n">
        <f aca="false">MIN(MATCH(F425,2_Girdiler!$B$20:$I$20,1),7)</f>
        <v>1</v>
      </c>
      <c r="H425" s="16" t="n">
        <f aca="false">IF(F425&gt;=40,2_Girdiler!$I$21+(F425-40)*(2_Girdiler!$I$21-2_Girdiler!$H$21)/(2_Girdiler!$I$20-2_Girdiler!$H$20),INDEX(2_Girdiler!$B$21:$I$21,G425)+(F425-INDEX(2_Girdiler!$B$20:$I$20,G425))*(INDEX(2_Girdiler!$B$21:$I$21,G425+1)-INDEX(2_Girdiler!$B$21:$I$21,G425))/(INDEX(2_Girdiler!$B$20:$I$20,G425+1)-INDEX(2_Girdiler!$B$20:$I$20,G425)))</f>
        <v>7.00302730087193</v>
      </c>
      <c r="I425" s="16" t="n">
        <f aca="false">H425/2_Girdiler!$B$17</f>
        <v>2.80570004041343</v>
      </c>
      <c r="J425" s="16" t="n">
        <f aca="false">D425+I425</f>
        <v>8.24340064256522</v>
      </c>
    </row>
    <row r="426" customFormat="false" ht="15" hidden="false" customHeight="false" outlineLevel="0" collapsed="false">
      <c r="A426" s="0" t="n">
        <v>414</v>
      </c>
      <c r="B426" s="7" t="n">
        <v>0.348972</v>
      </c>
      <c r="C426" s="7" t="n">
        <v>0.659101</v>
      </c>
      <c r="D426" s="16" t="n">
        <f aca="false">LOGINV(B426,$B$7,$C$7)</f>
        <v>10.9077608712478</v>
      </c>
      <c r="E426" s="16" t="n">
        <f aca="false">LOGINV(C426,$B$8,$C$8)</f>
        <v>142.293392653798</v>
      </c>
      <c r="F426" s="16" t="n">
        <f aca="false">$B$5/100*E426*2_Girdiler!$B$14*2_Girdiler!$B$15*2_Girdiler!$B$16</f>
        <v>3.58010175916955</v>
      </c>
      <c r="G426" s="16" t="n">
        <f aca="false">MIN(MATCH(F426,2_Girdiler!$B$20:$I$20,1),7)</f>
        <v>1</v>
      </c>
      <c r="H426" s="16" t="n">
        <f aca="false">IF(F426&gt;=40,2_Girdiler!$I$21+(F426-40)*(2_Girdiler!$I$21-2_Girdiler!$H$21)/(2_Girdiler!$I$20-2_Girdiler!$H$20),INDEX(2_Girdiler!$B$21:$I$21,G426)+(F426-INDEX(2_Girdiler!$B$20:$I$20,G426))*(INDEX(2_Girdiler!$B$21:$I$21,G426+1)-INDEX(2_Girdiler!$B$21:$I$21,G426))/(INDEX(2_Girdiler!$B$20:$I$20,G426+1)-INDEX(2_Girdiler!$B$20:$I$20,G426)))</f>
        <v>7.87622387017301</v>
      </c>
      <c r="I426" s="16" t="n">
        <f aca="false">H426/2_Girdiler!$B$17</f>
        <v>3.15553840952444</v>
      </c>
      <c r="J426" s="16" t="n">
        <f aca="false">D426+I426</f>
        <v>14.0632992807723</v>
      </c>
    </row>
    <row r="427" customFormat="false" ht="15" hidden="false" customHeight="false" outlineLevel="0" collapsed="false">
      <c r="A427" s="0" t="n">
        <v>415</v>
      </c>
      <c r="B427" s="7" t="n">
        <v>0.886793</v>
      </c>
      <c r="C427" s="7" t="n">
        <v>0.322129</v>
      </c>
      <c r="D427" s="16" t="n">
        <f aca="false">LOGINV(B427,$B$7,$C$7)</f>
        <v>26.5773083568633</v>
      </c>
      <c r="E427" s="16" t="n">
        <f aca="false">LOGINV(C427,$B$8,$C$8)</f>
        <v>81.0581759317733</v>
      </c>
      <c r="F427" s="16" t="n">
        <f aca="false">$B$5/100*E427*2_Girdiler!$B$14*2_Girdiler!$B$15*2_Girdiler!$B$16</f>
        <v>2.03942370644342</v>
      </c>
      <c r="G427" s="16" t="n">
        <f aca="false">MIN(MATCH(F427,2_Girdiler!$B$20:$I$20,1),7)</f>
        <v>1</v>
      </c>
      <c r="H427" s="16" t="n">
        <f aca="false">IF(F427&gt;=40,2_Girdiler!$I$21+(F427-40)*(2_Girdiler!$I$21-2_Girdiler!$H$21)/(2_Girdiler!$I$20-2_Girdiler!$H$20),INDEX(2_Girdiler!$B$21:$I$21,G427)+(F427-INDEX(2_Girdiler!$B$20:$I$20,G427))*(INDEX(2_Girdiler!$B$21:$I$21,G427+1)-INDEX(2_Girdiler!$B$21:$I$21,G427))/(INDEX(2_Girdiler!$B$20:$I$20,G427+1)-INDEX(2_Girdiler!$B$20:$I$20,G427)))</f>
        <v>4.48673215417551</v>
      </c>
      <c r="I427" s="16" t="n">
        <f aca="false">H427/2_Girdiler!$B$17</f>
        <v>1.79756897202545</v>
      </c>
      <c r="J427" s="16" t="n">
        <f aca="false">D427+I427</f>
        <v>28.3748773288887</v>
      </c>
    </row>
    <row r="428" customFormat="false" ht="15" hidden="false" customHeight="false" outlineLevel="0" collapsed="false">
      <c r="A428" s="0" t="n">
        <v>416</v>
      </c>
      <c r="B428" s="7" t="n">
        <v>0.95107</v>
      </c>
      <c r="C428" s="7" t="n">
        <v>0.45187</v>
      </c>
      <c r="D428" s="16" t="n">
        <f aca="false">LOGINV(B428,$B$7,$C$7)</f>
        <v>34.0719436753952</v>
      </c>
      <c r="E428" s="16" t="n">
        <f aca="false">LOGINV(C428,$B$8,$C$8)</f>
        <v>101.004340501829</v>
      </c>
      <c r="F428" s="16" t="n">
        <f aca="false">$B$5/100*E428*2_Girdiler!$B$14*2_Girdiler!$B$15*2_Girdiler!$B$16</f>
        <v>2.54126920702602</v>
      </c>
      <c r="G428" s="16" t="n">
        <f aca="false">MIN(MATCH(F428,2_Girdiler!$B$20:$I$20,1),7)</f>
        <v>1</v>
      </c>
      <c r="H428" s="16" t="n">
        <f aca="false">IF(F428&gt;=40,2_Girdiler!$I$21+(F428-40)*(2_Girdiler!$I$21-2_Girdiler!$H$21)/(2_Girdiler!$I$20-2_Girdiler!$H$20),INDEX(2_Girdiler!$B$21:$I$21,G428)+(F428-INDEX(2_Girdiler!$B$20:$I$20,G428))*(INDEX(2_Girdiler!$B$21:$I$21,G428+1)-INDEX(2_Girdiler!$B$21:$I$21,G428))/(INDEX(2_Girdiler!$B$20:$I$20,G428+1)-INDEX(2_Girdiler!$B$20:$I$20,G428)))</f>
        <v>5.59079225545725</v>
      </c>
      <c r="I428" s="16" t="n">
        <f aca="false">H428/2_Girdiler!$B$17</f>
        <v>2.2399007433723</v>
      </c>
      <c r="J428" s="16" t="n">
        <f aca="false">D428+I428</f>
        <v>36.3118444187675</v>
      </c>
    </row>
    <row r="429" customFormat="false" ht="15" hidden="false" customHeight="false" outlineLevel="0" collapsed="false">
      <c r="A429" s="0" t="n">
        <v>417</v>
      </c>
      <c r="B429" s="7" t="n">
        <v>0.39989</v>
      </c>
      <c r="C429" s="7" t="n">
        <v>0.204526</v>
      </c>
      <c r="D429" s="16" t="n">
        <f aca="false">LOGINV(B429,$B$7,$C$7)</f>
        <v>11.7567273274472</v>
      </c>
      <c r="E429" s="16" t="n">
        <f aca="false">LOGINV(C429,$B$8,$C$8)</f>
        <v>64.0925509301527</v>
      </c>
      <c r="F429" s="16" t="n">
        <f aca="false">$B$5/100*E429*2_Girdiler!$B$14*2_Girdiler!$B$15*2_Girdiler!$B$16</f>
        <v>1.61256858140264</v>
      </c>
      <c r="G429" s="16" t="n">
        <f aca="false">MIN(MATCH(F429,2_Girdiler!$B$20:$I$20,1),7)</f>
        <v>1</v>
      </c>
      <c r="H429" s="16" t="n">
        <f aca="false">IF(F429&gt;=40,2_Girdiler!$I$21+(F429-40)*(2_Girdiler!$I$21-2_Girdiler!$H$21)/(2_Girdiler!$I$20-2_Girdiler!$H$20),INDEX(2_Girdiler!$B$21:$I$21,G429)+(F429-INDEX(2_Girdiler!$B$20:$I$20,G429))*(INDEX(2_Girdiler!$B$21:$I$21,G429+1)-INDEX(2_Girdiler!$B$21:$I$21,G429))/(INDEX(2_Girdiler!$B$20:$I$20,G429+1)-INDEX(2_Girdiler!$B$20:$I$20,G429)))</f>
        <v>3.54765087908581</v>
      </c>
      <c r="I429" s="16" t="n">
        <f aca="false">H429/2_Girdiler!$B$17</f>
        <v>1.42133448681323</v>
      </c>
      <c r="J429" s="16" t="n">
        <f aca="false">D429+I429</f>
        <v>13.1780618142605</v>
      </c>
    </row>
    <row r="430" customFormat="false" ht="15" hidden="false" customHeight="false" outlineLevel="0" collapsed="false">
      <c r="A430" s="0" t="n">
        <v>418</v>
      </c>
      <c r="B430" s="7" t="n">
        <v>0.055651</v>
      </c>
      <c r="C430" s="7" t="n">
        <v>0.061086</v>
      </c>
      <c r="D430" s="16" t="n">
        <f aca="false">LOGINV(B430,$B$7,$C$7)</f>
        <v>5.57456324482379</v>
      </c>
      <c r="E430" s="16" t="n">
        <f aca="false">LOGINV(C430,$B$8,$C$8)</f>
        <v>40.2643436260856</v>
      </c>
      <c r="F430" s="16" t="n">
        <f aca="false">$B$5/100*E430*2_Girdiler!$B$14*2_Girdiler!$B$15*2_Girdiler!$B$16</f>
        <v>1.01305088563231</v>
      </c>
      <c r="G430" s="16" t="n">
        <f aca="false">MIN(MATCH(F430,2_Girdiler!$B$20:$I$20,1),7)</f>
        <v>1</v>
      </c>
      <c r="H430" s="16" t="n">
        <f aca="false">IF(F430&gt;=40,2_Girdiler!$I$21+(F430-40)*(2_Girdiler!$I$21-2_Girdiler!$H$21)/(2_Girdiler!$I$20-2_Girdiler!$H$20),INDEX(2_Girdiler!$B$21:$I$21,G430)+(F430-INDEX(2_Girdiler!$B$20:$I$20,G430))*(INDEX(2_Girdiler!$B$21:$I$21,G430+1)-INDEX(2_Girdiler!$B$21:$I$21,G430))/(INDEX(2_Girdiler!$B$20:$I$20,G430+1)-INDEX(2_Girdiler!$B$20:$I$20,G430)))</f>
        <v>2.22871194839109</v>
      </c>
      <c r="I430" s="16" t="n">
        <f aca="false">H430/2_Girdiler!$B$17</f>
        <v>0.892913440861814</v>
      </c>
      <c r="J430" s="16" t="n">
        <f aca="false">D430+I430</f>
        <v>6.4674766856856</v>
      </c>
    </row>
    <row r="431" customFormat="false" ht="15" hidden="false" customHeight="false" outlineLevel="0" collapsed="false">
      <c r="A431" s="0" t="n">
        <v>419</v>
      </c>
      <c r="B431" s="7" t="n">
        <v>0.850145</v>
      </c>
      <c r="C431" s="7" t="n">
        <v>0.00731</v>
      </c>
      <c r="D431" s="16" t="n">
        <f aca="false">LOGINV(B431,$B$7,$C$7)</f>
        <v>24.139626099198</v>
      </c>
      <c r="E431" s="16" t="n">
        <f aca="false">LOGINV(C431,$B$8,$C$8)</f>
        <v>22.5816822633704</v>
      </c>
      <c r="F431" s="16" t="n">
        <f aca="false">$B$5/100*E431*2_Girdiler!$B$14*2_Girdiler!$B$15*2_Girdiler!$B$16</f>
        <v>0.568155125746399</v>
      </c>
      <c r="G431" s="16" t="n">
        <f aca="false">MIN(MATCH(F431,2_Girdiler!$B$20:$I$20,1),7)</f>
        <v>1</v>
      </c>
      <c r="H431" s="16" t="n">
        <f aca="false">IF(F431&gt;=40,2_Girdiler!$I$21+(F431-40)*(2_Girdiler!$I$21-2_Girdiler!$H$21)/(2_Girdiler!$I$20-2_Girdiler!$H$20),INDEX(2_Girdiler!$B$21:$I$21,G431)+(F431-INDEX(2_Girdiler!$B$20:$I$20,G431))*(INDEX(2_Girdiler!$B$21:$I$21,G431+1)-INDEX(2_Girdiler!$B$21:$I$21,G431))/(INDEX(2_Girdiler!$B$20:$I$20,G431+1)-INDEX(2_Girdiler!$B$20:$I$20,G431)))</f>
        <v>1.24994127664208</v>
      </c>
      <c r="I431" s="16" t="n">
        <f aca="false">H431/2_Girdiler!$B$17</f>
        <v>0.500777755064935</v>
      </c>
      <c r="J431" s="16" t="n">
        <f aca="false">D431+I431</f>
        <v>24.640403854263</v>
      </c>
    </row>
    <row r="432" customFormat="false" ht="15" hidden="false" customHeight="false" outlineLevel="0" collapsed="false">
      <c r="A432" s="0" t="n">
        <v>420</v>
      </c>
      <c r="B432" s="7" t="n">
        <v>0.6483</v>
      </c>
      <c r="C432" s="7" t="n">
        <v>0.609632</v>
      </c>
      <c r="D432" s="16" t="n">
        <f aca="false">LOGINV(B432,$B$7,$C$7)</f>
        <v>16.743692333961</v>
      </c>
      <c r="E432" s="16" t="n">
        <f aca="false">LOGINV(C432,$B$8,$C$8)</f>
        <v>130.700765650501</v>
      </c>
      <c r="F432" s="16" t="n">
        <f aca="false">$B$5/100*E432*2_Girdiler!$B$14*2_Girdiler!$B$15*2_Girdiler!$B$16</f>
        <v>3.28843126376661</v>
      </c>
      <c r="G432" s="16" t="n">
        <f aca="false">MIN(MATCH(F432,2_Girdiler!$B$20:$I$20,1),7)</f>
        <v>1</v>
      </c>
      <c r="H432" s="16" t="n">
        <f aca="false">IF(F432&gt;=40,2_Girdiler!$I$21+(F432-40)*(2_Girdiler!$I$21-2_Girdiler!$H$21)/(2_Girdiler!$I$20-2_Girdiler!$H$20),INDEX(2_Girdiler!$B$21:$I$21,G432)+(F432-INDEX(2_Girdiler!$B$20:$I$20,G432))*(INDEX(2_Girdiler!$B$21:$I$21,G432+1)-INDEX(2_Girdiler!$B$21:$I$21,G432))/(INDEX(2_Girdiler!$B$20:$I$20,G432+1)-INDEX(2_Girdiler!$B$20:$I$20,G432)))</f>
        <v>7.23454878028654</v>
      </c>
      <c r="I432" s="16" t="n">
        <f aca="false">H432/2_Girdiler!$B$17</f>
        <v>2.89845704338403</v>
      </c>
      <c r="J432" s="16" t="n">
        <f aca="false">D432+I432</f>
        <v>19.642149377345</v>
      </c>
    </row>
    <row r="433" customFormat="false" ht="15" hidden="false" customHeight="false" outlineLevel="0" collapsed="false">
      <c r="A433" s="0" t="n">
        <v>421</v>
      </c>
      <c r="B433" s="7" t="n">
        <v>0.587235</v>
      </c>
      <c r="C433" s="7" t="n">
        <v>0.459871</v>
      </c>
      <c r="D433" s="16" t="n">
        <f aca="false">LOGINV(B433,$B$7,$C$7)</f>
        <v>15.3125412084108</v>
      </c>
      <c r="E433" s="16" t="n">
        <f aca="false">LOGINV(C433,$B$8,$C$8)</f>
        <v>102.328613494367</v>
      </c>
      <c r="F433" s="16" t="n">
        <f aca="false">$B$5/100*E433*2_Girdiler!$B$14*2_Girdiler!$B$15*2_Girdiler!$B$16</f>
        <v>2.57458791551826</v>
      </c>
      <c r="G433" s="16" t="n">
        <f aca="false">MIN(MATCH(F433,2_Girdiler!$B$20:$I$20,1),7)</f>
        <v>1</v>
      </c>
      <c r="H433" s="16" t="n">
        <f aca="false">IF(F433&gt;=40,2_Girdiler!$I$21+(F433-40)*(2_Girdiler!$I$21-2_Girdiler!$H$21)/(2_Girdiler!$I$20-2_Girdiler!$H$20),INDEX(2_Girdiler!$B$21:$I$21,G433)+(F433-INDEX(2_Girdiler!$B$20:$I$20,G433))*(INDEX(2_Girdiler!$B$21:$I$21,G433+1)-INDEX(2_Girdiler!$B$21:$I$21,G433))/(INDEX(2_Girdiler!$B$20:$I$20,G433+1)-INDEX(2_Girdiler!$B$20:$I$20,G433)))</f>
        <v>5.66409341414018</v>
      </c>
      <c r="I433" s="16" t="n">
        <f aca="false">H433/2_Girdiler!$B$17</f>
        <v>2.2692681947677</v>
      </c>
      <c r="J433" s="16" t="n">
        <f aca="false">D433+I433</f>
        <v>17.5818094031785</v>
      </c>
    </row>
    <row r="434" customFormat="false" ht="15" hidden="false" customHeight="false" outlineLevel="0" collapsed="false">
      <c r="A434" s="0" t="n">
        <v>422</v>
      </c>
      <c r="B434" s="7" t="n">
        <v>0.063933</v>
      </c>
      <c r="C434" s="7" t="n">
        <v>0.19242</v>
      </c>
      <c r="D434" s="16" t="n">
        <f aca="false">LOGINV(B434,$B$7,$C$7)</f>
        <v>5.79571452442888</v>
      </c>
      <c r="E434" s="16" t="n">
        <f aca="false">LOGINV(C434,$B$8,$C$8)</f>
        <v>62.3199241419016</v>
      </c>
      <c r="F434" s="16" t="n">
        <f aca="false">$B$5/100*E434*2_Girdiler!$B$14*2_Girdiler!$B$15*2_Girdiler!$B$16</f>
        <v>1.56796929141025</v>
      </c>
      <c r="G434" s="16" t="n">
        <f aca="false">MIN(MATCH(F434,2_Girdiler!$B$20:$I$20,1),7)</f>
        <v>1</v>
      </c>
      <c r="H434" s="16" t="n">
        <f aca="false">IF(F434&gt;=40,2_Girdiler!$I$21+(F434-40)*(2_Girdiler!$I$21-2_Girdiler!$H$21)/(2_Girdiler!$I$20-2_Girdiler!$H$20),INDEX(2_Girdiler!$B$21:$I$21,G434)+(F434-INDEX(2_Girdiler!$B$20:$I$20,G434))*(INDEX(2_Girdiler!$B$21:$I$21,G434+1)-INDEX(2_Girdiler!$B$21:$I$21,G434))/(INDEX(2_Girdiler!$B$20:$I$20,G434+1)-INDEX(2_Girdiler!$B$20:$I$20,G434)))</f>
        <v>3.44953244110254</v>
      </c>
      <c r="I434" s="16" t="n">
        <f aca="false">H434/2_Girdiler!$B$17</f>
        <v>1.38202421518531</v>
      </c>
      <c r="J434" s="16" t="n">
        <f aca="false">D434+I434</f>
        <v>7.17773873961419</v>
      </c>
    </row>
    <row r="435" customFormat="false" ht="15" hidden="false" customHeight="false" outlineLevel="0" collapsed="false">
      <c r="A435" s="0" t="n">
        <v>423</v>
      </c>
      <c r="B435" s="7" t="n">
        <v>0.694581</v>
      </c>
      <c r="C435" s="7" t="n">
        <v>0.890988</v>
      </c>
      <c r="D435" s="16" t="n">
        <f aca="false">LOGINV(B435,$B$7,$C$7)</f>
        <v>17.9833870793081</v>
      </c>
      <c r="E435" s="16" t="n">
        <f aca="false">LOGINV(C435,$B$8,$C$8)</f>
        <v>241.859172348152</v>
      </c>
      <c r="F435" s="16" t="n">
        <f aca="false">$B$5/100*E435*2_Girdiler!$B$14*2_Girdiler!$B$15*2_Girdiler!$B$16</f>
        <v>6.0851767762795</v>
      </c>
      <c r="G435" s="16" t="n">
        <f aca="false">MIN(MATCH(F435,2_Girdiler!$B$20:$I$20,1),7)</f>
        <v>2</v>
      </c>
      <c r="H435" s="16" t="n">
        <f aca="false">IF(F435&gt;=40,2_Girdiler!$I$21+(F435-40)*(2_Girdiler!$I$21-2_Girdiler!$H$21)/(2_Girdiler!$I$20-2_Girdiler!$H$20),INDEX(2_Girdiler!$B$21:$I$21,G435)+(F435-INDEX(2_Girdiler!$B$20:$I$20,G435))*(INDEX(2_Girdiler!$B$21:$I$21,G435+1)-INDEX(2_Girdiler!$B$21:$I$21,G435))/(INDEX(2_Girdiler!$B$20:$I$20,G435+1)-INDEX(2_Girdiler!$B$20:$I$20,G435)))</f>
        <v>12.7362828420472</v>
      </c>
      <c r="I435" s="16" t="n">
        <f aca="false">H435/2_Girdiler!$B$17</f>
        <v>5.10267742069199</v>
      </c>
      <c r="J435" s="16" t="n">
        <f aca="false">D435+I435</f>
        <v>23.0860645000001</v>
      </c>
    </row>
    <row r="436" customFormat="false" ht="15" hidden="false" customHeight="false" outlineLevel="0" collapsed="false">
      <c r="A436" s="0" t="n">
        <v>424</v>
      </c>
      <c r="B436" s="7" t="n">
        <v>0.482201</v>
      </c>
      <c r="C436" s="7" t="n">
        <v>0.390411</v>
      </c>
      <c r="D436" s="16" t="n">
        <f aca="false">LOGINV(B436,$B$7,$C$7)</f>
        <v>13.2093257612829</v>
      </c>
      <c r="E436" s="16" t="n">
        <f aca="false">LOGINV(C436,$B$8,$C$8)</f>
        <v>91.2515532102759</v>
      </c>
      <c r="F436" s="16" t="n">
        <f aca="false">$B$5/100*E436*2_Girdiler!$B$14*2_Girdiler!$B$15*2_Girdiler!$B$16</f>
        <v>2.29588907877054</v>
      </c>
      <c r="G436" s="16" t="n">
        <f aca="false">MIN(MATCH(F436,2_Girdiler!$B$20:$I$20,1),7)</f>
        <v>1</v>
      </c>
      <c r="H436" s="16" t="n">
        <f aca="false">IF(F436&gt;=40,2_Girdiler!$I$21+(F436-40)*(2_Girdiler!$I$21-2_Girdiler!$H$21)/(2_Girdiler!$I$20-2_Girdiler!$H$20),INDEX(2_Girdiler!$B$21:$I$21,G436)+(F436-INDEX(2_Girdiler!$B$20:$I$20,G436))*(INDEX(2_Girdiler!$B$21:$I$21,G436+1)-INDEX(2_Girdiler!$B$21:$I$21,G436))/(INDEX(2_Girdiler!$B$20:$I$20,G436+1)-INDEX(2_Girdiler!$B$20:$I$20,G436)))</f>
        <v>5.05095597329519</v>
      </c>
      <c r="I436" s="16" t="n">
        <f aca="false">H436/2_Girdiler!$B$17</f>
        <v>2.02362018160865</v>
      </c>
      <c r="J436" s="16" t="n">
        <f aca="false">D436+I436</f>
        <v>15.2329459428916</v>
      </c>
    </row>
    <row r="437" customFormat="false" ht="15" hidden="false" customHeight="false" outlineLevel="0" collapsed="false">
      <c r="A437" s="0" t="n">
        <v>425</v>
      </c>
      <c r="B437" s="7" t="n">
        <v>0.833418</v>
      </c>
      <c r="C437" s="7" t="n">
        <v>0.040178</v>
      </c>
      <c r="D437" s="16" t="n">
        <f aca="false">LOGINV(B437,$B$7,$C$7)</f>
        <v>23.225009583501</v>
      </c>
      <c r="E437" s="16" t="n">
        <f aca="false">LOGINV(C437,$B$8,$C$8)</f>
        <v>35.3215123138822</v>
      </c>
      <c r="F437" s="16" t="n">
        <f aca="false">$B$5/100*E437*2_Girdiler!$B$14*2_Girdiler!$B$15*2_Girdiler!$B$16</f>
        <v>0.888689249817275</v>
      </c>
      <c r="G437" s="16" t="n">
        <f aca="false">MIN(MATCH(F437,2_Girdiler!$B$20:$I$20,1),7)</f>
        <v>1</v>
      </c>
      <c r="H437" s="16" t="n">
        <f aca="false">IF(F437&gt;=40,2_Girdiler!$I$21+(F437-40)*(2_Girdiler!$I$21-2_Girdiler!$H$21)/(2_Girdiler!$I$20-2_Girdiler!$H$20),INDEX(2_Girdiler!$B$21:$I$21,G437)+(F437-INDEX(2_Girdiler!$B$20:$I$20,G437))*(INDEX(2_Girdiler!$B$21:$I$21,G437+1)-INDEX(2_Girdiler!$B$21:$I$21,G437))/(INDEX(2_Girdiler!$B$20:$I$20,G437+1)-INDEX(2_Girdiler!$B$20:$I$20,G437)))</f>
        <v>1.95511634959801</v>
      </c>
      <c r="I437" s="16" t="n">
        <f aca="false">H437/2_Girdiler!$B$17</f>
        <v>0.783299819550483</v>
      </c>
      <c r="J437" s="16" t="n">
        <f aca="false">D437+I437</f>
        <v>24.0083094030514</v>
      </c>
    </row>
    <row r="438" customFormat="false" ht="15" hidden="false" customHeight="false" outlineLevel="0" collapsed="false">
      <c r="A438" s="0" t="n">
        <v>426</v>
      </c>
      <c r="B438" s="7" t="n">
        <v>0.598576</v>
      </c>
      <c r="C438" s="7" t="n">
        <v>0.97123</v>
      </c>
      <c r="D438" s="16" t="n">
        <f aca="false">LOGINV(B438,$B$7,$C$7)</f>
        <v>15.5640246266336</v>
      </c>
      <c r="E438" s="16" t="n">
        <f aca="false">LOGINV(C438,$B$8,$C$8)</f>
        <v>372.096689172007</v>
      </c>
      <c r="F438" s="16" t="n">
        <f aca="false">$B$5/100*E438*2_Girdiler!$B$14*2_Girdiler!$B$15*2_Girdiler!$B$16</f>
        <v>9.3619526995677</v>
      </c>
      <c r="G438" s="16" t="n">
        <f aca="false">MIN(MATCH(F438,2_Girdiler!$B$20:$I$20,1),7)</f>
        <v>2</v>
      </c>
      <c r="H438" s="16" t="n">
        <f aca="false">IF(F438&gt;=40,2_Girdiler!$I$21+(F438-40)*(2_Girdiler!$I$21-2_Girdiler!$H$21)/(2_Girdiler!$I$20-2_Girdiler!$H$20),INDEX(2_Girdiler!$B$21:$I$21,G438)+(F438-INDEX(2_Girdiler!$B$20:$I$20,G438))*(INDEX(2_Girdiler!$B$21:$I$21,G438+1)-INDEX(2_Girdiler!$B$21:$I$21,G438))/(INDEX(2_Girdiler!$B$20:$I$20,G438+1)-INDEX(2_Girdiler!$B$20:$I$20,G438)))</f>
        <v>17.9791243193083</v>
      </c>
      <c r="I438" s="16" t="n">
        <f aca="false">H438/2_Girdiler!$B$17</f>
        <v>7.20317480741519</v>
      </c>
      <c r="J438" s="16" t="n">
        <f aca="false">D438+I438</f>
        <v>22.7671994340488</v>
      </c>
    </row>
    <row r="439" customFormat="false" ht="15" hidden="false" customHeight="false" outlineLevel="0" collapsed="false">
      <c r="A439" s="0" t="n">
        <v>427</v>
      </c>
      <c r="B439" s="7" t="n">
        <v>0.430039</v>
      </c>
      <c r="C439" s="7" t="n">
        <v>0.301851</v>
      </c>
      <c r="D439" s="16" t="n">
        <f aca="false">LOGINV(B439,$B$7,$C$7)</f>
        <v>12.274750956813</v>
      </c>
      <c r="E439" s="16" t="n">
        <f aca="false">LOGINV(C439,$B$8,$C$8)</f>
        <v>78.1132907745883</v>
      </c>
      <c r="F439" s="16" t="n">
        <f aca="false">$B$5/100*E439*2_Girdiler!$B$14*2_Girdiler!$B$15*2_Girdiler!$B$16</f>
        <v>1.96533039588864</v>
      </c>
      <c r="G439" s="16" t="n">
        <f aca="false">MIN(MATCH(F439,2_Girdiler!$B$20:$I$20,1),7)</f>
        <v>1</v>
      </c>
      <c r="H439" s="16" t="n">
        <f aca="false">IF(F439&gt;=40,2_Girdiler!$I$21+(F439-40)*(2_Girdiler!$I$21-2_Girdiler!$H$21)/(2_Girdiler!$I$20-2_Girdiler!$H$20),INDEX(2_Girdiler!$B$21:$I$21,G439)+(F439-INDEX(2_Girdiler!$B$20:$I$20,G439))*(INDEX(2_Girdiler!$B$21:$I$21,G439+1)-INDEX(2_Girdiler!$B$21:$I$21,G439))/(INDEX(2_Girdiler!$B$20:$I$20,G439+1)-INDEX(2_Girdiler!$B$20:$I$20,G439)))</f>
        <v>4.32372687095501</v>
      </c>
      <c r="I439" s="16" t="n">
        <f aca="false">H439/2_Girdiler!$B$17</f>
        <v>1.73226236817108</v>
      </c>
      <c r="J439" s="16" t="n">
        <f aca="false">D439+I439</f>
        <v>14.007013324984</v>
      </c>
    </row>
    <row r="440" customFormat="false" ht="15" hidden="false" customHeight="false" outlineLevel="0" collapsed="false">
      <c r="A440" s="0" t="n">
        <v>428</v>
      </c>
      <c r="B440" s="7" t="n">
        <v>0.37243</v>
      </c>
      <c r="C440" s="7" t="n">
        <v>0.574574</v>
      </c>
      <c r="D440" s="16" t="n">
        <f aca="false">LOGINV(B440,$B$7,$C$7)</f>
        <v>11.2955463493569</v>
      </c>
      <c r="E440" s="16" t="n">
        <f aca="false">LOGINV(C440,$B$8,$C$8)</f>
        <v>123.297900271018</v>
      </c>
      <c r="F440" s="16" t="n">
        <f aca="false">$B$5/100*E440*2_Girdiler!$B$14*2_Girdiler!$B$15*2_Girdiler!$B$16</f>
        <v>3.10217517081881</v>
      </c>
      <c r="G440" s="16" t="n">
        <f aca="false">MIN(MATCH(F440,2_Girdiler!$B$20:$I$20,1),7)</f>
        <v>1</v>
      </c>
      <c r="H440" s="16" t="n">
        <f aca="false">IF(F440&gt;=40,2_Girdiler!$I$21+(F440-40)*(2_Girdiler!$I$21-2_Girdiler!$H$21)/(2_Girdiler!$I$20-2_Girdiler!$H$20),INDEX(2_Girdiler!$B$21:$I$21,G440)+(F440-INDEX(2_Girdiler!$B$20:$I$20,G440))*(INDEX(2_Girdiler!$B$21:$I$21,G440+1)-INDEX(2_Girdiler!$B$21:$I$21,G440))/(INDEX(2_Girdiler!$B$20:$I$20,G440+1)-INDEX(2_Girdiler!$B$20:$I$20,G440)))</f>
        <v>6.82478537580139</v>
      </c>
      <c r="I440" s="16" t="n">
        <f aca="false">H440/2_Girdiler!$B$17</f>
        <v>2.73428901274094</v>
      </c>
      <c r="J440" s="16" t="n">
        <f aca="false">D440+I440</f>
        <v>14.0298353620978</v>
      </c>
    </row>
    <row r="441" customFormat="false" ht="15" hidden="false" customHeight="false" outlineLevel="0" collapsed="false">
      <c r="A441" s="0" t="n">
        <v>429</v>
      </c>
      <c r="B441" s="7" t="n">
        <v>0.881751</v>
      </c>
      <c r="C441" s="7" t="n">
        <v>0.729253</v>
      </c>
      <c r="D441" s="16" t="n">
        <f aca="false">LOGINV(B441,$B$7,$C$7)</f>
        <v>26.1969243966677</v>
      </c>
      <c r="E441" s="16" t="n">
        <f aca="false">LOGINV(C441,$B$8,$C$8)</f>
        <v>161.958890885468</v>
      </c>
      <c r="F441" s="16" t="n">
        <f aca="false">$B$5/100*E441*2_Girdiler!$B$14*2_Girdiler!$B$15*2_Girdiler!$B$16</f>
        <v>4.07488569467837</v>
      </c>
      <c r="G441" s="16" t="n">
        <f aca="false">MIN(MATCH(F441,2_Girdiler!$B$20:$I$20,1),7)</f>
        <v>1</v>
      </c>
      <c r="H441" s="16" t="n">
        <f aca="false">IF(F441&gt;=40,2_Girdiler!$I$21+(F441-40)*(2_Girdiler!$I$21-2_Girdiler!$H$21)/(2_Girdiler!$I$20-2_Girdiler!$H$20),INDEX(2_Girdiler!$B$21:$I$21,G441)+(F441-INDEX(2_Girdiler!$B$20:$I$20,G441))*(INDEX(2_Girdiler!$B$21:$I$21,G441+1)-INDEX(2_Girdiler!$B$21:$I$21,G441))/(INDEX(2_Girdiler!$B$20:$I$20,G441+1)-INDEX(2_Girdiler!$B$20:$I$20,G441)))</f>
        <v>8.96474852829242</v>
      </c>
      <c r="I441" s="16" t="n">
        <f aca="false">H441/2_Girdiler!$B$17</f>
        <v>3.59164604498895</v>
      </c>
      <c r="J441" s="16" t="n">
        <f aca="false">D441+I441</f>
        <v>29.7885704416566</v>
      </c>
    </row>
    <row r="442" customFormat="false" ht="15" hidden="false" customHeight="false" outlineLevel="0" collapsed="false">
      <c r="A442" s="0" t="n">
        <v>430</v>
      </c>
      <c r="B442" s="7" t="n">
        <v>0.342464</v>
      </c>
      <c r="C442" s="7" t="n">
        <v>0.38259</v>
      </c>
      <c r="D442" s="16" t="n">
        <f aca="false">LOGINV(B442,$B$7,$C$7)</f>
        <v>10.8009731811144</v>
      </c>
      <c r="E442" s="16" t="n">
        <f aca="false">LOGINV(C442,$B$8,$C$8)</f>
        <v>90.0556291928437</v>
      </c>
      <c r="F442" s="16" t="n">
        <f aca="false">$B$5/100*E442*2_Girdiler!$B$14*2_Girdiler!$B$15*2_Girdiler!$B$16</f>
        <v>2.26579963049195</v>
      </c>
      <c r="G442" s="16" t="n">
        <f aca="false">MIN(MATCH(F442,2_Girdiler!$B$20:$I$20,1),7)</f>
        <v>1</v>
      </c>
      <c r="H442" s="16" t="n">
        <f aca="false">IF(F442&gt;=40,2_Girdiler!$I$21+(F442-40)*(2_Girdiler!$I$21-2_Girdiler!$H$21)/(2_Girdiler!$I$20-2_Girdiler!$H$20),INDEX(2_Girdiler!$B$21:$I$21,G442)+(F442-INDEX(2_Girdiler!$B$20:$I$20,G442))*(INDEX(2_Girdiler!$B$21:$I$21,G442+1)-INDEX(2_Girdiler!$B$21:$I$21,G442))/(INDEX(2_Girdiler!$B$20:$I$20,G442+1)-INDEX(2_Girdiler!$B$20:$I$20,G442)))</f>
        <v>4.98475918708228</v>
      </c>
      <c r="I442" s="16" t="n">
        <f aca="false">H442/2_Girdiler!$B$17</f>
        <v>1.99709903328617</v>
      </c>
      <c r="J442" s="16" t="n">
        <f aca="false">D442+I442</f>
        <v>12.7980722144006</v>
      </c>
    </row>
    <row r="443" customFormat="false" ht="15" hidden="false" customHeight="false" outlineLevel="0" collapsed="false">
      <c r="A443" s="0" t="n">
        <v>431</v>
      </c>
      <c r="B443" s="7" t="n">
        <v>0.635027</v>
      </c>
      <c r="C443" s="7" t="n">
        <v>0.628061</v>
      </c>
      <c r="D443" s="16" t="n">
        <f aca="false">LOGINV(B443,$B$7,$C$7)</f>
        <v>16.4152866081974</v>
      </c>
      <c r="E443" s="16" t="n">
        <f aca="false">LOGINV(C443,$B$8,$C$8)</f>
        <v>134.845309540466</v>
      </c>
      <c r="F443" s="16" t="n">
        <f aca="false">$B$5/100*E443*2_Girdiler!$B$14*2_Girdiler!$B$15*2_Girdiler!$B$16</f>
        <v>3.39270798803813</v>
      </c>
      <c r="G443" s="16" t="n">
        <f aca="false">MIN(MATCH(F443,2_Girdiler!$B$20:$I$20,1),7)</f>
        <v>1</v>
      </c>
      <c r="H443" s="16" t="n">
        <f aca="false">IF(F443&gt;=40,2_Girdiler!$I$21+(F443-40)*(2_Girdiler!$I$21-2_Girdiler!$H$21)/(2_Girdiler!$I$20-2_Girdiler!$H$20),INDEX(2_Girdiler!$B$21:$I$21,G443)+(F443-INDEX(2_Girdiler!$B$20:$I$20,G443))*(INDEX(2_Girdiler!$B$21:$I$21,G443+1)-INDEX(2_Girdiler!$B$21:$I$21,G443))/(INDEX(2_Girdiler!$B$20:$I$20,G443+1)-INDEX(2_Girdiler!$B$20:$I$20,G443)))</f>
        <v>7.46395757368389</v>
      </c>
      <c r="I443" s="16" t="n">
        <f aca="false">H443/2_Girdiler!$B$17</f>
        <v>2.99036761766181</v>
      </c>
      <c r="J443" s="16" t="n">
        <f aca="false">D443+I443</f>
        <v>19.4056542258592</v>
      </c>
    </row>
    <row r="444" customFormat="false" ht="15" hidden="false" customHeight="false" outlineLevel="0" collapsed="false">
      <c r="A444" s="0" t="n">
        <v>432</v>
      </c>
      <c r="B444" s="7" t="n">
        <v>0.113889</v>
      </c>
      <c r="C444" s="7" t="n">
        <v>0.576909</v>
      </c>
      <c r="D444" s="16" t="n">
        <f aca="false">LOGINV(B444,$B$7,$C$7)</f>
        <v>6.91379373689864</v>
      </c>
      <c r="E444" s="16" t="n">
        <f aca="false">LOGINV(C444,$B$8,$C$8)</f>
        <v>123.773222209154</v>
      </c>
      <c r="F444" s="16" t="n">
        <f aca="false">$B$5/100*E444*2_Girdiler!$B$14*2_Girdiler!$B$15*2_Girdiler!$B$16</f>
        <v>3.11413427078233</v>
      </c>
      <c r="G444" s="16" t="n">
        <f aca="false">MIN(MATCH(F444,2_Girdiler!$B$20:$I$20,1),7)</f>
        <v>1</v>
      </c>
      <c r="H444" s="16" t="n">
        <f aca="false">IF(F444&gt;=40,2_Girdiler!$I$21+(F444-40)*(2_Girdiler!$I$21-2_Girdiler!$H$21)/(2_Girdiler!$I$20-2_Girdiler!$H$20),INDEX(2_Girdiler!$B$21:$I$21,G444)+(F444-INDEX(2_Girdiler!$B$20:$I$20,G444))*(INDEX(2_Girdiler!$B$21:$I$21,G444+1)-INDEX(2_Girdiler!$B$21:$I$21,G444))/(INDEX(2_Girdiler!$B$20:$I$20,G444+1)-INDEX(2_Girdiler!$B$20:$I$20,G444)))</f>
        <v>6.85109539572112</v>
      </c>
      <c r="I444" s="16" t="n">
        <f aca="false">H444/2_Girdiler!$B$17</f>
        <v>2.74482988610622</v>
      </c>
      <c r="J444" s="16" t="n">
        <f aca="false">D444+I444</f>
        <v>9.65862362300486</v>
      </c>
    </row>
    <row r="445" customFormat="false" ht="15" hidden="false" customHeight="false" outlineLevel="0" collapsed="false">
      <c r="A445" s="0" t="n">
        <v>433</v>
      </c>
      <c r="B445" s="7" t="n">
        <v>0.747014</v>
      </c>
      <c r="C445" s="7" t="n">
        <v>0.127211</v>
      </c>
      <c r="D445" s="16" t="n">
        <f aca="false">LOGINV(B445,$B$7,$C$7)</f>
        <v>19.6198028865517</v>
      </c>
      <c r="E445" s="16" t="n">
        <f aca="false">LOGINV(C445,$B$8,$C$8)</f>
        <v>52.3299735952282</v>
      </c>
      <c r="F445" s="16" t="n">
        <f aca="false">$B$5/100*E445*2_Girdiler!$B$14*2_Girdiler!$B$15*2_Girdiler!$B$16</f>
        <v>1.31662213565594</v>
      </c>
      <c r="G445" s="16" t="n">
        <f aca="false">MIN(MATCH(F445,2_Girdiler!$B$20:$I$20,1),7)</f>
        <v>1</v>
      </c>
      <c r="H445" s="16" t="n">
        <f aca="false">IF(F445&gt;=40,2_Girdiler!$I$21+(F445-40)*(2_Girdiler!$I$21-2_Girdiler!$H$21)/(2_Girdiler!$I$20-2_Girdiler!$H$20),INDEX(2_Girdiler!$B$21:$I$21,G445)+(F445-INDEX(2_Girdiler!$B$20:$I$20,G445))*(INDEX(2_Girdiler!$B$21:$I$21,G445+1)-INDEX(2_Girdiler!$B$21:$I$21,G445))/(INDEX(2_Girdiler!$B$20:$I$20,G445+1)-INDEX(2_Girdiler!$B$20:$I$20,G445)))</f>
        <v>2.89656869844307</v>
      </c>
      <c r="I445" s="16" t="n">
        <f aca="false">H445/2_Girdiler!$B$17</f>
        <v>1.16048425418392</v>
      </c>
      <c r="J445" s="16" t="n">
        <f aca="false">D445+I445</f>
        <v>20.7802871407356</v>
      </c>
    </row>
    <row r="446" customFormat="false" ht="15" hidden="false" customHeight="false" outlineLevel="0" collapsed="false">
      <c r="A446" s="0" t="n">
        <v>434</v>
      </c>
      <c r="B446" s="7" t="n">
        <v>0.775876</v>
      </c>
      <c r="C446" s="7" t="n">
        <v>0.148581</v>
      </c>
      <c r="D446" s="16" t="n">
        <f aca="false">LOGINV(B446,$B$7,$C$7)</f>
        <v>20.6661732188959</v>
      </c>
      <c r="E446" s="16" t="n">
        <f aca="false">LOGINV(C446,$B$8,$C$8)</f>
        <v>55.7161684339126</v>
      </c>
      <c r="F446" s="16" t="n">
        <f aca="false">$B$5/100*E446*2_Girdiler!$B$14*2_Girdiler!$B$15*2_Girdiler!$B$16</f>
        <v>1.40181879779724</v>
      </c>
      <c r="G446" s="16" t="n">
        <f aca="false">MIN(MATCH(F446,2_Girdiler!$B$20:$I$20,1),7)</f>
        <v>1</v>
      </c>
      <c r="H446" s="16" t="n">
        <f aca="false">IF(F446&gt;=40,2_Girdiler!$I$21+(F446-40)*(2_Girdiler!$I$21-2_Girdiler!$H$21)/(2_Girdiler!$I$20-2_Girdiler!$H$20),INDEX(2_Girdiler!$B$21:$I$21,G446)+(F446-INDEX(2_Girdiler!$B$20:$I$20,G446))*(INDEX(2_Girdiler!$B$21:$I$21,G446+1)-INDEX(2_Girdiler!$B$21:$I$21,G446))/(INDEX(2_Girdiler!$B$20:$I$20,G446+1)-INDEX(2_Girdiler!$B$20:$I$20,G446)))</f>
        <v>3.08400135515393</v>
      </c>
      <c r="I446" s="16" t="n">
        <f aca="false">H446/2_Girdiler!$B$17</f>
        <v>1.23557746600718</v>
      </c>
      <c r="J446" s="16" t="n">
        <f aca="false">D446+I446</f>
        <v>21.9017506849031</v>
      </c>
    </row>
    <row r="447" customFormat="false" ht="15" hidden="false" customHeight="false" outlineLevel="0" collapsed="false">
      <c r="A447" s="0" t="n">
        <v>435</v>
      </c>
      <c r="B447" s="7" t="n">
        <v>0.086477</v>
      </c>
      <c r="C447" s="7" t="n">
        <v>0.557208</v>
      </c>
      <c r="D447" s="16" t="n">
        <f aca="false">LOGINV(B447,$B$7,$C$7)</f>
        <v>6.33563609613264</v>
      </c>
      <c r="E447" s="16" t="n">
        <f aca="false">LOGINV(C447,$B$8,$C$8)</f>
        <v>119.834641086713</v>
      </c>
      <c r="F447" s="16" t="n">
        <f aca="false">$B$5/100*E447*2_Girdiler!$B$14*2_Girdiler!$B$15*2_Girdiler!$B$16</f>
        <v>3.01503956974171</v>
      </c>
      <c r="G447" s="16" t="n">
        <f aca="false">MIN(MATCH(F447,2_Girdiler!$B$20:$I$20,1),7)</f>
        <v>1</v>
      </c>
      <c r="H447" s="16" t="n">
        <f aca="false">IF(F447&gt;=40,2_Girdiler!$I$21+(F447-40)*(2_Girdiler!$I$21-2_Girdiler!$H$21)/(2_Girdiler!$I$20-2_Girdiler!$H$20),INDEX(2_Girdiler!$B$21:$I$21,G447)+(F447-INDEX(2_Girdiler!$B$20:$I$20,G447))*(INDEX(2_Girdiler!$B$21:$I$21,G447+1)-INDEX(2_Girdiler!$B$21:$I$21,G447))/(INDEX(2_Girdiler!$B$20:$I$20,G447+1)-INDEX(2_Girdiler!$B$20:$I$20,G447)))</f>
        <v>6.63308705343176</v>
      </c>
      <c r="I447" s="16" t="n">
        <f aca="false">H447/2_Girdiler!$B$17</f>
        <v>2.65748680025311</v>
      </c>
      <c r="J447" s="16" t="n">
        <f aca="false">D447+I447</f>
        <v>8.99312289638575</v>
      </c>
    </row>
    <row r="448" customFormat="false" ht="15" hidden="false" customHeight="false" outlineLevel="0" collapsed="false">
      <c r="A448" s="0" t="n">
        <v>436</v>
      </c>
      <c r="B448" s="7" t="n">
        <v>0.780986</v>
      </c>
      <c r="C448" s="7" t="n">
        <v>0.616374</v>
      </c>
      <c r="D448" s="16" t="n">
        <f aca="false">LOGINV(B448,$B$7,$C$7)</f>
        <v>20.8651238409211</v>
      </c>
      <c r="E448" s="16" t="n">
        <f aca="false">LOGINV(C448,$B$8,$C$8)</f>
        <v>132.195059260512</v>
      </c>
      <c r="F448" s="16" t="n">
        <f aca="false">$B$5/100*E448*2_Girdiler!$B$14*2_Girdiler!$B$15*2_Girdiler!$B$16</f>
        <v>3.32602769099448</v>
      </c>
      <c r="G448" s="16" t="n">
        <f aca="false">MIN(MATCH(F448,2_Girdiler!$B$20:$I$20,1),7)</f>
        <v>1</v>
      </c>
      <c r="H448" s="16" t="n">
        <f aca="false">IF(F448&gt;=40,2_Girdiler!$I$21+(F448-40)*(2_Girdiler!$I$21-2_Girdiler!$H$21)/(2_Girdiler!$I$20-2_Girdiler!$H$20),INDEX(2_Girdiler!$B$21:$I$21,G448)+(F448-INDEX(2_Girdiler!$B$20:$I$20,G448))*(INDEX(2_Girdiler!$B$21:$I$21,G448+1)-INDEX(2_Girdiler!$B$21:$I$21,G448))/(INDEX(2_Girdiler!$B$20:$I$20,G448+1)-INDEX(2_Girdiler!$B$20:$I$20,G448)))</f>
        <v>7.31726092018786</v>
      </c>
      <c r="I448" s="16" t="n">
        <f aca="false">H448/2_Girdiler!$B$17</f>
        <v>2.93159491994706</v>
      </c>
      <c r="J448" s="16" t="n">
        <f aca="false">D448+I448</f>
        <v>23.7967187608682</v>
      </c>
    </row>
    <row r="449" customFormat="false" ht="15" hidden="false" customHeight="false" outlineLevel="0" collapsed="false">
      <c r="A449" s="0" t="n">
        <v>437</v>
      </c>
      <c r="B449" s="7" t="n">
        <v>0.606723</v>
      </c>
      <c r="C449" s="7" t="n">
        <v>0.092282</v>
      </c>
      <c r="D449" s="16" t="n">
        <f aca="false">LOGINV(B449,$B$7,$C$7)</f>
        <v>15.7483767469675</v>
      </c>
      <c r="E449" s="16" t="n">
        <f aca="false">LOGINV(C449,$B$8,$C$8)</f>
        <v>46.3749081114592</v>
      </c>
      <c r="F449" s="16" t="n">
        <f aca="false">$B$5/100*E449*2_Girdiler!$B$14*2_Girdiler!$B$15*2_Girdiler!$B$16</f>
        <v>1.16679268808431</v>
      </c>
      <c r="G449" s="16" t="n">
        <f aca="false">MIN(MATCH(F449,2_Girdiler!$B$20:$I$20,1),7)</f>
        <v>1</v>
      </c>
      <c r="H449" s="16" t="n">
        <f aca="false">IF(F449&gt;=40,2_Girdiler!$I$21+(F449-40)*(2_Girdiler!$I$21-2_Girdiler!$H$21)/(2_Girdiler!$I$20-2_Girdiler!$H$20),INDEX(2_Girdiler!$B$21:$I$21,G449)+(F449-INDEX(2_Girdiler!$B$20:$I$20,G449))*(INDEX(2_Girdiler!$B$21:$I$21,G449+1)-INDEX(2_Girdiler!$B$21:$I$21,G449))/(INDEX(2_Girdiler!$B$20:$I$20,G449+1)-INDEX(2_Girdiler!$B$20:$I$20,G449)))</f>
        <v>2.56694391378549</v>
      </c>
      <c r="I449" s="16" t="n">
        <f aca="false">H449/2_Girdiler!$B$17</f>
        <v>1.02842304238201</v>
      </c>
      <c r="J449" s="16" t="n">
        <f aca="false">D449+I449</f>
        <v>16.7767997893495</v>
      </c>
    </row>
    <row r="450" customFormat="false" ht="15" hidden="false" customHeight="false" outlineLevel="0" collapsed="false">
      <c r="A450" s="0" t="n">
        <v>438</v>
      </c>
      <c r="B450" s="7" t="n">
        <v>0.579063</v>
      </c>
      <c r="C450" s="7" t="n">
        <v>0.514882</v>
      </c>
      <c r="D450" s="16" t="n">
        <f aca="false">LOGINV(B450,$B$7,$C$7)</f>
        <v>15.134843778674</v>
      </c>
      <c r="E450" s="16" t="n">
        <f aca="false">LOGINV(C450,$B$8,$C$8)</f>
        <v>111.867392320024</v>
      </c>
      <c r="F450" s="16" t="n">
        <f aca="false">$B$5/100*E450*2_Girdiler!$B$14*2_Girdiler!$B$15*2_Girdiler!$B$16</f>
        <v>2.81458359077181</v>
      </c>
      <c r="G450" s="16" t="n">
        <f aca="false">MIN(MATCH(F450,2_Girdiler!$B$20:$I$20,1),7)</f>
        <v>1</v>
      </c>
      <c r="H450" s="16" t="n">
        <f aca="false">IF(F450&gt;=40,2_Girdiler!$I$21+(F450-40)*(2_Girdiler!$I$21-2_Girdiler!$H$21)/(2_Girdiler!$I$20-2_Girdiler!$H$20),INDEX(2_Girdiler!$B$21:$I$21,G450)+(F450-INDEX(2_Girdiler!$B$20:$I$20,G450))*(INDEX(2_Girdiler!$B$21:$I$21,G450+1)-INDEX(2_Girdiler!$B$21:$I$21,G450))/(INDEX(2_Girdiler!$B$20:$I$20,G450+1)-INDEX(2_Girdiler!$B$20:$I$20,G450)))</f>
        <v>6.19208389969798</v>
      </c>
      <c r="I450" s="16" t="n">
        <f aca="false">H450/2_Girdiler!$B$17</f>
        <v>2.48080284443028</v>
      </c>
      <c r="J450" s="16" t="n">
        <f aca="false">D450+I450</f>
        <v>17.6156466231043</v>
      </c>
    </row>
    <row r="451" customFormat="false" ht="15" hidden="false" customHeight="false" outlineLevel="0" collapsed="false">
      <c r="A451" s="0" t="n">
        <v>439</v>
      </c>
      <c r="B451" s="7" t="n">
        <v>0.014307</v>
      </c>
      <c r="C451" s="7" t="n">
        <v>0.765954</v>
      </c>
      <c r="D451" s="16" t="n">
        <f aca="false">LOGINV(B451,$B$7,$C$7)</f>
        <v>3.99795493866001</v>
      </c>
      <c r="E451" s="16" t="n">
        <f aca="false">LOGINV(C451,$B$8,$C$8)</f>
        <v>174.44255221272</v>
      </c>
      <c r="F451" s="16" t="n">
        <f aca="false">$B$5/100*E451*2_Girdiler!$B$14*2_Girdiler!$B$15*2_Girdiler!$B$16</f>
        <v>4.38897461367205</v>
      </c>
      <c r="G451" s="16" t="n">
        <f aca="false">MIN(MATCH(F451,2_Girdiler!$B$20:$I$20,1),7)</f>
        <v>1</v>
      </c>
      <c r="H451" s="16" t="n">
        <f aca="false">IF(F451&gt;=40,2_Girdiler!$I$21+(F451-40)*(2_Girdiler!$I$21-2_Girdiler!$H$21)/(2_Girdiler!$I$20-2_Girdiler!$H$20),INDEX(2_Girdiler!$B$21:$I$21,G451)+(F451-INDEX(2_Girdiler!$B$20:$I$20,G451))*(INDEX(2_Girdiler!$B$21:$I$21,G451+1)-INDEX(2_Girdiler!$B$21:$I$21,G451))/(INDEX(2_Girdiler!$B$20:$I$20,G451+1)-INDEX(2_Girdiler!$B$20:$I$20,G451)))</f>
        <v>9.6557441500785</v>
      </c>
      <c r="I451" s="16" t="n">
        <f aca="false">H451/2_Girdiler!$B$17</f>
        <v>3.86848723961479</v>
      </c>
      <c r="J451" s="16" t="n">
        <f aca="false">D451+I451</f>
        <v>7.8664421782748</v>
      </c>
    </row>
    <row r="452" customFormat="false" ht="15" hidden="false" customHeight="false" outlineLevel="0" collapsed="false">
      <c r="A452" s="0" t="n">
        <v>440</v>
      </c>
      <c r="B452" s="7" t="n">
        <v>0.219627</v>
      </c>
      <c r="C452" s="7" t="n">
        <v>0.463567</v>
      </c>
      <c r="D452" s="16" t="n">
        <f aca="false">LOGINV(B452,$B$7,$C$7)</f>
        <v>8.79934232728475</v>
      </c>
      <c r="E452" s="16" t="n">
        <f aca="false">LOGINV(C452,$B$8,$C$8)</f>
        <v>102.945247745365</v>
      </c>
      <c r="F452" s="16" t="n">
        <f aca="false">$B$5/100*E452*2_Girdiler!$B$14*2_Girdiler!$B$15*2_Girdiler!$B$16</f>
        <v>2.59010243327338</v>
      </c>
      <c r="G452" s="16" t="n">
        <f aca="false">MIN(MATCH(F452,2_Girdiler!$B$20:$I$20,1),7)</f>
        <v>1</v>
      </c>
      <c r="H452" s="16" t="n">
        <f aca="false">IF(F452&gt;=40,2_Girdiler!$I$21+(F452-40)*(2_Girdiler!$I$21-2_Girdiler!$H$21)/(2_Girdiler!$I$20-2_Girdiler!$H$20),INDEX(2_Girdiler!$B$21:$I$21,G452)+(F452-INDEX(2_Girdiler!$B$20:$I$20,G452))*(INDEX(2_Girdiler!$B$21:$I$21,G452+1)-INDEX(2_Girdiler!$B$21:$I$21,G452))/(INDEX(2_Girdiler!$B$20:$I$20,G452+1)-INDEX(2_Girdiler!$B$20:$I$20,G452)))</f>
        <v>5.69822535320143</v>
      </c>
      <c r="I452" s="16" t="n">
        <f aca="false">H452/2_Girdiler!$B$17</f>
        <v>2.28294284984032</v>
      </c>
      <c r="J452" s="16" t="n">
        <f aca="false">D452+I452</f>
        <v>11.0822851771251</v>
      </c>
    </row>
    <row r="453" customFormat="false" ht="15" hidden="false" customHeight="false" outlineLevel="0" collapsed="false">
      <c r="A453" s="0" t="n">
        <v>441</v>
      </c>
      <c r="B453" s="7" t="n">
        <v>0.457018</v>
      </c>
      <c r="C453" s="7" t="n">
        <v>0.680289</v>
      </c>
      <c r="D453" s="16" t="n">
        <f aca="false">LOGINV(B453,$B$7,$C$7)</f>
        <v>12.7512476731924</v>
      </c>
      <c r="E453" s="16" t="n">
        <f aca="false">LOGINV(C453,$B$8,$C$8)</f>
        <v>147.769023910517</v>
      </c>
      <c r="F453" s="16" t="n">
        <f aca="false">$B$5/100*E453*2_Girdiler!$B$14*2_Girdiler!$B$15*2_Girdiler!$B$16</f>
        <v>3.71786864158861</v>
      </c>
      <c r="G453" s="16" t="n">
        <f aca="false">MIN(MATCH(F453,2_Girdiler!$B$20:$I$20,1),7)</f>
        <v>1</v>
      </c>
      <c r="H453" s="16" t="n">
        <f aca="false">IF(F453&gt;=40,2_Girdiler!$I$21+(F453-40)*(2_Girdiler!$I$21-2_Girdiler!$H$21)/(2_Girdiler!$I$20-2_Girdiler!$H$20),INDEX(2_Girdiler!$B$21:$I$21,G453)+(F453-INDEX(2_Girdiler!$B$20:$I$20,G453))*(INDEX(2_Girdiler!$B$21:$I$21,G453+1)-INDEX(2_Girdiler!$B$21:$I$21,G453))/(INDEX(2_Girdiler!$B$20:$I$20,G453+1)-INDEX(2_Girdiler!$B$20:$I$20,G453)))</f>
        <v>8.17931101149493</v>
      </c>
      <c r="I453" s="16" t="n">
        <f aca="false">H453/2_Girdiler!$B$17</f>
        <v>3.27696755268226</v>
      </c>
      <c r="J453" s="16" t="n">
        <f aca="false">D453+I453</f>
        <v>16.0282152258747</v>
      </c>
    </row>
    <row r="454" customFormat="false" ht="15" hidden="false" customHeight="false" outlineLevel="0" collapsed="false">
      <c r="A454" s="0" t="n">
        <v>442</v>
      </c>
      <c r="B454" s="7" t="n">
        <v>0.862139</v>
      </c>
      <c r="C454" s="7" t="n">
        <v>0.780025</v>
      </c>
      <c r="D454" s="16" t="n">
        <f aca="false">LOGINV(B454,$B$7,$C$7)</f>
        <v>24.8623545512024</v>
      </c>
      <c r="E454" s="16" t="n">
        <f aca="false">LOGINV(C454,$B$8,$C$8)</f>
        <v>179.780074362384</v>
      </c>
      <c r="F454" s="16" t="n">
        <f aca="false">$B$5/100*E454*2_Girdiler!$B$14*2_Girdiler!$B$15*2_Girdiler!$B$16</f>
        <v>4.52326667095759</v>
      </c>
      <c r="G454" s="16" t="n">
        <f aca="false">MIN(MATCH(F454,2_Girdiler!$B$20:$I$20,1),7)</f>
        <v>1</v>
      </c>
      <c r="H454" s="16" t="n">
        <f aca="false">IF(F454&gt;=40,2_Girdiler!$I$21+(F454-40)*(2_Girdiler!$I$21-2_Girdiler!$H$21)/(2_Girdiler!$I$20-2_Girdiler!$H$20),INDEX(2_Girdiler!$B$21:$I$21,G454)+(F454-INDEX(2_Girdiler!$B$20:$I$20,G454))*(INDEX(2_Girdiler!$B$21:$I$21,G454+1)-INDEX(2_Girdiler!$B$21:$I$21,G454))/(INDEX(2_Girdiler!$B$20:$I$20,G454+1)-INDEX(2_Girdiler!$B$20:$I$20,G454)))</f>
        <v>9.9511866761067</v>
      </c>
      <c r="I454" s="16" t="n">
        <f aca="false">H454/2_Girdiler!$B$17</f>
        <v>3.9868536362607</v>
      </c>
      <c r="J454" s="16" t="n">
        <f aca="false">D454+I454</f>
        <v>28.8492081874631</v>
      </c>
    </row>
    <row r="455" customFormat="false" ht="15" hidden="false" customHeight="false" outlineLevel="0" collapsed="false">
      <c r="A455" s="0" t="n">
        <v>443</v>
      </c>
      <c r="B455" s="7" t="n">
        <v>0.212079</v>
      </c>
      <c r="C455" s="7" t="n">
        <v>0.228752</v>
      </c>
      <c r="D455" s="16" t="n">
        <f aca="false">LOGINV(B455,$B$7,$C$7)</f>
        <v>8.67382701438936</v>
      </c>
      <c r="E455" s="16" t="n">
        <f aca="false">LOGINV(C455,$B$8,$C$8)</f>
        <v>67.6025966336757</v>
      </c>
      <c r="F455" s="16" t="n">
        <f aca="false">$B$5/100*E455*2_Girdiler!$B$14*2_Girdiler!$B$15*2_Girdiler!$B$16</f>
        <v>1.70088133130328</v>
      </c>
      <c r="G455" s="16" t="n">
        <f aca="false">MIN(MATCH(F455,2_Girdiler!$B$20:$I$20,1),7)</f>
        <v>1</v>
      </c>
      <c r="H455" s="16" t="n">
        <f aca="false">IF(F455&gt;=40,2_Girdiler!$I$21+(F455-40)*(2_Girdiler!$I$21-2_Girdiler!$H$21)/(2_Girdiler!$I$20-2_Girdiler!$H$20),INDEX(2_Girdiler!$B$21:$I$21,G455)+(F455-INDEX(2_Girdiler!$B$20:$I$20,G455))*(INDEX(2_Girdiler!$B$21:$I$21,G455+1)-INDEX(2_Girdiler!$B$21:$I$21,G455))/(INDEX(2_Girdiler!$B$20:$I$20,G455+1)-INDEX(2_Girdiler!$B$20:$I$20,G455)))</f>
        <v>3.74193892886721</v>
      </c>
      <c r="I455" s="16" t="n">
        <f aca="false">H455/2_Girdiler!$B$17</f>
        <v>1.49917425034744</v>
      </c>
      <c r="J455" s="16" t="n">
        <f aca="false">D455+I455</f>
        <v>10.1730012647368</v>
      </c>
    </row>
    <row r="456" customFormat="false" ht="15" hidden="false" customHeight="false" outlineLevel="0" collapsed="false">
      <c r="A456" s="0" t="n">
        <v>444</v>
      </c>
      <c r="B456" s="7" t="n">
        <v>0.428506</v>
      </c>
      <c r="C456" s="7" t="n">
        <v>0.365418</v>
      </c>
      <c r="D456" s="16" t="n">
        <f aca="false">LOGINV(B456,$B$7,$C$7)</f>
        <v>12.2480678010383</v>
      </c>
      <c r="E456" s="16" t="n">
        <f aca="false">LOGINV(C456,$B$8,$C$8)</f>
        <v>87.4588381899774</v>
      </c>
      <c r="F456" s="16" t="n">
        <f aca="false">$B$5/100*E456*2_Girdiler!$B$14*2_Girdiler!$B$15*2_Girdiler!$B$16</f>
        <v>2.20046436885983</v>
      </c>
      <c r="G456" s="16" t="n">
        <f aca="false">MIN(MATCH(F456,2_Girdiler!$B$20:$I$20,1),7)</f>
        <v>1</v>
      </c>
      <c r="H456" s="16" t="n">
        <f aca="false">IF(F456&gt;=40,2_Girdiler!$I$21+(F456-40)*(2_Girdiler!$I$21-2_Girdiler!$H$21)/(2_Girdiler!$I$20-2_Girdiler!$H$20),INDEX(2_Girdiler!$B$21:$I$21,G456)+(F456-INDEX(2_Girdiler!$B$20:$I$20,G456))*(INDEX(2_Girdiler!$B$21:$I$21,G456+1)-INDEX(2_Girdiler!$B$21:$I$21,G456))/(INDEX(2_Girdiler!$B$20:$I$20,G456+1)-INDEX(2_Girdiler!$B$20:$I$20,G456)))</f>
        <v>4.84102161149163</v>
      </c>
      <c r="I456" s="16" t="n">
        <f aca="false">H456/2_Girdiler!$B$17</f>
        <v>1.93951186357838</v>
      </c>
      <c r="J456" s="16" t="n">
        <f aca="false">D456+I456</f>
        <v>14.1875796646166</v>
      </c>
    </row>
    <row r="457" customFormat="false" ht="15" hidden="false" customHeight="false" outlineLevel="0" collapsed="false">
      <c r="A457" s="0" t="n">
        <v>445</v>
      </c>
      <c r="B457" s="7" t="n">
        <v>0.718845</v>
      </c>
      <c r="C457" s="7" t="n">
        <v>0.547833</v>
      </c>
      <c r="D457" s="16" t="n">
        <f aca="false">LOGINV(B457,$B$7,$C$7)</f>
        <v>18.7045207837022</v>
      </c>
      <c r="E457" s="16" t="n">
        <f aca="false">LOGINV(C457,$B$8,$C$8)</f>
        <v>118.01486829986</v>
      </c>
      <c r="F457" s="16" t="n">
        <f aca="false">$B$5/100*E457*2_Girdiler!$B$14*2_Girdiler!$B$15*2_Girdiler!$B$16</f>
        <v>2.96925408642447</v>
      </c>
      <c r="G457" s="16" t="n">
        <f aca="false">MIN(MATCH(F457,2_Girdiler!$B$20:$I$20,1),7)</f>
        <v>1</v>
      </c>
      <c r="H457" s="16" t="n">
        <f aca="false">IF(F457&gt;=40,2_Girdiler!$I$21+(F457-40)*(2_Girdiler!$I$21-2_Girdiler!$H$21)/(2_Girdiler!$I$20-2_Girdiler!$H$20),INDEX(2_Girdiler!$B$21:$I$21,G457)+(F457-INDEX(2_Girdiler!$B$20:$I$20,G457))*(INDEX(2_Girdiler!$B$21:$I$21,G457+1)-INDEX(2_Girdiler!$B$21:$I$21,G457))/(INDEX(2_Girdiler!$B$20:$I$20,G457+1)-INDEX(2_Girdiler!$B$20:$I$20,G457)))</f>
        <v>6.53235899013383</v>
      </c>
      <c r="I457" s="16" t="n">
        <f aca="false">H457/2_Girdiler!$B$17</f>
        <v>2.61713100566259</v>
      </c>
      <c r="J457" s="16" t="n">
        <f aca="false">D457+I457</f>
        <v>21.3216517893648</v>
      </c>
    </row>
    <row r="458" customFormat="false" ht="15" hidden="false" customHeight="false" outlineLevel="0" collapsed="false">
      <c r="A458" s="0" t="n">
        <v>446</v>
      </c>
      <c r="B458" s="7" t="n">
        <v>0.450432</v>
      </c>
      <c r="C458" s="7" t="n">
        <v>0.604404</v>
      </c>
      <c r="D458" s="16" t="n">
        <f aca="false">LOGINV(B458,$B$7,$C$7)</f>
        <v>12.6336601964932</v>
      </c>
      <c r="E458" s="16" t="n">
        <f aca="false">LOGINV(C458,$B$8,$C$8)</f>
        <v>129.558644501552</v>
      </c>
      <c r="F458" s="16" t="n">
        <f aca="false">$B$5/100*E458*2_Girdiler!$B$14*2_Girdiler!$B$15*2_Girdiler!$B$16</f>
        <v>3.25969549565905</v>
      </c>
      <c r="G458" s="16" t="n">
        <f aca="false">MIN(MATCH(F458,2_Girdiler!$B$20:$I$20,1),7)</f>
        <v>1</v>
      </c>
      <c r="H458" s="16" t="n">
        <f aca="false">IF(F458&gt;=40,2_Girdiler!$I$21+(F458-40)*(2_Girdiler!$I$21-2_Girdiler!$H$21)/(2_Girdiler!$I$20-2_Girdiler!$H$20),INDEX(2_Girdiler!$B$21:$I$21,G458)+(F458-INDEX(2_Girdiler!$B$20:$I$20,G458))*(INDEX(2_Girdiler!$B$21:$I$21,G458+1)-INDEX(2_Girdiler!$B$21:$I$21,G458))/(INDEX(2_Girdiler!$B$20:$I$20,G458+1)-INDEX(2_Girdiler!$B$20:$I$20,G458)))</f>
        <v>7.17133009044991</v>
      </c>
      <c r="I458" s="16" t="n">
        <f aca="false">H458/2_Girdiler!$B$17</f>
        <v>2.8731290426482</v>
      </c>
      <c r="J458" s="16" t="n">
        <f aca="false">D458+I458</f>
        <v>15.5067892391414</v>
      </c>
    </row>
    <row r="459" customFormat="false" ht="15" hidden="false" customHeight="false" outlineLevel="0" collapsed="false">
      <c r="A459" s="0" t="n">
        <v>447</v>
      </c>
      <c r="B459" s="7" t="n">
        <v>0.380978</v>
      </c>
      <c r="C459" s="7" t="n">
        <v>0.858113</v>
      </c>
      <c r="D459" s="16" t="n">
        <f aca="false">LOGINV(B459,$B$7,$C$7)</f>
        <v>11.4381718960325</v>
      </c>
      <c r="E459" s="16" t="n">
        <f aca="false">LOGINV(C459,$B$8,$C$8)</f>
        <v>218.137917658908</v>
      </c>
      <c r="F459" s="16" t="n">
        <f aca="false">$B$5/100*E459*2_Girdiler!$B$14*2_Girdiler!$B$15*2_Girdiler!$B$16</f>
        <v>5.48835000829813</v>
      </c>
      <c r="G459" s="16" t="n">
        <f aca="false">MIN(MATCH(F459,2_Girdiler!$B$20:$I$20,1),7)</f>
        <v>2</v>
      </c>
      <c r="H459" s="16" t="n">
        <f aca="false">IF(F459&gt;=40,2_Girdiler!$I$21+(F459-40)*(2_Girdiler!$I$21-2_Girdiler!$H$21)/(2_Girdiler!$I$20-2_Girdiler!$H$20),INDEX(2_Girdiler!$B$21:$I$21,G459)+(F459-INDEX(2_Girdiler!$B$20:$I$20,G459))*(INDEX(2_Girdiler!$B$21:$I$21,G459+1)-INDEX(2_Girdiler!$B$21:$I$21,G459))/(INDEX(2_Girdiler!$B$20:$I$20,G459+1)-INDEX(2_Girdiler!$B$20:$I$20,G459)))</f>
        <v>11.781360013277</v>
      </c>
      <c r="I459" s="16" t="n">
        <f aca="false">H459/2_Girdiler!$B$17</f>
        <v>4.72009615916547</v>
      </c>
      <c r="J459" s="16" t="n">
        <f aca="false">D459+I459</f>
        <v>16.158268055198</v>
      </c>
    </row>
    <row r="460" customFormat="false" ht="15" hidden="false" customHeight="false" outlineLevel="0" collapsed="false">
      <c r="A460" s="0" t="n">
        <v>448</v>
      </c>
      <c r="B460" s="7" t="n">
        <v>0.747609</v>
      </c>
      <c r="C460" s="7" t="n">
        <v>0.796014</v>
      </c>
      <c r="D460" s="16" t="n">
        <f aca="false">LOGINV(B460,$B$7,$C$7)</f>
        <v>19.6401745450466</v>
      </c>
      <c r="E460" s="16" t="n">
        <f aca="false">LOGINV(C460,$B$8,$C$8)</f>
        <v>186.300227111995</v>
      </c>
      <c r="F460" s="16" t="n">
        <f aca="false">$B$5/100*E460*2_Girdiler!$B$14*2_Girdiler!$B$15*2_Girdiler!$B$16</f>
        <v>4.68731371413781</v>
      </c>
      <c r="G460" s="16" t="n">
        <f aca="false">MIN(MATCH(F460,2_Girdiler!$B$20:$I$20,1),7)</f>
        <v>1</v>
      </c>
      <c r="H460" s="16" t="n">
        <f aca="false">IF(F460&gt;=40,2_Girdiler!$I$21+(F460-40)*(2_Girdiler!$I$21-2_Girdiler!$H$21)/(2_Girdiler!$I$20-2_Girdiler!$H$20),INDEX(2_Girdiler!$B$21:$I$21,G460)+(F460-INDEX(2_Girdiler!$B$20:$I$20,G460))*(INDEX(2_Girdiler!$B$21:$I$21,G460+1)-INDEX(2_Girdiler!$B$21:$I$21,G460))/(INDEX(2_Girdiler!$B$20:$I$20,G460+1)-INDEX(2_Girdiler!$B$20:$I$20,G460)))</f>
        <v>10.3120901711032</v>
      </c>
      <c r="I460" s="16" t="n">
        <f aca="false">H460/2_Girdiler!$B$17</f>
        <v>4.13144638265352</v>
      </c>
      <c r="J460" s="16" t="n">
        <f aca="false">D460+I460</f>
        <v>23.7716209277001</v>
      </c>
    </row>
    <row r="461" customFormat="false" ht="15" hidden="false" customHeight="false" outlineLevel="0" collapsed="false">
      <c r="A461" s="0" t="n">
        <v>449</v>
      </c>
      <c r="B461" s="7" t="n">
        <v>0.991354</v>
      </c>
      <c r="C461" s="7" t="n">
        <v>0.687108</v>
      </c>
      <c r="D461" s="16" t="n">
        <f aca="false">LOGINV(B461,$B$7,$C$7)</f>
        <v>51.0424163665061</v>
      </c>
      <c r="E461" s="16" t="n">
        <f aca="false">LOGINV(C461,$B$8,$C$8)</f>
        <v>149.608173747112</v>
      </c>
      <c r="F461" s="16" t="n">
        <f aca="false">$B$5/100*E461*2_Girdiler!$B$14*2_Girdiler!$B$15*2_Girdiler!$B$16</f>
        <v>3.76414165147733</v>
      </c>
      <c r="G461" s="16" t="n">
        <f aca="false">MIN(MATCH(F461,2_Girdiler!$B$20:$I$20,1),7)</f>
        <v>1</v>
      </c>
      <c r="H461" s="16" t="n">
        <f aca="false">IF(F461&gt;=40,2_Girdiler!$I$21+(F461-40)*(2_Girdiler!$I$21-2_Girdiler!$H$21)/(2_Girdiler!$I$20-2_Girdiler!$H$20),INDEX(2_Girdiler!$B$21:$I$21,G461)+(F461-INDEX(2_Girdiler!$B$20:$I$20,G461))*(INDEX(2_Girdiler!$B$21:$I$21,G461+1)-INDEX(2_Girdiler!$B$21:$I$21,G461))/(INDEX(2_Girdiler!$B$20:$I$20,G461+1)-INDEX(2_Girdiler!$B$20:$I$20,G461)))</f>
        <v>8.28111163325013</v>
      </c>
      <c r="I461" s="16" t="n">
        <f aca="false">H461/2_Girdiler!$B$17</f>
        <v>3.31775305819316</v>
      </c>
      <c r="J461" s="16" t="n">
        <f aca="false">D461+I461</f>
        <v>54.3601694246992</v>
      </c>
    </row>
    <row r="462" customFormat="false" ht="15" hidden="false" customHeight="false" outlineLevel="0" collapsed="false">
      <c r="A462" s="0" t="n">
        <v>450</v>
      </c>
      <c r="B462" s="7" t="n">
        <v>0.652065</v>
      </c>
      <c r="C462" s="7" t="n">
        <v>0.766262</v>
      </c>
      <c r="D462" s="16" t="n">
        <f aca="false">LOGINV(B462,$B$7,$C$7)</f>
        <v>16.83884685905</v>
      </c>
      <c r="E462" s="16" t="n">
        <f aca="false">LOGINV(C462,$B$8,$C$8)</f>
        <v>174.555743106602</v>
      </c>
      <c r="F462" s="16" t="n">
        <f aca="false">$B$5/100*E462*2_Girdiler!$B$14*2_Girdiler!$B$15*2_Girdiler!$B$16</f>
        <v>4.39182249656211</v>
      </c>
      <c r="G462" s="16" t="n">
        <f aca="false">MIN(MATCH(F462,2_Girdiler!$B$20:$I$20,1),7)</f>
        <v>1</v>
      </c>
      <c r="H462" s="16" t="n">
        <f aca="false">IF(F462&gt;=40,2_Girdiler!$I$21+(F462-40)*(2_Girdiler!$I$21-2_Girdiler!$H$21)/(2_Girdiler!$I$20-2_Girdiler!$H$20),INDEX(2_Girdiler!$B$21:$I$21,G462)+(F462-INDEX(2_Girdiler!$B$20:$I$20,G462))*(INDEX(2_Girdiler!$B$21:$I$21,G462+1)-INDEX(2_Girdiler!$B$21:$I$21,G462))/(INDEX(2_Girdiler!$B$20:$I$20,G462+1)-INDEX(2_Girdiler!$B$20:$I$20,G462)))</f>
        <v>9.66200949243665</v>
      </c>
      <c r="I462" s="16" t="n">
        <f aca="false">H462/2_Girdiler!$B$17</f>
        <v>3.87099739280315</v>
      </c>
      <c r="J462" s="16" t="n">
        <f aca="false">D462+I462</f>
        <v>20.7098442518532</v>
      </c>
    </row>
    <row r="463" customFormat="false" ht="15" hidden="false" customHeight="false" outlineLevel="0" collapsed="false">
      <c r="A463" s="0" t="n">
        <v>451</v>
      </c>
      <c r="B463" s="7" t="n">
        <v>0.632725</v>
      </c>
      <c r="C463" s="7" t="n">
        <v>0.955045</v>
      </c>
      <c r="D463" s="16" t="n">
        <f aca="false">LOGINV(B463,$B$7,$C$7)</f>
        <v>16.3594022925566</v>
      </c>
      <c r="E463" s="16" t="n">
        <f aca="false">LOGINV(C463,$B$8,$C$8)</f>
        <v>326.331864401808</v>
      </c>
      <c r="F463" s="16" t="n">
        <f aca="false">$B$5/100*E463*2_Girdiler!$B$14*2_Girdiler!$B$15*2_Girdiler!$B$16</f>
        <v>8.21050970834949</v>
      </c>
      <c r="G463" s="16" t="n">
        <f aca="false">MIN(MATCH(F463,2_Girdiler!$B$20:$I$20,1),7)</f>
        <v>2</v>
      </c>
      <c r="H463" s="16" t="n">
        <f aca="false">IF(F463&gt;=40,2_Girdiler!$I$21+(F463-40)*(2_Girdiler!$I$21-2_Girdiler!$H$21)/(2_Girdiler!$I$20-2_Girdiler!$H$20),INDEX(2_Girdiler!$B$21:$I$21,G463)+(F463-INDEX(2_Girdiler!$B$20:$I$20,G463))*(INDEX(2_Girdiler!$B$21:$I$21,G463+1)-INDEX(2_Girdiler!$B$21:$I$21,G463))/(INDEX(2_Girdiler!$B$20:$I$20,G463+1)-INDEX(2_Girdiler!$B$20:$I$20,G463)))</f>
        <v>16.1368155333592</v>
      </c>
      <c r="I463" s="16" t="n">
        <f aca="false">H463/2_Girdiler!$B$17</f>
        <v>6.46507032586506</v>
      </c>
      <c r="J463" s="16" t="n">
        <f aca="false">D463+I463</f>
        <v>22.8244726184216</v>
      </c>
    </row>
    <row r="464" customFormat="false" ht="15" hidden="false" customHeight="false" outlineLevel="0" collapsed="false">
      <c r="A464" s="0" t="n">
        <v>452</v>
      </c>
      <c r="B464" s="7" t="n">
        <v>0.406618</v>
      </c>
      <c r="C464" s="7" t="n">
        <v>0.369276</v>
      </c>
      <c r="D464" s="16" t="n">
        <f aca="false">LOGINV(B464,$B$7,$C$7)</f>
        <v>11.8711646702955</v>
      </c>
      <c r="E464" s="16" t="n">
        <f aca="false">LOGINV(C464,$B$8,$C$8)</f>
        <v>88.0389733220615</v>
      </c>
      <c r="F464" s="16" t="n">
        <f aca="false">$B$5/100*E464*2_Girdiler!$B$14*2_Girdiler!$B$15*2_Girdiler!$B$16</f>
        <v>2.21506056878307</v>
      </c>
      <c r="G464" s="16" t="n">
        <f aca="false">MIN(MATCH(F464,2_Girdiler!$B$20:$I$20,1),7)</f>
        <v>1</v>
      </c>
      <c r="H464" s="16" t="n">
        <f aca="false">IF(F464&gt;=40,2_Girdiler!$I$21+(F464-40)*(2_Girdiler!$I$21-2_Girdiler!$H$21)/(2_Girdiler!$I$20-2_Girdiler!$H$20),INDEX(2_Girdiler!$B$21:$I$21,G464)+(F464-INDEX(2_Girdiler!$B$20:$I$20,G464))*(INDEX(2_Girdiler!$B$21:$I$21,G464+1)-INDEX(2_Girdiler!$B$21:$I$21,G464))/(INDEX(2_Girdiler!$B$20:$I$20,G464+1)-INDEX(2_Girdiler!$B$20:$I$20,G464)))</f>
        <v>4.87313325132275</v>
      </c>
      <c r="I464" s="16" t="n">
        <f aca="false">H464/2_Girdiler!$B$17</f>
        <v>1.95237710389533</v>
      </c>
      <c r="J464" s="16" t="n">
        <f aca="false">D464+I464</f>
        <v>13.8235417741908</v>
      </c>
    </row>
    <row r="465" customFormat="false" ht="15" hidden="false" customHeight="false" outlineLevel="0" collapsed="false">
      <c r="A465" s="0" t="n">
        <v>453</v>
      </c>
      <c r="B465" s="7" t="n">
        <v>0.08574</v>
      </c>
      <c r="C465" s="7" t="n">
        <v>0.942874</v>
      </c>
      <c r="D465" s="16" t="n">
        <f aca="false">LOGINV(B465,$B$7,$C$7)</f>
        <v>6.31909321853139</v>
      </c>
      <c r="E465" s="16" t="n">
        <f aca="false">LOGINV(C465,$B$8,$C$8)</f>
        <v>302.69030312239</v>
      </c>
      <c r="F465" s="16" t="n">
        <f aca="false">$B$5/100*E465*2_Girdiler!$B$14*2_Girdiler!$B$15*2_Girdiler!$B$16</f>
        <v>7.61568802655933</v>
      </c>
      <c r="G465" s="16" t="n">
        <f aca="false">MIN(MATCH(F465,2_Girdiler!$B$20:$I$20,1),7)</f>
        <v>2</v>
      </c>
      <c r="H465" s="16" t="n">
        <f aca="false">IF(F465&gt;=40,2_Girdiler!$I$21+(F465-40)*(2_Girdiler!$I$21-2_Girdiler!$H$21)/(2_Girdiler!$I$20-2_Girdiler!$H$20),INDEX(2_Girdiler!$B$21:$I$21,G465)+(F465-INDEX(2_Girdiler!$B$20:$I$20,G465))*(INDEX(2_Girdiler!$B$21:$I$21,G465+1)-INDEX(2_Girdiler!$B$21:$I$21,G465))/(INDEX(2_Girdiler!$B$20:$I$20,G465+1)-INDEX(2_Girdiler!$B$20:$I$20,G465)))</f>
        <v>15.1851008424949</v>
      </c>
      <c r="I465" s="16" t="n">
        <f aca="false">H465/2_Girdiler!$B$17</f>
        <v>6.08377437599957</v>
      </c>
      <c r="J465" s="16" t="n">
        <f aca="false">D465+I465</f>
        <v>12.402867594531</v>
      </c>
    </row>
    <row r="466" customFormat="false" ht="15" hidden="false" customHeight="false" outlineLevel="0" collapsed="false">
      <c r="A466" s="0" t="n">
        <v>454</v>
      </c>
      <c r="B466" s="7" t="n">
        <v>0.081911</v>
      </c>
      <c r="C466" s="7" t="n">
        <v>0.910196</v>
      </c>
      <c r="D466" s="16" t="n">
        <f aca="false">LOGINV(B466,$B$7,$C$7)</f>
        <v>6.23210622711164</v>
      </c>
      <c r="E466" s="16" t="n">
        <f aca="false">LOGINV(C466,$B$8,$C$8)</f>
        <v>259.684170660631</v>
      </c>
      <c r="F466" s="16" t="n">
        <f aca="false">$B$5/100*E466*2_Girdiler!$B$14*2_Girdiler!$B$15*2_Girdiler!$B$16</f>
        <v>6.53365373382146</v>
      </c>
      <c r="G466" s="16" t="n">
        <f aca="false">MIN(MATCH(F466,2_Girdiler!$B$20:$I$20,1),7)</f>
        <v>2</v>
      </c>
      <c r="H466" s="16" t="n">
        <f aca="false">IF(F466&gt;=40,2_Girdiler!$I$21+(F466-40)*(2_Girdiler!$I$21-2_Girdiler!$H$21)/(2_Girdiler!$I$20-2_Girdiler!$H$20),INDEX(2_Girdiler!$B$21:$I$21,G466)+(F466-INDEX(2_Girdiler!$B$20:$I$20,G466))*(INDEX(2_Girdiler!$B$21:$I$21,G466+1)-INDEX(2_Girdiler!$B$21:$I$21,G466))/(INDEX(2_Girdiler!$B$20:$I$20,G466+1)-INDEX(2_Girdiler!$B$20:$I$20,G466)))</f>
        <v>13.4538459741143</v>
      </c>
      <c r="I466" s="16" t="n">
        <f aca="false">H466/2_Girdiler!$B$17</f>
        <v>5.39016264988555</v>
      </c>
      <c r="J466" s="16" t="n">
        <f aca="false">D466+I466</f>
        <v>11.6222688769972</v>
      </c>
    </row>
    <row r="467" customFormat="false" ht="15" hidden="false" customHeight="false" outlineLevel="0" collapsed="false">
      <c r="A467" s="0" t="n">
        <v>455</v>
      </c>
      <c r="B467" s="7" t="n">
        <v>0.354614</v>
      </c>
      <c r="C467" s="7" t="n">
        <v>0.991388</v>
      </c>
      <c r="D467" s="16" t="n">
        <f aca="false">LOGINV(B467,$B$7,$C$7)</f>
        <v>11.0005951989167</v>
      </c>
      <c r="E467" s="16" t="n">
        <f aca="false">LOGINV(C467,$B$8,$C$8)</f>
        <v>508.13116525458</v>
      </c>
      <c r="F467" s="16" t="n">
        <f aca="false">$B$5/100*E467*2_Girdiler!$B$14*2_Girdiler!$B$15*2_Girdiler!$B$16</f>
        <v>12.7845801178052</v>
      </c>
      <c r="G467" s="16" t="n">
        <f aca="false">MIN(MATCH(F467,2_Girdiler!$B$20:$I$20,1),7)</f>
        <v>3</v>
      </c>
      <c r="H467" s="16" t="n">
        <f aca="false">IF(F467&gt;=40,2_Girdiler!$I$21+(F467-40)*(2_Girdiler!$I$21-2_Girdiler!$H$21)/(2_Girdiler!$I$20-2_Girdiler!$H$20),INDEX(2_Girdiler!$B$21:$I$21,G467)+(F467-INDEX(2_Girdiler!$B$20:$I$20,G467))*(INDEX(2_Girdiler!$B$21:$I$21,G467+1)-INDEX(2_Girdiler!$B$21:$I$21,G467))/(INDEX(2_Girdiler!$B$20:$I$20,G467+1)-INDEX(2_Girdiler!$B$20:$I$20,G467)))</f>
        <v>21.5061221060247</v>
      </c>
      <c r="I467" s="16" t="n">
        <f aca="false">H467/2_Girdiler!$B$17</f>
        <v>8.61623481811887</v>
      </c>
      <c r="J467" s="16" t="n">
        <f aca="false">D467+I467</f>
        <v>19.6168300170355</v>
      </c>
    </row>
    <row r="468" customFormat="false" ht="15" hidden="false" customHeight="false" outlineLevel="0" collapsed="false">
      <c r="A468" s="0" t="n">
        <v>456</v>
      </c>
      <c r="B468" s="7" t="n">
        <v>0.131352</v>
      </c>
      <c r="C468" s="7" t="n">
        <v>0.24185</v>
      </c>
      <c r="D468" s="16" t="n">
        <f aca="false">LOGINV(B468,$B$7,$C$7)</f>
        <v>7.25360967213176</v>
      </c>
      <c r="E468" s="16" t="n">
        <f aca="false">LOGINV(C468,$B$8,$C$8)</f>
        <v>69.4873083287422</v>
      </c>
      <c r="F468" s="16" t="n">
        <f aca="false">$B$5/100*E468*2_Girdiler!$B$14*2_Girdiler!$B$15*2_Girdiler!$B$16</f>
        <v>1.74830067755115</v>
      </c>
      <c r="G468" s="16" t="n">
        <f aca="false">MIN(MATCH(F468,2_Girdiler!$B$20:$I$20,1),7)</f>
        <v>1</v>
      </c>
      <c r="H468" s="16" t="n">
        <f aca="false">IF(F468&gt;=40,2_Girdiler!$I$21+(F468-40)*(2_Girdiler!$I$21-2_Girdiler!$H$21)/(2_Girdiler!$I$20-2_Girdiler!$H$20),INDEX(2_Girdiler!$B$21:$I$21,G468)+(F468-INDEX(2_Girdiler!$B$20:$I$20,G468))*(INDEX(2_Girdiler!$B$21:$I$21,G468+1)-INDEX(2_Girdiler!$B$21:$I$21,G468))/(INDEX(2_Girdiler!$B$20:$I$20,G468+1)-INDEX(2_Girdiler!$B$20:$I$20,G468)))</f>
        <v>3.84626149061254</v>
      </c>
      <c r="I468" s="16" t="n">
        <f aca="false">H468/2_Girdiler!$B$17</f>
        <v>1.54097014848259</v>
      </c>
      <c r="J468" s="16" t="n">
        <f aca="false">D468+I468</f>
        <v>8.79457982061435</v>
      </c>
    </row>
    <row r="469" customFormat="false" ht="15" hidden="false" customHeight="false" outlineLevel="0" collapsed="false">
      <c r="A469" s="0" t="n">
        <v>457</v>
      </c>
      <c r="B469" s="7" t="n">
        <v>0.790553</v>
      </c>
      <c r="C469" s="7" t="n">
        <v>0.389171</v>
      </c>
      <c r="D469" s="16" t="n">
        <f aca="false">LOGINV(B469,$B$7,$C$7)</f>
        <v>21.2502693376143</v>
      </c>
      <c r="E469" s="16" t="n">
        <f aca="false">LOGINV(C469,$B$8,$C$8)</f>
        <v>91.0613564443626</v>
      </c>
      <c r="F469" s="16" t="n">
        <f aca="false">$B$5/100*E469*2_Girdiler!$B$14*2_Girdiler!$B$15*2_Girdiler!$B$16</f>
        <v>2.29110372814016</v>
      </c>
      <c r="G469" s="16" t="n">
        <f aca="false">MIN(MATCH(F469,2_Girdiler!$B$20:$I$20,1),7)</f>
        <v>1</v>
      </c>
      <c r="H469" s="16" t="n">
        <f aca="false">IF(F469&gt;=40,2_Girdiler!$I$21+(F469-40)*(2_Girdiler!$I$21-2_Girdiler!$H$21)/(2_Girdiler!$I$20-2_Girdiler!$H$20),INDEX(2_Girdiler!$B$21:$I$21,G469)+(F469-INDEX(2_Girdiler!$B$20:$I$20,G469))*(INDEX(2_Girdiler!$B$21:$I$21,G469+1)-INDEX(2_Girdiler!$B$21:$I$21,G469))/(INDEX(2_Girdiler!$B$20:$I$20,G469+1)-INDEX(2_Girdiler!$B$20:$I$20,G469)))</f>
        <v>5.04042820190836</v>
      </c>
      <c r="I469" s="16" t="n">
        <f aca="false">H469/2_Girdiler!$B$17</f>
        <v>2.01940232448252</v>
      </c>
      <c r="J469" s="16" t="n">
        <f aca="false">D469+I469</f>
        <v>23.2696716620968</v>
      </c>
    </row>
    <row r="470" customFormat="false" ht="15" hidden="false" customHeight="false" outlineLevel="0" collapsed="false">
      <c r="A470" s="0" t="n">
        <v>458</v>
      </c>
      <c r="B470" s="7" t="n">
        <v>0.440956</v>
      </c>
      <c r="C470" s="7" t="n">
        <v>0.201</v>
      </c>
      <c r="D470" s="16" t="n">
        <f aca="false">LOGINV(B470,$B$7,$C$7)</f>
        <v>12.4659451726513</v>
      </c>
      <c r="E470" s="16" t="n">
        <f aca="false">LOGINV(C470,$B$8,$C$8)</f>
        <v>63.5778290559908</v>
      </c>
      <c r="F470" s="16" t="n">
        <f aca="false">$B$5/100*E470*2_Girdiler!$B$14*2_Girdiler!$B$15*2_Girdiler!$B$16</f>
        <v>1.59961817904873</v>
      </c>
      <c r="G470" s="16" t="n">
        <f aca="false">MIN(MATCH(F470,2_Girdiler!$B$20:$I$20,1),7)</f>
        <v>1</v>
      </c>
      <c r="H470" s="16" t="n">
        <f aca="false">IF(F470&gt;=40,2_Girdiler!$I$21+(F470-40)*(2_Girdiler!$I$21-2_Girdiler!$H$21)/(2_Girdiler!$I$20-2_Girdiler!$H$20),INDEX(2_Girdiler!$B$21:$I$21,G470)+(F470-INDEX(2_Girdiler!$B$20:$I$20,G470))*(INDEX(2_Girdiler!$B$21:$I$21,G470+1)-INDEX(2_Girdiler!$B$21:$I$21,G470))/(INDEX(2_Girdiler!$B$20:$I$20,G470+1)-INDEX(2_Girdiler!$B$20:$I$20,G470)))</f>
        <v>3.5191599939072</v>
      </c>
      <c r="I470" s="16" t="n">
        <f aca="false">H470/2_Girdiler!$B$17</f>
        <v>1.40991986935385</v>
      </c>
      <c r="J470" s="16" t="n">
        <f aca="false">D470+I470</f>
        <v>13.8758650420052</v>
      </c>
    </row>
    <row r="471" customFormat="false" ht="15" hidden="false" customHeight="false" outlineLevel="0" collapsed="false">
      <c r="A471" s="0" t="n">
        <v>459</v>
      </c>
      <c r="B471" s="7" t="n">
        <v>0.156286</v>
      </c>
      <c r="C471" s="7" t="n">
        <v>0.858656</v>
      </c>
      <c r="D471" s="16" t="n">
        <f aca="false">LOGINV(B471,$B$7,$C$7)</f>
        <v>7.71306187547695</v>
      </c>
      <c r="E471" s="16" t="n">
        <f aca="false">LOGINV(C471,$B$8,$C$8)</f>
        <v>218.479037079926</v>
      </c>
      <c r="F471" s="16" t="n">
        <f aca="false">$B$5/100*E471*2_Girdiler!$B$14*2_Girdiler!$B$15*2_Girdiler!$B$16</f>
        <v>5.49693257293093</v>
      </c>
      <c r="G471" s="16" t="n">
        <f aca="false">MIN(MATCH(F471,2_Girdiler!$B$20:$I$20,1),7)</f>
        <v>2</v>
      </c>
      <c r="H471" s="16" t="n">
        <f aca="false">IF(F471&gt;=40,2_Girdiler!$I$21+(F471-40)*(2_Girdiler!$I$21-2_Girdiler!$H$21)/(2_Girdiler!$I$20-2_Girdiler!$H$20),INDEX(2_Girdiler!$B$21:$I$21,G471)+(F471-INDEX(2_Girdiler!$B$20:$I$20,G471))*(INDEX(2_Girdiler!$B$21:$I$21,G471+1)-INDEX(2_Girdiler!$B$21:$I$21,G471))/(INDEX(2_Girdiler!$B$20:$I$20,G471+1)-INDEX(2_Girdiler!$B$20:$I$20,G471)))</f>
        <v>11.7950921166895</v>
      </c>
      <c r="I471" s="16" t="n">
        <f aca="false">H471/2_Girdiler!$B$17</f>
        <v>4.72559780316085</v>
      </c>
      <c r="J471" s="16" t="n">
        <f aca="false">D471+I471</f>
        <v>12.4386596786378</v>
      </c>
    </row>
    <row r="472" customFormat="false" ht="15" hidden="false" customHeight="false" outlineLevel="0" collapsed="false">
      <c r="A472" s="0" t="n">
        <v>460</v>
      </c>
      <c r="B472" s="7" t="n">
        <v>0.591796</v>
      </c>
      <c r="C472" s="7" t="n">
        <v>0.786219</v>
      </c>
      <c r="D472" s="16" t="n">
        <f aca="false">LOGINV(B472,$B$7,$C$7)</f>
        <v>15.4129814654297</v>
      </c>
      <c r="E472" s="16" t="n">
        <f aca="false">LOGINV(C472,$B$8,$C$8)</f>
        <v>182.244596456184</v>
      </c>
      <c r="F472" s="16" t="n">
        <f aca="false">$B$5/100*E472*2_Girdiler!$B$14*2_Girdiler!$B$15*2_Girdiler!$B$16</f>
        <v>4.58527404683758</v>
      </c>
      <c r="G472" s="16" t="n">
        <f aca="false">MIN(MATCH(F472,2_Girdiler!$B$20:$I$20,1),7)</f>
        <v>1</v>
      </c>
      <c r="H472" s="16" t="n">
        <f aca="false">IF(F472&gt;=40,2_Girdiler!$I$21+(F472-40)*(2_Girdiler!$I$21-2_Girdiler!$H$21)/(2_Girdiler!$I$20-2_Girdiler!$H$20),INDEX(2_Girdiler!$B$21:$I$21,G472)+(F472-INDEX(2_Girdiler!$B$20:$I$20,G472))*(INDEX(2_Girdiler!$B$21:$I$21,G472+1)-INDEX(2_Girdiler!$B$21:$I$21,G472))/(INDEX(2_Girdiler!$B$20:$I$20,G472+1)-INDEX(2_Girdiler!$B$20:$I$20,G472)))</f>
        <v>10.0876029030427</v>
      </c>
      <c r="I472" s="16" t="n">
        <f aca="false">H472/2_Girdiler!$B$17</f>
        <v>4.0415075733344</v>
      </c>
      <c r="J472" s="16" t="n">
        <f aca="false">D472+I472</f>
        <v>19.4544890387641</v>
      </c>
    </row>
    <row r="473" customFormat="false" ht="15" hidden="false" customHeight="false" outlineLevel="0" collapsed="false">
      <c r="A473" s="0" t="n">
        <v>461</v>
      </c>
      <c r="B473" s="7" t="n">
        <v>0.366583</v>
      </c>
      <c r="C473" s="7" t="n">
        <v>0.486688</v>
      </c>
      <c r="D473" s="16" t="n">
        <f aca="false">LOGINV(B473,$B$7,$C$7)</f>
        <v>11.1984213217953</v>
      </c>
      <c r="E473" s="16" t="n">
        <f aca="false">LOGINV(C473,$B$8,$C$8)</f>
        <v>106.877774893629</v>
      </c>
      <c r="F473" s="16" t="n">
        <f aca="false">$B$5/100*E473*2_Girdiler!$B$14*2_Girdiler!$B$15*2_Girdiler!$B$16</f>
        <v>2.68904481632372</v>
      </c>
      <c r="G473" s="16" t="n">
        <f aca="false">MIN(MATCH(F473,2_Girdiler!$B$20:$I$20,1),7)</f>
        <v>1</v>
      </c>
      <c r="H473" s="16" t="n">
        <f aca="false">IF(F473&gt;=40,2_Girdiler!$I$21+(F473-40)*(2_Girdiler!$I$21-2_Girdiler!$H$21)/(2_Girdiler!$I$20-2_Girdiler!$H$20),INDEX(2_Girdiler!$B$21:$I$21,G473)+(F473-INDEX(2_Girdiler!$B$20:$I$20,G473))*(INDEX(2_Girdiler!$B$21:$I$21,G473+1)-INDEX(2_Girdiler!$B$21:$I$21,G473))/(INDEX(2_Girdiler!$B$20:$I$20,G473+1)-INDEX(2_Girdiler!$B$20:$I$20,G473)))</f>
        <v>5.91589859591218</v>
      </c>
      <c r="I473" s="16" t="n">
        <f aca="false">H473/2_Girdiler!$B$17</f>
        <v>2.37015168105456</v>
      </c>
      <c r="J473" s="16" t="n">
        <f aca="false">D473+I473</f>
        <v>13.5685730028498</v>
      </c>
    </row>
    <row r="474" customFormat="false" ht="15" hidden="false" customHeight="false" outlineLevel="0" collapsed="false">
      <c r="A474" s="0" t="n">
        <v>462</v>
      </c>
      <c r="B474" s="7" t="n">
        <v>0.915818</v>
      </c>
      <c r="C474" s="7" t="n">
        <v>0.905244</v>
      </c>
      <c r="D474" s="16" t="n">
        <f aca="false">LOGINV(B474,$B$7,$C$7)</f>
        <v>29.1836073904339</v>
      </c>
      <c r="E474" s="16" t="n">
        <f aca="false">LOGINV(C474,$B$8,$C$8)</f>
        <v>254.713816150579</v>
      </c>
      <c r="F474" s="16" t="n">
        <f aca="false">$B$5/100*E474*2_Girdiler!$B$14*2_Girdiler!$B$15*2_Girdiler!$B$16</f>
        <v>6.40859961434857</v>
      </c>
      <c r="G474" s="16" t="n">
        <f aca="false">MIN(MATCH(F474,2_Girdiler!$B$20:$I$20,1),7)</f>
        <v>2</v>
      </c>
      <c r="H474" s="16" t="n">
        <f aca="false">IF(F474&gt;=40,2_Girdiler!$I$21+(F474-40)*(2_Girdiler!$I$21-2_Girdiler!$H$21)/(2_Girdiler!$I$20-2_Girdiler!$H$20),INDEX(2_Girdiler!$B$21:$I$21,G474)+(F474-INDEX(2_Girdiler!$B$20:$I$20,G474))*(INDEX(2_Girdiler!$B$21:$I$21,G474+1)-INDEX(2_Girdiler!$B$21:$I$21,G474))/(INDEX(2_Girdiler!$B$20:$I$20,G474+1)-INDEX(2_Girdiler!$B$20:$I$20,G474)))</f>
        <v>13.2537593829577</v>
      </c>
      <c r="I474" s="16" t="n">
        <f aca="false">H474/2_Girdiler!$B$17</f>
        <v>5.30999975278755</v>
      </c>
      <c r="J474" s="16" t="n">
        <f aca="false">D474+I474</f>
        <v>34.4936071432215</v>
      </c>
    </row>
    <row r="475" customFormat="false" ht="15" hidden="false" customHeight="false" outlineLevel="0" collapsed="false">
      <c r="A475" s="0" t="n">
        <v>463</v>
      </c>
      <c r="B475" s="7" t="n">
        <v>0.595577</v>
      </c>
      <c r="C475" s="7" t="n">
        <v>0.681414</v>
      </c>
      <c r="D475" s="16" t="n">
        <f aca="false">LOGINV(B475,$B$7,$C$7)</f>
        <v>15.4969532549364</v>
      </c>
      <c r="E475" s="16" t="n">
        <f aca="false">LOGINV(C475,$B$8,$C$8)</f>
        <v>148.069734193241</v>
      </c>
      <c r="F475" s="16" t="n">
        <f aca="false">$B$5/100*E475*2_Girdiler!$B$14*2_Girdiler!$B$15*2_Girdiler!$B$16</f>
        <v>3.72543451230195</v>
      </c>
      <c r="G475" s="16" t="n">
        <f aca="false">MIN(MATCH(F475,2_Girdiler!$B$20:$I$20,1),7)</f>
        <v>1</v>
      </c>
      <c r="H475" s="16" t="n">
        <f aca="false">IF(F475&gt;=40,2_Girdiler!$I$21+(F475-40)*(2_Girdiler!$I$21-2_Girdiler!$H$21)/(2_Girdiler!$I$20-2_Girdiler!$H$20),INDEX(2_Girdiler!$B$21:$I$21,G475)+(F475-INDEX(2_Girdiler!$B$20:$I$20,G475))*(INDEX(2_Girdiler!$B$21:$I$21,G475+1)-INDEX(2_Girdiler!$B$21:$I$21,G475))/(INDEX(2_Girdiler!$B$20:$I$20,G475+1)-INDEX(2_Girdiler!$B$20:$I$20,G475)))</f>
        <v>8.1959559270643</v>
      </c>
      <c r="I475" s="16" t="n">
        <f aca="false">H475/2_Girdiler!$B$17</f>
        <v>3.28363618872768</v>
      </c>
      <c r="J475" s="16" t="n">
        <f aca="false">D475+I475</f>
        <v>18.7805894436641</v>
      </c>
    </row>
    <row r="476" customFormat="false" ht="15" hidden="false" customHeight="false" outlineLevel="0" collapsed="false">
      <c r="A476" s="0" t="n">
        <v>464</v>
      </c>
      <c r="B476" s="7" t="n">
        <v>0.07482</v>
      </c>
      <c r="C476" s="7" t="n">
        <v>0.344042</v>
      </c>
      <c r="D476" s="16" t="n">
        <f aca="false">LOGINV(B476,$B$7,$C$7)</f>
        <v>6.06597765703608</v>
      </c>
      <c r="E476" s="16" t="n">
        <f aca="false">LOGINV(C476,$B$8,$C$8)</f>
        <v>84.2753041061773</v>
      </c>
      <c r="F476" s="16" t="n">
        <f aca="false">$B$5/100*E476*2_Girdiler!$B$14*2_Girdiler!$B$15*2_Girdiler!$B$16</f>
        <v>2.12036665131142</v>
      </c>
      <c r="G476" s="16" t="n">
        <f aca="false">MIN(MATCH(F476,2_Girdiler!$B$20:$I$20,1),7)</f>
        <v>1</v>
      </c>
      <c r="H476" s="16" t="n">
        <f aca="false">IF(F476&gt;=40,2_Girdiler!$I$21+(F476-40)*(2_Girdiler!$I$21-2_Girdiler!$H$21)/(2_Girdiler!$I$20-2_Girdiler!$H$20),INDEX(2_Girdiler!$B$21:$I$21,G476)+(F476-INDEX(2_Girdiler!$B$20:$I$20,G476))*(INDEX(2_Girdiler!$B$21:$I$21,G476+1)-INDEX(2_Girdiler!$B$21:$I$21,G476))/(INDEX(2_Girdiler!$B$20:$I$20,G476+1)-INDEX(2_Girdiler!$B$20:$I$20,G476)))</f>
        <v>4.66480663288512</v>
      </c>
      <c r="I476" s="16" t="n">
        <f aca="false">H476/2_Girdiler!$B$17</f>
        <v>1.86891291381615</v>
      </c>
      <c r="J476" s="16" t="n">
        <f aca="false">D476+I476</f>
        <v>7.93489057085223</v>
      </c>
    </row>
    <row r="477" customFormat="false" ht="15" hidden="false" customHeight="false" outlineLevel="0" collapsed="false">
      <c r="A477" s="0" t="n">
        <v>465</v>
      </c>
      <c r="B477" s="7" t="n">
        <v>0.567312</v>
      </c>
      <c r="C477" s="7" t="n">
        <v>0.441965</v>
      </c>
      <c r="D477" s="16" t="n">
        <f aca="false">LOGINV(B477,$B$7,$C$7)</f>
        <v>14.8841769495759</v>
      </c>
      <c r="E477" s="16" t="n">
        <f aca="false">LOGINV(C477,$B$8,$C$8)</f>
        <v>99.3841981815916</v>
      </c>
      <c r="F477" s="16" t="n">
        <f aca="false">$B$5/100*E477*2_Girdiler!$B$14*2_Girdiler!$B$15*2_Girdiler!$B$16</f>
        <v>2.50050642624885</v>
      </c>
      <c r="G477" s="16" t="n">
        <f aca="false">MIN(MATCH(F477,2_Girdiler!$B$20:$I$20,1),7)</f>
        <v>1</v>
      </c>
      <c r="H477" s="16" t="n">
        <f aca="false">IF(F477&gt;=40,2_Girdiler!$I$21+(F477-40)*(2_Girdiler!$I$21-2_Girdiler!$H$21)/(2_Girdiler!$I$20-2_Girdiler!$H$20),INDEX(2_Girdiler!$B$21:$I$21,G477)+(F477-INDEX(2_Girdiler!$B$20:$I$20,G477))*(INDEX(2_Girdiler!$B$21:$I$21,G477+1)-INDEX(2_Girdiler!$B$21:$I$21,G477))/(INDEX(2_Girdiler!$B$20:$I$20,G477+1)-INDEX(2_Girdiler!$B$20:$I$20,G477)))</f>
        <v>5.50111413774746</v>
      </c>
      <c r="I477" s="16" t="n">
        <f aca="false">H477/2_Girdiler!$B$17</f>
        <v>2.20397201031549</v>
      </c>
      <c r="J477" s="16" t="n">
        <f aca="false">D477+I477</f>
        <v>17.0881489598914</v>
      </c>
    </row>
    <row r="478" customFormat="false" ht="15" hidden="false" customHeight="false" outlineLevel="0" collapsed="false">
      <c r="A478" s="0" t="n">
        <v>466</v>
      </c>
      <c r="B478" s="7" t="n">
        <v>0.307447</v>
      </c>
      <c r="C478" s="7" t="n">
        <v>0.702817</v>
      </c>
      <c r="D478" s="16" t="n">
        <f aca="false">LOGINV(B478,$B$7,$C$7)</f>
        <v>10.2304860022589</v>
      </c>
      <c r="E478" s="16" t="n">
        <f aca="false">LOGINV(C478,$B$8,$C$8)</f>
        <v>154.002777313635</v>
      </c>
      <c r="F478" s="16" t="n">
        <f aca="false">$B$5/100*E478*2_Girdiler!$B$14*2_Girdiler!$B$15*2_Girdiler!$B$16</f>
        <v>3.87470987721105</v>
      </c>
      <c r="G478" s="16" t="n">
        <f aca="false">MIN(MATCH(F478,2_Girdiler!$B$20:$I$20,1),7)</f>
        <v>1</v>
      </c>
      <c r="H478" s="16" t="n">
        <f aca="false">IF(F478&gt;=40,2_Girdiler!$I$21+(F478-40)*(2_Girdiler!$I$21-2_Girdiler!$H$21)/(2_Girdiler!$I$20-2_Girdiler!$H$20),INDEX(2_Girdiler!$B$21:$I$21,G478)+(F478-INDEX(2_Girdiler!$B$20:$I$20,G478))*(INDEX(2_Girdiler!$B$21:$I$21,G478+1)-INDEX(2_Girdiler!$B$21:$I$21,G478))/(INDEX(2_Girdiler!$B$20:$I$20,G478+1)-INDEX(2_Girdiler!$B$20:$I$20,G478)))</f>
        <v>8.52436172986431</v>
      </c>
      <c r="I478" s="16" t="n">
        <f aca="false">H478/2_Girdiler!$B$17</f>
        <v>3.41520902638795</v>
      </c>
      <c r="J478" s="16" t="n">
        <f aca="false">D478+I478</f>
        <v>13.6456950286468</v>
      </c>
    </row>
    <row r="479" customFormat="false" ht="15" hidden="false" customHeight="false" outlineLevel="0" collapsed="false">
      <c r="A479" s="0" t="n">
        <v>467</v>
      </c>
      <c r="B479" s="7" t="n">
        <v>0.235678</v>
      </c>
      <c r="C479" s="7" t="n">
        <v>0.910099</v>
      </c>
      <c r="D479" s="16" t="n">
        <f aca="false">LOGINV(B479,$B$7,$C$7)</f>
        <v>9.06407675642109</v>
      </c>
      <c r="E479" s="16" t="n">
        <f aca="false">LOGINV(C479,$B$8,$C$8)</f>
        <v>259.583940579623</v>
      </c>
      <c r="F479" s="16" t="n">
        <f aca="false">$B$5/100*E479*2_Girdiler!$B$14*2_Girdiler!$B$15*2_Girdiler!$B$16</f>
        <v>6.5311319449833</v>
      </c>
      <c r="G479" s="16" t="n">
        <f aca="false">MIN(MATCH(F479,2_Girdiler!$B$20:$I$20,1),7)</f>
        <v>2</v>
      </c>
      <c r="H479" s="16" t="n">
        <f aca="false">IF(F479&gt;=40,2_Girdiler!$I$21+(F479-40)*(2_Girdiler!$I$21-2_Girdiler!$H$21)/(2_Girdiler!$I$20-2_Girdiler!$H$20),INDEX(2_Girdiler!$B$21:$I$21,G479)+(F479-INDEX(2_Girdiler!$B$20:$I$20,G479))*(INDEX(2_Girdiler!$B$21:$I$21,G479+1)-INDEX(2_Girdiler!$B$21:$I$21,G479))/(INDEX(2_Girdiler!$B$20:$I$20,G479+1)-INDEX(2_Girdiler!$B$20:$I$20,G479)))</f>
        <v>13.4498111119733</v>
      </c>
      <c r="I479" s="16" t="n">
        <f aca="false">H479/2_Girdiler!$B$17</f>
        <v>5.38854611857904</v>
      </c>
      <c r="J479" s="16" t="n">
        <f aca="false">D479+I479</f>
        <v>14.4526228750001</v>
      </c>
    </row>
    <row r="480" customFormat="false" ht="15" hidden="false" customHeight="false" outlineLevel="0" collapsed="false">
      <c r="A480" s="0" t="n">
        <v>468</v>
      </c>
      <c r="B480" s="7" t="n">
        <v>0.207089</v>
      </c>
      <c r="C480" s="7" t="n">
        <v>0.717906</v>
      </c>
      <c r="D480" s="16" t="n">
        <f aca="false">LOGINV(B480,$B$7,$C$7)</f>
        <v>8.5904195982281</v>
      </c>
      <c r="E480" s="16" t="n">
        <f aca="false">LOGINV(C480,$B$8,$C$8)</f>
        <v>158.450953718204</v>
      </c>
      <c r="F480" s="16" t="n">
        <f aca="false">$B$5/100*E480*2_Girdiler!$B$14*2_Girdiler!$B$15*2_Girdiler!$B$16</f>
        <v>3.98662599555001</v>
      </c>
      <c r="G480" s="16" t="n">
        <f aca="false">MIN(MATCH(F480,2_Girdiler!$B$20:$I$20,1),7)</f>
        <v>1</v>
      </c>
      <c r="H480" s="16" t="n">
        <f aca="false">IF(F480&gt;=40,2_Girdiler!$I$21+(F480-40)*(2_Girdiler!$I$21-2_Girdiler!$H$21)/(2_Girdiler!$I$20-2_Girdiler!$H$20),INDEX(2_Girdiler!$B$21:$I$21,G480)+(F480-INDEX(2_Girdiler!$B$20:$I$20,G480))*(INDEX(2_Girdiler!$B$21:$I$21,G480+1)-INDEX(2_Girdiler!$B$21:$I$21,G480))/(INDEX(2_Girdiler!$B$20:$I$20,G480+1)-INDEX(2_Girdiler!$B$20:$I$20,G480)))</f>
        <v>8.77057719021001</v>
      </c>
      <c r="I480" s="16" t="n">
        <f aca="false">H480/2_Girdiler!$B$17</f>
        <v>3.51385304094952</v>
      </c>
      <c r="J480" s="16" t="n">
        <f aca="false">D480+I480</f>
        <v>12.1042726391776</v>
      </c>
    </row>
    <row r="481" customFormat="false" ht="15" hidden="false" customHeight="false" outlineLevel="0" collapsed="false">
      <c r="A481" s="0" t="n">
        <v>469</v>
      </c>
      <c r="B481" s="7" t="n">
        <v>0.494328</v>
      </c>
      <c r="C481" s="7" t="n">
        <v>0.733008</v>
      </c>
      <c r="D481" s="16" t="n">
        <f aca="false">LOGINV(B481,$B$7,$C$7)</f>
        <v>13.435155889243</v>
      </c>
      <c r="E481" s="16" t="n">
        <f aca="false">LOGINV(C481,$B$8,$C$8)</f>
        <v>163.153049689961</v>
      </c>
      <c r="F481" s="16" t="n">
        <f aca="false">$B$5/100*E481*2_Girdiler!$B$14*2_Girdiler!$B$15*2_Girdiler!$B$16</f>
        <v>4.10493073019941</v>
      </c>
      <c r="G481" s="16" t="n">
        <f aca="false">MIN(MATCH(F481,2_Girdiler!$B$20:$I$20,1),7)</f>
        <v>1</v>
      </c>
      <c r="H481" s="16" t="n">
        <f aca="false">IF(F481&gt;=40,2_Girdiler!$I$21+(F481-40)*(2_Girdiler!$I$21-2_Girdiler!$H$21)/(2_Girdiler!$I$20-2_Girdiler!$H$20),INDEX(2_Girdiler!$B$21:$I$21,G481)+(F481-INDEX(2_Girdiler!$B$20:$I$20,G481))*(INDEX(2_Girdiler!$B$21:$I$21,G481+1)-INDEX(2_Girdiler!$B$21:$I$21,G481))/(INDEX(2_Girdiler!$B$20:$I$20,G481+1)-INDEX(2_Girdiler!$B$20:$I$20,G481)))</f>
        <v>9.03084760643871</v>
      </c>
      <c r="I481" s="16" t="n">
        <f aca="false">H481/2_Girdiler!$B$17</f>
        <v>3.61812804745141</v>
      </c>
      <c r="J481" s="16" t="n">
        <f aca="false">D481+I481</f>
        <v>17.0532839366945</v>
      </c>
    </row>
    <row r="482" customFormat="false" ht="15" hidden="false" customHeight="false" outlineLevel="0" collapsed="false">
      <c r="A482" s="0" t="n">
        <v>470</v>
      </c>
      <c r="B482" s="7" t="n">
        <v>0.405564</v>
      </c>
      <c r="C482" s="7" t="n">
        <v>0.353734</v>
      </c>
      <c r="D482" s="16" t="n">
        <f aca="false">LOGINV(B482,$B$7,$C$7)</f>
        <v>11.8531957445207</v>
      </c>
      <c r="E482" s="16" t="n">
        <f aca="false">LOGINV(C482,$B$8,$C$8)</f>
        <v>85.7125737181676</v>
      </c>
      <c r="F482" s="16" t="n">
        <f aca="false">$B$5/100*E482*2_Girdiler!$B$14*2_Girdiler!$B$15*2_Girdiler!$B$16</f>
        <v>2.1565283547491</v>
      </c>
      <c r="G482" s="16" t="n">
        <f aca="false">MIN(MATCH(F482,2_Girdiler!$B$20:$I$20,1),7)</f>
        <v>1</v>
      </c>
      <c r="H482" s="16" t="n">
        <f aca="false">IF(F482&gt;=40,2_Girdiler!$I$21+(F482-40)*(2_Girdiler!$I$21-2_Girdiler!$H$21)/(2_Girdiler!$I$20-2_Girdiler!$H$20),INDEX(2_Girdiler!$B$21:$I$21,G482)+(F482-INDEX(2_Girdiler!$B$20:$I$20,G482))*(INDEX(2_Girdiler!$B$21:$I$21,G482+1)-INDEX(2_Girdiler!$B$21:$I$21,G482))/(INDEX(2_Girdiler!$B$20:$I$20,G482+1)-INDEX(2_Girdiler!$B$20:$I$20,G482)))</f>
        <v>4.74436238044801</v>
      </c>
      <c r="I482" s="16" t="n">
        <f aca="false">H482/2_Girdiler!$B$17</f>
        <v>1.90078621011539</v>
      </c>
      <c r="J482" s="16" t="n">
        <f aca="false">D482+I482</f>
        <v>13.7539819546361</v>
      </c>
    </row>
    <row r="483" customFormat="false" ht="15" hidden="false" customHeight="false" outlineLevel="0" collapsed="false">
      <c r="A483" s="0" t="n">
        <v>471</v>
      </c>
      <c r="B483" s="7" t="n">
        <v>0.644376</v>
      </c>
      <c r="C483" s="7" t="n">
        <v>0.963197</v>
      </c>
      <c r="D483" s="16" t="n">
        <f aca="false">LOGINV(B483,$B$7,$C$7)</f>
        <v>16.6454784403398</v>
      </c>
      <c r="E483" s="16" t="n">
        <f aca="false">LOGINV(C483,$B$8,$C$8)</f>
        <v>346.562746959551</v>
      </c>
      <c r="F483" s="16" t="n">
        <f aca="false">$B$5/100*E483*2_Girdiler!$B$14*2_Girdiler!$B$15*2_Girdiler!$B$16</f>
        <v>8.71951871350229</v>
      </c>
      <c r="G483" s="16" t="n">
        <f aca="false">MIN(MATCH(F483,2_Girdiler!$B$20:$I$20,1),7)</f>
        <v>2</v>
      </c>
      <c r="H483" s="16" t="n">
        <f aca="false">IF(F483&gt;=40,2_Girdiler!$I$21+(F483-40)*(2_Girdiler!$I$21-2_Girdiler!$H$21)/(2_Girdiler!$I$20-2_Girdiler!$H$20),INDEX(2_Girdiler!$B$21:$I$21,G483)+(F483-INDEX(2_Girdiler!$B$20:$I$20,G483))*(INDEX(2_Girdiler!$B$21:$I$21,G483+1)-INDEX(2_Girdiler!$B$21:$I$21,G483))/(INDEX(2_Girdiler!$B$20:$I$20,G483+1)-INDEX(2_Girdiler!$B$20:$I$20,G483)))</f>
        <v>16.9512299416037</v>
      </c>
      <c r="I483" s="16" t="n">
        <f aca="false">H483/2_Girdiler!$B$17</f>
        <v>6.79135814968096</v>
      </c>
      <c r="J483" s="16" t="n">
        <f aca="false">D483+I483</f>
        <v>23.4368365900208</v>
      </c>
    </row>
    <row r="484" customFormat="false" ht="15" hidden="false" customHeight="false" outlineLevel="0" collapsed="false">
      <c r="A484" s="0" t="n">
        <v>472</v>
      </c>
      <c r="B484" s="7" t="n">
        <v>0.688511</v>
      </c>
      <c r="C484" s="7" t="n">
        <v>0.016104</v>
      </c>
      <c r="D484" s="16" t="n">
        <f aca="false">LOGINV(B484,$B$7,$C$7)</f>
        <v>17.8113674280818</v>
      </c>
      <c r="E484" s="16" t="n">
        <f aca="false">LOGINV(C484,$B$8,$C$8)</f>
        <v>27.4038785645488</v>
      </c>
      <c r="F484" s="16" t="n">
        <f aca="false">$B$5/100*E484*2_Girdiler!$B$14*2_Girdiler!$B$15*2_Girdiler!$B$16</f>
        <v>0.689481584684049</v>
      </c>
      <c r="G484" s="16" t="n">
        <f aca="false">MIN(MATCH(F484,2_Girdiler!$B$20:$I$20,1),7)</f>
        <v>1</v>
      </c>
      <c r="H484" s="16" t="n">
        <f aca="false">IF(F484&gt;=40,2_Girdiler!$I$21+(F484-40)*(2_Girdiler!$I$21-2_Girdiler!$H$21)/(2_Girdiler!$I$20-2_Girdiler!$H$20),INDEX(2_Girdiler!$B$21:$I$21,G484)+(F484-INDEX(2_Girdiler!$B$20:$I$20,G484))*(INDEX(2_Girdiler!$B$21:$I$21,G484+1)-INDEX(2_Girdiler!$B$21:$I$21,G484))/(INDEX(2_Girdiler!$B$20:$I$20,G484+1)-INDEX(2_Girdiler!$B$20:$I$20,G484)))</f>
        <v>1.51685948630491</v>
      </c>
      <c r="I484" s="16" t="n">
        <f aca="false">H484/2_Girdiler!$B$17</f>
        <v>0.607716140346517</v>
      </c>
      <c r="J484" s="16" t="n">
        <f aca="false">D484+I484</f>
        <v>18.4190835684283</v>
      </c>
    </row>
    <row r="485" customFormat="false" ht="15" hidden="false" customHeight="false" outlineLevel="0" collapsed="false">
      <c r="A485" s="0" t="n">
        <v>473</v>
      </c>
      <c r="B485" s="7" t="n">
        <v>0.030914</v>
      </c>
      <c r="C485" s="7" t="n">
        <v>0.213307</v>
      </c>
      <c r="D485" s="16" t="n">
        <f aca="false">LOGINV(B485,$B$7,$C$7)</f>
        <v>4.7819113495274</v>
      </c>
      <c r="E485" s="16" t="n">
        <f aca="false">LOGINV(C485,$B$8,$C$8)</f>
        <v>65.3695890414218</v>
      </c>
      <c r="F485" s="16" t="n">
        <f aca="false">$B$5/100*E485*2_Girdiler!$B$14*2_Girdiler!$B$15*2_Girdiler!$B$16</f>
        <v>1.64469886028217</v>
      </c>
      <c r="G485" s="16" t="n">
        <f aca="false">MIN(MATCH(F485,2_Girdiler!$B$20:$I$20,1),7)</f>
        <v>1</v>
      </c>
      <c r="H485" s="16" t="n">
        <f aca="false">IF(F485&gt;=40,2_Girdiler!$I$21+(F485-40)*(2_Girdiler!$I$21-2_Girdiler!$H$21)/(2_Girdiler!$I$20-2_Girdiler!$H$20),INDEX(2_Girdiler!$B$21:$I$21,G485)+(F485-INDEX(2_Girdiler!$B$20:$I$20,G485))*(INDEX(2_Girdiler!$B$21:$I$21,G485+1)-INDEX(2_Girdiler!$B$21:$I$21,G485))/(INDEX(2_Girdiler!$B$20:$I$20,G485+1)-INDEX(2_Girdiler!$B$20:$I$20,G485)))</f>
        <v>3.61833749262078</v>
      </c>
      <c r="I485" s="16" t="n">
        <f aca="false">H485/2_Girdiler!$B$17</f>
        <v>1.44965444415897</v>
      </c>
      <c r="J485" s="16" t="n">
        <f aca="false">D485+I485</f>
        <v>6.23156579368636</v>
      </c>
    </row>
    <row r="486" customFormat="false" ht="15" hidden="false" customHeight="false" outlineLevel="0" collapsed="false">
      <c r="A486" s="0" t="n">
        <v>474</v>
      </c>
      <c r="B486" s="7" t="n">
        <v>0.353258</v>
      </c>
      <c r="C486" s="7" t="n">
        <v>0.159474</v>
      </c>
      <c r="D486" s="16" t="n">
        <f aca="false">LOGINV(B486,$B$7,$C$7)</f>
        <v>10.9782604098435</v>
      </c>
      <c r="E486" s="16" t="n">
        <f aca="false">LOGINV(C486,$B$8,$C$8)</f>
        <v>57.3922668347537</v>
      </c>
      <c r="F486" s="16" t="n">
        <f aca="false">$B$5/100*E486*2_Girdiler!$B$14*2_Girdiler!$B$15*2_Girdiler!$B$16</f>
        <v>1.4439894335624</v>
      </c>
      <c r="G486" s="16" t="n">
        <f aca="false">MIN(MATCH(F486,2_Girdiler!$B$20:$I$20,1),7)</f>
        <v>1</v>
      </c>
      <c r="H486" s="16" t="n">
        <f aca="false">IF(F486&gt;=40,2_Girdiler!$I$21+(F486-40)*(2_Girdiler!$I$21-2_Girdiler!$H$21)/(2_Girdiler!$I$20-2_Girdiler!$H$20),INDEX(2_Girdiler!$B$21:$I$21,G486)+(F486-INDEX(2_Girdiler!$B$20:$I$20,G486))*(INDEX(2_Girdiler!$B$21:$I$21,G486+1)-INDEX(2_Girdiler!$B$21:$I$21,G486))/(INDEX(2_Girdiler!$B$20:$I$20,G486+1)-INDEX(2_Girdiler!$B$20:$I$20,G486)))</f>
        <v>3.17677675383729</v>
      </c>
      <c r="I486" s="16" t="n">
        <f aca="false">H486/2_Girdiler!$B$17</f>
        <v>1.27274709688994</v>
      </c>
      <c r="J486" s="16" t="n">
        <f aca="false">D486+I486</f>
        <v>12.2510075067334</v>
      </c>
    </row>
    <row r="487" customFormat="false" ht="15" hidden="false" customHeight="false" outlineLevel="0" collapsed="false">
      <c r="A487" s="0" t="n">
        <v>475</v>
      </c>
      <c r="B487" s="7" t="n">
        <v>0.953496</v>
      </c>
      <c r="C487" s="7" t="n">
        <v>0.265779</v>
      </c>
      <c r="D487" s="16" t="n">
        <f aca="false">LOGINV(B487,$B$7,$C$7)</f>
        <v>34.5389208401798</v>
      </c>
      <c r="E487" s="16" t="n">
        <f aca="false">LOGINV(C487,$B$8,$C$8)</f>
        <v>72.9216274894359</v>
      </c>
      <c r="F487" s="16" t="n">
        <f aca="false">$B$5/100*E487*2_Girdiler!$B$14*2_Girdiler!$B$15*2_Girdiler!$B$16</f>
        <v>1.83470814763421</v>
      </c>
      <c r="G487" s="16" t="n">
        <f aca="false">MIN(MATCH(F487,2_Girdiler!$B$20:$I$20,1),7)</f>
        <v>1</v>
      </c>
      <c r="H487" s="16" t="n">
        <f aca="false">IF(F487&gt;=40,2_Girdiler!$I$21+(F487-40)*(2_Girdiler!$I$21-2_Girdiler!$H$21)/(2_Girdiler!$I$20-2_Girdiler!$H$20),INDEX(2_Girdiler!$B$21:$I$21,G487)+(F487-INDEX(2_Girdiler!$B$20:$I$20,G487))*(INDEX(2_Girdiler!$B$21:$I$21,G487+1)-INDEX(2_Girdiler!$B$21:$I$21,G487))/(INDEX(2_Girdiler!$B$20:$I$20,G487+1)-INDEX(2_Girdiler!$B$20:$I$20,G487)))</f>
        <v>4.03635792479525</v>
      </c>
      <c r="I487" s="16" t="n">
        <f aca="false">H487/2_Girdiler!$B$17</f>
        <v>1.61713057884425</v>
      </c>
      <c r="J487" s="16" t="n">
        <f aca="false">D487+I487</f>
        <v>36.156051419024</v>
      </c>
    </row>
    <row r="488" customFormat="false" ht="15" hidden="false" customHeight="false" outlineLevel="0" collapsed="false">
      <c r="A488" s="0" t="n">
        <v>476</v>
      </c>
      <c r="B488" s="7" t="n">
        <v>0.458654</v>
      </c>
      <c r="C488" s="7" t="n">
        <v>0.140691</v>
      </c>
      <c r="D488" s="16" t="n">
        <f aca="false">LOGINV(B488,$B$7,$C$7)</f>
        <v>12.7805921996364</v>
      </c>
      <c r="E488" s="16" t="n">
        <f aca="false">LOGINV(C488,$B$8,$C$8)</f>
        <v>54.4827209387206</v>
      </c>
      <c r="F488" s="16" t="n">
        <f aca="false">$B$5/100*E488*2_Girdiler!$B$14*2_Girdiler!$B$15*2_Girdiler!$B$16</f>
        <v>1.37078525881821</v>
      </c>
      <c r="G488" s="16" t="n">
        <f aca="false">MIN(MATCH(F488,2_Girdiler!$B$20:$I$20,1),7)</f>
        <v>1</v>
      </c>
      <c r="H488" s="16" t="n">
        <f aca="false">IF(F488&gt;=40,2_Girdiler!$I$21+(F488-40)*(2_Girdiler!$I$21-2_Girdiler!$H$21)/(2_Girdiler!$I$20-2_Girdiler!$H$20),INDEX(2_Girdiler!$B$21:$I$21,G488)+(F488-INDEX(2_Girdiler!$B$20:$I$20,G488))*(INDEX(2_Girdiler!$B$21:$I$21,G488+1)-INDEX(2_Girdiler!$B$21:$I$21,G488))/(INDEX(2_Girdiler!$B$20:$I$20,G488+1)-INDEX(2_Girdiler!$B$20:$I$20,G488)))</f>
        <v>3.01572756940006</v>
      </c>
      <c r="I488" s="16" t="n">
        <f aca="false">H488/2_Girdiler!$B$17</f>
        <v>1.20822418645836</v>
      </c>
      <c r="J488" s="16" t="n">
        <f aca="false">D488+I488</f>
        <v>13.9888163860947</v>
      </c>
    </row>
    <row r="489" customFormat="false" ht="15" hidden="false" customHeight="false" outlineLevel="0" collapsed="false">
      <c r="A489" s="0" t="n">
        <v>477</v>
      </c>
      <c r="B489" s="7" t="n">
        <v>0.30509</v>
      </c>
      <c r="C489" s="7" t="n">
        <v>0.545813</v>
      </c>
      <c r="D489" s="16" t="n">
        <f aca="false">LOGINV(B489,$B$7,$C$7)</f>
        <v>10.1922564771368</v>
      </c>
      <c r="E489" s="16" t="n">
        <f aca="false">LOGINV(C489,$B$8,$C$8)</f>
        <v>117.627106203287</v>
      </c>
      <c r="F489" s="16" t="n">
        <f aca="false">$B$5/100*E489*2_Girdiler!$B$14*2_Girdiler!$B$15*2_Girdiler!$B$16</f>
        <v>2.95949799207469</v>
      </c>
      <c r="G489" s="16" t="n">
        <f aca="false">MIN(MATCH(F489,2_Girdiler!$B$20:$I$20,1),7)</f>
        <v>1</v>
      </c>
      <c r="H489" s="16" t="n">
        <f aca="false">IF(F489&gt;=40,2_Girdiler!$I$21+(F489-40)*(2_Girdiler!$I$21-2_Girdiler!$H$21)/(2_Girdiler!$I$20-2_Girdiler!$H$20),INDEX(2_Girdiler!$B$21:$I$21,G489)+(F489-INDEX(2_Girdiler!$B$20:$I$20,G489))*(INDEX(2_Girdiler!$B$21:$I$21,G489+1)-INDEX(2_Girdiler!$B$21:$I$21,G489))/(INDEX(2_Girdiler!$B$20:$I$20,G489+1)-INDEX(2_Girdiler!$B$20:$I$20,G489)))</f>
        <v>6.51089558256432</v>
      </c>
      <c r="I489" s="16" t="n">
        <f aca="false">H489/2_Girdiler!$B$17</f>
        <v>2.60853188404019</v>
      </c>
      <c r="J489" s="16" t="n">
        <f aca="false">D489+I489</f>
        <v>12.800788361177</v>
      </c>
    </row>
    <row r="490" customFormat="false" ht="15" hidden="false" customHeight="false" outlineLevel="0" collapsed="false">
      <c r="A490" s="0" t="n">
        <v>478</v>
      </c>
      <c r="B490" s="7" t="n">
        <v>0.418558</v>
      </c>
      <c r="C490" s="7" t="n">
        <v>0.088864</v>
      </c>
      <c r="D490" s="16" t="n">
        <f aca="false">LOGINV(B490,$B$7,$C$7)</f>
        <v>12.0758497093865</v>
      </c>
      <c r="E490" s="16" t="n">
        <f aca="false">LOGINV(C490,$B$8,$C$8)</f>
        <v>45.7519679333221</v>
      </c>
      <c r="F490" s="16" t="n">
        <f aca="false">$B$5/100*E490*2_Girdiler!$B$14*2_Girdiler!$B$15*2_Girdiler!$B$16</f>
        <v>1.15111951320238</v>
      </c>
      <c r="G490" s="16" t="n">
        <f aca="false">MIN(MATCH(F490,2_Girdiler!$B$20:$I$20,1),7)</f>
        <v>1</v>
      </c>
      <c r="H490" s="16" t="n">
        <f aca="false">IF(F490&gt;=40,2_Girdiler!$I$21+(F490-40)*(2_Girdiler!$I$21-2_Girdiler!$H$21)/(2_Girdiler!$I$20-2_Girdiler!$H$20),INDEX(2_Girdiler!$B$21:$I$21,G490)+(F490-INDEX(2_Girdiler!$B$20:$I$20,G490))*(INDEX(2_Girdiler!$B$21:$I$21,G490+1)-INDEX(2_Girdiler!$B$21:$I$21,G490))/(INDEX(2_Girdiler!$B$20:$I$20,G490+1)-INDEX(2_Girdiler!$B$20:$I$20,G490)))</f>
        <v>2.53246292904525</v>
      </c>
      <c r="I490" s="16" t="n">
        <f aca="false">H490/2_Girdiler!$B$17</f>
        <v>1.01460854529056</v>
      </c>
      <c r="J490" s="16" t="n">
        <f aca="false">D490+I490</f>
        <v>13.0904582546771</v>
      </c>
    </row>
    <row r="491" customFormat="false" ht="15" hidden="false" customHeight="false" outlineLevel="0" collapsed="false">
      <c r="A491" s="0" t="n">
        <v>479</v>
      </c>
      <c r="B491" s="7" t="n">
        <v>0.747826</v>
      </c>
      <c r="C491" s="7" t="n">
        <v>0.969593</v>
      </c>
      <c r="D491" s="16" t="n">
        <f aca="false">LOGINV(B491,$B$7,$C$7)</f>
        <v>19.6476157734881</v>
      </c>
      <c r="E491" s="16" t="n">
        <f aca="false">LOGINV(C491,$B$8,$C$8)</f>
        <v>366.295995329967</v>
      </c>
      <c r="F491" s="16" t="n">
        <f aca="false">$B$5/100*E491*2_Girdiler!$B$14*2_Girdiler!$B$15*2_Girdiler!$B$16</f>
        <v>9.21600724250197</v>
      </c>
      <c r="G491" s="16" t="n">
        <f aca="false">MIN(MATCH(F491,2_Girdiler!$B$20:$I$20,1),7)</f>
        <v>2</v>
      </c>
      <c r="H491" s="16" t="n">
        <f aca="false">IF(F491&gt;=40,2_Girdiler!$I$21+(F491-40)*(2_Girdiler!$I$21-2_Girdiler!$H$21)/(2_Girdiler!$I$20-2_Girdiler!$H$20),INDEX(2_Girdiler!$B$21:$I$21,G491)+(F491-INDEX(2_Girdiler!$B$20:$I$20,G491))*(INDEX(2_Girdiler!$B$21:$I$21,G491+1)-INDEX(2_Girdiler!$B$21:$I$21,G491))/(INDEX(2_Girdiler!$B$20:$I$20,G491+1)-INDEX(2_Girdiler!$B$20:$I$20,G491)))</f>
        <v>17.7456115880032</v>
      </c>
      <c r="I491" s="16" t="n">
        <f aca="false">H491/2_Girdiler!$B$17</f>
        <v>7.10962002724485</v>
      </c>
      <c r="J491" s="16" t="n">
        <f aca="false">D491+I491</f>
        <v>26.757235800733</v>
      </c>
    </row>
    <row r="492" customFormat="false" ht="15" hidden="false" customHeight="false" outlineLevel="0" collapsed="false">
      <c r="A492" s="0" t="n">
        <v>480</v>
      </c>
      <c r="B492" s="7" t="n">
        <v>0.23554</v>
      </c>
      <c r="C492" s="7" t="n">
        <v>0.221577</v>
      </c>
      <c r="D492" s="16" t="n">
        <f aca="false">LOGINV(B492,$B$7,$C$7)</f>
        <v>9.06181143196146</v>
      </c>
      <c r="E492" s="16" t="n">
        <f aca="false">LOGINV(C492,$B$8,$C$8)</f>
        <v>66.5670219653891</v>
      </c>
      <c r="F492" s="16" t="n">
        <f aca="false">$B$5/100*E492*2_Girdiler!$B$14*2_Girdiler!$B$15*2_Girdiler!$B$16</f>
        <v>1.67482627264919</v>
      </c>
      <c r="G492" s="16" t="n">
        <f aca="false">MIN(MATCH(F492,2_Girdiler!$B$20:$I$20,1),7)</f>
        <v>1</v>
      </c>
      <c r="H492" s="16" t="n">
        <f aca="false">IF(F492&gt;=40,2_Girdiler!$I$21+(F492-40)*(2_Girdiler!$I$21-2_Girdiler!$H$21)/(2_Girdiler!$I$20-2_Girdiler!$H$20),INDEX(2_Girdiler!$B$21:$I$21,G492)+(F492-INDEX(2_Girdiler!$B$20:$I$20,G492))*(INDEX(2_Girdiler!$B$21:$I$21,G492+1)-INDEX(2_Girdiler!$B$21:$I$21,G492))/(INDEX(2_Girdiler!$B$20:$I$20,G492+1)-INDEX(2_Girdiler!$B$20:$I$20,G492)))</f>
        <v>3.68461779982822</v>
      </c>
      <c r="I492" s="16" t="n">
        <f aca="false">H492/2_Girdiler!$B$17</f>
        <v>1.47620905441836</v>
      </c>
      <c r="J492" s="16" t="n">
        <f aca="false">D492+I492</f>
        <v>10.5380204863798</v>
      </c>
    </row>
    <row r="493" customFormat="false" ht="15" hidden="false" customHeight="false" outlineLevel="0" collapsed="false">
      <c r="A493" s="0" t="n">
        <v>481</v>
      </c>
      <c r="B493" s="7" t="n">
        <v>0.755216</v>
      </c>
      <c r="C493" s="7" t="n">
        <v>0.454205</v>
      </c>
      <c r="D493" s="16" t="n">
        <f aca="false">LOGINV(B493,$B$7,$C$7)</f>
        <v>19.904806176505</v>
      </c>
      <c r="E493" s="16" t="n">
        <f aca="false">LOGINV(C493,$B$8,$C$8)</f>
        <v>101.389342707931</v>
      </c>
      <c r="F493" s="16" t="n">
        <f aca="false">$B$5/100*E493*2_Girdiler!$B$14*2_Girdiler!$B$15*2_Girdiler!$B$16</f>
        <v>2.55095586253156</v>
      </c>
      <c r="G493" s="16" t="n">
        <f aca="false">MIN(MATCH(F493,2_Girdiler!$B$20:$I$20,1),7)</f>
        <v>1</v>
      </c>
      <c r="H493" s="16" t="n">
        <f aca="false">IF(F493&gt;=40,2_Girdiler!$I$21+(F493-40)*(2_Girdiler!$I$21-2_Girdiler!$H$21)/(2_Girdiler!$I$20-2_Girdiler!$H$20),INDEX(2_Girdiler!$B$21:$I$21,G493)+(F493-INDEX(2_Girdiler!$B$20:$I$20,G493))*(INDEX(2_Girdiler!$B$21:$I$21,G493+1)-INDEX(2_Girdiler!$B$21:$I$21,G493))/(INDEX(2_Girdiler!$B$20:$I$20,G493+1)-INDEX(2_Girdiler!$B$20:$I$20,G493)))</f>
        <v>5.61210289756942</v>
      </c>
      <c r="I493" s="16" t="n">
        <f aca="false">H493/2_Girdiler!$B$17</f>
        <v>2.24843866088519</v>
      </c>
      <c r="J493" s="16" t="n">
        <f aca="false">D493+I493</f>
        <v>22.1532448373902</v>
      </c>
    </row>
    <row r="494" customFormat="false" ht="15" hidden="false" customHeight="false" outlineLevel="0" collapsed="false">
      <c r="A494" s="0" t="n">
        <v>482</v>
      </c>
      <c r="B494" s="7" t="n">
        <v>0.040371</v>
      </c>
      <c r="C494" s="7" t="n">
        <v>0.04814</v>
      </c>
      <c r="D494" s="16" t="n">
        <f aca="false">LOGINV(B494,$B$7,$C$7)</f>
        <v>5.11592560220704</v>
      </c>
      <c r="E494" s="16" t="n">
        <f aca="false">LOGINV(C494,$B$8,$C$8)</f>
        <v>37.3248006986943</v>
      </c>
      <c r="F494" s="16" t="n">
        <f aca="false">$B$5/100*E494*2_Girdiler!$B$14*2_Girdiler!$B$15*2_Girdiler!$B$16</f>
        <v>0.939091985579148</v>
      </c>
      <c r="G494" s="16" t="n">
        <f aca="false">MIN(MATCH(F494,2_Girdiler!$B$20:$I$20,1),7)</f>
        <v>1</v>
      </c>
      <c r="H494" s="16" t="n">
        <f aca="false">IF(F494&gt;=40,2_Girdiler!$I$21+(F494-40)*(2_Girdiler!$I$21-2_Girdiler!$H$21)/(2_Girdiler!$I$20-2_Girdiler!$H$20),INDEX(2_Girdiler!$B$21:$I$21,G494)+(F494-INDEX(2_Girdiler!$B$20:$I$20,G494))*(INDEX(2_Girdiler!$B$21:$I$21,G494+1)-INDEX(2_Girdiler!$B$21:$I$21,G494))/(INDEX(2_Girdiler!$B$20:$I$20,G494+1)-INDEX(2_Girdiler!$B$20:$I$20,G494)))</f>
        <v>2.06600236827412</v>
      </c>
      <c r="I494" s="16" t="n">
        <f aca="false">H494/2_Girdiler!$B$17</f>
        <v>0.827725307802133</v>
      </c>
      <c r="J494" s="16" t="n">
        <f aca="false">D494+I494</f>
        <v>5.94365091000918</v>
      </c>
    </row>
    <row r="495" customFormat="false" ht="15" hidden="false" customHeight="false" outlineLevel="0" collapsed="false">
      <c r="A495" s="0" t="n">
        <v>483</v>
      </c>
      <c r="B495" s="7" t="n">
        <v>0.981377</v>
      </c>
      <c r="C495" s="7" t="n">
        <v>0.723344</v>
      </c>
      <c r="D495" s="16" t="n">
        <f aca="false">LOGINV(B495,$B$7,$C$7)</f>
        <v>43.2456281303485</v>
      </c>
      <c r="E495" s="16" t="n">
        <f aca="false">LOGINV(C495,$B$8,$C$8)</f>
        <v>160.113730069484</v>
      </c>
      <c r="F495" s="16" t="n">
        <f aca="false">$B$5/100*E495*2_Girdiler!$B$14*2_Girdiler!$B$15*2_Girdiler!$B$16</f>
        <v>4.02846144854821</v>
      </c>
      <c r="G495" s="16" t="n">
        <f aca="false">MIN(MATCH(F495,2_Girdiler!$B$20:$I$20,1),7)</f>
        <v>1</v>
      </c>
      <c r="H495" s="16" t="n">
        <f aca="false">IF(F495&gt;=40,2_Girdiler!$I$21+(F495-40)*(2_Girdiler!$I$21-2_Girdiler!$H$21)/(2_Girdiler!$I$20-2_Girdiler!$H$20),INDEX(2_Girdiler!$B$21:$I$21,G495)+(F495-INDEX(2_Girdiler!$B$20:$I$20,G495))*(INDEX(2_Girdiler!$B$21:$I$21,G495+1)-INDEX(2_Girdiler!$B$21:$I$21,G495))/(INDEX(2_Girdiler!$B$20:$I$20,G495+1)-INDEX(2_Girdiler!$B$20:$I$20,G495)))</f>
        <v>8.86261518680606</v>
      </c>
      <c r="I495" s="16" t="n">
        <f aca="false">H495/2_Girdiler!$B$17</f>
        <v>3.55072723830371</v>
      </c>
      <c r="J495" s="16" t="n">
        <f aca="false">D495+I495</f>
        <v>46.7963553686523</v>
      </c>
    </row>
    <row r="496" customFormat="false" ht="15" hidden="false" customHeight="false" outlineLevel="0" collapsed="false">
      <c r="A496" s="0" t="n">
        <v>484</v>
      </c>
      <c r="B496" s="7" t="n">
        <v>0.515315</v>
      </c>
      <c r="C496" s="7" t="n">
        <v>0.158166</v>
      </c>
      <c r="D496" s="16" t="n">
        <f aca="false">LOGINV(B496,$B$7,$C$7)</f>
        <v>13.8350232504161</v>
      </c>
      <c r="E496" s="16" t="n">
        <f aca="false">LOGINV(C496,$B$8,$C$8)</f>
        <v>57.1924906740741</v>
      </c>
      <c r="F496" s="16" t="n">
        <f aca="false">$B$5/100*E496*2_Girdiler!$B$14*2_Girdiler!$B$15*2_Girdiler!$B$16</f>
        <v>1.4389630653597</v>
      </c>
      <c r="G496" s="16" t="n">
        <f aca="false">MIN(MATCH(F496,2_Girdiler!$B$20:$I$20,1),7)</f>
        <v>1</v>
      </c>
      <c r="H496" s="16" t="n">
        <f aca="false">IF(F496&gt;=40,2_Girdiler!$I$21+(F496-40)*(2_Girdiler!$I$21-2_Girdiler!$H$21)/(2_Girdiler!$I$20-2_Girdiler!$H$20),INDEX(2_Girdiler!$B$21:$I$21,G496)+(F496-INDEX(2_Girdiler!$B$20:$I$20,G496))*(INDEX(2_Girdiler!$B$21:$I$21,G496+1)-INDEX(2_Girdiler!$B$21:$I$21,G496))/(INDEX(2_Girdiler!$B$20:$I$20,G496+1)-INDEX(2_Girdiler!$B$20:$I$20,G496)))</f>
        <v>3.16571874379135</v>
      </c>
      <c r="I496" s="16" t="n">
        <f aca="false">H496/2_Girdiler!$B$17</f>
        <v>1.26831680440358</v>
      </c>
      <c r="J496" s="16" t="n">
        <f aca="false">D496+I496</f>
        <v>15.1033400548197</v>
      </c>
    </row>
    <row r="497" customFormat="false" ht="15" hidden="false" customHeight="false" outlineLevel="0" collapsed="false">
      <c r="A497" s="0" t="n">
        <v>485</v>
      </c>
      <c r="B497" s="7" t="n">
        <v>0.910343</v>
      </c>
      <c r="C497" s="7" t="n">
        <v>0.375171</v>
      </c>
      <c r="D497" s="16" t="n">
        <f aca="false">LOGINV(B497,$B$7,$C$7)</f>
        <v>28.6260133483753</v>
      </c>
      <c r="E497" s="16" t="n">
        <f aca="false">LOGINV(C497,$B$8,$C$8)</f>
        <v>88.9290136044723</v>
      </c>
      <c r="F497" s="16" t="n">
        <f aca="false">$B$5/100*E497*2_Girdiler!$B$14*2_Girdiler!$B$15*2_Girdiler!$B$16</f>
        <v>2.23745398228852</v>
      </c>
      <c r="G497" s="16" t="n">
        <f aca="false">MIN(MATCH(F497,2_Girdiler!$B$20:$I$20,1),7)</f>
        <v>1</v>
      </c>
      <c r="H497" s="16" t="n">
        <f aca="false">IF(F497&gt;=40,2_Girdiler!$I$21+(F497-40)*(2_Girdiler!$I$21-2_Girdiler!$H$21)/(2_Girdiler!$I$20-2_Girdiler!$H$20),INDEX(2_Girdiler!$B$21:$I$21,G497)+(F497-INDEX(2_Girdiler!$B$20:$I$20,G497))*(INDEX(2_Girdiler!$B$21:$I$21,G497+1)-INDEX(2_Girdiler!$B$21:$I$21,G497))/(INDEX(2_Girdiler!$B$20:$I$20,G497+1)-INDEX(2_Girdiler!$B$20:$I$20,G497)))</f>
        <v>4.92239876103475</v>
      </c>
      <c r="I497" s="16" t="n">
        <f aca="false">H497/2_Girdiler!$B$17</f>
        <v>1.97211488823508</v>
      </c>
      <c r="J497" s="16" t="n">
        <f aca="false">D497+I497</f>
        <v>30.5981282366104</v>
      </c>
    </row>
    <row r="498" customFormat="false" ht="15" hidden="false" customHeight="false" outlineLevel="0" collapsed="false">
      <c r="A498" s="0" t="n">
        <v>486</v>
      </c>
      <c r="B498" s="7" t="n">
        <v>0.32813</v>
      </c>
      <c r="C498" s="7" t="n">
        <v>0.790059</v>
      </c>
      <c r="D498" s="16" t="n">
        <f aca="false">LOGINV(B498,$B$7,$C$7)</f>
        <v>10.5667355418966</v>
      </c>
      <c r="E498" s="16" t="n">
        <f aca="false">LOGINV(C498,$B$8,$C$8)</f>
        <v>183.810648345393</v>
      </c>
      <c r="F498" s="16" t="n">
        <f aca="false">$B$5/100*E498*2_Girdiler!$B$14*2_Girdiler!$B$15*2_Girdiler!$B$16</f>
        <v>4.62467591237009</v>
      </c>
      <c r="G498" s="16" t="n">
        <f aca="false">MIN(MATCH(F498,2_Girdiler!$B$20:$I$20,1),7)</f>
        <v>1</v>
      </c>
      <c r="H498" s="16" t="n">
        <f aca="false">IF(F498&gt;=40,2_Girdiler!$I$21+(F498-40)*(2_Girdiler!$I$21-2_Girdiler!$H$21)/(2_Girdiler!$I$20-2_Girdiler!$H$20),INDEX(2_Girdiler!$B$21:$I$21,G498)+(F498-INDEX(2_Girdiler!$B$20:$I$20,G498))*(INDEX(2_Girdiler!$B$21:$I$21,G498+1)-INDEX(2_Girdiler!$B$21:$I$21,G498))/(INDEX(2_Girdiler!$B$20:$I$20,G498+1)-INDEX(2_Girdiler!$B$20:$I$20,G498)))</f>
        <v>10.1742870072142</v>
      </c>
      <c r="I498" s="16" t="n">
        <f aca="false">H498/2_Girdiler!$B$17</f>
        <v>4.07623678173646</v>
      </c>
      <c r="J498" s="16" t="n">
        <f aca="false">D498+I498</f>
        <v>14.642972323633</v>
      </c>
    </row>
    <row r="499" customFormat="false" ht="15" hidden="false" customHeight="false" outlineLevel="0" collapsed="false">
      <c r="A499" s="0" t="n">
        <v>487</v>
      </c>
      <c r="B499" s="7" t="n">
        <v>0.818171</v>
      </c>
      <c r="C499" s="7" t="n">
        <v>0.019256</v>
      </c>
      <c r="D499" s="16" t="n">
        <f aca="false">LOGINV(B499,$B$7,$C$7)</f>
        <v>22.469337011186</v>
      </c>
      <c r="E499" s="16" t="n">
        <f aca="false">LOGINV(C499,$B$8,$C$8)</f>
        <v>28.7160171790385</v>
      </c>
      <c r="F499" s="16" t="n">
        <f aca="false">$B$5/100*E499*2_Girdiler!$B$14*2_Girdiler!$B$15*2_Girdiler!$B$16</f>
        <v>0.722494992224608</v>
      </c>
      <c r="G499" s="16" t="n">
        <f aca="false">MIN(MATCH(F499,2_Girdiler!$B$20:$I$20,1),7)</f>
        <v>1</v>
      </c>
      <c r="H499" s="16" t="n">
        <f aca="false">IF(F499&gt;=40,2_Girdiler!$I$21+(F499-40)*(2_Girdiler!$I$21-2_Girdiler!$H$21)/(2_Girdiler!$I$20-2_Girdiler!$H$20),INDEX(2_Girdiler!$B$21:$I$21,G499)+(F499-INDEX(2_Girdiler!$B$20:$I$20,G499))*(INDEX(2_Girdiler!$B$21:$I$21,G499+1)-INDEX(2_Girdiler!$B$21:$I$21,G499))/(INDEX(2_Girdiler!$B$20:$I$20,G499+1)-INDEX(2_Girdiler!$B$20:$I$20,G499)))</f>
        <v>1.58948898289414</v>
      </c>
      <c r="I499" s="16" t="n">
        <f aca="false">H499/2_Girdiler!$B$17</f>
        <v>0.636814496351818</v>
      </c>
      <c r="J499" s="16" t="n">
        <f aca="false">D499+I499</f>
        <v>23.1061515075379</v>
      </c>
    </row>
    <row r="500" customFormat="false" ht="15" hidden="false" customHeight="false" outlineLevel="0" collapsed="false">
      <c r="A500" s="0" t="n">
        <v>488</v>
      </c>
      <c r="B500" s="7" t="n">
        <v>0.550206</v>
      </c>
      <c r="C500" s="7" t="n">
        <v>0.351026</v>
      </c>
      <c r="D500" s="16" t="n">
        <f aca="false">LOGINV(B500,$B$7,$C$7)</f>
        <v>14.5288125145919</v>
      </c>
      <c r="E500" s="16" t="n">
        <f aca="false">LOGINV(C500,$B$8,$C$8)</f>
        <v>85.3100105890866</v>
      </c>
      <c r="F500" s="16" t="n">
        <f aca="false">$B$5/100*E500*2_Girdiler!$B$14*2_Girdiler!$B$15*2_Girdiler!$B$16</f>
        <v>2.14639986642142</v>
      </c>
      <c r="G500" s="16" t="n">
        <f aca="false">MIN(MATCH(F500,2_Girdiler!$B$20:$I$20,1),7)</f>
        <v>1</v>
      </c>
      <c r="H500" s="16" t="n">
        <f aca="false">IF(F500&gt;=40,2_Girdiler!$I$21+(F500-40)*(2_Girdiler!$I$21-2_Girdiler!$H$21)/(2_Girdiler!$I$20-2_Girdiler!$H$20),INDEX(2_Girdiler!$B$21:$I$21,G500)+(F500-INDEX(2_Girdiler!$B$20:$I$20,G500))*(INDEX(2_Girdiler!$B$21:$I$21,G500+1)-INDEX(2_Girdiler!$B$21:$I$21,G500))/(INDEX(2_Girdiler!$B$20:$I$20,G500+1)-INDEX(2_Girdiler!$B$20:$I$20,G500)))</f>
        <v>4.72207970612712</v>
      </c>
      <c r="I500" s="16" t="n">
        <f aca="false">H500/2_Girdiler!$B$17</f>
        <v>1.89185885662144</v>
      </c>
      <c r="J500" s="16" t="n">
        <f aca="false">D500+I500</f>
        <v>16.4206713712133</v>
      </c>
    </row>
    <row r="501" customFormat="false" ht="15" hidden="false" customHeight="false" outlineLevel="0" collapsed="false">
      <c r="A501" s="0" t="n">
        <v>489</v>
      </c>
      <c r="B501" s="7" t="n">
        <v>0.970282</v>
      </c>
      <c r="C501" s="7" t="n">
        <v>0.314548</v>
      </c>
      <c r="D501" s="16" t="n">
        <f aca="false">LOGINV(B501,$B$7,$C$7)</f>
        <v>38.7245420319902</v>
      </c>
      <c r="E501" s="16" t="n">
        <f aca="false">LOGINV(C501,$B$8,$C$8)</f>
        <v>79.954109033759</v>
      </c>
      <c r="F501" s="16" t="n">
        <f aca="false">$B$5/100*E501*2_Girdiler!$B$14*2_Girdiler!$B$15*2_Girdiler!$B$16</f>
        <v>2.01164538328938</v>
      </c>
      <c r="G501" s="16" t="n">
        <f aca="false">MIN(MATCH(F501,2_Girdiler!$B$20:$I$20,1),7)</f>
        <v>1</v>
      </c>
      <c r="H501" s="16" t="n">
        <f aca="false">IF(F501&gt;=40,2_Girdiler!$I$21+(F501-40)*(2_Girdiler!$I$21-2_Girdiler!$H$21)/(2_Girdiler!$I$20-2_Girdiler!$H$20),INDEX(2_Girdiler!$B$21:$I$21,G501)+(F501-INDEX(2_Girdiler!$B$20:$I$20,G501))*(INDEX(2_Girdiler!$B$21:$I$21,G501+1)-INDEX(2_Girdiler!$B$21:$I$21,G501))/(INDEX(2_Girdiler!$B$20:$I$20,G501+1)-INDEX(2_Girdiler!$B$20:$I$20,G501)))</f>
        <v>4.42561984323663</v>
      </c>
      <c r="I501" s="16" t="n">
        <f aca="false">H501/2_Girdiler!$B$17</f>
        <v>1.7730848730916</v>
      </c>
      <c r="J501" s="16" t="n">
        <f aca="false">D501+I501</f>
        <v>40.4976269050818</v>
      </c>
    </row>
    <row r="502" customFormat="false" ht="15" hidden="false" customHeight="false" outlineLevel="0" collapsed="false">
      <c r="A502" s="0" t="n">
        <v>490</v>
      </c>
      <c r="B502" s="7" t="n">
        <v>0.30066</v>
      </c>
      <c r="C502" s="7" t="n">
        <v>0.658387</v>
      </c>
      <c r="D502" s="16" t="n">
        <f aca="false">LOGINV(B502,$B$7,$C$7)</f>
        <v>10.1204355462384</v>
      </c>
      <c r="E502" s="16" t="n">
        <f aca="false">LOGINV(C502,$B$8,$C$8)</f>
        <v>142.114773599698</v>
      </c>
      <c r="F502" s="16" t="n">
        <f aca="false">$B$5/100*E502*2_Girdiler!$B$14*2_Girdiler!$B$15*2_Girdiler!$B$16</f>
        <v>3.57560770376841</v>
      </c>
      <c r="G502" s="16" t="n">
        <f aca="false">MIN(MATCH(F502,2_Girdiler!$B$20:$I$20,1),7)</f>
        <v>1</v>
      </c>
      <c r="H502" s="16" t="n">
        <f aca="false">IF(F502&gt;=40,2_Girdiler!$I$21+(F502-40)*(2_Girdiler!$I$21-2_Girdiler!$H$21)/(2_Girdiler!$I$20-2_Girdiler!$H$20),INDEX(2_Girdiler!$B$21:$I$21,G502)+(F502-INDEX(2_Girdiler!$B$20:$I$20,G502))*(INDEX(2_Girdiler!$B$21:$I$21,G502+1)-INDEX(2_Girdiler!$B$21:$I$21,G502))/(INDEX(2_Girdiler!$B$20:$I$20,G502+1)-INDEX(2_Girdiler!$B$20:$I$20,G502)))</f>
        <v>7.86633694829051</v>
      </c>
      <c r="I502" s="16" t="n">
        <f aca="false">H502/2_Girdiler!$B$17</f>
        <v>3.151577303001</v>
      </c>
      <c r="J502" s="16" t="n">
        <f aca="false">D502+I502</f>
        <v>13.2720128492394</v>
      </c>
    </row>
    <row r="503" customFormat="false" ht="15" hidden="false" customHeight="false" outlineLevel="0" collapsed="false">
      <c r="A503" s="0" t="n">
        <v>491</v>
      </c>
      <c r="B503" s="7" t="n">
        <v>0.90374</v>
      </c>
      <c r="C503" s="7" t="n">
        <v>0.642049</v>
      </c>
      <c r="D503" s="16" t="n">
        <f aca="false">LOGINV(B503,$B$7,$C$7)</f>
        <v>27.9993590133735</v>
      </c>
      <c r="E503" s="16" t="n">
        <f aca="false">LOGINV(C503,$B$8,$C$8)</f>
        <v>138.124168540556</v>
      </c>
      <c r="F503" s="16" t="n">
        <f aca="false">$B$5/100*E503*2_Girdiler!$B$14*2_Girdiler!$B$15*2_Girdiler!$B$16</f>
        <v>3.47520408048038</v>
      </c>
      <c r="G503" s="16" t="n">
        <f aca="false">MIN(MATCH(F503,2_Girdiler!$B$20:$I$20,1),7)</f>
        <v>1</v>
      </c>
      <c r="H503" s="16" t="n">
        <f aca="false">IF(F503&gt;=40,2_Girdiler!$I$21+(F503-40)*(2_Girdiler!$I$21-2_Girdiler!$H$21)/(2_Girdiler!$I$20-2_Girdiler!$H$20),INDEX(2_Girdiler!$B$21:$I$21,G503)+(F503-INDEX(2_Girdiler!$B$20:$I$20,G503))*(INDEX(2_Girdiler!$B$21:$I$21,G503+1)-INDEX(2_Girdiler!$B$21:$I$21,G503))/(INDEX(2_Girdiler!$B$20:$I$20,G503+1)-INDEX(2_Girdiler!$B$20:$I$20,G503)))</f>
        <v>7.64544897705684</v>
      </c>
      <c r="I503" s="16" t="n">
        <f aca="false">H503/2_Girdiler!$B$17</f>
        <v>3.06308051965418</v>
      </c>
      <c r="J503" s="16" t="n">
        <f aca="false">D503+I503</f>
        <v>31.0624395330276</v>
      </c>
    </row>
    <row r="504" customFormat="false" ht="15" hidden="false" customHeight="false" outlineLevel="0" collapsed="false">
      <c r="A504" s="0" t="n">
        <v>492</v>
      </c>
      <c r="B504" s="7" t="n">
        <v>0.559825</v>
      </c>
      <c r="C504" s="7" t="n">
        <v>0.120785</v>
      </c>
      <c r="D504" s="16" t="n">
        <f aca="false">LOGINV(B504,$B$7,$C$7)</f>
        <v>14.7273003435429</v>
      </c>
      <c r="E504" s="16" t="n">
        <f aca="false">LOGINV(C504,$B$8,$C$8)</f>
        <v>51.2800808800567</v>
      </c>
      <c r="F504" s="16" t="n">
        <f aca="false">$B$5/100*E504*2_Girdiler!$B$14*2_Girdiler!$B$15*2_Girdiler!$B$16</f>
        <v>1.29020683494223</v>
      </c>
      <c r="G504" s="16" t="n">
        <f aca="false">MIN(MATCH(F504,2_Girdiler!$B$20:$I$20,1),7)</f>
        <v>1</v>
      </c>
      <c r="H504" s="16" t="n">
        <f aca="false">IF(F504&gt;=40,2_Girdiler!$I$21+(F504-40)*(2_Girdiler!$I$21-2_Girdiler!$H$21)/(2_Girdiler!$I$20-2_Girdiler!$H$20),INDEX(2_Girdiler!$B$21:$I$21,G504)+(F504-INDEX(2_Girdiler!$B$20:$I$20,G504))*(INDEX(2_Girdiler!$B$21:$I$21,G504+1)-INDEX(2_Girdiler!$B$21:$I$21,G504))/(INDEX(2_Girdiler!$B$20:$I$20,G504+1)-INDEX(2_Girdiler!$B$20:$I$20,G504)))</f>
        <v>2.8384550368729</v>
      </c>
      <c r="I504" s="16" t="n">
        <f aca="false">H504/2_Girdiler!$B$17</f>
        <v>1.13720153720869</v>
      </c>
      <c r="J504" s="16" t="n">
        <f aca="false">D504+I504</f>
        <v>15.8645018807516</v>
      </c>
    </row>
    <row r="505" customFormat="false" ht="15" hidden="false" customHeight="false" outlineLevel="0" collapsed="false">
      <c r="A505" s="0" t="n">
        <v>493</v>
      </c>
      <c r="B505" s="7" t="n">
        <v>0.257083</v>
      </c>
      <c r="C505" s="7" t="n">
        <v>0.798831</v>
      </c>
      <c r="D505" s="16" t="n">
        <f aca="false">LOGINV(B505,$B$7,$C$7)</f>
        <v>9.41375554984297</v>
      </c>
      <c r="E505" s="16" t="n">
        <f aca="false">LOGINV(C505,$B$8,$C$8)</f>
        <v>187.50489751851</v>
      </c>
      <c r="F505" s="16" t="n">
        <f aca="false">$B$5/100*E505*2_Girdiler!$B$14*2_Girdiler!$B$15*2_Girdiler!$B$16</f>
        <v>4.71762322156571</v>
      </c>
      <c r="G505" s="16" t="n">
        <f aca="false">MIN(MATCH(F505,2_Girdiler!$B$20:$I$20,1),7)</f>
        <v>1</v>
      </c>
      <c r="H505" s="16" t="n">
        <f aca="false">IF(F505&gt;=40,2_Girdiler!$I$21+(F505-40)*(2_Girdiler!$I$21-2_Girdiler!$H$21)/(2_Girdiler!$I$20-2_Girdiler!$H$20),INDEX(2_Girdiler!$B$21:$I$21,G505)+(F505-INDEX(2_Girdiler!$B$20:$I$20,G505))*(INDEX(2_Girdiler!$B$21:$I$21,G505+1)-INDEX(2_Girdiler!$B$21:$I$21,G505))/(INDEX(2_Girdiler!$B$20:$I$20,G505+1)-INDEX(2_Girdiler!$B$20:$I$20,G505)))</f>
        <v>10.3787710874446</v>
      </c>
      <c r="I505" s="16" t="n">
        <f aca="false">H505/2_Girdiler!$B$17</f>
        <v>4.15816149336721</v>
      </c>
      <c r="J505" s="16" t="n">
        <f aca="false">D505+I505</f>
        <v>13.5719170432102</v>
      </c>
    </row>
    <row r="506" customFormat="false" ht="15" hidden="false" customHeight="false" outlineLevel="0" collapsed="false">
      <c r="A506" s="0" t="n">
        <v>494</v>
      </c>
      <c r="B506" s="7" t="n">
        <v>0.136105</v>
      </c>
      <c r="C506" s="7" t="n">
        <v>0.940232</v>
      </c>
      <c r="D506" s="16" t="n">
        <f aca="false">LOGINV(B506,$B$7,$C$7)</f>
        <v>7.34325227986007</v>
      </c>
      <c r="E506" s="16" t="n">
        <f aca="false">LOGINV(C506,$B$8,$C$8)</f>
        <v>298.298444399235</v>
      </c>
      <c r="F506" s="16" t="n">
        <f aca="false">$B$5/100*E506*2_Girdiler!$B$14*2_Girdiler!$B$15*2_Girdiler!$B$16</f>
        <v>7.50518886108474</v>
      </c>
      <c r="G506" s="16" t="n">
        <f aca="false">MIN(MATCH(F506,2_Girdiler!$B$20:$I$20,1),7)</f>
        <v>2</v>
      </c>
      <c r="H506" s="16" t="n">
        <f aca="false">IF(F506&gt;=40,2_Girdiler!$I$21+(F506-40)*(2_Girdiler!$I$21-2_Girdiler!$H$21)/(2_Girdiler!$I$20-2_Girdiler!$H$20),INDEX(2_Girdiler!$B$21:$I$21,G506)+(F506-INDEX(2_Girdiler!$B$20:$I$20,G506))*(INDEX(2_Girdiler!$B$21:$I$21,G506+1)-INDEX(2_Girdiler!$B$21:$I$21,G506))/(INDEX(2_Girdiler!$B$20:$I$20,G506+1)-INDEX(2_Girdiler!$B$20:$I$20,G506)))</f>
        <v>15.0083021777356</v>
      </c>
      <c r="I506" s="16" t="n">
        <f aca="false">H506/2_Girdiler!$B$17</f>
        <v>6.01294157761843</v>
      </c>
      <c r="J506" s="16" t="n">
        <f aca="false">D506+I506</f>
        <v>13.3561938574785</v>
      </c>
    </row>
    <row r="507" customFormat="false" ht="15" hidden="false" customHeight="false" outlineLevel="0" collapsed="false">
      <c r="A507" s="0" t="n">
        <v>495</v>
      </c>
      <c r="B507" s="7" t="n">
        <v>0.947344</v>
      </c>
      <c r="C507" s="7" t="n">
        <v>0.639053</v>
      </c>
      <c r="D507" s="16" t="n">
        <f aca="false">LOGINV(B507,$B$7,$C$7)</f>
        <v>33.4008448530339</v>
      </c>
      <c r="E507" s="16" t="n">
        <f aca="false">LOGINV(C507,$B$8,$C$8)</f>
        <v>137.411630330111</v>
      </c>
      <c r="F507" s="16" t="n">
        <f aca="false">$B$5/100*E507*2_Girdiler!$B$14*2_Girdiler!$B$15*2_Girdiler!$B$16</f>
        <v>3.4572766191056</v>
      </c>
      <c r="G507" s="16" t="n">
        <f aca="false">MIN(MATCH(F507,2_Girdiler!$B$20:$I$20,1),7)</f>
        <v>1</v>
      </c>
      <c r="H507" s="16" t="n">
        <f aca="false">IF(F507&gt;=40,2_Girdiler!$I$21+(F507-40)*(2_Girdiler!$I$21-2_Girdiler!$H$21)/(2_Girdiler!$I$20-2_Girdiler!$H$20),INDEX(2_Girdiler!$B$21:$I$21,G507)+(F507-INDEX(2_Girdiler!$B$20:$I$20,G507))*(INDEX(2_Girdiler!$B$21:$I$21,G507+1)-INDEX(2_Girdiler!$B$21:$I$21,G507))/(INDEX(2_Girdiler!$B$20:$I$20,G507+1)-INDEX(2_Girdiler!$B$20:$I$20,G507)))</f>
        <v>7.60600856203231</v>
      </c>
      <c r="I507" s="16" t="n">
        <f aca="false">H507/2_Girdiler!$B$17</f>
        <v>3.04727907132705</v>
      </c>
      <c r="J507" s="16" t="n">
        <f aca="false">D507+I507</f>
        <v>36.448123924361</v>
      </c>
    </row>
    <row r="508" customFormat="false" ht="15" hidden="false" customHeight="false" outlineLevel="0" collapsed="false">
      <c r="A508" s="0" t="n">
        <v>496</v>
      </c>
      <c r="B508" s="7" t="n">
        <v>0.302219</v>
      </c>
      <c r="C508" s="7" t="n">
        <v>0.924104</v>
      </c>
      <c r="D508" s="16" t="n">
        <f aca="false">LOGINV(B508,$B$7,$C$7)</f>
        <v>10.1457064556518</v>
      </c>
      <c r="E508" s="16" t="n">
        <f aca="false">LOGINV(C508,$B$8,$C$8)</f>
        <v>275.442609912584</v>
      </c>
      <c r="F508" s="16" t="n">
        <f aca="false">$B$5/100*E508*2_Girdiler!$B$14*2_Girdiler!$B$15*2_Girdiler!$B$16</f>
        <v>6.93013606540061</v>
      </c>
      <c r="G508" s="16" t="n">
        <f aca="false">MIN(MATCH(F508,2_Girdiler!$B$20:$I$20,1),7)</f>
        <v>2</v>
      </c>
      <c r="H508" s="16" t="n">
        <f aca="false">IF(F508&gt;=40,2_Girdiler!$I$21+(F508-40)*(2_Girdiler!$I$21-2_Girdiler!$H$21)/(2_Girdiler!$I$20-2_Girdiler!$H$20),INDEX(2_Girdiler!$B$21:$I$21,G508)+(F508-INDEX(2_Girdiler!$B$20:$I$20,G508))*(INDEX(2_Girdiler!$B$21:$I$21,G508+1)-INDEX(2_Girdiler!$B$21:$I$21,G508))/(INDEX(2_Girdiler!$B$20:$I$20,G508+1)-INDEX(2_Girdiler!$B$20:$I$20,G508)))</f>
        <v>14.088217704641</v>
      </c>
      <c r="I508" s="16" t="n">
        <f aca="false">H508/2_Girdiler!$B$17</f>
        <v>5.64431799064142</v>
      </c>
      <c r="J508" s="16" t="n">
        <f aca="false">D508+I508</f>
        <v>15.7900244462932</v>
      </c>
    </row>
    <row r="509" customFormat="false" ht="15" hidden="false" customHeight="false" outlineLevel="0" collapsed="false">
      <c r="A509" s="0" t="n">
        <v>497</v>
      </c>
      <c r="B509" s="7" t="n">
        <v>0.797597</v>
      </c>
      <c r="C509" s="7" t="n">
        <v>0.73699</v>
      </c>
      <c r="D509" s="16" t="n">
        <f aca="false">LOGINV(B509,$B$7,$C$7)</f>
        <v>21.5451876022783</v>
      </c>
      <c r="E509" s="16" t="n">
        <f aca="false">LOGINV(C509,$B$8,$C$8)</f>
        <v>164.438433401189</v>
      </c>
      <c r="F509" s="16" t="n">
        <f aca="false">$B$5/100*E509*2_Girdiler!$B$14*2_Girdiler!$B$15*2_Girdiler!$B$16</f>
        <v>4.13727098437392</v>
      </c>
      <c r="G509" s="16" t="n">
        <f aca="false">MIN(MATCH(F509,2_Girdiler!$B$20:$I$20,1),7)</f>
        <v>1</v>
      </c>
      <c r="H509" s="16" t="n">
        <f aca="false">IF(F509&gt;=40,2_Girdiler!$I$21+(F509-40)*(2_Girdiler!$I$21-2_Girdiler!$H$21)/(2_Girdiler!$I$20-2_Girdiler!$H$20),INDEX(2_Girdiler!$B$21:$I$21,G509)+(F509-INDEX(2_Girdiler!$B$20:$I$20,G509))*(INDEX(2_Girdiler!$B$21:$I$21,G509+1)-INDEX(2_Girdiler!$B$21:$I$21,G509))/(INDEX(2_Girdiler!$B$20:$I$20,G509+1)-INDEX(2_Girdiler!$B$20:$I$20,G509)))</f>
        <v>9.10199616562262</v>
      </c>
      <c r="I509" s="16" t="n">
        <f aca="false">H509/2_Girdiler!$B$17</f>
        <v>3.64663307917573</v>
      </c>
      <c r="J509" s="16" t="n">
        <f aca="false">D509+I509</f>
        <v>25.1918206814541</v>
      </c>
    </row>
    <row r="510" customFormat="false" ht="15" hidden="false" customHeight="false" outlineLevel="0" collapsed="false">
      <c r="A510" s="0" t="n">
        <v>498</v>
      </c>
      <c r="B510" s="7" t="n">
        <v>0.141651</v>
      </c>
      <c r="C510" s="7" t="n">
        <v>0.610465</v>
      </c>
      <c r="D510" s="16" t="n">
        <f aca="false">LOGINV(B510,$B$7,$C$7)</f>
        <v>7.44653010630733</v>
      </c>
      <c r="E510" s="16" t="n">
        <f aca="false">LOGINV(C510,$B$8,$C$8)</f>
        <v>130.884069143225</v>
      </c>
      <c r="F510" s="16" t="n">
        <f aca="false">$B$5/100*E510*2_Girdiler!$B$14*2_Girdiler!$B$15*2_Girdiler!$B$16</f>
        <v>3.29304317964354</v>
      </c>
      <c r="G510" s="16" t="n">
        <f aca="false">MIN(MATCH(F510,2_Girdiler!$B$20:$I$20,1),7)</f>
        <v>1</v>
      </c>
      <c r="H510" s="16" t="n">
        <f aca="false">IF(F510&gt;=40,2_Girdiler!$I$21+(F510-40)*(2_Girdiler!$I$21-2_Girdiler!$H$21)/(2_Girdiler!$I$20-2_Girdiler!$H$20),INDEX(2_Girdiler!$B$21:$I$21,G510)+(F510-INDEX(2_Girdiler!$B$20:$I$20,G510))*(INDEX(2_Girdiler!$B$21:$I$21,G510+1)-INDEX(2_Girdiler!$B$21:$I$21,G510))/(INDEX(2_Girdiler!$B$20:$I$20,G510+1)-INDEX(2_Girdiler!$B$20:$I$20,G510)))</f>
        <v>7.24469499521578</v>
      </c>
      <c r="I510" s="16" t="n">
        <f aca="false">H510/2_Girdiler!$B$17</f>
        <v>2.90252203333966</v>
      </c>
      <c r="J510" s="16" t="n">
        <f aca="false">D510+I510</f>
        <v>10.349052139647</v>
      </c>
    </row>
    <row r="511" customFormat="false" ht="15" hidden="false" customHeight="false" outlineLevel="0" collapsed="false">
      <c r="A511" s="0" t="n">
        <v>499</v>
      </c>
      <c r="B511" s="7" t="n">
        <v>0.817351</v>
      </c>
      <c r="C511" s="7" t="n">
        <v>0.231813</v>
      </c>
      <c r="D511" s="16" t="n">
        <f aca="false">LOGINV(B511,$B$7,$C$7)</f>
        <v>22.4305336695317</v>
      </c>
      <c r="E511" s="16" t="n">
        <f aca="false">LOGINV(C511,$B$8,$C$8)</f>
        <v>68.0436293491935</v>
      </c>
      <c r="F511" s="16" t="n">
        <f aca="false">$B$5/100*E511*2_Girdiler!$B$14*2_Girdiler!$B$15*2_Girdiler!$B$16</f>
        <v>1.71197771442571</v>
      </c>
      <c r="G511" s="16" t="n">
        <f aca="false">MIN(MATCH(F511,2_Girdiler!$B$20:$I$20,1),7)</f>
        <v>1</v>
      </c>
      <c r="H511" s="16" t="n">
        <f aca="false">IF(F511&gt;=40,2_Girdiler!$I$21+(F511-40)*(2_Girdiler!$I$21-2_Girdiler!$H$21)/(2_Girdiler!$I$20-2_Girdiler!$H$20),INDEX(2_Girdiler!$B$21:$I$21,G511)+(F511-INDEX(2_Girdiler!$B$20:$I$20,G511))*(INDEX(2_Girdiler!$B$21:$I$21,G511+1)-INDEX(2_Girdiler!$B$21:$I$21,G511))/(INDEX(2_Girdiler!$B$20:$I$20,G511+1)-INDEX(2_Girdiler!$B$20:$I$20,G511)))</f>
        <v>3.76635097173656</v>
      </c>
      <c r="I511" s="16" t="n">
        <f aca="false">H511/2_Girdiler!$B$17</f>
        <v>1.50895471624061</v>
      </c>
      <c r="J511" s="16" t="n">
        <f aca="false">D511+I511</f>
        <v>23.9394883857723</v>
      </c>
    </row>
    <row r="512" customFormat="false" ht="15" hidden="false" customHeight="false" outlineLevel="0" collapsed="false">
      <c r="A512" s="0" t="n">
        <v>500</v>
      </c>
      <c r="B512" s="7" t="n">
        <v>0.258514</v>
      </c>
      <c r="C512" s="7" t="n">
        <v>0.44752</v>
      </c>
      <c r="D512" s="16" t="n">
        <f aca="false">LOGINV(B512,$B$7,$C$7)</f>
        <v>9.43703554480479</v>
      </c>
      <c r="E512" s="16" t="n">
        <f aca="false">LOGINV(C512,$B$8,$C$8)</f>
        <v>100.290256848426</v>
      </c>
      <c r="F512" s="16" t="n">
        <f aca="false">$B$5/100*E512*2_Girdiler!$B$14*2_Girdiler!$B$15*2_Girdiler!$B$16</f>
        <v>2.52330286230639</v>
      </c>
      <c r="G512" s="16" t="n">
        <f aca="false">MIN(MATCH(F512,2_Girdiler!$B$20:$I$20,1),7)</f>
        <v>1</v>
      </c>
      <c r="H512" s="16" t="n">
        <f aca="false">IF(F512&gt;=40,2_Girdiler!$I$21+(F512-40)*(2_Girdiler!$I$21-2_Girdiler!$H$21)/(2_Girdiler!$I$20-2_Girdiler!$H$20),INDEX(2_Girdiler!$B$21:$I$21,G512)+(F512-INDEX(2_Girdiler!$B$20:$I$20,G512))*(INDEX(2_Girdiler!$B$21:$I$21,G512+1)-INDEX(2_Girdiler!$B$21:$I$21,G512))/(INDEX(2_Girdiler!$B$20:$I$20,G512+1)-INDEX(2_Girdiler!$B$20:$I$20,G512)))</f>
        <v>5.55126629707406</v>
      </c>
      <c r="I512" s="16" t="n">
        <f aca="false">H512/2_Girdiler!$B$17</f>
        <v>2.22406502286621</v>
      </c>
      <c r="J512" s="16" t="n">
        <f aca="false">D512+I512</f>
        <v>11.661100567671</v>
      </c>
    </row>
    <row r="513" customFormat="false" ht="15" hidden="false" customHeight="false" outlineLevel="0" collapsed="false">
      <c r="A513" s="0" t="n">
        <v>501</v>
      </c>
      <c r="B513" s="7" t="n">
        <v>0.803507</v>
      </c>
      <c r="C513" s="7" t="n">
        <v>0.096486</v>
      </c>
      <c r="D513" s="16" t="n">
        <f aca="false">LOGINV(B513,$B$7,$C$7)</f>
        <v>21.8006397068556</v>
      </c>
      <c r="E513" s="16" t="n">
        <f aca="false">LOGINV(C513,$B$8,$C$8)</f>
        <v>47.1292162475645</v>
      </c>
      <c r="F513" s="16" t="n">
        <f aca="false">$B$5/100*E513*2_Girdiler!$B$14*2_Girdiler!$B$15*2_Girdiler!$B$16</f>
        <v>1.18577108078872</v>
      </c>
      <c r="G513" s="16" t="n">
        <f aca="false">MIN(MATCH(F513,2_Girdiler!$B$20:$I$20,1),7)</f>
        <v>1</v>
      </c>
      <c r="H513" s="16" t="n">
        <f aca="false">IF(F513&gt;=40,2_Girdiler!$I$21+(F513-40)*(2_Girdiler!$I$21-2_Girdiler!$H$21)/(2_Girdiler!$I$20-2_Girdiler!$H$20),INDEX(2_Girdiler!$B$21:$I$21,G513)+(F513-INDEX(2_Girdiler!$B$20:$I$20,G513))*(INDEX(2_Girdiler!$B$21:$I$21,G513+1)-INDEX(2_Girdiler!$B$21:$I$21,G513))/(INDEX(2_Girdiler!$B$20:$I$20,G513+1)-INDEX(2_Girdiler!$B$20:$I$20,G513)))</f>
        <v>2.60869637773519</v>
      </c>
      <c r="I513" s="16" t="n">
        <f aca="false">H513/2_Girdiler!$B$17</f>
        <v>1.04515079236185</v>
      </c>
      <c r="J513" s="16" t="n">
        <f aca="false">D513+I513</f>
        <v>22.8457904992174</v>
      </c>
    </row>
    <row r="514" customFormat="false" ht="15" hidden="false" customHeight="false" outlineLevel="0" collapsed="false">
      <c r="A514" s="0" t="n">
        <v>502</v>
      </c>
      <c r="B514" s="7" t="n">
        <v>0.702248</v>
      </c>
      <c r="C514" s="7" t="n">
        <v>0.57662</v>
      </c>
      <c r="D514" s="16" t="n">
        <f aca="false">LOGINV(B514,$B$7,$C$7)</f>
        <v>18.2052652820605</v>
      </c>
      <c r="E514" s="16" t="n">
        <f aca="false">LOGINV(C514,$B$8,$C$8)</f>
        <v>123.714263482855</v>
      </c>
      <c r="F514" s="16" t="n">
        <f aca="false">$B$5/100*E514*2_Girdiler!$B$14*2_Girdiler!$B$15*2_Girdiler!$B$16</f>
        <v>3.11265086922863</v>
      </c>
      <c r="G514" s="16" t="n">
        <f aca="false">MIN(MATCH(F514,2_Girdiler!$B$20:$I$20,1),7)</f>
        <v>1</v>
      </c>
      <c r="H514" s="16" t="n">
        <f aca="false">IF(F514&gt;=40,2_Girdiler!$I$21+(F514-40)*(2_Girdiler!$I$21-2_Girdiler!$H$21)/(2_Girdiler!$I$20-2_Girdiler!$H$20),INDEX(2_Girdiler!$B$21:$I$21,G514)+(F514-INDEX(2_Girdiler!$B$20:$I$20,G514))*(INDEX(2_Girdiler!$B$21:$I$21,G514+1)-INDEX(2_Girdiler!$B$21:$I$21,G514))/(INDEX(2_Girdiler!$B$20:$I$20,G514+1)-INDEX(2_Girdiler!$B$20:$I$20,G514)))</f>
        <v>6.84783191230299</v>
      </c>
      <c r="I514" s="16" t="n">
        <f aca="false">H514/2_Girdiler!$B$17</f>
        <v>2.74352240076242</v>
      </c>
      <c r="J514" s="16" t="n">
        <f aca="false">D514+I514</f>
        <v>20.9487876828229</v>
      </c>
    </row>
    <row r="515" customFormat="false" ht="15" hidden="false" customHeight="false" outlineLevel="0" collapsed="false">
      <c r="A515" s="0" t="n">
        <v>503</v>
      </c>
      <c r="B515" s="7" t="n">
        <v>0.709311</v>
      </c>
      <c r="C515" s="7" t="n">
        <v>0.154193</v>
      </c>
      <c r="D515" s="16" t="n">
        <f aca="false">LOGINV(B515,$B$7,$C$7)</f>
        <v>18.4144432271932</v>
      </c>
      <c r="E515" s="16" t="n">
        <f aca="false">LOGINV(C515,$B$8,$C$8)</f>
        <v>56.5832733957331</v>
      </c>
      <c r="F515" s="16" t="n">
        <f aca="false">$B$5/100*E515*2_Girdiler!$B$14*2_Girdiler!$B$15*2_Girdiler!$B$16</f>
        <v>1.42363515863665</v>
      </c>
      <c r="G515" s="16" t="n">
        <f aca="false">MIN(MATCH(F515,2_Girdiler!$B$20:$I$20,1),7)</f>
        <v>1</v>
      </c>
      <c r="H515" s="16" t="n">
        <f aca="false">IF(F515&gt;=40,2_Girdiler!$I$21+(F515-40)*(2_Girdiler!$I$21-2_Girdiler!$H$21)/(2_Girdiler!$I$20-2_Girdiler!$H$20),INDEX(2_Girdiler!$B$21:$I$21,G515)+(F515-INDEX(2_Girdiler!$B$20:$I$20,G515))*(INDEX(2_Girdiler!$B$21:$I$21,G515+1)-INDEX(2_Girdiler!$B$21:$I$21,G515))/(INDEX(2_Girdiler!$B$20:$I$20,G515+1)-INDEX(2_Girdiler!$B$20:$I$20,G515)))</f>
        <v>3.13199734900062</v>
      </c>
      <c r="I515" s="16" t="n">
        <f aca="false">H515/2_Girdiler!$B$17</f>
        <v>1.25480663020858</v>
      </c>
      <c r="J515" s="16" t="n">
        <f aca="false">D515+I515</f>
        <v>19.6692498574018</v>
      </c>
    </row>
    <row r="516" customFormat="false" ht="15" hidden="false" customHeight="false" outlineLevel="0" collapsed="false">
      <c r="A516" s="0" t="n">
        <v>504</v>
      </c>
      <c r="B516" s="7" t="n">
        <v>0.965217</v>
      </c>
      <c r="C516" s="7" t="n">
        <v>0.155466</v>
      </c>
      <c r="D516" s="16" t="n">
        <f aca="false">LOGINV(B516,$B$7,$C$7)</f>
        <v>37.2379488507182</v>
      </c>
      <c r="E516" s="16" t="n">
        <f aca="false">LOGINV(C516,$B$8,$C$8)</f>
        <v>56.7788774774144</v>
      </c>
      <c r="F516" s="16" t="n">
        <f aca="false">$B$5/100*E516*2_Girdiler!$B$14*2_Girdiler!$B$15*2_Girdiler!$B$16</f>
        <v>1.42855655733175</v>
      </c>
      <c r="G516" s="16" t="n">
        <f aca="false">MIN(MATCH(F516,2_Girdiler!$B$20:$I$20,1),7)</f>
        <v>1</v>
      </c>
      <c r="H516" s="16" t="n">
        <f aca="false">IF(F516&gt;=40,2_Girdiler!$I$21+(F516-40)*(2_Girdiler!$I$21-2_Girdiler!$H$21)/(2_Girdiler!$I$20-2_Girdiler!$H$20),INDEX(2_Girdiler!$B$21:$I$21,G516)+(F516-INDEX(2_Girdiler!$B$20:$I$20,G516))*(INDEX(2_Girdiler!$B$21:$I$21,G516+1)-INDEX(2_Girdiler!$B$21:$I$21,G516))/(INDEX(2_Girdiler!$B$20:$I$20,G516+1)-INDEX(2_Girdiler!$B$20:$I$20,G516)))</f>
        <v>3.14282442612984</v>
      </c>
      <c r="I516" s="16" t="n">
        <f aca="false">H516/2_Girdiler!$B$17</f>
        <v>1.25914440149433</v>
      </c>
      <c r="J516" s="16" t="n">
        <f aca="false">D516+I516</f>
        <v>38.4970932522125</v>
      </c>
    </row>
    <row r="517" customFormat="false" ht="15" hidden="false" customHeight="false" outlineLevel="0" collapsed="false">
      <c r="A517" s="0" t="n">
        <v>505</v>
      </c>
      <c r="B517" s="7" t="n">
        <v>0.824356</v>
      </c>
      <c r="C517" s="7" t="n">
        <v>0.009173</v>
      </c>
      <c r="D517" s="16" t="n">
        <f aca="false">LOGINV(B517,$B$7,$C$7)</f>
        <v>22.7678428731387</v>
      </c>
      <c r="E517" s="16" t="n">
        <f aca="false">LOGINV(C517,$B$8,$C$8)</f>
        <v>23.8260310944639</v>
      </c>
      <c r="F517" s="16" t="n">
        <f aca="false">$B$5/100*E517*2_Girdiler!$B$14*2_Girdiler!$B$15*2_Girdiler!$B$16</f>
        <v>0.599462942336711</v>
      </c>
      <c r="G517" s="16" t="n">
        <f aca="false">MIN(MATCH(F517,2_Girdiler!$B$20:$I$20,1),7)</f>
        <v>1</v>
      </c>
      <c r="H517" s="16" t="n">
        <f aca="false">IF(F517&gt;=40,2_Girdiler!$I$21+(F517-40)*(2_Girdiler!$I$21-2_Girdiler!$H$21)/(2_Girdiler!$I$20-2_Girdiler!$H$20),INDEX(2_Girdiler!$B$21:$I$21,G517)+(F517-INDEX(2_Girdiler!$B$20:$I$20,G517))*(INDEX(2_Girdiler!$B$21:$I$21,G517+1)-INDEX(2_Girdiler!$B$21:$I$21,G517))/(INDEX(2_Girdiler!$B$20:$I$20,G517+1)-INDEX(2_Girdiler!$B$20:$I$20,G517)))</f>
        <v>1.31881847314077</v>
      </c>
      <c r="I517" s="16" t="n">
        <f aca="false">H517/2_Girdiler!$B$17</f>
        <v>0.528372785713448</v>
      </c>
      <c r="J517" s="16" t="n">
        <f aca="false">D517+I517</f>
        <v>23.2962156588521</v>
      </c>
    </row>
    <row r="518" customFormat="false" ht="15" hidden="false" customHeight="false" outlineLevel="0" collapsed="false">
      <c r="A518" s="0" t="n">
        <v>506</v>
      </c>
      <c r="B518" s="7" t="n">
        <v>0.7195</v>
      </c>
      <c r="C518" s="7" t="n">
        <v>0.304657</v>
      </c>
      <c r="D518" s="16" t="n">
        <f aca="false">LOGINV(B518,$B$7,$C$7)</f>
        <v>18.7247894628337</v>
      </c>
      <c r="E518" s="16" t="n">
        <f aca="false">LOGINV(C518,$B$8,$C$8)</f>
        <v>78.5192982861342</v>
      </c>
      <c r="F518" s="16" t="n">
        <f aca="false">$B$5/100*E518*2_Girdiler!$B$14*2_Girdiler!$B$15*2_Girdiler!$B$16</f>
        <v>1.97554554487914</v>
      </c>
      <c r="G518" s="16" t="n">
        <f aca="false">MIN(MATCH(F518,2_Girdiler!$B$20:$I$20,1),7)</f>
        <v>1</v>
      </c>
      <c r="H518" s="16" t="n">
        <f aca="false">IF(F518&gt;=40,2_Girdiler!$I$21+(F518-40)*(2_Girdiler!$I$21-2_Girdiler!$H$21)/(2_Girdiler!$I$20-2_Girdiler!$H$20),INDEX(2_Girdiler!$B$21:$I$21,G518)+(F518-INDEX(2_Girdiler!$B$20:$I$20,G518))*(INDEX(2_Girdiler!$B$21:$I$21,G518+1)-INDEX(2_Girdiler!$B$21:$I$21,G518))/(INDEX(2_Girdiler!$B$20:$I$20,G518+1)-INDEX(2_Girdiler!$B$20:$I$20,G518)))</f>
        <v>4.3462001987341</v>
      </c>
      <c r="I518" s="16" t="n">
        <f aca="false">H518/2_Girdiler!$B$17</f>
        <v>1.74126610526206</v>
      </c>
      <c r="J518" s="16" t="n">
        <f aca="false">D518+I518</f>
        <v>20.4660555680957</v>
      </c>
    </row>
    <row r="519" customFormat="false" ht="15" hidden="false" customHeight="false" outlineLevel="0" collapsed="false">
      <c r="A519" s="0" t="n">
        <v>507</v>
      </c>
      <c r="B519" s="7" t="n">
        <v>0.378429</v>
      </c>
      <c r="C519" s="7" t="n">
        <v>0.879676</v>
      </c>
      <c r="D519" s="16" t="n">
        <f aca="false">LOGINV(B519,$B$7,$C$7)</f>
        <v>11.3955589668817</v>
      </c>
      <c r="E519" s="16" t="n">
        <f aca="false">LOGINV(C519,$B$8,$C$8)</f>
        <v>232.906837397319</v>
      </c>
      <c r="F519" s="16" t="n">
        <f aca="false">$B$5/100*E519*2_Girdiler!$B$14*2_Girdiler!$B$15*2_Girdiler!$B$16</f>
        <v>5.85993602891654</v>
      </c>
      <c r="G519" s="16" t="n">
        <f aca="false">MIN(MATCH(F519,2_Girdiler!$B$20:$I$20,1),7)</f>
        <v>2</v>
      </c>
      <c r="H519" s="16" t="n">
        <f aca="false">IF(F519&gt;=40,2_Girdiler!$I$21+(F519-40)*(2_Girdiler!$I$21-2_Girdiler!$H$21)/(2_Girdiler!$I$20-2_Girdiler!$H$20),INDEX(2_Girdiler!$B$21:$I$21,G519)+(F519-INDEX(2_Girdiler!$B$20:$I$20,G519))*(INDEX(2_Girdiler!$B$21:$I$21,G519+1)-INDEX(2_Girdiler!$B$21:$I$21,G519))/(INDEX(2_Girdiler!$B$20:$I$20,G519+1)-INDEX(2_Girdiler!$B$20:$I$20,G519)))</f>
        <v>12.3758976462665</v>
      </c>
      <c r="I519" s="16" t="n">
        <f aca="false">H519/2_Girdiler!$B$17</f>
        <v>4.95829232622855</v>
      </c>
      <c r="J519" s="16" t="n">
        <f aca="false">D519+I519</f>
        <v>16.3538512931102</v>
      </c>
    </row>
    <row r="520" customFormat="false" ht="15" hidden="false" customHeight="false" outlineLevel="0" collapsed="false">
      <c r="A520" s="0" t="n">
        <v>508</v>
      </c>
      <c r="B520" s="7" t="n">
        <v>0.393493</v>
      </c>
      <c r="C520" s="7" t="n">
        <v>0.533938</v>
      </c>
      <c r="D520" s="16" t="n">
        <f aca="false">LOGINV(B520,$B$7,$C$7)</f>
        <v>11.6484805196869</v>
      </c>
      <c r="E520" s="16" t="n">
        <f aca="false">LOGINV(C520,$B$8,$C$8)</f>
        <v>115.377358849504</v>
      </c>
      <c r="F520" s="16" t="n">
        <f aca="false">$B$5/100*E520*2_Girdiler!$B$14*2_Girdiler!$B$15*2_Girdiler!$B$16</f>
        <v>2.90289434865353</v>
      </c>
      <c r="G520" s="16" t="n">
        <f aca="false">MIN(MATCH(F520,2_Girdiler!$B$20:$I$20,1),7)</f>
        <v>1</v>
      </c>
      <c r="H520" s="16" t="n">
        <f aca="false">IF(F520&gt;=40,2_Girdiler!$I$21+(F520-40)*(2_Girdiler!$I$21-2_Girdiler!$H$21)/(2_Girdiler!$I$20-2_Girdiler!$H$20),INDEX(2_Girdiler!$B$21:$I$21,G520)+(F520-INDEX(2_Girdiler!$B$20:$I$20,G520))*(INDEX(2_Girdiler!$B$21:$I$21,G520+1)-INDEX(2_Girdiler!$B$21:$I$21,G520))/(INDEX(2_Girdiler!$B$20:$I$20,G520+1)-INDEX(2_Girdiler!$B$20:$I$20,G520)))</f>
        <v>6.38636756703776</v>
      </c>
      <c r="I520" s="16" t="n">
        <f aca="false">H520/2_Girdiler!$B$17</f>
        <v>2.55864085217859</v>
      </c>
      <c r="J520" s="16" t="n">
        <f aca="false">D520+I520</f>
        <v>14.2071213718655</v>
      </c>
    </row>
    <row r="521" customFormat="false" ht="15" hidden="false" customHeight="false" outlineLevel="0" collapsed="false">
      <c r="A521" s="0" t="n">
        <v>509</v>
      </c>
      <c r="B521" s="7" t="n">
        <v>0.616302</v>
      </c>
      <c r="C521" s="7" t="n">
        <v>0.011593</v>
      </c>
      <c r="D521" s="16" t="n">
        <f aca="false">LOGINV(B521,$B$7,$C$7)</f>
        <v>15.9693187457196</v>
      </c>
      <c r="E521" s="16" t="n">
        <f aca="false">LOGINV(C521,$B$8,$C$8)</f>
        <v>25.2219440762954</v>
      </c>
      <c r="F521" s="16" t="n">
        <f aca="false">$B$5/100*E521*2_Girdiler!$B$14*2_Girdiler!$B$15*2_Girdiler!$B$16</f>
        <v>0.634584112959592</v>
      </c>
      <c r="G521" s="16" t="n">
        <f aca="false">MIN(MATCH(F521,2_Girdiler!$B$20:$I$20,1),7)</f>
        <v>1</v>
      </c>
      <c r="H521" s="16" t="n">
        <f aca="false">IF(F521&gt;=40,2_Girdiler!$I$21+(F521-40)*(2_Girdiler!$I$21-2_Girdiler!$H$21)/(2_Girdiler!$I$20-2_Girdiler!$H$20),INDEX(2_Girdiler!$B$21:$I$21,G521)+(F521-INDEX(2_Girdiler!$B$20:$I$20,G521))*(INDEX(2_Girdiler!$B$21:$I$21,G521+1)-INDEX(2_Girdiler!$B$21:$I$21,G521))/(INDEX(2_Girdiler!$B$20:$I$20,G521+1)-INDEX(2_Girdiler!$B$20:$I$20,G521)))</f>
        <v>1.3960850485111</v>
      </c>
      <c r="I521" s="16" t="n">
        <f aca="false">H521/2_Girdiler!$B$17</f>
        <v>0.559328945717589</v>
      </c>
      <c r="J521" s="16" t="n">
        <f aca="false">D521+I521</f>
        <v>16.5286476914371</v>
      </c>
    </row>
    <row r="522" customFormat="false" ht="15" hidden="false" customHeight="false" outlineLevel="0" collapsed="false">
      <c r="A522" s="0" t="n">
        <v>510</v>
      </c>
      <c r="B522" s="7" t="n">
        <v>0.691443</v>
      </c>
      <c r="C522" s="7" t="n">
        <v>0.948795</v>
      </c>
      <c r="D522" s="16" t="n">
        <f aca="false">LOGINV(B522,$B$7,$C$7)</f>
        <v>17.8940667026741</v>
      </c>
      <c r="E522" s="16" t="n">
        <f aca="false">LOGINV(C522,$B$8,$C$8)</f>
        <v>313.409821919511</v>
      </c>
      <c r="F522" s="16" t="n">
        <f aca="false">$B$5/100*E522*2_Girdiler!$B$14*2_Girdiler!$B$15*2_Girdiler!$B$16</f>
        <v>7.8853911194949</v>
      </c>
      <c r="G522" s="16" t="n">
        <f aca="false">MIN(MATCH(F522,2_Girdiler!$B$20:$I$20,1),7)</f>
        <v>2</v>
      </c>
      <c r="H522" s="16" t="n">
        <f aca="false">IF(F522&gt;=40,2_Girdiler!$I$21+(F522-40)*(2_Girdiler!$I$21-2_Girdiler!$H$21)/(2_Girdiler!$I$20-2_Girdiler!$H$20),INDEX(2_Girdiler!$B$21:$I$21,G522)+(F522-INDEX(2_Girdiler!$B$20:$I$20,G522))*(INDEX(2_Girdiler!$B$21:$I$21,G522+1)-INDEX(2_Girdiler!$B$21:$I$21,G522))/(INDEX(2_Girdiler!$B$20:$I$20,G522+1)-INDEX(2_Girdiler!$B$20:$I$20,G522)))</f>
        <v>15.6166257911918</v>
      </c>
      <c r="I522" s="16" t="n">
        <f aca="false">H522/2_Girdiler!$B$17</f>
        <v>6.25666097403519</v>
      </c>
      <c r="J522" s="16" t="n">
        <f aca="false">D522+I522</f>
        <v>24.1507276767093</v>
      </c>
    </row>
    <row r="523" customFormat="false" ht="15" hidden="false" customHeight="false" outlineLevel="0" collapsed="false">
      <c r="A523" s="0" t="n">
        <v>511</v>
      </c>
      <c r="B523" s="7" t="n">
        <v>0.4017</v>
      </c>
      <c r="C523" s="7" t="n">
        <v>0.842379</v>
      </c>
      <c r="D523" s="16" t="n">
        <f aca="false">LOGINV(B523,$B$7,$C$7)</f>
        <v>11.7874529976061</v>
      </c>
      <c r="E523" s="16" t="n">
        <f aca="false">LOGINV(C523,$B$8,$C$8)</f>
        <v>208.82447077338</v>
      </c>
      <c r="F523" s="16" t="n">
        <f aca="false">$B$5/100*E523*2_Girdiler!$B$14*2_Girdiler!$B$15*2_Girdiler!$B$16</f>
        <v>5.25402368465824</v>
      </c>
      <c r="G523" s="16" t="n">
        <f aca="false">MIN(MATCH(F523,2_Girdiler!$B$20:$I$20,1),7)</f>
        <v>2</v>
      </c>
      <c r="H523" s="16" t="n">
        <f aca="false">IF(F523&gt;=40,2_Girdiler!$I$21+(F523-40)*(2_Girdiler!$I$21-2_Girdiler!$H$21)/(2_Girdiler!$I$20-2_Girdiler!$H$20),INDEX(2_Girdiler!$B$21:$I$21,G523)+(F523-INDEX(2_Girdiler!$B$20:$I$20,G523))*(INDEX(2_Girdiler!$B$21:$I$21,G523+1)-INDEX(2_Girdiler!$B$21:$I$21,G523))/(INDEX(2_Girdiler!$B$20:$I$20,G523+1)-INDEX(2_Girdiler!$B$20:$I$20,G523)))</f>
        <v>11.4064378954532</v>
      </c>
      <c r="I523" s="16" t="n">
        <f aca="false">H523/2_Girdiler!$B$17</f>
        <v>4.56988697734503</v>
      </c>
      <c r="J523" s="16" t="n">
        <f aca="false">D523+I523</f>
        <v>16.3573399749511</v>
      </c>
    </row>
    <row r="524" customFormat="false" ht="15" hidden="false" customHeight="false" outlineLevel="0" collapsed="false">
      <c r="A524" s="0" t="n">
        <v>512</v>
      </c>
      <c r="B524" s="7" t="n">
        <v>0.229249</v>
      </c>
      <c r="C524" s="7" t="n">
        <v>0.546028</v>
      </c>
      <c r="D524" s="16" t="n">
        <f aca="false">LOGINV(B524,$B$7,$C$7)</f>
        <v>8.95835762866299</v>
      </c>
      <c r="E524" s="16" t="n">
        <f aca="false">LOGINV(C524,$B$8,$C$8)</f>
        <v>117.668306270466</v>
      </c>
      <c r="F524" s="16" t="n">
        <f aca="false">$B$5/100*E524*2_Girdiler!$B$14*2_Girdiler!$B$15*2_Girdiler!$B$16</f>
        <v>2.96053458576492</v>
      </c>
      <c r="G524" s="16" t="n">
        <f aca="false">MIN(MATCH(F524,2_Girdiler!$B$20:$I$20,1),7)</f>
        <v>1</v>
      </c>
      <c r="H524" s="16" t="n">
        <f aca="false">IF(F524&gt;=40,2_Girdiler!$I$21+(F524-40)*(2_Girdiler!$I$21-2_Girdiler!$H$21)/(2_Girdiler!$I$20-2_Girdiler!$H$20),INDEX(2_Girdiler!$B$21:$I$21,G524)+(F524-INDEX(2_Girdiler!$B$20:$I$20,G524))*(INDEX(2_Girdiler!$B$21:$I$21,G524+1)-INDEX(2_Girdiler!$B$21:$I$21,G524))/(INDEX(2_Girdiler!$B$20:$I$20,G524+1)-INDEX(2_Girdiler!$B$20:$I$20,G524)))</f>
        <v>6.51317608868282</v>
      </c>
      <c r="I524" s="16" t="n">
        <f aca="false">H524/2_Girdiler!$B$17</f>
        <v>2.60944554835049</v>
      </c>
      <c r="J524" s="16" t="n">
        <f aca="false">D524+I524</f>
        <v>11.5678031770135</v>
      </c>
    </row>
    <row r="525" customFormat="false" ht="15" hidden="false" customHeight="false" outlineLevel="0" collapsed="false">
      <c r="A525" s="0" t="n">
        <v>513</v>
      </c>
      <c r="B525" s="7" t="n">
        <v>0.245159</v>
      </c>
      <c r="C525" s="7" t="n">
        <v>0.207805</v>
      </c>
      <c r="D525" s="16" t="n">
        <f aca="false">LOGINV(B525,$B$7,$C$7)</f>
        <v>9.21934261623708</v>
      </c>
      <c r="E525" s="16" t="n">
        <f aca="false">LOGINV(C525,$B$8,$C$8)</f>
        <v>64.5701813995051</v>
      </c>
      <c r="F525" s="16" t="n">
        <f aca="false">$B$5/100*E525*2_Girdiler!$B$14*2_Girdiler!$B$15*2_Girdiler!$B$16</f>
        <v>1.62458576401155</v>
      </c>
      <c r="G525" s="16" t="n">
        <f aca="false">MIN(MATCH(F525,2_Girdiler!$B$20:$I$20,1),7)</f>
        <v>1</v>
      </c>
      <c r="H525" s="16" t="n">
        <f aca="false">IF(F525&gt;=40,2_Girdiler!$I$21+(F525-40)*(2_Girdiler!$I$21-2_Girdiler!$H$21)/(2_Girdiler!$I$20-2_Girdiler!$H$20),INDEX(2_Girdiler!$B$21:$I$21,G525)+(F525-INDEX(2_Girdiler!$B$20:$I$20,G525))*(INDEX(2_Girdiler!$B$21:$I$21,G525+1)-INDEX(2_Girdiler!$B$21:$I$21,G525))/(INDEX(2_Girdiler!$B$20:$I$20,G525+1)-INDEX(2_Girdiler!$B$20:$I$20,G525)))</f>
        <v>3.57408868082541</v>
      </c>
      <c r="I525" s="16" t="n">
        <f aca="false">H525/2_Girdiler!$B$17</f>
        <v>1.43192655481787</v>
      </c>
      <c r="J525" s="16" t="n">
        <f aca="false">D525+I525</f>
        <v>10.651269171055</v>
      </c>
    </row>
    <row r="526" customFormat="false" ht="15" hidden="false" customHeight="false" outlineLevel="0" collapsed="false">
      <c r="A526" s="0" t="n">
        <v>514</v>
      </c>
      <c r="B526" s="7" t="n">
        <v>0.636789</v>
      </c>
      <c r="C526" s="7" t="n">
        <v>0.028561</v>
      </c>
      <c r="D526" s="16" t="n">
        <f aca="false">LOGINV(B526,$B$7,$C$7)</f>
        <v>16.4582707258784</v>
      </c>
      <c r="E526" s="16" t="n">
        <f aca="false">LOGINV(C526,$B$8,$C$8)</f>
        <v>31.9843054768605</v>
      </c>
      <c r="F526" s="16" t="n">
        <f aca="false">$B$5/100*E526*2_Girdiler!$B$14*2_Girdiler!$B$15*2_Girdiler!$B$16</f>
        <v>0.80472512579781</v>
      </c>
      <c r="G526" s="16" t="n">
        <f aca="false">MIN(MATCH(F526,2_Girdiler!$B$20:$I$20,1),7)</f>
        <v>1</v>
      </c>
      <c r="H526" s="16" t="n">
        <f aca="false">IF(F526&gt;=40,2_Girdiler!$I$21+(F526-40)*(2_Girdiler!$I$21-2_Girdiler!$H$21)/(2_Girdiler!$I$20-2_Girdiler!$H$20),INDEX(2_Girdiler!$B$21:$I$21,G526)+(F526-INDEX(2_Girdiler!$B$20:$I$20,G526))*(INDEX(2_Girdiler!$B$21:$I$21,G526+1)-INDEX(2_Girdiler!$B$21:$I$21,G526))/(INDEX(2_Girdiler!$B$20:$I$20,G526+1)-INDEX(2_Girdiler!$B$20:$I$20,G526)))</f>
        <v>1.77039527675518</v>
      </c>
      <c r="I526" s="16" t="n">
        <f aca="false">H526/2_Girdiler!$B$17</f>
        <v>0.709292979469224</v>
      </c>
      <c r="J526" s="16" t="n">
        <f aca="false">D526+I526</f>
        <v>17.1675637053476</v>
      </c>
    </row>
    <row r="527" customFormat="false" ht="15" hidden="false" customHeight="false" outlineLevel="0" collapsed="false">
      <c r="A527" s="0" t="n">
        <v>515</v>
      </c>
      <c r="B527" s="7" t="n">
        <v>0.989793</v>
      </c>
      <c r="C527" s="7" t="n">
        <v>0.701127</v>
      </c>
      <c r="D527" s="16" t="n">
        <f aca="false">LOGINV(B527,$B$7,$C$7)</f>
        <v>49.3143805168933</v>
      </c>
      <c r="E527" s="16" t="n">
        <f aca="false">LOGINV(C527,$B$8,$C$8)</f>
        <v>153.518901228703</v>
      </c>
      <c r="F527" s="16" t="n">
        <f aca="false">$B$5/100*E527*2_Girdiler!$B$14*2_Girdiler!$B$15*2_Girdiler!$B$16</f>
        <v>3.86253555491416</v>
      </c>
      <c r="G527" s="16" t="n">
        <f aca="false">MIN(MATCH(F527,2_Girdiler!$B$20:$I$20,1),7)</f>
        <v>1</v>
      </c>
      <c r="H527" s="16" t="n">
        <f aca="false">IF(F527&gt;=40,2_Girdiler!$I$21+(F527-40)*(2_Girdiler!$I$21-2_Girdiler!$H$21)/(2_Girdiler!$I$20-2_Girdiler!$H$20),INDEX(2_Girdiler!$B$21:$I$21,G527)+(F527-INDEX(2_Girdiler!$B$20:$I$20,G527))*(INDEX(2_Girdiler!$B$21:$I$21,G527+1)-INDEX(2_Girdiler!$B$21:$I$21,G527))/(INDEX(2_Girdiler!$B$20:$I$20,G527+1)-INDEX(2_Girdiler!$B$20:$I$20,G527)))</f>
        <v>8.49757822081115</v>
      </c>
      <c r="I527" s="16" t="n">
        <f aca="false">H527/2_Girdiler!$B$17</f>
        <v>3.40447845385062</v>
      </c>
      <c r="J527" s="16" t="n">
        <f aca="false">D527+I527</f>
        <v>52.7188589707439</v>
      </c>
    </row>
    <row r="528" customFormat="false" ht="15" hidden="false" customHeight="false" outlineLevel="0" collapsed="false">
      <c r="A528" s="0" t="n">
        <v>516</v>
      </c>
      <c r="B528" s="7" t="n">
        <v>0.26907</v>
      </c>
      <c r="C528" s="7" t="n">
        <v>0.604476</v>
      </c>
      <c r="D528" s="16" t="n">
        <f aca="false">LOGINV(B528,$B$7,$C$7)</f>
        <v>9.60850742612403</v>
      </c>
      <c r="E528" s="16" t="n">
        <f aca="false">LOGINV(C528,$B$8,$C$8)</f>
        <v>129.574277558806</v>
      </c>
      <c r="F528" s="16" t="n">
        <f aca="false">$B$5/100*E528*2_Girdiler!$B$14*2_Girdiler!$B$15*2_Girdiler!$B$16</f>
        <v>3.26008882337956</v>
      </c>
      <c r="G528" s="16" t="n">
        <f aca="false">MIN(MATCH(F528,2_Girdiler!$B$20:$I$20,1),7)</f>
        <v>1</v>
      </c>
      <c r="H528" s="16" t="n">
        <f aca="false">IF(F528&gt;=40,2_Girdiler!$I$21+(F528-40)*(2_Girdiler!$I$21-2_Girdiler!$H$21)/(2_Girdiler!$I$20-2_Girdiler!$H$20),INDEX(2_Girdiler!$B$21:$I$21,G528)+(F528-INDEX(2_Girdiler!$B$20:$I$20,G528))*(INDEX(2_Girdiler!$B$21:$I$21,G528+1)-INDEX(2_Girdiler!$B$21:$I$21,G528))/(INDEX(2_Girdiler!$B$20:$I$20,G528+1)-INDEX(2_Girdiler!$B$20:$I$20,G528)))</f>
        <v>7.17219541143503</v>
      </c>
      <c r="I528" s="16" t="n">
        <f aca="false">H528/2_Girdiler!$B$17</f>
        <v>2.87347572573519</v>
      </c>
      <c r="J528" s="16" t="n">
        <f aca="false">D528+I528</f>
        <v>12.4819831518592</v>
      </c>
    </row>
    <row r="529" customFormat="false" ht="15" hidden="false" customHeight="false" outlineLevel="0" collapsed="false">
      <c r="A529" s="0" t="n">
        <v>517</v>
      </c>
      <c r="B529" s="7" t="n">
        <v>0.054994</v>
      </c>
      <c r="C529" s="7" t="n">
        <v>0.664811</v>
      </c>
      <c r="D529" s="16" t="n">
        <f aca="false">LOGINV(B529,$B$7,$C$7)</f>
        <v>5.55632588771957</v>
      </c>
      <c r="E529" s="16" t="n">
        <f aca="false">LOGINV(C529,$B$8,$C$8)</f>
        <v>143.735208802405</v>
      </c>
      <c r="F529" s="16" t="n">
        <f aca="false">$B$5/100*E529*2_Girdiler!$B$14*2_Girdiler!$B$15*2_Girdiler!$B$16</f>
        <v>3.61637785346851</v>
      </c>
      <c r="G529" s="16" t="n">
        <f aca="false">MIN(MATCH(F529,2_Girdiler!$B$20:$I$20,1),7)</f>
        <v>1</v>
      </c>
      <c r="H529" s="16" t="n">
        <f aca="false">IF(F529&gt;=40,2_Girdiler!$I$21+(F529-40)*(2_Girdiler!$I$21-2_Girdiler!$H$21)/(2_Girdiler!$I$20-2_Girdiler!$H$20),INDEX(2_Girdiler!$B$21:$I$21,G529)+(F529-INDEX(2_Girdiler!$B$20:$I$20,G529))*(INDEX(2_Girdiler!$B$21:$I$21,G529+1)-INDEX(2_Girdiler!$B$21:$I$21,G529))/(INDEX(2_Girdiler!$B$20:$I$20,G529+1)-INDEX(2_Girdiler!$B$20:$I$20,G529)))</f>
        <v>7.95603127763072</v>
      </c>
      <c r="I529" s="16" t="n">
        <f aca="false">H529/2_Girdiler!$B$17</f>
        <v>3.18751253110205</v>
      </c>
      <c r="J529" s="16" t="n">
        <f aca="false">D529+I529</f>
        <v>8.74383841882162</v>
      </c>
    </row>
    <row r="530" customFormat="false" ht="15" hidden="false" customHeight="false" outlineLevel="0" collapsed="false">
      <c r="A530" s="0" t="n">
        <v>518</v>
      </c>
      <c r="B530" s="7" t="n">
        <v>0.84336</v>
      </c>
      <c r="C530" s="7" t="n">
        <v>0.807822</v>
      </c>
      <c r="D530" s="16" t="n">
        <f aca="false">LOGINV(B530,$B$7,$C$7)</f>
        <v>23.7566336210636</v>
      </c>
      <c r="E530" s="16" t="n">
        <f aca="false">LOGINV(C530,$B$8,$C$8)</f>
        <v>191.473306004889</v>
      </c>
      <c r="F530" s="16" t="n">
        <f aca="false">$B$5/100*E530*2_Girdiler!$B$14*2_Girdiler!$B$15*2_Girdiler!$B$16</f>
        <v>4.81746837908302</v>
      </c>
      <c r="G530" s="16" t="n">
        <f aca="false">MIN(MATCH(F530,2_Girdiler!$B$20:$I$20,1),7)</f>
        <v>1</v>
      </c>
      <c r="H530" s="16" t="n">
        <f aca="false">IF(F530&gt;=40,2_Girdiler!$I$21+(F530-40)*(2_Girdiler!$I$21-2_Girdiler!$H$21)/(2_Girdiler!$I$20-2_Girdiler!$H$20),INDEX(2_Girdiler!$B$21:$I$21,G530)+(F530-INDEX(2_Girdiler!$B$20:$I$20,G530))*(INDEX(2_Girdiler!$B$21:$I$21,G530+1)-INDEX(2_Girdiler!$B$21:$I$21,G530))/(INDEX(2_Girdiler!$B$20:$I$20,G530+1)-INDEX(2_Girdiler!$B$20:$I$20,G530)))</f>
        <v>10.5984304339826</v>
      </c>
      <c r="I530" s="16" t="n">
        <f aca="false">H530/2_Girdiler!$B$17</f>
        <v>4.24616603925586</v>
      </c>
      <c r="J530" s="16" t="n">
        <f aca="false">D530+I530</f>
        <v>28.0027996603194</v>
      </c>
    </row>
    <row r="531" customFormat="false" ht="15" hidden="false" customHeight="false" outlineLevel="0" collapsed="false">
      <c r="A531" s="0" t="n">
        <v>519</v>
      </c>
      <c r="B531" s="7" t="n">
        <v>0.129004</v>
      </c>
      <c r="C531" s="7" t="n">
        <v>0.14793</v>
      </c>
      <c r="D531" s="16" t="n">
        <f aca="false">LOGINV(B531,$B$7,$C$7)</f>
        <v>7.20891339498913</v>
      </c>
      <c r="E531" s="16" t="n">
        <f aca="false">LOGINV(C531,$B$8,$C$8)</f>
        <v>55.6150556701295</v>
      </c>
      <c r="F531" s="16" t="n">
        <f aca="false">$B$5/100*E531*2_Girdiler!$B$14*2_Girdiler!$B$15*2_Girdiler!$B$16</f>
        <v>1.39927480066046</v>
      </c>
      <c r="G531" s="16" t="n">
        <f aca="false">MIN(MATCH(F531,2_Girdiler!$B$20:$I$20,1),7)</f>
        <v>1</v>
      </c>
      <c r="H531" s="16" t="n">
        <f aca="false">IF(F531&gt;=40,2_Girdiler!$I$21+(F531-40)*(2_Girdiler!$I$21-2_Girdiler!$H$21)/(2_Girdiler!$I$20-2_Girdiler!$H$20),INDEX(2_Girdiler!$B$21:$I$21,G531)+(F531-INDEX(2_Girdiler!$B$20:$I$20,G531))*(INDEX(2_Girdiler!$B$21:$I$21,G531+1)-INDEX(2_Girdiler!$B$21:$I$21,G531))/(INDEX(2_Girdiler!$B$20:$I$20,G531+1)-INDEX(2_Girdiler!$B$20:$I$20,G531)))</f>
        <v>3.07840456145301</v>
      </c>
      <c r="I531" s="16" t="n">
        <f aca="false">H531/2_Girdiler!$B$17</f>
        <v>1.23333516083854</v>
      </c>
      <c r="J531" s="16" t="n">
        <f aca="false">D531+I531</f>
        <v>8.44224855582768</v>
      </c>
    </row>
    <row r="532" customFormat="false" ht="15" hidden="false" customHeight="false" outlineLevel="0" collapsed="false">
      <c r="A532" s="0" t="n">
        <v>520</v>
      </c>
      <c r="B532" s="7" t="n">
        <v>0.658212</v>
      </c>
      <c r="C532" s="7" t="n">
        <v>0.285074</v>
      </c>
      <c r="D532" s="16" t="n">
        <f aca="false">LOGINV(B532,$B$7,$C$7)</f>
        <v>16.9961982143796</v>
      </c>
      <c r="E532" s="16" t="n">
        <f aca="false">LOGINV(C532,$B$8,$C$8)</f>
        <v>75.6935189326955</v>
      </c>
      <c r="F532" s="16" t="n">
        <f aca="false">$B$5/100*E532*2_Girdiler!$B$14*2_Girdiler!$B$15*2_Girdiler!$B$16</f>
        <v>1.90444893634662</v>
      </c>
      <c r="G532" s="16" t="n">
        <f aca="false">MIN(MATCH(F532,2_Girdiler!$B$20:$I$20,1),7)</f>
        <v>1</v>
      </c>
      <c r="H532" s="16" t="n">
        <f aca="false">IF(F532&gt;=40,2_Girdiler!$I$21+(F532-40)*(2_Girdiler!$I$21-2_Girdiler!$H$21)/(2_Girdiler!$I$20-2_Girdiler!$H$20),INDEX(2_Girdiler!$B$21:$I$21,G532)+(F532-INDEX(2_Girdiler!$B$20:$I$20,G532))*(INDEX(2_Girdiler!$B$21:$I$21,G532+1)-INDEX(2_Girdiler!$B$21:$I$21,G532))/(INDEX(2_Girdiler!$B$20:$I$20,G532+1)-INDEX(2_Girdiler!$B$20:$I$20,G532)))</f>
        <v>4.18978765996256</v>
      </c>
      <c r="I532" s="16" t="n">
        <f aca="false">H532/2_Girdiler!$B$17</f>
        <v>1.67860082530551</v>
      </c>
      <c r="J532" s="16" t="n">
        <f aca="false">D532+I532</f>
        <v>18.6747990396851</v>
      </c>
    </row>
    <row r="533" customFormat="false" ht="15" hidden="false" customHeight="false" outlineLevel="0" collapsed="false">
      <c r="A533" s="0" t="n">
        <v>521</v>
      </c>
      <c r="B533" s="7" t="n">
        <v>0.929751</v>
      </c>
      <c r="C533" s="7" t="n">
        <v>0.570954</v>
      </c>
      <c r="D533" s="16" t="n">
        <f aca="false">LOGINV(B533,$B$7,$C$7)</f>
        <v>30.7956557068258</v>
      </c>
      <c r="E533" s="16" t="n">
        <f aca="false">LOGINV(C533,$B$8,$C$8)</f>
        <v>122.565641901677</v>
      </c>
      <c r="F533" s="16" t="n">
        <f aca="false">$B$5/100*E533*2_Girdiler!$B$14*2_Girdiler!$B$15*2_Girdiler!$B$16</f>
        <v>3.0837515502462</v>
      </c>
      <c r="G533" s="16" t="n">
        <f aca="false">MIN(MATCH(F533,2_Girdiler!$B$20:$I$20,1),7)</f>
        <v>1</v>
      </c>
      <c r="H533" s="16" t="n">
        <f aca="false">IF(F533&gt;=40,2_Girdiler!$I$21+(F533-40)*(2_Girdiler!$I$21-2_Girdiler!$H$21)/(2_Girdiler!$I$20-2_Girdiler!$H$20),INDEX(2_Girdiler!$B$21:$I$21,G533)+(F533-INDEX(2_Girdiler!$B$20:$I$20,G533))*(INDEX(2_Girdiler!$B$21:$I$21,G533+1)-INDEX(2_Girdiler!$B$21:$I$21,G533))/(INDEX(2_Girdiler!$B$20:$I$20,G533+1)-INDEX(2_Girdiler!$B$20:$I$20,G533)))</f>
        <v>6.78425341054164</v>
      </c>
      <c r="I533" s="16" t="n">
        <f aca="false">H533/2_Girdiler!$B$17</f>
        <v>2.71805024460803</v>
      </c>
      <c r="J533" s="16" t="n">
        <f aca="false">D533+I533</f>
        <v>33.5137059514339</v>
      </c>
    </row>
    <row r="534" customFormat="false" ht="15" hidden="false" customHeight="false" outlineLevel="0" collapsed="false">
      <c r="A534" s="0" t="n">
        <v>522</v>
      </c>
      <c r="B534" s="7" t="n">
        <v>0.56342</v>
      </c>
      <c r="C534" s="7" t="n">
        <v>0.759477</v>
      </c>
      <c r="D534" s="16" t="n">
        <f aca="false">LOGINV(B534,$B$7,$C$7)</f>
        <v>14.8023601638969</v>
      </c>
      <c r="E534" s="16" t="n">
        <f aca="false">LOGINV(C534,$B$8,$C$8)</f>
        <v>172.097651923259</v>
      </c>
      <c r="F534" s="16" t="n">
        <f aca="false">$B$5/100*E534*2_Girdiler!$B$14*2_Girdiler!$B$15*2_Girdiler!$B$16</f>
        <v>4.3299769223892</v>
      </c>
      <c r="G534" s="16" t="n">
        <f aca="false">MIN(MATCH(F534,2_Girdiler!$B$20:$I$20,1),7)</f>
        <v>1</v>
      </c>
      <c r="H534" s="16" t="n">
        <f aca="false">IF(F534&gt;=40,2_Girdiler!$I$21+(F534-40)*(2_Girdiler!$I$21-2_Girdiler!$H$21)/(2_Girdiler!$I$20-2_Girdiler!$H$20),INDEX(2_Girdiler!$B$21:$I$21,G534)+(F534-INDEX(2_Girdiler!$B$20:$I$20,G534))*(INDEX(2_Girdiler!$B$21:$I$21,G534+1)-INDEX(2_Girdiler!$B$21:$I$21,G534))/(INDEX(2_Girdiler!$B$20:$I$20,G534+1)-INDEX(2_Girdiler!$B$20:$I$20,G534)))</f>
        <v>9.52594922925623</v>
      </c>
      <c r="I534" s="16" t="n">
        <f aca="false">H534/2_Girdiler!$B$17</f>
        <v>3.81648606941355</v>
      </c>
      <c r="J534" s="16" t="n">
        <f aca="false">D534+I534</f>
        <v>18.6188462333105</v>
      </c>
    </row>
    <row r="535" customFormat="false" ht="15" hidden="false" customHeight="false" outlineLevel="0" collapsed="false">
      <c r="A535" s="0" t="n">
        <v>523</v>
      </c>
      <c r="B535" s="7" t="n">
        <v>0.882754</v>
      </c>
      <c r="C535" s="7" t="n">
        <v>0.461904</v>
      </c>
      <c r="D535" s="16" t="n">
        <f aca="false">LOGINV(B535,$B$7,$C$7)</f>
        <v>26.271231384223</v>
      </c>
      <c r="E535" s="16" t="n">
        <f aca="false">LOGINV(C535,$B$8,$C$8)</f>
        <v>102.66740537132</v>
      </c>
      <c r="F535" s="16" t="n">
        <f aca="false">$B$5/100*E535*2_Girdiler!$B$14*2_Girdiler!$B$15*2_Girdiler!$B$16</f>
        <v>2.58311191914241</v>
      </c>
      <c r="G535" s="16" t="n">
        <f aca="false">MIN(MATCH(F535,2_Girdiler!$B$20:$I$20,1),7)</f>
        <v>1</v>
      </c>
      <c r="H535" s="16" t="n">
        <f aca="false">IF(F535&gt;=40,2_Girdiler!$I$21+(F535-40)*(2_Girdiler!$I$21-2_Girdiler!$H$21)/(2_Girdiler!$I$20-2_Girdiler!$H$20),INDEX(2_Girdiler!$B$21:$I$21,G535)+(F535-INDEX(2_Girdiler!$B$20:$I$20,G535))*(INDEX(2_Girdiler!$B$21:$I$21,G535+1)-INDEX(2_Girdiler!$B$21:$I$21,G535))/(INDEX(2_Girdiler!$B$20:$I$20,G535+1)-INDEX(2_Girdiler!$B$20:$I$20,G535)))</f>
        <v>5.68284622211329</v>
      </c>
      <c r="I535" s="16" t="n">
        <f aca="false">H535/2_Girdiler!$B$17</f>
        <v>2.2767813389877</v>
      </c>
      <c r="J535" s="16" t="n">
        <f aca="false">D535+I535</f>
        <v>28.5480127232107</v>
      </c>
    </row>
    <row r="536" customFormat="false" ht="15" hidden="false" customHeight="false" outlineLevel="0" collapsed="false">
      <c r="A536" s="0" t="n">
        <v>524</v>
      </c>
      <c r="B536" s="7" t="n">
        <v>0.561889</v>
      </c>
      <c r="C536" s="7" t="n">
        <v>0.077617</v>
      </c>
      <c r="D536" s="16" t="n">
        <f aca="false">LOGINV(B536,$B$7,$C$7)</f>
        <v>14.7703348346213</v>
      </c>
      <c r="E536" s="16" t="n">
        <f aca="false">LOGINV(C536,$B$8,$C$8)</f>
        <v>43.6319558357295</v>
      </c>
      <c r="F536" s="16" t="n">
        <f aca="false">$B$5/100*E536*2_Girdiler!$B$14*2_Girdiler!$B$15*2_Girdiler!$B$16</f>
        <v>1.09778000882695</v>
      </c>
      <c r="G536" s="16" t="n">
        <f aca="false">MIN(MATCH(F536,2_Girdiler!$B$20:$I$20,1),7)</f>
        <v>1</v>
      </c>
      <c r="H536" s="16" t="n">
        <f aca="false">IF(F536&gt;=40,2_Girdiler!$I$21+(F536-40)*(2_Girdiler!$I$21-2_Girdiler!$H$21)/(2_Girdiler!$I$20-2_Girdiler!$H$20),INDEX(2_Girdiler!$B$21:$I$21,G536)+(F536-INDEX(2_Girdiler!$B$20:$I$20,G536))*(INDEX(2_Girdiler!$B$21:$I$21,G536+1)-INDEX(2_Girdiler!$B$21:$I$21,G536))/(INDEX(2_Girdiler!$B$20:$I$20,G536+1)-INDEX(2_Girdiler!$B$20:$I$20,G536)))</f>
        <v>2.4151160194193</v>
      </c>
      <c r="I536" s="16" t="n">
        <f aca="false">H536/2_Girdiler!$B$17</f>
        <v>0.967594559062219</v>
      </c>
      <c r="J536" s="16" t="n">
        <f aca="false">D536+I536</f>
        <v>15.7379293936835</v>
      </c>
    </row>
    <row r="537" customFormat="false" ht="15" hidden="false" customHeight="false" outlineLevel="0" collapsed="false">
      <c r="A537" s="0" t="n">
        <v>525</v>
      </c>
      <c r="B537" s="7" t="n">
        <v>0.924453</v>
      </c>
      <c r="C537" s="7" t="n">
        <v>0.894418</v>
      </c>
      <c r="D537" s="16" t="n">
        <f aca="false">LOGINV(B537,$B$7,$C$7)</f>
        <v>30.1458387096414</v>
      </c>
      <c r="E537" s="16" t="n">
        <f aca="false">LOGINV(C537,$B$8,$C$8)</f>
        <v>244.776032210915</v>
      </c>
      <c r="F537" s="16" t="n">
        <f aca="false">$B$5/100*E537*2_Girdiler!$B$14*2_Girdiler!$B$15*2_Girdiler!$B$16</f>
        <v>6.15856497042663</v>
      </c>
      <c r="G537" s="16" t="n">
        <f aca="false">MIN(MATCH(F537,2_Girdiler!$B$20:$I$20,1),7)</f>
        <v>2</v>
      </c>
      <c r="H537" s="16" t="n">
        <f aca="false">IF(F537&gt;=40,2_Girdiler!$I$21+(F537-40)*(2_Girdiler!$I$21-2_Girdiler!$H$21)/(2_Girdiler!$I$20-2_Girdiler!$H$20),INDEX(2_Girdiler!$B$21:$I$21,G537)+(F537-INDEX(2_Girdiler!$B$20:$I$20,G537))*(INDEX(2_Girdiler!$B$21:$I$21,G537+1)-INDEX(2_Girdiler!$B$21:$I$21,G537))/(INDEX(2_Girdiler!$B$20:$I$20,G537+1)-INDEX(2_Girdiler!$B$20:$I$20,G537)))</f>
        <v>12.8537039526826</v>
      </c>
      <c r="I537" s="16" t="n">
        <f aca="false">H537/2_Girdiler!$B$17</f>
        <v>5.14972113488887</v>
      </c>
      <c r="J537" s="16" t="n">
        <f aca="false">D537+I537</f>
        <v>35.2955598445303</v>
      </c>
    </row>
    <row r="538" customFormat="false" ht="15" hidden="false" customHeight="false" outlineLevel="0" collapsed="false">
      <c r="A538" s="0" t="n">
        <v>526</v>
      </c>
      <c r="B538" s="7" t="n">
        <v>0.05479</v>
      </c>
      <c r="C538" s="7" t="n">
        <v>0.351491</v>
      </c>
      <c r="D538" s="16" t="n">
        <f aca="false">LOGINV(B538,$B$7,$C$7)</f>
        <v>5.55064037602539</v>
      </c>
      <c r="E538" s="16" t="n">
        <f aca="false">LOGINV(C538,$B$8,$C$8)</f>
        <v>85.3790805893179</v>
      </c>
      <c r="F538" s="16" t="n">
        <f aca="false">$B$5/100*E538*2_Girdiler!$B$14*2_Girdiler!$B$15*2_Girdiler!$B$16</f>
        <v>2.14813766762724</v>
      </c>
      <c r="G538" s="16" t="n">
        <f aca="false">MIN(MATCH(F538,2_Girdiler!$B$20:$I$20,1),7)</f>
        <v>1</v>
      </c>
      <c r="H538" s="16" t="n">
        <f aca="false">IF(F538&gt;=40,2_Girdiler!$I$21+(F538-40)*(2_Girdiler!$I$21-2_Girdiler!$H$21)/(2_Girdiler!$I$20-2_Girdiler!$H$20),INDEX(2_Girdiler!$B$21:$I$21,G538)+(F538-INDEX(2_Girdiler!$B$20:$I$20,G538))*(INDEX(2_Girdiler!$B$21:$I$21,G538+1)-INDEX(2_Girdiler!$B$21:$I$21,G538))/(INDEX(2_Girdiler!$B$20:$I$20,G538+1)-INDEX(2_Girdiler!$B$20:$I$20,G538)))</f>
        <v>4.72590286877992</v>
      </c>
      <c r="I538" s="16" t="n">
        <f aca="false">H538/2_Girdiler!$B$17</f>
        <v>1.89339057242785</v>
      </c>
      <c r="J538" s="16" t="n">
        <f aca="false">D538+I538</f>
        <v>7.44403094845325</v>
      </c>
    </row>
    <row r="539" customFormat="false" ht="15" hidden="false" customHeight="false" outlineLevel="0" collapsed="false">
      <c r="A539" s="0" t="n">
        <v>527</v>
      </c>
      <c r="B539" s="7" t="n">
        <v>0.892903</v>
      </c>
      <c r="C539" s="7" t="n">
        <v>0.58664</v>
      </c>
      <c r="D539" s="16" t="n">
        <f aca="false">LOGINV(B539,$B$7,$C$7)</f>
        <v>27.0626650583686</v>
      </c>
      <c r="E539" s="16" t="n">
        <f aca="false">LOGINV(C539,$B$8,$C$8)</f>
        <v>125.780159346662</v>
      </c>
      <c r="F539" s="16" t="n">
        <f aca="false">$B$5/100*E539*2_Girdiler!$B$14*2_Girdiler!$B$15*2_Girdiler!$B$16</f>
        <v>3.16462880916203</v>
      </c>
      <c r="G539" s="16" t="n">
        <f aca="false">MIN(MATCH(F539,2_Girdiler!$B$20:$I$20,1),7)</f>
        <v>1</v>
      </c>
      <c r="H539" s="16" t="n">
        <f aca="false">IF(F539&gt;=40,2_Girdiler!$I$21+(F539-40)*(2_Girdiler!$I$21-2_Girdiler!$H$21)/(2_Girdiler!$I$20-2_Girdiler!$H$20),INDEX(2_Girdiler!$B$21:$I$21,G539)+(F539-INDEX(2_Girdiler!$B$20:$I$20,G539))*(INDEX(2_Girdiler!$B$21:$I$21,G539+1)-INDEX(2_Girdiler!$B$21:$I$21,G539))/(INDEX(2_Girdiler!$B$20:$I$20,G539+1)-INDEX(2_Girdiler!$B$20:$I$20,G539)))</f>
        <v>6.96218338015646</v>
      </c>
      <c r="I539" s="16" t="n">
        <f aca="false">H539/2_Girdiler!$B$17</f>
        <v>2.78933629012679</v>
      </c>
      <c r="J539" s="16" t="n">
        <f aca="false">D539+I539</f>
        <v>29.8520013484954</v>
      </c>
    </row>
    <row r="540" customFormat="false" ht="15" hidden="false" customHeight="false" outlineLevel="0" collapsed="false">
      <c r="A540" s="0" t="n">
        <v>528</v>
      </c>
      <c r="B540" s="7" t="n">
        <v>0.319644</v>
      </c>
      <c r="C540" s="7" t="n">
        <v>0.3532</v>
      </c>
      <c r="D540" s="16" t="n">
        <f aca="false">LOGINV(B540,$B$7,$C$7)</f>
        <v>10.4285753801971</v>
      </c>
      <c r="E540" s="16" t="n">
        <f aca="false">LOGINV(C540,$B$8,$C$8)</f>
        <v>85.6331287646169</v>
      </c>
      <c r="F540" s="16" t="n">
        <f aca="false">$B$5/100*E540*2_Girdiler!$B$14*2_Girdiler!$B$15*2_Girdiler!$B$16</f>
        <v>2.15452951971776</v>
      </c>
      <c r="G540" s="16" t="n">
        <f aca="false">MIN(MATCH(F540,2_Girdiler!$B$20:$I$20,1),7)</f>
        <v>1</v>
      </c>
      <c r="H540" s="16" t="n">
        <f aca="false">IF(F540&gt;=40,2_Girdiler!$I$21+(F540-40)*(2_Girdiler!$I$21-2_Girdiler!$H$21)/(2_Girdiler!$I$20-2_Girdiler!$H$20),INDEX(2_Girdiler!$B$21:$I$21,G540)+(F540-INDEX(2_Girdiler!$B$20:$I$20,G540))*(INDEX(2_Girdiler!$B$21:$I$21,G540+1)-INDEX(2_Girdiler!$B$21:$I$21,G540))/(INDEX(2_Girdiler!$B$20:$I$20,G540+1)-INDEX(2_Girdiler!$B$20:$I$20,G540)))</f>
        <v>4.73996494337908</v>
      </c>
      <c r="I540" s="16" t="n">
        <f aca="false">H540/2_Girdiler!$B$17</f>
        <v>1.8990244164179</v>
      </c>
      <c r="J540" s="16" t="n">
        <f aca="false">D540+I540</f>
        <v>12.327599796615</v>
      </c>
    </row>
    <row r="541" customFormat="false" ht="15" hidden="false" customHeight="false" outlineLevel="0" collapsed="false">
      <c r="A541" s="0" t="n">
        <v>529</v>
      </c>
      <c r="B541" s="7" t="n">
        <v>0.664707</v>
      </c>
      <c r="C541" s="7" t="n">
        <v>0.689266</v>
      </c>
      <c r="D541" s="16" t="n">
        <f aca="false">LOGINV(B541,$B$7,$C$7)</f>
        <v>17.1652447669669</v>
      </c>
      <c r="E541" s="16" t="n">
        <f aca="false">LOGINV(C541,$B$8,$C$8)</f>
        <v>150.198564262454</v>
      </c>
      <c r="F541" s="16" t="n">
        <f aca="false">$B$5/100*E541*2_Girdiler!$B$14*2_Girdiler!$B$15*2_Girdiler!$B$16</f>
        <v>3.77899587684333</v>
      </c>
      <c r="G541" s="16" t="n">
        <f aca="false">MIN(MATCH(F541,2_Girdiler!$B$20:$I$20,1),7)</f>
        <v>1</v>
      </c>
      <c r="H541" s="16" t="n">
        <f aca="false">IF(F541&gt;=40,2_Girdiler!$I$21+(F541-40)*(2_Girdiler!$I$21-2_Girdiler!$H$21)/(2_Girdiler!$I$20-2_Girdiler!$H$20),INDEX(2_Girdiler!$B$21:$I$21,G541)+(F541-INDEX(2_Girdiler!$B$20:$I$20,G541))*(INDEX(2_Girdiler!$B$21:$I$21,G541+1)-INDEX(2_Girdiler!$B$21:$I$21,G541))/(INDEX(2_Girdiler!$B$20:$I$20,G541+1)-INDEX(2_Girdiler!$B$20:$I$20,G541)))</f>
        <v>8.31379092905534</v>
      </c>
      <c r="I541" s="16" t="n">
        <f aca="false">H541/2_Girdiler!$B$17</f>
        <v>3.33084572478179</v>
      </c>
      <c r="J541" s="16" t="n">
        <f aca="false">D541+I541</f>
        <v>20.4960904917487</v>
      </c>
    </row>
    <row r="542" customFormat="false" ht="15" hidden="false" customHeight="false" outlineLevel="0" collapsed="false">
      <c r="A542" s="0" t="n">
        <v>530</v>
      </c>
      <c r="B542" s="7" t="n">
        <v>0.147932</v>
      </c>
      <c r="C542" s="7" t="n">
        <v>0.447002</v>
      </c>
      <c r="D542" s="16" t="n">
        <f aca="false">LOGINV(B542,$B$7,$C$7)</f>
        <v>7.56192089046055</v>
      </c>
      <c r="E542" s="16" t="n">
        <f aca="false">LOGINV(C542,$B$8,$C$8)</f>
        <v>100.205493468432</v>
      </c>
      <c r="F542" s="16" t="n">
        <f aca="false">$B$5/100*E542*2_Girdiler!$B$14*2_Girdiler!$B$15*2_Girdiler!$B$16</f>
        <v>2.52117021566576</v>
      </c>
      <c r="G542" s="16" t="n">
        <f aca="false">MIN(MATCH(F542,2_Girdiler!$B$20:$I$20,1),7)</f>
        <v>1</v>
      </c>
      <c r="H542" s="16" t="n">
        <f aca="false">IF(F542&gt;=40,2_Girdiler!$I$21+(F542-40)*(2_Girdiler!$I$21-2_Girdiler!$H$21)/(2_Girdiler!$I$20-2_Girdiler!$H$20),INDEX(2_Girdiler!$B$21:$I$21,G542)+(F542-INDEX(2_Girdiler!$B$20:$I$20,G542))*(INDEX(2_Girdiler!$B$21:$I$21,G542+1)-INDEX(2_Girdiler!$B$21:$I$21,G542))/(INDEX(2_Girdiler!$B$20:$I$20,G542+1)-INDEX(2_Girdiler!$B$20:$I$20,G542)))</f>
        <v>5.54657447446467</v>
      </c>
      <c r="I542" s="16" t="n">
        <f aca="false">H542/2_Girdiler!$B$17</f>
        <v>2.22218528624386</v>
      </c>
      <c r="J542" s="16" t="n">
        <f aca="false">D542+I542</f>
        <v>9.78410617670441</v>
      </c>
    </row>
    <row r="543" customFormat="false" ht="15" hidden="false" customHeight="false" outlineLevel="0" collapsed="false">
      <c r="A543" s="0" t="n">
        <v>531</v>
      </c>
      <c r="B543" s="7" t="n">
        <v>0.83476</v>
      </c>
      <c r="C543" s="7" t="n">
        <v>0.833653</v>
      </c>
      <c r="D543" s="16" t="n">
        <f aca="false">LOGINV(B543,$B$7,$C$7)</f>
        <v>23.2948525501156</v>
      </c>
      <c r="E543" s="16" t="n">
        <f aca="false">LOGINV(C543,$B$8,$C$8)</f>
        <v>204.082856966001</v>
      </c>
      <c r="F543" s="16" t="n">
        <f aca="false">$B$5/100*E543*2_Girdiler!$B$14*2_Girdiler!$B$15*2_Girdiler!$B$16</f>
        <v>5.13472468126458</v>
      </c>
      <c r="G543" s="16" t="n">
        <f aca="false">MIN(MATCH(F543,2_Girdiler!$B$20:$I$20,1),7)</f>
        <v>2</v>
      </c>
      <c r="H543" s="16" t="n">
        <f aca="false">IF(F543&gt;=40,2_Girdiler!$I$21+(F543-40)*(2_Girdiler!$I$21-2_Girdiler!$H$21)/(2_Girdiler!$I$20-2_Girdiler!$H$20),INDEX(2_Girdiler!$B$21:$I$21,G543)+(F543-INDEX(2_Girdiler!$B$20:$I$20,G543))*(INDEX(2_Girdiler!$B$21:$I$21,G543+1)-INDEX(2_Girdiler!$B$21:$I$21,G543))/(INDEX(2_Girdiler!$B$20:$I$20,G543+1)-INDEX(2_Girdiler!$B$20:$I$20,G543)))</f>
        <v>11.2155594900233</v>
      </c>
      <c r="I543" s="16" t="n">
        <f aca="false">H543/2_Girdiler!$B$17</f>
        <v>4.49341325722089</v>
      </c>
      <c r="J543" s="16" t="n">
        <f aca="false">D543+I543</f>
        <v>27.7882658073365</v>
      </c>
    </row>
    <row r="544" customFormat="false" ht="15" hidden="false" customHeight="false" outlineLevel="0" collapsed="false">
      <c r="A544" s="0" t="n">
        <v>532</v>
      </c>
      <c r="B544" s="7" t="n">
        <v>0.698868</v>
      </c>
      <c r="C544" s="7" t="n">
        <v>0.80841</v>
      </c>
      <c r="D544" s="16" t="n">
        <f aca="false">LOGINV(B544,$B$7,$C$7)</f>
        <v>18.1068013941782</v>
      </c>
      <c r="E544" s="16" t="n">
        <f aca="false">LOGINV(C544,$B$8,$C$8)</f>
        <v>191.739685672414</v>
      </c>
      <c r="F544" s="16" t="n">
        <f aca="false">$B$5/100*E544*2_Girdiler!$B$14*2_Girdiler!$B$15*2_Girdiler!$B$16</f>
        <v>4.82417049151794</v>
      </c>
      <c r="G544" s="16" t="n">
        <f aca="false">MIN(MATCH(F544,2_Girdiler!$B$20:$I$20,1),7)</f>
        <v>1</v>
      </c>
      <c r="H544" s="16" t="n">
        <f aca="false">IF(F544&gt;=40,2_Girdiler!$I$21+(F544-40)*(2_Girdiler!$I$21-2_Girdiler!$H$21)/(2_Girdiler!$I$20-2_Girdiler!$H$20),INDEX(2_Girdiler!$B$21:$I$21,G544)+(F544-INDEX(2_Girdiler!$B$20:$I$20,G544))*(INDEX(2_Girdiler!$B$21:$I$21,G544+1)-INDEX(2_Girdiler!$B$21:$I$21,G544))/(INDEX(2_Girdiler!$B$20:$I$20,G544+1)-INDEX(2_Girdiler!$B$20:$I$20,G544)))</f>
        <v>10.6131750813395</v>
      </c>
      <c r="I544" s="16" t="n">
        <f aca="false">H544/2_Girdiler!$B$17</f>
        <v>4.25207334989562</v>
      </c>
      <c r="J544" s="16" t="n">
        <f aca="false">D544+I544</f>
        <v>22.3588747440738</v>
      </c>
    </row>
    <row r="545" customFormat="false" ht="15" hidden="false" customHeight="false" outlineLevel="0" collapsed="false">
      <c r="A545" s="0" t="n">
        <v>533</v>
      </c>
      <c r="B545" s="7" t="n">
        <v>0.686672</v>
      </c>
      <c r="C545" s="7" t="n">
        <v>0.836351</v>
      </c>
      <c r="D545" s="16" t="n">
        <f aca="false">LOGINV(B545,$B$7,$C$7)</f>
        <v>17.7598635632579</v>
      </c>
      <c r="E545" s="16" t="n">
        <f aca="false">LOGINV(C545,$B$8,$C$8)</f>
        <v>205.519732611418</v>
      </c>
      <c r="F545" s="16" t="n">
        <f aca="false">$B$5/100*E545*2_Girdiler!$B$14*2_Girdiler!$B$15*2_Girdiler!$B$16</f>
        <v>5.17087647250327</v>
      </c>
      <c r="G545" s="16" t="n">
        <f aca="false">MIN(MATCH(F545,2_Girdiler!$B$20:$I$20,1),7)</f>
        <v>2</v>
      </c>
      <c r="H545" s="16" t="n">
        <f aca="false">IF(F545&gt;=40,2_Girdiler!$I$21+(F545-40)*(2_Girdiler!$I$21-2_Girdiler!$H$21)/(2_Girdiler!$I$20-2_Girdiler!$H$20),INDEX(2_Girdiler!$B$21:$I$21,G545)+(F545-INDEX(2_Girdiler!$B$20:$I$20,G545))*(INDEX(2_Girdiler!$B$21:$I$21,G545+1)-INDEX(2_Girdiler!$B$21:$I$21,G545))/(INDEX(2_Girdiler!$B$20:$I$20,G545+1)-INDEX(2_Girdiler!$B$20:$I$20,G545)))</f>
        <v>11.2734023560052</v>
      </c>
      <c r="I545" s="16" t="n">
        <f aca="false">H545/2_Girdiler!$B$17</f>
        <v>4.51658748237389</v>
      </c>
      <c r="J545" s="16" t="n">
        <f aca="false">D545+I545</f>
        <v>22.2764510456318</v>
      </c>
    </row>
    <row r="546" customFormat="false" ht="15" hidden="false" customHeight="false" outlineLevel="0" collapsed="false">
      <c r="A546" s="0" t="n">
        <v>534</v>
      </c>
      <c r="B546" s="7" t="n">
        <v>0.355588</v>
      </c>
      <c r="C546" s="7" t="n">
        <v>0.071055</v>
      </c>
      <c r="D546" s="16" t="n">
        <f aca="false">LOGINV(B546,$B$7,$C$7)</f>
        <v>11.0166472868679</v>
      </c>
      <c r="E546" s="16" t="n">
        <f aca="false">LOGINV(C546,$B$8,$C$8)</f>
        <v>42.3364678270364</v>
      </c>
      <c r="F546" s="16" t="n">
        <f aca="false">$B$5/100*E546*2_Girdiler!$B$14*2_Girdiler!$B$15*2_Girdiler!$B$16</f>
        <v>1.06518553052824</v>
      </c>
      <c r="G546" s="16" t="n">
        <f aca="false">MIN(MATCH(F546,2_Girdiler!$B$20:$I$20,1),7)</f>
        <v>1</v>
      </c>
      <c r="H546" s="16" t="n">
        <f aca="false">IF(F546&gt;=40,2_Girdiler!$I$21+(F546-40)*(2_Girdiler!$I$21-2_Girdiler!$H$21)/(2_Girdiler!$I$20-2_Girdiler!$H$20),INDEX(2_Girdiler!$B$21:$I$21,G546)+(F546-INDEX(2_Girdiler!$B$20:$I$20,G546))*(INDEX(2_Girdiler!$B$21:$I$21,G546+1)-INDEX(2_Girdiler!$B$21:$I$21,G546))/(INDEX(2_Girdiler!$B$20:$I$20,G546+1)-INDEX(2_Girdiler!$B$20:$I$20,G546)))</f>
        <v>2.34340816716212</v>
      </c>
      <c r="I546" s="16" t="n">
        <f aca="false">H546/2_Girdiler!$B$17</f>
        <v>0.938865451587387</v>
      </c>
      <c r="J546" s="16" t="n">
        <f aca="false">D546+I546</f>
        <v>11.9555127384553</v>
      </c>
    </row>
    <row r="547" customFormat="false" ht="15" hidden="false" customHeight="false" outlineLevel="0" collapsed="false">
      <c r="A547" s="0" t="n">
        <v>535</v>
      </c>
      <c r="B547" s="7" t="n">
        <v>0.095089</v>
      </c>
      <c r="C547" s="7" t="n">
        <v>0.593581</v>
      </c>
      <c r="D547" s="16" t="n">
        <f aca="false">LOGINV(B547,$B$7,$C$7)</f>
        <v>6.52458018458346</v>
      </c>
      <c r="E547" s="16" t="n">
        <f aca="false">LOGINV(C547,$B$8,$C$8)</f>
        <v>127.238312989464</v>
      </c>
      <c r="F547" s="16" t="n">
        <f aca="false">$B$5/100*E547*2_Girdiler!$B$14*2_Girdiler!$B$15*2_Girdiler!$B$16</f>
        <v>3.20131595481492</v>
      </c>
      <c r="G547" s="16" t="n">
        <f aca="false">MIN(MATCH(F547,2_Girdiler!$B$20:$I$20,1),7)</f>
        <v>1</v>
      </c>
      <c r="H547" s="16" t="n">
        <f aca="false">IF(F547&gt;=40,2_Girdiler!$I$21+(F547-40)*(2_Girdiler!$I$21-2_Girdiler!$H$21)/(2_Girdiler!$I$20-2_Girdiler!$H$20),INDEX(2_Girdiler!$B$21:$I$21,G547)+(F547-INDEX(2_Girdiler!$B$20:$I$20,G547))*(INDEX(2_Girdiler!$B$21:$I$21,G547+1)-INDEX(2_Girdiler!$B$21:$I$21,G547))/(INDEX(2_Girdiler!$B$20:$I$20,G547+1)-INDEX(2_Girdiler!$B$20:$I$20,G547)))</f>
        <v>7.04289510059283</v>
      </c>
      <c r="I547" s="16" t="n">
        <f aca="false">H547/2_Girdiler!$B$17</f>
        <v>2.82167271658367</v>
      </c>
      <c r="J547" s="16" t="n">
        <f aca="false">D547+I547</f>
        <v>9.34625290116713</v>
      </c>
    </row>
    <row r="548" customFormat="false" ht="15" hidden="false" customHeight="false" outlineLevel="0" collapsed="false">
      <c r="A548" s="0" t="n">
        <v>536</v>
      </c>
      <c r="B548" s="7" t="n">
        <v>0.012537</v>
      </c>
      <c r="C548" s="7" t="n">
        <v>0.841026</v>
      </c>
      <c r="D548" s="16" t="n">
        <f aca="false">LOGINV(B548,$B$7,$C$7)</f>
        <v>3.8848278049468</v>
      </c>
      <c r="E548" s="16" t="n">
        <f aca="false">LOGINV(C548,$B$8,$C$8)</f>
        <v>208.07098914926</v>
      </c>
      <c r="F548" s="16" t="n">
        <f aca="false">$B$5/100*E548*2_Girdiler!$B$14*2_Girdiler!$B$15*2_Girdiler!$B$16</f>
        <v>5.23506608699538</v>
      </c>
      <c r="G548" s="16" t="n">
        <f aca="false">MIN(MATCH(F548,2_Girdiler!$B$20:$I$20,1),7)</f>
        <v>2</v>
      </c>
      <c r="H548" s="16" t="n">
        <f aca="false">IF(F548&gt;=40,2_Girdiler!$I$21+(F548-40)*(2_Girdiler!$I$21-2_Girdiler!$H$21)/(2_Girdiler!$I$20-2_Girdiler!$H$20),INDEX(2_Girdiler!$B$21:$I$21,G548)+(F548-INDEX(2_Girdiler!$B$20:$I$20,G548))*(INDEX(2_Girdiler!$B$21:$I$21,G548+1)-INDEX(2_Girdiler!$B$21:$I$21,G548))/(INDEX(2_Girdiler!$B$20:$I$20,G548+1)-INDEX(2_Girdiler!$B$20:$I$20,G548)))</f>
        <v>11.3761057391926</v>
      </c>
      <c r="I548" s="16" t="n">
        <f aca="false">H548/2_Girdiler!$B$17</f>
        <v>4.55773467115089</v>
      </c>
      <c r="J548" s="16" t="n">
        <f aca="false">D548+I548</f>
        <v>8.44256247609769</v>
      </c>
    </row>
    <row r="549" customFormat="false" ht="15" hidden="false" customHeight="false" outlineLevel="0" collapsed="false">
      <c r="A549" s="0" t="n">
        <v>537</v>
      </c>
      <c r="B549" s="7" t="n">
        <v>0.189804</v>
      </c>
      <c r="C549" s="7" t="n">
        <v>0.816851</v>
      </c>
      <c r="D549" s="16" t="n">
        <f aca="false">LOGINV(B549,$B$7,$C$7)</f>
        <v>8.29835981026309</v>
      </c>
      <c r="E549" s="16" t="n">
        <f aca="false">LOGINV(C549,$B$8,$C$8)</f>
        <v>195.662805742971</v>
      </c>
      <c r="F549" s="16" t="n">
        <f aca="false">$B$5/100*E549*2_Girdiler!$B$14*2_Girdiler!$B$15*2_Girdiler!$B$16</f>
        <v>4.92287619249316</v>
      </c>
      <c r="G549" s="16" t="n">
        <f aca="false">MIN(MATCH(F549,2_Girdiler!$B$20:$I$20,1),7)</f>
        <v>1</v>
      </c>
      <c r="H549" s="16" t="n">
        <f aca="false">IF(F549&gt;=40,2_Girdiler!$I$21+(F549-40)*(2_Girdiler!$I$21-2_Girdiler!$H$21)/(2_Girdiler!$I$20-2_Girdiler!$H$20),INDEX(2_Girdiler!$B$21:$I$21,G549)+(F549-INDEX(2_Girdiler!$B$20:$I$20,G549))*(INDEX(2_Girdiler!$B$21:$I$21,G549+1)-INDEX(2_Girdiler!$B$21:$I$21,G549))/(INDEX(2_Girdiler!$B$20:$I$20,G549+1)-INDEX(2_Girdiler!$B$20:$I$20,G549)))</f>
        <v>10.8303276234849</v>
      </c>
      <c r="I549" s="16" t="n">
        <f aca="false">H549/2_Girdiler!$B$17</f>
        <v>4.33907356710134</v>
      </c>
      <c r="J549" s="16" t="n">
        <f aca="false">D549+I549</f>
        <v>12.6374333773644</v>
      </c>
    </row>
    <row r="550" customFormat="false" ht="15" hidden="false" customHeight="false" outlineLevel="0" collapsed="false">
      <c r="A550" s="0" t="n">
        <v>538</v>
      </c>
      <c r="B550" s="7" t="n">
        <v>0.355745</v>
      </c>
      <c r="C550" s="7" t="n">
        <v>0.106599</v>
      </c>
      <c r="D550" s="16" t="n">
        <f aca="false">LOGINV(B550,$B$7,$C$7)</f>
        <v>11.0192354708316</v>
      </c>
      <c r="E550" s="16" t="n">
        <f aca="false">LOGINV(C550,$B$8,$C$8)</f>
        <v>48.8961143303478</v>
      </c>
      <c r="F550" s="16" t="n">
        <f aca="false">$B$5/100*E550*2_Girdiler!$B$14*2_Girdiler!$B$15*2_Girdiler!$B$16</f>
        <v>1.23022623655155</v>
      </c>
      <c r="G550" s="16" t="n">
        <f aca="false">MIN(MATCH(F550,2_Girdiler!$B$20:$I$20,1),7)</f>
        <v>1</v>
      </c>
      <c r="H550" s="16" t="n">
        <f aca="false">IF(F550&gt;=40,2_Girdiler!$I$21+(F550-40)*(2_Girdiler!$I$21-2_Girdiler!$H$21)/(2_Girdiler!$I$20-2_Girdiler!$H$20),INDEX(2_Girdiler!$B$21:$I$21,G550)+(F550-INDEX(2_Girdiler!$B$20:$I$20,G550))*(INDEX(2_Girdiler!$B$21:$I$21,G550+1)-INDEX(2_Girdiler!$B$21:$I$21,G550))/(INDEX(2_Girdiler!$B$20:$I$20,G550+1)-INDEX(2_Girdiler!$B$20:$I$20,G550)))</f>
        <v>2.70649772041341</v>
      </c>
      <c r="I550" s="16" t="n">
        <f aca="false">H550/2_Girdiler!$B$17</f>
        <v>1.08433402260153</v>
      </c>
      <c r="J550" s="16" t="n">
        <f aca="false">D550+I550</f>
        <v>12.1035694934331</v>
      </c>
    </row>
    <row r="551" customFormat="false" ht="15" hidden="false" customHeight="false" outlineLevel="0" collapsed="false">
      <c r="A551" s="0" t="n">
        <v>539</v>
      </c>
      <c r="B551" s="7" t="n">
        <v>0.369794</v>
      </c>
      <c r="C551" s="7" t="n">
        <v>0.009093</v>
      </c>
      <c r="D551" s="16" t="n">
        <f aca="false">LOGINV(B551,$B$7,$C$7)</f>
        <v>11.2517177081556</v>
      </c>
      <c r="E551" s="16" t="n">
        <f aca="false">LOGINV(C551,$B$8,$C$8)</f>
        <v>23.7761100081226</v>
      </c>
      <c r="F551" s="16" t="n">
        <f aca="false">$B$5/100*E551*2_Girdiler!$B$14*2_Girdiler!$B$15*2_Girdiler!$B$16</f>
        <v>0.598206927804365</v>
      </c>
      <c r="G551" s="16" t="n">
        <f aca="false">MIN(MATCH(F551,2_Girdiler!$B$20:$I$20,1),7)</f>
        <v>1</v>
      </c>
      <c r="H551" s="16" t="n">
        <f aca="false">IF(F551&gt;=40,2_Girdiler!$I$21+(F551-40)*(2_Girdiler!$I$21-2_Girdiler!$H$21)/(2_Girdiler!$I$20-2_Girdiler!$H$20),INDEX(2_Girdiler!$B$21:$I$21,G551)+(F551-INDEX(2_Girdiler!$B$20:$I$20,G551))*(INDEX(2_Girdiler!$B$21:$I$21,G551+1)-INDEX(2_Girdiler!$B$21:$I$21,G551))/(INDEX(2_Girdiler!$B$20:$I$20,G551+1)-INDEX(2_Girdiler!$B$20:$I$20,G551)))</f>
        <v>1.3160552411696</v>
      </c>
      <c r="I551" s="16" t="n">
        <f aca="false">H551/2_Girdiler!$B$17</f>
        <v>0.527265721622437</v>
      </c>
      <c r="J551" s="16" t="n">
        <f aca="false">D551+I551</f>
        <v>11.778983429778</v>
      </c>
    </row>
    <row r="552" customFormat="false" ht="15" hidden="false" customHeight="false" outlineLevel="0" collapsed="false">
      <c r="A552" s="0" t="n">
        <v>540</v>
      </c>
      <c r="B552" s="7" t="n">
        <v>0.20086</v>
      </c>
      <c r="C552" s="7" t="n">
        <v>0.146304</v>
      </c>
      <c r="D552" s="16" t="n">
        <f aca="false">LOGINV(B552,$B$7,$C$7)</f>
        <v>8.4857676386845</v>
      </c>
      <c r="E552" s="16" t="n">
        <f aca="false">LOGINV(C552,$B$8,$C$8)</f>
        <v>55.3620059810164</v>
      </c>
      <c r="F552" s="16" t="n">
        <f aca="false">$B$5/100*E552*2_Girdiler!$B$14*2_Girdiler!$B$15*2_Girdiler!$B$16</f>
        <v>1.39290807048237</v>
      </c>
      <c r="G552" s="16" t="n">
        <f aca="false">MIN(MATCH(F552,2_Girdiler!$B$20:$I$20,1),7)</f>
        <v>1</v>
      </c>
      <c r="H552" s="16" t="n">
        <f aca="false">IF(F552&gt;=40,2_Girdiler!$I$21+(F552-40)*(2_Girdiler!$I$21-2_Girdiler!$H$21)/(2_Girdiler!$I$20-2_Girdiler!$H$20),INDEX(2_Girdiler!$B$21:$I$21,G552)+(F552-INDEX(2_Girdiler!$B$20:$I$20,G552))*(INDEX(2_Girdiler!$B$21:$I$21,G552+1)-INDEX(2_Girdiler!$B$21:$I$21,G552))/(INDEX(2_Girdiler!$B$20:$I$20,G552+1)-INDEX(2_Girdiler!$B$20:$I$20,G552)))</f>
        <v>3.06439775506122</v>
      </c>
      <c r="I552" s="16" t="n">
        <f aca="false">H552/2_Girdiler!$B$17</f>
        <v>1.22772345955978</v>
      </c>
      <c r="J552" s="16" t="n">
        <f aca="false">D552+I552</f>
        <v>9.71349109824428</v>
      </c>
    </row>
    <row r="553" customFormat="false" ht="15" hidden="false" customHeight="false" outlineLevel="0" collapsed="false">
      <c r="A553" s="0" t="n">
        <v>541</v>
      </c>
      <c r="B553" s="7" t="n">
        <v>0.97566</v>
      </c>
      <c r="C553" s="7" t="n">
        <v>0.433169</v>
      </c>
      <c r="D553" s="16" t="n">
        <f aca="false">LOGINV(B553,$B$7,$C$7)</f>
        <v>40.6357936059734</v>
      </c>
      <c r="E553" s="16" t="n">
        <f aca="false">LOGINV(C553,$B$8,$C$8)</f>
        <v>97.9624094603411</v>
      </c>
      <c r="F553" s="16" t="n">
        <f aca="false">$B$5/100*E553*2_Girdiler!$B$14*2_Girdiler!$B$15*2_Girdiler!$B$16</f>
        <v>2.46473422202218</v>
      </c>
      <c r="G553" s="16" t="n">
        <f aca="false">MIN(MATCH(F553,2_Girdiler!$B$20:$I$20,1),7)</f>
        <v>1</v>
      </c>
      <c r="H553" s="16" t="n">
        <f aca="false">IF(F553&gt;=40,2_Girdiler!$I$21+(F553-40)*(2_Girdiler!$I$21-2_Girdiler!$H$21)/(2_Girdiler!$I$20-2_Girdiler!$H$20),INDEX(2_Girdiler!$B$21:$I$21,G553)+(F553-INDEX(2_Girdiler!$B$20:$I$20,G553))*(INDEX(2_Girdiler!$B$21:$I$21,G553+1)-INDEX(2_Girdiler!$B$21:$I$21,G553))/(INDEX(2_Girdiler!$B$20:$I$20,G553+1)-INDEX(2_Girdiler!$B$20:$I$20,G553)))</f>
        <v>5.4224152884488</v>
      </c>
      <c r="I553" s="16" t="n">
        <f aca="false">H553/2_Girdiler!$B$17</f>
        <v>2.1724420226157</v>
      </c>
      <c r="J553" s="16" t="n">
        <f aca="false">D553+I553</f>
        <v>42.8082356285891</v>
      </c>
    </row>
    <row r="554" customFormat="false" ht="15" hidden="false" customHeight="false" outlineLevel="0" collapsed="false">
      <c r="A554" s="0" t="n">
        <v>542</v>
      </c>
      <c r="B554" s="7" t="n">
        <v>0.548843</v>
      </c>
      <c r="C554" s="7" t="n">
        <v>0.056027</v>
      </c>
      <c r="D554" s="16" t="n">
        <f aca="false">LOGINV(B554,$B$7,$C$7)</f>
        <v>14.5009557871479</v>
      </c>
      <c r="E554" s="16" t="n">
        <f aca="false">LOGINV(C554,$B$8,$C$8)</f>
        <v>39.1543424245709</v>
      </c>
      <c r="F554" s="16" t="n">
        <f aca="false">$B$5/100*E554*2_Girdiler!$B$14*2_Girdiler!$B$15*2_Girdiler!$B$16</f>
        <v>0.985123255402203</v>
      </c>
      <c r="G554" s="16" t="n">
        <f aca="false">MIN(MATCH(F554,2_Girdiler!$B$20:$I$20,1),7)</f>
        <v>1</v>
      </c>
      <c r="H554" s="16" t="n">
        <f aca="false">IF(F554&gt;=40,2_Girdiler!$I$21+(F554-40)*(2_Girdiler!$I$21-2_Girdiler!$H$21)/(2_Girdiler!$I$20-2_Girdiler!$H$20),INDEX(2_Girdiler!$B$21:$I$21,G554)+(F554-INDEX(2_Girdiler!$B$20:$I$20,G554))*(INDEX(2_Girdiler!$B$21:$I$21,G554+1)-INDEX(2_Girdiler!$B$21:$I$21,G554))/(INDEX(2_Girdiler!$B$20:$I$20,G554+1)-INDEX(2_Girdiler!$B$20:$I$20,G554)))</f>
        <v>2.16727116188485</v>
      </c>
      <c r="I554" s="16" t="n">
        <f aca="false">H554/2_Girdiler!$B$17</f>
        <v>0.868297741139762</v>
      </c>
      <c r="J554" s="16" t="n">
        <f aca="false">D554+I554</f>
        <v>15.3692535282877</v>
      </c>
    </row>
    <row r="555" customFormat="false" ht="15" hidden="false" customHeight="false" outlineLevel="0" collapsed="false">
      <c r="A555" s="0" t="n">
        <v>543</v>
      </c>
      <c r="B555" s="7" t="n">
        <v>0.059107</v>
      </c>
      <c r="C555" s="7" t="n">
        <v>0.601449</v>
      </c>
      <c r="D555" s="16" t="n">
        <f aca="false">LOGINV(B555,$B$7,$C$7)</f>
        <v>5.66873558689766</v>
      </c>
      <c r="E555" s="16" t="n">
        <f aca="false">LOGINV(C555,$B$8,$C$8)</f>
        <v>128.919319360204</v>
      </c>
      <c r="F555" s="16" t="n">
        <f aca="false">$B$5/100*E555*2_Girdiler!$B$14*2_Girdiler!$B$15*2_Girdiler!$B$16</f>
        <v>3.24361007510274</v>
      </c>
      <c r="G555" s="16" t="n">
        <f aca="false">MIN(MATCH(F555,2_Girdiler!$B$20:$I$20,1),7)</f>
        <v>1</v>
      </c>
      <c r="H555" s="16" t="n">
        <f aca="false">IF(F555&gt;=40,2_Girdiler!$I$21+(F555-40)*(2_Girdiler!$I$21-2_Girdiler!$H$21)/(2_Girdiler!$I$20-2_Girdiler!$H$20),INDEX(2_Girdiler!$B$21:$I$21,G555)+(F555-INDEX(2_Girdiler!$B$20:$I$20,G555))*(INDEX(2_Girdiler!$B$21:$I$21,G555+1)-INDEX(2_Girdiler!$B$21:$I$21,G555))/(INDEX(2_Girdiler!$B$20:$I$20,G555+1)-INDEX(2_Girdiler!$B$20:$I$20,G555)))</f>
        <v>7.13594216522603</v>
      </c>
      <c r="I555" s="16" t="n">
        <f aca="false">H555/2_Girdiler!$B$17</f>
        <v>2.8589511879912</v>
      </c>
      <c r="J555" s="16" t="n">
        <f aca="false">D555+I555</f>
        <v>8.52768677488886</v>
      </c>
    </row>
    <row r="556" customFormat="false" ht="15" hidden="false" customHeight="false" outlineLevel="0" collapsed="false">
      <c r="A556" s="0" t="n">
        <v>544</v>
      </c>
      <c r="B556" s="7" t="n">
        <v>0.337853</v>
      </c>
      <c r="C556" s="7" t="n">
        <v>0.296778</v>
      </c>
      <c r="D556" s="16" t="n">
        <f aca="false">LOGINV(B556,$B$7,$C$7)</f>
        <v>10.7254880109525</v>
      </c>
      <c r="E556" s="16" t="n">
        <f aca="false">LOGINV(C556,$B$8,$C$8)</f>
        <v>77.3802958102218</v>
      </c>
      <c r="F556" s="16" t="n">
        <f aca="false">$B$5/100*E556*2_Girdiler!$B$14*2_Girdiler!$B$15*2_Girdiler!$B$16</f>
        <v>1.94688824258518</v>
      </c>
      <c r="G556" s="16" t="n">
        <f aca="false">MIN(MATCH(F556,2_Girdiler!$B$20:$I$20,1),7)</f>
        <v>1</v>
      </c>
      <c r="H556" s="16" t="n">
        <f aca="false">IF(F556&gt;=40,2_Girdiler!$I$21+(F556-40)*(2_Girdiler!$I$21-2_Girdiler!$H$21)/(2_Girdiler!$I$20-2_Girdiler!$H$20),INDEX(2_Girdiler!$B$21:$I$21,G556)+(F556-INDEX(2_Girdiler!$B$20:$I$20,G556))*(INDEX(2_Girdiler!$B$21:$I$21,G556+1)-INDEX(2_Girdiler!$B$21:$I$21,G556))/(INDEX(2_Girdiler!$B$20:$I$20,G556+1)-INDEX(2_Girdiler!$B$20:$I$20,G556)))</f>
        <v>4.2831541336874</v>
      </c>
      <c r="I556" s="16" t="n">
        <f aca="false">H556/2_Girdiler!$B$17</f>
        <v>1.71600726509912</v>
      </c>
      <c r="J556" s="16" t="n">
        <f aca="false">D556+I556</f>
        <v>12.4414952760516</v>
      </c>
    </row>
    <row r="557" customFormat="false" ht="15" hidden="false" customHeight="false" outlineLevel="0" collapsed="false">
      <c r="A557" s="0" t="n">
        <v>545</v>
      </c>
      <c r="B557" s="7" t="n">
        <v>0.163259</v>
      </c>
      <c r="C557" s="7" t="n">
        <v>0.75824</v>
      </c>
      <c r="D557" s="16" t="n">
        <f aca="false">LOGINV(B557,$B$7,$C$7)</f>
        <v>7.83739189012846</v>
      </c>
      <c r="E557" s="16" t="n">
        <f aca="false">LOGINV(C557,$B$8,$C$8)</f>
        <v>171.657320151652</v>
      </c>
      <c r="F557" s="16" t="n">
        <f aca="false">$B$5/100*E557*2_Girdiler!$B$14*2_Girdiler!$B$15*2_Girdiler!$B$16</f>
        <v>4.31889817501556</v>
      </c>
      <c r="G557" s="16" t="n">
        <f aca="false">MIN(MATCH(F557,2_Girdiler!$B$20:$I$20,1),7)</f>
        <v>1</v>
      </c>
      <c r="H557" s="16" t="n">
        <f aca="false">IF(F557&gt;=40,2_Girdiler!$I$21+(F557-40)*(2_Girdiler!$I$21-2_Girdiler!$H$21)/(2_Girdiler!$I$20-2_Girdiler!$H$20),INDEX(2_Girdiler!$B$21:$I$21,G557)+(F557-INDEX(2_Girdiler!$B$20:$I$20,G557))*(INDEX(2_Girdiler!$B$21:$I$21,G557+1)-INDEX(2_Girdiler!$B$21:$I$21,G557))/(INDEX(2_Girdiler!$B$20:$I$20,G557+1)-INDEX(2_Girdiler!$B$20:$I$20,G557)))</f>
        <v>9.50157598503423</v>
      </c>
      <c r="I557" s="16" t="n">
        <f aca="false">H557/2_Girdiler!$B$17</f>
        <v>3.80672114785025</v>
      </c>
      <c r="J557" s="16" t="n">
        <f aca="false">D557+I557</f>
        <v>11.6441130379787</v>
      </c>
    </row>
    <row r="558" customFormat="false" ht="15" hidden="false" customHeight="false" outlineLevel="0" collapsed="false">
      <c r="A558" s="0" t="n">
        <v>546</v>
      </c>
      <c r="B558" s="7" t="n">
        <v>0.942085</v>
      </c>
      <c r="C558" s="7" t="n">
        <v>0.368867</v>
      </c>
      <c r="D558" s="16" t="n">
        <f aca="false">LOGINV(B558,$B$7,$C$7)</f>
        <v>32.5352025656368</v>
      </c>
      <c r="E558" s="16" t="n">
        <f aca="false">LOGINV(C558,$B$8,$C$8)</f>
        <v>87.9773844721243</v>
      </c>
      <c r="F558" s="16" t="n">
        <f aca="false">$B$5/100*E558*2_Girdiler!$B$14*2_Girdiler!$B$15*2_Girdiler!$B$16</f>
        <v>2.21351099331865</v>
      </c>
      <c r="G558" s="16" t="n">
        <f aca="false">MIN(MATCH(F558,2_Girdiler!$B$20:$I$20,1),7)</f>
        <v>1</v>
      </c>
      <c r="H558" s="16" t="n">
        <f aca="false">IF(F558&gt;=40,2_Girdiler!$I$21+(F558-40)*(2_Girdiler!$I$21-2_Girdiler!$H$21)/(2_Girdiler!$I$20-2_Girdiler!$H$20),INDEX(2_Girdiler!$B$21:$I$21,G558)+(F558-INDEX(2_Girdiler!$B$20:$I$20,G558))*(INDEX(2_Girdiler!$B$21:$I$21,G558+1)-INDEX(2_Girdiler!$B$21:$I$21,G558))/(INDEX(2_Girdiler!$B$20:$I$20,G558+1)-INDEX(2_Girdiler!$B$20:$I$20,G558)))</f>
        <v>4.86972418530103</v>
      </c>
      <c r="I558" s="16" t="n">
        <f aca="false">H558/2_Girdiler!$B$17</f>
        <v>1.95101129218791</v>
      </c>
      <c r="J558" s="16" t="n">
        <f aca="false">D558+I558</f>
        <v>34.4862138578247</v>
      </c>
    </row>
    <row r="559" customFormat="false" ht="15" hidden="false" customHeight="false" outlineLevel="0" collapsed="false">
      <c r="A559" s="0" t="n">
        <v>547</v>
      </c>
      <c r="B559" s="7" t="n">
        <v>0.376223</v>
      </c>
      <c r="C559" s="7" t="n">
        <v>0.29221</v>
      </c>
      <c r="D559" s="16" t="n">
        <f aca="false">LOGINV(B559,$B$7,$C$7)</f>
        <v>11.358737296652</v>
      </c>
      <c r="E559" s="16" t="n">
        <f aca="false">LOGINV(C559,$B$8,$C$8)</f>
        <v>76.7212994241325</v>
      </c>
      <c r="F559" s="16" t="n">
        <f aca="false">$B$5/100*E559*2_Girdiler!$B$14*2_Girdiler!$B$15*2_Girdiler!$B$16</f>
        <v>1.93030789351117</v>
      </c>
      <c r="G559" s="16" t="n">
        <f aca="false">MIN(MATCH(F559,2_Girdiler!$B$20:$I$20,1),7)</f>
        <v>1</v>
      </c>
      <c r="H559" s="16" t="n">
        <f aca="false">IF(F559&gt;=40,2_Girdiler!$I$21+(F559-40)*(2_Girdiler!$I$21-2_Girdiler!$H$21)/(2_Girdiler!$I$20-2_Girdiler!$H$20),INDEX(2_Girdiler!$B$21:$I$21,G559)+(F559-INDEX(2_Girdiler!$B$20:$I$20,G559))*(INDEX(2_Girdiler!$B$21:$I$21,G559+1)-INDEX(2_Girdiler!$B$21:$I$21,G559))/(INDEX(2_Girdiler!$B$20:$I$20,G559+1)-INDEX(2_Girdiler!$B$20:$I$20,G559)))</f>
        <v>4.24667736572458</v>
      </c>
      <c r="I559" s="16" t="n">
        <f aca="false">H559/2_Girdiler!$B$17</f>
        <v>1.70139317537043</v>
      </c>
      <c r="J559" s="16" t="n">
        <f aca="false">D559+I559</f>
        <v>13.0601304720224</v>
      </c>
    </row>
    <row r="560" customFormat="false" ht="15" hidden="false" customHeight="false" outlineLevel="0" collapsed="false">
      <c r="A560" s="0" t="n">
        <v>548</v>
      </c>
      <c r="B560" s="7" t="n">
        <v>0.174966</v>
      </c>
      <c r="C560" s="7" t="n">
        <v>0.314486</v>
      </c>
      <c r="D560" s="16" t="n">
        <f aca="false">LOGINV(B560,$B$7,$C$7)</f>
        <v>8.04287337883876</v>
      </c>
      <c r="E560" s="16" t="n">
        <f aca="false">LOGINV(C560,$B$8,$C$8)</f>
        <v>79.9450960109237</v>
      </c>
      <c r="F560" s="16" t="n">
        <f aca="false">$B$5/100*E560*2_Girdiler!$B$14*2_Girdiler!$B$15*2_Girdiler!$B$16</f>
        <v>2.01141861563484</v>
      </c>
      <c r="G560" s="16" t="n">
        <f aca="false">MIN(MATCH(F560,2_Girdiler!$B$20:$I$20,1),7)</f>
        <v>1</v>
      </c>
      <c r="H560" s="16" t="n">
        <f aca="false">IF(F560&gt;=40,2_Girdiler!$I$21+(F560-40)*(2_Girdiler!$I$21-2_Girdiler!$H$21)/(2_Girdiler!$I$20-2_Girdiler!$H$20),INDEX(2_Girdiler!$B$21:$I$21,G560)+(F560-INDEX(2_Girdiler!$B$20:$I$20,G560))*(INDEX(2_Girdiler!$B$21:$I$21,G560+1)-INDEX(2_Girdiler!$B$21:$I$21,G560))/(INDEX(2_Girdiler!$B$20:$I$20,G560+1)-INDEX(2_Girdiler!$B$20:$I$20,G560)))</f>
        <v>4.42512095439665</v>
      </c>
      <c r="I560" s="16" t="n">
        <f aca="false">H560/2_Girdiler!$B$17</f>
        <v>1.77288499775507</v>
      </c>
      <c r="J560" s="16" t="n">
        <f aca="false">D560+I560</f>
        <v>9.81575837659382</v>
      </c>
    </row>
    <row r="561" customFormat="false" ht="15" hidden="false" customHeight="false" outlineLevel="0" collapsed="false">
      <c r="A561" s="0" t="n">
        <v>549</v>
      </c>
      <c r="B561" s="7" t="n">
        <v>0.821672</v>
      </c>
      <c r="C561" s="7" t="n">
        <v>0.083373</v>
      </c>
      <c r="D561" s="16" t="n">
        <f aca="false">LOGINV(B561,$B$7,$C$7)</f>
        <v>22.6370206530239</v>
      </c>
      <c r="E561" s="16" t="n">
        <f aca="false">LOGINV(C561,$B$8,$C$8)</f>
        <v>44.7312955118171</v>
      </c>
      <c r="F561" s="16" t="n">
        <f aca="false">$B$5/100*E561*2_Girdiler!$B$14*2_Girdiler!$B$15*2_Girdiler!$B$16</f>
        <v>1.12543939507732</v>
      </c>
      <c r="G561" s="16" t="n">
        <f aca="false">MIN(MATCH(F561,2_Girdiler!$B$20:$I$20,1),7)</f>
        <v>1</v>
      </c>
      <c r="H561" s="16" t="n">
        <f aca="false">IF(F561&gt;=40,2_Girdiler!$I$21+(F561-40)*(2_Girdiler!$I$21-2_Girdiler!$H$21)/(2_Girdiler!$I$20-2_Girdiler!$H$20),INDEX(2_Girdiler!$B$21:$I$21,G561)+(F561-INDEX(2_Girdiler!$B$20:$I$20,G561))*(INDEX(2_Girdiler!$B$21:$I$21,G561+1)-INDEX(2_Girdiler!$B$21:$I$21,G561))/(INDEX(2_Girdiler!$B$20:$I$20,G561+1)-INDEX(2_Girdiler!$B$20:$I$20,G561)))</f>
        <v>2.4759666691701</v>
      </c>
      <c r="I561" s="16" t="n">
        <f aca="false">H561/2_Girdiler!$B$17</f>
        <v>0.991973825789302</v>
      </c>
      <c r="J561" s="16" t="n">
        <f aca="false">D561+I561</f>
        <v>23.6289944788132</v>
      </c>
    </row>
    <row r="562" customFormat="false" ht="15" hidden="false" customHeight="false" outlineLevel="0" collapsed="false">
      <c r="A562" s="0" t="n">
        <v>550</v>
      </c>
      <c r="B562" s="7" t="n">
        <v>0.819698</v>
      </c>
      <c r="C562" s="7" t="n">
        <v>0.055042</v>
      </c>
      <c r="D562" s="16" t="n">
        <f aca="false">LOGINV(B562,$B$7,$C$7)</f>
        <v>22.5420694726052</v>
      </c>
      <c r="E562" s="16" t="n">
        <f aca="false">LOGINV(C562,$B$8,$C$8)</f>
        <v>38.932877717192</v>
      </c>
      <c r="F562" s="16" t="n">
        <f aca="false">$B$5/100*E562*2_Girdiler!$B$14*2_Girdiler!$B$15*2_Girdiler!$B$16</f>
        <v>0.97955120336455</v>
      </c>
      <c r="G562" s="16" t="n">
        <f aca="false">MIN(MATCH(F562,2_Girdiler!$B$20:$I$20,1),7)</f>
        <v>1</v>
      </c>
      <c r="H562" s="16" t="n">
        <f aca="false">IF(F562&gt;=40,2_Girdiler!$I$21+(F562-40)*(2_Girdiler!$I$21-2_Girdiler!$H$21)/(2_Girdiler!$I$20-2_Girdiler!$H$20),INDEX(2_Girdiler!$B$21:$I$21,G562)+(F562-INDEX(2_Girdiler!$B$20:$I$20,G562))*(INDEX(2_Girdiler!$B$21:$I$21,G562+1)-INDEX(2_Girdiler!$B$21:$I$21,G562))/(INDEX(2_Girdiler!$B$20:$I$20,G562+1)-INDEX(2_Girdiler!$B$20:$I$20,G562)))</f>
        <v>2.15501264740201</v>
      </c>
      <c r="I562" s="16" t="n">
        <f aca="false">H562/2_Girdiler!$B$17</f>
        <v>0.863386477324523</v>
      </c>
      <c r="J562" s="16" t="n">
        <f aca="false">D562+I562</f>
        <v>23.4054559499297</v>
      </c>
    </row>
    <row r="563" customFormat="false" ht="15" hidden="false" customHeight="false" outlineLevel="0" collapsed="false">
      <c r="A563" s="0" t="n">
        <v>551</v>
      </c>
      <c r="B563" s="7" t="n">
        <v>0.53773</v>
      </c>
      <c r="C563" s="7" t="n">
        <v>0.76652</v>
      </c>
      <c r="D563" s="16" t="n">
        <f aca="false">LOGINV(B563,$B$7,$C$7)</f>
        <v>14.2762167077412</v>
      </c>
      <c r="E563" s="16" t="n">
        <f aca="false">LOGINV(C563,$B$8,$C$8)</f>
        <v>174.650679085341</v>
      </c>
      <c r="F563" s="16" t="n">
        <f aca="false">$B$5/100*E563*2_Girdiler!$B$14*2_Girdiler!$B$15*2_Girdiler!$B$16</f>
        <v>4.39421108578718</v>
      </c>
      <c r="G563" s="16" t="n">
        <f aca="false">MIN(MATCH(F563,2_Girdiler!$B$20:$I$20,1),7)</f>
        <v>1</v>
      </c>
      <c r="H563" s="16" t="n">
        <f aca="false">IF(F563&gt;=40,2_Girdiler!$I$21+(F563-40)*(2_Girdiler!$I$21-2_Girdiler!$H$21)/(2_Girdiler!$I$20-2_Girdiler!$H$20),INDEX(2_Girdiler!$B$21:$I$21,G563)+(F563-INDEX(2_Girdiler!$B$20:$I$20,G563))*(INDEX(2_Girdiler!$B$21:$I$21,G563+1)-INDEX(2_Girdiler!$B$21:$I$21,G563))/(INDEX(2_Girdiler!$B$20:$I$20,G563+1)-INDEX(2_Girdiler!$B$20:$I$20,G563)))</f>
        <v>9.66726438873181</v>
      </c>
      <c r="I563" s="16" t="n">
        <f aca="false">H563/2_Girdiler!$B$17</f>
        <v>3.87310271984447</v>
      </c>
      <c r="J563" s="16" t="n">
        <f aca="false">D563+I563</f>
        <v>18.1493194275857</v>
      </c>
    </row>
    <row r="564" customFormat="false" ht="15" hidden="false" customHeight="false" outlineLevel="0" collapsed="false">
      <c r="A564" s="0" t="n">
        <v>552</v>
      </c>
      <c r="B564" s="7" t="n">
        <v>0.339316</v>
      </c>
      <c r="C564" s="7" t="n">
        <v>0.876258</v>
      </c>
      <c r="D564" s="16" t="n">
        <f aca="false">LOGINV(B564,$B$7,$C$7)</f>
        <v>10.749423427175</v>
      </c>
      <c r="E564" s="16" t="n">
        <f aca="false">LOGINV(C564,$B$8,$C$8)</f>
        <v>230.38188185038</v>
      </c>
      <c r="F564" s="16" t="n">
        <f aca="false">$B$5/100*E564*2_Girdiler!$B$14*2_Girdiler!$B$15*2_Girdiler!$B$16</f>
        <v>5.79640814735557</v>
      </c>
      <c r="G564" s="16" t="n">
        <f aca="false">MIN(MATCH(F564,2_Girdiler!$B$20:$I$20,1),7)</f>
        <v>2</v>
      </c>
      <c r="H564" s="16" t="n">
        <f aca="false">IF(F564&gt;=40,2_Girdiler!$I$21+(F564-40)*(2_Girdiler!$I$21-2_Girdiler!$H$21)/(2_Girdiler!$I$20-2_Girdiler!$H$20),INDEX(2_Girdiler!$B$21:$I$21,G564)+(F564-INDEX(2_Girdiler!$B$20:$I$20,G564))*(INDEX(2_Girdiler!$B$21:$I$21,G564+1)-INDEX(2_Girdiler!$B$21:$I$21,G564))/(INDEX(2_Girdiler!$B$20:$I$20,G564+1)-INDEX(2_Girdiler!$B$20:$I$20,G564)))</f>
        <v>12.2742530357689</v>
      </c>
      <c r="I564" s="16" t="n">
        <f aca="false">H564/2_Girdiler!$B$17</f>
        <v>4.91756932522793</v>
      </c>
      <c r="J564" s="16" t="n">
        <f aca="false">D564+I564</f>
        <v>15.6669927524029</v>
      </c>
    </row>
    <row r="565" customFormat="false" ht="15" hidden="false" customHeight="false" outlineLevel="0" collapsed="false">
      <c r="A565" s="0" t="n">
        <v>553</v>
      </c>
      <c r="B565" s="7" t="n">
        <v>0.762388</v>
      </c>
      <c r="C565" s="7" t="n">
        <v>0.641098</v>
      </c>
      <c r="D565" s="16" t="n">
        <f aca="false">LOGINV(B565,$B$7,$C$7)</f>
        <v>20.1617342948345</v>
      </c>
      <c r="E565" s="16" t="n">
        <f aca="false">LOGINV(C565,$B$8,$C$8)</f>
        <v>137.897369792627</v>
      </c>
      <c r="F565" s="16" t="n">
        <f aca="false">$B$5/100*E565*2_Girdiler!$B$14*2_Girdiler!$B$15*2_Girdiler!$B$16</f>
        <v>3.4694978239825</v>
      </c>
      <c r="G565" s="16" t="n">
        <f aca="false">MIN(MATCH(F565,2_Girdiler!$B$20:$I$20,1),7)</f>
        <v>1</v>
      </c>
      <c r="H565" s="16" t="n">
        <f aca="false">IF(F565&gt;=40,2_Girdiler!$I$21+(F565-40)*(2_Girdiler!$I$21-2_Girdiler!$H$21)/(2_Girdiler!$I$20-2_Girdiler!$H$20),INDEX(2_Girdiler!$B$21:$I$21,G565)+(F565-INDEX(2_Girdiler!$B$20:$I$20,G565))*(INDEX(2_Girdiler!$B$21:$I$21,G565+1)-INDEX(2_Girdiler!$B$21:$I$21,G565))/(INDEX(2_Girdiler!$B$20:$I$20,G565+1)-INDEX(2_Girdiler!$B$20:$I$20,G565)))</f>
        <v>7.63289521276151</v>
      </c>
      <c r="I565" s="16" t="n">
        <f aca="false">H565/2_Girdiler!$B$17</f>
        <v>3.05805096665125</v>
      </c>
      <c r="J565" s="16" t="n">
        <f aca="false">D565+I565</f>
        <v>23.2197852614857</v>
      </c>
    </row>
    <row r="566" customFormat="false" ht="15" hidden="false" customHeight="false" outlineLevel="0" collapsed="false">
      <c r="A566" s="0" t="n">
        <v>554</v>
      </c>
      <c r="B566" s="7" t="n">
        <v>0.35963</v>
      </c>
      <c r="C566" s="7" t="n">
        <v>0.136237</v>
      </c>
      <c r="D566" s="16" t="n">
        <f aca="false">LOGINV(B566,$B$7,$C$7)</f>
        <v>11.0833469362434</v>
      </c>
      <c r="E566" s="16" t="n">
        <f aca="false">LOGINV(C566,$B$8,$C$8)</f>
        <v>53.7782104377063</v>
      </c>
      <c r="F566" s="16" t="n">
        <f aca="false">$B$5/100*E566*2_Girdiler!$B$14*2_Girdiler!$B$15*2_Girdiler!$B$16</f>
        <v>1.35305977461269</v>
      </c>
      <c r="G566" s="16" t="n">
        <f aca="false">MIN(MATCH(F566,2_Girdiler!$B$20:$I$20,1),7)</f>
        <v>1</v>
      </c>
      <c r="H566" s="16" t="n">
        <f aca="false">IF(F566&gt;=40,2_Girdiler!$I$21+(F566-40)*(2_Girdiler!$I$21-2_Girdiler!$H$21)/(2_Girdiler!$I$20-2_Girdiler!$H$20),INDEX(2_Girdiler!$B$21:$I$21,G566)+(F566-INDEX(2_Girdiler!$B$20:$I$20,G566))*(INDEX(2_Girdiler!$B$21:$I$21,G566+1)-INDEX(2_Girdiler!$B$21:$I$21,G566))/(INDEX(2_Girdiler!$B$20:$I$20,G566+1)-INDEX(2_Girdiler!$B$20:$I$20,G566)))</f>
        <v>2.97673150414792</v>
      </c>
      <c r="I566" s="16" t="n">
        <f aca="false">H566/2_Girdiler!$B$17</f>
        <v>1.19260076287977</v>
      </c>
      <c r="J566" s="16" t="n">
        <f aca="false">D566+I566</f>
        <v>12.2759476991232</v>
      </c>
    </row>
    <row r="567" customFormat="false" ht="15" hidden="false" customHeight="false" outlineLevel="0" collapsed="false">
      <c r="A567" s="0" t="n">
        <v>555</v>
      </c>
      <c r="B567" s="7" t="n">
        <v>0.595196</v>
      </c>
      <c r="C567" s="7" t="n">
        <v>0.204139</v>
      </c>
      <c r="D567" s="16" t="n">
        <f aca="false">LOGINV(B567,$B$7,$C$7)</f>
        <v>15.4884621210311</v>
      </c>
      <c r="E567" s="16" t="n">
        <f aca="false">LOGINV(C567,$B$8,$C$8)</f>
        <v>64.0361149819079</v>
      </c>
      <c r="F567" s="16" t="n">
        <f aca="false">$B$5/100*E567*2_Girdiler!$B$14*2_Girdiler!$B$15*2_Girdiler!$B$16</f>
        <v>1.6111486529448</v>
      </c>
      <c r="G567" s="16" t="n">
        <f aca="false">MIN(MATCH(F567,2_Girdiler!$B$20:$I$20,1),7)</f>
        <v>1</v>
      </c>
      <c r="H567" s="16" t="n">
        <f aca="false">IF(F567&gt;=40,2_Girdiler!$I$21+(F567-40)*(2_Girdiler!$I$21-2_Girdiler!$H$21)/(2_Girdiler!$I$20-2_Girdiler!$H$20),INDEX(2_Girdiler!$B$21:$I$21,G567)+(F567-INDEX(2_Girdiler!$B$20:$I$20,G567))*(INDEX(2_Girdiler!$B$21:$I$21,G567+1)-INDEX(2_Girdiler!$B$21:$I$21,G567))/(INDEX(2_Girdiler!$B$20:$I$20,G567+1)-INDEX(2_Girdiler!$B$20:$I$20,G567)))</f>
        <v>3.54452703647857</v>
      </c>
      <c r="I567" s="16" t="n">
        <f aca="false">H567/2_Girdiler!$B$17</f>
        <v>1.42008294730712</v>
      </c>
      <c r="J567" s="16" t="n">
        <f aca="false">D567+I567</f>
        <v>16.9085450683382</v>
      </c>
    </row>
    <row r="568" customFormat="false" ht="15" hidden="false" customHeight="false" outlineLevel="0" collapsed="false">
      <c r="A568" s="0" t="n">
        <v>556</v>
      </c>
      <c r="B568" s="7" t="n">
        <v>0.879231</v>
      </c>
      <c r="C568" s="7" t="n">
        <v>0.879182</v>
      </c>
      <c r="D568" s="16" t="n">
        <f aca="false">LOGINV(B568,$B$7,$C$7)</f>
        <v>26.0130851968725</v>
      </c>
      <c r="E568" s="16" t="n">
        <f aca="false">LOGINV(C568,$B$8,$C$8)</f>
        <v>232.537102361132</v>
      </c>
      <c r="F568" s="16" t="n">
        <f aca="false">$B$5/100*E568*2_Girdiler!$B$14*2_Girdiler!$B$15*2_Girdiler!$B$16</f>
        <v>5.85063349540607</v>
      </c>
      <c r="G568" s="16" t="n">
        <f aca="false">MIN(MATCH(F568,2_Girdiler!$B$20:$I$20,1),7)</f>
        <v>2</v>
      </c>
      <c r="H568" s="16" t="n">
        <f aca="false">IF(F568&gt;=40,2_Girdiler!$I$21+(F568-40)*(2_Girdiler!$I$21-2_Girdiler!$H$21)/(2_Girdiler!$I$20-2_Girdiler!$H$20),INDEX(2_Girdiler!$B$21:$I$21,G568)+(F568-INDEX(2_Girdiler!$B$20:$I$20,G568))*(INDEX(2_Girdiler!$B$21:$I$21,G568+1)-INDEX(2_Girdiler!$B$21:$I$21,G568))/(INDEX(2_Girdiler!$B$20:$I$20,G568+1)-INDEX(2_Girdiler!$B$20:$I$20,G568)))</f>
        <v>12.3610135926497</v>
      </c>
      <c r="I568" s="16" t="n">
        <f aca="false">H568/2_Girdiler!$B$17</f>
        <v>4.95232916372184</v>
      </c>
      <c r="J568" s="16" t="n">
        <f aca="false">D568+I568</f>
        <v>30.9654143605943</v>
      </c>
    </row>
    <row r="569" customFormat="false" ht="15" hidden="false" customHeight="false" outlineLevel="0" collapsed="false">
      <c r="A569" s="0" t="n">
        <v>557</v>
      </c>
      <c r="B569" s="7" t="n">
        <v>0.495011</v>
      </c>
      <c r="C569" s="7" t="n">
        <v>0.689909</v>
      </c>
      <c r="D569" s="16" t="n">
        <f aca="false">LOGINV(B569,$B$7,$C$7)</f>
        <v>13.447984108979</v>
      </c>
      <c r="E569" s="16" t="n">
        <f aca="false">LOGINV(C569,$B$8,$C$8)</f>
        <v>150.37527234091</v>
      </c>
      <c r="F569" s="16" t="n">
        <f aca="false">$B$5/100*E569*2_Girdiler!$B$14*2_Girdiler!$B$15*2_Girdiler!$B$16</f>
        <v>3.78344185209729</v>
      </c>
      <c r="G569" s="16" t="n">
        <f aca="false">MIN(MATCH(F569,2_Girdiler!$B$20:$I$20,1),7)</f>
        <v>1</v>
      </c>
      <c r="H569" s="16" t="n">
        <f aca="false">IF(F569&gt;=40,2_Girdiler!$I$21+(F569-40)*(2_Girdiler!$I$21-2_Girdiler!$H$21)/(2_Girdiler!$I$20-2_Girdiler!$H$20),INDEX(2_Girdiler!$B$21:$I$21,G569)+(F569-INDEX(2_Girdiler!$B$20:$I$20,G569))*(INDEX(2_Girdiler!$B$21:$I$21,G569+1)-INDEX(2_Girdiler!$B$21:$I$21,G569))/(INDEX(2_Girdiler!$B$20:$I$20,G569+1)-INDEX(2_Girdiler!$B$20:$I$20,G569)))</f>
        <v>8.32357207461403</v>
      </c>
      <c r="I569" s="16" t="n">
        <f aca="false">H569/2_Girdiler!$B$17</f>
        <v>3.33476445297037</v>
      </c>
      <c r="J569" s="16" t="n">
        <f aca="false">D569+I569</f>
        <v>16.7827485619493</v>
      </c>
    </row>
    <row r="570" customFormat="false" ht="15" hidden="false" customHeight="false" outlineLevel="0" collapsed="false">
      <c r="A570" s="0" t="n">
        <v>558</v>
      </c>
      <c r="B570" s="7" t="n">
        <v>0.726977</v>
      </c>
      <c r="C570" s="7" t="n">
        <v>0.343125</v>
      </c>
      <c r="D570" s="16" t="n">
        <f aca="false">LOGINV(B570,$B$7,$C$7)</f>
        <v>18.9594020895053</v>
      </c>
      <c r="E570" s="16" t="n">
        <f aca="false">LOGINV(C570,$B$8,$C$8)</f>
        <v>84.139809730849</v>
      </c>
      <c r="F570" s="16" t="n">
        <f aca="false">$B$5/100*E570*2_Girdiler!$B$14*2_Girdiler!$B$15*2_Girdiler!$B$16</f>
        <v>2.11695761282816</v>
      </c>
      <c r="G570" s="16" t="n">
        <f aca="false">MIN(MATCH(F570,2_Girdiler!$B$20:$I$20,1),7)</f>
        <v>1</v>
      </c>
      <c r="H570" s="16" t="n">
        <f aca="false">IF(F570&gt;=40,2_Girdiler!$I$21+(F570-40)*(2_Girdiler!$I$21-2_Girdiler!$H$21)/(2_Girdiler!$I$20-2_Girdiler!$H$20),INDEX(2_Girdiler!$B$21:$I$21,G570)+(F570-INDEX(2_Girdiler!$B$20:$I$20,G570))*(INDEX(2_Girdiler!$B$21:$I$21,G570+1)-INDEX(2_Girdiler!$B$21:$I$21,G570))/(INDEX(2_Girdiler!$B$20:$I$20,G570+1)-INDEX(2_Girdiler!$B$20:$I$20,G570)))</f>
        <v>4.65730674822195</v>
      </c>
      <c r="I570" s="16" t="n">
        <f aca="false">H570/2_Girdiler!$B$17</f>
        <v>1.86590815233251</v>
      </c>
      <c r="J570" s="16" t="n">
        <f aca="false">D570+I570</f>
        <v>20.8253102418378</v>
      </c>
    </row>
    <row r="571" customFormat="false" ht="15" hidden="false" customHeight="false" outlineLevel="0" collapsed="false">
      <c r="A571" s="0" t="n">
        <v>559</v>
      </c>
      <c r="B571" s="7" t="n">
        <v>0.153565</v>
      </c>
      <c r="C571" s="7" t="n">
        <v>0.428746</v>
      </c>
      <c r="D571" s="16" t="n">
        <f aca="false">LOGINV(B571,$B$7,$C$7)</f>
        <v>7.66410835571218</v>
      </c>
      <c r="E571" s="16" t="n">
        <f aca="false">LOGINV(C571,$B$8,$C$8)</f>
        <v>97.2532272661927</v>
      </c>
      <c r="F571" s="16" t="n">
        <f aca="false">$B$5/100*E571*2_Girdiler!$B$14*2_Girdiler!$B$15*2_Girdiler!$B$16</f>
        <v>2.44689119801741</v>
      </c>
      <c r="G571" s="16" t="n">
        <f aca="false">MIN(MATCH(F571,2_Girdiler!$B$20:$I$20,1),7)</f>
        <v>1</v>
      </c>
      <c r="H571" s="16" t="n">
        <f aca="false">IF(F571&gt;=40,2_Girdiler!$I$21+(F571-40)*(2_Girdiler!$I$21-2_Girdiler!$H$21)/(2_Girdiler!$I$20-2_Girdiler!$H$20),INDEX(2_Girdiler!$B$21:$I$21,G571)+(F571-INDEX(2_Girdiler!$B$20:$I$20,G571))*(INDEX(2_Girdiler!$B$21:$I$21,G571+1)-INDEX(2_Girdiler!$B$21:$I$21,G571))/(INDEX(2_Girdiler!$B$20:$I$20,G571+1)-INDEX(2_Girdiler!$B$20:$I$20,G571)))</f>
        <v>5.3831606356383</v>
      </c>
      <c r="I571" s="16" t="n">
        <f aca="false">H571/2_Girdiler!$B$17</f>
        <v>2.15671499825252</v>
      </c>
      <c r="J571" s="16" t="n">
        <f aca="false">D571+I571</f>
        <v>9.8208233539647</v>
      </c>
    </row>
    <row r="572" customFormat="false" ht="15" hidden="false" customHeight="false" outlineLevel="0" collapsed="false">
      <c r="A572" s="0" t="n">
        <v>560</v>
      </c>
      <c r="B572" s="7" t="n">
        <v>0.503394</v>
      </c>
      <c r="C572" s="7" t="n">
        <v>0.693217</v>
      </c>
      <c r="D572" s="16" t="n">
        <f aca="false">LOGINV(B572,$B$7,$C$7)</f>
        <v>13.606425381303</v>
      </c>
      <c r="E572" s="16" t="n">
        <f aca="false">LOGINV(C572,$B$8,$C$8)</f>
        <v>151.29022204371</v>
      </c>
      <c r="F572" s="16" t="n">
        <f aca="false">$B$5/100*E572*2_Girdiler!$B$14*2_Girdiler!$B$15*2_Girdiler!$B$16</f>
        <v>3.80646198661975</v>
      </c>
      <c r="G572" s="16" t="n">
        <f aca="false">MIN(MATCH(F572,2_Girdiler!$B$20:$I$20,1),7)</f>
        <v>1</v>
      </c>
      <c r="H572" s="16" t="n">
        <f aca="false">IF(F572&gt;=40,2_Girdiler!$I$21+(F572-40)*(2_Girdiler!$I$21-2_Girdiler!$H$21)/(2_Girdiler!$I$20-2_Girdiler!$H$20),INDEX(2_Girdiler!$B$21:$I$21,G572)+(F572-INDEX(2_Girdiler!$B$20:$I$20,G572))*(INDEX(2_Girdiler!$B$21:$I$21,G572+1)-INDEX(2_Girdiler!$B$21:$I$21,G572))/(INDEX(2_Girdiler!$B$20:$I$20,G572+1)-INDEX(2_Girdiler!$B$20:$I$20,G572)))</f>
        <v>8.37421637056345</v>
      </c>
      <c r="I572" s="16" t="n">
        <f aca="false">H572/2_Girdiler!$B$17</f>
        <v>3.35505463564241</v>
      </c>
      <c r="J572" s="16" t="n">
        <f aca="false">D572+I572</f>
        <v>16.9614800169454</v>
      </c>
    </row>
    <row r="573" customFormat="false" ht="15" hidden="false" customHeight="false" outlineLevel="0" collapsed="false">
      <c r="A573" s="0" t="n">
        <v>561</v>
      </c>
      <c r="B573" s="7" t="n">
        <v>0.684215</v>
      </c>
      <c r="C573" s="7" t="n">
        <v>0.055431</v>
      </c>
      <c r="D573" s="16" t="n">
        <f aca="false">LOGINV(B573,$B$7,$C$7)</f>
        <v>17.6914852288774</v>
      </c>
      <c r="E573" s="16" t="n">
        <f aca="false">LOGINV(C573,$B$8,$C$8)</f>
        <v>39.0205600640638</v>
      </c>
      <c r="F573" s="16" t="n">
        <f aca="false">$B$5/100*E573*2_Girdiler!$B$14*2_Girdiler!$B$15*2_Girdiler!$B$16</f>
        <v>0.981757291211846</v>
      </c>
      <c r="G573" s="16" t="n">
        <f aca="false">MIN(MATCH(F573,2_Girdiler!$B$20:$I$20,1),7)</f>
        <v>1</v>
      </c>
      <c r="H573" s="16" t="n">
        <f aca="false">IF(F573&gt;=40,2_Girdiler!$I$21+(F573-40)*(2_Girdiler!$I$21-2_Girdiler!$H$21)/(2_Girdiler!$I$20-2_Girdiler!$H$20),INDEX(2_Girdiler!$B$21:$I$21,G573)+(F573-INDEX(2_Girdiler!$B$20:$I$20,G573))*(INDEX(2_Girdiler!$B$21:$I$21,G573+1)-INDEX(2_Girdiler!$B$21:$I$21,G573))/(INDEX(2_Girdiler!$B$20:$I$20,G573+1)-INDEX(2_Girdiler!$B$20:$I$20,G573)))</f>
        <v>2.15986604066606</v>
      </c>
      <c r="I573" s="16" t="n">
        <f aca="false">H573/2_Girdiler!$B$17</f>
        <v>0.865330945779672</v>
      </c>
      <c r="J573" s="16" t="n">
        <f aca="false">D573+I573</f>
        <v>18.5568161746571</v>
      </c>
    </row>
    <row r="574" customFormat="false" ht="15" hidden="false" customHeight="false" outlineLevel="0" collapsed="false">
      <c r="A574" s="0" t="n">
        <v>562</v>
      </c>
      <c r="B574" s="7" t="n">
        <v>0.921988</v>
      </c>
      <c r="C574" s="7" t="n">
        <v>0.205122</v>
      </c>
      <c r="D574" s="16" t="n">
        <f aca="false">LOGINV(B574,$B$7,$C$7)</f>
        <v>29.8597588284956</v>
      </c>
      <c r="E574" s="16" t="n">
        <f aca="false">LOGINV(C574,$B$8,$C$8)</f>
        <v>64.1794381440441</v>
      </c>
      <c r="F574" s="16" t="n">
        <f aca="false">$B$5/100*E574*2_Girdiler!$B$14*2_Girdiler!$B$15*2_Girdiler!$B$16</f>
        <v>1.61475466370415</v>
      </c>
      <c r="G574" s="16" t="n">
        <f aca="false">MIN(MATCH(F574,2_Girdiler!$B$20:$I$20,1),7)</f>
        <v>1</v>
      </c>
      <c r="H574" s="16" t="n">
        <f aca="false">IF(F574&gt;=40,2_Girdiler!$I$21+(F574-40)*(2_Girdiler!$I$21-2_Girdiler!$H$21)/(2_Girdiler!$I$20-2_Girdiler!$H$20),INDEX(2_Girdiler!$B$21:$I$21,G574)+(F574-INDEX(2_Girdiler!$B$20:$I$20,G574))*(INDEX(2_Girdiler!$B$21:$I$21,G574+1)-INDEX(2_Girdiler!$B$21:$I$21,G574))/(INDEX(2_Girdiler!$B$20:$I$20,G574+1)-INDEX(2_Girdiler!$B$20:$I$20,G574)))</f>
        <v>3.55246026014913</v>
      </c>
      <c r="I574" s="16" t="n">
        <f aca="false">H574/2_Girdiler!$B$17</f>
        <v>1.42326132217513</v>
      </c>
      <c r="J574" s="16" t="n">
        <f aca="false">D574+I574</f>
        <v>31.2830201506708</v>
      </c>
    </row>
    <row r="575" customFormat="false" ht="15" hidden="false" customHeight="false" outlineLevel="0" collapsed="false">
      <c r="A575" s="0" t="n">
        <v>563</v>
      </c>
      <c r="B575" s="7" t="n">
        <v>0.233673</v>
      </c>
      <c r="C575" s="7" t="n">
        <v>0.089099</v>
      </c>
      <c r="D575" s="16" t="n">
        <f aca="false">LOGINV(B575,$B$7,$C$7)</f>
        <v>9.03114736621691</v>
      </c>
      <c r="E575" s="16" t="n">
        <f aca="false">LOGINV(C575,$B$8,$C$8)</f>
        <v>45.7950894256684</v>
      </c>
      <c r="F575" s="16" t="n">
        <f aca="false">$B$5/100*E575*2_Girdiler!$B$14*2_Girdiler!$B$15*2_Girdiler!$B$16</f>
        <v>1.15220444994982</v>
      </c>
      <c r="G575" s="16" t="n">
        <f aca="false">MIN(MATCH(F575,2_Girdiler!$B$20:$I$20,1),7)</f>
        <v>1</v>
      </c>
      <c r="H575" s="16" t="n">
        <f aca="false">IF(F575&gt;=40,2_Girdiler!$I$21+(F575-40)*(2_Girdiler!$I$21-2_Girdiler!$H$21)/(2_Girdiler!$I$20-2_Girdiler!$H$20),INDEX(2_Girdiler!$B$21:$I$21,G575)+(F575-INDEX(2_Girdiler!$B$20:$I$20,G575))*(INDEX(2_Girdiler!$B$21:$I$21,G575+1)-INDEX(2_Girdiler!$B$21:$I$21,G575))/(INDEX(2_Girdiler!$B$20:$I$20,G575+1)-INDEX(2_Girdiler!$B$20:$I$20,G575)))</f>
        <v>2.5348497898896</v>
      </c>
      <c r="I575" s="16" t="n">
        <f aca="false">H575/2_Girdiler!$B$17</f>
        <v>1.01556481966731</v>
      </c>
      <c r="J575" s="16" t="n">
        <f aca="false">D575+I575</f>
        <v>10.0467121858842</v>
      </c>
    </row>
    <row r="576" customFormat="false" ht="15" hidden="false" customHeight="false" outlineLevel="0" collapsed="false">
      <c r="A576" s="0" t="n">
        <v>564</v>
      </c>
      <c r="B576" s="7" t="n">
        <v>0.496066</v>
      </c>
      <c r="C576" s="7" t="n">
        <v>0.924362</v>
      </c>
      <c r="D576" s="16" t="n">
        <f aca="false">LOGINV(B576,$B$7,$C$7)</f>
        <v>13.4678228438867</v>
      </c>
      <c r="E576" s="16" t="n">
        <f aca="false">LOGINV(C576,$B$8,$C$8)</f>
        <v>275.764350887309</v>
      </c>
      <c r="F576" s="16" t="n">
        <f aca="false">$B$5/100*E576*2_Girdiler!$B$14*2_Girdiler!$B$15*2_Girdiler!$B$16</f>
        <v>6.9382310683247</v>
      </c>
      <c r="G576" s="16" t="n">
        <f aca="false">MIN(MATCH(F576,2_Girdiler!$B$20:$I$20,1),7)</f>
        <v>2</v>
      </c>
      <c r="H576" s="16" t="n">
        <f aca="false">IF(F576&gt;=40,2_Girdiler!$I$21+(F576-40)*(2_Girdiler!$I$21-2_Girdiler!$H$21)/(2_Girdiler!$I$20-2_Girdiler!$H$20),INDEX(2_Girdiler!$B$21:$I$21,G576)+(F576-INDEX(2_Girdiler!$B$20:$I$20,G576))*(INDEX(2_Girdiler!$B$21:$I$21,G576+1)-INDEX(2_Girdiler!$B$21:$I$21,G576))/(INDEX(2_Girdiler!$B$20:$I$20,G576+1)-INDEX(2_Girdiler!$B$20:$I$20,G576)))</f>
        <v>14.1011697093195</v>
      </c>
      <c r="I576" s="16" t="n">
        <f aca="false">H576/2_Girdiler!$B$17</f>
        <v>5.64950709507994</v>
      </c>
      <c r="J576" s="16" t="n">
        <f aca="false">D576+I576</f>
        <v>19.1173299389667</v>
      </c>
    </row>
    <row r="577" customFormat="false" ht="15" hidden="false" customHeight="false" outlineLevel="0" collapsed="false">
      <c r="A577" s="0" t="n">
        <v>565</v>
      </c>
      <c r="B577" s="7" t="n">
        <v>0.662654</v>
      </c>
      <c r="C577" s="7" t="n">
        <v>0.49135</v>
      </c>
      <c r="D577" s="16" t="n">
        <f aca="false">LOGINV(B577,$B$7,$C$7)</f>
        <v>17.1114941793993</v>
      </c>
      <c r="E577" s="16" t="n">
        <f aca="false">LOGINV(C577,$B$8,$C$8)</f>
        <v>107.687341408092</v>
      </c>
      <c r="F577" s="16" t="n">
        <f aca="false">$B$5/100*E577*2_Girdiler!$B$14*2_Girdiler!$B$15*2_Girdiler!$B$16</f>
        <v>2.70941350982759</v>
      </c>
      <c r="G577" s="16" t="n">
        <f aca="false">MIN(MATCH(F577,2_Girdiler!$B$20:$I$20,1),7)</f>
        <v>1</v>
      </c>
      <c r="H577" s="16" t="n">
        <f aca="false">IF(F577&gt;=40,2_Girdiler!$I$21+(F577-40)*(2_Girdiler!$I$21-2_Girdiler!$H$21)/(2_Girdiler!$I$20-2_Girdiler!$H$20),INDEX(2_Girdiler!$B$21:$I$21,G577)+(F577-INDEX(2_Girdiler!$B$20:$I$20,G577))*(INDEX(2_Girdiler!$B$21:$I$21,G577+1)-INDEX(2_Girdiler!$B$21:$I$21,G577))/(INDEX(2_Girdiler!$B$20:$I$20,G577+1)-INDEX(2_Girdiler!$B$20:$I$20,G577)))</f>
        <v>5.96070972162069</v>
      </c>
      <c r="I577" s="16" t="n">
        <f aca="false">H577/2_Girdiler!$B$17</f>
        <v>2.38810485641855</v>
      </c>
      <c r="J577" s="16" t="n">
        <f aca="false">D577+I577</f>
        <v>19.4995990358179</v>
      </c>
    </row>
    <row r="578" customFormat="false" ht="15" hidden="false" customHeight="false" outlineLevel="0" collapsed="false">
      <c r="A578" s="0" t="n">
        <v>566</v>
      </c>
      <c r="B578" s="7" t="n">
        <v>0.859281</v>
      </c>
      <c r="C578" s="7" t="n">
        <v>0.949564</v>
      </c>
      <c r="D578" s="16" t="n">
        <f aca="false">LOGINV(B578,$B$7,$C$7)</f>
        <v>24.6844264487754</v>
      </c>
      <c r="E578" s="16" t="n">
        <f aca="false">LOGINV(C578,$B$8,$C$8)</f>
        <v>314.902382760528</v>
      </c>
      <c r="F578" s="16" t="n">
        <f aca="false">$B$5/100*E578*2_Girdiler!$B$14*2_Girdiler!$B$15*2_Girdiler!$B$16</f>
        <v>7.92294395025488</v>
      </c>
      <c r="G578" s="16" t="n">
        <f aca="false">MIN(MATCH(F578,2_Girdiler!$B$20:$I$20,1),7)</f>
        <v>2</v>
      </c>
      <c r="H578" s="16" t="n">
        <f aca="false">IF(F578&gt;=40,2_Girdiler!$I$21+(F578-40)*(2_Girdiler!$I$21-2_Girdiler!$H$21)/(2_Girdiler!$I$20-2_Girdiler!$H$20),INDEX(2_Girdiler!$B$21:$I$21,G578)+(F578-INDEX(2_Girdiler!$B$20:$I$20,G578))*(INDEX(2_Girdiler!$B$21:$I$21,G578+1)-INDEX(2_Girdiler!$B$21:$I$21,G578))/(INDEX(2_Girdiler!$B$20:$I$20,G578+1)-INDEX(2_Girdiler!$B$20:$I$20,G578)))</f>
        <v>15.6767103204078</v>
      </c>
      <c r="I578" s="16" t="n">
        <f aca="false">H578/2_Girdiler!$B$17</f>
        <v>6.28073330144543</v>
      </c>
      <c r="J578" s="16" t="n">
        <f aca="false">D578+I578</f>
        <v>30.9651597502209</v>
      </c>
    </row>
    <row r="579" customFormat="false" ht="15" hidden="false" customHeight="false" outlineLevel="0" collapsed="false">
      <c r="A579" s="0" t="n">
        <v>567</v>
      </c>
      <c r="B579" s="7" t="n">
        <v>0.561117</v>
      </c>
      <c r="C579" s="7" t="n">
        <v>0.792993</v>
      </c>
      <c r="D579" s="16" t="n">
        <f aca="false">LOGINV(B579,$B$7,$C$7)</f>
        <v>14.7542198529078</v>
      </c>
      <c r="E579" s="16" t="n">
        <f aca="false">LOGINV(C579,$B$8,$C$8)</f>
        <v>185.027769746873</v>
      </c>
      <c r="F579" s="16" t="n">
        <f aca="false">$B$5/100*E579*2_Girdiler!$B$14*2_Girdiler!$B$15*2_Girdiler!$B$16</f>
        <v>4.65529868683133</v>
      </c>
      <c r="G579" s="16" t="n">
        <f aca="false">MIN(MATCH(F579,2_Girdiler!$B$20:$I$20,1),7)</f>
        <v>1</v>
      </c>
      <c r="H579" s="16" t="n">
        <f aca="false">IF(F579&gt;=40,2_Girdiler!$I$21+(F579-40)*(2_Girdiler!$I$21-2_Girdiler!$H$21)/(2_Girdiler!$I$20-2_Girdiler!$H$20),INDEX(2_Girdiler!$B$21:$I$21,G579)+(F579-INDEX(2_Girdiler!$B$20:$I$20,G579))*(INDEX(2_Girdiler!$B$21:$I$21,G579+1)-INDEX(2_Girdiler!$B$21:$I$21,G579))/(INDEX(2_Girdiler!$B$20:$I$20,G579+1)-INDEX(2_Girdiler!$B$20:$I$20,G579)))</f>
        <v>10.2416571110289</v>
      </c>
      <c r="I579" s="16" t="n">
        <f aca="false">H579/2_Girdiler!$B$17</f>
        <v>4.10322800922634</v>
      </c>
      <c r="J579" s="16" t="n">
        <f aca="false">D579+I579</f>
        <v>18.8574478621342</v>
      </c>
    </row>
    <row r="580" customFormat="false" ht="15" hidden="false" customHeight="false" outlineLevel="0" collapsed="false">
      <c r="A580" s="0" t="n">
        <v>568</v>
      </c>
      <c r="B580" s="7" t="n">
        <v>0.982784</v>
      </c>
      <c r="C580" s="7" t="n">
        <v>0.029411</v>
      </c>
      <c r="D580" s="16" t="n">
        <f aca="false">LOGINV(B580,$B$7,$C$7)</f>
        <v>44.021914900928</v>
      </c>
      <c r="E580" s="16" t="n">
        <f aca="false">LOGINV(C580,$B$8,$C$8)</f>
        <v>32.2508068910734</v>
      </c>
      <c r="F580" s="16" t="n">
        <f aca="false">$B$5/100*E580*2_Girdiler!$B$14*2_Girdiler!$B$15*2_Girdiler!$B$16</f>
        <v>0.811430301379407</v>
      </c>
      <c r="G580" s="16" t="n">
        <f aca="false">MIN(MATCH(F580,2_Girdiler!$B$20:$I$20,1),7)</f>
        <v>1</v>
      </c>
      <c r="H580" s="16" t="n">
        <f aca="false">IF(F580&gt;=40,2_Girdiler!$I$21+(F580-40)*(2_Girdiler!$I$21-2_Girdiler!$H$21)/(2_Girdiler!$I$20-2_Girdiler!$H$20),INDEX(2_Girdiler!$B$21:$I$21,G580)+(F580-INDEX(2_Girdiler!$B$20:$I$20,G580))*(INDEX(2_Girdiler!$B$21:$I$21,G580+1)-INDEX(2_Girdiler!$B$21:$I$21,G580))/(INDEX(2_Girdiler!$B$20:$I$20,G580+1)-INDEX(2_Girdiler!$B$20:$I$20,G580)))</f>
        <v>1.7851466630347</v>
      </c>
      <c r="I580" s="16" t="n">
        <f aca="false">H580/2_Girdiler!$B$17</f>
        <v>0.715202989997875</v>
      </c>
      <c r="J580" s="16" t="n">
        <f aca="false">D580+I580</f>
        <v>44.7371178909259</v>
      </c>
    </row>
    <row r="581" customFormat="false" ht="15" hidden="false" customHeight="false" outlineLevel="0" collapsed="false">
      <c r="A581" s="0" t="n">
        <v>569</v>
      </c>
      <c r="B581" s="7" t="n">
        <v>0.585085</v>
      </c>
      <c r="C581" s="7" t="n">
        <v>0.688477</v>
      </c>
      <c r="D581" s="16" t="n">
        <f aca="false">LOGINV(B581,$B$7,$C$7)</f>
        <v>15.2655123211352</v>
      </c>
      <c r="E581" s="16" t="n">
        <f aca="false">LOGINV(C581,$B$8,$C$8)</f>
        <v>149.982232876385</v>
      </c>
      <c r="F581" s="16" t="n">
        <f aca="false">$B$5/100*E581*2_Girdiler!$B$14*2_Girdiler!$B$15*2_Girdiler!$B$16</f>
        <v>3.77355297916986</v>
      </c>
      <c r="G581" s="16" t="n">
        <f aca="false">MIN(MATCH(F581,2_Girdiler!$B$20:$I$20,1),7)</f>
        <v>1</v>
      </c>
      <c r="H581" s="16" t="n">
        <f aca="false">IF(F581&gt;=40,2_Girdiler!$I$21+(F581-40)*(2_Girdiler!$I$21-2_Girdiler!$H$21)/(2_Girdiler!$I$20-2_Girdiler!$H$20),INDEX(2_Girdiler!$B$21:$I$21,G581)+(F581-INDEX(2_Girdiler!$B$20:$I$20,G581))*(INDEX(2_Girdiler!$B$21:$I$21,G581+1)-INDEX(2_Girdiler!$B$21:$I$21,G581))/(INDEX(2_Girdiler!$B$20:$I$20,G581+1)-INDEX(2_Girdiler!$B$20:$I$20,G581)))</f>
        <v>8.30181655417369</v>
      </c>
      <c r="I581" s="16" t="n">
        <f aca="false">H581/2_Girdiler!$B$17</f>
        <v>3.32604829894779</v>
      </c>
      <c r="J581" s="16" t="n">
        <f aca="false">D581+I581</f>
        <v>18.591560620083</v>
      </c>
    </row>
    <row r="582" customFormat="false" ht="15" hidden="false" customHeight="false" outlineLevel="0" collapsed="false">
      <c r="A582" s="0" t="n">
        <v>570</v>
      </c>
      <c r="B582" s="7" t="n">
        <v>0.544462</v>
      </c>
      <c r="C582" s="7" t="n">
        <v>0.303617</v>
      </c>
      <c r="D582" s="16" t="n">
        <f aca="false">LOGINV(B582,$B$7,$C$7)</f>
        <v>14.4118564420583</v>
      </c>
      <c r="E582" s="16" t="n">
        <f aca="false">LOGINV(C582,$B$8,$C$8)</f>
        <v>78.3687682236053</v>
      </c>
      <c r="F582" s="16" t="n">
        <f aca="false">$B$5/100*E582*2_Girdiler!$B$14*2_Girdiler!$B$15*2_Girdiler!$B$16</f>
        <v>1.97175820850591</v>
      </c>
      <c r="G582" s="16" t="n">
        <f aca="false">MIN(MATCH(F582,2_Girdiler!$B$20:$I$20,1),7)</f>
        <v>1</v>
      </c>
      <c r="H582" s="16" t="n">
        <f aca="false">IF(F582&gt;=40,2_Girdiler!$I$21+(F582-40)*(2_Girdiler!$I$21-2_Girdiler!$H$21)/(2_Girdiler!$I$20-2_Girdiler!$H$20),INDEX(2_Girdiler!$B$21:$I$21,G582)+(F582-INDEX(2_Girdiler!$B$20:$I$20,G582))*(INDEX(2_Girdiler!$B$21:$I$21,G582+1)-INDEX(2_Girdiler!$B$21:$I$21,G582))/(INDEX(2_Girdiler!$B$20:$I$20,G582+1)-INDEX(2_Girdiler!$B$20:$I$20,G582)))</f>
        <v>4.337868058713</v>
      </c>
      <c r="I582" s="16" t="n">
        <f aca="false">H582/2_Girdiler!$B$17</f>
        <v>1.73792790813822</v>
      </c>
      <c r="J582" s="16" t="n">
        <f aca="false">D582+I582</f>
        <v>16.1497843501965</v>
      </c>
    </row>
    <row r="583" customFormat="false" ht="15" hidden="false" customHeight="false" outlineLevel="0" collapsed="false">
      <c r="A583" s="0" t="n">
        <v>571</v>
      </c>
      <c r="B583" s="7" t="n">
        <v>0.267185</v>
      </c>
      <c r="C583" s="7" t="n">
        <v>0.885127</v>
      </c>
      <c r="D583" s="16" t="n">
        <f aca="false">LOGINV(B583,$B$7,$C$7)</f>
        <v>9.577916177286</v>
      </c>
      <c r="E583" s="16" t="n">
        <f aca="false">LOGINV(C583,$B$8,$C$8)</f>
        <v>237.100290908462</v>
      </c>
      <c r="F583" s="16" t="n">
        <f aca="false">$B$5/100*E583*2_Girdiler!$B$14*2_Girdiler!$B$15*2_Girdiler!$B$16</f>
        <v>5.96544331925691</v>
      </c>
      <c r="G583" s="16" t="n">
        <f aca="false">MIN(MATCH(F583,2_Girdiler!$B$20:$I$20,1),7)</f>
        <v>2</v>
      </c>
      <c r="H583" s="16" t="n">
        <f aca="false">IF(F583&gt;=40,2_Girdiler!$I$21+(F583-40)*(2_Girdiler!$I$21-2_Girdiler!$H$21)/(2_Girdiler!$I$20-2_Girdiler!$H$20),INDEX(2_Girdiler!$B$21:$I$21,G583)+(F583-INDEX(2_Girdiler!$B$20:$I$20,G583))*(INDEX(2_Girdiler!$B$21:$I$21,G583+1)-INDEX(2_Girdiler!$B$21:$I$21,G583))/(INDEX(2_Girdiler!$B$20:$I$20,G583+1)-INDEX(2_Girdiler!$B$20:$I$20,G583)))</f>
        <v>12.5447093108111</v>
      </c>
      <c r="I583" s="16" t="n">
        <f aca="false">H583/2_Girdiler!$B$17</f>
        <v>5.02592520465187</v>
      </c>
      <c r="J583" s="16" t="n">
        <f aca="false">D583+I583</f>
        <v>14.6038413819379</v>
      </c>
    </row>
    <row r="584" customFormat="false" ht="15" hidden="false" customHeight="false" outlineLevel="0" collapsed="false">
      <c r="A584" s="0" t="n">
        <v>572</v>
      </c>
      <c r="B584" s="7" t="n">
        <v>0.880739</v>
      </c>
      <c r="C584" s="7" t="n">
        <v>0.137642</v>
      </c>
      <c r="D584" s="16" t="n">
        <f aca="false">LOGINV(B584,$B$7,$C$7)</f>
        <v>26.122612039129</v>
      </c>
      <c r="E584" s="16" t="n">
        <f aca="false">LOGINV(C584,$B$8,$C$8)</f>
        <v>54.0011267587141</v>
      </c>
      <c r="F584" s="16" t="n">
        <f aca="false">$B$5/100*E584*2_Girdiler!$B$14*2_Girdiler!$B$15*2_Girdiler!$B$16</f>
        <v>1.35866834924925</v>
      </c>
      <c r="G584" s="16" t="n">
        <f aca="false">MIN(MATCH(F584,2_Girdiler!$B$20:$I$20,1),7)</f>
        <v>1</v>
      </c>
      <c r="H584" s="16" t="n">
        <f aca="false">IF(F584&gt;=40,2_Girdiler!$I$21+(F584-40)*(2_Girdiler!$I$21-2_Girdiler!$H$21)/(2_Girdiler!$I$20-2_Girdiler!$H$20),INDEX(2_Girdiler!$B$21:$I$21,G584)+(F584-INDEX(2_Girdiler!$B$20:$I$20,G584))*(INDEX(2_Girdiler!$B$21:$I$21,G584+1)-INDEX(2_Girdiler!$B$21:$I$21,G584))/(INDEX(2_Girdiler!$B$20:$I$20,G584+1)-INDEX(2_Girdiler!$B$20:$I$20,G584)))</f>
        <v>2.98907036834834</v>
      </c>
      <c r="I584" s="16" t="n">
        <f aca="false">H584/2_Girdiler!$B$17</f>
        <v>1.19754421808828</v>
      </c>
      <c r="J584" s="16" t="n">
        <f aca="false">D584+I584</f>
        <v>27.3201562572173</v>
      </c>
    </row>
    <row r="585" customFormat="false" ht="15" hidden="false" customHeight="false" outlineLevel="0" collapsed="false">
      <c r="A585" s="0" t="n">
        <v>573</v>
      </c>
      <c r="B585" s="7" t="n">
        <v>0.744316</v>
      </c>
      <c r="C585" s="7" t="n">
        <v>0.699097</v>
      </c>
      <c r="D585" s="16" t="n">
        <f aca="false">LOGINV(B585,$B$7,$C$7)</f>
        <v>19.5280059304056</v>
      </c>
      <c r="E585" s="16" t="n">
        <f aca="false">LOGINV(C585,$B$8,$C$8)</f>
        <v>152.941317762345</v>
      </c>
      <c r="F585" s="16" t="n">
        <f aca="false">$B$5/100*E585*2_Girdiler!$B$14*2_Girdiler!$B$15*2_Girdiler!$B$16</f>
        <v>3.84800355490061</v>
      </c>
      <c r="G585" s="16" t="n">
        <f aca="false">MIN(MATCH(F585,2_Girdiler!$B$20:$I$20,1),7)</f>
        <v>1</v>
      </c>
      <c r="H585" s="16" t="n">
        <f aca="false">IF(F585&gt;=40,2_Girdiler!$I$21+(F585-40)*(2_Girdiler!$I$21-2_Girdiler!$H$21)/(2_Girdiler!$I$20-2_Girdiler!$H$20),INDEX(2_Girdiler!$B$21:$I$21,G585)+(F585-INDEX(2_Girdiler!$B$20:$I$20,G585))*(INDEX(2_Girdiler!$B$21:$I$21,G585+1)-INDEX(2_Girdiler!$B$21:$I$21,G585))/(INDEX(2_Girdiler!$B$20:$I$20,G585+1)-INDEX(2_Girdiler!$B$20:$I$20,G585)))</f>
        <v>8.46560782078133</v>
      </c>
      <c r="I585" s="16" t="n">
        <f aca="false">H585/2_Girdiler!$B$17</f>
        <v>3.39166979999252</v>
      </c>
      <c r="J585" s="16" t="n">
        <f aca="false">D585+I585</f>
        <v>22.9196757303982</v>
      </c>
    </row>
    <row r="586" customFormat="false" ht="15" hidden="false" customHeight="false" outlineLevel="0" collapsed="false">
      <c r="A586" s="0" t="n">
        <v>574</v>
      </c>
      <c r="B586" s="7" t="n">
        <v>0.461922</v>
      </c>
      <c r="C586" s="7" t="n">
        <v>0.397509</v>
      </c>
      <c r="D586" s="16" t="n">
        <f aca="false">LOGINV(B586,$B$7,$C$7)</f>
        <v>12.8393745326229</v>
      </c>
      <c r="E586" s="16" t="n">
        <f aca="false">LOGINV(C586,$B$8,$C$8)</f>
        <v>92.3446844988325</v>
      </c>
      <c r="F586" s="16" t="n">
        <f aca="false">$B$5/100*E586*2_Girdiler!$B$14*2_Girdiler!$B$15*2_Girdiler!$B$16</f>
        <v>2.32339226199063</v>
      </c>
      <c r="G586" s="16" t="n">
        <f aca="false">MIN(MATCH(F586,2_Girdiler!$B$20:$I$20,1),7)</f>
        <v>1</v>
      </c>
      <c r="H586" s="16" t="n">
        <f aca="false">IF(F586&gt;=40,2_Girdiler!$I$21+(F586-40)*(2_Girdiler!$I$21-2_Girdiler!$H$21)/(2_Girdiler!$I$20-2_Girdiler!$H$20),INDEX(2_Girdiler!$B$21:$I$21,G586)+(F586-INDEX(2_Girdiler!$B$20:$I$20,G586))*(INDEX(2_Girdiler!$B$21:$I$21,G586+1)-INDEX(2_Girdiler!$B$21:$I$21,G586))/(INDEX(2_Girdiler!$B$20:$I$20,G586+1)-INDEX(2_Girdiler!$B$20:$I$20,G586)))</f>
        <v>5.11146297637938</v>
      </c>
      <c r="I586" s="16" t="n">
        <f aca="false">H586/2_Girdiler!$B$17</f>
        <v>2.04786176938276</v>
      </c>
      <c r="J586" s="16" t="n">
        <f aca="false">D586+I586</f>
        <v>14.8872363020056</v>
      </c>
    </row>
    <row r="587" customFormat="false" ht="15" hidden="false" customHeight="false" outlineLevel="0" collapsed="false">
      <c r="A587" s="0" t="n">
        <v>575</v>
      </c>
      <c r="B587" s="7" t="n">
        <v>0.324066</v>
      </c>
      <c r="C587" s="7" t="n">
        <v>0.717386</v>
      </c>
      <c r="D587" s="16" t="n">
        <f aca="false">LOGINV(B587,$B$7,$C$7)</f>
        <v>10.5005287668324</v>
      </c>
      <c r="E587" s="16" t="n">
        <f aca="false">LOGINV(C587,$B$8,$C$8)</f>
        <v>158.293671833555</v>
      </c>
      <c r="F587" s="16" t="n">
        <f aca="false">$B$5/100*E587*2_Girdiler!$B$14*2_Girdiler!$B$15*2_Girdiler!$B$16</f>
        <v>3.98266878333224</v>
      </c>
      <c r="G587" s="16" t="n">
        <f aca="false">MIN(MATCH(F587,2_Girdiler!$B$20:$I$20,1),7)</f>
        <v>1</v>
      </c>
      <c r="H587" s="16" t="n">
        <f aca="false">IF(F587&gt;=40,2_Girdiler!$I$21+(F587-40)*(2_Girdiler!$I$21-2_Girdiler!$H$21)/(2_Girdiler!$I$20-2_Girdiler!$H$20),INDEX(2_Girdiler!$B$21:$I$21,G587)+(F587-INDEX(2_Girdiler!$B$20:$I$20,G587))*(INDEX(2_Girdiler!$B$21:$I$21,G587+1)-INDEX(2_Girdiler!$B$21:$I$21,G587))/(INDEX(2_Girdiler!$B$20:$I$20,G587+1)-INDEX(2_Girdiler!$B$20:$I$20,G587)))</f>
        <v>8.76187132333092</v>
      </c>
      <c r="I587" s="16" t="n">
        <f aca="false">H587/2_Girdiler!$B$17</f>
        <v>3.51036511351399</v>
      </c>
      <c r="J587" s="16" t="n">
        <f aca="false">D587+I587</f>
        <v>14.0108938803464</v>
      </c>
    </row>
    <row r="588" customFormat="false" ht="15" hidden="false" customHeight="false" outlineLevel="0" collapsed="false">
      <c r="A588" s="0" t="n">
        <v>576</v>
      </c>
      <c r="B588" s="7" t="n">
        <v>0.452473</v>
      </c>
      <c r="C588" s="7" t="n">
        <v>0.677752</v>
      </c>
      <c r="D588" s="16" t="n">
        <f aca="false">LOGINV(B588,$B$7,$C$7)</f>
        <v>12.6700085897023</v>
      </c>
      <c r="E588" s="16" t="n">
        <f aca="false">LOGINV(C588,$B$8,$C$8)</f>
        <v>147.09473893343</v>
      </c>
      <c r="F588" s="16" t="n">
        <f aca="false">$B$5/100*E588*2_Girdiler!$B$14*2_Girdiler!$B$15*2_Girdiler!$B$16</f>
        <v>3.7009036315651</v>
      </c>
      <c r="G588" s="16" t="n">
        <f aca="false">MIN(MATCH(F588,2_Girdiler!$B$20:$I$20,1),7)</f>
        <v>1</v>
      </c>
      <c r="H588" s="16" t="n">
        <f aca="false">IF(F588&gt;=40,2_Girdiler!$I$21+(F588-40)*(2_Girdiler!$I$21-2_Girdiler!$H$21)/(2_Girdiler!$I$20-2_Girdiler!$H$20),INDEX(2_Girdiler!$B$21:$I$21,G588)+(F588-INDEX(2_Girdiler!$B$20:$I$20,G588))*(INDEX(2_Girdiler!$B$21:$I$21,G588+1)-INDEX(2_Girdiler!$B$21:$I$21,G588))/(INDEX(2_Girdiler!$B$20:$I$20,G588+1)-INDEX(2_Girdiler!$B$20:$I$20,G588)))</f>
        <v>8.14198798944321</v>
      </c>
      <c r="I588" s="16" t="n">
        <f aca="false">H588/2_Girdiler!$B$17</f>
        <v>3.26201441884744</v>
      </c>
      <c r="J588" s="16" t="n">
        <f aca="false">D588+I588</f>
        <v>15.9320230085497</v>
      </c>
    </row>
    <row r="589" customFormat="false" ht="15" hidden="false" customHeight="false" outlineLevel="0" collapsed="false">
      <c r="A589" s="0" t="n">
        <v>577</v>
      </c>
      <c r="B589" s="7" t="n">
        <v>0.698947</v>
      </c>
      <c r="C589" s="7" t="n">
        <v>0.981195</v>
      </c>
      <c r="D589" s="16" t="n">
        <f aca="false">LOGINV(B589,$B$7,$C$7)</f>
        <v>18.1090909693625</v>
      </c>
      <c r="E589" s="16" t="n">
        <f aca="false">LOGINV(C589,$B$8,$C$8)</f>
        <v>417.91379360388</v>
      </c>
      <c r="F589" s="16" t="n">
        <f aca="false">$B$5/100*E589*2_Girdiler!$B$14*2_Girdiler!$B$15*2_Girdiler!$B$16</f>
        <v>10.5147110470736</v>
      </c>
      <c r="G589" s="16" t="n">
        <f aca="false">MIN(MATCH(F589,2_Girdiler!$B$20:$I$20,1),7)</f>
        <v>3</v>
      </c>
      <c r="H589" s="16" t="n">
        <f aca="false">IF(F589&gt;=40,2_Girdiler!$I$21+(F589-40)*(2_Girdiler!$I$21-2_Girdiler!$H$21)/(2_Girdiler!$I$20-2_Girdiler!$H$20),INDEX(2_Girdiler!$B$21:$I$21,G589)+(F589-INDEX(2_Girdiler!$B$20:$I$20,G589))*(INDEX(2_Girdiler!$B$21:$I$21,G589+1)-INDEX(2_Girdiler!$B$21:$I$21,G589))/(INDEX(2_Girdiler!$B$20:$I$20,G589+1)-INDEX(2_Girdiler!$B$20:$I$20,G589)))</f>
        <v>19.4632399423663</v>
      </c>
      <c r="I589" s="16" t="n">
        <f aca="false">H589/2_Girdiler!$B$17</f>
        <v>7.797772412807</v>
      </c>
      <c r="J589" s="16" t="n">
        <f aca="false">D589+I589</f>
        <v>25.9068633821695</v>
      </c>
    </row>
    <row r="590" customFormat="false" ht="15" hidden="false" customHeight="false" outlineLevel="0" collapsed="false">
      <c r="A590" s="0" t="n">
        <v>578</v>
      </c>
      <c r="B590" s="7" t="n">
        <v>0.683542</v>
      </c>
      <c r="C590" s="7" t="n">
        <v>0.078877</v>
      </c>
      <c r="D590" s="16" t="n">
        <f aca="false">LOGINV(B590,$B$7,$C$7)</f>
        <v>17.6728411497689</v>
      </c>
      <c r="E590" s="16" t="n">
        <f aca="false">LOGINV(C590,$B$8,$C$8)</f>
        <v>43.8753785197224</v>
      </c>
      <c r="F590" s="16" t="n">
        <f aca="false">$B$5/100*E590*2_Girdiler!$B$14*2_Girdiler!$B$15*2_Girdiler!$B$16</f>
        <v>1.10390452355622</v>
      </c>
      <c r="G590" s="16" t="n">
        <f aca="false">MIN(MATCH(F590,2_Girdiler!$B$20:$I$20,1),7)</f>
        <v>1</v>
      </c>
      <c r="H590" s="16" t="n">
        <f aca="false">IF(F590&gt;=40,2_Girdiler!$I$21+(F590-40)*(2_Girdiler!$I$21-2_Girdiler!$H$21)/(2_Girdiler!$I$20-2_Girdiler!$H$20),INDEX(2_Girdiler!$B$21:$I$21,G590)+(F590-INDEX(2_Girdiler!$B$20:$I$20,G590))*(INDEX(2_Girdiler!$B$21:$I$21,G590+1)-INDEX(2_Girdiler!$B$21:$I$21,G590))/(INDEX(2_Girdiler!$B$20:$I$20,G590+1)-INDEX(2_Girdiler!$B$20:$I$20,G590)))</f>
        <v>2.42858995182368</v>
      </c>
      <c r="I590" s="16" t="n">
        <f aca="false">H590/2_Girdiler!$B$17</f>
        <v>0.972992769160126</v>
      </c>
      <c r="J590" s="16" t="n">
        <f aca="false">D590+I590</f>
        <v>18.645833918929</v>
      </c>
    </row>
    <row r="591" customFormat="false" ht="15" hidden="false" customHeight="false" outlineLevel="0" collapsed="false">
      <c r="A591" s="0" t="n">
        <v>579</v>
      </c>
      <c r="B591" s="7" t="n">
        <v>0.221671</v>
      </c>
      <c r="C591" s="7" t="n">
        <v>0.588716</v>
      </c>
      <c r="D591" s="16" t="n">
        <f aca="false">LOGINV(B591,$B$7,$C$7)</f>
        <v>8.83320895554037</v>
      </c>
      <c r="E591" s="16" t="n">
        <f aca="false">LOGINV(C591,$B$8,$C$8)</f>
        <v>126.213904875029</v>
      </c>
      <c r="F591" s="16" t="n">
        <f aca="false">$B$5/100*E591*2_Girdiler!$B$14*2_Girdiler!$B$15*2_Girdiler!$B$16</f>
        <v>3.17554184665574</v>
      </c>
      <c r="G591" s="16" t="n">
        <f aca="false">MIN(MATCH(F591,2_Girdiler!$B$20:$I$20,1),7)</f>
        <v>1</v>
      </c>
      <c r="H591" s="16" t="n">
        <f aca="false">IF(F591&gt;=40,2_Girdiler!$I$21+(F591-40)*(2_Girdiler!$I$21-2_Girdiler!$H$21)/(2_Girdiler!$I$20-2_Girdiler!$H$20),INDEX(2_Girdiler!$B$21:$I$21,G591)+(F591-INDEX(2_Girdiler!$B$20:$I$20,G591))*(INDEX(2_Girdiler!$B$21:$I$21,G591+1)-INDEX(2_Girdiler!$B$21:$I$21,G591))/(INDEX(2_Girdiler!$B$20:$I$20,G591+1)-INDEX(2_Girdiler!$B$20:$I$20,G591)))</f>
        <v>6.98619206264263</v>
      </c>
      <c r="I591" s="16" t="n">
        <f aca="false">H591/2_Girdiler!$B$17</f>
        <v>2.79895515330234</v>
      </c>
      <c r="J591" s="16" t="n">
        <f aca="false">D591+I591</f>
        <v>11.6321641088427</v>
      </c>
    </row>
    <row r="592" customFormat="false" ht="15" hidden="false" customHeight="false" outlineLevel="0" collapsed="false">
      <c r="A592" s="0" t="n">
        <v>580</v>
      </c>
      <c r="B592" s="7" t="n">
        <v>0.024884</v>
      </c>
      <c r="C592" s="7" t="n">
        <v>0.453482</v>
      </c>
      <c r="D592" s="16" t="n">
        <f aca="false">LOGINV(B592,$B$7,$C$7)</f>
        <v>4.53673507231909</v>
      </c>
      <c r="E592" s="16" t="n">
        <f aca="false">LOGINV(C592,$B$8,$C$8)</f>
        <v>101.270004128297</v>
      </c>
      <c r="F592" s="16" t="n">
        <f aca="false">$B$5/100*E592*2_Girdiler!$B$14*2_Girdiler!$B$15*2_Girdiler!$B$16</f>
        <v>2.54795330386795</v>
      </c>
      <c r="G592" s="16" t="n">
        <f aca="false">MIN(MATCH(F592,2_Girdiler!$B$20:$I$20,1),7)</f>
        <v>1</v>
      </c>
      <c r="H592" s="16" t="n">
        <f aca="false">IF(F592&gt;=40,2_Girdiler!$I$21+(F592-40)*(2_Girdiler!$I$21-2_Girdiler!$H$21)/(2_Girdiler!$I$20-2_Girdiler!$H$20),INDEX(2_Girdiler!$B$21:$I$21,G592)+(F592-INDEX(2_Girdiler!$B$20:$I$20,G592))*(INDEX(2_Girdiler!$B$21:$I$21,G592+1)-INDEX(2_Girdiler!$B$21:$I$21,G592))/(INDEX(2_Girdiler!$B$20:$I$20,G592+1)-INDEX(2_Girdiler!$B$20:$I$20,G592)))</f>
        <v>5.60549726850948</v>
      </c>
      <c r="I592" s="16" t="n">
        <f aca="false">H592/2_Girdiler!$B$17</f>
        <v>2.24579217488361</v>
      </c>
      <c r="J592" s="16" t="n">
        <f aca="false">D592+I592</f>
        <v>6.7825272472027</v>
      </c>
    </row>
    <row r="593" customFormat="false" ht="15" hidden="false" customHeight="false" outlineLevel="0" collapsed="false">
      <c r="A593" s="0" t="n">
        <v>581</v>
      </c>
      <c r="B593" s="7" t="n">
        <v>0.306041</v>
      </c>
      <c r="C593" s="7" t="n">
        <v>0.178936</v>
      </c>
      <c r="D593" s="16" t="n">
        <f aca="false">LOGINV(B593,$B$7,$C$7)</f>
        <v>10.2076797200153</v>
      </c>
      <c r="E593" s="16" t="n">
        <f aca="false">LOGINV(C593,$B$8,$C$8)</f>
        <v>60.3245188786899</v>
      </c>
      <c r="F593" s="16" t="n">
        <f aca="false">$B$5/100*E593*2_Girdiler!$B$14*2_Girdiler!$B$15*2_Girdiler!$B$16</f>
        <v>1.51776489498784</v>
      </c>
      <c r="G593" s="16" t="n">
        <f aca="false">MIN(MATCH(F593,2_Girdiler!$B$20:$I$20,1),7)</f>
        <v>1</v>
      </c>
      <c r="H593" s="16" t="n">
        <f aca="false">IF(F593&gt;=40,2_Girdiler!$I$21+(F593-40)*(2_Girdiler!$I$21-2_Girdiler!$H$21)/(2_Girdiler!$I$20-2_Girdiler!$H$20),INDEX(2_Girdiler!$B$21:$I$21,G593)+(F593-INDEX(2_Girdiler!$B$20:$I$20,G593))*(INDEX(2_Girdiler!$B$21:$I$21,G593+1)-INDEX(2_Girdiler!$B$21:$I$21,G593))/(INDEX(2_Girdiler!$B$20:$I$20,G593+1)-INDEX(2_Girdiler!$B$20:$I$20,G593)))</f>
        <v>3.33908276897324</v>
      </c>
      <c r="I593" s="16" t="n">
        <f aca="false">H593/2_Girdiler!$B$17</f>
        <v>1.33777354526172</v>
      </c>
      <c r="J593" s="16" t="n">
        <f aca="false">D593+I593</f>
        <v>11.5454532652771</v>
      </c>
    </row>
    <row r="594" customFormat="false" ht="15" hidden="false" customHeight="false" outlineLevel="0" collapsed="false">
      <c r="A594" s="0" t="n">
        <v>582</v>
      </c>
      <c r="B594" s="7" t="n">
        <v>0.045615</v>
      </c>
      <c r="C594" s="7" t="n">
        <v>0.016809</v>
      </c>
      <c r="D594" s="16" t="n">
        <f aca="false">LOGINV(B594,$B$7,$C$7)</f>
        <v>5.28240846740029</v>
      </c>
      <c r="E594" s="16" t="n">
        <f aca="false">LOGINV(C594,$B$8,$C$8)</f>
        <v>27.7097498678446</v>
      </c>
      <c r="F594" s="16" t="n">
        <f aca="false">$B$5/100*E594*2_Girdiler!$B$14*2_Girdiler!$B$15*2_Girdiler!$B$16</f>
        <v>0.697177306674969</v>
      </c>
      <c r="G594" s="16" t="n">
        <f aca="false">MIN(MATCH(F594,2_Girdiler!$B$20:$I$20,1),7)</f>
        <v>1</v>
      </c>
      <c r="H594" s="16" t="n">
        <f aca="false">IF(F594&gt;=40,2_Girdiler!$I$21+(F594-40)*(2_Girdiler!$I$21-2_Girdiler!$H$21)/(2_Girdiler!$I$20-2_Girdiler!$H$20),INDEX(2_Girdiler!$B$21:$I$21,G594)+(F594-INDEX(2_Girdiler!$B$20:$I$20,G594))*(INDEX(2_Girdiler!$B$21:$I$21,G594+1)-INDEX(2_Girdiler!$B$21:$I$21,G594))/(INDEX(2_Girdiler!$B$20:$I$20,G594+1)-INDEX(2_Girdiler!$B$20:$I$20,G594)))</f>
        <v>1.53379007468493</v>
      </c>
      <c r="I594" s="16" t="n">
        <f aca="false">H594/2_Girdiler!$B$17</f>
        <v>0.614499228639796</v>
      </c>
      <c r="J594" s="16" t="n">
        <f aca="false">D594+I594</f>
        <v>5.89690769604008</v>
      </c>
    </row>
    <row r="595" customFormat="false" ht="15" hidden="false" customHeight="false" outlineLevel="0" collapsed="false">
      <c r="A595" s="0" t="n">
        <v>583</v>
      </c>
      <c r="B595" s="7" t="n">
        <v>0.169895</v>
      </c>
      <c r="C595" s="7" t="n">
        <v>0.938447</v>
      </c>
      <c r="D595" s="16" t="n">
        <f aca="false">LOGINV(B595,$B$7,$C$7)</f>
        <v>7.95433417233689</v>
      </c>
      <c r="E595" s="16" t="n">
        <f aca="false">LOGINV(C595,$B$8,$C$8)</f>
        <v>295.451290518012</v>
      </c>
      <c r="F595" s="16" t="n">
        <f aca="false">$B$5/100*E595*2_Girdiler!$B$14*2_Girdiler!$B$15*2_Girdiler!$B$16</f>
        <v>7.43355446943319</v>
      </c>
      <c r="G595" s="16" t="n">
        <f aca="false">MIN(MATCH(F595,2_Girdiler!$B$20:$I$20,1),7)</f>
        <v>2</v>
      </c>
      <c r="H595" s="16" t="n">
        <f aca="false">IF(F595&gt;=40,2_Girdiler!$I$21+(F595-40)*(2_Girdiler!$I$21-2_Girdiler!$H$21)/(2_Girdiler!$I$20-2_Girdiler!$H$20),INDEX(2_Girdiler!$B$21:$I$21,G595)+(F595-INDEX(2_Girdiler!$B$20:$I$20,G595))*(INDEX(2_Girdiler!$B$21:$I$21,G595+1)-INDEX(2_Girdiler!$B$21:$I$21,G595))/(INDEX(2_Girdiler!$B$20:$I$20,G595+1)-INDEX(2_Girdiler!$B$20:$I$20,G595)))</f>
        <v>14.8936871510931</v>
      </c>
      <c r="I595" s="16" t="n">
        <f aca="false">H595/2_Girdiler!$B$17</f>
        <v>5.96702209579051</v>
      </c>
      <c r="J595" s="16" t="n">
        <f aca="false">D595+I595</f>
        <v>13.9213562681274</v>
      </c>
    </row>
    <row r="596" customFormat="false" ht="15" hidden="false" customHeight="false" outlineLevel="0" collapsed="false">
      <c r="A596" s="0" t="n">
        <v>584</v>
      </c>
      <c r="B596" s="7" t="n">
        <v>0.327369</v>
      </c>
      <c r="C596" s="7" t="n">
        <v>0.937359</v>
      </c>
      <c r="D596" s="16" t="n">
        <f aca="false">LOGINV(B596,$B$7,$C$7)</f>
        <v>10.5543319377964</v>
      </c>
      <c r="E596" s="16" t="n">
        <f aca="false">LOGINV(C596,$B$8,$C$8)</f>
        <v>293.760397404196</v>
      </c>
      <c r="F596" s="16" t="n">
        <f aca="false">$B$5/100*E596*2_Girdiler!$B$14*2_Girdiler!$B$15*2_Girdiler!$B$16</f>
        <v>7.39101159868957</v>
      </c>
      <c r="G596" s="16" t="n">
        <f aca="false">MIN(MATCH(F596,2_Girdiler!$B$20:$I$20,1),7)</f>
        <v>2</v>
      </c>
      <c r="H596" s="16" t="n">
        <f aca="false">IF(F596&gt;=40,2_Girdiler!$I$21+(F596-40)*(2_Girdiler!$I$21-2_Girdiler!$H$21)/(2_Girdiler!$I$20-2_Girdiler!$H$20),INDEX(2_Girdiler!$B$21:$I$21,G596)+(F596-INDEX(2_Girdiler!$B$20:$I$20,G596))*(INDEX(2_Girdiler!$B$21:$I$21,G596+1)-INDEX(2_Girdiler!$B$21:$I$21,G596))/(INDEX(2_Girdiler!$B$20:$I$20,G596+1)-INDEX(2_Girdiler!$B$20:$I$20,G596)))</f>
        <v>14.8256185579033</v>
      </c>
      <c r="I596" s="16" t="n">
        <f aca="false">H596/2_Girdiler!$B$17</f>
        <v>5.93975102480101</v>
      </c>
      <c r="J596" s="16" t="n">
        <f aca="false">D596+I596</f>
        <v>16.4940829625974</v>
      </c>
    </row>
    <row r="597" customFormat="false" ht="15" hidden="false" customHeight="false" outlineLevel="0" collapsed="false">
      <c r="A597" s="0" t="n">
        <v>585</v>
      </c>
      <c r="B597" s="7" t="n">
        <v>0.098203</v>
      </c>
      <c r="C597" s="7" t="n">
        <v>0.604016</v>
      </c>
      <c r="D597" s="16" t="n">
        <f aca="false">LOGINV(B597,$B$7,$C$7)</f>
        <v>6.59108400755163</v>
      </c>
      <c r="E597" s="16" t="n">
        <f aca="false">LOGINV(C597,$B$8,$C$8)</f>
        <v>129.474445448475</v>
      </c>
      <c r="F597" s="16" t="n">
        <f aca="false">$B$5/100*E597*2_Girdiler!$B$14*2_Girdiler!$B$15*2_Girdiler!$B$16</f>
        <v>3.25757704748363</v>
      </c>
      <c r="G597" s="16" t="n">
        <f aca="false">MIN(MATCH(F597,2_Girdiler!$B$20:$I$20,1),7)</f>
        <v>1</v>
      </c>
      <c r="H597" s="16" t="n">
        <f aca="false">IF(F597&gt;=40,2_Girdiler!$I$21+(F597-40)*(2_Girdiler!$I$21-2_Girdiler!$H$21)/(2_Girdiler!$I$20-2_Girdiler!$H$20),INDEX(2_Girdiler!$B$21:$I$21,G597)+(F597-INDEX(2_Girdiler!$B$20:$I$20,G597))*(INDEX(2_Girdiler!$B$21:$I$21,G597+1)-INDEX(2_Girdiler!$B$21:$I$21,G597))/(INDEX(2_Girdiler!$B$20:$I$20,G597+1)-INDEX(2_Girdiler!$B$20:$I$20,G597)))</f>
        <v>7.16666950446398</v>
      </c>
      <c r="I597" s="16" t="n">
        <f aca="false">H597/2_Girdiler!$B$17</f>
        <v>2.87126182069871</v>
      </c>
      <c r="J597" s="16" t="n">
        <f aca="false">D597+I597</f>
        <v>9.46234582825034</v>
      </c>
    </row>
    <row r="598" customFormat="false" ht="15" hidden="false" customHeight="false" outlineLevel="0" collapsed="false">
      <c r="A598" s="0" t="n">
        <v>586</v>
      </c>
      <c r="B598" s="7" t="n">
        <v>0.528992</v>
      </c>
      <c r="C598" s="7" t="n">
        <v>0.634788</v>
      </c>
      <c r="D598" s="16" t="n">
        <f aca="false">LOGINV(B598,$B$7,$C$7)</f>
        <v>14.1023744917412</v>
      </c>
      <c r="E598" s="16" t="n">
        <f aca="false">LOGINV(C598,$B$8,$C$8)</f>
        <v>136.407069538064</v>
      </c>
      <c r="F598" s="16" t="n">
        <f aca="false">$B$5/100*E598*2_Girdiler!$B$14*2_Girdiler!$B$15*2_Girdiler!$B$16</f>
        <v>3.43200186957768</v>
      </c>
      <c r="G598" s="16" t="n">
        <f aca="false">MIN(MATCH(F598,2_Girdiler!$B$20:$I$20,1),7)</f>
        <v>1</v>
      </c>
      <c r="H598" s="16" t="n">
        <f aca="false">IF(F598&gt;=40,2_Girdiler!$I$21+(F598-40)*(2_Girdiler!$I$21-2_Girdiler!$H$21)/(2_Girdiler!$I$20-2_Girdiler!$H$20),INDEX(2_Girdiler!$B$21:$I$21,G598)+(F598-INDEX(2_Girdiler!$B$20:$I$20,G598))*(INDEX(2_Girdiler!$B$21:$I$21,G598+1)-INDEX(2_Girdiler!$B$21:$I$21,G598))/(INDEX(2_Girdiler!$B$20:$I$20,G598+1)-INDEX(2_Girdiler!$B$20:$I$20,G598)))</f>
        <v>7.5504041130709</v>
      </c>
      <c r="I598" s="16" t="n">
        <f aca="false">H598/2_Girdiler!$B$17</f>
        <v>3.02500164786495</v>
      </c>
      <c r="J598" s="16" t="n">
        <f aca="false">D598+I598</f>
        <v>17.1273761396061</v>
      </c>
    </row>
    <row r="599" customFormat="false" ht="15" hidden="false" customHeight="false" outlineLevel="0" collapsed="false">
      <c r="A599" s="0" t="n">
        <v>587</v>
      </c>
      <c r="B599" s="7" t="n">
        <v>0.847481</v>
      </c>
      <c r="C599" s="7" t="n">
        <v>0.38989</v>
      </c>
      <c r="D599" s="16" t="n">
        <f aca="false">LOGINV(B599,$B$7,$C$7)</f>
        <v>23.9871743681418</v>
      </c>
      <c r="E599" s="16" t="n">
        <f aca="false">LOGINV(C599,$B$8,$C$8)</f>
        <v>91.1716125030664</v>
      </c>
      <c r="F599" s="16" t="n">
        <f aca="false">$B$5/100*E599*2_Girdiler!$B$14*2_Girdiler!$B$15*2_Girdiler!$B$16</f>
        <v>2.29387777057715</v>
      </c>
      <c r="G599" s="16" t="n">
        <f aca="false">MIN(MATCH(F599,2_Girdiler!$B$20:$I$20,1),7)</f>
        <v>1</v>
      </c>
      <c r="H599" s="16" t="n">
        <f aca="false">IF(F599&gt;=40,2_Girdiler!$I$21+(F599-40)*(2_Girdiler!$I$21-2_Girdiler!$H$21)/(2_Girdiler!$I$20-2_Girdiler!$H$20),INDEX(2_Girdiler!$B$21:$I$21,G599)+(F599-INDEX(2_Girdiler!$B$20:$I$20,G599))*(INDEX(2_Girdiler!$B$21:$I$21,G599+1)-INDEX(2_Girdiler!$B$21:$I$21,G599))/(INDEX(2_Girdiler!$B$20:$I$20,G599+1)-INDEX(2_Girdiler!$B$20:$I$20,G599)))</f>
        <v>5.04653109526973</v>
      </c>
      <c r="I599" s="16" t="n">
        <f aca="false">H599/2_Girdiler!$B$17</f>
        <v>2.02184739393819</v>
      </c>
      <c r="J599" s="16" t="n">
        <f aca="false">D599+I599</f>
        <v>26.00902176208</v>
      </c>
    </row>
    <row r="600" customFormat="false" ht="15" hidden="false" customHeight="false" outlineLevel="0" collapsed="false">
      <c r="A600" s="0" t="n">
        <v>588</v>
      </c>
      <c r="B600" s="7" t="n">
        <v>0.665328</v>
      </c>
      <c r="C600" s="7" t="n">
        <v>0.211303</v>
      </c>
      <c r="D600" s="16" t="n">
        <f aca="false">LOGINV(B600,$B$7,$C$7)</f>
        <v>17.1815620632993</v>
      </c>
      <c r="E600" s="16" t="n">
        <f aca="false">LOGINV(C600,$B$8,$C$8)</f>
        <v>65.0786986408554</v>
      </c>
      <c r="F600" s="16" t="n">
        <f aca="false">$B$5/100*E600*2_Girdiler!$B$14*2_Girdiler!$B$15*2_Girdiler!$B$16</f>
        <v>1.63738005780392</v>
      </c>
      <c r="G600" s="16" t="n">
        <f aca="false">MIN(MATCH(F600,2_Girdiler!$B$20:$I$20,1),7)</f>
        <v>1</v>
      </c>
      <c r="H600" s="16" t="n">
        <f aca="false">IF(F600&gt;=40,2_Girdiler!$I$21+(F600-40)*(2_Girdiler!$I$21-2_Girdiler!$H$21)/(2_Girdiler!$I$20-2_Girdiler!$H$20),INDEX(2_Girdiler!$B$21:$I$21,G600)+(F600-INDEX(2_Girdiler!$B$20:$I$20,G600))*(INDEX(2_Girdiler!$B$21:$I$21,G600+1)-INDEX(2_Girdiler!$B$21:$I$21,G600))/(INDEX(2_Girdiler!$B$20:$I$20,G600+1)-INDEX(2_Girdiler!$B$20:$I$20,G600)))</f>
        <v>3.60223612716863</v>
      </c>
      <c r="I600" s="16" t="n">
        <f aca="false">H600/2_Girdiler!$B$17</f>
        <v>1.44320357658999</v>
      </c>
      <c r="J600" s="16" t="n">
        <f aca="false">D600+I600</f>
        <v>18.6247656398893</v>
      </c>
    </row>
    <row r="601" customFormat="false" ht="15" hidden="false" customHeight="false" outlineLevel="0" collapsed="false">
      <c r="A601" s="0" t="n">
        <v>589</v>
      </c>
      <c r="B601" s="7" t="n">
        <v>0.785785</v>
      </c>
      <c r="C601" s="7" t="n">
        <v>0.534462</v>
      </c>
      <c r="D601" s="16" t="n">
        <f aca="false">LOGINV(B601,$B$7,$C$7)</f>
        <v>21.0561890387741</v>
      </c>
      <c r="E601" s="16" t="n">
        <f aca="false">LOGINV(C601,$B$8,$C$8)</f>
        <v>115.475583984075</v>
      </c>
      <c r="F601" s="16" t="n">
        <f aca="false">$B$5/100*E601*2_Girdiler!$B$14*2_Girdiler!$B$15*2_Girdiler!$B$16</f>
        <v>2.90536569303933</v>
      </c>
      <c r="G601" s="16" t="n">
        <f aca="false">MIN(MATCH(F601,2_Girdiler!$B$20:$I$20,1),7)</f>
        <v>1</v>
      </c>
      <c r="H601" s="16" t="n">
        <f aca="false">IF(F601&gt;=40,2_Girdiler!$I$21+(F601-40)*(2_Girdiler!$I$21-2_Girdiler!$H$21)/(2_Girdiler!$I$20-2_Girdiler!$H$20),INDEX(2_Girdiler!$B$21:$I$21,G601)+(F601-INDEX(2_Girdiler!$B$20:$I$20,G601))*(INDEX(2_Girdiler!$B$21:$I$21,G601+1)-INDEX(2_Girdiler!$B$21:$I$21,G601))/(INDEX(2_Girdiler!$B$20:$I$20,G601+1)-INDEX(2_Girdiler!$B$20:$I$20,G601)))</f>
        <v>6.39180452468653</v>
      </c>
      <c r="I601" s="16" t="n">
        <f aca="false">H601/2_Girdiler!$B$17</f>
        <v>2.56081912046736</v>
      </c>
      <c r="J601" s="16" t="n">
        <f aca="false">D601+I601</f>
        <v>23.6170081592414</v>
      </c>
    </row>
    <row r="602" customFormat="false" ht="15" hidden="false" customHeight="false" outlineLevel="0" collapsed="false">
      <c r="A602" s="0" t="n">
        <v>590</v>
      </c>
      <c r="B602" s="7" t="n">
        <v>0.080375</v>
      </c>
      <c r="C602" s="7" t="n">
        <v>0.292989</v>
      </c>
      <c r="D602" s="16" t="n">
        <f aca="false">LOGINV(B602,$B$7,$C$7)</f>
        <v>6.19669837461458</v>
      </c>
      <c r="E602" s="16" t="n">
        <f aca="false">LOGINV(C602,$B$8,$C$8)</f>
        <v>76.8336167107507</v>
      </c>
      <c r="F602" s="16" t="n">
        <f aca="false">$B$5/100*E602*2_Girdiler!$B$14*2_Girdiler!$B$15*2_Girdiler!$B$16</f>
        <v>1.93313379644249</v>
      </c>
      <c r="G602" s="16" t="n">
        <f aca="false">MIN(MATCH(F602,2_Girdiler!$B$20:$I$20,1),7)</f>
        <v>1</v>
      </c>
      <c r="H602" s="16" t="n">
        <f aca="false">IF(F602&gt;=40,2_Girdiler!$I$21+(F602-40)*(2_Girdiler!$I$21-2_Girdiler!$H$21)/(2_Girdiler!$I$20-2_Girdiler!$H$20),INDEX(2_Girdiler!$B$21:$I$21,G602)+(F602-INDEX(2_Girdiler!$B$20:$I$20,G602))*(INDEX(2_Girdiler!$B$21:$I$21,G602+1)-INDEX(2_Girdiler!$B$21:$I$21,G602))/(INDEX(2_Girdiler!$B$20:$I$20,G602+1)-INDEX(2_Girdiler!$B$20:$I$20,G602)))</f>
        <v>4.25289435217347</v>
      </c>
      <c r="I602" s="16" t="n">
        <f aca="false">H602/2_Girdiler!$B$17</f>
        <v>1.70388395519771</v>
      </c>
      <c r="J602" s="16" t="n">
        <f aca="false">D602+I602</f>
        <v>7.90058232981229</v>
      </c>
    </row>
    <row r="603" customFormat="false" ht="15" hidden="false" customHeight="false" outlineLevel="0" collapsed="false">
      <c r="A603" s="0" t="n">
        <v>591</v>
      </c>
      <c r="B603" s="7" t="n">
        <v>0.134821</v>
      </c>
      <c r="C603" s="7" t="n">
        <v>0.745204</v>
      </c>
      <c r="D603" s="16" t="n">
        <f aca="false">LOGINV(B603,$B$7,$C$7)</f>
        <v>7.31914254305957</v>
      </c>
      <c r="E603" s="16" t="n">
        <f aca="false">LOGINV(C603,$B$8,$C$8)</f>
        <v>167.154573532418</v>
      </c>
      <c r="F603" s="16" t="n">
        <f aca="false">$B$5/100*E603*2_Girdiler!$B$14*2_Girdiler!$B$15*2_Girdiler!$B$16</f>
        <v>4.20560907007564</v>
      </c>
      <c r="G603" s="16" t="n">
        <f aca="false">MIN(MATCH(F603,2_Girdiler!$B$20:$I$20,1),7)</f>
        <v>1</v>
      </c>
      <c r="H603" s="16" t="n">
        <f aca="false">IF(F603&gt;=40,2_Girdiler!$I$21+(F603-40)*(2_Girdiler!$I$21-2_Girdiler!$H$21)/(2_Girdiler!$I$20-2_Girdiler!$H$20),INDEX(2_Girdiler!$B$21:$I$21,G603)+(F603-INDEX(2_Girdiler!$B$20:$I$20,G603))*(INDEX(2_Girdiler!$B$21:$I$21,G603+1)-INDEX(2_Girdiler!$B$21:$I$21,G603))/(INDEX(2_Girdiler!$B$20:$I$20,G603+1)-INDEX(2_Girdiler!$B$20:$I$20,G603)))</f>
        <v>9.2523399541664</v>
      </c>
      <c r="I603" s="16" t="n">
        <f aca="false">H603/2_Girdiler!$B$17</f>
        <v>3.70686696881667</v>
      </c>
      <c r="J603" s="16" t="n">
        <f aca="false">D603+I603</f>
        <v>11.0260095118762</v>
      </c>
    </row>
    <row r="604" customFormat="false" ht="15" hidden="false" customHeight="false" outlineLevel="0" collapsed="false">
      <c r="A604" s="0" t="n">
        <v>592</v>
      </c>
      <c r="B604" s="7" t="n">
        <v>0.403808</v>
      </c>
      <c r="C604" s="7" t="n">
        <v>0.523349</v>
      </c>
      <c r="D604" s="16" t="n">
        <f aca="false">LOGINV(B604,$B$7,$C$7)</f>
        <v>11.8232933634441</v>
      </c>
      <c r="E604" s="16" t="n">
        <f aca="false">LOGINV(C604,$B$8,$C$8)</f>
        <v>113.412319961987</v>
      </c>
      <c r="F604" s="16" t="n">
        <f aca="false">$B$5/100*E604*2_Girdiler!$B$14*2_Girdiler!$B$15*2_Girdiler!$B$16</f>
        <v>2.85345397024359</v>
      </c>
      <c r="G604" s="16" t="n">
        <f aca="false">MIN(MATCH(F604,2_Girdiler!$B$20:$I$20,1),7)</f>
        <v>1</v>
      </c>
      <c r="H604" s="16" t="n">
        <f aca="false">IF(F604&gt;=40,2_Girdiler!$I$21+(F604-40)*(2_Girdiler!$I$21-2_Girdiler!$H$21)/(2_Girdiler!$I$20-2_Girdiler!$H$20),INDEX(2_Girdiler!$B$21:$I$21,G604)+(F604-INDEX(2_Girdiler!$B$20:$I$20,G604))*(INDEX(2_Girdiler!$B$21:$I$21,G604+1)-INDEX(2_Girdiler!$B$21:$I$21,G604))/(INDEX(2_Girdiler!$B$20:$I$20,G604+1)-INDEX(2_Girdiler!$B$20:$I$20,G604)))</f>
        <v>6.2775987345359</v>
      </c>
      <c r="I604" s="16" t="n">
        <f aca="false">H604/2_Girdiler!$B$17</f>
        <v>2.51506359556727</v>
      </c>
      <c r="J604" s="16" t="n">
        <f aca="false">D604+I604</f>
        <v>14.3383569590114</v>
      </c>
    </row>
    <row r="605" customFormat="false" ht="15" hidden="false" customHeight="false" outlineLevel="0" collapsed="false">
      <c r="A605" s="0" t="n">
        <v>593</v>
      </c>
      <c r="B605" s="7" t="n">
        <v>0.60949</v>
      </c>
      <c r="C605" s="7" t="n">
        <v>0.372781</v>
      </c>
      <c r="D605" s="16" t="n">
        <f aca="false">LOGINV(B605,$B$7,$C$7)</f>
        <v>15.8117233889416</v>
      </c>
      <c r="E605" s="16" t="n">
        <f aca="false">LOGINV(C605,$B$8,$C$8)</f>
        <v>88.5676311014532</v>
      </c>
      <c r="F605" s="16" t="n">
        <f aca="false">$B$5/100*E605*2_Girdiler!$B$14*2_Girdiler!$B$15*2_Girdiler!$B$16</f>
        <v>2.22836159851256</v>
      </c>
      <c r="G605" s="16" t="n">
        <f aca="false">MIN(MATCH(F605,2_Girdiler!$B$20:$I$20,1),7)</f>
        <v>1</v>
      </c>
      <c r="H605" s="16" t="n">
        <f aca="false">IF(F605&gt;=40,2_Girdiler!$I$21+(F605-40)*(2_Girdiler!$I$21-2_Girdiler!$H$21)/(2_Girdiler!$I$20-2_Girdiler!$H$20),INDEX(2_Girdiler!$B$21:$I$21,G605)+(F605-INDEX(2_Girdiler!$B$20:$I$20,G605))*(INDEX(2_Girdiler!$B$21:$I$21,G605+1)-INDEX(2_Girdiler!$B$21:$I$21,G605))/(INDEX(2_Girdiler!$B$20:$I$20,G605+1)-INDEX(2_Girdiler!$B$20:$I$20,G605)))</f>
        <v>4.90239551672764</v>
      </c>
      <c r="I605" s="16" t="n">
        <f aca="false">H605/2_Girdiler!$B$17</f>
        <v>1.96410076791973</v>
      </c>
      <c r="J605" s="16" t="n">
        <f aca="false">D605+I605</f>
        <v>17.7758241568614</v>
      </c>
    </row>
    <row r="606" customFormat="false" ht="15" hidden="false" customHeight="false" outlineLevel="0" collapsed="false">
      <c r="A606" s="0" t="n">
        <v>594</v>
      </c>
      <c r="B606" s="7" t="n">
        <v>0.985958</v>
      </c>
      <c r="C606" s="7" t="n">
        <v>0.752972</v>
      </c>
      <c r="D606" s="16" t="n">
        <f aca="false">LOGINV(B606,$B$7,$C$7)</f>
        <v>46.0584972113513</v>
      </c>
      <c r="E606" s="16" t="n">
        <f aca="false">LOGINV(C606,$B$8,$C$8)</f>
        <v>169.808009952545</v>
      </c>
      <c r="F606" s="16" t="n">
        <f aca="false">$B$5/100*E606*2_Girdiler!$B$14*2_Girdiler!$B$15*2_Girdiler!$B$16</f>
        <v>4.27236953040604</v>
      </c>
      <c r="G606" s="16" t="n">
        <f aca="false">MIN(MATCH(F606,2_Girdiler!$B$20:$I$20,1),7)</f>
        <v>1</v>
      </c>
      <c r="H606" s="16" t="n">
        <f aca="false">IF(F606&gt;=40,2_Girdiler!$I$21+(F606-40)*(2_Girdiler!$I$21-2_Girdiler!$H$21)/(2_Girdiler!$I$20-2_Girdiler!$H$20),INDEX(2_Girdiler!$B$21:$I$21,G606)+(F606-INDEX(2_Girdiler!$B$20:$I$20,G606))*(INDEX(2_Girdiler!$B$21:$I$21,G606+1)-INDEX(2_Girdiler!$B$21:$I$21,G606))/(INDEX(2_Girdiler!$B$20:$I$20,G606+1)-INDEX(2_Girdiler!$B$20:$I$20,G606)))</f>
        <v>9.3992129668933</v>
      </c>
      <c r="I606" s="16" t="n">
        <f aca="false">H606/2_Girdiler!$B$17</f>
        <v>3.76571032327456</v>
      </c>
      <c r="J606" s="16" t="n">
        <f aca="false">D606+I606</f>
        <v>49.8242075346258</v>
      </c>
    </row>
    <row r="607" customFormat="false" ht="15" hidden="false" customHeight="false" outlineLevel="0" collapsed="false">
      <c r="A607" s="0" t="n">
        <v>595</v>
      </c>
      <c r="B607" s="7" t="n">
        <v>0.648497</v>
      </c>
      <c r="C607" s="7" t="n">
        <v>0.152048</v>
      </c>
      <c r="D607" s="16" t="n">
        <f aca="false">LOGINV(B607,$B$7,$C$7)</f>
        <v>16.7486486615429</v>
      </c>
      <c r="E607" s="16" t="n">
        <f aca="false">LOGINV(C607,$B$8,$C$8)</f>
        <v>56.2527908904338</v>
      </c>
      <c r="F607" s="16" t="n">
        <f aca="false">$B$5/100*E607*2_Girdiler!$B$14*2_Girdiler!$B$15*2_Girdiler!$B$16</f>
        <v>1.41532021880331</v>
      </c>
      <c r="G607" s="16" t="n">
        <f aca="false">MIN(MATCH(F607,2_Girdiler!$B$20:$I$20,1),7)</f>
        <v>1</v>
      </c>
      <c r="H607" s="16" t="n">
        <f aca="false">IF(F607&gt;=40,2_Girdiler!$I$21+(F607-40)*(2_Girdiler!$I$21-2_Girdiler!$H$21)/(2_Girdiler!$I$20-2_Girdiler!$H$20),INDEX(2_Girdiler!$B$21:$I$21,G607)+(F607-INDEX(2_Girdiler!$B$20:$I$20,G607))*(INDEX(2_Girdiler!$B$21:$I$21,G607+1)-INDEX(2_Girdiler!$B$21:$I$21,G607))/(INDEX(2_Girdiler!$B$20:$I$20,G607+1)-INDEX(2_Girdiler!$B$20:$I$20,G607)))</f>
        <v>3.11370448136729</v>
      </c>
      <c r="I607" s="16" t="n">
        <f aca="false">H607/2_Girdiler!$B$17</f>
        <v>1.24747775695805</v>
      </c>
      <c r="J607" s="16" t="n">
        <f aca="false">D607+I607</f>
        <v>17.9961264185009</v>
      </c>
    </row>
    <row r="608" customFormat="false" ht="15" hidden="false" customHeight="false" outlineLevel="0" collapsed="false">
      <c r="A608" s="0" t="n">
        <v>596</v>
      </c>
      <c r="B608" s="7" t="n">
        <v>0.370987</v>
      </c>
      <c r="C608" s="7" t="n">
        <v>0.379155</v>
      </c>
      <c r="D608" s="16" t="n">
        <f aca="false">LOGINV(B608,$B$7,$C$7)</f>
        <v>11.2715450116183</v>
      </c>
      <c r="E608" s="16" t="n">
        <f aca="false">LOGINV(C608,$B$8,$C$8)</f>
        <v>89.5330843531735</v>
      </c>
      <c r="F608" s="16" t="n">
        <f aca="false">$B$5/100*E608*2_Girdiler!$B$14*2_Girdiler!$B$15*2_Girdiler!$B$16</f>
        <v>2.25265240232584</v>
      </c>
      <c r="G608" s="16" t="n">
        <f aca="false">MIN(MATCH(F608,2_Girdiler!$B$20:$I$20,1),7)</f>
        <v>1</v>
      </c>
      <c r="H608" s="16" t="n">
        <f aca="false">IF(F608&gt;=40,2_Girdiler!$I$21+(F608-40)*(2_Girdiler!$I$21-2_Girdiler!$H$21)/(2_Girdiler!$I$20-2_Girdiler!$H$20),INDEX(2_Girdiler!$B$21:$I$21,G608)+(F608-INDEX(2_Girdiler!$B$20:$I$20,G608))*(INDEX(2_Girdiler!$B$21:$I$21,G608+1)-INDEX(2_Girdiler!$B$21:$I$21,G608))/(INDEX(2_Girdiler!$B$20:$I$20,G608+1)-INDEX(2_Girdiler!$B$20:$I$20,G608)))</f>
        <v>4.95583528511686</v>
      </c>
      <c r="I608" s="16" t="n">
        <f aca="false">H608/2_Girdiler!$B$17</f>
        <v>1.9855109315372</v>
      </c>
      <c r="J608" s="16" t="n">
        <f aca="false">D608+I608</f>
        <v>13.2570559431555</v>
      </c>
    </row>
    <row r="609" customFormat="false" ht="15" hidden="false" customHeight="false" outlineLevel="0" collapsed="false">
      <c r="A609" s="0" t="n">
        <v>597</v>
      </c>
      <c r="B609" s="7" t="n">
        <v>0.703743</v>
      </c>
      <c r="C609" s="7" t="n">
        <v>0.08137</v>
      </c>
      <c r="D609" s="16" t="n">
        <f aca="false">LOGINV(B609,$B$7,$C$7)</f>
        <v>18.2491502633449</v>
      </c>
      <c r="E609" s="16" t="n">
        <f aca="false">LOGINV(C609,$B$8,$C$8)</f>
        <v>44.3523536264447</v>
      </c>
      <c r="F609" s="16" t="n">
        <f aca="false">$B$5/100*E609*2_Girdiler!$B$14*2_Girdiler!$B$15*2_Girdiler!$B$16</f>
        <v>1.11590521724135</v>
      </c>
      <c r="G609" s="16" t="n">
        <f aca="false">MIN(MATCH(F609,2_Girdiler!$B$20:$I$20,1),7)</f>
        <v>1</v>
      </c>
      <c r="H609" s="16" t="n">
        <f aca="false">IF(F609&gt;=40,2_Girdiler!$I$21+(F609-40)*(2_Girdiler!$I$21-2_Girdiler!$H$21)/(2_Girdiler!$I$20-2_Girdiler!$H$20),INDEX(2_Girdiler!$B$21:$I$21,G609)+(F609-INDEX(2_Girdiler!$B$20:$I$20,G609))*(INDEX(2_Girdiler!$B$21:$I$21,G609+1)-INDEX(2_Girdiler!$B$21:$I$21,G609))/(INDEX(2_Girdiler!$B$20:$I$20,G609+1)-INDEX(2_Girdiler!$B$20:$I$20,G609)))</f>
        <v>2.45499147793097</v>
      </c>
      <c r="I609" s="16" t="n">
        <f aca="false">H609/2_Girdiler!$B$17</f>
        <v>0.983570303658241</v>
      </c>
      <c r="J609" s="16" t="n">
        <f aca="false">D609+I609</f>
        <v>19.2327205670032</v>
      </c>
    </row>
    <row r="610" customFormat="false" ht="15" hidden="false" customHeight="false" outlineLevel="0" collapsed="false">
      <c r="A610" s="0" t="n">
        <v>598</v>
      </c>
      <c r="B610" s="7" t="n">
        <v>0.13996</v>
      </c>
      <c r="C610" s="7" t="n">
        <v>0.794113</v>
      </c>
      <c r="D610" s="16" t="n">
        <f aca="false">LOGINV(B610,$B$7,$C$7)</f>
        <v>7.41518420503725</v>
      </c>
      <c r="E610" s="16" t="n">
        <f aca="false">LOGINV(C610,$B$8,$C$8)</f>
        <v>185.497208511058</v>
      </c>
      <c r="F610" s="16" t="n">
        <f aca="false">$B$5/100*E610*2_Girdiler!$B$14*2_Girdiler!$B$15*2_Girdiler!$B$16</f>
        <v>4.66710976613822</v>
      </c>
      <c r="G610" s="16" t="n">
        <f aca="false">MIN(MATCH(F610,2_Girdiler!$B$20:$I$20,1),7)</f>
        <v>1</v>
      </c>
      <c r="H610" s="16" t="n">
        <f aca="false">IF(F610&gt;=40,2_Girdiler!$I$21+(F610-40)*(2_Girdiler!$I$21-2_Girdiler!$H$21)/(2_Girdiler!$I$20-2_Girdiler!$H$20),INDEX(2_Girdiler!$B$21:$I$21,G610)+(F610-INDEX(2_Girdiler!$B$20:$I$20,G610))*(INDEX(2_Girdiler!$B$21:$I$21,G610+1)-INDEX(2_Girdiler!$B$21:$I$21,G610))/(INDEX(2_Girdiler!$B$20:$I$20,G610+1)-INDEX(2_Girdiler!$B$20:$I$20,G610)))</f>
        <v>10.2676414855041</v>
      </c>
      <c r="I610" s="16" t="n">
        <f aca="false">H610/2_Girdiler!$B$17</f>
        <v>4.1136384156667</v>
      </c>
      <c r="J610" s="16" t="n">
        <f aca="false">D610+I610</f>
        <v>11.5288226207039</v>
      </c>
    </row>
    <row r="611" customFormat="false" ht="15" hidden="false" customHeight="false" outlineLevel="0" collapsed="false">
      <c r="A611" s="0" t="n">
        <v>599</v>
      </c>
      <c r="B611" s="7" t="n">
        <v>0.382359</v>
      </c>
      <c r="C611" s="7" t="n">
        <v>0.299412</v>
      </c>
      <c r="D611" s="16" t="n">
        <f aca="false">LOGINV(B611,$B$7,$C$7)</f>
        <v>11.4612889781989</v>
      </c>
      <c r="E611" s="16" t="n">
        <f aca="false">LOGINV(C611,$B$8,$C$8)</f>
        <v>77.7607217186303</v>
      </c>
      <c r="F611" s="16" t="n">
        <f aca="false">$B$5/100*E611*2_Girdiler!$B$14*2_Girdiler!$B$15*2_Girdiler!$B$16</f>
        <v>1.95645975844074</v>
      </c>
      <c r="G611" s="16" t="n">
        <f aca="false">MIN(MATCH(F611,2_Girdiler!$B$20:$I$20,1),7)</f>
        <v>1</v>
      </c>
      <c r="H611" s="16" t="n">
        <f aca="false">IF(F611&gt;=40,2_Girdiler!$I$21+(F611-40)*(2_Girdiler!$I$21-2_Girdiler!$H$21)/(2_Girdiler!$I$20-2_Girdiler!$H$20),INDEX(2_Girdiler!$B$21:$I$21,G611)+(F611-INDEX(2_Girdiler!$B$20:$I$20,G611))*(INDEX(2_Girdiler!$B$21:$I$21,G611+1)-INDEX(2_Girdiler!$B$21:$I$21,G611))/(INDEX(2_Girdiler!$B$20:$I$20,G611+1)-INDEX(2_Girdiler!$B$20:$I$20,G611)))</f>
        <v>4.30421146856962</v>
      </c>
      <c r="I611" s="16" t="n">
        <f aca="false">H611/2_Girdiler!$B$17</f>
        <v>1.7244436973436</v>
      </c>
      <c r="J611" s="16" t="n">
        <f aca="false">D611+I611</f>
        <v>13.1857326755425</v>
      </c>
    </row>
    <row r="612" customFormat="false" ht="15" hidden="false" customHeight="false" outlineLevel="0" collapsed="false">
      <c r="A612" s="0" t="n">
        <v>600</v>
      </c>
      <c r="B612" s="7" t="n">
        <v>0.105051</v>
      </c>
      <c r="C612" s="7" t="n">
        <v>0.084603</v>
      </c>
      <c r="D612" s="16" t="n">
        <f aca="false">LOGINV(B612,$B$7,$C$7)</f>
        <v>6.73433409556846</v>
      </c>
      <c r="E612" s="16" t="n">
        <f aca="false">LOGINV(C612,$B$8,$C$8)</f>
        <v>44.962185477004</v>
      </c>
      <c r="F612" s="16" t="n">
        <f aca="false">$B$5/100*E612*2_Girdiler!$B$14*2_Girdiler!$B$15*2_Girdiler!$B$16</f>
        <v>1.13124858660142</v>
      </c>
      <c r="G612" s="16" t="n">
        <f aca="false">MIN(MATCH(F612,2_Girdiler!$B$20:$I$20,1),7)</f>
        <v>1</v>
      </c>
      <c r="H612" s="16" t="n">
        <f aca="false">IF(F612&gt;=40,2_Girdiler!$I$21+(F612-40)*(2_Girdiler!$I$21-2_Girdiler!$H$21)/(2_Girdiler!$I$20-2_Girdiler!$H$20),INDEX(2_Girdiler!$B$21:$I$21,G612)+(F612-INDEX(2_Girdiler!$B$20:$I$20,G612))*(INDEX(2_Girdiler!$B$21:$I$21,G612+1)-INDEX(2_Girdiler!$B$21:$I$21,G612))/(INDEX(2_Girdiler!$B$20:$I$20,G612+1)-INDEX(2_Girdiler!$B$20:$I$20,G612)))</f>
        <v>2.48874689052313</v>
      </c>
      <c r="I612" s="16" t="n">
        <f aca="false">H612/2_Girdiler!$B$17</f>
        <v>0.997094106780099</v>
      </c>
      <c r="J612" s="16" t="n">
        <f aca="false">D612+I612</f>
        <v>7.73142820234856</v>
      </c>
    </row>
    <row r="613" customFormat="false" ht="15" hidden="false" customHeight="false" outlineLevel="0" collapsed="false">
      <c r="A613" s="0" t="n">
        <v>601</v>
      </c>
      <c r="B613" s="7" t="n">
        <v>0.418974</v>
      </c>
      <c r="C613" s="7" t="n">
        <v>0.459975</v>
      </c>
      <c r="D613" s="16" t="n">
        <f aca="false">LOGINV(B613,$B$7,$C$7)</f>
        <v>12.0830198395132</v>
      </c>
      <c r="E613" s="16" t="n">
        <f aca="false">LOGINV(C613,$B$8,$C$8)</f>
        <v>102.345921703936</v>
      </c>
      <c r="F613" s="16" t="n">
        <f aca="false">$B$5/100*E613*2_Girdiler!$B$14*2_Girdiler!$B$15*2_Girdiler!$B$16</f>
        <v>2.57502339007104</v>
      </c>
      <c r="G613" s="16" t="n">
        <f aca="false">MIN(MATCH(F613,2_Girdiler!$B$20:$I$20,1),7)</f>
        <v>1</v>
      </c>
      <c r="H613" s="16" t="n">
        <f aca="false">IF(F613&gt;=40,2_Girdiler!$I$21+(F613-40)*(2_Girdiler!$I$21-2_Girdiler!$H$21)/(2_Girdiler!$I$20-2_Girdiler!$H$20),INDEX(2_Girdiler!$B$21:$I$21,G613)+(F613-INDEX(2_Girdiler!$B$20:$I$20,G613))*(INDEX(2_Girdiler!$B$21:$I$21,G613+1)-INDEX(2_Girdiler!$B$21:$I$21,G613))/(INDEX(2_Girdiler!$B$20:$I$20,G613+1)-INDEX(2_Girdiler!$B$20:$I$20,G613)))</f>
        <v>5.66505145815629</v>
      </c>
      <c r="I613" s="16" t="n">
        <f aca="false">H613/2_Girdiler!$B$17</f>
        <v>2.26965202650492</v>
      </c>
      <c r="J613" s="16" t="n">
        <f aca="false">D613+I613</f>
        <v>14.3526718660181</v>
      </c>
    </row>
    <row r="614" customFormat="false" ht="15" hidden="false" customHeight="false" outlineLevel="0" collapsed="false">
      <c r="A614" s="0" t="n">
        <v>602</v>
      </c>
      <c r="B614" s="7" t="n">
        <v>0.969912</v>
      </c>
      <c r="C614" s="7" t="n">
        <v>0.664419</v>
      </c>
      <c r="D614" s="16" t="n">
        <f aca="false">LOGINV(B614,$B$7,$C$7)</f>
        <v>38.6070281341331</v>
      </c>
      <c r="E614" s="16" t="n">
        <f aca="false">LOGINV(C614,$B$8,$C$8)</f>
        <v>143.63545630232</v>
      </c>
      <c r="F614" s="16" t="n">
        <f aca="false">$B$5/100*E614*2_Girdiler!$B$14*2_Girdiler!$B$15*2_Girdiler!$B$16</f>
        <v>3.61386808056638</v>
      </c>
      <c r="G614" s="16" t="n">
        <f aca="false">MIN(MATCH(F614,2_Girdiler!$B$20:$I$20,1),7)</f>
        <v>1</v>
      </c>
      <c r="H614" s="16" t="n">
        <f aca="false">IF(F614&gt;=40,2_Girdiler!$I$21+(F614-40)*(2_Girdiler!$I$21-2_Girdiler!$H$21)/(2_Girdiler!$I$20-2_Girdiler!$H$20),INDEX(2_Girdiler!$B$21:$I$21,G614)+(F614-INDEX(2_Girdiler!$B$20:$I$20,G614))*(INDEX(2_Girdiler!$B$21:$I$21,G614+1)-INDEX(2_Girdiler!$B$21:$I$21,G614))/(INDEX(2_Girdiler!$B$20:$I$20,G614+1)-INDEX(2_Girdiler!$B$20:$I$20,G614)))</f>
        <v>7.95050977724603</v>
      </c>
      <c r="I614" s="16" t="n">
        <f aca="false">H614/2_Girdiler!$B$17</f>
        <v>3.18530039152485</v>
      </c>
      <c r="J614" s="16" t="n">
        <f aca="false">D614+I614</f>
        <v>41.792328525658</v>
      </c>
    </row>
    <row r="615" customFormat="false" ht="15" hidden="false" customHeight="false" outlineLevel="0" collapsed="false">
      <c r="A615" s="0" t="n">
        <v>603</v>
      </c>
      <c r="B615" s="7" t="n">
        <v>0.222041</v>
      </c>
      <c r="C615" s="7" t="n">
        <v>0.68325</v>
      </c>
      <c r="D615" s="16" t="n">
        <f aca="false">LOGINV(B615,$B$7,$C$7)</f>
        <v>8.83933415463178</v>
      </c>
      <c r="E615" s="16" t="n">
        <f aca="false">LOGINV(C615,$B$8,$C$8)</f>
        <v>148.562775147947</v>
      </c>
      <c r="F615" s="16" t="n">
        <f aca="false">$B$5/100*E615*2_Girdiler!$B$14*2_Girdiler!$B$15*2_Girdiler!$B$16</f>
        <v>3.73783942272235</v>
      </c>
      <c r="G615" s="16" t="n">
        <f aca="false">MIN(MATCH(F615,2_Girdiler!$B$20:$I$20,1),7)</f>
        <v>1</v>
      </c>
      <c r="H615" s="16" t="n">
        <f aca="false">IF(F615&gt;=40,2_Girdiler!$I$21+(F615-40)*(2_Girdiler!$I$21-2_Girdiler!$H$21)/(2_Girdiler!$I$20-2_Girdiler!$H$20),INDEX(2_Girdiler!$B$21:$I$21,G615)+(F615-INDEX(2_Girdiler!$B$20:$I$20,G615))*(INDEX(2_Girdiler!$B$21:$I$21,G615+1)-INDEX(2_Girdiler!$B$21:$I$21,G615))/(INDEX(2_Girdiler!$B$20:$I$20,G615+1)-INDEX(2_Girdiler!$B$20:$I$20,G615)))</f>
        <v>8.22324672998916</v>
      </c>
      <c r="I615" s="16" t="n">
        <f aca="false">H615/2_Girdiler!$B$17</f>
        <v>3.29457000400207</v>
      </c>
      <c r="J615" s="16" t="n">
        <f aca="false">D615+I615</f>
        <v>12.1339041586339</v>
      </c>
    </row>
    <row r="616" customFormat="false" ht="15" hidden="false" customHeight="false" outlineLevel="0" collapsed="false">
      <c r="A616" s="0" t="n">
        <v>604</v>
      </c>
      <c r="B616" s="7" t="n">
        <v>0.01279</v>
      </c>
      <c r="C616" s="7" t="n">
        <v>0.744559</v>
      </c>
      <c r="D616" s="16" t="n">
        <f aca="false">LOGINV(B616,$B$7,$C$7)</f>
        <v>3.90160559788392</v>
      </c>
      <c r="E616" s="16" t="n">
        <f aca="false">LOGINV(C616,$B$8,$C$8)</f>
        <v>166.938035713672</v>
      </c>
      <c r="F616" s="16" t="n">
        <f aca="false">$B$5/100*E616*2_Girdiler!$B$14*2_Girdiler!$B$15*2_Girdiler!$B$16</f>
        <v>4.20016097855598</v>
      </c>
      <c r="G616" s="16" t="n">
        <f aca="false">MIN(MATCH(F616,2_Girdiler!$B$20:$I$20,1),7)</f>
        <v>1</v>
      </c>
      <c r="H616" s="16" t="n">
        <f aca="false">IF(F616&gt;=40,2_Girdiler!$I$21+(F616-40)*(2_Girdiler!$I$21-2_Girdiler!$H$21)/(2_Girdiler!$I$20-2_Girdiler!$H$20),INDEX(2_Girdiler!$B$21:$I$21,G616)+(F616-INDEX(2_Girdiler!$B$20:$I$20,G616))*(INDEX(2_Girdiler!$B$21:$I$21,G616+1)-INDEX(2_Girdiler!$B$21:$I$21,G616))/(INDEX(2_Girdiler!$B$20:$I$20,G616+1)-INDEX(2_Girdiler!$B$20:$I$20,G616)))</f>
        <v>9.24035415282316</v>
      </c>
      <c r="I616" s="16" t="n">
        <f aca="false">H616/2_Girdiler!$B$17</f>
        <v>3.70206496507338</v>
      </c>
      <c r="J616" s="16" t="n">
        <f aca="false">D616+I616</f>
        <v>7.6036705629573</v>
      </c>
    </row>
    <row r="617" customFormat="false" ht="15" hidden="false" customHeight="false" outlineLevel="0" collapsed="false">
      <c r="A617" s="0" t="n">
        <v>605</v>
      </c>
      <c r="B617" s="7" t="n">
        <v>0.312702</v>
      </c>
      <c r="C617" s="7" t="n">
        <v>0.679449</v>
      </c>
      <c r="D617" s="16" t="n">
        <f aca="false">LOGINV(B617,$B$7,$C$7)</f>
        <v>10.3157724179006</v>
      </c>
      <c r="E617" s="16" t="n">
        <f aca="false">LOGINV(C617,$B$8,$C$8)</f>
        <v>147.545180278801</v>
      </c>
      <c r="F617" s="16" t="n">
        <f aca="false">$B$5/100*E617*2_Girdiler!$B$14*2_Girdiler!$B$15*2_Girdiler!$B$16</f>
        <v>3.71223673581463</v>
      </c>
      <c r="G617" s="16" t="n">
        <f aca="false">MIN(MATCH(F617,2_Girdiler!$B$20:$I$20,1),7)</f>
        <v>1</v>
      </c>
      <c r="H617" s="16" t="n">
        <f aca="false">IF(F617&gt;=40,2_Girdiler!$I$21+(F617-40)*(2_Girdiler!$I$21-2_Girdiler!$H$21)/(2_Girdiler!$I$20-2_Girdiler!$H$20),INDEX(2_Girdiler!$B$21:$I$21,G617)+(F617-INDEX(2_Girdiler!$B$20:$I$20,G617))*(INDEX(2_Girdiler!$B$21:$I$21,G617+1)-INDEX(2_Girdiler!$B$21:$I$21,G617))/(INDEX(2_Girdiler!$B$20:$I$20,G617+1)-INDEX(2_Girdiler!$B$20:$I$20,G617)))</f>
        <v>8.16692081879219</v>
      </c>
      <c r="I617" s="16" t="n">
        <f aca="false">H617/2_Girdiler!$B$17</f>
        <v>3.27200353316995</v>
      </c>
      <c r="J617" s="16" t="n">
        <f aca="false">D617+I617</f>
        <v>13.5877759510706</v>
      </c>
    </row>
    <row r="618" customFormat="false" ht="15" hidden="false" customHeight="false" outlineLevel="0" collapsed="false">
      <c r="A618" s="0" t="n">
        <v>606</v>
      </c>
      <c r="B618" s="7" t="n">
        <v>0.955372</v>
      </c>
      <c r="C618" s="7" t="n">
        <v>0.989086</v>
      </c>
      <c r="D618" s="16" t="n">
        <f aca="false">LOGINV(B618,$B$7,$C$7)</f>
        <v>34.918248432417</v>
      </c>
      <c r="E618" s="16" t="n">
        <f aca="false">LOGINV(C618,$B$8,$C$8)</f>
        <v>479.903446845586</v>
      </c>
      <c r="F618" s="16" t="n">
        <f aca="false">$B$5/100*E618*2_Girdiler!$B$14*2_Girdiler!$B$15*2_Girdiler!$B$16</f>
        <v>12.074370722635</v>
      </c>
      <c r="G618" s="16" t="n">
        <f aca="false">MIN(MATCH(F618,2_Girdiler!$B$20:$I$20,1),7)</f>
        <v>3</v>
      </c>
      <c r="H618" s="16" t="n">
        <f aca="false">IF(F618&gt;=40,2_Girdiler!$I$21+(F618-40)*(2_Girdiler!$I$21-2_Girdiler!$H$21)/(2_Girdiler!$I$20-2_Girdiler!$H$20),INDEX(2_Girdiler!$B$21:$I$21,G618)+(F618-INDEX(2_Girdiler!$B$20:$I$20,G618))*(INDEX(2_Girdiler!$B$21:$I$21,G618+1)-INDEX(2_Girdiler!$B$21:$I$21,G618))/(INDEX(2_Girdiler!$B$20:$I$20,G618+1)-INDEX(2_Girdiler!$B$20:$I$20,G618)))</f>
        <v>20.8669336503715</v>
      </c>
      <c r="I618" s="16" t="n">
        <f aca="false">H618/2_Girdiler!$B$17</f>
        <v>8.36014969966805</v>
      </c>
      <c r="J618" s="16" t="n">
        <f aca="false">D618+I618</f>
        <v>43.278398132085</v>
      </c>
    </row>
    <row r="619" customFormat="false" ht="15" hidden="false" customHeight="false" outlineLevel="0" collapsed="false">
      <c r="A619" s="0" t="n">
        <v>607</v>
      </c>
      <c r="B619" s="7" t="n">
        <v>0.555025</v>
      </c>
      <c r="C619" s="7" t="n">
        <v>0.069822</v>
      </c>
      <c r="D619" s="16" t="n">
        <f aca="false">LOGINV(B619,$B$7,$C$7)</f>
        <v>14.627832231299</v>
      </c>
      <c r="E619" s="16" t="n">
        <f aca="false">LOGINV(C619,$B$8,$C$8)</f>
        <v>42.0874425151289</v>
      </c>
      <c r="F619" s="16" t="n">
        <f aca="false">$B$5/100*E619*2_Girdiler!$B$14*2_Girdiler!$B$15*2_Girdiler!$B$16</f>
        <v>1.05892005368064</v>
      </c>
      <c r="G619" s="16" t="n">
        <f aca="false">MIN(MATCH(F619,2_Girdiler!$B$20:$I$20,1),7)</f>
        <v>1</v>
      </c>
      <c r="H619" s="16" t="n">
        <f aca="false">IF(F619&gt;=40,2_Girdiler!$I$21+(F619-40)*(2_Girdiler!$I$21-2_Girdiler!$H$21)/(2_Girdiler!$I$20-2_Girdiler!$H$20),INDEX(2_Girdiler!$B$21:$I$21,G619)+(F619-INDEX(2_Girdiler!$B$20:$I$20,G619))*(INDEX(2_Girdiler!$B$21:$I$21,G619+1)-INDEX(2_Girdiler!$B$21:$I$21,G619))/(INDEX(2_Girdiler!$B$20:$I$20,G619+1)-INDEX(2_Girdiler!$B$20:$I$20,G619)))</f>
        <v>2.32962411809741</v>
      </c>
      <c r="I619" s="16" t="n">
        <f aca="false">H619/2_Girdiler!$B$17</f>
        <v>0.933342996032618</v>
      </c>
      <c r="J619" s="16" t="n">
        <f aca="false">D619+I619</f>
        <v>15.5611752273316</v>
      </c>
    </row>
    <row r="620" customFormat="false" ht="15" hidden="false" customHeight="false" outlineLevel="0" collapsed="false">
      <c r="A620" s="0" t="n">
        <v>608</v>
      </c>
      <c r="B620" s="7" t="n">
        <v>0.06177</v>
      </c>
      <c r="C620" s="7" t="n">
        <v>0.271256</v>
      </c>
      <c r="D620" s="16" t="n">
        <f aca="false">LOGINV(B620,$B$7,$C$7)</f>
        <v>5.73941595063022</v>
      </c>
      <c r="E620" s="16" t="n">
        <f aca="false">LOGINV(C620,$B$8,$C$8)</f>
        <v>73.7077155009419</v>
      </c>
      <c r="F620" s="16" t="n">
        <f aca="false">$B$5/100*E620*2_Girdiler!$B$14*2_Girdiler!$B$15*2_Girdiler!$B$16</f>
        <v>1.8544861220037</v>
      </c>
      <c r="G620" s="16" t="n">
        <f aca="false">MIN(MATCH(F620,2_Girdiler!$B$20:$I$20,1),7)</f>
        <v>1</v>
      </c>
      <c r="H620" s="16" t="n">
        <f aca="false">IF(F620&gt;=40,2_Girdiler!$I$21+(F620-40)*(2_Girdiler!$I$21-2_Girdiler!$H$21)/(2_Girdiler!$I$20-2_Girdiler!$H$20),INDEX(2_Girdiler!$B$21:$I$21,G620)+(F620-INDEX(2_Girdiler!$B$20:$I$20,G620))*(INDEX(2_Girdiler!$B$21:$I$21,G620+1)-INDEX(2_Girdiler!$B$21:$I$21,G620))/(INDEX(2_Girdiler!$B$20:$I$20,G620+1)-INDEX(2_Girdiler!$B$20:$I$20,G620)))</f>
        <v>4.07986946840814</v>
      </c>
      <c r="I620" s="16" t="n">
        <f aca="false">H620/2_Girdiler!$B$17</f>
        <v>1.63456308830454</v>
      </c>
      <c r="J620" s="16" t="n">
        <f aca="false">D620+I620</f>
        <v>7.37397903893476</v>
      </c>
    </row>
    <row r="621" customFormat="false" ht="15" hidden="false" customHeight="false" outlineLevel="0" collapsed="false">
      <c r="A621" s="0" t="n">
        <v>609</v>
      </c>
      <c r="B621" s="7" t="n">
        <v>0.094245</v>
      </c>
      <c r="C621" s="7" t="n">
        <v>0.287861</v>
      </c>
      <c r="D621" s="16" t="n">
        <f aca="false">LOGINV(B621,$B$7,$C$7)</f>
        <v>6.5063979308982</v>
      </c>
      <c r="E621" s="16" t="n">
        <f aca="false">LOGINV(C621,$B$8,$C$8)</f>
        <v>76.0947003185323</v>
      </c>
      <c r="F621" s="16" t="n">
        <f aca="false">$B$5/100*E621*2_Girdiler!$B$14*2_Girdiler!$B$15*2_Girdiler!$B$16</f>
        <v>1.91454266001427</v>
      </c>
      <c r="G621" s="16" t="n">
        <f aca="false">MIN(MATCH(F621,2_Girdiler!$B$20:$I$20,1),7)</f>
        <v>1</v>
      </c>
      <c r="H621" s="16" t="n">
        <f aca="false">IF(F621&gt;=40,2_Girdiler!$I$21+(F621-40)*(2_Girdiler!$I$21-2_Girdiler!$H$21)/(2_Girdiler!$I$20-2_Girdiler!$H$20),INDEX(2_Girdiler!$B$21:$I$21,G621)+(F621-INDEX(2_Girdiler!$B$20:$I$20,G621))*(INDEX(2_Girdiler!$B$21:$I$21,G621+1)-INDEX(2_Girdiler!$B$21:$I$21,G621))/(INDEX(2_Girdiler!$B$20:$I$20,G621+1)-INDEX(2_Girdiler!$B$20:$I$20,G621)))</f>
        <v>4.2119938520314</v>
      </c>
      <c r="I621" s="16" t="n">
        <f aca="false">H621/2_Girdiler!$B$17</f>
        <v>1.68749753687155</v>
      </c>
      <c r="J621" s="16" t="n">
        <f aca="false">D621+I621</f>
        <v>8.19389546776975</v>
      </c>
    </row>
    <row r="622" customFormat="false" ht="15" hidden="false" customHeight="false" outlineLevel="0" collapsed="false">
      <c r="A622" s="0" t="n">
        <v>610</v>
      </c>
      <c r="B622" s="7" t="n">
        <v>0.885601</v>
      </c>
      <c r="C622" s="7" t="n">
        <v>0.307438</v>
      </c>
      <c r="D622" s="16" t="n">
        <f aca="false">LOGINV(B622,$B$7,$C$7)</f>
        <v>26.4858101854474</v>
      </c>
      <c r="E622" s="16" t="n">
        <f aca="false">LOGINV(C622,$B$8,$C$8)</f>
        <v>78.9221202904103</v>
      </c>
      <c r="F622" s="16" t="n">
        <f aca="false">$B$5/100*E622*2_Girdiler!$B$14*2_Girdiler!$B$15*2_Girdiler!$B$16</f>
        <v>1.98568054650672</v>
      </c>
      <c r="G622" s="16" t="n">
        <f aca="false">MIN(MATCH(F622,2_Girdiler!$B$20:$I$20,1),7)</f>
        <v>1</v>
      </c>
      <c r="H622" s="16" t="n">
        <f aca="false">IF(F622&gt;=40,2_Girdiler!$I$21+(F622-40)*(2_Girdiler!$I$21-2_Girdiler!$H$21)/(2_Girdiler!$I$20-2_Girdiler!$H$20),INDEX(2_Girdiler!$B$21:$I$21,G622)+(F622-INDEX(2_Girdiler!$B$20:$I$20,G622))*(INDEX(2_Girdiler!$B$21:$I$21,G622+1)-INDEX(2_Girdiler!$B$21:$I$21,G622))/(INDEX(2_Girdiler!$B$20:$I$20,G622+1)-INDEX(2_Girdiler!$B$20:$I$20,G622)))</f>
        <v>4.36849720231479</v>
      </c>
      <c r="I622" s="16" t="n">
        <f aca="false">H622/2_Girdiler!$B$17</f>
        <v>1.75019919964535</v>
      </c>
      <c r="J622" s="16" t="n">
        <f aca="false">D622+I622</f>
        <v>28.2360093850928</v>
      </c>
    </row>
    <row r="623" customFormat="false" ht="15" hidden="false" customHeight="false" outlineLevel="0" collapsed="false">
      <c r="A623" s="0" t="n">
        <v>611</v>
      </c>
      <c r="B623" s="7" t="n">
        <v>0.329392</v>
      </c>
      <c r="C623" s="7" t="n">
        <v>0.831024</v>
      </c>
      <c r="D623" s="16" t="n">
        <f aca="false">LOGINV(B623,$B$7,$C$7)</f>
        <v>10.5873114817784</v>
      </c>
      <c r="E623" s="16" t="n">
        <f aca="false">LOGINV(C623,$B$8,$C$8)</f>
        <v>202.70665129359</v>
      </c>
      <c r="F623" s="16" t="n">
        <f aca="false">$B$5/100*E623*2_Girdiler!$B$14*2_Girdiler!$B$15*2_Girdiler!$B$16</f>
        <v>5.10009934654671</v>
      </c>
      <c r="G623" s="16" t="n">
        <f aca="false">MIN(MATCH(F623,2_Girdiler!$B$20:$I$20,1),7)</f>
        <v>2</v>
      </c>
      <c r="H623" s="16" t="n">
        <f aca="false">IF(F623&gt;=40,2_Girdiler!$I$21+(F623-40)*(2_Girdiler!$I$21-2_Girdiler!$H$21)/(2_Girdiler!$I$20-2_Girdiler!$H$20),INDEX(2_Girdiler!$B$21:$I$21,G623)+(F623-INDEX(2_Girdiler!$B$20:$I$20,G623))*(INDEX(2_Girdiler!$B$21:$I$21,G623+1)-INDEX(2_Girdiler!$B$21:$I$21,G623))/(INDEX(2_Girdiler!$B$20:$I$20,G623+1)-INDEX(2_Girdiler!$B$20:$I$20,G623)))</f>
        <v>11.1601589544747</v>
      </c>
      <c r="I623" s="16" t="n">
        <f aca="false">H623/2_Girdiler!$B$17</f>
        <v>4.47121752983764</v>
      </c>
      <c r="J623" s="16" t="n">
        <f aca="false">D623+I623</f>
        <v>15.058529011616</v>
      </c>
    </row>
    <row r="624" customFormat="false" ht="15" hidden="false" customHeight="false" outlineLevel="0" collapsed="false">
      <c r="A624" s="0" t="n">
        <v>612</v>
      </c>
      <c r="B624" s="7" t="n">
        <v>0.760938</v>
      </c>
      <c r="C624" s="7" t="n">
        <v>0.322642</v>
      </c>
      <c r="D624" s="16" t="n">
        <f aca="false">LOGINV(B624,$B$7,$C$7)</f>
        <v>20.1091853431439</v>
      </c>
      <c r="E624" s="16" t="n">
        <f aca="false">LOGINV(C624,$B$8,$C$8)</f>
        <v>81.1330371577913</v>
      </c>
      <c r="F624" s="16" t="n">
        <f aca="false">$B$5/100*E624*2_Girdiler!$B$14*2_Girdiler!$B$15*2_Girdiler!$B$16</f>
        <v>2.04130721489003</v>
      </c>
      <c r="G624" s="16" t="n">
        <f aca="false">MIN(MATCH(F624,2_Girdiler!$B$20:$I$20,1),7)</f>
        <v>1</v>
      </c>
      <c r="H624" s="16" t="n">
        <f aca="false">IF(F624&gt;=40,2_Girdiler!$I$21+(F624-40)*(2_Girdiler!$I$21-2_Girdiler!$H$21)/(2_Girdiler!$I$20-2_Girdiler!$H$20),INDEX(2_Girdiler!$B$21:$I$21,G624)+(F624-INDEX(2_Girdiler!$B$20:$I$20,G624))*(INDEX(2_Girdiler!$B$21:$I$21,G624+1)-INDEX(2_Girdiler!$B$21:$I$21,G624))/(INDEX(2_Girdiler!$B$20:$I$20,G624+1)-INDEX(2_Girdiler!$B$20:$I$20,G624)))</f>
        <v>4.49087587275807</v>
      </c>
      <c r="I624" s="16" t="n">
        <f aca="false">H624/2_Girdiler!$B$17</f>
        <v>1.79922911568833</v>
      </c>
      <c r="J624" s="16" t="n">
        <f aca="false">D624+I624</f>
        <v>21.9084144588323</v>
      </c>
    </row>
    <row r="625" customFormat="false" ht="15" hidden="false" customHeight="false" outlineLevel="0" collapsed="false">
      <c r="A625" s="0" t="n">
        <v>613</v>
      </c>
      <c r="B625" s="7" t="n">
        <v>0.502371</v>
      </c>
      <c r="C625" s="7" t="n">
        <v>0.56011</v>
      </c>
      <c r="D625" s="16" t="n">
        <f aca="false">LOGINV(B625,$B$7,$C$7)</f>
        <v>13.5869906882528</v>
      </c>
      <c r="E625" s="16" t="n">
        <f aca="false">LOGINV(C625,$B$8,$C$8)</f>
        <v>120.40484077506</v>
      </c>
      <c r="F625" s="16" t="n">
        <f aca="false">$B$5/100*E625*2_Girdiler!$B$14*2_Girdiler!$B$15*2_Girdiler!$B$16</f>
        <v>3.02938579390051</v>
      </c>
      <c r="G625" s="16" t="n">
        <f aca="false">MIN(MATCH(F625,2_Girdiler!$B$20:$I$20,1),7)</f>
        <v>1</v>
      </c>
      <c r="H625" s="16" t="n">
        <f aca="false">IF(F625&gt;=40,2_Girdiler!$I$21+(F625-40)*(2_Girdiler!$I$21-2_Girdiler!$H$21)/(2_Girdiler!$I$20-2_Girdiler!$H$20),INDEX(2_Girdiler!$B$21:$I$21,G625)+(F625-INDEX(2_Girdiler!$B$20:$I$20,G625))*(INDEX(2_Girdiler!$B$21:$I$21,G625+1)-INDEX(2_Girdiler!$B$21:$I$21,G625))/(INDEX(2_Girdiler!$B$20:$I$20,G625+1)-INDEX(2_Girdiler!$B$20:$I$20,G625)))</f>
        <v>6.66464874658112</v>
      </c>
      <c r="I625" s="16" t="n">
        <f aca="false">H625/2_Girdiler!$B$17</f>
        <v>2.67013170936743</v>
      </c>
      <c r="J625" s="16" t="n">
        <f aca="false">D625+I625</f>
        <v>16.2571223976202</v>
      </c>
    </row>
    <row r="626" customFormat="false" ht="15" hidden="false" customHeight="false" outlineLevel="0" collapsed="false">
      <c r="A626" s="0" t="n">
        <v>614</v>
      </c>
      <c r="B626" s="7" t="n">
        <v>0.722885</v>
      </c>
      <c r="C626" s="7" t="n">
        <v>0.133946</v>
      </c>
      <c r="D626" s="16" t="n">
        <f aca="false">LOGINV(B626,$B$7,$C$7)</f>
        <v>18.8302577871249</v>
      </c>
      <c r="E626" s="16" t="n">
        <f aca="false">LOGINV(C626,$B$8,$C$8)</f>
        <v>53.4133234035029</v>
      </c>
      <c r="F626" s="16" t="n">
        <f aca="false">$B$5/100*E626*2_Girdiler!$B$14*2_Girdiler!$B$15*2_Girdiler!$B$16</f>
        <v>1.34387921683213</v>
      </c>
      <c r="G626" s="16" t="n">
        <f aca="false">MIN(MATCH(F626,2_Girdiler!$B$20:$I$20,1),7)</f>
        <v>1</v>
      </c>
      <c r="H626" s="16" t="n">
        <f aca="false">IF(F626&gt;=40,2_Girdiler!$I$21+(F626-40)*(2_Girdiler!$I$21-2_Girdiler!$H$21)/(2_Girdiler!$I$20-2_Girdiler!$H$20),INDEX(2_Girdiler!$B$21:$I$21,G626)+(F626-INDEX(2_Girdiler!$B$20:$I$20,G626))*(INDEX(2_Girdiler!$B$21:$I$21,G626+1)-INDEX(2_Girdiler!$B$21:$I$21,G626))/(INDEX(2_Girdiler!$B$20:$I$20,G626+1)-INDEX(2_Girdiler!$B$20:$I$20,G626)))</f>
        <v>2.95653427703069</v>
      </c>
      <c r="I626" s="16" t="n">
        <f aca="false">H626/2_Girdiler!$B$17</f>
        <v>1.18450892509242</v>
      </c>
      <c r="J626" s="16" t="n">
        <f aca="false">D626+I626</f>
        <v>20.0147667122173</v>
      </c>
    </row>
    <row r="627" customFormat="false" ht="15" hidden="false" customHeight="false" outlineLevel="0" collapsed="false">
      <c r="A627" s="0" t="n">
        <v>615</v>
      </c>
      <c r="B627" s="7" t="n">
        <v>0.753477</v>
      </c>
      <c r="C627" s="7" t="n">
        <v>0.097078</v>
      </c>
      <c r="D627" s="16" t="n">
        <f aca="false">LOGINV(B627,$B$7,$C$7)</f>
        <v>19.843613195341</v>
      </c>
      <c r="E627" s="16" t="n">
        <f aca="false">LOGINV(C627,$B$8,$C$8)</f>
        <v>47.2344422712435</v>
      </c>
      <c r="F627" s="16" t="n">
        <f aca="false">$B$5/100*E627*2_Girdiler!$B$14*2_Girdiler!$B$15*2_Girdiler!$B$16</f>
        <v>1.18841856754449</v>
      </c>
      <c r="G627" s="16" t="n">
        <f aca="false">MIN(MATCH(F627,2_Girdiler!$B$20:$I$20,1),7)</f>
        <v>1</v>
      </c>
      <c r="H627" s="16" t="n">
        <f aca="false">IF(F627&gt;=40,2_Girdiler!$I$21+(F627-40)*(2_Girdiler!$I$21-2_Girdiler!$H$21)/(2_Girdiler!$I$20-2_Girdiler!$H$20),INDEX(2_Girdiler!$B$21:$I$21,G627)+(F627-INDEX(2_Girdiler!$B$20:$I$20,G627))*(INDEX(2_Girdiler!$B$21:$I$21,G627+1)-INDEX(2_Girdiler!$B$21:$I$21,G627))/(INDEX(2_Girdiler!$B$20:$I$20,G627+1)-INDEX(2_Girdiler!$B$20:$I$20,G627)))</f>
        <v>2.61452084859787</v>
      </c>
      <c r="I627" s="16" t="n">
        <f aca="false">H627/2_Girdiler!$B$17</f>
        <v>1.04748431434209</v>
      </c>
      <c r="J627" s="16" t="n">
        <f aca="false">D627+I627</f>
        <v>20.8910975096831</v>
      </c>
    </row>
    <row r="628" customFormat="false" ht="15" hidden="false" customHeight="false" outlineLevel="0" collapsed="false">
      <c r="A628" s="0" t="n">
        <v>616</v>
      </c>
      <c r="B628" s="7" t="n">
        <v>0.587111</v>
      </c>
      <c r="C628" s="7" t="n">
        <v>0.945205</v>
      </c>
      <c r="D628" s="16" t="n">
        <f aca="false">LOGINV(B628,$B$7,$C$7)</f>
        <v>15.3098233683456</v>
      </c>
      <c r="E628" s="16" t="n">
        <f aca="false">LOGINV(C628,$B$8,$C$8)</f>
        <v>306.756426607835</v>
      </c>
      <c r="F628" s="16" t="n">
        <f aca="false">$B$5/100*E628*2_Girdiler!$B$14*2_Girdiler!$B$15*2_Girdiler!$B$16</f>
        <v>7.71799169345314</v>
      </c>
      <c r="G628" s="16" t="n">
        <f aca="false">MIN(MATCH(F628,2_Girdiler!$B$20:$I$20,1),7)</f>
        <v>2</v>
      </c>
      <c r="H628" s="16" t="n">
        <f aca="false">IF(F628&gt;=40,2_Girdiler!$I$21+(F628-40)*(2_Girdiler!$I$21-2_Girdiler!$H$21)/(2_Girdiler!$I$20-2_Girdiler!$H$20),INDEX(2_Girdiler!$B$21:$I$21,G628)+(F628-INDEX(2_Girdiler!$B$20:$I$20,G628))*(INDEX(2_Girdiler!$B$21:$I$21,G628+1)-INDEX(2_Girdiler!$B$21:$I$21,G628))/(INDEX(2_Girdiler!$B$20:$I$20,G628+1)-INDEX(2_Girdiler!$B$20:$I$20,G628)))</f>
        <v>15.348786709525</v>
      </c>
      <c r="I628" s="16" t="n">
        <f aca="false">H628/2_Girdiler!$B$17</f>
        <v>6.14935364964945</v>
      </c>
      <c r="J628" s="16" t="n">
        <f aca="false">D628+I628</f>
        <v>21.4591770179951</v>
      </c>
    </row>
    <row r="629" customFormat="false" ht="15" hidden="false" customHeight="false" outlineLevel="0" collapsed="false">
      <c r="A629" s="0" t="n">
        <v>617</v>
      </c>
      <c r="B629" s="7" t="n">
        <v>0.171446</v>
      </c>
      <c r="C629" s="7" t="n">
        <v>0.774564</v>
      </c>
      <c r="D629" s="16" t="n">
        <f aca="false">LOGINV(B629,$B$7,$C$7)</f>
        <v>7.98148713419785</v>
      </c>
      <c r="E629" s="16" t="n">
        <f aca="false">LOGINV(C629,$B$8,$C$8)</f>
        <v>177.667102032632</v>
      </c>
      <c r="F629" s="16" t="n">
        <f aca="false">$B$5/100*E629*2_Girdiler!$B$14*2_Girdiler!$B$15*2_Girdiler!$B$16</f>
        <v>4.47010428714103</v>
      </c>
      <c r="G629" s="16" t="n">
        <f aca="false">MIN(MATCH(F629,2_Girdiler!$B$20:$I$20,1),7)</f>
        <v>1</v>
      </c>
      <c r="H629" s="16" t="n">
        <f aca="false">IF(F629&gt;=40,2_Girdiler!$I$21+(F629-40)*(2_Girdiler!$I$21-2_Girdiler!$H$21)/(2_Girdiler!$I$20-2_Girdiler!$H$20),INDEX(2_Girdiler!$B$21:$I$21,G629)+(F629-INDEX(2_Girdiler!$B$20:$I$20,G629))*(INDEX(2_Girdiler!$B$21:$I$21,G629+1)-INDEX(2_Girdiler!$B$21:$I$21,G629))/(INDEX(2_Girdiler!$B$20:$I$20,G629+1)-INDEX(2_Girdiler!$B$20:$I$20,G629)))</f>
        <v>9.83422943171025</v>
      </c>
      <c r="I629" s="16" t="n">
        <f aca="false">H629/2_Girdiler!$B$17</f>
        <v>3.93999576590956</v>
      </c>
      <c r="J629" s="16" t="n">
        <f aca="false">D629+I629</f>
        <v>11.9214829001074</v>
      </c>
    </row>
    <row r="630" customFormat="false" ht="15" hidden="false" customHeight="false" outlineLevel="0" collapsed="false">
      <c r="A630" s="0" t="n">
        <v>618</v>
      </c>
      <c r="B630" s="7" t="n">
        <v>0.391391</v>
      </c>
      <c r="C630" s="7" t="n">
        <v>0.233012</v>
      </c>
      <c r="D630" s="16" t="n">
        <f aca="false">LOGINV(B630,$B$7,$C$7)</f>
        <v>11.6130255801204</v>
      </c>
      <c r="E630" s="16" t="n">
        <f aca="false">LOGINV(C630,$B$8,$C$8)</f>
        <v>68.2162747326189</v>
      </c>
      <c r="F630" s="16" t="n">
        <f aca="false">$B$5/100*E630*2_Girdiler!$B$14*2_Girdiler!$B$15*2_Girdiler!$B$16</f>
        <v>1.71632147227269</v>
      </c>
      <c r="G630" s="16" t="n">
        <f aca="false">MIN(MATCH(F630,2_Girdiler!$B$20:$I$20,1),7)</f>
        <v>1</v>
      </c>
      <c r="H630" s="16" t="n">
        <f aca="false">IF(F630&gt;=40,2_Girdiler!$I$21+(F630-40)*(2_Girdiler!$I$21-2_Girdiler!$H$21)/(2_Girdiler!$I$20-2_Girdiler!$H$20),INDEX(2_Girdiler!$B$21:$I$21,G630)+(F630-INDEX(2_Girdiler!$B$20:$I$20,G630))*(INDEX(2_Girdiler!$B$21:$I$21,G630+1)-INDEX(2_Girdiler!$B$21:$I$21,G630))/(INDEX(2_Girdiler!$B$20:$I$20,G630+1)-INDEX(2_Girdiler!$B$20:$I$20,G630)))</f>
        <v>3.77590723899992</v>
      </c>
      <c r="I630" s="16" t="n">
        <f aca="false">H630/2_Girdiler!$B$17</f>
        <v>1.5127833489583</v>
      </c>
      <c r="J630" s="16" t="n">
        <f aca="false">D630+I630</f>
        <v>13.1258089290787</v>
      </c>
    </row>
    <row r="631" customFormat="false" ht="15" hidden="false" customHeight="false" outlineLevel="0" collapsed="false">
      <c r="A631" s="0" t="n">
        <v>619</v>
      </c>
      <c r="B631" s="7" t="n">
        <v>0.513689</v>
      </c>
      <c r="C631" s="7" t="n">
        <v>0.190553</v>
      </c>
      <c r="D631" s="16" t="n">
        <f aca="false">LOGINV(B631,$B$7,$C$7)</f>
        <v>13.8036072319014</v>
      </c>
      <c r="E631" s="16" t="n">
        <f aca="false">LOGINV(C631,$B$8,$C$8)</f>
        <v>62.0450848096409</v>
      </c>
      <c r="F631" s="16" t="n">
        <f aca="false">$B$5/100*E631*2_Girdiler!$B$14*2_Girdiler!$B$15*2_Girdiler!$B$16</f>
        <v>1.56105433381056</v>
      </c>
      <c r="G631" s="16" t="n">
        <f aca="false">MIN(MATCH(F631,2_Girdiler!$B$20:$I$20,1),7)</f>
        <v>1</v>
      </c>
      <c r="H631" s="16" t="n">
        <f aca="false">IF(F631&gt;=40,2_Girdiler!$I$21+(F631-40)*(2_Girdiler!$I$21-2_Girdiler!$H$21)/(2_Girdiler!$I$20-2_Girdiler!$H$20),INDEX(2_Girdiler!$B$21:$I$21,G631)+(F631-INDEX(2_Girdiler!$B$20:$I$20,G631))*(INDEX(2_Girdiler!$B$21:$I$21,G631+1)-INDEX(2_Girdiler!$B$21:$I$21,G631))/(INDEX(2_Girdiler!$B$20:$I$20,G631+1)-INDEX(2_Girdiler!$B$20:$I$20,G631)))</f>
        <v>3.43431953438324</v>
      </c>
      <c r="I631" s="16" t="n">
        <f aca="false">H631/2_Girdiler!$B$17</f>
        <v>1.37592930063431</v>
      </c>
      <c r="J631" s="16" t="n">
        <f aca="false">D631+I631</f>
        <v>15.1795365325357</v>
      </c>
    </row>
    <row r="632" customFormat="false" ht="15" hidden="false" customHeight="false" outlineLevel="0" collapsed="false">
      <c r="A632" s="0" t="n">
        <v>620</v>
      </c>
      <c r="B632" s="7" t="n">
        <v>0.445207</v>
      </c>
      <c r="C632" s="7" t="n">
        <v>0.585943</v>
      </c>
      <c r="D632" s="16" t="n">
        <f aca="false">LOGINV(B632,$B$7,$C$7)</f>
        <v>12.5409742374192</v>
      </c>
      <c r="E632" s="16" t="n">
        <f aca="false">LOGINV(C632,$B$8,$C$8)</f>
        <v>125.634981091697</v>
      </c>
      <c r="F632" s="16" t="n">
        <f aca="false">$B$5/100*E632*2_Girdiler!$B$14*2_Girdiler!$B$15*2_Girdiler!$B$16</f>
        <v>3.16097612426709</v>
      </c>
      <c r="G632" s="16" t="n">
        <f aca="false">MIN(MATCH(F632,2_Girdiler!$B$20:$I$20,1),7)</f>
        <v>1</v>
      </c>
      <c r="H632" s="16" t="n">
        <f aca="false">IF(F632&gt;=40,2_Girdiler!$I$21+(F632-40)*(2_Girdiler!$I$21-2_Girdiler!$H$21)/(2_Girdiler!$I$20-2_Girdiler!$H$20),INDEX(2_Girdiler!$B$21:$I$21,G632)+(F632-INDEX(2_Girdiler!$B$20:$I$20,G632))*(INDEX(2_Girdiler!$B$21:$I$21,G632+1)-INDEX(2_Girdiler!$B$21:$I$21,G632))/(INDEX(2_Girdiler!$B$20:$I$20,G632+1)-INDEX(2_Girdiler!$B$20:$I$20,G632)))</f>
        <v>6.9541474733876</v>
      </c>
      <c r="I632" s="16" t="n">
        <f aca="false">H632/2_Girdiler!$B$17</f>
        <v>2.78611677619695</v>
      </c>
      <c r="J632" s="16" t="n">
        <f aca="false">D632+I632</f>
        <v>15.3270910136161</v>
      </c>
    </row>
    <row r="633" customFormat="false" ht="15" hidden="false" customHeight="false" outlineLevel="0" collapsed="false">
      <c r="A633" s="0" t="n">
        <v>621</v>
      </c>
      <c r="B633" s="7" t="n">
        <v>0.770789</v>
      </c>
      <c r="C633" s="7" t="n">
        <v>0.813973</v>
      </c>
      <c r="D633" s="16" t="n">
        <f aca="false">LOGINV(B633,$B$7,$C$7)</f>
        <v>20.4725093137586</v>
      </c>
      <c r="E633" s="16" t="n">
        <f aca="false">LOGINV(C633,$B$8,$C$8)</f>
        <v>194.303886584444</v>
      </c>
      <c r="F633" s="16" t="n">
        <f aca="false">$B$5/100*E633*2_Girdiler!$B$14*2_Girdiler!$B$15*2_Girdiler!$B$16</f>
        <v>4.88868578646462</v>
      </c>
      <c r="G633" s="16" t="n">
        <f aca="false">MIN(MATCH(F633,2_Girdiler!$B$20:$I$20,1),7)</f>
        <v>1</v>
      </c>
      <c r="H633" s="16" t="n">
        <f aca="false">IF(F633&gt;=40,2_Girdiler!$I$21+(F633-40)*(2_Girdiler!$I$21-2_Girdiler!$H$21)/(2_Girdiler!$I$20-2_Girdiler!$H$20),INDEX(2_Girdiler!$B$21:$I$21,G633)+(F633-INDEX(2_Girdiler!$B$20:$I$20,G633))*(INDEX(2_Girdiler!$B$21:$I$21,G633+1)-INDEX(2_Girdiler!$B$21:$I$21,G633))/(INDEX(2_Girdiler!$B$20:$I$20,G633+1)-INDEX(2_Girdiler!$B$20:$I$20,G633)))</f>
        <v>10.7551087302222</v>
      </c>
      <c r="I633" s="16" t="n">
        <f aca="false">H633/2_Girdiler!$B$17</f>
        <v>4.30893779255696</v>
      </c>
      <c r="J633" s="16" t="n">
        <f aca="false">D633+I633</f>
        <v>24.7814471063155</v>
      </c>
    </row>
    <row r="634" customFormat="false" ht="15" hidden="false" customHeight="false" outlineLevel="0" collapsed="false">
      <c r="A634" s="0" t="n">
        <v>622</v>
      </c>
      <c r="B634" s="7" t="n">
        <v>0.888384</v>
      </c>
      <c r="C634" s="7" t="n">
        <v>0.486126</v>
      </c>
      <c r="D634" s="16" t="n">
        <f aca="false">LOGINV(B634,$B$7,$C$7)</f>
        <v>26.7010108915724</v>
      </c>
      <c r="E634" s="16" t="n">
        <f aca="false">LOGINV(C634,$B$8,$C$8)</f>
        <v>106.780575275476</v>
      </c>
      <c r="F634" s="16" t="n">
        <f aca="false">$B$5/100*E634*2_Girdiler!$B$14*2_Girdiler!$B$15*2_Girdiler!$B$16</f>
        <v>2.68659927393098</v>
      </c>
      <c r="G634" s="16" t="n">
        <f aca="false">MIN(MATCH(F634,2_Girdiler!$B$20:$I$20,1),7)</f>
        <v>1</v>
      </c>
      <c r="H634" s="16" t="n">
        <f aca="false">IF(F634&gt;=40,2_Girdiler!$I$21+(F634-40)*(2_Girdiler!$I$21-2_Girdiler!$H$21)/(2_Girdiler!$I$20-2_Girdiler!$H$20),INDEX(2_Girdiler!$B$21:$I$21,G634)+(F634-INDEX(2_Girdiler!$B$20:$I$20,G634))*(INDEX(2_Girdiler!$B$21:$I$21,G634+1)-INDEX(2_Girdiler!$B$21:$I$21,G634))/(INDEX(2_Girdiler!$B$20:$I$20,G634+1)-INDEX(2_Girdiler!$B$20:$I$20,G634)))</f>
        <v>5.91051840264816</v>
      </c>
      <c r="I634" s="16" t="n">
        <f aca="false">H634/2_Girdiler!$B$17</f>
        <v>2.36799615490711</v>
      </c>
      <c r="J634" s="16" t="n">
        <f aca="false">D634+I634</f>
        <v>29.0690070464795</v>
      </c>
    </row>
    <row r="635" customFormat="false" ht="15" hidden="false" customHeight="false" outlineLevel="0" collapsed="false">
      <c r="A635" s="0" t="n">
        <v>623</v>
      </c>
      <c r="B635" s="7" t="n">
        <v>0.91448</v>
      </c>
      <c r="C635" s="7" t="n">
        <v>0.896146</v>
      </c>
      <c r="D635" s="16" t="n">
        <f aca="false">LOGINV(B635,$B$7,$C$7)</f>
        <v>29.0438857030582</v>
      </c>
      <c r="E635" s="16" t="n">
        <f aca="false">LOGINV(C635,$B$8,$C$8)</f>
        <v>246.285130348867</v>
      </c>
      <c r="F635" s="16" t="n">
        <f aca="false">$B$5/100*E635*2_Girdiler!$B$14*2_Girdiler!$B$15*2_Girdiler!$B$16</f>
        <v>6.19653387957749</v>
      </c>
      <c r="G635" s="16" t="n">
        <f aca="false">MIN(MATCH(F635,2_Girdiler!$B$20:$I$20,1),7)</f>
        <v>2</v>
      </c>
      <c r="H635" s="16" t="n">
        <f aca="false">IF(F635&gt;=40,2_Girdiler!$I$21+(F635-40)*(2_Girdiler!$I$21-2_Girdiler!$H$21)/(2_Girdiler!$I$20-2_Girdiler!$H$20),INDEX(2_Girdiler!$B$21:$I$21,G635)+(F635-INDEX(2_Girdiler!$B$20:$I$20,G635))*(INDEX(2_Girdiler!$B$21:$I$21,G635+1)-INDEX(2_Girdiler!$B$21:$I$21,G635))/(INDEX(2_Girdiler!$B$20:$I$20,G635+1)-INDEX(2_Girdiler!$B$20:$I$20,G635)))</f>
        <v>12.914454207324</v>
      </c>
      <c r="I635" s="16" t="n">
        <f aca="false">H635/2_Girdiler!$B$17</f>
        <v>5.17406017921634</v>
      </c>
      <c r="J635" s="16" t="n">
        <f aca="false">D635+I635</f>
        <v>34.2179458822745</v>
      </c>
    </row>
    <row r="636" customFormat="false" ht="15" hidden="false" customHeight="false" outlineLevel="0" collapsed="false">
      <c r="A636" s="0" t="n">
        <v>624</v>
      </c>
      <c r="B636" s="7" t="n">
        <v>0.488706</v>
      </c>
      <c r="C636" s="7" t="n">
        <v>0.109524</v>
      </c>
      <c r="D636" s="16" t="n">
        <f aca="false">LOGINV(B636,$B$7,$C$7)</f>
        <v>13.3300112185988</v>
      </c>
      <c r="E636" s="16" t="n">
        <f aca="false">LOGINV(C636,$B$8,$C$8)</f>
        <v>49.3959589733761</v>
      </c>
      <c r="F636" s="16" t="n">
        <f aca="false">$B$5/100*E636*2_Girdiler!$B$14*2_Girdiler!$B$15*2_Girdiler!$B$16</f>
        <v>1.24280232777014</v>
      </c>
      <c r="G636" s="16" t="n">
        <f aca="false">MIN(MATCH(F636,2_Girdiler!$B$20:$I$20,1),7)</f>
        <v>1</v>
      </c>
      <c r="H636" s="16" t="n">
        <f aca="false">IF(F636&gt;=40,2_Girdiler!$I$21+(F636-40)*(2_Girdiler!$I$21-2_Girdiler!$H$21)/(2_Girdiler!$I$20-2_Girdiler!$H$20),INDEX(2_Girdiler!$B$21:$I$21,G636)+(F636-INDEX(2_Girdiler!$B$20:$I$20,G636))*(INDEX(2_Girdiler!$B$21:$I$21,G636+1)-INDEX(2_Girdiler!$B$21:$I$21,G636))/(INDEX(2_Girdiler!$B$20:$I$20,G636+1)-INDEX(2_Girdiler!$B$20:$I$20,G636)))</f>
        <v>2.73416512109432</v>
      </c>
      <c r="I636" s="16" t="n">
        <f aca="false">H636/2_Girdiler!$B$17</f>
        <v>1.09541871838715</v>
      </c>
      <c r="J636" s="16" t="n">
        <f aca="false">D636+I636</f>
        <v>14.425429936986</v>
      </c>
    </row>
    <row r="637" customFormat="false" ht="15" hidden="false" customHeight="false" outlineLevel="0" collapsed="false">
      <c r="A637" s="0" t="n">
        <v>625</v>
      </c>
      <c r="B637" s="7" t="n">
        <v>0.364662</v>
      </c>
      <c r="C637" s="7" t="n">
        <v>0.745808</v>
      </c>
      <c r="D637" s="16" t="n">
        <f aca="false">LOGINV(B637,$B$7,$C$7)</f>
        <v>11.1665836900248</v>
      </c>
      <c r="E637" s="16" t="n">
        <f aca="false">LOGINV(C637,$B$8,$C$8)</f>
        <v>167.357862389379</v>
      </c>
      <c r="F637" s="16" t="n">
        <f aca="false">$B$5/100*E637*2_Girdiler!$B$14*2_Girdiler!$B$15*2_Girdiler!$B$16</f>
        <v>4.21072381771677</v>
      </c>
      <c r="G637" s="16" t="n">
        <f aca="false">MIN(MATCH(F637,2_Girdiler!$B$20:$I$20,1),7)</f>
        <v>1</v>
      </c>
      <c r="H637" s="16" t="n">
        <f aca="false">IF(F637&gt;=40,2_Girdiler!$I$21+(F637-40)*(2_Girdiler!$I$21-2_Girdiler!$H$21)/(2_Girdiler!$I$20-2_Girdiler!$H$20),INDEX(2_Girdiler!$B$21:$I$21,G637)+(F637-INDEX(2_Girdiler!$B$20:$I$20,G637))*(INDEX(2_Girdiler!$B$21:$I$21,G637+1)-INDEX(2_Girdiler!$B$21:$I$21,G637))/(INDEX(2_Girdiler!$B$20:$I$20,G637+1)-INDEX(2_Girdiler!$B$20:$I$20,G637)))</f>
        <v>9.26359239897689</v>
      </c>
      <c r="I637" s="16" t="n">
        <f aca="false">H637/2_Girdiler!$B$17</f>
        <v>3.71137515984651</v>
      </c>
      <c r="J637" s="16" t="n">
        <f aca="false">D637+I637</f>
        <v>14.8779588498713</v>
      </c>
    </row>
    <row r="638" customFormat="false" ht="15" hidden="false" customHeight="false" outlineLevel="0" collapsed="false">
      <c r="A638" s="0" t="n">
        <v>626</v>
      </c>
      <c r="B638" s="7" t="n">
        <v>0.560416</v>
      </c>
      <c r="C638" s="7" t="n">
        <v>0.187257</v>
      </c>
      <c r="D638" s="16" t="n">
        <f aca="false">LOGINV(B638,$B$7,$C$7)</f>
        <v>14.7396063788436</v>
      </c>
      <c r="E638" s="16" t="n">
        <f aca="false">LOGINV(C638,$B$8,$C$8)</f>
        <v>61.5588111922925</v>
      </c>
      <c r="F638" s="16" t="n">
        <f aca="false">$B$5/100*E638*2_Girdiler!$B$14*2_Girdiler!$B$15*2_Girdiler!$B$16</f>
        <v>1.54881968959808</v>
      </c>
      <c r="G638" s="16" t="n">
        <f aca="false">MIN(MATCH(F638,2_Girdiler!$B$20:$I$20,1),7)</f>
        <v>1</v>
      </c>
      <c r="H638" s="16" t="n">
        <f aca="false">IF(F638&gt;=40,2_Girdiler!$I$21+(F638-40)*(2_Girdiler!$I$21-2_Girdiler!$H$21)/(2_Girdiler!$I$20-2_Girdiler!$H$20),INDEX(2_Girdiler!$B$21:$I$21,G638)+(F638-INDEX(2_Girdiler!$B$20:$I$20,G638))*(INDEX(2_Girdiler!$B$21:$I$21,G638+1)-INDEX(2_Girdiler!$B$21:$I$21,G638))/(INDEX(2_Girdiler!$B$20:$I$20,G638+1)-INDEX(2_Girdiler!$B$20:$I$20,G638)))</f>
        <v>3.40740331711577</v>
      </c>
      <c r="I638" s="16" t="n">
        <f aca="false">H638/2_Girdiler!$B$17</f>
        <v>1.3651455597419</v>
      </c>
      <c r="J638" s="16" t="n">
        <f aca="false">D638+I638</f>
        <v>16.1047519385855</v>
      </c>
    </row>
    <row r="639" customFormat="false" ht="15" hidden="false" customHeight="false" outlineLevel="0" collapsed="false">
      <c r="A639" s="0" t="n">
        <v>627</v>
      </c>
      <c r="B639" s="7" t="n">
        <v>0.861156</v>
      </c>
      <c r="C639" s="7" t="n">
        <v>0.645915</v>
      </c>
      <c r="D639" s="16" t="n">
        <f aca="false">LOGINV(B639,$B$7,$C$7)</f>
        <v>24.8007313495887</v>
      </c>
      <c r="E639" s="16" t="n">
        <f aca="false">LOGINV(C639,$B$8,$C$8)</f>
        <v>139.052198049899</v>
      </c>
      <c r="F639" s="16" t="n">
        <f aca="false">$B$5/100*E639*2_Girdiler!$B$14*2_Girdiler!$B$15*2_Girdiler!$B$16</f>
        <v>3.49855330293545</v>
      </c>
      <c r="G639" s="16" t="n">
        <f aca="false">MIN(MATCH(F639,2_Girdiler!$B$20:$I$20,1),7)</f>
        <v>1</v>
      </c>
      <c r="H639" s="16" t="n">
        <f aca="false">IF(F639&gt;=40,2_Girdiler!$I$21+(F639-40)*(2_Girdiler!$I$21-2_Girdiler!$H$21)/(2_Girdiler!$I$20-2_Girdiler!$H$20),INDEX(2_Girdiler!$B$21:$I$21,G639)+(F639-INDEX(2_Girdiler!$B$20:$I$20,G639))*(INDEX(2_Girdiler!$B$21:$I$21,G639+1)-INDEX(2_Girdiler!$B$21:$I$21,G639))/(INDEX(2_Girdiler!$B$20:$I$20,G639+1)-INDEX(2_Girdiler!$B$20:$I$20,G639)))</f>
        <v>7.696817266458</v>
      </c>
      <c r="I639" s="16" t="n">
        <f aca="false">H639/2_Girdiler!$B$17</f>
        <v>3.08366076380529</v>
      </c>
      <c r="J639" s="16" t="n">
        <f aca="false">D639+I639</f>
        <v>27.884392113394</v>
      </c>
    </row>
    <row r="640" customFormat="false" ht="15" hidden="false" customHeight="false" outlineLevel="0" collapsed="false">
      <c r="A640" s="0" t="n">
        <v>628</v>
      </c>
      <c r="B640" s="7" t="n">
        <v>0.128471</v>
      </c>
      <c r="C640" s="7" t="n">
        <v>0.820109</v>
      </c>
      <c r="D640" s="16" t="n">
        <f aca="false">LOGINV(B640,$B$7,$C$7)</f>
        <v>7.19872767978479</v>
      </c>
      <c r="E640" s="16" t="n">
        <f aca="false">LOGINV(C640,$B$8,$C$8)</f>
        <v>197.228986745307</v>
      </c>
      <c r="F640" s="16" t="n">
        <f aca="false">$B$5/100*E640*2_Girdiler!$B$14*2_Girdiler!$B$15*2_Girdiler!$B$16</f>
        <v>4.96228130651191</v>
      </c>
      <c r="G640" s="16" t="n">
        <f aca="false">MIN(MATCH(F640,2_Girdiler!$B$20:$I$20,1),7)</f>
        <v>1</v>
      </c>
      <c r="H640" s="16" t="n">
        <f aca="false">IF(F640&gt;=40,2_Girdiler!$I$21+(F640-40)*(2_Girdiler!$I$21-2_Girdiler!$H$21)/(2_Girdiler!$I$20-2_Girdiler!$H$20),INDEX(2_Girdiler!$B$21:$I$21,G640)+(F640-INDEX(2_Girdiler!$B$20:$I$20,G640))*(INDEX(2_Girdiler!$B$21:$I$21,G640+1)-INDEX(2_Girdiler!$B$21:$I$21,G640))/(INDEX(2_Girdiler!$B$20:$I$20,G640+1)-INDEX(2_Girdiler!$B$20:$I$20,G640)))</f>
        <v>10.9170188743262</v>
      </c>
      <c r="I640" s="16" t="n">
        <f aca="false">H640/2_Girdiler!$B$17</f>
        <v>4.37380563875249</v>
      </c>
      <c r="J640" s="16" t="n">
        <f aca="false">D640+I640</f>
        <v>11.5725333185373</v>
      </c>
    </row>
    <row r="641" customFormat="false" ht="15" hidden="false" customHeight="false" outlineLevel="0" collapsed="false">
      <c r="A641" s="0" t="n">
        <v>629</v>
      </c>
      <c r="B641" s="7" t="n">
        <v>0.514635</v>
      </c>
      <c r="C641" s="7" t="n">
        <v>0.357543</v>
      </c>
      <c r="D641" s="16" t="n">
        <f aca="false">LOGINV(B641,$B$7,$C$7)</f>
        <v>13.8218756824561</v>
      </c>
      <c r="E641" s="16" t="n">
        <f aca="false">LOGINV(C641,$B$8,$C$8)</f>
        <v>86.2801552816426</v>
      </c>
      <c r="F641" s="16" t="n">
        <f aca="false">$B$5/100*E641*2_Girdiler!$B$14*2_Girdiler!$B$15*2_Girdiler!$B$16</f>
        <v>2.17080870688613</v>
      </c>
      <c r="G641" s="16" t="n">
        <f aca="false">MIN(MATCH(F641,2_Girdiler!$B$20:$I$20,1),7)</f>
        <v>1</v>
      </c>
      <c r="H641" s="16" t="n">
        <f aca="false">IF(F641&gt;=40,2_Girdiler!$I$21+(F641-40)*(2_Girdiler!$I$21-2_Girdiler!$H$21)/(2_Girdiler!$I$20-2_Girdiler!$H$20),INDEX(2_Girdiler!$B$21:$I$21,G641)+(F641-INDEX(2_Girdiler!$B$20:$I$20,G641))*(INDEX(2_Girdiler!$B$21:$I$21,G641+1)-INDEX(2_Girdiler!$B$21:$I$21,G641))/(INDEX(2_Girdiler!$B$20:$I$20,G641+1)-INDEX(2_Girdiler!$B$20:$I$20,G641)))</f>
        <v>4.77577915514948</v>
      </c>
      <c r="I641" s="16" t="n">
        <f aca="false">H641/2_Girdiler!$B$17</f>
        <v>1.91337305895412</v>
      </c>
      <c r="J641" s="16" t="n">
        <f aca="false">D641+I641</f>
        <v>15.7352487414102</v>
      </c>
    </row>
    <row r="642" customFormat="false" ht="15" hidden="false" customHeight="false" outlineLevel="0" collapsed="false">
      <c r="A642" s="0" t="n">
        <v>630</v>
      </c>
      <c r="B642" s="7" t="n">
        <v>0.523665</v>
      </c>
      <c r="C642" s="7" t="n">
        <v>0.540216</v>
      </c>
      <c r="D642" s="16" t="n">
        <f aca="false">LOGINV(B642,$B$7,$C$7)</f>
        <v>13.9975739505101</v>
      </c>
      <c r="E642" s="16" t="n">
        <f aca="false">LOGINV(C642,$B$8,$C$8)</f>
        <v>116.560484760927</v>
      </c>
      <c r="F642" s="16" t="n">
        <f aca="false">$B$5/100*E642*2_Girdiler!$B$14*2_Girdiler!$B$15*2_Girdiler!$B$16</f>
        <v>2.93266179658492</v>
      </c>
      <c r="G642" s="16" t="n">
        <f aca="false">MIN(MATCH(F642,2_Girdiler!$B$20:$I$20,1),7)</f>
        <v>1</v>
      </c>
      <c r="H642" s="16" t="n">
        <f aca="false">IF(F642&gt;=40,2_Girdiler!$I$21+(F642-40)*(2_Girdiler!$I$21-2_Girdiler!$H$21)/(2_Girdiler!$I$20-2_Girdiler!$H$20),INDEX(2_Girdiler!$B$21:$I$21,G642)+(F642-INDEX(2_Girdiler!$B$20:$I$20,G642))*(INDEX(2_Girdiler!$B$21:$I$21,G642+1)-INDEX(2_Girdiler!$B$21:$I$21,G642))/(INDEX(2_Girdiler!$B$20:$I$20,G642+1)-INDEX(2_Girdiler!$B$20:$I$20,G642)))</f>
        <v>6.45185595248683</v>
      </c>
      <c r="I642" s="16" t="n">
        <f aca="false">H642/2_Girdiler!$B$17</f>
        <v>2.58487818609248</v>
      </c>
      <c r="J642" s="16" t="n">
        <f aca="false">D642+I642</f>
        <v>16.5824521366026</v>
      </c>
    </row>
    <row r="643" customFormat="false" ht="15" hidden="false" customHeight="false" outlineLevel="0" collapsed="false">
      <c r="A643" s="0" t="n">
        <v>631</v>
      </c>
      <c r="B643" s="7" t="n">
        <v>0.978055</v>
      </c>
      <c r="C643" s="7" t="n">
        <v>0.684579</v>
      </c>
      <c r="D643" s="16" t="n">
        <f aca="false">LOGINV(B643,$B$7,$C$7)</f>
        <v>41.639071316359</v>
      </c>
      <c r="E643" s="16" t="n">
        <f aca="false">LOGINV(C643,$B$8,$C$8)</f>
        <v>148.921449078065</v>
      </c>
      <c r="F643" s="16" t="n">
        <f aca="false">$B$5/100*E643*2_Girdiler!$B$14*2_Girdiler!$B$15*2_Girdiler!$B$16</f>
        <v>3.74686365880412</v>
      </c>
      <c r="G643" s="16" t="n">
        <f aca="false">MIN(MATCH(F643,2_Girdiler!$B$20:$I$20,1),7)</f>
        <v>1</v>
      </c>
      <c r="H643" s="16" t="n">
        <f aca="false">IF(F643&gt;=40,2_Girdiler!$I$21+(F643-40)*(2_Girdiler!$I$21-2_Girdiler!$H$21)/(2_Girdiler!$I$20-2_Girdiler!$H$20),INDEX(2_Girdiler!$B$21:$I$21,G643)+(F643-INDEX(2_Girdiler!$B$20:$I$20,G643))*(INDEX(2_Girdiler!$B$21:$I$21,G643+1)-INDEX(2_Girdiler!$B$21:$I$21,G643))/(INDEX(2_Girdiler!$B$20:$I$20,G643+1)-INDEX(2_Girdiler!$B$20:$I$20,G643)))</f>
        <v>8.24310004936907</v>
      </c>
      <c r="I643" s="16" t="n">
        <f aca="false">H643/2_Girdiler!$B$17</f>
        <v>3.30252405824081</v>
      </c>
      <c r="J643" s="16" t="n">
        <f aca="false">D643+I643</f>
        <v>44.9415953745998</v>
      </c>
    </row>
    <row r="644" customFormat="false" ht="15" hidden="false" customHeight="false" outlineLevel="0" collapsed="false">
      <c r="A644" s="0" t="n">
        <v>632</v>
      </c>
      <c r="B644" s="7" t="n">
        <v>0.273667</v>
      </c>
      <c r="C644" s="7" t="n">
        <v>0.417048</v>
      </c>
      <c r="D644" s="16" t="n">
        <f aca="false">LOGINV(B644,$B$7,$C$7)</f>
        <v>9.68307054325978</v>
      </c>
      <c r="E644" s="16" t="n">
        <f aca="false">LOGINV(C644,$B$8,$C$8)</f>
        <v>95.395205128028</v>
      </c>
      <c r="F644" s="16" t="n">
        <f aca="false">$B$5/100*E644*2_Girdiler!$B$14*2_Girdiler!$B$15*2_Girdiler!$B$16</f>
        <v>2.40014336102118</v>
      </c>
      <c r="G644" s="16" t="n">
        <f aca="false">MIN(MATCH(F644,2_Girdiler!$B$20:$I$20,1),7)</f>
        <v>1</v>
      </c>
      <c r="H644" s="16" t="n">
        <f aca="false">IF(F644&gt;=40,2_Girdiler!$I$21+(F644-40)*(2_Girdiler!$I$21-2_Girdiler!$H$21)/(2_Girdiler!$I$20-2_Girdiler!$H$20),INDEX(2_Girdiler!$B$21:$I$21,G644)+(F644-INDEX(2_Girdiler!$B$20:$I$20,G644))*(INDEX(2_Girdiler!$B$21:$I$21,G644+1)-INDEX(2_Girdiler!$B$21:$I$21,G644))/(INDEX(2_Girdiler!$B$20:$I$20,G644+1)-INDEX(2_Girdiler!$B$20:$I$20,G644)))</f>
        <v>5.2803153942466</v>
      </c>
      <c r="I644" s="16" t="n">
        <f aca="false">H644/2_Girdiler!$B$17</f>
        <v>2.11551097525906</v>
      </c>
      <c r="J644" s="16" t="n">
        <f aca="false">D644+I644</f>
        <v>11.7985815185188</v>
      </c>
    </row>
    <row r="645" customFormat="false" ht="15" hidden="false" customHeight="false" outlineLevel="0" collapsed="false">
      <c r="A645" s="0" t="n">
        <v>633</v>
      </c>
      <c r="B645" s="7" t="n">
        <v>0.111885</v>
      </c>
      <c r="C645" s="7" t="n">
        <v>0.354941</v>
      </c>
      <c r="D645" s="16" t="n">
        <f aca="false">LOGINV(B645,$B$7,$C$7)</f>
        <v>6.8735932982416</v>
      </c>
      <c r="E645" s="16" t="n">
        <f aca="false">LOGINV(C645,$B$8,$C$8)</f>
        <v>85.8922569966033</v>
      </c>
      <c r="F645" s="16" t="n">
        <f aca="false">$B$5/100*E645*2_Girdiler!$B$14*2_Girdiler!$B$15*2_Girdiler!$B$16</f>
        <v>2.16104918603454</v>
      </c>
      <c r="G645" s="16" t="n">
        <f aca="false">MIN(MATCH(F645,2_Girdiler!$B$20:$I$20,1),7)</f>
        <v>1</v>
      </c>
      <c r="H645" s="16" t="n">
        <f aca="false">IF(F645&gt;=40,2_Girdiler!$I$21+(F645-40)*(2_Girdiler!$I$21-2_Girdiler!$H$21)/(2_Girdiler!$I$20-2_Girdiler!$H$20),INDEX(2_Girdiler!$B$21:$I$21,G645)+(F645-INDEX(2_Girdiler!$B$20:$I$20,G645))*(INDEX(2_Girdiler!$B$21:$I$21,G645+1)-INDEX(2_Girdiler!$B$21:$I$21,G645))/(INDEX(2_Girdiler!$B$20:$I$20,G645+1)-INDEX(2_Girdiler!$B$20:$I$20,G645)))</f>
        <v>4.75430820927599</v>
      </c>
      <c r="I645" s="16" t="n">
        <f aca="false">H645/2_Girdiler!$B$17</f>
        <v>1.90477091717788</v>
      </c>
      <c r="J645" s="16" t="n">
        <f aca="false">D645+I645</f>
        <v>8.77836421541948</v>
      </c>
    </row>
    <row r="646" customFormat="false" ht="15" hidden="false" customHeight="false" outlineLevel="0" collapsed="false">
      <c r="A646" s="0" t="n">
        <v>634</v>
      </c>
      <c r="B646" s="7" t="n">
        <v>0.807372</v>
      </c>
      <c r="C646" s="7" t="n">
        <v>0.404269</v>
      </c>
      <c r="D646" s="16" t="n">
        <f aca="false">LOGINV(B646,$B$7,$C$7)</f>
        <v>21.9718934259307</v>
      </c>
      <c r="E646" s="16" t="n">
        <f aca="false">LOGINV(C646,$B$8,$C$8)</f>
        <v>93.3929953729371</v>
      </c>
      <c r="F646" s="16" t="n">
        <f aca="false">$B$5/100*E646*2_Girdiler!$B$14*2_Girdiler!$B$15*2_Girdiler!$B$16</f>
        <v>2.3497677635831</v>
      </c>
      <c r="G646" s="16" t="n">
        <f aca="false">MIN(MATCH(F646,2_Girdiler!$B$20:$I$20,1),7)</f>
        <v>1</v>
      </c>
      <c r="H646" s="16" t="n">
        <f aca="false">IF(F646&gt;=40,2_Girdiler!$I$21+(F646-40)*(2_Girdiler!$I$21-2_Girdiler!$H$21)/(2_Girdiler!$I$20-2_Girdiler!$H$20),INDEX(2_Girdiler!$B$21:$I$21,G646)+(F646-INDEX(2_Girdiler!$B$20:$I$20,G646))*(INDEX(2_Girdiler!$B$21:$I$21,G646+1)-INDEX(2_Girdiler!$B$21:$I$21,G646))/(INDEX(2_Girdiler!$B$20:$I$20,G646+1)-INDEX(2_Girdiler!$B$20:$I$20,G646)))</f>
        <v>5.16948907988282</v>
      </c>
      <c r="I646" s="16" t="n">
        <f aca="false">H646/2_Girdiler!$B$17</f>
        <v>2.07110940700433</v>
      </c>
      <c r="J646" s="16" t="n">
        <f aca="false">D646+I646</f>
        <v>24.043002832935</v>
      </c>
    </row>
    <row r="647" customFormat="false" ht="15" hidden="false" customHeight="false" outlineLevel="0" collapsed="false">
      <c r="A647" s="0" t="n">
        <v>635</v>
      </c>
      <c r="B647" s="7" t="n">
        <v>0.809618</v>
      </c>
      <c r="C647" s="7" t="n">
        <v>0.314907</v>
      </c>
      <c r="D647" s="16" t="n">
        <f aca="false">LOGINV(B647,$B$7,$C$7)</f>
        <v>22.0730019148308</v>
      </c>
      <c r="E647" s="16" t="n">
        <f aca="false">LOGINV(C647,$B$8,$C$8)</f>
        <v>80.0063023800249</v>
      </c>
      <c r="F647" s="16" t="n">
        <f aca="false">$B$5/100*E647*2_Girdiler!$B$14*2_Girdiler!$B$15*2_Girdiler!$B$16</f>
        <v>2.01295856788143</v>
      </c>
      <c r="G647" s="16" t="n">
        <f aca="false">MIN(MATCH(F647,2_Girdiler!$B$20:$I$20,1),7)</f>
        <v>1</v>
      </c>
      <c r="H647" s="16" t="n">
        <f aca="false">IF(F647&gt;=40,2_Girdiler!$I$21+(F647-40)*(2_Girdiler!$I$21-2_Girdiler!$H$21)/(2_Girdiler!$I$20-2_Girdiler!$H$20),INDEX(2_Girdiler!$B$21:$I$21,G647)+(F647-INDEX(2_Girdiler!$B$20:$I$20,G647))*(INDEX(2_Girdiler!$B$21:$I$21,G647+1)-INDEX(2_Girdiler!$B$21:$I$21,G647))/(INDEX(2_Girdiler!$B$20:$I$20,G647+1)-INDEX(2_Girdiler!$B$20:$I$20,G647)))</f>
        <v>4.42850884933914</v>
      </c>
      <c r="I647" s="16" t="n">
        <f aca="false">H647/2_Girdiler!$B$17</f>
        <v>1.77424232745959</v>
      </c>
      <c r="J647" s="16" t="n">
        <f aca="false">D647+I647</f>
        <v>23.8472442422904</v>
      </c>
    </row>
    <row r="648" customFormat="false" ht="15" hidden="false" customHeight="false" outlineLevel="0" collapsed="false">
      <c r="A648" s="0" t="n">
        <v>636</v>
      </c>
      <c r="B648" s="7" t="n">
        <v>0.623007</v>
      </c>
      <c r="C648" s="7" t="n">
        <v>0.073523</v>
      </c>
      <c r="D648" s="16" t="n">
        <f aca="false">LOGINV(B648,$B$7,$C$7)</f>
        <v>16.1267986045372</v>
      </c>
      <c r="E648" s="16" t="n">
        <f aca="false">LOGINV(C648,$B$8,$C$8)</f>
        <v>42.829414856543</v>
      </c>
      <c r="F648" s="16" t="n">
        <f aca="false">$B$5/100*E648*2_Girdiler!$B$14*2_Girdiler!$B$15*2_Girdiler!$B$16</f>
        <v>1.07758807779062</v>
      </c>
      <c r="G648" s="16" t="n">
        <f aca="false">MIN(MATCH(F648,2_Girdiler!$B$20:$I$20,1),7)</f>
        <v>1</v>
      </c>
      <c r="H648" s="16" t="n">
        <f aca="false">IF(F648&gt;=40,2_Girdiler!$I$21+(F648-40)*(2_Girdiler!$I$21-2_Girdiler!$H$21)/(2_Girdiler!$I$20-2_Girdiler!$H$20),INDEX(2_Girdiler!$B$21:$I$21,G648)+(F648-INDEX(2_Girdiler!$B$20:$I$20,G648))*(INDEX(2_Girdiler!$B$21:$I$21,G648+1)-INDEX(2_Girdiler!$B$21:$I$21,G648))/(INDEX(2_Girdiler!$B$20:$I$20,G648+1)-INDEX(2_Girdiler!$B$20:$I$20,G648)))</f>
        <v>2.37069377113937</v>
      </c>
      <c r="I648" s="16" t="n">
        <f aca="false">H648/2_Girdiler!$B$17</f>
        <v>0.949797183950068</v>
      </c>
      <c r="J648" s="16" t="n">
        <f aca="false">D648+I648</f>
        <v>17.0765957884872</v>
      </c>
    </row>
    <row r="649" customFormat="false" ht="15" hidden="false" customHeight="false" outlineLevel="0" collapsed="false">
      <c r="A649" s="0" t="n">
        <v>637</v>
      </c>
      <c r="B649" s="7" t="n">
        <v>0.133609</v>
      </c>
      <c r="C649" s="7" t="n">
        <v>0.408804</v>
      </c>
      <c r="D649" s="16" t="n">
        <f aca="false">LOGINV(B649,$B$7,$C$7)</f>
        <v>7.29631311145644</v>
      </c>
      <c r="E649" s="16" t="n">
        <f aca="false">LOGINV(C649,$B$8,$C$8)</f>
        <v>94.100390222922</v>
      </c>
      <c r="F649" s="16" t="n">
        <f aca="false">$B$5/100*E649*2_Girdiler!$B$14*2_Girdiler!$B$15*2_Girdiler!$B$16</f>
        <v>2.36756581800872</v>
      </c>
      <c r="G649" s="16" t="n">
        <f aca="false">MIN(MATCH(F649,2_Girdiler!$B$20:$I$20,1),7)</f>
        <v>1</v>
      </c>
      <c r="H649" s="16" t="n">
        <f aca="false">IF(F649&gt;=40,2_Girdiler!$I$21+(F649-40)*(2_Girdiler!$I$21-2_Girdiler!$H$21)/(2_Girdiler!$I$20-2_Girdiler!$H$20),INDEX(2_Girdiler!$B$21:$I$21,G649)+(F649-INDEX(2_Girdiler!$B$20:$I$20,G649))*(INDEX(2_Girdiler!$B$21:$I$21,G649+1)-INDEX(2_Girdiler!$B$21:$I$21,G649))/(INDEX(2_Girdiler!$B$20:$I$20,G649+1)-INDEX(2_Girdiler!$B$20:$I$20,G649)))</f>
        <v>5.20864479961918</v>
      </c>
      <c r="I649" s="16" t="n">
        <f aca="false">H649/2_Girdiler!$B$17</f>
        <v>2.08679679471922</v>
      </c>
      <c r="J649" s="16" t="n">
        <f aca="false">D649+I649</f>
        <v>9.38310990617566</v>
      </c>
    </row>
    <row r="650" customFormat="false" ht="15" hidden="false" customHeight="false" outlineLevel="0" collapsed="false">
      <c r="A650" s="0" t="n">
        <v>638</v>
      </c>
      <c r="B650" s="7" t="n">
        <v>0.916767</v>
      </c>
      <c r="C650" s="7" t="n">
        <v>0.711988</v>
      </c>
      <c r="D650" s="16" t="n">
        <f aca="false">LOGINV(B650,$B$7,$C$7)</f>
        <v>29.2841341843024</v>
      </c>
      <c r="E650" s="16" t="n">
        <f aca="false">LOGINV(C650,$B$8,$C$8)</f>
        <v>156.678172054019</v>
      </c>
      <c r="F650" s="16" t="n">
        <f aca="false">$B$5/100*E650*2_Girdiler!$B$14*2_Girdiler!$B$15*2_Girdiler!$B$16</f>
        <v>3.94202280887913</v>
      </c>
      <c r="G650" s="16" t="n">
        <f aca="false">MIN(MATCH(F650,2_Girdiler!$B$20:$I$20,1),7)</f>
        <v>1</v>
      </c>
      <c r="H650" s="16" t="n">
        <f aca="false">IF(F650&gt;=40,2_Girdiler!$I$21+(F650-40)*(2_Girdiler!$I$21-2_Girdiler!$H$21)/(2_Girdiler!$I$20-2_Girdiler!$H$20),INDEX(2_Girdiler!$B$21:$I$21,G650)+(F650-INDEX(2_Girdiler!$B$20:$I$20,G650))*(INDEX(2_Girdiler!$B$21:$I$21,G650+1)-INDEX(2_Girdiler!$B$21:$I$21,G650))/(INDEX(2_Girdiler!$B$20:$I$20,G650+1)-INDEX(2_Girdiler!$B$20:$I$20,G650)))</f>
        <v>8.67245017953408</v>
      </c>
      <c r="I650" s="16" t="n">
        <f aca="false">H650/2_Girdiler!$B$17</f>
        <v>3.47453933474923</v>
      </c>
      <c r="J650" s="16" t="n">
        <f aca="false">D650+I650</f>
        <v>32.7586735190516</v>
      </c>
    </row>
    <row r="651" customFormat="false" ht="15" hidden="false" customHeight="false" outlineLevel="0" collapsed="false">
      <c r="A651" s="0" t="n">
        <v>639</v>
      </c>
      <c r="B651" s="7" t="n">
        <v>0.220358</v>
      </c>
      <c r="C651" s="7" t="n">
        <v>0.297527</v>
      </c>
      <c r="D651" s="16" t="n">
        <f aca="false">LOGINV(B651,$B$7,$C$7)</f>
        <v>8.81145983083034</v>
      </c>
      <c r="E651" s="16" t="n">
        <f aca="false">LOGINV(C651,$B$8,$C$8)</f>
        <v>77.4884392622656</v>
      </c>
      <c r="F651" s="16" t="n">
        <f aca="false">$B$5/100*E651*2_Girdiler!$B$14*2_Girdiler!$B$15*2_Girdiler!$B$16</f>
        <v>1.9496091318386</v>
      </c>
      <c r="G651" s="16" t="n">
        <f aca="false">MIN(MATCH(F651,2_Girdiler!$B$20:$I$20,1),7)</f>
        <v>1</v>
      </c>
      <c r="H651" s="16" t="n">
        <f aca="false">IF(F651&gt;=40,2_Girdiler!$I$21+(F651-40)*(2_Girdiler!$I$21-2_Girdiler!$H$21)/(2_Girdiler!$I$20-2_Girdiler!$H$20),INDEX(2_Girdiler!$B$21:$I$21,G651)+(F651-INDEX(2_Girdiler!$B$20:$I$20,G651))*(INDEX(2_Girdiler!$B$21:$I$21,G651+1)-INDEX(2_Girdiler!$B$21:$I$21,G651))/(INDEX(2_Girdiler!$B$20:$I$20,G651+1)-INDEX(2_Girdiler!$B$20:$I$20,G651)))</f>
        <v>4.28914009004493</v>
      </c>
      <c r="I651" s="16" t="n">
        <f aca="false">H651/2_Girdiler!$B$17</f>
        <v>1.71840548479364</v>
      </c>
      <c r="J651" s="16" t="n">
        <f aca="false">D651+I651</f>
        <v>10.529865315624</v>
      </c>
    </row>
    <row r="652" customFormat="false" ht="15" hidden="false" customHeight="false" outlineLevel="0" collapsed="false">
      <c r="A652" s="0" t="n">
        <v>640</v>
      </c>
      <c r="B652" s="7" t="n">
        <v>0.044853</v>
      </c>
      <c r="C652" s="7" t="n">
        <v>0.641401</v>
      </c>
      <c r="D652" s="16" t="n">
        <f aca="false">LOGINV(B652,$B$7,$C$7)</f>
        <v>5.25888871891591</v>
      </c>
      <c r="E652" s="16" t="n">
        <f aca="false">LOGINV(C652,$B$8,$C$8)</f>
        <v>137.969567427843</v>
      </c>
      <c r="F652" s="16" t="n">
        <f aca="false">$B$5/100*E652*2_Girdiler!$B$14*2_Girdiler!$B$15*2_Girdiler!$B$16</f>
        <v>3.47131431648453</v>
      </c>
      <c r="G652" s="16" t="n">
        <f aca="false">MIN(MATCH(F652,2_Girdiler!$B$20:$I$20,1),7)</f>
        <v>1</v>
      </c>
      <c r="H652" s="16" t="n">
        <f aca="false">IF(F652&gt;=40,2_Girdiler!$I$21+(F652-40)*(2_Girdiler!$I$21-2_Girdiler!$H$21)/(2_Girdiler!$I$20-2_Girdiler!$H$20),INDEX(2_Girdiler!$B$21:$I$21,G652)+(F652-INDEX(2_Girdiler!$B$20:$I$20,G652))*(INDEX(2_Girdiler!$B$21:$I$21,G652+1)-INDEX(2_Girdiler!$B$21:$I$21,G652))/(INDEX(2_Girdiler!$B$20:$I$20,G652+1)-INDEX(2_Girdiler!$B$20:$I$20,G652)))</f>
        <v>7.63689149626597</v>
      </c>
      <c r="I652" s="16" t="n">
        <f aca="false">H652/2_Girdiler!$B$17</f>
        <v>3.05965204177322</v>
      </c>
      <c r="J652" s="16" t="n">
        <f aca="false">D652+I652</f>
        <v>8.31854076068914</v>
      </c>
    </row>
    <row r="653" customFormat="false" ht="15" hidden="false" customHeight="false" outlineLevel="0" collapsed="false">
      <c r="A653" s="0" t="n">
        <v>641</v>
      </c>
      <c r="B653" s="7" t="n">
        <v>0.947233</v>
      </c>
      <c r="C653" s="7" t="n">
        <v>0.642256</v>
      </c>
      <c r="D653" s="16" t="n">
        <f aca="false">LOGINV(B653,$B$7,$C$7)</f>
        <v>33.3816374023781</v>
      </c>
      <c r="E653" s="16" t="n">
        <f aca="false">LOGINV(C653,$B$8,$C$8)</f>
        <v>138.173612083062</v>
      </c>
      <c r="F653" s="16" t="n">
        <f aca="false">$B$5/100*E653*2_Girdiler!$B$14*2_Girdiler!$B$15*2_Girdiler!$B$16</f>
        <v>3.47644808000984</v>
      </c>
      <c r="G653" s="16" t="n">
        <f aca="false">MIN(MATCH(F653,2_Girdiler!$B$20:$I$20,1),7)</f>
        <v>1</v>
      </c>
      <c r="H653" s="16" t="n">
        <f aca="false">IF(F653&gt;=40,2_Girdiler!$I$21+(F653-40)*(2_Girdiler!$I$21-2_Girdiler!$H$21)/(2_Girdiler!$I$20-2_Girdiler!$H$20),INDEX(2_Girdiler!$B$21:$I$21,G653)+(F653-INDEX(2_Girdiler!$B$20:$I$20,G653))*(INDEX(2_Girdiler!$B$21:$I$21,G653+1)-INDEX(2_Girdiler!$B$21:$I$21,G653))/(INDEX(2_Girdiler!$B$20:$I$20,G653+1)-INDEX(2_Girdiler!$B$20:$I$20,G653)))</f>
        <v>7.64818577602166</v>
      </c>
      <c r="I653" s="16" t="n">
        <f aca="false">H653/2_Girdiler!$B$17</f>
        <v>3.06417699359842</v>
      </c>
      <c r="J653" s="16" t="n">
        <f aca="false">D653+I653</f>
        <v>36.4458143959766</v>
      </c>
    </row>
    <row r="654" customFormat="false" ht="15" hidden="false" customHeight="false" outlineLevel="0" collapsed="false">
      <c r="A654" s="0" t="n">
        <v>642</v>
      </c>
      <c r="B654" s="7" t="n">
        <v>0.755455</v>
      </c>
      <c r="C654" s="7" t="n">
        <v>0.37977</v>
      </c>
      <c r="D654" s="16" t="n">
        <f aca="false">LOGINV(B654,$B$7,$C$7)</f>
        <v>19.9132492690357</v>
      </c>
      <c r="E654" s="16" t="n">
        <f aca="false">LOGINV(C654,$B$8,$C$8)</f>
        <v>89.6265222428185</v>
      </c>
      <c r="F654" s="16" t="n">
        <f aca="false">$B$5/100*E654*2_Girdiler!$B$14*2_Girdiler!$B$15*2_Girdiler!$B$16</f>
        <v>2.25500329962931</v>
      </c>
      <c r="G654" s="16" t="n">
        <f aca="false">MIN(MATCH(F654,2_Girdiler!$B$20:$I$20,1),7)</f>
        <v>1</v>
      </c>
      <c r="H654" s="16" t="n">
        <f aca="false">IF(F654&gt;=40,2_Girdiler!$I$21+(F654-40)*(2_Girdiler!$I$21-2_Girdiler!$H$21)/(2_Girdiler!$I$20-2_Girdiler!$H$20),INDEX(2_Girdiler!$B$21:$I$21,G654)+(F654-INDEX(2_Girdiler!$B$20:$I$20,G654))*(INDEX(2_Girdiler!$B$21:$I$21,G654+1)-INDEX(2_Girdiler!$B$21:$I$21,G654))/(INDEX(2_Girdiler!$B$20:$I$20,G654+1)-INDEX(2_Girdiler!$B$20:$I$20,G654)))</f>
        <v>4.96100725918449</v>
      </c>
      <c r="I654" s="16" t="n">
        <f aca="false">H654/2_Girdiler!$B$17</f>
        <v>1.98758303653225</v>
      </c>
      <c r="J654" s="16" t="n">
        <f aca="false">D654+I654</f>
        <v>21.900832305568</v>
      </c>
    </row>
    <row r="655" customFormat="false" ht="15" hidden="false" customHeight="false" outlineLevel="0" collapsed="false">
      <c r="A655" s="0" t="n">
        <v>643</v>
      </c>
      <c r="B655" s="7" t="n">
        <v>0.780062</v>
      </c>
      <c r="C655" s="7" t="n">
        <v>0.489663</v>
      </c>
      <c r="D655" s="16" t="n">
        <f aca="false">LOGINV(B655,$B$7,$C$7)</f>
        <v>20.8288120480561</v>
      </c>
      <c r="E655" s="16" t="n">
        <f aca="false">LOGINV(C655,$B$8,$C$8)</f>
        <v>107.393714089309</v>
      </c>
      <c r="F655" s="16" t="n">
        <f aca="false">$B$5/100*E655*2_Girdiler!$B$14*2_Girdiler!$B$15*2_Girdiler!$B$16</f>
        <v>2.70202584648701</v>
      </c>
      <c r="G655" s="16" t="n">
        <f aca="false">MIN(MATCH(F655,2_Girdiler!$B$20:$I$20,1),7)</f>
        <v>1</v>
      </c>
      <c r="H655" s="16" t="n">
        <f aca="false">IF(F655&gt;=40,2_Girdiler!$I$21+(F655-40)*(2_Girdiler!$I$21-2_Girdiler!$H$21)/(2_Girdiler!$I$20-2_Girdiler!$H$20),INDEX(2_Girdiler!$B$21:$I$21,G655)+(F655-INDEX(2_Girdiler!$B$20:$I$20,G655))*(INDEX(2_Girdiler!$B$21:$I$21,G655+1)-INDEX(2_Girdiler!$B$21:$I$21,G655))/(INDEX(2_Girdiler!$B$20:$I$20,G655+1)-INDEX(2_Girdiler!$B$20:$I$20,G655)))</f>
        <v>5.94445686227143</v>
      </c>
      <c r="I655" s="16" t="n">
        <f aca="false">H655/2_Girdiler!$B$17</f>
        <v>2.38159329417926</v>
      </c>
      <c r="J655" s="16" t="n">
        <f aca="false">D655+I655</f>
        <v>23.2104053422353</v>
      </c>
    </row>
    <row r="656" customFormat="false" ht="15" hidden="false" customHeight="false" outlineLevel="0" collapsed="false">
      <c r="A656" s="0" t="n">
        <v>644</v>
      </c>
      <c r="B656" s="7" t="n">
        <v>0.71026</v>
      </c>
      <c r="C656" s="7" t="n">
        <v>0.258679</v>
      </c>
      <c r="D656" s="16" t="n">
        <f aca="false">LOGINV(B656,$B$7,$C$7)</f>
        <v>18.4429117503334</v>
      </c>
      <c r="E656" s="16" t="n">
        <f aca="false">LOGINV(C656,$B$8,$C$8)</f>
        <v>71.902953068335</v>
      </c>
      <c r="F656" s="16" t="n">
        <f aca="false">$B$5/100*E656*2_Girdiler!$B$14*2_Girdiler!$B$15*2_Girdiler!$B$16</f>
        <v>1.80907829919931</v>
      </c>
      <c r="G656" s="16" t="n">
        <f aca="false">MIN(MATCH(F656,2_Girdiler!$B$20:$I$20,1),7)</f>
        <v>1</v>
      </c>
      <c r="H656" s="16" t="n">
        <f aca="false">IF(F656&gt;=40,2_Girdiler!$I$21+(F656-40)*(2_Girdiler!$I$21-2_Girdiler!$H$21)/(2_Girdiler!$I$20-2_Girdiler!$H$20),INDEX(2_Girdiler!$B$21:$I$21,G656)+(F656-INDEX(2_Girdiler!$B$20:$I$20,G656))*(INDEX(2_Girdiler!$B$21:$I$21,G656+1)-INDEX(2_Girdiler!$B$21:$I$21,G656))/(INDEX(2_Girdiler!$B$20:$I$20,G656+1)-INDEX(2_Girdiler!$B$20:$I$20,G656)))</f>
        <v>3.97997225823848</v>
      </c>
      <c r="I656" s="16" t="n">
        <f aca="false">H656/2_Girdiler!$B$17</f>
        <v>1.59454016756349</v>
      </c>
      <c r="J656" s="16" t="n">
        <f aca="false">D656+I656</f>
        <v>20.0374519178969</v>
      </c>
    </row>
    <row r="657" customFormat="false" ht="15" hidden="false" customHeight="false" outlineLevel="0" collapsed="false">
      <c r="A657" s="0" t="n">
        <v>645</v>
      </c>
      <c r="B657" s="7" t="n">
        <v>0.704721</v>
      </c>
      <c r="C657" s="7" t="n">
        <v>0.233728</v>
      </c>
      <c r="D657" s="16" t="n">
        <f aca="false">LOGINV(B657,$B$7,$C$7)</f>
        <v>18.2779712806705</v>
      </c>
      <c r="E657" s="16" t="n">
        <f aca="false">LOGINV(C657,$B$8,$C$8)</f>
        <v>68.3193452771657</v>
      </c>
      <c r="F657" s="16" t="n">
        <f aca="false">$B$5/100*E657*2_Girdiler!$B$14*2_Girdiler!$B$15*2_Girdiler!$B$16</f>
        <v>1.71891472717349</v>
      </c>
      <c r="G657" s="16" t="n">
        <f aca="false">MIN(MATCH(F657,2_Girdiler!$B$20:$I$20,1),7)</f>
        <v>1</v>
      </c>
      <c r="H657" s="16" t="n">
        <f aca="false">IF(F657&gt;=40,2_Girdiler!$I$21+(F657-40)*(2_Girdiler!$I$21-2_Girdiler!$H$21)/(2_Girdiler!$I$20-2_Girdiler!$H$20),INDEX(2_Girdiler!$B$21:$I$21,G657)+(F657-INDEX(2_Girdiler!$B$20:$I$20,G657))*(INDEX(2_Girdiler!$B$21:$I$21,G657+1)-INDEX(2_Girdiler!$B$21:$I$21,G657))/(INDEX(2_Girdiler!$B$20:$I$20,G657+1)-INDEX(2_Girdiler!$B$20:$I$20,G657)))</f>
        <v>3.78161239978168</v>
      </c>
      <c r="I657" s="16" t="n">
        <f aca="false">H657/2_Girdiler!$B$17</f>
        <v>1.51506907042535</v>
      </c>
      <c r="J657" s="16" t="n">
        <f aca="false">D657+I657</f>
        <v>19.7930403510958</v>
      </c>
    </row>
    <row r="658" customFormat="false" ht="15" hidden="false" customHeight="false" outlineLevel="0" collapsed="false">
      <c r="A658" s="0" t="n">
        <v>646</v>
      </c>
      <c r="B658" s="7" t="n">
        <v>0.335794</v>
      </c>
      <c r="C658" s="7" t="n">
        <v>0.284446</v>
      </c>
      <c r="D658" s="16" t="n">
        <f aca="false">LOGINV(B658,$B$7,$C$7)</f>
        <v>10.6918242137645</v>
      </c>
      <c r="E658" s="16" t="n">
        <f aca="false">LOGINV(C658,$B$8,$C$8)</f>
        <v>75.6031561888489</v>
      </c>
      <c r="F658" s="16" t="n">
        <f aca="false">$B$5/100*E658*2_Girdiler!$B$14*2_Girdiler!$B$15*2_Girdiler!$B$16</f>
        <v>1.90217540971144</v>
      </c>
      <c r="G658" s="16" t="n">
        <f aca="false">MIN(MATCH(F658,2_Girdiler!$B$20:$I$20,1),7)</f>
        <v>1</v>
      </c>
      <c r="H658" s="16" t="n">
        <f aca="false">IF(F658&gt;=40,2_Girdiler!$I$21+(F658-40)*(2_Girdiler!$I$21-2_Girdiler!$H$21)/(2_Girdiler!$I$20-2_Girdiler!$H$20),INDEX(2_Girdiler!$B$21:$I$21,G658)+(F658-INDEX(2_Girdiler!$B$20:$I$20,G658))*(INDEX(2_Girdiler!$B$21:$I$21,G658+1)-INDEX(2_Girdiler!$B$21:$I$21,G658))/(INDEX(2_Girdiler!$B$20:$I$20,G658+1)-INDEX(2_Girdiler!$B$20:$I$20,G658)))</f>
        <v>4.18478590136516</v>
      </c>
      <c r="I658" s="16" t="n">
        <f aca="false">H658/2_Girdiler!$B$17</f>
        <v>1.67659691561104</v>
      </c>
      <c r="J658" s="16" t="n">
        <f aca="false">D658+I658</f>
        <v>12.3684211293756</v>
      </c>
    </row>
    <row r="659" customFormat="false" ht="15" hidden="false" customHeight="false" outlineLevel="0" collapsed="false">
      <c r="A659" s="0" t="n">
        <v>647</v>
      </c>
      <c r="B659" s="7" t="n">
        <v>0.437923</v>
      </c>
      <c r="C659" s="7" t="n">
        <v>0.215468</v>
      </c>
      <c r="D659" s="16" t="n">
        <f aca="false">LOGINV(B659,$B$7,$C$7)</f>
        <v>12.4126156374759</v>
      </c>
      <c r="E659" s="16" t="n">
        <f aca="false">LOGINV(C659,$B$8,$C$8)</f>
        <v>65.6829335952318</v>
      </c>
      <c r="F659" s="16" t="n">
        <f aca="false">$B$5/100*E659*2_Girdiler!$B$14*2_Girdiler!$B$15*2_Girdiler!$B$16</f>
        <v>1.65258260925603</v>
      </c>
      <c r="G659" s="16" t="n">
        <f aca="false">MIN(MATCH(F659,2_Girdiler!$B$20:$I$20,1),7)</f>
        <v>1</v>
      </c>
      <c r="H659" s="16" t="n">
        <f aca="false">IF(F659&gt;=40,2_Girdiler!$I$21+(F659-40)*(2_Girdiler!$I$21-2_Girdiler!$H$21)/(2_Girdiler!$I$20-2_Girdiler!$H$20),INDEX(2_Girdiler!$B$21:$I$21,G659)+(F659-INDEX(2_Girdiler!$B$20:$I$20,G659))*(INDEX(2_Girdiler!$B$21:$I$21,G659+1)-INDEX(2_Girdiler!$B$21:$I$21,G659))/(INDEX(2_Girdiler!$B$20:$I$20,G659+1)-INDEX(2_Girdiler!$B$20:$I$20,G659)))</f>
        <v>3.63568174036327</v>
      </c>
      <c r="I659" s="16" t="n">
        <f aca="false">H659/2_Girdiler!$B$17</f>
        <v>1.45660326136349</v>
      </c>
      <c r="J659" s="16" t="n">
        <f aca="false">D659+I659</f>
        <v>13.8692188988394</v>
      </c>
    </row>
    <row r="660" customFormat="false" ht="15" hidden="false" customHeight="false" outlineLevel="0" collapsed="false">
      <c r="A660" s="0" t="n">
        <v>648</v>
      </c>
      <c r="B660" s="7" t="n">
        <v>0.604133</v>
      </c>
      <c r="C660" s="7" t="n">
        <v>0.645623</v>
      </c>
      <c r="D660" s="16" t="n">
        <f aca="false">LOGINV(B660,$B$7,$C$7)</f>
        <v>15.6894234002271</v>
      </c>
      <c r="E660" s="16" t="n">
        <f aca="false">LOGINV(C660,$B$8,$C$8)</f>
        <v>138.981761517031</v>
      </c>
      <c r="F660" s="16" t="n">
        <f aca="false">$B$5/100*E660*2_Girdiler!$B$14*2_Girdiler!$B$15*2_Girdiler!$B$16</f>
        <v>3.49678111976849</v>
      </c>
      <c r="G660" s="16" t="n">
        <f aca="false">MIN(MATCH(F660,2_Girdiler!$B$20:$I$20,1),7)</f>
        <v>1</v>
      </c>
      <c r="H660" s="16" t="n">
        <f aca="false">IF(F660&gt;=40,2_Girdiler!$I$21+(F660-40)*(2_Girdiler!$I$21-2_Girdiler!$H$21)/(2_Girdiler!$I$20-2_Girdiler!$H$20),INDEX(2_Girdiler!$B$21:$I$21,G660)+(F660-INDEX(2_Girdiler!$B$20:$I$20,G660))*(INDEX(2_Girdiler!$B$21:$I$21,G660+1)-INDEX(2_Girdiler!$B$21:$I$21,G660))/(INDEX(2_Girdiler!$B$20:$I$20,G660+1)-INDEX(2_Girdiler!$B$20:$I$20,G660)))</f>
        <v>7.69291846349067</v>
      </c>
      <c r="I660" s="16" t="n">
        <f aca="false">H660/2_Girdiler!$B$17</f>
        <v>3.08209874338569</v>
      </c>
      <c r="J660" s="16" t="n">
        <f aca="false">D660+I660</f>
        <v>18.7715221436128</v>
      </c>
    </row>
    <row r="661" customFormat="false" ht="15" hidden="false" customHeight="false" outlineLevel="0" collapsed="false">
      <c r="A661" s="0" t="n">
        <v>649</v>
      </c>
      <c r="B661" s="7" t="n">
        <v>0.227739</v>
      </c>
      <c r="C661" s="7" t="n">
        <v>0.771719</v>
      </c>
      <c r="D661" s="16" t="n">
        <f aca="false">LOGINV(B661,$B$7,$C$7)</f>
        <v>8.93346914336344</v>
      </c>
      <c r="E661" s="16" t="n">
        <f aca="false">LOGINV(C661,$B$8,$C$8)</f>
        <v>176.587530143013</v>
      </c>
      <c r="F661" s="16" t="n">
        <f aca="false">$B$5/100*E661*2_Girdiler!$B$14*2_Girdiler!$B$15*2_Girdiler!$B$16</f>
        <v>4.44294225839821</v>
      </c>
      <c r="G661" s="16" t="n">
        <f aca="false">MIN(MATCH(F661,2_Girdiler!$B$20:$I$20,1),7)</f>
        <v>1</v>
      </c>
      <c r="H661" s="16" t="n">
        <f aca="false">IF(F661&gt;=40,2_Girdiler!$I$21+(F661-40)*(2_Girdiler!$I$21-2_Girdiler!$H$21)/(2_Girdiler!$I$20-2_Girdiler!$H$20),INDEX(2_Girdiler!$B$21:$I$21,G661)+(F661-INDEX(2_Girdiler!$B$20:$I$20,G661))*(INDEX(2_Girdiler!$B$21:$I$21,G661+1)-INDEX(2_Girdiler!$B$21:$I$21,G661))/(INDEX(2_Girdiler!$B$20:$I$20,G661+1)-INDEX(2_Girdiler!$B$20:$I$20,G661)))</f>
        <v>9.77447296847607</v>
      </c>
      <c r="I661" s="16" t="n">
        <f aca="false">H661/2_Girdiler!$B$17</f>
        <v>3.91605487519073</v>
      </c>
      <c r="J661" s="16" t="n">
        <f aca="false">D661+I661</f>
        <v>12.8495240185542</v>
      </c>
    </row>
    <row r="662" customFormat="false" ht="15" hidden="false" customHeight="false" outlineLevel="0" collapsed="false">
      <c r="A662" s="0" t="n">
        <v>650</v>
      </c>
      <c r="B662" s="7" t="n">
        <v>0.664104</v>
      </c>
      <c r="C662" s="7" t="n">
        <v>0.958236</v>
      </c>
      <c r="D662" s="16" t="n">
        <f aca="false">LOGINV(B662,$B$7,$C$7)</f>
        <v>17.1494265631044</v>
      </c>
      <c r="E662" s="16" t="n">
        <f aca="false">LOGINV(C662,$B$8,$C$8)</f>
        <v>333.723814792354</v>
      </c>
      <c r="F662" s="16" t="n">
        <f aca="false">$B$5/100*E662*2_Girdiler!$B$14*2_Girdiler!$B$15*2_Girdiler!$B$16</f>
        <v>8.39649118017563</v>
      </c>
      <c r="G662" s="16" t="n">
        <f aca="false">MIN(MATCH(F662,2_Girdiler!$B$20:$I$20,1),7)</f>
        <v>2</v>
      </c>
      <c r="H662" s="16" t="n">
        <f aca="false">IF(F662&gt;=40,2_Girdiler!$I$21+(F662-40)*(2_Girdiler!$I$21-2_Girdiler!$H$21)/(2_Girdiler!$I$20-2_Girdiler!$H$20),INDEX(2_Girdiler!$B$21:$I$21,G662)+(F662-INDEX(2_Girdiler!$B$20:$I$20,G662))*(INDEX(2_Girdiler!$B$21:$I$21,G662+1)-INDEX(2_Girdiler!$B$21:$I$21,G662))/(INDEX(2_Girdiler!$B$20:$I$20,G662+1)-INDEX(2_Girdiler!$B$20:$I$20,G662)))</f>
        <v>16.434385888281</v>
      </c>
      <c r="I662" s="16" t="n">
        <f aca="false">H662/2_Girdiler!$B$17</f>
        <v>6.5842892180613</v>
      </c>
      <c r="J662" s="16" t="n">
        <f aca="false">D662+I662</f>
        <v>23.7337157811657</v>
      </c>
    </row>
    <row r="663" customFormat="false" ht="15" hidden="false" customHeight="false" outlineLevel="0" collapsed="false">
      <c r="A663" s="0" t="n">
        <v>651</v>
      </c>
      <c r="B663" s="7" t="n">
        <v>0.865608</v>
      </c>
      <c r="C663" s="7" t="n">
        <v>0.946658</v>
      </c>
      <c r="D663" s="16" t="n">
        <f aca="false">LOGINV(B663,$B$7,$C$7)</f>
        <v>25.0835030675031</v>
      </c>
      <c r="E663" s="16" t="n">
        <f aca="false">LOGINV(C663,$B$8,$C$8)</f>
        <v>309.389306390134</v>
      </c>
      <c r="F663" s="16" t="n">
        <f aca="false">$B$5/100*E663*2_Girdiler!$B$14*2_Girdiler!$B$15*2_Girdiler!$B$16</f>
        <v>7.78423494877578</v>
      </c>
      <c r="G663" s="16" t="n">
        <f aca="false">MIN(MATCH(F663,2_Girdiler!$B$20:$I$20,1),7)</f>
        <v>2</v>
      </c>
      <c r="H663" s="16" t="n">
        <f aca="false">IF(F663&gt;=40,2_Girdiler!$I$21+(F663-40)*(2_Girdiler!$I$21-2_Girdiler!$H$21)/(2_Girdiler!$I$20-2_Girdiler!$H$20),INDEX(2_Girdiler!$B$21:$I$21,G663)+(F663-INDEX(2_Girdiler!$B$20:$I$20,G663))*(INDEX(2_Girdiler!$B$21:$I$21,G663+1)-INDEX(2_Girdiler!$B$21:$I$21,G663))/(INDEX(2_Girdiler!$B$20:$I$20,G663+1)-INDEX(2_Girdiler!$B$20:$I$20,G663)))</f>
        <v>15.4547759180413</v>
      </c>
      <c r="I663" s="16" t="n">
        <f aca="false">H663/2_Girdiler!$B$17</f>
        <v>6.19181727485627</v>
      </c>
      <c r="J663" s="16" t="n">
        <f aca="false">D663+I663</f>
        <v>31.2753203423594</v>
      </c>
    </row>
    <row r="664" customFormat="false" ht="15" hidden="false" customHeight="false" outlineLevel="0" collapsed="false">
      <c r="A664" s="0" t="n">
        <v>652</v>
      </c>
      <c r="B664" s="7" t="n">
        <v>0.921905</v>
      </c>
      <c r="C664" s="7" t="n">
        <v>0.906116</v>
      </c>
      <c r="D664" s="16" t="n">
        <f aca="false">LOGINV(B664,$B$7,$C$7)</f>
        <v>29.8502931362542</v>
      </c>
      <c r="E664" s="16" t="n">
        <f aca="false">LOGINV(C664,$B$8,$C$8)</f>
        <v>255.568016968466</v>
      </c>
      <c r="F664" s="16" t="n">
        <f aca="false">$B$5/100*E664*2_Girdiler!$B$14*2_Girdiler!$B$15*2_Girdiler!$B$16</f>
        <v>6.4300913069266</v>
      </c>
      <c r="G664" s="16" t="n">
        <f aca="false">MIN(MATCH(F664,2_Girdiler!$B$20:$I$20,1),7)</f>
        <v>2</v>
      </c>
      <c r="H664" s="16" t="n">
        <f aca="false">IF(F664&gt;=40,2_Girdiler!$I$21+(F664-40)*(2_Girdiler!$I$21-2_Girdiler!$H$21)/(2_Girdiler!$I$20-2_Girdiler!$H$20),INDEX(2_Girdiler!$B$21:$I$21,G664)+(F664-INDEX(2_Girdiler!$B$20:$I$20,G664))*(INDEX(2_Girdiler!$B$21:$I$21,G664+1)-INDEX(2_Girdiler!$B$21:$I$21,G664))/(INDEX(2_Girdiler!$B$20:$I$20,G664+1)-INDEX(2_Girdiler!$B$20:$I$20,G664)))</f>
        <v>13.2881460910826</v>
      </c>
      <c r="I664" s="16" t="n">
        <f aca="false">H664/2_Girdiler!$B$17</f>
        <v>5.3237764787991</v>
      </c>
      <c r="J664" s="16" t="n">
        <f aca="false">D664+I664</f>
        <v>35.1740696150533</v>
      </c>
    </row>
    <row r="665" customFormat="false" ht="15" hidden="false" customHeight="false" outlineLevel="0" collapsed="false">
      <c r="A665" s="0" t="n">
        <v>653</v>
      </c>
      <c r="B665" s="7" t="n">
        <v>0.983727</v>
      </c>
      <c r="C665" s="7" t="n">
        <v>0.955397</v>
      </c>
      <c r="D665" s="16" t="n">
        <f aca="false">LOGINV(B665,$B$7,$C$7)</f>
        <v>44.581561234159</v>
      </c>
      <c r="E665" s="16" t="n">
        <f aca="false">LOGINV(C665,$B$8,$C$8)</f>
        <v>327.118178902726</v>
      </c>
      <c r="F665" s="16" t="n">
        <f aca="false">$B$5/100*E665*2_Girdiler!$B$14*2_Girdiler!$B$15*2_Girdiler!$B$16</f>
        <v>8.23029338119258</v>
      </c>
      <c r="G665" s="16" t="n">
        <f aca="false">MIN(MATCH(F665,2_Girdiler!$B$20:$I$20,1),7)</f>
        <v>2</v>
      </c>
      <c r="H665" s="16" t="n">
        <f aca="false">IF(F665&gt;=40,2_Girdiler!$I$21+(F665-40)*(2_Girdiler!$I$21-2_Girdiler!$H$21)/(2_Girdiler!$I$20-2_Girdiler!$H$20),INDEX(2_Girdiler!$B$21:$I$21,G665)+(F665-INDEX(2_Girdiler!$B$20:$I$20,G665))*(INDEX(2_Girdiler!$B$21:$I$21,G665+1)-INDEX(2_Girdiler!$B$21:$I$21,G665))/(INDEX(2_Girdiler!$B$20:$I$20,G665+1)-INDEX(2_Girdiler!$B$20:$I$20,G665)))</f>
        <v>16.1684694099081</v>
      </c>
      <c r="I665" s="16" t="n">
        <f aca="false">H665/2_Girdiler!$B$17</f>
        <v>6.47775216743114</v>
      </c>
      <c r="J665" s="16" t="n">
        <f aca="false">D665+I665</f>
        <v>51.0593134015901</v>
      </c>
    </row>
    <row r="666" customFormat="false" ht="15" hidden="false" customHeight="false" outlineLevel="0" collapsed="false">
      <c r="A666" s="0" t="n">
        <v>654</v>
      </c>
      <c r="B666" s="7" t="n">
        <v>0.35655</v>
      </c>
      <c r="C666" s="7" t="n">
        <v>0.132475</v>
      </c>
      <c r="D666" s="16" t="n">
        <f aca="false">LOGINV(B666,$B$7,$C$7)</f>
        <v>11.0325093185081</v>
      </c>
      <c r="E666" s="16" t="n">
        <f aca="false">LOGINV(C666,$B$8,$C$8)</f>
        <v>53.1780959804812</v>
      </c>
      <c r="F666" s="16" t="n">
        <f aca="false">$B$5/100*E666*2_Girdiler!$B$14*2_Girdiler!$B$15*2_Girdiler!$B$16</f>
        <v>1.33796089486891</v>
      </c>
      <c r="G666" s="16" t="n">
        <f aca="false">MIN(MATCH(F666,2_Girdiler!$B$20:$I$20,1),7)</f>
        <v>1</v>
      </c>
      <c r="H666" s="16" t="n">
        <f aca="false">IF(F666&gt;=40,2_Girdiler!$I$21+(F666-40)*(2_Girdiler!$I$21-2_Girdiler!$H$21)/(2_Girdiler!$I$20-2_Girdiler!$H$20),INDEX(2_Girdiler!$B$21:$I$21,G666)+(F666-INDEX(2_Girdiler!$B$20:$I$20,G666))*(INDEX(2_Girdiler!$B$21:$I$21,G666+1)-INDEX(2_Girdiler!$B$21:$I$21,G666))/(INDEX(2_Girdiler!$B$20:$I$20,G666+1)-INDEX(2_Girdiler!$B$20:$I$20,G666)))</f>
        <v>2.9435139687116</v>
      </c>
      <c r="I666" s="16" t="n">
        <f aca="false">H666/2_Girdiler!$B$17</f>
        <v>1.1792924554133</v>
      </c>
      <c r="J666" s="16" t="n">
        <f aca="false">D666+I666</f>
        <v>12.2118017739214</v>
      </c>
    </row>
    <row r="667" customFormat="false" ht="15" hidden="false" customHeight="false" outlineLevel="0" collapsed="false">
      <c r="A667" s="0" t="n">
        <v>655</v>
      </c>
      <c r="B667" s="7" t="n">
        <v>0.930227</v>
      </c>
      <c r="C667" s="7" t="n">
        <v>0.312739</v>
      </c>
      <c r="D667" s="16" t="n">
        <f aca="false">LOGINV(B667,$B$7,$C$7)</f>
        <v>30.8565629524985</v>
      </c>
      <c r="E667" s="16" t="n">
        <f aca="false">LOGINV(C667,$B$8,$C$8)</f>
        <v>79.691236353265</v>
      </c>
      <c r="F667" s="16" t="n">
        <f aca="false">$B$5/100*E667*2_Girdiler!$B$14*2_Girdiler!$B$15*2_Girdiler!$B$16</f>
        <v>2.00503150664815</v>
      </c>
      <c r="G667" s="16" t="n">
        <f aca="false">MIN(MATCH(F667,2_Girdiler!$B$20:$I$20,1),7)</f>
        <v>1</v>
      </c>
      <c r="H667" s="16" t="n">
        <f aca="false">IF(F667&gt;=40,2_Girdiler!$I$21+(F667-40)*(2_Girdiler!$I$21-2_Girdiler!$H$21)/(2_Girdiler!$I$20-2_Girdiler!$H$20),INDEX(2_Girdiler!$B$21:$I$21,G667)+(F667-INDEX(2_Girdiler!$B$20:$I$20,G667))*(INDEX(2_Girdiler!$B$21:$I$21,G667+1)-INDEX(2_Girdiler!$B$21:$I$21,G667))/(INDEX(2_Girdiler!$B$20:$I$20,G667+1)-INDEX(2_Girdiler!$B$20:$I$20,G667)))</f>
        <v>4.41106931462592</v>
      </c>
      <c r="I667" s="16" t="n">
        <f aca="false">H667/2_Girdiler!$B$17</f>
        <v>1.76725533438539</v>
      </c>
      <c r="J667" s="16" t="n">
        <f aca="false">D667+I667</f>
        <v>32.6238182868839</v>
      </c>
    </row>
    <row r="668" customFormat="false" ht="15" hidden="false" customHeight="false" outlineLevel="0" collapsed="false">
      <c r="A668" s="0" t="n">
        <v>656</v>
      </c>
      <c r="B668" s="7" t="n">
        <v>0.865478</v>
      </c>
      <c r="C668" s="7" t="n">
        <v>0.995556</v>
      </c>
      <c r="D668" s="16" t="n">
        <f aca="false">LOGINV(B668,$B$7,$C$7)</f>
        <v>25.0751098176916</v>
      </c>
      <c r="E668" s="16" t="n">
        <f aca="false">LOGINV(C668,$B$8,$C$8)</f>
        <v>591.151051130915</v>
      </c>
      <c r="F668" s="16" t="n">
        <f aca="false">$B$5/100*E668*2_Girdiler!$B$14*2_Girdiler!$B$15*2_Girdiler!$B$16</f>
        <v>14.8733604464538</v>
      </c>
      <c r="G668" s="16" t="n">
        <f aca="false">MIN(MATCH(F668,2_Girdiler!$B$20:$I$20,1),7)</f>
        <v>3</v>
      </c>
      <c r="H668" s="16" t="n">
        <f aca="false">IF(F668&gt;=40,2_Girdiler!$I$21+(F668-40)*(2_Girdiler!$I$21-2_Girdiler!$H$21)/(2_Girdiler!$I$20-2_Girdiler!$H$20),INDEX(2_Girdiler!$B$21:$I$21,G668)+(F668-INDEX(2_Girdiler!$B$20:$I$20,G668))*(INDEX(2_Girdiler!$B$21:$I$21,G668+1)-INDEX(2_Girdiler!$B$21:$I$21,G668))/(INDEX(2_Girdiler!$B$20:$I$20,G668+1)-INDEX(2_Girdiler!$B$20:$I$20,G668)))</f>
        <v>23.3860244018084</v>
      </c>
      <c r="I668" s="16" t="n">
        <f aca="false">H668/2_Girdiler!$B$17</f>
        <v>9.36940080200659</v>
      </c>
      <c r="J668" s="16" t="n">
        <f aca="false">D668+I668</f>
        <v>34.4445106196982</v>
      </c>
    </row>
    <row r="669" customFormat="false" ht="15" hidden="false" customHeight="false" outlineLevel="0" collapsed="false">
      <c r="A669" s="0" t="n">
        <v>657</v>
      </c>
      <c r="B669" s="7" t="n">
        <v>0.621194</v>
      </c>
      <c r="C669" s="7" t="n">
        <v>0.286491</v>
      </c>
      <c r="D669" s="16" t="n">
        <f aca="false">LOGINV(B669,$B$7,$C$7)</f>
        <v>16.0839803306169</v>
      </c>
      <c r="E669" s="16" t="n">
        <f aca="false">LOGINV(C669,$B$8,$C$8)</f>
        <v>75.8974588124707</v>
      </c>
      <c r="F669" s="16" t="n">
        <f aca="false">$B$5/100*E669*2_Girdiler!$B$14*2_Girdiler!$B$15*2_Girdiler!$B$16</f>
        <v>1.90958006372176</v>
      </c>
      <c r="G669" s="16" t="n">
        <f aca="false">MIN(MATCH(F669,2_Girdiler!$B$20:$I$20,1),7)</f>
        <v>1</v>
      </c>
      <c r="H669" s="16" t="n">
        <f aca="false">IF(F669&gt;=40,2_Girdiler!$I$21+(F669-40)*(2_Girdiler!$I$21-2_Girdiler!$H$21)/(2_Girdiler!$I$20-2_Girdiler!$H$20),INDEX(2_Girdiler!$B$21:$I$21,G669)+(F669-INDEX(2_Girdiler!$B$20:$I$20,G669))*(INDEX(2_Girdiler!$B$21:$I$21,G669+1)-INDEX(2_Girdiler!$B$21:$I$21,G669))/(INDEX(2_Girdiler!$B$20:$I$20,G669+1)-INDEX(2_Girdiler!$B$20:$I$20,G669)))</f>
        <v>4.20107614018788</v>
      </c>
      <c r="I669" s="16" t="n">
        <f aca="false">H669/2_Girdiler!$B$17</f>
        <v>1.68312345360091</v>
      </c>
      <c r="J669" s="16" t="n">
        <f aca="false">D669+I669</f>
        <v>17.7671037842178</v>
      </c>
    </row>
    <row r="670" customFormat="false" ht="15" hidden="false" customHeight="false" outlineLevel="0" collapsed="false">
      <c r="A670" s="0" t="n">
        <v>658</v>
      </c>
      <c r="B670" s="7" t="n">
        <v>0.664025</v>
      </c>
      <c r="C670" s="7" t="n">
        <v>0.844945</v>
      </c>
      <c r="D670" s="16" t="n">
        <f aca="false">LOGINV(B670,$B$7,$C$7)</f>
        <v>17.1473560965184</v>
      </c>
      <c r="E670" s="16" t="n">
        <f aca="false">LOGINV(C670,$B$8,$C$8)</f>
        <v>210.27283833413</v>
      </c>
      <c r="F670" s="16" t="n">
        <f aca="false">$B$5/100*E670*2_Girdiler!$B$14*2_Girdiler!$B$15*2_Girdiler!$B$16</f>
        <v>5.29046461248671</v>
      </c>
      <c r="G670" s="16" t="n">
        <f aca="false">MIN(MATCH(F670,2_Girdiler!$B$20:$I$20,1),7)</f>
        <v>2</v>
      </c>
      <c r="H670" s="16" t="n">
        <f aca="false">IF(F670&gt;=40,2_Girdiler!$I$21+(F670-40)*(2_Girdiler!$I$21-2_Girdiler!$H$21)/(2_Girdiler!$I$20-2_Girdiler!$H$20),INDEX(2_Girdiler!$B$21:$I$21,G670)+(F670-INDEX(2_Girdiler!$B$20:$I$20,G670))*(INDEX(2_Girdiler!$B$21:$I$21,G670+1)-INDEX(2_Girdiler!$B$21:$I$21,G670))/(INDEX(2_Girdiler!$B$20:$I$20,G670+1)-INDEX(2_Girdiler!$B$20:$I$20,G670)))</f>
        <v>11.4647433799787</v>
      </c>
      <c r="I670" s="16" t="n">
        <f aca="false">H670/2_Girdiler!$B$17</f>
        <v>4.59324654646584</v>
      </c>
      <c r="J670" s="16" t="n">
        <f aca="false">D670+I670</f>
        <v>21.7406026429842</v>
      </c>
    </row>
    <row r="671" customFormat="false" ht="15" hidden="false" customHeight="false" outlineLevel="0" collapsed="false">
      <c r="A671" s="0" t="n">
        <v>659</v>
      </c>
      <c r="B671" s="7" t="n">
        <v>0.170253</v>
      </c>
      <c r="C671" s="7" t="n">
        <v>0.877064</v>
      </c>
      <c r="D671" s="16" t="n">
        <f aca="false">LOGINV(B671,$B$7,$C$7)</f>
        <v>7.96060740746688</v>
      </c>
      <c r="E671" s="16" t="n">
        <f aca="false">LOGINV(C671,$B$8,$C$8)</f>
        <v>230.970373999024</v>
      </c>
      <c r="F671" s="16" t="n">
        <f aca="false">$B$5/100*E671*2_Girdiler!$B$14*2_Girdiler!$B$15*2_Girdiler!$B$16</f>
        <v>5.81121460981544</v>
      </c>
      <c r="G671" s="16" t="n">
        <f aca="false">MIN(MATCH(F671,2_Girdiler!$B$20:$I$20,1),7)</f>
        <v>2</v>
      </c>
      <c r="H671" s="16" t="n">
        <f aca="false">IF(F671&gt;=40,2_Girdiler!$I$21+(F671-40)*(2_Girdiler!$I$21-2_Girdiler!$H$21)/(2_Girdiler!$I$20-2_Girdiler!$H$20),INDEX(2_Girdiler!$B$21:$I$21,G671)+(F671-INDEX(2_Girdiler!$B$20:$I$20,G671))*(INDEX(2_Girdiler!$B$21:$I$21,G671+1)-INDEX(2_Girdiler!$B$21:$I$21,G671))/(INDEX(2_Girdiler!$B$20:$I$20,G671+1)-INDEX(2_Girdiler!$B$20:$I$20,G671)))</f>
        <v>12.2979433757047</v>
      </c>
      <c r="I671" s="16" t="n">
        <f aca="false">H671/2_Girdiler!$B$17</f>
        <v>4.92706064731759</v>
      </c>
      <c r="J671" s="16" t="n">
        <f aca="false">D671+I671</f>
        <v>12.8876680547845</v>
      </c>
    </row>
    <row r="672" customFormat="false" ht="15" hidden="false" customHeight="false" outlineLevel="0" collapsed="false">
      <c r="A672" s="0" t="n">
        <v>660</v>
      </c>
      <c r="B672" s="7" t="n">
        <v>0.718747</v>
      </c>
      <c r="C672" s="7" t="n">
        <v>0.923195</v>
      </c>
      <c r="D672" s="16" t="n">
        <f aca="false">LOGINV(B672,$B$7,$C$7)</f>
        <v>18.7014920674007</v>
      </c>
      <c r="E672" s="16" t="n">
        <f aca="false">LOGINV(C672,$B$8,$C$8)</f>
        <v>274.318584094167</v>
      </c>
      <c r="F672" s="16" t="n">
        <f aca="false">$B$5/100*E672*2_Girdiler!$B$14*2_Girdiler!$B$15*2_Girdiler!$B$16</f>
        <v>6.90185557580925</v>
      </c>
      <c r="G672" s="16" t="n">
        <f aca="false">MIN(MATCH(F672,2_Girdiler!$B$20:$I$20,1),7)</f>
        <v>2</v>
      </c>
      <c r="H672" s="16" t="n">
        <f aca="false">IF(F672&gt;=40,2_Girdiler!$I$21+(F672-40)*(2_Girdiler!$I$21-2_Girdiler!$H$21)/(2_Girdiler!$I$20-2_Girdiler!$H$20),INDEX(2_Girdiler!$B$21:$I$21,G672)+(F672-INDEX(2_Girdiler!$B$20:$I$20,G672))*(INDEX(2_Girdiler!$B$21:$I$21,G672+1)-INDEX(2_Girdiler!$B$21:$I$21,G672))/(INDEX(2_Girdiler!$B$20:$I$20,G672+1)-INDEX(2_Girdiler!$B$20:$I$20,G672)))</f>
        <v>14.0429689212948</v>
      </c>
      <c r="I672" s="16" t="n">
        <f aca="false">H672/2_Girdiler!$B$17</f>
        <v>5.62618947167259</v>
      </c>
      <c r="J672" s="16" t="n">
        <f aca="false">D672+I672</f>
        <v>24.3276815390733</v>
      </c>
    </row>
    <row r="673" customFormat="false" ht="15" hidden="false" customHeight="false" outlineLevel="0" collapsed="false">
      <c r="A673" s="0" t="n">
        <v>661</v>
      </c>
      <c r="B673" s="7" t="n">
        <v>0.34584</v>
      </c>
      <c r="C673" s="7" t="n">
        <v>0.910365</v>
      </c>
      <c r="D673" s="16" t="n">
        <f aca="false">LOGINV(B673,$B$7,$C$7)</f>
        <v>10.8563311023276</v>
      </c>
      <c r="E673" s="16" t="n">
        <f aca="false">LOGINV(C673,$B$8,$C$8)</f>
        <v>259.859083371282</v>
      </c>
      <c r="F673" s="16" t="n">
        <f aca="false">$B$5/100*E673*2_Girdiler!$B$14*2_Girdiler!$B$15*2_Girdiler!$B$16</f>
        <v>6.53805453762146</v>
      </c>
      <c r="G673" s="16" t="n">
        <f aca="false">MIN(MATCH(F673,2_Girdiler!$B$20:$I$20,1),7)</f>
        <v>2</v>
      </c>
      <c r="H673" s="16" t="n">
        <f aca="false">IF(F673&gt;=40,2_Girdiler!$I$21+(F673-40)*(2_Girdiler!$I$21-2_Girdiler!$H$21)/(2_Girdiler!$I$20-2_Girdiler!$H$20),INDEX(2_Girdiler!$B$21:$I$21,G673)+(F673-INDEX(2_Girdiler!$B$20:$I$20,G673))*(INDEX(2_Girdiler!$B$21:$I$21,G673+1)-INDEX(2_Girdiler!$B$21:$I$21,G673))/(INDEX(2_Girdiler!$B$20:$I$20,G673+1)-INDEX(2_Girdiler!$B$20:$I$20,G673)))</f>
        <v>13.4608872601943</v>
      </c>
      <c r="I673" s="16" t="n">
        <f aca="false">H673/2_Girdiler!$B$17</f>
        <v>5.39298367796247</v>
      </c>
      <c r="J673" s="16" t="n">
        <f aca="false">D673+I673</f>
        <v>16.24931478029</v>
      </c>
    </row>
    <row r="674" customFormat="false" ht="15" hidden="false" customHeight="false" outlineLevel="0" collapsed="false">
      <c r="A674" s="0" t="n">
        <v>662</v>
      </c>
      <c r="B674" s="7" t="n">
        <v>0.184172</v>
      </c>
      <c r="C674" s="7" t="n">
        <v>0.726162</v>
      </c>
      <c r="D674" s="16" t="n">
        <f aca="false">LOGINV(B674,$B$7,$C$7)</f>
        <v>8.20196953514726</v>
      </c>
      <c r="E674" s="16" t="n">
        <f aca="false">LOGINV(C674,$B$8,$C$8)</f>
        <v>160.988593316034</v>
      </c>
      <c r="F674" s="16" t="n">
        <f aca="false">$B$5/100*E674*2_Girdiler!$B$14*2_Girdiler!$B$15*2_Girdiler!$B$16</f>
        <v>4.05047300783142</v>
      </c>
      <c r="G674" s="16" t="n">
        <f aca="false">MIN(MATCH(F674,2_Girdiler!$B$20:$I$20,1),7)</f>
        <v>1</v>
      </c>
      <c r="H674" s="16" t="n">
        <f aca="false">IF(F674&gt;=40,2_Girdiler!$I$21+(F674-40)*(2_Girdiler!$I$21-2_Girdiler!$H$21)/(2_Girdiler!$I$20-2_Girdiler!$H$20),INDEX(2_Girdiler!$B$21:$I$21,G674)+(F674-INDEX(2_Girdiler!$B$20:$I$20,G674))*(INDEX(2_Girdiler!$B$21:$I$21,G674+1)-INDEX(2_Girdiler!$B$21:$I$21,G674))/(INDEX(2_Girdiler!$B$20:$I$20,G674+1)-INDEX(2_Girdiler!$B$20:$I$20,G674)))</f>
        <v>8.91104061722913</v>
      </c>
      <c r="I674" s="16" t="n">
        <f aca="false">H674/2_Girdiler!$B$17</f>
        <v>3.57012845241552</v>
      </c>
      <c r="J674" s="16" t="n">
        <f aca="false">D674+I674</f>
        <v>11.7720979875628</v>
      </c>
    </row>
    <row r="675" customFormat="false" ht="15" hidden="false" customHeight="false" outlineLevel="0" collapsed="false">
      <c r="A675" s="0" t="n">
        <v>663</v>
      </c>
      <c r="B675" s="7" t="n">
        <v>0.930929</v>
      </c>
      <c r="C675" s="7" t="n">
        <v>0.55225</v>
      </c>
      <c r="D675" s="16" t="n">
        <f aca="false">LOGINV(B675,$B$7,$C$7)</f>
        <v>30.94719693463</v>
      </c>
      <c r="E675" s="16" t="n">
        <f aca="false">LOGINV(C675,$B$8,$C$8)</f>
        <v>118.868071452306</v>
      </c>
      <c r="F675" s="16" t="n">
        <f aca="false">$B$5/100*E675*2_Girdiler!$B$14*2_Girdiler!$B$15*2_Girdiler!$B$16</f>
        <v>2.99072067774003</v>
      </c>
      <c r="G675" s="16" t="n">
        <f aca="false">MIN(MATCH(F675,2_Girdiler!$B$20:$I$20,1),7)</f>
        <v>1</v>
      </c>
      <c r="H675" s="16" t="n">
        <f aca="false">IF(F675&gt;=40,2_Girdiler!$I$21+(F675-40)*(2_Girdiler!$I$21-2_Girdiler!$H$21)/(2_Girdiler!$I$20-2_Girdiler!$H$20),INDEX(2_Girdiler!$B$21:$I$21,G675)+(F675-INDEX(2_Girdiler!$B$20:$I$20,G675))*(INDEX(2_Girdiler!$B$21:$I$21,G675+1)-INDEX(2_Girdiler!$B$21:$I$21,G675))/(INDEX(2_Girdiler!$B$20:$I$20,G675+1)-INDEX(2_Girdiler!$B$20:$I$20,G675)))</f>
        <v>6.57958549102807</v>
      </c>
      <c r="I675" s="16" t="n">
        <f aca="false">H675/2_Girdiler!$B$17</f>
        <v>2.6360518794183</v>
      </c>
      <c r="J675" s="16" t="n">
        <f aca="false">D675+I675</f>
        <v>33.5832488140483</v>
      </c>
    </row>
    <row r="676" customFormat="false" ht="15" hidden="false" customHeight="false" outlineLevel="0" collapsed="false">
      <c r="A676" s="0" t="n">
        <v>664</v>
      </c>
      <c r="B676" s="7" t="n">
        <v>0.1506</v>
      </c>
      <c r="C676" s="7" t="n">
        <v>0.961468</v>
      </c>
      <c r="D676" s="16" t="n">
        <f aca="false">LOGINV(B676,$B$7,$C$7)</f>
        <v>7.61046678369565</v>
      </c>
      <c r="E676" s="16" t="n">
        <f aca="false">LOGINV(C676,$B$8,$C$8)</f>
        <v>341.880444905815</v>
      </c>
      <c r="F676" s="16" t="n">
        <f aca="false">$B$5/100*E676*2_Girdiler!$B$14*2_Girdiler!$B$15*2_Girdiler!$B$16</f>
        <v>8.60171199383031</v>
      </c>
      <c r="G676" s="16" t="n">
        <f aca="false">MIN(MATCH(F676,2_Girdiler!$B$20:$I$20,1),7)</f>
        <v>2</v>
      </c>
      <c r="H676" s="16" t="n">
        <f aca="false">IF(F676&gt;=40,2_Girdiler!$I$21+(F676-40)*(2_Girdiler!$I$21-2_Girdiler!$H$21)/(2_Girdiler!$I$20-2_Girdiler!$H$20),INDEX(2_Girdiler!$B$21:$I$21,G676)+(F676-INDEX(2_Girdiler!$B$20:$I$20,G676))*(INDEX(2_Girdiler!$B$21:$I$21,G676+1)-INDEX(2_Girdiler!$B$21:$I$21,G676))/(INDEX(2_Girdiler!$B$20:$I$20,G676+1)-INDEX(2_Girdiler!$B$20:$I$20,G676)))</f>
        <v>16.7627391901285</v>
      </c>
      <c r="I676" s="16" t="n">
        <f aca="false">H676/2_Girdiler!$B$17</f>
        <v>6.7158410216861</v>
      </c>
      <c r="J676" s="16" t="n">
        <f aca="false">D676+I676</f>
        <v>14.3263078053817</v>
      </c>
    </row>
    <row r="677" customFormat="false" ht="15" hidden="false" customHeight="false" outlineLevel="0" collapsed="false">
      <c r="A677" s="0" t="n">
        <v>665</v>
      </c>
      <c r="B677" s="7" t="n">
        <v>0.587238</v>
      </c>
      <c r="C677" s="7" t="n">
        <v>0.275354</v>
      </c>
      <c r="D677" s="16" t="n">
        <f aca="false">LOGINV(B677,$B$7,$C$7)</f>
        <v>15.3126069709462</v>
      </c>
      <c r="E677" s="16" t="n">
        <f aca="false">LOGINV(C677,$B$8,$C$8)</f>
        <v>74.2961803759255</v>
      </c>
      <c r="F677" s="16" t="n">
        <f aca="false">$B$5/100*E677*2_Girdiler!$B$14*2_Girdiler!$B$15*2_Girdiler!$B$16</f>
        <v>1.86929189825828</v>
      </c>
      <c r="G677" s="16" t="n">
        <f aca="false">MIN(MATCH(F677,2_Girdiler!$B$20:$I$20,1),7)</f>
        <v>1</v>
      </c>
      <c r="H677" s="16" t="n">
        <f aca="false">IF(F677&gt;=40,2_Girdiler!$I$21+(F677-40)*(2_Girdiler!$I$21-2_Girdiler!$H$21)/(2_Girdiler!$I$20-2_Girdiler!$H$20),INDEX(2_Girdiler!$B$21:$I$21,G677)+(F677-INDEX(2_Girdiler!$B$20:$I$20,G677))*(INDEX(2_Girdiler!$B$21:$I$21,G677+1)-INDEX(2_Girdiler!$B$21:$I$21,G677))/(INDEX(2_Girdiler!$B$20:$I$20,G677+1)-INDEX(2_Girdiler!$B$20:$I$20,G677)))</f>
        <v>4.11244217616823</v>
      </c>
      <c r="I677" s="16" t="n">
        <f aca="false">H677/2_Girdiler!$B$17</f>
        <v>1.64761305134945</v>
      </c>
      <c r="J677" s="16" t="n">
        <f aca="false">D677+I677</f>
        <v>16.9602200222957</v>
      </c>
    </row>
    <row r="678" customFormat="false" ht="15" hidden="false" customHeight="false" outlineLevel="0" collapsed="false">
      <c r="A678" s="0" t="n">
        <v>666</v>
      </c>
      <c r="B678" s="7" t="n">
        <v>0.91964</v>
      </c>
      <c r="C678" s="7" t="n">
        <v>0.826515</v>
      </c>
      <c r="D678" s="16" t="n">
        <f aca="false">LOGINV(B678,$B$7,$C$7)</f>
        <v>29.5960058757766</v>
      </c>
      <c r="E678" s="16" t="n">
        <f aca="false">LOGINV(C678,$B$8,$C$8)</f>
        <v>200.399059560469</v>
      </c>
      <c r="F678" s="16" t="n">
        <f aca="false">$B$5/100*E678*2_Girdiler!$B$14*2_Girdiler!$B$15*2_Girdiler!$B$16</f>
        <v>5.0420403385414</v>
      </c>
      <c r="G678" s="16" t="n">
        <f aca="false">MIN(MATCH(F678,2_Girdiler!$B$20:$I$20,1),7)</f>
        <v>2</v>
      </c>
      <c r="H678" s="16" t="n">
        <f aca="false">IF(F678&gt;=40,2_Girdiler!$I$21+(F678-40)*(2_Girdiler!$I$21-2_Girdiler!$H$21)/(2_Girdiler!$I$20-2_Girdiler!$H$20),INDEX(2_Girdiler!$B$21:$I$21,G678)+(F678-INDEX(2_Girdiler!$B$20:$I$20,G678))*(INDEX(2_Girdiler!$B$21:$I$21,G678+1)-INDEX(2_Girdiler!$B$21:$I$21,G678))/(INDEX(2_Girdiler!$B$20:$I$20,G678+1)-INDEX(2_Girdiler!$B$20:$I$20,G678)))</f>
        <v>11.0672645416662</v>
      </c>
      <c r="I678" s="16" t="n">
        <f aca="false">H678/2_Girdiler!$B$17</f>
        <v>4.43400021701372</v>
      </c>
      <c r="J678" s="16" t="n">
        <f aca="false">D678+I678</f>
        <v>34.0300060927904</v>
      </c>
    </row>
    <row r="679" customFormat="false" ht="15" hidden="false" customHeight="false" outlineLevel="0" collapsed="false">
      <c r="A679" s="0" t="n">
        <v>667</v>
      </c>
      <c r="B679" s="7" t="n">
        <v>0.93835</v>
      </c>
      <c r="C679" s="7" t="n">
        <v>0.647099</v>
      </c>
      <c r="D679" s="16" t="n">
        <f aca="false">LOGINV(B679,$B$7,$C$7)</f>
        <v>31.9698044408872</v>
      </c>
      <c r="E679" s="16" t="n">
        <f aca="false">LOGINV(C679,$B$8,$C$8)</f>
        <v>139.338382958079</v>
      </c>
      <c r="F679" s="16" t="n">
        <f aca="false">$B$5/100*E679*2_Girdiler!$B$14*2_Girdiler!$B$15*2_Girdiler!$B$16</f>
        <v>3.50575371522526</v>
      </c>
      <c r="G679" s="16" t="n">
        <f aca="false">MIN(MATCH(F679,2_Girdiler!$B$20:$I$20,1),7)</f>
        <v>1</v>
      </c>
      <c r="H679" s="16" t="n">
        <f aca="false">IF(F679&gt;=40,2_Girdiler!$I$21+(F679-40)*(2_Girdiler!$I$21-2_Girdiler!$H$21)/(2_Girdiler!$I$20-2_Girdiler!$H$20),INDEX(2_Girdiler!$B$21:$I$21,G679)+(F679-INDEX(2_Girdiler!$B$20:$I$20,G679))*(INDEX(2_Girdiler!$B$21:$I$21,G679+1)-INDEX(2_Girdiler!$B$21:$I$21,G679))/(INDEX(2_Girdiler!$B$20:$I$20,G679+1)-INDEX(2_Girdiler!$B$20:$I$20,G679)))</f>
        <v>7.71265817349558</v>
      </c>
      <c r="I679" s="16" t="n">
        <f aca="false">H679/2_Girdiler!$B$17</f>
        <v>3.09000728104791</v>
      </c>
      <c r="J679" s="16" t="n">
        <f aca="false">D679+I679</f>
        <v>35.0598117219351</v>
      </c>
    </row>
    <row r="680" customFormat="false" ht="15" hidden="false" customHeight="false" outlineLevel="0" collapsed="false">
      <c r="A680" s="0" t="n">
        <v>668</v>
      </c>
      <c r="B680" s="7" t="n">
        <v>0.218799</v>
      </c>
      <c r="C680" s="7" t="n">
        <v>0.59829</v>
      </c>
      <c r="D680" s="16" t="n">
        <f aca="false">LOGINV(B680,$B$7,$C$7)</f>
        <v>8.78560907096271</v>
      </c>
      <c r="E680" s="16" t="n">
        <f aca="false">LOGINV(C680,$B$8,$C$8)</f>
        <v>128.240725303006</v>
      </c>
      <c r="F680" s="16" t="n">
        <f aca="false">$B$5/100*E680*2_Girdiler!$B$14*2_Girdiler!$B$15*2_Girdiler!$B$16</f>
        <v>3.22653664862364</v>
      </c>
      <c r="G680" s="16" t="n">
        <f aca="false">MIN(MATCH(F680,2_Girdiler!$B$20:$I$20,1),7)</f>
        <v>1</v>
      </c>
      <c r="H680" s="16" t="n">
        <f aca="false">IF(F680&gt;=40,2_Girdiler!$I$21+(F680-40)*(2_Girdiler!$I$21-2_Girdiler!$H$21)/(2_Girdiler!$I$20-2_Girdiler!$H$20),INDEX(2_Girdiler!$B$21:$I$21,G680)+(F680-INDEX(2_Girdiler!$B$20:$I$20,G680))*(INDEX(2_Girdiler!$B$21:$I$21,G680+1)-INDEX(2_Girdiler!$B$21:$I$21,G680))/(INDEX(2_Girdiler!$B$20:$I$20,G680+1)-INDEX(2_Girdiler!$B$20:$I$20,G680)))</f>
        <v>7.098380626972</v>
      </c>
      <c r="I680" s="16" t="n">
        <f aca="false">H680/2_Girdiler!$B$17</f>
        <v>2.84390249478045</v>
      </c>
      <c r="J680" s="16" t="n">
        <f aca="false">D680+I680</f>
        <v>11.6295115657432</v>
      </c>
    </row>
    <row r="681" customFormat="false" ht="15" hidden="false" customHeight="false" outlineLevel="0" collapsed="false">
      <c r="A681" s="0" t="n">
        <v>669</v>
      </c>
      <c r="B681" s="7" t="n">
        <v>0.508083</v>
      </c>
      <c r="C681" s="7" t="n">
        <v>0.507665</v>
      </c>
      <c r="D681" s="16" t="n">
        <f aca="false">LOGINV(B681,$B$7,$C$7)</f>
        <v>13.6958695784351</v>
      </c>
      <c r="E681" s="16" t="n">
        <f aca="false">LOGINV(C681,$B$8,$C$8)</f>
        <v>110.568145990079</v>
      </c>
      <c r="F681" s="16" t="n">
        <f aca="false">$B$5/100*E681*2_Girdiler!$B$14*2_Girdiler!$B$15*2_Girdiler!$B$16</f>
        <v>2.78189455311038</v>
      </c>
      <c r="G681" s="16" t="n">
        <f aca="false">MIN(MATCH(F681,2_Girdiler!$B$20:$I$20,1),7)</f>
        <v>1</v>
      </c>
      <c r="H681" s="16" t="n">
        <f aca="false">IF(F681&gt;=40,2_Girdiler!$I$21+(F681-40)*(2_Girdiler!$I$21-2_Girdiler!$H$21)/(2_Girdiler!$I$20-2_Girdiler!$H$20),INDEX(2_Girdiler!$B$21:$I$21,G681)+(F681-INDEX(2_Girdiler!$B$20:$I$20,G681))*(INDEX(2_Girdiler!$B$21:$I$21,G681+1)-INDEX(2_Girdiler!$B$21:$I$21,G681))/(INDEX(2_Girdiler!$B$20:$I$20,G681+1)-INDEX(2_Girdiler!$B$20:$I$20,G681)))</f>
        <v>6.12016801684284</v>
      </c>
      <c r="I681" s="16" t="n">
        <f aca="false">H681/2_Girdiler!$B$17</f>
        <v>2.45199039136332</v>
      </c>
      <c r="J681" s="16" t="n">
        <f aca="false">D681+I681</f>
        <v>16.1478599697984</v>
      </c>
    </row>
    <row r="682" customFormat="false" ht="15" hidden="false" customHeight="false" outlineLevel="0" collapsed="false">
      <c r="A682" s="0" t="n">
        <v>670</v>
      </c>
      <c r="B682" s="7" t="n">
        <v>0.014351</v>
      </c>
      <c r="C682" s="7" t="n">
        <v>0.257285</v>
      </c>
      <c r="D682" s="16" t="n">
        <f aca="false">LOGINV(B682,$B$7,$C$7)</f>
        <v>4.0006489781737</v>
      </c>
      <c r="E682" s="16" t="n">
        <f aca="false">LOGINV(C682,$B$8,$C$8)</f>
        <v>71.7029587775966</v>
      </c>
      <c r="F682" s="16" t="n">
        <f aca="false">$B$5/100*E682*2_Girdiler!$B$14*2_Girdiler!$B$15*2_Girdiler!$B$16</f>
        <v>1.80404644284433</v>
      </c>
      <c r="G682" s="16" t="n">
        <f aca="false">MIN(MATCH(F682,2_Girdiler!$B$20:$I$20,1),7)</f>
        <v>1</v>
      </c>
      <c r="H682" s="16" t="n">
        <f aca="false">IF(F682&gt;=40,2_Girdiler!$I$21+(F682-40)*(2_Girdiler!$I$21-2_Girdiler!$H$21)/(2_Girdiler!$I$20-2_Girdiler!$H$20),INDEX(2_Girdiler!$B$21:$I$21,G682)+(F682-INDEX(2_Girdiler!$B$20:$I$20,G682))*(INDEX(2_Girdiler!$B$21:$I$21,G682+1)-INDEX(2_Girdiler!$B$21:$I$21,G682))/(INDEX(2_Girdiler!$B$20:$I$20,G682+1)-INDEX(2_Girdiler!$B$20:$I$20,G682)))</f>
        <v>3.96890217425753</v>
      </c>
      <c r="I682" s="16" t="n">
        <f aca="false">H682/2_Girdiler!$B$17</f>
        <v>1.59010503776343</v>
      </c>
      <c r="J682" s="16" t="n">
        <f aca="false">D682+I682</f>
        <v>5.59075401593713</v>
      </c>
    </row>
    <row r="683" customFormat="false" ht="15" hidden="false" customHeight="false" outlineLevel="0" collapsed="false">
      <c r="A683" s="0" t="n">
        <v>671</v>
      </c>
      <c r="B683" s="7" t="n">
        <v>0.26934</v>
      </c>
      <c r="C683" s="7" t="n">
        <v>0.088045</v>
      </c>
      <c r="D683" s="16" t="n">
        <f aca="false">LOGINV(B683,$B$7,$C$7)</f>
        <v>9.61288833945423</v>
      </c>
      <c r="E683" s="16" t="n">
        <f aca="false">LOGINV(C683,$B$8,$C$8)</f>
        <v>45.6013375431554</v>
      </c>
      <c r="F683" s="16" t="n">
        <f aca="false">$B$5/100*E683*2_Girdiler!$B$14*2_Girdiler!$B$15*2_Girdiler!$B$16</f>
        <v>1.14732965258579</v>
      </c>
      <c r="G683" s="16" t="n">
        <f aca="false">MIN(MATCH(F683,2_Girdiler!$B$20:$I$20,1),7)</f>
        <v>1</v>
      </c>
      <c r="H683" s="16" t="n">
        <f aca="false">IF(F683&gt;=40,2_Girdiler!$I$21+(F683-40)*(2_Girdiler!$I$21-2_Girdiler!$H$21)/(2_Girdiler!$I$20-2_Girdiler!$H$20),INDEX(2_Girdiler!$B$21:$I$21,G683)+(F683-INDEX(2_Girdiler!$B$20:$I$20,G683))*(INDEX(2_Girdiler!$B$21:$I$21,G683+1)-INDEX(2_Girdiler!$B$21:$I$21,G683))/(INDEX(2_Girdiler!$B$20:$I$20,G683+1)-INDEX(2_Girdiler!$B$20:$I$20,G683)))</f>
        <v>2.52412523568874</v>
      </c>
      <c r="I683" s="16" t="n">
        <f aca="false">H683/2_Girdiler!$B$17</f>
        <v>1.01126812327273</v>
      </c>
      <c r="J683" s="16" t="n">
        <f aca="false">D683+I683</f>
        <v>10.624156462727</v>
      </c>
    </row>
    <row r="684" customFormat="false" ht="15" hidden="false" customHeight="false" outlineLevel="0" collapsed="false">
      <c r="A684" s="0" t="n">
        <v>672</v>
      </c>
      <c r="B684" s="7" t="n">
        <v>0.378714</v>
      </c>
      <c r="C684" s="7" t="n">
        <v>0.448772</v>
      </c>
      <c r="D684" s="16" t="n">
        <f aca="false">LOGINV(B684,$B$7,$C$7)</f>
        <v>11.4003199106618</v>
      </c>
      <c r="E684" s="16" t="n">
        <f aca="false">LOGINV(C684,$B$8,$C$8)</f>
        <v>100.49536482332</v>
      </c>
      <c r="F684" s="16" t="n">
        <f aca="false">$B$5/100*E684*2_Girdiler!$B$14*2_Girdiler!$B$15*2_Girdiler!$B$16</f>
        <v>2.52846337895473</v>
      </c>
      <c r="G684" s="16" t="n">
        <f aca="false">MIN(MATCH(F684,2_Girdiler!$B$20:$I$20,1),7)</f>
        <v>1</v>
      </c>
      <c r="H684" s="16" t="n">
        <f aca="false">IF(F684&gt;=40,2_Girdiler!$I$21+(F684-40)*(2_Girdiler!$I$21-2_Girdiler!$H$21)/(2_Girdiler!$I$20-2_Girdiler!$H$20),INDEX(2_Girdiler!$B$21:$I$21,G684)+(F684-INDEX(2_Girdiler!$B$20:$I$20,G684))*(INDEX(2_Girdiler!$B$21:$I$21,G684+1)-INDEX(2_Girdiler!$B$21:$I$21,G684))/(INDEX(2_Girdiler!$B$20:$I$20,G684+1)-INDEX(2_Girdiler!$B$20:$I$20,G684)))</f>
        <v>5.5626194337004</v>
      </c>
      <c r="I684" s="16" t="n">
        <f aca="false">H684/2_Girdiler!$B$17</f>
        <v>2.22861355516843</v>
      </c>
      <c r="J684" s="16" t="n">
        <f aca="false">D684+I684</f>
        <v>13.6289334658302</v>
      </c>
    </row>
    <row r="685" customFormat="false" ht="15" hidden="false" customHeight="false" outlineLevel="0" collapsed="false">
      <c r="A685" s="0" t="n">
        <v>673</v>
      </c>
      <c r="B685" s="7" t="n">
        <v>0.685995</v>
      </c>
      <c r="C685" s="7" t="n">
        <v>0.519648</v>
      </c>
      <c r="D685" s="16" t="n">
        <f aca="false">LOGINV(B685,$B$7,$C$7)</f>
        <v>17.740973444212</v>
      </c>
      <c r="E685" s="16" t="n">
        <f aca="false">LOGINV(C685,$B$8,$C$8)</f>
        <v>112.734215389403</v>
      </c>
      <c r="F685" s="16" t="n">
        <f aca="false">$B$5/100*E685*2_Girdiler!$B$14*2_Girdiler!$B$15*2_Girdiler!$B$16</f>
        <v>2.83639285919737</v>
      </c>
      <c r="G685" s="16" t="n">
        <f aca="false">MIN(MATCH(F685,2_Girdiler!$B$20:$I$20,1),7)</f>
        <v>1</v>
      </c>
      <c r="H685" s="16" t="n">
        <f aca="false">IF(F685&gt;=40,2_Girdiler!$I$21+(F685-40)*(2_Girdiler!$I$21-2_Girdiler!$H$21)/(2_Girdiler!$I$20-2_Girdiler!$H$20),INDEX(2_Girdiler!$B$21:$I$21,G685)+(F685-INDEX(2_Girdiler!$B$20:$I$20,G685))*(INDEX(2_Girdiler!$B$21:$I$21,G685+1)-INDEX(2_Girdiler!$B$21:$I$21,G685))/(INDEX(2_Girdiler!$B$20:$I$20,G685+1)-INDEX(2_Girdiler!$B$20:$I$20,G685)))</f>
        <v>6.24006429023422</v>
      </c>
      <c r="I685" s="16" t="n">
        <f aca="false">H685/2_Girdiler!$B$17</f>
        <v>2.50002575730538</v>
      </c>
      <c r="J685" s="16" t="n">
        <f aca="false">D685+I685</f>
        <v>20.2409992015174</v>
      </c>
    </row>
    <row r="686" customFormat="false" ht="15" hidden="false" customHeight="false" outlineLevel="0" collapsed="false">
      <c r="A686" s="0" t="n">
        <v>674</v>
      </c>
      <c r="B686" s="7" t="n">
        <v>0.453773</v>
      </c>
      <c r="C686" s="7" t="n">
        <v>0.146207</v>
      </c>
      <c r="D686" s="16" t="n">
        <f aca="false">LOGINV(B686,$B$7,$C$7)</f>
        <v>12.6932031752558</v>
      </c>
      <c r="E686" s="16" t="n">
        <f aca="false">LOGINV(C686,$B$8,$C$8)</f>
        <v>55.3468872386171</v>
      </c>
      <c r="F686" s="16" t="n">
        <f aca="false">$B$5/100*E686*2_Girdiler!$B$14*2_Girdiler!$B$15*2_Girdiler!$B$16</f>
        <v>1.39252768292361</v>
      </c>
      <c r="G686" s="16" t="n">
        <f aca="false">MIN(MATCH(F686,2_Girdiler!$B$20:$I$20,1),7)</f>
        <v>1</v>
      </c>
      <c r="H686" s="16" t="n">
        <f aca="false">IF(F686&gt;=40,2_Girdiler!$I$21+(F686-40)*(2_Girdiler!$I$21-2_Girdiler!$H$21)/(2_Girdiler!$I$20-2_Girdiler!$H$20),INDEX(2_Girdiler!$B$21:$I$21,G686)+(F686-INDEX(2_Girdiler!$B$20:$I$20,G686))*(INDEX(2_Girdiler!$B$21:$I$21,G686+1)-INDEX(2_Girdiler!$B$21:$I$21,G686))/(INDEX(2_Girdiler!$B$20:$I$20,G686+1)-INDEX(2_Girdiler!$B$20:$I$20,G686)))</f>
        <v>3.06356090243193</v>
      </c>
      <c r="I686" s="16" t="n">
        <f aca="false">H686/2_Girdiler!$B$17</f>
        <v>1.22738818206408</v>
      </c>
      <c r="J686" s="16" t="n">
        <f aca="false">D686+I686</f>
        <v>13.9205913573199</v>
      </c>
    </row>
    <row r="687" customFormat="false" ht="15" hidden="false" customHeight="false" outlineLevel="0" collapsed="false">
      <c r="A687" s="0" t="n">
        <v>675</v>
      </c>
      <c r="B687" s="7" t="n">
        <v>0.236044</v>
      </c>
      <c r="C687" s="7" t="n">
        <v>0.32029</v>
      </c>
      <c r="D687" s="16" t="n">
        <f aca="false">LOGINV(B687,$B$7,$C$7)</f>
        <v>9.07008399109309</v>
      </c>
      <c r="E687" s="16" t="n">
        <f aca="false">LOGINV(C687,$B$8,$C$8)</f>
        <v>80.789974417415</v>
      </c>
      <c r="F687" s="16" t="n">
        <f aca="false">$B$5/100*E687*2_Girdiler!$B$14*2_Girdiler!$B$15*2_Girdiler!$B$16</f>
        <v>2.03267575634216</v>
      </c>
      <c r="G687" s="16" t="n">
        <f aca="false">MIN(MATCH(F687,2_Girdiler!$B$20:$I$20,1),7)</f>
        <v>1</v>
      </c>
      <c r="H687" s="16" t="n">
        <f aca="false">IF(F687&gt;=40,2_Girdiler!$I$21+(F687-40)*(2_Girdiler!$I$21-2_Girdiler!$H$21)/(2_Girdiler!$I$20-2_Girdiler!$H$20),INDEX(2_Girdiler!$B$21:$I$21,G687)+(F687-INDEX(2_Girdiler!$B$20:$I$20,G687))*(INDEX(2_Girdiler!$B$21:$I$21,G687+1)-INDEX(2_Girdiler!$B$21:$I$21,G687))/(INDEX(2_Girdiler!$B$20:$I$20,G687+1)-INDEX(2_Girdiler!$B$20:$I$20,G687)))</f>
        <v>4.47188666395276</v>
      </c>
      <c r="I687" s="16" t="n">
        <f aca="false">H687/2_Girdiler!$B$17</f>
        <v>1.79162125959646</v>
      </c>
      <c r="J687" s="16" t="n">
        <f aca="false">D687+I687</f>
        <v>10.8617052506896</v>
      </c>
    </row>
    <row r="688" customFormat="false" ht="15" hidden="false" customHeight="false" outlineLevel="0" collapsed="false">
      <c r="A688" s="0" t="n">
        <v>676</v>
      </c>
      <c r="B688" s="7" t="n">
        <v>0.148495</v>
      </c>
      <c r="C688" s="7" t="n">
        <v>0.257194</v>
      </c>
      <c r="D688" s="16" t="n">
        <f aca="false">LOGINV(B688,$B$7,$C$7)</f>
        <v>7.57218748085309</v>
      </c>
      <c r="E688" s="16" t="n">
        <f aca="false">LOGINV(C688,$B$8,$C$8)</f>
        <v>71.6899030492886</v>
      </c>
      <c r="F688" s="16" t="n">
        <f aca="false">$B$5/100*E688*2_Girdiler!$B$14*2_Girdiler!$B$15*2_Girdiler!$B$16</f>
        <v>1.8037179607201</v>
      </c>
      <c r="G688" s="16" t="n">
        <f aca="false">MIN(MATCH(F688,2_Girdiler!$B$20:$I$20,1),7)</f>
        <v>1</v>
      </c>
      <c r="H688" s="16" t="n">
        <f aca="false">IF(F688&gt;=40,2_Girdiler!$I$21+(F688-40)*(2_Girdiler!$I$21-2_Girdiler!$H$21)/(2_Girdiler!$I$20-2_Girdiler!$H$20),INDEX(2_Girdiler!$B$21:$I$21,G688)+(F688-INDEX(2_Girdiler!$B$20:$I$20,G688))*(INDEX(2_Girdiler!$B$21:$I$21,G688+1)-INDEX(2_Girdiler!$B$21:$I$21,G688))/(INDEX(2_Girdiler!$B$20:$I$20,G688+1)-INDEX(2_Girdiler!$B$20:$I$20,G688)))</f>
        <v>3.96817951358422</v>
      </c>
      <c r="I688" s="16" t="n">
        <f aca="false">H688/2_Girdiler!$B$17</f>
        <v>1.58981551025009</v>
      </c>
      <c r="J688" s="16" t="n">
        <f aca="false">D688+I688</f>
        <v>9.16200299110317</v>
      </c>
    </row>
    <row r="689" customFormat="false" ht="15" hidden="false" customHeight="false" outlineLevel="0" collapsed="false">
      <c r="A689" s="0" t="n">
        <v>677</v>
      </c>
      <c r="B689" s="7" t="n">
        <v>0.404197</v>
      </c>
      <c r="C689" s="7" t="n">
        <v>0.230624</v>
      </c>
      <c r="D689" s="16" t="n">
        <f aca="false">LOGINV(B689,$B$7,$C$7)</f>
        <v>11.8299138351069</v>
      </c>
      <c r="E689" s="16" t="n">
        <f aca="false">LOGINV(C689,$B$8,$C$8)</f>
        <v>67.8723652988262</v>
      </c>
      <c r="F689" s="16" t="n">
        <f aca="false">$B$5/100*E689*2_Girdiler!$B$14*2_Girdiler!$B$15*2_Girdiler!$B$16</f>
        <v>1.70766871091847</v>
      </c>
      <c r="G689" s="16" t="n">
        <f aca="false">MIN(MATCH(F689,2_Girdiler!$B$20:$I$20,1),7)</f>
        <v>1</v>
      </c>
      <c r="H689" s="16" t="n">
        <f aca="false">IF(F689&gt;=40,2_Girdiler!$I$21+(F689-40)*(2_Girdiler!$I$21-2_Girdiler!$H$21)/(2_Girdiler!$I$20-2_Girdiler!$H$20),INDEX(2_Girdiler!$B$21:$I$21,G689)+(F689-INDEX(2_Girdiler!$B$20:$I$20,G689))*(INDEX(2_Girdiler!$B$21:$I$21,G689+1)-INDEX(2_Girdiler!$B$21:$I$21,G689))/(INDEX(2_Girdiler!$B$20:$I$20,G689+1)-INDEX(2_Girdiler!$B$20:$I$20,G689)))</f>
        <v>3.75687116402063</v>
      </c>
      <c r="I689" s="16" t="n">
        <f aca="false">H689/2_Girdiler!$B$17</f>
        <v>1.50515671635442</v>
      </c>
      <c r="J689" s="16" t="n">
        <f aca="false">D689+I689</f>
        <v>13.3350705514613</v>
      </c>
    </row>
    <row r="690" customFormat="false" ht="15" hidden="false" customHeight="false" outlineLevel="0" collapsed="false">
      <c r="A690" s="0" t="n">
        <v>678</v>
      </c>
      <c r="B690" s="7" t="n">
        <v>0.25517</v>
      </c>
      <c r="C690" s="7" t="n">
        <v>0.783679</v>
      </c>
      <c r="D690" s="16" t="n">
        <f aca="false">LOGINV(B690,$B$7,$C$7)</f>
        <v>9.38261880107041</v>
      </c>
      <c r="E690" s="16" t="n">
        <f aca="false">LOGINV(C690,$B$8,$C$8)</f>
        <v>181.224962128913</v>
      </c>
      <c r="F690" s="16" t="n">
        <f aca="false">$B$5/100*E690*2_Girdiler!$B$14*2_Girdiler!$B$15*2_Girdiler!$B$16</f>
        <v>4.55962004716345</v>
      </c>
      <c r="G690" s="16" t="n">
        <f aca="false">MIN(MATCH(F690,2_Girdiler!$B$20:$I$20,1),7)</f>
        <v>1</v>
      </c>
      <c r="H690" s="16" t="n">
        <f aca="false">IF(F690&gt;=40,2_Girdiler!$I$21+(F690-40)*(2_Girdiler!$I$21-2_Girdiler!$H$21)/(2_Girdiler!$I$20-2_Girdiler!$H$20),INDEX(2_Girdiler!$B$21:$I$21,G690)+(F690-INDEX(2_Girdiler!$B$20:$I$20,G690))*(INDEX(2_Girdiler!$B$21:$I$21,G690+1)-INDEX(2_Girdiler!$B$21:$I$21,G690))/(INDEX(2_Girdiler!$B$20:$I$20,G690+1)-INDEX(2_Girdiler!$B$20:$I$20,G690)))</f>
        <v>10.0311641037596</v>
      </c>
      <c r="I690" s="16" t="n">
        <f aca="false">H690/2_Girdiler!$B$17</f>
        <v>4.01889587490368</v>
      </c>
      <c r="J690" s="16" t="n">
        <f aca="false">D690+I690</f>
        <v>13.4015146759741</v>
      </c>
    </row>
    <row r="691" customFormat="false" ht="15" hidden="false" customHeight="false" outlineLevel="0" collapsed="false">
      <c r="A691" s="0" t="n">
        <v>679</v>
      </c>
      <c r="B691" s="7" t="n">
        <v>0.362711</v>
      </c>
      <c r="C691" s="7" t="n">
        <v>0.382405</v>
      </c>
      <c r="D691" s="16" t="n">
        <f aca="false">LOGINV(B691,$B$7,$C$7)</f>
        <v>11.1342840450187</v>
      </c>
      <c r="E691" s="16" t="n">
        <f aca="false">LOGINV(C691,$B$8,$C$8)</f>
        <v>90.0274450631444</v>
      </c>
      <c r="F691" s="16" t="n">
        <f aca="false">$B$5/100*E691*2_Girdiler!$B$14*2_Girdiler!$B$15*2_Girdiler!$B$16</f>
        <v>2.26509051778871</v>
      </c>
      <c r="G691" s="16" t="n">
        <f aca="false">MIN(MATCH(F691,2_Girdiler!$B$20:$I$20,1),7)</f>
        <v>1</v>
      </c>
      <c r="H691" s="16" t="n">
        <f aca="false">IF(F691&gt;=40,2_Girdiler!$I$21+(F691-40)*(2_Girdiler!$I$21-2_Girdiler!$H$21)/(2_Girdiler!$I$20-2_Girdiler!$H$20),INDEX(2_Girdiler!$B$21:$I$21,G691)+(F691-INDEX(2_Girdiler!$B$20:$I$20,G691))*(INDEX(2_Girdiler!$B$21:$I$21,G691+1)-INDEX(2_Girdiler!$B$21:$I$21,G691))/(INDEX(2_Girdiler!$B$20:$I$20,G691+1)-INDEX(2_Girdiler!$B$20:$I$20,G691)))</f>
        <v>4.98319913913517</v>
      </c>
      <c r="I691" s="16" t="n">
        <f aca="false">H691/2_Girdiler!$B$17</f>
        <v>1.99647401407659</v>
      </c>
      <c r="J691" s="16" t="n">
        <f aca="false">D691+I691</f>
        <v>13.1307580590953</v>
      </c>
    </row>
    <row r="692" customFormat="false" ht="15" hidden="false" customHeight="false" outlineLevel="0" collapsed="false">
      <c r="A692" s="0" t="n">
        <v>680</v>
      </c>
      <c r="B692" s="7" t="n">
        <v>0.782113</v>
      </c>
      <c r="C692" s="7" t="n">
        <v>0.768239</v>
      </c>
      <c r="D692" s="16" t="n">
        <f aca="false">LOGINV(B692,$B$7,$C$7)</f>
        <v>20.9096187791294</v>
      </c>
      <c r="E692" s="16" t="n">
        <f aca="false">LOGINV(C692,$B$8,$C$8)</f>
        <v>175.286035512712</v>
      </c>
      <c r="F692" s="16" t="n">
        <f aca="false">$B$5/100*E692*2_Girdiler!$B$14*2_Girdiler!$B$15*2_Girdiler!$B$16</f>
        <v>4.41019665349983</v>
      </c>
      <c r="G692" s="16" t="n">
        <f aca="false">MIN(MATCH(F692,2_Girdiler!$B$20:$I$20,1),7)</f>
        <v>1</v>
      </c>
      <c r="H692" s="16" t="n">
        <f aca="false">IF(F692&gt;=40,2_Girdiler!$I$21+(F692-40)*(2_Girdiler!$I$21-2_Girdiler!$H$21)/(2_Girdiler!$I$20-2_Girdiler!$H$20),INDEX(2_Girdiler!$B$21:$I$21,G692)+(F692-INDEX(2_Girdiler!$B$20:$I$20,G692))*(INDEX(2_Girdiler!$B$21:$I$21,G692+1)-INDEX(2_Girdiler!$B$21:$I$21,G692))/(INDEX(2_Girdiler!$B$20:$I$20,G692+1)-INDEX(2_Girdiler!$B$20:$I$20,G692)))</f>
        <v>9.70243263769963</v>
      </c>
      <c r="I692" s="16" t="n">
        <f aca="false">H692/2_Girdiler!$B$17</f>
        <v>3.88719256318094</v>
      </c>
      <c r="J692" s="16" t="n">
        <f aca="false">D692+I692</f>
        <v>24.7968113423104</v>
      </c>
    </row>
    <row r="693" customFormat="false" ht="15" hidden="false" customHeight="false" outlineLevel="0" collapsed="false">
      <c r="A693" s="0" t="n">
        <v>681</v>
      </c>
      <c r="B693" s="7" t="n">
        <v>0.716386</v>
      </c>
      <c r="C693" s="7" t="n">
        <v>0.581278</v>
      </c>
      <c r="D693" s="16" t="n">
        <f aca="false">LOGINV(B693,$B$7,$C$7)</f>
        <v>18.6288251768708</v>
      </c>
      <c r="E693" s="16" t="n">
        <f aca="false">LOGINV(C693,$B$8,$C$8)</f>
        <v>124.669026706266</v>
      </c>
      <c r="F693" s="16" t="n">
        <f aca="false">$B$5/100*E693*2_Girdiler!$B$14*2_Girdiler!$B$15*2_Girdiler!$B$16</f>
        <v>3.13667271192966</v>
      </c>
      <c r="G693" s="16" t="n">
        <f aca="false">MIN(MATCH(F693,2_Girdiler!$B$20:$I$20,1),7)</f>
        <v>1</v>
      </c>
      <c r="H693" s="16" t="n">
        <f aca="false">IF(F693&gt;=40,2_Girdiler!$I$21+(F693-40)*(2_Girdiler!$I$21-2_Girdiler!$H$21)/(2_Girdiler!$I$20-2_Girdiler!$H$20),INDEX(2_Girdiler!$B$21:$I$21,G693)+(F693-INDEX(2_Girdiler!$B$20:$I$20,G693))*(INDEX(2_Girdiler!$B$21:$I$21,G693+1)-INDEX(2_Girdiler!$B$21:$I$21,G693))/(INDEX(2_Girdiler!$B$20:$I$20,G693+1)-INDEX(2_Girdiler!$B$20:$I$20,G693)))</f>
        <v>6.90067996624526</v>
      </c>
      <c r="I693" s="16" t="n">
        <f aca="false">H693/2_Girdiler!$B$17</f>
        <v>2.76469549929698</v>
      </c>
      <c r="J693" s="16" t="n">
        <f aca="false">D693+I693</f>
        <v>21.3935206761678</v>
      </c>
    </row>
    <row r="694" customFormat="false" ht="15" hidden="false" customHeight="false" outlineLevel="0" collapsed="false">
      <c r="A694" s="0" t="n">
        <v>682</v>
      </c>
      <c r="B694" s="7" t="n">
        <v>0.06328</v>
      </c>
      <c r="C694" s="7" t="n">
        <v>0.860021</v>
      </c>
      <c r="D694" s="16" t="n">
        <f aca="false">LOGINV(B694,$B$7,$C$7)</f>
        <v>5.77881900453973</v>
      </c>
      <c r="E694" s="16" t="n">
        <f aca="false">LOGINV(C694,$B$8,$C$8)</f>
        <v>219.342866688322</v>
      </c>
      <c r="F694" s="16" t="n">
        <f aca="false">$B$5/100*E694*2_Girdiler!$B$14*2_Girdiler!$B$15*2_Girdiler!$B$16</f>
        <v>5.51866652587819</v>
      </c>
      <c r="G694" s="16" t="n">
        <f aca="false">MIN(MATCH(F694,2_Girdiler!$B$20:$I$20,1),7)</f>
        <v>2</v>
      </c>
      <c r="H694" s="16" t="n">
        <f aca="false">IF(F694&gt;=40,2_Girdiler!$I$21+(F694-40)*(2_Girdiler!$I$21-2_Girdiler!$H$21)/(2_Girdiler!$I$20-2_Girdiler!$H$20),INDEX(2_Girdiler!$B$21:$I$21,G694)+(F694-INDEX(2_Girdiler!$B$20:$I$20,G694))*(INDEX(2_Girdiler!$B$21:$I$21,G694+1)-INDEX(2_Girdiler!$B$21:$I$21,G694))/(INDEX(2_Girdiler!$B$20:$I$20,G694+1)-INDEX(2_Girdiler!$B$20:$I$20,G694)))</f>
        <v>11.8298664414051</v>
      </c>
      <c r="I694" s="16" t="n">
        <f aca="false">H694/2_Girdiler!$B$17</f>
        <v>4.73952982428089</v>
      </c>
      <c r="J694" s="16" t="n">
        <f aca="false">D694+I694</f>
        <v>10.5183488288206</v>
      </c>
    </row>
    <row r="695" customFormat="false" ht="15" hidden="false" customHeight="false" outlineLevel="0" collapsed="false">
      <c r="A695" s="0" t="n">
        <v>683</v>
      </c>
      <c r="B695" s="7" t="n">
        <v>0.626936</v>
      </c>
      <c r="C695" s="7" t="n">
        <v>0.940336</v>
      </c>
      <c r="D695" s="16" t="n">
        <f aca="false">LOGINV(B695,$B$7,$C$7)</f>
        <v>16.2202059258051</v>
      </c>
      <c r="E695" s="16" t="n">
        <f aca="false">LOGINV(C695,$B$8,$C$8)</f>
        <v>298.467224804154</v>
      </c>
      <c r="F695" s="16" t="n">
        <f aca="false">$B$5/100*E695*2_Girdiler!$B$14*2_Girdiler!$B$15*2_Girdiler!$B$16</f>
        <v>7.5094353760725</v>
      </c>
      <c r="G695" s="16" t="n">
        <f aca="false">MIN(MATCH(F695,2_Girdiler!$B$20:$I$20,1),7)</f>
        <v>2</v>
      </c>
      <c r="H695" s="16" t="n">
        <f aca="false">IF(F695&gt;=40,2_Girdiler!$I$21+(F695-40)*(2_Girdiler!$I$21-2_Girdiler!$H$21)/(2_Girdiler!$I$20-2_Girdiler!$H$20),INDEX(2_Girdiler!$B$21:$I$21,G695)+(F695-INDEX(2_Girdiler!$B$20:$I$20,G695))*(INDEX(2_Girdiler!$B$21:$I$21,G695+1)-INDEX(2_Girdiler!$B$21:$I$21,G695))/(INDEX(2_Girdiler!$B$20:$I$20,G695+1)-INDEX(2_Girdiler!$B$20:$I$20,G695)))</f>
        <v>15.015096601716</v>
      </c>
      <c r="I695" s="16" t="n">
        <f aca="false">H695/2_Girdiler!$B$17</f>
        <v>6.01566370261058</v>
      </c>
      <c r="J695" s="16" t="n">
        <f aca="false">D695+I695</f>
        <v>22.2358696284156</v>
      </c>
    </row>
    <row r="696" customFormat="false" ht="15" hidden="false" customHeight="false" outlineLevel="0" collapsed="false">
      <c r="A696" s="0" t="n">
        <v>684</v>
      </c>
      <c r="B696" s="7" t="n">
        <v>0.181093</v>
      </c>
      <c r="C696" s="7" t="n">
        <v>0.116959</v>
      </c>
      <c r="D696" s="16" t="n">
        <f aca="false">LOGINV(B696,$B$7,$C$7)</f>
        <v>8.14898095598589</v>
      </c>
      <c r="E696" s="16" t="n">
        <f aca="false">LOGINV(C696,$B$8,$C$8)</f>
        <v>50.6466558121487</v>
      </c>
      <c r="F696" s="16" t="n">
        <f aca="false">$B$5/100*E696*2_Girdiler!$B$14*2_Girdiler!$B$15*2_Girdiler!$B$16</f>
        <v>1.27426986023366</v>
      </c>
      <c r="G696" s="16" t="n">
        <f aca="false">MIN(MATCH(F696,2_Girdiler!$B$20:$I$20,1),7)</f>
        <v>1</v>
      </c>
      <c r="H696" s="16" t="n">
        <f aca="false">IF(F696&gt;=40,2_Girdiler!$I$21+(F696-40)*(2_Girdiler!$I$21-2_Girdiler!$H$21)/(2_Girdiler!$I$20-2_Girdiler!$H$20),INDEX(2_Girdiler!$B$21:$I$21,G696)+(F696-INDEX(2_Girdiler!$B$20:$I$20,G696))*(INDEX(2_Girdiler!$B$21:$I$21,G696+1)-INDEX(2_Girdiler!$B$21:$I$21,G696))/(INDEX(2_Girdiler!$B$20:$I$20,G696+1)-INDEX(2_Girdiler!$B$20:$I$20,G696)))</f>
        <v>2.80339369251405</v>
      </c>
      <c r="I696" s="16" t="n">
        <f aca="false">H696/2_Girdiler!$B$17</f>
        <v>1.12315452424441</v>
      </c>
      <c r="J696" s="16" t="n">
        <f aca="false">D696+I696</f>
        <v>9.2721354802303</v>
      </c>
    </row>
    <row r="697" customFormat="false" ht="15" hidden="false" customHeight="false" outlineLevel="0" collapsed="false">
      <c r="A697" s="0" t="n">
        <v>685</v>
      </c>
      <c r="B697" s="7" t="n">
        <v>0.902128</v>
      </c>
      <c r="C697" s="7" t="n">
        <v>0.315323</v>
      </c>
      <c r="D697" s="16" t="n">
        <f aca="false">LOGINV(B697,$B$7,$C$7)</f>
        <v>27.8532265562359</v>
      </c>
      <c r="E697" s="16" t="n">
        <f aca="false">LOGINV(C697,$B$8,$C$8)</f>
        <v>80.0667934850762</v>
      </c>
      <c r="F697" s="16" t="n">
        <f aca="false">$B$5/100*E697*2_Girdiler!$B$14*2_Girdiler!$B$15*2_Girdiler!$B$16</f>
        <v>2.01448052408452</v>
      </c>
      <c r="G697" s="16" t="n">
        <f aca="false">MIN(MATCH(F697,2_Girdiler!$B$20:$I$20,1),7)</f>
        <v>1</v>
      </c>
      <c r="H697" s="16" t="n">
        <f aca="false">IF(F697&gt;=40,2_Girdiler!$I$21+(F697-40)*(2_Girdiler!$I$21-2_Girdiler!$H$21)/(2_Girdiler!$I$20-2_Girdiler!$H$20),INDEX(2_Girdiler!$B$21:$I$21,G697)+(F697-INDEX(2_Girdiler!$B$20:$I$20,G697))*(INDEX(2_Girdiler!$B$21:$I$21,G697+1)-INDEX(2_Girdiler!$B$21:$I$21,G697))/(INDEX(2_Girdiler!$B$20:$I$20,G697+1)-INDEX(2_Girdiler!$B$20:$I$20,G697)))</f>
        <v>4.43185715298594</v>
      </c>
      <c r="I697" s="16" t="n">
        <f aca="false">H697/2_Girdiler!$B$17</f>
        <v>1.7755837952668</v>
      </c>
      <c r="J697" s="16" t="n">
        <f aca="false">D697+I697</f>
        <v>29.6288103515027</v>
      </c>
    </row>
    <row r="698" customFormat="false" ht="15" hidden="false" customHeight="false" outlineLevel="0" collapsed="false">
      <c r="A698" s="0" t="n">
        <v>686</v>
      </c>
      <c r="B698" s="7" t="n">
        <v>0.959778</v>
      </c>
      <c r="C698" s="7" t="n">
        <v>0.756273</v>
      </c>
      <c r="D698" s="16" t="n">
        <f aca="false">LOGINV(B698,$B$7,$C$7)</f>
        <v>35.8807046045884</v>
      </c>
      <c r="E698" s="16" t="n">
        <f aca="false">LOGINV(C698,$B$8,$C$8)</f>
        <v>170.961946799353</v>
      </c>
      <c r="F698" s="16" t="n">
        <f aca="false">$B$5/100*E698*2_Girdiler!$B$14*2_Girdiler!$B$15*2_Girdiler!$B$16</f>
        <v>4.30140258147173</v>
      </c>
      <c r="G698" s="16" t="n">
        <f aca="false">MIN(MATCH(F698,2_Girdiler!$B$20:$I$20,1),7)</f>
        <v>1</v>
      </c>
      <c r="H698" s="16" t="n">
        <f aca="false">IF(F698&gt;=40,2_Girdiler!$I$21+(F698-40)*(2_Girdiler!$I$21-2_Girdiler!$H$21)/(2_Girdiler!$I$20-2_Girdiler!$H$20),INDEX(2_Girdiler!$B$21:$I$21,G698)+(F698-INDEX(2_Girdiler!$B$20:$I$20,G698))*(INDEX(2_Girdiler!$B$21:$I$21,G698+1)-INDEX(2_Girdiler!$B$21:$I$21,G698))/(INDEX(2_Girdiler!$B$20:$I$20,G698+1)-INDEX(2_Girdiler!$B$20:$I$20,G698)))</f>
        <v>9.46308567923781</v>
      </c>
      <c r="I698" s="16" t="n">
        <f aca="false">H698/2_Girdiler!$B$17</f>
        <v>3.79130035225874</v>
      </c>
      <c r="J698" s="16" t="n">
        <f aca="false">D698+I698</f>
        <v>39.6720049568471</v>
      </c>
    </row>
    <row r="699" customFormat="false" ht="15" hidden="false" customHeight="false" outlineLevel="0" collapsed="false">
      <c r="A699" s="0" t="n">
        <v>687</v>
      </c>
      <c r="B699" s="7" t="n">
        <v>0.224961</v>
      </c>
      <c r="C699" s="7" t="n">
        <v>0.626587</v>
      </c>
      <c r="D699" s="16" t="n">
        <f aca="false">LOGINV(B699,$B$7,$C$7)</f>
        <v>8.88761893758178</v>
      </c>
      <c r="E699" s="16" t="n">
        <f aca="false">LOGINV(C699,$B$8,$C$8)</f>
        <v>134.506716272022</v>
      </c>
      <c r="F699" s="16" t="n">
        <f aca="false">$B$5/100*E699*2_Girdiler!$B$14*2_Girdiler!$B$15*2_Girdiler!$B$16</f>
        <v>3.38418898140408</v>
      </c>
      <c r="G699" s="16" t="n">
        <f aca="false">MIN(MATCH(F699,2_Girdiler!$B$20:$I$20,1),7)</f>
        <v>1</v>
      </c>
      <c r="H699" s="16" t="n">
        <f aca="false">IF(F699&gt;=40,2_Girdiler!$I$21+(F699-40)*(2_Girdiler!$I$21-2_Girdiler!$H$21)/(2_Girdiler!$I$20-2_Girdiler!$H$20),INDEX(2_Girdiler!$B$21:$I$21,G699)+(F699-INDEX(2_Girdiler!$B$20:$I$20,G699))*(INDEX(2_Girdiler!$B$21:$I$21,G699+1)-INDEX(2_Girdiler!$B$21:$I$21,G699))/(INDEX(2_Girdiler!$B$20:$I$20,G699+1)-INDEX(2_Girdiler!$B$20:$I$20,G699)))</f>
        <v>7.44521575908897</v>
      </c>
      <c r="I699" s="16" t="n">
        <f aca="false">H699/2_Girdiler!$B$17</f>
        <v>2.98285887784013</v>
      </c>
      <c r="J699" s="16" t="n">
        <f aca="false">D699+I699</f>
        <v>11.8704778154219</v>
      </c>
    </row>
    <row r="700" customFormat="false" ht="15" hidden="false" customHeight="false" outlineLevel="0" collapsed="false">
      <c r="A700" s="0" t="n">
        <v>688</v>
      </c>
      <c r="B700" s="7" t="n">
        <v>0.341346</v>
      </c>
      <c r="C700" s="7" t="n">
        <v>0.820385</v>
      </c>
      <c r="D700" s="16" t="n">
        <f aca="false">LOGINV(B700,$B$7,$C$7)</f>
        <v>10.7826579996099</v>
      </c>
      <c r="E700" s="16" t="n">
        <f aca="false">LOGINV(C700,$B$8,$C$8)</f>
        <v>197.363057602046</v>
      </c>
      <c r="F700" s="16" t="n">
        <f aca="false">$B$5/100*E700*2_Girdiler!$B$14*2_Girdiler!$B$15*2_Girdiler!$B$16</f>
        <v>4.96565452926749</v>
      </c>
      <c r="G700" s="16" t="n">
        <f aca="false">MIN(MATCH(F700,2_Girdiler!$B$20:$I$20,1),7)</f>
        <v>1</v>
      </c>
      <c r="H700" s="16" t="n">
        <f aca="false">IF(F700&gt;=40,2_Girdiler!$I$21+(F700-40)*(2_Girdiler!$I$21-2_Girdiler!$H$21)/(2_Girdiler!$I$20-2_Girdiler!$H$20),INDEX(2_Girdiler!$B$21:$I$21,G700)+(F700-INDEX(2_Girdiler!$B$20:$I$20,G700))*(INDEX(2_Girdiler!$B$21:$I$21,G700+1)-INDEX(2_Girdiler!$B$21:$I$21,G700))/(INDEX(2_Girdiler!$B$20:$I$20,G700+1)-INDEX(2_Girdiler!$B$20:$I$20,G700)))</f>
        <v>10.9244399643885</v>
      </c>
      <c r="I700" s="16" t="n">
        <f aca="false">H700/2_Girdiler!$B$17</f>
        <v>4.37677883188641</v>
      </c>
      <c r="J700" s="16" t="n">
        <f aca="false">D700+I700</f>
        <v>15.1594368314963</v>
      </c>
    </row>
    <row r="701" customFormat="false" ht="15" hidden="false" customHeight="false" outlineLevel="0" collapsed="false">
      <c r="A701" s="0" t="n">
        <v>689</v>
      </c>
      <c r="B701" s="7" t="n">
        <v>0.643275</v>
      </c>
      <c r="C701" s="7" t="n">
        <v>0.729375</v>
      </c>
      <c r="D701" s="16" t="n">
        <f aca="false">LOGINV(B701,$B$7,$C$7)</f>
        <v>16.6180940770001</v>
      </c>
      <c r="E701" s="16" t="n">
        <f aca="false">LOGINV(C701,$B$8,$C$8)</f>
        <v>161.997420883634</v>
      </c>
      <c r="F701" s="16" t="n">
        <f aca="false">$B$5/100*E701*2_Girdiler!$B$14*2_Girdiler!$B$15*2_Girdiler!$B$16</f>
        <v>4.07585510943223</v>
      </c>
      <c r="G701" s="16" t="n">
        <f aca="false">MIN(MATCH(F701,2_Girdiler!$B$20:$I$20,1),7)</f>
        <v>1</v>
      </c>
      <c r="H701" s="16" t="n">
        <f aca="false">IF(F701&gt;=40,2_Girdiler!$I$21+(F701-40)*(2_Girdiler!$I$21-2_Girdiler!$H$21)/(2_Girdiler!$I$20-2_Girdiler!$H$20),INDEX(2_Girdiler!$B$21:$I$21,G701)+(F701-INDEX(2_Girdiler!$B$20:$I$20,G701))*(INDEX(2_Girdiler!$B$21:$I$21,G701+1)-INDEX(2_Girdiler!$B$21:$I$21,G701))/(INDEX(2_Girdiler!$B$20:$I$20,G701+1)-INDEX(2_Girdiler!$B$20:$I$20,G701)))</f>
        <v>8.96688124075091</v>
      </c>
      <c r="I701" s="16" t="n">
        <f aca="false">H701/2_Girdiler!$B$17</f>
        <v>3.59250049709572</v>
      </c>
      <c r="J701" s="16" t="n">
        <f aca="false">D701+I701</f>
        <v>20.2105945740958</v>
      </c>
    </row>
    <row r="702" customFormat="false" ht="15" hidden="false" customHeight="false" outlineLevel="0" collapsed="false">
      <c r="A702" s="0" t="n">
        <v>690</v>
      </c>
      <c r="B702" s="7" t="n">
        <v>0.286281</v>
      </c>
      <c r="C702" s="7" t="n">
        <v>0.02199</v>
      </c>
      <c r="D702" s="16" t="n">
        <f aca="false">LOGINV(B702,$B$7,$C$7)</f>
        <v>9.88747718076538</v>
      </c>
      <c r="E702" s="16" t="n">
        <f aca="false">LOGINV(C702,$B$8,$C$8)</f>
        <v>29.7553958885981</v>
      </c>
      <c r="F702" s="16" t="n">
        <f aca="false">$B$5/100*E702*2_Girdiler!$B$14*2_Girdiler!$B$15*2_Girdiler!$B$16</f>
        <v>0.748645760557129</v>
      </c>
      <c r="G702" s="16" t="n">
        <f aca="false">MIN(MATCH(F702,2_Girdiler!$B$20:$I$20,1),7)</f>
        <v>1</v>
      </c>
      <c r="H702" s="16" t="n">
        <f aca="false">IF(F702&gt;=40,2_Girdiler!$I$21+(F702-40)*(2_Girdiler!$I$21-2_Girdiler!$H$21)/(2_Girdiler!$I$20-2_Girdiler!$H$20),INDEX(2_Girdiler!$B$21:$I$21,G702)+(F702-INDEX(2_Girdiler!$B$20:$I$20,G702))*(INDEX(2_Girdiler!$B$21:$I$21,G702+1)-INDEX(2_Girdiler!$B$21:$I$21,G702))/(INDEX(2_Girdiler!$B$20:$I$20,G702+1)-INDEX(2_Girdiler!$B$20:$I$20,G702)))</f>
        <v>1.64702067322568</v>
      </c>
      <c r="I702" s="16" t="n">
        <f aca="false">H702/2_Girdiler!$B$17</f>
        <v>0.659864051773111</v>
      </c>
      <c r="J702" s="16" t="n">
        <f aca="false">D702+I702</f>
        <v>10.5473412325385</v>
      </c>
    </row>
    <row r="703" customFormat="false" ht="15" hidden="false" customHeight="false" outlineLevel="0" collapsed="false">
      <c r="A703" s="0" t="n">
        <v>691</v>
      </c>
      <c r="B703" s="7" t="n">
        <v>0.413148</v>
      </c>
      <c r="C703" s="7" t="n">
        <v>0.716923</v>
      </c>
      <c r="D703" s="16" t="n">
        <f aca="false">LOGINV(B703,$B$7,$C$7)</f>
        <v>11.9828450478506</v>
      </c>
      <c r="E703" s="16" t="n">
        <f aca="false">LOGINV(C703,$B$8,$C$8)</f>
        <v>158.153878727996</v>
      </c>
      <c r="F703" s="16" t="n">
        <f aca="false">$B$5/100*E703*2_Girdiler!$B$14*2_Girdiler!$B$15*2_Girdiler!$B$16</f>
        <v>3.97915158879638</v>
      </c>
      <c r="G703" s="16" t="n">
        <f aca="false">MIN(MATCH(F703,2_Girdiler!$B$20:$I$20,1),7)</f>
        <v>1</v>
      </c>
      <c r="H703" s="16" t="n">
        <f aca="false">IF(F703&gt;=40,2_Girdiler!$I$21+(F703-40)*(2_Girdiler!$I$21-2_Girdiler!$H$21)/(2_Girdiler!$I$20-2_Girdiler!$H$20),INDEX(2_Girdiler!$B$21:$I$21,G703)+(F703-INDEX(2_Girdiler!$B$20:$I$20,G703))*(INDEX(2_Girdiler!$B$21:$I$21,G703+1)-INDEX(2_Girdiler!$B$21:$I$21,G703))/(INDEX(2_Girdiler!$B$20:$I$20,G703+1)-INDEX(2_Girdiler!$B$20:$I$20,G703)))</f>
        <v>8.75413349535203</v>
      </c>
      <c r="I703" s="16" t="n">
        <f aca="false">H703/2_Girdiler!$B$17</f>
        <v>3.5072650221763</v>
      </c>
      <c r="J703" s="16" t="n">
        <f aca="false">D703+I703</f>
        <v>15.4901100700269</v>
      </c>
    </row>
    <row r="704" customFormat="false" ht="15" hidden="false" customHeight="false" outlineLevel="0" collapsed="false">
      <c r="A704" s="0" t="n">
        <v>692</v>
      </c>
      <c r="B704" s="7" t="n">
        <v>0.912403</v>
      </c>
      <c r="C704" s="7" t="n">
        <v>0.308003</v>
      </c>
      <c r="D704" s="16" t="n">
        <f aca="false">LOGINV(B704,$B$7,$C$7)</f>
        <v>28.8314930895591</v>
      </c>
      <c r="E704" s="16" t="n">
        <f aca="false">LOGINV(C704,$B$8,$C$8)</f>
        <v>79.0040140607212</v>
      </c>
      <c r="F704" s="16" t="n">
        <f aca="false">$B$5/100*E704*2_Girdiler!$B$14*2_Girdiler!$B$15*2_Girdiler!$B$16</f>
        <v>1.98774099376774</v>
      </c>
      <c r="G704" s="16" t="n">
        <f aca="false">MIN(MATCH(F704,2_Girdiler!$B$20:$I$20,1),7)</f>
        <v>1</v>
      </c>
      <c r="H704" s="16" t="n">
        <f aca="false">IF(F704&gt;=40,2_Girdiler!$I$21+(F704-40)*(2_Girdiler!$I$21-2_Girdiler!$H$21)/(2_Girdiler!$I$20-2_Girdiler!$H$20),INDEX(2_Girdiler!$B$21:$I$21,G704)+(F704-INDEX(2_Girdiler!$B$20:$I$20,G704))*(INDEX(2_Girdiler!$B$21:$I$21,G704+1)-INDEX(2_Girdiler!$B$21:$I$21,G704))/(INDEX(2_Girdiler!$B$20:$I$20,G704+1)-INDEX(2_Girdiler!$B$20:$I$20,G704)))</f>
        <v>4.37303018628904</v>
      </c>
      <c r="I704" s="16" t="n">
        <f aca="false">H704/2_Girdiler!$B$17</f>
        <v>1.75201529899401</v>
      </c>
      <c r="J704" s="16" t="n">
        <f aca="false">D704+I704</f>
        <v>30.5835083885531</v>
      </c>
    </row>
    <row r="705" customFormat="false" ht="15" hidden="false" customHeight="false" outlineLevel="0" collapsed="false">
      <c r="A705" s="0" t="n">
        <v>693</v>
      </c>
      <c r="B705" s="7" t="n">
        <v>0.458935</v>
      </c>
      <c r="C705" s="7" t="n">
        <v>0.881605</v>
      </c>
      <c r="D705" s="16" t="n">
        <f aca="false">LOGINV(B705,$B$7,$C$7)</f>
        <v>12.7856379384017</v>
      </c>
      <c r="E705" s="16" t="n">
        <f aca="false">LOGINV(C705,$B$8,$C$8)</f>
        <v>234.366645902455</v>
      </c>
      <c r="F705" s="16" t="n">
        <f aca="false">$B$5/100*E705*2_Girdiler!$B$14*2_Girdiler!$B$15*2_Girdiler!$B$16</f>
        <v>5.89666481090577</v>
      </c>
      <c r="G705" s="16" t="n">
        <f aca="false">MIN(MATCH(F705,2_Girdiler!$B$20:$I$20,1),7)</f>
        <v>2</v>
      </c>
      <c r="H705" s="16" t="n">
        <f aca="false">IF(F705&gt;=40,2_Girdiler!$I$21+(F705-40)*(2_Girdiler!$I$21-2_Girdiler!$H$21)/(2_Girdiler!$I$20-2_Girdiler!$H$20),INDEX(2_Girdiler!$B$21:$I$21,G705)+(F705-INDEX(2_Girdiler!$B$20:$I$20,G705))*(INDEX(2_Girdiler!$B$21:$I$21,G705+1)-INDEX(2_Girdiler!$B$21:$I$21,G705))/(INDEX(2_Girdiler!$B$20:$I$20,G705+1)-INDEX(2_Girdiler!$B$20:$I$20,G705)))</f>
        <v>12.4346636974492</v>
      </c>
      <c r="I705" s="16" t="n">
        <f aca="false">H705/2_Girdiler!$B$17</f>
        <v>4.98183641724729</v>
      </c>
      <c r="J705" s="16" t="n">
        <f aca="false">D705+I705</f>
        <v>17.767474355649</v>
      </c>
    </row>
    <row r="706" customFormat="false" ht="15" hidden="false" customHeight="false" outlineLevel="0" collapsed="false">
      <c r="A706" s="0" t="n">
        <v>694</v>
      </c>
      <c r="B706" s="7" t="n">
        <v>0.251067</v>
      </c>
      <c r="C706" s="7" t="n">
        <v>0.68114</v>
      </c>
      <c r="D706" s="16" t="n">
        <f aca="false">LOGINV(B706,$B$7,$C$7)</f>
        <v>9.31577207176992</v>
      </c>
      <c r="E706" s="16" t="n">
        <f aca="false">LOGINV(C706,$B$8,$C$8)</f>
        <v>147.996397143807</v>
      </c>
      <c r="F706" s="16" t="n">
        <f aca="false">$B$5/100*E706*2_Girdiler!$B$14*2_Girdiler!$B$15*2_Girdiler!$B$16</f>
        <v>3.72358935213819</v>
      </c>
      <c r="G706" s="16" t="n">
        <f aca="false">MIN(MATCH(F706,2_Girdiler!$B$20:$I$20,1),7)</f>
        <v>1</v>
      </c>
      <c r="H706" s="16" t="n">
        <f aca="false">IF(F706&gt;=40,2_Girdiler!$I$21+(F706-40)*(2_Girdiler!$I$21-2_Girdiler!$H$21)/(2_Girdiler!$I$20-2_Girdiler!$H$20),INDEX(2_Girdiler!$B$21:$I$21,G706)+(F706-INDEX(2_Girdiler!$B$20:$I$20,G706))*(INDEX(2_Girdiler!$B$21:$I$21,G706+1)-INDEX(2_Girdiler!$B$21:$I$21,G706))/(INDEX(2_Girdiler!$B$20:$I$20,G706+1)-INDEX(2_Girdiler!$B$20:$I$20,G706)))</f>
        <v>8.19189657470403</v>
      </c>
      <c r="I706" s="16" t="n">
        <f aca="false">H706/2_Girdiler!$B$17</f>
        <v>3.28200984563463</v>
      </c>
      <c r="J706" s="16" t="n">
        <f aca="false">D706+I706</f>
        <v>12.5977819174046</v>
      </c>
    </row>
    <row r="707" customFormat="false" ht="15" hidden="false" customHeight="false" outlineLevel="0" collapsed="false">
      <c r="A707" s="0" t="n">
        <v>695</v>
      </c>
      <c r="B707" s="7" t="n">
        <v>0.883361</v>
      </c>
      <c r="C707" s="7" t="n">
        <v>0.630371</v>
      </c>
      <c r="D707" s="16" t="n">
        <f aca="false">LOGINV(B707,$B$7,$C$7)</f>
        <v>26.3165227361093</v>
      </c>
      <c r="E707" s="16" t="n">
        <f aca="false">LOGINV(C707,$B$8,$C$8)</f>
        <v>135.378530914389</v>
      </c>
      <c r="F707" s="16" t="n">
        <f aca="false">$B$5/100*E707*2_Girdiler!$B$14*2_Girdiler!$B$15*2_Girdiler!$B$16</f>
        <v>3.40612383780602</v>
      </c>
      <c r="G707" s="16" t="n">
        <f aca="false">MIN(MATCH(F707,2_Girdiler!$B$20:$I$20,1),7)</f>
        <v>1</v>
      </c>
      <c r="H707" s="16" t="n">
        <f aca="false">IF(F707&gt;=40,2_Girdiler!$I$21+(F707-40)*(2_Girdiler!$I$21-2_Girdiler!$H$21)/(2_Girdiler!$I$20-2_Girdiler!$H$20),INDEX(2_Girdiler!$B$21:$I$21,G707)+(F707-INDEX(2_Girdiler!$B$20:$I$20,G707))*(INDEX(2_Girdiler!$B$21:$I$21,G707+1)-INDEX(2_Girdiler!$B$21:$I$21,G707))/(INDEX(2_Girdiler!$B$20:$I$20,G707+1)-INDEX(2_Girdiler!$B$20:$I$20,G707)))</f>
        <v>7.49347244317323</v>
      </c>
      <c r="I707" s="16" t="n">
        <f aca="false">H707/2_Girdiler!$B$17</f>
        <v>3.00219248524569</v>
      </c>
      <c r="J707" s="16" t="n">
        <f aca="false">D707+I707</f>
        <v>29.318715221355</v>
      </c>
    </row>
    <row r="708" customFormat="false" ht="15" hidden="false" customHeight="false" outlineLevel="0" collapsed="false">
      <c r="A708" s="0" t="n">
        <v>696</v>
      </c>
      <c r="B708" s="7" t="n">
        <v>0.115656</v>
      </c>
      <c r="C708" s="7" t="n">
        <v>0.652285</v>
      </c>
      <c r="D708" s="16" t="n">
        <f aca="false">LOGINV(B708,$B$7,$C$7)</f>
        <v>6.94901544552308</v>
      </c>
      <c r="E708" s="16" t="n">
        <f aca="false">LOGINV(C708,$B$8,$C$8)</f>
        <v>140.602999049522</v>
      </c>
      <c r="F708" s="16" t="n">
        <f aca="false">$B$5/100*E708*2_Girdiler!$B$14*2_Girdiler!$B$15*2_Girdiler!$B$16</f>
        <v>3.53757145608597</v>
      </c>
      <c r="G708" s="16" t="n">
        <f aca="false">MIN(MATCH(F708,2_Girdiler!$B$20:$I$20,1),7)</f>
        <v>1</v>
      </c>
      <c r="H708" s="16" t="n">
        <f aca="false">IF(F708&gt;=40,2_Girdiler!$I$21+(F708-40)*(2_Girdiler!$I$21-2_Girdiler!$H$21)/(2_Girdiler!$I$20-2_Girdiler!$H$20),INDEX(2_Girdiler!$B$21:$I$21,G708)+(F708-INDEX(2_Girdiler!$B$20:$I$20,G708))*(INDEX(2_Girdiler!$B$21:$I$21,G708+1)-INDEX(2_Girdiler!$B$21:$I$21,G708))/(INDEX(2_Girdiler!$B$20:$I$20,G708+1)-INDEX(2_Girdiler!$B$20:$I$20,G708)))</f>
        <v>7.78265720338914</v>
      </c>
      <c r="I708" s="16" t="n">
        <f aca="false">H708/2_Girdiler!$B$17</f>
        <v>3.11805176417834</v>
      </c>
      <c r="J708" s="16" t="n">
        <f aca="false">D708+I708</f>
        <v>10.0670672097014</v>
      </c>
    </row>
    <row r="709" customFormat="false" ht="15" hidden="false" customHeight="false" outlineLevel="0" collapsed="false">
      <c r="A709" s="0" t="n">
        <v>697</v>
      </c>
      <c r="B709" s="7" t="n">
        <v>0.041596</v>
      </c>
      <c r="C709" s="7" t="n">
        <v>0.281754</v>
      </c>
      <c r="D709" s="16" t="n">
        <f aca="false">LOGINV(B709,$B$7,$C$7)</f>
        <v>5.15582816641282</v>
      </c>
      <c r="E709" s="16" t="n">
        <f aca="false">LOGINV(C709,$B$8,$C$8)</f>
        <v>75.2159450677547</v>
      </c>
      <c r="F709" s="16" t="n">
        <f aca="false">$B$5/100*E709*2_Girdiler!$B$14*2_Girdiler!$B$15*2_Girdiler!$B$16</f>
        <v>1.89243317790471</v>
      </c>
      <c r="G709" s="16" t="n">
        <f aca="false">MIN(MATCH(F709,2_Girdiler!$B$20:$I$20,1),7)</f>
        <v>1</v>
      </c>
      <c r="H709" s="16" t="n">
        <f aca="false">IF(F709&gt;=40,2_Girdiler!$I$21+(F709-40)*(2_Girdiler!$I$21-2_Girdiler!$H$21)/(2_Girdiler!$I$20-2_Girdiler!$H$20),INDEX(2_Girdiler!$B$21:$I$21,G709)+(F709-INDEX(2_Girdiler!$B$20:$I$20,G709))*(INDEX(2_Girdiler!$B$21:$I$21,G709+1)-INDEX(2_Girdiler!$B$21:$I$21,G709))/(INDEX(2_Girdiler!$B$20:$I$20,G709+1)-INDEX(2_Girdiler!$B$20:$I$20,G709)))</f>
        <v>4.16335299139036</v>
      </c>
      <c r="I709" s="16" t="n">
        <f aca="false">H709/2_Girdiler!$B$17</f>
        <v>1.66801001257627</v>
      </c>
      <c r="J709" s="16" t="n">
        <f aca="false">D709+I709</f>
        <v>6.82383817898908</v>
      </c>
    </row>
    <row r="710" customFormat="false" ht="15" hidden="false" customHeight="false" outlineLevel="0" collapsed="false">
      <c r="A710" s="0" t="n">
        <v>698</v>
      </c>
      <c r="B710" s="7" t="n">
        <v>0.884352</v>
      </c>
      <c r="C710" s="7" t="n">
        <v>0.714279</v>
      </c>
      <c r="D710" s="16" t="n">
        <f aca="false">LOGINV(B710,$B$7,$C$7)</f>
        <v>26.3909960767318</v>
      </c>
      <c r="E710" s="16" t="n">
        <f aca="false">LOGINV(C710,$B$8,$C$8)</f>
        <v>157.360018116695</v>
      </c>
      <c r="F710" s="16" t="n">
        <f aca="false">$B$5/100*E710*2_Girdiler!$B$14*2_Girdiler!$B$15*2_Girdiler!$B$16</f>
        <v>3.95917805581603</v>
      </c>
      <c r="G710" s="16" t="n">
        <f aca="false">MIN(MATCH(F710,2_Girdiler!$B$20:$I$20,1),7)</f>
        <v>1</v>
      </c>
      <c r="H710" s="16" t="n">
        <f aca="false">IF(F710&gt;=40,2_Girdiler!$I$21+(F710-40)*(2_Girdiler!$I$21-2_Girdiler!$H$21)/(2_Girdiler!$I$20-2_Girdiler!$H$20),INDEX(2_Girdiler!$B$21:$I$21,G710)+(F710-INDEX(2_Girdiler!$B$20:$I$20,G710))*(INDEX(2_Girdiler!$B$21:$I$21,G710+1)-INDEX(2_Girdiler!$B$21:$I$21,G710))/(INDEX(2_Girdiler!$B$20:$I$20,G710+1)-INDEX(2_Girdiler!$B$20:$I$20,G710)))</f>
        <v>8.71019172279527</v>
      </c>
      <c r="I710" s="16" t="n">
        <f aca="false">H710/2_Girdiler!$B$17</f>
        <v>3.48966014535067</v>
      </c>
      <c r="J710" s="16" t="n">
        <f aca="false">D710+I710</f>
        <v>29.8806562220825</v>
      </c>
    </row>
    <row r="711" customFormat="false" ht="15" hidden="false" customHeight="false" outlineLevel="0" collapsed="false">
      <c r="A711" s="0" t="n">
        <v>699</v>
      </c>
      <c r="B711" s="7" t="n">
        <v>0.215109</v>
      </c>
      <c r="C711" s="7" t="n">
        <v>0.691682</v>
      </c>
      <c r="D711" s="16" t="n">
        <f aca="false">LOGINV(B711,$B$7,$C$7)</f>
        <v>8.72430210832585</v>
      </c>
      <c r="E711" s="16" t="n">
        <f aca="false">LOGINV(C711,$B$8,$C$8)</f>
        <v>150.864435617043</v>
      </c>
      <c r="F711" s="16" t="n">
        <f aca="false">$B$5/100*E711*2_Girdiler!$B$14*2_Girdiler!$B$15*2_Girdiler!$B$16</f>
        <v>3.7957492001248</v>
      </c>
      <c r="G711" s="16" t="n">
        <f aca="false">MIN(MATCH(F711,2_Girdiler!$B$20:$I$20,1),7)</f>
        <v>1</v>
      </c>
      <c r="H711" s="16" t="n">
        <f aca="false">IF(F711&gt;=40,2_Girdiler!$I$21+(F711-40)*(2_Girdiler!$I$21-2_Girdiler!$H$21)/(2_Girdiler!$I$20-2_Girdiler!$H$20),INDEX(2_Girdiler!$B$21:$I$21,G711)+(F711-INDEX(2_Girdiler!$B$20:$I$20,G711))*(INDEX(2_Girdiler!$B$21:$I$21,G711+1)-INDEX(2_Girdiler!$B$21:$I$21,G711))/(INDEX(2_Girdiler!$B$20:$I$20,G711+1)-INDEX(2_Girdiler!$B$20:$I$20,G711)))</f>
        <v>8.35064824027455</v>
      </c>
      <c r="I711" s="16" t="n">
        <f aca="false">H711/2_Girdiler!$B$17</f>
        <v>3.34561227575102</v>
      </c>
      <c r="J711" s="16" t="n">
        <f aca="false">D711+I711</f>
        <v>12.0699143840769</v>
      </c>
    </row>
    <row r="712" customFormat="false" ht="15" hidden="false" customHeight="false" outlineLevel="0" collapsed="false">
      <c r="A712" s="0" t="n">
        <v>700</v>
      </c>
      <c r="B712" s="7" t="n">
        <v>0.573598</v>
      </c>
      <c r="C712" s="7" t="n">
        <v>0.809022</v>
      </c>
      <c r="D712" s="16" t="n">
        <f aca="false">LOGINV(B712,$B$7,$C$7)</f>
        <v>15.0175733011311</v>
      </c>
      <c r="E712" s="16" t="n">
        <f aca="false">LOGINV(C712,$B$8,$C$8)</f>
        <v>192.017865119916</v>
      </c>
      <c r="F712" s="16" t="n">
        <f aca="false">$B$5/100*E712*2_Girdiler!$B$14*2_Girdiler!$B$15*2_Girdiler!$B$16</f>
        <v>4.83116948641708</v>
      </c>
      <c r="G712" s="16" t="n">
        <f aca="false">MIN(MATCH(F712,2_Girdiler!$B$20:$I$20,1),7)</f>
        <v>1</v>
      </c>
      <c r="H712" s="16" t="n">
        <f aca="false">IF(F712&gt;=40,2_Girdiler!$I$21+(F712-40)*(2_Girdiler!$I$21-2_Girdiler!$H$21)/(2_Girdiler!$I$20-2_Girdiler!$H$20),INDEX(2_Girdiler!$B$21:$I$21,G712)+(F712-INDEX(2_Girdiler!$B$20:$I$20,G712))*(INDEX(2_Girdiler!$B$21:$I$21,G712+1)-INDEX(2_Girdiler!$B$21:$I$21,G712))/(INDEX(2_Girdiler!$B$20:$I$20,G712+1)-INDEX(2_Girdiler!$B$20:$I$20,G712)))</f>
        <v>10.6285728701176</v>
      </c>
      <c r="I712" s="16" t="n">
        <f aca="false">H712/2_Girdiler!$B$17</f>
        <v>4.25824233578429</v>
      </c>
      <c r="J712" s="16" t="n">
        <f aca="false">D712+I712</f>
        <v>19.2758156369154</v>
      </c>
    </row>
    <row r="713" customFormat="false" ht="15" hidden="false" customHeight="false" outlineLevel="0" collapsed="false">
      <c r="A713" s="0" t="n">
        <v>701</v>
      </c>
      <c r="B713" s="7" t="n">
        <v>0.67211</v>
      </c>
      <c r="C713" s="7" t="n">
        <v>0.82548</v>
      </c>
      <c r="D713" s="16" t="n">
        <f aca="false">LOGINV(B713,$B$7,$C$7)</f>
        <v>17.361574212724</v>
      </c>
      <c r="E713" s="16" t="n">
        <f aca="false">LOGINV(C713,$B$8,$C$8)</f>
        <v>199.87845993263</v>
      </c>
      <c r="F713" s="16" t="n">
        <f aca="false">$B$5/100*E713*2_Girdiler!$B$14*2_Girdiler!$B$15*2_Girdiler!$B$16</f>
        <v>5.02894205190497</v>
      </c>
      <c r="G713" s="16" t="n">
        <f aca="false">MIN(MATCH(F713,2_Girdiler!$B$20:$I$20,1),7)</f>
        <v>2</v>
      </c>
      <c r="H713" s="16" t="n">
        <f aca="false">IF(F713&gt;=40,2_Girdiler!$I$21+(F713-40)*(2_Girdiler!$I$21-2_Girdiler!$H$21)/(2_Girdiler!$I$20-2_Girdiler!$H$20),INDEX(2_Girdiler!$B$21:$I$21,G713)+(F713-INDEX(2_Girdiler!$B$20:$I$20,G713))*(INDEX(2_Girdiler!$B$21:$I$21,G713+1)-INDEX(2_Girdiler!$B$21:$I$21,G713))/(INDEX(2_Girdiler!$B$20:$I$20,G713+1)-INDEX(2_Girdiler!$B$20:$I$20,G713)))</f>
        <v>11.0463072830479</v>
      </c>
      <c r="I713" s="16" t="n">
        <f aca="false">H713/2_Girdiler!$B$17</f>
        <v>4.42560387942626</v>
      </c>
      <c r="J713" s="16" t="n">
        <f aca="false">D713+I713</f>
        <v>21.7871780921503</v>
      </c>
    </row>
    <row r="714" customFormat="false" ht="15" hidden="false" customHeight="false" outlineLevel="0" collapsed="false">
      <c r="A714" s="0" t="n">
        <v>702</v>
      </c>
      <c r="B714" s="7" t="n">
        <v>0.729634</v>
      </c>
      <c r="C714" s="7" t="n">
        <v>0.08267</v>
      </c>
      <c r="D714" s="16" t="n">
        <f aca="false">LOGINV(B714,$B$7,$C$7)</f>
        <v>19.0442490697655</v>
      </c>
      <c r="E714" s="16" t="n">
        <f aca="false">LOGINV(C714,$B$8,$C$8)</f>
        <v>44.5987190801237</v>
      </c>
      <c r="F714" s="16" t="n">
        <f aca="false">$B$5/100*E714*2_Girdiler!$B$14*2_Girdiler!$B$15*2_Girdiler!$B$16</f>
        <v>1.12210377205591</v>
      </c>
      <c r="G714" s="16" t="n">
        <f aca="false">MIN(MATCH(F714,2_Girdiler!$B$20:$I$20,1),7)</f>
        <v>1</v>
      </c>
      <c r="H714" s="16" t="n">
        <f aca="false">IF(F714&gt;=40,2_Girdiler!$I$21+(F714-40)*(2_Girdiler!$I$21-2_Girdiler!$H$21)/(2_Girdiler!$I$20-2_Girdiler!$H$20),INDEX(2_Girdiler!$B$21:$I$21,G714)+(F714-INDEX(2_Girdiler!$B$20:$I$20,G714))*(INDEX(2_Girdiler!$B$21:$I$21,G714+1)-INDEX(2_Girdiler!$B$21:$I$21,G714))/(INDEX(2_Girdiler!$B$20:$I$20,G714+1)-INDEX(2_Girdiler!$B$20:$I$20,G714)))</f>
        <v>2.46862829852301</v>
      </c>
      <c r="I714" s="16" t="n">
        <f aca="false">H714/2_Girdiler!$B$17</f>
        <v>0.989033773446718</v>
      </c>
      <c r="J714" s="16" t="n">
        <f aca="false">D714+I714</f>
        <v>20.0332828432123</v>
      </c>
    </row>
    <row r="715" customFormat="false" ht="15" hidden="false" customHeight="false" outlineLevel="0" collapsed="false">
      <c r="A715" s="0" t="n">
        <v>703</v>
      </c>
      <c r="B715" s="7" t="n">
        <v>0.473923</v>
      </c>
      <c r="C715" s="7" t="n">
        <v>0.061204</v>
      </c>
      <c r="D715" s="16" t="n">
        <f aca="false">LOGINV(B715,$B$7,$C$7)</f>
        <v>13.0571956453294</v>
      </c>
      <c r="E715" s="16" t="n">
        <f aca="false">LOGINV(C715,$B$8,$C$8)</f>
        <v>40.2897193081404</v>
      </c>
      <c r="F715" s="16" t="n">
        <f aca="false">$B$5/100*E715*2_Girdiler!$B$14*2_Girdiler!$B$15*2_Girdiler!$B$16</f>
        <v>1.01368933779281</v>
      </c>
      <c r="G715" s="16" t="n">
        <f aca="false">MIN(MATCH(F715,2_Girdiler!$B$20:$I$20,1),7)</f>
        <v>1</v>
      </c>
      <c r="H715" s="16" t="n">
        <f aca="false">IF(F715&gt;=40,2_Girdiler!$I$21+(F715-40)*(2_Girdiler!$I$21-2_Girdiler!$H$21)/(2_Girdiler!$I$20-2_Girdiler!$H$20),INDEX(2_Girdiler!$B$21:$I$21,G715)+(F715-INDEX(2_Girdiler!$B$20:$I$20,G715))*(INDEX(2_Girdiler!$B$21:$I$21,G715+1)-INDEX(2_Girdiler!$B$21:$I$21,G715))/(INDEX(2_Girdiler!$B$20:$I$20,G715+1)-INDEX(2_Girdiler!$B$20:$I$20,G715)))</f>
        <v>2.23011654314419</v>
      </c>
      <c r="I715" s="16" t="n">
        <f aca="false">H715/2_Girdiler!$B$17</f>
        <v>0.893476179144307</v>
      </c>
      <c r="J715" s="16" t="n">
        <f aca="false">D715+I715</f>
        <v>13.9506718244737</v>
      </c>
    </row>
    <row r="716" customFormat="false" ht="15" hidden="false" customHeight="false" outlineLevel="0" collapsed="false">
      <c r="A716" s="0" t="n">
        <v>704</v>
      </c>
      <c r="B716" s="7" t="n">
        <v>0.285816</v>
      </c>
      <c r="C716" s="7" t="n">
        <v>0.280917</v>
      </c>
      <c r="D716" s="16" t="n">
        <f aca="false">LOGINV(B716,$B$7,$C$7)</f>
        <v>9.87994465950078</v>
      </c>
      <c r="E716" s="16" t="n">
        <f aca="false">LOGINV(C716,$B$8,$C$8)</f>
        <v>75.0955966949373</v>
      </c>
      <c r="F716" s="16" t="n">
        <f aca="false">$B$5/100*E716*2_Girdiler!$B$14*2_Girdiler!$B$15*2_Girdiler!$B$16</f>
        <v>1.88940521284462</v>
      </c>
      <c r="G716" s="16" t="n">
        <f aca="false">MIN(MATCH(F716,2_Girdiler!$B$20:$I$20,1),7)</f>
        <v>1</v>
      </c>
      <c r="H716" s="16" t="n">
        <f aca="false">IF(F716&gt;=40,2_Girdiler!$I$21+(F716-40)*(2_Girdiler!$I$21-2_Girdiler!$H$21)/(2_Girdiler!$I$20-2_Girdiler!$H$20),INDEX(2_Girdiler!$B$21:$I$21,G716)+(F716-INDEX(2_Girdiler!$B$20:$I$20,G716))*(INDEX(2_Girdiler!$B$21:$I$21,G716+1)-INDEX(2_Girdiler!$B$21:$I$21,G716))/(INDEX(2_Girdiler!$B$20:$I$20,G716+1)-INDEX(2_Girdiler!$B$20:$I$20,G716)))</f>
        <v>4.15669146825817</v>
      </c>
      <c r="I716" s="16" t="n">
        <f aca="false">H716/2_Girdiler!$B$17</f>
        <v>1.66534113311625</v>
      </c>
      <c r="J716" s="16" t="n">
        <f aca="false">D716+I716</f>
        <v>11.545285792617</v>
      </c>
    </row>
    <row r="717" customFormat="false" ht="15" hidden="false" customHeight="false" outlineLevel="0" collapsed="false">
      <c r="A717" s="0" t="n">
        <v>705</v>
      </c>
      <c r="B717" s="7" t="n">
        <v>0.468163</v>
      </c>
      <c r="C717" s="7" t="n">
        <v>0.329259</v>
      </c>
      <c r="D717" s="16" t="n">
        <f aca="false">LOGINV(B717,$B$7,$C$7)</f>
        <v>12.9522587627128</v>
      </c>
      <c r="E717" s="16" t="n">
        <f aca="false">LOGINV(C717,$B$8,$C$8)</f>
        <v>82.1004729766377</v>
      </c>
      <c r="F717" s="16" t="n">
        <f aca="false">$B$5/100*E717*2_Girdiler!$B$14*2_Girdiler!$B$15*2_Girdiler!$B$16</f>
        <v>2.06564790009221</v>
      </c>
      <c r="G717" s="16" t="n">
        <f aca="false">MIN(MATCH(F717,2_Girdiler!$B$20:$I$20,1),7)</f>
        <v>1</v>
      </c>
      <c r="H717" s="16" t="n">
        <f aca="false">IF(F717&gt;=40,2_Girdiler!$I$21+(F717-40)*(2_Girdiler!$I$21-2_Girdiler!$H$21)/(2_Girdiler!$I$20-2_Girdiler!$H$20),INDEX(2_Girdiler!$B$21:$I$21,G717)+(F717-INDEX(2_Girdiler!$B$20:$I$20,G717))*(INDEX(2_Girdiler!$B$21:$I$21,G717+1)-INDEX(2_Girdiler!$B$21:$I$21,G717))/(INDEX(2_Girdiler!$B$20:$I$20,G717+1)-INDEX(2_Girdiler!$B$20:$I$20,G717)))</f>
        <v>4.54442538020285</v>
      </c>
      <c r="I717" s="16" t="n">
        <f aca="false">H717/2_Girdiler!$B$17</f>
        <v>1.82068324527358</v>
      </c>
      <c r="J717" s="16" t="n">
        <f aca="false">D717+I717</f>
        <v>14.7729420079863</v>
      </c>
    </row>
    <row r="718" customFormat="false" ht="15" hidden="false" customHeight="false" outlineLevel="0" collapsed="false">
      <c r="A718" s="0" t="n">
        <v>706</v>
      </c>
      <c r="B718" s="7" t="n">
        <v>0.232281</v>
      </c>
      <c r="C718" s="7" t="n">
        <v>0.85999</v>
      </c>
      <c r="D718" s="16" t="n">
        <f aca="false">LOGINV(B718,$B$7,$C$7)</f>
        <v>9.00826427639684</v>
      </c>
      <c r="E718" s="16" t="n">
        <f aca="false">LOGINV(C718,$B$8,$C$8)</f>
        <v>219.323147283732</v>
      </c>
      <c r="F718" s="16" t="n">
        <f aca="false">$B$5/100*E718*2_Girdiler!$B$14*2_Girdiler!$B$15*2_Girdiler!$B$16</f>
        <v>5.5181703856587</v>
      </c>
      <c r="G718" s="16" t="n">
        <f aca="false">MIN(MATCH(F718,2_Girdiler!$B$20:$I$20,1),7)</f>
        <v>2</v>
      </c>
      <c r="H718" s="16" t="n">
        <f aca="false">IF(F718&gt;=40,2_Girdiler!$I$21+(F718-40)*(2_Girdiler!$I$21-2_Girdiler!$H$21)/(2_Girdiler!$I$20-2_Girdiler!$H$20),INDEX(2_Girdiler!$B$21:$I$21,G718)+(F718-INDEX(2_Girdiler!$B$20:$I$20,G718))*(INDEX(2_Girdiler!$B$21:$I$21,G718+1)-INDEX(2_Girdiler!$B$21:$I$21,G718))/(INDEX(2_Girdiler!$B$20:$I$20,G718+1)-INDEX(2_Girdiler!$B$20:$I$20,G718)))</f>
        <v>11.8290726170539</v>
      </c>
      <c r="I718" s="16" t="n">
        <f aca="false">H718/2_Girdiler!$B$17</f>
        <v>4.73921178567865</v>
      </c>
      <c r="J718" s="16" t="n">
        <f aca="false">D718+I718</f>
        <v>13.7474760620755</v>
      </c>
    </row>
    <row r="719" customFormat="false" ht="15" hidden="false" customHeight="false" outlineLevel="0" collapsed="false">
      <c r="A719" s="0" t="n">
        <v>707</v>
      </c>
      <c r="B719" s="7" t="n">
        <v>0.054269</v>
      </c>
      <c r="C719" s="7" t="n">
        <v>0.462918</v>
      </c>
      <c r="D719" s="16" t="n">
        <f aca="false">LOGINV(B719,$B$7,$C$7)</f>
        <v>5.53607032026438</v>
      </c>
      <c r="E719" s="16" t="n">
        <f aca="false">LOGINV(C719,$B$8,$C$8)</f>
        <v>102.836740958599</v>
      </c>
      <c r="F719" s="16" t="n">
        <f aca="false">$B$5/100*E719*2_Girdiler!$B$14*2_Girdiler!$B$15*2_Girdiler!$B$16</f>
        <v>2.58737240251834</v>
      </c>
      <c r="G719" s="16" t="n">
        <f aca="false">MIN(MATCH(F719,2_Girdiler!$B$20:$I$20,1),7)</f>
        <v>1</v>
      </c>
      <c r="H719" s="16" t="n">
        <f aca="false">IF(F719&gt;=40,2_Girdiler!$I$21+(F719-40)*(2_Girdiler!$I$21-2_Girdiler!$H$21)/(2_Girdiler!$I$20-2_Girdiler!$H$20),INDEX(2_Girdiler!$B$21:$I$21,G719)+(F719-INDEX(2_Girdiler!$B$20:$I$20,G719))*(INDEX(2_Girdiler!$B$21:$I$21,G719+1)-INDEX(2_Girdiler!$B$21:$I$21,G719))/(INDEX(2_Girdiler!$B$20:$I$20,G719+1)-INDEX(2_Girdiler!$B$20:$I$20,G719)))</f>
        <v>5.69221928554035</v>
      </c>
      <c r="I719" s="16" t="n">
        <f aca="false">H719/2_Girdiler!$B$17</f>
        <v>2.28053657273251</v>
      </c>
      <c r="J719" s="16" t="n">
        <f aca="false">D719+I719</f>
        <v>7.81660689299689</v>
      </c>
    </row>
    <row r="720" customFormat="false" ht="15" hidden="false" customHeight="false" outlineLevel="0" collapsed="false">
      <c r="A720" s="0" t="n">
        <v>708</v>
      </c>
      <c r="B720" s="7" t="n">
        <v>0.644082</v>
      </c>
      <c r="C720" s="7" t="n">
        <v>0.190457</v>
      </c>
      <c r="D720" s="16" t="n">
        <f aca="false">LOGINV(B720,$B$7,$C$7)</f>
        <v>16.6381586593463</v>
      </c>
      <c r="E720" s="16" t="n">
        <f aca="false">LOGINV(C720,$B$8,$C$8)</f>
        <v>62.0309411144931</v>
      </c>
      <c r="F720" s="16" t="n">
        <f aca="false">$B$5/100*E720*2_Girdiler!$B$14*2_Girdiler!$B$15*2_Girdiler!$B$16</f>
        <v>1.56069847844065</v>
      </c>
      <c r="G720" s="16" t="n">
        <f aca="false">MIN(MATCH(F720,2_Girdiler!$B$20:$I$20,1),7)</f>
        <v>1</v>
      </c>
      <c r="H720" s="16" t="n">
        <f aca="false">IF(F720&gt;=40,2_Girdiler!$I$21+(F720-40)*(2_Girdiler!$I$21-2_Girdiler!$H$21)/(2_Girdiler!$I$20-2_Girdiler!$H$20),INDEX(2_Girdiler!$B$21:$I$21,G720)+(F720-INDEX(2_Girdiler!$B$20:$I$20,G720))*(INDEX(2_Girdiler!$B$21:$I$21,G720+1)-INDEX(2_Girdiler!$B$21:$I$21,G720))/(INDEX(2_Girdiler!$B$20:$I$20,G720+1)-INDEX(2_Girdiler!$B$20:$I$20,G720)))</f>
        <v>3.43353665256942</v>
      </c>
      <c r="I720" s="16" t="n">
        <f aca="false">H720/2_Girdiler!$B$17</f>
        <v>1.37561564606147</v>
      </c>
      <c r="J720" s="16" t="n">
        <f aca="false">D720+I720</f>
        <v>18.0137743054078</v>
      </c>
    </row>
    <row r="721" customFormat="false" ht="15" hidden="false" customHeight="false" outlineLevel="0" collapsed="false">
      <c r="A721" s="0" t="n">
        <v>709</v>
      </c>
      <c r="B721" s="7" t="n">
        <v>0.457472</v>
      </c>
      <c r="C721" s="7" t="n">
        <v>0.341972</v>
      </c>
      <c r="D721" s="16" t="n">
        <f aca="false">LOGINV(B721,$B$7,$C$7)</f>
        <v>12.7593854854392</v>
      </c>
      <c r="E721" s="16" t="n">
        <f aca="false">LOGINV(C721,$B$8,$C$8)</f>
        <v>83.969560097906</v>
      </c>
      <c r="F721" s="16" t="n">
        <f aca="false">$B$5/100*E721*2_Girdiler!$B$14*2_Girdiler!$B$15*2_Girdiler!$B$16</f>
        <v>2.11267413206332</v>
      </c>
      <c r="G721" s="16" t="n">
        <f aca="false">MIN(MATCH(F721,2_Girdiler!$B$20:$I$20,1),7)</f>
        <v>1</v>
      </c>
      <c r="H721" s="16" t="n">
        <f aca="false">IF(F721&gt;=40,2_Girdiler!$I$21+(F721-40)*(2_Girdiler!$I$21-2_Girdiler!$H$21)/(2_Girdiler!$I$20-2_Girdiler!$H$20),INDEX(2_Girdiler!$B$21:$I$21,G721)+(F721-INDEX(2_Girdiler!$B$20:$I$20,G721))*(INDEX(2_Girdiler!$B$21:$I$21,G721+1)-INDEX(2_Girdiler!$B$21:$I$21,G721))/(INDEX(2_Girdiler!$B$20:$I$20,G721+1)-INDEX(2_Girdiler!$B$20:$I$20,G721)))</f>
        <v>4.64788309053929</v>
      </c>
      <c r="I721" s="16" t="n">
        <f aca="false">H721/2_Girdiler!$B$17</f>
        <v>1.86213264845324</v>
      </c>
      <c r="J721" s="16" t="n">
        <f aca="false">D721+I721</f>
        <v>14.6215181338924</v>
      </c>
    </row>
    <row r="722" customFormat="false" ht="15" hidden="false" customHeight="false" outlineLevel="0" collapsed="false">
      <c r="A722" s="0" t="n">
        <v>710</v>
      </c>
      <c r="B722" s="7" t="n">
        <v>0.862375</v>
      </c>
      <c r="C722" s="7" t="n">
        <v>0.050534</v>
      </c>
      <c r="D722" s="16" t="n">
        <f aca="false">LOGINV(B722,$B$7,$C$7)</f>
        <v>24.8772165718787</v>
      </c>
      <c r="E722" s="16" t="n">
        <f aca="false">LOGINV(C722,$B$8,$C$8)</f>
        <v>37.8944298415964</v>
      </c>
      <c r="F722" s="16" t="n">
        <f aca="false">$B$5/100*E722*2_Girdiler!$B$14*2_Girdiler!$B$15*2_Girdiler!$B$16</f>
        <v>0.953423854814566</v>
      </c>
      <c r="G722" s="16" t="n">
        <f aca="false">MIN(MATCH(F722,2_Girdiler!$B$20:$I$20,1),7)</f>
        <v>1</v>
      </c>
      <c r="H722" s="16" t="n">
        <f aca="false">IF(F722&gt;=40,2_Girdiler!$I$21+(F722-40)*(2_Girdiler!$I$21-2_Girdiler!$H$21)/(2_Girdiler!$I$20-2_Girdiler!$H$20),INDEX(2_Girdiler!$B$21:$I$21,G722)+(F722-INDEX(2_Girdiler!$B$20:$I$20,G722))*(INDEX(2_Girdiler!$B$21:$I$21,G722+1)-INDEX(2_Girdiler!$B$21:$I$21,G722))/(INDEX(2_Girdiler!$B$20:$I$20,G722+1)-INDEX(2_Girdiler!$B$20:$I$20,G722)))</f>
        <v>2.09753248059205</v>
      </c>
      <c r="I722" s="16" t="n">
        <f aca="false">H722/2_Girdiler!$B$17</f>
        <v>0.840357564339762</v>
      </c>
      <c r="J722" s="16" t="n">
        <f aca="false">D722+I722</f>
        <v>25.7175741362184</v>
      </c>
    </row>
    <row r="723" customFormat="false" ht="15" hidden="false" customHeight="false" outlineLevel="0" collapsed="false">
      <c r="A723" s="0" t="n">
        <v>711</v>
      </c>
      <c r="B723" s="7" t="n">
        <v>0.060767</v>
      </c>
      <c r="C723" s="7" t="n">
        <v>0.470462</v>
      </c>
      <c r="D723" s="16" t="n">
        <f aca="false">LOGINV(B723,$B$7,$C$7)</f>
        <v>5.71297739490594</v>
      </c>
      <c r="E723" s="16" t="n">
        <f aca="false">LOGINV(C723,$B$8,$C$8)</f>
        <v>104.104167397263</v>
      </c>
      <c r="F723" s="16" t="n">
        <f aca="false">$B$5/100*E723*2_Girdiler!$B$14*2_Girdiler!$B$15*2_Girdiler!$B$16</f>
        <v>2.61926085171513</v>
      </c>
      <c r="G723" s="16" t="n">
        <f aca="false">MIN(MATCH(F723,2_Girdiler!$B$20:$I$20,1),7)</f>
        <v>1</v>
      </c>
      <c r="H723" s="16" t="n">
        <f aca="false">IF(F723&gt;=40,2_Girdiler!$I$21+(F723-40)*(2_Girdiler!$I$21-2_Girdiler!$H$21)/(2_Girdiler!$I$20-2_Girdiler!$H$20),INDEX(2_Girdiler!$B$21:$I$21,G723)+(F723-INDEX(2_Girdiler!$B$20:$I$20,G723))*(INDEX(2_Girdiler!$B$21:$I$21,G723+1)-INDEX(2_Girdiler!$B$21:$I$21,G723))/(INDEX(2_Girdiler!$B$20:$I$20,G723+1)-INDEX(2_Girdiler!$B$20:$I$20,G723)))</f>
        <v>5.76237387377329</v>
      </c>
      <c r="I723" s="16" t="n">
        <f aca="false">H723/2_Girdiler!$B$17</f>
        <v>2.30864337891558</v>
      </c>
      <c r="J723" s="16" t="n">
        <f aca="false">D723+I723</f>
        <v>8.02162077382152</v>
      </c>
    </row>
    <row r="724" customFormat="false" ht="15" hidden="false" customHeight="false" outlineLevel="0" collapsed="false">
      <c r="A724" s="0" t="n">
        <v>712</v>
      </c>
      <c r="B724" s="7" t="n">
        <v>0.707888</v>
      </c>
      <c r="C724" s="7" t="n">
        <v>0.87328</v>
      </c>
      <c r="D724" s="16" t="n">
        <f aca="false">LOGINV(B724,$B$7,$C$7)</f>
        <v>18.3719188069232</v>
      </c>
      <c r="E724" s="16" t="n">
        <f aca="false">LOGINV(C724,$B$8,$C$8)</f>
        <v>228.24322521534</v>
      </c>
      <c r="F724" s="16" t="n">
        <f aca="false">$B$5/100*E724*2_Girdiler!$B$14*2_Girdiler!$B$15*2_Girdiler!$B$16</f>
        <v>5.74259954641795</v>
      </c>
      <c r="G724" s="16" t="n">
        <f aca="false">MIN(MATCH(F724,2_Girdiler!$B$20:$I$20,1),7)</f>
        <v>2</v>
      </c>
      <c r="H724" s="16" t="n">
        <f aca="false">IF(F724&gt;=40,2_Girdiler!$I$21+(F724-40)*(2_Girdiler!$I$21-2_Girdiler!$H$21)/(2_Girdiler!$I$20-2_Girdiler!$H$20),INDEX(2_Girdiler!$B$21:$I$21,G724)+(F724-INDEX(2_Girdiler!$B$20:$I$20,G724))*(INDEX(2_Girdiler!$B$21:$I$21,G724+1)-INDEX(2_Girdiler!$B$21:$I$21,G724))/(INDEX(2_Girdiler!$B$20:$I$20,G724+1)-INDEX(2_Girdiler!$B$20:$I$20,G724)))</f>
        <v>12.1881592742687</v>
      </c>
      <c r="I724" s="16" t="n">
        <f aca="false">H724/2_Girdiler!$B$17</f>
        <v>4.8830766323192</v>
      </c>
      <c r="J724" s="16" t="n">
        <f aca="false">D724+I724</f>
        <v>23.2549954392424</v>
      </c>
    </row>
    <row r="725" customFormat="false" ht="15" hidden="false" customHeight="false" outlineLevel="0" collapsed="false">
      <c r="A725" s="0" t="n">
        <v>713</v>
      </c>
      <c r="B725" s="7" t="n">
        <v>0.507165</v>
      </c>
      <c r="C725" s="7" t="n">
        <v>0.964775</v>
      </c>
      <c r="D725" s="16" t="n">
        <f aca="false">LOGINV(B725,$B$7,$C$7)</f>
        <v>13.678310971278</v>
      </c>
      <c r="E725" s="16" t="n">
        <f aca="false">LOGINV(C725,$B$8,$C$8)</f>
        <v>351.054935707647</v>
      </c>
      <c r="F725" s="16" t="n">
        <f aca="false">$B$5/100*E725*2_Girdiler!$B$14*2_Girdiler!$B$15*2_Girdiler!$B$16</f>
        <v>8.83254218240441</v>
      </c>
      <c r="G725" s="16" t="n">
        <f aca="false">MIN(MATCH(F725,2_Girdiler!$B$20:$I$20,1),7)</f>
        <v>2</v>
      </c>
      <c r="H725" s="16" t="n">
        <f aca="false">IF(F725&gt;=40,2_Girdiler!$I$21+(F725-40)*(2_Girdiler!$I$21-2_Girdiler!$H$21)/(2_Girdiler!$I$20-2_Girdiler!$H$20),INDEX(2_Girdiler!$B$21:$I$21,G725)+(F725-INDEX(2_Girdiler!$B$20:$I$20,G725))*(INDEX(2_Girdiler!$B$21:$I$21,G725+1)-INDEX(2_Girdiler!$B$21:$I$21,G725))/(INDEX(2_Girdiler!$B$20:$I$20,G725+1)-INDEX(2_Girdiler!$B$20:$I$20,G725)))</f>
        <v>17.132067491847</v>
      </c>
      <c r="I725" s="16" t="n">
        <f aca="false">H725/2_Girdiler!$B$17</f>
        <v>6.86380909128488</v>
      </c>
      <c r="J725" s="16" t="n">
        <f aca="false">D725+I725</f>
        <v>20.5421200625629</v>
      </c>
    </row>
    <row r="726" customFormat="false" ht="15" hidden="false" customHeight="false" outlineLevel="0" collapsed="false">
      <c r="A726" s="0" t="n">
        <v>714</v>
      </c>
      <c r="B726" s="7" t="n">
        <v>0.670839</v>
      </c>
      <c r="C726" s="7" t="n">
        <v>0.952719</v>
      </c>
      <c r="D726" s="16" t="n">
        <f aca="false">LOGINV(B726,$B$7,$C$7)</f>
        <v>17.3275826083074</v>
      </c>
      <c r="E726" s="16" t="n">
        <f aca="false">LOGINV(C726,$B$8,$C$8)</f>
        <v>321.302079555703</v>
      </c>
      <c r="F726" s="16" t="n">
        <f aca="false">$B$5/100*E726*2_Girdiler!$B$14*2_Girdiler!$B$15*2_Girdiler!$B$16</f>
        <v>8.08396032162148</v>
      </c>
      <c r="G726" s="16" t="n">
        <f aca="false">MIN(MATCH(F726,2_Girdiler!$B$20:$I$20,1),7)</f>
        <v>2</v>
      </c>
      <c r="H726" s="16" t="n">
        <f aca="false">IF(F726&gt;=40,2_Girdiler!$I$21+(F726-40)*(2_Girdiler!$I$21-2_Girdiler!$H$21)/(2_Girdiler!$I$20-2_Girdiler!$H$20),INDEX(2_Girdiler!$B$21:$I$21,G726)+(F726-INDEX(2_Girdiler!$B$20:$I$20,G726))*(INDEX(2_Girdiler!$B$21:$I$21,G726+1)-INDEX(2_Girdiler!$B$21:$I$21,G726))/(INDEX(2_Girdiler!$B$20:$I$20,G726+1)-INDEX(2_Girdiler!$B$20:$I$20,G726)))</f>
        <v>15.9343365145944</v>
      </c>
      <c r="I726" s="16" t="n">
        <f aca="false">H726/2_Girdiler!$B$17</f>
        <v>6.38394892411633</v>
      </c>
      <c r="J726" s="16" t="n">
        <f aca="false">D726+I726</f>
        <v>23.7115315324237</v>
      </c>
    </row>
    <row r="727" customFormat="false" ht="15" hidden="false" customHeight="false" outlineLevel="0" collapsed="false">
      <c r="A727" s="0" t="n">
        <v>715</v>
      </c>
      <c r="B727" s="7" t="n">
        <v>0.855143</v>
      </c>
      <c r="C727" s="7" t="n">
        <v>0.895412</v>
      </c>
      <c r="D727" s="16" t="n">
        <f aca="false">LOGINV(B727,$B$7,$C$7)</f>
        <v>24.4332967256132</v>
      </c>
      <c r="E727" s="16" t="n">
        <f aca="false">LOGINV(C727,$B$8,$C$8)</f>
        <v>245.640773523386</v>
      </c>
      <c r="F727" s="16" t="n">
        <f aca="false">$B$5/100*E727*2_Girdiler!$B$14*2_Girdiler!$B$15*2_Girdiler!$B$16</f>
        <v>6.18032186184839</v>
      </c>
      <c r="G727" s="16" t="n">
        <f aca="false">MIN(MATCH(F727,2_Girdiler!$B$20:$I$20,1),7)</f>
        <v>2</v>
      </c>
      <c r="H727" s="16" t="n">
        <f aca="false">IF(F727&gt;=40,2_Girdiler!$I$21+(F727-40)*(2_Girdiler!$I$21-2_Girdiler!$H$21)/(2_Girdiler!$I$20-2_Girdiler!$H$20),INDEX(2_Girdiler!$B$21:$I$21,G727)+(F727-INDEX(2_Girdiler!$B$20:$I$20,G727))*(INDEX(2_Girdiler!$B$21:$I$21,G727+1)-INDEX(2_Girdiler!$B$21:$I$21,G727))/(INDEX(2_Girdiler!$B$20:$I$20,G727+1)-INDEX(2_Girdiler!$B$20:$I$20,G727)))</f>
        <v>12.8885149789574</v>
      </c>
      <c r="I727" s="16" t="n">
        <f aca="false">H727/2_Girdiler!$B$17</f>
        <v>5.16366786015922</v>
      </c>
      <c r="J727" s="16" t="n">
        <f aca="false">D727+I727</f>
        <v>29.5969645857724</v>
      </c>
    </row>
    <row r="728" customFormat="false" ht="15" hidden="false" customHeight="false" outlineLevel="0" collapsed="false">
      <c r="A728" s="0" t="n">
        <v>716</v>
      </c>
      <c r="B728" s="7" t="n">
        <v>0.030705</v>
      </c>
      <c r="C728" s="7" t="n">
        <v>0.880357</v>
      </c>
      <c r="D728" s="16" t="n">
        <f aca="false">LOGINV(B728,$B$7,$C$7)</f>
        <v>4.77390941643829</v>
      </c>
      <c r="E728" s="16" t="n">
        <f aca="false">LOGINV(C728,$B$8,$C$8)</f>
        <v>233.419259534994</v>
      </c>
      <c r="F728" s="16" t="n">
        <f aca="false">$B$5/100*E728*2_Girdiler!$B$14*2_Girdiler!$B$15*2_Girdiler!$B$16</f>
        <v>5.87282856990045</v>
      </c>
      <c r="G728" s="16" t="n">
        <f aca="false">MIN(MATCH(F728,2_Girdiler!$B$20:$I$20,1),7)</f>
        <v>2</v>
      </c>
      <c r="H728" s="16" t="n">
        <f aca="false">IF(F728&gt;=40,2_Girdiler!$I$21+(F728-40)*(2_Girdiler!$I$21-2_Girdiler!$H$21)/(2_Girdiler!$I$20-2_Girdiler!$H$20),INDEX(2_Girdiler!$B$21:$I$21,G728)+(F728-INDEX(2_Girdiler!$B$20:$I$20,G728))*(INDEX(2_Girdiler!$B$21:$I$21,G728+1)-INDEX(2_Girdiler!$B$21:$I$21,G728))/(INDEX(2_Girdiler!$B$20:$I$20,G728+1)-INDEX(2_Girdiler!$B$20:$I$20,G728)))</f>
        <v>12.3965257118407</v>
      </c>
      <c r="I728" s="16" t="n">
        <f aca="false">H728/2_Girdiler!$B$17</f>
        <v>4.96655677557721</v>
      </c>
      <c r="J728" s="16" t="n">
        <f aca="false">D728+I728</f>
        <v>9.74046619201549</v>
      </c>
    </row>
    <row r="729" customFormat="false" ht="15" hidden="false" customHeight="false" outlineLevel="0" collapsed="false">
      <c r="A729" s="0" t="n">
        <v>717</v>
      </c>
      <c r="B729" s="7" t="n">
        <v>0.657598</v>
      </c>
      <c r="C729" s="7" t="n">
        <v>0.142716</v>
      </c>
      <c r="D729" s="16" t="n">
        <f aca="false">LOGINV(B729,$B$7,$C$7)</f>
        <v>16.9803674740926</v>
      </c>
      <c r="E729" s="16" t="n">
        <f aca="false">LOGINV(C729,$B$8,$C$8)</f>
        <v>54.8009993175063</v>
      </c>
      <c r="F729" s="16" t="n">
        <f aca="false">$B$5/100*E729*2_Girdiler!$B$14*2_Girdiler!$B$15*2_Girdiler!$B$16</f>
        <v>1.37879314282846</v>
      </c>
      <c r="G729" s="16" t="n">
        <f aca="false">MIN(MATCH(F729,2_Girdiler!$B$20:$I$20,1),7)</f>
        <v>1</v>
      </c>
      <c r="H729" s="16" t="n">
        <f aca="false">IF(F729&gt;=40,2_Girdiler!$I$21+(F729-40)*(2_Girdiler!$I$21-2_Girdiler!$H$21)/(2_Girdiler!$I$20-2_Girdiler!$H$20),INDEX(2_Girdiler!$B$21:$I$21,G729)+(F729-INDEX(2_Girdiler!$B$20:$I$20,G729))*(INDEX(2_Girdiler!$B$21:$I$21,G729+1)-INDEX(2_Girdiler!$B$21:$I$21,G729))/(INDEX(2_Girdiler!$B$20:$I$20,G729+1)-INDEX(2_Girdiler!$B$20:$I$20,G729)))</f>
        <v>3.03334491422261</v>
      </c>
      <c r="I729" s="16" t="n">
        <f aca="false">H729/2_Girdiler!$B$17</f>
        <v>1.21528241755713</v>
      </c>
      <c r="J729" s="16" t="n">
        <f aca="false">D729+I729</f>
        <v>18.1956498916498</v>
      </c>
    </row>
    <row r="730" customFormat="false" ht="15" hidden="false" customHeight="false" outlineLevel="0" collapsed="false">
      <c r="A730" s="0" t="n">
        <v>718</v>
      </c>
      <c r="B730" s="7" t="n">
        <v>0.083632</v>
      </c>
      <c r="C730" s="7" t="n">
        <v>0.117812</v>
      </c>
      <c r="D730" s="16" t="n">
        <f aca="false">LOGINV(B730,$B$7,$C$7)</f>
        <v>6.27142422311277</v>
      </c>
      <c r="E730" s="16" t="n">
        <f aca="false">LOGINV(C730,$B$8,$C$8)</f>
        <v>50.7884458398893</v>
      </c>
      <c r="F730" s="16" t="n">
        <f aca="false">$B$5/100*E730*2_Girdiler!$B$14*2_Girdiler!$B$15*2_Girdiler!$B$16</f>
        <v>1.27783729733162</v>
      </c>
      <c r="G730" s="16" t="n">
        <f aca="false">MIN(MATCH(F730,2_Girdiler!$B$20:$I$20,1),7)</f>
        <v>1</v>
      </c>
      <c r="H730" s="16" t="n">
        <f aca="false">IF(F730&gt;=40,2_Girdiler!$I$21+(F730-40)*(2_Girdiler!$I$21-2_Girdiler!$H$21)/(2_Girdiler!$I$20-2_Girdiler!$H$20),INDEX(2_Girdiler!$B$21:$I$21,G730)+(F730-INDEX(2_Girdiler!$B$20:$I$20,G730))*(INDEX(2_Girdiler!$B$21:$I$21,G730+1)-INDEX(2_Girdiler!$B$21:$I$21,G730))/(INDEX(2_Girdiler!$B$20:$I$20,G730+1)-INDEX(2_Girdiler!$B$20:$I$20,G730)))</f>
        <v>2.81124205412955</v>
      </c>
      <c r="I730" s="16" t="n">
        <f aca="false">H730/2_Girdiler!$B$17</f>
        <v>1.12629889989165</v>
      </c>
      <c r="J730" s="16" t="n">
        <f aca="false">D730+I730</f>
        <v>7.39772312300442</v>
      </c>
    </row>
    <row r="731" customFormat="false" ht="15" hidden="false" customHeight="false" outlineLevel="0" collapsed="false">
      <c r="A731" s="0" t="n">
        <v>719</v>
      </c>
      <c r="B731" s="7" t="n">
        <v>0.489332</v>
      </c>
      <c r="C731" s="7" t="n">
        <v>0.067749</v>
      </c>
      <c r="D731" s="16" t="n">
        <f aca="false">LOGINV(B731,$B$7,$C$7)</f>
        <v>13.3416797544519</v>
      </c>
      <c r="E731" s="16" t="n">
        <f aca="false">LOGINV(C731,$B$8,$C$8)</f>
        <v>41.6644208550177</v>
      </c>
      <c r="F731" s="16" t="n">
        <f aca="false">$B$5/100*E731*2_Girdiler!$B$14*2_Girdiler!$B$15*2_Girdiler!$B$16</f>
        <v>1.04827682871224</v>
      </c>
      <c r="G731" s="16" t="n">
        <f aca="false">MIN(MATCH(F731,2_Girdiler!$B$20:$I$20,1),7)</f>
        <v>1</v>
      </c>
      <c r="H731" s="16" t="n">
        <f aca="false">IF(F731&gt;=40,2_Girdiler!$I$21+(F731-40)*(2_Girdiler!$I$21-2_Girdiler!$H$21)/(2_Girdiler!$I$20-2_Girdiler!$H$20),INDEX(2_Girdiler!$B$21:$I$21,G731)+(F731-INDEX(2_Girdiler!$B$20:$I$20,G731))*(INDEX(2_Girdiler!$B$21:$I$21,G731+1)-INDEX(2_Girdiler!$B$21:$I$21,G731))/(INDEX(2_Girdiler!$B$20:$I$20,G731+1)-INDEX(2_Girdiler!$B$20:$I$20,G731)))</f>
        <v>2.30620902316694</v>
      </c>
      <c r="I731" s="16" t="n">
        <f aca="false">H731/2_Girdiler!$B$17</f>
        <v>0.92396194838419</v>
      </c>
      <c r="J731" s="16" t="n">
        <f aca="false">D731+I731</f>
        <v>14.2656417028361</v>
      </c>
    </row>
    <row r="732" customFormat="false" ht="15" hidden="false" customHeight="false" outlineLevel="0" collapsed="false">
      <c r="A732" s="0" t="n">
        <v>720</v>
      </c>
      <c r="B732" s="7" t="n">
        <v>0.416856</v>
      </c>
      <c r="C732" s="7" t="n">
        <v>0.162341</v>
      </c>
      <c r="D732" s="16" t="n">
        <f aca="false">LOGINV(B732,$B$7,$C$7)</f>
        <v>12.046542109748</v>
      </c>
      <c r="E732" s="16" t="n">
        <f aca="false">LOGINV(C732,$B$8,$C$8)</f>
        <v>57.8288463800981</v>
      </c>
      <c r="F732" s="16" t="n">
        <f aca="false">$B$5/100*E732*2_Girdiler!$B$14*2_Girdiler!$B$15*2_Girdiler!$B$16</f>
        <v>1.45497377492327</v>
      </c>
      <c r="G732" s="16" t="n">
        <f aca="false">MIN(MATCH(F732,2_Girdiler!$B$20:$I$20,1),7)</f>
        <v>1</v>
      </c>
      <c r="H732" s="16" t="n">
        <f aca="false">IF(F732&gt;=40,2_Girdiler!$I$21+(F732-40)*(2_Girdiler!$I$21-2_Girdiler!$H$21)/(2_Girdiler!$I$20-2_Girdiler!$H$20),INDEX(2_Girdiler!$B$21:$I$21,G732)+(F732-INDEX(2_Girdiler!$B$20:$I$20,G732))*(INDEX(2_Girdiler!$B$21:$I$21,G732+1)-INDEX(2_Girdiler!$B$21:$I$21,G732))/(INDEX(2_Girdiler!$B$20:$I$20,G732+1)-INDEX(2_Girdiler!$B$20:$I$20,G732)))</f>
        <v>3.20094230483119</v>
      </c>
      <c r="I732" s="16" t="n">
        <f aca="false">H732/2_Girdiler!$B$17</f>
        <v>1.28242880802532</v>
      </c>
      <c r="J732" s="16" t="n">
        <f aca="false">D732+I732</f>
        <v>13.3289709177733</v>
      </c>
    </row>
    <row r="733" customFormat="false" ht="15" hidden="false" customHeight="false" outlineLevel="0" collapsed="false">
      <c r="A733" s="0" t="n">
        <v>721</v>
      </c>
      <c r="B733" s="7" t="n">
        <v>0.044177</v>
      </c>
      <c r="C733" s="7" t="n">
        <v>0.108968</v>
      </c>
      <c r="D733" s="16" t="n">
        <f aca="false">LOGINV(B733,$B$7,$C$7)</f>
        <v>5.23784195472237</v>
      </c>
      <c r="E733" s="16" t="n">
        <f aca="false">LOGINV(C733,$B$8,$C$8)</f>
        <v>49.3013022681056</v>
      </c>
      <c r="F733" s="16" t="n">
        <f aca="false">$B$5/100*E733*2_Girdiler!$B$14*2_Girdiler!$B$15*2_Girdiler!$B$16</f>
        <v>1.24042076506554</v>
      </c>
      <c r="G733" s="16" t="n">
        <f aca="false">MIN(MATCH(F733,2_Girdiler!$B$20:$I$20,1),7)</f>
        <v>1</v>
      </c>
      <c r="H733" s="16" t="n">
        <f aca="false">IF(F733&gt;=40,2_Girdiler!$I$21+(F733-40)*(2_Girdiler!$I$21-2_Girdiler!$H$21)/(2_Girdiler!$I$20-2_Girdiler!$H$20),INDEX(2_Girdiler!$B$21:$I$21,G733)+(F733-INDEX(2_Girdiler!$B$20:$I$20,G733))*(INDEX(2_Girdiler!$B$21:$I$21,G733+1)-INDEX(2_Girdiler!$B$21:$I$21,G733))/(INDEX(2_Girdiler!$B$20:$I$20,G733+1)-INDEX(2_Girdiler!$B$20:$I$20,G733)))</f>
        <v>2.72892568314418</v>
      </c>
      <c r="I733" s="16" t="n">
        <f aca="false">H733/2_Girdiler!$B$17</f>
        <v>1.09331958459302</v>
      </c>
      <c r="J733" s="16" t="n">
        <f aca="false">D733+I733</f>
        <v>6.33116153931539</v>
      </c>
    </row>
    <row r="734" customFormat="false" ht="15" hidden="false" customHeight="false" outlineLevel="0" collapsed="false">
      <c r="A734" s="0" t="n">
        <v>722</v>
      </c>
      <c r="B734" s="7" t="n">
        <v>0.087945</v>
      </c>
      <c r="C734" s="7" t="n">
        <v>0.900575</v>
      </c>
      <c r="D734" s="16" t="n">
        <f aca="false">LOGINV(B734,$B$7,$C$7)</f>
        <v>6.36840287056651</v>
      </c>
      <c r="E734" s="16" t="n">
        <f aca="false">LOGINV(C734,$B$8,$C$8)</f>
        <v>250.282420252018</v>
      </c>
      <c r="F734" s="16" t="n">
        <f aca="false">$B$5/100*E734*2_Girdiler!$B$14*2_Girdiler!$B$15*2_Girdiler!$B$16</f>
        <v>6.29710569354077</v>
      </c>
      <c r="G734" s="16" t="n">
        <f aca="false">MIN(MATCH(F734,2_Girdiler!$B$20:$I$20,1),7)</f>
        <v>2</v>
      </c>
      <c r="H734" s="16" t="n">
        <f aca="false">IF(F734&gt;=40,2_Girdiler!$I$21+(F734-40)*(2_Girdiler!$I$21-2_Girdiler!$H$21)/(2_Girdiler!$I$20-2_Girdiler!$H$20),INDEX(2_Girdiler!$B$21:$I$21,G734)+(F734-INDEX(2_Girdiler!$B$20:$I$20,G734))*(INDEX(2_Girdiler!$B$21:$I$21,G734+1)-INDEX(2_Girdiler!$B$21:$I$21,G734))/(INDEX(2_Girdiler!$B$20:$I$20,G734+1)-INDEX(2_Girdiler!$B$20:$I$20,G734)))</f>
        <v>13.0753691096652</v>
      </c>
      <c r="I734" s="16" t="n">
        <f aca="false">H734/2_Girdiler!$B$17</f>
        <v>5.23852929073126</v>
      </c>
      <c r="J734" s="16" t="n">
        <f aca="false">D734+I734</f>
        <v>11.6069321612978</v>
      </c>
    </row>
    <row r="735" customFormat="false" ht="15" hidden="false" customHeight="false" outlineLevel="0" collapsed="false">
      <c r="A735" s="0" t="n">
        <v>723</v>
      </c>
      <c r="B735" s="7" t="n">
        <v>0.658867</v>
      </c>
      <c r="C735" s="7" t="n">
        <v>0.638607</v>
      </c>
      <c r="D735" s="16" t="n">
        <f aca="false">LOGINV(B735,$B$7,$C$7)</f>
        <v>17.013114245361</v>
      </c>
      <c r="E735" s="16" t="n">
        <f aca="false">LOGINV(C735,$B$8,$C$8)</f>
        <v>137.30604708097</v>
      </c>
      <c r="F735" s="16" t="n">
        <f aca="false">$B$5/100*E735*2_Girdiler!$B$14*2_Girdiler!$B$15*2_Girdiler!$B$16</f>
        <v>3.4546201445572</v>
      </c>
      <c r="G735" s="16" t="n">
        <f aca="false">MIN(MATCH(F735,2_Girdiler!$B$20:$I$20,1),7)</f>
        <v>1</v>
      </c>
      <c r="H735" s="16" t="n">
        <f aca="false">IF(F735&gt;=40,2_Girdiler!$I$21+(F735-40)*(2_Girdiler!$I$21-2_Girdiler!$H$21)/(2_Girdiler!$I$20-2_Girdiler!$H$20),INDEX(2_Girdiler!$B$21:$I$21,G735)+(F735-INDEX(2_Girdiler!$B$20:$I$20,G735))*(INDEX(2_Girdiler!$B$21:$I$21,G735+1)-INDEX(2_Girdiler!$B$21:$I$21,G735))/(INDEX(2_Girdiler!$B$20:$I$20,G735+1)-INDEX(2_Girdiler!$B$20:$I$20,G735)))</f>
        <v>7.60016431802583</v>
      </c>
      <c r="I735" s="16" t="n">
        <f aca="false">H735/2_Girdiler!$B$17</f>
        <v>3.0449376274142</v>
      </c>
      <c r="J735" s="16" t="n">
        <f aca="false">D735+I735</f>
        <v>20.0580518727752</v>
      </c>
    </row>
    <row r="736" customFormat="false" ht="15" hidden="false" customHeight="false" outlineLevel="0" collapsed="false">
      <c r="A736" s="0" t="n">
        <v>724</v>
      </c>
      <c r="B736" s="7" t="n">
        <v>0.980052</v>
      </c>
      <c r="C736" s="7" t="n">
        <v>0.558594</v>
      </c>
      <c r="D736" s="16" t="n">
        <f aca="false">LOGINV(B736,$B$7,$C$7)</f>
        <v>42.5703899184496</v>
      </c>
      <c r="E736" s="16" t="n">
        <f aca="false">LOGINV(C736,$B$8,$C$8)</f>
        <v>120.106554598963</v>
      </c>
      <c r="F736" s="16" t="n">
        <f aca="false">$B$5/100*E736*2_Girdiler!$B$14*2_Girdiler!$B$15*2_Girdiler!$B$16</f>
        <v>3.02188091370991</v>
      </c>
      <c r="G736" s="16" t="n">
        <f aca="false">MIN(MATCH(F736,2_Girdiler!$B$20:$I$20,1),7)</f>
        <v>1</v>
      </c>
      <c r="H736" s="16" t="n">
        <f aca="false">IF(F736&gt;=40,2_Girdiler!$I$21+(F736-40)*(2_Girdiler!$I$21-2_Girdiler!$H$21)/(2_Girdiler!$I$20-2_Girdiler!$H$20),INDEX(2_Girdiler!$B$21:$I$21,G736)+(F736-INDEX(2_Girdiler!$B$20:$I$20,G736))*(INDEX(2_Girdiler!$B$21:$I$21,G736+1)-INDEX(2_Girdiler!$B$21:$I$21,G736))/(INDEX(2_Girdiler!$B$20:$I$20,G736+1)-INDEX(2_Girdiler!$B$20:$I$20,G736)))</f>
        <v>6.64813801016179</v>
      </c>
      <c r="I736" s="16" t="n">
        <f aca="false">H736/2_Girdiler!$B$17</f>
        <v>2.66351683099431</v>
      </c>
      <c r="J736" s="16" t="n">
        <f aca="false">D736+I736</f>
        <v>45.2339067494439</v>
      </c>
    </row>
    <row r="737" customFormat="false" ht="15" hidden="false" customHeight="false" outlineLevel="0" collapsed="false">
      <c r="A737" s="0" t="n">
        <v>725</v>
      </c>
      <c r="B737" s="7" t="n">
        <v>0.933258</v>
      </c>
      <c r="C737" s="7" t="n">
        <v>0.653186</v>
      </c>
      <c r="D737" s="16" t="n">
        <f aca="false">LOGINV(B737,$B$7,$C$7)</f>
        <v>31.2550420965412</v>
      </c>
      <c r="E737" s="16" t="n">
        <f aca="false">LOGINV(C737,$B$8,$C$8)</f>
        <v>140.824582566871</v>
      </c>
      <c r="F737" s="16" t="n">
        <f aca="false">$B$5/100*E737*2_Girdiler!$B$14*2_Girdiler!$B$15*2_Girdiler!$B$16</f>
        <v>3.54314649738249</v>
      </c>
      <c r="G737" s="16" t="n">
        <f aca="false">MIN(MATCH(F737,2_Girdiler!$B$20:$I$20,1),7)</f>
        <v>1</v>
      </c>
      <c r="H737" s="16" t="n">
        <f aca="false">IF(F737&gt;=40,2_Girdiler!$I$21+(F737-40)*(2_Girdiler!$I$21-2_Girdiler!$H$21)/(2_Girdiler!$I$20-2_Girdiler!$H$20),INDEX(2_Girdiler!$B$21:$I$21,G737)+(F737-INDEX(2_Girdiler!$B$20:$I$20,G737))*(INDEX(2_Girdiler!$B$21:$I$21,G737+1)-INDEX(2_Girdiler!$B$21:$I$21,G737))/(INDEX(2_Girdiler!$B$20:$I$20,G737+1)-INDEX(2_Girdiler!$B$20:$I$20,G737)))</f>
        <v>7.79492229424147</v>
      </c>
      <c r="I737" s="16" t="n">
        <f aca="false">H737/2_Girdiler!$B$17</f>
        <v>3.122965662757</v>
      </c>
      <c r="J737" s="16" t="n">
        <f aca="false">D737+I737</f>
        <v>34.3780077592982</v>
      </c>
    </row>
    <row r="738" customFormat="false" ht="15" hidden="false" customHeight="false" outlineLevel="0" collapsed="false">
      <c r="A738" s="0" t="n">
        <v>726</v>
      </c>
      <c r="B738" s="7" t="n">
        <v>0.447391</v>
      </c>
      <c r="C738" s="7" t="n">
        <v>0.699183</v>
      </c>
      <c r="D738" s="16" t="n">
        <f aca="false">LOGINV(B738,$B$7,$C$7)</f>
        <v>12.5796526620336</v>
      </c>
      <c r="E738" s="16" t="n">
        <f aca="false">LOGINV(C738,$B$8,$C$8)</f>
        <v>152.965706934184</v>
      </c>
      <c r="F738" s="16" t="n">
        <f aca="false">$B$5/100*E738*2_Girdiler!$B$14*2_Girdiler!$B$15*2_Girdiler!$B$16</f>
        <v>3.84861718646406</v>
      </c>
      <c r="G738" s="16" t="n">
        <f aca="false">MIN(MATCH(F738,2_Girdiler!$B$20:$I$20,1),7)</f>
        <v>1</v>
      </c>
      <c r="H738" s="16" t="n">
        <f aca="false">IF(F738&gt;=40,2_Girdiler!$I$21+(F738-40)*(2_Girdiler!$I$21-2_Girdiler!$H$21)/(2_Girdiler!$I$20-2_Girdiler!$H$20),INDEX(2_Girdiler!$B$21:$I$21,G738)+(F738-INDEX(2_Girdiler!$B$20:$I$20,G738))*(INDEX(2_Girdiler!$B$21:$I$21,G738+1)-INDEX(2_Girdiler!$B$21:$I$21,G738))/(INDEX(2_Girdiler!$B$20:$I$20,G738+1)-INDEX(2_Girdiler!$B$20:$I$20,G738)))</f>
        <v>8.46695781022094</v>
      </c>
      <c r="I738" s="16" t="n">
        <f aca="false">H738/2_Girdiler!$B$17</f>
        <v>3.39221066114621</v>
      </c>
      <c r="J738" s="16" t="n">
        <f aca="false">D738+I738</f>
        <v>15.9718633231799</v>
      </c>
    </row>
    <row r="739" customFormat="false" ht="15" hidden="false" customHeight="false" outlineLevel="0" collapsed="false">
      <c r="A739" s="0" t="n">
        <v>727</v>
      </c>
      <c r="B739" s="7" t="n">
        <v>0.431733</v>
      </c>
      <c r="C739" s="7" t="n">
        <v>0.192449</v>
      </c>
      <c r="D739" s="16" t="n">
        <f aca="false">LOGINV(B739,$B$7,$C$7)</f>
        <v>12.3042826671592</v>
      </c>
      <c r="E739" s="16" t="n">
        <f aca="false">LOGINV(C739,$B$8,$C$8)</f>
        <v>62.3241898583682</v>
      </c>
      <c r="F739" s="16" t="n">
        <f aca="false">$B$5/100*E739*2_Girdiler!$B$14*2_Girdiler!$B$15*2_Girdiler!$B$16</f>
        <v>1.56807661683654</v>
      </c>
      <c r="G739" s="16" t="n">
        <f aca="false">MIN(MATCH(F739,2_Girdiler!$B$20:$I$20,1),7)</f>
        <v>1</v>
      </c>
      <c r="H739" s="16" t="n">
        <f aca="false">IF(F739&gt;=40,2_Girdiler!$I$21+(F739-40)*(2_Girdiler!$I$21-2_Girdiler!$H$21)/(2_Girdiler!$I$20-2_Girdiler!$H$20),INDEX(2_Girdiler!$B$21:$I$21,G739)+(F739-INDEX(2_Girdiler!$B$20:$I$20,G739))*(INDEX(2_Girdiler!$B$21:$I$21,G739+1)-INDEX(2_Girdiler!$B$21:$I$21,G739))/(INDEX(2_Girdiler!$B$20:$I$20,G739+1)-INDEX(2_Girdiler!$B$20:$I$20,G739)))</f>
        <v>3.4497685570404</v>
      </c>
      <c r="I739" s="16" t="n">
        <f aca="false">H739/2_Girdiler!$B$17</f>
        <v>1.38211881291683</v>
      </c>
      <c r="J739" s="16" t="n">
        <f aca="false">D739+I739</f>
        <v>13.6864014800761</v>
      </c>
    </row>
    <row r="740" customFormat="false" ht="15" hidden="false" customHeight="false" outlineLevel="0" collapsed="false">
      <c r="A740" s="0" t="n">
        <v>728</v>
      </c>
      <c r="B740" s="7" t="n">
        <v>0.055313</v>
      </c>
      <c r="C740" s="7" t="n">
        <v>0.923869</v>
      </c>
      <c r="D740" s="16" t="n">
        <f aca="false">LOGINV(B740,$B$7,$C$7)</f>
        <v>5.56519475985339</v>
      </c>
      <c r="E740" s="16" t="n">
        <f aca="false">LOGINV(C740,$B$8,$C$8)</f>
        <v>275.150600794825</v>
      </c>
      <c r="F740" s="16" t="n">
        <f aca="false">$B$5/100*E740*2_Girdiler!$B$14*2_Girdiler!$B$15*2_Girdiler!$B$16</f>
        <v>6.9227891159978</v>
      </c>
      <c r="G740" s="16" t="n">
        <f aca="false">MIN(MATCH(F740,2_Girdiler!$B$20:$I$20,1),7)</f>
        <v>2</v>
      </c>
      <c r="H740" s="16" t="n">
        <f aca="false">IF(F740&gt;=40,2_Girdiler!$I$21+(F740-40)*(2_Girdiler!$I$21-2_Girdiler!$H$21)/(2_Girdiler!$I$20-2_Girdiler!$H$20),INDEX(2_Girdiler!$B$21:$I$21,G740)+(F740-INDEX(2_Girdiler!$B$20:$I$20,G740))*(INDEX(2_Girdiler!$B$21:$I$21,G740+1)-INDEX(2_Girdiler!$B$21:$I$21,G740))/(INDEX(2_Girdiler!$B$20:$I$20,G740+1)-INDEX(2_Girdiler!$B$20:$I$20,G740)))</f>
        <v>14.0764625855965</v>
      </c>
      <c r="I740" s="16" t="n">
        <f aca="false">H740/2_Girdiler!$B$17</f>
        <v>5.6396084076909</v>
      </c>
      <c r="J740" s="16" t="n">
        <f aca="false">D740+I740</f>
        <v>11.2048031675443</v>
      </c>
    </row>
    <row r="741" customFormat="false" ht="15" hidden="false" customHeight="false" outlineLevel="0" collapsed="false">
      <c r="A741" s="0" t="n">
        <v>729</v>
      </c>
      <c r="B741" s="7" t="n">
        <v>0.366981</v>
      </c>
      <c r="C741" s="7" t="n">
        <v>0.837707</v>
      </c>
      <c r="D741" s="16" t="n">
        <f aca="false">LOGINV(B741,$B$7,$C$7)</f>
        <v>11.205021936375</v>
      </c>
      <c r="E741" s="16" t="n">
        <f aca="false">LOGINV(C741,$B$8,$C$8)</f>
        <v>206.251562373238</v>
      </c>
      <c r="F741" s="16" t="n">
        <f aca="false">$B$5/100*E741*2_Girdiler!$B$14*2_Girdiler!$B$15*2_Girdiler!$B$16</f>
        <v>5.18928930931067</v>
      </c>
      <c r="G741" s="16" t="n">
        <f aca="false">MIN(MATCH(F741,2_Girdiler!$B$20:$I$20,1),7)</f>
        <v>2</v>
      </c>
      <c r="H741" s="16" t="n">
        <f aca="false">IF(F741&gt;=40,2_Girdiler!$I$21+(F741-40)*(2_Girdiler!$I$21-2_Girdiler!$H$21)/(2_Girdiler!$I$20-2_Girdiler!$H$20),INDEX(2_Girdiler!$B$21:$I$21,G741)+(F741-INDEX(2_Girdiler!$B$20:$I$20,G741))*(INDEX(2_Girdiler!$B$21:$I$21,G741+1)-INDEX(2_Girdiler!$B$21:$I$21,G741))/(INDEX(2_Girdiler!$B$20:$I$20,G741+1)-INDEX(2_Girdiler!$B$20:$I$20,G741)))</f>
        <v>11.3028628948971</v>
      </c>
      <c r="I741" s="16" t="n">
        <f aca="false">H741/2_Girdiler!$B$17</f>
        <v>4.52839058289145</v>
      </c>
      <c r="J741" s="16" t="n">
        <f aca="false">D741+I741</f>
        <v>15.7334125192664</v>
      </c>
    </row>
    <row r="742" customFormat="false" ht="15" hidden="false" customHeight="false" outlineLevel="0" collapsed="false">
      <c r="A742" s="0" t="n">
        <v>730</v>
      </c>
      <c r="B742" s="7" t="n">
        <v>0.434014</v>
      </c>
      <c r="C742" s="7" t="n">
        <v>0.067096</v>
      </c>
      <c r="D742" s="16" t="n">
        <f aca="false">LOGINV(B742,$B$7,$C$7)</f>
        <v>12.3441252883326</v>
      </c>
      <c r="E742" s="16" t="n">
        <f aca="false">LOGINV(C742,$B$8,$C$8)</f>
        <v>41.5299995897139</v>
      </c>
      <c r="F742" s="16" t="n">
        <f aca="false">$B$5/100*E742*2_Girdiler!$B$14*2_Girdiler!$B$15*2_Girdiler!$B$16</f>
        <v>1.0448947896772</v>
      </c>
      <c r="G742" s="16" t="n">
        <f aca="false">MIN(MATCH(F742,2_Girdiler!$B$20:$I$20,1),7)</f>
        <v>1</v>
      </c>
      <c r="H742" s="16" t="n">
        <f aca="false">IF(F742&gt;=40,2_Girdiler!$I$21+(F742-40)*(2_Girdiler!$I$21-2_Girdiler!$H$21)/(2_Girdiler!$I$20-2_Girdiler!$H$20),INDEX(2_Girdiler!$B$21:$I$21,G742)+(F742-INDEX(2_Girdiler!$B$20:$I$20,G742))*(INDEX(2_Girdiler!$B$21:$I$21,G742+1)-INDEX(2_Girdiler!$B$21:$I$21,G742))/(INDEX(2_Girdiler!$B$20:$I$20,G742+1)-INDEX(2_Girdiler!$B$20:$I$20,G742)))</f>
        <v>2.29876853728984</v>
      </c>
      <c r="I742" s="16" t="n">
        <f aca="false">H742/2_Girdiler!$B$17</f>
        <v>0.920980984491123</v>
      </c>
      <c r="J742" s="16" t="n">
        <f aca="false">D742+I742</f>
        <v>13.2651062728237</v>
      </c>
    </row>
    <row r="743" customFormat="false" ht="15" hidden="false" customHeight="false" outlineLevel="0" collapsed="false">
      <c r="A743" s="0" t="n">
        <v>731</v>
      </c>
      <c r="B743" s="7" t="n">
        <v>0.556382</v>
      </c>
      <c r="C743" s="7" t="n">
        <v>0.088473</v>
      </c>
      <c r="D743" s="16" t="n">
        <f aca="false">LOGINV(B743,$B$7,$C$7)</f>
        <v>14.6558668089186</v>
      </c>
      <c r="E743" s="16" t="n">
        <f aca="false">LOGINV(C743,$B$8,$C$8)</f>
        <v>45.6801229091999</v>
      </c>
      <c r="F743" s="16" t="n">
        <f aca="false">$B$5/100*E743*2_Girdiler!$B$14*2_Girdiler!$B$15*2_Girdiler!$B$16</f>
        <v>1.14931189239547</v>
      </c>
      <c r="G743" s="16" t="n">
        <f aca="false">MIN(MATCH(F743,2_Girdiler!$B$20:$I$20,1),7)</f>
        <v>1</v>
      </c>
      <c r="H743" s="16" t="n">
        <f aca="false">IF(F743&gt;=40,2_Girdiler!$I$21+(F743-40)*(2_Girdiler!$I$21-2_Girdiler!$H$21)/(2_Girdiler!$I$20-2_Girdiler!$H$20),INDEX(2_Girdiler!$B$21:$I$21,G743)+(F743-INDEX(2_Girdiler!$B$20:$I$20,G743))*(INDEX(2_Girdiler!$B$21:$I$21,G743+1)-INDEX(2_Girdiler!$B$21:$I$21,G743))/(INDEX(2_Girdiler!$B$20:$I$20,G743+1)-INDEX(2_Girdiler!$B$20:$I$20,G743)))</f>
        <v>2.52848616327003</v>
      </c>
      <c r="I743" s="16" t="n">
        <f aca="false">H743/2_Girdiler!$B$17</f>
        <v>1.01301528977165</v>
      </c>
      <c r="J743" s="16" t="n">
        <f aca="false">D743+I743</f>
        <v>15.6688820986902</v>
      </c>
    </row>
    <row r="744" customFormat="false" ht="15" hidden="false" customHeight="false" outlineLevel="0" collapsed="false">
      <c r="A744" s="0" t="n">
        <v>732</v>
      </c>
      <c r="B744" s="7" t="n">
        <v>0.726003</v>
      </c>
      <c r="C744" s="7" t="n">
        <v>0.391795</v>
      </c>
      <c r="D744" s="16" t="n">
        <f aca="false">LOGINV(B744,$B$7,$C$7)</f>
        <v>18.9284961372184</v>
      </c>
      <c r="E744" s="16" t="n">
        <f aca="false">LOGINV(C744,$B$8,$C$8)</f>
        <v>91.4641041069198</v>
      </c>
      <c r="F744" s="16" t="n">
        <f aca="false">$B$5/100*E744*2_Girdiler!$B$14*2_Girdiler!$B$15*2_Girdiler!$B$16</f>
        <v>2.3012368593301</v>
      </c>
      <c r="G744" s="16" t="n">
        <f aca="false">MIN(MATCH(F744,2_Girdiler!$B$20:$I$20,1),7)</f>
        <v>1</v>
      </c>
      <c r="H744" s="16" t="n">
        <f aca="false">IF(F744&gt;=40,2_Girdiler!$I$21+(F744-40)*(2_Girdiler!$I$21-2_Girdiler!$H$21)/(2_Girdiler!$I$20-2_Girdiler!$H$20),INDEX(2_Girdiler!$B$21:$I$21,G744)+(F744-INDEX(2_Girdiler!$B$20:$I$20,G744))*(INDEX(2_Girdiler!$B$21:$I$21,G744+1)-INDEX(2_Girdiler!$B$21:$I$21,G744))/(INDEX(2_Girdiler!$B$20:$I$20,G744+1)-INDEX(2_Girdiler!$B$20:$I$20,G744)))</f>
        <v>5.06272109052622</v>
      </c>
      <c r="I744" s="16" t="n">
        <f aca="false">H744/2_Girdiler!$B$17</f>
        <v>2.02833377024288</v>
      </c>
      <c r="J744" s="16" t="n">
        <f aca="false">D744+I744</f>
        <v>20.9568299074613</v>
      </c>
    </row>
    <row r="745" customFormat="false" ht="15" hidden="false" customHeight="false" outlineLevel="0" collapsed="false">
      <c r="A745" s="0" t="n">
        <v>733</v>
      </c>
      <c r="B745" s="7" t="n">
        <v>0.799512</v>
      </c>
      <c r="C745" s="7" t="n">
        <v>0.103567</v>
      </c>
      <c r="D745" s="16" t="n">
        <f aca="false">LOGINV(B745,$B$7,$C$7)</f>
        <v>21.6271352186896</v>
      </c>
      <c r="E745" s="16" t="n">
        <f aca="false">LOGINV(C745,$B$8,$C$8)</f>
        <v>48.3729247101803</v>
      </c>
      <c r="F745" s="16" t="n">
        <f aca="false">$B$5/100*E745*2_Girdiler!$B$14*2_Girdiler!$B$15*2_Girdiler!$B$16</f>
        <v>1.21706278570814</v>
      </c>
      <c r="G745" s="16" t="n">
        <f aca="false">MIN(MATCH(F745,2_Girdiler!$B$20:$I$20,1),7)</f>
        <v>1</v>
      </c>
      <c r="H745" s="16" t="n">
        <f aca="false">IF(F745&gt;=40,2_Girdiler!$I$21+(F745-40)*(2_Girdiler!$I$21-2_Girdiler!$H$21)/(2_Girdiler!$I$20-2_Girdiler!$H$20),INDEX(2_Girdiler!$B$21:$I$21,G745)+(F745-INDEX(2_Girdiler!$B$20:$I$20,G745))*(INDEX(2_Girdiler!$B$21:$I$21,G745+1)-INDEX(2_Girdiler!$B$21:$I$21,G745))/(INDEX(2_Girdiler!$B$20:$I$20,G745+1)-INDEX(2_Girdiler!$B$20:$I$20,G745)))</f>
        <v>2.6775381285579</v>
      </c>
      <c r="I745" s="16" t="n">
        <f aca="false">H745/2_Girdiler!$B$17</f>
        <v>1.07273162201839</v>
      </c>
      <c r="J745" s="16" t="n">
        <f aca="false">D745+I745</f>
        <v>22.699866840708</v>
      </c>
    </row>
    <row r="746" customFormat="false" ht="15" hidden="false" customHeight="false" outlineLevel="0" collapsed="false">
      <c r="A746" s="0" t="n">
        <v>734</v>
      </c>
      <c r="B746" s="7" t="n">
        <v>0.026442</v>
      </c>
      <c r="C746" s="7" t="n">
        <v>0.123009</v>
      </c>
      <c r="D746" s="16" t="n">
        <f aca="false">LOGINV(B746,$B$7,$C$7)</f>
        <v>4.60318184052602</v>
      </c>
      <c r="E746" s="16" t="n">
        <f aca="false">LOGINV(C746,$B$8,$C$8)</f>
        <v>51.6453551070397</v>
      </c>
      <c r="F746" s="16" t="n">
        <f aca="false">$B$5/100*E746*2_Girdiler!$B$14*2_Girdiler!$B$15*2_Girdiler!$B$16</f>
        <v>1.29939713449312</v>
      </c>
      <c r="G746" s="16" t="n">
        <f aca="false">MIN(MATCH(F746,2_Girdiler!$B$20:$I$20,1),7)</f>
        <v>1</v>
      </c>
      <c r="H746" s="16" t="n">
        <f aca="false">IF(F746&gt;=40,2_Girdiler!$I$21+(F746-40)*(2_Girdiler!$I$21-2_Girdiler!$H$21)/(2_Girdiler!$I$20-2_Girdiler!$H$20),INDEX(2_Girdiler!$B$21:$I$21,G746)+(F746-INDEX(2_Girdiler!$B$20:$I$20,G746))*(INDEX(2_Girdiler!$B$21:$I$21,G746+1)-INDEX(2_Girdiler!$B$21:$I$21,G746))/(INDEX(2_Girdiler!$B$20:$I$20,G746+1)-INDEX(2_Girdiler!$B$20:$I$20,G746)))</f>
        <v>2.85867369588486</v>
      </c>
      <c r="I746" s="16" t="n">
        <f aca="false">H746/2_Girdiler!$B$17</f>
        <v>1.14530196149233</v>
      </c>
      <c r="J746" s="16" t="n">
        <f aca="false">D746+I746</f>
        <v>5.74848380201835</v>
      </c>
    </row>
    <row r="747" customFormat="false" ht="15" hidden="false" customHeight="false" outlineLevel="0" collapsed="false">
      <c r="A747" s="0" t="n">
        <v>735</v>
      </c>
      <c r="B747" s="7" t="n">
        <v>0.94199</v>
      </c>
      <c r="C747" s="7" t="n">
        <v>0.27448</v>
      </c>
      <c r="D747" s="16" t="n">
        <f aca="false">LOGINV(B747,$B$7,$C$7)</f>
        <v>32.5203459143508</v>
      </c>
      <c r="E747" s="16" t="n">
        <f aca="false">LOGINV(C747,$B$8,$C$8)</f>
        <v>74.1706490311956</v>
      </c>
      <c r="F747" s="16" t="n">
        <f aca="false">$B$5/100*E747*2_Girdiler!$B$14*2_Girdiler!$B$15*2_Girdiler!$B$16</f>
        <v>1.86613352962488</v>
      </c>
      <c r="G747" s="16" t="n">
        <f aca="false">MIN(MATCH(F747,2_Girdiler!$B$20:$I$20,1),7)</f>
        <v>1</v>
      </c>
      <c r="H747" s="16" t="n">
        <f aca="false">IF(F747&gt;=40,2_Girdiler!$I$21+(F747-40)*(2_Girdiler!$I$21-2_Girdiler!$H$21)/(2_Girdiler!$I$20-2_Girdiler!$H$20),INDEX(2_Girdiler!$B$21:$I$21,G747)+(F747-INDEX(2_Girdiler!$B$20:$I$20,G747))*(INDEX(2_Girdiler!$B$21:$I$21,G747+1)-INDEX(2_Girdiler!$B$21:$I$21,G747))/(INDEX(2_Girdiler!$B$20:$I$20,G747+1)-INDEX(2_Girdiler!$B$20:$I$20,G747)))</f>
        <v>4.10549376517474</v>
      </c>
      <c r="I747" s="16" t="n">
        <f aca="false">H747/2_Girdiler!$B$17</f>
        <v>1.64482923284244</v>
      </c>
      <c r="J747" s="16" t="n">
        <f aca="false">D747+I747</f>
        <v>34.1651751471932</v>
      </c>
    </row>
    <row r="748" customFormat="false" ht="15" hidden="false" customHeight="false" outlineLevel="0" collapsed="false">
      <c r="A748" s="0" t="n">
        <v>736</v>
      </c>
      <c r="B748" s="7" t="n">
        <v>0.588846</v>
      </c>
      <c r="C748" s="7" t="n">
        <v>0.390236</v>
      </c>
      <c r="D748" s="16" t="n">
        <f aca="false">LOGINV(B748,$B$7,$C$7)</f>
        <v>15.3479125896979</v>
      </c>
      <c r="E748" s="16" t="n">
        <f aca="false">LOGINV(C748,$B$8,$C$8)</f>
        <v>91.2246972864886</v>
      </c>
      <c r="F748" s="16" t="n">
        <f aca="false">$B$5/100*E748*2_Girdiler!$B$14*2_Girdiler!$B$15*2_Girdiler!$B$16</f>
        <v>2.29521338372805</v>
      </c>
      <c r="G748" s="16" t="n">
        <f aca="false">MIN(MATCH(F748,2_Girdiler!$B$20:$I$20,1),7)</f>
        <v>1</v>
      </c>
      <c r="H748" s="16" t="n">
        <f aca="false">IF(F748&gt;=40,2_Girdiler!$I$21+(F748-40)*(2_Girdiler!$I$21-2_Girdiler!$H$21)/(2_Girdiler!$I$20-2_Girdiler!$H$20),INDEX(2_Girdiler!$B$21:$I$21,G748)+(F748-INDEX(2_Girdiler!$B$20:$I$20,G748))*(INDEX(2_Girdiler!$B$21:$I$21,G748+1)-INDEX(2_Girdiler!$B$21:$I$21,G748))/(INDEX(2_Girdiler!$B$20:$I$20,G748+1)-INDEX(2_Girdiler!$B$20:$I$20,G748)))</f>
        <v>5.04946944420172</v>
      </c>
      <c r="I748" s="16" t="n">
        <f aca="false">H748/2_Girdiler!$B$17</f>
        <v>2.023024617068</v>
      </c>
      <c r="J748" s="16" t="n">
        <f aca="false">D748+I748</f>
        <v>17.3709372067659</v>
      </c>
    </row>
    <row r="749" customFormat="false" ht="15" hidden="false" customHeight="false" outlineLevel="0" collapsed="false">
      <c r="A749" s="0" t="n">
        <v>737</v>
      </c>
      <c r="B749" s="7" t="n">
        <v>0.216189</v>
      </c>
      <c r="C749" s="7" t="n">
        <v>0.159061</v>
      </c>
      <c r="D749" s="16" t="n">
        <f aca="false">LOGINV(B749,$B$7,$C$7)</f>
        <v>8.74226364252862</v>
      </c>
      <c r="E749" s="16" t="n">
        <f aca="false">LOGINV(C749,$B$8,$C$8)</f>
        <v>57.3292288558763</v>
      </c>
      <c r="F749" s="16" t="n">
        <f aca="false">$B$5/100*E749*2_Girdiler!$B$14*2_Girdiler!$B$15*2_Girdiler!$B$16</f>
        <v>1.44240339801385</v>
      </c>
      <c r="G749" s="16" t="n">
        <f aca="false">MIN(MATCH(F749,2_Girdiler!$B$20:$I$20,1),7)</f>
        <v>1</v>
      </c>
      <c r="H749" s="16" t="n">
        <f aca="false">IF(F749&gt;=40,2_Girdiler!$I$21+(F749-40)*(2_Girdiler!$I$21-2_Girdiler!$H$21)/(2_Girdiler!$I$20-2_Girdiler!$H$20),INDEX(2_Girdiler!$B$21:$I$21,G749)+(F749-INDEX(2_Girdiler!$B$20:$I$20,G749))*(INDEX(2_Girdiler!$B$21:$I$21,G749+1)-INDEX(2_Girdiler!$B$21:$I$21,G749))/(INDEX(2_Girdiler!$B$20:$I$20,G749+1)-INDEX(2_Girdiler!$B$20:$I$20,G749)))</f>
        <v>3.17328747563046</v>
      </c>
      <c r="I749" s="16" t="n">
        <f aca="false">H749/2_Girdiler!$B$17</f>
        <v>1.27134914889041</v>
      </c>
      <c r="J749" s="16" t="n">
        <f aca="false">D749+I749</f>
        <v>10.013612791419</v>
      </c>
    </row>
    <row r="750" customFormat="false" ht="15" hidden="false" customHeight="false" outlineLevel="0" collapsed="false">
      <c r="A750" s="0" t="n">
        <v>738</v>
      </c>
      <c r="B750" s="7" t="n">
        <v>0.593913</v>
      </c>
      <c r="C750" s="7" t="n">
        <v>0.464006</v>
      </c>
      <c r="D750" s="16" t="n">
        <f aca="false">LOGINV(B750,$B$7,$C$7)</f>
        <v>15.4599175197192</v>
      </c>
      <c r="E750" s="16" t="n">
        <f aca="false">LOGINV(C750,$B$8,$C$8)</f>
        <v>103.018700164709</v>
      </c>
      <c r="F750" s="16" t="n">
        <f aca="false">$B$5/100*E750*2_Girdiler!$B$14*2_Girdiler!$B$15*2_Girdiler!$B$16</f>
        <v>2.59195049614408</v>
      </c>
      <c r="G750" s="16" t="n">
        <f aca="false">MIN(MATCH(F750,2_Girdiler!$B$20:$I$20,1),7)</f>
        <v>1</v>
      </c>
      <c r="H750" s="16" t="n">
        <f aca="false">IF(F750&gt;=40,2_Girdiler!$I$21+(F750-40)*(2_Girdiler!$I$21-2_Girdiler!$H$21)/(2_Girdiler!$I$20-2_Girdiler!$H$20),INDEX(2_Girdiler!$B$21:$I$21,G750)+(F750-INDEX(2_Girdiler!$B$20:$I$20,G750))*(INDEX(2_Girdiler!$B$21:$I$21,G750+1)-INDEX(2_Girdiler!$B$21:$I$21,G750))/(INDEX(2_Girdiler!$B$20:$I$20,G750+1)-INDEX(2_Girdiler!$B$20:$I$20,G750)))</f>
        <v>5.70229109151698</v>
      </c>
      <c r="I750" s="16" t="n">
        <f aca="false">H750/2_Girdiler!$B$17</f>
        <v>2.28457175140905</v>
      </c>
      <c r="J750" s="16" t="n">
        <f aca="false">D750+I750</f>
        <v>17.7444892711283</v>
      </c>
    </row>
    <row r="751" customFormat="false" ht="15" hidden="false" customHeight="false" outlineLevel="0" collapsed="false">
      <c r="A751" s="0" t="n">
        <v>739</v>
      </c>
      <c r="B751" s="7" t="n">
        <v>0.959371</v>
      </c>
      <c r="C751" s="7" t="n">
        <v>0.829479</v>
      </c>
      <c r="D751" s="16" t="n">
        <f aca="false">LOGINV(B751,$B$7,$C$7)</f>
        <v>35.7871746858216</v>
      </c>
      <c r="E751" s="16" t="n">
        <f aca="false">LOGINV(C751,$B$8,$C$8)</f>
        <v>201.908586515841</v>
      </c>
      <c r="F751" s="16" t="n">
        <f aca="false">$B$5/100*E751*2_Girdiler!$B$14*2_Girdiler!$B$15*2_Girdiler!$B$16</f>
        <v>5.08002003673856</v>
      </c>
      <c r="G751" s="16" t="n">
        <f aca="false">MIN(MATCH(F751,2_Girdiler!$B$20:$I$20,1),7)</f>
        <v>2</v>
      </c>
      <c r="H751" s="16" t="n">
        <f aca="false">IF(F751&gt;=40,2_Girdiler!$I$21+(F751-40)*(2_Girdiler!$I$21-2_Girdiler!$H$21)/(2_Girdiler!$I$20-2_Girdiler!$H$20),INDEX(2_Girdiler!$B$21:$I$21,G751)+(F751-INDEX(2_Girdiler!$B$20:$I$20,G751))*(INDEX(2_Girdiler!$B$21:$I$21,G751+1)-INDEX(2_Girdiler!$B$21:$I$21,G751))/(INDEX(2_Girdiler!$B$20:$I$20,G751+1)-INDEX(2_Girdiler!$B$20:$I$20,G751)))</f>
        <v>11.1280320587817</v>
      </c>
      <c r="I751" s="16" t="n">
        <f aca="false">H751/2_Girdiler!$B$17</f>
        <v>4.45834617739651</v>
      </c>
      <c r="J751" s="16" t="n">
        <f aca="false">D751+I751</f>
        <v>40.2455208632181</v>
      </c>
    </row>
    <row r="752" customFormat="false" ht="15" hidden="false" customHeight="false" outlineLevel="0" collapsed="false">
      <c r="A752" s="0" t="n">
        <v>740</v>
      </c>
      <c r="B752" s="7" t="n">
        <v>0.819848</v>
      </c>
      <c r="C752" s="7" t="n">
        <v>0.06614</v>
      </c>
      <c r="D752" s="16" t="n">
        <f aca="false">LOGINV(B752,$B$7,$C$7)</f>
        <v>22.5492476418393</v>
      </c>
      <c r="E752" s="16" t="n">
        <f aca="false">LOGINV(C752,$B$8,$C$8)</f>
        <v>41.3321617369195</v>
      </c>
      <c r="F752" s="16" t="n">
        <f aca="false">$B$5/100*E752*2_Girdiler!$B$14*2_Girdiler!$B$15*2_Girdiler!$B$16</f>
        <v>1.03991718930089</v>
      </c>
      <c r="G752" s="16" t="n">
        <f aca="false">MIN(MATCH(F752,2_Girdiler!$B$20:$I$20,1),7)</f>
        <v>1</v>
      </c>
      <c r="H752" s="16" t="n">
        <f aca="false">IF(F752&gt;=40,2_Girdiler!$I$21+(F752-40)*(2_Girdiler!$I$21-2_Girdiler!$H$21)/(2_Girdiler!$I$20-2_Girdiler!$H$20),INDEX(2_Girdiler!$B$21:$I$21,G752)+(F752-INDEX(2_Girdiler!$B$20:$I$20,G752))*(INDEX(2_Girdiler!$B$21:$I$21,G752+1)-INDEX(2_Girdiler!$B$21:$I$21,G752))/(INDEX(2_Girdiler!$B$20:$I$20,G752+1)-INDEX(2_Girdiler!$B$20:$I$20,G752)))</f>
        <v>2.28781781646197</v>
      </c>
      <c r="I752" s="16" t="n">
        <f aca="false">H752/2_Girdiler!$B$17</f>
        <v>0.916593676467134</v>
      </c>
      <c r="J752" s="16" t="n">
        <f aca="false">D752+I752</f>
        <v>23.4658413183064</v>
      </c>
    </row>
    <row r="753" customFormat="false" ht="15" hidden="false" customHeight="false" outlineLevel="0" collapsed="false">
      <c r="A753" s="0" t="n">
        <v>741</v>
      </c>
      <c r="B753" s="7" t="n">
        <v>0.451563</v>
      </c>
      <c r="C753" s="7" t="n">
        <v>0.003296</v>
      </c>
      <c r="D753" s="16" t="n">
        <f aca="false">LOGINV(B753,$B$7,$C$7)</f>
        <v>12.6537922202271</v>
      </c>
      <c r="E753" s="16" t="n">
        <f aca="false">LOGINV(C753,$B$8,$C$8)</f>
        <v>18.9072663999106</v>
      </c>
      <c r="F753" s="16" t="n">
        <f aca="false">$B$5/100*E753*2_Girdiler!$B$14*2_Girdiler!$B$15*2_Girdiler!$B$16</f>
        <v>0.475706822621751</v>
      </c>
      <c r="G753" s="16" t="n">
        <f aca="false">MIN(MATCH(F753,2_Girdiler!$B$20:$I$20,1),7)</f>
        <v>1</v>
      </c>
      <c r="H753" s="16" t="n">
        <f aca="false">IF(F753&gt;=40,2_Girdiler!$I$21+(F753-40)*(2_Girdiler!$I$21-2_Girdiler!$H$21)/(2_Girdiler!$I$20-2_Girdiler!$H$20),INDEX(2_Girdiler!$B$21:$I$21,G753)+(F753-INDEX(2_Girdiler!$B$20:$I$20,G753))*(INDEX(2_Girdiler!$B$21:$I$21,G753+1)-INDEX(2_Girdiler!$B$21:$I$21,G753))/(INDEX(2_Girdiler!$B$20:$I$20,G753+1)-INDEX(2_Girdiler!$B$20:$I$20,G753)))</f>
        <v>1.04655500976785</v>
      </c>
      <c r="I753" s="16" t="n">
        <f aca="false">H753/2_Girdiler!$B$17</f>
        <v>0.419292872503146</v>
      </c>
      <c r="J753" s="16" t="n">
        <f aca="false">D753+I753</f>
        <v>13.0730850927303</v>
      </c>
    </row>
    <row r="754" customFormat="false" ht="15" hidden="false" customHeight="false" outlineLevel="0" collapsed="false">
      <c r="A754" s="0" t="n">
        <v>742</v>
      </c>
      <c r="B754" s="7" t="n">
        <v>0.848812</v>
      </c>
      <c r="C754" s="7" t="n">
        <v>0.256079</v>
      </c>
      <c r="D754" s="16" t="n">
        <f aca="false">LOGINV(B754,$B$7,$C$7)</f>
        <v>24.0629988902418</v>
      </c>
      <c r="E754" s="16" t="n">
        <f aca="false">LOGINV(C754,$B$8,$C$8)</f>
        <v>71.5299322417425</v>
      </c>
      <c r="F754" s="16" t="n">
        <f aca="false">$B$5/100*E754*2_Girdiler!$B$14*2_Girdiler!$B$15*2_Girdiler!$B$16</f>
        <v>1.79969309520224</v>
      </c>
      <c r="G754" s="16" t="n">
        <f aca="false">MIN(MATCH(F754,2_Girdiler!$B$20:$I$20,1),7)</f>
        <v>1</v>
      </c>
      <c r="H754" s="16" t="n">
        <f aca="false">IF(F754&gt;=40,2_Girdiler!$I$21+(F754-40)*(2_Girdiler!$I$21-2_Girdiler!$H$21)/(2_Girdiler!$I$20-2_Girdiler!$H$20),INDEX(2_Girdiler!$B$21:$I$21,G754)+(F754-INDEX(2_Girdiler!$B$20:$I$20,G754))*(INDEX(2_Girdiler!$B$21:$I$21,G754+1)-INDEX(2_Girdiler!$B$21:$I$21,G754))/(INDEX(2_Girdiler!$B$20:$I$20,G754+1)-INDEX(2_Girdiler!$B$20:$I$20,G754)))</f>
        <v>3.95932480944493</v>
      </c>
      <c r="I754" s="16" t="n">
        <f aca="false">H754/2_Girdiler!$B$17</f>
        <v>1.58626795250198</v>
      </c>
      <c r="J754" s="16" t="n">
        <f aca="false">D754+I754</f>
        <v>25.6492668427437</v>
      </c>
    </row>
    <row r="755" customFormat="false" ht="15" hidden="false" customHeight="false" outlineLevel="0" collapsed="false">
      <c r="A755" s="0" t="n">
        <v>743</v>
      </c>
      <c r="B755" s="7" t="n">
        <v>0.428611</v>
      </c>
      <c r="C755" s="7" t="n">
        <v>0.236121</v>
      </c>
      <c r="D755" s="16" t="n">
        <f aca="false">LOGINV(B755,$B$7,$C$7)</f>
        <v>12.2498941563465</v>
      </c>
      <c r="E755" s="16" t="n">
        <f aca="false">LOGINV(C755,$B$8,$C$8)</f>
        <v>68.6636870655422</v>
      </c>
      <c r="F755" s="16" t="n">
        <f aca="false">$B$5/100*E755*2_Girdiler!$B$14*2_Girdiler!$B$15*2_Girdiler!$B$16</f>
        <v>1.72757836656904</v>
      </c>
      <c r="G755" s="16" t="n">
        <f aca="false">MIN(MATCH(F755,2_Girdiler!$B$20:$I$20,1),7)</f>
        <v>1</v>
      </c>
      <c r="H755" s="16" t="n">
        <f aca="false">IF(F755&gt;=40,2_Girdiler!$I$21+(F755-40)*(2_Girdiler!$I$21-2_Girdiler!$H$21)/(2_Girdiler!$I$20-2_Girdiler!$H$20),INDEX(2_Girdiler!$B$21:$I$21,G755)+(F755-INDEX(2_Girdiler!$B$20:$I$20,G755))*(INDEX(2_Girdiler!$B$21:$I$21,G755+1)-INDEX(2_Girdiler!$B$21:$I$21,G755))/(INDEX(2_Girdiler!$B$20:$I$20,G755+1)-INDEX(2_Girdiler!$B$20:$I$20,G755)))</f>
        <v>3.80067240645189</v>
      </c>
      <c r="I755" s="16" t="n">
        <f aca="false">H755/2_Girdiler!$B$17</f>
        <v>1.52270529104643</v>
      </c>
      <c r="J755" s="16" t="n">
        <f aca="false">D755+I755</f>
        <v>13.7725994473929</v>
      </c>
    </row>
    <row r="756" customFormat="false" ht="15" hidden="false" customHeight="false" outlineLevel="0" collapsed="false">
      <c r="A756" s="0" t="n">
        <v>744</v>
      </c>
      <c r="B756" s="7" t="n">
        <v>0.088052</v>
      </c>
      <c r="C756" s="7" t="n">
        <v>0.958607</v>
      </c>
      <c r="D756" s="16" t="n">
        <f aca="false">LOGINV(B756,$B$7,$C$7)</f>
        <v>6.37078174707889</v>
      </c>
      <c r="E756" s="16" t="n">
        <f aca="false">LOGINV(C756,$B$8,$C$8)</f>
        <v>334.623790406567</v>
      </c>
      <c r="F756" s="16" t="n">
        <f aca="false">$B$5/100*E756*2_Girdiler!$B$14*2_Girdiler!$B$15*2_Girdiler!$B$16</f>
        <v>8.41913456662922</v>
      </c>
      <c r="G756" s="16" t="n">
        <f aca="false">MIN(MATCH(F756,2_Girdiler!$B$20:$I$20,1),7)</f>
        <v>2</v>
      </c>
      <c r="H756" s="16" t="n">
        <f aca="false">IF(F756&gt;=40,2_Girdiler!$I$21+(F756-40)*(2_Girdiler!$I$21-2_Girdiler!$H$21)/(2_Girdiler!$I$20-2_Girdiler!$H$20),INDEX(2_Girdiler!$B$21:$I$21,G756)+(F756-INDEX(2_Girdiler!$B$20:$I$20,G756))*(INDEX(2_Girdiler!$B$21:$I$21,G756+1)-INDEX(2_Girdiler!$B$21:$I$21,G756))/(INDEX(2_Girdiler!$B$20:$I$20,G756+1)-INDEX(2_Girdiler!$B$20:$I$20,G756)))</f>
        <v>16.4706153066068</v>
      </c>
      <c r="I756" s="16" t="n">
        <f aca="false">H756/2_Girdiler!$B$17</f>
        <v>6.59880420937771</v>
      </c>
      <c r="J756" s="16" t="n">
        <f aca="false">D756+I756</f>
        <v>12.9695859564566</v>
      </c>
    </row>
    <row r="757" customFormat="false" ht="15" hidden="false" customHeight="false" outlineLevel="0" collapsed="false">
      <c r="A757" s="0" t="n">
        <v>745</v>
      </c>
      <c r="B757" s="7" t="n">
        <v>0.566534</v>
      </c>
      <c r="C757" s="7" t="n">
        <v>0.459507</v>
      </c>
      <c r="D757" s="16" t="n">
        <f aca="false">LOGINV(B757,$B$7,$C$7)</f>
        <v>14.867775182494</v>
      </c>
      <c r="E757" s="16" t="n">
        <f aca="false">LOGINV(C757,$B$8,$C$8)</f>
        <v>102.268054204337</v>
      </c>
      <c r="F757" s="16" t="n">
        <f aca="false">$B$5/100*E757*2_Girdiler!$B$14*2_Girdiler!$B$15*2_Girdiler!$B$16</f>
        <v>2.57306424378112</v>
      </c>
      <c r="G757" s="16" t="n">
        <f aca="false">MIN(MATCH(F757,2_Girdiler!$B$20:$I$20,1),7)</f>
        <v>1</v>
      </c>
      <c r="H757" s="16" t="n">
        <f aca="false">IF(F757&gt;=40,2_Girdiler!$I$21+(F757-40)*(2_Girdiler!$I$21-2_Girdiler!$H$21)/(2_Girdiler!$I$20-2_Girdiler!$H$20),INDEX(2_Girdiler!$B$21:$I$21,G757)+(F757-INDEX(2_Girdiler!$B$20:$I$20,G757))*(INDEX(2_Girdiler!$B$21:$I$21,G757+1)-INDEX(2_Girdiler!$B$21:$I$21,G757))/(INDEX(2_Girdiler!$B$20:$I$20,G757+1)-INDEX(2_Girdiler!$B$20:$I$20,G757)))</f>
        <v>5.66074133631847</v>
      </c>
      <c r="I757" s="16" t="n">
        <f aca="false">H757/2_Girdiler!$B$17</f>
        <v>2.26792521487118</v>
      </c>
      <c r="J757" s="16" t="n">
        <f aca="false">D757+I757</f>
        <v>17.1357003973652</v>
      </c>
    </row>
    <row r="758" customFormat="false" ht="15" hidden="false" customHeight="false" outlineLevel="0" collapsed="false">
      <c r="A758" s="0" t="n">
        <v>746</v>
      </c>
      <c r="B758" s="7" t="n">
        <v>0.776185</v>
      </c>
      <c r="C758" s="7" t="n">
        <v>0.489205</v>
      </c>
      <c r="D758" s="16" t="n">
        <f aca="false">LOGINV(B758,$B$7,$C$7)</f>
        <v>20.6780759684279</v>
      </c>
      <c r="E758" s="16" t="n">
        <f aca="false">LOGINV(C758,$B$8,$C$8)</f>
        <v>107.31413079299</v>
      </c>
      <c r="F758" s="16" t="n">
        <f aca="false">$B$5/100*E758*2_Girdiler!$B$14*2_Girdiler!$B$15*2_Girdiler!$B$16</f>
        <v>2.70002353075162</v>
      </c>
      <c r="G758" s="16" t="n">
        <f aca="false">MIN(MATCH(F758,2_Girdiler!$B$20:$I$20,1),7)</f>
        <v>1</v>
      </c>
      <c r="H758" s="16" t="n">
        <f aca="false">IF(F758&gt;=40,2_Girdiler!$I$21+(F758-40)*(2_Girdiler!$I$21-2_Girdiler!$H$21)/(2_Girdiler!$I$20-2_Girdiler!$H$20),INDEX(2_Girdiler!$B$21:$I$21,G758)+(F758-INDEX(2_Girdiler!$B$20:$I$20,G758))*(INDEX(2_Girdiler!$B$21:$I$21,G758+1)-INDEX(2_Girdiler!$B$21:$I$21,G758))/(INDEX(2_Girdiler!$B$20:$I$20,G758+1)-INDEX(2_Girdiler!$B$20:$I$20,G758)))</f>
        <v>5.94005176765356</v>
      </c>
      <c r="I758" s="16" t="n">
        <f aca="false">H758/2_Girdiler!$B$17</f>
        <v>2.37982843255351</v>
      </c>
      <c r="J758" s="16" t="n">
        <f aca="false">D758+I758</f>
        <v>23.0579044009814</v>
      </c>
    </row>
    <row r="759" customFormat="false" ht="15" hidden="false" customHeight="false" outlineLevel="0" collapsed="false">
      <c r="A759" s="0" t="n">
        <v>747</v>
      </c>
      <c r="B759" s="7" t="n">
        <v>0.846855</v>
      </c>
      <c r="C759" s="7" t="n">
        <v>0.810287</v>
      </c>
      <c r="D759" s="16" t="n">
        <f aca="false">LOGINV(B759,$B$7,$C$7)</f>
        <v>23.951746378411</v>
      </c>
      <c r="E759" s="16" t="n">
        <f aca="false">LOGINV(C759,$B$8,$C$8)</f>
        <v>192.595885518791</v>
      </c>
      <c r="F759" s="16" t="n">
        <f aca="false">$B$5/100*E759*2_Girdiler!$B$14*2_Girdiler!$B$15*2_Girdiler!$B$16</f>
        <v>4.84571247965278</v>
      </c>
      <c r="G759" s="16" t="n">
        <f aca="false">MIN(MATCH(F759,2_Girdiler!$B$20:$I$20,1),7)</f>
        <v>1</v>
      </c>
      <c r="H759" s="16" t="n">
        <f aca="false">IF(F759&gt;=40,2_Girdiler!$I$21+(F759-40)*(2_Girdiler!$I$21-2_Girdiler!$H$21)/(2_Girdiler!$I$20-2_Girdiler!$H$20),INDEX(2_Girdiler!$B$21:$I$21,G759)+(F759-INDEX(2_Girdiler!$B$20:$I$20,G759))*(INDEX(2_Girdiler!$B$21:$I$21,G759+1)-INDEX(2_Girdiler!$B$21:$I$21,G759))/(INDEX(2_Girdiler!$B$20:$I$20,G759+1)-INDEX(2_Girdiler!$B$20:$I$20,G759)))</f>
        <v>10.6605674552361</v>
      </c>
      <c r="I759" s="16" t="n">
        <f aca="false">H759/2_Girdiler!$B$17</f>
        <v>4.27106067918114</v>
      </c>
      <c r="J759" s="16" t="n">
        <f aca="false">D759+I759</f>
        <v>28.2228070575922</v>
      </c>
    </row>
    <row r="760" customFormat="false" ht="15" hidden="false" customHeight="false" outlineLevel="0" collapsed="false">
      <c r="A760" s="0" t="n">
        <v>748</v>
      </c>
      <c r="B760" s="7" t="n">
        <v>0.022978</v>
      </c>
      <c r="C760" s="7" t="n">
        <v>0.489325</v>
      </c>
      <c r="D760" s="16" t="n">
        <f aca="false">LOGINV(B760,$B$7,$C$7)</f>
        <v>4.45195191205478</v>
      </c>
      <c r="E760" s="16" t="n">
        <f aca="false">LOGINV(C760,$B$8,$C$8)</f>
        <v>107.334976843049</v>
      </c>
      <c r="F760" s="16" t="n">
        <f aca="false">$B$5/100*E760*2_Girdiler!$B$14*2_Girdiler!$B$15*2_Girdiler!$B$16</f>
        <v>2.70054801737111</v>
      </c>
      <c r="G760" s="16" t="n">
        <f aca="false">MIN(MATCH(F760,2_Girdiler!$B$20:$I$20,1),7)</f>
        <v>1</v>
      </c>
      <c r="H760" s="16" t="n">
        <f aca="false">IF(F760&gt;=40,2_Girdiler!$I$21+(F760-40)*(2_Girdiler!$I$21-2_Girdiler!$H$21)/(2_Girdiler!$I$20-2_Girdiler!$H$20),INDEX(2_Girdiler!$B$21:$I$21,G760)+(F760-INDEX(2_Girdiler!$B$20:$I$20,G760))*(INDEX(2_Girdiler!$B$21:$I$21,G760+1)-INDEX(2_Girdiler!$B$21:$I$21,G760))/(INDEX(2_Girdiler!$B$20:$I$20,G760+1)-INDEX(2_Girdiler!$B$20:$I$20,G760)))</f>
        <v>5.94120563821644</v>
      </c>
      <c r="I760" s="16" t="n">
        <f aca="false">H760/2_Girdiler!$B$17</f>
        <v>2.38029072043928</v>
      </c>
      <c r="J760" s="16" t="n">
        <f aca="false">D760+I760</f>
        <v>6.83224263249406</v>
      </c>
    </row>
    <row r="761" customFormat="false" ht="15" hidden="false" customHeight="false" outlineLevel="0" collapsed="false">
      <c r="A761" s="0" t="n">
        <v>749</v>
      </c>
      <c r="B761" s="7" t="n">
        <v>0.03625</v>
      </c>
      <c r="C761" s="7" t="n">
        <v>0.386964</v>
      </c>
      <c r="D761" s="16" t="n">
        <f aca="false">LOGINV(B761,$B$7,$C$7)</f>
        <v>4.97650986986667</v>
      </c>
      <c r="E761" s="16" t="n">
        <f aca="false">LOGINV(C761,$B$8,$C$8)</f>
        <v>90.7233891149873</v>
      </c>
      <c r="F761" s="16" t="n">
        <f aca="false">$B$5/100*E761*2_Girdiler!$B$14*2_Girdiler!$B$15*2_Girdiler!$B$16</f>
        <v>2.28260047013308</v>
      </c>
      <c r="G761" s="16" t="n">
        <f aca="false">MIN(MATCH(F761,2_Girdiler!$B$20:$I$20,1),7)</f>
        <v>1</v>
      </c>
      <c r="H761" s="16" t="n">
        <f aca="false">IF(F761&gt;=40,2_Girdiler!$I$21+(F761-40)*(2_Girdiler!$I$21-2_Girdiler!$H$21)/(2_Girdiler!$I$20-2_Girdiler!$H$20),INDEX(2_Girdiler!$B$21:$I$21,G761)+(F761-INDEX(2_Girdiler!$B$20:$I$20,G761))*(INDEX(2_Girdiler!$B$21:$I$21,G761+1)-INDEX(2_Girdiler!$B$21:$I$21,G761))/(INDEX(2_Girdiler!$B$20:$I$20,G761+1)-INDEX(2_Girdiler!$B$20:$I$20,G761)))</f>
        <v>5.02172103429278</v>
      </c>
      <c r="I761" s="16" t="n">
        <f aca="false">H761/2_Girdiler!$B$17</f>
        <v>2.01190746566217</v>
      </c>
      <c r="J761" s="16" t="n">
        <f aca="false">D761+I761</f>
        <v>6.98841733552884</v>
      </c>
    </row>
    <row r="762" customFormat="false" ht="15" hidden="false" customHeight="false" outlineLevel="0" collapsed="false">
      <c r="A762" s="0" t="n">
        <v>750</v>
      </c>
      <c r="B762" s="7" t="n">
        <v>0.369925</v>
      </c>
      <c r="C762" s="7" t="n">
        <v>0.798843</v>
      </c>
      <c r="D762" s="16" t="n">
        <f aca="false">LOGINV(B762,$B$7,$C$7)</f>
        <v>11.2538941967008</v>
      </c>
      <c r="E762" s="16" t="n">
        <f aca="false">LOGINV(C762,$B$8,$C$8)</f>
        <v>187.510067453879</v>
      </c>
      <c r="F762" s="16" t="n">
        <f aca="false">$B$5/100*E762*2_Girdiler!$B$14*2_Girdiler!$B$15*2_Girdiler!$B$16</f>
        <v>4.71775329713959</v>
      </c>
      <c r="G762" s="16" t="n">
        <f aca="false">MIN(MATCH(F762,2_Girdiler!$B$20:$I$20,1),7)</f>
        <v>1</v>
      </c>
      <c r="H762" s="16" t="n">
        <f aca="false">IF(F762&gt;=40,2_Girdiler!$I$21+(F762-40)*(2_Girdiler!$I$21-2_Girdiler!$H$21)/(2_Girdiler!$I$20-2_Girdiler!$H$20),INDEX(2_Girdiler!$B$21:$I$21,G762)+(F762-INDEX(2_Girdiler!$B$20:$I$20,G762))*(INDEX(2_Girdiler!$B$21:$I$21,G762+1)-INDEX(2_Girdiler!$B$21:$I$21,G762))/(INDEX(2_Girdiler!$B$20:$I$20,G762+1)-INDEX(2_Girdiler!$B$20:$I$20,G762)))</f>
        <v>10.3790572537071</v>
      </c>
      <c r="I762" s="16" t="n">
        <f aca="false">H762/2_Girdiler!$B$17</f>
        <v>4.15827614331214</v>
      </c>
      <c r="J762" s="16" t="n">
        <f aca="false">D762+I762</f>
        <v>15.412170340013</v>
      </c>
    </row>
    <row r="763" customFormat="false" ht="15" hidden="false" customHeight="false" outlineLevel="0" collapsed="false">
      <c r="A763" s="0" t="n">
        <v>751</v>
      </c>
      <c r="B763" s="7" t="n">
        <v>0.229227</v>
      </c>
      <c r="C763" s="7" t="n">
        <v>0.587812</v>
      </c>
      <c r="D763" s="16" t="n">
        <f aca="false">LOGINV(B763,$B$7,$C$7)</f>
        <v>8.95799518036492</v>
      </c>
      <c r="E763" s="16" t="n">
        <f aca="false">LOGINV(C763,$B$8,$C$8)</f>
        <v>126.024782572278</v>
      </c>
      <c r="F763" s="16" t="n">
        <f aca="false">$B$5/100*E763*2_Girdiler!$B$14*2_Girdiler!$B$15*2_Girdiler!$B$16</f>
        <v>3.17078352951852</v>
      </c>
      <c r="G763" s="16" t="n">
        <f aca="false">MIN(MATCH(F763,2_Girdiler!$B$20:$I$20,1),7)</f>
        <v>1</v>
      </c>
      <c r="H763" s="16" t="n">
        <f aca="false">IF(F763&gt;=40,2_Girdiler!$I$21+(F763-40)*(2_Girdiler!$I$21-2_Girdiler!$H$21)/(2_Girdiler!$I$20-2_Girdiler!$H$20),INDEX(2_Girdiler!$B$21:$I$21,G763)+(F763-INDEX(2_Girdiler!$B$20:$I$20,G763))*(INDEX(2_Girdiler!$B$21:$I$21,G763+1)-INDEX(2_Girdiler!$B$21:$I$21,G763))/(INDEX(2_Girdiler!$B$20:$I$20,G763+1)-INDEX(2_Girdiler!$B$20:$I$20,G763)))</f>
        <v>6.97572376494075</v>
      </c>
      <c r="I763" s="16" t="n">
        <f aca="false">H763/2_Girdiler!$B$17</f>
        <v>2.79476112377434</v>
      </c>
      <c r="J763" s="16" t="n">
        <f aca="false">D763+I763</f>
        <v>11.7527563041393</v>
      </c>
    </row>
    <row r="764" customFormat="false" ht="15" hidden="false" customHeight="false" outlineLevel="0" collapsed="false">
      <c r="A764" s="0" t="n">
        <v>752</v>
      </c>
      <c r="B764" s="7" t="n">
        <v>0.466373</v>
      </c>
      <c r="C764" s="7" t="n">
        <v>0.826305</v>
      </c>
      <c r="D764" s="16" t="n">
        <f aca="false">LOGINV(B764,$B$7,$C$7)</f>
        <v>12.9197967030413</v>
      </c>
      <c r="E764" s="16" t="n">
        <f aca="false">LOGINV(C764,$B$8,$C$8)</f>
        <v>200.293161598757</v>
      </c>
      <c r="F764" s="16" t="n">
        <f aca="false">$B$5/100*E764*2_Girdiler!$B$14*2_Girdiler!$B$15*2_Girdiler!$B$16</f>
        <v>5.03937594582473</v>
      </c>
      <c r="G764" s="16" t="n">
        <f aca="false">MIN(MATCH(F764,2_Girdiler!$B$20:$I$20,1),7)</f>
        <v>2</v>
      </c>
      <c r="H764" s="16" t="n">
        <f aca="false">IF(F764&gt;=40,2_Girdiler!$I$21+(F764-40)*(2_Girdiler!$I$21-2_Girdiler!$H$21)/(2_Girdiler!$I$20-2_Girdiler!$H$20),INDEX(2_Girdiler!$B$21:$I$21,G764)+(F764-INDEX(2_Girdiler!$B$20:$I$20,G764))*(INDEX(2_Girdiler!$B$21:$I$21,G764+1)-INDEX(2_Girdiler!$B$21:$I$21,G764))/(INDEX(2_Girdiler!$B$20:$I$20,G764+1)-INDEX(2_Girdiler!$B$20:$I$20,G764)))</f>
        <v>11.0630015133196</v>
      </c>
      <c r="I764" s="16" t="n">
        <f aca="false">H764/2_Girdiler!$B$17</f>
        <v>4.43229227296457</v>
      </c>
      <c r="J764" s="16" t="n">
        <f aca="false">D764+I764</f>
        <v>17.3520889760058</v>
      </c>
    </row>
    <row r="765" customFormat="false" ht="15" hidden="false" customHeight="false" outlineLevel="0" collapsed="false">
      <c r="A765" s="0" t="n">
        <v>753</v>
      </c>
      <c r="B765" s="7" t="n">
        <v>0.812277</v>
      </c>
      <c r="C765" s="7" t="n">
        <v>0.066259</v>
      </c>
      <c r="D765" s="16" t="n">
        <f aca="false">LOGINV(B765,$B$7,$C$7)</f>
        <v>22.194263442477</v>
      </c>
      <c r="E765" s="16" t="n">
        <f aca="false">LOGINV(C765,$B$8,$C$8)</f>
        <v>41.3568564825179</v>
      </c>
      <c r="F765" s="16" t="n">
        <f aca="false">$B$5/100*E765*2_Girdiler!$B$14*2_Girdiler!$B$15*2_Girdiler!$B$16</f>
        <v>1.04053850910015</v>
      </c>
      <c r="G765" s="16" t="n">
        <f aca="false">MIN(MATCH(F765,2_Girdiler!$B$20:$I$20,1),7)</f>
        <v>1</v>
      </c>
      <c r="H765" s="16" t="n">
        <f aca="false">IF(F765&gt;=40,2_Girdiler!$I$21+(F765-40)*(2_Girdiler!$I$21-2_Girdiler!$H$21)/(2_Girdiler!$I$20-2_Girdiler!$H$20),INDEX(2_Girdiler!$B$21:$I$21,G765)+(F765-INDEX(2_Girdiler!$B$20:$I$20,G765))*(INDEX(2_Girdiler!$B$21:$I$21,G765+1)-INDEX(2_Girdiler!$B$21:$I$21,G765))/(INDEX(2_Girdiler!$B$20:$I$20,G765+1)-INDEX(2_Girdiler!$B$20:$I$20,G765)))</f>
        <v>2.28918472002033</v>
      </c>
      <c r="I765" s="16" t="n">
        <f aca="false">H765/2_Girdiler!$B$17</f>
        <v>0.917141314110709</v>
      </c>
      <c r="J765" s="16" t="n">
        <f aca="false">D765+I765</f>
        <v>23.1114047565877</v>
      </c>
    </row>
    <row r="766" customFormat="false" ht="15" hidden="false" customHeight="false" outlineLevel="0" collapsed="false">
      <c r="A766" s="0" t="n">
        <v>754</v>
      </c>
      <c r="B766" s="7" t="n">
        <v>0.797766</v>
      </c>
      <c r="C766" s="7" t="n">
        <v>0.149384</v>
      </c>
      <c r="D766" s="16" t="n">
        <f aca="false">LOGINV(B766,$B$7,$C$7)</f>
        <v>21.552388320939</v>
      </c>
      <c r="E766" s="16" t="n">
        <f aca="false">LOGINV(C766,$B$8,$C$8)</f>
        <v>55.8407345410574</v>
      </c>
      <c r="F766" s="16" t="n">
        <f aca="false">$B$5/100*E766*2_Girdiler!$B$14*2_Girdiler!$B$15*2_Girdiler!$B$16</f>
        <v>1.404952881053</v>
      </c>
      <c r="G766" s="16" t="n">
        <f aca="false">MIN(MATCH(F766,2_Girdiler!$B$20:$I$20,1),7)</f>
        <v>1</v>
      </c>
      <c r="H766" s="16" t="n">
        <f aca="false">IF(F766&gt;=40,2_Girdiler!$I$21+(F766-40)*(2_Girdiler!$I$21-2_Girdiler!$H$21)/(2_Girdiler!$I$20-2_Girdiler!$H$20),INDEX(2_Girdiler!$B$21:$I$21,G766)+(F766-INDEX(2_Girdiler!$B$20:$I$20,G766))*(INDEX(2_Girdiler!$B$21:$I$21,G766+1)-INDEX(2_Girdiler!$B$21:$I$21,G766))/(INDEX(2_Girdiler!$B$20:$I$20,G766+1)-INDEX(2_Girdiler!$B$20:$I$20,G766)))</f>
        <v>3.09089633831661</v>
      </c>
      <c r="I766" s="16" t="n">
        <f aca="false">H766/2_Girdiler!$B$17</f>
        <v>1.23833987913326</v>
      </c>
      <c r="J766" s="16" t="n">
        <f aca="false">D766+I766</f>
        <v>22.7907282000723</v>
      </c>
    </row>
    <row r="767" customFormat="false" ht="15" hidden="false" customHeight="false" outlineLevel="0" collapsed="false">
      <c r="A767" s="0" t="n">
        <v>755</v>
      </c>
      <c r="B767" s="7" t="n">
        <v>0.659355</v>
      </c>
      <c r="C767" s="7" t="n">
        <v>0.066539</v>
      </c>
      <c r="D767" s="16" t="n">
        <f aca="false">LOGINV(B767,$B$7,$C$7)</f>
        <v>17.0257363236477</v>
      </c>
      <c r="E767" s="16" t="n">
        <f aca="false">LOGINV(C767,$B$8,$C$8)</f>
        <v>41.4148845595635</v>
      </c>
      <c r="F767" s="16" t="n">
        <f aca="false">$B$5/100*E767*2_Girdiler!$B$14*2_Girdiler!$B$15*2_Girdiler!$B$16</f>
        <v>1.04199849551862</v>
      </c>
      <c r="G767" s="16" t="n">
        <f aca="false">MIN(MATCH(F767,2_Girdiler!$B$20:$I$20,1),7)</f>
        <v>1</v>
      </c>
      <c r="H767" s="16" t="n">
        <f aca="false">IF(F767&gt;=40,2_Girdiler!$I$21+(F767-40)*(2_Girdiler!$I$21-2_Girdiler!$H$21)/(2_Girdiler!$I$20-2_Girdiler!$H$20),INDEX(2_Girdiler!$B$21:$I$21,G767)+(F767-INDEX(2_Girdiler!$B$20:$I$20,G767))*(INDEX(2_Girdiler!$B$21:$I$21,G767+1)-INDEX(2_Girdiler!$B$21:$I$21,G767))/(INDEX(2_Girdiler!$B$20:$I$20,G767+1)-INDEX(2_Girdiler!$B$20:$I$20,G767)))</f>
        <v>2.29239669014096</v>
      </c>
      <c r="I767" s="16" t="n">
        <f aca="false">H767/2_Girdiler!$B$17</f>
        <v>0.918428161114167</v>
      </c>
      <c r="J767" s="16" t="n">
        <f aca="false">D767+I767</f>
        <v>17.9441644847619</v>
      </c>
    </row>
    <row r="768" customFormat="false" ht="15" hidden="false" customHeight="false" outlineLevel="0" collapsed="false">
      <c r="A768" s="0" t="n">
        <v>756</v>
      </c>
      <c r="B768" s="7" t="n">
        <v>0.080548</v>
      </c>
      <c r="C768" s="7" t="n">
        <v>0.937254</v>
      </c>
      <c r="D768" s="16" t="n">
        <f aca="false">LOGINV(B768,$B$7,$C$7)</f>
        <v>6.20070163096829</v>
      </c>
      <c r="E768" s="16" t="n">
        <f aca="false">LOGINV(C768,$B$8,$C$8)</f>
        <v>293.598937542202</v>
      </c>
      <c r="F768" s="16" t="n">
        <f aca="false">$B$5/100*E768*2_Girdiler!$B$14*2_Girdiler!$B$15*2_Girdiler!$B$16</f>
        <v>7.38694926856181</v>
      </c>
      <c r="G768" s="16" t="n">
        <f aca="false">MIN(MATCH(F768,2_Girdiler!$B$20:$I$20,1),7)</f>
        <v>2</v>
      </c>
      <c r="H768" s="16" t="n">
        <f aca="false">IF(F768&gt;=40,2_Girdiler!$I$21+(F768-40)*(2_Girdiler!$I$21-2_Girdiler!$H$21)/(2_Girdiler!$I$20-2_Girdiler!$H$20),INDEX(2_Girdiler!$B$21:$I$21,G768)+(F768-INDEX(2_Girdiler!$B$20:$I$20,G768))*(INDEX(2_Girdiler!$B$21:$I$21,G768+1)-INDEX(2_Girdiler!$B$21:$I$21,G768))/(INDEX(2_Girdiler!$B$20:$I$20,G768+1)-INDEX(2_Girdiler!$B$20:$I$20,G768)))</f>
        <v>14.8191188296989</v>
      </c>
      <c r="I768" s="16" t="n">
        <f aca="false">H768/2_Girdiler!$B$17</f>
        <v>5.9371469670268</v>
      </c>
      <c r="J768" s="16" t="n">
        <f aca="false">D768+I768</f>
        <v>12.1378485979951</v>
      </c>
    </row>
    <row r="769" customFormat="false" ht="15" hidden="false" customHeight="false" outlineLevel="0" collapsed="false">
      <c r="A769" s="0" t="n">
        <v>757</v>
      </c>
      <c r="B769" s="7" t="n">
        <v>0.860191</v>
      </c>
      <c r="C769" s="7" t="n">
        <v>0.45627</v>
      </c>
      <c r="D769" s="16" t="n">
        <f aca="false">LOGINV(B769,$B$7,$C$7)</f>
        <v>24.7406723879086</v>
      </c>
      <c r="E769" s="16" t="n">
        <f aca="false">LOGINV(C769,$B$8,$C$8)</f>
        <v>101.730830114326</v>
      </c>
      <c r="F769" s="16" t="n">
        <f aca="false">$B$5/100*E769*2_Girdiler!$B$14*2_Girdiler!$B$15*2_Girdiler!$B$16</f>
        <v>2.55954768567644</v>
      </c>
      <c r="G769" s="16" t="n">
        <f aca="false">MIN(MATCH(F769,2_Girdiler!$B$20:$I$20,1),7)</f>
        <v>1</v>
      </c>
      <c r="H769" s="16" t="n">
        <f aca="false">IF(F769&gt;=40,2_Girdiler!$I$21+(F769-40)*(2_Girdiler!$I$21-2_Girdiler!$H$21)/(2_Girdiler!$I$20-2_Girdiler!$H$20),INDEX(2_Girdiler!$B$21:$I$21,G769)+(F769-INDEX(2_Girdiler!$B$20:$I$20,G769))*(INDEX(2_Girdiler!$B$21:$I$21,G769+1)-INDEX(2_Girdiler!$B$21:$I$21,G769))/(INDEX(2_Girdiler!$B$20:$I$20,G769+1)-INDEX(2_Girdiler!$B$20:$I$20,G769)))</f>
        <v>5.63100490848817</v>
      </c>
      <c r="I769" s="16" t="n">
        <f aca="false">H769/2_Girdiler!$B$17</f>
        <v>2.25601158192635</v>
      </c>
      <c r="J769" s="16" t="n">
        <f aca="false">D769+I769</f>
        <v>26.9966839698349</v>
      </c>
    </row>
    <row r="770" customFormat="false" ht="15" hidden="false" customHeight="false" outlineLevel="0" collapsed="false">
      <c r="A770" s="0" t="n">
        <v>758</v>
      </c>
      <c r="B770" s="7" t="n">
        <v>0.208473</v>
      </c>
      <c r="C770" s="7" t="n">
        <v>0.224372</v>
      </c>
      <c r="D770" s="16" t="n">
        <f aca="false">LOGINV(B770,$B$7,$C$7)</f>
        <v>8.61358956802238</v>
      </c>
      <c r="E770" s="16" t="n">
        <f aca="false">LOGINV(C770,$B$8,$C$8)</f>
        <v>66.9707519745258</v>
      </c>
      <c r="F770" s="16" t="n">
        <f aca="false">$B$5/100*E770*2_Girdiler!$B$14*2_Girdiler!$B$15*2_Girdiler!$B$16</f>
        <v>1.68498411967907</v>
      </c>
      <c r="G770" s="16" t="n">
        <f aca="false">MIN(MATCH(F770,2_Girdiler!$B$20:$I$20,1),7)</f>
        <v>1</v>
      </c>
      <c r="H770" s="16" t="n">
        <f aca="false">IF(F770&gt;=40,2_Girdiler!$I$21+(F770-40)*(2_Girdiler!$I$21-2_Girdiler!$H$21)/(2_Girdiler!$I$20-2_Girdiler!$H$20),INDEX(2_Girdiler!$B$21:$I$21,G770)+(F770-INDEX(2_Girdiler!$B$20:$I$20,G770))*(INDEX(2_Girdiler!$B$21:$I$21,G770+1)-INDEX(2_Girdiler!$B$21:$I$21,G770))/(INDEX(2_Girdiler!$B$20:$I$20,G770+1)-INDEX(2_Girdiler!$B$20:$I$20,G770)))</f>
        <v>3.70696506329395</v>
      </c>
      <c r="I770" s="16" t="n">
        <f aca="false">H770/2_Girdiler!$B$17</f>
        <v>1.48516228497354</v>
      </c>
      <c r="J770" s="16" t="n">
        <f aca="false">D770+I770</f>
        <v>10.0987518529959</v>
      </c>
    </row>
    <row r="771" customFormat="false" ht="15" hidden="false" customHeight="false" outlineLevel="0" collapsed="false">
      <c r="A771" s="0" t="n">
        <v>759</v>
      </c>
      <c r="B771" s="7" t="n">
        <v>0.290444</v>
      </c>
      <c r="C771" s="7" t="n">
        <v>0.351153</v>
      </c>
      <c r="D771" s="16" t="n">
        <f aca="false">LOGINV(B771,$B$7,$C$7)</f>
        <v>9.95491199769171</v>
      </c>
      <c r="E771" s="16" t="n">
        <f aca="false">LOGINV(C771,$B$8,$C$8)</f>
        <v>85.3288726038449</v>
      </c>
      <c r="F771" s="16" t="n">
        <f aca="false">$B$5/100*E771*2_Girdiler!$B$14*2_Girdiler!$B$15*2_Girdiler!$B$16</f>
        <v>2.14687443471274</v>
      </c>
      <c r="G771" s="16" t="n">
        <f aca="false">MIN(MATCH(F771,2_Girdiler!$B$20:$I$20,1),7)</f>
        <v>1</v>
      </c>
      <c r="H771" s="16" t="n">
        <f aca="false">IF(F771&gt;=40,2_Girdiler!$I$21+(F771-40)*(2_Girdiler!$I$21-2_Girdiler!$H$21)/(2_Girdiler!$I$20-2_Girdiler!$H$20),INDEX(2_Girdiler!$B$21:$I$21,G771)+(F771-INDEX(2_Girdiler!$B$20:$I$20,G771))*(INDEX(2_Girdiler!$B$21:$I$21,G771+1)-INDEX(2_Girdiler!$B$21:$I$21,G771))/(INDEX(2_Girdiler!$B$20:$I$20,G771+1)-INDEX(2_Girdiler!$B$20:$I$20,G771)))</f>
        <v>4.72312375636802</v>
      </c>
      <c r="I771" s="16" t="n">
        <f aca="false">H771/2_Girdiler!$B$17</f>
        <v>1.89227714598078</v>
      </c>
      <c r="J771" s="16" t="n">
        <f aca="false">D771+I771</f>
        <v>11.8471891436725</v>
      </c>
    </row>
    <row r="772" customFormat="false" ht="15" hidden="false" customHeight="false" outlineLevel="0" collapsed="false">
      <c r="A772" s="0" t="n">
        <v>760</v>
      </c>
      <c r="B772" s="7" t="n">
        <v>0.068539</v>
      </c>
      <c r="C772" s="7" t="n">
        <v>0.325402</v>
      </c>
      <c r="D772" s="16" t="n">
        <f aca="false">LOGINV(B772,$B$7,$C$7)</f>
        <v>5.91256373790074</v>
      </c>
      <c r="E772" s="16" t="n">
        <f aca="false">LOGINV(C772,$B$8,$C$8)</f>
        <v>81.5361431255473</v>
      </c>
      <c r="F772" s="16" t="n">
        <f aca="false">$B$5/100*E772*2_Girdiler!$B$14*2_Girdiler!$B$15*2_Girdiler!$B$16</f>
        <v>2.05144936103877</v>
      </c>
      <c r="G772" s="16" t="n">
        <f aca="false">MIN(MATCH(F772,2_Girdiler!$B$20:$I$20,1),7)</f>
        <v>1</v>
      </c>
      <c r="H772" s="16" t="n">
        <f aca="false">IF(F772&gt;=40,2_Girdiler!$I$21+(F772-40)*(2_Girdiler!$I$21-2_Girdiler!$H$21)/(2_Girdiler!$I$20-2_Girdiler!$H$20),INDEX(2_Girdiler!$B$21:$I$21,G772)+(F772-INDEX(2_Girdiler!$B$20:$I$20,G772))*(INDEX(2_Girdiler!$B$21:$I$21,G772+1)-INDEX(2_Girdiler!$B$21:$I$21,G772))/(INDEX(2_Girdiler!$B$20:$I$20,G772+1)-INDEX(2_Girdiler!$B$20:$I$20,G772)))</f>
        <v>4.51318859428529</v>
      </c>
      <c r="I772" s="16" t="n">
        <f aca="false">H772/2_Girdiler!$B$17</f>
        <v>1.80816850732584</v>
      </c>
      <c r="J772" s="16" t="n">
        <f aca="false">D772+I772</f>
        <v>7.72073224522658</v>
      </c>
    </row>
    <row r="773" customFormat="false" ht="15" hidden="false" customHeight="false" outlineLevel="0" collapsed="false">
      <c r="A773" s="0" t="n">
        <v>761</v>
      </c>
      <c r="B773" s="7" t="n">
        <v>0.04903</v>
      </c>
      <c r="C773" s="7" t="n">
        <v>0.054965</v>
      </c>
      <c r="D773" s="16" t="n">
        <f aca="false">LOGINV(B773,$B$7,$C$7)</f>
        <v>5.38531141266208</v>
      </c>
      <c r="E773" s="16" t="n">
        <f aca="false">LOGINV(C773,$B$8,$C$8)</f>
        <v>38.9154870312401</v>
      </c>
      <c r="F773" s="16" t="n">
        <f aca="false">$B$5/100*E773*2_Girdiler!$B$14*2_Girdiler!$B$15*2_Girdiler!$B$16</f>
        <v>0.979113653706002</v>
      </c>
      <c r="G773" s="16" t="n">
        <f aca="false">MIN(MATCH(F773,2_Girdiler!$B$20:$I$20,1),7)</f>
        <v>1</v>
      </c>
      <c r="H773" s="16" t="n">
        <f aca="false">IF(F773&gt;=40,2_Girdiler!$I$21+(F773-40)*(2_Girdiler!$I$21-2_Girdiler!$H$21)/(2_Girdiler!$I$20-2_Girdiler!$H$20),INDEX(2_Girdiler!$B$21:$I$21,G773)+(F773-INDEX(2_Girdiler!$B$20:$I$20,G773))*(INDEX(2_Girdiler!$B$21:$I$21,G773+1)-INDEX(2_Girdiler!$B$21:$I$21,G773))/(INDEX(2_Girdiler!$B$20:$I$20,G773+1)-INDEX(2_Girdiler!$B$20:$I$20,G773)))</f>
        <v>2.1540500381532</v>
      </c>
      <c r="I773" s="16" t="n">
        <f aca="false">H773/2_Girdiler!$B$17</f>
        <v>0.86300081656779</v>
      </c>
      <c r="J773" s="16" t="n">
        <f aca="false">D773+I773</f>
        <v>6.24831222922987</v>
      </c>
    </row>
    <row r="774" customFormat="false" ht="15" hidden="false" customHeight="false" outlineLevel="0" collapsed="false">
      <c r="A774" s="0" t="n">
        <v>762</v>
      </c>
      <c r="B774" s="7" t="n">
        <v>0.867627</v>
      </c>
      <c r="C774" s="7" t="n">
        <v>0.679701</v>
      </c>
      <c r="D774" s="16" t="n">
        <f aca="false">LOGINV(B774,$B$7,$C$7)</f>
        <v>25.2149442300414</v>
      </c>
      <c r="E774" s="16" t="n">
        <f aca="false">LOGINV(C774,$B$8,$C$8)</f>
        <v>147.612271965317</v>
      </c>
      <c r="F774" s="16" t="n">
        <f aca="false">$B$5/100*E774*2_Girdiler!$B$14*2_Girdiler!$B$15*2_Girdiler!$B$16</f>
        <v>3.71392476264737</v>
      </c>
      <c r="G774" s="16" t="n">
        <f aca="false">MIN(MATCH(F774,2_Girdiler!$B$20:$I$20,1),7)</f>
        <v>1</v>
      </c>
      <c r="H774" s="16" t="n">
        <f aca="false">IF(F774&gt;=40,2_Girdiler!$I$21+(F774-40)*(2_Girdiler!$I$21-2_Girdiler!$H$21)/(2_Girdiler!$I$20-2_Girdiler!$H$20),INDEX(2_Girdiler!$B$21:$I$21,G774)+(F774-INDEX(2_Girdiler!$B$20:$I$20,G774))*(INDEX(2_Girdiler!$B$21:$I$21,G774+1)-INDEX(2_Girdiler!$B$21:$I$21,G774))/(INDEX(2_Girdiler!$B$20:$I$20,G774+1)-INDEX(2_Girdiler!$B$20:$I$20,G774)))</f>
        <v>8.17063447782421</v>
      </c>
      <c r="I774" s="16" t="n">
        <f aca="false">H774/2_Girdiler!$B$17</f>
        <v>3.27349137733342</v>
      </c>
      <c r="J774" s="16" t="n">
        <f aca="false">D774+I774</f>
        <v>28.4884356073748</v>
      </c>
    </row>
    <row r="775" customFormat="false" ht="15" hidden="false" customHeight="false" outlineLevel="0" collapsed="false">
      <c r="A775" s="0" t="n">
        <v>763</v>
      </c>
      <c r="B775" s="7" t="n">
        <v>0.761823</v>
      </c>
      <c r="C775" s="7" t="n">
        <v>0.68136</v>
      </c>
      <c r="D775" s="16" t="n">
        <f aca="false">LOGINV(B775,$B$7,$C$7)</f>
        <v>20.1412211777015</v>
      </c>
      <c r="E775" s="16" t="n">
        <f aca="false">LOGINV(C775,$B$8,$C$8)</f>
        <v>148.0552759319</v>
      </c>
      <c r="F775" s="16" t="n">
        <f aca="false">$B$5/100*E775*2_Girdiler!$B$14*2_Girdiler!$B$15*2_Girdiler!$B$16</f>
        <v>3.72507074244659</v>
      </c>
      <c r="G775" s="16" t="n">
        <f aca="false">MIN(MATCH(F775,2_Girdiler!$B$20:$I$20,1),7)</f>
        <v>1</v>
      </c>
      <c r="H775" s="16" t="n">
        <f aca="false">IF(F775&gt;=40,2_Girdiler!$I$21+(F775-40)*(2_Girdiler!$I$21-2_Girdiler!$H$21)/(2_Girdiler!$I$20-2_Girdiler!$H$20),INDEX(2_Girdiler!$B$21:$I$21,G775)+(F775-INDEX(2_Girdiler!$B$20:$I$20,G775))*(INDEX(2_Girdiler!$B$21:$I$21,G775+1)-INDEX(2_Girdiler!$B$21:$I$21,G775))/(INDEX(2_Girdiler!$B$20:$I$20,G775+1)-INDEX(2_Girdiler!$B$20:$I$20,G775)))</f>
        <v>8.1951556333825</v>
      </c>
      <c r="I775" s="16" t="n">
        <f aca="false">H775/2_Girdiler!$B$17</f>
        <v>3.2833155582462</v>
      </c>
      <c r="J775" s="16" t="n">
        <f aca="false">D775+I775</f>
        <v>23.4245367359476</v>
      </c>
    </row>
    <row r="776" customFormat="false" ht="15" hidden="false" customHeight="false" outlineLevel="0" collapsed="false">
      <c r="A776" s="0" t="n">
        <v>764</v>
      </c>
      <c r="B776" s="7" t="n">
        <v>0.315012</v>
      </c>
      <c r="C776" s="7" t="n">
        <v>0.665643</v>
      </c>
      <c r="D776" s="16" t="n">
        <f aca="false">LOGINV(B776,$B$7,$C$7)</f>
        <v>10.3532893724803</v>
      </c>
      <c r="E776" s="16" t="n">
        <f aca="false">LOGINV(C776,$B$8,$C$8)</f>
        <v>143.94730986283</v>
      </c>
      <c r="F776" s="16" t="n">
        <f aca="false">$B$5/100*E776*2_Girdiler!$B$14*2_Girdiler!$B$15*2_Girdiler!$B$16</f>
        <v>3.62171431614881</v>
      </c>
      <c r="G776" s="16" t="n">
        <f aca="false">MIN(MATCH(F776,2_Girdiler!$B$20:$I$20,1),7)</f>
        <v>1</v>
      </c>
      <c r="H776" s="16" t="n">
        <f aca="false">IF(F776&gt;=40,2_Girdiler!$I$21+(F776-40)*(2_Girdiler!$I$21-2_Girdiler!$H$21)/(2_Girdiler!$I$20-2_Girdiler!$H$20),INDEX(2_Girdiler!$B$21:$I$21,G776)+(F776-INDEX(2_Girdiler!$B$20:$I$20,G776))*(INDEX(2_Girdiler!$B$21:$I$21,G776+1)-INDEX(2_Girdiler!$B$21:$I$21,G776))/(INDEX(2_Girdiler!$B$20:$I$20,G776+1)-INDEX(2_Girdiler!$B$20:$I$20,G776)))</f>
        <v>7.96777149552739</v>
      </c>
      <c r="I776" s="16" t="n">
        <f aca="false">H776/2_Girdiler!$B$17</f>
        <v>3.19221614404142</v>
      </c>
      <c r="J776" s="16" t="n">
        <f aca="false">D776+I776</f>
        <v>13.5455055165218</v>
      </c>
    </row>
    <row r="777" customFormat="false" ht="15" hidden="false" customHeight="false" outlineLevel="0" collapsed="false">
      <c r="A777" s="0" t="n">
        <v>765</v>
      </c>
      <c r="B777" s="7" t="n">
        <v>0.880804</v>
      </c>
      <c r="C777" s="7" t="n">
        <v>0.926683</v>
      </c>
      <c r="D777" s="16" t="n">
        <f aca="false">LOGINV(B777,$B$7,$C$7)</f>
        <v>26.1273653291179</v>
      </c>
      <c r="E777" s="16" t="n">
        <f aca="false">LOGINV(C777,$B$8,$C$8)</f>
        <v>278.714458689577</v>
      </c>
      <c r="F777" s="16" t="n">
        <f aca="false">$B$5/100*E777*2_Girdiler!$B$14*2_Girdiler!$B$15*2_Girdiler!$B$16</f>
        <v>7.01245578062976</v>
      </c>
      <c r="G777" s="16" t="n">
        <f aca="false">MIN(MATCH(F777,2_Girdiler!$B$20:$I$20,1),7)</f>
        <v>2</v>
      </c>
      <c r="H777" s="16" t="n">
        <f aca="false">IF(F777&gt;=40,2_Girdiler!$I$21+(F777-40)*(2_Girdiler!$I$21-2_Girdiler!$H$21)/(2_Girdiler!$I$20-2_Girdiler!$H$20),INDEX(2_Girdiler!$B$21:$I$21,G777)+(F777-INDEX(2_Girdiler!$B$20:$I$20,G777))*(INDEX(2_Girdiler!$B$21:$I$21,G777+1)-INDEX(2_Girdiler!$B$21:$I$21,G777))/(INDEX(2_Girdiler!$B$20:$I$20,G777+1)-INDEX(2_Girdiler!$B$20:$I$20,G777)))</f>
        <v>14.2199292490076</v>
      </c>
      <c r="I777" s="16" t="n">
        <f aca="false">H777/2_Girdiler!$B$17</f>
        <v>5.69708703886523</v>
      </c>
      <c r="J777" s="16" t="n">
        <f aca="false">D777+I777</f>
        <v>31.8244523679831</v>
      </c>
    </row>
    <row r="778" customFormat="false" ht="15" hidden="false" customHeight="false" outlineLevel="0" collapsed="false">
      <c r="A778" s="0" t="n">
        <v>766</v>
      </c>
      <c r="B778" s="7" t="n">
        <v>0.410851</v>
      </c>
      <c r="C778" s="7" t="n">
        <v>0.881949</v>
      </c>
      <c r="D778" s="16" t="n">
        <f aca="false">LOGINV(B778,$B$7,$C$7)</f>
        <v>11.9434895607864</v>
      </c>
      <c r="E778" s="16" t="n">
        <f aca="false">LOGINV(C778,$B$8,$C$8)</f>
        <v>234.629703362171</v>
      </c>
      <c r="F778" s="16" t="n">
        <f aca="false">$B$5/100*E778*2_Girdiler!$B$14*2_Girdiler!$B$15*2_Girdiler!$B$16</f>
        <v>5.90328333659221</v>
      </c>
      <c r="G778" s="16" t="n">
        <f aca="false">MIN(MATCH(F778,2_Girdiler!$B$20:$I$20,1),7)</f>
        <v>2</v>
      </c>
      <c r="H778" s="16" t="n">
        <f aca="false">IF(F778&gt;=40,2_Girdiler!$I$21+(F778-40)*(2_Girdiler!$I$21-2_Girdiler!$H$21)/(2_Girdiler!$I$20-2_Girdiler!$H$20),INDEX(2_Girdiler!$B$21:$I$21,G778)+(F778-INDEX(2_Girdiler!$B$20:$I$20,G778))*(INDEX(2_Girdiler!$B$21:$I$21,G778+1)-INDEX(2_Girdiler!$B$21:$I$21,G778))/(INDEX(2_Girdiler!$B$20:$I$20,G778+1)-INDEX(2_Girdiler!$B$20:$I$20,G778)))</f>
        <v>12.4452533385475</v>
      </c>
      <c r="I778" s="16" t="n">
        <f aca="false">H778/2_Girdiler!$B$17</f>
        <v>4.98607906191808</v>
      </c>
      <c r="J778" s="16" t="n">
        <f aca="false">D778+I778</f>
        <v>16.9295686227045</v>
      </c>
    </row>
    <row r="779" customFormat="false" ht="15" hidden="false" customHeight="false" outlineLevel="0" collapsed="false">
      <c r="A779" s="0" t="n">
        <v>767</v>
      </c>
      <c r="B779" s="7" t="n">
        <v>0.744706</v>
      </c>
      <c r="C779" s="7" t="n">
        <v>0.21426</v>
      </c>
      <c r="D779" s="16" t="n">
        <f aca="false">LOGINV(B779,$B$7,$C$7)</f>
        <v>19.541217298251</v>
      </c>
      <c r="E779" s="16" t="n">
        <f aca="false">LOGINV(C779,$B$8,$C$8)</f>
        <v>65.5078156066403</v>
      </c>
      <c r="F779" s="16" t="n">
        <f aca="false">$B$5/100*E779*2_Girdiler!$B$14*2_Girdiler!$B$15*2_Girdiler!$B$16</f>
        <v>1.64817664066307</v>
      </c>
      <c r="G779" s="16" t="n">
        <f aca="false">MIN(MATCH(F779,2_Girdiler!$B$20:$I$20,1),7)</f>
        <v>1</v>
      </c>
      <c r="H779" s="16" t="n">
        <f aca="false">IF(F779&gt;=40,2_Girdiler!$I$21+(F779-40)*(2_Girdiler!$I$21-2_Girdiler!$H$21)/(2_Girdiler!$I$20-2_Girdiler!$H$20),INDEX(2_Girdiler!$B$21:$I$21,G779)+(F779-INDEX(2_Girdiler!$B$20:$I$20,G779))*(INDEX(2_Girdiler!$B$21:$I$21,G779+1)-INDEX(2_Girdiler!$B$21:$I$21,G779))/(INDEX(2_Girdiler!$B$20:$I$20,G779+1)-INDEX(2_Girdiler!$B$20:$I$20,G779)))</f>
        <v>3.62598860945875</v>
      </c>
      <c r="I779" s="16" t="n">
        <f aca="false">H779/2_Girdiler!$B$17</f>
        <v>1.45271979545623</v>
      </c>
      <c r="J779" s="16" t="n">
        <f aca="false">D779+I779</f>
        <v>20.9939370937072</v>
      </c>
    </row>
    <row r="780" customFormat="false" ht="15" hidden="false" customHeight="false" outlineLevel="0" collapsed="false">
      <c r="A780" s="0" t="n">
        <v>768</v>
      </c>
      <c r="B780" s="7" t="n">
        <v>0.563327</v>
      </c>
      <c r="C780" s="7" t="n">
        <v>0.281717</v>
      </c>
      <c r="D780" s="16" t="n">
        <f aca="false">LOGINV(B780,$B$7,$C$7)</f>
        <v>14.8004122558607</v>
      </c>
      <c r="E780" s="16" t="n">
        <f aca="false">LOGINV(C780,$B$8,$C$8)</f>
        <v>75.2106245857799</v>
      </c>
      <c r="F780" s="16" t="n">
        <f aca="false">$B$5/100*E780*2_Girdiler!$B$14*2_Girdiler!$B$15*2_Girdiler!$B$16</f>
        <v>1.89229931457822</v>
      </c>
      <c r="G780" s="16" t="n">
        <f aca="false">MIN(MATCH(F780,2_Girdiler!$B$20:$I$20,1),7)</f>
        <v>1</v>
      </c>
      <c r="H780" s="16" t="n">
        <f aca="false">IF(F780&gt;=40,2_Girdiler!$I$21+(F780-40)*(2_Girdiler!$I$21-2_Girdiler!$H$21)/(2_Girdiler!$I$20-2_Girdiler!$H$20),INDEX(2_Girdiler!$B$21:$I$21,G780)+(F780-INDEX(2_Girdiler!$B$20:$I$20,G780))*(INDEX(2_Girdiler!$B$21:$I$21,G780+1)-INDEX(2_Girdiler!$B$21:$I$21,G780))/(INDEX(2_Girdiler!$B$20:$I$20,G780+1)-INDEX(2_Girdiler!$B$20:$I$20,G780)))</f>
        <v>4.16305849207209</v>
      </c>
      <c r="I780" s="16" t="n">
        <f aca="false">H780/2_Girdiler!$B$17</f>
        <v>1.66789202406734</v>
      </c>
      <c r="J780" s="16" t="n">
        <f aca="false">D780+I780</f>
        <v>16.468304279928</v>
      </c>
    </row>
    <row r="781" customFormat="false" ht="15" hidden="false" customHeight="false" outlineLevel="0" collapsed="false">
      <c r="A781" s="0" t="n">
        <v>769</v>
      </c>
      <c r="B781" s="7" t="n">
        <v>0.208523</v>
      </c>
      <c r="C781" s="7" t="n">
        <v>0.497461</v>
      </c>
      <c r="D781" s="16" t="n">
        <f aca="false">LOGINV(B781,$B$7,$C$7)</f>
        <v>8.61442609767962</v>
      </c>
      <c r="E781" s="16" t="n">
        <f aca="false">LOGINV(C781,$B$8,$C$8)</f>
        <v>108.757527164927</v>
      </c>
      <c r="F781" s="16" t="n">
        <f aca="false">$B$5/100*E781*2_Girdiler!$B$14*2_Girdiler!$B$15*2_Girdiler!$B$16</f>
        <v>2.73633938346956</v>
      </c>
      <c r="G781" s="16" t="n">
        <f aca="false">MIN(MATCH(F781,2_Girdiler!$B$20:$I$20,1),7)</f>
        <v>1</v>
      </c>
      <c r="H781" s="16" t="n">
        <f aca="false">IF(F781&gt;=40,2_Girdiler!$I$21+(F781-40)*(2_Girdiler!$I$21-2_Girdiler!$H$21)/(2_Girdiler!$I$20-2_Girdiler!$H$20),INDEX(2_Girdiler!$B$21:$I$21,G781)+(F781-INDEX(2_Girdiler!$B$20:$I$20,G781))*(INDEX(2_Girdiler!$B$21:$I$21,G781+1)-INDEX(2_Girdiler!$B$21:$I$21,G781))/(INDEX(2_Girdiler!$B$20:$I$20,G781+1)-INDEX(2_Girdiler!$B$20:$I$20,G781)))</f>
        <v>6.01994664363303</v>
      </c>
      <c r="I781" s="16" t="n">
        <f aca="false">H781/2_Girdiler!$B$17</f>
        <v>2.41183759760939</v>
      </c>
      <c r="J781" s="16" t="n">
        <f aca="false">D781+I781</f>
        <v>11.026263695289</v>
      </c>
    </row>
    <row r="782" customFormat="false" ht="15" hidden="false" customHeight="false" outlineLevel="0" collapsed="false">
      <c r="A782" s="0" t="n">
        <v>770</v>
      </c>
      <c r="B782" s="7" t="n">
        <v>0.627479</v>
      </c>
      <c r="C782" s="7" t="n">
        <v>0.025666</v>
      </c>
      <c r="D782" s="16" t="n">
        <f aca="false">LOGINV(B782,$B$7,$C$7)</f>
        <v>16.2331821312519</v>
      </c>
      <c r="E782" s="16" t="n">
        <f aca="false">LOGINV(C782,$B$8,$C$8)</f>
        <v>31.0421902769174</v>
      </c>
      <c r="F782" s="16" t="n">
        <f aca="false">$B$5/100*E782*2_Girdiler!$B$14*2_Girdiler!$B$15*2_Girdiler!$B$16</f>
        <v>0.781021507367242</v>
      </c>
      <c r="G782" s="16" t="n">
        <f aca="false">MIN(MATCH(F782,2_Girdiler!$B$20:$I$20,1),7)</f>
        <v>1</v>
      </c>
      <c r="H782" s="16" t="n">
        <f aca="false">IF(F782&gt;=40,2_Girdiler!$I$21+(F782-40)*(2_Girdiler!$I$21-2_Girdiler!$H$21)/(2_Girdiler!$I$20-2_Girdiler!$H$20),INDEX(2_Girdiler!$B$21:$I$21,G782)+(F782-INDEX(2_Girdiler!$B$20:$I$20,G782))*(INDEX(2_Girdiler!$B$21:$I$21,G782+1)-INDEX(2_Girdiler!$B$21:$I$21,G782))/(INDEX(2_Girdiler!$B$20:$I$20,G782+1)-INDEX(2_Girdiler!$B$20:$I$20,G782)))</f>
        <v>1.71824731620793</v>
      </c>
      <c r="I782" s="16" t="n">
        <f aca="false">H782/2_Girdiler!$B$17</f>
        <v>0.688400367070486</v>
      </c>
      <c r="J782" s="16" t="n">
        <f aca="false">D782+I782</f>
        <v>16.9215824983223</v>
      </c>
    </row>
    <row r="783" customFormat="false" ht="15" hidden="false" customHeight="false" outlineLevel="0" collapsed="false">
      <c r="A783" s="0" t="n">
        <v>771</v>
      </c>
      <c r="B783" s="7" t="n">
        <v>0.310174</v>
      </c>
      <c r="C783" s="7" t="n">
        <v>0.38667</v>
      </c>
      <c r="D783" s="16" t="n">
        <f aca="false">LOGINV(B783,$B$7,$C$7)</f>
        <v>10.2747342469125</v>
      </c>
      <c r="E783" s="16" t="n">
        <f aca="false">LOGINV(C783,$B$8,$C$8)</f>
        <v>90.6784205241278</v>
      </c>
      <c r="F783" s="16" t="n">
        <f aca="false">$B$5/100*E783*2_Girdiler!$B$14*2_Girdiler!$B$15*2_Girdiler!$B$16</f>
        <v>2.28146906038706</v>
      </c>
      <c r="G783" s="16" t="n">
        <f aca="false">MIN(MATCH(F783,2_Girdiler!$B$20:$I$20,1),7)</f>
        <v>1</v>
      </c>
      <c r="H783" s="16" t="n">
        <f aca="false">IF(F783&gt;=40,2_Girdiler!$I$21+(F783-40)*(2_Girdiler!$I$21-2_Girdiler!$H$21)/(2_Girdiler!$I$20-2_Girdiler!$H$20),INDEX(2_Girdiler!$B$21:$I$21,G783)+(F783-INDEX(2_Girdiler!$B$20:$I$20,G783))*(INDEX(2_Girdiler!$B$21:$I$21,G783+1)-INDEX(2_Girdiler!$B$21:$I$21,G783))/(INDEX(2_Girdiler!$B$20:$I$20,G783+1)-INDEX(2_Girdiler!$B$20:$I$20,G783)))</f>
        <v>5.01923193285152</v>
      </c>
      <c r="I783" s="16" t="n">
        <f aca="false">H783/2_Girdiler!$B$17</f>
        <v>2.01091022950782</v>
      </c>
      <c r="J783" s="16" t="n">
        <f aca="false">D783+I783</f>
        <v>12.2856444764203</v>
      </c>
    </row>
    <row r="784" customFormat="false" ht="15" hidden="false" customHeight="false" outlineLevel="0" collapsed="false">
      <c r="A784" s="0" t="n">
        <v>772</v>
      </c>
      <c r="B784" s="7" t="n">
        <v>0.22798</v>
      </c>
      <c r="C784" s="7" t="n">
        <v>0.717074</v>
      </c>
      <c r="D784" s="16" t="n">
        <f aca="false">LOGINV(B784,$B$7,$C$7)</f>
        <v>8.9374429701391</v>
      </c>
      <c r="E784" s="16" t="n">
        <f aca="false">LOGINV(C784,$B$8,$C$8)</f>
        <v>158.199444356312</v>
      </c>
      <c r="F784" s="16" t="n">
        <f aca="false">$B$5/100*E784*2_Girdiler!$B$14*2_Girdiler!$B$15*2_Girdiler!$B$16</f>
        <v>3.98029802000482</v>
      </c>
      <c r="G784" s="16" t="n">
        <f aca="false">MIN(MATCH(F784,2_Girdiler!$B$20:$I$20,1),7)</f>
        <v>1</v>
      </c>
      <c r="H784" s="16" t="n">
        <f aca="false">IF(F784&gt;=40,2_Girdiler!$I$21+(F784-40)*(2_Girdiler!$I$21-2_Girdiler!$H$21)/(2_Girdiler!$I$20-2_Girdiler!$H$20),INDEX(2_Girdiler!$B$21:$I$21,G784)+(F784-INDEX(2_Girdiler!$B$20:$I$20,G784))*(INDEX(2_Girdiler!$B$21:$I$21,G784+1)-INDEX(2_Girdiler!$B$21:$I$21,G784))/(INDEX(2_Girdiler!$B$20:$I$20,G784+1)-INDEX(2_Girdiler!$B$20:$I$20,G784)))</f>
        <v>8.7566556440106</v>
      </c>
      <c r="I784" s="16" t="n">
        <f aca="false">H784/2_Girdiler!$B$17</f>
        <v>3.50827549840168</v>
      </c>
      <c r="J784" s="16" t="n">
        <f aca="false">D784+I784</f>
        <v>12.4457184685408</v>
      </c>
    </row>
    <row r="785" customFormat="false" ht="15" hidden="false" customHeight="false" outlineLevel="0" collapsed="false">
      <c r="A785" s="0" t="n">
        <v>773</v>
      </c>
      <c r="B785" s="7" t="n">
        <v>0.225301</v>
      </c>
      <c r="C785" s="7" t="n">
        <v>0.590324</v>
      </c>
      <c r="D785" s="16" t="n">
        <f aca="false">LOGINV(B785,$B$7,$C$7)</f>
        <v>8.89323498429551</v>
      </c>
      <c r="E785" s="16" t="n">
        <f aca="false">LOGINV(C785,$B$8,$C$8)</f>
        <v>126.551255108087</v>
      </c>
      <c r="F785" s="16" t="n">
        <f aca="false">$B$5/100*E785*2_Girdiler!$B$14*2_Girdiler!$B$15*2_Girdiler!$B$16</f>
        <v>3.18402957851948</v>
      </c>
      <c r="G785" s="16" t="n">
        <f aca="false">MIN(MATCH(F785,2_Girdiler!$B$20:$I$20,1),7)</f>
        <v>1</v>
      </c>
      <c r="H785" s="16" t="n">
        <f aca="false">IF(F785&gt;=40,2_Girdiler!$I$21+(F785-40)*(2_Girdiler!$I$21-2_Girdiler!$H$21)/(2_Girdiler!$I$20-2_Girdiler!$H$20),INDEX(2_Girdiler!$B$21:$I$21,G785)+(F785-INDEX(2_Girdiler!$B$20:$I$20,G785))*(INDEX(2_Girdiler!$B$21:$I$21,G785+1)-INDEX(2_Girdiler!$B$21:$I$21,G785))/(INDEX(2_Girdiler!$B$20:$I$20,G785+1)-INDEX(2_Girdiler!$B$20:$I$20,G785)))</f>
        <v>7.00486507274286</v>
      </c>
      <c r="I785" s="16" t="n">
        <f aca="false">H785/2_Girdiler!$B$17</f>
        <v>2.8064363272207</v>
      </c>
      <c r="J785" s="16" t="n">
        <f aca="false">D785+I785</f>
        <v>11.6996713115162</v>
      </c>
    </row>
    <row r="786" customFormat="false" ht="15" hidden="false" customHeight="false" outlineLevel="0" collapsed="false">
      <c r="A786" s="0" t="n">
        <v>774</v>
      </c>
      <c r="B786" s="7" t="n">
        <v>0.827961</v>
      </c>
      <c r="C786" s="7" t="n">
        <v>0.927648</v>
      </c>
      <c r="D786" s="16" t="n">
        <f aca="false">LOGINV(B786,$B$7,$C$7)</f>
        <v>22.9467782250258</v>
      </c>
      <c r="E786" s="16" t="n">
        <f aca="false">LOGINV(C786,$B$8,$C$8)</f>
        <v>279.97153567756</v>
      </c>
      <c r="F786" s="16" t="n">
        <f aca="false">$B$5/100*E786*2_Girdiler!$B$14*2_Girdiler!$B$15*2_Girdiler!$B$16</f>
        <v>7.04408383764741</v>
      </c>
      <c r="G786" s="16" t="n">
        <f aca="false">MIN(MATCH(F786,2_Girdiler!$B$20:$I$20,1),7)</f>
        <v>2</v>
      </c>
      <c r="H786" s="16" t="n">
        <f aca="false">IF(F786&gt;=40,2_Girdiler!$I$21+(F786-40)*(2_Girdiler!$I$21-2_Girdiler!$H$21)/(2_Girdiler!$I$20-2_Girdiler!$H$20),INDEX(2_Girdiler!$B$21:$I$21,G786)+(F786-INDEX(2_Girdiler!$B$20:$I$20,G786))*(INDEX(2_Girdiler!$B$21:$I$21,G786+1)-INDEX(2_Girdiler!$B$21:$I$21,G786))/(INDEX(2_Girdiler!$B$20:$I$20,G786+1)-INDEX(2_Girdiler!$B$20:$I$20,G786)))</f>
        <v>14.2705341402359</v>
      </c>
      <c r="I786" s="16" t="n">
        <f aca="false">H786/2_Girdiler!$B$17</f>
        <v>5.71736143438937</v>
      </c>
      <c r="J786" s="16" t="n">
        <f aca="false">D786+I786</f>
        <v>28.6641396594151</v>
      </c>
    </row>
    <row r="787" customFormat="false" ht="15" hidden="false" customHeight="false" outlineLevel="0" collapsed="false">
      <c r="A787" s="0" t="n">
        <v>775</v>
      </c>
      <c r="B787" s="7" t="n">
        <v>0.175718</v>
      </c>
      <c r="C787" s="7" t="n">
        <v>0.227219</v>
      </c>
      <c r="D787" s="16" t="n">
        <f aca="false">LOGINV(B787,$B$7,$C$7)</f>
        <v>8.05594622413337</v>
      </c>
      <c r="E787" s="16" t="n">
        <f aca="false">LOGINV(C787,$B$8,$C$8)</f>
        <v>67.3815596736158</v>
      </c>
      <c r="F787" s="16" t="n">
        <f aca="false">$B$5/100*E787*2_Girdiler!$B$14*2_Girdiler!$B$15*2_Girdiler!$B$16</f>
        <v>1.69532004138817</v>
      </c>
      <c r="G787" s="16" t="n">
        <f aca="false">MIN(MATCH(F787,2_Girdiler!$B$20:$I$20,1),7)</f>
        <v>1</v>
      </c>
      <c r="H787" s="16" t="n">
        <f aca="false">IF(F787&gt;=40,2_Girdiler!$I$21+(F787-40)*(2_Girdiler!$I$21-2_Girdiler!$H$21)/(2_Girdiler!$I$20-2_Girdiler!$H$20),INDEX(2_Girdiler!$B$21:$I$21,G787)+(F787-INDEX(2_Girdiler!$B$20:$I$20,G787))*(INDEX(2_Girdiler!$B$21:$I$21,G787+1)-INDEX(2_Girdiler!$B$21:$I$21,G787))/(INDEX(2_Girdiler!$B$20:$I$20,G787+1)-INDEX(2_Girdiler!$B$20:$I$20,G787)))</f>
        <v>3.72970409105398</v>
      </c>
      <c r="I787" s="16" t="n">
        <f aca="false">H787/2_Girdiler!$B$17</f>
        <v>1.4942724723774</v>
      </c>
      <c r="J787" s="16" t="n">
        <f aca="false">D787+I787</f>
        <v>9.55021869651077</v>
      </c>
    </row>
    <row r="788" customFormat="false" ht="15" hidden="false" customHeight="false" outlineLevel="0" collapsed="false">
      <c r="A788" s="0" t="n">
        <v>776</v>
      </c>
      <c r="B788" s="7" t="n">
        <v>0.27221</v>
      </c>
      <c r="C788" s="7" t="n">
        <v>0.34129</v>
      </c>
      <c r="D788" s="16" t="n">
        <f aca="false">LOGINV(B788,$B$7,$C$7)</f>
        <v>9.65944371671858</v>
      </c>
      <c r="E788" s="16" t="n">
        <f aca="false">LOGINV(C788,$B$8,$C$8)</f>
        <v>83.8689174331892</v>
      </c>
      <c r="F788" s="16" t="n">
        <f aca="false">$B$5/100*E788*2_Girdiler!$B$14*2_Girdiler!$B$15*2_Girdiler!$B$16</f>
        <v>2.11014196261904</v>
      </c>
      <c r="G788" s="16" t="n">
        <f aca="false">MIN(MATCH(F788,2_Girdiler!$B$20:$I$20,1),7)</f>
        <v>1</v>
      </c>
      <c r="H788" s="16" t="n">
        <f aca="false">IF(F788&gt;=40,2_Girdiler!$I$21+(F788-40)*(2_Girdiler!$I$21-2_Girdiler!$H$21)/(2_Girdiler!$I$20-2_Girdiler!$H$20),INDEX(2_Girdiler!$B$21:$I$21,G788)+(F788-INDEX(2_Girdiler!$B$20:$I$20,G788))*(INDEX(2_Girdiler!$B$21:$I$21,G788+1)-INDEX(2_Girdiler!$B$21:$I$21,G788))/(INDEX(2_Girdiler!$B$20:$I$20,G788+1)-INDEX(2_Girdiler!$B$20:$I$20,G788)))</f>
        <v>4.64231231776189</v>
      </c>
      <c r="I788" s="16" t="n">
        <f aca="false">H788/2_Girdiler!$B$17</f>
        <v>1.85990076833409</v>
      </c>
      <c r="J788" s="16" t="n">
        <f aca="false">D788+I788</f>
        <v>11.5193444850527</v>
      </c>
    </row>
    <row r="789" customFormat="false" ht="15" hidden="false" customHeight="false" outlineLevel="0" collapsed="false">
      <c r="A789" s="0" t="n">
        <v>777</v>
      </c>
      <c r="B789" s="7" t="n">
        <v>0.28139</v>
      </c>
      <c r="C789" s="7" t="n">
        <v>0.703591</v>
      </c>
      <c r="D789" s="16" t="n">
        <f aca="false">LOGINV(B789,$B$7,$C$7)</f>
        <v>9.80824173736855</v>
      </c>
      <c r="E789" s="16" t="n">
        <f aca="false">LOGINV(C789,$B$8,$C$8)</f>
        <v>154.225316420116</v>
      </c>
      <c r="F789" s="16" t="n">
        <f aca="false">$B$5/100*E789*2_Girdiler!$B$14*2_Girdiler!$B$15*2_Girdiler!$B$16</f>
        <v>3.88030896113012</v>
      </c>
      <c r="G789" s="16" t="n">
        <f aca="false">MIN(MATCH(F789,2_Girdiler!$B$20:$I$20,1),7)</f>
        <v>1</v>
      </c>
      <c r="H789" s="16" t="n">
        <f aca="false">IF(F789&gt;=40,2_Girdiler!$I$21+(F789-40)*(2_Girdiler!$I$21-2_Girdiler!$H$21)/(2_Girdiler!$I$20-2_Girdiler!$H$20),INDEX(2_Girdiler!$B$21:$I$21,G789)+(F789-INDEX(2_Girdiler!$B$20:$I$20,G789))*(INDEX(2_Girdiler!$B$21:$I$21,G789+1)-INDEX(2_Girdiler!$B$21:$I$21,G789))/(INDEX(2_Girdiler!$B$20:$I$20,G789+1)-INDEX(2_Girdiler!$B$20:$I$20,G789)))</f>
        <v>8.53667971448626</v>
      </c>
      <c r="I789" s="16" t="n">
        <f aca="false">H789/2_Girdiler!$B$17</f>
        <v>3.42014411638071</v>
      </c>
      <c r="J789" s="16" t="n">
        <f aca="false">D789+I789</f>
        <v>13.2283858537493</v>
      </c>
    </row>
    <row r="790" customFormat="false" ht="15" hidden="false" customHeight="false" outlineLevel="0" collapsed="false">
      <c r="A790" s="0" t="n">
        <v>778</v>
      </c>
      <c r="B790" s="7" t="n">
        <v>0.471653</v>
      </c>
      <c r="C790" s="7" t="n">
        <v>0.050738</v>
      </c>
      <c r="D790" s="16" t="n">
        <f aca="false">LOGINV(B790,$B$7,$C$7)</f>
        <v>13.0157522807099</v>
      </c>
      <c r="E790" s="16" t="n">
        <f aca="false">LOGINV(C790,$B$8,$C$8)</f>
        <v>37.9423582656713</v>
      </c>
      <c r="F790" s="16" t="n">
        <f aca="false">$B$5/100*E790*2_Girdiler!$B$14*2_Girdiler!$B$15*2_Girdiler!$B$16</f>
        <v>0.954629733964291</v>
      </c>
      <c r="G790" s="16" t="n">
        <f aca="false">MIN(MATCH(F790,2_Girdiler!$B$20:$I$20,1),7)</f>
        <v>1</v>
      </c>
      <c r="H790" s="16" t="n">
        <f aca="false">IF(F790&gt;=40,2_Girdiler!$I$21+(F790-40)*(2_Girdiler!$I$21-2_Girdiler!$H$21)/(2_Girdiler!$I$20-2_Girdiler!$H$20),INDEX(2_Girdiler!$B$21:$I$21,G790)+(F790-INDEX(2_Girdiler!$B$20:$I$20,G790))*(INDEX(2_Girdiler!$B$21:$I$21,G790+1)-INDEX(2_Girdiler!$B$21:$I$21,G790))/(INDEX(2_Girdiler!$B$20:$I$20,G790+1)-INDEX(2_Girdiler!$B$20:$I$20,G790)))</f>
        <v>2.10018541472144</v>
      </c>
      <c r="I790" s="16" t="n">
        <f aca="false">H790/2_Girdiler!$B$17</f>
        <v>0.841420438590321</v>
      </c>
      <c r="J790" s="16" t="n">
        <f aca="false">D790+I790</f>
        <v>13.8571727193002</v>
      </c>
    </row>
    <row r="791" customFormat="false" ht="15" hidden="false" customHeight="false" outlineLevel="0" collapsed="false">
      <c r="A791" s="0" t="n">
        <v>779</v>
      </c>
      <c r="B791" s="7" t="n">
        <v>0.201918</v>
      </c>
      <c r="C791" s="7" t="n">
        <v>0.249518</v>
      </c>
      <c r="D791" s="16" t="n">
        <f aca="false">LOGINV(B791,$B$7,$C$7)</f>
        <v>8.50358718578032</v>
      </c>
      <c r="E791" s="16" t="n">
        <f aca="false">LOGINV(C791,$B$8,$C$8)</f>
        <v>70.5884387421744</v>
      </c>
      <c r="F791" s="16" t="n">
        <f aca="false">$B$5/100*E791*2_Girdiler!$B$14*2_Girdiler!$B$15*2_Girdiler!$B$16</f>
        <v>1.77600511875311</v>
      </c>
      <c r="G791" s="16" t="n">
        <f aca="false">MIN(MATCH(F791,2_Girdiler!$B$20:$I$20,1),7)</f>
        <v>1</v>
      </c>
      <c r="H791" s="16" t="n">
        <f aca="false">IF(F791&gt;=40,2_Girdiler!$I$21+(F791-40)*(2_Girdiler!$I$21-2_Girdiler!$H$21)/(2_Girdiler!$I$20-2_Girdiler!$H$20),INDEX(2_Girdiler!$B$21:$I$21,G791)+(F791-INDEX(2_Girdiler!$B$20:$I$20,G791))*(INDEX(2_Girdiler!$B$21:$I$21,G791+1)-INDEX(2_Girdiler!$B$21:$I$21,G791))/(INDEX(2_Girdiler!$B$20:$I$20,G791+1)-INDEX(2_Girdiler!$B$20:$I$20,G791)))</f>
        <v>3.90721126125684</v>
      </c>
      <c r="I791" s="16" t="n">
        <f aca="false">H791/2_Girdiler!$B$17</f>
        <v>1.5653891271061</v>
      </c>
      <c r="J791" s="16" t="n">
        <f aca="false">D791+I791</f>
        <v>10.0689763128864</v>
      </c>
    </row>
    <row r="792" customFormat="false" ht="15" hidden="false" customHeight="false" outlineLevel="0" collapsed="false">
      <c r="A792" s="0" t="n">
        <v>780</v>
      </c>
      <c r="B792" s="7" t="n">
        <v>0.772149</v>
      </c>
      <c r="C792" s="7" t="n">
        <v>0.131091</v>
      </c>
      <c r="D792" s="16" t="n">
        <f aca="false">LOGINV(B792,$B$7,$C$7)</f>
        <v>20.5238677263985</v>
      </c>
      <c r="E792" s="16" t="n">
        <f aca="false">LOGINV(C792,$B$8,$C$8)</f>
        <v>52.9560881699469</v>
      </c>
      <c r="F792" s="16" t="n">
        <f aca="false">$B$5/100*E792*2_Girdiler!$B$14*2_Girdiler!$B$15*2_Girdiler!$B$16</f>
        <v>1.33237517835586</v>
      </c>
      <c r="G792" s="16" t="n">
        <f aca="false">MIN(MATCH(F792,2_Girdiler!$B$20:$I$20,1),7)</f>
        <v>1</v>
      </c>
      <c r="H792" s="16" t="n">
        <f aca="false">IF(F792&gt;=40,2_Girdiler!$I$21+(F792-40)*(2_Girdiler!$I$21-2_Girdiler!$H$21)/(2_Girdiler!$I$20-2_Girdiler!$H$20),INDEX(2_Girdiler!$B$21:$I$21,G792)+(F792-INDEX(2_Girdiler!$B$20:$I$20,G792))*(INDEX(2_Girdiler!$B$21:$I$21,G792+1)-INDEX(2_Girdiler!$B$21:$I$21,G792))/(INDEX(2_Girdiler!$B$20:$I$20,G792+1)-INDEX(2_Girdiler!$B$20:$I$20,G792)))</f>
        <v>2.9312253923829</v>
      </c>
      <c r="I792" s="16" t="n">
        <f aca="false">H792/2_Girdiler!$B$17</f>
        <v>1.1743691475893</v>
      </c>
      <c r="J792" s="16" t="n">
        <f aca="false">D792+I792</f>
        <v>21.6982368739878</v>
      </c>
    </row>
    <row r="793" customFormat="false" ht="15" hidden="false" customHeight="false" outlineLevel="0" collapsed="false">
      <c r="A793" s="0" t="n">
        <v>781</v>
      </c>
      <c r="B793" s="7" t="n">
        <v>0.094578</v>
      </c>
      <c r="C793" s="7" t="n">
        <v>0.634924</v>
      </c>
      <c r="D793" s="16" t="n">
        <f aca="false">LOGINV(B793,$B$7,$C$7)</f>
        <v>6.51357995013133</v>
      </c>
      <c r="E793" s="16" t="n">
        <f aca="false">LOGINV(C793,$B$8,$C$8)</f>
        <v>136.438927650877</v>
      </c>
      <c r="F793" s="16" t="n">
        <f aca="false">$B$5/100*E793*2_Girdiler!$B$14*2_Girdiler!$B$15*2_Girdiler!$B$16</f>
        <v>3.43280341969606</v>
      </c>
      <c r="G793" s="16" t="n">
        <f aca="false">MIN(MATCH(F793,2_Girdiler!$B$20:$I$20,1),7)</f>
        <v>1</v>
      </c>
      <c r="H793" s="16" t="n">
        <f aca="false">IF(F793&gt;=40,2_Girdiler!$I$21+(F793-40)*(2_Girdiler!$I$21-2_Girdiler!$H$21)/(2_Girdiler!$I$20-2_Girdiler!$H$20),INDEX(2_Girdiler!$B$21:$I$21,G793)+(F793-INDEX(2_Girdiler!$B$20:$I$20,G793))*(INDEX(2_Girdiler!$B$21:$I$21,G793+1)-INDEX(2_Girdiler!$B$21:$I$21,G793))/(INDEX(2_Girdiler!$B$20:$I$20,G793+1)-INDEX(2_Girdiler!$B$20:$I$20,G793)))</f>
        <v>7.55216752333133</v>
      </c>
      <c r="I793" s="16" t="n">
        <f aca="false">H793/2_Girdiler!$B$17</f>
        <v>3.02570814236031</v>
      </c>
      <c r="J793" s="16" t="n">
        <f aca="false">D793+I793</f>
        <v>9.53928809249164</v>
      </c>
    </row>
    <row r="794" customFormat="false" ht="15" hidden="false" customHeight="false" outlineLevel="0" collapsed="false">
      <c r="A794" s="0" t="n">
        <v>782</v>
      </c>
      <c r="B794" s="7" t="n">
        <v>0.085072</v>
      </c>
      <c r="C794" s="7" t="n">
        <v>0.702799</v>
      </c>
      <c r="D794" s="16" t="n">
        <f aca="false">LOGINV(B794,$B$7,$C$7)</f>
        <v>6.30404457440129</v>
      </c>
      <c r="E794" s="16" t="n">
        <f aca="false">LOGINV(C794,$B$8,$C$8)</f>
        <v>153.997608962935</v>
      </c>
      <c r="F794" s="16" t="n">
        <f aca="false">$B$5/100*E794*2_Girdiler!$B$14*2_Girdiler!$B$15*2_Girdiler!$B$16</f>
        <v>3.87457984150744</v>
      </c>
      <c r="G794" s="16" t="n">
        <f aca="false">MIN(MATCH(F794,2_Girdiler!$B$20:$I$20,1),7)</f>
        <v>1</v>
      </c>
      <c r="H794" s="16" t="n">
        <f aca="false">IF(F794&gt;=40,2_Girdiler!$I$21+(F794-40)*(2_Girdiler!$I$21-2_Girdiler!$H$21)/(2_Girdiler!$I$20-2_Girdiler!$H$20),INDEX(2_Girdiler!$B$21:$I$21,G794)+(F794-INDEX(2_Girdiler!$B$20:$I$20,G794))*(INDEX(2_Girdiler!$B$21:$I$21,G794+1)-INDEX(2_Girdiler!$B$21:$I$21,G794))/(INDEX(2_Girdiler!$B$20:$I$20,G794+1)-INDEX(2_Girdiler!$B$20:$I$20,G794)))</f>
        <v>8.52407565131638</v>
      </c>
      <c r="I794" s="16" t="n">
        <f aca="false">H794/2_Girdiler!$B$17</f>
        <v>3.41509441158509</v>
      </c>
      <c r="J794" s="16" t="n">
        <f aca="false">D794+I794</f>
        <v>9.71913898598637</v>
      </c>
    </row>
    <row r="795" customFormat="false" ht="15" hidden="false" customHeight="false" outlineLevel="0" collapsed="false">
      <c r="A795" s="0" t="n">
        <v>783</v>
      </c>
      <c r="B795" s="7" t="n">
        <v>0.178807</v>
      </c>
      <c r="C795" s="7" t="n">
        <v>0.632353</v>
      </c>
      <c r="D795" s="16" t="n">
        <f aca="false">LOGINV(B795,$B$7,$C$7)</f>
        <v>8.10949816533262</v>
      </c>
      <c r="E795" s="16" t="n">
        <f aca="false">LOGINV(C795,$B$8,$C$8)</f>
        <v>135.838590251807</v>
      </c>
      <c r="F795" s="16" t="n">
        <f aca="false">$B$5/100*E795*2_Girdiler!$B$14*2_Girdiler!$B$15*2_Girdiler!$B$16</f>
        <v>3.41769893073546</v>
      </c>
      <c r="G795" s="16" t="n">
        <f aca="false">MIN(MATCH(F795,2_Girdiler!$B$20:$I$20,1),7)</f>
        <v>1</v>
      </c>
      <c r="H795" s="16" t="n">
        <f aca="false">IF(F795&gt;=40,2_Girdiler!$I$21+(F795-40)*(2_Girdiler!$I$21-2_Girdiler!$H$21)/(2_Girdiler!$I$20-2_Girdiler!$H$20),INDEX(2_Girdiler!$B$21:$I$21,G795)+(F795-INDEX(2_Girdiler!$B$20:$I$20,G795))*(INDEX(2_Girdiler!$B$21:$I$21,G795+1)-INDEX(2_Girdiler!$B$21:$I$21,G795))/(INDEX(2_Girdiler!$B$20:$I$20,G795+1)-INDEX(2_Girdiler!$B$20:$I$20,G795)))</f>
        <v>7.51893764761801</v>
      </c>
      <c r="I795" s="16" t="n">
        <f aca="false">H795/2_Girdiler!$B$17</f>
        <v>3.0123948908726</v>
      </c>
      <c r="J795" s="16" t="n">
        <f aca="false">D795+I795</f>
        <v>11.1218930562052</v>
      </c>
    </row>
    <row r="796" customFormat="false" ht="15" hidden="false" customHeight="false" outlineLevel="0" collapsed="false">
      <c r="A796" s="0" t="n">
        <v>784</v>
      </c>
      <c r="B796" s="7" t="n">
        <v>0.348109</v>
      </c>
      <c r="C796" s="7" t="n">
        <v>0.077286</v>
      </c>
      <c r="D796" s="16" t="n">
        <f aca="false">LOGINV(B796,$B$7,$C$7)</f>
        <v>10.893582558754</v>
      </c>
      <c r="E796" s="16" t="n">
        <f aca="false">LOGINV(C796,$B$8,$C$8)</f>
        <v>43.5677385711792</v>
      </c>
      <c r="F796" s="16" t="n">
        <f aca="false">$B$5/100*E796*2_Girdiler!$B$14*2_Girdiler!$B$15*2_Girdiler!$B$16</f>
        <v>1.09616430245087</v>
      </c>
      <c r="G796" s="16" t="n">
        <f aca="false">MIN(MATCH(F796,2_Girdiler!$B$20:$I$20,1),7)</f>
        <v>1</v>
      </c>
      <c r="H796" s="16" t="n">
        <f aca="false">IF(F796&gt;=40,2_Girdiler!$I$21+(F796-40)*(2_Girdiler!$I$21-2_Girdiler!$H$21)/(2_Girdiler!$I$20-2_Girdiler!$H$20),INDEX(2_Girdiler!$B$21:$I$21,G796)+(F796-INDEX(2_Girdiler!$B$20:$I$20,G796))*(INDEX(2_Girdiler!$B$21:$I$21,G796+1)-INDEX(2_Girdiler!$B$21:$I$21,G796))/(INDEX(2_Girdiler!$B$20:$I$20,G796+1)-INDEX(2_Girdiler!$B$20:$I$20,G796)))</f>
        <v>2.41156146539191</v>
      </c>
      <c r="I796" s="16" t="n">
        <f aca="false">H796/2_Girdiler!$B$17</f>
        <v>0.96617045889099</v>
      </c>
      <c r="J796" s="16" t="n">
        <f aca="false">D796+I796</f>
        <v>11.859753017645</v>
      </c>
    </row>
    <row r="797" customFormat="false" ht="15" hidden="false" customHeight="false" outlineLevel="0" collapsed="false">
      <c r="A797" s="0" t="n">
        <v>785</v>
      </c>
      <c r="B797" s="7" t="n">
        <v>0.698638</v>
      </c>
      <c r="C797" s="7" t="n">
        <v>0.003169</v>
      </c>
      <c r="D797" s="16" t="n">
        <f aca="false">LOGINV(B797,$B$7,$C$7)</f>
        <v>18.1001387300782</v>
      </c>
      <c r="E797" s="16" t="n">
        <f aca="false">LOGINV(C797,$B$8,$C$8)</f>
        <v>18.7495086259627</v>
      </c>
      <c r="F797" s="16" t="n">
        <f aca="false">$B$5/100*E797*2_Girdiler!$B$14*2_Girdiler!$B$15*2_Girdiler!$B$16</f>
        <v>0.471737637029221</v>
      </c>
      <c r="G797" s="16" t="n">
        <f aca="false">MIN(MATCH(F797,2_Girdiler!$B$20:$I$20,1),7)</f>
        <v>1</v>
      </c>
      <c r="H797" s="16" t="n">
        <f aca="false">IF(F797&gt;=40,2_Girdiler!$I$21+(F797-40)*(2_Girdiler!$I$21-2_Girdiler!$H$21)/(2_Girdiler!$I$20-2_Girdiler!$H$20),INDEX(2_Girdiler!$B$21:$I$21,G797)+(F797-INDEX(2_Girdiler!$B$20:$I$20,G797))*(INDEX(2_Girdiler!$B$21:$I$21,G797+1)-INDEX(2_Girdiler!$B$21:$I$21,G797))/(INDEX(2_Girdiler!$B$20:$I$20,G797+1)-INDEX(2_Girdiler!$B$20:$I$20,G797)))</f>
        <v>1.03782280146429</v>
      </c>
      <c r="I797" s="16" t="n">
        <f aca="false">H797/2_Girdiler!$B$17</f>
        <v>0.415794391612294</v>
      </c>
      <c r="J797" s="16" t="n">
        <f aca="false">D797+I797</f>
        <v>18.5159331216905</v>
      </c>
    </row>
    <row r="798" customFormat="false" ht="15" hidden="false" customHeight="false" outlineLevel="0" collapsed="false">
      <c r="A798" s="0" t="n">
        <v>786</v>
      </c>
      <c r="B798" s="7" t="n">
        <v>0.753247</v>
      </c>
      <c r="C798" s="7" t="n">
        <v>0.903498</v>
      </c>
      <c r="D798" s="16" t="n">
        <f aca="false">LOGINV(B798,$B$7,$C$7)</f>
        <v>19.8355512433378</v>
      </c>
      <c r="E798" s="16" t="n">
        <f aca="false">LOGINV(C798,$B$8,$C$8)</f>
        <v>253.029137604645</v>
      </c>
      <c r="F798" s="16" t="n">
        <f aca="false">$B$5/100*E798*2_Girdiler!$B$14*2_Girdiler!$B$15*2_Girdiler!$B$16</f>
        <v>6.36621310213288</v>
      </c>
      <c r="G798" s="16" t="n">
        <f aca="false">MIN(MATCH(F798,2_Girdiler!$B$20:$I$20,1),7)</f>
        <v>2</v>
      </c>
      <c r="H798" s="16" t="n">
        <f aca="false">IF(F798&gt;=40,2_Girdiler!$I$21+(F798-40)*(2_Girdiler!$I$21-2_Girdiler!$H$21)/(2_Girdiler!$I$20-2_Girdiler!$H$20),INDEX(2_Girdiler!$B$21:$I$21,G798)+(F798-INDEX(2_Girdiler!$B$20:$I$20,G798))*(INDEX(2_Girdiler!$B$21:$I$21,G798+1)-INDEX(2_Girdiler!$B$21:$I$21,G798))/(INDEX(2_Girdiler!$B$20:$I$20,G798+1)-INDEX(2_Girdiler!$B$20:$I$20,G798)))</f>
        <v>13.1859409634126</v>
      </c>
      <c r="I798" s="16" t="n">
        <f aca="false">H798/2_Girdiler!$B$17</f>
        <v>5.28282891162364</v>
      </c>
      <c r="J798" s="16" t="n">
        <f aca="false">D798+I798</f>
        <v>25.1183801549614</v>
      </c>
    </row>
    <row r="799" customFormat="false" ht="15" hidden="false" customHeight="false" outlineLevel="0" collapsed="false">
      <c r="A799" s="0" t="n">
        <v>787</v>
      </c>
      <c r="B799" s="7" t="n">
        <v>0.209892</v>
      </c>
      <c r="C799" s="7" t="n">
        <v>0.483149</v>
      </c>
      <c r="D799" s="16" t="n">
        <f aca="false">LOGINV(B799,$B$7,$C$7)</f>
        <v>8.63731599928751</v>
      </c>
      <c r="E799" s="16" t="n">
        <f aca="false">LOGINV(C799,$B$8,$C$8)</f>
        <v>106.267082775304</v>
      </c>
      <c r="F799" s="16" t="n">
        <f aca="false">$B$5/100*E799*2_Girdiler!$B$14*2_Girdiler!$B$15*2_Girdiler!$B$16</f>
        <v>2.67367980262665</v>
      </c>
      <c r="G799" s="16" t="n">
        <f aca="false">MIN(MATCH(F799,2_Girdiler!$B$20:$I$20,1),7)</f>
        <v>1</v>
      </c>
      <c r="H799" s="16" t="n">
        <f aca="false">IF(F799&gt;=40,2_Girdiler!$I$21+(F799-40)*(2_Girdiler!$I$21-2_Girdiler!$H$21)/(2_Girdiler!$I$20-2_Girdiler!$H$20),INDEX(2_Girdiler!$B$21:$I$21,G799)+(F799-INDEX(2_Girdiler!$B$20:$I$20,G799))*(INDEX(2_Girdiler!$B$21:$I$21,G799+1)-INDEX(2_Girdiler!$B$21:$I$21,G799))/(INDEX(2_Girdiler!$B$20:$I$20,G799+1)-INDEX(2_Girdiler!$B$20:$I$20,G799)))</f>
        <v>5.88209556577863</v>
      </c>
      <c r="I799" s="16" t="n">
        <f aca="false">H799/2_Girdiler!$B$17</f>
        <v>2.35660880039208</v>
      </c>
      <c r="J799" s="16" t="n">
        <f aca="false">D799+I799</f>
        <v>10.9939247996796</v>
      </c>
    </row>
    <row r="800" customFormat="false" ht="15" hidden="false" customHeight="false" outlineLevel="0" collapsed="false">
      <c r="A800" s="0" t="n">
        <v>788</v>
      </c>
      <c r="B800" s="7" t="n">
        <v>0.719383</v>
      </c>
      <c r="C800" s="7" t="n">
        <v>0.300946</v>
      </c>
      <c r="D800" s="16" t="n">
        <f aca="false">LOGINV(B800,$B$7,$C$7)</f>
        <v>18.7211656617678</v>
      </c>
      <c r="E800" s="16" t="n">
        <f aca="false">LOGINV(C800,$B$8,$C$8)</f>
        <v>77.9824331976927</v>
      </c>
      <c r="F800" s="16" t="n">
        <f aca="false">$B$5/100*E800*2_Girdiler!$B$14*2_Girdiler!$B$15*2_Girdiler!$B$16</f>
        <v>1.96203801925395</v>
      </c>
      <c r="G800" s="16" t="n">
        <f aca="false">MIN(MATCH(F800,2_Girdiler!$B$20:$I$20,1),7)</f>
        <v>1</v>
      </c>
      <c r="H800" s="16" t="n">
        <f aca="false">IF(F800&gt;=40,2_Girdiler!$I$21+(F800-40)*(2_Girdiler!$I$21-2_Girdiler!$H$21)/(2_Girdiler!$I$20-2_Girdiler!$H$20),INDEX(2_Girdiler!$B$21:$I$21,G800)+(F800-INDEX(2_Girdiler!$B$20:$I$20,G800))*(INDEX(2_Girdiler!$B$21:$I$21,G800+1)-INDEX(2_Girdiler!$B$21:$I$21,G800))/(INDEX(2_Girdiler!$B$20:$I$20,G800+1)-INDEX(2_Girdiler!$B$20:$I$20,G800)))</f>
        <v>4.31648364235869</v>
      </c>
      <c r="I800" s="16" t="n">
        <f aca="false">H800/2_Girdiler!$B$17</f>
        <v>1.72936043363729</v>
      </c>
      <c r="J800" s="16" t="n">
        <f aca="false">D800+I800</f>
        <v>20.4505260954051</v>
      </c>
    </row>
    <row r="801" customFormat="false" ht="15" hidden="false" customHeight="false" outlineLevel="0" collapsed="false">
      <c r="A801" s="0" t="n">
        <v>789</v>
      </c>
      <c r="B801" s="7" t="n">
        <v>0.597897</v>
      </c>
      <c r="C801" s="7" t="n">
        <v>0.029828</v>
      </c>
      <c r="D801" s="16" t="n">
        <f aca="false">LOGINV(B801,$B$7,$C$7)</f>
        <v>15.5488024660198</v>
      </c>
      <c r="E801" s="16" t="n">
        <f aca="false">LOGINV(C801,$B$8,$C$8)</f>
        <v>32.3800088405512</v>
      </c>
      <c r="F801" s="16" t="n">
        <f aca="false">$B$5/100*E801*2_Girdiler!$B$14*2_Girdiler!$B$15*2_Girdiler!$B$16</f>
        <v>0.814681022428269</v>
      </c>
      <c r="G801" s="16" t="n">
        <f aca="false">MIN(MATCH(F801,2_Girdiler!$B$20:$I$20,1),7)</f>
        <v>1</v>
      </c>
      <c r="H801" s="16" t="n">
        <f aca="false">IF(F801&gt;=40,2_Girdiler!$I$21+(F801-40)*(2_Girdiler!$I$21-2_Girdiler!$H$21)/(2_Girdiler!$I$20-2_Girdiler!$H$20),INDEX(2_Girdiler!$B$21:$I$21,G801)+(F801-INDEX(2_Girdiler!$B$20:$I$20,G801))*(INDEX(2_Girdiler!$B$21:$I$21,G801+1)-INDEX(2_Girdiler!$B$21:$I$21,G801))/(INDEX(2_Girdiler!$B$20:$I$20,G801+1)-INDEX(2_Girdiler!$B$20:$I$20,G801)))</f>
        <v>1.79229824934219</v>
      </c>
      <c r="I801" s="16" t="n">
        <f aca="false">H801/2_Girdiler!$B$17</f>
        <v>0.718068208871071</v>
      </c>
      <c r="J801" s="16" t="n">
        <f aca="false">D801+I801</f>
        <v>16.2668706748909</v>
      </c>
    </row>
    <row r="802" customFormat="false" ht="15" hidden="false" customHeight="false" outlineLevel="0" collapsed="false">
      <c r="A802" s="0" t="n">
        <v>790</v>
      </c>
      <c r="B802" s="7" t="n">
        <v>0.321433</v>
      </c>
      <c r="C802" s="7" t="n">
        <v>0.293684</v>
      </c>
      <c r="D802" s="16" t="n">
        <f aca="false">LOGINV(B802,$B$7,$C$7)</f>
        <v>10.4576753201911</v>
      </c>
      <c r="E802" s="16" t="n">
        <f aca="false">LOGINV(C802,$B$8,$C$8)</f>
        <v>76.9338443974349</v>
      </c>
      <c r="F802" s="16" t="n">
        <f aca="false">$B$5/100*E802*2_Girdiler!$B$14*2_Girdiler!$B$15*2_Girdiler!$B$16</f>
        <v>1.93565552503946</v>
      </c>
      <c r="G802" s="16" t="n">
        <f aca="false">MIN(MATCH(F802,2_Girdiler!$B$20:$I$20,1),7)</f>
        <v>1</v>
      </c>
      <c r="H802" s="16" t="n">
        <f aca="false">IF(F802&gt;=40,2_Girdiler!$I$21+(F802-40)*(2_Girdiler!$I$21-2_Girdiler!$H$21)/(2_Girdiler!$I$20-2_Girdiler!$H$20),INDEX(2_Girdiler!$B$21:$I$21,G802)+(F802-INDEX(2_Girdiler!$B$20:$I$20,G802))*(INDEX(2_Girdiler!$B$21:$I$21,G802+1)-INDEX(2_Girdiler!$B$21:$I$21,G802))/(INDEX(2_Girdiler!$B$20:$I$20,G802+1)-INDEX(2_Girdiler!$B$20:$I$20,G802)))</f>
        <v>4.25844215508682</v>
      </c>
      <c r="I802" s="16" t="n">
        <f aca="false">H802/2_Girdiler!$B$17</f>
        <v>1.70610663264696</v>
      </c>
      <c r="J802" s="16" t="n">
        <f aca="false">D802+I802</f>
        <v>12.163781952838</v>
      </c>
    </row>
    <row r="803" customFormat="false" ht="15" hidden="false" customHeight="false" outlineLevel="0" collapsed="false">
      <c r="A803" s="0" t="n">
        <v>791</v>
      </c>
      <c r="B803" s="7" t="n">
        <v>0.670108</v>
      </c>
      <c r="C803" s="7" t="n">
        <v>0.624834</v>
      </c>
      <c r="D803" s="16" t="n">
        <f aca="false">LOGINV(B803,$B$7,$C$7)</f>
        <v>17.3080867986855</v>
      </c>
      <c r="E803" s="16" t="n">
        <f aca="false">LOGINV(C803,$B$8,$C$8)</f>
        <v>134.105691113603</v>
      </c>
      <c r="F803" s="16" t="n">
        <f aca="false">$B$5/100*E803*2_Girdiler!$B$14*2_Girdiler!$B$15*2_Girdiler!$B$16</f>
        <v>3.37409918841824</v>
      </c>
      <c r="G803" s="16" t="n">
        <f aca="false">MIN(MATCH(F803,2_Girdiler!$B$20:$I$20,1),7)</f>
        <v>1</v>
      </c>
      <c r="H803" s="16" t="n">
        <f aca="false">IF(F803&gt;=40,2_Girdiler!$I$21+(F803-40)*(2_Girdiler!$I$21-2_Girdiler!$H$21)/(2_Girdiler!$I$20-2_Girdiler!$H$20),INDEX(2_Girdiler!$B$21:$I$21,G803)+(F803-INDEX(2_Girdiler!$B$20:$I$20,G803))*(INDEX(2_Girdiler!$B$21:$I$21,G803+1)-INDEX(2_Girdiler!$B$21:$I$21,G803))/(INDEX(2_Girdiler!$B$20:$I$20,G803+1)-INDEX(2_Girdiler!$B$20:$I$20,G803)))</f>
        <v>7.42301821452014</v>
      </c>
      <c r="I803" s="16" t="n">
        <f aca="false">H803/2_Girdiler!$B$17</f>
        <v>2.97396563081736</v>
      </c>
      <c r="J803" s="16" t="n">
        <f aca="false">D803+I803</f>
        <v>20.2820524295028</v>
      </c>
    </row>
    <row r="804" customFormat="false" ht="15" hidden="false" customHeight="false" outlineLevel="0" collapsed="false">
      <c r="A804" s="0" t="n">
        <v>792</v>
      </c>
      <c r="B804" s="7" t="n">
        <v>0.683185</v>
      </c>
      <c r="C804" s="7" t="n">
        <v>0.877962</v>
      </c>
      <c r="D804" s="16" t="n">
        <f aca="false">LOGINV(B804,$B$7,$C$7)</f>
        <v>17.6629660071592</v>
      </c>
      <c r="E804" s="16" t="n">
        <f aca="false">LOGINV(C804,$B$8,$C$8)</f>
        <v>231.63101765675</v>
      </c>
      <c r="F804" s="16" t="n">
        <f aca="false">$B$5/100*E804*2_Girdiler!$B$14*2_Girdiler!$B$15*2_Girdiler!$B$16</f>
        <v>5.82783640424383</v>
      </c>
      <c r="G804" s="16" t="n">
        <f aca="false">MIN(MATCH(F804,2_Girdiler!$B$20:$I$20,1),7)</f>
        <v>2</v>
      </c>
      <c r="H804" s="16" t="n">
        <f aca="false">IF(F804&gt;=40,2_Girdiler!$I$21+(F804-40)*(2_Girdiler!$I$21-2_Girdiler!$H$21)/(2_Girdiler!$I$20-2_Girdiler!$H$20),INDEX(2_Girdiler!$B$21:$I$21,G804)+(F804-INDEX(2_Girdiler!$B$20:$I$20,G804))*(INDEX(2_Girdiler!$B$21:$I$21,G804+1)-INDEX(2_Girdiler!$B$21:$I$21,G804))/(INDEX(2_Girdiler!$B$20:$I$20,G804+1)-INDEX(2_Girdiler!$B$20:$I$20,G804)))</f>
        <v>12.3245382467901</v>
      </c>
      <c r="I804" s="16" t="n">
        <f aca="false">H804/2_Girdiler!$B$17</f>
        <v>4.93771564374605</v>
      </c>
      <c r="J804" s="16" t="n">
        <f aca="false">D804+I804</f>
        <v>22.6006816509053</v>
      </c>
    </row>
    <row r="805" customFormat="false" ht="15" hidden="false" customHeight="false" outlineLevel="0" collapsed="false">
      <c r="A805" s="0" t="n">
        <v>793</v>
      </c>
      <c r="B805" s="7" t="n">
        <v>0.93585</v>
      </c>
      <c r="C805" s="7" t="n">
        <v>0.104029</v>
      </c>
      <c r="D805" s="16" t="n">
        <f aca="false">LOGINV(B805,$B$7,$C$7)</f>
        <v>31.6113490167507</v>
      </c>
      <c r="E805" s="16" t="n">
        <f aca="false">LOGINV(C805,$B$8,$C$8)</f>
        <v>48.452990026032</v>
      </c>
      <c r="F805" s="16" t="n">
        <f aca="false">$B$5/100*E805*2_Girdiler!$B$14*2_Girdiler!$B$15*2_Girdiler!$B$16</f>
        <v>1.21907722905496</v>
      </c>
      <c r="G805" s="16" t="n">
        <f aca="false">MIN(MATCH(F805,2_Girdiler!$B$20:$I$20,1),7)</f>
        <v>1</v>
      </c>
      <c r="H805" s="16" t="n">
        <f aca="false">IF(F805&gt;=40,2_Girdiler!$I$21+(F805-40)*(2_Girdiler!$I$21-2_Girdiler!$H$21)/(2_Girdiler!$I$20-2_Girdiler!$H$20),INDEX(2_Girdiler!$B$21:$I$21,G805)+(F805-INDEX(2_Girdiler!$B$20:$I$20,G805))*(INDEX(2_Girdiler!$B$21:$I$21,G805+1)-INDEX(2_Girdiler!$B$21:$I$21,G805))/(INDEX(2_Girdiler!$B$20:$I$20,G805+1)-INDEX(2_Girdiler!$B$20:$I$20,G805)))</f>
        <v>2.68196990392092</v>
      </c>
      <c r="I805" s="16" t="n">
        <f aca="false">H805/2_Girdiler!$B$17</f>
        <v>1.07450717304524</v>
      </c>
      <c r="J805" s="16" t="n">
        <f aca="false">D805+I805</f>
        <v>32.6858561897959</v>
      </c>
    </row>
    <row r="806" customFormat="false" ht="15" hidden="false" customHeight="false" outlineLevel="0" collapsed="false">
      <c r="A806" s="0" t="n">
        <v>794</v>
      </c>
      <c r="B806" s="7" t="n">
        <v>0.637705</v>
      </c>
      <c r="C806" s="7" t="n">
        <v>0.339974</v>
      </c>
      <c r="D806" s="16" t="n">
        <f aca="false">LOGINV(B806,$B$7,$C$7)</f>
        <v>16.4806889814359</v>
      </c>
      <c r="E806" s="16" t="n">
        <f aca="false">LOGINV(C806,$B$8,$C$8)</f>
        <v>83.6748402095701</v>
      </c>
      <c r="F806" s="16" t="n">
        <f aca="false">$B$5/100*E806*2_Girdiler!$B$14*2_Girdiler!$B$15*2_Girdiler!$B$16</f>
        <v>2.10525897967278</v>
      </c>
      <c r="G806" s="16" t="n">
        <f aca="false">MIN(MATCH(F806,2_Girdiler!$B$20:$I$20,1),7)</f>
        <v>1</v>
      </c>
      <c r="H806" s="16" t="n">
        <f aca="false">IF(F806&gt;=40,2_Girdiler!$I$21+(F806-40)*(2_Girdiler!$I$21-2_Girdiler!$H$21)/(2_Girdiler!$I$20-2_Girdiler!$H$20),INDEX(2_Girdiler!$B$21:$I$21,G806)+(F806-INDEX(2_Girdiler!$B$20:$I$20,G806))*(INDEX(2_Girdiler!$B$21:$I$21,G806+1)-INDEX(2_Girdiler!$B$21:$I$21,G806))/(INDEX(2_Girdiler!$B$20:$I$20,G806+1)-INDEX(2_Girdiler!$B$20:$I$20,G806)))</f>
        <v>4.63156975528012</v>
      </c>
      <c r="I806" s="16" t="n">
        <f aca="false">H806/2_Girdiler!$B$17</f>
        <v>1.85559685708338</v>
      </c>
      <c r="J806" s="16" t="n">
        <f aca="false">D806+I806</f>
        <v>18.3362858385193</v>
      </c>
    </row>
    <row r="807" customFormat="false" ht="15" hidden="false" customHeight="false" outlineLevel="0" collapsed="false">
      <c r="A807" s="0" t="n">
        <v>795</v>
      </c>
      <c r="B807" s="7" t="n">
        <v>0.317784</v>
      </c>
      <c r="C807" s="7" t="n">
        <v>0.826558</v>
      </c>
      <c r="D807" s="16" t="n">
        <f aca="false">LOGINV(B807,$B$7,$C$7)</f>
        <v>10.3983342370079</v>
      </c>
      <c r="E807" s="16" t="n">
        <f aca="false">LOGINV(C807,$B$8,$C$8)</f>
        <v>200.4207603983</v>
      </c>
      <c r="F807" s="16" t="n">
        <f aca="false">$B$5/100*E807*2_Girdiler!$B$14*2_Girdiler!$B$15*2_Girdiler!$B$16</f>
        <v>5.04258633162122</v>
      </c>
      <c r="G807" s="16" t="n">
        <f aca="false">MIN(MATCH(F807,2_Girdiler!$B$20:$I$20,1),7)</f>
        <v>2</v>
      </c>
      <c r="H807" s="16" t="n">
        <f aca="false">IF(F807&gt;=40,2_Girdiler!$I$21+(F807-40)*(2_Girdiler!$I$21-2_Girdiler!$H$21)/(2_Girdiler!$I$20-2_Girdiler!$H$20),INDEX(2_Girdiler!$B$21:$I$21,G807)+(F807-INDEX(2_Girdiler!$B$20:$I$20,G807))*(INDEX(2_Girdiler!$B$21:$I$21,G807+1)-INDEX(2_Girdiler!$B$21:$I$21,G807))/(INDEX(2_Girdiler!$B$20:$I$20,G807+1)-INDEX(2_Girdiler!$B$20:$I$20,G807)))</f>
        <v>11.068138130594</v>
      </c>
      <c r="I807" s="16" t="n">
        <f aca="false">H807/2_Girdiler!$B$17</f>
        <v>4.43435021257771</v>
      </c>
      <c r="J807" s="16" t="n">
        <f aca="false">D807+I807</f>
        <v>14.8326844495856</v>
      </c>
    </row>
    <row r="808" customFormat="false" ht="15" hidden="false" customHeight="false" outlineLevel="0" collapsed="false">
      <c r="A808" s="0" t="n">
        <v>796</v>
      </c>
      <c r="B808" s="7" t="n">
        <v>0.528859</v>
      </c>
      <c r="C808" s="7" t="n">
        <v>0.44325</v>
      </c>
      <c r="D808" s="16" t="n">
        <f aca="false">LOGINV(B808,$B$7,$C$7)</f>
        <v>14.0997472267133</v>
      </c>
      <c r="E808" s="16" t="n">
        <f aca="false">LOGINV(C808,$B$8,$C$8)</f>
        <v>99.5932185130034</v>
      </c>
      <c r="F808" s="16" t="n">
        <f aca="false">$B$5/100*E808*2_Girdiler!$B$14*2_Girdiler!$B$15*2_Girdiler!$B$16</f>
        <v>2.50576537778717</v>
      </c>
      <c r="G808" s="16" t="n">
        <f aca="false">MIN(MATCH(F808,2_Girdiler!$B$20:$I$20,1),7)</f>
        <v>1</v>
      </c>
      <c r="H808" s="16" t="n">
        <f aca="false">IF(F808&gt;=40,2_Girdiler!$I$21+(F808-40)*(2_Girdiler!$I$21-2_Girdiler!$H$21)/(2_Girdiler!$I$20-2_Girdiler!$H$20),INDEX(2_Girdiler!$B$21:$I$21,G808)+(F808-INDEX(2_Girdiler!$B$20:$I$20,G808))*(INDEX(2_Girdiler!$B$21:$I$21,G808+1)-INDEX(2_Girdiler!$B$21:$I$21,G808))/(INDEX(2_Girdiler!$B$20:$I$20,G808+1)-INDEX(2_Girdiler!$B$20:$I$20,G808)))</f>
        <v>5.51268383113177</v>
      </c>
      <c r="I808" s="16" t="n">
        <f aca="false">H808/2_Girdiler!$B$17</f>
        <v>2.20860730413933</v>
      </c>
      <c r="J808" s="16" t="n">
        <f aca="false">D808+I808</f>
        <v>16.3083545308526</v>
      </c>
    </row>
    <row r="809" customFormat="false" ht="15" hidden="false" customHeight="false" outlineLevel="0" collapsed="false">
      <c r="A809" s="0" t="n">
        <v>797</v>
      </c>
      <c r="B809" s="7" t="n">
        <v>0.192131</v>
      </c>
      <c r="C809" s="7" t="n">
        <v>0.740193</v>
      </c>
      <c r="D809" s="16" t="n">
        <f aca="false">LOGINV(B809,$B$7,$C$7)</f>
        <v>8.33799540044516</v>
      </c>
      <c r="E809" s="16" t="n">
        <f aca="false">LOGINV(C809,$B$8,$C$8)</f>
        <v>165.487007080515</v>
      </c>
      <c r="F809" s="16" t="n">
        <f aca="false">$B$5/100*E809*2_Girdiler!$B$14*2_Girdiler!$B$15*2_Girdiler!$B$16</f>
        <v>4.16365309814576</v>
      </c>
      <c r="G809" s="16" t="n">
        <f aca="false">MIN(MATCH(F809,2_Girdiler!$B$20:$I$20,1),7)</f>
        <v>1</v>
      </c>
      <c r="H809" s="16" t="n">
        <f aca="false">IF(F809&gt;=40,2_Girdiler!$I$21+(F809-40)*(2_Girdiler!$I$21-2_Girdiler!$H$21)/(2_Girdiler!$I$20-2_Girdiler!$H$20),INDEX(2_Girdiler!$B$21:$I$21,G809)+(F809-INDEX(2_Girdiler!$B$20:$I$20,G809))*(INDEX(2_Girdiler!$B$21:$I$21,G809+1)-INDEX(2_Girdiler!$B$21:$I$21,G809))/(INDEX(2_Girdiler!$B$20:$I$20,G809+1)-INDEX(2_Girdiler!$B$20:$I$20,G809)))</f>
        <v>9.16003681592068</v>
      </c>
      <c r="I809" s="16" t="n">
        <f aca="false">H809/2_Girdiler!$B$17</f>
        <v>3.66988654484002</v>
      </c>
      <c r="J809" s="16" t="n">
        <f aca="false">D809+I809</f>
        <v>12.0078819452852</v>
      </c>
    </row>
    <row r="810" customFormat="false" ht="15" hidden="false" customHeight="false" outlineLevel="0" collapsed="false">
      <c r="A810" s="0" t="n">
        <v>798</v>
      </c>
      <c r="B810" s="7" t="n">
        <v>0.867588</v>
      </c>
      <c r="C810" s="7" t="n">
        <v>0.666862</v>
      </c>
      <c r="D810" s="16" t="n">
        <f aca="false">LOGINV(B810,$B$7,$C$7)</f>
        <v>25.2123856777235</v>
      </c>
      <c r="E810" s="16" t="n">
        <f aca="false">LOGINV(C810,$B$8,$C$8)</f>
        <v>144.259010151662</v>
      </c>
      <c r="F810" s="16" t="n">
        <f aca="false">$B$5/100*E810*2_Girdiler!$B$14*2_Girdiler!$B$15*2_Girdiler!$B$16</f>
        <v>3.62955669541581</v>
      </c>
      <c r="G810" s="16" t="n">
        <f aca="false">MIN(MATCH(F810,2_Girdiler!$B$20:$I$20,1),7)</f>
        <v>1</v>
      </c>
      <c r="H810" s="16" t="n">
        <f aca="false">IF(F810&gt;=40,2_Girdiler!$I$21+(F810-40)*(2_Girdiler!$I$21-2_Girdiler!$H$21)/(2_Girdiler!$I$20-2_Girdiler!$H$20),INDEX(2_Girdiler!$B$21:$I$21,G810)+(F810-INDEX(2_Girdiler!$B$20:$I$20,G810))*(INDEX(2_Girdiler!$B$21:$I$21,G810+1)-INDEX(2_Girdiler!$B$21:$I$21,G810))/(INDEX(2_Girdiler!$B$20:$I$20,G810+1)-INDEX(2_Girdiler!$B$20:$I$20,G810)))</f>
        <v>7.98502472991478</v>
      </c>
      <c r="I810" s="16" t="n">
        <f aca="false">H810/2_Girdiler!$B$17</f>
        <v>3.19912849756201</v>
      </c>
      <c r="J810" s="16" t="n">
        <f aca="false">D810+I810</f>
        <v>28.4115141752855</v>
      </c>
    </row>
    <row r="811" customFormat="false" ht="15" hidden="false" customHeight="false" outlineLevel="0" collapsed="false">
      <c r="A811" s="0" t="n">
        <v>799</v>
      </c>
      <c r="B811" s="7" t="n">
        <v>0.721106</v>
      </c>
      <c r="C811" s="7" t="n">
        <v>0.109496</v>
      </c>
      <c r="D811" s="16" t="n">
        <f aca="false">LOGINV(B811,$B$7,$C$7)</f>
        <v>18.7746769790077</v>
      </c>
      <c r="E811" s="16" t="n">
        <f aca="false">LOGINV(C811,$B$8,$C$8)</f>
        <v>49.3911960176878</v>
      </c>
      <c r="F811" s="16" t="n">
        <f aca="false">$B$5/100*E811*2_Girdiler!$B$14*2_Girdiler!$B$15*2_Girdiler!$B$16</f>
        <v>1.24268249180502</v>
      </c>
      <c r="G811" s="16" t="n">
        <f aca="false">MIN(MATCH(F811,2_Girdiler!$B$20:$I$20,1),7)</f>
        <v>1</v>
      </c>
      <c r="H811" s="16" t="n">
        <f aca="false">IF(F811&gt;=40,2_Girdiler!$I$21+(F811-40)*(2_Girdiler!$I$21-2_Girdiler!$H$21)/(2_Girdiler!$I$20-2_Girdiler!$H$20),INDEX(2_Girdiler!$B$21:$I$21,G811)+(F811-INDEX(2_Girdiler!$B$20:$I$20,G811))*(INDEX(2_Girdiler!$B$21:$I$21,G811+1)-INDEX(2_Girdiler!$B$21:$I$21,G811))/(INDEX(2_Girdiler!$B$20:$I$20,G811+1)-INDEX(2_Girdiler!$B$20:$I$20,G811)))</f>
        <v>2.73390148197105</v>
      </c>
      <c r="I811" s="16" t="n">
        <f aca="false">H811/2_Girdiler!$B$17</f>
        <v>1.0953130937384</v>
      </c>
      <c r="J811" s="16" t="n">
        <f aca="false">D811+I811</f>
        <v>19.8699900727461</v>
      </c>
    </row>
    <row r="812" customFormat="false" ht="15" hidden="false" customHeight="false" outlineLevel="0" collapsed="false">
      <c r="A812" s="0" t="n">
        <v>800</v>
      </c>
      <c r="B812" s="7" t="n">
        <v>0.316305</v>
      </c>
      <c r="C812" s="7" t="n">
        <v>0.468906</v>
      </c>
      <c r="D812" s="16" t="n">
        <f aca="false">LOGINV(B812,$B$7,$C$7)</f>
        <v>10.3742970877561</v>
      </c>
      <c r="E812" s="16" t="n">
        <f aca="false">LOGINV(C812,$B$8,$C$8)</f>
        <v>103.841641379761</v>
      </c>
      <c r="F812" s="16" t="n">
        <f aca="false">$B$5/100*E812*2_Girdiler!$B$14*2_Girdiler!$B$15*2_Girdiler!$B$16</f>
        <v>2.61265569711478</v>
      </c>
      <c r="G812" s="16" t="n">
        <f aca="false">MIN(MATCH(F812,2_Girdiler!$B$20:$I$20,1),7)</f>
        <v>1</v>
      </c>
      <c r="H812" s="16" t="n">
        <f aca="false">IF(F812&gt;=40,2_Girdiler!$I$21+(F812-40)*(2_Girdiler!$I$21-2_Girdiler!$H$21)/(2_Girdiler!$I$20-2_Girdiler!$H$20),INDEX(2_Girdiler!$B$21:$I$21,G812)+(F812-INDEX(2_Girdiler!$B$20:$I$20,G812))*(INDEX(2_Girdiler!$B$21:$I$21,G812+1)-INDEX(2_Girdiler!$B$21:$I$21,G812))/(INDEX(2_Girdiler!$B$20:$I$20,G812+1)-INDEX(2_Girdiler!$B$20:$I$20,G812)))</f>
        <v>5.74784253365251</v>
      </c>
      <c r="I812" s="16" t="n">
        <f aca="false">H812/2_Girdiler!$B$17</f>
        <v>2.30282152790566</v>
      </c>
      <c r="J812" s="16" t="n">
        <f aca="false">D812+I812</f>
        <v>12.6771186156618</v>
      </c>
    </row>
    <row r="813" customFormat="false" ht="15" hidden="false" customHeight="false" outlineLevel="0" collapsed="false">
      <c r="A813" s="0" t="n">
        <v>801</v>
      </c>
      <c r="B813" s="7" t="n">
        <v>0.781277</v>
      </c>
      <c r="C813" s="7" t="n">
        <v>0.098116</v>
      </c>
      <c r="D813" s="16" t="n">
        <f aca="false">LOGINV(B813,$B$7,$C$7)</f>
        <v>20.8765910546088</v>
      </c>
      <c r="E813" s="16" t="n">
        <f aca="false">LOGINV(C813,$B$8,$C$8)</f>
        <v>47.4183739791296</v>
      </c>
      <c r="F813" s="16" t="n">
        <f aca="false">$B$5/100*E813*2_Girdiler!$B$14*2_Girdiler!$B$15*2_Girdiler!$B$16</f>
        <v>1.1930462893149</v>
      </c>
      <c r="G813" s="16" t="n">
        <f aca="false">MIN(MATCH(F813,2_Girdiler!$B$20:$I$20,1),7)</f>
        <v>1</v>
      </c>
      <c r="H813" s="16" t="n">
        <f aca="false">IF(F813&gt;=40,2_Girdiler!$I$21+(F813-40)*(2_Girdiler!$I$21-2_Girdiler!$H$21)/(2_Girdiler!$I$20-2_Girdiler!$H$20),INDEX(2_Girdiler!$B$21:$I$21,G813)+(F813-INDEX(2_Girdiler!$B$20:$I$20,G813))*(INDEX(2_Girdiler!$B$21:$I$21,G813+1)-INDEX(2_Girdiler!$B$21:$I$21,G813))/(INDEX(2_Girdiler!$B$20:$I$20,G813+1)-INDEX(2_Girdiler!$B$20:$I$20,G813)))</f>
        <v>2.62470183649278</v>
      </c>
      <c r="I813" s="16" t="n">
        <f aca="false">H813/2_Girdiler!$B$17</f>
        <v>1.05156323577435</v>
      </c>
      <c r="J813" s="16" t="n">
        <f aca="false">D813+I813</f>
        <v>21.9281542903831</v>
      </c>
    </row>
    <row r="814" customFormat="false" ht="15" hidden="false" customHeight="false" outlineLevel="0" collapsed="false">
      <c r="A814" s="0" t="n">
        <v>802</v>
      </c>
      <c r="B814" s="7" t="n">
        <v>0.207204</v>
      </c>
      <c r="C814" s="7" t="n">
        <v>0.9517</v>
      </c>
      <c r="D814" s="16" t="n">
        <f aca="false">LOGINV(B814,$B$7,$C$7)</f>
        <v>8.59234594734457</v>
      </c>
      <c r="E814" s="16" t="n">
        <f aca="false">LOGINV(C814,$B$8,$C$8)</f>
        <v>319.184513472887</v>
      </c>
      <c r="F814" s="16" t="n">
        <f aca="false">$B$5/100*E814*2_Girdiler!$B$14*2_Girdiler!$B$15*2_Girdiler!$B$16</f>
        <v>8.03068235897784</v>
      </c>
      <c r="G814" s="16" t="n">
        <f aca="false">MIN(MATCH(F814,2_Girdiler!$B$20:$I$20,1),7)</f>
        <v>2</v>
      </c>
      <c r="H814" s="16" t="n">
        <f aca="false">IF(F814&gt;=40,2_Girdiler!$I$21+(F814-40)*(2_Girdiler!$I$21-2_Girdiler!$H$21)/(2_Girdiler!$I$20-2_Girdiler!$H$20),INDEX(2_Girdiler!$B$21:$I$21,G814)+(F814-INDEX(2_Girdiler!$B$20:$I$20,G814))*(INDEX(2_Girdiler!$B$21:$I$21,G814+1)-INDEX(2_Girdiler!$B$21:$I$21,G814))/(INDEX(2_Girdiler!$B$20:$I$20,G814+1)-INDEX(2_Girdiler!$B$20:$I$20,G814)))</f>
        <v>15.8490917743645</v>
      </c>
      <c r="I814" s="16" t="n">
        <f aca="false">H814/2_Girdiler!$B$17</f>
        <v>6.34979638396015</v>
      </c>
      <c r="J814" s="16" t="n">
        <f aca="false">D814+I814</f>
        <v>14.9421423313047</v>
      </c>
    </row>
    <row r="815" customFormat="false" ht="15" hidden="false" customHeight="false" outlineLevel="0" collapsed="false">
      <c r="A815" s="0" t="n">
        <v>803</v>
      </c>
      <c r="B815" s="7" t="n">
        <v>0.142903</v>
      </c>
      <c r="C815" s="7" t="n">
        <v>0.732488</v>
      </c>
      <c r="D815" s="16" t="n">
        <f aca="false">LOGINV(B815,$B$7,$C$7)</f>
        <v>7.46965980313961</v>
      </c>
      <c r="E815" s="16" t="n">
        <f aca="false">LOGINV(C815,$B$8,$C$8)</f>
        <v>162.986653524943</v>
      </c>
      <c r="F815" s="16" t="n">
        <f aca="false">$B$5/100*E815*2_Girdiler!$B$14*2_Girdiler!$B$15*2_Girdiler!$B$16</f>
        <v>4.10074420268756</v>
      </c>
      <c r="G815" s="16" t="n">
        <f aca="false">MIN(MATCH(F815,2_Girdiler!$B$20:$I$20,1),7)</f>
        <v>1</v>
      </c>
      <c r="H815" s="16" t="n">
        <f aca="false">IF(F815&gt;=40,2_Girdiler!$I$21+(F815-40)*(2_Girdiler!$I$21-2_Girdiler!$H$21)/(2_Girdiler!$I$20-2_Girdiler!$H$20),INDEX(2_Girdiler!$B$21:$I$21,G815)+(F815-INDEX(2_Girdiler!$B$20:$I$20,G815))*(INDEX(2_Girdiler!$B$21:$I$21,G815+1)-INDEX(2_Girdiler!$B$21:$I$21,G815))/(INDEX(2_Girdiler!$B$20:$I$20,G815+1)-INDEX(2_Girdiler!$B$20:$I$20,G815)))</f>
        <v>9.02163724591264</v>
      </c>
      <c r="I815" s="16" t="n">
        <f aca="false">H815/2_Girdiler!$B$17</f>
        <v>3.61443799916372</v>
      </c>
      <c r="J815" s="16" t="n">
        <f aca="false">D815+I815</f>
        <v>11.0840978023033</v>
      </c>
    </row>
    <row r="816" customFormat="false" ht="15" hidden="false" customHeight="false" outlineLevel="0" collapsed="false">
      <c r="A816" s="0" t="n">
        <v>804</v>
      </c>
      <c r="B816" s="7" t="n">
        <v>0.410274</v>
      </c>
      <c r="C816" s="7" t="n">
        <v>0.876661</v>
      </c>
      <c r="D816" s="16" t="n">
        <f aca="false">LOGINV(B816,$B$7,$C$7)</f>
        <v>11.9336157439053</v>
      </c>
      <c r="E816" s="16" t="n">
        <f aca="false">LOGINV(C816,$B$8,$C$8)</f>
        <v>230.675603457457</v>
      </c>
      <c r="F816" s="16" t="n">
        <f aca="false">$B$5/100*E816*2_Girdiler!$B$14*2_Girdiler!$B$15*2_Girdiler!$B$16</f>
        <v>5.80379818298962</v>
      </c>
      <c r="G816" s="16" t="n">
        <f aca="false">MIN(MATCH(F816,2_Girdiler!$B$20:$I$20,1),7)</f>
        <v>2</v>
      </c>
      <c r="H816" s="16" t="n">
        <f aca="false">IF(F816&gt;=40,2_Girdiler!$I$21+(F816-40)*(2_Girdiler!$I$21-2_Girdiler!$H$21)/(2_Girdiler!$I$20-2_Girdiler!$H$20),INDEX(2_Girdiler!$B$21:$I$21,G816)+(F816-INDEX(2_Girdiler!$B$20:$I$20,G816))*(INDEX(2_Girdiler!$B$21:$I$21,G816+1)-INDEX(2_Girdiler!$B$21:$I$21,G816))/(INDEX(2_Girdiler!$B$20:$I$20,G816+1)-INDEX(2_Girdiler!$B$20:$I$20,G816)))</f>
        <v>12.2860770927834</v>
      </c>
      <c r="I816" s="16" t="n">
        <f aca="false">H816/2_Girdiler!$B$17</f>
        <v>4.92230652755745</v>
      </c>
      <c r="J816" s="16" t="n">
        <f aca="false">D816+I816</f>
        <v>16.8559222714628</v>
      </c>
    </row>
    <row r="817" customFormat="false" ht="15" hidden="false" customHeight="false" outlineLevel="0" collapsed="false">
      <c r="A817" s="0" t="n">
        <v>805</v>
      </c>
      <c r="B817" s="7" t="n">
        <v>0.068478</v>
      </c>
      <c r="C817" s="7" t="n">
        <v>0.736369</v>
      </c>
      <c r="D817" s="16" t="n">
        <f aca="false">LOGINV(B817,$B$7,$C$7)</f>
        <v>5.91104161199697</v>
      </c>
      <c r="E817" s="16" t="n">
        <f aca="false">LOGINV(C817,$B$8,$C$8)</f>
        <v>164.236660819559</v>
      </c>
      <c r="F817" s="16" t="n">
        <f aca="false">$B$5/100*E817*2_Girdiler!$B$14*2_Girdiler!$B$15*2_Girdiler!$B$16</f>
        <v>4.13219438622011</v>
      </c>
      <c r="G817" s="16" t="n">
        <f aca="false">MIN(MATCH(F817,2_Girdiler!$B$20:$I$20,1),7)</f>
        <v>1</v>
      </c>
      <c r="H817" s="16" t="n">
        <f aca="false">IF(F817&gt;=40,2_Girdiler!$I$21+(F817-40)*(2_Girdiler!$I$21-2_Girdiler!$H$21)/(2_Girdiler!$I$20-2_Girdiler!$H$20),INDEX(2_Girdiler!$B$21:$I$21,G817)+(F817-INDEX(2_Girdiler!$B$20:$I$20,G817))*(INDEX(2_Girdiler!$B$21:$I$21,G817+1)-INDEX(2_Girdiler!$B$21:$I$21,G817))/(INDEX(2_Girdiler!$B$20:$I$20,G817+1)-INDEX(2_Girdiler!$B$20:$I$20,G817)))</f>
        <v>9.09082764968423</v>
      </c>
      <c r="I817" s="16" t="n">
        <f aca="false">H817/2_Girdiler!$B$17</f>
        <v>3.64215851349528</v>
      </c>
      <c r="J817" s="16" t="n">
        <f aca="false">D817+I817</f>
        <v>9.55320012549226</v>
      </c>
    </row>
    <row r="818" customFormat="false" ht="15" hidden="false" customHeight="false" outlineLevel="0" collapsed="false">
      <c r="A818" s="0" t="n">
        <v>806</v>
      </c>
      <c r="B818" s="7" t="n">
        <v>0.949989</v>
      </c>
      <c r="C818" s="7" t="n">
        <v>0.700922</v>
      </c>
      <c r="D818" s="16" t="n">
        <f aca="false">LOGINV(B818,$B$7,$C$7)</f>
        <v>33.8717714534565</v>
      </c>
      <c r="E818" s="16" t="n">
        <f aca="false">LOGINV(C818,$B$8,$C$8)</f>
        <v>153.460394313944</v>
      </c>
      <c r="F818" s="16" t="n">
        <f aca="false">$B$5/100*E818*2_Girdiler!$B$14*2_Girdiler!$B$15*2_Girdiler!$B$16</f>
        <v>3.86106352093882</v>
      </c>
      <c r="G818" s="16" t="n">
        <f aca="false">MIN(MATCH(F818,2_Girdiler!$B$20:$I$20,1),7)</f>
        <v>1</v>
      </c>
      <c r="H818" s="16" t="n">
        <f aca="false">IF(F818&gt;=40,2_Girdiler!$I$21+(F818-40)*(2_Girdiler!$I$21-2_Girdiler!$H$21)/(2_Girdiler!$I$20-2_Girdiler!$H$20),INDEX(2_Girdiler!$B$21:$I$21,G818)+(F818-INDEX(2_Girdiler!$B$20:$I$20,G818))*(INDEX(2_Girdiler!$B$21:$I$21,G818+1)-INDEX(2_Girdiler!$B$21:$I$21,G818))/(INDEX(2_Girdiler!$B$20:$I$20,G818+1)-INDEX(2_Girdiler!$B$20:$I$20,G818)))</f>
        <v>8.49433974606541</v>
      </c>
      <c r="I818" s="16" t="n">
        <f aca="false">H818/2_Girdiler!$B$17</f>
        <v>3.40318098800698</v>
      </c>
      <c r="J818" s="16" t="n">
        <f aca="false">D818+I818</f>
        <v>37.2749524414635</v>
      </c>
    </row>
    <row r="819" customFormat="false" ht="15" hidden="false" customHeight="false" outlineLevel="0" collapsed="false">
      <c r="A819" s="0" t="n">
        <v>807</v>
      </c>
      <c r="B819" s="7" t="n">
        <v>0.363839</v>
      </c>
      <c r="C819" s="7" t="n">
        <v>0.967091</v>
      </c>
      <c r="D819" s="16" t="n">
        <f aca="false">LOGINV(B819,$B$7,$C$7)</f>
        <v>11.1529542944816</v>
      </c>
      <c r="E819" s="16" t="n">
        <f aca="false">LOGINV(C819,$B$8,$C$8)</f>
        <v>358.070655566134</v>
      </c>
      <c r="F819" s="16" t="n">
        <f aca="false">$B$5/100*E819*2_Girdiler!$B$14*2_Girdiler!$B$15*2_Girdiler!$B$16</f>
        <v>9.00905769404392</v>
      </c>
      <c r="G819" s="16" t="n">
        <f aca="false">MIN(MATCH(F819,2_Girdiler!$B$20:$I$20,1),7)</f>
        <v>2</v>
      </c>
      <c r="H819" s="16" t="n">
        <f aca="false">IF(F819&gt;=40,2_Girdiler!$I$21+(F819-40)*(2_Girdiler!$I$21-2_Girdiler!$H$21)/(2_Girdiler!$I$20-2_Girdiler!$H$20),INDEX(2_Girdiler!$B$21:$I$21,G819)+(F819-INDEX(2_Girdiler!$B$20:$I$20,G819))*(INDEX(2_Girdiler!$B$21:$I$21,G819+1)-INDEX(2_Girdiler!$B$21:$I$21,G819))/(INDEX(2_Girdiler!$B$20:$I$20,G819+1)-INDEX(2_Girdiler!$B$20:$I$20,G819)))</f>
        <v>17.4144923104703</v>
      </c>
      <c r="I819" s="16" t="n">
        <f aca="false">H819/2_Girdiler!$B$17</f>
        <v>6.97696006028457</v>
      </c>
      <c r="J819" s="16" t="n">
        <f aca="false">D819+I819</f>
        <v>18.1299143547661</v>
      </c>
    </row>
    <row r="820" customFormat="false" ht="15" hidden="false" customHeight="false" outlineLevel="0" collapsed="false">
      <c r="A820" s="0" t="n">
        <v>808</v>
      </c>
      <c r="B820" s="7" t="n">
        <v>0.802533</v>
      </c>
      <c r="C820" s="7" t="n">
        <v>0.678419</v>
      </c>
      <c r="D820" s="16" t="n">
        <f aca="false">LOGINV(B820,$B$7,$C$7)</f>
        <v>21.7580153091729</v>
      </c>
      <c r="E820" s="16" t="n">
        <f aca="false">LOGINV(C820,$B$8,$C$8)</f>
        <v>147.27150115494</v>
      </c>
      <c r="F820" s="16" t="n">
        <f aca="false">$B$5/100*E820*2_Girdiler!$B$14*2_Girdiler!$B$15*2_Girdiler!$B$16</f>
        <v>3.70535096905828</v>
      </c>
      <c r="G820" s="16" t="n">
        <f aca="false">MIN(MATCH(F820,2_Girdiler!$B$20:$I$20,1),7)</f>
        <v>1</v>
      </c>
      <c r="H820" s="16" t="n">
        <f aca="false">IF(F820&gt;=40,2_Girdiler!$I$21+(F820-40)*(2_Girdiler!$I$21-2_Girdiler!$H$21)/(2_Girdiler!$I$20-2_Girdiler!$H$20),INDEX(2_Girdiler!$B$21:$I$21,G820)+(F820-INDEX(2_Girdiler!$B$20:$I$20,G820))*(INDEX(2_Girdiler!$B$21:$I$21,G820+1)-INDEX(2_Girdiler!$B$21:$I$21,G820))/(INDEX(2_Girdiler!$B$20:$I$20,G820+1)-INDEX(2_Girdiler!$B$20:$I$20,G820)))</f>
        <v>8.15177213192823</v>
      </c>
      <c r="I820" s="16" t="n">
        <f aca="false">H820/2_Girdiler!$B$17</f>
        <v>3.26593434772766</v>
      </c>
      <c r="J820" s="16" t="n">
        <f aca="false">D820+I820</f>
        <v>25.0239496569006</v>
      </c>
    </row>
    <row r="821" customFormat="false" ht="15" hidden="false" customHeight="false" outlineLevel="0" collapsed="false">
      <c r="A821" s="0" t="n">
        <v>809</v>
      </c>
      <c r="B821" s="7" t="n">
        <v>0.267626</v>
      </c>
      <c r="C821" s="7" t="n">
        <v>0.75328</v>
      </c>
      <c r="D821" s="16" t="n">
        <f aca="false">LOGINV(B821,$B$7,$C$7)</f>
        <v>9.58507403522185</v>
      </c>
      <c r="E821" s="16" t="n">
        <f aca="false">LOGINV(C821,$B$8,$C$8)</f>
        <v>169.914997298784</v>
      </c>
      <c r="F821" s="16" t="n">
        <f aca="false">$B$5/100*E821*2_Girdiler!$B$14*2_Girdiler!$B$15*2_Girdiler!$B$16</f>
        <v>4.27506133203739</v>
      </c>
      <c r="G821" s="16" t="n">
        <f aca="false">MIN(MATCH(F821,2_Girdiler!$B$20:$I$20,1),7)</f>
        <v>1</v>
      </c>
      <c r="H821" s="16" t="n">
        <f aca="false">IF(F821&gt;=40,2_Girdiler!$I$21+(F821-40)*(2_Girdiler!$I$21-2_Girdiler!$H$21)/(2_Girdiler!$I$20-2_Girdiler!$H$20),INDEX(2_Girdiler!$B$21:$I$21,G821)+(F821-INDEX(2_Girdiler!$B$20:$I$20,G821))*(INDEX(2_Girdiler!$B$21:$I$21,G821+1)-INDEX(2_Girdiler!$B$21:$I$21,G821))/(INDEX(2_Girdiler!$B$20:$I$20,G821+1)-INDEX(2_Girdiler!$B$20:$I$20,G821)))</f>
        <v>9.40513493048227</v>
      </c>
      <c r="I821" s="16" t="n">
        <f aca="false">H821/2_Girdiler!$B$17</f>
        <v>3.76808290484065</v>
      </c>
      <c r="J821" s="16" t="n">
        <f aca="false">D821+I821</f>
        <v>13.3531569400625</v>
      </c>
    </row>
    <row r="822" customFormat="false" ht="15" hidden="false" customHeight="false" outlineLevel="0" collapsed="false">
      <c r="A822" s="0" t="n">
        <v>810</v>
      </c>
      <c r="B822" s="7" t="n">
        <v>0.906507</v>
      </c>
      <c r="C822" s="7" t="n">
        <v>0.638718</v>
      </c>
      <c r="D822" s="16" t="n">
        <f aca="false">LOGINV(B822,$B$7,$C$7)</f>
        <v>28.2562878611111</v>
      </c>
      <c r="E822" s="16" t="n">
        <f aca="false">LOGINV(C822,$B$8,$C$8)</f>
        <v>137.332312767529</v>
      </c>
      <c r="F822" s="16" t="n">
        <f aca="false">$B$5/100*E822*2_Girdiler!$B$14*2_Girdiler!$B$15*2_Girdiler!$B$16</f>
        <v>3.45528098923103</v>
      </c>
      <c r="G822" s="16" t="n">
        <f aca="false">MIN(MATCH(F822,2_Girdiler!$B$20:$I$20,1),7)</f>
        <v>1</v>
      </c>
      <c r="H822" s="16" t="n">
        <f aca="false">IF(F822&gt;=40,2_Girdiler!$I$21+(F822-40)*(2_Girdiler!$I$21-2_Girdiler!$H$21)/(2_Girdiler!$I$20-2_Girdiler!$H$20),INDEX(2_Girdiler!$B$21:$I$21,G822)+(F822-INDEX(2_Girdiler!$B$20:$I$20,G822))*(INDEX(2_Girdiler!$B$21:$I$21,G822+1)-INDEX(2_Girdiler!$B$21:$I$21,G822))/(INDEX(2_Girdiler!$B$20:$I$20,G822+1)-INDEX(2_Girdiler!$B$20:$I$20,G822)))</f>
        <v>7.60161817630826</v>
      </c>
      <c r="I822" s="16" t="n">
        <f aca="false">H822/2_Girdiler!$B$17</f>
        <v>3.0455201026876</v>
      </c>
      <c r="J822" s="16" t="n">
        <f aca="false">D822+I822</f>
        <v>31.3018079637987</v>
      </c>
    </row>
    <row r="823" customFormat="false" ht="15" hidden="false" customHeight="false" outlineLevel="0" collapsed="false">
      <c r="A823" s="0" t="n">
        <v>811</v>
      </c>
      <c r="B823" s="7" t="n">
        <v>0.383531</v>
      </c>
      <c r="C823" s="7" t="n">
        <v>0.980218</v>
      </c>
      <c r="D823" s="16" t="n">
        <f aca="false">LOGINV(B823,$B$7,$C$7)</f>
        <v>11.4809244708328</v>
      </c>
      <c r="E823" s="16" t="n">
        <f aca="false">LOGINV(C823,$B$8,$C$8)</f>
        <v>412.338177091689</v>
      </c>
      <c r="F823" s="16" t="n">
        <f aca="false">$B$5/100*E823*2_Girdiler!$B$14*2_Girdiler!$B$15*2_Girdiler!$B$16</f>
        <v>10.3744285356269</v>
      </c>
      <c r="G823" s="16" t="n">
        <f aca="false">MIN(MATCH(F823,2_Girdiler!$B$20:$I$20,1),7)</f>
        <v>3</v>
      </c>
      <c r="H823" s="16" t="n">
        <f aca="false">IF(F823&gt;=40,2_Girdiler!$I$21+(F823-40)*(2_Girdiler!$I$21-2_Girdiler!$H$21)/(2_Girdiler!$I$20-2_Girdiler!$H$20),INDEX(2_Girdiler!$B$21:$I$21,G823)+(F823-INDEX(2_Girdiler!$B$20:$I$20,G823))*(INDEX(2_Girdiler!$B$21:$I$21,G823+1)-INDEX(2_Girdiler!$B$21:$I$21,G823))/(INDEX(2_Girdiler!$B$20:$I$20,G823+1)-INDEX(2_Girdiler!$B$20:$I$20,G823)))</f>
        <v>19.3369856820642</v>
      </c>
      <c r="I823" s="16" t="n">
        <f aca="false">H823/2_Girdiler!$B$17</f>
        <v>7.74718977646803</v>
      </c>
      <c r="J823" s="16" t="n">
        <f aca="false">D823+I823</f>
        <v>19.2281142473008</v>
      </c>
    </row>
    <row r="824" customFormat="false" ht="15" hidden="false" customHeight="false" outlineLevel="0" collapsed="false">
      <c r="A824" s="0" t="n">
        <v>812</v>
      </c>
      <c r="B824" s="7" t="n">
        <v>0.058643</v>
      </c>
      <c r="C824" s="7" t="n">
        <v>0.321783</v>
      </c>
      <c r="D824" s="16" t="n">
        <f aca="false">LOGINV(B824,$B$7,$C$7)</f>
        <v>5.65625764917181</v>
      </c>
      <c r="E824" s="16" t="n">
        <f aca="false">LOGINV(C824,$B$8,$C$8)</f>
        <v>81.0076958537979</v>
      </c>
      <c r="F824" s="16" t="n">
        <f aca="false">$B$5/100*E824*2_Girdiler!$B$14*2_Girdiler!$B$15*2_Girdiler!$B$16</f>
        <v>2.03815362768155</v>
      </c>
      <c r="G824" s="16" t="n">
        <f aca="false">MIN(MATCH(F824,2_Girdiler!$B$20:$I$20,1),7)</f>
        <v>1</v>
      </c>
      <c r="H824" s="16" t="n">
        <f aca="false">IF(F824&gt;=40,2_Girdiler!$I$21+(F824-40)*(2_Girdiler!$I$21-2_Girdiler!$H$21)/(2_Girdiler!$I$20-2_Girdiler!$H$20),INDEX(2_Girdiler!$B$21:$I$21,G824)+(F824-INDEX(2_Girdiler!$B$20:$I$20,G824))*(INDEX(2_Girdiler!$B$21:$I$21,G824+1)-INDEX(2_Girdiler!$B$21:$I$21,G824))/(INDEX(2_Girdiler!$B$20:$I$20,G824+1)-INDEX(2_Girdiler!$B$20:$I$20,G824)))</f>
        <v>4.48393798089942</v>
      </c>
      <c r="I824" s="16" t="n">
        <f aca="false">H824/2_Girdiler!$B$17</f>
        <v>1.79644951157829</v>
      </c>
      <c r="J824" s="16" t="n">
        <f aca="false">D824+I824</f>
        <v>7.45270716075011</v>
      </c>
    </row>
    <row r="825" customFormat="false" ht="15" hidden="false" customHeight="false" outlineLevel="0" collapsed="false">
      <c r="A825" s="0" t="n">
        <v>813</v>
      </c>
      <c r="B825" s="7" t="n">
        <v>0.962136</v>
      </c>
      <c r="C825" s="7" t="n">
        <v>0.619229</v>
      </c>
      <c r="D825" s="16" t="n">
        <f aca="false">LOGINV(B825,$B$7,$C$7)</f>
        <v>36.4433510612219</v>
      </c>
      <c r="E825" s="16" t="n">
        <f aca="false">LOGINV(C825,$B$8,$C$8)</f>
        <v>132.835330557177</v>
      </c>
      <c r="F825" s="16" t="n">
        <f aca="false">$B$5/100*E825*2_Girdiler!$B$14*2_Girdiler!$B$15*2_Girdiler!$B$16</f>
        <v>3.34213691681858</v>
      </c>
      <c r="G825" s="16" t="n">
        <f aca="false">MIN(MATCH(F825,2_Girdiler!$B$20:$I$20,1),7)</f>
        <v>1</v>
      </c>
      <c r="H825" s="16" t="n">
        <f aca="false">IF(F825&gt;=40,2_Girdiler!$I$21+(F825-40)*(2_Girdiler!$I$21-2_Girdiler!$H$21)/(2_Girdiler!$I$20-2_Girdiler!$H$20),INDEX(2_Girdiler!$B$21:$I$21,G825)+(F825-INDEX(2_Girdiler!$B$20:$I$20,G825))*(INDEX(2_Girdiler!$B$21:$I$21,G825+1)-INDEX(2_Girdiler!$B$21:$I$21,G825))/(INDEX(2_Girdiler!$B$20:$I$20,G825+1)-INDEX(2_Girdiler!$B$20:$I$20,G825)))</f>
        <v>7.35270121700088</v>
      </c>
      <c r="I825" s="16" t="n">
        <f aca="false">H825/2_Girdiler!$B$17</f>
        <v>2.94579375681125</v>
      </c>
      <c r="J825" s="16" t="n">
        <f aca="false">D825+I825</f>
        <v>39.3891448180332</v>
      </c>
    </row>
    <row r="826" customFormat="false" ht="15" hidden="false" customHeight="false" outlineLevel="0" collapsed="false">
      <c r="A826" s="0" t="n">
        <v>814</v>
      </c>
      <c r="B826" s="7" t="n">
        <v>0.097672</v>
      </c>
      <c r="C826" s="7" t="n">
        <v>0.561281</v>
      </c>
      <c r="D826" s="16" t="n">
        <f aca="false">LOGINV(B826,$B$7,$C$7)</f>
        <v>6.57980695490239</v>
      </c>
      <c r="E826" s="16" t="n">
        <f aca="false">LOGINV(C826,$B$8,$C$8)</f>
        <v>120.63587108681</v>
      </c>
      <c r="F826" s="16" t="n">
        <f aca="false">$B$5/100*E826*2_Girdiler!$B$14*2_Girdiler!$B$15*2_Girdiler!$B$16</f>
        <v>3.03519851654414</v>
      </c>
      <c r="G826" s="16" t="n">
        <f aca="false">MIN(MATCH(F826,2_Girdiler!$B$20:$I$20,1),7)</f>
        <v>1</v>
      </c>
      <c r="H826" s="16" t="n">
        <f aca="false">IF(F826&gt;=40,2_Girdiler!$I$21+(F826-40)*(2_Girdiler!$I$21-2_Girdiler!$H$21)/(2_Girdiler!$I$20-2_Girdiler!$H$20),INDEX(2_Girdiler!$B$21:$I$21,G826)+(F826-INDEX(2_Girdiler!$B$20:$I$20,G826))*(INDEX(2_Girdiler!$B$21:$I$21,G826+1)-INDEX(2_Girdiler!$B$21:$I$21,G826))/(INDEX(2_Girdiler!$B$20:$I$20,G826+1)-INDEX(2_Girdiler!$B$20:$I$20,G826)))</f>
        <v>6.67743673639711</v>
      </c>
      <c r="I826" s="16" t="n">
        <f aca="false">H826/2_Girdiler!$B$17</f>
        <v>2.6752551027232</v>
      </c>
      <c r="J826" s="16" t="n">
        <f aca="false">D826+I826</f>
        <v>9.25506205762559</v>
      </c>
    </row>
    <row r="827" customFormat="false" ht="15" hidden="false" customHeight="false" outlineLevel="0" collapsed="false">
      <c r="A827" s="0" t="n">
        <v>815</v>
      </c>
      <c r="B827" s="7" t="n">
        <v>0.998252</v>
      </c>
      <c r="C827" s="7" t="n">
        <v>0.929309</v>
      </c>
      <c r="D827" s="16" t="n">
        <f aca="false">LOGINV(B827,$B$7,$C$7)</f>
        <v>68.9665911110181</v>
      </c>
      <c r="E827" s="16" t="n">
        <f aca="false">LOGINV(C827,$B$8,$C$8)</f>
        <v>282.179300891989</v>
      </c>
      <c r="F827" s="16" t="n">
        <f aca="false">$B$5/100*E827*2_Girdiler!$B$14*2_Girdiler!$B$15*2_Girdiler!$B$16</f>
        <v>7.09963121044245</v>
      </c>
      <c r="G827" s="16" t="n">
        <f aca="false">MIN(MATCH(F827,2_Girdiler!$B$20:$I$20,1),7)</f>
        <v>2</v>
      </c>
      <c r="H827" s="16" t="n">
        <f aca="false">IF(F827&gt;=40,2_Girdiler!$I$21+(F827-40)*(2_Girdiler!$I$21-2_Girdiler!$H$21)/(2_Girdiler!$I$20-2_Girdiler!$H$20),INDEX(2_Girdiler!$B$21:$I$21,G827)+(F827-INDEX(2_Girdiler!$B$20:$I$20,G827))*(INDEX(2_Girdiler!$B$21:$I$21,G827+1)-INDEX(2_Girdiler!$B$21:$I$21,G827))/(INDEX(2_Girdiler!$B$20:$I$20,G827+1)-INDEX(2_Girdiler!$B$20:$I$20,G827)))</f>
        <v>14.3594099367079</v>
      </c>
      <c r="I827" s="16" t="n">
        <f aca="false">H827/2_Girdiler!$B$17</f>
        <v>5.7529687246426</v>
      </c>
      <c r="J827" s="16" t="n">
        <f aca="false">D827+I827</f>
        <v>74.7195598356607</v>
      </c>
    </row>
    <row r="828" customFormat="false" ht="15" hidden="false" customHeight="false" outlineLevel="0" collapsed="false">
      <c r="A828" s="0" t="n">
        <v>816</v>
      </c>
      <c r="B828" s="7" t="n">
        <v>0.309027</v>
      </c>
      <c r="C828" s="7" t="n">
        <v>0.249247</v>
      </c>
      <c r="D828" s="16" t="n">
        <f aca="false">LOGINV(B828,$B$7,$C$7)</f>
        <v>10.2561206122178</v>
      </c>
      <c r="E828" s="16" t="n">
        <f aca="false">LOGINV(C828,$B$8,$C$8)</f>
        <v>70.5495406795466</v>
      </c>
      <c r="F828" s="16" t="n">
        <f aca="false">$B$5/100*E828*2_Girdiler!$B$14*2_Girdiler!$B$15*2_Girdiler!$B$16</f>
        <v>1.77502644349739</v>
      </c>
      <c r="G828" s="16" t="n">
        <f aca="false">MIN(MATCH(F828,2_Girdiler!$B$20:$I$20,1),7)</f>
        <v>1</v>
      </c>
      <c r="H828" s="16" t="n">
        <f aca="false">IF(F828&gt;=40,2_Girdiler!$I$21+(F828-40)*(2_Girdiler!$I$21-2_Girdiler!$H$21)/(2_Girdiler!$I$20-2_Girdiler!$H$20),INDEX(2_Girdiler!$B$21:$I$21,G828)+(F828-INDEX(2_Girdiler!$B$20:$I$20,G828))*(INDEX(2_Girdiler!$B$21:$I$21,G828+1)-INDEX(2_Girdiler!$B$21:$I$21,G828))/(INDEX(2_Girdiler!$B$20:$I$20,G828+1)-INDEX(2_Girdiler!$B$20:$I$20,G828)))</f>
        <v>3.90505817569426</v>
      </c>
      <c r="I828" s="16" t="n">
        <f aca="false">H828/2_Girdiler!$B$17</f>
        <v>1.56452651269802</v>
      </c>
      <c r="J828" s="16" t="n">
        <f aca="false">D828+I828</f>
        <v>11.8206471249158</v>
      </c>
    </row>
    <row r="829" customFormat="false" ht="15" hidden="false" customHeight="false" outlineLevel="0" collapsed="false">
      <c r="A829" s="0" t="n">
        <v>817</v>
      </c>
      <c r="B829" s="7" t="n">
        <v>0.268511</v>
      </c>
      <c r="C829" s="7" t="n">
        <v>0.218331</v>
      </c>
      <c r="D829" s="16" t="n">
        <f aca="false">LOGINV(B829,$B$7,$C$7)</f>
        <v>9.59943664627438</v>
      </c>
      <c r="E829" s="16" t="n">
        <f aca="false">LOGINV(C829,$B$8,$C$8)</f>
        <v>66.0975649494023</v>
      </c>
      <c r="F829" s="16" t="n">
        <f aca="false">$B$5/100*E829*2_Girdiler!$B$14*2_Girdiler!$B$15*2_Girdiler!$B$16</f>
        <v>1.66301473412696</v>
      </c>
      <c r="G829" s="16" t="n">
        <f aca="false">MIN(MATCH(F829,2_Girdiler!$B$20:$I$20,1),7)</f>
        <v>1</v>
      </c>
      <c r="H829" s="16" t="n">
        <f aca="false">IF(F829&gt;=40,2_Girdiler!$I$21+(F829-40)*(2_Girdiler!$I$21-2_Girdiler!$H$21)/(2_Girdiler!$I$20-2_Girdiler!$H$20),INDEX(2_Girdiler!$B$21:$I$21,G829)+(F829-INDEX(2_Girdiler!$B$20:$I$20,G829))*(INDEX(2_Girdiler!$B$21:$I$21,G829+1)-INDEX(2_Girdiler!$B$21:$I$21,G829))/(INDEX(2_Girdiler!$B$20:$I$20,G829+1)-INDEX(2_Girdiler!$B$20:$I$20,G829)))</f>
        <v>3.65863241507932</v>
      </c>
      <c r="I829" s="16" t="n">
        <f aca="false">H829/2_Girdiler!$B$17</f>
        <v>1.46579824322088</v>
      </c>
      <c r="J829" s="16" t="n">
        <f aca="false">D829+I829</f>
        <v>11.0652348894953</v>
      </c>
    </row>
    <row r="830" customFormat="false" ht="15" hidden="false" customHeight="false" outlineLevel="0" collapsed="false">
      <c r="A830" s="0" t="n">
        <v>818</v>
      </c>
      <c r="B830" s="7" t="n">
        <v>0.193715</v>
      </c>
      <c r="C830" s="7" t="n">
        <v>0.303478</v>
      </c>
      <c r="D830" s="16" t="n">
        <f aca="false">LOGINV(B830,$B$7,$C$7)</f>
        <v>8.36491499743365</v>
      </c>
      <c r="E830" s="16" t="n">
        <f aca="false">LOGINV(C830,$B$8,$C$8)</f>
        <v>78.348653789175</v>
      </c>
      <c r="F830" s="16" t="n">
        <f aca="false">$B$5/100*E830*2_Girdiler!$B$14*2_Girdiler!$B$15*2_Girdiler!$B$16</f>
        <v>1.97125212933564</v>
      </c>
      <c r="G830" s="16" t="n">
        <f aca="false">MIN(MATCH(F830,2_Girdiler!$B$20:$I$20,1),7)</f>
        <v>1</v>
      </c>
      <c r="H830" s="16" t="n">
        <f aca="false">IF(F830&gt;=40,2_Girdiler!$I$21+(F830-40)*(2_Girdiler!$I$21-2_Girdiler!$H$21)/(2_Girdiler!$I$20-2_Girdiler!$H$20),INDEX(2_Girdiler!$B$21:$I$21,G830)+(F830-INDEX(2_Girdiler!$B$20:$I$20,G830))*(INDEX(2_Girdiler!$B$21:$I$21,G830+1)-INDEX(2_Girdiler!$B$21:$I$21,G830))/(INDEX(2_Girdiler!$B$20:$I$20,G830+1)-INDEX(2_Girdiler!$B$20:$I$20,G830)))</f>
        <v>4.33675468453841</v>
      </c>
      <c r="I830" s="16" t="n">
        <f aca="false">H830/2_Girdiler!$B$17</f>
        <v>1.73748184476699</v>
      </c>
      <c r="J830" s="16" t="n">
        <f aca="false">D830+I830</f>
        <v>10.1023968422006</v>
      </c>
    </row>
    <row r="831" customFormat="false" ht="15" hidden="false" customHeight="false" outlineLevel="0" collapsed="false">
      <c r="A831" s="0" t="n">
        <v>819</v>
      </c>
      <c r="B831" s="7" t="n">
        <v>0.785692</v>
      </c>
      <c r="C831" s="7" t="n">
        <v>0.527261</v>
      </c>
      <c r="D831" s="16" t="n">
        <f aca="false">LOGINV(B831,$B$7,$C$7)</f>
        <v>21.0524462618719</v>
      </c>
      <c r="E831" s="16" t="n">
        <f aca="false">LOGINV(C831,$B$8,$C$8)</f>
        <v>114.13392547351</v>
      </c>
      <c r="F831" s="16" t="n">
        <f aca="false">$B$5/100*E831*2_Girdiler!$B$14*2_Girdiler!$B$15*2_Girdiler!$B$16</f>
        <v>2.8716095649135</v>
      </c>
      <c r="G831" s="16" t="n">
        <f aca="false">MIN(MATCH(F831,2_Girdiler!$B$20:$I$20,1),7)</f>
        <v>1</v>
      </c>
      <c r="H831" s="16" t="n">
        <f aca="false">IF(F831&gt;=40,2_Girdiler!$I$21+(F831-40)*(2_Girdiler!$I$21-2_Girdiler!$H$21)/(2_Girdiler!$I$20-2_Girdiler!$H$20),INDEX(2_Girdiler!$B$21:$I$21,G831)+(F831-INDEX(2_Girdiler!$B$20:$I$20,G831))*(INDEX(2_Girdiler!$B$21:$I$21,G831+1)-INDEX(2_Girdiler!$B$21:$I$21,G831))/(INDEX(2_Girdiler!$B$20:$I$20,G831+1)-INDEX(2_Girdiler!$B$20:$I$20,G831)))</f>
        <v>6.31754104280971</v>
      </c>
      <c r="I831" s="16" t="n">
        <f aca="false">H831/2_Girdiler!$B$17</f>
        <v>2.53106612292056</v>
      </c>
      <c r="J831" s="16" t="n">
        <f aca="false">D831+I831</f>
        <v>23.5835123847925</v>
      </c>
    </row>
    <row r="832" customFormat="false" ht="15" hidden="false" customHeight="false" outlineLevel="0" collapsed="false">
      <c r="A832" s="0" t="n">
        <v>820</v>
      </c>
      <c r="B832" s="7" t="n">
        <v>0.223897</v>
      </c>
      <c r="C832" s="7" t="n">
        <v>0.83625</v>
      </c>
      <c r="D832" s="16" t="n">
        <f aca="false">LOGINV(B832,$B$7,$C$7)</f>
        <v>8.87003582256944</v>
      </c>
      <c r="E832" s="16" t="n">
        <f aca="false">LOGINV(C832,$B$8,$C$8)</f>
        <v>205.465484782311</v>
      </c>
      <c r="F832" s="16" t="n">
        <f aca="false">$B$5/100*E832*2_Girdiler!$B$14*2_Girdiler!$B$15*2_Girdiler!$B$16</f>
        <v>5.16951159712295</v>
      </c>
      <c r="G832" s="16" t="n">
        <f aca="false">MIN(MATCH(F832,2_Girdiler!$B$20:$I$20,1),7)</f>
        <v>2</v>
      </c>
      <c r="H832" s="16" t="n">
        <f aca="false">IF(F832&gt;=40,2_Girdiler!$I$21+(F832-40)*(2_Girdiler!$I$21-2_Girdiler!$H$21)/(2_Girdiler!$I$20-2_Girdiler!$H$20),INDEX(2_Girdiler!$B$21:$I$21,G832)+(F832-INDEX(2_Girdiler!$B$20:$I$20,G832))*(INDEX(2_Girdiler!$B$21:$I$21,G832+1)-INDEX(2_Girdiler!$B$21:$I$21,G832))/(INDEX(2_Girdiler!$B$20:$I$20,G832+1)-INDEX(2_Girdiler!$B$20:$I$20,G832)))</f>
        <v>11.2712185553967</v>
      </c>
      <c r="I832" s="16" t="n">
        <f aca="false">H832/2_Girdiler!$B$17</f>
        <v>4.5157125622583</v>
      </c>
      <c r="J832" s="16" t="n">
        <f aca="false">D832+I832</f>
        <v>13.3857483848277</v>
      </c>
    </row>
    <row r="833" customFormat="false" ht="15" hidden="false" customHeight="false" outlineLevel="0" collapsed="false">
      <c r="A833" s="0" t="n">
        <v>821</v>
      </c>
      <c r="B833" s="7" t="n">
        <v>0.435775</v>
      </c>
      <c r="C833" s="7" t="n">
        <v>0.153668</v>
      </c>
      <c r="D833" s="16" t="n">
        <f aca="false">LOGINV(B833,$B$7,$C$7)</f>
        <v>12.37494678601</v>
      </c>
      <c r="E833" s="16" t="n">
        <f aca="false">LOGINV(C833,$B$8,$C$8)</f>
        <v>56.5024904213899</v>
      </c>
      <c r="F833" s="16" t="n">
        <f aca="false">$B$5/100*E833*2_Girdiler!$B$14*2_Girdiler!$B$15*2_Girdiler!$B$16</f>
        <v>1.42160265900217</v>
      </c>
      <c r="G833" s="16" t="n">
        <f aca="false">MIN(MATCH(F833,2_Girdiler!$B$20:$I$20,1),7)</f>
        <v>1</v>
      </c>
      <c r="H833" s="16" t="n">
        <f aca="false">IF(F833&gt;=40,2_Girdiler!$I$21+(F833-40)*(2_Girdiler!$I$21-2_Girdiler!$H$21)/(2_Girdiler!$I$20-2_Girdiler!$H$20),INDEX(2_Girdiler!$B$21:$I$21,G833)+(F833-INDEX(2_Girdiler!$B$20:$I$20,G833))*(INDEX(2_Girdiler!$B$21:$I$21,G833+1)-INDEX(2_Girdiler!$B$21:$I$21,G833))/(INDEX(2_Girdiler!$B$20:$I$20,G833+1)-INDEX(2_Girdiler!$B$20:$I$20,G833)))</f>
        <v>3.12752584980478</v>
      </c>
      <c r="I833" s="16" t="n">
        <f aca="false">H833/2_Girdiler!$B$17</f>
        <v>1.25301516418461</v>
      </c>
      <c r="J833" s="16" t="n">
        <f aca="false">D833+I833</f>
        <v>13.6279619501946</v>
      </c>
    </row>
    <row r="834" customFormat="false" ht="15" hidden="false" customHeight="false" outlineLevel="0" collapsed="false">
      <c r="A834" s="0" t="n">
        <v>822</v>
      </c>
      <c r="B834" s="7" t="n">
        <v>0.627119</v>
      </c>
      <c r="C834" s="7" t="n">
        <v>0.053483</v>
      </c>
      <c r="D834" s="16" t="n">
        <f aca="false">LOGINV(B834,$B$7,$C$7)</f>
        <v>16.2245772883413</v>
      </c>
      <c r="E834" s="16" t="n">
        <f aca="false">LOGINV(C834,$B$8,$C$8)</f>
        <v>38.5785011542778</v>
      </c>
      <c r="F834" s="16" t="n">
        <f aca="false">$B$5/100*E834*2_Girdiler!$B$14*2_Girdiler!$B$15*2_Girdiler!$B$16</f>
        <v>0.97063508904163</v>
      </c>
      <c r="G834" s="16" t="n">
        <f aca="false">MIN(MATCH(F834,2_Girdiler!$B$20:$I$20,1),7)</f>
        <v>1</v>
      </c>
      <c r="H834" s="16" t="n">
        <f aca="false">IF(F834&gt;=40,2_Girdiler!$I$21+(F834-40)*(2_Girdiler!$I$21-2_Girdiler!$H$21)/(2_Girdiler!$I$20-2_Girdiler!$H$20),INDEX(2_Girdiler!$B$21:$I$21,G834)+(F834-INDEX(2_Girdiler!$B$20:$I$20,G834))*(INDEX(2_Girdiler!$B$21:$I$21,G834+1)-INDEX(2_Girdiler!$B$21:$I$21,G834))/(INDEX(2_Girdiler!$B$20:$I$20,G834+1)-INDEX(2_Girdiler!$B$20:$I$20,G834)))</f>
        <v>2.13539719589159</v>
      </c>
      <c r="I834" s="16" t="n">
        <f aca="false">H834/2_Girdiler!$B$17</f>
        <v>0.855527722712975</v>
      </c>
      <c r="J834" s="16" t="n">
        <f aca="false">D834+I834</f>
        <v>17.0801050110543</v>
      </c>
    </row>
    <row r="835" customFormat="false" ht="15" hidden="false" customHeight="false" outlineLevel="0" collapsed="false">
      <c r="A835" s="0" t="n">
        <v>823</v>
      </c>
      <c r="B835" s="7" t="n">
        <v>0.02235</v>
      </c>
      <c r="C835" s="7" t="n">
        <v>0.780458</v>
      </c>
      <c r="D835" s="16" t="n">
        <f aca="false">LOGINV(B835,$B$7,$C$7)</f>
        <v>4.42308801703359</v>
      </c>
      <c r="E835" s="16" t="n">
        <f aca="false">LOGINV(C835,$B$8,$C$8)</f>
        <v>179.949967429532</v>
      </c>
      <c r="F835" s="16" t="n">
        <f aca="false">$B$5/100*E835*2_Girdiler!$B$14*2_Girdiler!$B$15*2_Girdiler!$B$16</f>
        <v>4.52754118052702</v>
      </c>
      <c r="G835" s="16" t="n">
        <f aca="false">MIN(MATCH(F835,2_Girdiler!$B$20:$I$20,1),7)</f>
        <v>1</v>
      </c>
      <c r="H835" s="16" t="n">
        <f aca="false">IF(F835&gt;=40,2_Girdiler!$I$21+(F835-40)*(2_Girdiler!$I$21-2_Girdiler!$H$21)/(2_Girdiler!$I$20-2_Girdiler!$H$20),INDEX(2_Girdiler!$B$21:$I$21,G835)+(F835-INDEX(2_Girdiler!$B$20:$I$20,G835))*(INDEX(2_Girdiler!$B$21:$I$21,G835+1)-INDEX(2_Girdiler!$B$21:$I$21,G835))/(INDEX(2_Girdiler!$B$20:$I$20,G835+1)-INDEX(2_Girdiler!$B$20:$I$20,G835)))</f>
        <v>9.96059059715944</v>
      </c>
      <c r="I835" s="16" t="n">
        <f aca="false">H835/2_Girdiler!$B$17</f>
        <v>3.99062123283631</v>
      </c>
      <c r="J835" s="16" t="n">
        <f aca="false">D835+I835</f>
        <v>8.4137092498699</v>
      </c>
    </row>
    <row r="836" customFormat="false" ht="15" hidden="false" customHeight="false" outlineLevel="0" collapsed="false">
      <c r="A836" s="0" t="n">
        <v>824</v>
      </c>
      <c r="B836" s="7" t="n">
        <v>0.308025</v>
      </c>
      <c r="C836" s="7" t="n">
        <v>0.619875</v>
      </c>
      <c r="D836" s="16" t="n">
        <f aca="false">LOGINV(B836,$B$7,$C$7)</f>
        <v>10.2398629743636</v>
      </c>
      <c r="E836" s="16" t="n">
        <f aca="false">LOGINV(C836,$B$8,$C$8)</f>
        <v>132.98083564753</v>
      </c>
      <c r="F836" s="16" t="n">
        <f aca="false">$B$5/100*E836*2_Girdiler!$B$14*2_Girdiler!$B$15*2_Girdiler!$B$16</f>
        <v>3.34579782489186</v>
      </c>
      <c r="G836" s="16" t="n">
        <f aca="false">MIN(MATCH(F836,2_Girdiler!$B$20:$I$20,1),7)</f>
        <v>1</v>
      </c>
      <c r="H836" s="16" t="n">
        <f aca="false">IF(F836&gt;=40,2_Girdiler!$I$21+(F836-40)*(2_Girdiler!$I$21-2_Girdiler!$H$21)/(2_Girdiler!$I$20-2_Girdiler!$H$20),INDEX(2_Girdiler!$B$21:$I$21,G836)+(F836-INDEX(2_Girdiler!$B$20:$I$20,G836))*(INDEX(2_Girdiler!$B$21:$I$21,G836+1)-INDEX(2_Girdiler!$B$21:$I$21,G836))/(INDEX(2_Girdiler!$B$20:$I$20,G836+1)-INDEX(2_Girdiler!$B$20:$I$20,G836)))</f>
        <v>7.36075521476208</v>
      </c>
      <c r="I836" s="16" t="n">
        <f aca="false">H836/2_Girdiler!$B$17</f>
        <v>2.94902051873481</v>
      </c>
      <c r="J836" s="16" t="n">
        <f aca="false">D836+I836</f>
        <v>13.1888834930984</v>
      </c>
    </row>
    <row r="837" customFormat="false" ht="15" hidden="false" customHeight="false" outlineLevel="0" collapsed="false">
      <c r="A837" s="0" t="n">
        <v>825</v>
      </c>
      <c r="B837" s="7" t="n">
        <v>0.445636</v>
      </c>
      <c r="C837" s="7" t="n">
        <v>0.993924</v>
      </c>
      <c r="D837" s="16" t="n">
        <f aca="false">LOGINV(B837,$B$7,$C$7)</f>
        <v>12.5485646724784</v>
      </c>
      <c r="E837" s="16" t="n">
        <f aca="false">LOGINV(C837,$B$8,$C$8)</f>
        <v>551.118030757359</v>
      </c>
      <c r="F837" s="16" t="n">
        <f aca="false">$B$5/100*E837*2_Girdiler!$B$14*2_Girdiler!$B$15*2_Girdiler!$B$16</f>
        <v>13.8661296538551</v>
      </c>
      <c r="G837" s="16" t="n">
        <f aca="false">MIN(MATCH(F837,2_Girdiler!$B$20:$I$20,1),7)</f>
        <v>3</v>
      </c>
      <c r="H837" s="16" t="n">
        <f aca="false">IF(F837&gt;=40,2_Girdiler!$I$21+(F837-40)*(2_Girdiler!$I$21-2_Girdiler!$H$21)/(2_Girdiler!$I$20-2_Girdiler!$H$20),INDEX(2_Girdiler!$B$21:$I$21,G837)+(F837-INDEX(2_Girdiler!$B$20:$I$20,G837))*(INDEX(2_Girdiler!$B$21:$I$21,G837+1)-INDEX(2_Girdiler!$B$21:$I$21,G837))/(INDEX(2_Girdiler!$B$20:$I$20,G837+1)-INDEX(2_Girdiler!$B$20:$I$20,G837)))</f>
        <v>22.4795166884696</v>
      </c>
      <c r="I837" s="16" t="n">
        <f aca="false">H837/2_Girdiler!$B$17</f>
        <v>9.00621662198303</v>
      </c>
      <c r="J837" s="16" t="n">
        <f aca="false">D837+I837</f>
        <v>21.5547812944614</v>
      </c>
    </row>
    <row r="838" customFormat="false" ht="15" hidden="false" customHeight="false" outlineLevel="0" collapsed="false">
      <c r="A838" s="0" t="n">
        <v>826</v>
      </c>
      <c r="B838" s="7" t="n">
        <v>0.087862</v>
      </c>
      <c r="C838" s="7" t="n">
        <v>0.984906</v>
      </c>
      <c r="D838" s="16" t="n">
        <f aca="false">LOGINV(B838,$B$7,$C$7)</f>
        <v>6.36655669942093</v>
      </c>
      <c r="E838" s="16" t="n">
        <f aca="false">LOGINV(C838,$B$8,$C$8)</f>
        <v>442.492917542128</v>
      </c>
      <c r="F838" s="16" t="n">
        <f aca="false">$B$5/100*E838*2_Girdiler!$B$14*2_Girdiler!$B$15*2_Girdiler!$B$16</f>
        <v>11.1331218053599</v>
      </c>
      <c r="G838" s="16" t="n">
        <f aca="false">MIN(MATCH(F838,2_Girdiler!$B$20:$I$20,1),7)</f>
        <v>3</v>
      </c>
      <c r="H838" s="16" t="n">
        <f aca="false">IF(F838&gt;=40,2_Girdiler!$I$21+(F838-40)*(2_Girdiler!$I$21-2_Girdiler!$H$21)/(2_Girdiler!$I$20-2_Girdiler!$H$20),INDEX(2_Girdiler!$B$21:$I$21,G838)+(F838-INDEX(2_Girdiler!$B$20:$I$20,G838))*(INDEX(2_Girdiler!$B$21:$I$21,G838+1)-INDEX(2_Girdiler!$B$21:$I$21,G838))/(INDEX(2_Girdiler!$B$20:$I$20,G838+1)-INDEX(2_Girdiler!$B$20:$I$20,G838)))</f>
        <v>20.0198096248239</v>
      </c>
      <c r="I838" s="16" t="n">
        <f aca="false">H838/2_Girdiler!$B$17</f>
        <v>8.02075706122754</v>
      </c>
      <c r="J838" s="16" t="n">
        <f aca="false">D838+I838</f>
        <v>14.3873137606485</v>
      </c>
    </row>
    <row r="839" customFormat="false" ht="15" hidden="false" customHeight="false" outlineLevel="0" collapsed="false">
      <c r="A839" s="0" t="n">
        <v>827</v>
      </c>
      <c r="B839" s="7" t="n">
        <v>0.694548</v>
      </c>
      <c r="C839" s="7" t="n">
        <v>0.997073</v>
      </c>
      <c r="D839" s="16" t="n">
        <f aca="false">LOGINV(B839,$B$7,$C$7)</f>
        <v>17.9824433396425</v>
      </c>
      <c r="E839" s="16" t="n">
        <f aca="false">LOGINV(C839,$B$8,$C$8)</f>
        <v>646.859828573949</v>
      </c>
      <c r="F839" s="16" t="n">
        <f aca="false">$B$5/100*E839*2_Girdiler!$B$14*2_Girdiler!$B$15*2_Girdiler!$B$16</f>
        <v>16.2749932869206</v>
      </c>
      <c r="G839" s="16" t="n">
        <f aca="false">MIN(MATCH(F839,2_Girdiler!$B$20:$I$20,1),7)</f>
        <v>4</v>
      </c>
      <c r="H839" s="16" t="n">
        <f aca="false">IF(F839&gt;=40,2_Girdiler!$I$21+(F839-40)*(2_Girdiler!$I$21-2_Girdiler!$H$21)/(2_Girdiler!$I$20-2_Girdiler!$H$20),INDEX(2_Girdiler!$B$21:$I$21,G839)+(F839-INDEX(2_Girdiler!$B$20:$I$20,G839))*(INDEX(2_Girdiler!$B$21:$I$21,G839+1)-INDEX(2_Girdiler!$B$21:$I$21,G839))/(INDEX(2_Girdiler!$B$20:$I$20,G839+1)-INDEX(2_Girdiler!$B$20:$I$20,G839)))</f>
        <v>24.1374966434603</v>
      </c>
      <c r="I839" s="16" t="n">
        <f aca="false">H839/2_Girdiler!$B$17</f>
        <v>9.67047141164274</v>
      </c>
      <c r="J839" s="16" t="n">
        <f aca="false">D839+I839</f>
        <v>27.6529147512852</v>
      </c>
    </row>
    <row r="840" customFormat="false" ht="15" hidden="false" customHeight="false" outlineLevel="0" collapsed="false">
      <c r="A840" s="0" t="n">
        <v>828</v>
      </c>
      <c r="B840" s="7" t="n">
        <v>0.185509</v>
      </c>
      <c r="C840" s="7" t="n">
        <v>0.294453</v>
      </c>
      <c r="D840" s="16" t="n">
        <f aca="false">LOGINV(B840,$B$7,$C$7)</f>
        <v>8.22491308828579</v>
      </c>
      <c r="E840" s="16" t="n">
        <f aca="false">LOGINV(C840,$B$8,$C$8)</f>
        <v>77.0447680747434</v>
      </c>
      <c r="F840" s="16" t="n">
        <f aca="false">$B$5/100*E840*2_Girdiler!$B$14*2_Girdiler!$B$15*2_Girdiler!$B$16</f>
        <v>1.93844636476054</v>
      </c>
      <c r="G840" s="16" t="n">
        <f aca="false">MIN(MATCH(F840,2_Girdiler!$B$20:$I$20,1),7)</f>
        <v>1</v>
      </c>
      <c r="H840" s="16" t="n">
        <f aca="false">IF(F840&gt;=40,2_Girdiler!$I$21+(F840-40)*(2_Girdiler!$I$21-2_Girdiler!$H$21)/(2_Girdiler!$I$20-2_Girdiler!$H$20),INDEX(2_Girdiler!$B$21:$I$21,G840)+(F840-INDEX(2_Girdiler!$B$20:$I$20,G840))*(INDEX(2_Girdiler!$B$21:$I$21,G840+1)-INDEX(2_Girdiler!$B$21:$I$21,G840))/(INDEX(2_Girdiler!$B$20:$I$20,G840+1)-INDEX(2_Girdiler!$B$20:$I$20,G840)))</f>
        <v>4.2645820024732</v>
      </c>
      <c r="I840" s="16" t="n">
        <f aca="false">H840/2_Girdiler!$B$17</f>
        <v>1.70856650740112</v>
      </c>
      <c r="J840" s="16" t="n">
        <f aca="false">D840+I840</f>
        <v>9.9334795956869</v>
      </c>
    </row>
    <row r="841" customFormat="false" ht="15" hidden="false" customHeight="false" outlineLevel="0" collapsed="false">
      <c r="A841" s="0" t="n">
        <v>829</v>
      </c>
      <c r="B841" s="7" t="n">
        <v>0.118012</v>
      </c>
      <c r="C841" s="7" t="n">
        <v>0.989683</v>
      </c>
      <c r="D841" s="16" t="n">
        <f aca="false">LOGINV(B841,$B$7,$C$7)</f>
        <v>6.99566196951576</v>
      </c>
      <c r="E841" s="16" t="n">
        <f aca="false">LOGINV(C841,$B$8,$C$8)</f>
        <v>486.537101406008</v>
      </c>
      <c r="F841" s="16" t="n">
        <f aca="false">$B$5/100*E841*2_Girdiler!$B$14*2_Girdiler!$B$15*2_Girdiler!$B$16</f>
        <v>12.2412734713752</v>
      </c>
      <c r="G841" s="16" t="n">
        <f aca="false">MIN(MATCH(F841,2_Girdiler!$B$20:$I$20,1),7)</f>
        <v>3</v>
      </c>
      <c r="H841" s="16" t="n">
        <f aca="false">IF(F841&gt;=40,2_Girdiler!$I$21+(F841-40)*(2_Girdiler!$I$21-2_Girdiler!$H$21)/(2_Girdiler!$I$20-2_Girdiler!$H$20),INDEX(2_Girdiler!$B$21:$I$21,G841)+(F841-INDEX(2_Girdiler!$B$20:$I$20,G841))*(INDEX(2_Girdiler!$B$21:$I$21,G841+1)-INDEX(2_Girdiler!$B$21:$I$21,G841))/(INDEX(2_Girdiler!$B$20:$I$20,G841+1)-INDEX(2_Girdiler!$B$20:$I$20,G841)))</f>
        <v>21.0171461242376</v>
      </c>
      <c r="I841" s="16" t="n">
        <f aca="false">H841/2_Girdiler!$B$17</f>
        <v>8.42033097926188</v>
      </c>
      <c r="J841" s="16" t="n">
        <f aca="false">D841+I841</f>
        <v>15.4159929487776</v>
      </c>
    </row>
    <row r="842" customFormat="false" ht="15" hidden="false" customHeight="false" outlineLevel="0" collapsed="false">
      <c r="A842" s="0" t="n">
        <v>830</v>
      </c>
      <c r="B842" s="7" t="n">
        <v>0.292114</v>
      </c>
      <c r="C842" s="7" t="n">
        <v>0.248076</v>
      </c>
      <c r="D842" s="16" t="n">
        <f aca="false">LOGINV(B842,$B$7,$C$7)</f>
        <v>9.98196434055891</v>
      </c>
      <c r="E842" s="16" t="n">
        <f aca="false">LOGINV(C842,$B$8,$C$8)</f>
        <v>70.3814485100314</v>
      </c>
      <c r="F842" s="16" t="n">
        <f aca="false">$B$5/100*E842*2_Girdiler!$B$14*2_Girdiler!$B$15*2_Girdiler!$B$16</f>
        <v>1.77079724451239</v>
      </c>
      <c r="G842" s="16" t="n">
        <f aca="false">MIN(MATCH(F842,2_Girdiler!$B$20:$I$20,1),7)</f>
        <v>1</v>
      </c>
      <c r="H842" s="16" t="n">
        <f aca="false">IF(F842&gt;=40,2_Girdiler!$I$21+(F842-40)*(2_Girdiler!$I$21-2_Girdiler!$H$21)/(2_Girdiler!$I$20-2_Girdiler!$H$20),INDEX(2_Girdiler!$B$21:$I$21,G842)+(F842-INDEX(2_Girdiler!$B$20:$I$20,G842))*(INDEX(2_Girdiler!$B$21:$I$21,G842+1)-INDEX(2_Girdiler!$B$21:$I$21,G842))/(INDEX(2_Girdiler!$B$20:$I$20,G842+1)-INDEX(2_Girdiler!$B$20:$I$20,G842)))</f>
        <v>3.89575393792726</v>
      </c>
      <c r="I842" s="16" t="n">
        <f aca="false">H842/2_Girdiler!$B$17</f>
        <v>1.56079885333624</v>
      </c>
      <c r="J842" s="16" t="n">
        <f aca="false">D842+I842</f>
        <v>11.5427631938951</v>
      </c>
    </row>
    <row r="843" customFormat="false" ht="15" hidden="false" customHeight="false" outlineLevel="0" collapsed="false">
      <c r="A843" s="0" t="n">
        <v>831</v>
      </c>
      <c r="B843" s="7" t="n">
        <v>0.543584</v>
      </c>
      <c r="C843" s="7" t="n">
        <v>0.883897</v>
      </c>
      <c r="D843" s="16" t="n">
        <f aca="false">LOGINV(B843,$B$7,$C$7)</f>
        <v>14.3940794438412</v>
      </c>
      <c r="E843" s="16" t="n">
        <f aca="false">LOGINV(C843,$B$8,$C$8)</f>
        <v>236.13532343985</v>
      </c>
      <c r="F843" s="16" t="n">
        <f aca="false">$B$5/100*E843*2_Girdiler!$B$14*2_Girdiler!$B$15*2_Girdiler!$B$16</f>
        <v>5.94116473774662</v>
      </c>
      <c r="G843" s="16" t="n">
        <f aca="false">MIN(MATCH(F843,2_Girdiler!$B$20:$I$20,1),7)</f>
        <v>2</v>
      </c>
      <c r="H843" s="16" t="n">
        <f aca="false">IF(F843&gt;=40,2_Girdiler!$I$21+(F843-40)*(2_Girdiler!$I$21-2_Girdiler!$H$21)/(2_Girdiler!$I$20-2_Girdiler!$H$20),INDEX(2_Girdiler!$B$21:$I$21,G843)+(F843-INDEX(2_Girdiler!$B$20:$I$20,G843))*(INDEX(2_Girdiler!$B$21:$I$21,G843+1)-INDEX(2_Girdiler!$B$21:$I$21,G843))/(INDEX(2_Girdiler!$B$20:$I$20,G843+1)-INDEX(2_Girdiler!$B$20:$I$20,G843)))</f>
        <v>12.5058635803946</v>
      </c>
      <c r="I843" s="16" t="n">
        <f aca="false">H843/2_Girdiler!$B$17</f>
        <v>5.01036201137604</v>
      </c>
      <c r="J843" s="16" t="n">
        <f aca="false">D843+I843</f>
        <v>19.4044414552172</v>
      </c>
    </row>
    <row r="844" customFormat="false" ht="15" hidden="false" customHeight="false" outlineLevel="0" collapsed="false">
      <c r="A844" s="0" t="n">
        <v>832</v>
      </c>
      <c r="B844" s="7" t="n">
        <v>0.545297</v>
      </c>
      <c r="C844" s="7" t="n">
        <v>0.01521</v>
      </c>
      <c r="D844" s="16" t="n">
        <f aca="false">LOGINV(B844,$B$7,$C$7)</f>
        <v>14.4287872663311</v>
      </c>
      <c r="E844" s="16" t="n">
        <f aca="false">LOGINV(C844,$B$8,$C$8)</f>
        <v>27.0042396316125</v>
      </c>
      <c r="F844" s="16" t="n">
        <f aca="false">$B$5/100*E844*2_Girdiler!$B$14*2_Girdiler!$B$15*2_Girdiler!$B$16</f>
        <v>0.679426669131371</v>
      </c>
      <c r="G844" s="16" t="n">
        <f aca="false">MIN(MATCH(F844,2_Girdiler!$B$20:$I$20,1),7)</f>
        <v>1</v>
      </c>
      <c r="H844" s="16" t="n">
        <f aca="false">IF(F844&gt;=40,2_Girdiler!$I$21+(F844-40)*(2_Girdiler!$I$21-2_Girdiler!$H$21)/(2_Girdiler!$I$20-2_Girdiler!$H$20),INDEX(2_Girdiler!$B$21:$I$21,G844)+(F844-INDEX(2_Girdiler!$B$20:$I$20,G844))*(INDEX(2_Girdiler!$B$21:$I$21,G844+1)-INDEX(2_Girdiler!$B$21:$I$21,G844))/(INDEX(2_Girdiler!$B$20:$I$20,G844+1)-INDEX(2_Girdiler!$B$20:$I$20,G844)))</f>
        <v>1.49473867208902</v>
      </c>
      <c r="I844" s="16" t="n">
        <f aca="false">H844/2_Girdiler!$B$17</f>
        <v>0.598853634651048</v>
      </c>
      <c r="J844" s="16" t="n">
        <f aca="false">D844+I844</f>
        <v>15.0276409009822</v>
      </c>
    </row>
    <row r="845" customFormat="false" ht="15" hidden="false" customHeight="false" outlineLevel="0" collapsed="false">
      <c r="A845" s="0" t="n">
        <v>833</v>
      </c>
      <c r="B845" s="7" t="n">
        <v>0.325051</v>
      </c>
      <c r="C845" s="7" t="n">
        <v>0.631073</v>
      </c>
      <c r="D845" s="16" t="n">
        <f aca="false">LOGINV(B845,$B$7,$C$7)</f>
        <v>10.5165681899628</v>
      </c>
      <c r="E845" s="16" t="n">
        <f aca="false">LOGINV(C845,$B$8,$C$8)</f>
        <v>135.541207156422</v>
      </c>
      <c r="F845" s="16" t="n">
        <f aca="false">$B$5/100*E845*2_Girdiler!$B$14*2_Girdiler!$B$15*2_Girdiler!$B$16</f>
        <v>3.41021677205558</v>
      </c>
      <c r="G845" s="16" t="n">
        <f aca="false">MIN(MATCH(F845,2_Girdiler!$B$20:$I$20,1),7)</f>
        <v>1</v>
      </c>
      <c r="H845" s="16" t="n">
        <f aca="false">IF(F845&gt;=40,2_Girdiler!$I$21+(F845-40)*(2_Girdiler!$I$21-2_Girdiler!$H$21)/(2_Girdiler!$I$20-2_Girdiler!$H$20),INDEX(2_Girdiler!$B$21:$I$21,G845)+(F845-INDEX(2_Girdiler!$B$20:$I$20,G845))*(INDEX(2_Girdiler!$B$21:$I$21,G845+1)-INDEX(2_Girdiler!$B$21:$I$21,G845))/(INDEX(2_Girdiler!$B$20:$I$20,G845+1)-INDEX(2_Girdiler!$B$20:$I$20,G845)))</f>
        <v>7.50247689852227</v>
      </c>
      <c r="I845" s="16" t="n">
        <f aca="false">H845/2_Girdiler!$B$17</f>
        <v>3.00580003947206</v>
      </c>
      <c r="J845" s="16" t="n">
        <f aca="false">D845+I845</f>
        <v>13.5223682294349</v>
      </c>
    </row>
    <row r="846" customFormat="false" ht="15" hidden="false" customHeight="false" outlineLevel="0" collapsed="false">
      <c r="A846" s="0" t="n">
        <v>834</v>
      </c>
      <c r="B846" s="7" t="n">
        <v>0.477292</v>
      </c>
      <c r="C846" s="7" t="n">
        <v>0.213559</v>
      </c>
      <c r="D846" s="16" t="n">
        <f aca="false">LOGINV(B846,$B$7,$C$7)</f>
        <v>13.1189185562705</v>
      </c>
      <c r="E846" s="16" t="n">
        <f aca="false">LOGINV(C846,$B$8,$C$8)</f>
        <v>65.406146549802</v>
      </c>
      <c r="F846" s="16" t="n">
        <f aca="false">$B$5/100*E846*2_Girdiler!$B$14*2_Girdiler!$B$15*2_Girdiler!$B$16</f>
        <v>1.64561864719302</v>
      </c>
      <c r="G846" s="16" t="n">
        <f aca="false">MIN(MATCH(F846,2_Girdiler!$B$20:$I$20,1),7)</f>
        <v>1</v>
      </c>
      <c r="H846" s="16" t="n">
        <f aca="false">IF(F846&gt;=40,2_Girdiler!$I$21+(F846-40)*(2_Girdiler!$I$21-2_Girdiler!$H$21)/(2_Girdiler!$I$20-2_Girdiler!$H$20),INDEX(2_Girdiler!$B$21:$I$21,G846)+(F846-INDEX(2_Girdiler!$B$20:$I$20,G846))*(INDEX(2_Girdiler!$B$21:$I$21,G846+1)-INDEX(2_Girdiler!$B$21:$I$21,G846))/(INDEX(2_Girdiler!$B$20:$I$20,G846+1)-INDEX(2_Girdiler!$B$20:$I$20,G846)))</f>
        <v>3.62036102382464</v>
      </c>
      <c r="I846" s="16" t="n">
        <f aca="false">H846/2_Girdiler!$B$17</f>
        <v>1.4504651537759</v>
      </c>
      <c r="J846" s="16" t="n">
        <f aca="false">D846+I846</f>
        <v>14.5693837100464</v>
      </c>
    </row>
    <row r="847" customFormat="false" ht="15" hidden="false" customHeight="false" outlineLevel="0" collapsed="false">
      <c r="A847" s="0" t="n">
        <v>835</v>
      </c>
      <c r="B847" s="7" t="n">
        <v>0.349865</v>
      </c>
      <c r="C847" s="7" t="n">
        <v>0.427774</v>
      </c>
      <c r="D847" s="16" t="n">
        <f aca="false">LOGINV(B847,$B$7,$C$7)</f>
        <v>10.9224379529058</v>
      </c>
      <c r="E847" s="16" t="n">
        <f aca="false">LOGINV(C847,$B$8,$C$8)</f>
        <v>97.0978783654775</v>
      </c>
      <c r="F847" s="16" t="n">
        <f aca="false">$B$5/100*E847*2_Girdiler!$B$14*2_Girdiler!$B$15*2_Girdiler!$B$16</f>
        <v>2.44298261967541</v>
      </c>
      <c r="G847" s="16" t="n">
        <f aca="false">MIN(MATCH(F847,2_Girdiler!$B$20:$I$20,1),7)</f>
        <v>1</v>
      </c>
      <c r="H847" s="16" t="n">
        <f aca="false">IF(F847&gt;=40,2_Girdiler!$I$21+(F847-40)*(2_Girdiler!$I$21-2_Girdiler!$H$21)/(2_Girdiler!$I$20-2_Girdiler!$H$20),INDEX(2_Girdiler!$B$21:$I$21,G847)+(F847-INDEX(2_Girdiler!$B$20:$I$20,G847))*(INDEX(2_Girdiler!$B$21:$I$21,G847+1)-INDEX(2_Girdiler!$B$21:$I$21,G847))/(INDEX(2_Girdiler!$B$20:$I$20,G847+1)-INDEX(2_Girdiler!$B$20:$I$20,G847)))</f>
        <v>5.37456176328591</v>
      </c>
      <c r="I847" s="16" t="n">
        <f aca="false">H847/2_Girdiler!$B$17</f>
        <v>2.15326993721391</v>
      </c>
      <c r="J847" s="16" t="n">
        <f aca="false">D847+I847</f>
        <v>13.0757078901197</v>
      </c>
    </row>
    <row r="848" customFormat="false" ht="15" hidden="false" customHeight="false" outlineLevel="0" collapsed="false">
      <c r="A848" s="0" t="n">
        <v>836</v>
      </c>
      <c r="B848" s="7" t="n">
        <v>0.011037</v>
      </c>
      <c r="C848" s="7" t="n">
        <v>0.623193</v>
      </c>
      <c r="D848" s="16" t="n">
        <f aca="false">LOGINV(B848,$B$7,$C$7)</f>
        <v>3.78051425541458</v>
      </c>
      <c r="E848" s="16" t="n">
        <f aca="false">LOGINV(C848,$B$8,$C$8)</f>
        <v>133.731903242633</v>
      </c>
      <c r="F848" s="16" t="n">
        <f aca="false">$B$5/100*E848*2_Girdiler!$B$14*2_Girdiler!$B$15*2_Girdiler!$B$16</f>
        <v>3.36469468558465</v>
      </c>
      <c r="G848" s="16" t="n">
        <f aca="false">MIN(MATCH(F848,2_Girdiler!$B$20:$I$20,1),7)</f>
        <v>1</v>
      </c>
      <c r="H848" s="16" t="n">
        <f aca="false">IF(F848&gt;=40,2_Girdiler!$I$21+(F848-40)*(2_Girdiler!$I$21-2_Girdiler!$H$21)/(2_Girdiler!$I$20-2_Girdiler!$H$20),INDEX(2_Girdiler!$B$21:$I$21,G848)+(F848-INDEX(2_Girdiler!$B$20:$I$20,G848))*(INDEX(2_Girdiler!$B$21:$I$21,G848+1)-INDEX(2_Girdiler!$B$21:$I$21,G848))/(INDEX(2_Girdiler!$B$20:$I$20,G848+1)-INDEX(2_Girdiler!$B$20:$I$20,G848)))</f>
        <v>7.40232830828624</v>
      </c>
      <c r="I848" s="16" t="n">
        <f aca="false">H848/2_Girdiler!$B$17</f>
        <v>2.9656764055634</v>
      </c>
      <c r="J848" s="16" t="n">
        <f aca="false">D848+I848</f>
        <v>6.74619066097798</v>
      </c>
    </row>
    <row r="849" customFormat="false" ht="15" hidden="false" customHeight="false" outlineLevel="0" collapsed="false">
      <c r="A849" s="0" t="n">
        <v>837</v>
      </c>
      <c r="B849" s="7" t="n">
        <v>0.850956</v>
      </c>
      <c r="C849" s="7" t="n">
        <v>0.167091</v>
      </c>
      <c r="D849" s="16" t="n">
        <f aca="false">LOGINV(B849,$B$7,$C$7)</f>
        <v>24.1865889730486</v>
      </c>
      <c r="E849" s="16" t="n">
        <f aca="false">LOGINV(C849,$B$8,$C$8)</f>
        <v>58.5484059189423</v>
      </c>
      <c r="F849" s="16" t="n">
        <f aca="false">$B$5/100*E849*2_Girdiler!$B$14*2_Girdiler!$B$15*2_Girdiler!$B$16</f>
        <v>1.47307789292059</v>
      </c>
      <c r="G849" s="16" t="n">
        <f aca="false">MIN(MATCH(F849,2_Girdiler!$B$20:$I$20,1),7)</f>
        <v>1</v>
      </c>
      <c r="H849" s="16" t="n">
        <f aca="false">IF(F849&gt;=40,2_Girdiler!$I$21+(F849-40)*(2_Girdiler!$I$21-2_Girdiler!$H$21)/(2_Girdiler!$I$20-2_Girdiler!$H$20),INDEX(2_Girdiler!$B$21:$I$21,G849)+(F849-INDEX(2_Girdiler!$B$20:$I$20,G849))*(INDEX(2_Girdiler!$B$21:$I$21,G849+1)-INDEX(2_Girdiler!$B$21:$I$21,G849))/(INDEX(2_Girdiler!$B$20:$I$20,G849+1)-INDEX(2_Girdiler!$B$20:$I$20,G849)))</f>
        <v>3.24077136442529</v>
      </c>
      <c r="I849" s="16" t="n">
        <f aca="false">H849/2_Girdiler!$B$17</f>
        <v>1.29838596331142</v>
      </c>
      <c r="J849" s="16" t="n">
        <f aca="false">D849+I849</f>
        <v>25.48497493636</v>
      </c>
    </row>
    <row r="850" customFormat="false" ht="15" hidden="false" customHeight="false" outlineLevel="0" collapsed="false">
      <c r="A850" s="0" t="n">
        <v>838</v>
      </c>
      <c r="B850" s="7" t="n">
        <v>0.793189</v>
      </c>
      <c r="C850" s="7" t="n">
        <v>0.397447</v>
      </c>
      <c r="D850" s="16" t="n">
        <f aca="false">LOGINV(B850,$B$7,$C$7)</f>
        <v>21.3594602984577</v>
      </c>
      <c r="E850" s="16" t="n">
        <f aca="false">LOGINV(C850,$B$8,$C$8)</f>
        <v>92.3351030124708</v>
      </c>
      <c r="F850" s="16" t="n">
        <f aca="false">$B$5/100*E850*2_Girdiler!$B$14*2_Girdiler!$B$15*2_Girdiler!$B$16</f>
        <v>2.32315119179377</v>
      </c>
      <c r="G850" s="16" t="n">
        <f aca="false">MIN(MATCH(F850,2_Girdiler!$B$20:$I$20,1),7)</f>
        <v>1</v>
      </c>
      <c r="H850" s="16" t="n">
        <f aca="false">IF(F850&gt;=40,2_Girdiler!$I$21+(F850-40)*(2_Girdiler!$I$21-2_Girdiler!$H$21)/(2_Girdiler!$I$20-2_Girdiler!$H$20),INDEX(2_Girdiler!$B$21:$I$21,G850)+(F850-INDEX(2_Girdiler!$B$20:$I$20,G850))*(INDEX(2_Girdiler!$B$21:$I$21,G850+1)-INDEX(2_Girdiler!$B$21:$I$21,G850))/(INDEX(2_Girdiler!$B$20:$I$20,G850+1)-INDEX(2_Girdiler!$B$20:$I$20,G850)))</f>
        <v>5.11093262194629</v>
      </c>
      <c r="I850" s="16" t="n">
        <f aca="false">H850/2_Girdiler!$B$17</f>
        <v>2.04764928763874</v>
      </c>
      <c r="J850" s="16" t="n">
        <f aca="false">D850+I850</f>
        <v>23.4071095860964</v>
      </c>
    </row>
    <row r="851" customFormat="false" ht="15" hidden="false" customHeight="false" outlineLevel="0" collapsed="false">
      <c r="A851" s="0" t="n">
        <v>839</v>
      </c>
      <c r="B851" s="7" t="n">
        <v>0.263993</v>
      </c>
      <c r="C851" s="7" t="n">
        <v>0.574735</v>
      </c>
      <c r="D851" s="16" t="n">
        <f aca="false">LOGINV(B851,$B$7,$C$7)</f>
        <v>9.52608778405531</v>
      </c>
      <c r="E851" s="16" t="n">
        <f aca="false">LOGINV(C851,$B$8,$C$8)</f>
        <v>123.330598144589</v>
      </c>
      <c r="F851" s="16" t="n">
        <f aca="false">$B$5/100*E851*2_Girdiler!$B$14*2_Girdiler!$B$15*2_Girdiler!$B$16</f>
        <v>3.10299784931785</v>
      </c>
      <c r="G851" s="16" t="n">
        <f aca="false">MIN(MATCH(F851,2_Girdiler!$B$20:$I$20,1),7)</f>
        <v>1</v>
      </c>
      <c r="H851" s="16" t="n">
        <f aca="false">IF(F851&gt;=40,2_Girdiler!$I$21+(F851-40)*(2_Girdiler!$I$21-2_Girdiler!$H$21)/(2_Girdiler!$I$20-2_Girdiler!$H$20),INDEX(2_Girdiler!$B$21:$I$21,G851)+(F851-INDEX(2_Girdiler!$B$20:$I$20,G851))*(INDEX(2_Girdiler!$B$21:$I$21,G851+1)-INDEX(2_Girdiler!$B$21:$I$21,G851))/(INDEX(2_Girdiler!$B$20:$I$20,G851+1)-INDEX(2_Girdiler!$B$20:$I$20,G851)))</f>
        <v>6.82659526849927</v>
      </c>
      <c r="I851" s="16" t="n">
        <f aca="false">H851/2_Girdiler!$B$17</f>
        <v>2.73501413000772</v>
      </c>
      <c r="J851" s="16" t="n">
        <f aca="false">D851+I851</f>
        <v>12.261101914063</v>
      </c>
    </row>
    <row r="852" customFormat="false" ht="15" hidden="false" customHeight="false" outlineLevel="0" collapsed="false">
      <c r="A852" s="0" t="n">
        <v>840</v>
      </c>
      <c r="B852" s="7" t="n">
        <v>0.178876</v>
      </c>
      <c r="C852" s="7" t="n">
        <v>0.305575</v>
      </c>
      <c r="D852" s="16" t="n">
        <f aca="false">LOGINV(B852,$B$7,$C$7)</f>
        <v>8.11069171661687</v>
      </c>
      <c r="E852" s="16" t="n">
        <f aca="false">LOGINV(C852,$B$8,$C$8)</f>
        <v>78.6522199370643</v>
      </c>
      <c r="F852" s="16" t="n">
        <f aca="false">$B$5/100*E852*2_Girdiler!$B$14*2_Girdiler!$B$15*2_Girdiler!$B$16</f>
        <v>1.97888985361654</v>
      </c>
      <c r="G852" s="16" t="n">
        <f aca="false">MIN(MATCH(F852,2_Girdiler!$B$20:$I$20,1),7)</f>
        <v>1</v>
      </c>
      <c r="H852" s="16" t="n">
        <f aca="false">IF(F852&gt;=40,2_Girdiler!$I$21+(F852-40)*(2_Girdiler!$I$21-2_Girdiler!$H$21)/(2_Girdiler!$I$20-2_Girdiler!$H$20),INDEX(2_Girdiler!$B$21:$I$21,G852)+(F852-INDEX(2_Girdiler!$B$20:$I$20,G852))*(INDEX(2_Girdiler!$B$21:$I$21,G852+1)-INDEX(2_Girdiler!$B$21:$I$21,G852))/(INDEX(2_Girdiler!$B$20:$I$20,G852+1)-INDEX(2_Girdiler!$B$20:$I$20,G852)))</f>
        <v>4.35355767795639</v>
      </c>
      <c r="I852" s="16" t="n">
        <f aca="false">H852/2_Girdiler!$B$17</f>
        <v>1.74421381328381</v>
      </c>
      <c r="J852" s="16" t="n">
        <f aca="false">D852+I852</f>
        <v>9.85490552990068</v>
      </c>
    </row>
    <row r="853" customFormat="false" ht="15" hidden="false" customHeight="false" outlineLevel="0" collapsed="false">
      <c r="A853" s="0" t="n">
        <v>841</v>
      </c>
      <c r="B853" s="7" t="n">
        <v>0.813366</v>
      </c>
      <c r="C853" s="7" t="n">
        <v>0.436982</v>
      </c>
      <c r="D853" s="16" t="n">
        <f aca="false">LOGINV(B853,$B$7,$C$7)</f>
        <v>22.2444258698731</v>
      </c>
      <c r="E853" s="16" t="n">
        <f aca="false">LOGINV(C853,$B$8,$C$8)</f>
        <v>98.576843294449</v>
      </c>
      <c r="F853" s="16" t="n">
        <f aca="false">$B$5/100*E853*2_Girdiler!$B$14*2_Girdiler!$B$15*2_Girdiler!$B$16</f>
        <v>2.48019337728834</v>
      </c>
      <c r="G853" s="16" t="n">
        <f aca="false">MIN(MATCH(F853,2_Girdiler!$B$20:$I$20,1),7)</f>
        <v>1</v>
      </c>
      <c r="H853" s="16" t="n">
        <f aca="false">IF(F853&gt;=40,2_Girdiler!$I$21+(F853-40)*(2_Girdiler!$I$21-2_Girdiler!$H$21)/(2_Girdiler!$I$20-2_Girdiler!$H$20),INDEX(2_Girdiler!$B$21:$I$21,G853)+(F853-INDEX(2_Girdiler!$B$20:$I$20,G853))*(INDEX(2_Girdiler!$B$21:$I$21,G853+1)-INDEX(2_Girdiler!$B$21:$I$21,G853))/(INDEX(2_Girdiler!$B$20:$I$20,G853+1)-INDEX(2_Girdiler!$B$20:$I$20,G853)))</f>
        <v>5.45642543003434</v>
      </c>
      <c r="I853" s="16" t="n">
        <f aca="false">H853/2_Girdiler!$B$17</f>
        <v>2.18606788062273</v>
      </c>
      <c r="J853" s="16" t="n">
        <f aca="false">D853+I853</f>
        <v>24.4304937504959</v>
      </c>
    </row>
    <row r="854" customFormat="false" ht="15" hidden="false" customHeight="false" outlineLevel="0" collapsed="false">
      <c r="A854" s="0" t="n">
        <v>842</v>
      </c>
      <c r="B854" s="7" t="n">
        <v>0.962823</v>
      </c>
      <c r="C854" s="7" t="n">
        <v>0.273113</v>
      </c>
      <c r="D854" s="16" t="n">
        <f aca="false">LOGINV(B854,$B$7,$C$7)</f>
        <v>36.6143655114423</v>
      </c>
      <c r="E854" s="16" t="n">
        <f aca="false">LOGINV(C854,$B$8,$C$8)</f>
        <v>73.9743389724692</v>
      </c>
      <c r="F854" s="16" t="n">
        <f aca="false">$B$5/100*E854*2_Girdiler!$B$14*2_Girdiler!$B$15*2_Girdiler!$B$16</f>
        <v>1.86119436854733</v>
      </c>
      <c r="G854" s="16" t="n">
        <f aca="false">MIN(MATCH(F854,2_Girdiler!$B$20:$I$20,1),7)</f>
        <v>1</v>
      </c>
      <c r="H854" s="16" t="n">
        <f aca="false">IF(F854&gt;=40,2_Girdiler!$I$21+(F854-40)*(2_Girdiler!$I$21-2_Girdiler!$H$21)/(2_Girdiler!$I$20-2_Girdiler!$H$20),INDEX(2_Girdiler!$B$21:$I$21,G854)+(F854-INDEX(2_Girdiler!$B$20:$I$20,G854))*(INDEX(2_Girdiler!$B$21:$I$21,G854+1)-INDEX(2_Girdiler!$B$21:$I$21,G854))/(INDEX(2_Girdiler!$B$20:$I$20,G854+1)-INDEX(2_Girdiler!$B$20:$I$20,G854)))</f>
        <v>4.09462761080412</v>
      </c>
      <c r="I854" s="16" t="n">
        <f aca="false">H854/2_Girdiler!$B$17</f>
        <v>1.64047580561062</v>
      </c>
      <c r="J854" s="16" t="n">
        <f aca="false">D854+I854</f>
        <v>38.2548413170529</v>
      </c>
    </row>
    <row r="855" customFormat="false" ht="15" hidden="false" customHeight="false" outlineLevel="0" collapsed="false">
      <c r="A855" s="0" t="n">
        <v>843</v>
      </c>
      <c r="B855" s="7" t="n">
        <v>0.237679</v>
      </c>
      <c r="C855" s="7" t="n">
        <v>0.53584</v>
      </c>
      <c r="D855" s="16" t="n">
        <f aca="false">LOGINV(B855,$B$7,$C$7)</f>
        <v>9.09690563411827</v>
      </c>
      <c r="E855" s="16" t="n">
        <f aca="false">LOGINV(C855,$B$8,$C$8)</f>
        <v>115.734346941323</v>
      </c>
      <c r="F855" s="16" t="n">
        <f aca="false">$B$5/100*E855*2_Girdiler!$B$14*2_Girdiler!$B$15*2_Girdiler!$B$16</f>
        <v>2.91187616904368</v>
      </c>
      <c r="G855" s="16" t="n">
        <f aca="false">MIN(MATCH(F855,2_Girdiler!$B$20:$I$20,1),7)</f>
        <v>1</v>
      </c>
      <c r="H855" s="16" t="n">
        <f aca="false">IF(F855&gt;=40,2_Girdiler!$I$21+(F855-40)*(2_Girdiler!$I$21-2_Girdiler!$H$21)/(2_Girdiler!$I$20-2_Girdiler!$H$20),INDEX(2_Girdiler!$B$21:$I$21,G855)+(F855-INDEX(2_Girdiler!$B$20:$I$20,G855))*(INDEX(2_Girdiler!$B$21:$I$21,G855+1)-INDEX(2_Girdiler!$B$21:$I$21,G855))/(INDEX(2_Girdiler!$B$20:$I$20,G855+1)-INDEX(2_Girdiler!$B$20:$I$20,G855)))</f>
        <v>6.40612757189611</v>
      </c>
      <c r="I855" s="16" t="n">
        <f aca="false">H855/2_Girdiler!$B$17</f>
        <v>2.56655752079171</v>
      </c>
      <c r="J855" s="16" t="n">
        <f aca="false">D855+I855</f>
        <v>11.66346315491</v>
      </c>
    </row>
    <row r="856" customFormat="false" ht="15" hidden="false" customHeight="false" outlineLevel="0" collapsed="false">
      <c r="A856" s="0" t="n">
        <v>844</v>
      </c>
      <c r="B856" s="7" t="n">
        <v>0.809676</v>
      </c>
      <c r="C856" s="7" t="n">
        <v>0.79568</v>
      </c>
      <c r="D856" s="16" t="n">
        <f aca="false">LOGINV(B856,$B$7,$C$7)</f>
        <v>22.0756287487557</v>
      </c>
      <c r="E856" s="16" t="n">
        <f aca="false">LOGINV(C856,$B$8,$C$8)</f>
        <v>186.158566038903</v>
      </c>
      <c r="F856" s="16" t="n">
        <f aca="false">$B$5/100*E856*2_Girdiler!$B$14*2_Girdiler!$B$15*2_Girdiler!$B$16</f>
        <v>4.68374952153881</v>
      </c>
      <c r="G856" s="16" t="n">
        <f aca="false">MIN(MATCH(F856,2_Girdiler!$B$20:$I$20,1),7)</f>
        <v>1</v>
      </c>
      <c r="H856" s="16" t="n">
        <f aca="false">IF(F856&gt;=40,2_Girdiler!$I$21+(F856-40)*(2_Girdiler!$I$21-2_Girdiler!$H$21)/(2_Girdiler!$I$20-2_Girdiler!$H$20),INDEX(2_Girdiler!$B$21:$I$21,G856)+(F856-INDEX(2_Girdiler!$B$20:$I$20,G856))*(INDEX(2_Girdiler!$B$21:$I$21,G856+1)-INDEX(2_Girdiler!$B$21:$I$21,G856))/(INDEX(2_Girdiler!$B$20:$I$20,G856+1)-INDEX(2_Girdiler!$B$20:$I$20,G856)))</f>
        <v>10.3042489473854</v>
      </c>
      <c r="I856" s="16" t="n">
        <f aca="false">H856/2_Girdiler!$B$17</f>
        <v>4.12830486674094</v>
      </c>
      <c r="J856" s="16" t="n">
        <f aca="false">D856+I856</f>
        <v>26.2039336154967</v>
      </c>
    </row>
    <row r="857" customFormat="false" ht="15" hidden="false" customHeight="false" outlineLevel="0" collapsed="false">
      <c r="A857" s="0" t="n">
        <v>845</v>
      </c>
      <c r="B857" s="7" t="n">
        <v>0.23692</v>
      </c>
      <c r="C857" s="7" t="n">
        <v>0.196097</v>
      </c>
      <c r="D857" s="16" t="n">
        <f aca="false">LOGINV(B857,$B$7,$C$7)</f>
        <v>9.08445729493053</v>
      </c>
      <c r="E857" s="16" t="n">
        <f aca="false">LOGINV(C857,$B$8,$C$8)</f>
        <v>62.8600013307752</v>
      </c>
      <c r="F857" s="16" t="n">
        <f aca="false">$B$5/100*E857*2_Girdiler!$B$14*2_Girdiler!$B$15*2_Girdiler!$B$16</f>
        <v>1.5815576334823</v>
      </c>
      <c r="G857" s="16" t="n">
        <f aca="false">MIN(MATCH(F857,2_Girdiler!$B$20:$I$20,1),7)</f>
        <v>1</v>
      </c>
      <c r="H857" s="16" t="n">
        <f aca="false">IF(F857&gt;=40,2_Girdiler!$I$21+(F857-40)*(2_Girdiler!$I$21-2_Girdiler!$H$21)/(2_Girdiler!$I$20-2_Girdiler!$H$20),INDEX(2_Girdiler!$B$21:$I$21,G857)+(F857-INDEX(2_Girdiler!$B$20:$I$20,G857))*(INDEX(2_Girdiler!$B$21:$I$21,G857+1)-INDEX(2_Girdiler!$B$21:$I$21,G857))/(INDEX(2_Girdiler!$B$20:$I$20,G857+1)-INDEX(2_Girdiler!$B$20:$I$20,G857)))</f>
        <v>3.47942679366107</v>
      </c>
      <c r="I857" s="16" t="n">
        <f aca="false">H857/2_Girdiler!$B$17</f>
        <v>1.39400111925524</v>
      </c>
      <c r="J857" s="16" t="n">
        <f aca="false">D857+I857</f>
        <v>10.4784584141858</v>
      </c>
    </row>
    <row r="858" customFormat="false" ht="15" hidden="false" customHeight="false" outlineLevel="0" collapsed="false">
      <c r="A858" s="0" t="n">
        <v>846</v>
      </c>
      <c r="B858" s="7" t="n">
        <v>0.332504</v>
      </c>
      <c r="C858" s="7" t="n">
        <v>0.402085</v>
      </c>
      <c r="D858" s="16" t="n">
        <f aca="false">LOGINV(B858,$B$7,$C$7)</f>
        <v>10.6380862690852</v>
      </c>
      <c r="E858" s="16" t="n">
        <f aca="false">LOGINV(C858,$B$8,$C$8)</f>
        <v>93.0535174151113</v>
      </c>
      <c r="F858" s="16" t="n">
        <f aca="false">$B$5/100*E858*2_Girdiler!$B$14*2_Girdiler!$B$15*2_Girdiler!$B$16</f>
        <v>2.3412264981642</v>
      </c>
      <c r="G858" s="16" t="n">
        <f aca="false">MIN(MATCH(F858,2_Girdiler!$B$20:$I$20,1),7)</f>
        <v>1</v>
      </c>
      <c r="H858" s="16" t="n">
        <f aca="false">IF(F858&gt;=40,2_Girdiler!$I$21+(F858-40)*(2_Girdiler!$I$21-2_Girdiler!$H$21)/(2_Girdiler!$I$20-2_Girdiler!$H$20),INDEX(2_Girdiler!$B$21:$I$21,G858)+(F858-INDEX(2_Girdiler!$B$20:$I$20,G858))*(INDEX(2_Girdiler!$B$21:$I$21,G858+1)-INDEX(2_Girdiler!$B$21:$I$21,G858))/(INDEX(2_Girdiler!$B$20:$I$20,G858+1)-INDEX(2_Girdiler!$B$20:$I$20,G858)))</f>
        <v>5.15069829596124</v>
      </c>
      <c r="I858" s="16" t="n">
        <f aca="false">H858/2_Girdiler!$B$17</f>
        <v>2.06358104806139</v>
      </c>
      <c r="J858" s="16" t="n">
        <f aca="false">D858+I858</f>
        <v>12.7016673171466</v>
      </c>
    </row>
    <row r="859" customFormat="false" ht="15" hidden="false" customHeight="false" outlineLevel="0" collapsed="false">
      <c r="A859" s="0" t="n">
        <v>847</v>
      </c>
      <c r="B859" s="7" t="n">
        <v>0.188547</v>
      </c>
      <c r="C859" s="7" t="n">
        <v>0.176162</v>
      </c>
      <c r="D859" s="16" t="n">
        <f aca="false">LOGINV(B859,$B$7,$C$7)</f>
        <v>8.27690418603192</v>
      </c>
      <c r="E859" s="16" t="n">
        <f aca="false">LOGINV(C859,$B$8,$C$8)</f>
        <v>59.9107166069309</v>
      </c>
      <c r="F859" s="16" t="n">
        <f aca="false">$B$5/100*E859*2_Girdiler!$B$14*2_Girdiler!$B$15*2_Girdiler!$B$16</f>
        <v>1.50735362983038</v>
      </c>
      <c r="G859" s="16" t="n">
        <f aca="false">MIN(MATCH(F859,2_Girdiler!$B$20:$I$20,1),7)</f>
        <v>1</v>
      </c>
      <c r="H859" s="16" t="n">
        <f aca="false">IF(F859&gt;=40,2_Girdiler!$I$21+(F859-40)*(2_Girdiler!$I$21-2_Girdiler!$H$21)/(2_Girdiler!$I$20-2_Girdiler!$H$20),INDEX(2_Girdiler!$B$21:$I$21,G859)+(F859-INDEX(2_Girdiler!$B$20:$I$20,G859))*(INDEX(2_Girdiler!$B$21:$I$21,G859+1)-INDEX(2_Girdiler!$B$21:$I$21,G859))/(INDEX(2_Girdiler!$B$20:$I$20,G859+1)-INDEX(2_Girdiler!$B$20:$I$20,G859)))</f>
        <v>3.31617798562684</v>
      </c>
      <c r="I859" s="16" t="n">
        <f aca="false">H859/2_Girdiler!$B$17</f>
        <v>1.32859694936973</v>
      </c>
      <c r="J859" s="16" t="n">
        <f aca="false">D859+I859</f>
        <v>9.60550113540164</v>
      </c>
    </row>
    <row r="860" customFormat="false" ht="15" hidden="false" customHeight="false" outlineLevel="0" collapsed="false">
      <c r="A860" s="0" t="n">
        <v>848</v>
      </c>
      <c r="B860" s="7" t="n">
        <v>0.741744</v>
      </c>
      <c r="C860" s="7" t="n">
        <v>0.307134</v>
      </c>
      <c r="D860" s="16" t="n">
        <f aca="false">LOGINV(B860,$B$7,$C$7)</f>
        <v>19.4413625482427</v>
      </c>
      <c r="E860" s="16" t="n">
        <f aca="false">LOGINV(C860,$B$8,$C$8)</f>
        <v>78.8780648600572</v>
      </c>
      <c r="F860" s="16" t="n">
        <f aca="false">$B$5/100*E860*2_Girdiler!$B$14*2_Girdiler!$B$15*2_Girdiler!$B$16</f>
        <v>1.98457211187904</v>
      </c>
      <c r="G860" s="16" t="n">
        <f aca="false">MIN(MATCH(F860,2_Girdiler!$B$20:$I$20,1),7)</f>
        <v>1</v>
      </c>
      <c r="H860" s="16" t="n">
        <f aca="false">IF(F860&gt;=40,2_Girdiler!$I$21+(F860-40)*(2_Girdiler!$I$21-2_Girdiler!$H$21)/(2_Girdiler!$I$20-2_Girdiler!$H$20),INDEX(2_Girdiler!$B$21:$I$21,G860)+(F860-INDEX(2_Girdiler!$B$20:$I$20,G860))*(INDEX(2_Girdiler!$B$21:$I$21,G860+1)-INDEX(2_Girdiler!$B$21:$I$21,G860))/(INDEX(2_Girdiler!$B$20:$I$20,G860+1)-INDEX(2_Girdiler!$B$20:$I$20,G860)))</f>
        <v>4.36605864613389</v>
      </c>
      <c r="I860" s="16" t="n">
        <f aca="false">H860/2_Girdiler!$B$17</f>
        <v>1.74922221399595</v>
      </c>
      <c r="J860" s="16" t="n">
        <f aca="false">D860+I860</f>
        <v>21.1905847622387</v>
      </c>
    </row>
    <row r="861" customFormat="false" ht="15" hidden="false" customHeight="false" outlineLevel="0" collapsed="false">
      <c r="A861" s="0" t="n">
        <v>849</v>
      </c>
      <c r="B861" s="7" t="n">
        <v>0.927881</v>
      </c>
      <c r="C861" s="7" t="n">
        <v>0.533773</v>
      </c>
      <c r="D861" s="16" t="n">
        <f aca="false">LOGINV(B861,$B$7,$C$7)</f>
        <v>30.5605398026925</v>
      </c>
      <c r="E861" s="16" t="n">
        <f aca="false">LOGINV(C861,$B$8,$C$8)</f>
        <v>115.346448769027</v>
      </c>
      <c r="F861" s="16" t="n">
        <f aca="false">$B$5/100*E861*2_Girdiler!$B$14*2_Girdiler!$B$15*2_Girdiler!$B$16</f>
        <v>2.90211665102873</v>
      </c>
      <c r="G861" s="16" t="n">
        <f aca="false">MIN(MATCH(F861,2_Girdiler!$B$20:$I$20,1),7)</f>
        <v>1</v>
      </c>
      <c r="H861" s="16" t="n">
        <f aca="false">IF(F861&gt;=40,2_Girdiler!$I$21+(F861-40)*(2_Girdiler!$I$21-2_Girdiler!$H$21)/(2_Girdiler!$I$20-2_Girdiler!$H$20),INDEX(2_Girdiler!$B$21:$I$21,G861)+(F861-INDEX(2_Girdiler!$B$20:$I$20,G861))*(INDEX(2_Girdiler!$B$21:$I$21,G861+1)-INDEX(2_Girdiler!$B$21:$I$21,G861))/(INDEX(2_Girdiler!$B$20:$I$20,G861+1)-INDEX(2_Girdiler!$B$20:$I$20,G861)))</f>
        <v>6.38465663226321</v>
      </c>
      <c r="I861" s="16" t="n">
        <f aca="false">H861/2_Girdiler!$B$17</f>
        <v>2.55795538151571</v>
      </c>
      <c r="J861" s="16" t="n">
        <f aca="false">D861+I861</f>
        <v>33.1184951842082</v>
      </c>
    </row>
    <row r="862" customFormat="false" ht="15" hidden="false" customHeight="false" outlineLevel="0" collapsed="false">
      <c r="A862" s="0" t="n">
        <v>850</v>
      </c>
      <c r="B862" s="7" t="n">
        <v>0.0333</v>
      </c>
      <c r="C862" s="7" t="n">
        <v>0.719409</v>
      </c>
      <c r="D862" s="16" t="n">
        <f aca="false">LOGINV(B862,$B$7,$C$7)</f>
        <v>4.87112824378016</v>
      </c>
      <c r="E862" s="16" t="n">
        <f aca="false">LOGINV(C862,$B$8,$C$8)</f>
        <v>158.907228122563</v>
      </c>
      <c r="F862" s="16" t="n">
        <f aca="false">$B$5/100*E862*2_Girdiler!$B$14*2_Girdiler!$B$15*2_Girdiler!$B$16</f>
        <v>3.99810585956369</v>
      </c>
      <c r="G862" s="16" t="n">
        <f aca="false">MIN(MATCH(F862,2_Girdiler!$B$20:$I$20,1),7)</f>
        <v>1</v>
      </c>
      <c r="H862" s="16" t="n">
        <f aca="false">IF(F862&gt;=40,2_Girdiler!$I$21+(F862-40)*(2_Girdiler!$I$21-2_Girdiler!$H$21)/(2_Girdiler!$I$20-2_Girdiler!$H$20),INDEX(2_Girdiler!$B$21:$I$21,G862)+(F862-INDEX(2_Girdiler!$B$20:$I$20,G862))*(INDEX(2_Girdiler!$B$21:$I$21,G862+1)-INDEX(2_Girdiler!$B$21:$I$21,G862))/(INDEX(2_Girdiler!$B$20:$I$20,G862+1)-INDEX(2_Girdiler!$B$20:$I$20,G862)))</f>
        <v>8.79583289104012</v>
      </c>
      <c r="I862" s="16" t="n">
        <f aca="false">H862/2_Girdiler!$B$17</f>
        <v>3.52397151083338</v>
      </c>
      <c r="J862" s="16" t="n">
        <f aca="false">D862+I862</f>
        <v>8.39509975461354</v>
      </c>
    </row>
    <row r="863" customFormat="false" ht="15" hidden="false" customHeight="false" outlineLevel="0" collapsed="false">
      <c r="A863" s="0" t="n">
        <v>851</v>
      </c>
      <c r="B863" s="7" t="n">
        <v>0.180849</v>
      </c>
      <c r="C863" s="7" t="n">
        <v>0.414414</v>
      </c>
      <c r="D863" s="16" t="n">
        <f aca="false">LOGINV(B863,$B$7,$C$7)</f>
        <v>8.14477254173592</v>
      </c>
      <c r="E863" s="16" t="n">
        <f aca="false">LOGINV(C863,$B$8,$C$8)</f>
        <v>94.9802331054025</v>
      </c>
      <c r="F863" s="16" t="n">
        <f aca="false">$B$5/100*E863*2_Girdiler!$B$14*2_Girdiler!$B$15*2_Girdiler!$B$16</f>
        <v>2.38970266493193</v>
      </c>
      <c r="G863" s="16" t="n">
        <f aca="false">MIN(MATCH(F863,2_Girdiler!$B$20:$I$20,1),7)</f>
        <v>1</v>
      </c>
      <c r="H863" s="16" t="n">
        <f aca="false">IF(F863&gt;=40,2_Girdiler!$I$21+(F863-40)*(2_Girdiler!$I$21-2_Girdiler!$H$21)/(2_Girdiler!$I$20-2_Girdiler!$H$20),INDEX(2_Girdiler!$B$21:$I$21,G863)+(F863-INDEX(2_Girdiler!$B$20:$I$20,G863))*(INDEX(2_Girdiler!$B$21:$I$21,G863+1)-INDEX(2_Girdiler!$B$21:$I$21,G863))/(INDEX(2_Girdiler!$B$20:$I$20,G863+1)-INDEX(2_Girdiler!$B$20:$I$20,G863)))</f>
        <v>5.25734586285024</v>
      </c>
      <c r="I863" s="16" t="n">
        <f aca="false">H863/2_Girdiler!$B$17</f>
        <v>2.10630843864192</v>
      </c>
      <c r="J863" s="16" t="n">
        <f aca="false">D863+I863</f>
        <v>10.2510809803778</v>
      </c>
    </row>
    <row r="864" customFormat="false" ht="15" hidden="false" customHeight="false" outlineLevel="0" collapsed="false">
      <c r="A864" s="0" t="n">
        <v>852</v>
      </c>
      <c r="B864" s="7" t="n">
        <v>0.436335</v>
      </c>
      <c r="C864" s="7" t="n">
        <v>0.043143</v>
      </c>
      <c r="D864" s="16" t="n">
        <f aca="false">LOGINV(B864,$B$7,$C$7)</f>
        <v>12.3847594659494</v>
      </c>
      <c r="E864" s="16" t="n">
        <f aca="false">LOGINV(C864,$B$8,$C$8)</f>
        <v>36.088997236028</v>
      </c>
      <c r="F864" s="16" t="n">
        <f aca="false">$B$5/100*E864*2_Girdiler!$B$14*2_Girdiler!$B$15*2_Girdiler!$B$16</f>
        <v>0.907999170458464</v>
      </c>
      <c r="G864" s="16" t="n">
        <f aca="false">MIN(MATCH(F864,2_Girdiler!$B$20:$I$20,1),7)</f>
        <v>1</v>
      </c>
      <c r="H864" s="16" t="n">
        <f aca="false">IF(F864&gt;=40,2_Girdiler!$I$21+(F864-40)*(2_Girdiler!$I$21-2_Girdiler!$H$21)/(2_Girdiler!$I$20-2_Girdiler!$H$20),INDEX(2_Girdiler!$B$21:$I$21,G864)+(F864-INDEX(2_Girdiler!$B$20:$I$20,G864))*(INDEX(2_Girdiler!$B$21:$I$21,G864+1)-INDEX(2_Girdiler!$B$21:$I$21,G864))/(INDEX(2_Girdiler!$B$20:$I$20,G864+1)-INDEX(2_Girdiler!$B$20:$I$20,G864)))</f>
        <v>1.99759817500862</v>
      </c>
      <c r="I864" s="16" t="n">
        <f aca="false">H864/2_Girdiler!$B$17</f>
        <v>0.800319781654095</v>
      </c>
      <c r="J864" s="16" t="n">
        <f aca="false">D864+I864</f>
        <v>13.1850792476034</v>
      </c>
    </row>
    <row r="865" customFormat="false" ht="15" hidden="false" customHeight="false" outlineLevel="0" collapsed="false">
      <c r="A865" s="0" t="n">
        <v>853</v>
      </c>
      <c r="B865" s="7" t="n">
        <v>0.906508</v>
      </c>
      <c r="C865" s="7" t="n">
        <v>0.281012</v>
      </c>
      <c r="D865" s="16" t="n">
        <f aca="false">LOGINV(B865,$B$7,$C$7)</f>
        <v>28.2563821526405</v>
      </c>
      <c r="E865" s="16" t="n">
        <f aca="false">LOGINV(C865,$B$8,$C$8)</f>
        <v>75.1092553111384</v>
      </c>
      <c r="F865" s="16" t="n">
        <f aca="false">$B$5/100*E865*2_Girdiler!$B$14*2_Girdiler!$B$15*2_Girdiler!$B$16</f>
        <v>1.88974886362824</v>
      </c>
      <c r="G865" s="16" t="n">
        <f aca="false">MIN(MATCH(F865,2_Girdiler!$B$20:$I$20,1),7)</f>
        <v>1</v>
      </c>
      <c r="H865" s="16" t="n">
        <f aca="false">IF(F865&gt;=40,2_Girdiler!$I$21+(F865-40)*(2_Girdiler!$I$21-2_Girdiler!$H$21)/(2_Girdiler!$I$20-2_Girdiler!$H$20),INDEX(2_Girdiler!$B$21:$I$21,G865)+(F865-INDEX(2_Girdiler!$B$20:$I$20,G865))*(INDEX(2_Girdiler!$B$21:$I$21,G865+1)-INDEX(2_Girdiler!$B$21:$I$21,G865))/(INDEX(2_Girdiler!$B$20:$I$20,G865+1)-INDEX(2_Girdiler!$B$20:$I$20,G865)))</f>
        <v>4.15744749998213</v>
      </c>
      <c r="I865" s="16" t="n">
        <f aca="false">H865/2_Girdiler!$B$17</f>
        <v>1.66564403044156</v>
      </c>
      <c r="J865" s="16" t="n">
        <f aca="false">D865+I865</f>
        <v>29.922026183082</v>
      </c>
    </row>
    <row r="866" customFormat="false" ht="15" hidden="false" customHeight="false" outlineLevel="0" collapsed="false">
      <c r="A866" s="0" t="n">
        <v>854</v>
      </c>
      <c r="B866" s="7" t="n">
        <v>0.604312</v>
      </c>
      <c r="C866" s="7" t="n">
        <v>0.255761</v>
      </c>
      <c r="D866" s="16" t="n">
        <f aca="false">LOGINV(B866,$B$7,$C$7)</f>
        <v>15.6934872808023</v>
      </c>
      <c r="E866" s="16" t="n">
        <f aca="false">LOGINV(C866,$B$8,$C$8)</f>
        <v>71.4843073508561</v>
      </c>
      <c r="F866" s="16" t="n">
        <f aca="false">$B$5/100*E866*2_Girdiler!$B$14*2_Girdiler!$B$15*2_Girdiler!$B$16</f>
        <v>1.79854517294754</v>
      </c>
      <c r="G866" s="16" t="n">
        <f aca="false">MIN(MATCH(F866,2_Girdiler!$B$20:$I$20,1),7)</f>
        <v>1</v>
      </c>
      <c r="H866" s="16" t="n">
        <f aca="false">IF(F866&gt;=40,2_Girdiler!$I$21+(F866-40)*(2_Girdiler!$I$21-2_Girdiler!$H$21)/(2_Girdiler!$I$20-2_Girdiler!$H$20),INDEX(2_Girdiler!$B$21:$I$21,G866)+(F866-INDEX(2_Girdiler!$B$20:$I$20,G866))*(INDEX(2_Girdiler!$B$21:$I$21,G866+1)-INDEX(2_Girdiler!$B$21:$I$21,G866))/(INDEX(2_Girdiler!$B$20:$I$20,G866+1)-INDEX(2_Girdiler!$B$20:$I$20,G866)))</f>
        <v>3.95679938048459</v>
      </c>
      <c r="I866" s="16" t="n">
        <f aca="false">H866/2_Girdiler!$B$17</f>
        <v>1.58525616205312</v>
      </c>
      <c r="J866" s="16" t="n">
        <f aca="false">D866+I866</f>
        <v>17.2787434428554</v>
      </c>
    </row>
    <row r="867" customFormat="false" ht="15" hidden="false" customHeight="false" outlineLevel="0" collapsed="false">
      <c r="A867" s="0" t="n">
        <v>855</v>
      </c>
      <c r="B867" s="7" t="n">
        <v>0.587229</v>
      </c>
      <c r="C867" s="7" t="n">
        <v>0.852261</v>
      </c>
      <c r="D867" s="16" t="n">
        <f aca="false">LOGINV(B867,$B$7,$C$7)</f>
        <v>15.3124096845224</v>
      </c>
      <c r="E867" s="16" t="n">
        <f aca="false">LOGINV(C867,$B$8,$C$8)</f>
        <v>214.549003396325</v>
      </c>
      <c r="F867" s="16" t="n">
        <f aca="false">$B$5/100*E867*2_Girdiler!$B$14*2_Girdiler!$B$15*2_Girdiler!$B$16</f>
        <v>5.39805292545154</v>
      </c>
      <c r="G867" s="16" t="n">
        <f aca="false">MIN(MATCH(F867,2_Girdiler!$B$20:$I$20,1),7)</f>
        <v>2</v>
      </c>
      <c r="H867" s="16" t="n">
        <f aca="false">IF(F867&gt;=40,2_Girdiler!$I$21+(F867-40)*(2_Girdiler!$I$21-2_Girdiler!$H$21)/(2_Girdiler!$I$20-2_Girdiler!$H$20),INDEX(2_Girdiler!$B$21:$I$21,G867)+(F867-INDEX(2_Girdiler!$B$20:$I$20,G867))*(INDEX(2_Girdiler!$B$21:$I$21,G867+1)-INDEX(2_Girdiler!$B$21:$I$21,G867))/(INDEX(2_Girdiler!$B$20:$I$20,G867+1)-INDEX(2_Girdiler!$B$20:$I$20,G867)))</f>
        <v>11.6368846807225</v>
      </c>
      <c r="I867" s="16" t="n">
        <f aca="false">H867/2_Girdiler!$B$17</f>
        <v>4.66221341375099</v>
      </c>
      <c r="J867" s="16" t="n">
        <f aca="false">D867+I867</f>
        <v>19.9746230982734</v>
      </c>
    </row>
    <row r="868" customFormat="false" ht="15" hidden="false" customHeight="false" outlineLevel="0" collapsed="false">
      <c r="A868" s="0" t="n">
        <v>856</v>
      </c>
      <c r="B868" s="7" t="n">
        <v>0.180106</v>
      </c>
      <c r="C868" s="7" t="n">
        <v>0.420981</v>
      </c>
      <c r="D868" s="16" t="n">
        <f aca="false">LOGINV(B868,$B$7,$C$7)</f>
        <v>8.13194902754884</v>
      </c>
      <c r="E868" s="16" t="n">
        <f aca="false">LOGINV(C868,$B$8,$C$8)</f>
        <v>96.0171101783182</v>
      </c>
      <c r="F868" s="16" t="n">
        <f aca="false">$B$5/100*E868*2_Girdiler!$B$14*2_Girdiler!$B$15*2_Girdiler!$B$16</f>
        <v>2.41579049208648</v>
      </c>
      <c r="G868" s="16" t="n">
        <f aca="false">MIN(MATCH(F868,2_Girdiler!$B$20:$I$20,1),7)</f>
        <v>1</v>
      </c>
      <c r="H868" s="16" t="n">
        <f aca="false">IF(F868&gt;=40,2_Girdiler!$I$21+(F868-40)*(2_Girdiler!$I$21-2_Girdiler!$H$21)/(2_Girdiler!$I$20-2_Girdiler!$H$20),INDEX(2_Girdiler!$B$21:$I$21,G868)+(F868-INDEX(2_Girdiler!$B$20:$I$20,G868))*(INDEX(2_Girdiler!$B$21:$I$21,G868+1)-INDEX(2_Girdiler!$B$21:$I$21,G868))/(INDEX(2_Girdiler!$B$20:$I$20,G868+1)-INDEX(2_Girdiler!$B$20:$I$20,G868)))</f>
        <v>5.31473908259027</v>
      </c>
      <c r="I868" s="16" t="n">
        <f aca="false">H868/2_Girdiler!$B$17</f>
        <v>2.12930251706341</v>
      </c>
      <c r="J868" s="16" t="n">
        <f aca="false">D868+I868</f>
        <v>10.2612515446122</v>
      </c>
    </row>
    <row r="869" customFormat="false" ht="15" hidden="false" customHeight="false" outlineLevel="0" collapsed="false">
      <c r="A869" s="0" t="n">
        <v>857</v>
      </c>
      <c r="B869" s="7" t="n">
        <v>0.525501</v>
      </c>
      <c r="C869" s="7" t="n">
        <v>0.104122</v>
      </c>
      <c r="D869" s="16" t="n">
        <f aca="false">LOGINV(B869,$B$7,$C$7)</f>
        <v>14.033595842605</v>
      </c>
      <c r="E869" s="16" t="n">
        <f aca="false">LOGINV(C869,$B$8,$C$8)</f>
        <v>48.4690918559364</v>
      </c>
      <c r="F869" s="16" t="n">
        <f aca="false">$B$5/100*E869*2_Girdiler!$B$14*2_Girdiler!$B$15*2_Girdiler!$B$16</f>
        <v>1.21948235109536</v>
      </c>
      <c r="G869" s="16" t="n">
        <f aca="false">MIN(MATCH(F869,2_Girdiler!$B$20:$I$20,1),7)</f>
        <v>1</v>
      </c>
      <c r="H869" s="16" t="n">
        <f aca="false">IF(F869&gt;=40,2_Girdiler!$I$21+(F869-40)*(2_Girdiler!$I$21-2_Girdiler!$H$21)/(2_Girdiler!$I$20-2_Girdiler!$H$20),INDEX(2_Girdiler!$B$21:$I$21,G869)+(F869-INDEX(2_Girdiler!$B$20:$I$20,G869))*(INDEX(2_Girdiler!$B$21:$I$21,G869+1)-INDEX(2_Girdiler!$B$21:$I$21,G869))/(INDEX(2_Girdiler!$B$20:$I$20,G869+1)-INDEX(2_Girdiler!$B$20:$I$20,G869)))</f>
        <v>2.68286117240979</v>
      </c>
      <c r="I869" s="16" t="n">
        <f aca="false">H869/2_Girdiler!$B$17</f>
        <v>1.07486425176674</v>
      </c>
      <c r="J869" s="16" t="n">
        <f aca="false">D869+I869</f>
        <v>15.1084600943718</v>
      </c>
    </row>
    <row r="870" customFormat="false" ht="15" hidden="false" customHeight="false" outlineLevel="0" collapsed="false">
      <c r="A870" s="0" t="n">
        <v>858</v>
      </c>
      <c r="B870" s="7" t="n">
        <v>0.596013</v>
      </c>
      <c r="C870" s="7" t="n">
        <v>0.999391</v>
      </c>
      <c r="D870" s="16" t="n">
        <f aca="false">LOGINV(B870,$B$7,$C$7)</f>
        <v>15.5066783362736</v>
      </c>
      <c r="E870" s="16" t="n">
        <f aca="false">LOGINV(C870,$B$8,$C$8)</f>
        <v>881.110803661724</v>
      </c>
      <c r="F870" s="16" t="n">
        <f aca="false">$B$5/100*E870*2_Girdiler!$B$14*2_Girdiler!$B$15*2_Girdiler!$B$16</f>
        <v>22.168747820129</v>
      </c>
      <c r="G870" s="16" t="n">
        <f aca="false">MIN(MATCH(F870,2_Girdiler!$B$20:$I$20,1),7)</f>
        <v>5</v>
      </c>
      <c r="H870" s="16" t="n">
        <f aca="false">IF(F870&gt;=40,2_Girdiler!$I$21+(F870-40)*(2_Girdiler!$I$21-2_Girdiler!$H$21)/(2_Girdiler!$I$20-2_Girdiler!$H$20),INDEX(2_Girdiler!$B$21:$I$21,G870)+(F870-INDEX(2_Girdiler!$B$20:$I$20,G870))*(INDEX(2_Girdiler!$B$21:$I$21,G870+1)-INDEX(2_Girdiler!$B$21:$I$21,G870))/(INDEX(2_Girdiler!$B$20:$I$20,G870+1)-INDEX(2_Girdiler!$B$20:$I$20,G870)))</f>
        <v>26.6506243460387</v>
      </c>
      <c r="I870" s="16" t="n">
        <f aca="false">H870/2_Girdiler!$B$17</f>
        <v>10.6773334719706</v>
      </c>
      <c r="J870" s="16" t="n">
        <f aca="false">D870+I870</f>
        <v>26.1840118082443</v>
      </c>
    </row>
    <row r="871" customFormat="false" ht="15" hidden="false" customHeight="false" outlineLevel="0" collapsed="false">
      <c r="A871" s="0" t="n">
        <v>859</v>
      </c>
      <c r="B871" s="7" t="n">
        <v>0.807109</v>
      </c>
      <c r="C871" s="7" t="n">
        <v>0.518504</v>
      </c>
      <c r="D871" s="16" t="n">
        <f aca="false">LOGINV(B871,$B$7,$C$7)</f>
        <v>21.9601314030548</v>
      </c>
      <c r="E871" s="16" t="n">
        <f aca="false">LOGINV(C871,$B$8,$C$8)</f>
        <v>112.525496087254</v>
      </c>
      <c r="F871" s="16" t="n">
        <f aca="false">$B$5/100*E871*2_Girdiler!$B$14*2_Girdiler!$B$15*2_Girdiler!$B$16</f>
        <v>2.83114148155532</v>
      </c>
      <c r="G871" s="16" t="n">
        <f aca="false">MIN(MATCH(F871,2_Girdiler!$B$20:$I$20,1),7)</f>
        <v>1</v>
      </c>
      <c r="H871" s="16" t="n">
        <f aca="false">IF(F871&gt;=40,2_Girdiler!$I$21+(F871-40)*(2_Girdiler!$I$21-2_Girdiler!$H$21)/(2_Girdiler!$I$20-2_Girdiler!$H$20),INDEX(2_Girdiler!$B$21:$I$21,G871)+(F871-INDEX(2_Girdiler!$B$20:$I$20,G871))*(INDEX(2_Girdiler!$B$21:$I$21,G871+1)-INDEX(2_Girdiler!$B$21:$I$21,G871))/(INDEX(2_Girdiler!$B$20:$I$20,G871+1)-INDEX(2_Girdiler!$B$20:$I$20,G871)))</f>
        <v>6.2285112594217</v>
      </c>
      <c r="I871" s="16" t="n">
        <f aca="false">H871/2_Girdiler!$B$17</f>
        <v>2.49539713919139</v>
      </c>
      <c r="J871" s="16" t="n">
        <f aca="false">D871+I871</f>
        <v>24.4555285422462</v>
      </c>
    </row>
    <row r="872" customFormat="false" ht="15" hidden="false" customHeight="false" outlineLevel="0" collapsed="false">
      <c r="A872" s="0" t="n">
        <v>860</v>
      </c>
      <c r="B872" s="7" t="n">
        <v>0.202868</v>
      </c>
      <c r="C872" s="7" t="n">
        <v>0.107012</v>
      </c>
      <c r="D872" s="16" t="n">
        <f aca="false">LOGINV(B872,$B$7,$C$7)</f>
        <v>8.51957189670731</v>
      </c>
      <c r="E872" s="16" t="n">
        <f aca="false">LOGINV(C872,$B$8,$C$8)</f>
        <v>48.9669749725842</v>
      </c>
      <c r="F872" s="16" t="n">
        <f aca="false">$B$5/100*E872*2_Girdiler!$B$14*2_Girdiler!$B$15*2_Girdiler!$B$16</f>
        <v>1.23200909031022</v>
      </c>
      <c r="G872" s="16" t="n">
        <f aca="false">MIN(MATCH(F872,2_Girdiler!$B$20:$I$20,1),7)</f>
        <v>1</v>
      </c>
      <c r="H872" s="16" t="n">
        <f aca="false">IF(F872&gt;=40,2_Girdiler!$I$21+(F872-40)*(2_Girdiler!$I$21-2_Girdiler!$H$21)/(2_Girdiler!$I$20-2_Girdiler!$H$20),INDEX(2_Girdiler!$B$21:$I$21,G872)+(F872-INDEX(2_Girdiler!$B$20:$I$20,G872))*(INDEX(2_Girdiler!$B$21:$I$21,G872+1)-INDEX(2_Girdiler!$B$21:$I$21,G872))/(INDEX(2_Girdiler!$B$20:$I$20,G872+1)-INDEX(2_Girdiler!$B$20:$I$20,G872)))</f>
        <v>2.71041999868248</v>
      </c>
      <c r="I872" s="16" t="n">
        <f aca="false">H872/2_Girdiler!$B$17</f>
        <v>1.0859054481901</v>
      </c>
      <c r="J872" s="16" t="n">
        <f aca="false">D872+I872</f>
        <v>9.60547734489741</v>
      </c>
    </row>
    <row r="873" customFormat="false" ht="15" hidden="false" customHeight="false" outlineLevel="0" collapsed="false">
      <c r="A873" s="0" t="n">
        <v>861</v>
      </c>
      <c r="B873" s="7" t="n">
        <v>0.87665</v>
      </c>
      <c r="C873" s="7" t="n">
        <v>0.738301</v>
      </c>
      <c r="D873" s="16" t="n">
        <f aca="false">LOGINV(B873,$B$7,$C$7)</f>
        <v>25.8288815756137</v>
      </c>
      <c r="E873" s="16" t="n">
        <f aca="false">LOGINV(C873,$B$8,$C$8)</f>
        <v>164.866016485885</v>
      </c>
      <c r="F873" s="16" t="n">
        <f aca="false">$B$5/100*E873*2_Girdiler!$B$14*2_Girdiler!$B$15*2_Girdiler!$B$16</f>
        <v>4.14802897478488</v>
      </c>
      <c r="G873" s="16" t="n">
        <f aca="false">MIN(MATCH(F873,2_Girdiler!$B$20:$I$20,1),7)</f>
        <v>1</v>
      </c>
      <c r="H873" s="16" t="n">
        <f aca="false">IF(F873&gt;=40,2_Girdiler!$I$21+(F873-40)*(2_Girdiler!$I$21-2_Girdiler!$H$21)/(2_Girdiler!$I$20-2_Girdiler!$H$20),INDEX(2_Girdiler!$B$21:$I$21,G873)+(F873-INDEX(2_Girdiler!$B$20:$I$20,G873))*(INDEX(2_Girdiler!$B$21:$I$21,G873+1)-INDEX(2_Girdiler!$B$21:$I$21,G873))/(INDEX(2_Girdiler!$B$20:$I$20,G873+1)-INDEX(2_Girdiler!$B$20:$I$20,G873)))</f>
        <v>9.12566374452672</v>
      </c>
      <c r="I873" s="16" t="n">
        <f aca="false">H873/2_Girdiler!$B$17</f>
        <v>3.65611528226231</v>
      </c>
      <c r="J873" s="16" t="n">
        <f aca="false">D873+I873</f>
        <v>29.484996857876</v>
      </c>
    </row>
    <row r="874" customFormat="false" ht="15" hidden="false" customHeight="false" outlineLevel="0" collapsed="false">
      <c r="A874" s="0" t="n">
        <v>862</v>
      </c>
      <c r="B874" s="7" t="n">
        <v>0.768652</v>
      </c>
      <c r="C874" s="7" t="n">
        <v>0.468073</v>
      </c>
      <c r="D874" s="16" t="n">
        <f aca="false">LOGINV(B874,$B$7,$C$7)</f>
        <v>20.3924101775968</v>
      </c>
      <c r="E874" s="16" t="n">
        <f aca="false">LOGINV(C874,$B$8,$C$8)</f>
        <v>103.701338441208</v>
      </c>
      <c r="F874" s="16" t="n">
        <f aca="false">$B$5/100*E874*2_Girdiler!$B$14*2_Girdiler!$B$15*2_Girdiler!$B$16</f>
        <v>2.60912567518079</v>
      </c>
      <c r="G874" s="16" t="n">
        <f aca="false">MIN(MATCH(F874,2_Girdiler!$B$20:$I$20,1),7)</f>
        <v>1</v>
      </c>
      <c r="H874" s="16" t="n">
        <f aca="false">IF(F874&gt;=40,2_Girdiler!$I$21+(F874-40)*(2_Girdiler!$I$21-2_Girdiler!$H$21)/(2_Girdiler!$I$20-2_Girdiler!$H$20),INDEX(2_Girdiler!$B$21:$I$21,G874)+(F874-INDEX(2_Girdiler!$B$20:$I$20,G874))*(INDEX(2_Girdiler!$B$21:$I$21,G874+1)-INDEX(2_Girdiler!$B$21:$I$21,G874))/(INDEX(2_Girdiler!$B$20:$I$20,G874+1)-INDEX(2_Girdiler!$B$20:$I$20,G874)))</f>
        <v>5.74007648539773</v>
      </c>
      <c r="I874" s="16" t="n">
        <f aca="false">H874/2_Girdiler!$B$17</f>
        <v>2.29971013036768</v>
      </c>
      <c r="J874" s="16" t="n">
        <f aca="false">D874+I874</f>
        <v>22.6921203079645</v>
      </c>
    </row>
    <row r="875" customFormat="false" ht="15" hidden="false" customHeight="false" outlineLevel="0" collapsed="false">
      <c r="A875" s="0" t="n">
        <v>863</v>
      </c>
      <c r="B875" s="7" t="n">
        <v>0.047612</v>
      </c>
      <c r="C875" s="7" t="n">
        <v>0.572088</v>
      </c>
      <c r="D875" s="16" t="n">
        <f aca="false">LOGINV(B875,$B$7,$C$7)</f>
        <v>5.34306331246858</v>
      </c>
      <c r="E875" s="16" t="n">
        <f aca="false">LOGINV(C875,$B$8,$C$8)</f>
        <v>122.7944271967</v>
      </c>
      <c r="F875" s="16" t="n">
        <f aca="false">$B$5/100*E875*2_Girdiler!$B$14*2_Girdiler!$B$15*2_Girdiler!$B$16</f>
        <v>3.08950778826897</v>
      </c>
      <c r="G875" s="16" t="n">
        <f aca="false">MIN(MATCH(F875,2_Girdiler!$B$20:$I$20,1),7)</f>
        <v>1</v>
      </c>
      <c r="H875" s="16" t="n">
        <f aca="false">IF(F875&gt;=40,2_Girdiler!$I$21+(F875-40)*(2_Girdiler!$I$21-2_Girdiler!$H$21)/(2_Girdiler!$I$20-2_Girdiler!$H$20),INDEX(2_Girdiler!$B$21:$I$21,G875)+(F875-INDEX(2_Girdiler!$B$20:$I$20,G875))*(INDEX(2_Girdiler!$B$21:$I$21,G875+1)-INDEX(2_Girdiler!$B$21:$I$21,G875))/(INDEX(2_Girdiler!$B$20:$I$20,G875+1)-INDEX(2_Girdiler!$B$20:$I$20,G875)))</f>
        <v>6.79691713419173</v>
      </c>
      <c r="I875" s="16" t="n">
        <f aca="false">H875/2_Girdiler!$B$17</f>
        <v>2.72312385183963</v>
      </c>
      <c r="J875" s="16" t="n">
        <f aca="false">D875+I875</f>
        <v>8.06618716430821</v>
      </c>
    </row>
    <row r="876" customFormat="false" ht="15" hidden="false" customHeight="false" outlineLevel="0" collapsed="false">
      <c r="A876" s="0" t="n">
        <v>864</v>
      </c>
      <c r="B876" s="7" t="n">
        <v>0.506188</v>
      </c>
      <c r="C876" s="7" t="n">
        <v>0.044402</v>
      </c>
      <c r="D876" s="16" t="n">
        <f aca="false">LOGINV(B876,$B$7,$C$7)</f>
        <v>13.65964938999</v>
      </c>
      <c r="E876" s="16" t="n">
        <f aca="false">LOGINV(C876,$B$8,$C$8)</f>
        <v>36.4067987519056</v>
      </c>
      <c r="F876" s="16" t="n">
        <f aca="false">$B$5/100*E876*2_Girdiler!$B$14*2_Girdiler!$B$15*2_Girdiler!$B$16</f>
        <v>0.915995056597945</v>
      </c>
      <c r="G876" s="16" t="n">
        <f aca="false">MIN(MATCH(F876,2_Girdiler!$B$20:$I$20,1),7)</f>
        <v>1</v>
      </c>
      <c r="H876" s="16" t="n">
        <f aca="false">IF(F876&gt;=40,2_Girdiler!$I$21+(F876-40)*(2_Girdiler!$I$21-2_Girdiler!$H$21)/(2_Girdiler!$I$20-2_Girdiler!$H$20),INDEX(2_Girdiler!$B$21:$I$21,G876)+(F876-INDEX(2_Girdiler!$B$20:$I$20,G876))*(INDEX(2_Girdiler!$B$21:$I$21,G876+1)-INDEX(2_Girdiler!$B$21:$I$21,G876))/(INDEX(2_Girdiler!$B$20:$I$20,G876+1)-INDEX(2_Girdiler!$B$20:$I$20,G876)))</f>
        <v>2.01518912451548</v>
      </c>
      <c r="I876" s="16" t="n">
        <f aca="false">H876/2_Girdiler!$B$17</f>
        <v>0.807367437706522</v>
      </c>
      <c r="J876" s="16" t="n">
        <f aca="false">D876+I876</f>
        <v>14.4670168276966</v>
      </c>
    </row>
    <row r="877" customFormat="false" ht="15" hidden="false" customHeight="false" outlineLevel="0" collapsed="false">
      <c r="A877" s="0" t="n">
        <v>865</v>
      </c>
      <c r="B877" s="7" t="n">
        <v>0.38607</v>
      </c>
      <c r="C877" s="7" t="n">
        <v>0.648726</v>
      </c>
      <c r="D877" s="16" t="n">
        <f aca="false">LOGINV(B877,$B$7,$C$7)</f>
        <v>11.5235167108046</v>
      </c>
      <c r="E877" s="16" t="n">
        <f aca="false">LOGINV(C877,$B$8,$C$8)</f>
        <v>139.733171463751</v>
      </c>
      <c r="F877" s="16" t="n">
        <f aca="false">$B$5/100*E877*2_Girdiler!$B$14*2_Girdiler!$B$15*2_Girdiler!$B$16</f>
        <v>3.51568659402796</v>
      </c>
      <c r="G877" s="16" t="n">
        <f aca="false">MIN(MATCH(F877,2_Girdiler!$B$20:$I$20,1),7)</f>
        <v>1</v>
      </c>
      <c r="H877" s="16" t="n">
        <f aca="false">IF(F877&gt;=40,2_Girdiler!$I$21+(F877-40)*(2_Girdiler!$I$21-2_Girdiler!$H$21)/(2_Girdiler!$I$20-2_Girdiler!$H$20),INDEX(2_Girdiler!$B$21:$I$21,G877)+(F877-INDEX(2_Girdiler!$B$20:$I$20,G877))*(INDEX(2_Girdiler!$B$21:$I$21,G877+1)-INDEX(2_Girdiler!$B$21:$I$21,G877))/(INDEX(2_Girdiler!$B$20:$I$20,G877+1)-INDEX(2_Girdiler!$B$20:$I$20,G877)))</f>
        <v>7.73451050686152</v>
      </c>
      <c r="I877" s="16" t="n">
        <f aca="false">H877/2_Girdiler!$B$17</f>
        <v>3.09876222230029</v>
      </c>
      <c r="J877" s="16" t="n">
        <f aca="false">D877+I877</f>
        <v>14.6222789331049</v>
      </c>
    </row>
    <row r="878" customFormat="false" ht="15" hidden="false" customHeight="false" outlineLevel="0" collapsed="false">
      <c r="A878" s="0" t="n">
        <v>866</v>
      </c>
      <c r="B878" s="7" t="n">
        <v>0.133689</v>
      </c>
      <c r="C878" s="7" t="n">
        <v>0.270552</v>
      </c>
      <c r="D878" s="16" t="n">
        <f aca="false">LOGINV(B878,$B$7,$C$7)</f>
        <v>7.29782217716801</v>
      </c>
      <c r="E878" s="16" t="n">
        <f aca="false">LOGINV(C878,$B$8,$C$8)</f>
        <v>73.6066516085458</v>
      </c>
      <c r="F878" s="16" t="n">
        <f aca="false">$B$5/100*E878*2_Girdiler!$B$14*2_Girdiler!$B$15*2_Girdiler!$B$16</f>
        <v>1.85194335447101</v>
      </c>
      <c r="G878" s="16" t="n">
        <f aca="false">MIN(MATCH(F878,2_Girdiler!$B$20:$I$20,1),7)</f>
        <v>1</v>
      </c>
      <c r="H878" s="16" t="n">
        <f aca="false">IF(F878&gt;=40,2_Girdiler!$I$21+(F878-40)*(2_Girdiler!$I$21-2_Girdiler!$H$21)/(2_Girdiler!$I$20-2_Girdiler!$H$20),INDEX(2_Girdiler!$B$21:$I$21,G878)+(F878-INDEX(2_Girdiler!$B$20:$I$20,G878))*(INDEX(2_Girdiler!$B$21:$I$21,G878+1)-INDEX(2_Girdiler!$B$21:$I$21,G878))/(INDEX(2_Girdiler!$B$20:$I$20,G878+1)-INDEX(2_Girdiler!$B$20:$I$20,G878)))</f>
        <v>4.07427537983622</v>
      </c>
      <c r="I878" s="16" t="n">
        <f aca="false">H878/2_Girdiler!$B$17</f>
        <v>1.63232186692156</v>
      </c>
      <c r="J878" s="16" t="n">
        <f aca="false">D878+I878</f>
        <v>8.93014404408957</v>
      </c>
    </row>
    <row r="879" customFormat="false" ht="15" hidden="false" customHeight="false" outlineLevel="0" collapsed="false">
      <c r="A879" s="0" t="n">
        <v>867</v>
      </c>
      <c r="B879" s="7" t="n">
        <v>0.224553</v>
      </c>
      <c r="C879" s="7" t="n">
        <v>0.739693</v>
      </c>
      <c r="D879" s="16" t="n">
        <f aca="false">LOGINV(B879,$B$7,$C$7)</f>
        <v>8.88087801519346</v>
      </c>
      <c r="E879" s="16" t="n">
        <f aca="false">LOGINV(C879,$B$8,$C$8)</f>
        <v>165.322444597532</v>
      </c>
      <c r="F879" s="16" t="n">
        <f aca="false">$B$5/100*E879*2_Girdiler!$B$14*2_Girdiler!$B$15*2_Girdiler!$B$16</f>
        <v>4.15951270607391</v>
      </c>
      <c r="G879" s="16" t="n">
        <f aca="false">MIN(MATCH(F879,2_Girdiler!$B$20:$I$20,1),7)</f>
        <v>1</v>
      </c>
      <c r="H879" s="16" t="n">
        <f aca="false">IF(F879&gt;=40,2_Girdiler!$I$21+(F879-40)*(2_Girdiler!$I$21-2_Girdiler!$H$21)/(2_Girdiler!$I$20-2_Girdiler!$H$20),INDEX(2_Girdiler!$B$21:$I$21,G879)+(F879-INDEX(2_Girdiler!$B$20:$I$20,G879))*(INDEX(2_Girdiler!$B$21:$I$21,G879+1)-INDEX(2_Girdiler!$B$21:$I$21,G879))/(INDEX(2_Girdiler!$B$20:$I$20,G879+1)-INDEX(2_Girdiler!$B$20:$I$20,G879)))</f>
        <v>9.15092795336261</v>
      </c>
      <c r="I879" s="16" t="n">
        <f aca="false">H879/2_Girdiler!$B$17</f>
        <v>3.66623716080233</v>
      </c>
      <c r="J879" s="16" t="n">
        <f aca="false">D879+I879</f>
        <v>12.5471151759958</v>
      </c>
    </row>
    <row r="880" customFormat="false" ht="15" hidden="false" customHeight="false" outlineLevel="0" collapsed="false">
      <c r="A880" s="0" t="n">
        <v>868</v>
      </c>
      <c r="B880" s="7" t="n">
        <v>0.385962</v>
      </c>
      <c r="C880" s="7" t="n">
        <v>0.641637</v>
      </c>
      <c r="D880" s="16" t="n">
        <f aca="false">LOGINV(B880,$B$7,$C$7)</f>
        <v>11.5217034590686</v>
      </c>
      <c r="E880" s="16" t="n">
        <f aca="false">LOGINV(C880,$B$8,$C$8)</f>
        <v>138.025841455913</v>
      </c>
      <c r="F880" s="16" t="n">
        <f aca="false">$B$5/100*E880*2_Girdiler!$B$14*2_Girdiler!$B$15*2_Girdiler!$B$16</f>
        <v>3.47273017103078</v>
      </c>
      <c r="G880" s="16" t="n">
        <f aca="false">MIN(MATCH(F880,2_Girdiler!$B$20:$I$20,1),7)</f>
        <v>1</v>
      </c>
      <c r="H880" s="16" t="n">
        <f aca="false">IF(F880&gt;=40,2_Girdiler!$I$21+(F880-40)*(2_Girdiler!$I$21-2_Girdiler!$H$21)/(2_Girdiler!$I$20-2_Girdiler!$H$20),INDEX(2_Girdiler!$B$21:$I$21,G880)+(F880-INDEX(2_Girdiler!$B$20:$I$20,G880))*(INDEX(2_Girdiler!$B$21:$I$21,G880+1)-INDEX(2_Girdiler!$B$21:$I$21,G880))/(INDEX(2_Girdiler!$B$20:$I$20,G880+1)-INDEX(2_Girdiler!$B$20:$I$20,G880)))</f>
        <v>7.64000637626771</v>
      </c>
      <c r="I880" s="16" t="n">
        <f aca="false">H880/2_Girdiler!$B$17</f>
        <v>3.06089999049187</v>
      </c>
      <c r="J880" s="16" t="n">
        <f aca="false">D880+I880</f>
        <v>14.5826034495605</v>
      </c>
    </row>
    <row r="881" customFormat="false" ht="15" hidden="false" customHeight="false" outlineLevel="0" collapsed="false">
      <c r="A881" s="0" t="n">
        <v>869</v>
      </c>
      <c r="B881" s="7" t="n">
        <v>0.399384</v>
      </c>
      <c r="C881" s="7" t="n">
        <v>0.428329</v>
      </c>
      <c r="D881" s="16" t="n">
        <f aca="false">LOGINV(B881,$B$7,$C$7)</f>
        <v>11.7481455653985</v>
      </c>
      <c r="E881" s="16" t="n">
        <f aca="false">LOGINV(C881,$B$8,$C$8)</f>
        <v>97.1865587691551</v>
      </c>
      <c r="F881" s="16" t="n">
        <f aca="false">$B$5/100*E881*2_Girdiler!$B$14*2_Girdiler!$B$15*2_Girdiler!$B$16</f>
        <v>2.44521381863194</v>
      </c>
      <c r="G881" s="16" t="n">
        <f aca="false">MIN(MATCH(F881,2_Girdiler!$B$20:$I$20,1),7)</f>
        <v>1</v>
      </c>
      <c r="H881" s="16" t="n">
        <f aca="false">IF(F881&gt;=40,2_Girdiler!$I$21+(F881-40)*(2_Girdiler!$I$21-2_Girdiler!$H$21)/(2_Girdiler!$I$20-2_Girdiler!$H$20),INDEX(2_Girdiler!$B$21:$I$21,G881)+(F881-INDEX(2_Girdiler!$B$20:$I$20,G881))*(INDEX(2_Girdiler!$B$21:$I$21,G881+1)-INDEX(2_Girdiler!$B$21:$I$21,G881))/(INDEX(2_Girdiler!$B$20:$I$20,G881+1)-INDEX(2_Girdiler!$B$20:$I$20,G881)))</f>
        <v>5.37947040099027</v>
      </c>
      <c r="I881" s="16" t="n">
        <f aca="false">H881/2_Girdiler!$B$17</f>
        <v>2.15523653885828</v>
      </c>
      <c r="J881" s="16" t="n">
        <f aca="false">D881+I881</f>
        <v>13.9033821042567</v>
      </c>
    </row>
    <row r="882" customFormat="false" ht="15" hidden="false" customHeight="false" outlineLevel="0" collapsed="false">
      <c r="A882" s="0" t="n">
        <v>870</v>
      </c>
      <c r="B882" s="7" t="n">
        <v>0.123488</v>
      </c>
      <c r="C882" s="7" t="n">
        <v>0.428599</v>
      </c>
      <c r="D882" s="16" t="n">
        <f aca="false">LOGINV(B882,$B$7,$C$7)</f>
        <v>7.1027618749855</v>
      </c>
      <c r="E882" s="16" t="n">
        <f aca="false">LOGINV(C882,$B$8,$C$8)</f>
        <v>97.2297216596287</v>
      </c>
      <c r="F882" s="16" t="n">
        <f aca="false">$B$5/100*E882*2_Girdiler!$B$14*2_Girdiler!$B$15*2_Girdiler!$B$16</f>
        <v>2.44629979695626</v>
      </c>
      <c r="G882" s="16" t="n">
        <f aca="false">MIN(MATCH(F882,2_Girdiler!$B$20:$I$20,1),7)</f>
        <v>1</v>
      </c>
      <c r="H882" s="16" t="n">
        <f aca="false">IF(F882&gt;=40,2_Girdiler!$I$21+(F882-40)*(2_Girdiler!$I$21-2_Girdiler!$H$21)/(2_Girdiler!$I$20-2_Girdiler!$H$20),INDEX(2_Girdiler!$B$21:$I$21,G882)+(F882-INDEX(2_Girdiler!$B$20:$I$20,G882))*(INDEX(2_Girdiler!$B$21:$I$21,G882+1)-INDEX(2_Girdiler!$B$21:$I$21,G882))/(INDEX(2_Girdiler!$B$20:$I$20,G882+1)-INDEX(2_Girdiler!$B$20:$I$20,G882)))</f>
        <v>5.38185955330377</v>
      </c>
      <c r="I882" s="16" t="n">
        <f aca="false">H882/2_Girdiler!$B$17</f>
        <v>2.15619373129157</v>
      </c>
      <c r="J882" s="16" t="n">
        <f aca="false">D882+I882</f>
        <v>9.25895560627707</v>
      </c>
    </row>
    <row r="883" customFormat="false" ht="15" hidden="false" customHeight="false" outlineLevel="0" collapsed="false">
      <c r="A883" s="0" t="n">
        <v>871</v>
      </c>
      <c r="B883" s="7" t="n">
        <v>0.998449</v>
      </c>
      <c r="C883" s="7" t="n">
        <v>0.751902</v>
      </c>
      <c r="D883" s="16" t="n">
        <f aca="false">LOGINV(B883,$B$7,$C$7)</f>
        <v>70.4060987286026</v>
      </c>
      <c r="E883" s="16" t="n">
        <f aca="false">LOGINV(C883,$B$8,$C$8)</f>
        <v>169.437408189719</v>
      </c>
      <c r="F883" s="16" t="n">
        <f aca="false">$B$5/100*E883*2_Girdiler!$B$14*2_Girdiler!$B$15*2_Girdiler!$B$16</f>
        <v>4.26304519005333</v>
      </c>
      <c r="G883" s="16" t="n">
        <f aca="false">MIN(MATCH(F883,2_Girdiler!$B$20:$I$20,1),7)</f>
        <v>1</v>
      </c>
      <c r="H883" s="16" t="n">
        <f aca="false">IF(F883&gt;=40,2_Girdiler!$I$21+(F883-40)*(2_Girdiler!$I$21-2_Girdiler!$H$21)/(2_Girdiler!$I$20-2_Girdiler!$H$20),INDEX(2_Girdiler!$B$21:$I$21,G883)+(F883-INDEX(2_Girdiler!$B$20:$I$20,G883))*(INDEX(2_Girdiler!$B$21:$I$21,G883+1)-INDEX(2_Girdiler!$B$21:$I$21,G883))/(INDEX(2_Girdiler!$B$20:$I$20,G883+1)-INDEX(2_Girdiler!$B$20:$I$20,G883)))</f>
        <v>9.37869941811732</v>
      </c>
      <c r="I883" s="16" t="n">
        <f aca="false">H883/2_Girdiler!$B$17</f>
        <v>3.75749175405341</v>
      </c>
      <c r="J883" s="16" t="n">
        <f aca="false">D883+I883</f>
        <v>74.163590482656</v>
      </c>
    </row>
    <row r="884" customFormat="false" ht="15" hidden="false" customHeight="false" outlineLevel="0" collapsed="false">
      <c r="A884" s="0" t="n">
        <v>872</v>
      </c>
      <c r="B884" s="7" t="n">
        <v>0.692464</v>
      </c>
      <c r="C884" s="7" t="n">
        <v>0.807252</v>
      </c>
      <c r="D884" s="16" t="n">
        <f aca="false">LOGINV(B884,$B$7,$C$7)</f>
        <v>17.9230356977518</v>
      </c>
      <c r="E884" s="16" t="n">
        <f aca="false">LOGINV(C884,$B$8,$C$8)</f>
        <v>191.2159086379</v>
      </c>
      <c r="F884" s="16" t="n">
        <f aca="false">$B$5/100*E884*2_Girdiler!$B$14*2_Girdiler!$B$15*2_Girdiler!$B$16</f>
        <v>4.81099226132957</v>
      </c>
      <c r="G884" s="16" t="n">
        <f aca="false">MIN(MATCH(F884,2_Girdiler!$B$20:$I$20,1),7)</f>
        <v>1</v>
      </c>
      <c r="H884" s="16" t="n">
        <f aca="false">IF(F884&gt;=40,2_Girdiler!$I$21+(F884-40)*(2_Girdiler!$I$21-2_Girdiler!$H$21)/(2_Girdiler!$I$20-2_Girdiler!$H$20),INDEX(2_Girdiler!$B$21:$I$21,G884)+(F884-INDEX(2_Girdiler!$B$20:$I$20,G884))*(INDEX(2_Girdiler!$B$21:$I$21,G884+1)-INDEX(2_Girdiler!$B$21:$I$21,G884))/(INDEX(2_Girdiler!$B$20:$I$20,G884+1)-INDEX(2_Girdiler!$B$20:$I$20,G884)))</f>
        <v>10.584182974925</v>
      </c>
      <c r="I884" s="16" t="n">
        <f aca="false">H884/2_Girdiler!$B$17</f>
        <v>4.24045792264625</v>
      </c>
      <c r="J884" s="16" t="n">
        <f aca="false">D884+I884</f>
        <v>22.1634936203981</v>
      </c>
    </row>
    <row r="885" customFormat="false" ht="15" hidden="false" customHeight="false" outlineLevel="0" collapsed="false">
      <c r="A885" s="0" t="n">
        <v>873</v>
      </c>
      <c r="B885" s="7" t="n">
        <v>0.063427</v>
      </c>
      <c r="C885" s="7" t="n">
        <v>0.799853</v>
      </c>
      <c r="D885" s="16" t="n">
        <f aca="false">LOGINV(B885,$B$7,$C$7)</f>
        <v>5.78262991923895</v>
      </c>
      <c r="E885" s="16" t="n">
        <f aca="false">LOGINV(C885,$B$8,$C$8)</f>
        <v>187.946381666454</v>
      </c>
      <c r="F885" s="16" t="n">
        <f aca="false">$B$5/100*E885*2_Girdiler!$B$14*2_Girdiler!$B$15*2_Girdiler!$B$16</f>
        <v>4.72873096272799</v>
      </c>
      <c r="G885" s="16" t="n">
        <f aca="false">MIN(MATCH(F885,2_Girdiler!$B$20:$I$20,1),7)</f>
        <v>1</v>
      </c>
      <c r="H885" s="16" t="n">
        <f aca="false">IF(F885&gt;=40,2_Girdiler!$I$21+(F885-40)*(2_Girdiler!$I$21-2_Girdiler!$H$21)/(2_Girdiler!$I$20-2_Girdiler!$H$20),INDEX(2_Girdiler!$B$21:$I$21,G885)+(F885-INDEX(2_Girdiler!$B$20:$I$20,G885))*(INDEX(2_Girdiler!$B$21:$I$21,G885+1)-INDEX(2_Girdiler!$B$21:$I$21,G885))/(INDEX(2_Girdiler!$B$20:$I$20,G885+1)-INDEX(2_Girdiler!$B$20:$I$20,G885)))</f>
        <v>10.4032081180016</v>
      </c>
      <c r="I885" s="16" t="n">
        <f aca="false">H885/2_Girdiler!$B$17</f>
        <v>4.1679519703532</v>
      </c>
      <c r="J885" s="16" t="n">
        <f aca="false">D885+I885</f>
        <v>9.95058188959215</v>
      </c>
    </row>
    <row r="886" customFormat="false" ht="15" hidden="false" customHeight="false" outlineLevel="0" collapsed="false">
      <c r="A886" s="0" t="n">
        <v>874</v>
      </c>
      <c r="B886" s="7" t="n">
        <v>0.794873</v>
      </c>
      <c r="C886" s="7" t="n">
        <v>0.659847</v>
      </c>
      <c r="D886" s="16" t="n">
        <f aca="false">LOGINV(B886,$B$7,$C$7)</f>
        <v>21.4299442017</v>
      </c>
      <c r="E886" s="16" t="n">
        <f aca="false">LOGINV(C886,$B$8,$C$8)</f>
        <v>142.480409530934</v>
      </c>
      <c r="F886" s="16" t="n">
        <f aca="false">$B$5/100*E886*2_Girdiler!$B$14*2_Girdiler!$B$15*2_Girdiler!$B$16</f>
        <v>3.5848071037983</v>
      </c>
      <c r="G886" s="16" t="n">
        <f aca="false">MIN(MATCH(F886,2_Girdiler!$B$20:$I$20,1),7)</f>
        <v>1</v>
      </c>
      <c r="H886" s="16" t="n">
        <f aca="false">IF(F886&gt;=40,2_Girdiler!$I$21+(F886-40)*(2_Girdiler!$I$21-2_Girdiler!$H$21)/(2_Girdiler!$I$20-2_Girdiler!$H$20),INDEX(2_Girdiler!$B$21:$I$21,G886)+(F886-INDEX(2_Girdiler!$B$20:$I$20,G886))*(INDEX(2_Girdiler!$B$21:$I$21,G886+1)-INDEX(2_Girdiler!$B$21:$I$21,G886))/(INDEX(2_Girdiler!$B$20:$I$20,G886+1)-INDEX(2_Girdiler!$B$20:$I$20,G886)))</f>
        <v>7.88657562835625</v>
      </c>
      <c r="I886" s="16" t="n">
        <f aca="false">H886/2_Girdiler!$B$17</f>
        <v>3.15968574854016</v>
      </c>
      <c r="J886" s="16" t="n">
        <f aca="false">D886+I886</f>
        <v>24.5896299502401</v>
      </c>
    </row>
    <row r="887" customFormat="false" ht="15" hidden="false" customHeight="false" outlineLevel="0" collapsed="false">
      <c r="A887" s="0" t="n">
        <v>875</v>
      </c>
      <c r="B887" s="7" t="n">
        <v>0.914382</v>
      </c>
      <c r="C887" s="7" t="n">
        <v>0.063176</v>
      </c>
      <c r="D887" s="16" t="n">
        <f aca="false">LOGINV(B887,$B$7,$C$7)</f>
        <v>29.0337426888051</v>
      </c>
      <c r="E887" s="16" t="n">
        <f aca="false">LOGINV(C887,$B$8,$C$8)</f>
        <v>40.7105604861065</v>
      </c>
      <c r="F887" s="16" t="n">
        <f aca="false">$B$5/100*E887*2_Girdiler!$B$14*2_Girdiler!$B$15*2_Girdiler!$B$16</f>
        <v>1.02427770183044</v>
      </c>
      <c r="G887" s="16" t="n">
        <f aca="false">MIN(MATCH(F887,2_Girdiler!$B$20:$I$20,1),7)</f>
        <v>1</v>
      </c>
      <c r="H887" s="16" t="n">
        <f aca="false">IF(F887&gt;=40,2_Girdiler!$I$21+(F887-40)*(2_Girdiler!$I$21-2_Girdiler!$H$21)/(2_Girdiler!$I$20-2_Girdiler!$H$20),INDEX(2_Girdiler!$B$21:$I$21,G887)+(F887-INDEX(2_Girdiler!$B$20:$I$20,G887))*(INDEX(2_Girdiler!$B$21:$I$21,G887+1)-INDEX(2_Girdiler!$B$21:$I$21,G887))/(INDEX(2_Girdiler!$B$20:$I$20,G887+1)-INDEX(2_Girdiler!$B$20:$I$20,G887)))</f>
        <v>2.25341094402697</v>
      </c>
      <c r="I887" s="16" t="n">
        <f aca="false">H887/2_Girdiler!$B$17</f>
        <v>0.902808871805676</v>
      </c>
      <c r="J887" s="16" t="n">
        <f aca="false">D887+I887</f>
        <v>29.9365515606108</v>
      </c>
    </row>
    <row r="888" customFormat="false" ht="15" hidden="false" customHeight="false" outlineLevel="0" collapsed="false">
      <c r="A888" s="0" t="n">
        <v>876</v>
      </c>
      <c r="B888" s="7" t="n">
        <v>0.089772</v>
      </c>
      <c r="C888" s="7" t="n">
        <v>0.921515</v>
      </c>
      <c r="D888" s="16" t="n">
        <f aca="false">LOGINV(B888,$B$7,$C$7)</f>
        <v>6.40884972414864</v>
      </c>
      <c r="E888" s="16" t="n">
        <f aca="false">LOGINV(C888,$B$8,$C$8)</f>
        <v>272.279322166666</v>
      </c>
      <c r="F888" s="16" t="n">
        <f aca="false">$B$5/100*E888*2_Girdiler!$B$14*2_Girdiler!$B$15*2_Girdiler!$B$16</f>
        <v>6.8505477457133</v>
      </c>
      <c r="G888" s="16" t="n">
        <f aca="false">MIN(MATCH(F888,2_Girdiler!$B$20:$I$20,1),7)</f>
        <v>2</v>
      </c>
      <c r="H888" s="16" t="n">
        <f aca="false">IF(F888&gt;=40,2_Girdiler!$I$21+(F888-40)*(2_Girdiler!$I$21-2_Girdiler!$H$21)/(2_Girdiler!$I$20-2_Girdiler!$H$20),INDEX(2_Girdiler!$B$21:$I$21,G888)+(F888-INDEX(2_Girdiler!$B$20:$I$20,G888))*(INDEX(2_Girdiler!$B$21:$I$21,G888+1)-INDEX(2_Girdiler!$B$21:$I$21,G888))/(INDEX(2_Girdiler!$B$20:$I$20,G888+1)-INDEX(2_Girdiler!$B$20:$I$20,G888)))</f>
        <v>13.9608763931413</v>
      </c>
      <c r="I888" s="16" t="n">
        <f aca="false">H888/2_Girdiler!$B$17</f>
        <v>5.59329983699571</v>
      </c>
      <c r="J888" s="16" t="n">
        <f aca="false">D888+I888</f>
        <v>12.0021495611444</v>
      </c>
    </row>
    <row r="889" customFormat="false" ht="15" hidden="false" customHeight="false" outlineLevel="0" collapsed="false">
      <c r="A889" s="0" t="n">
        <v>877</v>
      </c>
      <c r="B889" s="7" t="n">
        <v>0.410539</v>
      </c>
      <c r="C889" s="7" t="n">
        <v>0.945323</v>
      </c>
      <c r="D889" s="16" t="n">
        <f aca="false">LOGINV(B889,$B$7,$C$7)</f>
        <v>11.9381499098381</v>
      </c>
      <c r="E889" s="16" t="n">
        <f aca="false">LOGINV(C889,$B$8,$C$8)</f>
        <v>306.967340368556</v>
      </c>
      <c r="F889" s="16" t="n">
        <f aca="false">$B$5/100*E889*2_Girdiler!$B$14*2_Girdiler!$B$15*2_Girdiler!$B$16</f>
        <v>7.72329828367286</v>
      </c>
      <c r="G889" s="16" t="n">
        <f aca="false">MIN(MATCH(F889,2_Girdiler!$B$20:$I$20,1),7)</f>
        <v>2</v>
      </c>
      <c r="H889" s="16" t="n">
        <f aca="false">IF(F889&gt;=40,2_Girdiler!$I$21+(F889-40)*(2_Girdiler!$I$21-2_Girdiler!$H$21)/(2_Girdiler!$I$20-2_Girdiler!$H$20),INDEX(2_Girdiler!$B$21:$I$21,G889)+(F889-INDEX(2_Girdiler!$B$20:$I$20,G889))*(INDEX(2_Girdiler!$B$21:$I$21,G889+1)-INDEX(2_Girdiler!$B$21:$I$21,G889))/(INDEX(2_Girdiler!$B$20:$I$20,G889+1)-INDEX(2_Girdiler!$B$20:$I$20,G889)))</f>
        <v>15.3572772538766</v>
      </c>
      <c r="I889" s="16" t="n">
        <f aca="false">H889/2_Girdiler!$B$17</f>
        <v>6.1527553100467</v>
      </c>
      <c r="J889" s="16" t="n">
        <f aca="false">D889+I889</f>
        <v>18.0909052198848</v>
      </c>
    </row>
    <row r="890" customFormat="false" ht="15" hidden="false" customHeight="false" outlineLevel="0" collapsed="false">
      <c r="A890" s="0" t="n">
        <v>878</v>
      </c>
      <c r="B890" s="7" t="n">
        <v>0.475942</v>
      </c>
      <c r="C890" s="7" t="n">
        <v>0.433998</v>
      </c>
      <c r="D890" s="16" t="n">
        <f aca="false">LOGINV(B890,$B$7,$C$7)</f>
        <v>13.0941542860511</v>
      </c>
      <c r="E890" s="16" t="n">
        <f aca="false">LOGINV(C890,$B$8,$C$8)</f>
        <v>98.0957525148792</v>
      </c>
      <c r="F890" s="16" t="n">
        <f aca="false">$B$5/100*E890*2_Girdiler!$B$14*2_Girdiler!$B$15*2_Girdiler!$B$16</f>
        <v>2.46808913327436</v>
      </c>
      <c r="G890" s="16" t="n">
        <f aca="false">MIN(MATCH(F890,2_Girdiler!$B$20:$I$20,1),7)</f>
        <v>1</v>
      </c>
      <c r="H890" s="16" t="n">
        <f aca="false">IF(F890&gt;=40,2_Girdiler!$I$21+(F890-40)*(2_Girdiler!$I$21-2_Girdiler!$H$21)/(2_Girdiler!$I$20-2_Girdiler!$H$20),INDEX(2_Girdiler!$B$21:$I$21,G890)+(F890-INDEX(2_Girdiler!$B$20:$I$20,G890))*(INDEX(2_Girdiler!$B$21:$I$21,G890+1)-INDEX(2_Girdiler!$B$21:$I$21,G890))/(INDEX(2_Girdiler!$B$20:$I$20,G890+1)-INDEX(2_Girdiler!$B$20:$I$20,G890)))</f>
        <v>5.4297960932036</v>
      </c>
      <c r="I890" s="16" t="n">
        <f aca="false">H890/2_Girdiler!$B$17</f>
        <v>2.17539907580272</v>
      </c>
      <c r="J890" s="16" t="n">
        <f aca="false">D890+I890</f>
        <v>15.2695533618538</v>
      </c>
    </row>
    <row r="891" customFormat="false" ht="15" hidden="false" customHeight="false" outlineLevel="0" collapsed="false">
      <c r="A891" s="0" t="n">
        <v>879</v>
      </c>
      <c r="B891" s="7" t="n">
        <v>0.806565</v>
      </c>
      <c r="C891" s="7" t="n">
        <v>0.464761</v>
      </c>
      <c r="D891" s="16" t="n">
        <f aca="false">LOGINV(B891,$B$7,$C$7)</f>
        <v>21.9358533291484</v>
      </c>
      <c r="E891" s="16" t="n">
        <f aca="false">LOGINV(C891,$B$8,$C$8)</f>
        <v>103.145130411501</v>
      </c>
      <c r="F891" s="16" t="n">
        <f aca="false">$B$5/100*E891*2_Girdiler!$B$14*2_Girdiler!$B$15*2_Girdiler!$B$16</f>
        <v>2.59513148115336</v>
      </c>
      <c r="G891" s="16" t="n">
        <f aca="false">MIN(MATCH(F891,2_Girdiler!$B$20:$I$20,1),7)</f>
        <v>1</v>
      </c>
      <c r="H891" s="16" t="n">
        <f aca="false">IF(F891&gt;=40,2_Girdiler!$I$21+(F891-40)*(2_Girdiler!$I$21-2_Girdiler!$H$21)/(2_Girdiler!$I$20-2_Girdiler!$H$20),INDEX(2_Girdiler!$B$21:$I$21,G891)+(F891-INDEX(2_Girdiler!$B$20:$I$20,G891))*(INDEX(2_Girdiler!$B$21:$I$21,G891+1)-INDEX(2_Girdiler!$B$21:$I$21,G891))/(INDEX(2_Girdiler!$B$20:$I$20,G891+1)-INDEX(2_Girdiler!$B$20:$I$20,G891)))</f>
        <v>5.70928925853738</v>
      </c>
      <c r="I891" s="16" t="n">
        <f aca="false">H891/2_Girdiler!$B$17</f>
        <v>2.28737550422171</v>
      </c>
      <c r="J891" s="16" t="n">
        <f aca="false">D891+I891</f>
        <v>24.2232288333701</v>
      </c>
    </row>
    <row r="892" customFormat="false" ht="15" hidden="false" customHeight="false" outlineLevel="0" collapsed="false">
      <c r="A892" s="0" t="n">
        <v>880</v>
      </c>
      <c r="B892" s="7" t="n">
        <v>0.178162</v>
      </c>
      <c r="C892" s="7" t="n">
        <v>0.429349</v>
      </c>
      <c r="D892" s="16" t="n">
        <f aca="false">LOGINV(B892,$B$7,$C$7)</f>
        <v>8.09833551286683</v>
      </c>
      <c r="E892" s="16" t="n">
        <f aca="false">LOGINV(C892,$B$8,$C$8)</f>
        <v>97.3496911837279</v>
      </c>
      <c r="F892" s="16" t="n">
        <f aca="false">$B$5/100*E892*2_Girdiler!$B$14*2_Girdiler!$B$15*2_Girdiler!$B$16</f>
        <v>2.4493182301826</v>
      </c>
      <c r="G892" s="16" t="n">
        <f aca="false">MIN(MATCH(F892,2_Girdiler!$B$20:$I$20,1),7)</f>
        <v>1</v>
      </c>
      <c r="H892" s="16" t="n">
        <f aca="false">IF(F892&gt;=40,2_Girdiler!$I$21+(F892-40)*(2_Girdiler!$I$21-2_Girdiler!$H$21)/(2_Girdiler!$I$20-2_Girdiler!$H$20),INDEX(2_Girdiler!$B$21:$I$21,G892)+(F892-INDEX(2_Girdiler!$B$20:$I$20,G892))*(INDEX(2_Girdiler!$B$21:$I$21,G892+1)-INDEX(2_Girdiler!$B$21:$I$21,G892))/(INDEX(2_Girdiler!$B$20:$I$20,G892+1)-INDEX(2_Girdiler!$B$20:$I$20,G892)))</f>
        <v>5.38850010640171</v>
      </c>
      <c r="I892" s="16" t="n">
        <f aca="false">H892/2_Girdiler!$B$17</f>
        <v>2.15885420929556</v>
      </c>
      <c r="J892" s="16" t="n">
        <f aca="false">D892+I892</f>
        <v>10.2571897221624</v>
      </c>
    </row>
    <row r="893" customFormat="false" ht="15" hidden="false" customHeight="false" outlineLevel="0" collapsed="false">
      <c r="A893" s="0" t="n">
        <v>881</v>
      </c>
      <c r="B893" s="7" t="n">
        <v>0.207322</v>
      </c>
      <c r="C893" s="7" t="n">
        <v>0.904393</v>
      </c>
      <c r="D893" s="16" t="n">
        <f aca="false">LOGINV(B893,$B$7,$C$7)</f>
        <v>8.59432234066963</v>
      </c>
      <c r="E893" s="16" t="n">
        <f aca="false">LOGINV(C893,$B$8,$C$8)</f>
        <v>253.888479578004</v>
      </c>
      <c r="F893" s="16" t="n">
        <f aca="false">$B$5/100*E893*2_Girdiler!$B$14*2_Girdiler!$B$15*2_Girdiler!$B$16</f>
        <v>6.38783414618258</v>
      </c>
      <c r="G893" s="16" t="n">
        <f aca="false">MIN(MATCH(F893,2_Girdiler!$B$20:$I$20,1),7)</f>
        <v>2</v>
      </c>
      <c r="H893" s="16" t="n">
        <f aca="false">IF(F893&gt;=40,2_Girdiler!$I$21+(F893-40)*(2_Girdiler!$I$21-2_Girdiler!$H$21)/(2_Girdiler!$I$20-2_Girdiler!$H$20),INDEX(2_Girdiler!$B$21:$I$21,G893)+(F893-INDEX(2_Girdiler!$B$20:$I$20,G893))*(INDEX(2_Girdiler!$B$21:$I$21,G893+1)-INDEX(2_Girdiler!$B$21:$I$21,G893))/(INDEX(2_Girdiler!$B$20:$I$20,G893+1)-INDEX(2_Girdiler!$B$20:$I$20,G893)))</f>
        <v>13.2205346338921</v>
      </c>
      <c r="I893" s="16" t="n">
        <f aca="false">H893/2_Girdiler!$B$17</f>
        <v>5.29668855524525</v>
      </c>
      <c r="J893" s="16" t="n">
        <f aca="false">D893+I893</f>
        <v>13.8910108959149</v>
      </c>
    </row>
    <row r="894" customFormat="false" ht="15" hidden="false" customHeight="false" outlineLevel="0" collapsed="false">
      <c r="A894" s="0" t="n">
        <v>882</v>
      </c>
      <c r="B894" s="7" t="n">
        <v>0.852123</v>
      </c>
      <c r="C894" s="7" t="n">
        <v>0.125475</v>
      </c>
      <c r="D894" s="16" t="n">
        <f aca="false">LOGINV(B894,$B$7,$C$7)</f>
        <v>24.2546289394293</v>
      </c>
      <c r="E894" s="16" t="n">
        <f aca="false">LOGINV(C894,$B$8,$C$8)</f>
        <v>52.047984747395</v>
      </c>
      <c r="F894" s="16" t="n">
        <f aca="false">$B$5/100*E894*2_Girdiler!$B$14*2_Girdiler!$B$15*2_Girdiler!$B$16</f>
        <v>1.30952729624446</v>
      </c>
      <c r="G894" s="16" t="n">
        <f aca="false">MIN(MATCH(F894,2_Girdiler!$B$20:$I$20,1),7)</f>
        <v>1</v>
      </c>
      <c r="H894" s="16" t="n">
        <f aca="false">IF(F894&gt;=40,2_Girdiler!$I$21+(F894-40)*(2_Girdiler!$I$21-2_Girdiler!$H$21)/(2_Girdiler!$I$20-2_Girdiler!$H$20),INDEX(2_Girdiler!$B$21:$I$21,G894)+(F894-INDEX(2_Girdiler!$B$20:$I$20,G894))*(INDEX(2_Girdiler!$B$21:$I$21,G894+1)-INDEX(2_Girdiler!$B$21:$I$21,G894))/(INDEX(2_Girdiler!$B$20:$I$20,G894+1)-INDEX(2_Girdiler!$B$20:$I$20,G894)))</f>
        <v>2.88096005173781</v>
      </c>
      <c r="I894" s="16" t="n">
        <f aca="false">H894/2_Girdiler!$B$17</f>
        <v>1.15423078995906</v>
      </c>
      <c r="J894" s="16" t="n">
        <f aca="false">D894+I894</f>
        <v>25.4088597293883</v>
      </c>
    </row>
    <row r="895" customFormat="false" ht="15" hidden="false" customHeight="false" outlineLevel="0" collapsed="false">
      <c r="A895" s="0" t="n">
        <v>883</v>
      </c>
      <c r="B895" s="7" t="n">
        <v>0.345834</v>
      </c>
      <c r="C895" s="7" t="n">
        <v>0.81217</v>
      </c>
      <c r="D895" s="16" t="n">
        <f aca="false">LOGINV(B895,$B$7,$C$7)</f>
        <v>10.856232646372</v>
      </c>
      <c r="E895" s="16" t="n">
        <f aca="false">LOGINV(C895,$B$8,$C$8)</f>
        <v>193.463950758071</v>
      </c>
      <c r="F895" s="16" t="n">
        <f aca="false">$B$5/100*E895*2_Girdiler!$B$14*2_Girdiler!$B$15*2_Girdiler!$B$16</f>
        <v>4.86755300107306</v>
      </c>
      <c r="G895" s="16" t="n">
        <f aca="false">MIN(MATCH(F895,2_Girdiler!$B$20:$I$20,1),7)</f>
        <v>1</v>
      </c>
      <c r="H895" s="16" t="n">
        <f aca="false">IF(F895&gt;=40,2_Girdiler!$I$21+(F895-40)*(2_Girdiler!$I$21-2_Girdiler!$H$21)/(2_Girdiler!$I$20-2_Girdiler!$H$20),INDEX(2_Girdiler!$B$21:$I$21,G895)+(F895-INDEX(2_Girdiler!$B$20:$I$20,G895))*(INDEX(2_Girdiler!$B$21:$I$21,G895+1)-INDEX(2_Girdiler!$B$21:$I$21,G895))/(INDEX(2_Girdiler!$B$20:$I$20,G895+1)-INDEX(2_Girdiler!$B$20:$I$20,G895)))</f>
        <v>10.7086166023607</v>
      </c>
      <c r="I895" s="16" t="n">
        <f aca="false">H895/2_Girdiler!$B$17</f>
        <v>4.29031113876632</v>
      </c>
      <c r="J895" s="16" t="n">
        <f aca="false">D895+I895</f>
        <v>15.1465437851384</v>
      </c>
    </row>
    <row r="896" customFormat="false" ht="15" hidden="false" customHeight="false" outlineLevel="0" collapsed="false">
      <c r="A896" s="0" t="n">
        <v>884</v>
      </c>
      <c r="B896" s="7" t="n">
        <v>0.023603</v>
      </c>
      <c r="C896" s="7" t="n">
        <v>0.003189</v>
      </c>
      <c r="D896" s="16" t="n">
        <f aca="false">LOGINV(B896,$B$7,$C$7)</f>
        <v>4.48020626846435</v>
      </c>
      <c r="E896" s="16" t="n">
        <f aca="false">LOGINV(C896,$B$8,$C$8)</f>
        <v>18.7746368424139</v>
      </c>
      <c r="F896" s="16" t="n">
        <f aca="false">$B$5/100*E896*2_Girdiler!$B$14*2_Girdiler!$B$15*2_Girdiler!$B$16</f>
        <v>0.472369862955134</v>
      </c>
      <c r="G896" s="16" t="n">
        <f aca="false">MIN(MATCH(F896,2_Girdiler!$B$20:$I$20,1),7)</f>
        <v>1</v>
      </c>
      <c r="H896" s="16" t="n">
        <f aca="false">IF(F896&gt;=40,2_Girdiler!$I$21+(F896-40)*(2_Girdiler!$I$21-2_Girdiler!$H$21)/(2_Girdiler!$I$20-2_Girdiler!$H$20),INDEX(2_Girdiler!$B$21:$I$21,G896)+(F896-INDEX(2_Girdiler!$B$20:$I$20,G896))*(INDEX(2_Girdiler!$B$21:$I$21,G896+1)-INDEX(2_Girdiler!$B$21:$I$21,G896))/(INDEX(2_Girdiler!$B$20:$I$20,G896+1)-INDEX(2_Girdiler!$B$20:$I$20,G896)))</f>
        <v>1.0392136985013</v>
      </c>
      <c r="I896" s="16" t="n">
        <f aca="false">H896/2_Girdiler!$B$17</f>
        <v>0.416351642027763</v>
      </c>
      <c r="J896" s="16" t="n">
        <f aca="false">D896+I896</f>
        <v>4.89655791049211</v>
      </c>
    </row>
    <row r="897" customFormat="false" ht="15" hidden="false" customHeight="false" outlineLevel="0" collapsed="false">
      <c r="A897" s="0" t="n">
        <v>885</v>
      </c>
      <c r="B897" s="7" t="n">
        <v>0.185453</v>
      </c>
      <c r="C897" s="7" t="n">
        <v>0.930893</v>
      </c>
      <c r="D897" s="16" t="n">
        <f aca="false">LOGINV(B897,$B$7,$C$7)</f>
        <v>8.22395288293576</v>
      </c>
      <c r="E897" s="16" t="n">
        <f aca="false">LOGINV(C897,$B$8,$C$8)</f>
        <v>284.338819349068</v>
      </c>
      <c r="F897" s="16" t="n">
        <f aca="false">$B$5/100*E897*2_Girdiler!$B$14*2_Girdiler!$B$15*2_Girdiler!$B$16</f>
        <v>7.15396469482256</v>
      </c>
      <c r="G897" s="16" t="n">
        <f aca="false">MIN(MATCH(F897,2_Girdiler!$B$20:$I$20,1),7)</f>
        <v>2</v>
      </c>
      <c r="H897" s="16" t="n">
        <f aca="false">IF(F897&gt;=40,2_Girdiler!$I$21+(F897-40)*(2_Girdiler!$I$21-2_Girdiler!$H$21)/(2_Girdiler!$I$20-2_Girdiler!$H$20),INDEX(2_Girdiler!$B$21:$I$21,G897)+(F897-INDEX(2_Girdiler!$B$20:$I$20,G897))*(INDEX(2_Girdiler!$B$21:$I$21,G897+1)-INDEX(2_Girdiler!$B$21:$I$21,G897))/(INDEX(2_Girdiler!$B$20:$I$20,G897+1)-INDEX(2_Girdiler!$B$20:$I$20,G897)))</f>
        <v>14.4463435117161</v>
      </c>
      <c r="I897" s="16" t="n">
        <f aca="false">H897/2_Girdiler!$B$17</f>
        <v>5.78779788129651</v>
      </c>
      <c r="J897" s="16" t="n">
        <f aca="false">D897+I897</f>
        <v>14.0117507642323</v>
      </c>
    </row>
    <row r="898" customFormat="false" ht="15" hidden="false" customHeight="false" outlineLevel="0" collapsed="false">
      <c r="A898" s="0" t="n">
        <v>886</v>
      </c>
      <c r="B898" s="7" t="n">
        <v>0.48147</v>
      </c>
      <c r="C898" s="7" t="n">
        <v>0.174825</v>
      </c>
      <c r="D898" s="16" t="n">
        <f aca="false">LOGINV(B898,$B$7,$C$7)</f>
        <v>13.1958273244393</v>
      </c>
      <c r="E898" s="16" t="n">
        <f aca="false">LOGINV(C898,$B$8,$C$8)</f>
        <v>59.7108265692843</v>
      </c>
      <c r="F898" s="16" t="n">
        <f aca="false">$B$5/100*E898*2_Girdiler!$B$14*2_Girdiler!$B$15*2_Girdiler!$B$16</f>
        <v>1.50232439648319</v>
      </c>
      <c r="G898" s="16" t="n">
        <f aca="false">MIN(MATCH(F898,2_Girdiler!$B$20:$I$20,1),7)</f>
        <v>1</v>
      </c>
      <c r="H898" s="16" t="n">
        <f aca="false">IF(F898&gt;=40,2_Girdiler!$I$21+(F898-40)*(2_Girdiler!$I$21-2_Girdiler!$H$21)/(2_Girdiler!$I$20-2_Girdiler!$H$20),INDEX(2_Girdiler!$B$21:$I$21,G898)+(F898-INDEX(2_Girdiler!$B$20:$I$20,G898))*(INDEX(2_Girdiler!$B$21:$I$21,G898+1)-INDEX(2_Girdiler!$B$21:$I$21,G898))/(INDEX(2_Girdiler!$B$20:$I$20,G898+1)-INDEX(2_Girdiler!$B$20:$I$20,G898)))</f>
        <v>3.30511367226302</v>
      </c>
      <c r="I898" s="16" t="n">
        <f aca="false">H898/2_Girdiler!$B$17</f>
        <v>1.32416413151563</v>
      </c>
      <c r="J898" s="16" t="n">
        <f aca="false">D898+I898</f>
        <v>14.5199914559549</v>
      </c>
    </row>
    <row r="899" customFormat="false" ht="15" hidden="false" customHeight="false" outlineLevel="0" collapsed="false">
      <c r="A899" s="0" t="n">
        <v>887</v>
      </c>
      <c r="B899" s="7" t="n">
        <v>0.213401</v>
      </c>
      <c r="C899" s="7" t="n">
        <v>0.136022</v>
      </c>
      <c r="D899" s="16" t="n">
        <f aca="false">LOGINV(B899,$B$7,$C$7)</f>
        <v>8.69586478746276</v>
      </c>
      <c r="E899" s="16" t="n">
        <f aca="false">LOGINV(C899,$B$8,$C$8)</f>
        <v>53.7440418448825</v>
      </c>
      <c r="F899" s="16" t="n">
        <f aca="false">$B$5/100*E899*2_Girdiler!$B$14*2_Girdiler!$B$15*2_Girdiler!$B$16</f>
        <v>1.35220009281724</v>
      </c>
      <c r="G899" s="16" t="n">
        <f aca="false">MIN(MATCH(F899,2_Girdiler!$B$20:$I$20,1),7)</f>
        <v>1</v>
      </c>
      <c r="H899" s="16" t="n">
        <f aca="false">IF(F899&gt;=40,2_Girdiler!$I$21+(F899-40)*(2_Girdiler!$I$21-2_Girdiler!$H$21)/(2_Girdiler!$I$20-2_Girdiler!$H$20),INDEX(2_Girdiler!$B$21:$I$21,G899)+(F899-INDEX(2_Girdiler!$B$20:$I$20,G899))*(INDEX(2_Girdiler!$B$21:$I$21,G899+1)-INDEX(2_Girdiler!$B$21:$I$21,G899))/(INDEX(2_Girdiler!$B$20:$I$20,G899+1)-INDEX(2_Girdiler!$B$20:$I$20,G899)))</f>
        <v>2.97484020419794</v>
      </c>
      <c r="I899" s="16" t="n">
        <f aca="false">H899/2_Girdiler!$B$17</f>
        <v>1.19184303052802</v>
      </c>
      <c r="J899" s="16" t="n">
        <f aca="false">D899+I899</f>
        <v>9.88770781799078</v>
      </c>
    </row>
    <row r="900" customFormat="false" ht="15" hidden="false" customHeight="false" outlineLevel="0" collapsed="false">
      <c r="A900" s="0" t="n">
        <v>888</v>
      </c>
      <c r="B900" s="7" t="n">
        <v>0.573405</v>
      </c>
      <c r="C900" s="7" t="n">
        <v>0.201493</v>
      </c>
      <c r="D900" s="16" t="n">
        <f aca="false">LOGINV(B900,$B$7,$C$7)</f>
        <v>15.0134541278952</v>
      </c>
      <c r="E900" s="16" t="n">
        <f aca="false">LOGINV(C900,$B$8,$C$8)</f>
        <v>63.6498694165834</v>
      </c>
      <c r="F900" s="16" t="n">
        <f aca="false">$B$5/100*E900*2_Girdiler!$B$14*2_Girdiler!$B$15*2_Girdiler!$B$16</f>
        <v>1.60143071452124</v>
      </c>
      <c r="G900" s="16" t="n">
        <f aca="false">MIN(MATCH(F900,2_Girdiler!$B$20:$I$20,1),7)</f>
        <v>1</v>
      </c>
      <c r="H900" s="16" t="n">
        <f aca="false">IF(F900&gt;=40,2_Girdiler!$I$21+(F900-40)*(2_Girdiler!$I$21-2_Girdiler!$H$21)/(2_Girdiler!$I$20-2_Girdiler!$H$20),INDEX(2_Girdiler!$B$21:$I$21,G900)+(F900-INDEX(2_Girdiler!$B$20:$I$20,G900))*(INDEX(2_Girdiler!$B$21:$I$21,G900+1)-INDEX(2_Girdiler!$B$21:$I$21,G900))/(INDEX(2_Girdiler!$B$20:$I$20,G900+1)-INDEX(2_Girdiler!$B$20:$I$20,G900)))</f>
        <v>3.52314757194673</v>
      </c>
      <c r="I900" s="16" t="n">
        <f aca="false">H900/2_Girdiler!$B$17</f>
        <v>1.41151745670943</v>
      </c>
      <c r="J900" s="16" t="n">
        <f aca="false">D900+I900</f>
        <v>16.4249715846047</v>
      </c>
    </row>
    <row r="901" customFormat="false" ht="15" hidden="false" customHeight="false" outlineLevel="0" collapsed="false">
      <c r="A901" s="0" t="n">
        <v>889</v>
      </c>
      <c r="B901" s="7" t="n">
        <v>0.619844</v>
      </c>
      <c r="C901" s="7" t="n">
        <v>0.977435</v>
      </c>
      <c r="D901" s="16" t="n">
        <f aca="false">LOGINV(B901,$B$7,$C$7)</f>
        <v>16.0522115643746</v>
      </c>
      <c r="E901" s="16" t="n">
        <f aca="false">LOGINV(C901,$B$8,$C$8)</f>
        <v>397.999226789996</v>
      </c>
      <c r="F901" s="16" t="n">
        <f aca="false">$B$5/100*E901*2_Girdiler!$B$14*2_Girdiler!$B$15*2_Girdiler!$B$16</f>
        <v>10.0136605460363</v>
      </c>
      <c r="G901" s="16" t="n">
        <f aca="false">MIN(MATCH(F901,2_Girdiler!$B$20:$I$20,1),7)</f>
        <v>3</v>
      </c>
      <c r="H901" s="16" t="n">
        <f aca="false">IF(F901&gt;=40,2_Girdiler!$I$21+(F901-40)*(2_Girdiler!$I$21-2_Girdiler!$H$21)/(2_Girdiler!$I$20-2_Girdiler!$H$20),INDEX(2_Girdiler!$B$21:$I$21,G901)+(F901-INDEX(2_Girdiler!$B$20:$I$20,G901))*(INDEX(2_Girdiler!$B$21:$I$21,G901+1)-INDEX(2_Girdiler!$B$21:$I$21,G901))/(INDEX(2_Girdiler!$B$20:$I$20,G901+1)-INDEX(2_Girdiler!$B$20:$I$20,G901)))</f>
        <v>19.0122944914327</v>
      </c>
      <c r="I901" s="16" t="n">
        <f aca="false">H901/2_Girdiler!$B$17</f>
        <v>7.6171051648368</v>
      </c>
      <c r="J901" s="16" t="n">
        <f aca="false">D901+I901</f>
        <v>23.6693167292114</v>
      </c>
    </row>
    <row r="902" customFormat="false" ht="15" hidden="false" customHeight="false" outlineLevel="0" collapsed="false">
      <c r="A902" s="0" t="n">
        <v>890</v>
      </c>
      <c r="B902" s="7" t="n">
        <v>0.619172</v>
      </c>
      <c r="C902" s="7" t="n">
        <v>0.235514</v>
      </c>
      <c r="D902" s="16" t="n">
        <f aca="false">LOGINV(B902,$B$7,$C$7)</f>
        <v>16.0364339834199</v>
      </c>
      <c r="E902" s="16" t="n">
        <f aca="false">LOGINV(C902,$B$8,$C$8)</f>
        <v>68.5763619664635</v>
      </c>
      <c r="F902" s="16" t="n">
        <f aca="false">$B$5/100*E902*2_Girdiler!$B$14*2_Girdiler!$B$15*2_Girdiler!$B$16</f>
        <v>1.72538126707622</v>
      </c>
      <c r="G902" s="16" t="n">
        <f aca="false">MIN(MATCH(F902,2_Girdiler!$B$20:$I$20,1),7)</f>
        <v>1</v>
      </c>
      <c r="H902" s="16" t="n">
        <f aca="false">IF(F902&gt;=40,2_Girdiler!$I$21+(F902-40)*(2_Girdiler!$I$21-2_Girdiler!$H$21)/(2_Girdiler!$I$20-2_Girdiler!$H$20),INDEX(2_Girdiler!$B$21:$I$21,G902)+(F902-INDEX(2_Girdiler!$B$20:$I$20,G902))*(INDEX(2_Girdiler!$B$21:$I$21,G902+1)-INDEX(2_Girdiler!$B$21:$I$21,G902))/(INDEX(2_Girdiler!$B$20:$I$20,G902+1)-INDEX(2_Girdiler!$B$20:$I$20,G902)))</f>
        <v>3.79583878756768</v>
      </c>
      <c r="I902" s="16" t="n">
        <f aca="false">H902/2_Girdiler!$B$17</f>
        <v>1.5207687450191</v>
      </c>
      <c r="J902" s="16" t="n">
        <f aca="false">D902+I902</f>
        <v>17.557202728439</v>
      </c>
    </row>
    <row r="903" customFormat="false" ht="15" hidden="false" customHeight="false" outlineLevel="0" collapsed="false">
      <c r="A903" s="0" t="n">
        <v>891</v>
      </c>
      <c r="B903" s="7" t="n">
        <v>0.164034</v>
      </c>
      <c r="C903" s="7" t="n">
        <v>0.281835</v>
      </c>
      <c r="D903" s="16" t="n">
        <f aca="false">LOGINV(B903,$B$7,$C$7)</f>
        <v>7.85111588540394</v>
      </c>
      <c r="E903" s="16" t="n">
        <f aca="false">LOGINV(C903,$B$8,$C$8)</f>
        <v>75.2275927475798</v>
      </c>
      <c r="F903" s="16" t="n">
        <f aca="false">$B$5/100*E903*2_Girdiler!$B$14*2_Girdiler!$B$15*2_Girdiler!$B$16</f>
        <v>1.89272623352911</v>
      </c>
      <c r="G903" s="16" t="n">
        <f aca="false">MIN(MATCH(F903,2_Girdiler!$B$20:$I$20,1),7)</f>
        <v>1</v>
      </c>
      <c r="H903" s="16" t="n">
        <f aca="false">IF(F903&gt;=40,2_Girdiler!$I$21+(F903-40)*(2_Girdiler!$I$21-2_Girdiler!$H$21)/(2_Girdiler!$I$20-2_Girdiler!$H$20),INDEX(2_Girdiler!$B$21:$I$21,G903)+(F903-INDEX(2_Girdiler!$B$20:$I$20,G903))*(INDEX(2_Girdiler!$B$21:$I$21,G903+1)-INDEX(2_Girdiler!$B$21:$I$21,G903))/(INDEX(2_Girdiler!$B$20:$I$20,G903+1)-INDEX(2_Girdiler!$B$20:$I$20,G903)))</f>
        <v>4.16399771376404</v>
      </c>
      <c r="I903" s="16" t="n">
        <f aca="false">H903/2_Girdiler!$B$17</f>
        <v>1.66826831480931</v>
      </c>
      <c r="J903" s="16" t="n">
        <f aca="false">D903+I903</f>
        <v>9.51938420021325</v>
      </c>
    </row>
    <row r="904" customFormat="false" ht="15" hidden="false" customHeight="false" outlineLevel="0" collapsed="false">
      <c r="A904" s="0" t="n">
        <v>892</v>
      </c>
      <c r="B904" s="7" t="n">
        <v>0.480447</v>
      </c>
      <c r="C904" s="7" t="n">
        <v>0.212975</v>
      </c>
      <c r="D904" s="16" t="n">
        <f aca="false">LOGINV(B904,$B$7,$C$7)</f>
        <v>13.1769581172269</v>
      </c>
      <c r="E904" s="16" t="n">
        <f aca="false">LOGINV(C904,$B$8,$C$8)</f>
        <v>65.3214187404575</v>
      </c>
      <c r="F904" s="16" t="n">
        <f aca="false">$B$5/100*E904*2_Girdiler!$B$14*2_Girdiler!$B$15*2_Girdiler!$B$16</f>
        <v>1.64348689550991</v>
      </c>
      <c r="G904" s="16" t="n">
        <f aca="false">MIN(MATCH(F904,2_Girdiler!$B$20:$I$20,1),7)</f>
        <v>1</v>
      </c>
      <c r="H904" s="16" t="n">
        <f aca="false">IF(F904&gt;=40,2_Girdiler!$I$21+(F904-40)*(2_Girdiler!$I$21-2_Girdiler!$H$21)/(2_Girdiler!$I$20-2_Girdiler!$H$20),INDEX(2_Girdiler!$B$21:$I$21,G904)+(F904-INDEX(2_Girdiler!$B$20:$I$20,G904))*(INDEX(2_Girdiler!$B$21:$I$21,G904+1)-INDEX(2_Girdiler!$B$21:$I$21,G904))/(INDEX(2_Girdiler!$B$20:$I$20,G904+1)-INDEX(2_Girdiler!$B$20:$I$20,G904)))</f>
        <v>3.61567117012181</v>
      </c>
      <c r="I904" s="16" t="n">
        <f aca="false">H904/2_Girdiler!$B$17</f>
        <v>1.44858620597829</v>
      </c>
      <c r="J904" s="16" t="n">
        <f aca="false">D904+I904</f>
        <v>14.6255443232052</v>
      </c>
    </row>
    <row r="905" customFormat="false" ht="15" hidden="false" customHeight="false" outlineLevel="0" collapsed="false">
      <c r="A905" s="0" t="n">
        <v>893</v>
      </c>
      <c r="B905" s="7" t="n">
        <v>0.007193</v>
      </c>
      <c r="C905" s="7" t="n">
        <v>0.790946</v>
      </c>
      <c r="D905" s="16" t="n">
        <f aca="false">LOGINV(B905,$B$7,$C$7)</f>
        <v>3.46106343154889</v>
      </c>
      <c r="E905" s="16" t="n">
        <f aca="false">LOGINV(C905,$B$8,$C$8)</f>
        <v>184.176697005033</v>
      </c>
      <c r="F905" s="16" t="n">
        <f aca="false">$B$5/100*E905*2_Girdiler!$B$14*2_Girdiler!$B$15*2_Girdiler!$B$16</f>
        <v>4.63388569664664</v>
      </c>
      <c r="G905" s="16" t="n">
        <f aca="false">MIN(MATCH(F905,2_Girdiler!$B$20:$I$20,1),7)</f>
        <v>1</v>
      </c>
      <c r="H905" s="16" t="n">
        <f aca="false">IF(F905&gt;=40,2_Girdiler!$I$21+(F905-40)*(2_Girdiler!$I$21-2_Girdiler!$H$21)/(2_Girdiler!$I$20-2_Girdiler!$H$20),INDEX(2_Girdiler!$B$21:$I$21,G905)+(F905-INDEX(2_Girdiler!$B$20:$I$20,G905))*(INDEX(2_Girdiler!$B$21:$I$21,G905+1)-INDEX(2_Girdiler!$B$21:$I$21,G905))/(INDEX(2_Girdiler!$B$20:$I$20,G905+1)-INDEX(2_Girdiler!$B$20:$I$20,G905)))</f>
        <v>10.1945485326226</v>
      </c>
      <c r="I905" s="16" t="n">
        <f aca="false">H905/2_Girdiler!$B$17</f>
        <v>4.08435438005713</v>
      </c>
      <c r="J905" s="16" t="n">
        <f aca="false">D905+I905</f>
        <v>7.54541781160602</v>
      </c>
    </row>
    <row r="906" customFormat="false" ht="15" hidden="false" customHeight="false" outlineLevel="0" collapsed="false">
      <c r="A906" s="0" t="n">
        <v>894</v>
      </c>
      <c r="B906" s="7" t="n">
        <v>0.560766</v>
      </c>
      <c r="C906" s="7" t="n">
        <v>0.726709</v>
      </c>
      <c r="D906" s="16" t="n">
        <f aca="false">LOGINV(B906,$B$7,$C$7)</f>
        <v>14.7469003858376</v>
      </c>
      <c r="E906" s="16" t="n">
        <f aca="false">LOGINV(C906,$B$8,$C$8)</f>
        <v>161.159481424397</v>
      </c>
      <c r="F906" s="16" t="n">
        <f aca="false">$B$5/100*E906*2_Girdiler!$B$14*2_Girdiler!$B$15*2_Girdiler!$B$16</f>
        <v>4.05477255263782</v>
      </c>
      <c r="G906" s="16" t="n">
        <f aca="false">MIN(MATCH(F906,2_Girdiler!$B$20:$I$20,1),7)</f>
        <v>1</v>
      </c>
      <c r="H906" s="16" t="n">
        <f aca="false">IF(F906&gt;=40,2_Girdiler!$I$21+(F906-40)*(2_Girdiler!$I$21-2_Girdiler!$H$21)/(2_Girdiler!$I$20-2_Girdiler!$H$20),INDEX(2_Girdiler!$B$21:$I$21,G906)+(F906-INDEX(2_Girdiler!$B$20:$I$20,G906))*(INDEX(2_Girdiler!$B$21:$I$21,G906+1)-INDEX(2_Girdiler!$B$21:$I$21,G906))/(INDEX(2_Girdiler!$B$20:$I$20,G906+1)-INDEX(2_Girdiler!$B$20:$I$20,G906)))</f>
        <v>8.9204996158032</v>
      </c>
      <c r="I906" s="16" t="n">
        <f aca="false">H906/2_Girdiler!$B$17</f>
        <v>3.57391811530577</v>
      </c>
      <c r="J906" s="16" t="n">
        <f aca="false">D906+I906</f>
        <v>18.3208185011434</v>
      </c>
    </row>
    <row r="907" customFormat="false" ht="15" hidden="false" customHeight="false" outlineLevel="0" collapsed="false">
      <c r="A907" s="0" t="n">
        <v>895</v>
      </c>
      <c r="B907" s="7" t="n">
        <v>0.396074</v>
      </c>
      <c r="C907" s="7" t="n">
        <v>0.226972</v>
      </c>
      <c r="D907" s="16" t="n">
        <f aca="false">LOGINV(B907,$B$7,$C$7)</f>
        <v>11.6920911434485</v>
      </c>
      <c r="E907" s="16" t="n">
        <f aca="false">LOGINV(C907,$B$8,$C$8)</f>
        <v>67.345935142742</v>
      </c>
      <c r="F907" s="16" t="n">
        <f aca="false">$B$5/100*E907*2_Girdiler!$B$14*2_Girdiler!$B$15*2_Girdiler!$B$16</f>
        <v>1.69442372819139</v>
      </c>
      <c r="G907" s="16" t="n">
        <f aca="false">MIN(MATCH(F907,2_Girdiler!$B$20:$I$20,1),7)</f>
        <v>1</v>
      </c>
      <c r="H907" s="16" t="n">
        <f aca="false">IF(F907&gt;=40,2_Girdiler!$I$21+(F907-40)*(2_Girdiler!$I$21-2_Girdiler!$H$21)/(2_Girdiler!$I$20-2_Girdiler!$H$20),INDEX(2_Girdiler!$B$21:$I$21,G907)+(F907-INDEX(2_Girdiler!$B$20:$I$20,G907))*(INDEX(2_Girdiler!$B$21:$I$21,G907+1)-INDEX(2_Girdiler!$B$21:$I$21,G907))/(INDEX(2_Girdiler!$B$20:$I$20,G907+1)-INDEX(2_Girdiler!$B$20:$I$20,G907)))</f>
        <v>3.72773220202105</v>
      </c>
      <c r="I907" s="16" t="n">
        <f aca="false">H907/2_Girdiler!$B$17</f>
        <v>1.49348245273279</v>
      </c>
      <c r="J907" s="16" t="n">
        <f aca="false">D907+I907</f>
        <v>13.1855735961813</v>
      </c>
    </row>
    <row r="908" customFormat="false" ht="15" hidden="false" customHeight="false" outlineLevel="0" collapsed="false">
      <c r="A908" s="0" t="n">
        <v>896</v>
      </c>
      <c r="B908" s="7" t="n">
        <v>0.607786</v>
      </c>
      <c r="C908" s="7" t="n">
        <v>0.416936</v>
      </c>
      <c r="D908" s="16" t="n">
        <f aca="false">LOGINV(B908,$B$7,$C$7)</f>
        <v>15.7726678031207</v>
      </c>
      <c r="E908" s="16" t="n">
        <f aca="false">LOGINV(C908,$B$8,$C$8)</f>
        <v>95.3775354033676</v>
      </c>
      <c r="F908" s="16" t="n">
        <f aca="false">$B$5/100*E908*2_Girdiler!$B$14*2_Girdiler!$B$15*2_Girdiler!$B$16</f>
        <v>2.39969879074873</v>
      </c>
      <c r="G908" s="16" t="n">
        <f aca="false">MIN(MATCH(F908,2_Girdiler!$B$20:$I$20,1),7)</f>
        <v>1</v>
      </c>
      <c r="H908" s="16" t="n">
        <f aca="false">IF(F908&gt;=40,2_Girdiler!$I$21+(F908-40)*(2_Girdiler!$I$21-2_Girdiler!$H$21)/(2_Girdiler!$I$20-2_Girdiler!$H$20),INDEX(2_Girdiler!$B$21:$I$21,G908)+(F908-INDEX(2_Girdiler!$B$20:$I$20,G908))*(INDEX(2_Girdiler!$B$21:$I$21,G908+1)-INDEX(2_Girdiler!$B$21:$I$21,G908))/(INDEX(2_Girdiler!$B$20:$I$20,G908+1)-INDEX(2_Girdiler!$B$20:$I$20,G908)))</f>
        <v>5.2793373396472</v>
      </c>
      <c r="I908" s="16" t="n">
        <f aca="false">H908/2_Girdiler!$B$17</f>
        <v>2.11511912646122</v>
      </c>
      <c r="J908" s="16" t="n">
        <f aca="false">D908+I908</f>
        <v>17.8877869295819</v>
      </c>
    </row>
    <row r="909" customFormat="false" ht="15" hidden="false" customHeight="false" outlineLevel="0" collapsed="false">
      <c r="A909" s="0" t="n">
        <v>897</v>
      </c>
      <c r="B909" s="7" t="n">
        <v>0.280739</v>
      </c>
      <c r="C909" s="7" t="n">
        <v>0.851518</v>
      </c>
      <c r="D909" s="16" t="n">
        <f aca="false">LOGINV(B909,$B$7,$C$7)</f>
        <v>9.79769389044119</v>
      </c>
      <c r="E909" s="16" t="n">
        <f aca="false">LOGINV(C909,$B$8,$C$8)</f>
        <v>214.104384895538</v>
      </c>
      <c r="F909" s="16" t="n">
        <f aca="false">$B$5/100*E909*2_Girdiler!$B$14*2_Girdiler!$B$15*2_Girdiler!$B$16</f>
        <v>5.38686632397173</v>
      </c>
      <c r="G909" s="16" t="n">
        <f aca="false">MIN(MATCH(F909,2_Girdiler!$B$20:$I$20,1),7)</f>
        <v>2</v>
      </c>
      <c r="H909" s="16" t="n">
        <f aca="false">IF(F909&gt;=40,2_Girdiler!$I$21+(F909-40)*(2_Girdiler!$I$21-2_Girdiler!$H$21)/(2_Girdiler!$I$20-2_Girdiler!$H$20),INDEX(2_Girdiler!$B$21:$I$21,G909)+(F909-INDEX(2_Girdiler!$B$20:$I$20,G909))*(INDEX(2_Girdiler!$B$21:$I$21,G909+1)-INDEX(2_Girdiler!$B$21:$I$21,G909))/(INDEX(2_Girdiler!$B$20:$I$20,G909+1)-INDEX(2_Girdiler!$B$20:$I$20,G909)))</f>
        <v>11.6189861183548</v>
      </c>
      <c r="I909" s="16" t="n">
        <f aca="false">H909/2_Girdiler!$B$17</f>
        <v>4.6550425153665</v>
      </c>
      <c r="J909" s="16" t="n">
        <f aca="false">D909+I909</f>
        <v>14.4527364058077</v>
      </c>
    </row>
    <row r="910" customFormat="false" ht="15" hidden="false" customHeight="false" outlineLevel="0" collapsed="false">
      <c r="A910" s="0" t="n">
        <v>898</v>
      </c>
      <c r="B910" s="7" t="n">
        <v>0.971037</v>
      </c>
      <c r="C910" s="7" t="n">
        <v>0.783806</v>
      </c>
      <c r="D910" s="16" t="n">
        <f aca="false">LOGINV(B910,$B$7,$C$7)</f>
        <v>38.969291707275</v>
      </c>
      <c r="E910" s="16" t="n">
        <f aca="false">LOGINV(C910,$B$8,$C$8)</f>
        <v>181.275643047448</v>
      </c>
      <c r="F910" s="16" t="n">
        <f aca="false">$B$5/100*E910*2_Girdiler!$B$14*2_Girdiler!$B$15*2_Girdiler!$B$16</f>
        <v>4.56089517907378</v>
      </c>
      <c r="G910" s="16" t="n">
        <f aca="false">MIN(MATCH(F910,2_Girdiler!$B$20:$I$20,1),7)</f>
        <v>1</v>
      </c>
      <c r="H910" s="16" t="n">
        <f aca="false">IF(F910&gt;=40,2_Girdiler!$I$21+(F910-40)*(2_Girdiler!$I$21-2_Girdiler!$H$21)/(2_Girdiler!$I$20-2_Girdiler!$H$20),INDEX(2_Girdiler!$B$21:$I$21,G910)+(F910-INDEX(2_Girdiler!$B$20:$I$20,G910))*(INDEX(2_Girdiler!$B$21:$I$21,G910+1)-INDEX(2_Girdiler!$B$21:$I$21,G910))/(INDEX(2_Girdiler!$B$20:$I$20,G910+1)-INDEX(2_Girdiler!$B$20:$I$20,G910)))</f>
        <v>10.0339693939623</v>
      </c>
      <c r="I910" s="16" t="n">
        <f aca="false">H910/2_Girdiler!$B$17</f>
        <v>4.02001978924772</v>
      </c>
      <c r="J910" s="16" t="n">
        <f aca="false">D910+I910</f>
        <v>42.9893114965227</v>
      </c>
    </row>
    <row r="911" customFormat="false" ht="15" hidden="false" customHeight="false" outlineLevel="0" collapsed="false">
      <c r="A911" s="0" t="n">
        <v>899</v>
      </c>
      <c r="B911" s="7" t="n">
        <v>0.897302</v>
      </c>
      <c r="C911" s="7" t="n">
        <v>0.593455</v>
      </c>
      <c r="D911" s="16" t="n">
        <f aca="false">LOGINV(B911,$B$7,$C$7)</f>
        <v>27.4303680652324</v>
      </c>
      <c r="E911" s="16" t="n">
        <f aca="false">LOGINV(C911,$B$8,$C$8)</f>
        <v>127.211639163508</v>
      </c>
      <c r="F911" s="16" t="n">
        <f aca="false">$B$5/100*E911*2_Girdiler!$B$14*2_Girdiler!$B$15*2_Girdiler!$B$16</f>
        <v>3.20064484135385</v>
      </c>
      <c r="G911" s="16" t="n">
        <f aca="false">MIN(MATCH(F911,2_Girdiler!$B$20:$I$20,1),7)</f>
        <v>1</v>
      </c>
      <c r="H911" s="16" t="n">
        <f aca="false">IF(F911&gt;=40,2_Girdiler!$I$21+(F911-40)*(2_Girdiler!$I$21-2_Girdiler!$H$21)/(2_Girdiler!$I$20-2_Girdiler!$H$20),INDEX(2_Girdiler!$B$21:$I$21,G911)+(F911-INDEX(2_Girdiler!$B$20:$I$20,G911))*(INDEX(2_Girdiler!$B$21:$I$21,G911+1)-INDEX(2_Girdiler!$B$21:$I$21,G911))/(INDEX(2_Girdiler!$B$20:$I$20,G911+1)-INDEX(2_Girdiler!$B$20:$I$20,G911)))</f>
        <v>7.04141865097847</v>
      </c>
      <c r="I911" s="16" t="n">
        <f aca="false">H911/2_Girdiler!$B$17</f>
        <v>2.82108119029586</v>
      </c>
      <c r="J911" s="16" t="n">
        <f aca="false">D911+I911</f>
        <v>30.2514492555283</v>
      </c>
    </row>
    <row r="912" customFormat="false" ht="15" hidden="false" customHeight="false" outlineLevel="0" collapsed="false">
      <c r="A912" s="0" t="n">
        <v>900</v>
      </c>
      <c r="B912" s="7" t="n">
        <v>0.250346</v>
      </c>
      <c r="C912" s="7" t="n">
        <v>0.845727</v>
      </c>
      <c r="D912" s="16" t="n">
        <f aca="false">LOGINV(B912,$B$7,$C$7)</f>
        <v>9.304015640569</v>
      </c>
      <c r="E912" s="16" t="n">
        <f aca="false">LOGINV(C912,$B$8,$C$8)</f>
        <v>210.719386613958</v>
      </c>
      <c r="F912" s="16" t="n">
        <f aca="false">$B$5/100*E912*2_Girdiler!$B$14*2_Girdiler!$B$15*2_Girdiler!$B$16</f>
        <v>5.30169976720717</v>
      </c>
      <c r="G912" s="16" t="n">
        <f aca="false">MIN(MATCH(F912,2_Girdiler!$B$20:$I$20,1),7)</f>
        <v>2</v>
      </c>
      <c r="H912" s="16" t="n">
        <f aca="false">IF(F912&gt;=40,2_Girdiler!$I$21+(F912-40)*(2_Girdiler!$I$21-2_Girdiler!$H$21)/(2_Girdiler!$I$20-2_Girdiler!$H$20),INDEX(2_Girdiler!$B$21:$I$21,G912)+(F912-INDEX(2_Girdiler!$B$20:$I$20,G912))*(INDEX(2_Girdiler!$B$21:$I$21,G912+1)-INDEX(2_Girdiler!$B$21:$I$21,G912))/(INDEX(2_Girdiler!$B$20:$I$20,G912+1)-INDEX(2_Girdiler!$B$20:$I$20,G912)))</f>
        <v>11.4827196275315</v>
      </c>
      <c r="I912" s="16" t="n">
        <f aca="false">H912/2_Girdiler!$B$17</f>
        <v>4.60044856872255</v>
      </c>
      <c r="J912" s="16" t="n">
        <f aca="false">D912+I912</f>
        <v>13.9044642092915</v>
      </c>
    </row>
    <row r="913" customFormat="false" ht="15" hidden="false" customHeight="false" outlineLevel="0" collapsed="false">
      <c r="A913" s="0" t="n">
        <v>901</v>
      </c>
      <c r="B913" s="7" t="n">
        <v>0.728094</v>
      </c>
      <c r="C913" s="7" t="n">
        <v>0.144384</v>
      </c>
      <c r="D913" s="16" t="n">
        <f aca="false">LOGINV(B913,$B$7,$C$7)</f>
        <v>18.9949752452762</v>
      </c>
      <c r="E913" s="16" t="n">
        <f aca="false">LOGINV(C913,$B$8,$C$8)</f>
        <v>55.0622587674303</v>
      </c>
      <c r="F913" s="16" t="n">
        <f aca="false">$B$5/100*E913*2_Girdiler!$B$14*2_Girdiler!$B$15*2_Girdiler!$B$16</f>
        <v>1.38536643058855</v>
      </c>
      <c r="G913" s="16" t="n">
        <f aca="false">MIN(MATCH(F913,2_Girdiler!$B$20:$I$20,1),7)</f>
        <v>1</v>
      </c>
      <c r="H913" s="16" t="n">
        <f aca="false">IF(F913&gt;=40,2_Girdiler!$I$21+(F913-40)*(2_Girdiler!$I$21-2_Girdiler!$H$21)/(2_Girdiler!$I$20-2_Girdiler!$H$20),INDEX(2_Girdiler!$B$21:$I$21,G913)+(F913-INDEX(2_Girdiler!$B$20:$I$20,G913))*(INDEX(2_Girdiler!$B$21:$I$21,G913+1)-INDEX(2_Girdiler!$B$21:$I$21,G913))/(INDEX(2_Girdiler!$B$20:$I$20,G913+1)-INDEX(2_Girdiler!$B$20:$I$20,G913)))</f>
        <v>3.0478061472948</v>
      </c>
      <c r="I913" s="16" t="n">
        <f aca="false">H913/2_Girdiler!$B$17</f>
        <v>1.22107618080721</v>
      </c>
      <c r="J913" s="16" t="n">
        <f aca="false">D913+I913</f>
        <v>20.2160514260834</v>
      </c>
    </row>
    <row r="914" customFormat="false" ht="15" hidden="false" customHeight="false" outlineLevel="0" collapsed="false">
      <c r="A914" s="0" t="n">
        <v>902</v>
      </c>
      <c r="B914" s="7" t="n">
        <v>0.983055</v>
      </c>
      <c r="C914" s="7" t="n">
        <v>0.940736</v>
      </c>
      <c r="D914" s="16" t="n">
        <f aca="false">LOGINV(B914,$B$7,$C$7)</f>
        <v>44.1792901725711</v>
      </c>
      <c r="E914" s="16" t="n">
        <f aca="false">LOGINV(C914,$B$8,$C$8)</f>
        <v>299.119432643024</v>
      </c>
      <c r="F914" s="16" t="n">
        <f aca="false">$B$5/100*E914*2_Girdiler!$B$14*2_Girdiler!$B$15*2_Girdiler!$B$16</f>
        <v>7.52584492529847</v>
      </c>
      <c r="G914" s="16" t="n">
        <f aca="false">MIN(MATCH(F914,2_Girdiler!$B$20:$I$20,1),7)</f>
        <v>2</v>
      </c>
      <c r="H914" s="16" t="n">
        <f aca="false">IF(F914&gt;=40,2_Girdiler!$I$21+(F914-40)*(2_Girdiler!$I$21-2_Girdiler!$H$21)/(2_Girdiler!$I$20-2_Girdiler!$H$20),INDEX(2_Girdiler!$B$21:$I$21,G914)+(F914-INDEX(2_Girdiler!$B$20:$I$20,G914))*(INDEX(2_Girdiler!$B$21:$I$21,G914+1)-INDEX(2_Girdiler!$B$21:$I$21,G914))/(INDEX(2_Girdiler!$B$20:$I$20,G914+1)-INDEX(2_Girdiler!$B$20:$I$20,G914)))</f>
        <v>15.0413518804776</v>
      </c>
      <c r="I914" s="16" t="n">
        <f aca="false">H914/2_Girdiler!$B$17</f>
        <v>6.0261826444221</v>
      </c>
      <c r="J914" s="16" t="n">
        <f aca="false">D914+I914</f>
        <v>50.2054728169932</v>
      </c>
    </row>
    <row r="915" customFormat="false" ht="15" hidden="false" customHeight="false" outlineLevel="0" collapsed="false">
      <c r="A915" s="0" t="n">
        <v>903</v>
      </c>
      <c r="B915" s="7" t="n">
        <v>0.37331</v>
      </c>
      <c r="C915" s="7" t="n">
        <v>0.447948</v>
      </c>
      <c r="D915" s="16" t="n">
        <f aca="false">LOGINV(B915,$B$7,$C$7)</f>
        <v>11.3101937457391</v>
      </c>
      <c r="E915" s="16" t="n">
        <f aca="false">LOGINV(C915,$B$8,$C$8)</f>
        <v>100.360336025373</v>
      </c>
      <c r="F915" s="16" t="n">
        <f aca="false">$B$5/100*E915*2_Girdiler!$B$14*2_Girdiler!$B$15*2_Girdiler!$B$16</f>
        <v>2.5250660543984</v>
      </c>
      <c r="G915" s="16" t="n">
        <f aca="false">MIN(MATCH(F915,2_Girdiler!$B$20:$I$20,1),7)</f>
        <v>1</v>
      </c>
      <c r="H915" s="16" t="n">
        <f aca="false">IF(F915&gt;=40,2_Girdiler!$I$21+(F915-40)*(2_Girdiler!$I$21-2_Girdiler!$H$21)/(2_Girdiler!$I$20-2_Girdiler!$H$20),INDEX(2_Girdiler!$B$21:$I$21,G915)+(F915-INDEX(2_Girdiler!$B$20:$I$20,G915))*(INDEX(2_Girdiler!$B$21:$I$21,G915+1)-INDEX(2_Girdiler!$B$21:$I$21,G915))/(INDEX(2_Girdiler!$B$20:$I$20,G915+1)-INDEX(2_Girdiler!$B$20:$I$20,G915)))</f>
        <v>5.55514531967647</v>
      </c>
      <c r="I915" s="16" t="n">
        <f aca="false">H915/2_Girdiler!$B$17</f>
        <v>2.22561911846013</v>
      </c>
      <c r="J915" s="16" t="n">
        <f aca="false">D915+I915</f>
        <v>13.5358128641993</v>
      </c>
    </row>
    <row r="916" customFormat="false" ht="15" hidden="false" customHeight="false" outlineLevel="0" collapsed="false">
      <c r="A916" s="0" t="n">
        <v>904</v>
      </c>
      <c r="B916" s="7" t="n">
        <v>0.409657</v>
      </c>
      <c r="C916" s="7" t="n">
        <v>0.504096</v>
      </c>
      <c r="D916" s="16" t="n">
        <f aca="false">LOGINV(B916,$B$7,$C$7)</f>
        <v>11.9230627907466</v>
      </c>
      <c r="E916" s="16" t="n">
        <f aca="false">LOGINV(C916,$B$8,$C$8)</f>
        <v>109.931412238428</v>
      </c>
      <c r="F916" s="16" t="n">
        <f aca="false">$B$5/100*E916*2_Girdiler!$B$14*2_Girdiler!$B$15*2_Girdiler!$B$16</f>
        <v>2.76587433191885</v>
      </c>
      <c r="G916" s="16" t="n">
        <f aca="false">MIN(MATCH(F916,2_Girdiler!$B$20:$I$20,1),7)</f>
        <v>1</v>
      </c>
      <c r="H916" s="16" t="n">
        <f aca="false">IF(F916&gt;=40,2_Girdiler!$I$21+(F916-40)*(2_Girdiler!$I$21-2_Girdiler!$H$21)/(2_Girdiler!$I$20-2_Girdiler!$H$20),INDEX(2_Girdiler!$B$21:$I$21,G916)+(F916-INDEX(2_Girdiler!$B$20:$I$20,G916))*(INDEX(2_Girdiler!$B$21:$I$21,G916+1)-INDEX(2_Girdiler!$B$21:$I$21,G916))/(INDEX(2_Girdiler!$B$20:$I$20,G916+1)-INDEX(2_Girdiler!$B$20:$I$20,G916)))</f>
        <v>6.08492353022147</v>
      </c>
      <c r="I916" s="16" t="n">
        <f aca="false">H916/2_Girdiler!$B$17</f>
        <v>2.43787000409514</v>
      </c>
      <c r="J916" s="16" t="n">
        <f aca="false">D916+I916</f>
        <v>14.3609327948417</v>
      </c>
    </row>
    <row r="917" customFormat="false" ht="15" hidden="false" customHeight="false" outlineLevel="0" collapsed="false">
      <c r="A917" s="0" t="n">
        <v>905</v>
      </c>
      <c r="B917" s="7" t="n">
        <v>0.268542</v>
      </c>
      <c r="C917" s="7" t="n">
        <v>0.160245</v>
      </c>
      <c r="D917" s="16" t="n">
        <f aca="false">LOGINV(B917,$B$7,$C$7)</f>
        <v>9.59993970088502</v>
      </c>
      <c r="E917" s="16" t="n">
        <f aca="false">LOGINV(C917,$B$8,$C$8)</f>
        <v>57.5098473879065</v>
      </c>
      <c r="F917" s="16" t="n">
        <f aca="false">$B$5/100*E917*2_Girdiler!$B$14*2_Girdiler!$B$15*2_Girdiler!$B$16</f>
        <v>1.44694776027973</v>
      </c>
      <c r="G917" s="16" t="n">
        <f aca="false">MIN(MATCH(F917,2_Girdiler!$B$20:$I$20,1),7)</f>
        <v>1</v>
      </c>
      <c r="H917" s="16" t="n">
        <f aca="false">IF(F917&gt;=40,2_Girdiler!$I$21+(F917-40)*(2_Girdiler!$I$21-2_Girdiler!$H$21)/(2_Girdiler!$I$20-2_Girdiler!$H$20),INDEX(2_Girdiler!$B$21:$I$21,G917)+(F917-INDEX(2_Girdiler!$B$20:$I$20,G917))*(INDEX(2_Girdiler!$B$21:$I$21,G917+1)-INDEX(2_Girdiler!$B$21:$I$21,G917))/(INDEX(2_Girdiler!$B$20:$I$20,G917+1)-INDEX(2_Girdiler!$B$20:$I$20,G917)))</f>
        <v>3.1832850726154</v>
      </c>
      <c r="I917" s="16" t="n">
        <f aca="false">H917/2_Girdiler!$B$17</f>
        <v>1.2753545964004</v>
      </c>
      <c r="J917" s="16" t="n">
        <f aca="false">D917+I917</f>
        <v>10.8752942972854</v>
      </c>
    </row>
    <row r="918" customFormat="false" ht="15" hidden="false" customHeight="false" outlineLevel="0" collapsed="false">
      <c r="A918" s="0" t="n">
        <v>906</v>
      </c>
      <c r="B918" s="7" t="n">
        <v>0.939399</v>
      </c>
      <c r="C918" s="7" t="n">
        <v>0.670983</v>
      </c>
      <c r="D918" s="16" t="n">
        <f aca="false">LOGINV(B918,$B$7,$C$7)</f>
        <v>32.1248400392106</v>
      </c>
      <c r="E918" s="16" t="n">
        <f aca="false">LOGINV(C918,$B$8,$C$8)</f>
        <v>145.321160163415</v>
      </c>
      <c r="F918" s="16" t="n">
        <f aca="false">$B$5/100*E918*2_Girdiler!$B$14*2_Girdiler!$B$15*2_Girdiler!$B$16</f>
        <v>3.65628038971153</v>
      </c>
      <c r="G918" s="16" t="n">
        <f aca="false">MIN(MATCH(F918,2_Girdiler!$B$20:$I$20,1),7)</f>
        <v>1</v>
      </c>
      <c r="H918" s="16" t="n">
        <f aca="false">IF(F918&gt;=40,2_Girdiler!$I$21+(F918-40)*(2_Girdiler!$I$21-2_Girdiler!$H$21)/(2_Girdiler!$I$20-2_Girdiler!$H$20),INDEX(2_Girdiler!$B$21:$I$21,G918)+(F918-INDEX(2_Girdiler!$B$20:$I$20,G918))*(INDEX(2_Girdiler!$B$21:$I$21,G918+1)-INDEX(2_Girdiler!$B$21:$I$21,G918))/(INDEX(2_Girdiler!$B$20:$I$20,G918+1)-INDEX(2_Girdiler!$B$20:$I$20,G918)))</f>
        <v>8.04381685736537</v>
      </c>
      <c r="I918" s="16" t="n">
        <f aca="false">H918/2_Girdiler!$B$17</f>
        <v>3.22268303580343</v>
      </c>
      <c r="J918" s="16" t="n">
        <f aca="false">D918+I918</f>
        <v>35.3475230750141</v>
      </c>
    </row>
    <row r="919" customFormat="false" ht="15" hidden="false" customHeight="false" outlineLevel="0" collapsed="false">
      <c r="A919" s="0" t="n">
        <v>907</v>
      </c>
      <c r="B919" s="7" t="n">
        <v>0.985866</v>
      </c>
      <c r="C919" s="7" t="n">
        <v>0.698242</v>
      </c>
      <c r="D919" s="16" t="n">
        <f aca="false">LOGINV(B919,$B$7,$C$7)</f>
        <v>45.9927160562226</v>
      </c>
      <c r="E919" s="16" t="n">
        <f aca="false">LOGINV(C919,$B$8,$C$8)</f>
        <v>152.699225741845</v>
      </c>
      <c r="F919" s="16" t="n">
        <f aca="false">$B$5/100*E919*2_Girdiler!$B$14*2_Girdiler!$B$15*2_Girdiler!$B$16</f>
        <v>3.84191251966481</v>
      </c>
      <c r="G919" s="16" t="n">
        <f aca="false">MIN(MATCH(F919,2_Girdiler!$B$20:$I$20,1),7)</f>
        <v>1</v>
      </c>
      <c r="H919" s="16" t="n">
        <f aca="false">IF(F919&gt;=40,2_Girdiler!$I$21+(F919-40)*(2_Girdiler!$I$21-2_Girdiler!$H$21)/(2_Girdiler!$I$20-2_Girdiler!$H$20),INDEX(2_Girdiler!$B$21:$I$21,G919)+(F919-INDEX(2_Girdiler!$B$20:$I$20,G919))*(INDEX(2_Girdiler!$B$21:$I$21,G919+1)-INDEX(2_Girdiler!$B$21:$I$21,G919))/(INDEX(2_Girdiler!$B$20:$I$20,G919+1)-INDEX(2_Girdiler!$B$20:$I$20,G919)))</f>
        <v>8.45220754326259</v>
      </c>
      <c r="I919" s="16" t="n">
        <f aca="false">H919/2_Girdiler!$B$17</f>
        <v>3.38630109906354</v>
      </c>
      <c r="J919" s="16" t="n">
        <f aca="false">D919+I919</f>
        <v>49.3790171552861</v>
      </c>
    </row>
    <row r="920" customFormat="false" ht="15" hidden="false" customHeight="false" outlineLevel="0" collapsed="false">
      <c r="A920" s="0" t="n">
        <v>908</v>
      </c>
      <c r="B920" s="7" t="n">
        <v>0.324746</v>
      </c>
      <c r="C920" s="7" t="n">
        <v>0.801024</v>
      </c>
      <c r="D920" s="16" t="n">
        <f aca="false">LOGINV(B920,$B$7,$C$7)</f>
        <v>10.5116011865441</v>
      </c>
      <c r="E920" s="16" t="n">
        <f aca="false">LOGINV(C920,$B$8,$C$8)</f>
        <v>188.455184478562</v>
      </c>
      <c r="F920" s="16" t="n">
        <f aca="false">$B$5/100*E920*2_Girdiler!$B$14*2_Girdiler!$B$15*2_Girdiler!$B$16</f>
        <v>4.74153244148061</v>
      </c>
      <c r="G920" s="16" t="n">
        <f aca="false">MIN(MATCH(F920,2_Girdiler!$B$20:$I$20,1),7)</f>
        <v>1</v>
      </c>
      <c r="H920" s="16" t="n">
        <f aca="false">IF(F920&gt;=40,2_Girdiler!$I$21+(F920-40)*(2_Girdiler!$I$21-2_Girdiler!$H$21)/(2_Girdiler!$I$20-2_Girdiler!$H$20),INDEX(2_Girdiler!$B$21:$I$21,G920)+(F920-INDEX(2_Girdiler!$B$20:$I$20,G920))*(INDEX(2_Girdiler!$B$21:$I$21,G920+1)-INDEX(2_Girdiler!$B$21:$I$21,G920))/(INDEX(2_Girdiler!$B$20:$I$20,G920+1)-INDEX(2_Girdiler!$B$20:$I$20,G920)))</f>
        <v>10.4313713712573</v>
      </c>
      <c r="I920" s="16" t="n">
        <f aca="false">H920/2_Girdiler!$B$17</f>
        <v>4.17923532502297</v>
      </c>
      <c r="J920" s="16" t="n">
        <f aca="false">D920+I920</f>
        <v>14.6908365115671</v>
      </c>
    </row>
    <row r="921" customFormat="false" ht="15" hidden="false" customHeight="false" outlineLevel="0" collapsed="false">
      <c r="A921" s="0" t="n">
        <v>909</v>
      </c>
      <c r="B921" s="7" t="n">
        <v>0.243316</v>
      </c>
      <c r="C921" s="7" t="n">
        <v>0.998795</v>
      </c>
      <c r="D921" s="16" t="n">
        <f aca="false">LOGINV(B921,$B$7,$C$7)</f>
        <v>9.18921406601235</v>
      </c>
      <c r="E921" s="16" t="n">
        <f aca="false">LOGINV(C921,$B$8,$C$8)</f>
        <v>774.289676786202</v>
      </c>
      <c r="F921" s="16" t="n">
        <f aca="false">$B$5/100*E921*2_Girdiler!$B$14*2_Girdiler!$B$15*2_Girdiler!$B$16</f>
        <v>19.4811282679408</v>
      </c>
      <c r="G921" s="16" t="n">
        <f aca="false">MIN(MATCH(F921,2_Girdiler!$B$20:$I$20,1),7)</f>
        <v>4</v>
      </c>
      <c r="H921" s="16" t="n">
        <f aca="false">IF(F921&gt;=40,2_Girdiler!$I$21+(F921-40)*(2_Girdiler!$I$21-2_Girdiler!$H$21)/(2_Girdiler!$I$20-2_Girdiler!$H$20),INDEX(2_Girdiler!$B$21:$I$21,G921)+(F921-INDEX(2_Girdiler!$B$20:$I$20,G921))*(INDEX(2_Girdiler!$B$21:$I$21,G921+1)-INDEX(2_Girdiler!$B$21:$I$21,G921))/(INDEX(2_Girdiler!$B$20:$I$20,G921+1)-INDEX(2_Girdiler!$B$20:$I$20,G921)))</f>
        <v>25.7405641339704</v>
      </c>
      <c r="I921" s="16" t="n">
        <f aca="false">H921/2_Girdiler!$B$17</f>
        <v>10.3127260152125</v>
      </c>
      <c r="J921" s="16" t="n">
        <f aca="false">D921+I921</f>
        <v>19.5019400812249</v>
      </c>
    </row>
    <row r="922" customFormat="false" ht="15" hidden="false" customHeight="false" outlineLevel="0" collapsed="false">
      <c r="A922" s="0" t="n">
        <v>910</v>
      </c>
      <c r="B922" s="7" t="n">
        <v>0.384233</v>
      </c>
      <c r="C922" s="7" t="n">
        <v>0.416403</v>
      </c>
      <c r="D922" s="16" t="n">
        <f aca="false">LOGINV(B922,$B$7,$C$7)</f>
        <v>11.4926931914059</v>
      </c>
      <c r="E922" s="16" t="n">
        <f aca="false">LOGINV(C922,$B$8,$C$8)</f>
        <v>95.2934766967956</v>
      </c>
      <c r="F922" s="16" t="n">
        <f aca="false">$B$5/100*E922*2_Girdiler!$B$14*2_Girdiler!$B$15*2_Girdiler!$B$16</f>
        <v>2.39758387369138</v>
      </c>
      <c r="G922" s="16" t="n">
        <f aca="false">MIN(MATCH(F922,2_Girdiler!$B$20:$I$20,1),7)</f>
        <v>1</v>
      </c>
      <c r="H922" s="16" t="n">
        <f aca="false">IF(F922&gt;=40,2_Girdiler!$I$21+(F922-40)*(2_Girdiler!$I$21-2_Girdiler!$H$21)/(2_Girdiler!$I$20-2_Girdiler!$H$20),INDEX(2_Girdiler!$B$21:$I$21,G922)+(F922-INDEX(2_Girdiler!$B$20:$I$20,G922))*(INDEX(2_Girdiler!$B$21:$I$21,G922+1)-INDEX(2_Girdiler!$B$21:$I$21,G922))/(INDEX(2_Girdiler!$B$20:$I$20,G922+1)-INDEX(2_Girdiler!$B$20:$I$20,G922)))</f>
        <v>5.27468452212103</v>
      </c>
      <c r="I922" s="16" t="n">
        <f aca="false">H922/2_Girdiler!$B$17</f>
        <v>2.11325501687541</v>
      </c>
      <c r="J922" s="16" t="n">
        <f aca="false">D922+I922</f>
        <v>13.6059482082814</v>
      </c>
    </row>
    <row r="923" customFormat="false" ht="15" hidden="false" customHeight="false" outlineLevel="0" collapsed="false">
      <c r="A923" s="0" t="n">
        <v>911</v>
      </c>
      <c r="B923" s="7" t="n">
        <v>0.691435</v>
      </c>
      <c r="C923" s="7" t="n">
        <v>0.304787</v>
      </c>
      <c r="D923" s="16" t="n">
        <f aca="false">LOGINV(B923,$B$7,$C$7)</f>
        <v>17.8938400684319</v>
      </c>
      <c r="E923" s="16" t="n">
        <f aca="false">LOGINV(C923,$B$8,$C$8)</f>
        <v>78.5381187460152</v>
      </c>
      <c r="F923" s="16" t="n">
        <f aca="false">$B$5/100*E923*2_Girdiler!$B$14*2_Girdiler!$B$15*2_Girdiler!$B$16</f>
        <v>1.97601906764974</v>
      </c>
      <c r="G923" s="16" t="n">
        <f aca="false">MIN(MATCH(F923,2_Girdiler!$B$20:$I$20,1),7)</f>
        <v>1</v>
      </c>
      <c r="H923" s="16" t="n">
        <f aca="false">IF(F923&gt;=40,2_Girdiler!$I$21+(F923-40)*(2_Girdiler!$I$21-2_Girdiler!$H$21)/(2_Girdiler!$I$20-2_Girdiler!$H$20),INDEX(2_Girdiler!$B$21:$I$21,G923)+(F923-INDEX(2_Girdiler!$B$20:$I$20,G923))*(INDEX(2_Girdiler!$B$21:$I$21,G923+1)-INDEX(2_Girdiler!$B$21:$I$21,G923))/(INDEX(2_Girdiler!$B$20:$I$20,G923+1)-INDEX(2_Girdiler!$B$20:$I$20,G923)))</f>
        <v>4.34724194882943</v>
      </c>
      <c r="I923" s="16" t="n">
        <f aca="false">H923/2_Girdiler!$B$17</f>
        <v>1.74168347308872</v>
      </c>
      <c r="J923" s="16" t="n">
        <f aca="false">D923+I923</f>
        <v>19.6355235415206</v>
      </c>
    </row>
    <row r="924" customFormat="false" ht="15" hidden="false" customHeight="false" outlineLevel="0" collapsed="false">
      <c r="A924" s="0" t="n">
        <v>912</v>
      </c>
      <c r="B924" s="7" t="n">
        <v>0.444744</v>
      </c>
      <c r="C924" s="7" t="n">
        <v>0.348712</v>
      </c>
      <c r="D924" s="16" t="n">
        <f aca="false">LOGINV(B924,$B$7,$C$7)</f>
        <v>12.5327861078941</v>
      </c>
      <c r="E924" s="16" t="n">
        <f aca="false">LOGINV(C924,$B$8,$C$8)</f>
        <v>84.9666310581138</v>
      </c>
      <c r="F924" s="16" t="n">
        <f aca="false">$B$5/100*E924*2_Girdiler!$B$14*2_Girdiler!$B$15*2_Girdiler!$B$16</f>
        <v>2.13776043742214</v>
      </c>
      <c r="G924" s="16" t="n">
        <f aca="false">MIN(MATCH(F924,2_Girdiler!$B$20:$I$20,1),7)</f>
        <v>1</v>
      </c>
      <c r="H924" s="16" t="n">
        <f aca="false">IF(F924&gt;=40,2_Girdiler!$I$21+(F924-40)*(2_Girdiler!$I$21-2_Girdiler!$H$21)/(2_Girdiler!$I$20-2_Girdiler!$H$20),INDEX(2_Girdiler!$B$21:$I$21,G924)+(F924-INDEX(2_Girdiler!$B$20:$I$20,G924))*(INDEX(2_Girdiler!$B$21:$I$21,G924+1)-INDEX(2_Girdiler!$B$21:$I$21,G924))/(INDEX(2_Girdiler!$B$20:$I$20,G924+1)-INDEX(2_Girdiler!$B$20:$I$20,G924)))</f>
        <v>4.70307296232872</v>
      </c>
      <c r="I924" s="16" t="n">
        <f aca="false">H924/2_Girdiler!$B$17</f>
        <v>1.88424397529195</v>
      </c>
      <c r="J924" s="16" t="n">
        <f aca="false">D924+I924</f>
        <v>14.4170300831861</v>
      </c>
    </row>
    <row r="925" customFormat="false" ht="15" hidden="false" customHeight="false" outlineLevel="0" collapsed="false">
      <c r="A925" s="0" t="n">
        <v>913</v>
      </c>
      <c r="B925" s="7" t="n">
        <v>0.023782</v>
      </c>
      <c r="C925" s="7" t="n">
        <v>0.587749</v>
      </c>
      <c r="D925" s="16" t="n">
        <f aca="false">LOGINV(B925,$B$7,$C$7)</f>
        <v>4.48821470459476</v>
      </c>
      <c r="E925" s="16" t="n">
        <f aca="false">LOGINV(C925,$B$8,$C$8)</f>
        <v>126.01161679862</v>
      </c>
      <c r="F925" s="16" t="n">
        <f aca="false">$B$5/100*E925*2_Girdiler!$B$14*2_Girdiler!$B$15*2_Girdiler!$B$16</f>
        <v>3.17045227865328</v>
      </c>
      <c r="G925" s="16" t="n">
        <f aca="false">MIN(MATCH(F925,2_Girdiler!$B$20:$I$20,1),7)</f>
        <v>1</v>
      </c>
      <c r="H925" s="16" t="n">
        <f aca="false">IF(F925&gt;=40,2_Girdiler!$I$21+(F925-40)*(2_Girdiler!$I$21-2_Girdiler!$H$21)/(2_Girdiler!$I$20-2_Girdiler!$H$20),INDEX(2_Girdiler!$B$21:$I$21,G925)+(F925-INDEX(2_Girdiler!$B$20:$I$20,G925))*(INDEX(2_Girdiler!$B$21:$I$21,G925+1)-INDEX(2_Girdiler!$B$21:$I$21,G925))/(INDEX(2_Girdiler!$B$20:$I$20,G925+1)-INDEX(2_Girdiler!$B$20:$I$20,G925)))</f>
        <v>6.97499501303722</v>
      </c>
      <c r="I925" s="16" t="n">
        <f aca="false">H925/2_Girdiler!$B$17</f>
        <v>2.79446915586427</v>
      </c>
      <c r="J925" s="16" t="n">
        <f aca="false">D925+I925</f>
        <v>7.28268386045903</v>
      </c>
    </row>
    <row r="926" customFormat="false" ht="15" hidden="false" customHeight="false" outlineLevel="0" collapsed="false">
      <c r="A926" s="0" t="n">
        <v>914</v>
      </c>
      <c r="B926" s="7" t="n">
        <v>0.575681</v>
      </c>
      <c r="C926" s="7" t="n">
        <v>0.349266</v>
      </c>
      <c r="D926" s="16" t="n">
        <f aca="false">LOGINV(B926,$B$7,$C$7)</f>
        <v>15.062126713856</v>
      </c>
      <c r="E926" s="16" t="n">
        <f aca="false">LOGINV(C926,$B$8,$C$8)</f>
        <v>85.0487896802434</v>
      </c>
      <c r="F926" s="16" t="n">
        <f aca="false">$B$5/100*E926*2_Girdiler!$B$14*2_Girdiler!$B$15*2_Girdiler!$B$16</f>
        <v>2.13982754835492</v>
      </c>
      <c r="G926" s="16" t="n">
        <f aca="false">MIN(MATCH(F926,2_Girdiler!$B$20:$I$20,1),7)</f>
        <v>1</v>
      </c>
      <c r="H926" s="16" t="n">
        <f aca="false">IF(F926&gt;=40,2_Girdiler!$I$21+(F926-40)*(2_Girdiler!$I$21-2_Girdiler!$H$21)/(2_Girdiler!$I$20-2_Girdiler!$H$20),INDEX(2_Girdiler!$B$21:$I$21,G926)+(F926-INDEX(2_Girdiler!$B$20:$I$20,G926))*(INDEX(2_Girdiler!$B$21:$I$21,G926+1)-INDEX(2_Girdiler!$B$21:$I$21,G926))/(INDEX(2_Girdiler!$B$20:$I$20,G926+1)-INDEX(2_Girdiler!$B$20:$I$20,G926)))</f>
        <v>4.70762060638083</v>
      </c>
      <c r="I926" s="16" t="n">
        <f aca="false">H926/2_Girdiler!$B$17</f>
        <v>1.88606594806924</v>
      </c>
      <c r="J926" s="16" t="n">
        <f aca="false">D926+I926</f>
        <v>16.9481926619252</v>
      </c>
    </row>
    <row r="927" customFormat="false" ht="15" hidden="false" customHeight="false" outlineLevel="0" collapsed="false">
      <c r="A927" s="0" t="n">
        <v>915</v>
      </c>
      <c r="B927" s="7" t="n">
        <v>0.370878</v>
      </c>
      <c r="C927" s="7" t="n">
        <v>0.038063</v>
      </c>
      <c r="D927" s="16" t="n">
        <f aca="false">LOGINV(B927,$B$7,$C$7)</f>
        <v>11.2697328740865</v>
      </c>
      <c r="E927" s="16" t="n">
        <f aca="false">LOGINV(C927,$B$8,$C$8)</f>
        <v>34.7561765606336</v>
      </c>
      <c r="F927" s="16" t="n">
        <f aca="false">$B$5/100*E927*2_Girdiler!$B$14*2_Girdiler!$B$15*2_Girdiler!$B$16</f>
        <v>0.874465402265541</v>
      </c>
      <c r="G927" s="16" t="n">
        <f aca="false">MIN(MATCH(F927,2_Girdiler!$B$20:$I$20,1),7)</f>
        <v>1</v>
      </c>
      <c r="H927" s="16" t="n">
        <f aca="false">IF(F927&gt;=40,2_Girdiler!$I$21+(F927-40)*(2_Girdiler!$I$21-2_Girdiler!$H$21)/(2_Girdiler!$I$20-2_Girdiler!$H$20),INDEX(2_Girdiler!$B$21:$I$21,G927)+(F927-INDEX(2_Girdiler!$B$20:$I$20,G927))*(INDEX(2_Girdiler!$B$21:$I$21,G927+1)-INDEX(2_Girdiler!$B$21:$I$21,G927))/(INDEX(2_Girdiler!$B$20:$I$20,G927+1)-INDEX(2_Girdiler!$B$20:$I$20,G927)))</f>
        <v>1.92382388498419</v>
      </c>
      <c r="I927" s="16" t="n">
        <f aca="false">H927/2_Girdiler!$B$17</f>
        <v>0.770762774432768</v>
      </c>
      <c r="J927" s="16" t="n">
        <f aca="false">D927+I927</f>
        <v>12.0404956485193</v>
      </c>
    </row>
    <row r="928" customFormat="false" ht="15" hidden="false" customHeight="false" outlineLevel="0" collapsed="false">
      <c r="A928" s="0" t="n">
        <v>916</v>
      </c>
      <c r="B928" s="7" t="n">
        <v>0.308781</v>
      </c>
      <c r="C928" s="7" t="n">
        <v>0.736794</v>
      </c>
      <c r="D928" s="16" t="n">
        <f aca="false">LOGINV(B928,$B$7,$C$7)</f>
        <v>10.2521289692441</v>
      </c>
      <c r="E928" s="16" t="n">
        <f aca="false">LOGINV(C928,$B$8,$C$8)</f>
        <v>164.374696929245</v>
      </c>
      <c r="F928" s="16" t="n">
        <f aca="false">$B$5/100*E928*2_Girdiler!$B$14*2_Girdiler!$B$15*2_Girdiler!$B$16</f>
        <v>4.1356673747398</v>
      </c>
      <c r="G928" s="16" t="n">
        <f aca="false">MIN(MATCH(F928,2_Girdiler!$B$20:$I$20,1),7)</f>
        <v>1</v>
      </c>
      <c r="H928" s="16" t="n">
        <f aca="false">IF(F928&gt;=40,2_Girdiler!$I$21+(F928-40)*(2_Girdiler!$I$21-2_Girdiler!$H$21)/(2_Girdiler!$I$20-2_Girdiler!$H$20),INDEX(2_Girdiler!$B$21:$I$21,G928)+(F928-INDEX(2_Girdiler!$B$20:$I$20,G928))*(INDEX(2_Girdiler!$B$21:$I$21,G928+1)-INDEX(2_Girdiler!$B$21:$I$21,G928))/(INDEX(2_Girdiler!$B$20:$I$20,G928+1)-INDEX(2_Girdiler!$B$20:$I$20,G928)))</f>
        <v>9.09846822442755</v>
      </c>
      <c r="I928" s="16" t="n">
        <f aca="false">H928/2_Girdiler!$B$17</f>
        <v>3.64521964119694</v>
      </c>
      <c r="J928" s="16" t="n">
        <f aca="false">D928+I928</f>
        <v>13.897348610441</v>
      </c>
    </row>
    <row r="929" customFormat="false" ht="15" hidden="false" customHeight="false" outlineLevel="0" collapsed="false">
      <c r="A929" s="0" t="n">
        <v>917</v>
      </c>
      <c r="B929" s="7" t="n">
        <v>0.490928</v>
      </c>
      <c r="C929" s="7" t="n">
        <v>0.185056</v>
      </c>
      <c r="D929" s="16" t="n">
        <f aca="false">LOGINV(B929,$B$7,$C$7)</f>
        <v>13.3714730118156</v>
      </c>
      <c r="E929" s="16" t="n">
        <f aca="false">LOGINV(C929,$B$8,$C$8)</f>
        <v>61.2332873473728</v>
      </c>
      <c r="F929" s="16" t="n">
        <f aca="false">$B$5/100*E929*2_Girdiler!$B$14*2_Girdiler!$B$15*2_Girdiler!$B$16</f>
        <v>1.5406295096599</v>
      </c>
      <c r="G929" s="16" t="n">
        <f aca="false">MIN(MATCH(F929,2_Girdiler!$B$20:$I$20,1),7)</f>
        <v>1</v>
      </c>
      <c r="H929" s="16" t="n">
        <f aca="false">IF(F929&gt;=40,2_Girdiler!$I$21+(F929-40)*(2_Girdiler!$I$21-2_Girdiler!$H$21)/(2_Girdiler!$I$20-2_Girdiler!$H$20),INDEX(2_Girdiler!$B$21:$I$21,G929)+(F929-INDEX(2_Girdiler!$B$20:$I$20,G929))*(INDEX(2_Girdiler!$B$21:$I$21,G929+1)-INDEX(2_Girdiler!$B$21:$I$21,G929))/(INDEX(2_Girdiler!$B$20:$I$20,G929+1)-INDEX(2_Girdiler!$B$20:$I$20,G929)))</f>
        <v>3.38938492125178</v>
      </c>
      <c r="I929" s="16" t="n">
        <f aca="false">H929/2_Girdiler!$B$17</f>
        <v>1.35792665114254</v>
      </c>
      <c r="J929" s="16" t="n">
        <f aca="false">D929+I929</f>
        <v>14.7293996629582</v>
      </c>
    </row>
    <row r="930" customFormat="false" ht="15" hidden="false" customHeight="false" outlineLevel="0" collapsed="false">
      <c r="A930" s="0" t="n">
        <v>918</v>
      </c>
      <c r="B930" s="7" t="n">
        <v>0.13247</v>
      </c>
      <c r="C930" s="7" t="n">
        <v>0.482235</v>
      </c>
      <c r="D930" s="16" t="n">
        <f aca="false">LOGINV(B930,$B$7,$C$7)</f>
        <v>7.2747940565324</v>
      </c>
      <c r="E930" s="16" t="n">
        <f aca="false">LOGINV(C930,$B$8,$C$8)</f>
        <v>106.109894988008</v>
      </c>
      <c r="F930" s="16" t="n">
        <f aca="false">$B$5/100*E930*2_Girdiler!$B$14*2_Girdiler!$B$15*2_Girdiler!$B$16</f>
        <v>2.66972495789828</v>
      </c>
      <c r="G930" s="16" t="n">
        <f aca="false">MIN(MATCH(F930,2_Girdiler!$B$20:$I$20,1),7)</f>
        <v>1</v>
      </c>
      <c r="H930" s="16" t="n">
        <f aca="false">IF(F930&gt;=40,2_Girdiler!$I$21+(F930-40)*(2_Girdiler!$I$21-2_Girdiler!$H$21)/(2_Girdiler!$I$20-2_Girdiler!$H$20),INDEX(2_Girdiler!$B$21:$I$21,G930)+(F930-INDEX(2_Girdiler!$B$20:$I$20,G930))*(INDEX(2_Girdiler!$B$21:$I$21,G930+1)-INDEX(2_Girdiler!$B$21:$I$21,G930))/(INDEX(2_Girdiler!$B$20:$I$20,G930+1)-INDEX(2_Girdiler!$B$20:$I$20,G930)))</f>
        <v>5.87339490737622</v>
      </c>
      <c r="I930" s="16" t="n">
        <f aca="false">H930/2_Girdiler!$B$17</f>
        <v>2.35312295968599</v>
      </c>
      <c r="J930" s="16" t="n">
        <f aca="false">D930+I930</f>
        <v>9.62791701621838</v>
      </c>
    </row>
    <row r="931" customFormat="false" ht="15" hidden="false" customHeight="false" outlineLevel="0" collapsed="false">
      <c r="A931" s="0" t="n">
        <v>919</v>
      </c>
      <c r="B931" s="7" t="n">
        <v>0.472107</v>
      </c>
      <c r="C931" s="7" t="n">
        <v>0.460151</v>
      </c>
      <c r="D931" s="16" t="n">
        <f aca="false">LOGINV(B931,$B$7,$C$7)</f>
        <v>13.0240317174494</v>
      </c>
      <c r="E931" s="16" t="n">
        <f aca="false">LOGINV(C931,$B$8,$C$8)</f>
        <v>102.375218151741</v>
      </c>
      <c r="F931" s="16" t="n">
        <f aca="false">$B$5/100*E931*2_Girdiler!$B$14*2_Girdiler!$B$15*2_Girdiler!$B$16</f>
        <v>2.5757604886978</v>
      </c>
      <c r="G931" s="16" t="n">
        <f aca="false">MIN(MATCH(F931,2_Girdiler!$B$20:$I$20,1),7)</f>
        <v>1</v>
      </c>
      <c r="H931" s="16" t="n">
        <f aca="false">IF(F931&gt;=40,2_Girdiler!$I$21+(F931-40)*(2_Girdiler!$I$21-2_Girdiler!$H$21)/(2_Girdiler!$I$20-2_Girdiler!$H$20),INDEX(2_Girdiler!$B$21:$I$21,G931)+(F931-INDEX(2_Girdiler!$B$20:$I$20,G931))*(INDEX(2_Girdiler!$B$21:$I$21,G931+1)-INDEX(2_Girdiler!$B$21:$I$21,G931))/(INDEX(2_Girdiler!$B$20:$I$20,G931+1)-INDEX(2_Girdiler!$B$20:$I$20,G931)))</f>
        <v>5.66667307513517</v>
      </c>
      <c r="I931" s="16" t="n">
        <f aca="false">H931/2_Girdiler!$B$17</f>
        <v>2.27030171279454</v>
      </c>
      <c r="J931" s="16" t="n">
        <f aca="false">D931+I931</f>
        <v>15.294333430244</v>
      </c>
    </row>
    <row r="932" customFormat="false" ht="15" hidden="false" customHeight="false" outlineLevel="0" collapsed="false">
      <c r="A932" s="0" t="n">
        <v>920</v>
      </c>
      <c r="B932" s="7" t="n">
        <v>0.589985</v>
      </c>
      <c r="C932" s="7" t="n">
        <v>0.349038</v>
      </c>
      <c r="D932" s="16" t="n">
        <f aca="false">LOGINV(B932,$B$7,$C$7)</f>
        <v>15.3729898319097</v>
      </c>
      <c r="E932" s="16" t="n">
        <f aca="false">LOGINV(C932,$B$8,$C$8)</f>
        <v>85.0149732710585</v>
      </c>
      <c r="F932" s="16" t="n">
        <f aca="false">$B$5/100*E932*2_Girdiler!$B$14*2_Girdiler!$B$15*2_Girdiler!$B$16</f>
        <v>2.13897672749983</v>
      </c>
      <c r="G932" s="16" t="n">
        <f aca="false">MIN(MATCH(F932,2_Girdiler!$B$20:$I$20,1),7)</f>
        <v>1</v>
      </c>
      <c r="H932" s="16" t="n">
        <f aca="false">IF(F932&gt;=40,2_Girdiler!$I$21+(F932-40)*(2_Girdiler!$I$21-2_Girdiler!$H$21)/(2_Girdiler!$I$20-2_Girdiler!$H$20),INDEX(2_Girdiler!$B$21:$I$21,G932)+(F932-INDEX(2_Girdiler!$B$20:$I$20,G932))*(INDEX(2_Girdiler!$B$21:$I$21,G932+1)-INDEX(2_Girdiler!$B$21:$I$21,G932))/(INDEX(2_Girdiler!$B$20:$I$20,G932+1)-INDEX(2_Girdiler!$B$20:$I$20,G932)))</f>
        <v>4.70574880049963</v>
      </c>
      <c r="I932" s="16" t="n">
        <f aca="false">H932/2_Girdiler!$B$17</f>
        <v>1.8853160258412</v>
      </c>
      <c r="J932" s="16" t="n">
        <f aca="false">D932+I932</f>
        <v>17.2583058577509</v>
      </c>
    </row>
    <row r="933" customFormat="false" ht="15" hidden="false" customHeight="false" outlineLevel="0" collapsed="false">
      <c r="A933" s="0" t="n">
        <v>921</v>
      </c>
      <c r="B933" s="7" t="n">
        <v>0.394519</v>
      </c>
      <c r="C933" s="7" t="n">
        <v>0.328816</v>
      </c>
      <c r="D933" s="16" t="n">
        <f aca="false">LOGINV(B933,$B$7,$C$7)</f>
        <v>11.6658064660815</v>
      </c>
      <c r="E933" s="16" t="n">
        <f aca="false">LOGINV(C933,$B$8,$C$8)</f>
        <v>82.0355950957579</v>
      </c>
      <c r="F933" s="16" t="n">
        <f aca="false">$B$5/100*E933*2_Girdiler!$B$14*2_Girdiler!$B$15*2_Girdiler!$B$16</f>
        <v>2.06401557260927</v>
      </c>
      <c r="G933" s="16" t="n">
        <f aca="false">MIN(MATCH(F933,2_Girdiler!$B$20:$I$20,1),7)</f>
        <v>1</v>
      </c>
      <c r="H933" s="16" t="n">
        <f aca="false">IF(F933&gt;=40,2_Girdiler!$I$21+(F933-40)*(2_Girdiler!$I$21-2_Girdiler!$H$21)/(2_Girdiler!$I$20-2_Girdiler!$H$20),INDEX(2_Girdiler!$B$21:$I$21,G933)+(F933-INDEX(2_Girdiler!$B$20:$I$20,G933))*(INDEX(2_Girdiler!$B$21:$I$21,G933+1)-INDEX(2_Girdiler!$B$21:$I$21,G933))/(INDEX(2_Girdiler!$B$20:$I$20,G933+1)-INDEX(2_Girdiler!$B$20:$I$20,G933)))</f>
        <v>4.54083425974039</v>
      </c>
      <c r="I933" s="16" t="n">
        <f aca="false">H933/2_Girdiler!$B$17</f>
        <v>1.8192444950883</v>
      </c>
      <c r="J933" s="16" t="n">
        <f aca="false">D933+I933</f>
        <v>13.4850509611698</v>
      </c>
    </row>
    <row r="934" customFormat="false" ht="15" hidden="false" customHeight="false" outlineLevel="0" collapsed="false">
      <c r="A934" s="0" t="n">
        <v>922</v>
      </c>
      <c r="B934" s="7" t="n">
        <v>0.622818</v>
      </c>
      <c r="C934" s="7" t="n">
        <v>0.034157</v>
      </c>
      <c r="D934" s="16" t="n">
        <f aca="false">LOGINV(B934,$B$7,$C$7)</f>
        <v>16.1223266306771</v>
      </c>
      <c r="E934" s="16" t="n">
        <f aca="false">LOGINV(C934,$B$8,$C$8)</f>
        <v>33.667326550926</v>
      </c>
      <c r="F934" s="16" t="n">
        <f aca="false">$B$5/100*E934*2_Girdiler!$B$14*2_Girdiler!$B$15*2_Girdiler!$B$16</f>
        <v>0.847069936021298</v>
      </c>
      <c r="G934" s="16" t="n">
        <f aca="false">MIN(MATCH(F934,2_Girdiler!$B$20:$I$20,1),7)</f>
        <v>1</v>
      </c>
      <c r="H934" s="16" t="n">
        <f aca="false">IF(F934&gt;=40,2_Girdiler!$I$21+(F934-40)*(2_Girdiler!$I$21-2_Girdiler!$H$21)/(2_Girdiler!$I$20-2_Girdiler!$H$20),INDEX(2_Girdiler!$B$21:$I$21,G934)+(F934-INDEX(2_Girdiler!$B$20:$I$20,G934))*(INDEX(2_Girdiler!$B$21:$I$21,G934+1)-INDEX(2_Girdiler!$B$21:$I$21,G934))/(INDEX(2_Girdiler!$B$20:$I$20,G934+1)-INDEX(2_Girdiler!$B$20:$I$20,G934)))</f>
        <v>1.86355385924686</v>
      </c>
      <c r="I934" s="16" t="n">
        <f aca="false">H934/2_Girdiler!$B$17</f>
        <v>0.746616129505952</v>
      </c>
      <c r="J934" s="16" t="n">
        <f aca="false">D934+I934</f>
        <v>16.868942760183</v>
      </c>
    </row>
    <row r="935" customFormat="false" ht="15" hidden="false" customHeight="false" outlineLevel="0" collapsed="false">
      <c r="A935" s="0" t="n">
        <v>923</v>
      </c>
      <c r="B935" s="7" t="n">
        <v>0.703743</v>
      </c>
      <c r="C935" s="7" t="n">
        <v>0.8024</v>
      </c>
      <c r="D935" s="16" t="n">
        <f aca="false">LOGINV(B935,$B$7,$C$7)</f>
        <v>18.2491502633449</v>
      </c>
      <c r="E935" s="16" t="n">
        <f aca="false">LOGINV(C935,$B$8,$C$8)</f>
        <v>189.057143114316</v>
      </c>
      <c r="F935" s="16" t="n">
        <f aca="false">$B$5/100*E935*2_Girdiler!$B$14*2_Girdiler!$B$15*2_Girdiler!$B$16</f>
        <v>4.75667772075619</v>
      </c>
      <c r="G935" s="16" t="n">
        <f aca="false">MIN(MATCH(F935,2_Girdiler!$B$20:$I$20,1),7)</f>
        <v>1</v>
      </c>
      <c r="H935" s="16" t="n">
        <f aca="false">IF(F935&gt;=40,2_Girdiler!$I$21+(F935-40)*(2_Girdiler!$I$21-2_Girdiler!$H$21)/(2_Girdiler!$I$20-2_Girdiler!$H$20),INDEX(2_Girdiler!$B$21:$I$21,G935)+(F935-INDEX(2_Girdiler!$B$20:$I$20,G935))*(INDEX(2_Girdiler!$B$21:$I$21,G935+1)-INDEX(2_Girdiler!$B$21:$I$21,G935))/(INDEX(2_Girdiler!$B$20:$I$20,G935+1)-INDEX(2_Girdiler!$B$20:$I$20,G935)))</f>
        <v>10.4646909856636</v>
      </c>
      <c r="I935" s="16" t="n">
        <f aca="false">H935/2_Girdiler!$B$17</f>
        <v>4.19258452951266</v>
      </c>
      <c r="J935" s="16" t="n">
        <f aca="false">D935+I935</f>
        <v>22.4417347928576</v>
      </c>
    </row>
    <row r="936" customFormat="false" ht="15" hidden="false" customHeight="false" outlineLevel="0" collapsed="false">
      <c r="A936" s="0" t="n">
        <v>924</v>
      </c>
      <c r="B936" s="7" t="n">
        <v>0.36575</v>
      </c>
      <c r="C936" s="7" t="n">
        <v>0.029703</v>
      </c>
      <c r="D936" s="16" t="n">
        <f aca="false">LOGINV(B936,$B$7,$C$7)</f>
        <v>11.1846113488248</v>
      </c>
      <c r="E936" s="16" t="n">
        <f aca="false">LOGINV(C936,$B$8,$C$8)</f>
        <v>32.3413832936214</v>
      </c>
      <c r="F936" s="16" t="n">
        <f aca="false">$B$5/100*E936*2_Girdiler!$B$14*2_Girdiler!$B$15*2_Girdiler!$B$16</f>
        <v>0.813709203667514</v>
      </c>
      <c r="G936" s="16" t="n">
        <f aca="false">MIN(MATCH(F936,2_Girdiler!$B$20:$I$20,1),7)</f>
        <v>1</v>
      </c>
      <c r="H936" s="16" t="n">
        <f aca="false">IF(F936&gt;=40,2_Girdiler!$I$21+(F936-40)*(2_Girdiler!$I$21-2_Girdiler!$H$21)/(2_Girdiler!$I$20-2_Girdiler!$H$20),INDEX(2_Girdiler!$B$21:$I$21,G936)+(F936-INDEX(2_Girdiler!$B$20:$I$20,G936))*(INDEX(2_Girdiler!$B$21:$I$21,G936+1)-INDEX(2_Girdiler!$B$21:$I$21,G936))/(INDEX(2_Girdiler!$B$20:$I$20,G936+1)-INDEX(2_Girdiler!$B$20:$I$20,G936)))</f>
        <v>1.79016024806853</v>
      </c>
      <c r="I936" s="16" t="n">
        <f aca="false">H936/2_Girdiler!$B$17</f>
        <v>0.717211637847969</v>
      </c>
      <c r="J936" s="16" t="n">
        <f aca="false">D936+I936</f>
        <v>11.9018229866727</v>
      </c>
    </row>
    <row r="937" customFormat="false" ht="15" hidden="false" customHeight="false" outlineLevel="0" collapsed="false">
      <c r="A937" s="0" t="n">
        <v>925</v>
      </c>
      <c r="B937" s="7" t="n">
        <v>0.703299</v>
      </c>
      <c r="C937" s="7" t="n">
        <v>0.634539</v>
      </c>
      <c r="D937" s="16" t="n">
        <f aca="false">LOGINV(B937,$B$7,$C$7)</f>
        <v>18.2360952698325</v>
      </c>
      <c r="E937" s="16" t="n">
        <f aca="false">LOGINV(C937,$B$8,$C$8)</f>
        <v>136.348770638759</v>
      </c>
      <c r="F937" s="16" t="n">
        <f aca="false">$B$5/100*E937*2_Girdiler!$B$14*2_Girdiler!$B$15*2_Girdiler!$B$16</f>
        <v>3.43053506927118</v>
      </c>
      <c r="G937" s="16" t="n">
        <f aca="false">MIN(MATCH(F937,2_Girdiler!$B$20:$I$20,1),7)</f>
        <v>1</v>
      </c>
      <c r="H937" s="16" t="n">
        <f aca="false">IF(F937&gt;=40,2_Girdiler!$I$21+(F937-40)*(2_Girdiler!$I$21-2_Girdiler!$H$21)/(2_Girdiler!$I$20-2_Girdiler!$H$20),INDEX(2_Girdiler!$B$21:$I$21,G937)+(F937-INDEX(2_Girdiler!$B$20:$I$20,G937))*(INDEX(2_Girdiler!$B$21:$I$21,G937+1)-INDEX(2_Girdiler!$B$21:$I$21,G937))/(INDEX(2_Girdiler!$B$20:$I$20,G937+1)-INDEX(2_Girdiler!$B$20:$I$20,G937)))</f>
        <v>7.5471771523966</v>
      </c>
      <c r="I937" s="16" t="n">
        <f aca="false">H937/2_Girdiler!$B$17</f>
        <v>3.02370879503069</v>
      </c>
      <c r="J937" s="16" t="n">
        <f aca="false">D937+I937</f>
        <v>21.2598040648632</v>
      </c>
    </row>
    <row r="938" customFormat="false" ht="15" hidden="false" customHeight="false" outlineLevel="0" collapsed="false">
      <c r="A938" s="0" t="n">
        <v>926</v>
      </c>
      <c r="B938" s="7" t="n">
        <v>0.753499</v>
      </c>
      <c r="C938" s="7" t="n">
        <v>0.139953</v>
      </c>
      <c r="D938" s="16" t="n">
        <f aca="false">LOGINV(B938,$B$7,$C$7)</f>
        <v>19.8443847213915</v>
      </c>
      <c r="E938" s="16" t="n">
        <f aca="false">LOGINV(C938,$B$8,$C$8)</f>
        <v>54.3664180225754</v>
      </c>
      <c r="F938" s="16" t="n">
        <f aca="false">$B$5/100*E938*2_Girdiler!$B$14*2_Girdiler!$B$15*2_Girdiler!$B$16</f>
        <v>1.367859077448</v>
      </c>
      <c r="G938" s="16" t="n">
        <f aca="false">MIN(MATCH(F938,2_Girdiler!$B$20:$I$20,1),7)</f>
        <v>1</v>
      </c>
      <c r="H938" s="16" t="n">
        <f aca="false">IF(F938&gt;=40,2_Girdiler!$I$21+(F938-40)*(2_Girdiler!$I$21-2_Girdiler!$H$21)/(2_Girdiler!$I$20-2_Girdiler!$H$20),INDEX(2_Girdiler!$B$21:$I$21,G938)+(F938-INDEX(2_Girdiler!$B$20:$I$20,G938))*(INDEX(2_Girdiler!$B$21:$I$21,G938+1)-INDEX(2_Girdiler!$B$21:$I$21,G938))/(INDEX(2_Girdiler!$B$20:$I$20,G938+1)-INDEX(2_Girdiler!$B$20:$I$20,G938)))</f>
        <v>3.00928997038559</v>
      </c>
      <c r="I938" s="16" t="n">
        <f aca="false">H938/2_Girdiler!$B$17</f>
        <v>1.20564502018654</v>
      </c>
      <c r="J938" s="16" t="n">
        <f aca="false">D938+I938</f>
        <v>21.050029741578</v>
      </c>
    </row>
    <row r="939" customFormat="false" ht="15" hidden="false" customHeight="false" outlineLevel="0" collapsed="false">
      <c r="A939" s="0" t="n">
        <v>927</v>
      </c>
      <c r="B939" s="7" t="n">
        <v>0.571753</v>
      </c>
      <c r="C939" s="7" t="n">
        <v>0.385524</v>
      </c>
      <c r="D939" s="16" t="n">
        <f aca="false">LOGINV(B939,$B$7,$C$7)</f>
        <v>14.9782571054951</v>
      </c>
      <c r="E939" s="16" t="n">
        <f aca="false">LOGINV(C939,$B$8,$C$8)</f>
        <v>90.5032524073275</v>
      </c>
      <c r="F939" s="16" t="n">
        <f aca="false">$B$5/100*E939*2_Girdiler!$B$14*2_Girdiler!$B$15*2_Girdiler!$B$16</f>
        <v>2.27706183056836</v>
      </c>
      <c r="G939" s="16" t="n">
        <f aca="false">MIN(MATCH(F939,2_Girdiler!$B$20:$I$20,1),7)</f>
        <v>1</v>
      </c>
      <c r="H939" s="16" t="n">
        <f aca="false">IF(F939&gt;=40,2_Girdiler!$I$21+(F939-40)*(2_Girdiler!$I$21-2_Girdiler!$H$21)/(2_Girdiler!$I$20-2_Girdiler!$H$20),INDEX(2_Girdiler!$B$21:$I$21,G939)+(F939-INDEX(2_Girdiler!$B$20:$I$20,G939))*(INDEX(2_Girdiler!$B$21:$I$21,G939+1)-INDEX(2_Girdiler!$B$21:$I$21,G939))/(INDEX(2_Girdiler!$B$20:$I$20,G939+1)-INDEX(2_Girdiler!$B$20:$I$20,G939)))</f>
        <v>5.00953602725039</v>
      </c>
      <c r="I939" s="16" t="n">
        <f aca="false">H939/2_Girdiler!$B$17</f>
        <v>2.00702565194327</v>
      </c>
      <c r="J939" s="16" t="n">
        <f aca="false">D939+I939</f>
        <v>16.9852827574384</v>
      </c>
    </row>
    <row r="940" customFormat="false" ht="15" hidden="false" customHeight="false" outlineLevel="0" collapsed="false">
      <c r="A940" s="0" t="n">
        <v>928</v>
      </c>
      <c r="B940" s="7" t="n">
        <v>0.062259</v>
      </c>
      <c r="C940" s="7" t="n">
        <v>0.634959</v>
      </c>
      <c r="D940" s="16" t="n">
        <f aca="false">LOGINV(B940,$B$7,$C$7)</f>
        <v>5.75222811892426</v>
      </c>
      <c r="E940" s="16" t="n">
        <f aca="false">LOGINV(C940,$B$8,$C$8)</f>
        <v>136.447128276825</v>
      </c>
      <c r="F940" s="16" t="n">
        <f aca="false">$B$5/100*E940*2_Girdiler!$B$14*2_Girdiler!$B$15*2_Girdiler!$B$16</f>
        <v>3.43300974744493</v>
      </c>
      <c r="G940" s="16" t="n">
        <f aca="false">MIN(MATCH(F940,2_Girdiler!$B$20:$I$20,1),7)</f>
        <v>1</v>
      </c>
      <c r="H940" s="16" t="n">
        <f aca="false">IF(F940&gt;=40,2_Girdiler!$I$21+(F940-40)*(2_Girdiler!$I$21-2_Girdiler!$H$21)/(2_Girdiler!$I$20-2_Girdiler!$H$20),INDEX(2_Girdiler!$B$21:$I$21,G940)+(F940-INDEX(2_Girdiler!$B$20:$I$20,G940))*(INDEX(2_Girdiler!$B$21:$I$21,G940+1)-INDEX(2_Girdiler!$B$21:$I$21,G940))/(INDEX(2_Girdiler!$B$20:$I$20,G940+1)-INDEX(2_Girdiler!$B$20:$I$20,G940)))</f>
        <v>7.55262144437885</v>
      </c>
      <c r="I940" s="16" t="n">
        <f aca="false">H940/2_Girdiler!$B$17</f>
        <v>3.02589000175435</v>
      </c>
      <c r="J940" s="16" t="n">
        <f aca="false">D940+I940</f>
        <v>8.7781181206786</v>
      </c>
    </row>
    <row r="941" customFormat="false" ht="15" hidden="false" customHeight="false" outlineLevel="0" collapsed="false">
      <c r="A941" s="0" t="n">
        <v>929</v>
      </c>
      <c r="B941" s="7" t="n">
        <v>0.505405</v>
      </c>
      <c r="C941" s="7" t="n">
        <v>0.804771</v>
      </c>
      <c r="D941" s="16" t="n">
        <f aca="false">LOGINV(B941,$B$7,$C$7)</f>
        <v>13.6447122804878</v>
      </c>
      <c r="E941" s="16" t="n">
        <f aca="false">LOGINV(C941,$B$8,$C$8)</f>
        <v>190.104919374945</v>
      </c>
      <c r="F941" s="16" t="n">
        <f aca="false">$B$5/100*E941*2_Girdiler!$B$14*2_Girdiler!$B$15*2_Girdiler!$B$16</f>
        <v>4.7830397714736</v>
      </c>
      <c r="G941" s="16" t="n">
        <f aca="false">MIN(MATCH(F941,2_Girdiler!$B$20:$I$20,1),7)</f>
        <v>1</v>
      </c>
      <c r="H941" s="16" t="n">
        <f aca="false">IF(F941&gt;=40,2_Girdiler!$I$21+(F941-40)*(2_Girdiler!$I$21-2_Girdiler!$H$21)/(2_Girdiler!$I$20-2_Girdiler!$H$20),INDEX(2_Girdiler!$B$21:$I$21,G941)+(F941-INDEX(2_Girdiler!$B$20:$I$20,G941))*(INDEX(2_Girdiler!$B$21:$I$21,G941+1)-INDEX(2_Girdiler!$B$21:$I$21,G941))/(INDEX(2_Girdiler!$B$20:$I$20,G941+1)-INDEX(2_Girdiler!$B$20:$I$20,G941)))</f>
        <v>10.5226874972419</v>
      </c>
      <c r="I941" s="16" t="n">
        <f aca="false">H941/2_Girdiler!$B$17</f>
        <v>4.215820311395</v>
      </c>
      <c r="J941" s="16" t="n">
        <f aca="false">D941+I941</f>
        <v>17.8605325918828</v>
      </c>
    </row>
    <row r="942" customFormat="false" ht="15" hidden="false" customHeight="false" outlineLevel="0" collapsed="false">
      <c r="A942" s="0" t="n">
        <v>930</v>
      </c>
      <c r="B942" s="7" t="n">
        <v>0.35183</v>
      </c>
      <c r="C942" s="7" t="n">
        <v>0.408568</v>
      </c>
      <c r="D942" s="16" t="n">
        <f aca="false">LOGINV(B942,$B$7,$C$7)</f>
        <v>10.9547556254541</v>
      </c>
      <c r="E942" s="16" t="n">
        <f aca="false">LOGINV(C942,$B$8,$C$8)</f>
        <v>94.0634938006145</v>
      </c>
      <c r="F942" s="16" t="n">
        <f aca="false">$B$5/100*E942*2_Girdiler!$B$14*2_Girdiler!$B$15*2_Girdiler!$B$16</f>
        <v>2.36663750402346</v>
      </c>
      <c r="G942" s="16" t="n">
        <f aca="false">MIN(MATCH(F942,2_Girdiler!$B$20:$I$20,1),7)</f>
        <v>1</v>
      </c>
      <c r="H942" s="16" t="n">
        <f aca="false">IF(F942&gt;=40,2_Girdiler!$I$21+(F942-40)*(2_Girdiler!$I$21-2_Girdiler!$H$21)/(2_Girdiler!$I$20-2_Girdiler!$H$20),INDEX(2_Girdiler!$B$21:$I$21,G942)+(F942-INDEX(2_Girdiler!$B$20:$I$20,G942))*(INDEX(2_Girdiler!$B$21:$I$21,G942+1)-INDEX(2_Girdiler!$B$21:$I$21,G942))/(INDEX(2_Girdiler!$B$20:$I$20,G942+1)-INDEX(2_Girdiler!$B$20:$I$20,G942)))</f>
        <v>5.20660250885161</v>
      </c>
      <c r="I942" s="16" t="n">
        <f aca="false">H942/2_Girdiler!$B$17</f>
        <v>2.08597856925145</v>
      </c>
      <c r="J942" s="16" t="n">
        <f aca="false">D942+I942</f>
        <v>13.0407341947055</v>
      </c>
    </row>
    <row r="943" customFormat="false" ht="15" hidden="false" customHeight="false" outlineLevel="0" collapsed="false">
      <c r="A943" s="0" t="n">
        <v>931</v>
      </c>
      <c r="B943" s="7" t="n">
        <v>0.259806</v>
      </c>
      <c r="C943" s="7" t="n">
        <v>0.487868</v>
      </c>
      <c r="D943" s="16" t="n">
        <f aca="false">LOGINV(B943,$B$7,$C$7)</f>
        <v>9.45804621729835</v>
      </c>
      <c r="E943" s="16" t="n">
        <f aca="false">LOGINV(C943,$B$8,$C$8)</f>
        <v>107.082132829718</v>
      </c>
      <c r="F943" s="16" t="n">
        <f aca="false">$B$5/100*E943*2_Girdiler!$B$14*2_Girdiler!$B$15*2_Girdiler!$B$16</f>
        <v>2.6941864619957</v>
      </c>
      <c r="G943" s="16" t="n">
        <f aca="false">MIN(MATCH(F943,2_Girdiler!$B$20:$I$20,1),7)</f>
        <v>1</v>
      </c>
      <c r="H943" s="16" t="n">
        <f aca="false">IF(F943&gt;=40,2_Girdiler!$I$21+(F943-40)*(2_Girdiler!$I$21-2_Girdiler!$H$21)/(2_Girdiler!$I$20-2_Girdiler!$H$20),INDEX(2_Girdiler!$B$21:$I$21,G943)+(F943-INDEX(2_Girdiler!$B$20:$I$20,G943))*(INDEX(2_Girdiler!$B$21:$I$21,G943+1)-INDEX(2_Girdiler!$B$21:$I$21,G943))/(INDEX(2_Girdiler!$B$20:$I$20,G943+1)-INDEX(2_Girdiler!$B$20:$I$20,G943)))</f>
        <v>5.92721021639055</v>
      </c>
      <c r="I943" s="16" t="n">
        <f aca="false">H943/2_Girdiler!$B$17</f>
        <v>2.37468358028468</v>
      </c>
      <c r="J943" s="16" t="n">
        <f aca="false">D943+I943</f>
        <v>11.832729797583</v>
      </c>
    </row>
    <row r="944" customFormat="false" ht="15" hidden="false" customHeight="false" outlineLevel="0" collapsed="false">
      <c r="A944" s="0" t="n">
        <v>932</v>
      </c>
      <c r="B944" s="7" t="n">
        <v>0.475204</v>
      </c>
      <c r="C944" s="7" t="n">
        <v>0.071258</v>
      </c>
      <c r="D944" s="16" t="n">
        <f aca="false">LOGINV(B944,$B$7,$C$7)</f>
        <v>13.0806341338282</v>
      </c>
      <c r="E944" s="16" t="n">
        <f aca="false">LOGINV(C944,$B$8,$C$8)</f>
        <v>42.3772879428154</v>
      </c>
      <c r="F944" s="16" t="n">
        <f aca="false">$B$5/100*E944*2_Girdiler!$B$14*2_Girdiler!$B$15*2_Girdiler!$B$16</f>
        <v>1.06621256464124</v>
      </c>
      <c r="G944" s="16" t="n">
        <f aca="false">MIN(MATCH(F944,2_Girdiler!$B$20:$I$20,1),7)</f>
        <v>1</v>
      </c>
      <c r="H944" s="16" t="n">
        <f aca="false">IF(F944&gt;=40,2_Girdiler!$I$21+(F944-40)*(2_Girdiler!$I$21-2_Girdiler!$H$21)/(2_Girdiler!$I$20-2_Girdiler!$H$20),INDEX(2_Girdiler!$B$21:$I$21,G944)+(F944-INDEX(2_Girdiler!$B$20:$I$20,G944))*(INDEX(2_Girdiler!$B$21:$I$21,G944+1)-INDEX(2_Girdiler!$B$21:$I$21,G944))/(INDEX(2_Girdiler!$B$20:$I$20,G944+1)-INDEX(2_Girdiler!$B$20:$I$20,G944)))</f>
        <v>2.34566764221072</v>
      </c>
      <c r="I944" s="16" t="n">
        <f aca="false">H944/2_Girdiler!$B$17</f>
        <v>0.939770689988269</v>
      </c>
      <c r="J944" s="16" t="n">
        <f aca="false">D944+I944</f>
        <v>14.0204048238164</v>
      </c>
    </row>
    <row r="945" customFormat="false" ht="15" hidden="false" customHeight="false" outlineLevel="0" collapsed="false">
      <c r="A945" s="0" t="n">
        <v>933</v>
      </c>
      <c r="B945" s="7" t="n">
        <v>0.95888</v>
      </c>
      <c r="C945" s="7" t="n">
        <v>0.823108</v>
      </c>
      <c r="D945" s="16" t="n">
        <f aca="false">LOGINV(B945,$B$7,$C$7)</f>
        <v>35.6756679419368</v>
      </c>
      <c r="E945" s="16" t="n">
        <f aca="false">LOGINV(C945,$B$8,$C$8)</f>
        <v>198.69774426033</v>
      </c>
      <c r="F945" s="16" t="n">
        <f aca="false">$B$5/100*E945*2_Girdiler!$B$14*2_Girdiler!$B$15*2_Girdiler!$B$16</f>
        <v>4.99923524558991</v>
      </c>
      <c r="G945" s="16" t="n">
        <f aca="false">MIN(MATCH(F945,2_Girdiler!$B$20:$I$20,1),7)</f>
        <v>1</v>
      </c>
      <c r="H945" s="16" t="n">
        <f aca="false">IF(F945&gt;=40,2_Girdiler!$I$21+(F945-40)*(2_Girdiler!$I$21-2_Girdiler!$H$21)/(2_Girdiler!$I$20-2_Girdiler!$H$20),INDEX(2_Girdiler!$B$21:$I$21,G945)+(F945-INDEX(2_Girdiler!$B$20:$I$20,G945))*(INDEX(2_Girdiler!$B$21:$I$21,G945+1)-INDEX(2_Girdiler!$B$21:$I$21,G945))/(INDEX(2_Girdiler!$B$20:$I$20,G945+1)-INDEX(2_Girdiler!$B$20:$I$20,G945)))</f>
        <v>10.9983175402978</v>
      </c>
      <c r="I945" s="16" t="n">
        <f aca="false">H945/2_Girdiler!$B$17</f>
        <v>4.40637721967059</v>
      </c>
      <c r="J945" s="16" t="n">
        <f aca="false">D945+I945</f>
        <v>40.0820451616074</v>
      </c>
    </row>
    <row r="946" customFormat="false" ht="15" hidden="false" customHeight="false" outlineLevel="0" collapsed="false">
      <c r="A946" s="0" t="n">
        <v>934</v>
      </c>
      <c r="B946" s="7" t="n">
        <v>0.84932</v>
      </c>
      <c r="C946" s="7" t="n">
        <v>0.48926</v>
      </c>
      <c r="D946" s="16" t="n">
        <f aca="false">LOGINV(B946,$B$7,$C$7)</f>
        <v>24.0921191788854</v>
      </c>
      <c r="E946" s="16" t="n">
        <f aca="false">LOGINV(C946,$B$8,$C$8)</f>
        <v>107.323684750948</v>
      </c>
      <c r="F946" s="16" t="n">
        <f aca="false">$B$5/100*E946*2_Girdiler!$B$14*2_Girdiler!$B$15*2_Girdiler!$B$16</f>
        <v>2.70026390833385</v>
      </c>
      <c r="G946" s="16" t="n">
        <f aca="false">MIN(MATCH(F946,2_Girdiler!$B$20:$I$20,1),7)</f>
        <v>1</v>
      </c>
      <c r="H946" s="16" t="n">
        <f aca="false">IF(F946&gt;=40,2_Girdiler!$I$21+(F946-40)*(2_Girdiler!$I$21-2_Girdiler!$H$21)/(2_Girdiler!$I$20-2_Girdiler!$H$20),INDEX(2_Girdiler!$B$21:$I$21,G946)+(F946-INDEX(2_Girdiler!$B$20:$I$20,G946))*(INDEX(2_Girdiler!$B$21:$I$21,G946+1)-INDEX(2_Girdiler!$B$21:$I$21,G946))/(INDEX(2_Girdiler!$B$20:$I$20,G946+1)-INDEX(2_Girdiler!$B$20:$I$20,G946)))</f>
        <v>5.94058059833448</v>
      </c>
      <c r="I946" s="16" t="n">
        <f aca="false">H946/2_Girdiler!$B$17</f>
        <v>2.3800403038199</v>
      </c>
      <c r="J946" s="16" t="n">
        <f aca="false">D946+I946</f>
        <v>26.4721594827053</v>
      </c>
    </row>
    <row r="947" customFormat="false" ht="15" hidden="false" customHeight="false" outlineLevel="0" collapsed="false">
      <c r="A947" s="0" t="n">
        <v>935</v>
      </c>
      <c r="B947" s="7" t="n">
        <v>0.377887</v>
      </c>
      <c r="C947" s="7" t="n">
        <v>0.724435</v>
      </c>
      <c r="D947" s="16" t="n">
        <f aca="false">LOGINV(B947,$B$7,$C$7)</f>
        <v>11.3865072583247</v>
      </c>
      <c r="E947" s="16" t="n">
        <f aca="false">LOGINV(C947,$B$8,$C$8)</f>
        <v>160.451349167077</v>
      </c>
      <c r="F947" s="16" t="n">
        <f aca="false">$B$5/100*E947*2_Girdiler!$B$14*2_Girdiler!$B$15*2_Girdiler!$B$16</f>
        <v>4.03695594504365</v>
      </c>
      <c r="G947" s="16" t="n">
        <f aca="false">MIN(MATCH(F947,2_Girdiler!$B$20:$I$20,1),7)</f>
        <v>1</v>
      </c>
      <c r="H947" s="16" t="n">
        <f aca="false">IF(F947&gt;=40,2_Girdiler!$I$21+(F947-40)*(2_Girdiler!$I$21-2_Girdiler!$H$21)/(2_Girdiler!$I$20-2_Girdiler!$H$20),INDEX(2_Girdiler!$B$21:$I$21,G947)+(F947-INDEX(2_Girdiler!$B$20:$I$20,G947))*(INDEX(2_Girdiler!$B$21:$I$21,G947+1)-INDEX(2_Girdiler!$B$21:$I$21,G947))/(INDEX(2_Girdiler!$B$20:$I$20,G947+1)-INDEX(2_Girdiler!$B$20:$I$20,G947)))</f>
        <v>8.88130307909602</v>
      </c>
      <c r="I947" s="16" t="n">
        <f aca="false">H947/2_Girdiler!$B$17</f>
        <v>3.55821437463783</v>
      </c>
      <c r="J947" s="16" t="n">
        <f aca="false">D947+I947</f>
        <v>14.9447216329625</v>
      </c>
    </row>
    <row r="948" customFormat="false" ht="15" hidden="false" customHeight="false" outlineLevel="0" collapsed="false">
      <c r="A948" s="0" t="n">
        <v>936</v>
      </c>
      <c r="B948" s="7" t="n">
        <v>0.987865</v>
      </c>
      <c r="C948" s="7" t="n">
        <v>0.755488</v>
      </c>
      <c r="D948" s="16" t="n">
        <f aca="false">LOGINV(B948,$B$7,$C$7)</f>
        <v>47.5378526667701</v>
      </c>
      <c r="E948" s="16" t="n">
        <f aca="false">LOGINV(C948,$B$8,$C$8)</f>
        <v>170.686064752103</v>
      </c>
      <c r="F948" s="16" t="n">
        <f aca="false">$B$5/100*E948*2_Girdiler!$B$14*2_Girdiler!$B$15*2_Girdiler!$B$16</f>
        <v>4.29446138916291</v>
      </c>
      <c r="G948" s="16" t="n">
        <f aca="false">MIN(MATCH(F948,2_Girdiler!$B$20:$I$20,1),7)</f>
        <v>1</v>
      </c>
      <c r="H948" s="16" t="n">
        <f aca="false">IF(F948&gt;=40,2_Girdiler!$I$21+(F948-40)*(2_Girdiler!$I$21-2_Girdiler!$H$21)/(2_Girdiler!$I$20-2_Girdiler!$H$20),INDEX(2_Girdiler!$B$21:$I$21,G948)+(F948-INDEX(2_Girdiler!$B$20:$I$20,G948))*(INDEX(2_Girdiler!$B$21:$I$21,G948+1)-INDEX(2_Girdiler!$B$21:$I$21,G948))/(INDEX(2_Girdiler!$B$20:$I$20,G948+1)-INDEX(2_Girdiler!$B$20:$I$20,G948)))</f>
        <v>9.44781505615841</v>
      </c>
      <c r="I948" s="16" t="n">
        <f aca="false">H948/2_Girdiler!$B$17</f>
        <v>3.78518231416603</v>
      </c>
      <c r="J948" s="16" t="n">
        <f aca="false">D948+I948</f>
        <v>51.3230349809361</v>
      </c>
    </row>
    <row r="949" customFormat="false" ht="15" hidden="false" customHeight="false" outlineLevel="0" collapsed="false">
      <c r="A949" s="0" t="n">
        <v>937</v>
      </c>
      <c r="B949" s="7" t="n">
        <v>0.091266</v>
      </c>
      <c r="C949" s="7" t="n">
        <v>0.800691</v>
      </c>
      <c r="D949" s="16" t="n">
        <f aca="false">LOGINV(B949,$B$7,$C$7)</f>
        <v>6.44165911346102</v>
      </c>
      <c r="E949" s="16" t="n">
        <f aca="false">LOGINV(C949,$B$8,$C$8)</f>
        <v>188.310171947295</v>
      </c>
      <c r="F949" s="16" t="n">
        <f aca="false">$B$5/100*E949*2_Girdiler!$B$14*2_Girdiler!$B$15*2_Girdiler!$B$16</f>
        <v>4.73788392619393</v>
      </c>
      <c r="G949" s="16" t="n">
        <f aca="false">MIN(MATCH(F949,2_Girdiler!$B$20:$I$20,1),7)</f>
        <v>1</v>
      </c>
      <c r="H949" s="16" t="n">
        <f aca="false">IF(F949&gt;=40,2_Girdiler!$I$21+(F949-40)*(2_Girdiler!$I$21-2_Girdiler!$H$21)/(2_Girdiler!$I$20-2_Girdiler!$H$20),INDEX(2_Girdiler!$B$21:$I$21,G949)+(F949-INDEX(2_Girdiler!$B$20:$I$20,G949))*(INDEX(2_Girdiler!$B$21:$I$21,G949+1)-INDEX(2_Girdiler!$B$21:$I$21,G949))/(INDEX(2_Girdiler!$B$20:$I$20,G949+1)-INDEX(2_Girdiler!$B$20:$I$20,G949)))</f>
        <v>10.4233446376267</v>
      </c>
      <c r="I949" s="16" t="n">
        <f aca="false">H949/2_Girdiler!$B$17</f>
        <v>4.17601948622863</v>
      </c>
      <c r="J949" s="16" t="n">
        <f aca="false">D949+I949</f>
        <v>10.6176785996896</v>
      </c>
    </row>
    <row r="950" customFormat="false" ht="15" hidden="false" customHeight="false" outlineLevel="0" collapsed="false">
      <c r="A950" s="0" t="n">
        <v>938</v>
      </c>
      <c r="B950" s="7" t="n">
        <v>0.454715</v>
      </c>
      <c r="C950" s="7" t="n">
        <v>0.012463</v>
      </c>
      <c r="D950" s="16" t="n">
        <f aca="false">LOGINV(B950,$B$7,$C$7)</f>
        <v>12.7100313082336</v>
      </c>
      <c r="E950" s="16" t="n">
        <f aca="false">LOGINV(C950,$B$8,$C$8)</f>
        <v>25.6787710676317</v>
      </c>
      <c r="F950" s="16" t="n">
        <f aca="false">$B$5/100*E950*2_Girdiler!$B$14*2_Girdiler!$B$15*2_Girdiler!$B$16</f>
        <v>0.646077880061615</v>
      </c>
      <c r="G950" s="16" t="n">
        <f aca="false">MIN(MATCH(F950,2_Girdiler!$B$20:$I$20,1),7)</f>
        <v>1</v>
      </c>
      <c r="H950" s="16" t="n">
        <f aca="false">IF(F950&gt;=40,2_Girdiler!$I$21+(F950-40)*(2_Girdiler!$I$21-2_Girdiler!$H$21)/(2_Girdiler!$I$20-2_Girdiler!$H$20),INDEX(2_Girdiler!$B$21:$I$21,G950)+(F950-INDEX(2_Girdiler!$B$20:$I$20,G950))*(INDEX(2_Girdiler!$B$21:$I$21,G950+1)-INDEX(2_Girdiler!$B$21:$I$21,G950))/(INDEX(2_Girdiler!$B$20:$I$20,G950+1)-INDEX(2_Girdiler!$B$20:$I$20,G950)))</f>
        <v>1.42137133613555</v>
      </c>
      <c r="I950" s="16" t="n">
        <f aca="false">H950/2_Girdiler!$B$17</f>
        <v>0.569459669926103</v>
      </c>
      <c r="J950" s="16" t="n">
        <f aca="false">D950+I950</f>
        <v>13.2794909781597</v>
      </c>
    </row>
    <row r="951" customFormat="false" ht="15" hidden="false" customHeight="false" outlineLevel="0" collapsed="false">
      <c r="A951" s="0" t="n">
        <v>939</v>
      </c>
      <c r="B951" s="7" t="n">
        <v>0.254344</v>
      </c>
      <c r="C951" s="7" t="n">
        <v>0.90559</v>
      </c>
      <c r="D951" s="16" t="n">
        <f aca="false">LOGINV(B951,$B$7,$C$7)</f>
        <v>9.36916878026828</v>
      </c>
      <c r="E951" s="16" t="n">
        <f aca="false">LOGINV(C951,$B$8,$C$8)</f>
        <v>255.051715074502</v>
      </c>
      <c r="F951" s="16" t="n">
        <f aca="false">$B$5/100*E951*2_Girdiler!$B$14*2_Girdiler!$B$15*2_Girdiler!$B$16</f>
        <v>6.41710115127447</v>
      </c>
      <c r="G951" s="16" t="n">
        <f aca="false">MIN(MATCH(F951,2_Girdiler!$B$20:$I$20,1),7)</f>
        <v>2</v>
      </c>
      <c r="H951" s="16" t="n">
        <f aca="false">IF(F951&gt;=40,2_Girdiler!$I$21+(F951-40)*(2_Girdiler!$I$21-2_Girdiler!$H$21)/(2_Girdiler!$I$20-2_Girdiler!$H$20),INDEX(2_Girdiler!$B$21:$I$21,G951)+(F951-INDEX(2_Girdiler!$B$20:$I$20,G951))*(INDEX(2_Girdiler!$B$21:$I$21,G951+1)-INDEX(2_Girdiler!$B$21:$I$21,G951))/(INDEX(2_Girdiler!$B$20:$I$20,G951+1)-INDEX(2_Girdiler!$B$20:$I$20,G951)))</f>
        <v>13.2673618420392</v>
      </c>
      <c r="I951" s="16" t="n">
        <f aca="false">H951/2_Girdiler!$B$17</f>
        <v>5.31544945594518</v>
      </c>
      <c r="J951" s="16" t="n">
        <f aca="false">D951+I951</f>
        <v>14.6846182362135</v>
      </c>
    </row>
    <row r="952" customFormat="false" ht="15" hidden="false" customHeight="false" outlineLevel="0" collapsed="false">
      <c r="A952" s="0" t="n">
        <v>940</v>
      </c>
      <c r="B952" s="7" t="n">
        <v>0.487339</v>
      </c>
      <c r="C952" s="7" t="n">
        <v>0.746523</v>
      </c>
      <c r="D952" s="16" t="n">
        <f aca="false">LOGINV(B952,$B$7,$C$7)</f>
        <v>13.3045641905062</v>
      </c>
      <c r="E952" s="16" t="n">
        <f aca="false">LOGINV(C952,$B$8,$C$8)</f>
        <v>167.599158609437</v>
      </c>
      <c r="F952" s="16" t="n">
        <f aca="false">$B$5/100*E952*2_Girdiler!$B$14*2_Girdiler!$B$15*2_Girdiler!$B$16</f>
        <v>4.21679483061345</v>
      </c>
      <c r="G952" s="16" t="n">
        <f aca="false">MIN(MATCH(F952,2_Girdiler!$B$20:$I$20,1),7)</f>
        <v>1</v>
      </c>
      <c r="H952" s="16" t="n">
        <f aca="false">IF(F952&gt;=40,2_Girdiler!$I$21+(F952-40)*(2_Girdiler!$I$21-2_Girdiler!$H$21)/(2_Girdiler!$I$20-2_Girdiler!$H$20),INDEX(2_Girdiler!$B$21:$I$21,G952)+(F952-INDEX(2_Girdiler!$B$20:$I$20,G952))*(INDEX(2_Girdiler!$B$21:$I$21,G952+1)-INDEX(2_Girdiler!$B$21:$I$21,G952))/(INDEX(2_Girdiler!$B$20:$I$20,G952+1)-INDEX(2_Girdiler!$B$20:$I$20,G952)))</f>
        <v>9.27694862734958</v>
      </c>
      <c r="I952" s="16" t="n">
        <f aca="false">H952/2_Girdiler!$B$17</f>
        <v>3.71672621288044</v>
      </c>
      <c r="J952" s="16" t="n">
        <f aca="false">D952+I952</f>
        <v>17.0212904033866</v>
      </c>
    </row>
    <row r="953" customFormat="false" ht="15" hidden="false" customHeight="false" outlineLevel="0" collapsed="false">
      <c r="A953" s="0" t="n">
        <v>941</v>
      </c>
      <c r="B953" s="7" t="n">
        <v>0.441126</v>
      </c>
      <c r="C953" s="7" t="n">
        <v>0.007857</v>
      </c>
      <c r="D953" s="16" t="n">
        <f aca="false">LOGINV(B953,$B$7,$C$7)</f>
        <v>12.4689392350044</v>
      </c>
      <c r="E953" s="16" t="n">
        <f aca="false">LOGINV(C953,$B$8,$C$8)</f>
        <v>22.966336733461</v>
      </c>
      <c r="F953" s="16" t="n">
        <f aca="false">$B$5/100*E953*2_Girdiler!$B$14*2_Girdiler!$B$15*2_Girdiler!$B$16</f>
        <v>0.577833032213878</v>
      </c>
      <c r="G953" s="16" t="n">
        <f aca="false">MIN(MATCH(F953,2_Girdiler!$B$20:$I$20,1),7)</f>
        <v>1</v>
      </c>
      <c r="H953" s="16" t="n">
        <f aca="false">IF(F953&gt;=40,2_Girdiler!$I$21+(F953-40)*(2_Girdiler!$I$21-2_Girdiler!$H$21)/(2_Girdiler!$I$20-2_Girdiler!$H$20),INDEX(2_Girdiler!$B$21:$I$21,G953)+(F953-INDEX(2_Girdiler!$B$20:$I$20,G953))*(INDEX(2_Girdiler!$B$21:$I$21,G953+1)-INDEX(2_Girdiler!$B$21:$I$21,G953))/(INDEX(2_Girdiler!$B$20:$I$20,G953+1)-INDEX(2_Girdiler!$B$20:$I$20,G953)))</f>
        <v>1.27123267087053</v>
      </c>
      <c r="I953" s="16" t="n">
        <f aca="false">H953/2_Girdiler!$B$17</f>
        <v>0.50930796108595</v>
      </c>
      <c r="J953" s="16" t="n">
        <f aca="false">D953+I953</f>
        <v>12.9782471960903</v>
      </c>
    </row>
    <row r="954" customFormat="false" ht="15" hidden="false" customHeight="false" outlineLevel="0" collapsed="false">
      <c r="A954" s="0" t="n">
        <v>942</v>
      </c>
      <c r="B954" s="7" t="n">
        <v>0.605407</v>
      </c>
      <c r="C954" s="7" t="n">
        <v>0.282725</v>
      </c>
      <c r="D954" s="16" t="n">
        <f aca="false">LOGINV(B954,$B$7,$C$7)</f>
        <v>15.7183811882553</v>
      </c>
      <c r="E954" s="16" t="n">
        <f aca="false">LOGINV(C954,$B$8,$C$8)</f>
        <v>75.3555860995496</v>
      </c>
      <c r="F954" s="16" t="n">
        <f aca="false">$B$5/100*E954*2_Girdiler!$B$14*2_Girdiler!$B$15*2_Girdiler!$B$16</f>
        <v>1.89594654626467</v>
      </c>
      <c r="G954" s="16" t="n">
        <f aca="false">MIN(MATCH(F954,2_Girdiler!$B$20:$I$20,1),7)</f>
        <v>1</v>
      </c>
      <c r="H954" s="16" t="n">
        <f aca="false">IF(F954&gt;=40,2_Girdiler!$I$21+(F954-40)*(2_Girdiler!$I$21-2_Girdiler!$H$21)/(2_Girdiler!$I$20-2_Girdiler!$H$20),INDEX(2_Girdiler!$B$21:$I$21,G954)+(F954-INDEX(2_Girdiler!$B$20:$I$20,G954))*(INDEX(2_Girdiler!$B$21:$I$21,G954+1)-INDEX(2_Girdiler!$B$21:$I$21,G954))/(INDEX(2_Girdiler!$B$20:$I$20,G954+1)-INDEX(2_Girdiler!$B$20:$I$20,G954)))</f>
        <v>4.17108240178227</v>
      </c>
      <c r="I954" s="16" t="n">
        <f aca="false">H954/2_Girdiler!$B$17</f>
        <v>1.67110673148328</v>
      </c>
      <c r="J954" s="16" t="n">
        <f aca="false">D954+I954</f>
        <v>17.3894879197386</v>
      </c>
    </row>
    <row r="955" customFormat="false" ht="15" hidden="false" customHeight="false" outlineLevel="0" collapsed="false">
      <c r="A955" s="0" t="n">
        <v>943</v>
      </c>
      <c r="B955" s="7" t="n">
        <v>0.138945</v>
      </c>
      <c r="C955" s="7" t="n">
        <v>0.686105</v>
      </c>
      <c r="D955" s="16" t="n">
        <f aca="false">LOGINV(B955,$B$7,$C$7)</f>
        <v>7.39630950194307</v>
      </c>
      <c r="E955" s="16" t="n">
        <f aca="false">LOGINV(C955,$B$8,$C$8)</f>
        <v>149.335157162148</v>
      </c>
      <c r="F955" s="16" t="n">
        <f aca="false">$B$5/100*E955*2_Girdiler!$B$14*2_Girdiler!$B$15*2_Girdiler!$B$16</f>
        <v>3.75727255419964</v>
      </c>
      <c r="G955" s="16" t="n">
        <f aca="false">MIN(MATCH(F955,2_Girdiler!$B$20:$I$20,1),7)</f>
        <v>1</v>
      </c>
      <c r="H955" s="16" t="n">
        <f aca="false">IF(F955&gt;=40,2_Girdiler!$I$21+(F955-40)*(2_Girdiler!$I$21-2_Girdiler!$H$21)/(2_Girdiler!$I$20-2_Girdiler!$H$20),INDEX(2_Girdiler!$B$21:$I$21,G955)+(F955-INDEX(2_Girdiler!$B$20:$I$20,G955))*(INDEX(2_Girdiler!$B$21:$I$21,G955+1)-INDEX(2_Girdiler!$B$21:$I$21,G955))/(INDEX(2_Girdiler!$B$20:$I$20,G955+1)-INDEX(2_Girdiler!$B$20:$I$20,G955)))</f>
        <v>8.26599961923921</v>
      </c>
      <c r="I955" s="16" t="n">
        <f aca="false">H955/2_Girdiler!$B$17</f>
        <v>3.31169856540032</v>
      </c>
      <c r="J955" s="16" t="n">
        <f aca="false">D955+I955</f>
        <v>10.7080080673434</v>
      </c>
    </row>
    <row r="956" customFormat="false" ht="15" hidden="false" customHeight="false" outlineLevel="0" collapsed="false">
      <c r="A956" s="0" t="n">
        <v>944</v>
      </c>
      <c r="B956" s="7" t="n">
        <v>0.611574</v>
      </c>
      <c r="C956" s="7" t="n">
        <v>0.247291</v>
      </c>
      <c r="D956" s="16" t="n">
        <f aca="false">LOGINV(B956,$B$7,$C$7)</f>
        <v>15.8596859739654</v>
      </c>
      <c r="E956" s="16" t="n">
        <f aca="false">LOGINV(C956,$B$8,$C$8)</f>
        <v>70.2687529677257</v>
      </c>
      <c r="F956" s="16" t="n">
        <f aca="false">$B$5/100*E956*2_Girdiler!$B$14*2_Girdiler!$B$15*2_Girdiler!$B$16</f>
        <v>1.76796182466798</v>
      </c>
      <c r="G956" s="16" t="n">
        <f aca="false">MIN(MATCH(F956,2_Girdiler!$B$20:$I$20,1),7)</f>
        <v>1</v>
      </c>
      <c r="H956" s="16" t="n">
        <f aca="false">IF(F956&gt;=40,2_Girdiler!$I$21+(F956-40)*(2_Girdiler!$I$21-2_Girdiler!$H$21)/(2_Girdiler!$I$20-2_Girdiler!$H$20),INDEX(2_Girdiler!$B$21:$I$21,G956)+(F956-INDEX(2_Girdiler!$B$20:$I$20,G956))*(INDEX(2_Girdiler!$B$21:$I$21,G956+1)-INDEX(2_Girdiler!$B$21:$I$21,G956))/(INDEX(2_Girdiler!$B$20:$I$20,G956+1)-INDEX(2_Girdiler!$B$20:$I$20,G956)))</f>
        <v>3.88951601426955</v>
      </c>
      <c r="I956" s="16" t="n">
        <f aca="false">H956/2_Girdiler!$B$17</f>
        <v>1.55829968520415</v>
      </c>
      <c r="J956" s="16" t="n">
        <f aca="false">D956+I956</f>
        <v>17.4179856591696</v>
      </c>
    </row>
    <row r="957" customFormat="false" ht="15" hidden="false" customHeight="false" outlineLevel="0" collapsed="false">
      <c r="A957" s="0" t="n">
        <v>945</v>
      </c>
      <c r="B957" s="7" t="n">
        <v>0.047169</v>
      </c>
      <c r="C957" s="7" t="n">
        <v>0.815257</v>
      </c>
      <c r="D957" s="16" t="n">
        <f aca="false">LOGINV(B957,$B$7,$C$7)</f>
        <v>5.32972747349625</v>
      </c>
      <c r="E957" s="16" t="n">
        <f aca="false">LOGINV(C957,$B$8,$C$8)</f>
        <v>194.90736273918</v>
      </c>
      <c r="F957" s="16" t="n">
        <f aca="false">$B$5/100*E957*2_Girdiler!$B$14*2_Girdiler!$B$15*2_Girdiler!$B$16</f>
        <v>4.90386924651777</v>
      </c>
      <c r="G957" s="16" t="n">
        <f aca="false">MIN(MATCH(F957,2_Girdiler!$B$20:$I$20,1),7)</f>
        <v>1</v>
      </c>
      <c r="H957" s="16" t="n">
        <f aca="false">IF(F957&gt;=40,2_Girdiler!$I$21+(F957-40)*(2_Girdiler!$I$21-2_Girdiler!$H$21)/(2_Girdiler!$I$20-2_Girdiler!$H$20),INDEX(2_Girdiler!$B$21:$I$21,G957)+(F957-INDEX(2_Girdiler!$B$20:$I$20,G957))*(INDEX(2_Girdiler!$B$21:$I$21,G957+1)-INDEX(2_Girdiler!$B$21:$I$21,G957))/(INDEX(2_Girdiler!$B$20:$I$20,G957+1)-INDEX(2_Girdiler!$B$20:$I$20,G957)))</f>
        <v>10.7885123423391</v>
      </c>
      <c r="I957" s="16" t="n">
        <f aca="false">H957/2_Girdiler!$B$17</f>
        <v>4.3223206499756</v>
      </c>
      <c r="J957" s="16" t="n">
        <f aca="false">D957+I957</f>
        <v>9.65204812347185</v>
      </c>
    </row>
    <row r="958" customFormat="false" ht="15" hidden="false" customHeight="false" outlineLevel="0" collapsed="false">
      <c r="A958" s="0" t="n">
        <v>946</v>
      </c>
      <c r="B958" s="7" t="n">
        <v>0.697613</v>
      </c>
      <c r="C958" s="7" t="n">
        <v>0.127888</v>
      </c>
      <c r="D958" s="16" t="n">
        <f aca="false">LOGINV(B958,$B$7,$C$7)</f>
        <v>18.070503934894</v>
      </c>
      <c r="E958" s="16" t="n">
        <f aca="false">LOGINV(C958,$B$8,$C$8)</f>
        <v>52.4396267960871</v>
      </c>
      <c r="F958" s="16" t="n">
        <f aca="false">$B$5/100*E958*2_Girdiler!$B$14*2_Girdiler!$B$15*2_Girdiler!$B$16</f>
        <v>1.31938101018955</v>
      </c>
      <c r="G958" s="16" t="n">
        <f aca="false">MIN(MATCH(F958,2_Girdiler!$B$20:$I$20,1),7)</f>
        <v>1</v>
      </c>
      <c r="H958" s="16" t="n">
        <f aca="false">IF(F958&gt;=40,2_Girdiler!$I$21+(F958-40)*(2_Girdiler!$I$21-2_Girdiler!$H$21)/(2_Girdiler!$I$20-2_Girdiler!$H$20),INDEX(2_Girdiler!$B$21:$I$21,G958)+(F958-INDEX(2_Girdiler!$B$20:$I$20,G958))*(INDEX(2_Girdiler!$B$21:$I$21,G958+1)-INDEX(2_Girdiler!$B$21:$I$21,G958))/(INDEX(2_Girdiler!$B$20:$I$20,G958+1)-INDEX(2_Girdiler!$B$20:$I$20,G958)))</f>
        <v>2.90263822241701</v>
      </c>
      <c r="I958" s="16" t="n">
        <f aca="false">H958/2_Girdiler!$B$17</f>
        <v>1.162915954494</v>
      </c>
      <c r="J958" s="16" t="n">
        <f aca="false">D958+I958</f>
        <v>19.233419889388</v>
      </c>
    </row>
    <row r="959" customFormat="false" ht="15" hidden="false" customHeight="false" outlineLevel="0" collapsed="false">
      <c r="A959" s="0" t="n">
        <v>947</v>
      </c>
      <c r="B959" s="7" t="n">
        <v>0.782475</v>
      </c>
      <c r="C959" s="7" t="n">
        <v>0.385581</v>
      </c>
      <c r="D959" s="16" t="n">
        <f aca="false">LOGINV(B959,$B$7,$C$7)</f>
        <v>20.9239591621758</v>
      </c>
      <c r="E959" s="16" t="n">
        <f aca="false">LOGINV(C959,$B$8,$C$8)</f>
        <v>90.5119605489079</v>
      </c>
      <c r="F959" s="16" t="n">
        <f aca="false">$B$5/100*E959*2_Girdiler!$B$14*2_Girdiler!$B$15*2_Girdiler!$B$16</f>
        <v>2.27728092741052</v>
      </c>
      <c r="G959" s="16" t="n">
        <f aca="false">MIN(MATCH(F959,2_Girdiler!$B$20:$I$20,1),7)</f>
        <v>1</v>
      </c>
      <c r="H959" s="16" t="n">
        <f aca="false">IF(F959&gt;=40,2_Girdiler!$I$21+(F959-40)*(2_Girdiler!$I$21-2_Girdiler!$H$21)/(2_Girdiler!$I$20-2_Girdiler!$H$20),INDEX(2_Girdiler!$B$21:$I$21,G959)+(F959-INDEX(2_Girdiler!$B$20:$I$20,G959))*(INDEX(2_Girdiler!$B$21:$I$21,G959+1)-INDEX(2_Girdiler!$B$21:$I$21,G959))/(INDEX(2_Girdiler!$B$20:$I$20,G959+1)-INDEX(2_Girdiler!$B$20:$I$20,G959)))</f>
        <v>5.01001804030315</v>
      </c>
      <c r="I959" s="16" t="n">
        <f aca="false">H959/2_Girdiler!$B$17</f>
        <v>2.0072187661471</v>
      </c>
      <c r="J959" s="16" t="n">
        <f aca="false">D959+I959</f>
        <v>22.9311779283228</v>
      </c>
    </row>
    <row r="960" customFormat="false" ht="15" hidden="false" customHeight="false" outlineLevel="0" collapsed="false">
      <c r="A960" s="0" t="n">
        <v>948</v>
      </c>
      <c r="B960" s="7" t="n">
        <v>0.784974</v>
      </c>
      <c r="C960" s="7" t="n">
        <v>0.857526</v>
      </c>
      <c r="D960" s="16" t="n">
        <f aca="false">LOGINV(B960,$B$7,$C$7)</f>
        <v>21.0236044883351</v>
      </c>
      <c r="E960" s="16" t="n">
        <f aca="false">LOGINV(C960,$B$8,$C$8)</f>
        <v>217.770746312897</v>
      </c>
      <c r="F960" s="16" t="n">
        <f aca="false">$B$5/100*E960*2_Girdiler!$B$14*2_Girdiler!$B$15*2_Girdiler!$B$16</f>
        <v>5.47911197723249</v>
      </c>
      <c r="G960" s="16" t="n">
        <f aca="false">MIN(MATCH(F960,2_Girdiler!$B$20:$I$20,1),7)</f>
        <v>2</v>
      </c>
      <c r="H960" s="16" t="n">
        <f aca="false">IF(F960&gt;=40,2_Girdiler!$I$21+(F960-40)*(2_Girdiler!$I$21-2_Girdiler!$H$21)/(2_Girdiler!$I$20-2_Girdiler!$H$20),INDEX(2_Girdiler!$B$21:$I$21,G960)+(F960-INDEX(2_Girdiler!$B$20:$I$20,G960))*(INDEX(2_Girdiler!$B$21:$I$21,G960+1)-INDEX(2_Girdiler!$B$21:$I$21,G960))/(INDEX(2_Girdiler!$B$20:$I$20,G960+1)-INDEX(2_Girdiler!$B$20:$I$20,G960)))</f>
        <v>11.766579163572</v>
      </c>
      <c r="I960" s="16" t="n">
        <f aca="false">H960/2_Girdiler!$B$17</f>
        <v>4.7141743443798</v>
      </c>
      <c r="J960" s="16" t="n">
        <f aca="false">D960+I960</f>
        <v>25.7377788327149</v>
      </c>
    </row>
    <row r="961" customFormat="false" ht="15" hidden="false" customHeight="false" outlineLevel="0" collapsed="false">
      <c r="A961" s="0" t="n">
        <v>949</v>
      </c>
      <c r="B961" s="7" t="n">
        <v>0.156865</v>
      </c>
      <c r="C961" s="7" t="n">
        <v>0.481326</v>
      </c>
      <c r="D961" s="16" t="n">
        <f aca="false">LOGINV(B961,$B$7,$C$7)</f>
        <v>7.72344593502833</v>
      </c>
      <c r="E961" s="16" t="n">
        <f aca="false">LOGINV(C961,$B$8,$C$8)</f>
        <v>105.953781804481</v>
      </c>
      <c r="F961" s="16" t="n">
        <f aca="false">$B$5/100*E961*2_Girdiler!$B$14*2_Girdiler!$B$15*2_Girdiler!$B$16</f>
        <v>2.66579715020073</v>
      </c>
      <c r="G961" s="16" t="n">
        <f aca="false">MIN(MATCH(F961,2_Girdiler!$B$20:$I$20,1),7)</f>
        <v>1</v>
      </c>
      <c r="H961" s="16" t="n">
        <f aca="false">IF(F961&gt;=40,2_Girdiler!$I$21+(F961-40)*(2_Girdiler!$I$21-2_Girdiler!$H$21)/(2_Girdiler!$I$20-2_Girdiler!$H$20),INDEX(2_Girdiler!$B$21:$I$21,G961)+(F961-INDEX(2_Girdiler!$B$20:$I$20,G961))*(INDEX(2_Girdiler!$B$21:$I$21,G961+1)-INDEX(2_Girdiler!$B$21:$I$21,G961))/(INDEX(2_Girdiler!$B$20:$I$20,G961+1)-INDEX(2_Girdiler!$B$20:$I$20,G961)))</f>
        <v>5.86475373044161</v>
      </c>
      <c r="I961" s="16" t="n">
        <f aca="false">H961/2_Girdiler!$B$17</f>
        <v>2.34966094969616</v>
      </c>
      <c r="J961" s="16" t="n">
        <f aca="false">D961+I961</f>
        <v>10.0731068847245</v>
      </c>
    </row>
    <row r="962" customFormat="false" ht="15" hidden="false" customHeight="false" outlineLevel="0" collapsed="false">
      <c r="A962" s="0" t="n">
        <v>950</v>
      </c>
      <c r="B962" s="7" t="n">
        <v>0.768207</v>
      </c>
      <c r="C962" s="7" t="n">
        <v>0.95693</v>
      </c>
      <c r="D962" s="16" t="n">
        <f aca="false">LOGINV(B962,$B$7,$C$7)</f>
        <v>20.375822037187</v>
      </c>
      <c r="E962" s="16" t="n">
        <f aca="false">LOGINV(C962,$B$8,$C$8)</f>
        <v>330.62500012249</v>
      </c>
      <c r="F962" s="16" t="n">
        <f aca="false">$B$5/100*E962*2_Girdiler!$B$14*2_Girdiler!$B$15*2_Girdiler!$B$16</f>
        <v>8.31852500308184</v>
      </c>
      <c r="G962" s="16" t="n">
        <f aca="false">MIN(MATCH(F962,2_Girdiler!$B$20:$I$20,1),7)</f>
        <v>2</v>
      </c>
      <c r="H962" s="16" t="n">
        <f aca="false">IF(F962&gt;=40,2_Girdiler!$I$21+(F962-40)*(2_Girdiler!$I$21-2_Girdiler!$H$21)/(2_Girdiler!$I$20-2_Girdiler!$H$20),INDEX(2_Girdiler!$B$21:$I$21,G962)+(F962-INDEX(2_Girdiler!$B$20:$I$20,G962))*(INDEX(2_Girdiler!$B$21:$I$21,G962+1)-INDEX(2_Girdiler!$B$21:$I$21,G962))/(INDEX(2_Girdiler!$B$20:$I$20,G962+1)-INDEX(2_Girdiler!$B$20:$I$20,G962)))</f>
        <v>16.3096400049309</v>
      </c>
      <c r="I962" s="16" t="n">
        <f aca="false">H962/2_Girdiler!$B$17</f>
        <v>6.53431089941144</v>
      </c>
      <c r="J962" s="16" t="n">
        <f aca="false">D962+I962</f>
        <v>26.9101329365984</v>
      </c>
    </row>
    <row r="963" customFormat="false" ht="15" hidden="false" customHeight="false" outlineLevel="0" collapsed="false">
      <c r="A963" s="0" t="n">
        <v>951</v>
      </c>
      <c r="B963" s="7" t="n">
        <v>0.663421</v>
      </c>
      <c r="C963" s="7" t="n">
        <v>0.654614</v>
      </c>
      <c r="D963" s="16" t="n">
        <f aca="false">LOGINV(B963,$B$7,$C$7)</f>
        <v>17.1315407199247</v>
      </c>
      <c r="E963" s="16" t="n">
        <f aca="false">LOGINV(C963,$B$8,$C$8)</f>
        <v>141.176925826749</v>
      </c>
      <c r="F963" s="16" t="n">
        <f aca="false">$B$5/100*E963*2_Girdiler!$B$14*2_Girdiler!$B$15*2_Girdiler!$B$16</f>
        <v>3.552011453801</v>
      </c>
      <c r="G963" s="16" t="n">
        <f aca="false">MIN(MATCH(F963,2_Girdiler!$B$20:$I$20,1),7)</f>
        <v>1</v>
      </c>
      <c r="H963" s="16" t="n">
        <f aca="false">IF(F963&gt;=40,2_Girdiler!$I$21+(F963-40)*(2_Girdiler!$I$21-2_Girdiler!$H$21)/(2_Girdiler!$I$20-2_Girdiler!$H$20),INDEX(2_Girdiler!$B$21:$I$21,G963)+(F963-INDEX(2_Girdiler!$B$20:$I$20,G963))*(INDEX(2_Girdiler!$B$21:$I$21,G963+1)-INDEX(2_Girdiler!$B$21:$I$21,G963))/(INDEX(2_Girdiler!$B$20:$I$20,G963+1)-INDEX(2_Girdiler!$B$20:$I$20,G963)))</f>
        <v>7.81442519836219</v>
      </c>
      <c r="I963" s="16" t="n">
        <f aca="false">H963/2_Girdiler!$B$17</f>
        <v>3.1307793262669</v>
      </c>
      <c r="J963" s="16" t="n">
        <f aca="false">D963+I963</f>
        <v>20.2623200461916</v>
      </c>
    </row>
    <row r="964" customFormat="false" ht="15" hidden="false" customHeight="false" outlineLevel="0" collapsed="false">
      <c r="A964" s="0" t="n">
        <v>952</v>
      </c>
      <c r="B964" s="7" t="n">
        <v>0.955799</v>
      </c>
      <c r="C964" s="7" t="n">
        <v>0.126672</v>
      </c>
      <c r="D964" s="16" t="n">
        <f aca="false">LOGINV(B964,$B$7,$C$7)</f>
        <v>35.0069709219072</v>
      </c>
      <c r="E964" s="16" t="n">
        <f aca="false">LOGINV(C964,$B$8,$C$8)</f>
        <v>52.2425462795037</v>
      </c>
      <c r="F964" s="16" t="n">
        <f aca="false">$B$5/100*E964*2_Girdiler!$B$14*2_Girdiler!$B$15*2_Girdiler!$B$16</f>
        <v>1.31442246439231</v>
      </c>
      <c r="G964" s="16" t="n">
        <f aca="false">MIN(MATCH(F964,2_Girdiler!$B$20:$I$20,1),7)</f>
        <v>1</v>
      </c>
      <c r="H964" s="16" t="n">
        <f aca="false">IF(F964&gt;=40,2_Girdiler!$I$21+(F964-40)*(2_Girdiler!$I$21-2_Girdiler!$H$21)/(2_Girdiler!$I$20-2_Girdiler!$H$20),INDEX(2_Girdiler!$B$21:$I$21,G964)+(F964-INDEX(2_Girdiler!$B$20:$I$20,G964))*(INDEX(2_Girdiler!$B$21:$I$21,G964+1)-INDEX(2_Girdiler!$B$21:$I$21,G964))/(INDEX(2_Girdiler!$B$20:$I$20,G964+1)-INDEX(2_Girdiler!$B$20:$I$20,G964)))</f>
        <v>2.89172942166309</v>
      </c>
      <c r="I964" s="16" t="n">
        <f aca="false">H964/2_Girdiler!$B$17</f>
        <v>1.15854544137143</v>
      </c>
      <c r="J964" s="16" t="n">
        <f aca="false">D964+I964</f>
        <v>36.1655163632786</v>
      </c>
    </row>
    <row r="965" customFormat="false" ht="15" hidden="false" customHeight="false" outlineLevel="0" collapsed="false">
      <c r="A965" s="0" t="n">
        <v>953</v>
      </c>
      <c r="B965" s="7" t="n">
        <v>0.615517</v>
      </c>
      <c r="C965" s="7" t="n">
        <v>0.709263</v>
      </c>
      <c r="D965" s="16" t="n">
        <f aca="false">LOGINV(B965,$B$7,$C$7)</f>
        <v>15.9510364727919</v>
      </c>
      <c r="E965" s="16" t="n">
        <f aca="false">LOGINV(C965,$B$8,$C$8)</f>
        <v>155.874304230507</v>
      </c>
      <c r="F965" s="16" t="n">
        <f aca="false">$B$5/100*E965*2_Girdiler!$B$14*2_Girdiler!$B$15*2_Girdiler!$B$16</f>
        <v>3.92179749443955</v>
      </c>
      <c r="G965" s="16" t="n">
        <f aca="false">MIN(MATCH(F965,2_Girdiler!$B$20:$I$20,1),7)</f>
        <v>1</v>
      </c>
      <c r="H965" s="16" t="n">
        <f aca="false">IF(F965&gt;=40,2_Girdiler!$I$21+(F965-40)*(2_Girdiler!$I$21-2_Girdiler!$H$21)/(2_Girdiler!$I$20-2_Girdiler!$H$20),INDEX(2_Girdiler!$B$21:$I$21,G965)+(F965-INDEX(2_Girdiler!$B$20:$I$20,G965))*(INDEX(2_Girdiler!$B$21:$I$21,G965+1)-INDEX(2_Girdiler!$B$21:$I$21,G965))/(INDEX(2_Girdiler!$B$20:$I$20,G965+1)-INDEX(2_Girdiler!$B$20:$I$20,G965)))</f>
        <v>8.627954487767</v>
      </c>
      <c r="I965" s="16" t="n">
        <f aca="false">H965/2_Girdiler!$B$17</f>
        <v>3.45671253516306</v>
      </c>
      <c r="J965" s="16" t="n">
        <f aca="false">D965+I965</f>
        <v>19.4077490079549</v>
      </c>
    </row>
    <row r="966" customFormat="false" ht="15" hidden="false" customHeight="false" outlineLevel="0" collapsed="false">
      <c r="A966" s="0" t="n">
        <v>954</v>
      </c>
      <c r="B966" s="7" t="n">
        <v>0.385054</v>
      </c>
      <c r="C966" s="7" t="n">
        <v>0.586646</v>
      </c>
      <c r="D966" s="16" t="n">
        <f aca="false">LOGINV(B966,$B$7,$C$7)</f>
        <v>11.5064641151305</v>
      </c>
      <c r="E966" s="16" t="n">
        <f aca="false">LOGINV(C966,$B$8,$C$8)</f>
        <v>125.781410062103</v>
      </c>
      <c r="F966" s="16" t="n">
        <f aca="false">$B$5/100*E966*2_Girdiler!$B$14*2_Girdiler!$B$15*2_Girdiler!$B$16</f>
        <v>3.16466027716252</v>
      </c>
      <c r="G966" s="16" t="n">
        <f aca="false">MIN(MATCH(F966,2_Girdiler!$B$20:$I$20,1),7)</f>
        <v>1</v>
      </c>
      <c r="H966" s="16" t="n">
        <f aca="false">IF(F966&gt;=40,2_Girdiler!$I$21+(F966-40)*(2_Girdiler!$I$21-2_Girdiler!$H$21)/(2_Girdiler!$I$20-2_Girdiler!$H$20),INDEX(2_Girdiler!$B$21:$I$21,G966)+(F966-INDEX(2_Girdiler!$B$20:$I$20,G966))*(INDEX(2_Girdiler!$B$21:$I$21,G966+1)-INDEX(2_Girdiler!$B$21:$I$21,G966))/(INDEX(2_Girdiler!$B$20:$I$20,G966+1)-INDEX(2_Girdiler!$B$20:$I$20,G966)))</f>
        <v>6.96225260975755</v>
      </c>
      <c r="I966" s="16" t="n">
        <f aca="false">H966/2_Girdiler!$B$17</f>
        <v>2.78936402634517</v>
      </c>
      <c r="J966" s="16" t="n">
        <f aca="false">D966+I966</f>
        <v>14.2958281414757</v>
      </c>
    </row>
    <row r="967" customFormat="false" ht="15" hidden="false" customHeight="false" outlineLevel="0" collapsed="false">
      <c r="A967" s="0" t="n">
        <v>955</v>
      </c>
      <c r="B967" s="7" t="n">
        <v>0.449407</v>
      </c>
      <c r="C967" s="7" t="n">
        <v>0.069965</v>
      </c>
      <c r="D967" s="16" t="n">
        <f aca="false">LOGINV(B967,$B$7,$C$7)</f>
        <v>12.6154364907171</v>
      </c>
      <c r="E967" s="16" t="n">
        <f aca="false">LOGINV(C967,$B$8,$C$8)</f>
        <v>42.1164206851329</v>
      </c>
      <c r="F967" s="16" t="n">
        <f aca="false">$B$5/100*E967*2_Girdiler!$B$14*2_Girdiler!$B$15*2_Girdiler!$B$16</f>
        <v>1.05964914443794</v>
      </c>
      <c r="G967" s="16" t="n">
        <f aca="false">MIN(MATCH(F967,2_Girdiler!$B$20:$I$20,1),7)</f>
        <v>1</v>
      </c>
      <c r="H967" s="16" t="n">
        <f aca="false">IF(F967&gt;=40,2_Girdiler!$I$21+(F967-40)*(2_Girdiler!$I$21-2_Girdiler!$H$21)/(2_Girdiler!$I$20-2_Girdiler!$H$20),INDEX(2_Girdiler!$B$21:$I$21,G967)+(F967-INDEX(2_Girdiler!$B$20:$I$20,G967))*(INDEX(2_Girdiler!$B$21:$I$21,G967+1)-INDEX(2_Girdiler!$B$21:$I$21,G967))/(INDEX(2_Girdiler!$B$20:$I$20,G967+1)-INDEX(2_Girdiler!$B$20:$I$20,G967)))</f>
        <v>2.33122811776348</v>
      </c>
      <c r="I967" s="16" t="n">
        <f aca="false">H967/2_Girdiler!$B$17</f>
        <v>0.933985624103958</v>
      </c>
      <c r="J967" s="16" t="n">
        <f aca="false">D967+I967</f>
        <v>13.5494221148211</v>
      </c>
    </row>
    <row r="968" customFormat="false" ht="15" hidden="false" customHeight="false" outlineLevel="0" collapsed="false">
      <c r="A968" s="0" t="n">
        <v>956</v>
      </c>
      <c r="B968" s="7" t="n">
        <v>0.384267</v>
      </c>
      <c r="C968" s="7" t="n">
        <v>0.001756</v>
      </c>
      <c r="D968" s="16" t="n">
        <f aca="false">LOGINV(B968,$B$7,$C$7)</f>
        <v>11.4932633305519</v>
      </c>
      <c r="E968" s="16" t="n">
        <f aca="false">LOGINV(C968,$B$8,$C$8)</f>
        <v>16.5939756686639</v>
      </c>
      <c r="F968" s="16" t="n">
        <f aca="false">$B$5/100*E968*2_Girdiler!$B$14*2_Girdiler!$B$15*2_Girdiler!$B$16</f>
        <v>0.417504427823584</v>
      </c>
      <c r="G968" s="16" t="n">
        <f aca="false">MIN(MATCH(F968,2_Girdiler!$B$20:$I$20,1),7)</f>
        <v>1</v>
      </c>
      <c r="H968" s="16" t="n">
        <f aca="false">IF(F968&gt;=40,2_Girdiler!$I$21+(F968-40)*(2_Girdiler!$I$21-2_Girdiler!$H$21)/(2_Girdiler!$I$20-2_Girdiler!$H$20),INDEX(2_Girdiler!$B$21:$I$21,G968)+(F968-INDEX(2_Girdiler!$B$20:$I$20,G968))*(INDEX(2_Girdiler!$B$21:$I$21,G968+1)-INDEX(2_Girdiler!$B$21:$I$21,G968))/(INDEX(2_Girdiler!$B$20:$I$20,G968+1)-INDEX(2_Girdiler!$B$20:$I$20,G968)))</f>
        <v>0.918509741211886</v>
      </c>
      <c r="I968" s="16" t="n">
        <f aca="false">H968/2_Girdiler!$B$17</f>
        <v>0.367992684780403</v>
      </c>
      <c r="J968" s="16" t="n">
        <f aca="false">D968+I968</f>
        <v>11.8612560153323</v>
      </c>
    </row>
    <row r="969" customFormat="false" ht="15" hidden="false" customHeight="false" outlineLevel="0" collapsed="false">
      <c r="A969" s="0" t="n">
        <v>957</v>
      </c>
      <c r="B969" s="7" t="n">
        <v>0.716595</v>
      </c>
      <c r="C969" s="7" t="n">
        <v>0.893107</v>
      </c>
      <c r="D969" s="16" t="n">
        <f aca="false">LOGINV(B969,$B$7,$C$7)</f>
        <v>18.6352346395012</v>
      </c>
      <c r="E969" s="16" t="n">
        <f aca="false">LOGINV(C969,$B$8,$C$8)</f>
        <v>243.649064858338</v>
      </c>
      <c r="F969" s="16" t="n">
        <f aca="false">$B$5/100*E969*2_Girdiler!$B$14*2_Girdiler!$B$15*2_Girdiler!$B$16</f>
        <v>6.13021047183578</v>
      </c>
      <c r="G969" s="16" t="n">
        <f aca="false">MIN(MATCH(F969,2_Girdiler!$B$20:$I$20,1),7)</f>
        <v>2</v>
      </c>
      <c r="H969" s="16" t="n">
        <f aca="false">IF(F969&gt;=40,2_Girdiler!$I$21+(F969-40)*(2_Girdiler!$I$21-2_Girdiler!$H$21)/(2_Girdiler!$I$20-2_Girdiler!$H$20),INDEX(2_Girdiler!$B$21:$I$21,G969)+(F969-INDEX(2_Girdiler!$B$20:$I$20,G969))*(INDEX(2_Girdiler!$B$21:$I$21,G969+1)-INDEX(2_Girdiler!$B$21:$I$21,G969))/(INDEX(2_Girdiler!$B$20:$I$20,G969+1)-INDEX(2_Girdiler!$B$20:$I$20,G969)))</f>
        <v>12.8083367549373</v>
      </c>
      <c r="I969" s="16" t="n">
        <f aca="false">H969/2_Girdiler!$B$17</f>
        <v>5.13154517425371</v>
      </c>
      <c r="J969" s="16" t="n">
        <f aca="false">D969+I969</f>
        <v>23.7667798137549</v>
      </c>
    </row>
    <row r="970" customFormat="false" ht="15" hidden="false" customHeight="false" outlineLevel="0" collapsed="false">
      <c r="A970" s="0" t="n">
        <v>958</v>
      </c>
      <c r="B970" s="7" t="n">
        <v>0.178624</v>
      </c>
      <c r="C970" s="7" t="n">
        <v>0.889513</v>
      </c>
      <c r="D970" s="16" t="n">
        <f aca="false">LOGINV(B970,$B$7,$C$7)</f>
        <v>8.10633210605223</v>
      </c>
      <c r="E970" s="16" t="n">
        <f aca="false">LOGINV(C970,$B$8,$C$8)</f>
        <v>240.635613034616</v>
      </c>
      <c r="F970" s="16" t="n">
        <f aca="false">$B$5/100*E970*2_Girdiler!$B$14*2_Girdiler!$B$15*2_Girdiler!$B$16</f>
        <v>6.05439202395094</v>
      </c>
      <c r="G970" s="16" t="n">
        <f aca="false">MIN(MATCH(F970,2_Girdiler!$B$20:$I$20,1),7)</f>
        <v>2</v>
      </c>
      <c r="H970" s="16" t="n">
        <f aca="false">IF(F970&gt;=40,2_Girdiler!$I$21+(F970-40)*(2_Girdiler!$I$21-2_Girdiler!$H$21)/(2_Girdiler!$I$20-2_Girdiler!$H$20),INDEX(2_Girdiler!$B$21:$I$21,G970)+(F970-INDEX(2_Girdiler!$B$20:$I$20,G970))*(INDEX(2_Girdiler!$B$21:$I$21,G970+1)-INDEX(2_Girdiler!$B$21:$I$21,G970))/(INDEX(2_Girdiler!$B$20:$I$20,G970+1)-INDEX(2_Girdiler!$B$20:$I$20,G970)))</f>
        <v>12.6870272383215</v>
      </c>
      <c r="I970" s="16" t="n">
        <f aca="false">H970/2_Girdiler!$B$17</f>
        <v>5.08294360509676</v>
      </c>
      <c r="J970" s="16" t="n">
        <f aca="false">D970+I970</f>
        <v>13.189275711149</v>
      </c>
    </row>
    <row r="971" customFormat="false" ht="15" hidden="false" customHeight="false" outlineLevel="0" collapsed="false">
      <c r="A971" s="0" t="n">
        <v>959</v>
      </c>
      <c r="B971" s="7" t="n">
        <v>0.247086</v>
      </c>
      <c r="C971" s="7" t="n">
        <v>0.026466</v>
      </c>
      <c r="D971" s="16" t="n">
        <f aca="false">LOGINV(B971,$B$7,$C$7)</f>
        <v>9.25081938720757</v>
      </c>
      <c r="E971" s="16" t="n">
        <f aca="false">LOGINV(C971,$B$8,$C$8)</f>
        <v>31.3081932484392</v>
      </c>
      <c r="F971" s="16" t="n">
        <f aca="false">$B$5/100*E971*2_Girdiler!$B$14*2_Girdiler!$B$15*2_Girdiler!$B$16</f>
        <v>0.78771414213073</v>
      </c>
      <c r="G971" s="16" t="n">
        <f aca="false">MIN(MATCH(F971,2_Girdiler!$B$20:$I$20,1),7)</f>
        <v>1</v>
      </c>
      <c r="H971" s="16" t="n">
        <f aca="false">IF(F971&gt;=40,2_Girdiler!$I$21+(F971-40)*(2_Girdiler!$I$21-2_Girdiler!$H$21)/(2_Girdiler!$I$20-2_Girdiler!$H$20),INDEX(2_Girdiler!$B$21:$I$21,G971)+(F971-INDEX(2_Girdiler!$B$20:$I$20,G971))*(INDEX(2_Girdiler!$B$21:$I$21,G971+1)-INDEX(2_Girdiler!$B$21:$I$21,G971))/(INDEX(2_Girdiler!$B$20:$I$20,G971+1)-INDEX(2_Girdiler!$B$20:$I$20,G971)))</f>
        <v>1.73297111268761</v>
      </c>
      <c r="I971" s="16" t="n">
        <f aca="false">H971/2_Girdiler!$B$17</f>
        <v>0.694299323993432</v>
      </c>
      <c r="J971" s="16" t="n">
        <f aca="false">D971+I971</f>
        <v>9.94511871120101</v>
      </c>
    </row>
    <row r="972" customFormat="false" ht="15" hidden="false" customHeight="false" outlineLevel="0" collapsed="false">
      <c r="A972" s="0" t="n">
        <v>960</v>
      </c>
      <c r="B972" s="7" t="n">
        <v>0.318893</v>
      </c>
      <c r="C972" s="7" t="n">
        <v>0.441698</v>
      </c>
      <c r="D972" s="16" t="n">
        <f aca="false">LOGINV(B972,$B$7,$C$7)</f>
        <v>10.4163634762019</v>
      </c>
      <c r="E972" s="16" t="n">
        <f aca="false">LOGINV(C972,$B$8,$C$8)</f>
        <v>99.3408101998251</v>
      </c>
      <c r="F972" s="16" t="n">
        <f aca="false">$B$5/100*E972*2_Girdiler!$B$14*2_Girdiler!$B$15*2_Girdiler!$B$16</f>
        <v>2.4994147846276</v>
      </c>
      <c r="G972" s="16" t="n">
        <f aca="false">MIN(MATCH(F972,2_Girdiler!$B$20:$I$20,1),7)</f>
        <v>1</v>
      </c>
      <c r="H972" s="16" t="n">
        <f aca="false">IF(F972&gt;=40,2_Girdiler!$I$21+(F972-40)*(2_Girdiler!$I$21-2_Girdiler!$H$21)/(2_Girdiler!$I$20-2_Girdiler!$H$20),INDEX(2_Girdiler!$B$21:$I$21,G972)+(F972-INDEX(2_Girdiler!$B$20:$I$20,G972))*(INDEX(2_Girdiler!$B$21:$I$21,G972+1)-INDEX(2_Girdiler!$B$21:$I$21,G972))/(INDEX(2_Girdiler!$B$20:$I$20,G972+1)-INDEX(2_Girdiler!$B$20:$I$20,G972)))</f>
        <v>5.49871252618072</v>
      </c>
      <c r="I972" s="16" t="n">
        <f aca="false">H972/2_Girdiler!$B$17</f>
        <v>2.2030098261942</v>
      </c>
      <c r="J972" s="16" t="n">
        <f aca="false">D972+I972</f>
        <v>12.6193733023961</v>
      </c>
    </row>
    <row r="973" customFormat="false" ht="15" hidden="false" customHeight="false" outlineLevel="0" collapsed="false">
      <c r="A973" s="0" t="n">
        <v>961</v>
      </c>
      <c r="B973" s="7" t="n">
        <v>0.839524</v>
      </c>
      <c r="C973" s="7" t="n">
        <v>0.576101</v>
      </c>
      <c r="D973" s="16" t="n">
        <f aca="false">LOGINV(B973,$B$7,$C$7)</f>
        <v>23.5475414971691</v>
      </c>
      <c r="E973" s="16" t="n">
        <f aca="false">LOGINV(C973,$B$8,$C$8)</f>
        <v>123.608474147723</v>
      </c>
      <c r="F973" s="16" t="n">
        <f aca="false">$B$5/100*E973*2_Girdiler!$B$14*2_Girdiler!$B$15*2_Girdiler!$B$16</f>
        <v>3.10998920955671</v>
      </c>
      <c r="G973" s="16" t="n">
        <f aca="false">MIN(MATCH(F973,2_Girdiler!$B$20:$I$20,1),7)</f>
        <v>1</v>
      </c>
      <c r="H973" s="16" t="n">
        <f aca="false">IF(F973&gt;=40,2_Girdiler!$I$21+(F973-40)*(2_Girdiler!$I$21-2_Girdiler!$H$21)/(2_Girdiler!$I$20-2_Girdiler!$H$20),INDEX(2_Girdiler!$B$21:$I$21,G973)+(F973-INDEX(2_Girdiler!$B$20:$I$20,G973))*(INDEX(2_Girdiler!$B$21:$I$21,G973+1)-INDEX(2_Girdiler!$B$21:$I$21,G973))/(INDEX(2_Girdiler!$B$20:$I$20,G973+1)-INDEX(2_Girdiler!$B$20:$I$20,G973)))</f>
        <v>6.84197626102476</v>
      </c>
      <c r="I973" s="16" t="n">
        <f aca="false">H973/2_Girdiler!$B$17</f>
        <v>2.74117638662851</v>
      </c>
      <c r="J973" s="16" t="n">
        <f aca="false">D973+I973</f>
        <v>26.2887178837977</v>
      </c>
    </row>
    <row r="974" customFormat="false" ht="15" hidden="false" customHeight="false" outlineLevel="0" collapsed="false">
      <c r="A974" s="0" t="n">
        <v>962</v>
      </c>
      <c r="B974" s="7" t="n">
        <v>0.083916</v>
      </c>
      <c r="C974" s="7" t="n">
        <v>0.210796</v>
      </c>
      <c r="D974" s="16" t="n">
        <f aca="false">LOGINV(B974,$B$7,$C$7)</f>
        <v>6.27787742865522</v>
      </c>
      <c r="E974" s="16" t="n">
        <f aca="false">LOGINV(C974,$B$8,$C$8)</f>
        <v>65.0050557528648</v>
      </c>
      <c r="F974" s="16" t="n">
        <f aca="false">$B$5/100*E974*2_Girdiler!$B$14*2_Girdiler!$B$15*2_Girdiler!$B$16</f>
        <v>1.63552720274208</v>
      </c>
      <c r="G974" s="16" t="n">
        <f aca="false">MIN(MATCH(F974,2_Girdiler!$B$20:$I$20,1),7)</f>
        <v>1</v>
      </c>
      <c r="H974" s="16" t="n">
        <f aca="false">IF(F974&gt;=40,2_Girdiler!$I$21+(F974-40)*(2_Girdiler!$I$21-2_Girdiler!$H$21)/(2_Girdiler!$I$20-2_Girdiler!$H$20),INDEX(2_Girdiler!$B$21:$I$21,G974)+(F974-INDEX(2_Girdiler!$B$20:$I$20,G974))*(INDEX(2_Girdiler!$B$21:$I$21,G974+1)-INDEX(2_Girdiler!$B$21:$I$21,G974))/(INDEX(2_Girdiler!$B$20:$I$20,G974+1)-INDEX(2_Girdiler!$B$20:$I$20,G974)))</f>
        <v>3.59815984603257</v>
      </c>
      <c r="I974" s="16" t="n">
        <f aca="false">H974/2_Girdiler!$B$17</f>
        <v>1.44157045113484</v>
      </c>
      <c r="J974" s="16" t="n">
        <f aca="false">D974+I974</f>
        <v>7.71944787979007</v>
      </c>
    </row>
    <row r="975" customFormat="false" ht="15" hidden="false" customHeight="false" outlineLevel="0" collapsed="false">
      <c r="A975" s="0" t="n">
        <v>963</v>
      </c>
      <c r="B975" s="7" t="n">
        <v>0.725008</v>
      </c>
      <c r="C975" s="7" t="n">
        <v>0.491949</v>
      </c>
      <c r="D975" s="16" t="n">
        <f aca="false">LOGINV(B975,$B$7,$C$7)</f>
        <v>18.8970317294177</v>
      </c>
      <c r="E975" s="16" t="n">
        <f aca="false">LOGINV(C975,$B$8,$C$8)</f>
        <v>107.791785376052</v>
      </c>
      <c r="F975" s="16" t="n">
        <f aca="false">$B$5/100*E975*2_Girdiler!$B$14*2_Girdiler!$B$15*2_Girdiler!$B$16</f>
        <v>2.71204132006147</v>
      </c>
      <c r="G975" s="16" t="n">
        <f aca="false">MIN(MATCH(F975,2_Girdiler!$B$20:$I$20,1),7)</f>
        <v>1</v>
      </c>
      <c r="H975" s="16" t="n">
        <f aca="false">IF(F975&gt;=40,2_Girdiler!$I$21+(F975-40)*(2_Girdiler!$I$21-2_Girdiler!$H$21)/(2_Girdiler!$I$20-2_Girdiler!$H$20),INDEX(2_Girdiler!$B$21:$I$21,G975)+(F975-INDEX(2_Girdiler!$B$20:$I$20,G975))*(INDEX(2_Girdiler!$B$21:$I$21,G975+1)-INDEX(2_Girdiler!$B$21:$I$21,G975))/(INDEX(2_Girdiler!$B$20:$I$20,G975+1)-INDEX(2_Girdiler!$B$20:$I$20,G975)))</f>
        <v>5.96649090413523</v>
      </c>
      <c r="I975" s="16" t="n">
        <f aca="false">H975/2_Girdiler!$B$17</f>
        <v>2.39042103531059</v>
      </c>
      <c r="J975" s="16" t="n">
        <f aca="false">D975+I975</f>
        <v>21.2874527647283</v>
      </c>
    </row>
    <row r="976" customFormat="false" ht="15" hidden="false" customHeight="false" outlineLevel="0" collapsed="false">
      <c r="A976" s="0" t="n">
        <v>964</v>
      </c>
      <c r="B976" s="7" t="n">
        <v>0.607122</v>
      </c>
      <c r="C976" s="7" t="n">
        <v>0.143171</v>
      </c>
      <c r="D976" s="16" t="n">
        <f aca="false">LOGINV(B976,$B$7,$C$7)</f>
        <v>15.7574879319341</v>
      </c>
      <c r="E976" s="16" t="n">
        <f aca="false">LOGINV(C976,$B$8,$C$8)</f>
        <v>54.8723463084632</v>
      </c>
      <c r="F976" s="16" t="n">
        <f aca="false">$B$5/100*E976*2_Girdiler!$B$14*2_Girdiler!$B$15*2_Girdiler!$B$16</f>
        <v>1.38058823312093</v>
      </c>
      <c r="G976" s="16" t="n">
        <f aca="false">MIN(MATCH(F976,2_Girdiler!$B$20:$I$20,1),7)</f>
        <v>1</v>
      </c>
      <c r="H976" s="16" t="n">
        <f aca="false">IF(F976&gt;=40,2_Girdiler!$I$21+(F976-40)*(2_Girdiler!$I$21-2_Girdiler!$H$21)/(2_Girdiler!$I$20-2_Girdiler!$H$20),INDEX(2_Girdiler!$B$21:$I$21,G976)+(F976-INDEX(2_Girdiler!$B$20:$I$20,G976))*(INDEX(2_Girdiler!$B$21:$I$21,G976+1)-INDEX(2_Girdiler!$B$21:$I$21,G976))/(INDEX(2_Girdiler!$B$20:$I$20,G976+1)-INDEX(2_Girdiler!$B$20:$I$20,G976)))</f>
        <v>3.03729411286606</v>
      </c>
      <c r="I976" s="16" t="n">
        <f aca="false">H976/2_Girdiler!$B$17</f>
        <v>1.21686462855211</v>
      </c>
      <c r="J976" s="16" t="n">
        <f aca="false">D976+I976</f>
        <v>16.9743525604862</v>
      </c>
    </row>
    <row r="977" customFormat="false" ht="15" hidden="false" customHeight="false" outlineLevel="0" collapsed="false">
      <c r="A977" s="0" t="n">
        <v>965</v>
      </c>
      <c r="B977" s="7" t="n">
        <v>0.58002</v>
      </c>
      <c r="C977" s="7" t="n">
        <v>0.319678</v>
      </c>
      <c r="D977" s="16" t="n">
        <f aca="false">LOGINV(B977,$B$7,$C$7)</f>
        <v>15.1555067031118</v>
      </c>
      <c r="E977" s="16" t="n">
        <f aca="false">LOGINV(C977,$B$8,$C$8)</f>
        <v>80.7007746702781</v>
      </c>
      <c r="F977" s="16" t="n">
        <f aca="false">$B$5/100*E977*2_Girdiler!$B$14*2_Girdiler!$B$15*2_Girdiler!$B$16</f>
        <v>2.0304314907042</v>
      </c>
      <c r="G977" s="16" t="n">
        <f aca="false">MIN(MATCH(F977,2_Girdiler!$B$20:$I$20,1),7)</f>
        <v>1</v>
      </c>
      <c r="H977" s="16" t="n">
        <f aca="false">IF(F977&gt;=40,2_Girdiler!$I$21+(F977-40)*(2_Girdiler!$I$21-2_Girdiler!$H$21)/(2_Girdiler!$I$20-2_Girdiler!$H$20),INDEX(2_Girdiler!$B$21:$I$21,G977)+(F977-INDEX(2_Girdiler!$B$20:$I$20,G977))*(INDEX(2_Girdiler!$B$21:$I$21,G977+1)-INDEX(2_Girdiler!$B$21:$I$21,G977))/(INDEX(2_Girdiler!$B$20:$I$20,G977+1)-INDEX(2_Girdiler!$B$20:$I$20,G977)))</f>
        <v>4.46694927954923</v>
      </c>
      <c r="I977" s="16" t="n">
        <f aca="false">H977/2_Girdiler!$B$17</f>
        <v>1.78964314084504</v>
      </c>
      <c r="J977" s="16" t="n">
        <f aca="false">D977+I977</f>
        <v>16.9451498439568</v>
      </c>
    </row>
    <row r="978" customFormat="false" ht="15" hidden="false" customHeight="false" outlineLevel="0" collapsed="false">
      <c r="A978" s="0" t="n">
        <v>966</v>
      </c>
      <c r="B978" s="7" t="n">
        <v>0.04752</v>
      </c>
      <c r="C978" s="7" t="n">
        <v>0.372836</v>
      </c>
      <c r="D978" s="16" t="n">
        <f aca="false">LOGINV(B978,$B$7,$C$7)</f>
        <v>5.3402992604732</v>
      </c>
      <c r="E978" s="16" t="n">
        <f aca="false">LOGINV(C978,$B$8,$C$8)</f>
        <v>88.575939153641</v>
      </c>
      <c r="F978" s="16" t="n">
        <f aca="false">$B$5/100*E978*2_Girdiler!$B$14*2_Girdiler!$B$15*2_Girdiler!$B$16</f>
        <v>2.22857062910561</v>
      </c>
      <c r="G978" s="16" t="n">
        <f aca="false">MIN(MATCH(F978,2_Girdiler!$B$20:$I$20,1),7)</f>
        <v>1</v>
      </c>
      <c r="H978" s="16" t="n">
        <f aca="false">IF(F978&gt;=40,2_Girdiler!$I$21+(F978-40)*(2_Girdiler!$I$21-2_Girdiler!$H$21)/(2_Girdiler!$I$20-2_Girdiler!$H$20),INDEX(2_Girdiler!$B$21:$I$21,G978)+(F978-INDEX(2_Girdiler!$B$20:$I$20,G978))*(INDEX(2_Girdiler!$B$21:$I$21,G978+1)-INDEX(2_Girdiler!$B$21:$I$21,G978))/(INDEX(2_Girdiler!$B$20:$I$20,G978+1)-INDEX(2_Girdiler!$B$20:$I$20,G978)))</f>
        <v>4.90285538403234</v>
      </c>
      <c r="I978" s="16" t="n">
        <f aca="false">H978/2_Girdiler!$B$17</f>
        <v>1.96428500962834</v>
      </c>
      <c r="J978" s="16" t="n">
        <f aca="false">D978+I978</f>
        <v>7.30458427010154</v>
      </c>
    </row>
    <row r="979" customFormat="false" ht="15" hidden="false" customHeight="false" outlineLevel="0" collapsed="false">
      <c r="A979" s="0" t="n">
        <v>967</v>
      </c>
      <c r="B979" s="7" t="n">
        <v>0.59198</v>
      </c>
      <c r="C979" s="7" t="n">
        <v>0.578712</v>
      </c>
      <c r="D979" s="16" t="n">
        <f aca="false">LOGINV(B979,$B$7,$C$7)</f>
        <v>15.4170528979599</v>
      </c>
      <c r="E979" s="16" t="n">
        <f aca="false">LOGINV(C979,$B$8,$C$8)</f>
        <v>124.141878851747</v>
      </c>
      <c r="F979" s="16" t="n">
        <f aca="false">$B$5/100*E979*2_Girdiler!$B$14*2_Girdiler!$B$15*2_Girdiler!$B$16</f>
        <v>3.12340967190996</v>
      </c>
      <c r="G979" s="16" t="n">
        <f aca="false">MIN(MATCH(F979,2_Girdiler!$B$20:$I$20,1),7)</f>
        <v>1</v>
      </c>
      <c r="H979" s="16" t="n">
        <f aca="false">IF(F979&gt;=40,2_Girdiler!$I$21+(F979-40)*(2_Girdiler!$I$21-2_Girdiler!$H$21)/(2_Girdiler!$I$20-2_Girdiler!$H$20),INDEX(2_Girdiler!$B$21:$I$21,G979)+(F979-INDEX(2_Girdiler!$B$20:$I$20,G979))*(INDEX(2_Girdiler!$B$21:$I$21,G979+1)-INDEX(2_Girdiler!$B$21:$I$21,G979))/(INDEX(2_Girdiler!$B$20:$I$20,G979+1)-INDEX(2_Girdiler!$B$20:$I$20,G979)))</f>
        <v>6.87150127820191</v>
      </c>
      <c r="I979" s="16" t="n">
        <f aca="false">H979/2_Girdiler!$B$17</f>
        <v>2.75300531979243</v>
      </c>
      <c r="J979" s="16" t="n">
        <f aca="false">D979+I979</f>
        <v>18.1700582177523</v>
      </c>
    </row>
    <row r="980" customFormat="false" ht="15" hidden="false" customHeight="false" outlineLevel="0" collapsed="false">
      <c r="A980" s="0" t="n">
        <v>968</v>
      </c>
      <c r="B980" s="7" t="n">
        <v>0.30641</v>
      </c>
      <c r="C980" s="7" t="n">
        <v>0.455404</v>
      </c>
      <c r="D980" s="16" t="n">
        <f aca="false">LOGINV(B980,$B$7,$C$7)</f>
        <v>10.2136646930945</v>
      </c>
      <c r="E980" s="16" t="n">
        <f aca="false">LOGINV(C980,$B$8,$C$8)</f>
        <v>101.587504901843</v>
      </c>
      <c r="F980" s="16" t="n">
        <f aca="false">$B$5/100*E980*2_Girdiler!$B$14*2_Girdiler!$B$15*2_Girdiler!$B$16</f>
        <v>2.55594162333036</v>
      </c>
      <c r="G980" s="16" t="n">
        <f aca="false">MIN(MATCH(F980,2_Girdiler!$B$20:$I$20,1),7)</f>
        <v>1</v>
      </c>
      <c r="H980" s="16" t="n">
        <f aca="false">IF(F980&gt;=40,2_Girdiler!$I$21+(F980-40)*(2_Girdiler!$I$21-2_Girdiler!$H$21)/(2_Girdiler!$I$20-2_Girdiler!$H$20),INDEX(2_Girdiler!$B$21:$I$21,G980)+(F980-INDEX(2_Girdiler!$B$20:$I$20,G980))*(INDEX(2_Girdiler!$B$21:$I$21,G980+1)-INDEX(2_Girdiler!$B$21:$I$21,G980))/(INDEX(2_Girdiler!$B$20:$I$20,G980+1)-INDEX(2_Girdiler!$B$20:$I$20,G980)))</f>
        <v>5.62307157132679</v>
      </c>
      <c r="I980" s="16" t="n">
        <f aca="false">H980/2_Girdiler!$B$17</f>
        <v>2.25283316158926</v>
      </c>
      <c r="J980" s="16" t="n">
        <f aca="false">D980+I980</f>
        <v>12.4664978546838</v>
      </c>
    </row>
    <row r="981" customFormat="false" ht="15" hidden="false" customHeight="false" outlineLevel="0" collapsed="false">
      <c r="A981" s="0" t="n">
        <v>969</v>
      </c>
      <c r="B981" s="7" t="n">
        <v>0.32793</v>
      </c>
      <c r="C981" s="7" t="n">
        <v>0.471141</v>
      </c>
      <c r="D981" s="16" t="n">
        <f aca="false">LOGINV(B981,$B$7,$C$7)</f>
        <v>10.5634754426789</v>
      </c>
      <c r="E981" s="16" t="n">
        <f aca="false">LOGINV(C981,$B$8,$C$8)</f>
        <v>104.218911038121</v>
      </c>
      <c r="F981" s="16" t="n">
        <f aca="false">$B$5/100*E981*2_Girdiler!$B$14*2_Girdiler!$B$15*2_Girdiler!$B$16</f>
        <v>2.62214780171911</v>
      </c>
      <c r="G981" s="16" t="n">
        <f aca="false">MIN(MATCH(F981,2_Girdiler!$B$20:$I$20,1),7)</f>
        <v>1</v>
      </c>
      <c r="H981" s="16" t="n">
        <f aca="false">IF(F981&gt;=40,2_Girdiler!$I$21+(F981-40)*(2_Girdiler!$I$21-2_Girdiler!$H$21)/(2_Girdiler!$I$20-2_Girdiler!$H$20),INDEX(2_Girdiler!$B$21:$I$21,G981)+(F981-INDEX(2_Girdiler!$B$20:$I$20,G981))*(INDEX(2_Girdiler!$B$21:$I$21,G981+1)-INDEX(2_Girdiler!$B$21:$I$21,G981))/(INDEX(2_Girdiler!$B$20:$I$20,G981+1)-INDEX(2_Girdiler!$B$20:$I$20,G981)))</f>
        <v>5.76872516378205</v>
      </c>
      <c r="I981" s="16" t="n">
        <f aca="false">H981/2_Girdiler!$B$17</f>
        <v>2.31118796625884</v>
      </c>
      <c r="J981" s="16" t="n">
        <f aca="false">D981+I981</f>
        <v>12.8746634089378</v>
      </c>
    </row>
    <row r="982" customFormat="false" ht="15" hidden="false" customHeight="false" outlineLevel="0" collapsed="false">
      <c r="A982" s="0" t="n">
        <v>970</v>
      </c>
      <c r="B982" s="7" t="n">
        <v>0.787845</v>
      </c>
      <c r="C982" s="7" t="n">
        <v>0.636002</v>
      </c>
      <c r="D982" s="16" t="n">
        <f aca="false">LOGINV(B982,$B$7,$C$7)</f>
        <v>21.1395093479121</v>
      </c>
      <c r="E982" s="16" t="n">
        <f aca="false">LOGINV(C982,$B$8,$C$8)</f>
        <v>136.69185477328</v>
      </c>
      <c r="F982" s="16" t="n">
        <f aca="false">$B$5/100*E982*2_Girdiler!$B$14*2_Girdiler!$B$15*2_Girdiler!$B$16</f>
        <v>3.43916706609573</v>
      </c>
      <c r="G982" s="16" t="n">
        <f aca="false">MIN(MATCH(F982,2_Girdiler!$B$20:$I$20,1),7)</f>
        <v>1</v>
      </c>
      <c r="H982" s="16" t="n">
        <f aca="false">IF(F982&gt;=40,2_Girdiler!$I$21+(F982-40)*(2_Girdiler!$I$21-2_Girdiler!$H$21)/(2_Girdiler!$I$20-2_Girdiler!$H$20),INDEX(2_Girdiler!$B$21:$I$21,G982)+(F982-INDEX(2_Girdiler!$B$20:$I$20,G982))*(INDEX(2_Girdiler!$B$21:$I$21,G982+1)-INDEX(2_Girdiler!$B$21:$I$21,G982))/(INDEX(2_Girdiler!$B$20:$I$20,G982+1)-INDEX(2_Girdiler!$B$20:$I$20,G982)))</f>
        <v>7.5661675454106</v>
      </c>
      <c r="I982" s="16" t="n">
        <f aca="false">H982/2_Girdiler!$B$17</f>
        <v>3.03131712556514</v>
      </c>
      <c r="J982" s="16" t="n">
        <f aca="false">D982+I982</f>
        <v>24.1708264734772</v>
      </c>
    </row>
    <row r="983" customFormat="false" ht="15" hidden="false" customHeight="false" outlineLevel="0" collapsed="false">
      <c r="A983" s="0" t="n">
        <v>971</v>
      </c>
      <c r="B983" s="7" t="n">
        <v>0.44464</v>
      </c>
      <c r="C983" s="7" t="n">
        <v>0.17906</v>
      </c>
      <c r="D983" s="16" t="n">
        <f aca="false">LOGINV(B983,$B$7,$C$7)</f>
        <v>12.5309474261498</v>
      </c>
      <c r="E983" s="16" t="n">
        <f aca="false">LOGINV(C983,$B$8,$C$8)</f>
        <v>60.3429876621437</v>
      </c>
      <c r="F983" s="16" t="n">
        <f aca="false">$B$5/100*E983*2_Girdiler!$B$14*2_Girdiler!$B$15*2_Girdiler!$B$16</f>
        <v>1.51822956957953</v>
      </c>
      <c r="G983" s="16" t="n">
        <f aca="false">MIN(MATCH(F983,2_Girdiler!$B$20:$I$20,1),7)</f>
        <v>1</v>
      </c>
      <c r="H983" s="16" t="n">
        <f aca="false">IF(F983&gt;=40,2_Girdiler!$I$21+(F983-40)*(2_Girdiler!$I$21-2_Girdiler!$H$21)/(2_Girdiler!$I$20-2_Girdiler!$H$20),INDEX(2_Girdiler!$B$21:$I$21,G983)+(F983-INDEX(2_Girdiler!$B$20:$I$20,G983))*(INDEX(2_Girdiler!$B$21:$I$21,G983+1)-INDEX(2_Girdiler!$B$21:$I$21,G983))/(INDEX(2_Girdiler!$B$20:$I$20,G983+1)-INDEX(2_Girdiler!$B$20:$I$20,G983)))</f>
        <v>3.34010505307498</v>
      </c>
      <c r="I983" s="16" t="n">
        <f aca="false">H983/2_Girdiler!$B$17</f>
        <v>1.33818311421273</v>
      </c>
      <c r="J983" s="16" t="n">
        <f aca="false">D983+I983</f>
        <v>13.8691305403625</v>
      </c>
    </row>
    <row r="984" customFormat="false" ht="15" hidden="false" customHeight="false" outlineLevel="0" collapsed="false">
      <c r="A984" s="0" t="n">
        <v>972</v>
      </c>
      <c r="B984" s="7" t="n">
        <v>0.227288</v>
      </c>
      <c r="C984" s="7" t="n">
        <v>0.756133</v>
      </c>
      <c r="D984" s="16" t="n">
        <f aca="false">LOGINV(B984,$B$7,$C$7)</f>
        <v>8.9260310338029</v>
      </c>
      <c r="E984" s="16" t="n">
        <f aca="false">LOGINV(C984,$B$8,$C$8)</f>
        <v>170.912677157186</v>
      </c>
      <c r="F984" s="16" t="n">
        <f aca="false">$B$5/100*E984*2_Girdiler!$B$14*2_Girdiler!$B$15*2_Girdiler!$B$16</f>
        <v>4.3001629572748</v>
      </c>
      <c r="G984" s="16" t="n">
        <f aca="false">MIN(MATCH(F984,2_Girdiler!$B$20:$I$20,1),7)</f>
        <v>1</v>
      </c>
      <c r="H984" s="16" t="n">
        <f aca="false">IF(F984&gt;=40,2_Girdiler!$I$21+(F984-40)*(2_Girdiler!$I$21-2_Girdiler!$H$21)/(2_Girdiler!$I$20-2_Girdiler!$H$20),INDEX(2_Girdiler!$B$21:$I$21,G984)+(F984-INDEX(2_Girdiler!$B$20:$I$20,G984))*(INDEX(2_Girdiler!$B$21:$I$21,G984+1)-INDEX(2_Girdiler!$B$21:$I$21,G984))/(INDEX(2_Girdiler!$B$20:$I$20,G984+1)-INDEX(2_Girdiler!$B$20:$I$20,G984)))</f>
        <v>9.46035850600456</v>
      </c>
      <c r="I984" s="16" t="n">
        <f aca="false">H984/2_Girdiler!$B$17</f>
        <v>3.79020773477747</v>
      </c>
      <c r="J984" s="16" t="n">
        <f aca="false">D984+I984</f>
        <v>12.7162387685804</v>
      </c>
    </row>
    <row r="985" customFormat="false" ht="15" hidden="false" customHeight="false" outlineLevel="0" collapsed="false">
      <c r="A985" s="0" t="n">
        <v>973</v>
      </c>
      <c r="B985" s="7" t="n">
        <v>0.287944</v>
      </c>
      <c r="C985" s="7" t="n">
        <v>0.698227</v>
      </c>
      <c r="D985" s="16" t="n">
        <f aca="false">LOGINV(B985,$B$7,$C$7)</f>
        <v>9.91441558787167</v>
      </c>
      <c r="E985" s="16" t="n">
        <f aca="false">LOGINV(C985,$B$8,$C$8)</f>
        <v>152.694984690621</v>
      </c>
      <c r="F985" s="16" t="n">
        <f aca="false">$B$5/100*E985*2_Girdiler!$B$14*2_Girdiler!$B$15*2_Girdiler!$B$16</f>
        <v>3.84180581481602</v>
      </c>
      <c r="G985" s="16" t="n">
        <f aca="false">MIN(MATCH(F985,2_Girdiler!$B$20:$I$20,1),7)</f>
        <v>1</v>
      </c>
      <c r="H985" s="16" t="n">
        <f aca="false">IF(F985&gt;=40,2_Girdiler!$I$21+(F985-40)*(2_Girdiler!$I$21-2_Girdiler!$H$21)/(2_Girdiler!$I$20-2_Girdiler!$H$20),INDEX(2_Girdiler!$B$21:$I$21,G985)+(F985-INDEX(2_Girdiler!$B$20:$I$20,G985))*(INDEX(2_Girdiler!$B$21:$I$21,G985+1)-INDEX(2_Girdiler!$B$21:$I$21,G985))/(INDEX(2_Girdiler!$B$20:$I$20,G985+1)-INDEX(2_Girdiler!$B$20:$I$20,G985)))</f>
        <v>8.45197279259524</v>
      </c>
      <c r="I985" s="16" t="n">
        <f aca="false">H985/2_Girdiler!$B$17</f>
        <v>3.3862070483154</v>
      </c>
      <c r="J985" s="16" t="n">
        <f aca="false">D985+I985</f>
        <v>13.3006226361871</v>
      </c>
    </row>
    <row r="986" customFormat="false" ht="15" hidden="false" customHeight="false" outlineLevel="0" collapsed="false">
      <c r="A986" s="0" t="n">
        <v>974</v>
      </c>
      <c r="B986" s="7" t="n">
        <v>0.147501</v>
      </c>
      <c r="C986" s="7" t="n">
        <v>0.141409</v>
      </c>
      <c r="D986" s="16" t="n">
        <f aca="false">LOGINV(B986,$B$7,$C$7)</f>
        <v>7.55405313683851</v>
      </c>
      <c r="E986" s="16" t="n">
        <f aca="false">LOGINV(C986,$B$8,$C$8)</f>
        <v>54.5957128649333</v>
      </c>
      <c r="F986" s="16" t="n">
        <f aca="false">$B$5/100*E986*2_Girdiler!$B$14*2_Girdiler!$B$15*2_Girdiler!$B$16</f>
        <v>1.37362813568172</v>
      </c>
      <c r="G986" s="16" t="n">
        <f aca="false">MIN(MATCH(F986,2_Girdiler!$B$20:$I$20,1),7)</f>
        <v>1</v>
      </c>
      <c r="H986" s="16" t="n">
        <f aca="false">IF(F986&gt;=40,2_Girdiler!$I$21+(F986-40)*(2_Girdiler!$I$21-2_Girdiler!$H$21)/(2_Girdiler!$I$20-2_Girdiler!$H$20),INDEX(2_Girdiler!$B$21:$I$21,G986)+(F986-INDEX(2_Girdiler!$B$20:$I$20,G986))*(INDEX(2_Girdiler!$B$21:$I$21,G986+1)-INDEX(2_Girdiler!$B$21:$I$21,G986))/(INDEX(2_Girdiler!$B$20:$I$20,G986+1)-INDEX(2_Girdiler!$B$20:$I$20,G986)))</f>
        <v>3.02198189849979</v>
      </c>
      <c r="I986" s="16" t="n">
        <f aca="false">H986/2_Girdiler!$B$17</f>
        <v>1.21072992728357</v>
      </c>
      <c r="J986" s="16" t="n">
        <f aca="false">D986+I986</f>
        <v>8.76478306412208</v>
      </c>
    </row>
    <row r="987" customFormat="false" ht="15" hidden="false" customHeight="false" outlineLevel="0" collapsed="false">
      <c r="A987" s="0" t="n">
        <v>975</v>
      </c>
      <c r="B987" s="7" t="n">
        <v>0.843606</v>
      </c>
      <c r="C987" s="7" t="n">
        <v>0.654677</v>
      </c>
      <c r="D987" s="16" t="n">
        <f aca="false">LOGINV(B987,$B$7,$C$7)</f>
        <v>23.7702205207345</v>
      </c>
      <c r="E987" s="16" t="n">
        <f aca="false">LOGINV(C987,$B$8,$C$8)</f>
        <v>141.192503152871</v>
      </c>
      <c r="F987" s="16" t="n">
        <f aca="false">$B$5/100*E987*2_Girdiler!$B$14*2_Girdiler!$B$15*2_Girdiler!$B$16</f>
        <v>3.55240337932624</v>
      </c>
      <c r="G987" s="16" t="n">
        <f aca="false">MIN(MATCH(F987,2_Girdiler!$B$20:$I$20,1),7)</f>
        <v>1</v>
      </c>
      <c r="H987" s="16" t="n">
        <f aca="false">IF(F987&gt;=40,2_Girdiler!$I$21+(F987-40)*(2_Girdiler!$I$21-2_Girdiler!$H$21)/(2_Girdiler!$I$20-2_Girdiler!$H$20),INDEX(2_Girdiler!$B$21:$I$21,G987)+(F987-INDEX(2_Girdiler!$B$20:$I$20,G987))*(INDEX(2_Girdiler!$B$21:$I$21,G987+1)-INDEX(2_Girdiler!$B$21:$I$21,G987))/(INDEX(2_Girdiler!$B$20:$I$20,G987+1)-INDEX(2_Girdiler!$B$20:$I$20,G987)))</f>
        <v>7.81528743451772</v>
      </c>
      <c r="I987" s="16" t="n">
        <f aca="false">H987/2_Girdiler!$B$17</f>
        <v>3.1311247734446</v>
      </c>
      <c r="J987" s="16" t="n">
        <f aca="false">D987+I987</f>
        <v>26.9013452941791</v>
      </c>
    </row>
    <row r="988" customFormat="false" ht="15" hidden="false" customHeight="false" outlineLevel="0" collapsed="false">
      <c r="A988" s="0" t="n">
        <v>976</v>
      </c>
      <c r="B988" s="7" t="n">
        <v>0.1462</v>
      </c>
      <c r="C988" s="7" t="n">
        <v>0.907359</v>
      </c>
      <c r="D988" s="16" t="n">
        <f aca="false">LOGINV(B988,$B$7,$C$7)</f>
        <v>7.53025992665081</v>
      </c>
      <c r="E988" s="16" t="n">
        <f aca="false">LOGINV(C988,$B$8,$C$8)</f>
        <v>256.800848931503</v>
      </c>
      <c r="F988" s="16" t="n">
        <f aca="false">$B$5/100*E988*2_Girdiler!$B$14*2_Girdiler!$B$15*2_Girdiler!$B$16</f>
        <v>6.4611093591166</v>
      </c>
      <c r="G988" s="16" t="n">
        <f aca="false">MIN(MATCH(F988,2_Girdiler!$B$20:$I$20,1),7)</f>
        <v>2</v>
      </c>
      <c r="H988" s="16" t="n">
        <f aca="false">IF(F988&gt;=40,2_Girdiler!$I$21+(F988-40)*(2_Girdiler!$I$21-2_Girdiler!$H$21)/(2_Girdiler!$I$20-2_Girdiler!$H$20),INDEX(2_Girdiler!$B$21:$I$21,G988)+(F988-INDEX(2_Girdiler!$B$20:$I$20,G988))*(INDEX(2_Girdiler!$B$21:$I$21,G988+1)-INDEX(2_Girdiler!$B$21:$I$21,G988))/(INDEX(2_Girdiler!$B$20:$I$20,G988+1)-INDEX(2_Girdiler!$B$20:$I$20,G988)))</f>
        <v>13.3377749745866</v>
      </c>
      <c r="I988" s="16" t="n">
        <f aca="false">H988/2_Girdiler!$B$17</f>
        <v>5.34365984558757</v>
      </c>
      <c r="J988" s="16" t="n">
        <f aca="false">D988+I988</f>
        <v>12.8739197722384</v>
      </c>
    </row>
    <row r="989" customFormat="false" ht="15" hidden="false" customHeight="false" outlineLevel="0" collapsed="false">
      <c r="A989" s="0" t="n">
        <v>977</v>
      </c>
      <c r="B989" s="7" t="n">
        <v>0.850503</v>
      </c>
      <c r="C989" s="7" t="n">
        <v>0.552673</v>
      </c>
      <c r="D989" s="16" t="n">
        <f aca="false">LOGINV(B989,$B$7,$C$7)</f>
        <v>24.1603247189258</v>
      </c>
      <c r="E989" s="16" t="n">
        <f aca="false">LOGINV(C989,$B$8,$C$8)</f>
        <v>118.950166802566</v>
      </c>
      <c r="F989" s="16" t="n">
        <f aca="false">$B$5/100*E989*2_Girdiler!$B$14*2_Girdiler!$B$15*2_Girdiler!$B$16</f>
        <v>2.99278619675256</v>
      </c>
      <c r="G989" s="16" t="n">
        <f aca="false">MIN(MATCH(F989,2_Girdiler!$B$20:$I$20,1),7)</f>
        <v>1</v>
      </c>
      <c r="H989" s="16" t="n">
        <f aca="false">IF(F989&gt;=40,2_Girdiler!$I$21+(F989-40)*(2_Girdiler!$I$21-2_Girdiler!$H$21)/(2_Girdiler!$I$20-2_Girdiler!$H$20),INDEX(2_Girdiler!$B$21:$I$21,G989)+(F989-INDEX(2_Girdiler!$B$20:$I$20,G989))*(INDEX(2_Girdiler!$B$21:$I$21,G989+1)-INDEX(2_Girdiler!$B$21:$I$21,G989))/(INDEX(2_Girdiler!$B$20:$I$20,G989+1)-INDEX(2_Girdiler!$B$20:$I$20,G989)))</f>
        <v>6.58412963285564</v>
      </c>
      <c r="I989" s="16" t="n">
        <f aca="false">H989/2_Girdiler!$B$17</f>
        <v>2.63787244906075</v>
      </c>
      <c r="J989" s="16" t="n">
        <f aca="false">D989+I989</f>
        <v>26.7981971679865</v>
      </c>
    </row>
    <row r="990" customFormat="false" ht="15" hidden="false" customHeight="false" outlineLevel="0" collapsed="false">
      <c r="A990" s="0" t="n">
        <v>978</v>
      </c>
      <c r="B990" s="7" t="n">
        <v>0.369664</v>
      </c>
      <c r="C990" s="7" t="n">
        <v>0.222336</v>
      </c>
      <c r="D990" s="16" t="n">
        <f aca="false">LOGINV(B990,$B$7,$C$7)</f>
        <v>11.2495580020194</v>
      </c>
      <c r="E990" s="16" t="n">
        <f aca="false">LOGINV(C990,$B$8,$C$8)</f>
        <v>66.6767013567237</v>
      </c>
      <c r="F990" s="16" t="n">
        <f aca="false">$B$5/100*E990*2_Girdiler!$B$14*2_Girdiler!$B$15*2_Girdiler!$B$16</f>
        <v>1.67758580613517</v>
      </c>
      <c r="G990" s="16" t="n">
        <f aca="false">MIN(MATCH(F990,2_Girdiler!$B$20:$I$20,1),7)</f>
        <v>1</v>
      </c>
      <c r="H990" s="16" t="n">
        <f aca="false">IF(F990&gt;=40,2_Girdiler!$I$21+(F990-40)*(2_Girdiler!$I$21-2_Girdiler!$H$21)/(2_Girdiler!$I$20-2_Girdiler!$H$20),INDEX(2_Girdiler!$B$21:$I$21,G990)+(F990-INDEX(2_Girdiler!$B$20:$I$20,G990))*(INDEX(2_Girdiler!$B$21:$I$21,G990+1)-INDEX(2_Girdiler!$B$21:$I$21,G990))/(INDEX(2_Girdiler!$B$20:$I$20,G990+1)-INDEX(2_Girdiler!$B$20:$I$20,G990)))</f>
        <v>3.69068877349737</v>
      </c>
      <c r="I990" s="16" t="n">
        <f aca="false">H990/2_Girdiler!$B$17</f>
        <v>1.4786413355358</v>
      </c>
      <c r="J990" s="16" t="n">
        <f aca="false">D990+I990</f>
        <v>12.7281993375552</v>
      </c>
    </row>
    <row r="991" customFormat="false" ht="15" hidden="false" customHeight="false" outlineLevel="0" collapsed="false">
      <c r="A991" s="0" t="n">
        <v>979</v>
      </c>
      <c r="B991" s="7" t="n">
        <v>0.339041</v>
      </c>
      <c r="C991" s="7" t="n">
        <v>0.696195</v>
      </c>
      <c r="D991" s="16" t="n">
        <f aca="false">LOGINV(B991,$B$7,$C$7)</f>
        <v>10.7449232552923</v>
      </c>
      <c r="E991" s="16" t="n">
        <f aca="false">LOGINV(C991,$B$8,$C$8)</f>
        <v>152.122418694831</v>
      </c>
      <c r="F991" s="16" t="n">
        <f aca="false">$B$5/100*E991*2_Girdiler!$B$14*2_Girdiler!$B$15*2_Girdiler!$B$16</f>
        <v>3.82740005436194</v>
      </c>
      <c r="G991" s="16" t="n">
        <f aca="false">MIN(MATCH(F991,2_Girdiler!$B$20:$I$20,1),7)</f>
        <v>1</v>
      </c>
      <c r="H991" s="16" t="n">
        <f aca="false">IF(F991&gt;=40,2_Girdiler!$I$21+(F991-40)*(2_Girdiler!$I$21-2_Girdiler!$H$21)/(2_Girdiler!$I$20-2_Girdiler!$H$20),INDEX(2_Girdiler!$B$21:$I$21,G991)+(F991-INDEX(2_Girdiler!$B$20:$I$20,G991))*(INDEX(2_Girdiler!$B$21:$I$21,G991+1)-INDEX(2_Girdiler!$B$21:$I$21,G991))/(INDEX(2_Girdiler!$B$20:$I$20,G991+1)-INDEX(2_Girdiler!$B$20:$I$20,G991)))</f>
        <v>8.42028011959626</v>
      </c>
      <c r="I991" s="16" t="n">
        <f aca="false">H991/2_Girdiler!$B$17</f>
        <v>3.37350966329979</v>
      </c>
      <c r="J991" s="16" t="n">
        <f aca="false">D991+I991</f>
        <v>14.1184329185921</v>
      </c>
    </row>
    <row r="992" customFormat="false" ht="15" hidden="false" customHeight="false" outlineLevel="0" collapsed="false">
      <c r="A992" s="0" t="n">
        <v>980</v>
      </c>
      <c r="B992" s="7" t="n">
        <v>0.203622</v>
      </c>
      <c r="C992" s="7" t="n">
        <v>0.753422</v>
      </c>
      <c r="D992" s="16" t="n">
        <f aca="false">LOGINV(B992,$B$7,$C$7)</f>
        <v>8.53224821269196</v>
      </c>
      <c r="E992" s="16" t="n">
        <f aca="false">LOGINV(C992,$B$8,$C$8)</f>
        <v>169.96436943145</v>
      </c>
      <c r="F992" s="16" t="n">
        <f aca="false">$B$5/100*E992*2_Girdiler!$B$14*2_Girdiler!$B$15*2_Girdiler!$B$16</f>
        <v>4.27630353489528</v>
      </c>
      <c r="G992" s="16" t="n">
        <f aca="false">MIN(MATCH(F992,2_Girdiler!$B$20:$I$20,1),7)</f>
        <v>1</v>
      </c>
      <c r="H992" s="16" t="n">
        <f aca="false">IF(F992&gt;=40,2_Girdiler!$I$21+(F992-40)*(2_Girdiler!$I$21-2_Girdiler!$H$21)/(2_Girdiler!$I$20-2_Girdiler!$H$20),INDEX(2_Girdiler!$B$21:$I$21,G992)+(F992-INDEX(2_Girdiler!$B$20:$I$20,G992))*(INDEX(2_Girdiler!$B$21:$I$21,G992+1)-INDEX(2_Girdiler!$B$21:$I$21,G992))/(INDEX(2_Girdiler!$B$20:$I$20,G992+1)-INDEX(2_Girdiler!$B$20:$I$20,G992)))</f>
        <v>9.40786777676961</v>
      </c>
      <c r="I992" s="16" t="n">
        <f aca="false">H992/2_Girdiler!$B$17</f>
        <v>3.76917779518013</v>
      </c>
      <c r="J992" s="16" t="n">
        <f aca="false">D992+I992</f>
        <v>12.3014260078721</v>
      </c>
    </row>
    <row r="993" customFormat="false" ht="15" hidden="false" customHeight="false" outlineLevel="0" collapsed="false">
      <c r="A993" s="0" t="n">
        <v>981</v>
      </c>
      <c r="B993" s="7" t="n">
        <v>0.972622</v>
      </c>
      <c r="C993" s="7" t="n">
        <v>0.728897</v>
      </c>
      <c r="D993" s="16" t="n">
        <f aca="false">LOGINV(B993,$B$7,$C$7)</f>
        <v>39.5062155315678</v>
      </c>
      <c r="E993" s="16" t="n">
        <f aca="false">LOGINV(C993,$B$8,$C$8)</f>
        <v>161.846560937469</v>
      </c>
      <c r="F993" s="16" t="n">
        <f aca="false">$B$5/100*E993*2_Girdiler!$B$14*2_Girdiler!$B$15*2_Girdiler!$B$16</f>
        <v>4.07205947318671</v>
      </c>
      <c r="G993" s="16" t="n">
        <f aca="false">MIN(MATCH(F993,2_Girdiler!$B$20:$I$20,1),7)</f>
        <v>1</v>
      </c>
      <c r="H993" s="16" t="n">
        <f aca="false">IF(F993&gt;=40,2_Girdiler!$I$21+(F993-40)*(2_Girdiler!$I$21-2_Girdiler!$H$21)/(2_Girdiler!$I$20-2_Girdiler!$H$20),INDEX(2_Girdiler!$B$21:$I$21,G993)+(F993-INDEX(2_Girdiler!$B$20:$I$20,G993))*(INDEX(2_Girdiler!$B$21:$I$21,G993+1)-INDEX(2_Girdiler!$B$21:$I$21,G993))/(INDEX(2_Girdiler!$B$20:$I$20,G993+1)-INDEX(2_Girdiler!$B$20:$I$20,G993)))</f>
        <v>8.95853084101076</v>
      </c>
      <c r="I993" s="16" t="n">
        <f aca="false">H993/2_Girdiler!$B$17</f>
        <v>3.58915498437931</v>
      </c>
      <c r="J993" s="16" t="n">
        <f aca="false">D993+I993</f>
        <v>43.0953705159471</v>
      </c>
    </row>
    <row r="994" customFormat="false" ht="15" hidden="false" customHeight="false" outlineLevel="0" collapsed="false">
      <c r="A994" s="0" t="n">
        <v>982</v>
      </c>
      <c r="B994" s="7" t="n">
        <v>0.077661</v>
      </c>
      <c r="C994" s="7" t="n">
        <v>0.253208</v>
      </c>
      <c r="D994" s="16" t="n">
        <f aca="false">LOGINV(B994,$B$7,$C$7)</f>
        <v>6.13337180085907</v>
      </c>
      <c r="E994" s="16" t="n">
        <f aca="false">LOGINV(C994,$B$8,$C$8)</f>
        <v>71.1179951879517</v>
      </c>
      <c r="F994" s="16" t="n">
        <f aca="false">$B$5/100*E994*2_Girdiler!$B$14*2_Girdiler!$B$15*2_Girdiler!$B$16</f>
        <v>1.78932875892887</v>
      </c>
      <c r="G994" s="16" t="n">
        <f aca="false">MIN(MATCH(F994,2_Girdiler!$B$20:$I$20,1),7)</f>
        <v>1</v>
      </c>
      <c r="H994" s="16" t="n">
        <f aca="false">IF(F994&gt;=40,2_Girdiler!$I$21+(F994-40)*(2_Girdiler!$I$21-2_Girdiler!$H$21)/(2_Girdiler!$I$20-2_Girdiler!$H$20),INDEX(2_Girdiler!$B$21:$I$21,G994)+(F994-INDEX(2_Girdiler!$B$20:$I$20,G994))*(INDEX(2_Girdiler!$B$21:$I$21,G994+1)-INDEX(2_Girdiler!$B$21:$I$21,G994))/(INDEX(2_Girdiler!$B$20:$I$20,G994+1)-INDEX(2_Girdiler!$B$20:$I$20,G994)))</f>
        <v>3.9365232696435</v>
      </c>
      <c r="I994" s="16" t="n">
        <f aca="false">H994/2_Girdiler!$B$17</f>
        <v>1.57713272020974</v>
      </c>
      <c r="J994" s="16" t="n">
        <f aca="false">D994+I994</f>
        <v>7.7105045210688</v>
      </c>
    </row>
    <row r="995" customFormat="false" ht="15" hidden="false" customHeight="false" outlineLevel="0" collapsed="false">
      <c r="A995" s="0" t="n">
        <v>983</v>
      </c>
      <c r="B995" s="7" t="n">
        <v>0.1185</v>
      </c>
      <c r="C995" s="7" t="n">
        <v>0.586288</v>
      </c>
      <c r="D995" s="16" t="n">
        <f aca="false">LOGINV(B995,$B$7,$C$7)</f>
        <v>7.0052799746902</v>
      </c>
      <c r="E995" s="16" t="n">
        <f aca="false">LOGINV(C995,$B$8,$C$8)</f>
        <v>125.706813169946</v>
      </c>
      <c r="F995" s="16" t="n">
        <f aca="false">$B$5/100*E995*2_Girdiler!$B$14*2_Girdiler!$B$15*2_Girdiler!$B$16</f>
        <v>3.16278341935583</v>
      </c>
      <c r="G995" s="16" t="n">
        <f aca="false">MIN(MATCH(F995,2_Girdiler!$B$20:$I$20,1),7)</f>
        <v>1</v>
      </c>
      <c r="H995" s="16" t="n">
        <f aca="false">IF(F995&gt;=40,2_Girdiler!$I$21+(F995-40)*(2_Girdiler!$I$21-2_Girdiler!$H$21)/(2_Girdiler!$I$20-2_Girdiler!$H$20),INDEX(2_Girdiler!$B$21:$I$21,G995)+(F995-INDEX(2_Girdiler!$B$20:$I$20,G995))*(INDEX(2_Girdiler!$B$21:$I$21,G995+1)-INDEX(2_Girdiler!$B$21:$I$21,G995))/(INDEX(2_Girdiler!$B$20:$I$20,G995+1)-INDEX(2_Girdiler!$B$20:$I$20,G995)))</f>
        <v>6.95812352258282</v>
      </c>
      <c r="I995" s="16" t="n">
        <f aca="false">H995/2_Girdiler!$B$17</f>
        <v>2.78770974462453</v>
      </c>
      <c r="J995" s="16" t="n">
        <f aca="false">D995+I995</f>
        <v>9.79298971931473</v>
      </c>
    </row>
    <row r="996" customFormat="false" ht="15" hidden="false" customHeight="false" outlineLevel="0" collapsed="false">
      <c r="A996" s="0" t="n">
        <v>984</v>
      </c>
      <c r="B996" s="7" t="n">
        <v>0.250661</v>
      </c>
      <c r="C996" s="7" t="n">
        <v>0.302619</v>
      </c>
      <c r="D996" s="16" t="n">
        <f aca="false">LOGINV(B996,$B$7,$C$7)</f>
        <v>9.30915232196895</v>
      </c>
      <c r="E996" s="16" t="n">
        <f aca="false">LOGINV(C996,$B$8,$C$8)</f>
        <v>78.2243726251318</v>
      </c>
      <c r="F996" s="16" t="n">
        <f aca="false">$B$5/100*E996*2_Girdiler!$B$14*2_Girdiler!$B$15*2_Girdiler!$B$16</f>
        <v>1.96812521524832</v>
      </c>
      <c r="G996" s="16" t="n">
        <f aca="false">MIN(MATCH(F996,2_Girdiler!$B$20:$I$20,1),7)</f>
        <v>1</v>
      </c>
      <c r="H996" s="16" t="n">
        <f aca="false">IF(F996&gt;=40,2_Girdiler!$I$21+(F996-40)*(2_Girdiler!$I$21-2_Girdiler!$H$21)/(2_Girdiler!$I$20-2_Girdiler!$H$20),INDEX(2_Girdiler!$B$21:$I$21,G996)+(F996-INDEX(2_Girdiler!$B$20:$I$20,G996))*(INDEX(2_Girdiler!$B$21:$I$21,G996+1)-INDEX(2_Girdiler!$B$21:$I$21,G996))/(INDEX(2_Girdiler!$B$20:$I$20,G996+1)-INDEX(2_Girdiler!$B$20:$I$20,G996)))</f>
        <v>4.3298754735463</v>
      </c>
      <c r="I996" s="16" t="n">
        <f aca="false">H996/2_Girdiler!$B$17</f>
        <v>1.73472575061951</v>
      </c>
      <c r="J996" s="16" t="n">
        <f aca="false">D996+I996</f>
        <v>11.0438780725885</v>
      </c>
    </row>
    <row r="997" customFormat="false" ht="15" hidden="false" customHeight="false" outlineLevel="0" collapsed="false">
      <c r="A997" s="0" t="n">
        <v>985</v>
      </c>
      <c r="B997" s="7" t="n">
        <v>0.02868</v>
      </c>
      <c r="C997" s="7" t="n">
        <v>0.640332</v>
      </c>
      <c r="D997" s="16" t="n">
        <f aca="false">LOGINV(B997,$B$7,$C$7)</f>
        <v>4.69467676373179</v>
      </c>
      <c r="E997" s="16" t="n">
        <f aca="false">LOGINV(C997,$B$8,$C$8)</f>
        <v>137.715112835642</v>
      </c>
      <c r="F997" s="16" t="n">
        <f aca="false">$B$5/100*E997*2_Girdiler!$B$14*2_Girdiler!$B$15*2_Girdiler!$B$16</f>
        <v>3.46491223894476</v>
      </c>
      <c r="G997" s="16" t="n">
        <f aca="false">MIN(MATCH(F997,2_Girdiler!$B$20:$I$20,1),7)</f>
        <v>1</v>
      </c>
      <c r="H997" s="16" t="n">
        <f aca="false">IF(F997&gt;=40,2_Girdiler!$I$21+(F997-40)*(2_Girdiler!$I$21-2_Girdiler!$H$21)/(2_Girdiler!$I$20-2_Girdiler!$H$20),INDEX(2_Girdiler!$B$21:$I$21,G997)+(F997-INDEX(2_Girdiler!$B$20:$I$20,G997))*(INDEX(2_Girdiler!$B$21:$I$21,G997+1)-INDEX(2_Girdiler!$B$21:$I$21,G997))/(INDEX(2_Girdiler!$B$20:$I$20,G997+1)-INDEX(2_Girdiler!$B$20:$I$20,G997)))</f>
        <v>7.62280692567848</v>
      </c>
      <c r="I997" s="16" t="n">
        <f aca="false">H997/2_Girdiler!$B$17</f>
        <v>3.05400918496734</v>
      </c>
      <c r="J997" s="16" t="n">
        <f aca="false">D997+I997</f>
        <v>7.74868594869913</v>
      </c>
    </row>
    <row r="998" customFormat="false" ht="15" hidden="false" customHeight="false" outlineLevel="0" collapsed="false">
      <c r="A998" s="0" t="n">
        <v>986</v>
      </c>
      <c r="B998" s="7" t="n">
        <v>0.688001</v>
      </c>
      <c r="C998" s="7" t="n">
        <v>0.55989</v>
      </c>
      <c r="D998" s="16" t="n">
        <f aca="false">LOGINV(B998,$B$7,$C$7)</f>
        <v>17.7970560526064</v>
      </c>
      <c r="E998" s="16" t="n">
        <f aca="false">LOGINV(C998,$B$8,$C$8)</f>
        <v>120.361497294923</v>
      </c>
      <c r="F998" s="16" t="n">
        <f aca="false">$B$5/100*E998*2_Girdiler!$B$14*2_Girdiler!$B$15*2_Girdiler!$B$16</f>
        <v>3.02829527194026</v>
      </c>
      <c r="G998" s="16" t="n">
        <f aca="false">MIN(MATCH(F998,2_Girdiler!$B$20:$I$20,1),7)</f>
        <v>1</v>
      </c>
      <c r="H998" s="16" t="n">
        <f aca="false">IF(F998&gt;=40,2_Girdiler!$I$21+(F998-40)*(2_Girdiler!$I$21-2_Girdiler!$H$21)/(2_Girdiler!$I$20-2_Girdiler!$H$20),INDEX(2_Girdiler!$B$21:$I$21,G998)+(F998-INDEX(2_Girdiler!$B$20:$I$20,G998))*(INDEX(2_Girdiler!$B$21:$I$21,G998+1)-INDEX(2_Girdiler!$B$21:$I$21,G998))/(INDEX(2_Girdiler!$B$20:$I$20,G998+1)-INDEX(2_Girdiler!$B$20:$I$20,G998)))</f>
        <v>6.66224959826858</v>
      </c>
      <c r="I998" s="16" t="n">
        <f aca="false">H998/2_Girdiler!$B$17</f>
        <v>2.66917051212684</v>
      </c>
      <c r="J998" s="16" t="n">
        <f aca="false">D998+I998</f>
        <v>20.4662265647332</v>
      </c>
    </row>
    <row r="999" customFormat="false" ht="15" hidden="false" customHeight="false" outlineLevel="0" collapsed="false">
      <c r="A999" s="0" t="n">
        <v>987</v>
      </c>
      <c r="B999" s="7" t="n">
        <v>0.10681</v>
      </c>
      <c r="C999" s="7" t="n">
        <v>0.701074</v>
      </c>
      <c r="D999" s="16" t="n">
        <f aca="false">LOGINV(B999,$B$7,$C$7)</f>
        <v>6.77051236108427</v>
      </c>
      <c r="E999" s="16" t="n">
        <f aca="false">LOGINV(C999,$B$8,$C$8)</f>
        <v>153.503771166414</v>
      </c>
      <c r="F999" s="16" t="n">
        <f aca="false">$B$5/100*E999*2_Girdiler!$B$14*2_Girdiler!$B$15*2_Girdiler!$B$16</f>
        <v>3.86215488254697</v>
      </c>
      <c r="G999" s="16" t="n">
        <f aca="false">MIN(MATCH(F999,2_Girdiler!$B$20:$I$20,1),7)</f>
        <v>1</v>
      </c>
      <c r="H999" s="16" t="n">
        <f aca="false">IF(F999&gt;=40,2_Girdiler!$I$21+(F999-40)*(2_Girdiler!$I$21-2_Girdiler!$H$21)/(2_Girdiler!$I$20-2_Girdiler!$H$20),INDEX(2_Girdiler!$B$21:$I$21,G999)+(F999-INDEX(2_Girdiler!$B$20:$I$20,G999))*(INDEX(2_Girdiler!$B$21:$I$21,G999+1)-INDEX(2_Girdiler!$B$21:$I$21,G999))/(INDEX(2_Girdiler!$B$20:$I$20,G999+1)-INDEX(2_Girdiler!$B$20:$I$20,G999)))</f>
        <v>8.49674074160334</v>
      </c>
      <c r="I999" s="16" t="n">
        <f aca="false">H999/2_Girdiler!$B$17</f>
        <v>3.40414292532185</v>
      </c>
      <c r="J999" s="16" t="n">
        <f aca="false">D999+I999</f>
        <v>10.1746552864061</v>
      </c>
    </row>
    <row r="1000" customFormat="false" ht="15" hidden="false" customHeight="false" outlineLevel="0" collapsed="false">
      <c r="A1000" s="0" t="n">
        <v>988</v>
      </c>
      <c r="B1000" s="7" t="n">
        <v>0.928564</v>
      </c>
      <c r="C1000" s="7" t="n">
        <v>0.905112</v>
      </c>
      <c r="D1000" s="16" t="n">
        <f aca="false">LOGINV(B1000,$B$7,$C$7)</f>
        <v>30.6456569255075</v>
      </c>
      <c r="E1000" s="16" t="n">
        <f aca="false">LOGINV(C1000,$B$8,$C$8)</f>
        <v>254.585264090739</v>
      </c>
      <c r="F1000" s="16" t="n">
        <f aca="false">$B$5/100*E1000*2_Girdiler!$B$14*2_Girdiler!$B$15*2_Girdiler!$B$16</f>
        <v>6.405365244523</v>
      </c>
      <c r="G1000" s="16" t="n">
        <f aca="false">MIN(MATCH(F1000,2_Girdiler!$B$20:$I$20,1),7)</f>
        <v>2</v>
      </c>
      <c r="H1000" s="16" t="n">
        <f aca="false">IF(F1000&gt;=40,2_Girdiler!$I$21+(F1000-40)*(2_Girdiler!$I$21-2_Girdiler!$H$21)/(2_Girdiler!$I$20-2_Girdiler!$H$20),INDEX(2_Girdiler!$B$21:$I$21,G1000)+(F1000-INDEX(2_Girdiler!$B$20:$I$20,G1000))*(INDEX(2_Girdiler!$B$21:$I$21,G1000+1)-INDEX(2_Girdiler!$B$21:$I$21,G1000))/(INDEX(2_Girdiler!$B$20:$I$20,G1000+1)-INDEX(2_Girdiler!$B$20:$I$20,G1000)))</f>
        <v>13.2485843912368</v>
      </c>
      <c r="I1000" s="16" t="n">
        <f aca="false">H1000/2_Girdiler!$B$17</f>
        <v>5.3079264387968</v>
      </c>
      <c r="J1000" s="16" t="n">
        <f aca="false">D1000+I1000</f>
        <v>35.9535833643043</v>
      </c>
    </row>
    <row r="1001" customFormat="false" ht="15" hidden="false" customHeight="false" outlineLevel="0" collapsed="false">
      <c r="A1001" s="0" t="n">
        <v>989</v>
      </c>
      <c r="B1001" s="7" t="n">
        <v>0.967316</v>
      </c>
      <c r="C1001" s="7" t="n">
        <v>0.873199</v>
      </c>
      <c r="D1001" s="16" t="n">
        <f aca="false">LOGINV(B1001,$B$7,$C$7)</f>
        <v>37.8238322592387</v>
      </c>
      <c r="E1001" s="16" t="n">
        <f aca="false">LOGINV(C1001,$B$8,$C$8)</f>
        <v>228.185822797729</v>
      </c>
      <c r="F1001" s="16" t="n">
        <f aca="false">$B$5/100*E1001*2_Girdiler!$B$14*2_Girdiler!$B$15*2_Girdiler!$B$16</f>
        <v>5.74115530159087</v>
      </c>
      <c r="G1001" s="16" t="n">
        <f aca="false">MIN(MATCH(F1001,2_Girdiler!$B$20:$I$20,1),7)</f>
        <v>2</v>
      </c>
      <c r="H1001" s="16" t="n">
        <f aca="false">IF(F1001&gt;=40,2_Girdiler!$I$21+(F1001-40)*(2_Girdiler!$I$21-2_Girdiler!$H$21)/(2_Girdiler!$I$20-2_Girdiler!$H$20),INDEX(2_Girdiler!$B$21:$I$21,G1001)+(F1001-INDEX(2_Girdiler!$B$20:$I$20,G1001))*(INDEX(2_Girdiler!$B$21:$I$21,G1001+1)-INDEX(2_Girdiler!$B$21:$I$21,G1001))/(INDEX(2_Girdiler!$B$20:$I$20,G1001+1)-INDEX(2_Girdiler!$B$20:$I$20,G1001)))</f>
        <v>12.1858484825454</v>
      </c>
      <c r="I1001" s="16" t="n">
        <f aca="false">H1001/2_Girdiler!$B$17</f>
        <v>4.88215083435312</v>
      </c>
      <c r="J1001" s="16" t="n">
        <f aca="false">D1001+I1001</f>
        <v>42.7059830935918</v>
      </c>
    </row>
    <row r="1002" customFormat="false" ht="15" hidden="false" customHeight="false" outlineLevel="0" collapsed="false">
      <c r="A1002" s="0" t="n">
        <v>990</v>
      </c>
      <c r="B1002" s="7" t="n">
        <v>0.708758</v>
      </c>
      <c r="C1002" s="7" t="n">
        <v>0.176107</v>
      </c>
      <c r="D1002" s="16" t="n">
        <f aca="false">LOGINV(B1002,$B$7,$C$7)</f>
        <v>18.3978943756535</v>
      </c>
      <c r="E1002" s="16" t="n">
        <f aca="false">LOGINV(C1002,$B$8,$C$8)</f>
        <v>59.9024995955345</v>
      </c>
      <c r="F1002" s="16" t="n">
        <f aca="false">$B$5/100*E1002*2_Girdiler!$B$14*2_Girdiler!$B$15*2_Girdiler!$B$16</f>
        <v>1.50714688982365</v>
      </c>
      <c r="G1002" s="16" t="n">
        <f aca="false">MIN(MATCH(F1002,2_Girdiler!$B$20:$I$20,1),7)</f>
        <v>1</v>
      </c>
      <c r="H1002" s="16" t="n">
        <f aca="false">IF(F1002&gt;=40,2_Girdiler!$I$21+(F1002-40)*(2_Girdiler!$I$21-2_Girdiler!$H$21)/(2_Girdiler!$I$20-2_Girdiler!$H$20),INDEX(2_Girdiler!$B$21:$I$21,G1002)+(F1002-INDEX(2_Girdiler!$B$20:$I$20,G1002))*(INDEX(2_Girdiler!$B$21:$I$21,G1002+1)-INDEX(2_Girdiler!$B$21:$I$21,G1002))/(INDEX(2_Girdiler!$B$20:$I$20,G1002+1)-INDEX(2_Girdiler!$B$20:$I$20,G1002)))</f>
        <v>3.31572315761203</v>
      </c>
      <c r="I1002" s="16" t="n">
        <f aca="false">H1002/2_Girdiler!$B$17</f>
        <v>1.32841472660738</v>
      </c>
      <c r="J1002" s="16" t="n">
        <f aca="false">D1002+I1002</f>
        <v>19.7263091022609</v>
      </c>
    </row>
    <row r="1003" customFormat="false" ht="15" hidden="false" customHeight="false" outlineLevel="0" collapsed="false">
      <c r="A1003" s="0" t="n">
        <v>991</v>
      </c>
      <c r="B1003" s="7" t="n">
        <v>0.99813</v>
      </c>
      <c r="C1003" s="7" t="n">
        <v>0.219357</v>
      </c>
      <c r="D1003" s="16" t="n">
        <f aca="false">LOGINV(B1003,$B$7,$C$7)</f>
        <v>68.160713690757</v>
      </c>
      <c r="E1003" s="16" t="n">
        <f aca="false">LOGINV(C1003,$B$8,$C$8)</f>
        <v>66.2460225398187</v>
      </c>
      <c r="F1003" s="16" t="n">
        <f aca="false">$B$5/100*E1003*2_Girdiler!$B$14*2_Girdiler!$B$15*2_Girdiler!$B$16</f>
        <v>1.66674992710184</v>
      </c>
      <c r="G1003" s="16" t="n">
        <f aca="false">MIN(MATCH(F1003,2_Girdiler!$B$20:$I$20,1),7)</f>
        <v>1</v>
      </c>
      <c r="H1003" s="16" t="n">
        <f aca="false">IF(F1003&gt;=40,2_Girdiler!$I$21+(F1003-40)*(2_Girdiler!$I$21-2_Girdiler!$H$21)/(2_Girdiler!$I$20-2_Girdiler!$H$20),INDEX(2_Girdiler!$B$21:$I$21,G1003)+(F1003-INDEX(2_Girdiler!$B$20:$I$20,G1003))*(INDEX(2_Girdiler!$B$21:$I$21,G1003+1)-INDEX(2_Girdiler!$B$21:$I$21,G1003))/(INDEX(2_Girdiler!$B$20:$I$20,G1003+1)-INDEX(2_Girdiler!$B$20:$I$20,G1003)))</f>
        <v>3.66684983962404</v>
      </c>
      <c r="I1003" s="16" t="n">
        <f aca="false">H1003/2_Girdiler!$B$17</f>
        <v>1.46909048061861</v>
      </c>
      <c r="J1003" s="16" t="n">
        <f aca="false">D1003+I1003</f>
        <v>69.6298041713756</v>
      </c>
    </row>
    <row r="1004" customFormat="false" ht="15" hidden="false" customHeight="false" outlineLevel="0" collapsed="false">
      <c r="A1004" s="0" t="n">
        <v>992</v>
      </c>
      <c r="B1004" s="7" t="n">
        <v>0.384707</v>
      </c>
      <c r="C1004" s="7" t="n">
        <v>0.939915</v>
      </c>
      <c r="D1004" s="16" t="n">
        <f aca="false">LOGINV(B1004,$B$7,$C$7)</f>
        <v>11.5006428077671</v>
      </c>
      <c r="E1004" s="16" t="n">
        <f aca="false">LOGINV(C1004,$B$8,$C$8)</f>
        <v>297.785989869909</v>
      </c>
      <c r="F1004" s="16" t="n">
        <f aca="false">$B$5/100*E1004*2_Girdiler!$B$14*2_Girdiler!$B$15*2_Girdiler!$B$16</f>
        <v>7.49229550512691</v>
      </c>
      <c r="G1004" s="16" t="n">
        <f aca="false">MIN(MATCH(F1004,2_Girdiler!$B$20:$I$20,1),7)</f>
        <v>2</v>
      </c>
      <c r="H1004" s="16" t="n">
        <f aca="false">IF(F1004&gt;=40,2_Girdiler!$I$21+(F1004-40)*(2_Girdiler!$I$21-2_Girdiler!$H$21)/(2_Girdiler!$I$20-2_Girdiler!$H$20),INDEX(2_Girdiler!$B$21:$I$21,G1004)+(F1004-INDEX(2_Girdiler!$B$20:$I$20,G1004))*(INDEX(2_Girdiler!$B$21:$I$21,G1004+1)-INDEX(2_Girdiler!$B$21:$I$21,G1004))/(INDEX(2_Girdiler!$B$20:$I$20,G1004+1)-INDEX(2_Girdiler!$B$20:$I$20,G1004)))</f>
        <v>14.9876728082031</v>
      </c>
      <c r="I1004" s="16" t="n">
        <f aca="false">H1004/2_Girdiler!$B$17</f>
        <v>6.00467660585058</v>
      </c>
      <c r="J1004" s="16" t="n">
        <f aca="false">D1004+I1004</f>
        <v>17.5053194136177</v>
      </c>
    </row>
    <row r="1005" customFormat="false" ht="15" hidden="false" customHeight="false" outlineLevel="0" collapsed="false">
      <c r="A1005" s="0" t="n">
        <v>993</v>
      </c>
      <c r="B1005" s="7" t="n">
        <v>0.994392</v>
      </c>
      <c r="C1005" s="7" t="n">
        <v>0.310049</v>
      </c>
      <c r="D1005" s="16" t="n">
        <f aca="false">LOGINV(B1005,$B$7,$C$7)</f>
        <v>55.6626016142518</v>
      </c>
      <c r="E1005" s="16" t="n">
        <f aca="false">LOGINV(C1005,$B$8,$C$8)</f>
        <v>79.3007309035356</v>
      </c>
      <c r="F1005" s="16" t="n">
        <f aca="false">$B$5/100*E1005*2_Girdiler!$B$14*2_Girdiler!$B$15*2_Girdiler!$B$16</f>
        <v>1.99520638953296</v>
      </c>
      <c r="G1005" s="16" t="n">
        <f aca="false">MIN(MATCH(F1005,2_Girdiler!$B$20:$I$20,1),7)</f>
        <v>1</v>
      </c>
      <c r="H1005" s="16" t="n">
        <f aca="false">IF(F1005&gt;=40,2_Girdiler!$I$21+(F1005-40)*(2_Girdiler!$I$21-2_Girdiler!$H$21)/(2_Girdiler!$I$20-2_Girdiler!$H$20),INDEX(2_Girdiler!$B$21:$I$21,G1005)+(F1005-INDEX(2_Girdiler!$B$20:$I$20,G1005))*(INDEX(2_Girdiler!$B$21:$I$21,G1005+1)-INDEX(2_Girdiler!$B$21:$I$21,G1005))/(INDEX(2_Girdiler!$B$20:$I$20,G1005+1)-INDEX(2_Girdiler!$B$20:$I$20,G1005)))</f>
        <v>4.3894540569725</v>
      </c>
      <c r="I1005" s="16" t="n">
        <f aca="false">H1005/2_Girdiler!$B$17</f>
        <v>1.75859537538962</v>
      </c>
      <c r="J1005" s="16" t="n">
        <f aca="false">D1005+I1005</f>
        <v>57.4211969896415</v>
      </c>
    </row>
    <row r="1006" customFormat="false" ht="15" hidden="false" customHeight="false" outlineLevel="0" collapsed="false">
      <c r="A1006" s="0" t="n">
        <v>994</v>
      </c>
      <c r="B1006" s="7" t="n">
        <v>0.938699</v>
      </c>
      <c r="C1006" s="7" t="n">
        <v>0.162234</v>
      </c>
      <c r="D1006" s="16" t="n">
        <f aca="false">LOGINV(B1006,$B$7,$C$7)</f>
        <v>32.0210709890208</v>
      </c>
      <c r="E1006" s="16" t="n">
        <f aca="false">LOGINV(C1006,$B$8,$C$8)</f>
        <v>57.8125842348475</v>
      </c>
      <c r="F1006" s="16" t="n">
        <f aca="false">$B$5/100*E1006*2_Girdiler!$B$14*2_Girdiler!$B$15*2_Girdiler!$B$16</f>
        <v>1.45456461934876</v>
      </c>
      <c r="G1006" s="16" t="n">
        <f aca="false">MIN(MATCH(F1006,2_Girdiler!$B$20:$I$20,1),7)</f>
        <v>1</v>
      </c>
      <c r="H1006" s="16" t="n">
        <f aca="false">IF(F1006&gt;=40,2_Girdiler!$I$21+(F1006-40)*(2_Girdiler!$I$21-2_Girdiler!$H$21)/(2_Girdiler!$I$20-2_Girdiler!$H$20),INDEX(2_Girdiler!$B$21:$I$21,G1006)+(F1006-INDEX(2_Girdiler!$B$20:$I$20,G1006))*(INDEX(2_Girdiler!$B$21:$I$21,G1006+1)-INDEX(2_Girdiler!$B$21:$I$21,G1006))/(INDEX(2_Girdiler!$B$20:$I$20,G1006+1)-INDEX(2_Girdiler!$B$20:$I$20,G1006)))</f>
        <v>3.20004216256728</v>
      </c>
      <c r="I1006" s="16" t="n">
        <f aca="false">H1006/2_Girdiler!$B$17</f>
        <v>1.28206817410548</v>
      </c>
      <c r="J1006" s="16" t="n">
        <f aca="false">D1006+I1006</f>
        <v>33.3031391631262</v>
      </c>
    </row>
    <row r="1007" customFormat="false" ht="15" hidden="false" customHeight="false" outlineLevel="0" collapsed="false">
      <c r="A1007" s="0" t="n">
        <v>995</v>
      </c>
      <c r="B1007" s="7" t="n">
        <v>0.234858</v>
      </c>
      <c r="C1007" s="7" t="n">
        <v>0.061299</v>
      </c>
      <c r="D1007" s="16" t="n">
        <f aca="false">LOGINV(B1007,$B$7,$C$7)</f>
        <v>9.05061368623535</v>
      </c>
      <c r="E1007" s="16" t="n">
        <f aca="false">LOGINV(C1007,$B$8,$C$8)</f>
        <v>40.3101327149378</v>
      </c>
      <c r="F1007" s="16" t="n">
        <f aca="false">$B$5/100*E1007*2_Girdiler!$B$14*2_Girdiler!$B$15*2_Girdiler!$B$16</f>
        <v>1.01420293910783</v>
      </c>
      <c r="G1007" s="16" t="n">
        <f aca="false">MIN(MATCH(F1007,2_Girdiler!$B$20:$I$20,1),7)</f>
        <v>1</v>
      </c>
      <c r="H1007" s="16" t="n">
        <f aca="false">IF(F1007&gt;=40,2_Girdiler!$I$21+(F1007-40)*(2_Girdiler!$I$21-2_Girdiler!$H$21)/(2_Girdiler!$I$20-2_Girdiler!$H$20),INDEX(2_Girdiler!$B$21:$I$21,G1007)+(F1007-INDEX(2_Girdiler!$B$20:$I$20,G1007))*(INDEX(2_Girdiler!$B$21:$I$21,G1007+1)-INDEX(2_Girdiler!$B$21:$I$21,G1007))/(INDEX(2_Girdiler!$B$20:$I$20,G1007+1)-INDEX(2_Girdiler!$B$20:$I$20,G1007)))</f>
        <v>2.23124646603723</v>
      </c>
      <c r="I1007" s="16" t="n">
        <f aca="false">H1007/2_Girdiler!$B$17</f>
        <v>0.893928872611071</v>
      </c>
      <c r="J1007" s="16" t="n">
        <f aca="false">D1007+I1007</f>
        <v>9.94454255884642</v>
      </c>
    </row>
    <row r="1008" customFormat="false" ht="15" hidden="false" customHeight="false" outlineLevel="0" collapsed="false">
      <c r="A1008" s="0" t="n">
        <v>996</v>
      </c>
      <c r="B1008" s="7" t="n">
        <v>0.688786</v>
      </c>
      <c r="C1008" s="7" t="n">
        <v>0.072871</v>
      </c>
      <c r="D1008" s="16" t="n">
        <f aca="false">LOGINV(B1008,$B$7,$C$7)</f>
        <v>17.8190933357663</v>
      </c>
      <c r="E1008" s="16" t="n">
        <f aca="false">LOGINV(C1008,$B$8,$C$8)</f>
        <v>42.6998828901831</v>
      </c>
      <c r="F1008" s="16" t="n">
        <f aca="false">$B$5/100*E1008*2_Girdiler!$B$14*2_Girdiler!$B$15*2_Girdiler!$B$16</f>
        <v>1.07432905351701</v>
      </c>
      <c r="G1008" s="16" t="n">
        <f aca="false">MIN(MATCH(F1008,2_Girdiler!$B$20:$I$20,1),7)</f>
        <v>1</v>
      </c>
      <c r="H1008" s="16" t="n">
        <f aca="false">IF(F1008&gt;=40,2_Girdiler!$I$21+(F1008-40)*(2_Girdiler!$I$21-2_Girdiler!$H$21)/(2_Girdiler!$I$20-2_Girdiler!$H$20),INDEX(2_Girdiler!$B$21:$I$21,G1008)+(F1008-INDEX(2_Girdiler!$B$20:$I$20,G1008))*(INDEX(2_Girdiler!$B$21:$I$21,G1008+1)-INDEX(2_Girdiler!$B$21:$I$21,G1008))/(INDEX(2_Girdiler!$B$20:$I$20,G1008+1)-INDEX(2_Girdiler!$B$20:$I$20,G1008)))</f>
        <v>2.36352391773742</v>
      </c>
      <c r="I1008" s="16" t="n">
        <f aca="false">H1008/2_Girdiler!$B$17</f>
        <v>0.946924646529414</v>
      </c>
      <c r="J1008" s="16" t="n">
        <f aca="false">D1008+I1008</f>
        <v>18.7660179822957</v>
      </c>
    </row>
    <row r="1009" customFormat="false" ht="15" hidden="false" customHeight="false" outlineLevel="0" collapsed="false">
      <c r="A1009" s="0" t="n">
        <v>997</v>
      </c>
      <c r="B1009" s="7" t="n">
        <v>0.554092</v>
      </c>
      <c r="C1009" s="7" t="n">
        <v>0.438148</v>
      </c>
      <c r="D1009" s="16" t="n">
        <f aca="false">LOGINV(B1009,$B$7,$C$7)</f>
        <v>14.6085960140789</v>
      </c>
      <c r="E1009" s="16" t="n">
        <f aca="false">LOGINV(C1009,$B$8,$C$8)</f>
        <v>98.7653110361027</v>
      </c>
      <c r="F1009" s="16" t="n">
        <f aca="false">$B$5/100*E1009*2_Girdiler!$B$14*2_Girdiler!$B$15*2_Girdiler!$B$16</f>
        <v>2.48493522566835</v>
      </c>
      <c r="G1009" s="16" t="n">
        <f aca="false">MIN(MATCH(F1009,2_Girdiler!$B$20:$I$20,1),7)</f>
        <v>1</v>
      </c>
      <c r="H1009" s="16" t="n">
        <f aca="false">IF(F1009&gt;=40,2_Girdiler!$I$21+(F1009-40)*(2_Girdiler!$I$21-2_Girdiler!$H$21)/(2_Girdiler!$I$20-2_Girdiler!$H$20),INDEX(2_Girdiler!$B$21:$I$21,G1009)+(F1009-INDEX(2_Girdiler!$B$20:$I$20,G1009))*(INDEX(2_Girdiler!$B$21:$I$21,G1009+1)-INDEX(2_Girdiler!$B$21:$I$21,G1009))/(INDEX(2_Girdiler!$B$20:$I$20,G1009+1)-INDEX(2_Girdiler!$B$20:$I$20,G1009)))</f>
        <v>5.46685749647036</v>
      </c>
      <c r="I1009" s="16" t="n">
        <f aca="false">H1009/2_Girdiler!$B$17</f>
        <v>2.19024739441921</v>
      </c>
      <c r="J1009" s="16" t="n">
        <f aca="false">D1009+I1009</f>
        <v>16.7988434084981</v>
      </c>
    </row>
    <row r="1010" customFormat="false" ht="15" hidden="false" customHeight="false" outlineLevel="0" collapsed="false">
      <c r="A1010" s="0" t="n">
        <v>998</v>
      </c>
      <c r="B1010" s="7" t="n">
        <v>0.307781</v>
      </c>
      <c r="C1010" s="7" t="n">
        <v>0.728367</v>
      </c>
      <c r="D1010" s="16" t="n">
        <f aca="false">LOGINV(B1010,$B$7,$C$7)</f>
        <v>10.2359044256951</v>
      </c>
      <c r="E1010" s="16" t="n">
        <f aca="false">LOGINV(C1010,$B$8,$C$8)</f>
        <v>161.679608447932</v>
      </c>
      <c r="F1010" s="16" t="n">
        <f aca="false">$B$5/100*E1010*2_Girdiler!$B$14*2_Girdiler!$B$15*2_Girdiler!$B$16</f>
        <v>4.06785894854997</v>
      </c>
      <c r="G1010" s="16" t="n">
        <f aca="false">MIN(MATCH(F1010,2_Girdiler!$B$20:$I$20,1),7)</f>
        <v>1</v>
      </c>
      <c r="H1010" s="16" t="n">
        <f aca="false">IF(F1010&gt;=40,2_Girdiler!$I$21+(F1010-40)*(2_Girdiler!$I$21-2_Girdiler!$H$21)/(2_Girdiler!$I$20-2_Girdiler!$H$20),INDEX(2_Girdiler!$B$21:$I$21,G1010)+(F1010-INDEX(2_Girdiler!$B$20:$I$20,G1010))*(INDEX(2_Girdiler!$B$21:$I$21,G1010+1)-INDEX(2_Girdiler!$B$21:$I$21,G1010))/(INDEX(2_Girdiler!$B$20:$I$20,G1010+1)-INDEX(2_Girdiler!$B$20:$I$20,G1010)))</f>
        <v>8.94928968680994</v>
      </c>
      <c r="I1010" s="16" t="n">
        <f aca="false">H1010/2_Girdiler!$B$17</f>
        <v>3.58545259888219</v>
      </c>
      <c r="J1010" s="16" t="n">
        <f aca="false">D1010+I1010</f>
        <v>13.8213570245773</v>
      </c>
    </row>
    <row r="1011" customFormat="false" ht="15" hidden="false" customHeight="false" outlineLevel="0" collapsed="false">
      <c r="A1011" s="0" t="n">
        <v>999</v>
      </c>
      <c r="B1011" s="7" t="n">
        <v>0.640521</v>
      </c>
      <c r="C1011" s="7" t="n">
        <v>0.354824</v>
      </c>
      <c r="D1011" s="16" t="n">
        <f aca="false">LOGINV(B1011,$B$7,$C$7)</f>
        <v>16.5499216257508</v>
      </c>
      <c r="E1011" s="16" t="n">
        <f aca="false">LOGINV(C1011,$B$8,$C$8)</f>
        <v>85.8748325318581</v>
      </c>
      <c r="F1011" s="16" t="n">
        <f aca="false">$B$5/100*E1011*2_Girdiler!$B$14*2_Girdiler!$B$15*2_Girdiler!$B$16</f>
        <v>2.16061078650155</v>
      </c>
      <c r="G1011" s="16" t="n">
        <f aca="false">MIN(MATCH(F1011,2_Girdiler!$B$20:$I$20,1),7)</f>
        <v>1</v>
      </c>
      <c r="H1011" s="16" t="n">
        <f aca="false">IF(F1011&gt;=40,2_Girdiler!$I$21+(F1011-40)*(2_Girdiler!$I$21-2_Girdiler!$H$21)/(2_Girdiler!$I$20-2_Girdiler!$H$20),INDEX(2_Girdiler!$B$21:$I$21,G1011)+(F1011-INDEX(2_Girdiler!$B$20:$I$20,G1011))*(INDEX(2_Girdiler!$B$21:$I$21,G1011+1)-INDEX(2_Girdiler!$B$21:$I$21,G1011))/(INDEX(2_Girdiler!$B$20:$I$20,G1011+1)-INDEX(2_Girdiler!$B$20:$I$20,G1011)))</f>
        <v>4.75334373030341</v>
      </c>
      <c r="I1011" s="16" t="n">
        <f aca="false">H1011/2_Girdiler!$B$17</f>
        <v>1.9043845073331</v>
      </c>
      <c r="J1011" s="16" t="n">
        <f aca="false">D1011+I1011</f>
        <v>18.4543061330839</v>
      </c>
    </row>
    <row r="1012" customFormat="false" ht="15" hidden="false" customHeight="false" outlineLevel="0" collapsed="false">
      <c r="A1012" s="0" t="n">
        <v>1000</v>
      </c>
      <c r="B1012" s="7" t="n">
        <v>0.21342</v>
      </c>
      <c r="C1012" s="7" t="n">
        <v>0.834073</v>
      </c>
      <c r="D1012" s="16" t="n">
        <f aca="false">LOGINV(B1012,$B$7,$C$7)</f>
        <v>8.6961813434655</v>
      </c>
      <c r="E1012" s="16" t="n">
        <f aca="false">LOGINV(C1012,$B$8,$C$8)</f>
        <v>204.304880961112</v>
      </c>
      <c r="F1012" s="16" t="n">
        <f aca="false">$B$5/100*E1012*2_Girdiler!$B$14*2_Girdiler!$B$15*2_Girdiler!$B$16</f>
        <v>5.14031080498159</v>
      </c>
      <c r="G1012" s="16" t="n">
        <f aca="false">MIN(MATCH(F1012,2_Girdiler!$B$20:$I$20,1),7)</f>
        <v>2</v>
      </c>
      <c r="H1012" s="16" t="n">
        <f aca="false">IF(F1012&gt;=40,2_Girdiler!$I$21+(F1012-40)*(2_Girdiler!$I$21-2_Girdiler!$H$21)/(2_Girdiler!$I$20-2_Girdiler!$H$20),INDEX(2_Girdiler!$B$21:$I$21,G1012)+(F1012-INDEX(2_Girdiler!$B$20:$I$20,G1012))*(INDEX(2_Girdiler!$B$21:$I$21,G1012+1)-INDEX(2_Girdiler!$B$21:$I$21,G1012))/(INDEX(2_Girdiler!$B$20:$I$20,G1012+1)-INDEX(2_Girdiler!$B$20:$I$20,G1012)))</f>
        <v>11.2244972879705</v>
      </c>
      <c r="I1012" s="16" t="n">
        <f aca="false">H1012/2_Girdiler!$B$17</f>
        <v>4.49699410575743</v>
      </c>
      <c r="J1012" s="16" t="n">
        <f aca="false">D1012+I1012</f>
        <v>13.1931754492229</v>
      </c>
    </row>
    <row r="1013" customFormat="false" ht="15" hidden="false" customHeight="false" outlineLevel="0" collapsed="false">
      <c r="A1013" s="0" t="n">
        <v>1001</v>
      </c>
      <c r="B1013" s="7" t="n">
        <v>0.648601</v>
      </c>
      <c r="C1013" s="7" t="n">
        <v>0.982299</v>
      </c>
      <c r="D1013" s="16" t="n">
        <f aca="false">LOGINV(B1013,$B$7,$C$7)</f>
        <v>16.7512661964027</v>
      </c>
      <c r="E1013" s="16" t="n">
        <f aca="false">LOGINV(C1013,$B$8,$C$8)</f>
        <v>424.616669801397</v>
      </c>
      <c r="F1013" s="16" t="n">
        <f aca="false">$B$5/100*E1013*2_Girdiler!$B$14*2_Girdiler!$B$15*2_Girdiler!$B$16</f>
        <v>10.6833554122031</v>
      </c>
      <c r="G1013" s="16" t="n">
        <f aca="false">MIN(MATCH(F1013,2_Girdiler!$B$20:$I$20,1),7)</f>
        <v>3</v>
      </c>
      <c r="H1013" s="16" t="n">
        <f aca="false">IF(F1013&gt;=40,2_Girdiler!$I$21+(F1013-40)*(2_Girdiler!$I$21-2_Girdiler!$H$21)/(2_Girdiler!$I$20-2_Girdiler!$H$20),INDEX(2_Girdiler!$B$21:$I$21,G1013)+(F1013-INDEX(2_Girdiler!$B$20:$I$20,G1013))*(INDEX(2_Girdiler!$B$21:$I$21,G1013+1)-INDEX(2_Girdiler!$B$21:$I$21,G1013))/(INDEX(2_Girdiler!$B$20:$I$20,G1013+1)-INDEX(2_Girdiler!$B$20:$I$20,G1013)))</f>
        <v>19.6150198709828</v>
      </c>
      <c r="I1013" s="16" t="n">
        <f aca="false">H1013/2_Girdiler!$B$17</f>
        <v>7.85858167907966</v>
      </c>
      <c r="J1013" s="16" t="n">
        <f aca="false">D1013+I1013</f>
        <v>24.6098478754824</v>
      </c>
    </row>
    <row r="1014" customFormat="false" ht="15" hidden="false" customHeight="false" outlineLevel="0" collapsed="false">
      <c r="A1014" s="0" t="n">
        <v>1002</v>
      </c>
      <c r="B1014" s="7" t="n">
        <v>0.193808</v>
      </c>
      <c r="C1014" s="7" t="n">
        <v>0.964986</v>
      </c>
      <c r="D1014" s="16" t="n">
        <f aca="false">LOGINV(B1014,$B$7,$C$7)</f>
        <v>8.36649401240349</v>
      </c>
      <c r="E1014" s="16" t="n">
        <f aca="false">LOGINV(C1014,$B$8,$C$8)</f>
        <v>351.672540301709</v>
      </c>
      <c r="F1014" s="16" t="n">
        <f aca="false">$B$5/100*E1014*2_Girdiler!$B$14*2_Girdiler!$B$15*2_Girdiler!$B$16</f>
        <v>8.848081113991</v>
      </c>
      <c r="G1014" s="16" t="n">
        <f aca="false">MIN(MATCH(F1014,2_Girdiler!$B$20:$I$20,1),7)</f>
        <v>2</v>
      </c>
      <c r="H1014" s="16" t="n">
        <f aca="false">IF(F1014&gt;=40,2_Girdiler!$I$21+(F1014-40)*(2_Girdiler!$I$21-2_Girdiler!$H$21)/(2_Girdiler!$I$20-2_Girdiler!$H$20),INDEX(2_Girdiler!$B$21:$I$21,G1014)+(F1014-INDEX(2_Girdiler!$B$20:$I$20,G1014))*(INDEX(2_Girdiler!$B$21:$I$21,G1014+1)-INDEX(2_Girdiler!$B$21:$I$21,G1014))/(INDEX(2_Girdiler!$B$20:$I$20,G1014+1)-INDEX(2_Girdiler!$B$20:$I$20,G1014)))</f>
        <v>17.1569297823856</v>
      </c>
      <c r="I1014" s="16" t="n">
        <f aca="false">H1014/2_Girdiler!$B$17</f>
        <v>6.87376994486603</v>
      </c>
      <c r="J1014" s="16" t="n">
        <f aca="false">D1014+I1014</f>
        <v>15.2402639572695</v>
      </c>
    </row>
    <row r="1015" customFormat="false" ht="15" hidden="false" customHeight="false" outlineLevel="0" collapsed="false">
      <c r="A1015" s="0" t="n">
        <v>1003</v>
      </c>
      <c r="B1015" s="7" t="n">
        <v>0.949783</v>
      </c>
      <c r="C1015" s="7" t="n">
        <v>0.918171</v>
      </c>
      <c r="D1015" s="16" t="n">
        <f aca="false">LOGINV(B1015,$B$7,$C$7)</f>
        <v>33.8341501472436</v>
      </c>
      <c r="E1015" s="16" t="n">
        <f aca="false">LOGINV(C1015,$B$8,$C$8)</f>
        <v>268.359904381304</v>
      </c>
      <c r="F1015" s="16" t="n">
        <f aca="false">$B$5/100*E1015*2_Girdiler!$B$14*2_Girdiler!$B$15*2_Girdiler!$B$16</f>
        <v>6.75193519423361</v>
      </c>
      <c r="G1015" s="16" t="n">
        <f aca="false">MIN(MATCH(F1015,2_Girdiler!$B$20:$I$20,1),7)</f>
        <v>2</v>
      </c>
      <c r="H1015" s="16" t="n">
        <f aca="false">IF(F1015&gt;=40,2_Girdiler!$I$21+(F1015-40)*(2_Girdiler!$I$21-2_Girdiler!$H$21)/(2_Girdiler!$I$20-2_Girdiler!$H$20),INDEX(2_Girdiler!$B$21:$I$21,G1015)+(F1015-INDEX(2_Girdiler!$B$20:$I$20,G1015))*(INDEX(2_Girdiler!$B$21:$I$21,G1015+1)-INDEX(2_Girdiler!$B$21:$I$21,G1015))/(INDEX(2_Girdiler!$B$20:$I$20,G1015+1)-INDEX(2_Girdiler!$B$20:$I$20,G1015)))</f>
        <v>13.8030963107738</v>
      </c>
      <c r="I1015" s="16" t="n">
        <f aca="false">H1015/2_Girdiler!$B$17</f>
        <v>5.53008666297026</v>
      </c>
      <c r="J1015" s="16" t="n">
        <f aca="false">D1015+I1015</f>
        <v>39.3642368102139</v>
      </c>
    </row>
    <row r="1016" customFormat="false" ht="15" hidden="false" customHeight="false" outlineLevel="0" collapsed="false">
      <c r="A1016" s="0" t="n">
        <v>1004</v>
      </c>
      <c r="B1016" s="7" t="n">
        <v>0.423575</v>
      </c>
      <c r="C1016" s="7" t="n">
        <v>0.783966</v>
      </c>
      <c r="D1016" s="16" t="n">
        <f aca="false">LOGINV(B1016,$B$7,$C$7)</f>
        <v>12.1625038005071</v>
      </c>
      <c r="E1016" s="16" t="n">
        <f aca="false">LOGINV(C1016,$B$8,$C$8)</f>
        <v>181.33953775946</v>
      </c>
      <c r="F1016" s="16" t="n">
        <f aca="false">$B$5/100*E1016*2_Girdiler!$B$14*2_Girdiler!$B$15*2_Girdiler!$B$16</f>
        <v>4.56250277002802</v>
      </c>
      <c r="G1016" s="16" t="n">
        <f aca="false">MIN(MATCH(F1016,2_Girdiler!$B$20:$I$20,1),7)</f>
        <v>1</v>
      </c>
      <c r="H1016" s="16" t="n">
        <f aca="false">IF(F1016&gt;=40,2_Girdiler!$I$21+(F1016-40)*(2_Girdiler!$I$21-2_Girdiler!$H$21)/(2_Girdiler!$I$20-2_Girdiler!$H$20),INDEX(2_Girdiler!$B$21:$I$21,G1016)+(F1016-INDEX(2_Girdiler!$B$20:$I$20,G1016))*(INDEX(2_Girdiler!$B$21:$I$21,G1016+1)-INDEX(2_Girdiler!$B$21:$I$21,G1016))/(INDEX(2_Girdiler!$B$20:$I$20,G1016+1)-INDEX(2_Girdiler!$B$20:$I$20,G1016)))</f>
        <v>10.0375060940617</v>
      </c>
      <c r="I1016" s="16" t="n">
        <f aca="false">H1016/2_Girdiler!$B$17</f>
        <v>4.02143673640291</v>
      </c>
      <c r="J1016" s="16" t="n">
        <f aca="false">D1016+I1016</f>
        <v>16.18394053691</v>
      </c>
    </row>
    <row r="1017" customFormat="false" ht="15" hidden="false" customHeight="false" outlineLevel="0" collapsed="false">
      <c r="A1017" s="0" t="n">
        <v>1005</v>
      </c>
      <c r="B1017" s="7" t="n">
        <v>0.485872</v>
      </c>
      <c r="C1017" s="7" t="n">
        <v>0.819875</v>
      </c>
      <c r="D1017" s="16" t="n">
        <f aca="false">LOGINV(B1017,$B$7,$C$7)</f>
        <v>13.2773065957198</v>
      </c>
      <c r="E1017" s="16" t="n">
        <f aca="false">LOGINV(C1017,$B$8,$C$8)</f>
        <v>197.115490392194</v>
      </c>
      <c r="F1017" s="16" t="n">
        <f aca="false">$B$5/100*E1017*2_Girdiler!$B$14*2_Girdiler!$B$15*2_Girdiler!$B$16</f>
        <v>4.9594257382676</v>
      </c>
      <c r="G1017" s="16" t="n">
        <f aca="false">MIN(MATCH(F1017,2_Girdiler!$B$20:$I$20,1),7)</f>
        <v>1</v>
      </c>
      <c r="H1017" s="16" t="n">
        <f aca="false">IF(F1017&gt;=40,2_Girdiler!$I$21+(F1017-40)*(2_Girdiler!$I$21-2_Girdiler!$H$21)/(2_Girdiler!$I$20-2_Girdiler!$H$20),INDEX(2_Girdiler!$B$21:$I$21,G1017)+(F1017-INDEX(2_Girdiler!$B$20:$I$20,G1017))*(INDEX(2_Girdiler!$B$21:$I$21,G1017+1)-INDEX(2_Girdiler!$B$21:$I$21,G1017))/(INDEX(2_Girdiler!$B$20:$I$20,G1017+1)-INDEX(2_Girdiler!$B$20:$I$20,G1017)))</f>
        <v>10.9107366241887</v>
      </c>
      <c r="I1017" s="16" t="n">
        <f aca="false">H1017/2_Girdiler!$B$17</f>
        <v>4.37128871161407</v>
      </c>
      <c r="J1017" s="16" t="n">
        <f aca="false">D1017+I1017</f>
        <v>17.6485953073338</v>
      </c>
    </row>
    <row r="1018" customFormat="false" ht="15" hidden="false" customHeight="false" outlineLevel="0" collapsed="false">
      <c r="A1018" s="0" t="n">
        <v>1006</v>
      </c>
      <c r="B1018" s="7" t="n">
        <v>0.263599</v>
      </c>
      <c r="C1018" s="7" t="n">
        <v>0.761633</v>
      </c>
      <c r="D1018" s="16" t="n">
        <f aca="false">LOGINV(B1018,$B$7,$C$7)</f>
        <v>9.51968793825039</v>
      </c>
      <c r="E1018" s="16" t="n">
        <f aca="false">LOGINV(C1018,$B$8,$C$8)</f>
        <v>172.870796623737</v>
      </c>
      <c r="F1018" s="16" t="n">
        <f aca="false">$B$5/100*E1018*2_Girdiler!$B$14*2_Girdiler!$B$15*2_Girdiler!$B$16</f>
        <v>4.34942924305322</v>
      </c>
      <c r="G1018" s="16" t="n">
        <f aca="false">MIN(MATCH(F1018,2_Girdiler!$B$20:$I$20,1),7)</f>
        <v>1</v>
      </c>
      <c r="H1018" s="16" t="n">
        <f aca="false">IF(F1018&gt;=40,2_Girdiler!$I$21+(F1018-40)*(2_Girdiler!$I$21-2_Girdiler!$H$21)/(2_Girdiler!$I$20-2_Girdiler!$H$20),INDEX(2_Girdiler!$B$21:$I$21,G1018)+(F1018-INDEX(2_Girdiler!$B$20:$I$20,G1018))*(INDEX(2_Girdiler!$B$21:$I$21,G1018+1)-INDEX(2_Girdiler!$B$21:$I$21,G1018))/(INDEX(2_Girdiler!$B$20:$I$20,G1018+1)-INDEX(2_Girdiler!$B$20:$I$20,G1018)))</f>
        <v>9.56874433471709</v>
      </c>
      <c r="I1018" s="16" t="n">
        <f aca="false">H1018/2_Girdiler!$B$17</f>
        <v>3.83363154435781</v>
      </c>
      <c r="J1018" s="16" t="n">
        <f aca="false">D1018+I1018</f>
        <v>13.3533194826082</v>
      </c>
    </row>
    <row r="1019" customFormat="false" ht="15" hidden="false" customHeight="false" outlineLevel="0" collapsed="false">
      <c r="A1019" s="0" t="n">
        <v>1007</v>
      </c>
      <c r="B1019" s="7" t="n">
        <v>0.161482</v>
      </c>
      <c r="C1019" s="7" t="n">
        <v>0.293099</v>
      </c>
      <c r="D1019" s="16" t="n">
        <f aca="false">LOGINV(B1019,$B$7,$C$7)</f>
        <v>7.80585467864605</v>
      </c>
      <c r="E1019" s="16" t="n">
        <f aca="false">LOGINV(C1019,$B$8,$C$8)</f>
        <v>76.8494787155033</v>
      </c>
      <c r="F1019" s="16" t="n">
        <f aca="false">$B$5/100*E1019*2_Girdiler!$B$14*2_Girdiler!$B$15*2_Girdiler!$B$16</f>
        <v>1.93353288448206</v>
      </c>
      <c r="G1019" s="16" t="n">
        <f aca="false">MIN(MATCH(F1019,2_Girdiler!$B$20:$I$20,1),7)</f>
        <v>1</v>
      </c>
      <c r="H1019" s="16" t="n">
        <f aca="false">IF(F1019&gt;=40,2_Girdiler!$I$21+(F1019-40)*(2_Girdiler!$I$21-2_Girdiler!$H$21)/(2_Girdiler!$I$20-2_Girdiler!$H$20),INDEX(2_Girdiler!$B$21:$I$21,G1019)+(F1019-INDEX(2_Girdiler!$B$20:$I$20,G1019))*(INDEX(2_Girdiler!$B$21:$I$21,G1019+1)-INDEX(2_Girdiler!$B$21:$I$21,G1019))/(INDEX(2_Girdiler!$B$20:$I$20,G1019+1)-INDEX(2_Girdiler!$B$20:$I$20,G1019)))</f>
        <v>4.25377234586054</v>
      </c>
      <c r="I1019" s="16" t="n">
        <f aca="false">H1019/2_Girdiler!$B$17</f>
        <v>1.704235715489</v>
      </c>
      <c r="J1019" s="16" t="n">
        <f aca="false">D1019+I1019</f>
        <v>9.51009039413505</v>
      </c>
    </row>
    <row r="1020" customFormat="false" ht="15" hidden="false" customHeight="false" outlineLevel="0" collapsed="false">
      <c r="A1020" s="0" t="n">
        <v>1008</v>
      </c>
      <c r="B1020" s="7" t="n">
        <v>0.426981</v>
      </c>
      <c r="C1020" s="7" t="n">
        <v>0.14981</v>
      </c>
      <c r="D1020" s="16" t="n">
        <f aca="false">LOGINV(B1020,$B$7,$C$7)</f>
        <v>12.2215628679312</v>
      </c>
      <c r="E1020" s="16" t="n">
        <f aca="false">LOGINV(C1020,$B$8,$C$8)</f>
        <v>55.9067493414118</v>
      </c>
      <c r="F1020" s="16" t="n">
        <f aca="false">$B$5/100*E1020*2_Girdiler!$B$14*2_Girdiler!$B$15*2_Girdiler!$B$16</f>
        <v>1.40661381342992</v>
      </c>
      <c r="G1020" s="16" t="n">
        <f aca="false">MIN(MATCH(F1020,2_Girdiler!$B$20:$I$20,1),7)</f>
        <v>1</v>
      </c>
      <c r="H1020" s="16" t="n">
        <f aca="false">IF(F1020&gt;=40,2_Girdiler!$I$21+(F1020-40)*(2_Girdiler!$I$21-2_Girdiler!$H$21)/(2_Girdiler!$I$20-2_Girdiler!$H$20),INDEX(2_Girdiler!$B$21:$I$21,G1020)+(F1020-INDEX(2_Girdiler!$B$20:$I$20,G1020))*(INDEX(2_Girdiler!$B$21:$I$21,G1020+1)-INDEX(2_Girdiler!$B$21:$I$21,G1020))/(INDEX(2_Girdiler!$B$20:$I$20,G1020+1)-INDEX(2_Girdiler!$B$20:$I$20,G1020)))</f>
        <v>3.09455038954583</v>
      </c>
      <c r="I1020" s="16" t="n">
        <f aca="false">H1020/2_Girdiler!$B$17</f>
        <v>1.23980384196548</v>
      </c>
      <c r="J1020" s="16" t="n">
        <f aca="false">D1020+I1020</f>
        <v>13.4613667098967</v>
      </c>
    </row>
    <row r="1021" customFormat="false" ht="15" hidden="false" customHeight="false" outlineLevel="0" collapsed="false">
      <c r="A1021" s="0" t="n">
        <v>1009</v>
      </c>
      <c r="B1021" s="7" t="n">
        <v>0.275751</v>
      </c>
      <c r="C1021" s="7" t="n">
        <v>0.715172</v>
      </c>
      <c r="D1021" s="16" t="n">
        <f aca="false">LOGINV(B1021,$B$7,$C$7)</f>
        <v>9.71685699348941</v>
      </c>
      <c r="E1021" s="16" t="n">
        <f aca="false">LOGINV(C1021,$B$8,$C$8)</f>
        <v>157.627300994725</v>
      </c>
      <c r="F1021" s="16" t="n">
        <f aca="false">$B$5/100*E1021*2_Girdiler!$B$14*2_Girdiler!$B$15*2_Girdiler!$B$16</f>
        <v>3.96590289302729</v>
      </c>
      <c r="G1021" s="16" t="n">
        <f aca="false">MIN(MATCH(F1021,2_Girdiler!$B$20:$I$20,1),7)</f>
        <v>1</v>
      </c>
      <c r="H1021" s="16" t="n">
        <f aca="false">IF(F1021&gt;=40,2_Girdiler!$I$21+(F1021-40)*(2_Girdiler!$I$21-2_Girdiler!$H$21)/(2_Girdiler!$I$20-2_Girdiler!$H$20),INDEX(2_Girdiler!$B$21:$I$21,G1021)+(F1021-INDEX(2_Girdiler!$B$20:$I$20,G1021))*(INDEX(2_Girdiler!$B$21:$I$21,G1021+1)-INDEX(2_Girdiler!$B$21:$I$21,G1021))/(INDEX(2_Girdiler!$B$20:$I$20,G1021+1)-INDEX(2_Girdiler!$B$20:$I$20,G1021)))</f>
        <v>8.72498636466003</v>
      </c>
      <c r="I1021" s="16" t="n">
        <f aca="false">H1021/2_Girdiler!$B$17</f>
        <v>3.49558748584136</v>
      </c>
      <c r="J1021" s="16" t="n">
        <f aca="false">D1021+I1021</f>
        <v>13.2124444793308</v>
      </c>
    </row>
    <row r="1022" customFormat="false" ht="15" hidden="false" customHeight="false" outlineLevel="0" collapsed="false">
      <c r="A1022" s="0" t="n">
        <v>1010</v>
      </c>
      <c r="B1022" s="7" t="n">
        <v>0.71155</v>
      </c>
      <c r="C1022" s="7" t="n">
        <v>0.836559</v>
      </c>
      <c r="D1022" s="16" t="n">
        <f aca="false">LOGINV(B1022,$B$7,$C$7)</f>
        <v>18.4817508184838</v>
      </c>
      <c r="E1022" s="16" t="n">
        <f aca="false">LOGINV(C1022,$B$8,$C$8)</f>
        <v>205.631564604234</v>
      </c>
      <c r="F1022" s="16" t="n">
        <f aca="false">$B$5/100*E1022*2_Girdiler!$B$14*2_Girdiler!$B$15*2_Girdiler!$B$16</f>
        <v>5.17369016544251</v>
      </c>
      <c r="G1022" s="16" t="n">
        <f aca="false">MIN(MATCH(F1022,2_Girdiler!$B$20:$I$20,1),7)</f>
        <v>2</v>
      </c>
      <c r="H1022" s="16" t="n">
        <f aca="false">IF(F1022&gt;=40,2_Girdiler!$I$21+(F1022-40)*(2_Girdiler!$I$21-2_Girdiler!$H$21)/(2_Girdiler!$I$20-2_Girdiler!$H$20),INDEX(2_Girdiler!$B$21:$I$21,G1022)+(F1022-INDEX(2_Girdiler!$B$20:$I$20,G1022))*(INDEX(2_Girdiler!$B$21:$I$21,G1022+1)-INDEX(2_Girdiler!$B$21:$I$21,G1022))/(INDEX(2_Girdiler!$B$20:$I$20,G1022+1)-INDEX(2_Girdiler!$B$20:$I$20,G1022)))</f>
        <v>11.277904264708</v>
      </c>
      <c r="I1022" s="16" t="n">
        <f aca="false">H1022/2_Girdiler!$B$17</f>
        <v>4.51839113169392</v>
      </c>
      <c r="J1022" s="16" t="n">
        <f aca="false">D1022+I1022</f>
        <v>23.0001419501778</v>
      </c>
    </row>
    <row r="1023" customFormat="false" ht="15" hidden="false" customHeight="false" outlineLevel="0" collapsed="false">
      <c r="A1023" s="0" t="n">
        <v>1011</v>
      </c>
      <c r="B1023" s="7" t="n">
        <v>0.908216</v>
      </c>
      <c r="C1023" s="7" t="n">
        <v>0.256557</v>
      </c>
      <c r="D1023" s="16" t="n">
        <f aca="false">LOGINV(B1023,$B$7,$C$7)</f>
        <v>28.4189984049785</v>
      </c>
      <c r="E1023" s="16" t="n">
        <f aca="false">LOGINV(C1023,$B$8,$C$8)</f>
        <v>71.5985122201427</v>
      </c>
      <c r="F1023" s="16" t="n">
        <f aca="false">$B$5/100*E1023*2_Girdiler!$B$14*2_Girdiler!$B$15*2_Girdiler!$B$16</f>
        <v>1.80141856745879</v>
      </c>
      <c r="G1023" s="16" t="n">
        <f aca="false">MIN(MATCH(F1023,2_Girdiler!$B$20:$I$20,1),7)</f>
        <v>1</v>
      </c>
      <c r="H1023" s="16" t="n">
        <f aca="false">IF(F1023&gt;=40,2_Girdiler!$I$21+(F1023-40)*(2_Girdiler!$I$21-2_Girdiler!$H$21)/(2_Girdiler!$I$20-2_Girdiler!$H$20),INDEX(2_Girdiler!$B$21:$I$21,G1023)+(F1023-INDEX(2_Girdiler!$B$20:$I$20,G1023))*(INDEX(2_Girdiler!$B$21:$I$21,G1023+1)-INDEX(2_Girdiler!$B$21:$I$21,G1023))/(INDEX(2_Girdiler!$B$20:$I$20,G1023+1)-INDEX(2_Girdiler!$B$20:$I$20,G1023)))</f>
        <v>3.96312084840934</v>
      </c>
      <c r="I1023" s="16" t="n">
        <f aca="false">H1023/2_Girdiler!$B$17</f>
        <v>1.58778880144605</v>
      </c>
      <c r="J1023" s="16" t="n">
        <f aca="false">D1023+I1023</f>
        <v>30.0067872064246</v>
      </c>
    </row>
    <row r="1024" customFormat="false" ht="15" hidden="false" customHeight="false" outlineLevel="0" collapsed="false">
      <c r="A1024" s="0" t="n">
        <v>1012</v>
      </c>
      <c r="B1024" s="7" t="n">
        <v>0.743723</v>
      </c>
      <c r="C1024" s="7" t="n">
        <v>0.156229</v>
      </c>
      <c r="D1024" s="16" t="n">
        <f aca="false">LOGINV(B1024,$B$7,$C$7)</f>
        <v>19.5079551061413</v>
      </c>
      <c r="E1024" s="16" t="n">
        <f aca="false">LOGINV(C1024,$B$8,$C$8)</f>
        <v>56.8959328042345</v>
      </c>
      <c r="F1024" s="16" t="n">
        <f aca="false">$B$5/100*E1024*2_Girdiler!$B$14*2_Girdiler!$B$15*2_Girdiler!$B$16</f>
        <v>1.43150166935454</v>
      </c>
      <c r="G1024" s="16" t="n">
        <f aca="false">MIN(MATCH(F1024,2_Girdiler!$B$20:$I$20,1),7)</f>
        <v>1</v>
      </c>
      <c r="H1024" s="16" t="n">
        <f aca="false">IF(F1024&gt;=40,2_Girdiler!$I$21+(F1024-40)*(2_Girdiler!$I$21-2_Girdiler!$H$21)/(2_Girdiler!$I$20-2_Girdiler!$H$20),INDEX(2_Girdiler!$B$21:$I$21,G1024)+(F1024-INDEX(2_Girdiler!$B$20:$I$20,G1024))*(INDEX(2_Girdiler!$B$21:$I$21,G1024+1)-INDEX(2_Girdiler!$B$21:$I$21,G1024))/(INDEX(2_Girdiler!$B$20:$I$20,G1024+1)-INDEX(2_Girdiler!$B$20:$I$20,G1024)))</f>
        <v>3.14930367257999</v>
      </c>
      <c r="I1024" s="16" t="n">
        <f aca="false">H1024/2_Girdiler!$B$17</f>
        <v>1.26174025343749</v>
      </c>
      <c r="J1024" s="16" t="n">
        <f aca="false">D1024+I1024</f>
        <v>20.7696953595788</v>
      </c>
    </row>
    <row r="1025" customFormat="false" ht="15" hidden="false" customHeight="false" outlineLevel="0" collapsed="false">
      <c r="A1025" s="0" t="n">
        <v>1013</v>
      </c>
      <c r="B1025" s="7" t="n">
        <v>0.676422</v>
      </c>
      <c r="C1025" s="7" t="n">
        <v>0.018431</v>
      </c>
      <c r="D1025" s="16" t="n">
        <f aca="false">LOGINV(B1025,$B$7,$C$7)</f>
        <v>17.4777960753716</v>
      </c>
      <c r="E1025" s="16" t="n">
        <f aca="false">LOGINV(C1025,$B$8,$C$8)</f>
        <v>28.3856557578938</v>
      </c>
      <c r="F1025" s="16" t="n">
        <f aca="false">$B$5/100*E1025*2_Girdiler!$B$14*2_Girdiler!$B$15*2_Girdiler!$B$16</f>
        <v>0.714183098868607</v>
      </c>
      <c r="G1025" s="16" t="n">
        <f aca="false">MIN(MATCH(F1025,2_Girdiler!$B$20:$I$20,1),7)</f>
        <v>1</v>
      </c>
      <c r="H1025" s="16" t="n">
        <f aca="false">IF(F1025&gt;=40,2_Girdiler!$I$21+(F1025-40)*(2_Girdiler!$I$21-2_Girdiler!$H$21)/(2_Girdiler!$I$20-2_Girdiler!$H$20),INDEX(2_Girdiler!$B$21:$I$21,G1025)+(F1025-INDEX(2_Girdiler!$B$20:$I$20,G1025))*(INDEX(2_Girdiler!$B$21:$I$21,G1025+1)-INDEX(2_Girdiler!$B$21:$I$21,G1025))/(INDEX(2_Girdiler!$B$20:$I$20,G1025+1)-INDEX(2_Girdiler!$B$20:$I$20,G1025)))</f>
        <v>1.57120281751094</v>
      </c>
      <c r="I1025" s="16" t="n">
        <f aca="false">H1025/2_Girdiler!$B$17</f>
        <v>0.629488308297651</v>
      </c>
      <c r="J1025" s="16" t="n">
        <f aca="false">D1025+I1025</f>
        <v>18.1072843836692</v>
      </c>
    </row>
    <row r="1026" customFormat="false" ht="15" hidden="false" customHeight="false" outlineLevel="0" collapsed="false">
      <c r="A1026" s="0" t="n">
        <v>1014</v>
      </c>
      <c r="B1026" s="7" t="n">
        <v>0.037031</v>
      </c>
      <c r="C1026" s="7" t="n">
        <v>0.836218</v>
      </c>
      <c r="D1026" s="16" t="n">
        <f aca="false">LOGINV(B1026,$B$7,$C$7)</f>
        <v>5.00358827495072</v>
      </c>
      <c r="E1026" s="16" t="n">
        <f aca="false">LOGINV(C1026,$B$8,$C$8)</f>
        <v>205.448304868629</v>
      </c>
      <c r="F1026" s="16" t="n">
        <f aca="false">$B$5/100*E1026*2_Girdiler!$B$14*2_Girdiler!$B$15*2_Girdiler!$B$16</f>
        <v>5.1690793504947</v>
      </c>
      <c r="G1026" s="16" t="n">
        <f aca="false">MIN(MATCH(F1026,2_Girdiler!$B$20:$I$20,1),7)</f>
        <v>2</v>
      </c>
      <c r="H1026" s="16" t="n">
        <f aca="false">IF(F1026&gt;=40,2_Girdiler!$I$21+(F1026-40)*(2_Girdiler!$I$21-2_Girdiler!$H$21)/(2_Girdiler!$I$20-2_Girdiler!$H$20),INDEX(2_Girdiler!$B$21:$I$21,G1026)+(F1026-INDEX(2_Girdiler!$B$20:$I$20,G1026))*(INDEX(2_Girdiler!$B$21:$I$21,G1026+1)-INDEX(2_Girdiler!$B$21:$I$21,G1026))/(INDEX(2_Girdiler!$B$20:$I$20,G1026+1)-INDEX(2_Girdiler!$B$20:$I$20,G1026)))</f>
        <v>11.2705269607915</v>
      </c>
      <c r="I1026" s="16" t="n">
        <f aca="false">H1026/2_Girdiler!$B$17</f>
        <v>4.51543548108635</v>
      </c>
      <c r="J1026" s="16" t="n">
        <f aca="false">D1026+I1026</f>
        <v>9.51902375603707</v>
      </c>
    </row>
    <row r="1027" customFormat="false" ht="15" hidden="false" customHeight="false" outlineLevel="0" collapsed="false">
      <c r="A1027" s="0" t="n">
        <v>1015</v>
      </c>
      <c r="B1027" s="7" t="n">
        <v>0.722889</v>
      </c>
      <c r="C1027" s="7" t="n">
        <v>0.298912</v>
      </c>
      <c r="D1027" s="16" t="n">
        <f aca="false">LOGINV(B1027,$B$7,$C$7)</f>
        <v>18.8303831395807</v>
      </c>
      <c r="E1027" s="16" t="n">
        <f aca="false">LOGINV(C1027,$B$8,$C$8)</f>
        <v>77.6884813722443</v>
      </c>
      <c r="F1027" s="16" t="n">
        <f aca="false">$B$5/100*E1027*2_Girdiler!$B$14*2_Girdiler!$B$15*2_Girdiler!$B$16</f>
        <v>1.95464219132567</v>
      </c>
      <c r="G1027" s="16" t="n">
        <f aca="false">MIN(MATCH(F1027,2_Girdiler!$B$20:$I$20,1),7)</f>
        <v>1</v>
      </c>
      <c r="H1027" s="16" t="n">
        <f aca="false">IF(F1027&gt;=40,2_Girdiler!$I$21+(F1027-40)*(2_Girdiler!$I$21-2_Girdiler!$H$21)/(2_Girdiler!$I$20-2_Girdiler!$H$20),INDEX(2_Girdiler!$B$21:$I$21,G1027)+(F1027-INDEX(2_Girdiler!$B$20:$I$20,G1027))*(INDEX(2_Girdiler!$B$21:$I$21,G1027+1)-INDEX(2_Girdiler!$B$21:$I$21,G1027))/(INDEX(2_Girdiler!$B$20:$I$20,G1027+1)-INDEX(2_Girdiler!$B$20:$I$20,G1027)))</f>
        <v>4.30021282091647</v>
      </c>
      <c r="I1027" s="16" t="n">
        <f aca="false">H1027/2_Girdiler!$B$17</f>
        <v>1.72284167504666</v>
      </c>
      <c r="J1027" s="16" t="n">
        <f aca="false">D1027+I1027</f>
        <v>20.5532248146274</v>
      </c>
    </row>
    <row r="1028" customFormat="false" ht="15" hidden="false" customHeight="false" outlineLevel="0" collapsed="false">
      <c r="A1028" s="0" t="n">
        <v>1016</v>
      </c>
      <c r="B1028" s="7" t="n">
        <v>0.748878</v>
      </c>
      <c r="C1028" s="7" t="n">
        <v>0.312931</v>
      </c>
      <c r="D1028" s="16" t="n">
        <f aca="false">LOGINV(B1028,$B$7,$C$7)</f>
        <v>19.6837783826206</v>
      </c>
      <c r="E1028" s="16" t="n">
        <f aca="false">LOGINV(C1028,$B$8,$C$8)</f>
        <v>79.7191264694574</v>
      </c>
      <c r="F1028" s="16" t="n">
        <f aca="false">$B$5/100*E1028*2_Girdiler!$B$14*2_Girdiler!$B$15*2_Girdiler!$B$16</f>
        <v>2.00573322197155</v>
      </c>
      <c r="G1028" s="16" t="n">
        <f aca="false">MIN(MATCH(F1028,2_Girdiler!$B$20:$I$20,1),7)</f>
        <v>1</v>
      </c>
      <c r="H1028" s="16" t="n">
        <f aca="false">IF(F1028&gt;=40,2_Girdiler!$I$21+(F1028-40)*(2_Girdiler!$I$21-2_Girdiler!$H$21)/(2_Girdiler!$I$20-2_Girdiler!$H$20),INDEX(2_Girdiler!$B$21:$I$21,G1028)+(F1028-INDEX(2_Girdiler!$B$20:$I$20,G1028))*(INDEX(2_Girdiler!$B$21:$I$21,G1028+1)-INDEX(2_Girdiler!$B$21:$I$21,G1028))/(INDEX(2_Girdiler!$B$20:$I$20,G1028+1)-INDEX(2_Girdiler!$B$20:$I$20,G1028)))</f>
        <v>4.41261308833741</v>
      </c>
      <c r="I1028" s="16" t="n">
        <f aca="false">H1028/2_Girdiler!$B$17</f>
        <v>1.76787383346851</v>
      </c>
      <c r="J1028" s="16" t="n">
        <f aca="false">D1028+I1028</f>
        <v>21.4516522160891</v>
      </c>
    </row>
    <row r="1029" customFormat="false" ht="15" hidden="false" customHeight="false" outlineLevel="0" collapsed="false">
      <c r="A1029" s="0" t="n">
        <v>1017</v>
      </c>
      <c r="B1029" s="7" t="n">
        <v>0.558593</v>
      </c>
      <c r="C1029" s="7" t="n">
        <v>0.774186</v>
      </c>
      <c r="D1029" s="16" t="n">
        <f aca="false">LOGINV(B1029,$B$7,$C$7)</f>
        <v>14.7016890452932</v>
      </c>
      <c r="E1029" s="16" t="n">
        <f aca="false">LOGINV(C1029,$B$8,$C$8)</f>
        <v>177.522843355168</v>
      </c>
      <c r="F1029" s="16" t="n">
        <f aca="false">$B$5/100*E1029*2_Girdiler!$B$14*2_Girdiler!$B$15*2_Girdiler!$B$16</f>
        <v>4.46647473881604</v>
      </c>
      <c r="G1029" s="16" t="n">
        <f aca="false">MIN(MATCH(F1029,2_Girdiler!$B$20:$I$20,1),7)</f>
        <v>1</v>
      </c>
      <c r="H1029" s="16" t="n">
        <f aca="false">IF(F1029&gt;=40,2_Girdiler!$I$21+(F1029-40)*(2_Girdiler!$I$21-2_Girdiler!$H$21)/(2_Girdiler!$I$20-2_Girdiler!$H$20),INDEX(2_Girdiler!$B$21:$I$21,G1029)+(F1029-INDEX(2_Girdiler!$B$20:$I$20,G1029))*(INDEX(2_Girdiler!$B$21:$I$21,G1029+1)-INDEX(2_Girdiler!$B$21:$I$21,G1029))/(INDEX(2_Girdiler!$B$20:$I$20,G1029+1)-INDEX(2_Girdiler!$B$20:$I$20,G1029)))</f>
        <v>9.82624442539528</v>
      </c>
      <c r="I1029" s="16" t="n">
        <f aca="false">H1029/2_Girdiler!$B$17</f>
        <v>3.93679664478978</v>
      </c>
      <c r="J1029" s="16" t="n">
        <f aca="false">D1029+I1029</f>
        <v>18.6384856900829</v>
      </c>
    </row>
    <row r="1030" customFormat="false" ht="15" hidden="false" customHeight="false" outlineLevel="0" collapsed="false">
      <c r="A1030" s="0" t="n">
        <v>1018</v>
      </c>
      <c r="B1030" s="7" t="n">
        <v>0.191457</v>
      </c>
      <c r="C1030" s="7" t="n">
        <v>0.363215</v>
      </c>
      <c r="D1030" s="16" t="n">
        <f aca="false">LOGINV(B1030,$B$7,$C$7)</f>
        <v>8.3265262353524</v>
      </c>
      <c r="E1030" s="16" t="n">
        <f aca="false">LOGINV(C1030,$B$8,$C$8)</f>
        <v>87.1283762241818</v>
      </c>
      <c r="F1030" s="16" t="n">
        <f aca="false">$B$5/100*E1030*2_Girdiler!$B$14*2_Girdiler!$B$15*2_Girdiler!$B$16</f>
        <v>2.19214994580041</v>
      </c>
      <c r="G1030" s="16" t="n">
        <f aca="false">MIN(MATCH(F1030,2_Girdiler!$B$20:$I$20,1),7)</f>
        <v>1</v>
      </c>
      <c r="H1030" s="16" t="n">
        <f aca="false">IF(F1030&gt;=40,2_Girdiler!$I$21+(F1030-40)*(2_Girdiler!$I$21-2_Girdiler!$H$21)/(2_Girdiler!$I$20-2_Girdiler!$H$20),INDEX(2_Girdiler!$B$21:$I$21,G1030)+(F1030-INDEX(2_Girdiler!$B$20:$I$20,G1030))*(INDEX(2_Girdiler!$B$21:$I$21,G1030+1)-INDEX(2_Girdiler!$B$21:$I$21,G1030))/(INDEX(2_Girdiler!$B$20:$I$20,G1030+1)-INDEX(2_Girdiler!$B$20:$I$20,G1030)))</f>
        <v>4.82272988076091</v>
      </c>
      <c r="I1030" s="16" t="n">
        <f aca="false">H1030/2_Girdiler!$B$17</f>
        <v>1.93218344581767</v>
      </c>
      <c r="J1030" s="16" t="n">
        <f aca="false">D1030+I1030</f>
        <v>10.2587096811701</v>
      </c>
    </row>
    <row r="1031" customFormat="false" ht="15" hidden="false" customHeight="false" outlineLevel="0" collapsed="false">
      <c r="A1031" s="0" t="n">
        <v>1019</v>
      </c>
      <c r="B1031" s="7" t="n">
        <v>0.352959</v>
      </c>
      <c r="C1031" s="7" t="n">
        <v>0.672838</v>
      </c>
      <c r="D1031" s="16" t="n">
        <f aca="false">LOGINV(B1031,$B$7,$C$7)</f>
        <v>10.9733375485487</v>
      </c>
      <c r="E1031" s="16" t="n">
        <f aca="false">LOGINV(C1031,$B$8,$C$8)</f>
        <v>145.803571707002</v>
      </c>
      <c r="F1031" s="16" t="n">
        <f aca="false">$B$5/100*E1031*2_Girdiler!$B$14*2_Girdiler!$B$15*2_Girdiler!$B$16</f>
        <v>3.66841786414818</v>
      </c>
      <c r="G1031" s="16" t="n">
        <f aca="false">MIN(MATCH(F1031,2_Girdiler!$B$20:$I$20,1),7)</f>
        <v>1</v>
      </c>
      <c r="H1031" s="16" t="n">
        <f aca="false">IF(F1031&gt;=40,2_Girdiler!$I$21+(F1031-40)*(2_Girdiler!$I$21-2_Girdiler!$H$21)/(2_Girdiler!$I$20-2_Girdiler!$H$20),INDEX(2_Girdiler!$B$21:$I$21,G1031)+(F1031-INDEX(2_Girdiler!$B$20:$I$20,G1031))*(INDEX(2_Girdiler!$B$21:$I$21,G1031+1)-INDEX(2_Girdiler!$B$21:$I$21,G1031))/(INDEX(2_Girdiler!$B$20:$I$20,G1031+1)-INDEX(2_Girdiler!$B$20:$I$20,G1031)))</f>
        <v>8.07051930112599</v>
      </c>
      <c r="I1031" s="16" t="n">
        <f aca="false">H1031/2_Girdiler!$B$17</f>
        <v>3.23338113025881</v>
      </c>
      <c r="J1031" s="16" t="n">
        <f aca="false">D1031+I1031</f>
        <v>14.2067186788075</v>
      </c>
    </row>
    <row r="1032" customFormat="false" ht="15" hidden="false" customHeight="false" outlineLevel="0" collapsed="false">
      <c r="A1032" s="0" t="n">
        <v>1020</v>
      </c>
      <c r="B1032" s="7" t="n">
        <v>0.216377</v>
      </c>
      <c r="C1032" s="7" t="n">
        <v>0.618888</v>
      </c>
      <c r="D1032" s="16" t="n">
        <f aca="false">LOGINV(B1032,$B$7,$C$7)</f>
        <v>8.74538873211735</v>
      </c>
      <c r="E1032" s="16" t="n">
        <f aca="false">LOGINV(C1032,$B$8,$C$8)</f>
        <v>132.758618083129</v>
      </c>
      <c r="F1032" s="16" t="n">
        <f aca="false">$B$5/100*E1032*2_Girdiler!$B$14*2_Girdiler!$B$15*2_Girdiler!$B$16</f>
        <v>3.34020683097153</v>
      </c>
      <c r="G1032" s="16" t="n">
        <f aca="false">MIN(MATCH(F1032,2_Girdiler!$B$20:$I$20,1),7)</f>
        <v>1</v>
      </c>
      <c r="H1032" s="16" t="n">
        <f aca="false">IF(F1032&gt;=40,2_Girdiler!$I$21+(F1032-40)*(2_Girdiler!$I$21-2_Girdiler!$H$21)/(2_Girdiler!$I$20-2_Girdiler!$H$20),INDEX(2_Girdiler!$B$21:$I$21,G1032)+(F1032-INDEX(2_Girdiler!$B$20:$I$20,G1032))*(INDEX(2_Girdiler!$B$21:$I$21,G1032+1)-INDEX(2_Girdiler!$B$21:$I$21,G1032))/(INDEX(2_Girdiler!$B$20:$I$20,G1032+1)-INDEX(2_Girdiler!$B$20:$I$20,G1032)))</f>
        <v>7.34845502813737</v>
      </c>
      <c r="I1032" s="16" t="n">
        <f aca="false">H1032/2_Girdiler!$B$17</f>
        <v>2.94409255934991</v>
      </c>
      <c r="J1032" s="16" t="n">
        <f aca="false">D1032+I1032</f>
        <v>11.6894812914673</v>
      </c>
    </row>
    <row r="1033" customFormat="false" ht="15" hidden="false" customHeight="false" outlineLevel="0" collapsed="false">
      <c r="A1033" s="0" t="n">
        <v>1021</v>
      </c>
      <c r="B1033" s="7" t="n">
        <v>0.754343</v>
      </c>
      <c r="C1033" s="7" t="n">
        <v>0.230892</v>
      </c>
      <c r="D1033" s="16" t="n">
        <f aca="false">LOGINV(B1033,$B$7,$C$7)</f>
        <v>19.8740338956263</v>
      </c>
      <c r="E1033" s="16" t="n">
        <f aca="false">LOGINV(C1033,$B$8,$C$8)</f>
        <v>67.9109733666583</v>
      </c>
      <c r="F1033" s="16" t="n">
        <f aca="false">$B$5/100*E1033*2_Girdiler!$B$14*2_Girdiler!$B$15*2_Girdiler!$B$16</f>
        <v>1.70864008990512</v>
      </c>
      <c r="G1033" s="16" t="n">
        <f aca="false">MIN(MATCH(F1033,2_Girdiler!$B$20:$I$20,1),7)</f>
        <v>1</v>
      </c>
      <c r="H1033" s="16" t="n">
        <f aca="false">IF(F1033&gt;=40,2_Girdiler!$I$21+(F1033-40)*(2_Girdiler!$I$21-2_Girdiler!$H$21)/(2_Girdiler!$I$20-2_Girdiler!$H$20),INDEX(2_Girdiler!$B$21:$I$21,G1033)+(F1033-INDEX(2_Girdiler!$B$20:$I$20,G1033))*(INDEX(2_Girdiler!$B$21:$I$21,G1033+1)-INDEX(2_Girdiler!$B$21:$I$21,G1033))/(INDEX(2_Girdiler!$B$20:$I$20,G1033+1)-INDEX(2_Girdiler!$B$20:$I$20,G1033)))</f>
        <v>3.75900819779127</v>
      </c>
      <c r="I1033" s="16" t="n">
        <f aca="false">H1033/2_Girdiler!$B$17</f>
        <v>1.50601289975612</v>
      </c>
      <c r="J1033" s="16" t="n">
        <f aca="false">D1033+I1033</f>
        <v>21.3800467953824</v>
      </c>
    </row>
    <row r="1034" customFormat="false" ht="15" hidden="false" customHeight="false" outlineLevel="0" collapsed="false">
      <c r="A1034" s="0" t="n">
        <v>1022</v>
      </c>
      <c r="B1034" s="7" t="n">
        <v>0.364876</v>
      </c>
      <c r="C1034" s="7" t="n">
        <v>0.044158</v>
      </c>
      <c r="D1034" s="16" t="n">
        <f aca="false">LOGINV(B1034,$B$7,$C$7)</f>
        <v>11.1701286954216</v>
      </c>
      <c r="E1034" s="16" t="n">
        <f aca="false">LOGINV(C1034,$B$8,$C$8)</f>
        <v>36.345563979488</v>
      </c>
      <c r="F1034" s="16" t="n">
        <f aca="false">$B$5/100*E1034*2_Girdiler!$B$14*2_Girdiler!$B$15*2_Girdiler!$B$16</f>
        <v>0.914454389723919</v>
      </c>
      <c r="G1034" s="16" t="n">
        <f aca="false">MIN(MATCH(F1034,2_Girdiler!$B$20:$I$20,1),7)</f>
        <v>1</v>
      </c>
      <c r="H1034" s="16" t="n">
        <f aca="false">IF(F1034&gt;=40,2_Girdiler!$I$21+(F1034-40)*(2_Girdiler!$I$21-2_Girdiler!$H$21)/(2_Girdiler!$I$20-2_Girdiler!$H$20),INDEX(2_Girdiler!$B$21:$I$21,G1034)+(F1034-INDEX(2_Girdiler!$B$20:$I$20,G1034))*(INDEX(2_Girdiler!$B$21:$I$21,G1034+1)-INDEX(2_Girdiler!$B$21:$I$21,G1034))/(INDEX(2_Girdiler!$B$20:$I$20,G1034+1)-INDEX(2_Girdiler!$B$20:$I$20,G1034)))</f>
        <v>2.01179965739262</v>
      </c>
      <c r="I1034" s="16" t="n">
        <f aca="false">H1034/2_Girdiler!$B$17</f>
        <v>0.806009478122044</v>
      </c>
      <c r="J1034" s="16" t="n">
        <f aca="false">D1034+I1034</f>
        <v>11.9761381735437</v>
      </c>
    </row>
    <row r="1035" customFormat="false" ht="15" hidden="false" customHeight="false" outlineLevel="0" collapsed="false">
      <c r="A1035" s="0" t="n">
        <v>1023</v>
      </c>
      <c r="B1035" s="7" t="n">
        <v>0.537106</v>
      </c>
      <c r="C1035" s="7" t="n">
        <v>0.504483</v>
      </c>
      <c r="D1035" s="16" t="n">
        <f aca="false">LOGINV(B1035,$B$7,$C$7)</f>
        <v>14.2637204372239</v>
      </c>
      <c r="E1035" s="16" t="n">
        <f aca="false">LOGINV(C1035,$B$8,$C$8)</f>
        <v>110.000274304926</v>
      </c>
      <c r="F1035" s="16" t="n">
        <f aca="false">$B$5/100*E1035*2_Girdiler!$B$14*2_Girdiler!$B$15*2_Girdiler!$B$16</f>
        <v>2.76760690151194</v>
      </c>
      <c r="G1035" s="16" t="n">
        <f aca="false">MIN(MATCH(F1035,2_Girdiler!$B$20:$I$20,1),7)</f>
        <v>1</v>
      </c>
      <c r="H1035" s="16" t="n">
        <f aca="false">IF(F1035&gt;=40,2_Girdiler!$I$21+(F1035-40)*(2_Girdiler!$I$21-2_Girdiler!$H$21)/(2_Girdiler!$I$20-2_Girdiler!$H$20),INDEX(2_Girdiler!$B$21:$I$21,G1035)+(F1035-INDEX(2_Girdiler!$B$20:$I$20,G1035))*(INDEX(2_Girdiler!$B$21:$I$21,G1035+1)-INDEX(2_Girdiler!$B$21:$I$21,G1035))/(INDEX(2_Girdiler!$B$20:$I$20,G1035+1)-INDEX(2_Girdiler!$B$20:$I$20,G1035)))</f>
        <v>6.08873518332627</v>
      </c>
      <c r="I1035" s="16" t="n">
        <f aca="false">H1035/2_Girdiler!$B$17</f>
        <v>2.43939710870443</v>
      </c>
      <c r="J1035" s="16" t="n">
        <f aca="false">D1035+I1035</f>
        <v>16.7031175459283</v>
      </c>
    </row>
    <row r="1036" customFormat="false" ht="15" hidden="false" customHeight="false" outlineLevel="0" collapsed="false">
      <c r="A1036" s="0" t="n">
        <v>1024</v>
      </c>
      <c r="B1036" s="7" t="n">
        <v>0.685831</v>
      </c>
      <c r="C1036" s="7" t="n">
        <v>0.54154</v>
      </c>
      <c r="D1036" s="16" t="n">
        <f aca="false">LOGINV(B1036,$B$7,$C$7)</f>
        <v>17.736403056212</v>
      </c>
      <c r="E1036" s="16" t="n">
        <f aca="false">LOGINV(C1036,$B$8,$C$8)</f>
        <v>116.811778308593</v>
      </c>
      <c r="F1036" s="16" t="n">
        <f aca="false">$B$5/100*E1036*2_Girdiler!$B$14*2_Girdiler!$B$15*2_Girdiler!$B$16</f>
        <v>2.9389843422442</v>
      </c>
      <c r="G1036" s="16" t="n">
        <f aca="false">MIN(MATCH(F1036,2_Girdiler!$B$20:$I$20,1),7)</f>
        <v>1</v>
      </c>
      <c r="H1036" s="16" t="n">
        <f aca="false">IF(F1036&gt;=40,2_Girdiler!$I$21+(F1036-40)*(2_Girdiler!$I$21-2_Girdiler!$H$21)/(2_Girdiler!$I$20-2_Girdiler!$H$20),INDEX(2_Girdiler!$B$21:$I$21,G1036)+(F1036-INDEX(2_Girdiler!$B$20:$I$20,G1036))*(INDEX(2_Girdiler!$B$21:$I$21,G1036+1)-INDEX(2_Girdiler!$B$21:$I$21,G1036))/(INDEX(2_Girdiler!$B$20:$I$20,G1036+1)-INDEX(2_Girdiler!$B$20:$I$20,G1036)))</f>
        <v>6.46576555293725</v>
      </c>
      <c r="I1036" s="16" t="n">
        <f aca="false">H1036/2_Girdiler!$B$17</f>
        <v>2.59045094268319</v>
      </c>
      <c r="J1036" s="16" t="n">
        <f aca="false">D1036+I1036</f>
        <v>20.3268539988952</v>
      </c>
    </row>
    <row r="1037" customFormat="false" ht="15" hidden="false" customHeight="false" outlineLevel="0" collapsed="false">
      <c r="A1037" s="0" t="n">
        <v>1025</v>
      </c>
      <c r="B1037" s="7" t="n">
        <v>0.863965</v>
      </c>
      <c r="C1037" s="7" t="n">
        <v>0.845172</v>
      </c>
      <c r="D1037" s="16" t="n">
        <f aca="false">LOGINV(B1037,$B$7,$C$7)</f>
        <v>24.9780366432583</v>
      </c>
      <c r="E1037" s="16" t="n">
        <f aca="false">LOGINV(C1037,$B$8,$C$8)</f>
        <v>210.402211883589</v>
      </c>
      <c r="F1037" s="16" t="n">
        <f aca="false">$B$5/100*E1037*2_Girdiler!$B$14*2_Girdiler!$B$15*2_Girdiler!$B$16</f>
        <v>5.29371965099111</v>
      </c>
      <c r="G1037" s="16" t="n">
        <f aca="false">MIN(MATCH(F1037,2_Girdiler!$B$20:$I$20,1),7)</f>
        <v>2</v>
      </c>
      <c r="H1037" s="16" t="n">
        <f aca="false">IF(F1037&gt;=40,2_Girdiler!$I$21+(F1037-40)*(2_Girdiler!$I$21-2_Girdiler!$H$21)/(2_Girdiler!$I$20-2_Girdiler!$H$20),INDEX(2_Girdiler!$B$21:$I$21,G1037)+(F1037-INDEX(2_Girdiler!$B$20:$I$20,G1037))*(INDEX(2_Girdiler!$B$21:$I$21,G1037+1)-INDEX(2_Girdiler!$B$21:$I$21,G1037))/(INDEX(2_Girdiler!$B$20:$I$20,G1037+1)-INDEX(2_Girdiler!$B$20:$I$20,G1037)))</f>
        <v>11.4699514415858</v>
      </c>
      <c r="I1037" s="16" t="n">
        <f aca="false">H1037/2_Girdiler!$B$17</f>
        <v>4.59533310960969</v>
      </c>
      <c r="J1037" s="16" t="n">
        <f aca="false">D1037+I1037</f>
        <v>29.573369752868</v>
      </c>
    </row>
    <row r="1038" customFormat="false" ht="15" hidden="false" customHeight="false" outlineLevel="0" collapsed="false">
      <c r="A1038" s="0" t="n">
        <v>1026</v>
      </c>
      <c r="B1038" s="7" t="n">
        <v>0.116498</v>
      </c>
      <c r="C1038" s="7" t="n">
        <v>0.590325</v>
      </c>
      <c r="D1038" s="16" t="n">
        <f aca="false">LOGINV(B1038,$B$7,$C$7)</f>
        <v>6.96572704433679</v>
      </c>
      <c r="E1038" s="16" t="n">
        <f aca="false">LOGINV(C1038,$B$8,$C$8)</f>
        <v>126.551465281999</v>
      </c>
      <c r="F1038" s="16" t="n">
        <f aca="false">$B$5/100*E1038*2_Girdiler!$B$14*2_Girdiler!$B$15*2_Girdiler!$B$16</f>
        <v>3.18403486649509</v>
      </c>
      <c r="G1038" s="16" t="n">
        <f aca="false">MIN(MATCH(F1038,2_Girdiler!$B$20:$I$20,1),7)</f>
        <v>1</v>
      </c>
      <c r="H1038" s="16" t="n">
        <f aca="false">IF(F1038&gt;=40,2_Girdiler!$I$21+(F1038-40)*(2_Girdiler!$I$21-2_Girdiler!$H$21)/(2_Girdiler!$I$20-2_Girdiler!$H$20),INDEX(2_Girdiler!$B$21:$I$21,G1038)+(F1038-INDEX(2_Girdiler!$B$20:$I$20,G1038))*(INDEX(2_Girdiler!$B$21:$I$21,G1038+1)-INDEX(2_Girdiler!$B$21:$I$21,G1038))/(INDEX(2_Girdiler!$B$20:$I$20,G1038+1)-INDEX(2_Girdiler!$B$20:$I$20,G1038)))</f>
        <v>7.0048767062892</v>
      </c>
      <c r="I1038" s="16" t="n">
        <f aca="false">H1038/2_Girdiler!$B$17</f>
        <v>2.80644098809663</v>
      </c>
      <c r="J1038" s="16" t="n">
        <f aca="false">D1038+I1038</f>
        <v>9.77216803243342</v>
      </c>
    </row>
    <row r="1039" customFormat="false" ht="15" hidden="false" customHeight="false" outlineLevel="0" collapsed="false">
      <c r="A1039" s="0" t="n">
        <v>1027</v>
      </c>
      <c r="B1039" s="7" t="n">
        <v>0.684218</v>
      </c>
      <c r="C1039" s="7" t="n">
        <v>0.463118</v>
      </c>
      <c r="D1039" s="16" t="n">
        <f aca="false">LOGINV(B1039,$B$7,$C$7)</f>
        <v>17.6915684195608</v>
      </c>
      <c r="E1039" s="16" t="n">
        <f aca="false">LOGINV(C1039,$B$8,$C$8)</f>
        <v>102.870168653473</v>
      </c>
      <c r="F1039" s="16" t="n">
        <f aca="false">$B$5/100*E1039*2_Girdiler!$B$14*2_Girdiler!$B$15*2_Girdiler!$B$16</f>
        <v>2.58821344332139</v>
      </c>
      <c r="G1039" s="16" t="n">
        <f aca="false">MIN(MATCH(F1039,2_Girdiler!$B$20:$I$20,1),7)</f>
        <v>1</v>
      </c>
      <c r="H1039" s="16" t="n">
        <f aca="false">IF(F1039&gt;=40,2_Girdiler!$I$21+(F1039-40)*(2_Girdiler!$I$21-2_Girdiler!$H$21)/(2_Girdiler!$I$20-2_Girdiler!$H$20),INDEX(2_Girdiler!$B$21:$I$21,G1039)+(F1039-INDEX(2_Girdiler!$B$20:$I$20,G1039))*(INDEX(2_Girdiler!$B$21:$I$21,G1039+1)-INDEX(2_Girdiler!$B$21:$I$21,G1039))/(INDEX(2_Girdiler!$B$20:$I$20,G1039+1)-INDEX(2_Girdiler!$B$20:$I$20,G1039)))</f>
        <v>5.69406957530706</v>
      </c>
      <c r="I1039" s="16" t="n">
        <f aca="false">H1039/2_Girdiler!$B$17</f>
        <v>2.28127787472238</v>
      </c>
      <c r="J1039" s="16" t="n">
        <f aca="false">D1039+I1039</f>
        <v>19.9728462942832</v>
      </c>
    </row>
    <row r="1040" customFormat="false" ht="15" hidden="false" customHeight="false" outlineLevel="0" collapsed="false">
      <c r="A1040" s="0" t="n">
        <v>1028</v>
      </c>
      <c r="B1040" s="7" t="n">
        <v>0.275302</v>
      </c>
      <c r="C1040" s="7" t="n">
        <v>0.150405</v>
      </c>
      <c r="D1040" s="16" t="n">
        <f aca="false">LOGINV(B1040,$B$7,$C$7)</f>
        <v>9.70957839204377</v>
      </c>
      <c r="E1040" s="16" t="n">
        <f aca="false">LOGINV(C1040,$B$8,$C$8)</f>
        <v>55.9988740629442</v>
      </c>
      <c r="F1040" s="16" t="n">
        <f aca="false">$B$5/100*E1040*2_Girdiler!$B$14*2_Girdiler!$B$15*2_Girdiler!$B$16</f>
        <v>1.40893167142368</v>
      </c>
      <c r="G1040" s="16" t="n">
        <f aca="false">MIN(MATCH(F1040,2_Girdiler!$B$20:$I$20,1),7)</f>
        <v>1</v>
      </c>
      <c r="H1040" s="16" t="n">
        <f aca="false">IF(F1040&gt;=40,2_Girdiler!$I$21+(F1040-40)*(2_Girdiler!$I$21-2_Girdiler!$H$21)/(2_Girdiler!$I$20-2_Girdiler!$H$20),INDEX(2_Girdiler!$B$21:$I$21,G1040)+(F1040-INDEX(2_Girdiler!$B$20:$I$20,G1040))*(INDEX(2_Girdiler!$B$21:$I$21,G1040+1)-INDEX(2_Girdiler!$B$21:$I$21,G1040))/(INDEX(2_Girdiler!$B$20:$I$20,G1040+1)-INDEX(2_Girdiler!$B$20:$I$20,G1040)))</f>
        <v>3.09964967713209</v>
      </c>
      <c r="I1040" s="16" t="n">
        <f aca="false">H1040/2_Girdiler!$B$17</f>
        <v>1.24184682577407</v>
      </c>
      <c r="J1040" s="16" t="n">
        <f aca="false">D1040+I1040</f>
        <v>10.9514252178178</v>
      </c>
    </row>
    <row r="1041" customFormat="false" ht="15" hidden="false" customHeight="false" outlineLevel="0" collapsed="false">
      <c r="A1041" s="0" t="n">
        <v>1029</v>
      </c>
      <c r="B1041" s="7" t="n">
        <v>0.752216</v>
      </c>
      <c r="C1041" s="7" t="n">
        <v>0.016757</v>
      </c>
      <c r="D1041" s="16" t="n">
        <f aca="false">LOGINV(B1041,$B$7,$C$7)</f>
        <v>19.7995021076307</v>
      </c>
      <c r="E1041" s="16" t="n">
        <f aca="false">LOGINV(C1041,$B$8,$C$8)</f>
        <v>27.687453650891</v>
      </c>
      <c r="F1041" s="16" t="n">
        <f aca="false">$B$5/100*E1041*2_Girdiler!$B$14*2_Girdiler!$B$15*2_Girdiler!$B$16</f>
        <v>0.696616333856418</v>
      </c>
      <c r="G1041" s="16" t="n">
        <f aca="false">MIN(MATCH(F1041,2_Girdiler!$B$20:$I$20,1),7)</f>
        <v>1</v>
      </c>
      <c r="H1041" s="16" t="n">
        <f aca="false">IF(F1041&gt;=40,2_Girdiler!$I$21+(F1041-40)*(2_Girdiler!$I$21-2_Girdiler!$H$21)/(2_Girdiler!$I$20-2_Girdiler!$H$20),INDEX(2_Girdiler!$B$21:$I$21,G1041)+(F1041-INDEX(2_Girdiler!$B$20:$I$20,G1041))*(INDEX(2_Girdiler!$B$21:$I$21,G1041+1)-INDEX(2_Girdiler!$B$21:$I$21,G1041))/(INDEX(2_Girdiler!$B$20:$I$20,G1041+1)-INDEX(2_Girdiler!$B$20:$I$20,G1041)))</f>
        <v>1.53255593448412</v>
      </c>
      <c r="I1041" s="16" t="n">
        <f aca="false">H1041/2_Girdiler!$B$17</f>
        <v>0.614004781443958</v>
      </c>
      <c r="J1041" s="16" t="n">
        <f aca="false">D1041+I1041</f>
        <v>20.4135068890746</v>
      </c>
    </row>
    <row r="1042" customFormat="false" ht="15" hidden="false" customHeight="false" outlineLevel="0" collapsed="false">
      <c r="A1042" s="0" t="n">
        <v>1030</v>
      </c>
      <c r="B1042" s="7" t="n">
        <v>0.525928</v>
      </c>
      <c r="C1042" s="7" t="n">
        <v>0.993835</v>
      </c>
      <c r="D1042" s="16" t="n">
        <f aca="false">LOGINV(B1042,$B$7,$C$7)</f>
        <v>14.0419882587791</v>
      </c>
      <c r="E1042" s="16" t="n">
        <f aca="false">LOGINV(C1042,$B$8,$C$8)</f>
        <v>549.291440870382</v>
      </c>
      <c r="F1042" s="16" t="n">
        <f aca="false">$B$5/100*E1042*2_Girdiler!$B$14*2_Girdiler!$B$15*2_Girdiler!$B$16</f>
        <v>13.8201726522988</v>
      </c>
      <c r="G1042" s="16" t="n">
        <f aca="false">MIN(MATCH(F1042,2_Girdiler!$B$20:$I$20,1),7)</f>
        <v>3</v>
      </c>
      <c r="H1042" s="16" t="n">
        <f aca="false">IF(F1042&gt;=40,2_Girdiler!$I$21+(F1042-40)*(2_Girdiler!$I$21-2_Girdiler!$H$21)/(2_Girdiler!$I$20-2_Girdiler!$H$20),INDEX(2_Girdiler!$B$21:$I$21,G1042)+(F1042-INDEX(2_Girdiler!$B$20:$I$20,G1042))*(INDEX(2_Girdiler!$B$21:$I$21,G1042+1)-INDEX(2_Girdiler!$B$21:$I$21,G1042))/(INDEX(2_Girdiler!$B$20:$I$20,G1042+1)-INDEX(2_Girdiler!$B$20:$I$20,G1042)))</f>
        <v>22.4381553870689</v>
      </c>
      <c r="I1042" s="16" t="n">
        <f aca="false">H1042/2_Girdiler!$B$17</f>
        <v>8.989645587768</v>
      </c>
      <c r="J1042" s="16" t="n">
        <f aca="false">D1042+I1042</f>
        <v>23.0316338465471</v>
      </c>
    </row>
    <row r="1043" customFormat="false" ht="15" hidden="false" customHeight="false" outlineLevel="0" collapsed="false">
      <c r="A1043" s="0" t="n">
        <v>1031</v>
      </c>
      <c r="B1043" s="7" t="n">
        <v>0.720459</v>
      </c>
      <c r="C1043" s="7" t="n">
        <v>0.166317</v>
      </c>
      <c r="D1043" s="16" t="n">
        <f aca="false">LOGINV(B1043,$B$7,$C$7)</f>
        <v>18.7545463824968</v>
      </c>
      <c r="E1043" s="16" t="n">
        <f aca="false">LOGINV(C1043,$B$8,$C$8)</f>
        <v>58.4314627320803</v>
      </c>
      <c r="F1043" s="16" t="n">
        <f aca="false">$B$5/100*E1043*2_Girdiler!$B$14*2_Girdiler!$B$15*2_Girdiler!$B$16</f>
        <v>1.47013560233914</v>
      </c>
      <c r="G1043" s="16" t="n">
        <f aca="false">MIN(MATCH(F1043,2_Girdiler!$B$20:$I$20,1),7)</f>
        <v>1</v>
      </c>
      <c r="H1043" s="16" t="n">
        <f aca="false">IF(F1043&gt;=40,2_Girdiler!$I$21+(F1043-40)*(2_Girdiler!$I$21-2_Girdiler!$H$21)/(2_Girdiler!$I$20-2_Girdiler!$H$20),INDEX(2_Girdiler!$B$21:$I$21,G1043)+(F1043-INDEX(2_Girdiler!$B$20:$I$20,G1043))*(INDEX(2_Girdiler!$B$21:$I$21,G1043+1)-INDEX(2_Girdiler!$B$21:$I$21,G1043))/(INDEX(2_Girdiler!$B$20:$I$20,G1043+1)-INDEX(2_Girdiler!$B$20:$I$20,G1043)))</f>
        <v>3.23429832514611</v>
      </c>
      <c r="I1043" s="16" t="n">
        <f aca="false">H1043/2_Girdiler!$B$17</f>
        <v>1.29579259821559</v>
      </c>
      <c r="J1043" s="16" t="n">
        <f aca="false">D1043+I1043</f>
        <v>20.0503389807124</v>
      </c>
    </row>
    <row r="1044" customFormat="false" ht="15" hidden="false" customHeight="false" outlineLevel="0" collapsed="false">
      <c r="A1044" s="0" t="n">
        <v>1032</v>
      </c>
      <c r="B1044" s="7" t="n">
        <v>0.848635</v>
      </c>
      <c r="C1044" s="7" t="n">
        <v>0.656736</v>
      </c>
      <c r="D1044" s="16" t="n">
        <f aca="false">LOGINV(B1044,$B$7,$C$7)</f>
        <v>24.0528761987145</v>
      </c>
      <c r="E1044" s="16" t="n">
        <f aca="false">LOGINV(C1044,$B$8,$C$8)</f>
        <v>141.703145817684</v>
      </c>
      <c r="F1044" s="16" t="n">
        <f aca="false">$B$5/100*E1044*2_Girdiler!$B$14*2_Girdiler!$B$15*2_Girdiler!$B$16</f>
        <v>3.56525114877294</v>
      </c>
      <c r="G1044" s="16" t="n">
        <f aca="false">MIN(MATCH(F1044,2_Girdiler!$B$20:$I$20,1),7)</f>
        <v>1</v>
      </c>
      <c r="H1044" s="16" t="n">
        <f aca="false">IF(F1044&gt;=40,2_Girdiler!$I$21+(F1044-40)*(2_Girdiler!$I$21-2_Girdiler!$H$21)/(2_Girdiler!$I$20-2_Girdiler!$H$20),INDEX(2_Girdiler!$B$21:$I$21,G1044)+(F1044-INDEX(2_Girdiler!$B$20:$I$20,G1044))*(INDEX(2_Girdiler!$B$21:$I$21,G1044+1)-INDEX(2_Girdiler!$B$21:$I$21,G1044))/(INDEX(2_Girdiler!$B$20:$I$20,G1044+1)-INDEX(2_Girdiler!$B$20:$I$20,G1044)))</f>
        <v>7.84355252730047</v>
      </c>
      <c r="I1044" s="16" t="n">
        <f aca="false">H1044/2_Girdiler!$B$17</f>
        <v>3.14244892920692</v>
      </c>
      <c r="J1044" s="16" t="n">
        <f aca="false">D1044+I1044</f>
        <v>27.1953251279214</v>
      </c>
    </row>
    <row r="1045" customFormat="false" ht="15" hidden="false" customHeight="false" outlineLevel="0" collapsed="false">
      <c r="A1045" s="0" t="n">
        <v>1033</v>
      </c>
      <c r="B1045" s="7" t="n">
        <v>0.782039</v>
      </c>
      <c r="C1045" s="7" t="n">
        <v>0.267427</v>
      </c>
      <c r="D1045" s="16" t="n">
        <f aca="false">LOGINV(B1045,$B$7,$C$7)</f>
        <v>20.9066902211018</v>
      </c>
      <c r="E1045" s="16" t="n">
        <f aca="false">LOGINV(C1045,$B$8,$C$8)</f>
        <v>73.1581199476006</v>
      </c>
      <c r="F1045" s="16" t="n">
        <f aca="false">$B$5/100*E1045*2_Girdiler!$B$14*2_Girdiler!$B$15*2_Girdiler!$B$16</f>
        <v>1.84065829788163</v>
      </c>
      <c r="G1045" s="16" t="n">
        <f aca="false">MIN(MATCH(F1045,2_Girdiler!$B$20:$I$20,1),7)</f>
        <v>1</v>
      </c>
      <c r="H1045" s="16" t="n">
        <f aca="false">IF(F1045&gt;=40,2_Girdiler!$I$21+(F1045-40)*(2_Girdiler!$I$21-2_Girdiler!$H$21)/(2_Girdiler!$I$20-2_Girdiler!$H$20),INDEX(2_Girdiler!$B$21:$I$21,G1045)+(F1045-INDEX(2_Girdiler!$B$20:$I$20,G1045))*(INDEX(2_Girdiler!$B$21:$I$21,G1045+1)-INDEX(2_Girdiler!$B$21:$I$21,G1045))/(INDEX(2_Girdiler!$B$20:$I$20,G1045+1)-INDEX(2_Girdiler!$B$20:$I$20,G1045)))</f>
        <v>4.04944825533959</v>
      </c>
      <c r="I1045" s="16" t="n">
        <f aca="false">H1045/2_Girdiler!$B$17</f>
        <v>1.62237510229951</v>
      </c>
      <c r="J1045" s="16" t="n">
        <f aca="false">D1045+I1045</f>
        <v>22.5290653234013</v>
      </c>
    </row>
    <row r="1046" customFormat="false" ht="15" hidden="false" customHeight="false" outlineLevel="0" collapsed="false">
      <c r="A1046" s="0" t="n">
        <v>1034</v>
      </c>
      <c r="B1046" s="7" t="n">
        <v>0.942505</v>
      </c>
      <c r="C1046" s="7" t="n">
        <v>0.678411</v>
      </c>
      <c r="D1046" s="16" t="n">
        <f aca="false">LOGINV(B1046,$B$7,$C$7)</f>
        <v>32.6011970113971</v>
      </c>
      <c r="E1046" s="16" t="n">
        <f aca="false">LOGINV(C1046,$B$8,$C$8)</f>
        <v>147.269378907969</v>
      </c>
      <c r="F1046" s="16" t="n">
        <f aca="false">$B$5/100*E1046*2_Girdiler!$B$14*2_Girdiler!$B$15*2_Girdiler!$B$16</f>
        <v>3.7052975733245</v>
      </c>
      <c r="G1046" s="16" t="n">
        <f aca="false">MIN(MATCH(F1046,2_Girdiler!$B$20:$I$20,1),7)</f>
        <v>1</v>
      </c>
      <c r="H1046" s="16" t="n">
        <f aca="false">IF(F1046&gt;=40,2_Girdiler!$I$21+(F1046-40)*(2_Girdiler!$I$21-2_Girdiler!$H$21)/(2_Girdiler!$I$20-2_Girdiler!$H$20),INDEX(2_Girdiler!$B$21:$I$21,G1046)+(F1046-INDEX(2_Girdiler!$B$20:$I$20,G1046))*(INDEX(2_Girdiler!$B$21:$I$21,G1046+1)-INDEX(2_Girdiler!$B$21:$I$21,G1046))/(INDEX(2_Girdiler!$B$20:$I$20,G1046+1)-INDEX(2_Girdiler!$B$20:$I$20,G1046)))</f>
        <v>8.1516546613139</v>
      </c>
      <c r="I1046" s="16" t="n">
        <f aca="false">H1046/2_Girdiler!$B$17</f>
        <v>3.26588728418025</v>
      </c>
      <c r="J1046" s="16" t="n">
        <f aca="false">D1046+I1046</f>
        <v>35.8670842955774</v>
      </c>
    </row>
    <row r="1047" customFormat="false" ht="15" hidden="false" customHeight="false" outlineLevel="0" collapsed="false">
      <c r="A1047" s="0" t="n">
        <v>1035</v>
      </c>
      <c r="B1047" s="7" t="n">
        <v>0.234898</v>
      </c>
      <c r="C1047" s="7" t="n">
        <v>0.346045</v>
      </c>
      <c r="D1047" s="16" t="n">
        <f aca="false">LOGINV(B1047,$B$7,$C$7)</f>
        <v>9.05127055852549</v>
      </c>
      <c r="E1047" s="16" t="n">
        <f aca="false">LOGINV(C1047,$B$8,$C$8)</f>
        <v>84.5715517192478</v>
      </c>
      <c r="F1047" s="16" t="n">
        <f aca="false">$B$5/100*E1047*2_Girdiler!$B$14*2_Girdiler!$B$15*2_Girdiler!$B$16</f>
        <v>2.12782024125627</v>
      </c>
      <c r="G1047" s="16" t="n">
        <f aca="false">MIN(MATCH(F1047,2_Girdiler!$B$20:$I$20,1),7)</f>
        <v>1</v>
      </c>
      <c r="H1047" s="16" t="n">
        <f aca="false">IF(F1047&gt;=40,2_Girdiler!$I$21+(F1047-40)*(2_Girdiler!$I$21-2_Girdiler!$H$21)/(2_Girdiler!$I$20-2_Girdiler!$H$20),INDEX(2_Girdiler!$B$21:$I$21,G1047)+(F1047-INDEX(2_Girdiler!$B$20:$I$20,G1047))*(INDEX(2_Girdiler!$B$21:$I$21,G1047+1)-INDEX(2_Girdiler!$B$21:$I$21,G1047))/(INDEX(2_Girdiler!$B$20:$I$20,G1047+1)-INDEX(2_Girdiler!$B$20:$I$20,G1047)))</f>
        <v>4.6812045307638</v>
      </c>
      <c r="I1047" s="16" t="n">
        <f aca="false">H1047/2_Girdiler!$B$17</f>
        <v>1.87548258444063</v>
      </c>
      <c r="J1047" s="16" t="n">
        <f aca="false">D1047+I1047</f>
        <v>10.9267531429661</v>
      </c>
    </row>
    <row r="1048" customFormat="false" ht="15" hidden="false" customHeight="false" outlineLevel="0" collapsed="false">
      <c r="A1048" s="0" t="n">
        <v>1036</v>
      </c>
      <c r="B1048" s="7" t="n">
        <v>0.177108</v>
      </c>
      <c r="C1048" s="7" t="n">
        <v>0.009716</v>
      </c>
      <c r="D1048" s="16" t="n">
        <f aca="false">LOGINV(B1048,$B$7,$C$7)</f>
        <v>8.0800727776805</v>
      </c>
      <c r="E1048" s="16" t="n">
        <f aca="false">LOGINV(C1048,$B$8,$C$8)</f>
        <v>24.1577786422247</v>
      </c>
      <c r="F1048" s="16" t="n">
        <f aca="false">$B$5/100*E1048*2_Girdiler!$B$14*2_Girdiler!$B$15*2_Girdiler!$B$16</f>
        <v>0.607809710638373</v>
      </c>
      <c r="G1048" s="16" t="n">
        <f aca="false">MIN(MATCH(F1048,2_Girdiler!$B$20:$I$20,1),7)</f>
        <v>1</v>
      </c>
      <c r="H1048" s="16" t="n">
        <f aca="false">IF(F1048&gt;=40,2_Girdiler!$I$21+(F1048-40)*(2_Girdiler!$I$21-2_Girdiler!$H$21)/(2_Girdiler!$I$20-2_Girdiler!$H$20),INDEX(2_Girdiler!$B$21:$I$21,G1048)+(F1048-INDEX(2_Girdiler!$B$20:$I$20,G1048))*(INDEX(2_Girdiler!$B$21:$I$21,G1048+1)-INDEX(2_Girdiler!$B$21:$I$21,G1048))/(INDEX(2_Girdiler!$B$20:$I$20,G1048+1)-INDEX(2_Girdiler!$B$20:$I$20,G1048)))</f>
        <v>1.33718136340442</v>
      </c>
      <c r="I1048" s="16" t="n">
        <f aca="false">H1048/2_Girdiler!$B$17</f>
        <v>0.535729712902412</v>
      </c>
      <c r="J1048" s="16" t="n">
        <f aca="false">D1048+I1048</f>
        <v>8.61580249058291</v>
      </c>
    </row>
    <row r="1049" customFormat="false" ht="15" hidden="false" customHeight="false" outlineLevel="0" collapsed="false">
      <c r="A1049" s="0" t="n">
        <v>1037</v>
      </c>
      <c r="B1049" s="7" t="n">
        <v>0.074135</v>
      </c>
      <c r="C1049" s="7" t="n">
        <v>0.152637</v>
      </c>
      <c r="D1049" s="16" t="n">
        <f aca="false">LOGINV(B1049,$B$7,$C$7)</f>
        <v>6.04955051222314</v>
      </c>
      <c r="E1049" s="16" t="n">
        <f aca="false">LOGINV(C1049,$B$8,$C$8)</f>
        <v>56.3436518790587</v>
      </c>
      <c r="F1049" s="16" t="n">
        <f aca="false">$B$5/100*E1049*2_Girdiler!$B$14*2_Girdiler!$B$15*2_Girdiler!$B$16</f>
        <v>1.41760628127712</v>
      </c>
      <c r="G1049" s="16" t="n">
        <f aca="false">MIN(MATCH(F1049,2_Girdiler!$B$20:$I$20,1),7)</f>
        <v>1</v>
      </c>
      <c r="H1049" s="16" t="n">
        <f aca="false">IF(F1049&gt;=40,2_Girdiler!$I$21+(F1049-40)*(2_Girdiler!$I$21-2_Girdiler!$H$21)/(2_Girdiler!$I$20-2_Girdiler!$H$20),INDEX(2_Girdiler!$B$21:$I$21,G1049)+(F1049-INDEX(2_Girdiler!$B$20:$I$20,G1049))*(INDEX(2_Girdiler!$B$21:$I$21,G1049+1)-INDEX(2_Girdiler!$B$21:$I$21,G1049))/(INDEX(2_Girdiler!$B$20:$I$20,G1049+1)-INDEX(2_Girdiler!$B$20:$I$20,G1049)))</f>
        <v>3.11873381880966</v>
      </c>
      <c r="I1049" s="16" t="n">
        <f aca="false">H1049/2_Girdiler!$B$17</f>
        <v>1.24949271586925</v>
      </c>
      <c r="J1049" s="16" t="n">
        <f aca="false">D1049+I1049</f>
        <v>7.29904322809239</v>
      </c>
    </row>
    <row r="1050" customFormat="false" ht="15" hidden="false" customHeight="false" outlineLevel="0" collapsed="false">
      <c r="A1050" s="0" t="n">
        <v>1038</v>
      </c>
      <c r="B1050" s="7" t="n">
        <v>0.870795</v>
      </c>
      <c r="C1050" s="7" t="n">
        <v>0.609231</v>
      </c>
      <c r="D1050" s="16" t="n">
        <f aca="false">LOGINV(B1050,$B$7,$C$7)</f>
        <v>25.4254238181282</v>
      </c>
      <c r="E1050" s="16" t="n">
        <f aca="false">LOGINV(C1050,$B$8,$C$8)</f>
        <v>130.612655756459</v>
      </c>
      <c r="F1050" s="16" t="n">
        <f aca="false">$B$5/100*E1050*2_Girdiler!$B$14*2_Girdiler!$B$15*2_Girdiler!$B$16</f>
        <v>3.28621441883252</v>
      </c>
      <c r="G1050" s="16" t="n">
        <f aca="false">MIN(MATCH(F1050,2_Girdiler!$B$20:$I$20,1),7)</f>
        <v>1</v>
      </c>
      <c r="H1050" s="16" t="n">
        <f aca="false">IF(F1050&gt;=40,2_Girdiler!$I$21+(F1050-40)*(2_Girdiler!$I$21-2_Girdiler!$H$21)/(2_Girdiler!$I$20-2_Girdiler!$H$20),INDEX(2_Girdiler!$B$21:$I$21,G1050)+(F1050-INDEX(2_Girdiler!$B$20:$I$20,G1050))*(INDEX(2_Girdiler!$B$21:$I$21,G1050+1)-INDEX(2_Girdiler!$B$21:$I$21,G1050))/(INDEX(2_Girdiler!$B$20:$I$20,G1050+1)-INDEX(2_Girdiler!$B$20:$I$20,G1050)))</f>
        <v>7.22967172143154</v>
      </c>
      <c r="I1050" s="16" t="n">
        <f aca="false">H1050/2_Girdiler!$B$17</f>
        <v>2.89650309352225</v>
      </c>
      <c r="J1050" s="16" t="n">
        <f aca="false">D1050+I1050</f>
        <v>28.3219269116504</v>
      </c>
    </row>
    <row r="1051" customFormat="false" ht="15" hidden="false" customHeight="false" outlineLevel="0" collapsed="false">
      <c r="A1051" s="0" t="n">
        <v>1039</v>
      </c>
      <c r="B1051" s="7" t="n">
        <v>0.444424</v>
      </c>
      <c r="C1051" s="7" t="n">
        <v>0.519582</v>
      </c>
      <c r="D1051" s="16" t="n">
        <f aca="false">LOGINV(B1051,$B$7,$C$7)</f>
        <v>12.527129272121</v>
      </c>
      <c r="E1051" s="16" t="n">
        <f aca="false">LOGINV(C1051,$B$8,$C$8)</f>
        <v>112.722162588023</v>
      </c>
      <c r="F1051" s="16" t="n">
        <f aca="false">$B$5/100*E1051*2_Girdiler!$B$14*2_Girdiler!$B$15*2_Girdiler!$B$16</f>
        <v>2.83608961071466</v>
      </c>
      <c r="G1051" s="16" t="n">
        <f aca="false">MIN(MATCH(F1051,2_Girdiler!$B$20:$I$20,1),7)</f>
        <v>1</v>
      </c>
      <c r="H1051" s="16" t="n">
        <f aca="false">IF(F1051&gt;=40,2_Girdiler!$I$21+(F1051-40)*(2_Girdiler!$I$21-2_Girdiler!$H$21)/(2_Girdiler!$I$20-2_Girdiler!$H$20),INDEX(2_Girdiler!$B$21:$I$21,G1051)+(F1051-INDEX(2_Girdiler!$B$20:$I$20,G1051))*(INDEX(2_Girdiler!$B$21:$I$21,G1051+1)-INDEX(2_Girdiler!$B$21:$I$21,G1051))/(INDEX(2_Girdiler!$B$20:$I$20,G1051+1)-INDEX(2_Girdiler!$B$20:$I$20,G1051)))</f>
        <v>6.23939714357225</v>
      </c>
      <c r="I1051" s="16" t="n">
        <f aca="false">H1051/2_Girdiler!$B$17</f>
        <v>2.49975847098247</v>
      </c>
      <c r="J1051" s="16" t="n">
        <f aca="false">D1051+I1051</f>
        <v>15.0268877431035</v>
      </c>
    </row>
    <row r="1052" customFormat="false" ht="15" hidden="false" customHeight="false" outlineLevel="0" collapsed="false">
      <c r="A1052" s="0" t="n">
        <v>1040</v>
      </c>
      <c r="B1052" s="7" t="n">
        <v>0.94255</v>
      </c>
      <c r="C1052" s="7" t="n">
        <v>0.391524</v>
      </c>
      <c r="D1052" s="16" t="n">
        <f aca="false">LOGINV(B1052,$B$7,$C$7)</f>
        <v>32.6082982719614</v>
      </c>
      <c r="E1052" s="16" t="n">
        <f aca="false">LOGINV(C1052,$B$8,$C$8)</f>
        <v>91.4224623921774</v>
      </c>
      <c r="F1052" s="16" t="n">
        <f aca="false">$B$5/100*E1052*2_Girdiler!$B$14*2_Girdiler!$B$15*2_Girdiler!$B$16</f>
        <v>2.30018915378718</v>
      </c>
      <c r="G1052" s="16" t="n">
        <f aca="false">MIN(MATCH(F1052,2_Girdiler!$B$20:$I$20,1),7)</f>
        <v>1</v>
      </c>
      <c r="H1052" s="16" t="n">
        <f aca="false">IF(F1052&gt;=40,2_Girdiler!$I$21+(F1052-40)*(2_Girdiler!$I$21-2_Girdiler!$H$21)/(2_Girdiler!$I$20-2_Girdiler!$H$20),INDEX(2_Girdiler!$B$21:$I$21,G1052)+(F1052-INDEX(2_Girdiler!$B$20:$I$20,G1052))*(INDEX(2_Girdiler!$B$21:$I$21,G1052+1)-INDEX(2_Girdiler!$B$21:$I$21,G1052))/(INDEX(2_Girdiler!$B$20:$I$20,G1052+1)-INDEX(2_Girdiler!$B$20:$I$20,G1052)))</f>
        <v>5.06041613833181</v>
      </c>
      <c r="I1052" s="16" t="n">
        <f aca="false">H1052/2_Girdiler!$B$17</f>
        <v>2.02741031183165</v>
      </c>
      <c r="J1052" s="16" t="n">
        <f aca="false">D1052+I1052</f>
        <v>34.635708583793</v>
      </c>
    </row>
    <row r="1053" customFormat="false" ht="15" hidden="false" customHeight="false" outlineLevel="0" collapsed="false">
      <c r="A1053" s="0" t="n">
        <v>1041</v>
      </c>
      <c r="B1053" s="7" t="n">
        <v>0.401356</v>
      </c>
      <c r="C1053" s="7" t="n">
        <v>0.176558</v>
      </c>
      <c r="D1053" s="16" t="n">
        <f aca="false">LOGINV(B1053,$B$7,$C$7)</f>
        <v>11.7816100275492</v>
      </c>
      <c r="E1053" s="16" t="n">
        <f aca="false">LOGINV(C1053,$B$8,$C$8)</f>
        <v>59.9698644525009</v>
      </c>
      <c r="F1053" s="16" t="n">
        <f aca="false">$B$5/100*E1053*2_Girdiler!$B$14*2_Girdiler!$B$15*2_Girdiler!$B$16</f>
        <v>1.50884178962492</v>
      </c>
      <c r="G1053" s="16" t="n">
        <f aca="false">MIN(MATCH(F1053,2_Girdiler!$B$20:$I$20,1),7)</f>
        <v>1</v>
      </c>
      <c r="H1053" s="16" t="n">
        <f aca="false">IF(F1053&gt;=40,2_Girdiler!$I$21+(F1053-40)*(2_Girdiler!$I$21-2_Girdiler!$H$21)/(2_Girdiler!$I$20-2_Girdiler!$H$20),INDEX(2_Girdiler!$B$21:$I$21,G1053)+(F1053-INDEX(2_Girdiler!$B$20:$I$20,G1053))*(INDEX(2_Girdiler!$B$21:$I$21,G1053+1)-INDEX(2_Girdiler!$B$21:$I$21,G1053))/(INDEX(2_Girdiler!$B$20:$I$20,G1053+1)-INDEX(2_Girdiler!$B$20:$I$20,G1053)))</f>
        <v>3.31945193717483</v>
      </c>
      <c r="I1053" s="16" t="n">
        <f aca="false">H1053/2_Girdiler!$B$17</f>
        <v>1.32990862867581</v>
      </c>
      <c r="J1053" s="16" t="n">
        <f aca="false">D1053+I1053</f>
        <v>13.111518656225</v>
      </c>
    </row>
    <row r="1054" customFormat="false" ht="15" hidden="false" customHeight="false" outlineLevel="0" collapsed="false">
      <c r="A1054" s="0" t="n">
        <v>1042</v>
      </c>
      <c r="B1054" s="7" t="n">
        <v>0.147919</v>
      </c>
      <c r="C1054" s="7" t="n">
        <v>0.023154</v>
      </c>
      <c r="D1054" s="16" t="n">
        <f aca="false">LOGINV(B1054,$B$7,$C$7)</f>
        <v>7.56168368498288</v>
      </c>
      <c r="E1054" s="16" t="n">
        <f aca="false">LOGINV(C1054,$B$8,$C$8)</f>
        <v>30.1752462278631</v>
      </c>
      <c r="F1054" s="16" t="n">
        <f aca="false">$B$5/100*E1054*2_Girdiler!$B$14*2_Girdiler!$B$15*2_Girdiler!$B$16</f>
        <v>0.759209195093035</v>
      </c>
      <c r="G1054" s="16" t="n">
        <f aca="false">MIN(MATCH(F1054,2_Girdiler!$B$20:$I$20,1),7)</f>
        <v>1</v>
      </c>
      <c r="H1054" s="16" t="n">
        <f aca="false">IF(F1054&gt;=40,2_Girdiler!$I$21+(F1054-40)*(2_Girdiler!$I$21-2_Girdiler!$H$21)/(2_Girdiler!$I$20-2_Girdiler!$H$20),INDEX(2_Girdiler!$B$21:$I$21,G1054)+(F1054-INDEX(2_Girdiler!$B$20:$I$20,G1054))*(INDEX(2_Girdiler!$B$21:$I$21,G1054+1)-INDEX(2_Girdiler!$B$21:$I$21,G1054))/(INDEX(2_Girdiler!$B$20:$I$20,G1054+1)-INDEX(2_Girdiler!$B$20:$I$20,G1054)))</f>
        <v>1.67026022920468</v>
      </c>
      <c r="I1054" s="16" t="n">
        <f aca="false">H1054/2_Girdiler!$B$17</f>
        <v>0.669174771315977</v>
      </c>
      <c r="J1054" s="16" t="n">
        <f aca="false">D1054+I1054</f>
        <v>8.23085845629885</v>
      </c>
    </row>
    <row r="1055" customFormat="false" ht="15" hidden="false" customHeight="false" outlineLevel="0" collapsed="false">
      <c r="A1055" s="0" t="n">
        <v>1043</v>
      </c>
      <c r="B1055" s="7" t="n">
        <v>0.553938</v>
      </c>
      <c r="C1055" s="7" t="n">
        <v>0.569113</v>
      </c>
      <c r="D1055" s="16" t="n">
        <f aca="false">LOGINV(B1055,$B$7,$C$7)</f>
        <v>14.6054239335932</v>
      </c>
      <c r="E1055" s="16" t="n">
        <f aca="false">LOGINV(C1055,$B$8,$C$8)</f>
        <v>122.195375912925</v>
      </c>
      <c r="F1055" s="16" t="n">
        <f aca="false">$B$5/100*E1055*2_Girdiler!$B$14*2_Girdiler!$B$15*2_Girdiler!$B$16</f>
        <v>3.07443565796921</v>
      </c>
      <c r="G1055" s="16" t="n">
        <f aca="false">MIN(MATCH(F1055,2_Girdiler!$B$20:$I$20,1),7)</f>
        <v>1</v>
      </c>
      <c r="H1055" s="16" t="n">
        <f aca="false">IF(F1055&gt;=40,2_Girdiler!$I$21+(F1055-40)*(2_Girdiler!$I$21-2_Girdiler!$H$21)/(2_Girdiler!$I$20-2_Girdiler!$H$20),INDEX(2_Girdiler!$B$21:$I$21,G1055)+(F1055-INDEX(2_Girdiler!$B$20:$I$20,G1055))*(INDEX(2_Girdiler!$B$21:$I$21,G1055+1)-INDEX(2_Girdiler!$B$21:$I$21,G1055))/(INDEX(2_Girdiler!$B$20:$I$20,G1055+1)-INDEX(2_Girdiler!$B$20:$I$20,G1055)))</f>
        <v>6.76375844753225</v>
      </c>
      <c r="I1055" s="16" t="n">
        <f aca="false">H1055/2_Girdiler!$B$17</f>
        <v>2.70983912160747</v>
      </c>
      <c r="J1055" s="16" t="n">
        <f aca="false">D1055+I1055</f>
        <v>17.3152630552007</v>
      </c>
    </row>
    <row r="1056" customFormat="false" ht="15" hidden="false" customHeight="false" outlineLevel="0" collapsed="false">
      <c r="A1056" s="0" t="n">
        <v>1044</v>
      </c>
      <c r="B1056" s="7" t="n">
        <v>0.527199</v>
      </c>
      <c r="C1056" s="7" t="n">
        <v>0.738744</v>
      </c>
      <c r="D1056" s="16" t="n">
        <f aca="false">LOGINV(B1056,$B$7,$C$7)</f>
        <v>14.0670021887102</v>
      </c>
      <c r="E1056" s="16" t="n">
        <f aca="false">LOGINV(C1056,$B$8,$C$8)</f>
        <v>165.011000942215</v>
      </c>
      <c r="F1056" s="16" t="n">
        <f aca="false">$B$5/100*E1056*2_Girdiler!$B$14*2_Girdiler!$B$15*2_Girdiler!$B$16</f>
        <v>4.15167678370613</v>
      </c>
      <c r="G1056" s="16" t="n">
        <f aca="false">MIN(MATCH(F1056,2_Girdiler!$B$20:$I$20,1),7)</f>
        <v>1</v>
      </c>
      <c r="H1056" s="16" t="n">
        <f aca="false">IF(F1056&gt;=40,2_Girdiler!$I$21+(F1056-40)*(2_Girdiler!$I$21-2_Girdiler!$H$21)/(2_Girdiler!$I$20-2_Girdiler!$H$20),INDEX(2_Girdiler!$B$21:$I$21,G1056)+(F1056-INDEX(2_Girdiler!$B$20:$I$20,G1056))*(INDEX(2_Girdiler!$B$21:$I$21,G1056+1)-INDEX(2_Girdiler!$B$21:$I$21,G1056))/(INDEX(2_Girdiler!$B$20:$I$20,G1056+1)-INDEX(2_Girdiler!$B$20:$I$20,G1056)))</f>
        <v>9.13368892415349</v>
      </c>
      <c r="I1056" s="16" t="n">
        <f aca="false">H1056/2_Girdiler!$B$17</f>
        <v>3.65933049845893</v>
      </c>
      <c r="J1056" s="16" t="n">
        <f aca="false">D1056+I1056</f>
        <v>17.7263326871691</v>
      </c>
    </row>
    <row r="1057" customFormat="false" ht="15" hidden="false" customHeight="false" outlineLevel="0" collapsed="false">
      <c r="A1057" s="0" t="n">
        <v>1045</v>
      </c>
      <c r="B1057" s="7" t="n">
        <v>0.147916</v>
      </c>
      <c r="C1057" s="7" t="n">
        <v>0.577498</v>
      </c>
      <c r="D1057" s="16" t="n">
        <f aca="false">LOGINV(B1057,$B$7,$C$7)</f>
        <v>7.56162894433214</v>
      </c>
      <c r="E1057" s="16" t="n">
        <f aca="false">LOGINV(C1057,$B$8,$C$8)</f>
        <v>123.893496976916</v>
      </c>
      <c r="F1057" s="16" t="n">
        <f aca="false">$B$5/100*E1057*2_Girdiler!$B$14*2_Girdiler!$B$15*2_Girdiler!$B$16</f>
        <v>3.1171603839392</v>
      </c>
      <c r="G1057" s="16" t="n">
        <f aca="false">MIN(MATCH(F1057,2_Girdiler!$B$20:$I$20,1),7)</f>
        <v>1</v>
      </c>
      <c r="H1057" s="16" t="n">
        <f aca="false">IF(F1057&gt;=40,2_Girdiler!$I$21+(F1057-40)*(2_Girdiler!$I$21-2_Girdiler!$H$21)/(2_Girdiler!$I$20-2_Girdiler!$H$20),INDEX(2_Girdiler!$B$21:$I$21,G1057)+(F1057-INDEX(2_Girdiler!$B$20:$I$20,G1057))*(INDEX(2_Girdiler!$B$21:$I$21,G1057+1)-INDEX(2_Girdiler!$B$21:$I$21,G1057))/(INDEX(2_Girdiler!$B$20:$I$20,G1057+1)-INDEX(2_Girdiler!$B$20:$I$20,G1057)))</f>
        <v>6.85775284466624</v>
      </c>
      <c r="I1057" s="16" t="n">
        <f aca="false">H1057/2_Girdiler!$B$17</f>
        <v>2.74749713327974</v>
      </c>
      <c r="J1057" s="16" t="n">
        <f aca="false">D1057+I1057</f>
        <v>10.3091260776119</v>
      </c>
    </row>
    <row r="1058" customFormat="false" ht="15" hidden="false" customHeight="false" outlineLevel="0" collapsed="false">
      <c r="A1058" s="0" t="n">
        <v>1046</v>
      </c>
      <c r="B1058" s="7" t="n">
        <v>0.944677</v>
      </c>
      <c r="C1058" s="7" t="n">
        <v>0.606226</v>
      </c>
      <c r="D1058" s="16" t="n">
        <f aca="false">LOGINV(B1058,$B$7,$C$7)</f>
        <v>32.9508856507726</v>
      </c>
      <c r="E1058" s="16" t="n">
        <f aca="false">LOGINV(C1058,$B$8,$C$8)</f>
        <v>129.955068676498</v>
      </c>
      <c r="F1058" s="16" t="n">
        <f aca="false">$B$5/100*E1058*2_Girdiler!$B$14*2_Girdiler!$B$15*2_Girdiler!$B$16</f>
        <v>3.26966952790068</v>
      </c>
      <c r="G1058" s="16" t="n">
        <f aca="false">MIN(MATCH(F1058,2_Girdiler!$B$20:$I$20,1),7)</f>
        <v>1</v>
      </c>
      <c r="H1058" s="16" t="n">
        <f aca="false">IF(F1058&gt;=40,2_Girdiler!$I$21+(F1058-40)*(2_Girdiler!$I$21-2_Girdiler!$H$21)/(2_Girdiler!$I$20-2_Girdiler!$H$20),INDEX(2_Girdiler!$B$21:$I$21,G1058)+(F1058-INDEX(2_Girdiler!$B$20:$I$20,G1058))*(INDEX(2_Girdiler!$B$21:$I$21,G1058+1)-INDEX(2_Girdiler!$B$21:$I$21,G1058))/(INDEX(2_Girdiler!$B$20:$I$20,G1058+1)-INDEX(2_Girdiler!$B$20:$I$20,G1058)))</f>
        <v>7.1932729613815</v>
      </c>
      <c r="I1058" s="16" t="n">
        <f aca="false">H1058/2_Girdiler!$B$17</f>
        <v>2.88192025696374</v>
      </c>
      <c r="J1058" s="16" t="n">
        <f aca="false">D1058+I1058</f>
        <v>35.8328059077363</v>
      </c>
    </row>
    <row r="1059" customFormat="false" ht="15" hidden="false" customHeight="false" outlineLevel="0" collapsed="false">
      <c r="A1059" s="0" t="n">
        <v>1047</v>
      </c>
      <c r="B1059" s="7" t="n">
        <v>0.777401</v>
      </c>
      <c r="C1059" s="7" t="n">
        <v>0.507046</v>
      </c>
      <c r="D1059" s="16" t="n">
        <f aca="false">LOGINV(B1059,$B$7,$C$7)</f>
        <v>20.725074404635</v>
      </c>
      <c r="E1059" s="16" t="n">
        <f aca="false">LOGINV(C1059,$B$8,$C$8)</f>
        <v>110.457442016307</v>
      </c>
      <c r="F1059" s="16" t="n">
        <f aca="false">$B$5/100*E1059*2_Girdiler!$B$14*2_Girdiler!$B$15*2_Girdiler!$B$16</f>
        <v>2.77910924113028</v>
      </c>
      <c r="G1059" s="16" t="n">
        <f aca="false">MIN(MATCH(F1059,2_Girdiler!$B$20:$I$20,1),7)</f>
        <v>1</v>
      </c>
      <c r="H1059" s="16" t="n">
        <f aca="false">IF(F1059&gt;=40,2_Girdiler!$I$21+(F1059-40)*(2_Girdiler!$I$21-2_Girdiler!$H$21)/(2_Girdiler!$I$20-2_Girdiler!$H$20),INDEX(2_Girdiler!$B$21:$I$21,G1059)+(F1059-INDEX(2_Girdiler!$B$20:$I$20,G1059))*(INDEX(2_Girdiler!$B$21:$I$21,G1059+1)-INDEX(2_Girdiler!$B$21:$I$21,G1059))/(INDEX(2_Girdiler!$B$20:$I$20,G1059+1)-INDEX(2_Girdiler!$B$20:$I$20,G1059)))</f>
        <v>6.11404033048661</v>
      </c>
      <c r="I1059" s="16" t="n">
        <f aca="false">H1059/2_Girdiler!$B$17</f>
        <v>2.44953538881675</v>
      </c>
      <c r="J1059" s="16" t="n">
        <f aca="false">D1059+I1059</f>
        <v>23.1746097934517</v>
      </c>
    </row>
    <row r="1060" customFormat="false" ht="15" hidden="false" customHeight="false" outlineLevel="0" collapsed="false">
      <c r="A1060" s="0" t="n">
        <v>1048</v>
      </c>
      <c r="B1060" s="7" t="n">
        <v>0.109593</v>
      </c>
      <c r="C1060" s="7" t="n">
        <v>0.985045</v>
      </c>
      <c r="D1060" s="16" t="n">
        <f aca="false">LOGINV(B1060,$B$7,$C$7)</f>
        <v>6.8272717113387</v>
      </c>
      <c r="E1060" s="16" t="n">
        <f aca="false">LOGINV(C1060,$B$8,$C$8)</f>
        <v>443.541069630587</v>
      </c>
      <c r="F1060" s="16" t="n">
        <f aca="false">$B$5/100*E1060*2_Girdiler!$B$14*2_Girdiler!$B$15*2_Girdiler!$B$16</f>
        <v>11.1594933119056</v>
      </c>
      <c r="G1060" s="16" t="n">
        <f aca="false">MIN(MATCH(F1060,2_Girdiler!$B$20:$I$20,1),7)</f>
        <v>3</v>
      </c>
      <c r="H1060" s="16" t="n">
        <f aca="false">IF(F1060&gt;=40,2_Girdiler!$I$21+(F1060-40)*(2_Girdiler!$I$21-2_Girdiler!$H$21)/(2_Girdiler!$I$20-2_Girdiler!$H$20),INDEX(2_Girdiler!$B$21:$I$21,G1060)+(F1060-INDEX(2_Girdiler!$B$20:$I$20,G1060))*(INDEX(2_Girdiler!$B$21:$I$21,G1060+1)-INDEX(2_Girdiler!$B$21:$I$21,G1060))/(INDEX(2_Girdiler!$B$20:$I$20,G1060+1)-INDEX(2_Girdiler!$B$20:$I$20,G1060)))</f>
        <v>20.043543980715</v>
      </c>
      <c r="I1060" s="16" t="n">
        <f aca="false">H1060/2_Girdiler!$B$17</f>
        <v>8.03026601791467</v>
      </c>
      <c r="J1060" s="16" t="n">
        <f aca="false">D1060+I1060</f>
        <v>14.8575377292534</v>
      </c>
    </row>
    <row r="1061" customFormat="false" ht="15" hidden="false" customHeight="false" outlineLevel="0" collapsed="false">
      <c r="A1061" s="0" t="n">
        <v>1049</v>
      </c>
      <c r="B1061" s="7" t="n">
        <v>0.348433</v>
      </c>
      <c r="C1061" s="7" t="n">
        <v>0.173664</v>
      </c>
      <c r="D1061" s="16" t="n">
        <f aca="false">LOGINV(B1061,$B$7,$C$7)</f>
        <v>10.8989049350265</v>
      </c>
      <c r="E1061" s="16" t="n">
        <f aca="false">LOGINV(C1061,$B$8,$C$8)</f>
        <v>59.537005865821</v>
      </c>
      <c r="F1061" s="16" t="n">
        <f aca="false">$B$5/100*E1061*2_Girdiler!$B$14*2_Girdiler!$B$15*2_Girdiler!$B$16</f>
        <v>1.49795106758406</v>
      </c>
      <c r="G1061" s="16" t="n">
        <f aca="false">MIN(MATCH(F1061,2_Girdiler!$B$20:$I$20,1),7)</f>
        <v>1</v>
      </c>
      <c r="H1061" s="16" t="n">
        <f aca="false">IF(F1061&gt;=40,2_Girdiler!$I$21+(F1061-40)*(2_Girdiler!$I$21-2_Girdiler!$H$21)/(2_Girdiler!$I$20-2_Girdiler!$H$20),INDEX(2_Girdiler!$B$21:$I$21,G1061)+(F1061-INDEX(2_Girdiler!$B$20:$I$20,G1061))*(INDEX(2_Girdiler!$B$21:$I$21,G1061+1)-INDEX(2_Girdiler!$B$21:$I$21,G1061))/(INDEX(2_Girdiler!$B$20:$I$20,G1061+1)-INDEX(2_Girdiler!$B$20:$I$20,G1061)))</f>
        <v>3.29549234868493</v>
      </c>
      <c r="I1061" s="16" t="n">
        <f aca="false">H1061/2_Girdiler!$B$17</f>
        <v>1.32030943456928</v>
      </c>
      <c r="J1061" s="16" t="n">
        <f aca="false">D1061+I1061</f>
        <v>12.2192143695958</v>
      </c>
    </row>
    <row r="1062" customFormat="false" ht="15" hidden="false" customHeight="false" outlineLevel="0" collapsed="false">
      <c r="A1062" s="0" t="n">
        <v>1050</v>
      </c>
      <c r="B1062" s="7" t="n">
        <v>0.57216</v>
      </c>
      <c r="C1062" s="7" t="n">
        <v>0.120199</v>
      </c>
      <c r="D1062" s="16" t="n">
        <f aca="false">LOGINV(B1062,$B$7,$C$7)</f>
        <v>14.9869183487057</v>
      </c>
      <c r="E1062" s="16" t="n">
        <f aca="false">LOGINV(C1062,$B$8,$C$8)</f>
        <v>51.1834838155256</v>
      </c>
      <c r="F1062" s="16" t="n">
        <f aca="false">$B$5/100*E1062*2_Girdiler!$B$14*2_Girdiler!$B$15*2_Girdiler!$B$16</f>
        <v>1.28777645279862</v>
      </c>
      <c r="G1062" s="16" t="n">
        <f aca="false">MIN(MATCH(F1062,2_Girdiler!$B$20:$I$20,1),7)</f>
        <v>1</v>
      </c>
      <c r="H1062" s="16" t="n">
        <f aca="false">IF(F1062&gt;=40,2_Girdiler!$I$21+(F1062-40)*(2_Girdiler!$I$21-2_Girdiler!$H$21)/(2_Girdiler!$I$20-2_Girdiler!$H$20),INDEX(2_Girdiler!$B$21:$I$21,G1062)+(F1062-INDEX(2_Girdiler!$B$20:$I$20,G1062))*(INDEX(2_Girdiler!$B$21:$I$21,G1062+1)-INDEX(2_Girdiler!$B$21:$I$21,G1062))/(INDEX(2_Girdiler!$B$20:$I$20,G1062+1)-INDEX(2_Girdiler!$B$20:$I$20,G1062)))</f>
        <v>2.83310819615697</v>
      </c>
      <c r="I1062" s="16" t="n">
        <f aca="false">H1062/2_Girdiler!$B$17</f>
        <v>1.13505937346033</v>
      </c>
      <c r="J1062" s="16" t="n">
        <f aca="false">D1062+I1062</f>
        <v>16.1219777221661</v>
      </c>
    </row>
    <row r="1063" customFormat="false" ht="15" hidden="false" customHeight="false" outlineLevel="0" collapsed="false">
      <c r="A1063" s="0" t="n">
        <v>1051</v>
      </c>
      <c r="B1063" s="7" t="n">
        <v>0.372215</v>
      </c>
      <c r="C1063" s="7" t="n">
        <v>0.546526</v>
      </c>
      <c r="D1063" s="16" t="n">
        <f aca="false">LOGINV(B1063,$B$7,$C$7)</f>
        <v>11.2919689279841</v>
      </c>
      <c r="E1063" s="16" t="n">
        <f aca="false">LOGINV(C1063,$B$8,$C$8)</f>
        <v>117.763802514765</v>
      </c>
      <c r="F1063" s="16" t="n">
        <f aca="false">$B$5/100*E1063*2_Girdiler!$B$14*2_Girdiler!$B$15*2_Girdiler!$B$16</f>
        <v>2.9629372712715</v>
      </c>
      <c r="G1063" s="16" t="n">
        <f aca="false">MIN(MATCH(F1063,2_Girdiler!$B$20:$I$20,1),7)</f>
        <v>1</v>
      </c>
      <c r="H1063" s="16" t="n">
        <f aca="false">IF(F1063&gt;=40,2_Girdiler!$I$21+(F1063-40)*(2_Girdiler!$I$21-2_Girdiler!$H$21)/(2_Girdiler!$I$20-2_Girdiler!$H$20),INDEX(2_Girdiler!$B$21:$I$21,G1063)+(F1063-INDEX(2_Girdiler!$B$20:$I$20,G1063))*(INDEX(2_Girdiler!$B$21:$I$21,G1063+1)-INDEX(2_Girdiler!$B$21:$I$21,G1063))/(INDEX(2_Girdiler!$B$20:$I$20,G1063+1)-INDEX(2_Girdiler!$B$20:$I$20,G1063)))</f>
        <v>6.5184619967973</v>
      </c>
      <c r="I1063" s="16" t="n">
        <f aca="false">H1063/2_Girdiler!$B$17</f>
        <v>2.61156329999892</v>
      </c>
      <c r="J1063" s="16" t="n">
        <f aca="false">D1063+I1063</f>
        <v>13.9035322279831</v>
      </c>
    </row>
    <row r="1064" customFormat="false" ht="15" hidden="false" customHeight="false" outlineLevel="0" collapsed="false">
      <c r="A1064" s="0" t="n">
        <v>1052</v>
      </c>
      <c r="B1064" s="7" t="n">
        <v>0.007713</v>
      </c>
      <c r="C1064" s="7" t="n">
        <v>0.886912</v>
      </c>
      <c r="D1064" s="16" t="n">
        <f aca="false">LOGINV(B1064,$B$7,$C$7)</f>
        <v>3.51013486822259</v>
      </c>
      <c r="E1064" s="16" t="n">
        <f aca="false">LOGINV(C1064,$B$8,$C$8)</f>
        <v>238.520957953119</v>
      </c>
      <c r="F1064" s="16" t="n">
        <f aca="false">$B$5/100*E1064*2_Girdiler!$B$14*2_Girdiler!$B$15*2_Girdiler!$B$16</f>
        <v>6.00118730210048</v>
      </c>
      <c r="G1064" s="16" t="n">
        <f aca="false">MIN(MATCH(F1064,2_Girdiler!$B$20:$I$20,1),7)</f>
        <v>2</v>
      </c>
      <c r="H1064" s="16" t="n">
        <f aca="false">IF(F1064&gt;=40,2_Girdiler!$I$21+(F1064-40)*(2_Girdiler!$I$21-2_Girdiler!$H$21)/(2_Girdiler!$I$20-2_Girdiler!$H$20),INDEX(2_Girdiler!$B$21:$I$21,G1064)+(F1064-INDEX(2_Girdiler!$B$20:$I$20,G1064))*(INDEX(2_Girdiler!$B$21:$I$21,G1064+1)-INDEX(2_Girdiler!$B$21:$I$21,G1064))/(INDEX(2_Girdiler!$B$20:$I$20,G1064+1)-INDEX(2_Girdiler!$B$20:$I$20,G1064)))</f>
        <v>12.6018996833608</v>
      </c>
      <c r="I1064" s="16" t="n">
        <f aca="false">H1064/2_Girdiler!$B$17</f>
        <v>5.04883801416697</v>
      </c>
      <c r="J1064" s="16" t="n">
        <f aca="false">D1064+I1064</f>
        <v>8.55897288238957</v>
      </c>
    </row>
    <row r="1065" customFormat="false" ht="15" hidden="false" customHeight="false" outlineLevel="0" collapsed="false">
      <c r="A1065" s="0" t="n">
        <v>1053</v>
      </c>
      <c r="B1065" s="7" t="n">
        <v>0.241519</v>
      </c>
      <c r="C1065" s="7" t="n">
        <v>0.573491</v>
      </c>
      <c r="D1065" s="16" t="n">
        <f aca="false">LOGINV(B1065,$B$7,$C$7)</f>
        <v>9.1598138972384</v>
      </c>
      <c r="E1065" s="16" t="n">
        <f aca="false">LOGINV(C1065,$B$8,$C$8)</f>
        <v>123.078241604253</v>
      </c>
      <c r="F1065" s="16" t="n">
        <f aca="false">$B$5/100*E1065*2_Girdiler!$B$14*2_Girdiler!$B$15*2_Girdiler!$B$16</f>
        <v>3.09664855876299</v>
      </c>
      <c r="G1065" s="16" t="n">
        <f aca="false">MIN(MATCH(F1065,2_Girdiler!$B$20:$I$20,1),7)</f>
        <v>1</v>
      </c>
      <c r="H1065" s="16" t="n">
        <f aca="false">IF(F1065&gt;=40,2_Girdiler!$I$21+(F1065-40)*(2_Girdiler!$I$21-2_Girdiler!$H$21)/(2_Girdiler!$I$20-2_Girdiler!$H$20),INDEX(2_Girdiler!$B$21:$I$21,G1065)+(F1065-INDEX(2_Girdiler!$B$20:$I$20,G1065))*(INDEX(2_Girdiler!$B$21:$I$21,G1065+1)-INDEX(2_Girdiler!$B$21:$I$21,G1065))/(INDEX(2_Girdiler!$B$20:$I$20,G1065+1)-INDEX(2_Girdiler!$B$20:$I$20,G1065)))</f>
        <v>6.81262682927859</v>
      </c>
      <c r="I1065" s="16" t="n">
        <f aca="false">H1065/2_Girdiler!$B$17</f>
        <v>2.72941780019174</v>
      </c>
      <c r="J1065" s="16" t="n">
        <f aca="false">D1065+I1065</f>
        <v>11.8892316974301</v>
      </c>
    </row>
    <row r="1066" customFormat="false" ht="15" hidden="false" customHeight="false" outlineLevel="0" collapsed="false">
      <c r="A1066" s="0" t="n">
        <v>1054</v>
      </c>
      <c r="B1066" s="7" t="n">
        <v>0.673295</v>
      </c>
      <c r="C1066" s="7" t="n">
        <v>0.406774</v>
      </c>
      <c r="D1066" s="16" t="n">
        <f aca="false">LOGINV(B1066,$B$7,$C$7)</f>
        <v>17.3933740841071</v>
      </c>
      <c r="E1066" s="16" t="n">
        <f aca="false">LOGINV(C1066,$B$8,$C$8)</f>
        <v>93.7833209932158</v>
      </c>
      <c r="F1066" s="16" t="n">
        <f aca="false">$B$5/100*E1066*2_Girdiler!$B$14*2_Girdiler!$B$15*2_Girdiler!$B$16</f>
        <v>2.35958835618931</v>
      </c>
      <c r="G1066" s="16" t="n">
        <f aca="false">MIN(MATCH(F1066,2_Girdiler!$B$20:$I$20,1),7)</f>
        <v>1</v>
      </c>
      <c r="H1066" s="16" t="n">
        <f aca="false">IF(F1066&gt;=40,2_Girdiler!$I$21+(F1066-40)*(2_Girdiler!$I$21-2_Girdiler!$H$21)/(2_Girdiler!$I$20-2_Girdiler!$H$20),INDEX(2_Girdiler!$B$21:$I$21,G1066)+(F1066-INDEX(2_Girdiler!$B$20:$I$20,G1066))*(INDEX(2_Girdiler!$B$21:$I$21,G1066+1)-INDEX(2_Girdiler!$B$21:$I$21,G1066))/(INDEX(2_Girdiler!$B$20:$I$20,G1066+1)-INDEX(2_Girdiler!$B$20:$I$20,G1066)))</f>
        <v>5.19109438361648</v>
      </c>
      <c r="I1066" s="16" t="n">
        <f aca="false">H1066/2_Girdiler!$B$17</f>
        <v>2.07976537805147</v>
      </c>
      <c r="J1066" s="16" t="n">
        <f aca="false">D1066+I1066</f>
        <v>19.4731394621586</v>
      </c>
    </row>
    <row r="1067" customFormat="false" ht="15" hidden="false" customHeight="false" outlineLevel="0" collapsed="false">
      <c r="A1067" s="0" t="n">
        <v>1055</v>
      </c>
      <c r="B1067" s="7" t="n">
        <v>0.908846</v>
      </c>
      <c r="C1067" s="7" t="n">
        <v>0.77915</v>
      </c>
      <c r="D1067" s="16" t="n">
        <f aca="false">LOGINV(B1067,$B$7,$C$7)</f>
        <v>28.4797842376409</v>
      </c>
      <c r="E1067" s="16" t="n">
        <f aca="false">LOGINV(C1067,$B$8,$C$8)</f>
        <v>179.437829487462</v>
      </c>
      <c r="F1067" s="16" t="n">
        <f aca="false">$B$5/100*E1067*2_Girdiler!$B$14*2_Girdiler!$B$15*2_Girdiler!$B$16</f>
        <v>4.51465578990455</v>
      </c>
      <c r="G1067" s="16" t="n">
        <f aca="false">MIN(MATCH(F1067,2_Girdiler!$B$20:$I$20,1),7)</f>
        <v>1</v>
      </c>
      <c r="H1067" s="16" t="n">
        <f aca="false">IF(F1067&gt;=40,2_Girdiler!$I$21+(F1067-40)*(2_Girdiler!$I$21-2_Girdiler!$H$21)/(2_Girdiler!$I$20-2_Girdiler!$H$20),INDEX(2_Girdiler!$B$21:$I$21,G1067)+(F1067-INDEX(2_Girdiler!$B$20:$I$20,G1067))*(INDEX(2_Girdiler!$B$21:$I$21,G1067+1)-INDEX(2_Girdiler!$B$21:$I$21,G1067))/(INDEX(2_Girdiler!$B$20:$I$20,G1067+1)-INDEX(2_Girdiler!$B$20:$I$20,G1067)))</f>
        <v>9.93224273779001</v>
      </c>
      <c r="I1067" s="16" t="n">
        <f aca="false">H1067/2_Girdiler!$B$17</f>
        <v>3.97926391738382</v>
      </c>
      <c r="J1067" s="16" t="n">
        <f aca="false">D1067+I1067</f>
        <v>32.4590481550247</v>
      </c>
    </row>
    <row r="1068" customFormat="false" ht="15" hidden="false" customHeight="false" outlineLevel="0" collapsed="false">
      <c r="A1068" s="0" t="n">
        <v>1056</v>
      </c>
      <c r="B1068" s="7" t="n">
        <v>0.662525</v>
      </c>
      <c r="C1068" s="7" t="n">
        <v>0.588813</v>
      </c>
      <c r="D1068" s="16" t="n">
        <f aca="false">LOGINV(B1068,$B$7,$C$7)</f>
        <v>17.1081266387024</v>
      </c>
      <c r="E1068" s="16" t="n">
        <f aca="false">LOGINV(C1068,$B$8,$C$8)</f>
        <v>126.234220559713</v>
      </c>
      <c r="F1068" s="16" t="n">
        <f aca="false">$B$5/100*E1068*2_Girdiler!$B$14*2_Girdiler!$B$15*2_Girdiler!$B$16</f>
        <v>3.17605298928237</v>
      </c>
      <c r="G1068" s="16" t="n">
        <f aca="false">MIN(MATCH(F1068,2_Girdiler!$B$20:$I$20,1),7)</f>
        <v>1</v>
      </c>
      <c r="H1068" s="16" t="n">
        <f aca="false">IF(F1068&gt;=40,2_Girdiler!$I$21+(F1068-40)*(2_Girdiler!$I$21-2_Girdiler!$H$21)/(2_Girdiler!$I$20-2_Girdiler!$H$20),INDEX(2_Girdiler!$B$21:$I$21,G1068)+(F1068-INDEX(2_Girdiler!$B$20:$I$20,G1068))*(INDEX(2_Girdiler!$B$21:$I$21,G1068+1)-INDEX(2_Girdiler!$B$21:$I$21,G1068))/(INDEX(2_Girdiler!$B$20:$I$20,G1068+1)-INDEX(2_Girdiler!$B$20:$I$20,G1068)))</f>
        <v>6.98731657642122</v>
      </c>
      <c r="I1068" s="16" t="n">
        <f aca="false">H1068/2_Girdiler!$B$17</f>
        <v>2.79940567965594</v>
      </c>
      <c r="J1068" s="16" t="n">
        <f aca="false">D1068+I1068</f>
        <v>19.9075323183583</v>
      </c>
    </row>
    <row r="1069" customFormat="false" ht="15" hidden="false" customHeight="false" outlineLevel="0" collapsed="false">
      <c r="A1069" s="0" t="n">
        <v>1057</v>
      </c>
      <c r="B1069" s="7" t="n">
        <v>0.79883</v>
      </c>
      <c r="C1069" s="7" t="n">
        <v>0.091966</v>
      </c>
      <c r="D1069" s="16" t="n">
        <f aca="false">LOGINV(B1069,$B$7,$C$7)</f>
        <v>21.5978614618728</v>
      </c>
      <c r="E1069" s="16" t="n">
        <f aca="false">LOGINV(C1069,$B$8,$C$8)</f>
        <v>46.3176912584074</v>
      </c>
      <c r="F1069" s="16" t="n">
        <f aca="false">$B$5/100*E1069*2_Girdiler!$B$14*2_Girdiler!$B$15*2_Girdiler!$B$16</f>
        <v>1.16535311206153</v>
      </c>
      <c r="G1069" s="16" t="n">
        <f aca="false">MIN(MATCH(F1069,2_Girdiler!$B$20:$I$20,1),7)</f>
        <v>1</v>
      </c>
      <c r="H1069" s="16" t="n">
        <f aca="false">IF(F1069&gt;=40,2_Girdiler!$I$21+(F1069-40)*(2_Girdiler!$I$21-2_Girdiler!$H$21)/(2_Girdiler!$I$20-2_Girdiler!$H$20),INDEX(2_Girdiler!$B$21:$I$21,G1069)+(F1069-INDEX(2_Girdiler!$B$20:$I$20,G1069))*(INDEX(2_Girdiler!$B$21:$I$21,G1069+1)-INDEX(2_Girdiler!$B$21:$I$21,G1069))/(INDEX(2_Girdiler!$B$20:$I$20,G1069+1)-INDEX(2_Girdiler!$B$20:$I$20,G1069)))</f>
        <v>2.56377684653536</v>
      </c>
      <c r="I1069" s="16" t="n">
        <f aca="false">H1069/2_Girdiler!$B$17</f>
        <v>1.02715418531064</v>
      </c>
      <c r="J1069" s="16" t="n">
        <f aca="false">D1069+I1069</f>
        <v>22.6250156471834</v>
      </c>
    </row>
    <row r="1070" customFormat="false" ht="15" hidden="false" customHeight="false" outlineLevel="0" collapsed="false">
      <c r="A1070" s="0" t="n">
        <v>1058</v>
      </c>
      <c r="B1070" s="7" t="n">
        <v>0.879271</v>
      </c>
      <c r="C1070" s="7" t="n">
        <v>0.325978</v>
      </c>
      <c r="D1070" s="16" t="n">
        <f aca="false">LOGINV(B1070,$B$7,$C$7)</f>
        <v>26.015972029395</v>
      </c>
      <c r="E1070" s="16" t="n">
        <f aca="false">LOGINV(C1070,$B$8,$C$8)</f>
        <v>81.6203440452378</v>
      </c>
      <c r="F1070" s="16" t="n">
        <f aca="false">$B$5/100*E1070*2_Girdiler!$B$14*2_Girdiler!$B$15*2_Girdiler!$B$16</f>
        <v>2.05356785617818</v>
      </c>
      <c r="G1070" s="16" t="n">
        <f aca="false">MIN(MATCH(F1070,2_Girdiler!$B$20:$I$20,1),7)</f>
        <v>1</v>
      </c>
      <c r="H1070" s="16" t="n">
        <f aca="false">IF(F1070&gt;=40,2_Girdiler!$I$21+(F1070-40)*(2_Girdiler!$I$21-2_Girdiler!$H$21)/(2_Girdiler!$I$20-2_Girdiler!$H$20),INDEX(2_Girdiler!$B$21:$I$21,G1070)+(F1070-INDEX(2_Girdiler!$B$20:$I$20,G1070))*(INDEX(2_Girdiler!$B$21:$I$21,G1070+1)-INDEX(2_Girdiler!$B$21:$I$21,G1070))/(INDEX(2_Girdiler!$B$20:$I$20,G1070+1)-INDEX(2_Girdiler!$B$20:$I$20,G1070)))</f>
        <v>4.517849283592</v>
      </c>
      <c r="I1070" s="16" t="n">
        <f aca="false">H1070/2_Girdiler!$B$17</f>
        <v>1.81003577066987</v>
      </c>
      <c r="J1070" s="16" t="n">
        <f aca="false">D1070+I1070</f>
        <v>27.8260078000649</v>
      </c>
    </row>
    <row r="1071" customFormat="false" ht="15" hidden="false" customHeight="false" outlineLevel="0" collapsed="false">
      <c r="A1071" s="0" t="n">
        <v>1059</v>
      </c>
      <c r="B1071" s="7" t="n">
        <v>0.049551</v>
      </c>
      <c r="C1071" s="7" t="n">
        <v>0.365485</v>
      </c>
      <c r="D1071" s="16" t="n">
        <f aca="false">LOGINV(B1071,$B$7,$C$7)</f>
        <v>5.40067105364371</v>
      </c>
      <c r="E1071" s="16" t="n">
        <f aca="false">LOGINV(C1071,$B$8,$C$8)</f>
        <v>87.468897651235</v>
      </c>
      <c r="F1071" s="16" t="n">
        <f aca="false">$B$5/100*E1071*2_Girdiler!$B$14*2_Girdiler!$B$15*2_Girdiler!$B$16</f>
        <v>2.20071746490507</v>
      </c>
      <c r="G1071" s="16" t="n">
        <f aca="false">MIN(MATCH(F1071,2_Girdiler!$B$20:$I$20,1),7)</f>
        <v>1</v>
      </c>
      <c r="H1071" s="16" t="n">
        <f aca="false">IF(F1071&gt;=40,2_Girdiler!$I$21+(F1071-40)*(2_Girdiler!$I$21-2_Girdiler!$H$21)/(2_Girdiler!$I$20-2_Girdiler!$H$20),INDEX(2_Girdiler!$B$21:$I$21,G1071)+(F1071-INDEX(2_Girdiler!$B$20:$I$20,G1071))*(INDEX(2_Girdiler!$B$21:$I$21,G1071+1)-INDEX(2_Girdiler!$B$21:$I$21,G1071))/(INDEX(2_Girdiler!$B$20:$I$20,G1071+1)-INDEX(2_Girdiler!$B$20:$I$20,G1071)))</f>
        <v>4.84157842279116</v>
      </c>
      <c r="I1071" s="16" t="n">
        <f aca="false">H1071/2_Girdiler!$B$17</f>
        <v>1.93973494502851</v>
      </c>
      <c r="J1071" s="16" t="n">
        <f aca="false">D1071+I1071</f>
        <v>7.34040599867222</v>
      </c>
    </row>
    <row r="1072" customFormat="false" ht="15" hidden="false" customHeight="false" outlineLevel="0" collapsed="false">
      <c r="A1072" s="0" t="n">
        <v>1060</v>
      </c>
      <c r="B1072" s="7" t="n">
        <v>0.337642</v>
      </c>
      <c r="C1072" s="7" t="n">
        <v>0.999956</v>
      </c>
      <c r="D1072" s="16" t="n">
        <f aca="false">LOGINV(B1072,$B$7,$C$7)</f>
        <v>10.7220370524622</v>
      </c>
      <c r="E1072" s="16" t="n">
        <f aca="false">LOGINV(C1072,$B$8,$C$8)</f>
        <v>1372.72939199605</v>
      </c>
      <c r="F1072" s="16" t="n">
        <f aca="false">$B$5/100*E1072*2_Girdiler!$B$14*2_Girdiler!$B$15*2_Girdiler!$B$16</f>
        <v>34.5378715026206</v>
      </c>
      <c r="G1072" s="16" t="n">
        <f aca="false">MIN(MATCH(F1072,2_Girdiler!$B$20:$I$20,1),7)</f>
        <v>7</v>
      </c>
      <c r="H1072" s="16" t="n">
        <f aca="false">IF(F1072&gt;=40,2_Girdiler!$I$21+(F1072-40)*(2_Girdiler!$I$21-2_Girdiler!$H$21)/(2_Girdiler!$I$20-2_Girdiler!$H$20),INDEX(2_Girdiler!$B$21:$I$21,G1072)+(F1072-INDEX(2_Girdiler!$B$20:$I$20,G1072))*(INDEX(2_Girdiler!$B$21:$I$21,G1072+1)-INDEX(2_Girdiler!$B$21:$I$21,G1072))/(INDEX(2_Girdiler!$B$20:$I$20,G1072+1)-INDEX(2_Girdiler!$B$20:$I$20,G1072)))</f>
        <v>30.5882550259172</v>
      </c>
      <c r="I1072" s="16" t="n">
        <f aca="false">H1072/2_Girdiler!$B$17</f>
        <v>12.2549098661527</v>
      </c>
      <c r="J1072" s="16" t="n">
        <f aca="false">D1072+I1072</f>
        <v>22.9769469186149</v>
      </c>
    </row>
    <row r="1073" customFormat="false" ht="15" hidden="false" customHeight="false" outlineLevel="0" collapsed="false">
      <c r="A1073" s="0" t="n">
        <v>1061</v>
      </c>
      <c r="B1073" s="7" t="n">
        <v>0.288238</v>
      </c>
      <c r="C1073" s="7" t="n">
        <v>0.34392</v>
      </c>
      <c r="D1073" s="16" t="n">
        <f aca="false">LOGINV(B1073,$B$7,$C$7)</f>
        <v>9.91917795452842</v>
      </c>
      <c r="E1073" s="16" t="n">
        <f aca="false">LOGINV(C1073,$B$8,$C$8)</f>
        <v>84.2572728566717</v>
      </c>
      <c r="F1073" s="16" t="n">
        <f aca="false">$B$5/100*E1073*2_Girdiler!$B$14*2_Girdiler!$B$15*2_Girdiler!$B$16</f>
        <v>2.11991298507386</v>
      </c>
      <c r="G1073" s="16" t="n">
        <f aca="false">MIN(MATCH(F1073,2_Girdiler!$B$20:$I$20,1),7)</f>
        <v>1</v>
      </c>
      <c r="H1073" s="16" t="n">
        <f aca="false">IF(F1073&gt;=40,2_Girdiler!$I$21+(F1073-40)*(2_Girdiler!$I$21-2_Girdiler!$H$21)/(2_Girdiler!$I$20-2_Girdiler!$H$20),INDEX(2_Girdiler!$B$21:$I$21,G1073)+(F1073-INDEX(2_Girdiler!$B$20:$I$20,G1073))*(INDEX(2_Girdiler!$B$21:$I$21,G1073+1)-INDEX(2_Girdiler!$B$21:$I$21,G1073))/(INDEX(2_Girdiler!$B$20:$I$20,G1073+1)-INDEX(2_Girdiler!$B$20:$I$20,G1073)))</f>
        <v>4.66380856716249</v>
      </c>
      <c r="I1073" s="16" t="n">
        <f aca="false">H1073/2_Girdiler!$B$17</f>
        <v>1.86851304774138</v>
      </c>
      <c r="J1073" s="16" t="n">
        <f aca="false">D1073+I1073</f>
        <v>11.7876910022698</v>
      </c>
    </row>
    <row r="1074" customFormat="false" ht="15" hidden="false" customHeight="false" outlineLevel="0" collapsed="false">
      <c r="A1074" s="0" t="n">
        <v>1062</v>
      </c>
      <c r="B1074" s="7" t="n">
        <v>0.832958</v>
      </c>
      <c r="C1074" s="7" t="n">
        <v>0.810599</v>
      </c>
      <c r="D1074" s="16" t="n">
        <f aca="false">LOGINV(B1074,$B$7,$C$7)</f>
        <v>23.2012010339549</v>
      </c>
      <c r="E1074" s="16" t="n">
        <f aca="false">LOGINV(C1074,$B$8,$C$8)</f>
        <v>192.739080717893</v>
      </c>
      <c r="F1074" s="16" t="n">
        <f aca="false">$B$5/100*E1074*2_Girdiler!$B$14*2_Girdiler!$B$15*2_Girdiler!$B$16</f>
        <v>4.84931527086219</v>
      </c>
      <c r="G1074" s="16" t="n">
        <f aca="false">MIN(MATCH(F1074,2_Girdiler!$B$20:$I$20,1),7)</f>
        <v>1</v>
      </c>
      <c r="H1074" s="16" t="n">
        <f aca="false">IF(F1074&gt;=40,2_Girdiler!$I$21+(F1074-40)*(2_Girdiler!$I$21-2_Girdiler!$H$21)/(2_Girdiler!$I$20-2_Girdiler!$H$20),INDEX(2_Girdiler!$B$21:$I$21,G1074)+(F1074-INDEX(2_Girdiler!$B$20:$I$20,G1074))*(INDEX(2_Girdiler!$B$21:$I$21,G1074+1)-INDEX(2_Girdiler!$B$21:$I$21,G1074))/(INDEX(2_Girdiler!$B$20:$I$20,G1074+1)-INDEX(2_Girdiler!$B$20:$I$20,G1074)))</f>
        <v>10.6684935958968</v>
      </c>
      <c r="I1074" s="16" t="n">
        <f aca="false">H1074/2_Girdiler!$B$17</f>
        <v>4.27423621630481</v>
      </c>
      <c r="J1074" s="16" t="n">
        <f aca="false">D1074+I1074</f>
        <v>27.4754372502598</v>
      </c>
    </row>
    <row r="1075" customFormat="false" ht="15" hidden="false" customHeight="false" outlineLevel="0" collapsed="false">
      <c r="A1075" s="0" t="n">
        <v>1063</v>
      </c>
      <c r="B1075" s="7" t="n">
        <v>0.461118</v>
      </c>
      <c r="C1075" s="7" t="n">
        <v>0.872249</v>
      </c>
      <c r="D1075" s="16" t="n">
        <f aca="false">LOGINV(B1075,$B$7,$C$7)</f>
        <v>12.8248922046554</v>
      </c>
      <c r="E1075" s="16" t="n">
        <f aca="false">LOGINV(C1075,$B$8,$C$8)</f>
        <v>227.51555220815</v>
      </c>
      <c r="F1075" s="16" t="n">
        <f aca="false">$B$5/100*E1075*2_Girdiler!$B$14*2_Girdiler!$B$15*2_Girdiler!$B$16</f>
        <v>5.72429129355705</v>
      </c>
      <c r="G1075" s="16" t="n">
        <f aca="false">MIN(MATCH(F1075,2_Girdiler!$B$20:$I$20,1),7)</f>
        <v>2</v>
      </c>
      <c r="H1075" s="16" t="n">
        <f aca="false">IF(F1075&gt;=40,2_Girdiler!$I$21+(F1075-40)*(2_Girdiler!$I$21-2_Girdiler!$H$21)/(2_Girdiler!$I$20-2_Girdiler!$H$20),INDEX(2_Girdiler!$B$21:$I$21,G1075)+(F1075-INDEX(2_Girdiler!$B$20:$I$20,G1075))*(INDEX(2_Girdiler!$B$21:$I$21,G1075+1)-INDEX(2_Girdiler!$B$21:$I$21,G1075))/(INDEX(2_Girdiler!$B$20:$I$20,G1075+1)-INDEX(2_Girdiler!$B$20:$I$20,G1075)))</f>
        <v>12.1588660696913</v>
      </c>
      <c r="I1075" s="16" t="n">
        <f aca="false">H1075/2_Girdiler!$B$17</f>
        <v>4.87134057279298</v>
      </c>
      <c r="J1075" s="16" t="n">
        <f aca="false">D1075+I1075</f>
        <v>17.6962327774483</v>
      </c>
    </row>
    <row r="1076" customFormat="false" ht="15" hidden="false" customHeight="false" outlineLevel="0" collapsed="false">
      <c r="A1076" s="0" t="n">
        <v>1064</v>
      </c>
      <c r="B1076" s="7" t="n">
        <v>0.014953</v>
      </c>
      <c r="C1076" s="7" t="n">
        <v>0.724521</v>
      </c>
      <c r="D1076" s="16" t="n">
        <f aca="false">LOGINV(B1076,$B$7,$C$7)</f>
        <v>4.03698818658502</v>
      </c>
      <c r="E1076" s="16" t="n">
        <f aca="false">LOGINV(C1076,$B$8,$C$8)</f>
        <v>160.478020770191</v>
      </c>
      <c r="F1076" s="16" t="n">
        <f aca="false">$B$5/100*E1076*2_Girdiler!$B$14*2_Girdiler!$B$15*2_Girdiler!$B$16</f>
        <v>4.037627002578</v>
      </c>
      <c r="G1076" s="16" t="n">
        <f aca="false">MIN(MATCH(F1076,2_Girdiler!$B$20:$I$20,1),7)</f>
        <v>1</v>
      </c>
      <c r="H1076" s="16" t="n">
        <f aca="false">IF(F1076&gt;=40,2_Girdiler!$I$21+(F1076-40)*(2_Girdiler!$I$21-2_Girdiler!$H$21)/(2_Girdiler!$I$20-2_Girdiler!$H$20),INDEX(2_Girdiler!$B$21:$I$21,G1076)+(F1076-INDEX(2_Girdiler!$B$20:$I$20,G1076))*(INDEX(2_Girdiler!$B$21:$I$21,G1076+1)-INDEX(2_Girdiler!$B$21:$I$21,G1076))/(INDEX(2_Girdiler!$B$20:$I$20,G1076+1)-INDEX(2_Girdiler!$B$20:$I$20,G1076)))</f>
        <v>8.88277940567159</v>
      </c>
      <c r="I1076" s="16" t="n">
        <f aca="false">H1076/2_Girdiler!$B$17</f>
        <v>3.55880585163125</v>
      </c>
      <c r="J1076" s="16" t="n">
        <f aca="false">D1076+I1076</f>
        <v>7.59579403821626</v>
      </c>
    </row>
    <row r="1077" customFormat="false" ht="15" hidden="false" customHeight="false" outlineLevel="0" collapsed="false">
      <c r="A1077" s="0" t="n">
        <v>1065</v>
      </c>
      <c r="B1077" s="7" t="n">
        <v>0.079595</v>
      </c>
      <c r="C1077" s="7" t="n">
        <v>0.171162</v>
      </c>
      <c r="D1077" s="16" t="n">
        <f aca="false">LOGINV(B1077,$B$7,$C$7)</f>
        <v>6.17860003781518</v>
      </c>
      <c r="E1077" s="16" t="n">
        <f aca="false">LOGINV(C1077,$B$8,$C$8)</f>
        <v>59.1616215035979</v>
      </c>
      <c r="F1077" s="16" t="n">
        <f aca="false">$B$5/100*E1077*2_Girdiler!$B$14*2_Girdiler!$B$15*2_Girdiler!$B$16</f>
        <v>1.48850639703052</v>
      </c>
      <c r="G1077" s="16" t="n">
        <f aca="false">MIN(MATCH(F1077,2_Girdiler!$B$20:$I$20,1),7)</f>
        <v>1</v>
      </c>
      <c r="H1077" s="16" t="n">
        <f aca="false">IF(F1077&gt;=40,2_Girdiler!$I$21+(F1077-40)*(2_Girdiler!$I$21-2_Girdiler!$H$21)/(2_Girdiler!$I$20-2_Girdiler!$H$20),INDEX(2_Girdiler!$B$21:$I$21,G1077)+(F1077-INDEX(2_Girdiler!$B$20:$I$20,G1077))*(INDEX(2_Girdiler!$B$21:$I$21,G1077+1)-INDEX(2_Girdiler!$B$21:$I$21,G1077))/(INDEX(2_Girdiler!$B$20:$I$20,G1077+1)-INDEX(2_Girdiler!$B$20:$I$20,G1077)))</f>
        <v>3.27471407346715</v>
      </c>
      <c r="I1077" s="16" t="n">
        <f aca="false">H1077/2_Girdiler!$B$17</f>
        <v>1.31198480507498</v>
      </c>
      <c r="J1077" s="16" t="n">
        <f aca="false">D1077+I1077</f>
        <v>7.49058484289016</v>
      </c>
    </row>
    <row r="1078" customFormat="false" ht="15" hidden="false" customHeight="false" outlineLevel="0" collapsed="false">
      <c r="A1078" s="0" t="n">
        <v>1066</v>
      </c>
      <c r="B1078" s="7" t="n">
        <v>0.961412</v>
      </c>
      <c r="C1078" s="7" t="n">
        <v>0.987333</v>
      </c>
      <c r="D1078" s="16" t="n">
        <f aca="false">LOGINV(B1078,$B$7,$C$7)</f>
        <v>36.2666896586808</v>
      </c>
      <c r="E1078" s="16" t="n">
        <f aca="false">LOGINV(C1078,$B$8,$C$8)</f>
        <v>462.544247543548</v>
      </c>
      <c r="F1078" s="16" t="n">
        <f aca="false">$B$5/100*E1078*2_Girdiler!$B$14*2_Girdiler!$B$15*2_Girdiler!$B$16</f>
        <v>11.6376132681957</v>
      </c>
      <c r="G1078" s="16" t="n">
        <f aca="false">MIN(MATCH(F1078,2_Girdiler!$B$20:$I$20,1),7)</f>
        <v>3</v>
      </c>
      <c r="H1078" s="16" t="n">
        <f aca="false">IF(F1078&gt;=40,2_Girdiler!$I$21+(F1078-40)*(2_Girdiler!$I$21-2_Girdiler!$H$21)/(2_Girdiler!$I$20-2_Girdiler!$H$20),INDEX(2_Girdiler!$B$21:$I$21,G1078)+(F1078-INDEX(2_Girdiler!$B$20:$I$20,G1078))*(INDEX(2_Girdiler!$B$21:$I$21,G1078+1)-INDEX(2_Girdiler!$B$21:$I$21,G1078))/(INDEX(2_Girdiler!$B$20:$I$20,G1078+1)-INDEX(2_Girdiler!$B$20:$I$20,G1078)))</f>
        <v>20.4738519413761</v>
      </c>
      <c r="I1078" s="16" t="n">
        <f aca="false">H1078/2_Girdiler!$B$17</f>
        <v>8.20266504061543</v>
      </c>
      <c r="J1078" s="16" t="n">
        <f aca="false">D1078+I1078</f>
        <v>44.4693546992962</v>
      </c>
    </row>
    <row r="1079" customFormat="false" ht="15" hidden="false" customHeight="false" outlineLevel="0" collapsed="false">
      <c r="A1079" s="0" t="n">
        <v>1067</v>
      </c>
      <c r="B1079" s="7" t="n">
        <v>0.636096</v>
      </c>
      <c r="C1079" s="7" t="n">
        <v>0.448253</v>
      </c>
      <c r="D1079" s="16" t="n">
        <f aca="false">LOGINV(B1079,$B$7,$C$7)</f>
        <v>16.4413431588717</v>
      </c>
      <c r="E1079" s="16" t="n">
        <f aca="false">LOGINV(C1079,$B$8,$C$8)</f>
        <v>100.410299441125</v>
      </c>
      <c r="F1079" s="16" t="n">
        <f aca="false">$B$5/100*E1079*2_Girdiler!$B$14*2_Girdiler!$B$15*2_Girdiler!$B$16</f>
        <v>2.52632313393871</v>
      </c>
      <c r="G1079" s="16" t="n">
        <f aca="false">MIN(MATCH(F1079,2_Girdiler!$B$20:$I$20,1),7)</f>
        <v>1</v>
      </c>
      <c r="H1079" s="16" t="n">
        <f aca="false">IF(F1079&gt;=40,2_Girdiler!$I$21+(F1079-40)*(2_Girdiler!$I$21-2_Girdiler!$H$21)/(2_Girdiler!$I$20-2_Girdiler!$H$20),INDEX(2_Girdiler!$B$21:$I$21,G1079)+(F1079-INDEX(2_Girdiler!$B$20:$I$20,G1079))*(INDEX(2_Girdiler!$B$21:$I$21,G1079+1)-INDEX(2_Girdiler!$B$21:$I$21,G1079))/(INDEX(2_Girdiler!$B$20:$I$20,G1079+1)-INDEX(2_Girdiler!$B$20:$I$20,G1079)))</f>
        <v>5.55791089466515</v>
      </c>
      <c r="I1079" s="16" t="n">
        <f aca="false">H1079/2_Girdiler!$B$17</f>
        <v>2.22672712126008</v>
      </c>
      <c r="J1079" s="16" t="n">
        <f aca="false">D1079+I1079</f>
        <v>18.6680702801318</v>
      </c>
    </row>
    <row r="1080" customFormat="false" ht="15" hidden="false" customHeight="false" outlineLevel="0" collapsed="false">
      <c r="A1080" s="0" t="n">
        <v>1068</v>
      </c>
      <c r="B1080" s="7" t="n">
        <v>0.872683</v>
      </c>
      <c r="C1080" s="7" t="n">
        <v>0.414311</v>
      </c>
      <c r="D1080" s="16" t="n">
        <f aca="false">LOGINV(B1080,$B$7,$C$7)</f>
        <v>25.5534165130633</v>
      </c>
      <c r="E1080" s="16" t="n">
        <f aca="false">LOGINV(C1080,$B$8,$C$8)</f>
        <v>94.9640305897718</v>
      </c>
      <c r="F1080" s="16" t="n">
        <f aca="false">$B$5/100*E1080*2_Girdiler!$B$14*2_Girdiler!$B$15*2_Girdiler!$B$16</f>
        <v>2.38929500963866</v>
      </c>
      <c r="G1080" s="16" t="n">
        <f aca="false">MIN(MATCH(F1080,2_Girdiler!$B$20:$I$20,1),7)</f>
        <v>1</v>
      </c>
      <c r="H1080" s="16" t="n">
        <f aca="false">IF(F1080&gt;=40,2_Girdiler!$I$21+(F1080-40)*(2_Girdiler!$I$21-2_Girdiler!$H$21)/(2_Girdiler!$I$20-2_Girdiler!$H$20),INDEX(2_Girdiler!$B$21:$I$21,G1080)+(F1080-INDEX(2_Girdiler!$B$20:$I$20,G1080))*(INDEX(2_Girdiler!$B$21:$I$21,G1080+1)-INDEX(2_Girdiler!$B$21:$I$21,G1080))/(INDEX(2_Girdiler!$B$20:$I$20,G1080+1)-INDEX(2_Girdiler!$B$20:$I$20,G1080)))</f>
        <v>5.25644902120505</v>
      </c>
      <c r="I1080" s="16" t="n">
        <f aca="false">H1080/2_Girdiler!$B$17</f>
        <v>2.10594912708536</v>
      </c>
      <c r="J1080" s="16" t="n">
        <f aca="false">D1080+I1080</f>
        <v>27.6593656401487</v>
      </c>
    </row>
    <row r="1081" customFormat="false" ht="15" hidden="false" customHeight="false" outlineLevel="0" collapsed="false">
      <c r="A1081" s="0" t="n">
        <v>1069</v>
      </c>
      <c r="B1081" s="7" t="n">
        <v>0.550706</v>
      </c>
      <c r="C1081" s="7" t="n">
        <v>0.109895</v>
      </c>
      <c r="D1081" s="16" t="n">
        <f aca="false">LOGINV(B1081,$B$7,$C$7)</f>
        <v>14.539047849885</v>
      </c>
      <c r="E1081" s="16" t="n">
        <f aca="false">LOGINV(C1081,$B$8,$C$8)</f>
        <v>49.4590290266397</v>
      </c>
      <c r="F1081" s="16" t="n">
        <f aca="false">$B$5/100*E1081*2_Girdiler!$B$14*2_Girdiler!$B$15*2_Girdiler!$B$16</f>
        <v>1.24438917031025</v>
      </c>
      <c r="G1081" s="16" t="n">
        <f aca="false">MIN(MATCH(F1081,2_Girdiler!$B$20:$I$20,1),7)</f>
        <v>1</v>
      </c>
      <c r="H1081" s="16" t="n">
        <f aca="false">IF(F1081&gt;=40,2_Girdiler!$I$21+(F1081-40)*(2_Girdiler!$I$21-2_Girdiler!$H$21)/(2_Girdiler!$I$20-2_Girdiler!$H$20),INDEX(2_Girdiler!$B$21:$I$21,G1081)+(F1081-INDEX(2_Girdiler!$B$20:$I$20,G1081))*(INDEX(2_Girdiler!$B$21:$I$21,G1081+1)-INDEX(2_Girdiler!$B$21:$I$21,G1081))/(INDEX(2_Girdiler!$B$20:$I$20,G1081+1)-INDEX(2_Girdiler!$B$20:$I$20,G1081)))</f>
        <v>2.73765617468256</v>
      </c>
      <c r="I1081" s="16" t="n">
        <f aca="false">H1081/2_Girdiler!$B$17</f>
        <v>1.09681737767731</v>
      </c>
      <c r="J1081" s="16" t="n">
        <f aca="false">D1081+I1081</f>
        <v>15.6358652275623</v>
      </c>
    </row>
    <row r="1082" customFormat="false" ht="15" hidden="false" customHeight="false" outlineLevel="0" collapsed="false">
      <c r="A1082" s="0" t="n">
        <v>1070</v>
      </c>
      <c r="B1082" s="7" t="n">
        <v>0.517507</v>
      </c>
      <c r="C1082" s="7" t="n">
        <v>0.134467</v>
      </c>
      <c r="D1082" s="16" t="n">
        <f aca="false">LOGINV(B1082,$B$7,$C$7)</f>
        <v>13.877496093538</v>
      </c>
      <c r="E1082" s="16" t="n">
        <f aca="false">LOGINV(C1082,$B$8,$C$8)</f>
        <v>53.4964580615781</v>
      </c>
      <c r="F1082" s="16" t="n">
        <f aca="false">$B$5/100*E1082*2_Girdiler!$B$14*2_Girdiler!$B$15*2_Girdiler!$B$16</f>
        <v>1.34597088482931</v>
      </c>
      <c r="G1082" s="16" t="n">
        <f aca="false">MIN(MATCH(F1082,2_Girdiler!$B$20:$I$20,1),7)</f>
        <v>1</v>
      </c>
      <c r="H1082" s="16" t="n">
        <f aca="false">IF(F1082&gt;=40,2_Girdiler!$I$21+(F1082-40)*(2_Girdiler!$I$21-2_Girdiler!$H$21)/(2_Girdiler!$I$20-2_Girdiler!$H$20),INDEX(2_Girdiler!$B$21:$I$21,G1082)+(F1082-INDEX(2_Girdiler!$B$20:$I$20,G1082))*(INDEX(2_Girdiler!$B$21:$I$21,G1082+1)-INDEX(2_Girdiler!$B$21:$I$21,G1082))/(INDEX(2_Girdiler!$B$20:$I$20,G1082+1)-INDEX(2_Girdiler!$B$20:$I$20,G1082)))</f>
        <v>2.96113594662447</v>
      </c>
      <c r="I1082" s="16" t="n">
        <f aca="false">H1082/2_Girdiler!$B$17</f>
        <v>1.18635254271814</v>
      </c>
      <c r="J1082" s="16" t="n">
        <f aca="false">D1082+I1082</f>
        <v>15.0638486362561</v>
      </c>
    </row>
    <row r="1083" customFormat="false" ht="15" hidden="false" customHeight="false" outlineLevel="0" collapsed="false">
      <c r="A1083" s="0" t="n">
        <v>1071</v>
      </c>
      <c r="B1083" s="7" t="n">
        <v>0.319835</v>
      </c>
      <c r="C1083" s="7" t="n">
        <v>0.246652</v>
      </c>
      <c r="D1083" s="16" t="n">
        <f aca="false">LOGINV(B1083,$B$7,$C$7)</f>
        <v>10.4316815649776</v>
      </c>
      <c r="E1083" s="16" t="n">
        <f aca="false">LOGINV(C1083,$B$8,$C$8)</f>
        <v>70.1770096320943</v>
      </c>
      <c r="F1083" s="16" t="n">
        <f aca="false">$B$5/100*E1083*2_Girdiler!$B$14*2_Girdiler!$B$15*2_Girdiler!$B$16</f>
        <v>1.76565356234349</v>
      </c>
      <c r="G1083" s="16" t="n">
        <f aca="false">MIN(MATCH(F1083,2_Girdiler!$B$20:$I$20,1),7)</f>
        <v>1</v>
      </c>
      <c r="H1083" s="16" t="n">
        <f aca="false">IF(F1083&gt;=40,2_Girdiler!$I$21+(F1083-40)*(2_Girdiler!$I$21-2_Girdiler!$H$21)/(2_Girdiler!$I$20-2_Girdiler!$H$20),INDEX(2_Girdiler!$B$21:$I$21,G1083)+(F1083-INDEX(2_Girdiler!$B$20:$I$20,G1083))*(INDEX(2_Girdiler!$B$21:$I$21,G1083+1)-INDEX(2_Girdiler!$B$21:$I$21,G1083))/(INDEX(2_Girdiler!$B$20:$I$20,G1083+1)-INDEX(2_Girdiler!$B$20:$I$20,G1083)))</f>
        <v>3.88443783715568</v>
      </c>
      <c r="I1083" s="16" t="n">
        <f aca="false">H1083/2_Girdiler!$B$17</f>
        <v>1.55626515911686</v>
      </c>
      <c r="J1083" s="16" t="n">
        <f aca="false">D1083+I1083</f>
        <v>11.9879467240944</v>
      </c>
    </row>
    <row r="1084" customFormat="false" ht="15" hidden="false" customHeight="false" outlineLevel="0" collapsed="false">
      <c r="A1084" s="0" t="n">
        <v>1072</v>
      </c>
      <c r="B1084" s="7" t="n">
        <v>0.732211</v>
      </c>
      <c r="C1084" s="7" t="n">
        <v>0.649758</v>
      </c>
      <c r="D1084" s="16" t="n">
        <f aca="false">LOGINV(B1084,$B$7,$C$7)</f>
        <v>19.1273057774174</v>
      </c>
      <c r="E1084" s="16" t="n">
        <f aca="false">LOGINV(C1084,$B$8,$C$8)</f>
        <v>139.984507460358</v>
      </c>
      <c r="F1084" s="16" t="n">
        <f aca="false">$B$5/100*E1084*2_Girdiler!$B$14*2_Girdiler!$B$15*2_Girdiler!$B$16</f>
        <v>3.52201020770261</v>
      </c>
      <c r="G1084" s="16" t="n">
        <f aca="false">MIN(MATCH(F1084,2_Girdiler!$B$20:$I$20,1),7)</f>
        <v>1</v>
      </c>
      <c r="H1084" s="16" t="n">
        <f aca="false">IF(F1084&gt;=40,2_Girdiler!$I$21+(F1084-40)*(2_Girdiler!$I$21-2_Girdiler!$H$21)/(2_Girdiler!$I$20-2_Girdiler!$H$20),INDEX(2_Girdiler!$B$21:$I$21,G1084)+(F1084-INDEX(2_Girdiler!$B$20:$I$20,G1084))*(INDEX(2_Girdiler!$B$21:$I$21,G1084+1)-INDEX(2_Girdiler!$B$21:$I$21,G1084))/(INDEX(2_Girdiler!$B$20:$I$20,G1084+1)-INDEX(2_Girdiler!$B$20:$I$20,G1084)))</f>
        <v>7.74842245694575</v>
      </c>
      <c r="I1084" s="16" t="n">
        <f aca="false">H1084/2_Girdiler!$B$17</f>
        <v>3.1043359202507</v>
      </c>
      <c r="J1084" s="16" t="n">
        <f aca="false">D1084+I1084</f>
        <v>22.2316416976681</v>
      </c>
    </row>
    <row r="1085" customFormat="false" ht="15" hidden="false" customHeight="false" outlineLevel="0" collapsed="false">
      <c r="A1085" s="0" t="n">
        <v>1073</v>
      </c>
      <c r="B1085" s="7" t="n">
        <v>0.836309</v>
      </c>
      <c r="C1085" s="7" t="n">
        <v>0.88962</v>
      </c>
      <c r="D1085" s="16" t="n">
        <f aca="false">LOGINV(B1085,$B$7,$C$7)</f>
        <v>23.3761900613764</v>
      </c>
      <c r="E1085" s="16" t="n">
        <f aca="false">LOGINV(C1085,$B$8,$C$8)</f>
        <v>240.72376953073</v>
      </c>
      <c r="F1085" s="16" t="n">
        <f aca="false">$B$5/100*E1085*2_Girdiler!$B$14*2_Girdiler!$B$15*2_Girdiler!$B$16</f>
        <v>6.05661004139317</v>
      </c>
      <c r="G1085" s="16" t="n">
        <f aca="false">MIN(MATCH(F1085,2_Girdiler!$B$20:$I$20,1),7)</f>
        <v>2</v>
      </c>
      <c r="H1085" s="16" t="n">
        <f aca="false">IF(F1085&gt;=40,2_Girdiler!$I$21+(F1085-40)*(2_Girdiler!$I$21-2_Girdiler!$H$21)/(2_Girdiler!$I$20-2_Girdiler!$H$20),INDEX(2_Girdiler!$B$21:$I$21,G1085)+(F1085-INDEX(2_Girdiler!$B$20:$I$20,G1085))*(INDEX(2_Girdiler!$B$21:$I$21,G1085+1)-INDEX(2_Girdiler!$B$21:$I$21,G1085))/(INDEX(2_Girdiler!$B$20:$I$20,G1085+1)-INDEX(2_Girdiler!$B$20:$I$20,G1085)))</f>
        <v>12.6905760662291</v>
      </c>
      <c r="I1085" s="16" t="n">
        <f aca="false">H1085/2_Girdiler!$B$17</f>
        <v>5.08436541114947</v>
      </c>
      <c r="J1085" s="16" t="n">
        <f aca="false">D1085+I1085</f>
        <v>28.4605554725258</v>
      </c>
    </row>
    <row r="1086" customFormat="false" ht="15" hidden="false" customHeight="false" outlineLevel="0" collapsed="false">
      <c r="A1086" s="0" t="n">
        <v>1074</v>
      </c>
      <c r="B1086" s="7" t="n">
        <v>0.11013</v>
      </c>
      <c r="C1086" s="7" t="n">
        <v>0.989888</v>
      </c>
      <c r="D1086" s="16" t="n">
        <f aca="false">LOGINV(B1086,$B$7,$C$7)</f>
        <v>6.83815819672973</v>
      </c>
      <c r="E1086" s="16" t="n">
        <f aca="false">LOGINV(C1086,$B$8,$C$8)</f>
        <v>488.91428423313</v>
      </c>
      <c r="F1086" s="16" t="n">
        <f aca="false">$B$5/100*E1086*2_Girdiler!$B$14*2_Girdiler!$B$15*2_Girdiler!$B$16</f>
        <v>12.3010833913055</v>
      </c>
      <c r="G1086" s="16" t="n">
        <f aca="false">MIN(MATCH(F1086,2_Girdiler!$B$20:$I$20,1),7)</f>
        <v>3</v>
      </c>
      <c r="H1086" s="16" t="n">
        <f aca="false">IF(F1086&gt;=40,2_Girdiler!$I$21+(F1086-40)*(2_Girdiler!$I$21-2_Girdiler!$H$21)/(2_Girdiler!$I$20-2_Girdiler!$H$20),INDEX(2_Girdiler!$B$21:$I$21,G1086)+(F1086-INDEX(2_Girdiler!$B$20:$I$20,G1086))*(INDEX(2_Girdiler!$B$21:$I$21,G1086+1)-INDEX(2_Girdiler!$B$21:$I$21,G1086))/(INDEX(2_Girdiler!$B$20:$I$20,G1086+1)-INDEX(2_Girdiler!$B$20:$I$20,G1086)))</f>
        <v>21.070975052175</v>
      </c>
      <c r="I1086" s="16" t="n">
        <f aca="false">H1086/2_Girdiler!$B$17</f>
        <v>8.44189705615985</v>
      </c>
      <c r="J1086" s="16" t="n">
        <f aca="false">D1086+I1086</f>
        <v>15.2800552528896</v>
      </c>
    </row>
    <row r="1087" customFormat="false" ht="15" hidden="false" customHeight="false" outlineLevel="0" collapsed="false">
      <c r="A1087" s="0" t="n">
        <v>1075</v>
      </c>
      <c r="B1087" s="7" t="n">
        <v>0.851449</v>
      </c>
      <c r="C1087" s="7" t="n">
        <v>0.35228</v>
      </c>
      <c r="D1087" s="16" t="n">
        <f aca="false">LOGINV(B1087,$B$7,$C$7)</f>
        <v>24.2152655840883</v>
      </c>
      <c r="E1087" s="16" t="n">
        <f aca="false">LOGINV(C1087,$B$8,$C$8)</f>
        <v>85.4963291810159</v>
      </c>
      <c r="F1087" s="16" t="n">
        <f aca="false">$B$5/100*E1087*2_Girdiler!$B$14*2_Girdiler!$B$15*2_Girdiler!$B$16</f>
        <v>2.15108764219436</v>
      </c>
      <c r="G1087" s="16" t="n">
        <f aca="false">MIN(MATCH(F1087,2_Girdiler!$B$20:$I$20,1),7)</f>
        <v>1</v>
      </c>
      <c r="H1087" s="16" t="n">
        <f aca="false">IF(F1087&gt;=40,2_Girdiler!$I$21+(F1087-40)*(2_Girdiler!$I$21-2_Girdiler!$H$21)/(2_Girdiler!$I$20-2_Girdiler!$H$20),INDEX(2_Girdiler!$B$21:$I$21,G1087)+(F1087-INDEX(2_Girdiler!$B$20:$I$20,G1087))*(INDEX(2_Girdiler!$B$21:$I$21,G1087+1)-INDEX(2_Girdiler!$B$21:$I$21,G1087))/(INDEX(2_Girdiler!$B$20:$I$20,G1087+1)-INDEX(2_Girdiler!$B$20:$I$20,G1087)))</f>
        <v>4.73239281282759</v>
      </c>
      <c r="I1087" s="16" t="n">
        <f aca="false">H1087/2_Girdiler!$B$17</f>
        <v>1.89599071026747</v>
      </c>
      <c r="J1087" s="16" t="n">
        <f aca="false">D1087+I1087</f>
        <v>26.1112562943558</v>
      </c>
    </row>
    <row r="1088" customFormat="false" ht="15" hidden="false" customHeight="false" outlineLevel="0" collapsed="false">
      <c r="A1088" s="0" t="n">
        <v>1076</v>
      </c>
      <c r="B1088" s="7" t="n">
        <v>0.570898</v>
      </c>
      <c r="C1088" s="7" t="n">
        <v>0.07343</v>
      </c>
      <c r="D1088" s="16" t="n">
        <f aca="false">LOGINV(B1088,$B$7,$C$7)</f>
        <v>14.9600836794447</v>
      </c>
      <c r="E1088" s="16" t="n">
        <f aca="false">LOGINV(C1088,$B$8,$C$8)</f>
        <v>42.8109686012094</v>
      </c>
      <c r="F1088" s="16" t="n">
        <f aca="false">$B$5/100*E1088*2_Girdiler!$B$14*2_Girdiler!$B$15*2_Girdiler!$B$16</f>
        <v>1.07712397000643</v>
      </c>
      <c r="G1088" s="16" t="n">
        <f aca="false">MIN(MATCH(F1088,2_Girdiler!$B$20:$I$20,1),7)</f>
        <v>1</v>
      </c>
      <c r="H1088" s="16" t="n">
        <f aca="false">IF(F1088&gt;=40,2_Girdiler!$I$21+(F1088-40)*(2_Girdiler!$I$21-2_Girdiler!$H$21)/(2_Girdiler!$I$20-2_Girdiler!$H$20),INDEX(2_Girdiler!$B$21:$I$21,G1088)+(F1088-INDEX(2_Girdiler!$B$20:$I$20,G1088))*(INDEX(2_Girdiler!$B$21:$I$21,G1088+1)-INDEX(2_Girdiler!$B$21:$I$21,G1088))/(INDEX(2_Girdiler!$B$20:$I$20,G1088+1)-INDEX(2_Girdiler!$B$20:$I$20,G1088)))</f>
        <v>2.36967273401414</v>
      </c>
      <c r="I1088" s="16" t="n">
        <f aca="false">H1088/2_Girdiler!$B$17</f>
        <v>0.949388114589</v>
      </c>
      <c r="J1088" s="16" t="n">
        <f aca="false">D1088+I1088</f>
        <v>15.9094717940337</v>
      </c>
    </row>
    <row r="1089" customFormat="false" ht="15" hidden="false" customHeight="false" outlineLevel="0" collapsed="false">
      <c r="A1089" s="0" t="n">
        <v>1077</v>
      </c>
      <c r="B1089" s="7" t="n">
        <v>0.211943</v>
      </c>
      <c r="C1089" s="7" t="n">
        <v>0.316339</v>
      </c>
      <c r="D1089" s="16" t="n">
        <f aca="false">LOGINV(B1089,$B$7,$C$7)</f>
        <v>8.67155852112149</v>
      </c>
      <c r="E1089" s="16" t="n">
        <f aca="false">LOGINV(C1089,$B$8,$C$8)</f>
        <v>80.214580556215</v>
      </c>
      <c r="F1089" s="16" t="n">
        <f aca="false">$B$5/100*E1089*2_Girdiler!$B$14*2_Girdiler!$B$15*2_Girdiler!$B$16</f>
        <v>2.01819884679437</v>
      </c>
      <c r="G1089" s="16" t="n">
        <f aca="false">MIN(MATCH(F1089,2_Girdiler!$B$20:$I$20,1),7)</f>
        <v>1</v>
      </c>
      <c r="H1089" s="16" t="n">
        <f aca="false">IF(F1089&gt;=40,2_Girdiler!$I$21+(F1089-40)*(2_Girdiler!$I$21-2_Girdiler!$H$21)/(2_Girdiler!$I$20-2_Girdiler!$H$20),INDEX(2_Girdiler!$B$21:$I$21,G1089)+(F1089-INDEX(2_Girdiler!$B$20:$I$20,G1089))*(INDEX(2_Girdiler!$B$21:$I$21,G1089+1)-INDEX(2_Girdiler!$B$21:$I$21,G1089))/(INDEX(2_Girdiler!$B$20:$I$20,G1089+1)-INDEX(2_Girdiler!$B$20:$I$20,G1089)))</f>
        <v>4.44003746294761</v>
      </c>
      <c r="I1089" s="16" t="n">
        <f aca="false">H1089/2_Girdiler!$B$17</f>
        <v>1.77886116303991</v>
      </c>
      <c r="J1089" s="16" t="n">
        <f aca="false">D1089+I1089</f>
        <v>10.4504196841614</v>
      </c>
    </row>
    <row r="1090" customFormat="false" ht="15" hidden="false" customHeight="false" outlineLevel="0" collapsed="false">
      <c r="A1090" s="0" t="n">
        <v>1078</v>
      </c>
      <c r="B1090" s="7" t="n">
        <v>0.510033</v>
      </c>
      <c r="C1090" s="7" t="n">
        <v>0.089575</v>
      </c>
      <c r="D1090" s="16" t="n">
        <f aca="false">LOGINV(B1090,$B$7,$C$7)</f>
        <v>13.7332449422605</v>
      </c>
      <c r="E1090" s="16" t="n">
        <f aca="false">LOGINV(C1090,$B$8,$C$8)</f>
        <v>45.8822986748163</v>
      </c>
      <c r="F1090" s="16" t="n">
        <f aca="false">$B$5/100*E1090*2_Girdiler!$B$14*2_Girdiler!$B$15*2_Girdiler!$B$16</f>
        <v>1.15439863465838</v>
      </c>
      <c r="G1090" s="16" t="n">
        <f aca="false">MIN(MATCH(F1090,2_Girdiler!$B$20:$I$20,1),7)</f>
        <v>1</v>
      </c>
      <c r="H1090" s="16" t="n">
        <f aca="false">IF(F1090&gt;=40,2_Girdiler!$I$21+(F1090-40)*(2_Girdiler!$I$21-2_Girdiler!$H$21)/(2_Girdiler!$I$20-2_Girdiler!$H$20),INDEX(2_Girdiler!$B$21:$I$21,G1090)+(F1090-INDEX(2_Girdiler!$B$20:$I$20,G1090))*(INDEX(2_Girdiler!$B$21:$I$21,G1090+1)-INDEX(2_Girdiler!$B$21:$I$21,G1090))/(INDEX(2_Girdiler!$B$20:$I$20,G1090+1)-INDEX(2_Girdiler!$B$20:$I$20,G1090)))</f>
        <v>2.53967699624843</v>
      </c>
      <c r="I1090" s="16" t="n">
        <f aca="false">H1090/2_Girdiler!$B$17</f>
        <v>1.01749879657389</v>
      </c>
      <c r="J1090" s="16" t="n">
        <f aca="false">D1090+I1090</f>
        <v>14.7507437388344</v>
      </c>
    </row>
    <row r="1091" customFormat="false" ht="15" hidden="false" customHeight="false" outlineLevel="0" collapsed="false">
      <c r="A1091" s="0" t="n">
        <v>1079</v>
      </c>
      <c r="B1091" s="7" t="n">
        <v>0.989782</v>
      </c>
      <c r="C1091" s="7" t="n">
        <v>0.904572</v>
      </c>
      <c r="D1091" s="16" t="n">
        <f aca="false">LOGINV(B1091,$B$7,$C$7)</f>
        <v>49.3032431125204</v>
      </c>
      <c r="E1091" s="16" t="n">
        <f aca="false">LOGINV(C1091,$B$8,$C$8)</f>
        <v>254.061408995497</v>
      </c>
      <c r="F1091" s="16" t="n">
        <f aca="false">$B$5/100*E1091*2_Girdiler!$B$14*2_Girdiler!$B$15*2_Girdiler!$B$16</f>
        <v>6.3921850503267</v>
      </c>
      <c r="G1091" s="16" t="n">
        <f aca="false">MIN(MATCH(F1091,2_Girdiler!$B$20:$I$20,1),7)</f>
        <v>2</v>
      </c>
      <c r="H1091" s="16" t="n">
        <f aca="false">IF(F1091&gt;=40,2_Girdiler!$I$21+(F1091-40)*(2_Girdiler!$I$21-2_Girdiler!$H$21)/(2_Girdiler!$I$20-2_Girdiler!$H$20),INDEX(2_Girdiler!$B$21:$I$21,G1091)+(F1091-INDEX(2_Girdiler!$B$20:$I$20,G1091))*(INDEX(2_Girdiler!$B$21:$I$21,G1091+1)-INDEX(2_Girdiler!$B$21:$I$21,G1091))/(INDEX(2_Girdiler!$B$20:$I$20,G1091+1)-INDEX(2_Girdiler!$B$20:$I$20,G1091)))</f>
        <v>13.2274960805227</v>
      </c>
      <c r="I1091" s="16" t="n">
        <f aca="false">H1091/2_Girdiler!$B$17</f>
        <v>5.29947759636327</v>
      </c>
      <c r="J1091" s="16" t="n">
        <f aca="false">D1091+I1091</f>
        <v>54.6027207088836</v>
      </c>
    </row>
    <row r="1092" customFormat="false" ht="15" hidden="false" customHeight="false" outlineLevel="0" collapsed="false">
      <c r="A1092" s="0" t="n">
        <v>1080</v>
      </c>
      <c r="B1092" s="7" t="n">
        <v>0.38864</v>
      </c>
      <c r="C1092" s="7" t="n">
        <v>0.822601</v>
      </c>
      <c r="D1092" s="16" t="n">
        <f aca="false">LOGINV(B1092,$B$7,$C$7)</f>
        <v>11.5667061579245</v>
      </c>
      <c r="E1092" s="16" t="n">
        <f aca="false">LOGINV(C1092,$B$8,$C$8)</f>
        <v>198.447575989723</v>
      </c>
      <c r="F1092" s="16" t="n">
        <f aca="false">$B$5/100*E1092*2_Girdiler!$B$14*2_Girdiler!$B$15*2_Girdiler!$B$16</f>
        <v>4.99294101190144</v>
      </c>
      <c r="G1092" s="16" t="n">
        <f aca="false">MIN(MATCH(F1092,2_Girdiler!$B$20:$I$20,1),7)</f>
        <v>1</v>
      </c>
      <c r="H1092" s="16" t="n">
        <f aca="false">IF(F1092&gt;=40,2_Girdiler!$I$21+(F1092-40)*(2_Girdiler!$I$21-2_Girdiler!$H$21)/(2_Girdiler!$I$20-2_Girdiler!$H$20),INDEX(2_Girdiler!$B$21:$I$21,G1092)+(F1092-INDEX(2_Girdiler!$B$20:$I$20,G1092))*(INDEX(2_Girdiler!$B$21:$I$21,G1092+1)-INDEX(2_Girdiler!$B$21:$I$21,G1092))/(INDEX(2_Girdiler!$B$20:$I$20,G1092+1)-INDEX(2_Girdiler!$B$20:$I$20,G1092)))</f>
        <v>10.9844702261832</v>
      </c>
      <c r="I1092" s="16" t="n">
        <f aca="false">H1092/2_Girdiler!$B$17</f>
        <v>4.40082941754133</v>
      </c>
      <c r="J1092" s="16" t="n">
        <f aca="false">D1092+I1092</f>
        <v>15.9675355754658</v>
      </c>
    </row>
    <row r="1093" customFormat="false" ht="15" hidden="false" customHeight="false" outlineLevel="0" collapsed="false">
      <c r="A1093" s="0" t="n">
        <v>1081</v>
      </c>
      <c r="B1093" s="7" t="n">
        <v>0.50486</v>
      </c>
      <c r="C1093" s="7" t="n">
        <v>0.242741</v>
      </c>
      <c r="D1093" s="16" t="n">
        <f aca="false">LOGINV(B1093,$B$7,$C$7)</f>
        <v>13.6343253217697</v>
      </c>
      <c r="E1093" s="16" t="n">
        <f aca="false">LOGINV(C1093,$B$8,$C$8)</f>
        <v>69.6153197773154</v>
      </c>
      <c r="F1093" s="16" t="n">
        <f aca="false">$B$5/100*E1093*2_Girdiler!$B$14*2_Girdiler!$B$15*2_Girdiler!$B$16</f>
        <v>1.75152144559726</v>
      </c>
      <c r="G1093" s="16" t="n">
        <f aca="false">MIN(MATCH(F1093,2_Girdiler!$B$20:$I$20,1),7)</f>
        <v>1</v>
      </c>
      <c r="H1093" s="16" t="n">
        <f aca="false">IF(F1093&gt;=40,2_Girdiler!$I$21+(F1093-40)*(2_Girdiler!$I$21-2_Girdiler!$H$21)/(2_Girdiler!$I$20-2_Girdiler!$H$20),INDEX(2_Girdiler!$B$21:$I$21,G1093)+(F1093-INDEX(2_Girdiler!$B$20:$I$20,G1093))*(INDEX(2_Girdiler!$B$21:$I$21,G1093+1)-INDEX(2_Girdiler!$B$21:$I$21,G1093))/(INDEX(2_Girdiler!$B$20:$I$20,G1093+1)-INDEX(2_Girdiler!$B$20:$I$20,G1093)))</f>
        <v>3.85334718031396</v>
      </c>
      <c r="I1093" s="16" t="n">
        <f aca="false">H1093/2_Girdiler!$B$17</f>
        <v>1.54380896647194</v>
      </c>
      <c r="J1093" s="16" t="n">
        <f aca="false">D1093+I1093</f>
        <v>15.1781342882416</v>
      </c>
    </row>
    <row r="1094" customFormat="false" ht="15" hidden="false" customHeight="false" outlineLevel="0" collapsed="false">
      <c r="A1094" s="0" t="n">
        <v>1082</v>
      </c>
      <c r="B1094" s="7" t="n">
        <v>0.547517</v>
      </c>
      <c r="C1094" s="7" t="n">
        <v>0.134942</v>
      </c>
      <c r="D1094" s="16" t="n">
        <f aca="false">LOGINV(B1094,$B$7,$C$7)</f>
        <v>14.4739177787325</v>
      </c>
      <c r="E1094" s="16" t="n">
        <f aca="false">LOGINV(C1094,$B$8,$C$8)</f>
        <v>53.5721724469668</v>
      </c>
      <c r="F1094" s="16" t="n">
        <f aca="false">$B$5/100*E1094*2_Girdiler!$B$14*2_Girdiler!$B$15*2_Girdiler!$B$16</f>
        <v>1.34787585876568</v>
      </c>
      <c r="G1094" s="16" t="n">
        <f aca="false">MIN(MATCH(F1094,2_Girdiler!$B$20:$I$20,1),7)</f>
        <v>1</v>
      </c>
      <c r="H1094" s="16" t="n">
        <f aca="false">IF(F1094&gt;=40,2_Girdiler!$I$21+(F1094-40)*(2_Girdiler!$I$21-2_Girdiler!$H$21)/(2_Girdiler!$I$20-2_Girdiler!$H$20),INDEX(2_Girdiler!$B$21:$I$21,G1094)+(F1094-INDEX(2_Girdiler!$B$20:$I$20,G1094))*(INDEX(2_Girdiler!$B$21:$I$21,G1094+1)-INDEX(2_Girdiler!$B$21:$I$21,G1094))/(INDEX(2_Girdiler!$B$20:$I$20,G1094+1)-INDEX(2_Girdiler!$B$20:$I$20,G1094)))</f>
        <v>2.96532688928451</v>
      </c>
      <c r="I1094" s="16" t="n">
        <f aca="false">H1094/2_Girdiler!$B$17</f>
        <v>1.18803160628386</v>
      </c>
      <c r="J1094" s="16" t="n">
        <f aca="false">D1094+I1094</f>
        <v>15.6619493850163</v>
      </c>
    </row>
    <row r="1095" customFormat="false" ht="15" hidden="false" customHeight="false" outlineLevel="0" collapsed="false">
      <c r="A1095" s="0" t="n">
        <v>1083</v>
      </c>
      <c r="B1095" s="7" t="n">
        <v>0.635581</v>
      </c>
      <c r="C1095" s="7" t="n">
        <v>0.841788</v>
      </c>
      <c r="D1095" s="16" t="n">
        <f aca="false">LOGINV(B1095,$B$7,$C$7)</f>
        <v>16.4287818225127</v>
      </c>
      <c r="E1095" s="16" t="n">
        <f aca="false">LOGINV(C1095,$B$8,$C$8)</f>
        <v>208.494489539902</v>
      </c>
      <c r="F1095" s="16" t="n">
        <f aca="false">$B$5/100*E1095*2_Girdiler!$B$14*2_Girdiler!$B$15*2_Girdiler!$B$16</f>
        <v>5.24572135682393</v>
      </c>
      <c r="G1095" s="16" t="n">
        <f aca="false">MIN(MATCH(F1095,2_Girdiler!$B$20:$I$20,1),7)</f>
        <v>2</v>
      </c>
      <c r="H1095" s="16" t="n">
        <f aca="false">IF(F1095&gt;=40,2_Girdiler!$I$21+(F1095-40)*(2_Girdiler!$I$21-2_Girdiler!$H$21)/(2_Girdiler!$I$20-2_Girdiler!$H$20),INDEX(2_Girdiler!$B$21:$I$21,G1095)+(F1095-INDEX(2_Girdiler!$B$20:$I$20,G1095))*(INDEX(2_Girdiler!$B$21:$I$21,G1095+1)-INDEX(2_Girdiler!$B$21:$I$21,G1095))/(INDEX(2_Girdiler!$B$20:$I$20,G1095+1)-INDEX(2_Girdiler!$B$20:$I$20,G1095)))</f>
        <v>11.3931541709183</v>
      </c>
      <c r="I1095" s="16" t="n">
        <f aca="false">H1095/2_Girdiler!$B$17</f>
        <v>4.56456497232303</v>
      </c>
      <c r="J1095" s="16" t="n">
        <f aca="false">D1095+I1095</f>
        <v>20.9933467948358</v>
      </c>
    </row>
    <row r="1096" customFormat="false" ht="15" hidden="false" customHeight="false" outlineLevel="0" collapsed="false">
      <c r="A1096" s="0" t="n">
        <v>1084</v>
      </c>
      <c r="B1096" s="7" t="n">
        <v>0.042522</v>
      </c>
      <c r="C1096" s="7" t="n">
        <v>0.083939</v>
      </c>
      <c r="D1096" s="16" t="n">
        <f aca="false">LOGINV(B1096,$B$7,$C$7)</f>
        <v>5.18556430340577</v>
      </c>
      <c r="E1096" s="16" t="n">
        <f aca="false">LOGINV(C1096,$B$8,$C$8)</f>
        <v>44.8377102163395</v>
      </c>
      <c r="F1096" s="16" t="n">
        <f aca="false">$B$5/100*E1096*2_Girdiler!$B$14*2_Girdiler!$B$15*2_Girdiler!$B$16</f>
        <v>1.1281167890431</v>
      </c>
      <c r="G1096" s="16" t="n">
        <f aca="false">MIN(MATCH(F1096,2_Girdiler!$B$20:$I$20,1),7)</f>
        <v>1</v>
      </c>
      <c r="H1096" s="16" t="n">
        <f aca="false">IF(F1096&gt;=40,2_Girdiler!$I$21+(F1096-40)*(2_Girdiler!$I$21-2_Girdiler!$H$21)/(2_Girdiler!$I$20-2_Girdiler!$H$20),INDEX(2_Girdiler!$B$21:$I$21,G1096)+(F1096-INDEX(2_Girdiler!$B$20:$I$20,G1096))*(INDEX(2_Girdiler!$B$21:$I$21,G1096+1)-INDEX(2_Girdiler!$B$21:$I$21,G1096))/(INDEX(2_Girdiler!$B$20:$I$20,G1096+1)-INDEX(2_Girdiler!$B$20:$I$20,G1096)))</f>
        <v>2.48185693589482</v>
      </c>
      <c r="I1096" s="16" t="n">
        <f aca="false">H1096/2_Girdiler!$B$17</f>
        <v>0.994333708291195</v>
      </c>
      <c r="J1096" s="16" t="n">
        <f aca="false">D1096+I1096</f>
        <v>6.17989801169697</v>
      </c>
    </row>
    <row r="1097" customFormat="false" ht="15" hidden="false" customHeight="false" outlineLevel="0" collapsed="false">
      <c r="A1097" s="0" t="n">
        <v>1085</v>
      </c>
      <c r="B1097" s="7" t="n">
        <v>0.256298</v>
      </c>
      <c r="C1097" s="7" t="n">
        <v>0.162667</v>
      </c>
      <c r="D1097" s="16" t="n">
        <f aca="false">LOGINV(B1097,$B$7,$C$7)</f>
        <v>9.40098076615794</v>
      </c>
      <c r="E1097" s="16" t="n">
        <f aca="false">LOGINV(C1097,$B$8,$C$8)</f>
        <v>57.8783779279862</v>
      </c>
      <c r="F1097" s="16" t="n">
        <f aca="false">$B$5/100*E1097*2_Girdiler!$B$14*2_Girdiler!$B$15*2_Girdiler!$B$16</f>
        <v>1.45621998866813</v>
      </c>
      <c r="G1097" s="16" t="n">
        <f aca="false">MIN(MATCH(F1097,2_Girdiler!$B$20:$I$20,1),7)</f>
        <v>1</v>
      </c>
      <c r="H1097" s="16" t="n">
        <f aca="false">IF(F1097&gt;=40,2_Girdiler!$I$21+(F1097-40)*(2_Girdiler!$I$21-2_Girdiler!$H$21)/(2_Girdiler!$I$20-2_Girdiler!$H$20),INDEX(2_Girdiler!$B$21:$I$21,G1097)+(F1097-INDEX(2_Girdiler!$B$20:$I$20,G1097))*(INDEX(2_Girdiler!$B$21:$I$21,G1097+1)-INDEX(2_Girdiler!$B$21:$I$21,G1097))/(INDEX(2_Girdiler!$B$20:$I$20,G1097+1)-INDEX(2_Girdiler!$B$20:$I$20,G1097)))</f>
        <v>3.20368397506989</v>
      </c>
      <c r="I1097" s="16" t="n">
        <f aca="false">H1097/2_Girdiler!$B$17</f>
        <v>1.28352723360172</v>
      </c>
      <c r="J1097" s="16" t="n">
        <f aca="false">D1097+I1097</f>
        <v>10.6845079997597</v>
      </c>
    </row>
    <row r="1098" customFormat="false" ht="15" hidden="false" customHeight="false" outlineLevel="0" collapsed="false">
      <c r="A1098" s="0" t="n">
        <v>1086</v>
      </c>
      <c r="B1098" s="7" t="n">
        <v>0.092122</v>
      </c>
      <c r="C1098" s="7" t="n">
        <v>0.753783</v>
      </c>
      <c r="D1098" s="16" t="n">
        <f aca="false">LOGINV(B1098,$B$7,$C$7)</f>
        <v>6.4603530282177</v>
      </c>
      <c r="E1098" s="16" t="n">
        <f aca="false">LOGINV(C1098,$B$8,$C$8)</f>
        <v>170.090019209147</v>
      </c>
      <c r="F1098" s="16" t="n">
        <f aca="false">$B$5/100*E1098*2_Girdiler!$B$14*2_Girdiler!$B$15*2_Girdiler!$B$16</f>
        <v>4.27946488330213</v>
      </c>
      <c r="G1098" s="16" t="n">
        <f aca="false">MIN(MATCH(F1098,2_Girdiler!$B$20:$I$20,1),7)</f>
        <v>1</v>
      </c>
      <c r="H1098" s="16" t="n">
        <f aca="false">IF(F1098&gt;=40,2_Girdiler!$I$21+(F1098-40)*(2_Girdiler!$I$21-2_Girdiler!$H$21)/(2_Girdiler!$I$20-2_Girdiler!$H$20),INDEX(2_Girdiler!$B$21:$I$21,G1098)+(F1098-INDEX(2_Girdiler!$B$20:$I$20,G1098))*(INDEX(2_Girdiler!$B$21:$I$21,G1098+1)-INDEX(2_Girdiler!$B$21:$I$21,G1098))/(INDEX(2_Girdiler!$B$20:$I$20,G1098+1)-INDEX(2_Girdiler!$B$20:$I$20,G1098)))</f>
        <v>9.41482274326469</v>
      </c>
      <c r="I1098" s="16" t="n">
        <f aca="false">H1098/2_Girdiler!$B$17</f>
        <v>3.77196424009002</v>
      </c>
      <c r="J1098" s="16" t="n">
        <f aca="false">D1098+I1098</f>
        <v>10.2323172683077</v>
      </c>
    </row>
    <row r="1099" customFormat="false" ht="15" hidden="false" customHeight="false" outlineLevel="0" collapsed="false">
      <c r="A1099" s="0" t="n">
        <v>1087</v>
      </c>
      <c r="B1099" s="7" t="n">
        <v>0.241756</v>
      </c>
      <c r="C1099" s="7" t="n">
        <v>0.749913</v>
      </c>
      <c r="D1099" s="16" t="n">
        <f aca="false">LOGINV(B1099,$B$7,$C$7)</f>
        <v>9.16369275533705</v>
      </c>
      <c r="E1099" s="16" t="n">
        <f aca="false">LOGINV(C1099,$B$8,$C$8)</f>
        <v>168.752897570937</v>
      </c>
      <c r="F1099" s="16" t="n">
        <f aca="false">$B$5/100*E1099*2_Girdiler!$B$14*2_Girdiler!$B$15*2_Girdiler!$B$16</f>
        <v>4.24582290288477</v>
      </c>
      <c r="G1099" s="16" t="n">
        <f aca="false">MIN(MATCH(F1099,2_Girdiler!$B$20:$I$20,1),7)</f>
        <v>1</v>
      </c>
      <c r="H1099" s="16" t="n">
        <f aca="false">IF(F1099&gt;=40,2_Girdiler!$I$21+(F1099-40)*(2_Girdiler!$I$21-2_Girdiler!$H$21)/(2_Girdiler!$I$20-2_Girdiler!$H$20),INDEX(2_Girdiler!$B$21:$I$21,G1099)+(F1099-INDEX(2_Girdiler!$B$20:$I$20,G1099))*(INDEX(2_Girdiler!$B$21:$I$21,G1099+1)-INDEX(2_Girdiler!$B$21:$I$21,G1099))/(INDEX(2_Girdiler!$B$20:$I$20,G1099+1)-INDEX(2_Girdiler!$B$20:$I$20,G1099)))</f>
        <v>9.34081038634649</v>
      </c>
      <c r="I1099" s="16" t="n">
        <f aca="false">H1099/2_Girdiler!$B$17</f>
        <v>3.7423118535042</v>
      </c>
      <c r="J1099" s="16" t="n">
        <f aca="false">D1099+I1099</f>
        <v>12.9060046088413</v>
      </c>
    </row>
    <row r="1100" customFormat="false" ht="15" hidden="false" customHeight="false" outlineLevel="0" collapsed="false">
      <c r="A1100" s="0" t="n">
        <v>1088</v>
      </c>
      <c r="B1100" s="7" t="n">
        <v>0.291215</v>
      </c>
      <c r="C1100" s="7" t="n">
        <v>0.444586</v>
      </c>
      <c r="D1100" s="16" t="n">
        <f aca="false">LOGINV(B1100,$B$7,$C$7)</f>
        <v>9.9674013068504</v>
      </c>
      <c r="E1100" s="16" t="n">
        <f aca="false">LOGINV(C1100,$B$8,$C$8)</f>
        <v>99.8108975106148</v>
      </c>
      <c r="F1100" s="16" t="n">
        <f aca="false">$B$5/100*E1100*2_Girdiler!$B$14*2_Girdiler!$B$15*2_Girdiler!$B$16</f>
        <v>2.51124218136707</v>
      </c>
      <c r="G1100" s="16" t="n">
        <f aca="false">MIN(MATCH(F1100,2_Girdiler!$B$20:$I$20,1),7)</f>
        <v>1</v>
      </c>
      <c r="H1100" s="16" t="n">
        <f aca="false">IF(F1100&gt;=40,2_Girdiler!$I$21+(F1100-40)*(2_Girdiler!$I$21-2_Girdiler!$H$21)/(2_Girdiler!$I$20-2_Girdiler!$H$20),INDEX(2_Girdiler!$B$21:$I$21,G1100)+(F1100-INDEX(2_Girdiler!$B$20:$I$20,G1100))*(INDEX(2_Girdiler!$B$21:$I$21,G1100+1)-INDEX(2_Girdiler!$B$21:$I$21,G1100))/(INDEX(2_Girdiler!$B$20:$I$20,G1100+1)-INDEX(2_Girdiler!$B$20:$I$20,G1100)))</f>
        <v>5.52473279900755</v>
      </c>
      <c r="I1100" s="16" t="n">
        <f aca="false">H1100/2_Girdiler!$B$17</f>
        <v>2.213434614987</v>
      </c>
      <c r="J1100" s="16" t="n">
        <f aca="false">D1100+I1100</f>
        <v>12.1808359218374</v>
      </c>
    </row>
    <row r="1101" customFormat="false" ht="15" hidden="false" customHeight="false" outlineLevel="0" collapsed="false">
      <c r="A1101" s="0" t="n">
        <v>1089</v>
      </c>
      <c r="B1101" s="7" t="n">
        <v>0.737695</v>
      </c>
      <c r="C1101" s="7" t="n">
        <v>0.91248</v>
      </c>
      <c r="D1101" s="16" t="n">
        <f aca="false">LOGINV(B1101,$B$7,$C$7)</f>
        <v>19.3066333517843</v>
      </c>
      <c r="E1101" s="16" t="n">
        <f aca="false">LOGINV(C1101,$B$8,$C$8)</f>
        <v>262.079296255074</v>
      </c>
      <c r="F1101" s="16" t="n">
        <f aca="false">$B$5/100*E1101*2_Girdiler!$B$14*2_Girdiler!$B$15*2_Girdiler!$B$16</f>
        <v>6.59391509377765</v>
      </c>
      <c r="G1101" s="16" t="n">
        <f aca="false">MIN(MATCH(F1101,2_Girdiler!$B$20:$I$20,1),7)</f>
        <v>2</v>
      </c>
      <c r="H1101" s="16" t="n">
        <f aca="false">IF(F1101&gt;=40,2_Girdiler!$I$21+(F1101-40)*(2_Girdiler!$I$21-2_Girdiler!$H$21)/(2_Girdiler!$I$20-2_Girdiler!$H$20),INDEX(2_Girdiler!$B$21:$I$21,G1101)+(F1101-INDEX(2_Girdiler!$B$20:$I$20,G1101))*(INDEX(2_Girdiler!$B$21:$I$21,G1101+1)-INDEX(2_Girdiler!$B$21:$I$21,G1101))/(INDEX(2_Girdiler!$B$20:$I$20,G1101+1)-INDEX(2_Girdiler!$B$20:$I$20,G1101)))</f>
        <v>13.5502641500442</v>
      </c>
      <c r="I1101" s="16" t="n">
        <f aca="false">H1101/2_Girdiler!$B$17</f>
        <v>5.42879172678055</v>
      </c>
      <c r="J1101" s="16" t="n">
        <f aca="false">D1101+I1101</f>
        <v>24.7354250785649</v>
      </c>
    </row>
    <row r="1102" customFormat="false" ht="15" hidden="false" customHeight="false" outlineLevel="0" collapsed="false">
      <c r="A1102" s="0" t="n">
        <v>1090</v>
      </c>
      <c r="B1102" s="7" t="n">
        <v>0.459567</v>
      </c>
      <c r="C1102" s="7" t="n">
        <v>0.347788</v>
      </c>
      <c r="D1102" s="16" t="n">
        <f aca="false">LOGINV(B1102,$B$7,$C$7)</f>
        <v>12.7969922975925</v>
      </c>
      <c r="E1102" s="16" t="n">
        <f aca="false">LOGINV(C1102,$B$8,$C$8)</f>
        <v>84.8296713272901</v>
      </c>
      <c r="F1102" s="16" t="n">
        <f aca="false">$B$5/100*E1102*2_Girdiler!$B$14*2_Girdiler!$B$15*2_Girdiler!$B$16</f>
        <v>2.13431453059462</v>
      </c>
      <c r="G1102" s="16" t="n">
        <f aca="false">MIN(MATCH(F1102,2_Girdiler!$B$20:$I$20,1),7)</f>
        <v>1</v>
      </c>
      <c r="H1102" s="16" t="n">
        <f aca="false">IF(F1102&gt;=40,2_Girdiler!$I$21+(F1102-40)*(2_Girdiler!$I$21-2_Girdiler!$H$21)/(2_Girdiler!$I$20-2_Girdiler!$H$20),INDEX(2_Girdiler!$B$21:$I$21,G1102)+(F1102-INDEX(2_Girdiler!$B$20:$I$20,G1102))*(INDEX(2_Girdiler!$B$21:$I$21,G1102+1)-INDEX(2_Girdiler!$B$21:$I$21,G1102))/(INDEX(2_Girdiler!$B$20:$I$20,G1102+1)-INDEX(2_Girdiler!$B$20:$I$20,G1102)))</f>
        <v>4.69549196730816</v>
      </c>
      <c r="I1102" s="16" t="n">
        <f aca="false">H1102/2_Girdiler!$B$17</f>
        <v>1.88120671767154</v>
      </c>
      <c r="J1102" s="16" t="n">
        <f aca="false">D1102+I1102</f>
        <v>14.678199015264</v>
      </c>
    </row>
    <row r="1103" customFormat="false" ht="15" hidden="false" customHeight="false" outlineLevel="0" collapsed="false">
      <c r="A1103" s="0" t="n">
        <v>1091</v>
      </c>
      <c r="B1103" s="7" t="n">
        <v>0.658881</v>
      </c>
      <c r="C1103" s="7" t="n">
        <v>0.247535</v>
      </c>
      <c r="D1103" s="16" t="n">
        <f aca="false">LOGINV(B1103,$B$7,$C$7)</f>
        <v>17.013476127913</v>
      </c>
      <c r="E1103" s="16" t="n">
        <f aca="false">LOGINV(C1103,$B$8,$C$8)</f>
        <v>70.3037829931245</v>
      </c>
      <c r="F1103" s="16" t="n">
        <f aca="false">$B$5/100*E1103*2_Girdiler!$B$14*2_Girdiler!$B$15*2_Girdiler!$B$16</f>
        <v>1.76884318010701</v>
      </c>
      <c r="G1103" s="16" t="n">
        <f aca="false">MIN(MATCH(F1103,2_Girdiler!$B$20:$I$20,1),7)</f>
        <v>1</v>
      </c>
      <c r="H1103" s="16" t="n">
        <f aca="false">IF(F1103&gt;=40,2_Girdiler!$I$21+(F1103-40)*(2_Girdiler!$I$21-2_Girdiler!$H$21)/(2_Girdiler!$I$20-2_Girdiler!$H$20),INDEX(2_Girdiler!$B$21:$I$21,G1103)+(F1103-INDEX(2_Girdiler!$B$20:$I$20,G1103))*(INDEX(2_Girdiler!$B$21:$I$21,G1103+1)-INDEX(2_Girdiler!$B$21:$I$21,G1103))/(INDEX(2_Girdiler!$B$20:$I$20,G1103+1)-INDEX(2_Girdiler!$B$20:$I$20,G1103)))</f>
        <v>3.89145499623543</v>
      </c>
      <c r="I1103" s="16" t="n">
        <f aca="false">H1103/2_Girdiler!$B$17</f>
        <v>1.55907652092766</v>
      </c>
      <c r="J1103" s="16" t="n">
        <f aca="false">D1103+I1103</f>
        <v>18.5725526488407</v>
      </c>
    </row>
    <row r="1104" customFormat="false" ht="15" hidden="false" customHeight="false" outlineLevel="0" collapsed="false">
      <c r="A1104" s="0" t="n">
        <v>1092</v>
      </c>
      <c r="B1104" s="7" t="n">
        <v>0.236232</v>
      </c>
      <c r="C1104" s="7" t="n">
        <v>0.148379</v>
      </c>
      <c r="D1104" s="16" t="n">
        <f aca="false">LOGINV(B1104,$B$7,$C$7)</f>
        <v>9.07316922529056</v>
      </c>
      <c r="E1104" s="16" t="n">
        <f aca="false">LOGINV(C1104,$B$8,$C$8)</f>
        <v>55.6848060891549</v>
      </c>
      <c r="F1104" s="16" t="n">
        <f aca="false">$B$5/100*E1104*2_Girdiler!$B$14*2_Girdiler!$B$15*2_Girdiler!$B$16</f>
        <v>1.40102972120314</v>
      </c>
      <c r="G1104" s="16" t="n">
        <f aca="false">MIN(MATCH(F1104,2_Girdiler!$B$20:$I$20,1),7)</f>
        <v>1</v>
      </c>
      <c r="H1104" s="16" t="n">
        <f aca="false">IF(F1104&gt;=40,2_Girdiler!$I$21+(F1104-40)*(2_Girdiler!$I$21-2_Girdiler!$H$21)/(2_Girdiler!$I$20-2_Girdiler!$H$20),INDEX(2_Girdiler!$B$21:$I$21,G1104)+(F1104-INDEX(2_Girdiler!$B$20:$I$20,G1104))*(INDEX(2_Girdiler!$B$21:$I$21,G1104+1)-INDEX(2_Girdiler!$B$21:$I$21,G1104))/(INDEX(2_Girdiler!$B$20:$I$20,G1104+1)-INDEX(2_Girdiler!$B$20:$I$20,G1104)))</f>
        <v>3.0822653866469</v>
      </c>
      <c r="I1104" s="16" t="n">
        <f aca="false">H1104/2_Girdiler!$B$17</f>
        <v>1.23488196580405</v>
      </c>
      <c r="J1104" s="16" t="n">
        <f aca="false">D1104+I1104</f>
        <v>10.3080511910946</v>
      </c>
    </row>
    <row r="1105" customFormat="false" ht="15" hidden="false" customHeight="false" outlineLevel="0" collapsed="false">
      <c r="A1105" s="0" t="n">
        <v>1093</v>
      </c>
      <c r="B1105" s="7" t="n">
        <v>0.284482</v>
      </c>
      <c r="C1105" s="7" t="n">
        <v>0.560148</v>
      </c>
      <c r="D1105" s="16" t="n">
        <f aca="false">LOGINV(B1105,$B$7,$C$7)</f>
        <v>9.85833471217782</v>
      </c>
      <c r="E1105" s="16" t="n">
        <f aca="false">LOGINV(C1105,$B$8,$C$8)</f>
        <v>120.412329326927</v>
      </c>
      <c r="F1105" s="16" t="n">
        <f aca="false">$B$5/100*E1105*2_Girdiler!$B$14*2_Girdiler!$B$15*2_Girdiler!$B$16</f>
        <v>3.02957420586548</v>
      </c>
      <c r="G1105" s="16" t="n">
        <f aca="false">MIN(MATCH(F1105,2_Girdiler!$B$20:$I$20,1),7)</f>
        <v>1</v>
      </c>
      <c r="H1105" s="16" t="n">
        <f aca="false">IF(F1105&gt;=40,2_Girdiler!$I$21+(F1105-40)*(2_Girdiler!$I$21-2_Girdiler!$H$21)/(2_Girdiler!$I$20-2_Girdiler!$H$20),INDEX(2_Girdiler!$B$21:$I$21,G1105)+(F1105-INDEX(2_Girdiler!$B$20:$I$20,G1105))*(INDEX(2_Girdiler!$B$21:$I$21,G1105+1)-INDEX(2_Girdiler!$B$21:$I$21,G1105))/(INDEX(2_Girdiler!$B$20:$I$20,G1105+1)-INDEX(2_Girdiler!$B$20:$I$20,G1105)))</f>
        <v>6.66506325290406</v>
      </c>
      <c r="I1105" s="16" t="n">
        <f aca="false">H1105/2_Girdiler!$B$17</f>
        <v>2.67029777760579</v>
      </c>
      <c r="J1105" s="16" t="n">
        <f aca="false">D1105+I1105</f>
        <v>12.5286324897836</v>
      </c>
    </row>
    <row r="1106" customFormat="false" ht="15" hidden="false" customHeight="false" outlineLevel="0" collapsed="false">
      <c r="A1106" s="0" t="n">
        <v>1094</v>
      </c>
      <c r="B1106" s="7" t="n">
        <v>0.633105</v>
      </c>
      <c r="C1106" s="7" t="n">
        <v>0.932576</v>
      </c>
      <c r="D1106" s="16" t="n">
        <f aca="false">LOGINV(B1106,$B$7,$C$7)</f>
        <v>16.3686061712927</v>
      </c>
      <c r="E1106" s="16" t="n">
        <f aca="false">LOGINV(C1106,$B$8,$C$8)</f>
        <v>286.694137826866</v>
      </c>
      <c r="F1106" s="16" t="n">
        <f aca="false">$B$5/100*E1106*2_Girdiler!$B$14*2_Girdiler!$B$15*2_Girdiler!$B$16</f>
        <v>7.21322450772394</v>
      </c>
      <c r="G1106" s="16" t="n">
        <f aca="false">MIN(MATCH(F1106,2_Girdiler!$B$20:$I$20,1),7)</f>
        <v>2</v>
      </c>
      <c r="H1106" s="16" t="n">
        <f aca="false">IF(F1106&gt;=40,2_Girdiler!$I$21+(F1106-40)*(2_Girdiler!$I$21-2_Girdiler!$H$21)/(2_Girdiler!$I$20-2_Girdiler!$H$20),INDEX(2_Girdiler!$B$21:$I$21,G1106)+(F1106-INDEX(2_Girdiler!$B$20:$I$20,G1106))*(INDEX(2_Girdiler!$B$21:$I$21,G1106+1)-INDEX(2_Girdiler!$B$21:$I$21,G1106))/(INDEX(2_Girdiler!$B$20:$I$20,G1106+1)-INDEX(2_Girdiler!$B$20:$I$20,G1106)))</f>
        <v>14.5411592123583</v>
      </c>
      <c r="I1106" s="16" t="n">
        <f aca="false">H1106/2_Girdiler!$B$17</f>
        <v>5.82578494084868</v>
      </c>
      <c r="J1106" s="16" t="n">
        <f aca="false">D1106+I1106</f>
        <v>22.1943911121414</v>
      </c>
    </row>
    <row r="1107" customFormat="false" ht="15" hidden="false" customHeight="false" outlineLevel="0" collapsed="false">
      <c r="A1107" s="0" t="n">
        <v>1095</v>
      </c>
      <c r="B1107" s="7" t="n">
        <v>0.287866</v>
      </c>
      <c r="C1107" s="7" t="n">
        <v>0.748331</v>
      </c>
      <c r="D1107" s="16" t="n">
        <f aca="false">LOGINV(B1107,$B$7,$C$7)</f>
        <v>9.9131521016073</v>
      </c>
      <c r="E1107" s="16" t="n">
        <f aca="false">LOGINV(C1107,$B$8,$C$8)</f>
        <v>168.212479747417</v>
      </c>
      <c r="F1107" s="16" t="n">
        <f aca="false">$B$5/100*E1107*2_Girdiler!$B$14*2_Girdiler!$B$15*2_Girdiler!$B$16</f>
        <v>4.23222599044502</v>
      </c>
      <c r="G1107" s="16" t="n">
        <f aca="false">MIN(MATCH(F1107,2_Girdiler!$B$20:$I$20,1),7)</f>
        <v>1</v>
      </c>
      <c r="H1107" s="16" t="n">
        <f aca="false">IF(F1107&gt;=40,2_Girdiler!$I$21+(F1107-40)*(2_Girdiler!$I$21-2_Girdiler!$H$21)/(2_Girdiler!$I$20-2_Girdiler!$H$20),INDEX(2_Girdiler!$B$21:$I$21,G1107)+(F1107-INDEX(2_Girdiler!$B$20:$I$20,G1107))*(INDEX(2_Girdiler!$B$21:$I$21,G1107+1)-INDEX(2_Girdiler!$B$21:$I$21,G1107))/(INDEX(2_Girdiler!$B$20:$I$20,G1107+1)-INDEX(2_Girdiler!$B$20:$I$20,G1107)))</f>
        <v>9.31089717897905</v>
      </c>
      <c r="I1107" s="16" t="n">
        <f aca="false">H1107/2_Girdiler!$B$17</f>
        <v>3.7303273954243</v>
      </c>
      <c r="J1107" s="16" t="n">
        <f aca="false">D1107+I1107</f>
        <v>13.6434794970316</v>
      </c>
    </row>
    <row r="1108" customFormat="false" ht="15" hidden="false" customHeight="false" outlineLevel="0" collapsed="false">
      <c r="A1108" s="0" t="n">
        <v>1096</v>
      </c>
      <c r="B1108" s="7" t="n">
        <v>0.629924</v>
      </c>
      <c r="C1108" s="7" t="n">
        <v>0.947634</v>
      </c>
      <c r="D1108" s="16" t="n">
        <f aca="false">LOGINV(B1108,$B$7,$C$7)</f>
        <v>16.2918154371848</v>
      </c>
      <c r="E1108" s="16" t="n">
        <f aca="false">LOGINV(C1108,$B$8,$C$8)</f>
        <v>311.202930634891</v>
      </c>
      <c r="F1108" s="16" t="n">
        <f aca="false">$B$5/100*E1108*2_Girdiler!$B$14*2_Girdiler!$B$15*2_Girdiler!$B$16</f>
        <v>7.82986573477387</v>
      </c>
      <c r="G1108" s="16" t="n">
        <f aca="false">MIN(MATCH(F1108,2_Girdiler!$B$20:$I$20,1),7)</f>
        <v>2</v>
      </c>
      <c r="H1108" s="16" t="n">
        <f aca="false">IF(F1108&gt;=40,2_Girdiler!$I$21+(F1108-40)*(2_Girdiler!$I$21-2_Girdiler!$H$21)/(2_Girdiler!$I$20-2_Girdiler!$H$20),INDEX(2_Girdiler!$B$21:$I$21,G1108)+(F1108-INDEX(2_Girdiler!$B$20:$I$20,G1108))*(INDEX(2_Girdiler!$B$21:$I$21,G1108+1)-INDEX(2_Girdiler!$B$21:$I$21,G1108))/(INDEX(2_Girdiler!$B$20:$I$20,G1108+1)-INDEX(2_Girdiler!$B$20:$I$20,G1108)))</f>
        <v>15.5277851756382</v>
      </c>
      <c r="I1108" s="16" t="n">
        <f aca="false">H1108/2_Girdiler!$B$17</f>
        <v>6.2210677787012</v>
      </c>
      <c r="J1108" s="16" t="n">
        <f aca="false">D1108+I1108</f>
        <v>22.512883215886</v>
      </c>
    </row>
    <row r="1109" customFormat="false" ht="15" hidden="false" customHeight="false" outlineLevel="0" collapsed="false">
      <c r="A1109" s="0" t="n">
        <v>1097</v>
      </c>
      <c r="B1109" s="7" t="n">
        <v>0.964557</v>
      </c>
      <c r="C1109" s="7" t="n">
        <v>0.470723</v>
      </c>
      <c r="D1109" s="16" t="n">
        <f aca="false">LOGINV(B1109,$B$7,$C$7)</f>
        <v>37.061541858855</v>
      </c>
      <c r="E1109" s="16" t="n">
        <f aca="false">LOGINV(C1109,$B$8,$C$8)</f>
        <v>104.148260312306</v>
      </c>
      <c r="F1109" s="16" t="n">
        <f aca="false">$B$5/100*E1109*2_Girdiler!$B$14*2_Girdiler!$B$15*2_Girdiler!$B$16</f>
        <v>2.62037022945763</v>
      </c>
      <c r="G1109" s="16" t="n">
        <f aca="false">MIN(MATCH(F1109,2_Girdiler!$B$20:$I$20,1),7)</f>
        <v>1</v>
      </c>
      <c r="H1109" s="16" t="n">
        <f aca="false">IF(F1109&gt;=40,2_Girdiler!$I$21+(F1109-40)*(2_Girdiler!$I$21-2_Girdiler!$H$21)/(2_Girdiler!$I$20-2_Girdiler!$H$20),INDEX(2_Girdiler!$B$21:$I$21,G1109)+(F1109-INDEX(2_Girdiler!$B$20:$I$20,G1109))*(INDEX(2_Girdiler!$B$21:$I$21,G1109+1)-INDEX(2_Girdiler!$B$21:$I$21,G1109))/(INDEX(2_Girdiler!$B$20:$I$20,G1109+1)-INDEX(2_Girdiler!$B$20:$I$20,G1109)))</f>
        <v>5.76481450480679</v>
      </c>
      <c r="I1109" s="16" t="n">
        <f aca="false">H1109/2_Girdiler!$B$17</f>
        <v>2.30962119583605</v>
      </c>
      <c r="J1109" s="16" t="n">
        <f aca="false">D1109+I1109</f>
        <v>39.371163054691</v>
      </c>
    </row>
    <row r="1110" customFormat="false" ht="15" hidden="false" customHeight="false" outlineLevel="0" collapsed="false">
      <c r="A1110" s="0" t="n">
        <v>1098</v>
      </c>
      <c r="B1110" s="7" t="n">
        <v>0.40527</v>
      </c>
      <c r="C1110" s="7" t="n">
        <v>0.838373</v>
      </c>
      <c r="D1110" s="16" t="n">
        <f aca="false">LOGINV(B1110,$B$7,$C$7)</f>
        <v>11.848186318597</v>
      </c>
      <c r="E1110" s="16" t="n">
        <f aca="false">LOGINV(C1110,$B$8,$C$8)</f>
        <v>206.613417274978</v>
      </c>
      <c r="F1110" s="16" t="n">
        <f aca="false">$B$5/100*E1110*2_Girdiler!$B$14*2_Girdiler!$B$15*2_Girdiler!$B$16</f>
        <v>5.19839357863845</v>
      </c>
      <c r="G1110" s="16" t="n">
        <f aca="false">MIN(MATCH(F1110,2_Girdiler!$B$20:$I$20,1),7)</f>
        <v>2</v>
      </c>
      <c r="H1110" s="16" t="n">
        <f aca="false">IF(F1110&gt;=40,2_Girdiler!$I$21+(F1110-40)*(2_Girdiler!$I$21-2_Girdiler!$H$21)/(2_Girdiler!$I$20-2_Girdiler!$H$20),INDEX(2_Girdiler!$B$21:$I$21,G1110)+(F1110-INDEX(2_Girdiler!$B$20:$I$20,G1110))*(INDEX(2_Girdiler!$B$21:$I$21,G1110+1)-INDEX(2_Girdiler!$B$21:$I$21,G1110))/(INDEX(2_Girdiler!$B$20:$I$20,G1110+1)-INDEX(2_Girdiler!$B$20:$I$20,G1110)))</f>
        <v>11.3174297258215</v>
      </c>
      <c r="I1110" s="16" t="n">
        <f aca="false">H1110/2_Girdiler!$B$17</f>
        <v>4.53422665297337</v>
      </c>
      <c r="J1110" s="16" t="n">
        <f aca="false">D1110+I1110</f>
        <v>16.3824129715704</v>
      </c>
    </row>
    <row r="1111" customFormat="false" ht="15" hidden="false" customHeight="false" outlineLevel="0" collapsed="false">
      <c r="A1111" s="0" t="n">
        <v>1099</v>
      </c>
      <c r="B1111" s="7" t="n">
        <v>0.02212</v>
      </c>
      <c r="C1111" s="7" t="n">
        <v>0.736651</v>
      </c>
      <c r="D1111" s="16" t="n">
        <f aca="false">LOGINV(B1111,$B$7,$C$7)</f>
        <v>4.41239341930446</v>
      </c>
      <c r="E1111" s="16" t="n">
        <f aca="false">LOGINV(C1111,$B$8,$C$8)</f>
        <v>164.328226196694</v>
      </c>
      <c r="F1111" s="16" t="n">
        <f aca="false">$B$5/100*E1111*2_Girdiler!$B$14*2_Girdiler!$B$15*2_Girdiler!$B$16</f>
        <v>4.13449817110882</v>
      </c>
      <c r="G1111" s="16" t="n">
        <f aca="false">MIN(MATCH(F1111,2_Girdiler!$B$20:$I$20,1),7)</f>
        <v>1</v>
      </c>
      <c r="H1111" s="16" t="n">
        <f aca="false">IF(F1111&gt;=40,2_Girdiler!$I$21+(F1111-40)*(2_Girdiler!$I$21-2_Girdiler!$H$21)/(2_Girdiler!$I$20-2_Girdiler!$H$20),INDEX(2_Girdiler!$B$21:$I$21,G1111)+(F1111-INDEX(2_Girdiler!$B$20:$I$20,G1111))*(INDEX(2_Girdiler!$B$21:$I$21,G1111+1)-INDEX(2_Girdiler!$B$21:$I$21,G1111))/(INDEX(2_Girdiler!$B$20:$I$20,G1111+1)-INDEX(2_Girdiler!$B$20:$I$20,G1111)))</f>
        <v>9.09589597643941</v>
      </c>
      <c r="I1111" s="16" t="n">
        <f aca="false">H1111/2_Girdiler!$B$17</f>
        <v>3.64418909312476</v>
      </c>
      <c r="J1111" s="16" t="n">
        <f aca="false">D1111+I1111</f>
        <v>8.05658251242922</v>
      </c>
    </row>
    <row r="1112" customFormat="false" ht="15" hidden="false" customHeight="false" outlineLevel="0" collapsed="false">
      <c r="A1112" s="0" t="n">
        <v>1100</v>
      </c>
      <c r="B1112" s="7" t="n">
        <v>0.840866</v>
      </c>
      <c r="C1112" s="7" t="n">
        <v>0.889806</v>
      </c>
      <c r="D1112" s="16" t="n">
        <f aca="false">LOGINV(B1112,$B$7,$C$7)</f>
        <v>23.620105016338</v>
      </c>
      <c r="E1112" s="16" t="n">
        <f aca="false">LOGINV(C1112,$B$8,$C$8)</f>
        <v>240.877236480384</v>
      </c>
      <c r="F1112" s="16" t="n">
        <f aca="false">$B$5/100*E1112*2_Girdiler!$B$14*2_Girdiler!$B$15*2_Girdiler!$B$16</f>
        <v>6.06047126984645</v>
      </c>
      <c r="G1112" s="16" t="n">
        <f aca="false">MIN(MATCH(F1112,2_Girdiler!$B$20:$I$20,1),7)</f>
        <v>2</v>
      </c>
      <c r="H1112" s="16" t="n">
        <f aca="false">IF(F1112&gt;=40,2_Girdiler!$I$21+(F1112-40)*(2_Girdiler!$I$21-2_Girdiler!$H$21)/(2_Girdiler!$I$20-2_Girdiler!$H$20),INDEX(2_Girdiler!$B$21:$I$21,G1112)+(F1112-INDEX(2_Girdiler!$B$20:$I$20,G1112))*(INDEX(2_Girdiler!$B$21:$I$21,G1112+1)-INDEX(2_Girdiler!$B$21:$I$21,G1112))/(INDEX(2_Girdiler!$B$20:$I$20,G1112+1)-INDEX(2_Girdiler!$B$20:$I$20,G1112)))</f>
        <v>12.6967540317543</v>
      </c>
      <c r="I1112" s="16" t="n">
        <f aca="false">H1112/2_Girdiler!$B$17</f>
        <v>5.08684055759388</v>
      </c>
      <c r="J1112" s="16" t="n">
        <f aca="false">D1112+I1112</f>
        <v>28.7069455739318</v>
      </c>
    </row>
    <row r="1113" customFormat="false" ht="15" hidden="false" customHeight="false" outlineLevel="0" collapsed="false">
      <c r="A1113" s="0" t="n">
        <v>1101</v>
      </c>
      <c r="B1113" s="7" t="n">
        <v>0.02003</v>
      </c>
      <c r="C1113" s="7" t="n">
        <v>0.612233</v>
      </c>
      <c r="D1113" s="16" t="n">
        <f aca="false">LOGINV(B1113,$B$7,$C$7)</f>
        <v>4.31192958790333</v>
      </c>
      <c r="E1113" s="16" t="n">
        <f aca="false">LOGINV(C1113,$B$8,$C$8)</f>
        <v>131.274346547511</v>
      </c>
      <c r="F1113" s="16" t="n">
        <f aca="false">$B$5/100*E1113*2_Girdiler!$B$14*2_Girdiler!$B$15*2_Girdiler!$B$16</f>
        <v>3.30286255913537</v>
      </c>
      <c r="G1113" s="16" t="n">
        <f aca="false">MIN(MATCH(F1113,2_Girdiler!$B$20:$I$20,1),7)</f>
        <v>1</v>
      </c>
      <c r="H1113" s="16" t="n">
        <f aca="false">IF(F1113&gt;=40,2_Girdiler!$I$21+(F1113-40)*(2_Girdiler!$I$21-2_Girdiler!$H$21)/(2_Girdiler!$I$20-2_Girdiler!$H$20),INDEX(2_Girdiler!$B$21:$I$21,G1113)+(F1113-INDEX(2_Girdiler!$B$20:$I$20,G1113))*(INDEX(2_Girdiler!$B$21:$I$21,G1113+1)-INDEX(2_Girdiler!$B$21:$I$21,G1113))/(INDEX(2_Girdiler!$B$20:$I$20,G1113+1)-INDEX(2_Girdiler!$B$20:$I$20,G1113)))</f>
        <v>7.26629763009781</v>
      </c>
      <c r="I1113" s="16" t="n">
        <f aca="false">H1113/2_Girdiler!$B$17</f>
        <v>2.91117693513534</v>
      </c>
      <c r="J1113" s="16" t="n">
        <f aca="false">D1113+I1113</f>
        <v>7.22310652303867</v>
      </c>
    </row>
    <row r="1114" customFormat="false" ht="15" hidden="false" customHeight="false" outlineLevel="0" collapsed="false">
      <c r="A1114" s="0" t="n">
        <v>1102</v>
      </c>
      <c r="B1114" s="7" t="n">
        <v>0.405331</v>
      </c>
      <c r="C1114" s="7" t="n">
        <v>0.069076</v>
      </c>
      <c r="D1114" s="16" t="n">
        <f aca="false">LOGINV(B1114,$B$7,$C$7)</f>
        <v>11.8492255899662</v>
      </c>
      <c r="E1114" s="16" t="n">
        <f aca="false">LOGINV(C1114,$B$8,$C$8)</f>
        <v>41.9358502739756</v>
      </c>
      <c r="F1114" s="16" t="n">
        <f aca="false">$B$5/100*E1114*2_Girdiler!$B$14*2_Girdiler!$B$15*2_Girdiler!$B$16</f>
        <v>1.05510599289323</v>
      </c>
      <c r="G1114" s="16" t="n">
        <f aca="false">MIN(MATCH(F1114,2_Girdiler!$B$20:$I$20,1),7)</f>
        <v>1</v>
      </c>
      <c r="H1114" s="16" t="n">
        <f aca="false">IF(F1114&gt;=40,2_Girdiler!$I$21+(F1114-40)*(2_Girdiler!$I$21-2_Girdiler!$H$21)/(2_Girdiler!$I$20-2_Girdiler!$H$20),INDEX(2_Girdiler!$B$21:$I$21,G1114)+(F1114-INDEX(2_Girdiler!$B$20:$I$20,G1114))*(INDEX(2_Girdiler!$B$21:$I$21,G1114+1)-INDEX(2_Girdiler!$B$21:$I$21,G1114))/(INDEX(2_Girdiler!$B$20:$I$20,G1114+1)-INDEX(2_Girdiler!$B$20:$I$20,G1114)))</f>
        <v>2.3212331843651</v>
      </c>
      <c r="I1114" s="16" t="n">
        <f aca="false">H1114/2_Girdiler!$B$17</f>
        <v>0.929981243736016</v>
      </c>
      <c r="J1114" s="16" t="n">
        <f aca="false">D1114+I1114</f>
        <v>12.7792068337022</v>
      </c>
    </row>
    <row r="1115" customFormat="false" ht="15" hidden="false" customHeight="false" outlineLevel="0" collapsed="false">
      <c r="A1115" s="0" t="n">
        <v>1103</v>
      </c>
      <c r="B1115" s="7" t="n">
        <v>0.796166</v>
      </c>
      <c r="C1115" s="7" t="n">
        <v>0.410858</v>
      </c>
      <c r="D1115" s="16" t="n">
        <f aca="false">LOGINV(B1115,$B$7,$C$7)</f>
        <v>21.484455217474</v>
      </c>
      <c r="E1115" s="16" t="n">
        <f aca="false">LOGINV(C1115,$B$8,$C$8)</f>
        <v>94.4219084891521</v>
      </c>
      <c r="F1115" s="16" t="n">
        <f aca="false">$B$5/100*E1115*2_Girdiler!$B$14*2_Girdiler!$B$15*2_Girdiler!$B$16</f>
        <v>2.37565521758707</v>
      </c>
      <c r="G1115" s="16" t="n">
        <f aca="false">MIN(MATCH(F1115,2_Girdiler!$B$20:$I$20,1),7)</f>
        <v>1</v>
      </c>
      <c r="H1115" s="16" t="n">
        <f aca="false">IF(F1115&gt;=40,2_Girdiler!$I$21+(F1115-40)*(2_Girdiler!$I$21-2_Girdiler!$H$21)/(2_Girdiler!$I$20-2_Girdiler!$H$20),INDEX(2_Girdiler!$B$21:$I$21,G1115)+(F1115-INDEX(2_Girdiler!$B$20:$I$20,G1115))*(INDEX(2_Girdiler!$B$21:$I$21,G1115+1)-INDEX(2_Girdiler!$B$21:$I$21,G1115))/(INDEX(2_Girdiler!$B$20:$I$20,G1115+1)-INDEX(2_Girdiler!$B$20:$I$20,G1115)))</f>
        <v>5.22644147869155</v>
      </c>
      <c r="I1115" s="16" t="n">
        <f aca="false">H1115/2_Girdiler!$B$17</f>
        <v>2.09392687447578</v>
      </c>
      <c r="J1115" s="16" t="n">
        <f aca="false">D1115+I1115</f>
        <v>23.5783820919498</v>
      </c>
    </row>
    <row r="1116" customFormat="false" ht="15" hidden="false" customHeight="false" outlineLevel="0" collapsed="false">
      <c r="A1116" s="0" t="n">
        <v>1104</v>
      </c>
      <c r="B1116" s="7" t="n">
        <v>0.575227</v>
      </c>
      <c r="C1116" s="7" t="n">
        <v>0.365032</v>
      </c>
      <c r="D1116" s="16" t="n">
        <f aca="false">LOGINV(B1116,$B$7,$C$7)</f>
        <v>15.0524010171861</v>
      </c>
      <c r="E1116" s="16" t="n">
        <f aca="false">LOGINV(C1116,$B$8,$C$8)</f>
        <v>87.4008941965485</v>
      </c>
      <c r="F1116" s="16" t="n">
        <f aca="false">$B$5/100*E1116*2_Girdiler!$B$14*2_Girdiler!$B$15*2_Girdiler!$B$16</f>
        <v>2.19900649798516</v>
      </c>
      <c r="G1116" s="16" t="n">
        <f aca="false">MIN(MATCH(F1116,2_Girdiler!$B$20:$I$20,1),7)</f>
        <v>1</v>
      </c>
      <c r="H1116" s="16" t="n">
        <f aca="false">IF(F1116&gt;=40,2_Girdiler!$I$21+(F1116-40)*(2_Girdiler!$I$21-2_Girdiler!$H$21)/(2_Girdiler!$I$20-2_Girdiler!$H$20),INDEX(2_Girdiler!$B$21:$I$21,G1116)+(F1116-INDEX(2_Girdiler!$B$20:$I$20,G1116))*(INDEX(2_Girdiler!$B$21:$I$21,G1116+1)-INDEX(2_Girdiler!$B$21:$I$21,G1116))/(INDEX(2_Girdiler!$B$20:$I$20,G1116+1)-INDEX(2_Girdiler!$B$20:$I$20,G1116)))</f>
        <v>4.83781429556735</v>
      </c>
      <c r="I1116" s="16" t="n">
        <f aca="false">H1116/2_Girdiler!$B$17</f>
        <v>1.93822688123692</v>
      </c>
      <c r="J1116" s="16" t="n">
        <f aca="false">D1116+I1116</f>
        <v>16.990627898423</v>
      </c>
    </row>
    <row r="1117" customFormat="false" ht="15" hidden="false" customHeight="false" outlineLevel="0" collapsed="false">
      <c r="A1117" s="0" t="n">
        <v>1105</v>
      </c>
      <c r="B1117" s="7" t="n">
        <v>0.299048</v>
      </c>
      <c r="C1117" s="7" t="n">
        <v>0.803676</v>
      </c>
      <c r="D1117" s="16" t="n">
        <f aca="false">LOGINV(B1117,$B$7,$C$7)</f>
        <v>10.0943096705762</v>
      </c>
      <c r="E1117" s="16" t="n">
        <f aca="false">LOGINV(C1117,$B$8,$C$8)</f>
        <v>189.619351560886</v>
      </c>
      <c r="F1117" s="16" t="n">
        <f aca="false">$B$5/100*E1117*2_Girdiler!$B$14*2_Girdiler!$B$15*2_Girdiler!$B$16</f>
        <v>4.77082288527189</v>
      </c>
      <c r="G1117" s="16" t="n">
        <f aca="false">MIN(MATCH(F1117,2_Girdiler!$B$20:$I$20,1),7)</f>
        <v>1</v>
      </c>
      <c r="H1117" s="16" t="n">
        <f aca="false">IF(F1117&gt;=40,2_Girdiler!$I$21+(F1117-40)*(2_Girdiler!$I$21-2_Girdiler!$H$21)/(2_Girdiler!$I$20-2_Girdiler!$H$20),INDEX(2_Girdiler!$B$21:$I$21,G1117)+(F1117-INDEX(2_Girdiler!$B$20:$I$20,G1117))*(INDEX(2_Girdiler!$B$21:$I$21,G1117+1)-INDEX(2_Girdiler!$B$21:$I$21,G1117))/(INDEX(2_Girdiler!$B$20:$I$20,G1117+1)-INDEX(2_Girdiler!$B$20:$I$20,G1117)))</f>
        <v>10.4958103475982</v>
      </c>
      <c r="I1117" s="16" t="n">
        <f aca="false">H1117/2_Girdiler!$B$17</f>
        <v>4.20505222259542</v>
      </c>
      <c r="J1117" s="16" t="n">
        <f aca="false">D1117+I1117</f>
        <v>14.2993618931716</v>
      </c>
    </row>
    <row r="1118" customFormat="false" ht="15" hidden="false" customHeight="false" outlineLevel="0" collapsed="false">
      <c r="A1118" s="0" t="n">
        <v>1106</v>
      </c>
      <c r="B1118" s="7" t="n">
        <v>0.826963</v>
      </c>
      <c r="C1118" s="7" t="n">
        <v>0.147188</v>
      </c>
      <c r="D1118" s="16" t="n">
        <f aca="false">LOGINV(B1118,$B$7,$C$7)</f>
        <v>22.8968644945407</v>
      </c>
      <c r="E1118" s="16" t="n">
        <f aca="false">LOGINV(C1118,$B$8,$C$8)</f>
        <v>55.4996697714217</v>
      </c>
      <c r="F1118" s="16" t="n">
        <f aca="false">$B$5/100*E1118*2_Girdiler!$B$14*2_Girdiler!$B$15*2_Girdiler!$B$16</f>
        <v>1.39637169144897</v>
      </c>
      <c r="G1118" s="16" t="n">
        <f aca="false">MIN(MATCH(F1118,2_Girdiler!$B$20:$I$20,1),7)</f>
        <v>1</v>
      </c>
      <c r="H1118" s="16" t="n">
        <f aca="false">IF(F1118&gt;=40,2_Girdiler!$I$21+(F1118-40)*(2_Girdiler!$I$21-2_Girdiler!$H$21)/(2_Girdiler!$I$20-2_Girdiler!$H$20),INDEX(2_Girdiler!$B$21:$I$21,G1118)+(F1118-INDEX(2_Girdiler!$B$20:$I$20,G1118))*(INDEX(2_Girdiler!$B$21:$I$21,G1118+1)-INDEX(2_Girdiler!$B$21:$I$21,G1118))/(INDEX(2_Girdiler!$B$20:$I$20,G1118+1)-INDEX(2_Girdiler!$B$20:$I$20,G1118)))</f>
        <v>3.07201772118773</v>
      </c>
      <c r="I1118" s="16" t="n">
        <f aca="false">H1118/2_Girdiler!$B$17</f>
        <v>1.23077633060406</v>
      </c>
      <c r="J1118" s="16" t="n">
        <f aca="false">D1118+I1118</f>
        <v>24.1276408251448</v>
      </c>
    </row>
    <row r="1119" customFormat="false" ht="15" hidden="false" customHeight="false" outlineLevel="0" collapsed="false">
      <c r="A1119" s="0" t="n">
        <v>1107</v>
      </c>
      <c r="B1119" s="7" t="n">
        <v>0.507209</v>
      </c>
      <c r="C1119" s="7" t="n">
        <v>0.140871</v>
      </c>
      <c r="D1119" s="16" t="n">
        <f aca="false">LOGINV(B1119,$B$7,$C$7)</f>
        <v>13.6791520291533</v>
      </c>
      <c r="E1119" s="16" t="n">
        <f aca="false">LOGINV(C1119,$B$8,$C$8)</f>
        <v>54.5110622708461</v>
      </c>
      <c r="F1119" s="16" t="n">
        <f aca="false">$B$5/100*E1119*2_Girdiler!$B$14*2_Girdiler!$B$15*2_Girdiler!$B$16</f>
        <v>1.37149832673449</v>
      </c>
      <c r="G1119" s="16" t="n">
        <f aca="false">MIN(MATCH(F1119,2_Girdiler!$B$20:$I$20,1),7)</f>
        <v>1</v>
      </c>
      <c r="H1119" s="16" t="n">
        <f aca="false">IF(F1119&gt;=40,2_Girdiler!$I$21+(F1119-40)*(2_Girdiler!$I$21-2_Girdiler!$H$21)/(2_Girdiler!$I$20-2_Girdiler!$H$20),INDEX(2_Girdiler!$B$21:$I$21,G1119)+(F1119-INDEX(2_Girdiler!$B$20:$I$20,G1119))*(INDEX(2_Girdiler!$B$21:$I$21,G1119+1)-INDEX(2_Girdiler!$B$21:$I$21,G1119))/(INDEX(2_Girdiler!$B$20:$I$20,G1119+1)-INDEX(2_Girdiler!$B$20:$I$20,G1119)))</f>
        <v>3.01729631881587</v>
      </c>
      <c r="I1119" s="16" t="n">
        <f aca="false">H1119/2_Girdiler!$B$17</f>
        <v>1.20885269183328</v>
      </c>
      <c r="J1119" s="16" t="n">
        <f aca="false">D1119+I1119</f>
        <v>14.8880047209865</v>
      </c>
    </row>
    <row r="1120" customFormat="false" ht="15" hidden="false" customHeight="false" outlineLevel="0" collapsed="false">
      <c r="A1120" s="0" t="n">
        <v>1108</v>
      </c>
      <c r="B1120" s="7" t="n">
        <v>0.118374</v>
      </c>
      <c r="C1120" s="7" t="n">
        <v>0.126046</v>
      </c>
      <c r="D1120" s="16" t="n">
        <f aca="false">LOGINV(B1120,$B$7,$C$7)</f>
        <v>7.00279805833686</v>
      </c>
      <c r="E1120" s="16" t="n">
        <f aca="false">LOGINV(C1120,$B$8,$C$8)</f>
        <v>52.1408657393876</v>
      </c>
      <c r="F1120" s="16" t="n">
        <f aca="false">$B$5/100*E1120*2_Girdiler!$B$14*2_Girdiler!$B$15*2_Girdiler!$B$16</f>
        <v>1.31186418200299</v>
      </c>
      <c r="G1120" s="16" t="n">
        <f aca="false">MIN(MATCH(F1120,2_Girdiler!$B$20:$I$20,1),7)</f>
        <v>1</v>
      </c>
      <c r="H1120" s="16" t="n">
        <f aca="false">IF(F1120&gt;=40,2_Girdiler!$I$21+(F1120-40)*(2_Girdiler!$I$21-2_Girdiler!$H$21)/(2_Girdiler!$I$20-2_Girdiler!$H$20),INDEX(2_Girdiler!$B$21:$I$21,G1120)+(F1120-INDEX(2_Girdiler!$B$20:$I$20,G1120))*(INDEX(2_Girdiler!$B$21:$I$21,G1120+1)-INDEX(2_Girdiler!$B$21:$I$21,G1120))/(INDEX(2_Girdiler!$B$20:$I$20,G1120+1)-INDEX(2_Girdiler!$B$20:$I$20,G1120)))</f>
        <v>2.88610120040658</v>
      </c>
      <c r="I1120" s="16" t="n">
        <f aca="false">H1120/2_Girdiler!$B$17</f>
        <v>1.15629054503469</v>
      </c>
      <c r="J1120" s="16" t="n">
        <f aca="false">D1120+I1120</f>
        <v>8.15908860337155</v>
      </c>
    </row>
    <row r="1121" customFormat="false" ht="15" hidden="false" customHeight="false" outlineLevel="0" collapsed="false">
      <c r="A1121" s="0" t="n">
        <v>1109</v>
      </c>
      <c r="B1121" s="7" t="n">
        <v>0.78828</v>
      </c>
      <c r="C1121" s="7" t="n">
        <v>0.784728</v>
      </c>
      <c r="D1121" s="16" t="n">
        <f aca="false">LOGINV(B1121,$B$7,$C$7)</f>
        <v>21.1572063079133</v>
      </c>
      <c r="E1121" s="16" t="n">
        <f aca="false">LOGINV(C1121,$B$8,$C$8)</f>
        <v>181.644523160792</v>
      </c>
      <c r="F1121" s="16" t="n">
        <f aca="false">$B$5/100*E1121*2_Girdiler!$B$14*2_Girdiler!$B$15*2_Girdiler!$B$16</f>
        <v>4.57017620272554</v>
      </c>
      <c r="G1121" s="16" t="n">
        <f aca="false">MIN(MATCH(F1121,2_Girdiler!$B$20:$I$20,1),7)</f>
        <v>1</v>
      </c>
      <c r="H1121" s="16" t="n">
        <f aca="false">IF(F1121&gt;=40,2_Girdiler!$I$21+(F1121-40)*(2_Girdiler!$I$21-2_Girdiler!$H$21)/(2_Girdiler!$I$20-2_Girdiler!$H$20),INDEX(2_Girdiler!$B$21:$I$21,G1121)+(F1121-INDEX(2_Girdiler!$B$20:$I$20,G1121))*(INDEX(2_Girdiler!$B$21:$I$21,G1121+1)-INDEX(2_Girdiler!$B$21:$I$21,G1121))/(INDEX(2_Girdiler!$B$20:$I$20,G1121+1)-INDEX(2_Girdiler!$B$20:$I$20,G1121)))</f>
        <v>10.0543876459962</v>
      </c>
      <c r="I1121" s="16" t="n">
        <f aca="false">H1121/2_Girdiler!$B$17</f>
        <v>4.02820017868437</v>
      </c>
      <c r="J1121" s="16" t="n">
        <f aca="false">D1121+I1121</f>
        <v>25.1854064865977</v>
      </c>
    </row>
    <row r="1122" customFormat="false" ht="15" hidden="false" customHeight="false" outlineLevel="0" collapsed="false">
      <c r="A1122" s="0" t="n">
        <v>1110</v>
      </c>
      <c r="B1122" s="7" t="n">
        <v>0.446509</v>
      </c>
      <c r="C1122" s="7" t="n">
        <v>0.179434</v>
      </c>
      <c r="D1122" s="16" t="n">
        <f aca="false">LOGINV(B1122,$B$7,$C$7)</f>
        <v>12.5640216591442</v>
      </c>
      <c r="E1122" s="16" t="n">
        <f aca="false">LOGINV(C1122,$B$8,$C$8)</f>
        <v>60.3986774171495</v>
      </c>
      <c r="F1122" s="16" t="n">
        <f aca="false">$B$5/100*E1122*2_Girdiler!$B$14*2_Girdiler!$B$15*2_Girdiler!$B$16</f>
        <v>1.51963072381548</v>
      </c>
      <c r="G1122" s="16" t="n">
        <f aca="false">MIN(MATCH(F1122,2_Girdiler!$B$20:$I$20,1),7)</f>
        <v>1</v>
      </c>
      <c r="H1122" s="16" t="n">
        <f aca="false">IF(F1122&gt;=40,2_Girdiler!$I$21+(F1122-40)*(2_Girdiler!$I$21-2_Girdiler!$H$21)/(2_Girdiler!$I$20-2_Girdiler!$H$20),INDEX(2_Girdiler!$B$21:$I$21,G1122)+(F1122-INDEX(2_Girdiler!$B$20:$I$20,G1122))*(INDEX(2_Girdiler!$B$21:$I$21,G1122+1)-INDEX(2_Girdiler!$B$21:$I$21,G1122))/(INDEX(2_Girdiler!$B$20:$I$20,G1122+1)-INDEX(2_Girdiler!$B$20:$I$20,G1122)))</f>
        <v>3.34318759239406</v>
      </c>
      <c r="I1122" s="16" t="n">
        <f aca="false">H1122/2_Girdiler!$B$17</f>
        <v>1.33941810592711</v>
      </c>
      <c r="J1122" s="16" t="n">
        <f aca="false">D1122+I1122</f>
        <v>13.9034397650713</v>
      </c>
    </row>
    <row r="1123" customFormat="false" ht="15" hidden="false" customHeight="false" outlineLevel="0" collapsed="false">
      <c r="A1123" s="0" t="n">
        <v>1111</v>
      </c>
      <c r="B1123" s="7" t="n">
        <v>0.025112</v>
      </c>
      <c r="C1123" s="7" t="n">
        <v>0.077827</v>
      </c>
      <c r="D1123" s="16" t="n">
        <f aca="false">LOGINV(B1123,$B$7,$C$7)</f>
        <v>4.54661152915987</v>
      </c>
      <c r="E1123" s="16" t="n">
        <f aca="false">LOGINV(C1123,$B$8,$C$8)</f>
        <v>43.672639059415</v>
      </c>
      <c r="F1123" s="16" t="n">
        <f aca="false">$B$5/100*E1123*2_Girdiler!$B$14*2_Girdiler!$B$15*2_Girdiler!$B$16</f>
        <v>1.09880359873488</v>
      </c>
      <c r="G1123" s="16" t="n">
        <f aca="false">MIN(MATCH(F1123,2_Girdiler!$B$20:$I$20,1),7)</f>
        <v>1</v>
      </c>
      <c r="H1123" s="16" t="n">
        <f aca="false">IF(F1123&gt;=40,2_Girdiler!$I$21+(F1123-40)*(2_Girdiler!$I$21-2_Girdiler!$H$21)/(2_Girdiler!$I$20-2_Girdiler!$H$20),INDEX(2_Girdiler!$B$21:$I$21,G1123)+(F1123-INDEX(2_Girdiler!$B$20:$I$20,G1123))*(INDEX(2_Girdiler!$B$21:$I$21,G1123+1)-INDEX(2_Girdiler!$B$21:$I$21,G1123))/(INDEX(2_Girdiler!$B$20:$I$20,G1123+1)-INDEX(2_Girdiler!$B$20:$I$20,G1123)))</f>
        <v>2.41736791721674</v>
      </c>
      <c r="I1123" s="16" t="n">
        <f aca="false">H1123/2_Girdiler!$B$17</f>
        <v>0.968496761705424</v>
      </c>
      <c r="J1123" s="16" t="n">
        <f aca="false">D1123+I1123</f>
        <v>5.51510829086529</v>
      </c>
    </row>
    <row r="1124" customFormat="false" ht="15" hidden="false" customHeight="false" outlineLevel="0" collapsed="false">
      <c r="A1124" s="0" t="n">
        <v>1112</v>
      </c>
      <c r="B1124" s="7" t="n">
        <v>0.916552</v>
      </c>
      <c r="C1124" s="7" t="n">
        <v>0.327044</v>
      </c>
      <c r="D1124" s="16" t="n">
        <f aca="false">LOGINV(B1124,$B$7,$C$7)</f>
        <v>29.2612538830633</v>
      </c>
      <c r="E1124" s="16" t="n">
        <f aca="false">LOGINV(C1124,$B$8,$C$8)</f>
        <v>81.7762434193112</v>
      </c>
      <c r="F1124" s="16" t="n">
        <f aca="false">$B$5/100*E1124*2_Girdiler!$B$14*2_Girdiler!$B$15*2_Girdiler!$B$16</f>
        <v>2.05749028442987</v>
      </c>
      <c r="G1124" s="16" t="n">
        <f aca="false">MIN(MATCH(F1124,2_Girdiler!$B$20:$I$20,1),7)</f>
        <v>1</v>
      </c>
      <c r="H1124" s="16" t="n">
        <f aca="false">IF(F1124&gt;=40,2_Girdiler!$I$21+(F1124-40)*(2_Girdiler!$I$21-2_Girdiler!$H$21)/(2_Girdiler!$I$20-2_Girdiler!$H$20),INDEX(2_Girdiler!$B$21:$I$21,G1124)+(F1124-INDEX(2_Girdiler!$B$20:$I$20,G1124))*(INDEX(2_Girdiler!$B$21:$I$21,G1124+1)-INDEX(2_Girdiler!$B$21:$I$21,G1124))/(INDEX(2_Girdiler!$B$20:$I$20,G1124+1)-INDEX(2_Girdiler!$B$20:$I$20,G1124)))</f>
        <v>4.52647862574572</v>
      </c>
      <c r="I1124" s="16" t="n">
        <f aca="false">H1124/2_Girdiler!$B$17</f>
        <v>1.81349303916094</v>
      </c>
      <c r="J1124" s="16" t="n">
        <f aca="false">D1124+I1124</f>
        <v>31.0747469222243</v>
      </c>
    </row>
    <row r="1125" customFormat="false" ht="15" hidden="false" customHeight="false" outlineLevel="0" collapsed="false">
      <c r="A1125" s="0" t="n">
        <v>1113</v>
      </c>
      <c r="B1125" s="7" t="n">
        <v>0.119327</v>
      </c>
      <c r="C1125" s="7" t="n">
        <v>0.92723</v>
      </c>
      <c r="D1125" s="16" t="n">
        <f aca="false">LOGINV(B1125,$B$7,$C$7)</f>
        <v>7.02154564274275</v>
      </c>
      <c r="E1125" s="16" t="n">
        <f aca="false">LOGINV(C1125,$B$8,$C$8)</f>
        <v>279.424758103604</v>
      </c>
      <c r="F1125" s="16" t="n">
        <f aca="false">$B$5/100*E1125*2_Girdiler!$B$14*2_Girdiler!$B$15*2_Girdiler!$B$16</f>
        <v>7.03032691388667</v>
      </c>
      <c r="G1125" s="16" t="n">
        <f aca="false">MIN(MATCH(F1125,2_Girdiler!$B$20:$I$20,1),7)</f>
        <v>2</v>
      </c>
      <c r="H1125" s="16" t="n">
        <f aca="false">IF(F1125&gt;=40,2_Girdiler!$I$21+(F1125-40)*(2_Girdiler!$I$21-2_Girdiler!$H$21)/(2_Girdiler!$I$20-2_Girdiler!$H$20),INDEX(2_Girdiler!$B$21:$I$21,G1125)+(F1125-INDEX(2_Girdiler!$B$20:$I$20,G1125))*(INDEX(2_Girdiler!$B$21:$I$21,G1125+1)-INDEX(2_Girdiler!$B$21:$I$21,G1125))/(INDEX(2_Girdiler!$B$20:$I$20,G1125+1)-INDEX(2_Girdiler!$B$20:$I$20,G1125)))</f>
        <v>14.2485230622187</v>
      </c>
      <c r="I1125" s="16" t="n">
        <f aca="false">H1125/2_Girdiler!$B$17</f>
        <v>5.70854289351709</v>
      </c>
      <c r="J1125" s="16" t="n">
        <f aca="false">D1125+I1125</f>
        <v>12.7300885362598</v>
      </c>
    </row>
    <row r="1126" customFormat="false" ht="15" hidden="false" customHeight="false" outlineLevel="0" collapsed="false">
      <c r="A1126" s="0" t="n">
        <v>1114</v>
      </c>
      <c r="B1126" s="7" t="n">
        <v>0.925095</v>
      </c>
      <c r="C1126" s="7" t="n">
        <v>0.433957</v>
      </c>
      <c r="D1126" s="16" t="n">
        <f aca="false">LOGINV(B1126,$B$7,$C$7)</f>
        <v>30.2219687619991</v>
      </c>
      <c r="E1126" s="16" t="n">
        <f aca="false">LOGINV(C1126,$B$8,$C$8)</f>
        <v>98.0891545826851</v>
      </c>
      <c r="F1126" s="16" t="n">
        <f aca="false">$B$5/100*E1126*2_Girdiler!$B$14*2_Girdiler!$B$15*2_Girdiler!$B$16</f>
        <v>2.46792312930036</v>
      </c>
      <c r="G1126" s="16" t="n">
        <f aca="false">MIN(MATCH(F1126,2_Girdiler!$B$20:$I$20,1),7)</f>
        <v>1</v>
      </c>
      <c r="H1126" s="16" t="n">
        <f aca="false">IF(F1126&gt;=40,2_Girdiler!$I$21+(F1126-40)*(2_Girdiler!$I$21-2_Girdiler!$H$21)/(2_Girdiler!$I$20-2_Girdiler!$H$20),INDEX(2_Girdiler!$B$21:$I$21,G1126)+(F1126-INDEX(2_Girdiler!$B$20:$I$20,G1126))*(INDEX(2_Girdiler!$B$21:$I$21,G1126+1)-INDEX(2_Girdiler!$B$21:$I$21,G1126))/(INDEX(2_Girdiler!$B$20:$I$20,G1126+1)-INDEX(2_Girdiler!$B$20:$I$20,G1126)))</f>
        <v>5.42943088446078</v>
      </c>
      <c r="I1126" s="16" t="n">
        <f aca="false">H1126/2_Girdiler!$B$17</f>
        <v>2.17525275819743</v>
      </c>
      <c r="J1126" s="16" t="n">
        <f aca="false">D1126+I1126</f>
        <v>32.3972215201965</v>
      </c>
    </row>
    <row r="1127" customFormat="false" ht="15" hidden="false" customHeight="false" outlineLevel="0" collapsed="false">
      <c r="A1127" s="0" t="n">
        <v>1115</v>
      </c>
      <c r="B1127" s="7" t="n">
        <v>0.331183</v>
      </c>
      <c r="C1127" s="7" t="n">
        <v>0.230548</v>
      </c>
      <c r="D1127" s="16" t="n">
        <f aca="false">LOGINV(B1127,$B$7,$C$7)</f>
        <v>10.6165266851889</v>
      </c>
      <c r="E1127" s="16" t="n">
        <f aca="false">LOGINV(C1127,$B$8,$C$8)</f>
        <v>67.8614161783326</v>
      </c>
      <c r="F1127" s="16" t="n">
        <f aca="false">$B$5/100*E1127*2_Girdiler!$B$14*2_Girdiler!$B$15*2_Girdiler!$B$16</f>
        <v>1.70739323104685</v>
      </c>
      <c r="G1127" s="16" t="n">
        <f aca="false">MIN(MATCH(F1127,2_Girdiler!$B$20:$I$20,1),7)</f>
        <v>1</v>
      </c>
      <c r="H1127" s="16" t="n">
        <f aca="false">IF(F1127&gt;=40,2_Girdiler!$I$21+(F1127-40)*(2_Girdiler!$I$21-2_Girdiler!$H$21)/(2_Girdiler!$I$20-2_Girdiler!$H$20),INDEX(2_Girdiler!$B$21:$I$21,G1127)+(F1127-INDEX(2_Girdiler!$B$20:$I$20,G1127))*(INDEX(2_Girdiler!$B$21:$I$21,G1127+1)-INDEX(2_Girdiler!$B$21:$I$21,G1127))/(INDEX(2_Girdiler!$B$20:$I$20,G1127+1)-INDEX(2_Girdiler!$B$20:$I$20,G1127)))</f>
        <v>3.75626510830307</v>
      </c>
      <c r="I1127" s="16" t="n">
        <f aca="false">H1127/2_Girdiler!$B$17</f>
        <v>1.50491390557014</v>
      </c>
      <c r="J1127" s="16" t="n">
        <f aca="false">D1127+I1127</f>
        <v>12.1214405907591</v>
      </c>
    </row>
    <row r="1128" customFormat="false" ht="15" hidden="false" customHeight="false" outlineLevel="0" collapsed="false">
      <c r="A1128" s="0" t="n">
        <v>1116</v>
      </c>
      <c r="B1128" s="7" t="n">
        <v>0.579713</v>
      </c>
      <c r="C1128" s="7" t="n">
        <v>0.23352</v>
      </c>
      <c r="D1128" s="16" t="n">
        <f aca="false">LOGINV(B1128,$B$7,$C$7)</f>
        <v>15.1488739793364</v>
      </c>
      <c r="E1128" s="16" t="n">
        <f aca="false">LOGINV(C1128,$B$8,$C$8)</f>
        <v>68.289405036278</v>
      </c>
      <c r="F1128" s="16" t="n">
        <f aca="false">$B$5/100*E1128*2_Girdiler!$B$14*2_Girdiler!$B$15*2_Girdiler!$B$16</f>
        <v>1.71816143071275</v>
      </c>
      <c r="G1128" s="16" t="n">
        <f aca="false">MIN(MATCH(F1128,2_Girdiler!$B$20:$I$20,1),7)</f>
        <v>1</v>
      </c>
      <c r="H1128" s="16" t="n">
        <f aca="false">IF(F1128&gt;=40,2_Girdiler!$I$21+(F1128-40)*(2_Girdiler!$I$21-2_Girdiler!$H$21)/(2_Girdiler!$I$20-2_Girdiler!$H$20),INDEX(2_Girdiler!$B$21:$I$21,G1128)+(F1128-INDEX(2_Girdiler!$B$20:$I$20,G1128))*(INDEX(2_Girdiler!$B$21:$I$21,G1128+1)-INDEX(2_Girdiler!$B$21:$I$21,G1128))/(INDEX(2_Girdiler!$B$20:$I$20,G1128+1)-INDEX(2_Girdiler!$B$20:$I$20,G1128)))</f>
        <v>3.77995514756806</v>
      </c>
      <c r="I1128" s="16" t="n">
        <f aca="false">H1128/2_Girdiler!$B$17</f>
        <v>1.51440510719874</v>
      </c>
      <c r="J1128" s="16" t="n">
        <f aca="false">D1128+I1128</f>
        <v>16.6632790865351</v>
      </c>
    </row>
    <row r="1129" customFormat="false" ht="15" hidden="false" customHeight="false" outlineLevel="0" collapsed="false">
      <c r="A1129" s="0" t="n">
        <v>1117</v>
      </c>
      <c r="B1129" s="7" t="n">
        <v>0.243964</v>
      </c>
      <c r="C1129" s="7" t="n">
        <v>0.929005</v>
      </c>
      <c r="D1129" s="16" t="n">
        <f aca="false">LOGINV(B1129,$B$7,$C$7)</f>
        <v>9.19981001989703</v>
      </c>
      <c r="E1129" s="16" t="n">
        <f aca="false">LOGINV(C1129,$B$8,$C$8)</f>
        <v>281.7709704852</v>
      </c>
      <c r="F1129" s="16" t="n">
        <f aca="false">$B$5/100*E1129*2_Girdiler!$B$14*2_Girdiler!$B$15*2_Girdiler!$B$16</f>
        <v>7.08935761740762</v>
      </c>
      <c r="G1129" s="16" t="n">
        <f aca="false">MIN(MATCH(F1129,2_Girdiler!$B$20:$I$20,1),7)</f>
        <v>2</v>
      </c>
      <c r="H1129" s="16" t="n">
        <f aca="false">IF(F1129&gt;=40,2_Girdiler!$I$21+(F1129-40)*(2_Girdiler!$I$21-2_Girdiler!$H$21)/(2_Girdiler!$I$20-2_Girdiler!$H$20),INDEX(2_Girdiler!$B$21:$I$21,G1129)+(F1129-INDEX(2_Girdiler!$B$20:$I$20,G1129))*(INDEX(2_Girdiler!$B$21:$I$21,G1129+1)-INDEX(2_Girdiler!$B$21:$I$21,G1129))/(INDEX(2_Girdiler!$B$20:$I$20,G1129+1)-INDEX(2_Girdiler!$B$20:$I$20,G1129)))</f>
        <v>14.3429721878522</v>
      </c>
      <c r="I1129" s="16" t="n">
        <f aca="false">H1129/2_Girdiler!$B$17</f>
        <v>5.74638308808181</v>
      </c>
      <c r="J1129" s="16" t="n">
        <f aca="false">D1129+I1129</f>
        <v>14.9461931079788</v>
      </c>
    </row>
    <row r="1130" customFormat="false" ht="15" hidden="false" customHeight="false" outlineLevel="0" collapsed="false">
      <c r="A1130" s="0" t="n">
        <v>1118</v>
      </c>
      <c r="B1130" s="7" t="n">
        <v>0.059863</v>
      </c>
      <c r="C1130" s="7" t="n">
        <v>0.188975</v>
      </c>
      <c r="D1130" s="16" t="n">
        <f aca="false">LOGINV(B1130,$B$7,$C$7)</f>
        <v>5.68896068033578</v>
      </c>
      <c r="E1130" s="16" t="n">
        <f aca="false">LOGINV(C1130,$B$8,$C$8)</f>
        <v>61.8124502062202</v>
      </c>
      <c r="F1130" s="16" t="n">
        <f aca="false">$B$5/100*E1130*2_Girdiler!$B$14*2_Girdiler!$B$15*2_Girdiler!$B$16</f>
        <v>1.5552012471885</v>
      </c>
      <c r="G1130" s="16" t="n">
        <f aca="false">MIN(MATCH(F1130,2_Girdiler!$B$20:$I$20,1),7)</f>
        <v>1</v>
      </c>
      <c r="H1130" s="16" t="n">
        <f aca="false">IF(F1130&gt;=40,2_Girdiler!$I$21+(F1130-40)*(2_Girdiler!$I$21-2_Girdiler!$H$21)/(2_Girdiler!$I$20-2_Girdiler!$H$20),INDEX(2_Girdiler!$B$21:$I$21,G1130)+(F1130-INDEX(2_Girdiler!$B$20:$I$20,G1130))*(INDEX(2_Girdiler!$B$21:$I$21,G1130+1)-INDEX(2_Girdiler!$B$21:$I$21,G1130))/(INDEX(2_Girdiler!$B$20:$I$20,G1130+1)-INDEX(2_Girdiler!$B$20:$I$20,G1130)))</f>
        <v>3.4214427438147</v>
      </c>
      <c r="I1130" s="16" t="n">
        <f aca="false">H1130/2_Girdiler!$B$17</f>
        <v>1.37077033005397</v>
      </c>
      <c r="J1130" s="16" t="n">
        <f aca="false">D1130+I1130</f>
        <v>7.05973101038975</v>
      </c>
    </row>
    <row r="1131" customFormat="false" ht="15" hidden="false" customHeight="false" outlineLevel="0" collapsed="false">
      <c r="A1131" s="0" t="n">
        <v>1119</v>
      </c>
      <c r="B1131" s="7" t="n">
        <v>0.078306</v>
      </c>
      <c r="C1131" s="7" t="n">
        <v>0.037067</v>
      </c>
      <c r="D1131" s="16" t="n">
        <f aca="false">LOGINV(B1131,$B$7,$C$7)</f>
        <v>6.1485125975684</v>
      </c>
      <c r="E1131" s="16" t="n">
        <f aca="false">LOGINV(C1131,$B$8,$C$8)</f>
        <v>34.4843153644678</v>
      </c>
      <c r="F1131" s="16" t="n">
        <f aca="false">$B$5/100*E1131*2_Girdiler!$B$14*2_Girdiler!$B$15*2_Girdiler!$B$16</f>
        <v>0.867625374570009</v>
      </c>
      <c r="G1131" s="16" t="n">
        <f aca="false">MIN(MATCH(F1131,2_Girdiler!$B$20:$I$20,1),7)</f>
        <v>1</v>
      </c>
      <c r="H1131" s="16" t="n">
        <f aca="false">IF(F1131&gt;=40,2_Girdiler!$I$21+(F1131-40)*(2_Girdiler!$I$21-2_Girdiler!$H$21)/(2_Girdiler!$I$20-2_Girdiler!$H$20),INDEX(2_Girdiler!$B$21:$I$21,G1131)+(F1131-INDEX(2_Girdiler!$B$20:$I$20,G1131))*(INDEX(2_Girdiler!$B$21:$I$21,G1131+1)-INDEX(2_Girdiler!$B$21:$I$21,G1131))/(INDEX(2_Girdiler!$B$20:$I$20,G1131+1)-INDEX(2_Girdiler!$B$20:$I$20,G1131)))</f>
        <v>1.90877582405402</v>
      </c>
      <c r="I1131" s="16" t="n">
        <f aca="false">H1131/2_Girdiler!$B$17</f>
        <v>0.764733903867796</v>
      </c>
      <c r="J1131" s="16" t="n">
        <f aca="false">D1131+I1131</f>
        <v>6.91324650143619</v>
      </c>
    </row>
    <row r="1132" customFormat="false" ht="15" hidden="false" customHeight="false" outlineLevel="0" collapsed="false">
      <c r="A1132" s="0" t="n">
        <v>1120</v>
      </c>
      <c r="B1132" s="7" t="n">
        <v>0.098893</v>
      </c>
      <c r="C1132" s="7" t="n">
        <v>0.920242</v>
      </c>
      <c r="D1132" s="16" t="n">
        <f aca="false">LOGINV(B1132,$B$7,$C$7)</f>
        <v>6.60569994684991</v>
      </c>
      <c r="E1132" s="16" t="n">
        <f aca="false">LOGINV(C1132,$B$8,$C$8)</f>
        <v>270.765926280818</v>
      </c>
      <c r="F1132" s="16" t="n">
        <f aca="false">$B$5/100*E1132*2_Girdiler!$B$14*2_Girdiler!$B$15*2_Girdiler!$B$16</f>
        <v>6.81247070522538</v>
      </c>
      <c r="G1132" s="16" t="n">
        <f aca="false">MIN(MATCH(F1132,2_Girdiler!$B$20:$I$20,1),7)</f>
        <v>2</v>
      </c>
      <c r="H1132" s="16" t="n">
        <f aca="false">IF(F1132&gt;=40,2_Girdiler!$I$21+(F1132-40)*(2_Girdiler!$I$21-2_Girdiler!$H$21)/(2_Girdiler!$I$20-2_Girdiler!$H$20),INDEX(2_Girdiler!$B$21:$I$21,G1132)+(F1132-INDEX(2_Girdiler!$B$20:$I$20,G1132))*(INDEX(2_Girdiler!$B$21:$I$21,G1132+1)-INDEX(2_Girdiler!$B$21:$I$21,G1132))/(INDEX(2_Girdiler!$B$20:$I$20,G1132+1)-INDEX(2_Girdiler!$B$20:$I$20,G1132)))</f>
        <v>13.8999531283606</v>
      </c>
      <c r="I1132" s="16" t="n">
        <f aca="false">H1132/2_Girdiler!$B$17</f>
        <v>5.56889147770858</v>
      </c>
      <c r="J1132" s="16" t="n">
        <f aca="false">D1132+I1132</f>
        <v>12.1745914245585</v>
      </c>
    </row>
    <row r="1133" customFormat="false" ht="15" hidden="false" customHeight="false" outlineLevel="0" collapsed="false">
      <c r="A1133" s="0" t="n">
        <v>1121</v>
      </c>
      <c r="B1133" s="7" t="n">
        <v>0.948235</v>
      </c>
      <c r="C1133" s="7" t="n">
        <v>0.979474</v>
      </c>
      <c r="D1133" s="16" t="n">
        <f aca="false">LOGINV(B1133,$B$7,$C$7)</f>
        <v>33.5566064030602</v>
      </c>
      <c r="E1133" s="16" t="n">
        <f aca="false">LOGINV(C1133,$B$8,$C$8)</f>
        <v>408.294369115768</v>
      </c>
      <c r="F1133" s="16" t="n">
        <f aca="false">$B$5/100*E1133*2_Girdiler!$B$14*2_Girdiler!$B$15*2_Girdiler!$B$16</f>
        <v>10.2726863269527</v>
      </c>
      <c r="G1133" s="16" t="n">
        <f aca="false">MIN(MATCH(F1133,2_Girdiler!$B$20:$I$20,1),7)</f>
        <v>3</v>
      </c>
      <c r="H1133" s="16" t="n">
        <f aca="false">IF(F1133&gt;=40,2_Girdiler!$I$21+(F1133-40)*(2_Girdiler!$I$21-2_Girdiler!$H$21)/(2_Girdiler!$I$20-2_Girdiler!$H$20),INDEX(2_Girdiler!$B$21:$I$21,G1133)+(F1133-INDEX(2_Girdiler!$B$20:$I$20,G1133))*(INDEX(2_Girdiler!$B$21:$I$21,G1133+1)-INDEX(2_Girdiler!$B$21:$I$21,G1133))/(INDEX(2_Girdiler!$B$20:$I$20,G1133+1)-INDEX(2_Girdiler!$B$20:$I$20,G1133)))</f>
        <v>19.2454176942574</v>
      </c>
      <c r="I1133" s="16" t="n">
        <f aca="false">H1133/2_Girdiler!$B$17</f>
        <v>7.71050388391725</v>
      </c>
      <c r="J1133" s="16" t="n">
        <f aca="false">D1133+I1133</f>
        <v>41.2671102869775</v>
      </c>
    </row>
    <row r="1134" customFormat="false" ht="15" hidden="false" customHeight="false" outlineLevel="0" collapsed="false">
      <c r="A1134" s="0" t="n">
        <v>1122</v>
      </c>
      <c r="B1134" s="7" t="n">
        <v>0.343301</v>
      </c>
      <c r="C1134" s="7" t="n">
        <v>0.974755</v>
      </c>
      <c r="D1134" s="16" t="n">
        <f aca="false">LOGINV(B1134,$B$7,$C$7)</f>
        <v>10.8146905186378</v>
      </c>
      <c r="E1134" s="16" t="n">
        <f aca="false">LOGINV(C1134,$B$8,$C$8)</f>
        <v>385.943480312706</v>
      </c>
      <c r="F1134" s="16" t="n">
        <f aca="false">$B$5/100*E1134*2_Girdiler!$B$14*2_Girdiler!$B$15*2_Girdiler!$B$16</f>
        <v>9.71033796466768</v>
      </c>
      <c r="G1134" s="16" t="n">
        <f aca="false">MIN(MATCH(F1134,2_Girdiler!$B$20:$I$20,1),7)</f>
        <v>2</v>
      </c>
      <c r="H1134" s="16" t="n">
        <f aca="false">IF(F1134&gt;=40,2_Girdiler!$I$21+(F1134-40)*(2_Girdiler!$I$21-2_Girdiler!$H$21)/(2_Girdiler!$I$20-2_Girdiler!$H$20),INDEX(2_Girdiler!$B$21:$I$21,G1134)+(F1134-INDEX(2_Girdiler!$B$20:$I$20,G1134))*(INDEX(2_Girdiler!$B$21:$I$21,G1134+1)-INDEX(2_Girdiler!$B$21:$I$21,G1134))/(INDEX(2_Girdiler!$B$20:$I$20,G1134+1)-INDEX(2_Girdiler!$B$20:$I$20,G1134)))</f>
        <v>18.5365407434683</v>
      </c>
      <c r="I1134" s="16" t="n">
        <f aca="false">H1134/2_Girdiler!$B$17</f>
        <v>7.4264986952998</v>
      </c>
      <c r="J1134" s="16" t="n">
        <f aca="false">D1134+I1134</f>
        <v>18.2411892139376</v>
      </c>
    </row>
    <row r="1135" customFormat="false" ht="15" hidden="false" customHeight="false" outlineLevel="0" collapsed="false">
      <c r="A1135" s="0" t="n">
        <v>1123</v>
      </c>
      <c r="B1135" s="7" t="n">
        <v>0.92195</v>
      </c>
      <c r="C1135" s="7" t="n">
        <v>0.323602</v>
      </c>
      <c r="D1135" s="16" t="n">
        <f aca="false">LOGINV(B1135,$B$7,$C$7)</f>
        <v>29.8554238178043</v>
      </c>
      <c r="E1135" s="16" t="n">
        <f aca="false">LOGINV(C1135,$B$8,$C$8)</f>
        <v>81.2731817054506</v>
      </c>
      <c r="F1135" s="16" t="n">
        <f aca="false">$B$5/100*E1135*2_Girdiler!$B$14*2_Girdiler!$B$15*2_Girdiler!$B$16</f>
        <v>2.04483325170914</v>
      </c>
      <c r="G1135" s="16" t="n">
        <f aca="false">MIN(MATCH(F1135,2_Girdiler!$B$20:$I$20,1),7)</f>
        <v>1</v>
      </c>
      <c r="H1135" s="16" t="n">
        <f aca="false">IF(F1135&gt;=40,2_Girdiler!$I$21+(F1135-40)*(2_Girdiler!$I$21-2_Girdiler!$H$21)/(2_Girdiler!$I$20-2_Girdiler!$H$20),INDEX(2_Girdiler!$B$21:$I$21,G1135)+(F1135-INDEX(2_Girdiler!$B$20:$I$20,G1135))*(INDEX(2_Girdiler!$B$21:$I$21,G1135+1)-INDEX(2_Girdiler!$B$21:$I$21,G1135))/(INDEX(2_Girdiler!$B$20:$I$20,G1135+1)-INDEX(2_Girdiler!$B$20:$I$20,G1135)))</f>
        <v>4.4986331537601</v>
      </c>
      <c r="I1135" s="16" t="n">
        <f aca="false">H1135/2_Girdiler!$B$17</f>
        <v>1.80233700070517</v>
      </c>
      <c r="J1135" s="16" t="n">
        <f aca="false">D1135+I1135</f>
        <v>31.6577608185095</v>
      </c>
    </row>
    <row r="1136" customFormat="false" ht="15" hidden="false" customHeight="false" outlineLevel="0" collapsed="false">
      <c r="A1136" s="0" t="n">
        <v>1124</v>
      </c>
      <c r="B1136" s="7" t="n">
        <v>0.586775</v>
      </c>
      <c r="C1136" s="7" t="n">
        <v>0.633881</v>
      </c>
      <c r="D1136" s="16" t="n">
        <f aca="false">LOGINV(B1136,$B$7,$C$7)</f>
        <v>15.3024622788152</v>
      </c>
      <c r="E1136" s="16" t="n">
        <f aca="false">LOGINV(C1136,$B$8,$C$8)</f>
        <v>136.194895309935</v>
      </c>
      <c r="F1136" s="16" t="n">
        <f aca="false">$B$5/100*E1136*2_Girdiler!$B$14*2_Girdiler!$B$15*2_Girdiler!$B$16</f>
        <v>3.42666356599796</v>
      </c>
      <c r="G1136" s="16" t="n">
        <f aca="false">MIN(MATCH(F1136,2_Girdiler!$B$20:$I$20,1),7)</f>
        <v>1</v>
      </c>
      <c r="H1136" s="16" t="n">
        <f aca="false">IF(F1136&gt;=40,2_Girdiler!$I$21+(F1136-40)*(2_Girdiler!$I$21-2_Girdiler!$H$21)/(2_Girdiler!$I$20-2_Girdiler!$H$20),INDEX(2_Girdiler!$B$21:$I$21,G1136)+(F1136-INDEX(2_Girdiler!$B$20:$I$20,G1136))*(INDEX(2_Girdiler!$B$21:$I$21,G1136+1)-INDEX(2_Girdiler!$B$21:$I$21,G1136))/(INDEX(2_Girdiler!$B$20:$I$20,G1136+1)-INDEX(2_Girdiler!$B$20:$I$20,G1136)))</f>
        <v>7.53865984519551</v>
      </c>
      <c r="I1136" s="16" t="n">
        <f aca="false">H1136/2_Girdiler!$B$17</f>
        <v>3.02029641233794</v>
      </c>
      <c r="J1136" s="16" t="n">
        <f aca="false">D1136+I1136</f>
        <v>18.3227586911532</v>
      </c>
    </row>
    <row r="1137" customFormat="false" ht="15" hidden="false" customHeight="false" outlineLevel="0" collapsed="false">
      <c r="A1137" s="0" t="n">
        <v>1125</v>
      </c>
      <c r="B1137" s="7" t="n">
        <v>0.176468</v>
      </c>
      <c r="C1137" s="7" t="n">
        <v>0.769935</v>
      </c>
      <c r="D1137" s="16" t="n">
        <f aca="false">LOGINV(B1137,$B$7,$C$7)</f>
        <v>8.06897012368359</v>
      </c>
      <c r="E1137" s="16" t="n">
        <f aca="false">LOGINV(C1137,$B$8,$C$8)</f>
        <v>175.917748280402</v>
      </c>
      <c r="F1137" s="16" t="n">
        <f aca="false">$B$5/100*E1137*2_Girdiler!$B$14*2_Girdiler!$B$15*2_Girdiler!$B$16</f>
        <v>4.42609054673492</v>
      </c>
      <c r="G1137" s="16" t="n">
        <f aca="false">MIN(MATCH(F1137,2_Girdiler!$B$20:$I$20,1),7)</f>
        <v>1</v>
      </c>
      <c r="H1137" s="16" t="n">
        <f aca="false">IF(F1137&gt;=40,2_Girdiler!$I$21+(F1137-40)*(2_Girdiler!$I$21-2_Girdiler!$H$21)/(2_Girdiler!$I$20-2_Girdiler!$H$20),INDEX(2_Girdiler!$B$21:$I$21,G1137)+(F1137-INDEX(2_Girdiler!$B$20:$I$20,G1137))*(INDEX(2_Girdiler!$B$21:$I$21,G1137+1)-INDEX(2_Girdiler!$B$21:$I$21,G1137))/(INDEX(2_Girdiler!$B$20:$I$20,G1137+1)-INDEX(2_Girdiler!$B$20:$I$20,G1137)))</f>
        <v>9.73739920281682</v>
      </c>
      <c r="I1137" s="16" t="n">
        <f aca="false">H1137/2_Girdiler!$B$17</f>
        <v>3.90120160369264</v>
      </c>
      <c r="J1137" s="16" t="n">
        <f aca="false">D1137+I1137</f>
        <v>11.9701717273762</v>
      </c>
    </row>
    <row r="1138" customFormat="false" ht="15" hidden="false" customHeight="false" outlineLevel="0" collapsed="false">
      <c r="A1138" s="0" t="n">
        <v>1126</v>
      </c>
      <c r="B1138" s="7" t="n">
        <v>0.612862</v>
      </c>
      <c r="C1138" s="7" t="n">
        <v>0.321052</v>
      </c>
      <c r="D1138" s="16" t="n">
        <f aca="false">LOGINV(B1138,$B$7,$C$7)</f>
        <v>15.8894386042986</v>
      </c>
      <c r="E1138" s="16" t="n">
        <f aca="false">LOGINV(C1138,$B$8,$C$8)</f>
        <v>80.9010749759336</v>
      </c>
      <c r="F1138" s="16" t="n">
        <f aca="false">$B$5/100*E1138*2_Girdiler!$B$14*2_Girdiler!$B$15*2_Girdiler!$B$16</f>
        <v>2.03547104639449</v>
      </c>
      <c r="G1138" s="16" t="n">
        <f aca="false">MIN(MATCH(F1138,2_Girdiler!$B$20:$I$20,1),7)</f>
        <v>1</v>
      </c>
      <c r="H1138" s="16" t="n">
        <f aca="false">IF(F1138&gt;=40,2_Girdiler!$I$21+(F1138-40)*(2_Girdiler!$I$21-2_Girdiler!$H$21)/(2_Girdiler!$I$20-2_Girdiler!$H$20),INDEX(2_Girdiler!$B$21:$I$21,G1138)+(F1138-INDEX(2_Girdiler!$B$20:$I$20,G1138))*(INDEX(2_Girdiler!$B$21:$I$21,G1138+1)-INDEX(2_Girdiler!$B$21:$I$21,G1138))/(INDEX(2_Girdiler!$B$20:$I$20,G1138+1)-INDEX(2_Girdiler!$B$20:$I$20,G1138)))</f>
        <v>4.47803630206788</v>
      </c>
      <c r="I1138" s="16" t="n">
        <f aca="false">H1138/2_Girdiler!$B$17</f>
        <v>1.79408505691822</v>
      </c>
      <c r="J1138" s="16" t="n">
        <f aca="false">D1138+I1138</f>
        <v>17.6835236612168</v>
      </c>
    </row>
    <row r="1139" customFormat="false" ht="15" hidden="false" customHeight="false" outlineLevel="0" collapsed="false">
      <c r="A1139" s="0" t="n">
        <v>1127</v>
      </c>
      <c r="B1139" s="7" t="n">
        <v>0.738727</v>
      </c>
      <c r="C1139" s="7" t="n">
        <v>0.452013</v>
      </c>
      <c r="D1139" s="16" t="n">
        <f aca="false">LOGINV(B1139,$B$7,$C$7)</f>
        <v>19.3407818300514</v>
      </c>
      <c r="E1139" s="16" t="n">
        <f aca="false">LOGINV(C1139,$B$8,$C$8)</f>
        <v>101.027884455153</v>
      </c>
      <c r="F1139" s="16" t="n">
        <f aca="false">$B$5/100*E1139*2_Girdiler!$B$14*2_Girdiler!$B$15*2_Girdiler!$B$16</f>
        <v>2.54186157289164</v>
      </c>
      <c r="G1139" s="16" t="n">
        <f aca="false">MIN(MATCH(F1139,2_Girdiler!$B$20:$I$20,1),7)</f>
        <v>1</v>
      </c>
      <c r="H1139" s="16" t="n">
        <f aca="false">IF(F1139&gt;=40,2_Girdiler!$I$21+(F1139-40)*(2_Girdiler!$I$21-2_Girdiler!$H$21)/(2_Girdiler!$I$20-2_Girdiler!$H$20),INDEX(2_Girdiler!$B$21:$I$21,G1139)+(F1139-INDEX(2_Girdiler!$B$20:$I$20,G1139))*(INDEX(2_Girdiler!$B$21:$I$21,G1139+1)-INDEX(2_Girdiler!$B$21:$I$21,G1139))/(INDEX(2_Girdiler!$B$20:$I$20,G1139+1)-INDEX(2_Girdiler!$B$20:$I$20,G1139)))</f>
        <v>5.59209546036161</v>
      </c>
      <c r="I1139" s="16" t="n">
        <f aca="false">H1139/2_Girdiler!$B$17</f>
        <v>2.2404228607218</v>
      </c>
      <c r="J1139" s="16" t="n">
        <f aca="false">D1139+I1139</f>
        <v>21.5812046907732</v>
      </c>
    </row>
    <row r="1140" customFormat="false" ht="15" hidden="false" customHeight="false" outlineLevel="0" collapsed="false">
      <c r="A1140" s="0" t="n">
        <v>1128</v>
      </c>
      <c r="B1140" s="7" t="n">
        <v>0.129433</v>
      </c>
      <c r="C1140" s="7" t="n">
        <v>0.42047</v>
      </c>
      <c r="D1140" s="16" t="n">
        <f aca="false">LOGINV(B1140,$B$7,$C$7)</f>
        <v>7.21710090365743</v>
      </c>
      <c r="E1140" s="16" t="n">
        <f aca="false">LOGINV(C1140,$B$8,$C$8)</f>
        <v>95.9361518087108</v>
      </c>
      <c r="F1140" s="16" t="n">
        <f aca="false">$B$5/100*E1140*2_Girdiler!$B$14*2_Girdiler!$B$15*2_Girdiler!$B$16</f>
        <v>2.41375357950716</v>
      </c>
      <c r="G1140" s="16" t="n">
        <f aca="false">MIN(MATCH(F1140,2_Girdiler!$B$20:$I$20,1),7)</f>
        <v>1</v>
      </c>
      <c r="H1140" s="16" t="n">
        <f aca="false">IF(F1140&gt;=40,2_Girdiler!$I$21+(F1140-40)*(2_Girdiler!$I$21-2_Girdiler!$H$21)/(2_Girdiler!$I$20-2_Girdiler!$H$20),INDEX(2_Girdiler!$B$21:$I$21,G1140)+(F1140-INDEX(2_Girdiler!$B$20:$I$20,G1140))*(INDEX(2_Girdiler!$B$21:$I$21,G1140+1)-INDEX(2_Girdiler!$B$21:$I$21,G1140))/(INDEX(2_Girdiler!$B$20:$I$20,G1140+1)-INDEX(2_Girdiler!$B$20:$I$20,G1140)))</f>
        <v>5.31025787491576</v>
      </c>
      <c r="I1140" s="16" t="n">
        <f aca="false">H1140/2_Girdiler!$B$17</f>
        <v>2.12750716142458</v>
      </c>
      <c r="J1140" s="16" t="n">
        <f aca="false">D1140+I1140</f>
        <v>9.34460806508201</v>
      </c>
    </row>
    <row r="1141" customFormat="false" ht="15" hidden="false" customHeight="false" outlineLevel="0" collapsed="false">
      <c r="A1141" s="0" t="n">
        <v>1129</v>
      </c>
      <c r="B1141" s="7" t="n">
        <v>0.117112</v>
      </c>
      <c r="C1141" s="7" t="n">
        <v>0.409652</v>
      </c>
      <c r="D1141" s="16" t="n">
        <f aca="false">LOGINV(B1141,$B$7,$C$7)</f>
        <v>6.97788464268983</v>
      </c>
      <c r="E1141" s="16" t="n">
        <f aca="false">LOGINV(C1141,$B$8,$C$8)</f>
        <v>94.233044053111</v>
      </c>
      <c r="F1141" s="16" t="n">
        <f aca="false">$B$5/100*E1141*2_Girdiler!$B$14*2_Girdiler!$B$15*2_Girdiler!$B$16</f>
        <v>2.37090338837627</v>
      </c>
      <c r="G1141" s="16" t="n">
        <f aca="false">MIN(MATCH(F1141,2_Girdiler!$B$20:$I$20,1),7)</f>
        <v>1</v>
      </c>
      <c r="H1141" s="16" t="n">
        <f aca="false">IF(F1141&gt;=40,2_Girdiler!$I$21+(F1141-40)*(2_Girdiler!$I$21-2_Girdiler!$H$21)/(2_Girdiler!$I$20-2_Girdiler!$H$20),INDEX(2_Girdiler!$B$21:$I$21,G1141)+(F1141-INDEX(2_Girdiler!$B$20:$I$20,G1141))*(INDEX(2_Girdiler!$B$21:$I$21,G1141+1)-INDEX(2_Girdiler!$B$21:$I$21,G1141))/(INDEX(2_Girdiler!$B$20:$I$20,G1141+1)-INDEX(2_Girdiler!$B$20:$I$20,G1141)))</f>
        <v>5.2159874544278</v>
      </c>
      <c r="I1141" s="16" t="n">
        <f aca="false">H1141/2_Girdiler!$B$17</f>
        <v>2.08973856347268</v>
      </c>
      <c r="J1141" s="16" t="n">
        <f aca="false">D1141+I1141</f>
        <v>9.06762320616251</v>
      </c>
    </row>
    <row r="1142" customFormat="false" ht="15" hidden="false" customHeight="false" outlineLevel="0" collapsed="false">
      <c r="A1142" s="0" t="n">
        <v>1130</v>
      </c>
      <c r="B1142" s="7" t="n">
        <v>0.251533</v>
      </c>
      <c r="C1142" s="7" t="n">
        <v>0.072215</v>
      </c>
      <c r="D1142" s="16" t="n">
        <f aca="false">LOGINV(B1142,$B$7,$C$7)</f>
        <v>9.32336892751577</v>
      </c>
      <c r="E1142" s="16" t="n">
        <f aca="false">LOGINV(C1142,$B$8,$C$8)</f>
        <v>42.5690571698205</v>
      </c>
      <c r="F1142" s="16" t="n">
        <f aca="false">$B$5/100*E1142*2_Girdiler!$B$14*2_Girdiler!$B$15*2_Girdiler!$B$16</f>
        <v>1.07103747839268</v>
      </c>
      <c r="G1142" s="16" t="n">
        <f aca="false">MIN(MATCH(F1142,2_Girdiler!$B$20:$I$20,1),7)</f>
        <v>1</v>
      </c>
      <c r="H1142" s="16" t="n">
        <f aca="false">IF(F1142&gt;=40,2_Girdiler!$I$21+(F1142-40)*(2_Girdiler!$I$21-2_Girdiler!$H$21)/(2_Girdiler!$I$20-2_Girdiler!$H$20),INDEX(2_Girdiler!$B$21:$I$21,G1142)+(F1142-INDEX(2_Girdiler!$B$20:$I$20,G1142))*(INDEX(2_Girdiler!$B$21:$I$21,G1142+1)-INDEX(2_Girdiler!$B$21:$I$21,G1142))/(INDEX(2_Girdiler!$B$20:$I$20,G1142+1)-INDEX(2_Girdiler!$B$20:$I$20,G1142)))</f>
        <v>2.3562824524639</v>
      </c>
      <c r="I1142" s="16" t="n">
        <f aca="false">H1142/2_Girdiler!$B$17</f>
        <v>0.944023418455089</v>
      </c>
      <c r="J1142" s="16" t="n">
        <f aca="false">D1142+I1142</f>
        <v>10.2673923459709</v>
      </c>
    </row>
    <row r="1143" customFormat="false" ht="15" hidden="false" customHeight="false" outlineLevel="0" collapsed="false">
      <c r="A1143" s="0" t="n">
        <v>1131</v>
      </c>
      <c r="B1143" s="7" t="n">
        <v>0.143736</v>
      </c>
      <c r="C1143" s="7" t="n">
        <v>0.102195</v>
      </c>
      <c r="D1143" s="16" t="n">
        <f aca="false">LOGINV(B1143,$B$7,$C$7)</f>
        <v>7.48501253185112</v>
      </c>
      <c r="E1143" s="16" t="n">
        <f aca="false">LOGINV(C1143,$B$8,$C$8)</f>
        <v>48.1344039402992</v>
      </c>
      <c r="F1143" s="16" t="n">
        <f aca="false">$B$5/100*E1143*2_Girdiler!$B$14*2_Girdiler!$B$15*2_Girdiler!$B$16</f>
        <v>1.21106160313793</v>
      </c>
      <c r="G1143" s="16" t="n">
        <f aca="false">MIN(MATCH(F1143,2_Girdiler!$B$20:$I$20,1),7)</f>
        <v>1</v>
      </c>
      <c r="H1143" s="16" t="n">
        <f aca="false">IF(F1143&gt;=40,2_Girdiler!$I$21+(F1143-40)*(2_Girdiler!$I$21-2_Girdiler!$H$21)/(2_Girdiler!$I$20-2_Girdiler!$H$20),INDEX(2_Girdiler!$B$21:$I$21,G1143)+(F1143-INDEX(2_Girdiler!$B$20:$I$20,G1143))*(INDEX(2_Girdiler!$B$21:$I$21,G1143+1)-INDEX(2_Girdiler!$B$21:$I$21,G1143))/(INDEX(2_Girdiler!$B$20:$I$20,G1143+1)-INDEX(2_Girdiler!$B$20:$I$20,G1143)))</f>
        <v>2.66433552690344</v>
      </c>
      <c r="I1143" s="16" t="n">
        <f aca="false">H1143/2_Girdiler!$B$17</f>
        <v>1.06744211815042</v>
      </c>
      <c r="J1143" s="16" t="n">
        <f aca="false">D1143+I1143</f>
        <v>8.55245465000153</v>
      </c>
    </row>
    <row r="1144" customFormat="false" ht="15" hidden="false" customHeight="false" outlineLevel="0" collapsed="false">
      <c r="A1144" s="0" t="n">
        <v>1132</v>
      </c>
      <c r="B1144" s="7" t="n">
        <v>0.745942</v>
      </c>
      <c r="C1144" s="7" t="n">
        <v>0.871157</v>
      </c>
      <c r="D1144" s="16" t="n">
        <f aca="false">LOGINV(B1144,$B$7,$C$7)</f>
        <v>19.5832163291298</v>
      </c>
      <c r="E1144" s="16" t="n">
        <f aca="false">LOGINV(C1144,$B$8,$C$8)</f>
        <v>226.751770898137</v>
      </c>
      <c r="F1144" s="16" t="n">
        <f aca="false">$B$5/100*E1144*2_Girdiler!$B$14*2_Girdiler!$B$15*2_Girdiler!$B$16</f>
        <v>5.70507455579712</v>
      </c>
      <c r="G1144" s="16" t="n">
        <f aca="false">MIN(MATCH(F1144,2_Girdiler!$B$20:$I$20,1),7)</f>
        <v>2</v>
      </c>
      <c r="H1144" s="16" t="n">
        <f aca="false">IF(F1144&gt;=40,2_Girdiler!$I$21+(F1144-40)*(2_Girdiler!$I$21-2_Girdiler!$H$21)/(2_Girdiler!$I$20-2_Girdiler!$H$20),INDEX(2_Girdiler!$B$21:$I$21,G1144)+(F1144-INDEX(2_Girdiler!$B$20:$I$20,G1144))*(INDEX(2_Girdiler!$B$21:$I$21,G1144+1)-INDEX(2_Girdiler!$B$21:$I$21,G1144))/(INDEX(2_Girdiler!$B$20:$I$20,G1144+1)-INDEX(2_Girdiler!$B$20:$I$20,G1144)))</f>
        <v>12.1281192892754</v>
      </c>
      <c r="I1144" s="16" t="n">
        <f aca="false">H1144/2_Girdiler!$B$17</f>
        <v>4.859022151152</v>
      </c>
      <c r="J1144" s="16" t="n">
        <f aca="false">D1144+I1144</f>
        <v>24.4422384802818</v>
      </c>
    </row>
    <row r="1145" customFormat="false" ht="15" hidden="false" customHeight="false" outlineLevel="0" collapsed="false">
      <c r="A1145" s="0" t="n">
        <v>1133</v>
      </c>
      <c r="B1145" s="7" t="n">
        <v>0.257881</v>
      </c>
      <c r="C1145" s="7" t="n">
        <v>0.414144</v>
      </c>
      <c r="D1145" s="16" t="n">
        <f aca="false">LOGINV(B1145,$B$7,$C$7)</f>
        <v>9.42673886429518</v>
      </c>
      <c r="E1145" s="16" t="n">
        <f aca="false">LOGINV(C1145,$B$8,$C$8)</f>
        <v>94.9377643952016</v>
      </c>
      <c r="F1145" s="16" t="n">
        <f aca="false">$B$5/100*E1145*2_Girdiler!$B$14*2_Girdiler!$B$15*2_Girdiler!$B$16</f>
        <v>2.38863415218327</v>
      </c>
      <c r="G1145" s="16" t="n">
        <f aca="false">MIN(MATCH(F1145,2_Girdiler!$B$20:$I$20,1),7)</f>
        <v>1</v>
      </c>
      <c r="H1145" s="16" t="n">
        <f aca="false">IF(F1145&gt;=40,2_Girdiler!$I$21+(F1145-40)*(2_Girdiler!$I$21-2_Girdiler!$H$21)/(2_Girdiler!$I$20-2_Girdiler!$H$20),INDEX(2_Girdiler!$B$21:$I$21,G1145)+(F1145-INDEX(2_Girdiler!$B$20:$I$20,G1145))*(INDEX(2_Girdiler!$B$21:$I$21,G1145+1)-INDEX(2_Girdiler!$B$21:$I$21,G1145))/(INDEX(2_Girdiler!$B$20:$I$20,G1145+1)-INDEX(2_Girdiler!$B$20:$I$20,G1145)))</f>
        <v>5.2549951348032</v>
      </c>
      <c r="I1145" s="16" t="n">
        <f aca="false">H1145/2_Girdiler!$B$17</f>
        <v>2.10536664054615</v>
      </c>
      <c r="J1145" s="16" t="n">
        <f aca="false">D1145+I1145</f>
        <v>11.5321055048413</v>
      </c>
    </row>
    <row r="1146" customFormat="false" ht="15" hidden="false" customHeight="false" outlineLevel="0" collapsed="false">
      <c r="A1146" s="0" t="n">
        <v>1134</v>
      </c>
      <c r="B1146" s="7" t="n">
        <v>0.899481</v>
      </c>
      <c r="C1146" s="7" t="n">
        <v>0.338967</v>
      </c>
      <c r="D1146" s="16" t="n">
        <f aca="false">LOGINV(B1146,$B$7,$C$7)</f>
        <v>27.6186580565642</v>
      </c>
      <c r="E1146" s="16" t="n">
        <f aca="false">LOGINV(C1146,$B$8,$C$8)</f>
        <v>83.5264425447817</v>
      </c>
      <c r="F1146" s="16" t="n">
        <f aca="false">$B$5/100*E1146*2_Girdiler!$B$14*2_Girdiler!$B$15*2_Girdiler!$B$16</f>
        <v>2.10152529442671</v>
      </c>
      <c r="G1146" s="16" t="n">
        <f aca="false">MIN(MATCH(F1146,2_Girdiler!$B$20:$I$20,1),7)</f>
        <v>1</v>
      </c>
      <c r="H1146" s="16" t="n">
        <f aca="false">IF(F1146&gt;=40,2_Girdiler!$I$21+(F1146-40)*(2_Girdiler!$I$21-2_Girdiler!$H$21)/(2_Girdiler!$I$20-2_Girdiler!$H$20),INDEX(2_Girdiler!$B$21:$I$21,G1146)+(F1146-INDEX(2_Girdiler!$B$20:$I$20,G1146))*(INDEX(2_Girdiler!$B$21:$I$21,G1146+1)-INDEX(2_Girdiler!$B$21:$I$21,G1146))/(INDEX(2_Girdiler!$B$20:$I$20,G1146+1)-INDEX(2_Girdiler!$B$20:$I$20,G1146)))</f>
        <v>4.62335564773876</v>
      </c>
      <c r="I1146" s="16" t="n">
        <f aca="false">H1146/2_Girdiler!$B$17</f>
        <v>1.85230594861328</v>
      </c>
      <c r="J1146" s="16" t="n">
        <f aca="false">D1146+I1146</f>
        <v>29.4709640051775</v>
      </c>
    </row>
    <row r="1147" customFormat="false" ht="15" hidden="false" customHeight="false" outlineLevel="0" collapsed="false">
      <c r="A1147" s="0" t="n">
        <v>1135</v>
      </c>
      <c r="B1147" s="7" t="n">
        <v>0.623557</v>
      </c>
      <c r="C1147" s="7" t="n">
        <v>0.720616</v>
      </c>
      <c r="D1147" s="16" t="n">
        <f aca="false">LOGINV(B1147,$B$7,$C$7)</f>
        <v>16.1398233197341</v>
      </c>
      <c r="E1147" s="16" t="n">
        <f aca="false">LOGINV(C1147,$B$8,$C$8)</f>
        <v>159.275454940393</v>
      </c>
      <c r="F1147" s="16" t="n">
        <f aca="false">$B$5/100*E1147*2_Girdiler!$B$14*2_Girdiler!$B$15*2_Girdiler!$B$16</f>
        <v>4.00737044630028</v>
      </c>
      <c r="G1147" s="16" t="n">
        <f aca="false">MIN(MATCH(F1147,2_Girdiler!$B$20:$I$20,1),7)</f>
        <v>1</v>
      </c>
      <c r="H1147" s="16" t="n">
        <f aca="false">IF(F1147&gt;=40,2_Girdiler!$I$21+(F1147-40)*(2_Girdiler!$I$21-2_Girdiler!$H$21)/(2_Girdiler!$I$20-2_Girdiler!$H$20),INDEX(2_Girdiler!$B$21:$I$21,G1147)+(F1147-INDEX(2_Girdiler!$B$20:$I$20,G1147))*(INDEX(2_Girdiler!$B$21:$I$21,G1147+1)-INDEX(2_Girdiler!$B$21:$I$21,G1147))/(INDEX(2_Girdiler!$B$20:$I$20,G1147+1)-INDEX(2_Girdiler!$B$20:$I$20,G1147)))</f>
        <v>8.81621498186061</v>
      </c>
      <c r="I1147" s="16" t="n">
        <f aca="false">H1147/2_Girdiler!$B$17</f>
        <v>3.53213741260441</v>
      </c>
      <c r="J1147" s="16" t="n">
        <f aca="false">D1147+I1147</f>
        <v>19.6719607323385</v>
      </c>
    </row>
    <row r="1148" customFormat="false" ht="15" hidden="false" customHeight="false" outlineLevel="0" collapsed="false">
      <c r="A1148" s="0" t="n">
        <v>1136</v>
      </c>
      <c r="B1148" s="7" t="n">
        <v>0.598697</v>
      </c>
      <c r="C1148" s="7" t="n">
        <v>0.988715</v>
      </c>
      <c r="D1148" s="16" t="n">
        <f aca="false">LOGINV(B1148,$B$7,$C$7)</f>
        <v>15.5667395286427</v>
      </c>
      <c r="E1148" s="16" t="n">
        <f aca="false">LOGINV(C1148,$B$8,$C$8)</f>
        <v>475.981758864822</v>
      </c>
      <c r="F1148" s="16" t="n">
        <f aca="false">$B$5/100*E1148*2_Girdiler!$B$14*2_Girdiler!$B$15*2_Girdiler!$B$16</f>
        <v>11.9757010530389</v>
      </c>
      <c r="G1148" s="16" t="n">
        <f aca="false">MIN(MATCH(F1148,2_Girdiler!$B$20:$I$20,1),7)</f>
        <v>3</v>
      </c>
      <c r="H1148" s="16" t="n">
        <f aca="false">IF(F1148&gt;=40,2_Girdiler!$I$21+(F1148-40)*(2_Girdiler!$I$21-2_Girdiler!$H$21)/(2_Girdiler!$I$20-2_Girdiler!$H$20),INDEX(2_Girdiler!$B$21:$I$21,G1148)+(F1148-INDEX(2_Girdiler!$B$20:$I$20,G1148))*(INDEX(2_Girdiler!$B$21:$I$21,G1148+1)-INDEX(2_Girdiler!$B$21:$I$21,G1148))/(INDEX(2_Girdiler!$B$20:$I$20,G1148+1)-INDEX(2_Girdiler!$B$20:$I$20,G1148)))</f>
        <v>20.778130947735</v>
      </c>
      <c r="I1148" s="16" t="n">
        <f aca="false">H1148/2_Girdiler!$B$17</f>
        <v>8.3245716938041</v>
      </c>
      <c r="J1148" s="16" t="n">
        <f aca="false">D1148+I1148</f>
        <v>23.8913112224468</v>
      </c>
    </row>
    <row r="1149" customFormat="false" ht="15" hidden="false" customHeight="false" outlineLevel="0" collapsed="false">
      <c r="A1149" s="0" t="n">
        <v>1137</v>
      </c>
      <c r="B1149" s="7" t="n">
        <v>0.062583</v>
      </c>
      <c r="C1149" s="7" t="n">
        <v>0.107551</v>
      </c>
      <c r="D1149" s="16" t="n">
        <f aca="false">LOGINV(B1149,$B$7,$C$7)</f>
        <v>5.76068962905833</v>
      </c>
      <c r="E1149" s="16" t="n">
        <f aca="false">LOGINV(C1149,$B$8,$C$8)</f>
        <v>49.0593117486173</v>
      </c>
      <c r="F1149" s="16" t="n">
        <f aca="false">$B$5/100*E1149*2_Girdiler!$B$14*2_Girdiler!$B$15*2_Girdiler!$B$16</f>
        <v>1.23433228359521</v>
      </c>
      <c r="G1149" s="16" t="n">
        <f aca="false">MIN(MATCH(F1149,2_Girdiler!$B$20:$I$20,1),7)</f>
        <v>1</v>
      </c>
      <c r="H1149" s="16" t="n">
        <f aca="false">IF(F1149&gt;=40,2_Girdiler!$I$21+(F1149-40)*(2_Girdiler!$I$21-2_Girdiler!$H$21)/(2_Girdiler!$I$20-2_Girdiler!$H$20),INDEX(2_Girdiler!$B$21:$I$21,G1149)+(F1149-INDEX(2_Girdiler!$B$20:$I$20,G1149))*(INDEX(2_Girdiler!$B$21:$I$21,G1149+1)-INDEX(2_Girdiler!$B$21:$I$21,G1149))/(INDEX(2_Girdiler!$B$20:$I$20,G1149+1)-INDEX(2_Girdiler!$B$20:$I$20,G1149)))</f>
        <v>2.71553102390946</v>
      </c>
      <c r="I1149" s="16" t="n">
        <f aca="false">H1149/2_Girdiler!$B$17</f>
        <v>1.08795313457911</v>
      </c>
      <c r="J1149" s="16" t="n">
        <f aca="false">D1149+I1149</f>
        <v>6.84864276363744</v>
      </c>
    </row>
    <row r="1150" customFormat="false" ht="15" hidden="false" customHeight="false" outlineLevel="0" collapsed="false">
      <c r="A1150" s="0" t="n">
        <v>1138</v>
      </c>
      <c r="B1150" s="7" t="n">
        <v>0.986573</v>
      </c>
      <c r="C1150" s="7" t="n">
        <v>0.565692</v>
      </c>
      <c r="D1150" s="16" t="n">
        <f aca="false">LOGINV(B1150,$B$7,$C$7)</f>
        <v>46.5105570476402</v>
      </c>
      <c r="E1150" s="16" t="n">
        <f aca="false">LOGINV(C1150,$B$8,$C$8)</f>
        <v>121.511094367556</v>
      </c>
      <c r="F1150" s="16" t="n">
        <f aca="false">$B$5/100*E1150*2_Girdiler!$B$14*2_Girdiler!$B$15*2_Girdiler!$B$16</f>
        <v>3.0572191342877</v>
      </c>
      <c r="G1150" s="16" t="n">
        <f aca="false">MIN(MATCH(F1150,2_Girdiler!$B$20:$I$20,1),7)</f>
        <v>1</v>
      </c>
      <c r="H1150" s="16" t="n">
        <f aca="false">IF(F1150&gt;=40,2_Girdiler!$I$21+(F1150-40)*(2_Girdiler!$I$21-2_Girdiler!$H$21)/(2_Girdiler!$I$20-2_Girdiler!$H$20),INDEX(2_Girdiler!$B$21:$I$21,G1150)+(F1150-INDEX(2_Girdiler!$B$20:$I$20,G1150))*(INDEX(2_Girdiler!$B$21:$I$21,G1150+1)-INDEX(2_Girdiler!$B$21:$I$21,G1150))/(INDEX(2_Girdiler!$B$20:$I$20,G1150+1)-INDEX(2_Girdiler!$B$20:$I$20,G1150)))</f>
        <v>6.72588209543294</v>
      </c>
      <c r="I1150" s="16" t="n">
        <f aca="false">H1150/2_Girdiler!$B$17</f>
        <v>2.69466430105486</v>
      </c>
      <c r="J1150" s="16" t="n">
        <f aca="false">D1150+I1150</f>
        <v>49.2052213486951</v>
      </c>
    </row>
    <row r="1151" customFormat="false" ht="15" hidden="false" customHeight="false" outlineLevel="0" collapsed="false">
      <c r="A1151" s="0" t="n">
        <v>1139</v>
      </c>
      <c r="B1151" s="7" t="n">
        <v>0.372236</v>
      </c>
      <c r="C1151" s="7" t="n">
        <v>0.941703</v>
      </c>
      <c r="D1151" s="16" t="n">
        <f aca="false">LOGINV(B1151,$B$7,$C$7)</f>
        <v>11.2923183297868</v>
      </c>
      <c r="E1151" s="16" t="n">
        <f aca="false">LOGINV(C1151,$B$8,$C$8)</f>
        <v>300.716515107396</v>
      </c>
      <c r="F1151" s="16" t="n">
        <f aca="false">$B$5/100*E1151*2_Girdiler!$B$14*2_Girdiler!$B$15*2_Girdiler!$B$16</f>
        <v>7.56602752010207</v>
      </c>
      <c r="G1151" s="16" t="n">
        <f aca="false">MIN(MATCH(F1151,2_Girdiler!$B$20:$I$20,1),7)</f>
        <v>2</v>
      </c>
      <c r="H1151" s="16" t="n">
        <f aca="false">IF(F1151&gt;=40,2_Girdiler!$I$21+(F1151-40)*(2_Girdiler!$I$21-2_Girdiler!$H$21)/(2_Girdiler!$I$20-2_Girdiler!$H$20),INDEX(2_Girdiler!$B$21:$I$21,G1151)+(F1151-INDEX(2_Girdiler!$B$20:$I$20,G1151))*(INDEX(2_Girdiler!$B$21:$I$21,G1151+1)-INDEX(2_Girdiler!$B$21:$I$21,G1151))/(INDEX(2_Girdiler!$B$20:$I$20,G1151+1)-INDEX(2_Girdiler!$B$20:$I$20,G1151)))</f>
        <v>15.1056440321633</v>
      </c>
      <c r="I1151" s="16" t="n">
        <f aca="false">H1151/2_Girdiler!$B$17</f>
        <v>6.05194071801415</v>
      </c>
      <c r="J1151" s="16" t="n">
        <f aca="false">D1151+I1151</f>
        <v>17.3442590478009</v>
      </c>
    </row>
    <row r="1152" customFormat="false" ht="15" hidden="false" customHeight="false" outlineLevel="0" collapsed="false">
      <c r="A1152" s="0" t="n">
        <v>1140</v>
      </c>
      <c r="B1152" s="7" t="n">
        <v>0.909836</v>
      </c>
      <c r="C1152" s="7" t="n">
        <v>0.882698</v>
      </c>
      <c r="D1152" s="16" t="n">
        <f aca="false">LOGINV(B1152,$B$7,$C$7)</f>
        <v>28.5762031087875</v>
      </c>
      <c r="E1152" s="16" t="n">
        <f aca="false">LOGINV(C1152,$B$8,$C$8)</f>
        <v>235.20537406784</v>
      </c>
      <c r="F1152" s="16" t="n">
        <f aca="false">$B$5/100*E1152*2_Girdiler!$B$14*2_Girdiler!$B$15*2_Girdiler!$B$16</f>
        <v>5.91776721154686</v>
      </c>
      <c r="G1152" s="16" t="n">
        <f aca="false">MIN(MATCH(F1152,2_Girdiler!$B$20:$I$20,1),7)</f>
        <v>2</v>
      </c>
      <c r="H1152" s="16" t="n">
        <f aca="false">IF(F1152&gt;=40,2_Girdiler!$I$21+(F1152-40)*(2_Girdiler!$I$21-2_Girdiler!$H$21)/(2_Girdiler!$I$20-2_Girdiler!$H$20),INDEX(2_Girdiler!$B$21:$I$21,G1152)+(F1152-INDEX(2_Girdiler!$B$20:$I$20,G1152))*(INDEX(2_Girdiler!$B$21:$I$21,G1152+1)-INDEX(2_Girdiler!$B$21:$I$21,G1152))/(INDEX(2_Girdiler!$B$20:$I$20,G1152+1)-INDEX(2_Girdiler!$B$20:$I$20,G1152)))</f>
        <v>12.468427538475</v>
      </c>
      <c r="I1152" s="16" t="n">
        <f aca="false">H1152/2_Girdiler!$B$17</f>
        <v>4.99536359714542</v>
      </c>
      <c r="J1152" s="16" t="n">
        <f aca="false">D1152+I1152</f>
        <v>33.571566705933</v>
      </c>
    </row>
    <row r="1153" customFormat="false" ht="15" hidden="false" customHeight="false" outlineLevel="0" collapsed="false">
      <c r="A1153" s="0" t="n">
        <v>1141</v>
      </c>
      <c r="B1153" s="7" t="n">
        <v>0.028666</v>
      </c>
      <c r="C1153" s="7" t="n">
        <v>0.407784</v>
      </c>
      <c r="D1153" s="16" t="n">
        <f aca="false">LOGINV(B1153,$B$7,$C$7)</f>
        <v>4.69411776019906</v>
      </c>
      <c r="E1153" s="16" t="n">
        <f aca="false">LOGINV(C1153,$B$8,$C$8)</f>
        <v>93.94098921699</v>
      </c>
      <c r="F1153" s="16" t="n">
        <f aca="false">$B$5/100*E1153*2_Girdiler!$B$14*2_Girdiler!$B$15*2_Girdiler!$B$16</f>
        <v>2.36355528869947</v>
      </c>
      <c r="G1153" s="16" t="n">
        <f aca="false">MIN(MATCH(F1153,2_Girdiler!$B$20:$I$20,1),7)</f>
        <v>1</v>
      </c>
      <c r="H1153" s="16" t="n">
        <f aca="false">IF(F1153&gt;=40,2_Girdiler!$I$21+(F1153-40)*(2_Girdiler!$I$21-2_Girdiler!$H$21)/(2_Girdiler!$I$20-2_Girdiler!$H$20),INDEX(2_Girdiler!$B$21:$I$21,G1153)+(F1153-INDEX(2_Girdiler!$B$20:$I$20,G1153))*(INDEX(2_Girdiler!$B$21:$I$21,G1153+1)-INDEX(2_Girdiler!$B$21:$I$21,G1153))/(INDEX(2_Girdiler!$B$20:$I$20,G1153+1)-INDEX(2_Girdiler!$B$20:$I$20,G1153)))</f>
        <v>5.19982163513883</v>
      </c>
      <c r="I1153" s="16" t="n">
        <f aca="false">H1153/2_Girdiler!$B$17</f>
        <v>2.08326187305242</v>
      </c>
      <c r="J1153" s="16" t="n">
        <f aca="false">D1153+I1153</f>
        <v>6.77737963325147</v>
      </c>
    </row>
    <row r="1154" customFormat="false" ht="15" hidden="false" customHeight="false" outlineLevel="0" collapsed="false">
      <c r="A1154" s="0" t="n">
        <v>1142</v>
      </c>
      <c r="B1154" s="7" t="n">
        <v>0.832376</v>
      </c>
      <c r="C1154" s="7" t="n">
        <v>0.421992</v>
      </c>
      <c r="D1154" s="16" t="n">
        <f aca="false">LOGINV(B1154,$B$7,$C$7)</f>
        <v>23.1711734076278</v>
      </c>
      <c r="E1154" s="16" t="n">
        <f aca="false">LOGINV(C1154,$B$8,$C$8)</f>
        <v>96.1774234040302</v>
      </c>
      <c r="F1154" s="16" t="n">
        <f aca="false">$B$5/100*E1154*2_Girdiler!$B$14*2_Girdiler!$B$15*2_Girdiler!$B$16</f>
        <v>2.4198239728454</v>
      </c>
      <c r="G1154" s="16" t="n">
        <f aca="false">MIN(MATCH(F1154,2_Girdiler!$B$20:$I$20,1),7)</f>
        <v>1</v>
      </c>
      <c r="H1154" s="16" t="n">
        <f aca="false">IF(F1154&gt;=40,2_Girdiler!$I$21+(F1154-40)*(2_Girdiler!$I$21-2_Girdiler!$H$21)/(2_Girdiler!$I$20-2_Girdiler!$H$20),INDEX(2_Girdiler!$B$21:$I$21,G1154)+(F1154-INDEX(2_Girdiler!$B$20:$I$20,G1154))*(INDEX(2_Girdiler!$B$21:$I$21,G1154+1)-INDEX(2_Girdiler!$B$21:$I$21,G1154))/(INDEX(2_Girdiler!$B$20:$I$20,G1154+1)-INDEX(2_Girdiler!$B$20:$I$20,G1154)))</f>
        <v>5.32361274025988</v>
      </c>
      <c r="I1154" s="16" t="n">
        <f aca="false">H1154/2_Girdiler!$B$17</f>
        <v>2.13285766837335</v>
      </c>
      <c r="J1154" s="16" t="n">
        <f aca="false">D1154+I1154</f>
        <v>25.3040310760012</v>
      </c>
    </row>
    <row r="1155" customFormat="false" ht="15" hidden="false" customHeight="false" outlineLevel="0" collapsed="false">
      <c r="A1155" s="0" t="n">
        <v>1143</v>
      </c>
      <c r="B1155" s="7" t="n">
        <v>0.691013</v>
      </c>
      <c r="C1155" s="7" t="n">
        <v>0.822667</v>
      </c>
      <c r="D1155" s="16" t="n">
        <f aca="false">LOGINV(B1155,$B$7,$C$7)</f>
        <v>17.8818928233624</v>
      </c>
      <c r="E1155" s="16" t="n">
        <f aca="false">LOGINV(C1155,$B$8,$C$8)</f>
        <v>198.480098856968</v>
      </c>
      <c r="F1155" s="16" t="n">
        <f aca="false">$B$5/100*E1155*2_Girdiler!$B$14*2_Girdiler!$B$15*2_Girdiler!$B$16</f>
        <v>4.99375928724131</v>
      </c>
      <c r="G1155" s="16" t="n">
        <f aca="false">MIN(MATCH(F1155,2_Girdiler!$B$20:$I$20,1),7)</f>
        <v>1</v>
      </c>
      <c r="H1155" s="16" t="n">
        <f aca="false">IF(F1155&gt;=40,2_Girdiler!$I$21+(F1155-40)*(2_Girdiler!$I$21-2_Girdiler!$H$21)/(2_Girdiler!$I$20-2_Girdiler!$H$20),INDEX(2_Girdiler!$B$21:$I$21,G1155)+(F1155-INDEX(2_Girdiler!$B$20:$I$20,G1155))*(INDEX(2_Girdiler!$B$21:$I$21,G1155+1)-INDEX(2_Girdiler!$B$21:$I$21,G1155))/(INDEX(2_Girdiler!$B$20:$I$20,G1155+1)-INDEX(2_Girdiler!$B$20:$I$20,G1155)))</f>
        <v>10.9862704319309</v>
      </c>
      <c r="I1155" s="16" t="n">
        <f aca="false">H1155/2_Girdiler!$B$17</f>
        <v>4.40155065381846</v>
      </c>
      <c r="J1155" s="16" t="n">
        <f aca="false">D1155+I1155</f>
        <v>22.2834434771808</v>
      </c>
    </row>
    <row r="1156" customFormat="false" ht="15" hidden="false" customHeight="false" outlineLevel="0" collapsed="false">
      <c r="A1156" s="0" t="n">
        <v>1144</v>
      </c>
      <c r="B1156" s="7" t="n">
        <v>0.675997</v>
      </c>
      <c r="C1156" s="7" t="n">
        <v>0.280896</v>
      </c>
      <c r="D1156" s="16" t="n">
        <f aca="false">LOGINV(B1156,$B$7,$C$7)</f>
        <v>17.4662783890214</v>
      </c>
      <c r="E1156" s="16" t="n">
        <f aca="false">LOGINV(C1156,$B$8,$C$8)</f>
        <v>75.092577455877</v>
      </c>
      <c r="F1156" s="16" t="n">
        <f aca="false">$B$5/100*E1156*2_Girdiler!$B$14*2_Girdiler!$B$15*2_Girdiler!$B$16</f>
        <v>1.88932924878987</v>
      </c>
      <c r="G1156" s="16" t="n">
        <f aca="false">MIN(MATCH(F1156,2_Girdiler!$B$20:$I$20,1),7)</f>
        <v>1</v>
      </c>
      <c r="H1156" s="16" t="n">
        <f aca="false">IF(F1156&gt;=40,2_Girdiler!$I$21+(F1156-40)*(2_Girdiler!$I$21-2_Girdiler!$H$21)/(2_Girdiler!$I$20-2_Girdiler!$H$20),INDEX(2_Girdiler!$B$21:$I$21,G1156)+(F1156-INDEX(2_Girdiler!$B$20:$I$20,G1156))*(INDEX(2_Girdiler!$B$21:$I$21,G1156+1)-INDEX(2_Girdiler!$B$21:$I$21,G1156))/(INDEX(2_Girdiler!$B$20:$I$20,G1156+1)-INDEX(2_Girdiler!$B$20:$I$20,G1156)))</f>
        <v>4.1565243473377</v>
      </c>
      <c r="I1156" s="16" t="n">
        <f aca="false">H1156/2_Girdiler!$B$17</f>
        <v>1.66527417761927</v>
      </c>
      <c r="J1156" s="16" t="n">
        <f aca="false">D1156+I1156</f>
        <v>19.1315525666406</v>
      </c>
    </row>
    <row r="1157" customFormat="false" ht="15" hidden="false" customHeight="false" outlineLevel="0" collapsed="false">
      <c r="A1157" s="0" t="n">
        <v>1145</v>
      </c>
      <c r="B1157" s="7" t="n">
        <v>0.7183</v>
      </c>
      <c r="C1157" s="7" t="n">
        <v>0.942501</v>
      </c>
      <c r="D1157" s="16" t="n">
        <f aca="false">LOGINV(B1157,$B$7,$C$7)</f>
        <v>18.6876900814351</v>
      </c>
      <c r="E1157" s="16" t="n">
        <f aca="false">LOGINV(C1157,$B$8,$C$8)</f>
        <v>302.056758064028</v>
      </c>
      <c r="F1157" s="16" t="n">
        <f aca="false">$B$5/100*E1157*2_Girdiler!$B$14*2_Girdiler!$B$15*2_Girdiler!$B$16</f>
        <v>7.59974803289094</v>
      </c>
      <c r="G1157" s="16" t="n">
        <f aca="false">MIN(MATCH(F1157,2_Girdiler!$B$20:$I$20,1),7)</f>
        <v>2</v>
      </c>
      <c r="H1157" s="16" t="n">
        <f aca="false">IF(F1157&gt;=40,2_Girdiler!$I$21+(F1157-40)*(2_Girdiler!$I$21-2_Girdiler!$H$21)/(2_Girdiler!$I$20-2_Girdiler!$H$20),INDEX(2_Girdiler!$B$21:$I$21,G1157)+(F1157-INDEX(2_Girdiler!$B$20:$I$20,G1157))*(INDEX(2_Girdiler!$B$21:$I$21,G1157+1)-INDEX(2_Girdiler!$B$21:$I$21,G1157))/(INDEX(2_Girdiler!$B$20:$I$20,G1157+1)-INDEX(2_Girdiler!$B$20:$I$20,G1157)))</f>
        <v>15.1595968526255</v>
      </c>
      <c r="I1157" s="16" t="n">
        <f aca="false">H1157/2_Girdiler!$B$17</f>
        <v>6.07355643134034</v>
      </c>
      <c r="J1157" s="16" t="n">
        <f aca="false">D1157+I1157</f>
        <v>24.7612465127754</v>
      </c>
    </row>
    <row r="1158" customFormat="false" ht="15" hidden="false" customHeight="false" outlineLevel="0" collapsed="false">
      <c r="A1158" s="0" t="n">
        <v>1146</v>
      </c>
      <c r="B1158" s="7" t="n">
        <v>0.427202</v>
      </c>
      <c r="C1158" s="7" t="n">
        <v>0.309271</v>
      </c>
      <c r="D1158" s="16" t="n">
        <f aca="false">LOGINV(B1158,$B$7,$C$7)</f>
        <v>12.2254015186413</v>
      </c>
      <c r="E1158" s="16" t="n">
        <f aca="false">LOGINV(C1158,$B$8,$C$8)</f>
        <v>79.1878732229898</v>
      </c>
      <c r="F1158" s="16" t="n">
        <f aca="false">$B$5/100*E1158*2_Girdiler!$B$14*2_Girdiler!$B$15*2_Girdiler!$B$16</f>
        <v>1.99236689029042</v>
      </c>
      <c r="G1158" s="16" t="n">
        <f aca="false">MIN(MATCH(F1158,2_Girdiler!$B$20:$I$20,1),7)</f>
        <v>1</v>
      </c>
      <c r="H1158" s="16" t="n">
        <f aca="false">IF(F1158&gt;=40,2_Girdiler!$I$21+(F1158-40)*(2_Girdiler!$I$21-2_Girdiler!$H$21)/(2_Girdiler!$I$20-2_Girdiler!$H$20),INDEX(2_Girdiler!$B$21:$I$21,G1158)+(F1158-INDEX(2_Girdiler!$B$20:$I$20,G1158))*(INDEX(2_Girdiler!$B$21:$I$21,G1158+1)-INDEX(2_Girdiler!$B$21:$I$21,G1158))/(INDEX(2_Girdiler!$B$20:$I$20,G1158+1)-INDEX(2_Girdiler!$B$20:$I$20,G1158)))</f>
        <v>4.38320715863893</v>
      </c>
      <c r="I1158" s="16" t="n">
        <f aca="false">H1158/2_Girdiler!$B$17</f>
        <v>1.75609261163419</v>
      </c>
      <c r="J1158" s="16" t="n">
        <f aca="false">D1158+I1158</f>
        <v>13.9814941302755</v>
      </c>
    </row>
    <row r="1159" customFormat="false" ht="15" hidden="false" customHeight="false" outlineLevel="0" collapsed="false">
      <c r="A1159" s="0" t="n">
        <v>1147</v>
      </c>
      <c r="B1159" s="7" t="n">
        <v>0.641989</v>
      </c>
      <c r="C1159" s="7" t="n">
        <v>0.243294</v>
      </c>
      <c r="D1159" s="16" t="n">
        <f aca="false">LOGINV(B1159,$B$7,$C$7)</f>
        <v>16.586202828443</v>
      </c>
      <c r="E1159" s="16" t="n">
        <f aca="false">LOGINV(C1159,$B$8,$C$8)</f>
        <v>69.6947605983629</v>
      </c>
      <c r="F1159" s="16" t="n">
        <f aca="false">$B$5/100*E1159*2_Girdiler!$B$14*2_Girdiler!$B$15*2_Girdiler!$B$16</f>
        <v>1.75352017665481</v>
      </c>
      <c r="G1159" s="16" t="n">
        <f aca="false">MIN(MATCH(F1159,2_Girdiler!$B$20:$I$20,1),7)</f>
        <v>1</v>
      </c>
      <c r="H1159" s="16" t="n">
        <f aca="false">IF(F1159&gt;=40,2_Girdiler!$I$21+(F1159-40)*(2_Girdiler!$I$21-2_Girdiler!$H$21)/(2_Girdiler!$I$20-2_Girdiler!$H$20),INDEX(2_Girdiler!$B$21:$I$21,G1159)+(F1159-INDEX(2_Girdiler!$B$20:$I$20,G1159))*(INDEX(2_Girdiler!$B$21:$I$21,G1159+1)-INDEX(2_Girdiler!$B$21:$I$21,G1159))/(INDEX(2_Girdiler!$B$20:$I$20,G1159+1)-INDEX(2_Girdiler!$B$20:$I$20,G1159)))</f>
        <v>3.85774438864058</v>
      </c>
      <c r="I1159" s="16" t="n">
        <f aca="false">H1159/2_Girdiler!$B$17</f>
        <v>1.54557066852587</v>
      </c>
      <c r="J1159" s="16" t="n">
        <f aca="false">D1159+I1159</f>
        <v>18.1317734969689</v>
      </c>
    </row>
    <row r="1160" customFormat="false" ht="15" hidden="false" customHeight="false" outlineLevel="0" collapsed="false">
      <c r="A1160" s="0" t="n">
        <v>1148</v>
      </c>
      <c r="B1160" s="7" t="n">
        <v>0.335367</v>
      </c>
      <c r="C1160" s="7" t="n">
        <v>0.373087</v>
      </c>
      <c r="D1160" s="16" t="n">
        <f aca="false">LOGINV(B1160,$B$7,$C$7)</f>
        <v>10.6848461487717</v>
      </c>
      <c r="E1160" s="16" t="n">
        <f aca="false">LOGINV(C1160,$B$8,$C$8)</f>
        <v>88.6138590074822</v>
      </c>
      <c r="F1160" s="16" t="n">
        <f aca="false">$B$5/100*E1160*2_Girdiler!$B$14*2_Girdiler!$B$15*2_Girdiler!$B$16</f>
        <v>2.22952469262825</v>
      </c>
      <c r="G1160" s="16" t="n">
        <f aca="false">MIN(MATCH(F1160,2_Girdiler!$B$20:$I$20,1),7)</f>
        <v>1</v>
      </c>
      <c r="H1160" s="16" t="n">
        <f aca="false">IF(F1160&gt;=40,2_Girdiler!$I$21+(F1160-40)*(2_Girdiler!$I$21-2_Girdiler!$H$21)/(2_Girdiler!$I$20-2_Girdiler!$H$20),INDEX(2_Girdiler!$B$21:$I$21,G1160)+(F1160-INDEX(2_Girdiler!$B$20:$I$20,G1160))*(INDEX(2_Girdiler!$B$21:$I$21,G1160+1)-INDEX(2_Girdiler!$B$21:$I$21,G1160))/(INDEX(2_Girdiler!$B$20:$I$20,G1160+1)-INDEX(2_Girdiler!$B$20:$I$20,G1160)))</f>
        <v>4.90495432378216</v>
      </c>
      <c r="I1160" s="16" t="n">
        <f aca="false">H1160/2_Girdiler!$B$17</f>
        <v>1.96512593100247</v>
      </c>
      <c r="J1160" s="16" t="n">
        <f aca="false">D1160+I1160</f>
        <v>12.6499720797742</v>
      </c>
    </row>
    <row r="1161" customFormat="false" ht="15" hidden="false" customHeight="false" outlineLevel="0" collapsed="false">
      <c r="A1161" s="0" t="n">
        <v>1149</v>
      </c>
      <c r="B1161" s="7" t="n">
        <v>0.83805</v>
      </c>
      <c r="C1161" s="7" t="n">
        <v>0.745191</v>
      </c>
      <c r="D1161" s="16" t="n">
        <f aca="false">LOGINV(B1161,$B$7,$C$7)</f>
        <v>23.468550606332</v>
      </c>
      <c r="E1161" s="16" t="n">
        <f aca="false">LOGINV(C1161,$B$8,$C$8)</f>
        <v>167.150203600347</v>
      </c>
      <c r="F1161" s="16" t="n">
        <f aca="false">$B$5/100*E1161*2_Girdiler!$B$14*2_Girdiler!$B$15*2_Girdiler!$B$16</f>
        <v>4.20549912258474</v>
      </c>
      <c r="G1161" s="16" t="n">
        <f aca="false">MIN(MATCH(F1161,2_Girdiler!$B$20:$I$20,1),7)</f>
        <v>1</v>
      </c>
      <c r="H1161" s="16" t="n">
        <f aca="false">IF(F1161&gt;=40,2_Girdiler!$I$21+(F1161-40)*(2_Girdiler!$I$21-2_Girdiler!$H$21)/(2_Girdiler!$I$20-2_Girdiler!$H$20),INDEX(2_Girdiler!$B$21:$I$21,G1161)+(F1161-INDEX(2_Girdiler!$B$20:$I$20,G1161))*(INDEX(2_Girdiler!$B$21:$I$21,G1161+1)-INDEX(2_Girdiler!$B$21:$I$21,G1161))/(INDEX(2_Girdiler!$B$20:$I$20,G1161+1)-INDEX(2_Girdiler!$B$20:$I$20,G1161)))</f>
        <v>9.25209806968642</v>
      </c>
      <c r="I1161" s="16" t="n">
        <f aca="false">H1161/2_Girdiler!$B$17</f>
        <v>3.70677005997052</v>
      </c>
      <c r="J1161" s="16" t="n">
        <f aca="false">D1161+I1161</f>
        <v>27.1753206663025</v>
      </c>
    </row>
    <row r="1162" customFormat="false" ht="15" hidden="false" customHeight="false" outlineLevel="0" collapsed="false">
      <c r="A1162" s="0" t="n">
        <v>1150</v>
      </c>
      <c r="B1162" s="7" t="n">
        <v>0.8569</v>
      </c>
      <c r="C1162" s="7" t="n">
        <v>0.003427</v>
      </c>
      <c r="D1162" s="16" t="n">
        <f aca="false">LOGINV(B1162,$B$7,$C$7)</f>
        <v>24.5390134355632</v>
      </c>
      <c r="E1162" s="16" t="n">
        <f aca="false">LOGINV(C1162,$B$8,$C$8)</f>
        <v>19.0656851657651</v>
      </c>
      <c r="F1162" s="16" t="n">
        <f aca="false">$B$5/100*E1162*2_Girdiler!$B$14*2_Girdiler!$B$15*2_Girdiler!$B$16</f>
        <v>0.479692638770649</v>
      </c>
      <c r="G1162" s="16" t="n">
        <f aca="false">MIN(MATCH(F1162,2_Girdiler!$B$20:$I$20,1),7)</f>
        <v>1</v>
      </c>
      <c r="H1162" s="16" t="n">
        <f aca="false">IF(F1162&gt;=40,2_Girdiler!$I$21+(F1162-40)*(2_Girdiler!$I$21-2_Girdiler!$H$21)/(2_Girdiler!$I$20-2_Girdiler!$H$20),INDEX(2_Girdiler!$B$21:$I$21,G1162)+(F1162-INDEX(2_Girdiler!$B$20:$I$20,G1162))*(INDEX(2_Girdiler!$B$21:$I$21,G1162+1)-INDEX(2_Girdiler!$B$21:$I$21,G1162))/(INDEX(2_Girdiler!$B$20:$I$20,G1162+1)-INDEX(2_Girdiler!$B$20:$I$20,G1162)))</f>
        <v>1.05532380529543</v>
      </c>
      <c r="I1162" s="16" t="n">
        <f aca="false">H1162/2_Girdiler!$B$17</f>
        <v>0.42280601173695</v>
      </c>
      <c r="J1162" s="16" t="n">
        <f aca="false">D1162+I1162</f>
        <v>24.9618194473002</v>
      </c>
    </row>
    <row r="1163" customFormat="false" ht="15" hidden="false" customHeight="false" outlineLevel="0" collapsed="false">
      <c r="A1163" s="0" t="n">
        <v>1151</v>
      </c>
      <c r="B1163" s="7" t="n">
        <v>0.181685</v>
      </c>
      <c r="C1163" s="7" t="n">
        <v>0.913207</v>
      </c>
      <c r="D1163" s="16" t="n">
        <f aca="false">LOGINV(B1163,$B$7,$C$7)</f>
        <v>8.15918581307753</v>
      </c>
      <c r="E1163" s="16" t="n">
        <f aca="false">LOGINV(C1163,$B$8,$C$8)</f>
        <v>262.856139290774</v>
      </c>
      <c r="F1163" s="16" t="n">
        <f aca="false">$B$5/100*E1163*2_Girdiler!$B$14*2_Girdiler!$B$15*2_Girdiler!$B$16</f>
        <v>6.61346046455588</v>
      </c>
      <c r="G1163" s="16" t="n">
        <f aca="false">MIN(MATCH(F1163,2_Girdiler!$B$20:$I$20,1),7)</f>
        <v>2</v>
      </c>
      <c r="H1163" s="16" t="n">
        <f aca="false">IF(F1163&gt;=40,2_Girdiler!$I$21+(F1163-40)*(2_Girdiler!$I$21-2_Girdiler!$H$21)/(2_Girdiler!$I$20-2_Girdiler!$H$20),INDEX(2_Girdiler!$B$21:$I$21,G1163)+(F1163-INDEX(2_Girdiler!$B$20:$I$20,G1163))*(INDEX(2_Girdiler!$B$21:$I$21,G1163+1)-INDEX(2_Girdiler!$B$21:$I$21,G1163))/(INDEX(2_Girdiler!$B$20:$I$20,G1163+1)-INDEX(2_Girdiler!$B$20:$I$20,G1163)))</f>
        <v>13.5815367432894</v>
      </c>
      <c r="I1163" s="16" t="n">
        <f aca="false">H1163/2_Girdiler!$B$17</f>
        <v>5.44132081061275</v>
      </c>
      <c r="J1163" s="16" t="n">
        <f aca="false">D1163+I1163</f>
        <v>13.6005066236903</v>
      </c>
    </row>
    <row r="1164" customFormat="false" ht="15" hidden="false" customHeight="false" outlineLevel="0" collapsed="false">
      <c r="A1164" s="0" t="n">
        <v>1152</v>
      </c>
      <c r="B1164" s="7" t="n">
        <v>0.59778</v>
      </c>
      <c r="C1164" s="7" t="n">
        <v>0.946481</v>
      </c>
      <c r="D1164" s="16" t="n">
        <f aca="false">LOGINV(B1164,$B$7,$C$7)</f>
        <v>15.5461816756164</v>
      </c>
      <c r="E1164" s="16" t="n">
        <f aca="false">LOGINV(C1164,$B$8,$C$8)</f>
        <v>309.064347496681</v>
      </c>
      <c r="F1164" s="16" t="n">
        <f aca="false">$B$5/100*E1164*2_Girdiler!$B$14*2_Girdiler!$B$15*2_Girdiler!$B$16</f>
        <v>7.77605898301649</v>
      </c>
      <c r="G1164" s="16" t="n">
        <f aca="false">MIN(MATCH(F1164,2_Girdiler!$B$20:$I$20,1),7)</f>
        <v>2</v>
      </c>
      <c r="H1164" s="16" t="n">
        <f aca="false">IF(F1164&gt;=40,2_Girdiler!$I$21+(F1164-40)*(2_Girdiler!$I$21-2_Girdiler!$H$21)/(2_Girdiler!$I$20-2_Girdiler!$H$20),INDEX(2_Girdiler!$B$21:$I$21,G1164)+(F1164-INDEX(2_Girdiler!$B$20:$I$20,G1164))*(INDEX(2_Girdiler!$B$21:$I$21,G1164+1)-INDEX(2_Girdiler!$B$21:$I$21,G1164))/(INDEX(2_Girdiler!$B$20:$I$20,G1164+1)-INDEX(2_Girdiler!$B$20:$I$20,G1164)))</f>
        <v>15.4416943728264</v>
      </c>
      <c r="I1164" s="16" t="n">
        <f aca="false">H1164/2_Girdiler!$B$17</f>
        <v>6.18657627116442</v>
      </c>
      <c r="J1164" s="16" t="n">
        <f aca="false">D1164+I1164</f>
        <v>21.7327579467808</v>
      </c>
    </row>
    <row r="1165" customFormat="false" ht="15" hidden="false" customHeight="false" outlineLevel="0" collapsed="false">
      <c r="A1165" s="0" t="n">
        <v>1153</v>
      </c>
      <c r="B1165" s="7" t="n">
        <v>0.388382</v>
      </c>
      <c r="C1165" s="7" t="n">
        <v>0.202934</v>
      </c>
      <c r="D1165" s="16" t="n">
        <f aca="false">LOGINV(B1165,$B$7,$C$7)</f>
        <v>11.5623668468916</v>
      </c>
      <c r="E1165" s="16" t="n">
        <f aca="false">LOGINV(C1165,$B$8,$C$8)</f>
        <v>63.8603005301937</v>
      </c>
      <c r="F1165" s="16" t="n">
        <f aca="false">$B$5/100*E1165*2_Girdiler!$B$14*2_Girdiler!$B$15*2_Girdiler!$B$16</f>
        <v>1.60672516133967</v>
      </c>
      <c r="G1165" s="16" t="n">
        <f aca="false">MIN(MATCH(F1165,2_Girdiler!$B$20:$I$20,1),7)</f>
        <v>1</v>
      </c>
      <c r="H1165" s="16" t="n">
        <f aca="false">IF(F1165&gt;=40,2_Girdiler!$I$21+(F1165-40)*(2_Girdiler!$I$21-2_Girdiler!$H$21)/(2_Girdiler!$I$20-2_Girdiler!$H$20),INDEX(2_Girdiler!$B$21:$I$21,G1165)+(F1165-INDEX(2_Girdiler!$B$20:$I$20,G1165))*(INDEX(2_Girdiler!$B$21:$I$21,G1165+1)-INDEX(2_Girdiler!$B$21:$I$21,G1165))/(INDEX(2_Girdiler!$B$20:$I$20,G1165+1)-INDEX(2_Girdiler!$B$20:$I$20,G1165)))</f>
        <v>3.53479535494728</v>
      </c>
      <c r="I1165" s="16" t="n">
        <f aca="false">H1165/2_Girdiler!$B$17</f>
        <v>1.41618403643721</v>
      </c>
      <c r="J1165" s="16" t="n">
        <f aca="false">D1165+I1165</f>
        <v>12.9785508833288</v>
      </c>
    </row>
    <row r="1166" customFormat="false" ht="15" hidden="false" customHeight="false" outlineLevel="0" collapsed="false">
      <c r="A1166" s="0" t="n">
        <v>1154</v>
      </c>
      <c r="B1166" s="7" t="n">
        <v>0.644355</v>
      </c>
      <c r="C1166" s="7" t="n">
        <v>0.206803</v>
      </c>
      <c r="D1166" s="16" t="n">
        <f aca="false">LOGINV(B1166,$B$7,$C$7)</f>
        <v>16.6449554211888</v>
      </c>
      <c r="E1166" s="16" t="n">
        <f aca="false">LOGINV(C1166,$B$8,$C$8)</f>
        <v>64.4243277086124</v>
      </c>
      <c r="F1166" s="16" t="n">
        <f aca="false">$B$5/100*E1166*2_Girdiler!$B$14*2_Girdiler!$B$15*2_Girdiler!$B$16</f>
        <v>1.62091608514869</v>
      </c>
      <c r="G1166" s="16" t="n">
        <f aca="false">MIN(MATCH(F1166,2_Girdiler!$B$20:$I$20,1),7)</f>
        <v>1</v>
      </c>
      <c r="H1166" s="16" t="n">
        <f aca="false">IF(F1166&gt;=40,2_Girdiler!$I$21+(F1166-40)*(2_Girdiler!$I$21-2_Girdiler!$H$21)/(2_Girdiler!$I$20-2_Girdiler!$H$20),INDEX(2_Girdiler!$B$21:$I$21,G1166)+(F1166-INDEX(2_Girdiler!$B$20:$I$20,G1166))*(INDEX(2_Girdiler!$B$21:$I$21,G1166+1)-INDEX(2_Girdiler!$B$21:$I$21,G1166))/(INDEX(2_Girdiler!$B$20:$I$20,G1166+1)-INDEX(2_Girdiler!$B$20:$I$20,G1166)))</f>
        <v>3.56601538732711</v>
      </c>
      <c r="I1166" s="16" t="n">
        <f aca="false">H1166/2_Girdiler!$B$17</f>
        <v>1.42869206223041</v>
      </c>
      <c r="J1166" s="16" t="n">
        <f aca="false">D1166+I1166</f>
        <v>18.0736474834192</v>
      </c>
    </row>
    <row r="1167" customFormat="false" ht="15" hidden="false" customHeight="false" outlineLevel="0" collapsed="false">
      <c r="A1167" s="0" t="n">
        <v>1155</v>
      </c>
      <c r="B1167" s="7" t="n">
        <v>0.28161</v>
      </c>
      <c r="C1167" s="7" t="n">
        <v>0.41115</v>
      </c>
      <c r="D1167" s="16" t="n">
        <f aca="false">LOGINV(B1167,$B$7,$C$7)</f>
        <v>9.81180619387936</v>
      </c>
      <c r="E1167" s="16" t="n">
        <f aca="false">LOGINV(C1167,$B$8,$C$8)</f>
        <v>94.4676738093527</v>
      </c>
      <c r="F1167" s="16" t="n">
        <f aca="false">$B$5/100*E1167*2_Girdiler!$B$14*2_Girdiler!$B$15*2_Girdiler!$B$16</f>
        <v>2.37680667304331</v>
      </c>
      <c r="G1167" s="16" t="n">
        <f aca="false">MIN(MATCH(F1167,2_Girdiler!$B$20:$I$20,1),7)</f>
        <v>1</v>
      </c>
      <c r="H1167" s="16" t="n">
        <f aca="false">IF(F1167&gt;=40,2_Girdiler!$I$21+(F1167-40)*(2_Girdiler!$I$21-2_Girdiler!$H$21)/(2_Girdiler!$I$20-2_Girdiler!$H$20),INDEX(2_Girdiler!$B$21:$I$21,G1167)+(F1167-INDEX(2_Girdiler!$B$20:$I$20,G1167))*(INDEX(2_Girdiler!$B$21:$I$21,G1167+1)-INDEX(2_Girdiler!$B$21:$I$21,G1167))/(INDEX(2_Girdiler!$B$20:$I$20,G1167+1)-INDEX(2_Girdiler!$B$20:$I$20,G1167)))</f>
        <v>5.22897468069529</v>
      </c>
      <c r="I1167" s="16" t="n">
        <f aca="false">H1167/2_Girdiler!$B$17</f>
        <v>2.09494177912472</v>
      </c>
      <c r="J1167" s="16" t="n">
        <f aca="false">D1167+I1167</f>
        <v>11.9067479730041</v>
      </c>
    </row>
    <row r="1168" customFormat="false" ht="15" hidden="false" customHeight="false" outlineLevel="0" collapsed="false">
      <c r="A1168" s="0" t="n">
        <v>1156</v>
      </c>
      <c r="B1168" s="7" t="n">
        <v>0.755625</v>
      </c>
      <c r="C1168" s="7" t="n">
        <v>0.542652</v>
      </c>
      <c r="D1168" s="16" t="n">
        <f aca="false">LOGINV(B1168,$B$7,$C$7)</f>
        <v>19.9192597023573</v>
      </c>
      <c r="E1168" s="16" t="n">
        <f aca="false">LOGINV(C1168,$B$8,$C$8)</f>
        <v>117.023320734092</v>
      </c>
      <c r="F1168" s="16" t="n">
        <f aca="false">$B$5/100*E1168*2_Girdiler!$B$14*2_Girdiler!$B$15*2_Girdiler!$B$16</f>
        <v>2.94430674966975</v>
      </c>
      <c r="G1168" s="16" t="n">
        <f aca="false">MIN(MATCH(F1168,2_Girdiler!$B$20:$I$20,1),7)</f>
        <v>1</v>
      </c>
      <c r="H1168" s="16" t="n">
        <f aca="false">IF(F1168&gt;=40,2_Girdiler!$I$21+(F1168-40)*(2_Girdiler!$I$21-2_Girdiler!$H$21)/(2_Girdiler!$I$20-2_Girdiler!$H$20),INDEX(2_Girdiler!$B$21:$I$21,G1168)+(F1168-INDEX(2_Girdiler!$B$20:$I$20,G1168))*(INDEX(2_Girdiler!$B$21:$I$21,G1168+1)-INDEX(2_Girdiler!$B$21:$I$21,G1168))/(INDEX(2_Girdiler!$B$20:$I$20,G1168+1)-INDEX(2_Girdiler!$B$20:$I$20,G1168)))</f>
        <v>6.47747484927345</v>
      </c>
      <c r="I1168" s="16" t="n">
        <f aca="false">H1168/2_Girdiler!$B$17</f>
        <v>2.59514216717686</v>
      </c>
      <c r="J1168" s="16" t="n">
        <f aca="false">D1168+I1168</f>
        <v>22.5144018695341</v>
      </c>
    </row>
    <row r="1169" customFormat="false" ht="15" hidden="false" customHeight="false" outlineLevel="0" collapsed="false">
      <c r="A1169" s="0" t="n">
        <v>1157</v>
      </c>
      <c r="B1169" s="7" t="n">
        <v>0.565903</v>
      </c>
      <c r="C1169" s="7" t="n">
        <v>0.48675</v>
      </c>
      <c r="D1169" s="16" t="n">
        <f aca="false">LOGINV(B1169,$B$7,$C$7)</f>
        <v>14.8544897275639</v>
      </c>
      <c r="E1169" s="16" t="n">
        <f aca="false">LOGINV(C1169,$B$8,$C$8)</f>
        <v>106.8885031169</v>
      </c>
      <c r="F1169" s="16" t="n">
        <f aca="false">$B$5/100*E1169*2_Girdiler!$B$14*2_Girdiler!$B$15*2_Girdiler!$B$16</f>
        <v>2.68931473842121</v>
      </c>
      <c r="G1169" s="16" t="n">
        <f aca="false">MIN(MATCH(F1169,2_Girdiler!$B$20:$I$20,1),7)</f>
        <v>1</v>
      </c>
      <c r="H1169" s="16" t="n">
        <f aca="false">IF(F1169&gt;=40,2_Girdiler!$I$21+(F1169-40)*(2_Girdiler!$I$21-2_Girdiler!$H$21)/(2_Girdiler!$I$20-2_Girdiler!$H$20),INDEX(2_Girdiler!$B$21:$I$21,G1169)+(F1169-INDEX(2_Girdiler!$B$20:$I$20,G1169))*(INDEX(2_Girdiler!$B$21:$I$21,G1169+1)-INDEX(2_Girdiler!$B$21:$I$21,G1169))/(INDEX(2_Girdiler!$B$20:$I$20,G1169+1)-INDEX(2_Girdiler!$B$20:$I$20,G1169)))</f>
        <v>5.91649242452667</v>
      </c>
      <c r="I1169" s="16" t="n">
        <f aca="false">H1169/2_Girdiler!$B$17</f>
        <v>2.37038959315972</v>
      </c>
      <c r="J1169" s="16" t="n">
        <f aca="false">D1169+I1169</f>
        <v>17.2248793207237</v>
      </c>
    </row>
    <row r="1170" customFormat="false" ht="15" hidden="false" customHeight="false" outlineLevel="0" collapsed="false">
      <c r="A1170" s="0" t="n">
        <v>1158</v>
      </c>
      <c r="B1170" s="7" t="n">
        <v>0.949799</v>
      </c>
      <c r="C1170" s="7" t="n">
        <v>0.997052</v>
      </c>
      <c r="D1170" s="16" t="n">
        <f aca="false">LOGINV(B1170,$B$7,$C$7)</f>
        <v>33.8370662838253</v>
      </c>
      <c r="E1170" s="16" t="n">
        <f aca="false">LOGINV(C1170,$B$8,$C$8)</f>
        <v>645.883813265609</v>
      </c>
      <c r="F1170" s="16" t="n">
        <f aca="false">$B$5/100*E1170*2_Girdiler!$B$14*2_Girdiler!$B$15*2_Girdiler!$B$16</f>
        <v>16.2504367417627</v>
      </c>
      <c r="G1170" s="16" t="n">
        <f aca="false">MIN(MATCH(F1170,2_Girdiler!$B$20:$I$20,1),7)</f>
        <v>4</v>
      </c>
      <c r="H1170" s="16" t="n">
        <f aca="false">IF(F1170&gt;=40,2_Girdiler!$I$21+(F1170-40)*(2_Girdiler!$I$21-2_Girdiler!$H$21)/(2_Girdiler!$I$20-2_Girdiler!$H$20),INDEX(2_Girdiler!$B$21:$I$21,G1170)+(F1170-INDEX(2_Girdiler!$B$20:$I$20,G1170))*(INDEX(2_Girdiler!$B$21:$I$21,G1170+1)-INDEX(2_Girdiler!$B$21:$I$21,G1170))/(INDEX(2_Girdiler!$B$20:$I$20,G1170+1)-INDEX(2_Girdiler!$B$20:$I$20,G1170)))</f>
        <v>24.1252183708814</v>
      </c>
      <c r="I1170" s="16" t="n">
        <f aca="false">H1170/2_Girdiler!$B$17</f>
        <v>9.66555223192363</v>
      </c>
      <c r="J1170" s="16" t="n">
        <f aca="false">D1170+I1170</f>
        <v>43.5026185157489</v>
      </c>
    </row>
    <row r="1171" customFormat="false" ht="15" hidden="false" customHeight="false" outlineLevel="0" collapsed="false">
      <c r="A1171" s="0" t="n">
        <v>1159</v>
      </c>
      <c r="B1171" s="7" t="n">
        <v>0.500908</v>
      </c>
      <c r="C1171" s="7" t="n">
        <v>0.53926</v>
      </c>
      <c r="D1171" s="16" t="n">
        <f aca="false">LOGINV(B1171,$B$7,$C$7)</f>
        <v>13.5592456955393</v>
      </c>
      <c r="E1171" s="16" t="n">
        <f aca="false">LOGINV(C1171,$B$8,$C$8)</f>
        <v>116.379425957861</v>
      </c>
      <c r="F1171" s="16" t="n">
        <f aca="false">$B$5/100*E1171*2_Girdiler!$B$14*2_Girdiler!$B$15*2_Girdiler!$B$16</f>
        <v>2.92810635709978</v>
      </c>
      <c r="G1171" s="16" t="n">
        <f aca="false">MIN(MATCH(F1171,2_Girdiler!$B$20:$I$20,1),7)</f>
        <v>1</v>
      </c>
      <c r="H1171" s="16" t="n">
        <f aca="false">IF(F1171&gt;=40,2_Girdiler!$I$21+(F1171-40)*(2_Girdiler!$I$21-2_Girdiler!$H$21)/(2_Girdiler!$I$20-2_Girdiler!$H$20),INDEX(2_Girdiler!$B$21:$I$21,G1171)+(F1171-INDEX(2_Girdiler!$B$20:$I$20,G1171))*(INDEX(2_Girdiler!$B$21:$I$21,G1171+1)-INDEX(2_Girdiler!$B$21:$I$21,G1171))/(INDEX(2_Girdiler!$B$20:$I$20,G1171+1)-INDEX(2_Girdiler!$B$20:$I$20,G1171)))</f>
        <v>6.44183398561953</v>
      </c>
      <c r="I1171" s="16" t="n">
        <f aca="false">H1171/2_Girdiler!$B$17</f>
        <v>2.58086297500782</v>
      </c>
      <c r="J1171" s="16" t="n">
        <f aca="false">D1171+I1171</f>
        <v>16.1401086705471</v>
      </c>
    </row>
    <row r="1172" customFormat="false" ht="15" hidden="false" customHeight="false" outlineLevel="0" collapsed="false">
      <c r="A1172" s="0" t="n">
        <v>1160</v>
      </c>
      <c r="B1172" s="7" t="n">
        <v>0.007537</v>
      </c>
      <c r="C1172" s="7" t="n">
        <v>0.763153</v>
      </c>
      <c r="D1172" s="16" t="n">
        <f aca="false">LOGINV(B1172,$B$7,$C$7)</f>
        <v>3.49378482996505</v>
      </c>
      <c r="E1172" s="16" t="n">
        <f aca="false">LOGINV(C1172,$B$8,$C$8)</f>
        <v>173.420272937841</v>
      </c>
      <c r="F1172" s="16" t="n">
        <f aca="false">$B$5/100*E1172*2_Girdiler!$B$14*2_Girdiler!$B$15*2_Girdiler!$B$16</f>
        <v>4.36325406711609</v>
      </c>
      <c r="G1172" s="16" t="n">
        <f aca="false">MIN(MATCH(F1172,2_Girdiler!$B$20:$I$20,1),7)</f>
        <v>1</v>
      </c>
      <c r="H1172" s="16" t="n">
        <f aca="false">IF(F1172&gt;=40,2_Girdiler!$I$21+(F1172-40)*(2_Girdiler!$I$21-2_Girdiler!$H$21)/(2_Girdiler!$I$20-2_Girdiler!$H$20),INDEX(2_Girdiler!$B$21:$I$21,G1172)+(F1172-INDEX(2_Girdiler!$B$20:$I$20,G1172))*(INDEX(2_Girdiler!$B$21:$I$21,G1172+1)-INDEX(2_Girdiler!$B$21:$I$21,G1172))/(INDEX(2_Girdiler!$B$20:$I$20,G1172+1)-INDEX(2_Girdiler!$B$20:$I$20,G1172)))</f>
        <v>9.59915894765539</v>
      </c>
      <c r="I1172" s="16" t="n">
        <f aca="false">H1172/2_Girdiler!$B$17</f>
        <v>3.84581688607988</v>
      </c>
      <c r="J1172" s="16" t="n">
        <f aca="false">D1172+I1172</f>
        <v>7.33960171604494</v>
      </c>
    </row>
    <row r="1173" customFormat="false" ht="15" hidden="false" customHeight="false" outlineLevel="0" collapsed="false">
      <c r="A1173" s="0" t="n">
        <v>1161</v>
      </c>
      <c r="B1173" s="7" t="n">
        <v>0.700145</v>
      </c>
      <c r="C1173" s="7" t="n">
        <v>0.0768</v>
      </c>
      <c r="D1173" s="16" t="n">
        <f aca="false">LOGINV(B1173,$B$7,$C$7)</f>
        <v>18.1438802317214</v>
      </c>
      <c r="E1173" s="16" t="n">
        <f aca="false">LOGINV(C1173,$B$8,$C$8)</f>
        <v>43.4732424071737</v>
      </c>
      <c r="F1173" s="16" t="n">
        <f aca="false">$B$5/100*E1173*2_Girdiler!$B$14*2_Girdiler!$B$15*2_Girdiler!$B$16</f>
        <v>1.09378677896449</v>
      </c>
      <c r="G1173" s="16" t="n">
        <f aca="false">MIN(MATCH(F1173,2_Girdiler!$B$20:$I$20,1),7)</f>
        <v>1</v>
      </c>
      <c r="H1173" s="16" t="n">
        <f aca="false">IF(F1173&gt;=40,2_Girdiler!$I$21+(F1173-40)*(2_Girdiler!$I$21-2_Girdiler!$H$21)/(2_Girdiler!$I$20-2_Girdiler!$H$20),INDEX(2_Girdiler!$B$21:$I$21,G1173)+(F1173-INDEX(2_Girdiler!$B$20:$I$20,G1173))*(INDEX(2_Girdiler!$B$21:$I$21,G1173+1)-INDEX(2_Girdiler!$B$21:$I$21,G1173))/(INDEX(2_Girdiler!$B$20:$I$20,G1173+1)-INDEX(2_Girdiler!$B$20:$I$20,G1173)))</f>
        <v>2.40633091372188</v>
      </c>
      <c r="I1173" s="16" t="n">
        <f aca="false">H1173/2_Girdiler!$B$17</f>
        <v>0.96407488530524</v>
      </c>
      <c r="J1173" s="16" t="n">
        <f aca="false">D1173+I1173</f>
        <v>19.1079551170266</v>
      </c>
    </row>
    <row r="1174" customFormat="false" ht="15" hidden="false" customHeight="false" outlineLevel="0" collapsed="false">
      <c r="A1174" s="0" t="n">
        <v>1162</v>
      </c>
      <c r="B1174" s="7" t="n">
        <v>0.130176</v>
      </c>
      <c r="C1174" s="7" t="n">
        <v>0.05709</v>
      </c>
      <c r="D1174" s="16" t="n">
        <f aca="false">LOGINV(B1174,$B$7,$C$7)</f>
        <v>7.23125866186295</v>
      </c>
      <c r="E1174" s="16" t="n">
        <f aca="false">LOGINV(C1174,$B$8,$C$8)</f>
        <v>39.3913086098391</v>
      </c>
      <c r="F1174" s="16" t="n">
        <f aca="false">$B$5/100*E1174*2_Girdiler!$B$14*2_Girdiler!$B$15*2_Girdiler!$B$16</f>
        <v>0.991085324623553</v>
      </c>
      <c r="G1174" s="16" t="n">
        <f aca="false">MIN(MATCH(F1174,2_Girdiler!$B$20:$I$20,1),7)</f>
        <v>1</v>
      </c>
      <c r="H1174" s="16" t="n">
        <f aca="false">IF(F1174&gt;=40,2_Girdiler!$I$21+(F1174-40)*(2_Girdiler!$I$21-2_Girdiler!$H$21)/(2_Girdiler!$I$20-2_Girdiler!$H$20),INDEX(2_Girdiler!$B$21:$I$21,G1174)+(F1174-INDEX(2_Girdiler!$B$20:$I$20,G1174))*(INDEX(2_Girdiler!$B$21:$I$21,G1174+1)-INDEX(2_Girdiler!$B$21:$I$21,G1174))/(INDEX(2_Girdiler!$B$20:$I$20,G1174+1)-INDEX(2_Girdiler!$B$20:$I$20,G1174)))</f>
        <v>2.18038771417182</v>
      </c>
      <c r="I1174" s="16" t="n">
        <f aca="false">H1174/2_Girdiler!$B$17</f>
        <v>0.873552770100888</v>
      </c>
      <c r="J1174" s="16" t="n">
        <f aca="false">D1174+I1174</f>
        <v>8.10481143196384</v>
      </c>
    </row>
    <row r="1175" customFormat="false" ht="15" hidden="false" customHeight="false" outlineLevel="0" collapsed="false">
      <c r="A1175" s="0" t="n">
        <v>1163</v>
      </c>
      <c r="B1175" s="7" t="n">
        <v>0.429973</v>
      </c>
      <c r="C1175" s="7" t="n">
        <v>0.567674</v>
      </c>
      <c r="D1175" s="16" t="n">
        <f aca="false">LOGINV(B1175,$B$7,$C$7)</f>
        <v>12.2736013561671</v>
      </c>
      <c r="E1175" s="16" t="n">
        <f aca="false">LOGINV(C1175,$B$8,$C$8)</f>
        <v>121.906949933558</v>
      </c>
      <c r="F1175" s="16" t="n">
        <f aca="false">$B$5/100*E1175*2_Girdiler!$B$14*2_Girdiler!$B$15*2_Girdiler!$B$16</f>
        <v>3.06717886032832</v>
      </c>
      <c r="G1175" s="16" t="n">
        <f aca="false">MIN(MATCH(F1175,2_Girdiler!$B$20:$I$20,1),7)</f>
        <v>1</v>
      </c>
      <c r="H1175" s="16" t="n">
        <f aca="false">IF(F1175&gt;=40,2_Girdiler!$I$21+(F1175-40)*(2_Girdiler!$I$21-2_Girdiler!$H$21)/(2_Girdiler!$I$20-2_Girdiler!$H$20),INDEX(2_Girdiler!$B$21:$I$21,G1175)+(F1175-INDEX(2_Girdiler!$B$20:$I$20,G1175))*(INDEX(2_Girdiler!$B$21:$I$21,G1175+1)-INDEX(2_Girdiler!$B$21:$I$21,G1175))/(INDEX(2_Girdiler!$B$20:$I$20,G1175+1)-INDEX(2_Girdiler!$B$20:$I$20,G1175)))</f>
        <v>6.7477934927223</v>
      </c>
      <c r="I1175" s="16" t="n">
        <f aca="false">H1175/2_Girdiler!$B$17</f>
        <v>2.7034429057381</v>
      </c>
      <c r="J1175" s="16" t="n">
        <f aca="false">D1175+I1175</f>
        <v>14.9770442619052</v>
      </c>
    </row>
    <row r="1176" customFormat="false" ht="15" hidden="false" customHeight="false" outlineLevel="0" collapsed="false">
      <c r="A1176" s="0" t="n">
        <v>1164</v>
      </c>
      <c r="B1176" s="7" t="n">
        <v>0.07906</v>
      </c>
      <c r="C1176" s="7" t="n">
        <v>0.950121</v>
      </c>
      <c r="D1176" s="16" t="n">
        <f aca="false">LOGINV(B1176,$B$7,$C$7)</f>
        <v>6.16613955039019</v>
      </c>
      <c r="E1176" s="16" t="n">
        <f aca="false">LOGINV(C1176,$B$8,$C$8)</f>
        <v>315.999336407857</v>
      </c>
      <c r="F1176" s="16" t="n">
        <f aca="false">$B$5/100*E1176*2_Girdiler!$B$14*2_Girdiler!$B$15*2_Girdiler!$B$16</f>
        <v>7.95054330402169</v>
      </c>
      <c r="G1176" s="16" t="n">
        <f aca="false">MIN(MATCH(F1176,2_Girdiler!$B$20:$I$20,1),7)</f>
        <v>2</v>
      </c>
      <c r="H1176" s="16" t="n">
        <f aca="false">IF(F1176&gt;=40,2_Girdiler!$I$21+(F1176-40)*(2_Girdiler!$I$21-2_Girdiler!$H$21)/(2_Girdiler!$I$20-2_Girdiler!$H$20),INDEX(2_Girdiler!$B$21:$I$21,G1176)+(F1176-INDEX(2_Girdiler!$B$20:$I$20,G1176))*(INDEX(2_Girdiler!$B$21:$I$21,G1176+1)-INDEX(2_Girdiler!$B$21:$I$21,G1176))/(INDEX(2_Girdiler!$B$20:$I$20,G1176+1)-INDEX(2_Girdiler!$B$20:$I$20,G1176)))</f>
        <v>15.7208692864347</v>
      </c>
      <c r="I1176" s="16" t="n">
        <f aca="false">H1176/2_Girdiler!$B$17</f>
        <v>6.2984251948857</v>
      </c>
      <c r="J1176" s="16" t="n">
        <f aca="false">D1176+I1176</f>
        <v>12.4645647452759</v>
      </c>
    </row>
    <row r="1177" customFormat="false" ht="15" hidden="false" customHeight="false" outlineLevel="0" collapsed="false">
      <c r="A1177" s="0" t="n">
        <v>1165</v>
      </c>
      <c r="B1177" s="7" t="n">
        <v>0.052947</v>
      </c>
      <c r="C1177" s="7" t="n">
        <v>0.155744</v>
      </c>
      <c r="D1177" s="16" t="n">
        <f aca="false">LOGINV(B1177,$B$7,$C$7)</f>
        <v>5.49877196565586</v>
      </c>
      <c r="E1177" s="16" t="n">
        <f aca="false">LOGINV(C1177,$B$8,$C$8)</f>
        <v>56.8215425768586</v>
      </c>
      <c r="F1177" s="16" t="n">
        <f aca="false">$B$5/100*E1177*2_Girdiler!$B$14*2_Girdiler!$B$15*2_Girdiler!$B$16</f>
        <v>1.42963001123376</v>
      </c>
      <c r="G1177" s="16" t="n">
        <f aca="false">MIN(MATCH(F1177,2_Girdiler!$B$20:$I$20,1),7)</f>
        <v>1</v>
      </c>
      <c r="H1177" s="16" t="n">
        <f aca="false">IF(F1177&gt;=40,2_Girdiler!$I$21+(F1177-40)*(2_Girdiler!$I$21-2_Girdiler!$H$21)/(2_Girdiler!$I$20-2_Girdiler!$H$20),INDEX(2_Girdiler!$B$21:$I$21,G1177)+(F1177-INDEX(2_Girdiler!$B$20:$I$20,G1177))*(INDEX(2_Girdiler!$B$21:$I$21,G1177+1)-INDEX(2_Girdiler!$B$21:$I$21,G1177))/(INDEX(2_Girdiler!$B$20:$I$20,G1177+1)-INDEX(2_Girdiler!$B$20:$I$20,G1177)))</f>
        <v>3.14518602471428</v>
      </c>
      <c r="I1177" s="16" t="n">
        <f aca="false">H1177/2_Girdiler!$B$17</f>
        <v>1.26009055477335</v>
      </c>
      <c r="J1177" s="16" t="n">
        <f aca="false">D1177+I1177</f>
        <v>6.75886252042921</v>
      </c>
    </row>
    <row r="1178" customFormat="false" ht="15" hidden="false" customHeight="false" outlineLevel="0" collapsed="false">
      <c r="A1178" s="0" t="n">
        <v>1166</v>
      </c>
      <c r="B1178" s="7" t="n">
        <v>0.788897</v>
      </c>
      <c r="C1178" s="7" t="n">
        <v>0.654152</v>
      </c>
      <c r="D1178" s="16" t="n">
        <f aca="false">LOGINV(B1178,$B$7,$C$7)</f>
        <v>21.1823695246755</v>
      </c>
      <c r="E1178" s="16" t="n">
        <f aca="false">LOGINV(C1178,$B$8,$C$8)</f>
        <v>141.062776897812</v>
      </c>
      <c r="F1178" s="16" t="n">
        <f aca="false">$B$5/100*E1178*2_Girdiler!$B$14*2_Girdiler!$B$15*2_Girdiler!$B$16</f>
        <v>3.54913946674894</v>
      </c>
      <c r="G1178" s="16" t="n">
        <f aca="false">MIN(MATCH(F1178,2_Girdiler!$B$20:$I$20,1),7)</f>
        <v>1</v>
      </c>
      <c r="H1178" s="16" t="n">
        <f aca="false">IF(F1178&gt;=40,2_Girdiler!$I$21+(F1178-40)*(2_Girdiler!$I$21-2_Girdiler!$H$21)/(2_Girdiler!$I$20-2_Girdiler!$H$20),INDEX(2_Girdiler!$B$21:$I$21,G1178)+(F1178-INDEX(2_Girdiler!$B$20:$I$20,G1178))*(INDEX(2_Girdiler!$B$21:$I$21,G1178+1)-INDEX(2_Girdiler!$B$21:$I$21,G1178))/(INDEX(2_Girdiler!$B$20:$I$20,G1178+1)-INDEX(2_Girdiler!$B$20:$I$20,G1178)))</f>
        <v>7.80810682684768</v>
      </c>
      <c r="I1178" s="16" t="n">
        <f aca="false">H1178/2_Girdiler!$B$17</f>
        <v>3.12824792742295</v>
      </c>
      <c r="J1178" s="16" t="n">
        <f aca="false">D1178+I1178</f>
        <v>24.3106174520985</v>
      </c>
    </row>
    <row r="1179" customFormat="false" ht="15" hidden="false" customHeight="false" outlineLevel="0" collapsed="false">
      <c r="A1179" s="0" t="n">
        <v>1167</v>
      </c>
      <c r="B1179" s="7" t="n">
        <v>0.849306</v>
      </c>
      <c r="C1179" s="7" t="n">
        <v>0.90743</v>
      </c>
      <c r="D1179" s="16" t="n">
        <f aca="false">LOGINV(B1179,$B$7,$C$7)</f>
        <v>24.0913153036965</v>
      </c>
      <c r="E1179" s="16" t="n">
        <f aca="false">LOGINV(C1179,$B$8,$C$8)</f>
        <v>256.871816673643</v>
      </c>
      <c r="F1179" s="16" t="n">
        <f aca="false">$B$5/100*E1179*2_Girdiler!$B$14*2_Girdiler!$B$15*2_Girdiler!$B$16</f>
        <v>6.46289490750886</v>
      </c>
      <c r="G1179" s="16" t="n">
        <f aca="false">MIN(MATCH(F1179,2_Girdiler!$B$20:$I$20,1),7)</f>
        <v>2</v>
      </c>
      <c r="H1179" s="16" t="n">
        <f aca="false">IF(F1179&gt;=40,2_Girdiler!$I$21+(F1179-40)*(2_Girdiler!$I$21-2_Girdiler!$H$21)/(2_Girdiler!$I$20-2_Girdiler!$H$20),INDEX(2_Girdiler!$B$21:$I$21,G1179)+(F1179-INDEX(2_Girdiler!$B$20:$I$20,G1179))*(INDEX(2_Girdiler!$B$21:$I$21,G1179+1)-INDEX(2_Girdiler!$B$21:$I$21,G1179))/(INDEX(2_Girdiler!$B$20:$I$20,G1179+1)-INDEX(2_Girdiler!$B$20:$I$20,G1179)))</f>
        <v>13.3406318520142</v>
      </c>
      <c r="I1179" s="16" t="n">
        <f aca="false">H1179/2_Girdiler!$B$17</f>
        <v>5.3448044278903</v>
      </c>
      <c r="J1179" s="16" t="n">
        <f aca="false">D1179+I1179</f>
        <v>29.4361197315868</v>
      </c>
    </row>
    <row r="1180" customFormat="false" ht="15" hidden="false" customHeight="false" outlineLevel="0" collapsed="false">
      <c r="A1180" s="0" t="n">
        <v>1168</v>
      </c>
      <c r="B1180" s="7" t="n">
        <v>0.983404</v>
      </c>
      <c r="C1180" s="7" t="n">
        <v>0.608133</v>
      </c>
      <c r="D1180" s="16" t="n">
        <f aca="false">LOGINV(B1180,$B$7,$C$7)</f>
        <v>44.3860129080747</v>
      </c>
      <c r="E1180" s="16" t="n">
        <f aca="false">LOGINV(C1180,$B$8,$C$8)</f>
        <v>130.371831103845</v>
      </c>
      <c r="F1180" s="16" t="n">
        <f aca="false">$B$5/100*E1180*2_Girdiler!$B$14*2_Girdiler!$B$15*2_Girdiler!$B$16</f>
        <v>3.28015527057273</v>
      </c>
      <c r="G1180" s="16" t="n">
        <f aca="false">MIN(MATCH(F1180,2_Girdiler!$B$20:$I$20,1),7)</f>
        <v>1</v>
      </c>
      <c r="H1180" s="16" t="n">
        <f aca="false">IF(F1180&gt;=40,2_Girdiler!$I$21+(F1180-40)*(2_Girdiler!$I$21-2_Girdiler!$H$21)/(2_Girdiler!$I$20-2_Girdiler!$H$20),INDEX(2_Girdiler!$B$21:$I$21,G1180)+(F1180-INDEX(2_Girdiler!$B$20:$I$20,G1180))*(INDEX(2_Girdiler!$B$21:$I$21,G1180+1)-INDEX(2_Girdiler!$B$21:$I$21,G1180))/(INDEX(2_Girdiler!$B$20:$I$20,G1180+1)-INDEX(2_Girdiler!$B$20:$I$20,G1180)))</f>
        <v>7.21634159526001</v>
      </c>
      <c r="I1180" s="16" t="n">
        <f aca="false">H1180/2_Girdiler!$B$17</f>
        <v>2.89116249810097</v>
      </c>
      <c r="J1180" s="16" t="n">
        <f aca="false">D1180+I1180</f>
        <v>47.2771754061756</v>
      </c>
    </row>
    <row r="1181" customFormat="false" ht="15" hidden="false" customHeight="false" outlineLevel="0" collapsed="false">
      <c r="A1181" s="0" t="n">
        <v>1169</v>
      </c>
      <c r="B1181" s="7" t="n">
        <v>0.574466</v>
      </c>
      <c r="C1181" s="7" t="n">
        <v>0.014953</v>
      </c>
      <c r="D1181" s="16" t="n">
        <f aca="false">LOGINV(B1181,$B$7,$C$7)</f>
        <v>15.0361175569375</v>
      </c>
      <c r="E1181" s="16" t="n">
        <f aca="false">LOGINV(C1181,$B$8,$C$8)</f>
        <v>26.8867497000506</v>
      </c>
      <c r="F1181" s="16" t="n">
        <f aca="false">$B$5/100*E1181*2_Girdiler!$B$14*2_Girdiler!$B$15*2_Girdiler!$B$16</f>
        <v>0.676470622453272</v>
      </c>
      <c r="G1181" s="16" t="n">
        <f aca="false">MIN(MATCH(F1181,2_Girdiler!$B$20:$I$20,1),7)</f>
        <v>1</v>
      </c>
      <c r="H1181" s="16" t="n">
        <f aca="false">IF(F1181&gt;=40,2_Girdiler!$I$21+(F1181-40)*(2_Girdiler!$I$21-2_Girdiler!$H$21)/(2_Girdiler!$I$20-2_Girdiler!$H$20),INDEX(2_Girdiler!$B$21:$I$21,G1181)+(F1181-INDEX(2_Girdiler!$B$20:$I$20,G1181))*(INDEX(2_Girdiler!$B$21:$I$21,G1181+1)-INDEX(2_Girdiler!$B$21:$I$21,G1181))/(INDEX(2_Girdiler!$B$20:$I$20,G1181+1)-INDEX(2_Girdiler!$B$20:$I$20,G1181)))</f>
        <v>1.4882353693972</v>
      </c>
      <c r="I1181" s="16" t="n">
        <f aca="false">H1181/2_Girdiler!$B$17</f>
        <v>0.596248144790545</v>
      </c>
      <c r="J1181" s="16" t="n">
        <f aca="false">D1181+I1181</f>
        <v>15.6323657017281</v>
      </c>
    </row>
    <row r="1182" customFormat="false" ht="15" hidden="false" customHeight="false" outlineLevel="0" collapsed="false">
      <c r="A1182" s="0" t="n">
        <v>1170</v>
      </c>
      <c r="B1182" s="7" t="n">
        <v>0.473653</v>
      </c>
      <c r="C1182" s="7" t="n">
        <v>0.281308</v>
      </c>
      <c r="D1182" s="16" t="n">
        <f aca="false">LOGINV(B1182,$B$7,$C$7)</f>
        <v>13.0522601895752</v>
      </c>
      <c r="E1182" s="16" t="n">
        <f aca="false">LOGINV(C1182,$B$8,$C$8)</f>
        <v>75.1518143085447</v>
      </c>
      <c r="F1182" s="16" t="n">
        <f aca="false">$B$5/100*E1182*2_Girdiler!$B$14*2_Girdiler!$B$15*2_Girdiler!$B$16</f>
        <v>1.89081964800299</v>
      </c>
      <c r="G1182" s="16" t="n">
        <f aca="false">MIN(MATCH(F1182,2_Girdiler!$B$20:$I$20,1),7)</f>
        <v>1</v>
      </c>
      <c r="H1182" s="16" t="n">
        <f aca="false">IF(F1182&gt;=40,2_Girdiler!$I$21+(F1182-40)*(2_Girdiler!$I$21-2_Girdiler!$H$21)/(2_Girdiler!$I$20-2_Girdiler!$H$20),INDEX(2_Girdiler!$B$21:$I$21,G1182)+(F1182-INDEX(2_Girdiler!$B$20:$I$20,G1182))*(INDEX(2_Girdiler!$B$21:$I$21,G1182+1)-INDEX(2_Girdiler!$B$21:$I$21,G1182))/(INDEX(2_Girdiler!$B$20:$I$20,G1182+1)-INDEX(2_Girdiler!$B$20:$I$20,G1182)))</f>
        <v>4.15980322560657</v>
      </c>
      <c r="I1182" s="16" t="n">
        <f aca="false">H1182/2_Girdiler!$B$17</f>
        <v>1.66658783077186</v>
      </c>
      <c r="J1182" s="16" t="n">
        <f aca="false">D1182+I1182</f>
        <v>14.7188480203471</v>
      </c>
    </row>
    <row r="1183" customFormat="false" ht="15" hidden="false" customHeight="false" outlineLevel="0" collapsed="false">
      <c r="A1183" s="0" t="n">
        <v>1171</v>
      </c>
      <c r="B1183" s="7" t="n">
        <v>0.061853</v>
      </c>
      <c r="C1183" s="7" t="n">
        <v>0.620189</v>
      </c>
      <c r="D1183" s="16" t="n">
        <f aca="false">LOGINV(B1183,$B$7,$C$7)</f>
        <v>5.74159416035854</v>
      </c>
      <c r="E1183" s="16" t="n">
        <f aca="false">LOGINV(C1183,$B$8,$C$8)</f>
        <v>133.051645795268</v>
      </c>
      <c r="F1183" s="16" t="n">
        <f aca="false">$B$5/100*E1183*2_Girdiler!$B$14*2_Girdiler!$B$15*2_Girdiler!$B$16</f>
        <v>3.34757940820895</v>
      </c>
      <c r="G1183" s="16" t="n">
        <f aca="false">MIN(MATCH(F1183,2_Girdiler!$B$20:$I$20,1),7)</f>
        <v>1</v>
      </c>
      <c r="H1183" s="16" t="n">
        <f aca="false">IF(F1183&gt;=40,2_Girdiler!$I$21+(F1183-40)*(2_Girdiler!$I$21-2_Girdiler!$H$21)/(2_Girdiler!$I$20-2_Girdiler!$H$20),INDEX(2_Girdiler!$B$21:$I$21,G1183)+(F1183-INDEX(2_Girdiler!$B$20:$I$20,G1183))*(INDEX(2_Girdiler!$B$21:$I$21,G1183+1)-INDEX(2_Girdiler!$B$21:$I$21,G1183))/(INDEX(2_Girdiler!$B$20:$I$20,G1183+1)-INDEX(2_Girdiler!$B$20:$I$20,G1183)))</f>
        <v>7.3646746980597</v>
      </c>
      <c r="I1183" s="16" t="n">
        <f aca="false">H1183/2_Girdiler!$B$17</f>
        <v>2.95059082454315</v>
      </c>
      <c r="J1183" s="16" t="n">
        <f aca="false">D1183+I1183</f>
        <v>8.69218498490168</v>
      </c>
    </row>
    <row r="1184" customFormat="false" ht="15" hidden="false" customHeight="false" outlineLevel="0" collapsed="false">
      <c r="A1184" s="0" t="n">
        <v>1172</v>
      </c>
      <c r="B1184" s="7" t="n">
        <v>0.045291</v>
      </c>
      <c r="C1184" s="7" t="n">
        <v>0.630001</v>
      </c>
      <c r="D1184" s="16" t="n">
        <f aca="false">LOGINV(B1184,$B$7,$C$7)</f>
        <v>5.27243405356882</v>
      </c>
      <c r="E1184" s="16" t="n">
        <f aca="false">LOGINV(C1184,$B$8,$C$8)</f>
        <v>135.29290896897</v>
      </c>
      <c r="F1184" s="16" t="n">
        <f aca="false">$B$5/100*E1184*2_Girdiler!$B$14*2_Girdiler!$B$15*2_Girdiler!$B$16</f>
        <v>3.4039695896593</v>
      </c>
      <c r="G1184" s="16" t="n">
        <f aca="false">MIN(MATCH(F1184,2_Girdiler!$B$20:$I$20,1),7)</f>
        <v>1</v>
      </c>
      <c r="H1184" s="16" t="n">
        <f aca="false">IF(F1184&gt;=40,2_Girdiler!$I$21+(F1184-40)*(2_Girdiler!$I$21-2_Girdiler!$H$21)/(2_Girdiler!$I$20-2_Girdiler!$H$20),INDEX(2_Girdiler!$B$21:$I$21,G1184)+(F1184-INDEX(2_Girdiler!$B$20:$I$20,G1184))*(INDEX(2_Girdiler!$B$21:$I$21,G1184+1)-INDEX(2_Girdiler!$B$21:$I$21,G1184))/(INDEX(2_Girdiler!$B$20:$I$20,G1184+1)-INDEX(2_Girdiler!$B$20:$I$20,G1184)))</f>
        <v>7.48873309725045</v>
      </c>
      <c r="I1184" s="16" t="n">
        <f aca="false">H1184/2_Girdiler!$B$17</f>
        <v>3.00029370883432</v>
      </c>
      <c r="J1184" s="16" t="n">
        <f aca="false">D1184+I1184</f>
        <v>8.27272776240314</v>
      </c>
    </row>
    <row r="1185" customFormat="false" ht="15" hidden="false" customHeight="false" outlineLevel="0" collapsed="false">
      <c r="A1185" s="0" t="n">
        <v>1173</v>
      </c>
      <c r="B1185" s="7" t="n">
        <v>0.963077</v>
      </c>
      <c r="C1185" s="7" t="n">
        <v>0.416822</v>
      </c>
      <c r="D1185" s="16" t="n">
        <f aca="false">LOGINV(B1185,$B$7,$C$7)</f>
        <v>36.6784532717829</v>
      </c>
      <c r="E1185" s="16" t="n">
        <f aca="false">LOGINV(C1185,$B$8,$C$8)</f>
        <v>95.3595524170295</v>
      </c>
      <c r="F1185" s="16" t="n">
        <f aca="false">$B$5/100*E1185*2_Girdiler!$B$14*2_Girdiler!$B$15*2_Girdiler!$B$16</f>
        <v>2.39924633881246</v>
      </c>
      <c r="G1185" s="16" t="n">
        <f aca="false">MIN(MATCH(F1185,2_Girdiler!$B$20:$I$20,1),7)</f>
        <v>1</v>
      </c>
      <c r="H1185" s="16" t="n">
        <f aca="false">IF(F1185&gt;=40,2_Girdiler!$I$21+(F1185-40)*(2_Girdiler!$I$21-2_Girdiler!$H$21)/(2_Girdiler!$I$20-2_Girdiler!$H$20),INDEX(2_Girdiler!$B$21:$I$21,G1185)+(F1185-INDEX(2_Girdiler!$B$20:$I$20,G1185))*(INDEX(2_Girdiler!$B$21:$I$21,G1185+1)-INDEX(2_Girdiler!$B$21:$I$21,G1185))/(INDEX(2_Girdiler!$B$20:$I$20,G1185+1)-INDEX(2_Girdiler!$B$20:$I$20,G1185)))</f>
        <v>5.27834194538742</v>
      </c>
      <c r="I1185" s="16" t="n">
        <f aca="false">H1185/2_Girdiler!$B$17</f>
        <v>2.11472033068406</v>
      </c>
      <c r="J1185" s="16" t="n">
        <f aca="false">D1185+I1185</f>
        <v>38.793173602467</v>
      </c>
    </row>
    <row r="1186" customFormat="false" ht="15" hidden="false" customHeight="false" outlineLevel="0" collapsed="false">
      <c r="A1186" s="0" t="n">
        <v>1174</v>
      </c>
      <c r="B1186" s="7" t="n">
        <v>0.655593</v>
      </c>
      <c r="C1186" s="7" t="n">
        <v>0.009366</v>
      </c>
      <c r="D1186" s="16" t="n">
        <f aca="false">LOGINV(B1186,$B$7,$C$7)</f>
        <v>16.928849447695</v>
      </c>
      <c r="E1186" s="16" t="n">
        <f aca="false">LOGINV(C1186,$B$8,$C$8)</f>
        <v>23.9453373483177</v>
      </c>
      <c r="F1186" s="16" t="n">
        <f aca="false">$B$5/100*E1186*2_Girdiler!$B$14*2_Girdiler!$B$15*2_Girdiler!$B$16</f>
        <v>0.602464687683673</v>
      </c>
      <c r="G1186" s="16" t="n">
        <f aca="false">MIN(MATCH(F1186,2_Girdiler!$B$20:$I$20,1),7)</f>
        <v>1</v>
      </c>
      <c r="H1186" s="16" t="n">
        <f aca="false">IF(F1186&gt;=40,2_Girdiler!$I$21+(F1186-40)*(2_Girdiler!$I$21-2_Girdiler!$H$21)/(2_Girdiler!$I$20-2_Girdiler!$H$20),INDEX(2_Girdiler!$B$21:$I$21,G1186)+(F1186-INDEX(2_Girdiler!$B$20:$I$20,G1186))*(INDEX(2_Girdiler!$B$21:$I$21,G1186+1)-INDEX(2_Girdiler!$B$21:$I$21,G1186))/(INDEX(2_Girdiler!$B$20:$I$20,G1186+1)-INDEX(2_Girdiler!$B$20:$I$20,G1186)))</f>
        <v>1.32542231290408</v>
      </c>
      <c r="I1186" s="16" t="n">
        <f aca="false">H1186/2_Girdiler!$B$17</f>
        <v>0.531018554849392</v>
      </c>
      <c r="J1186" s="16" t="n">
        <f aca="false">D1186+I1186</f>
        <v>17.4598680025444</v>
      </c>
    </row>
    <row r="1187" customFormat="false" ht="15" hidden="false" customHeight="false" outlineLevel="0" collapsed="false">
      <c r="A1187" s="0" t="n">
        <v>1175</v>
      </c>
      <c r="B1187" s="7" t="n">
        <v>0.355669</v>
      </c>
      <c r="C1187" s="7" t="n">
        <v>0.110386</v>
      </c>
      <c r="D1187" s="16" t="n">
        <f aca="false">LOGINV(B1187,$B$7,$C$7)</f>
        <v>11.0179825664542</v>
      </c>
      <c r="E1187" s="16" t="n">
        <f aca="false">LOGINV(C1187,$B$8,$C$8)</f>
        <v>49.5423878965149</v>
      </c>
      <c r="F1187" s="16" t="n">
        <f aca="false">$B$5/100*E1187*2_Girdiler!$B$14*2_Girdiler!$B$15*2_Girdiler!$B$16</f>
        <v>1.24648647947632</v>
      </c>
      <c r="G1187" s="16" t="n">
        <f aca="false">MIN(MATCH(F1187,2_Girdiler!$B$20:$I$20,1),7)</f>
        <v>1</v>
      </c>
      <c r="H1187" s="16" t="n">
        <f aca="false">IF(F1187&gt;=40,2_Girdiler!$I$21+(F1187-40)*(2_Girdiler!$I$21-2_Girdiler!$H$21)/(2_Girdiler!$I$20-2_Girdiler!$H$20),INDEX(2_Girdiler!$B$21:$I$21,G1187)+(F1187-INDEX(2_Girdiler!$B$20:$I$20,G1187))*(INDEX(2_Girdiler!$B$21:$I$21,G1187+1)-INDEX(2_Girdiler!$B$21:$I$21,G1187))/(INDEX(2_Girdiler!$B$20:$I$20,G1187+1)-INDEX(2_Girdiler!$B$20:$I$20,G1187)))</f>
        <v>2.74227025484789</v>
      </c>
      <c r="I1187" s="16" t="n">
        <f aca="false">H1187/2_Girdiler!$B$17</f>
        <v>1.09866596748714</v>
      </c>
      <c r="J1187" s="16" t="n">
        <f aca="false">D1187+I1187</f>
        <v>12.1166485339413</v>
      </c>
    </row>
    <row r="1188" customFormat="false" ht="15" hidden="false" customHeight="false" outlineLevel="0" collapsed="false">
      <c r="A1188" s="0" t="n">
        <v>1176</v>
      </c>
      <c r="B1188" s="7" t="n">
        <v>0.253956</v>
      </c>
      <c r="C1188" s="7" t="n">
        <v>0.024823</v>
      </c>
      <c r="D1188" s="16" t="n">
        <f aca="false">LOGINV(B1188,$B$7,$C$7)</f>
        <v>9.36284962097852</v>
      </c>
      <c r="E1188" s="16" t="n">
        <f aca="false">LOGINV(C1188,$B$8,$C$8)</f>
        <v>30.7568167163236</v>
      </c>
      <c r="F1188" s="16" t="n">
        <f aca="false">$B$5/100*E1188*2_Girdiler!$B$14*2_Girdiler!$B$15*2_Girdiler!$B$16</f>
        <v>0.773841508582701</v>
      </c>
      <c r="G1188" s="16" t="n">
        <f aca="false">MIN(MATCH(F1188,2_Girdiler!$B$20:$I$20,1),7)</f>
        <v>1</v>
      </c>
      <c r="H1188" s="16" t="n">
        <f aca="false">IF(F1188&gt;=40,2_Girdiler!$I$21+(F1188-40)*(2_Girdiler!$I$21-2_Girdiler!$H$21)/(2_Girdiler!$I$20-2_Girdiler!$H$20),INDEX(2_Girdiler!$B$21:$I$21,G1188)+(F1188-INDEX(2_Girdiler!$B$20:$I$20,G1188))*(INDEX(2_Girdiler!$B$21:$I$21,G1188+1)-INDEX(2_Girdiler!$B$21:$I$21,G1188))/(INDEX(2_Girdiler!$B$20:$I$20,G1188+1)-INDEX(2_Girdiler!$B$20:$I$20,G1188)))</f>
        <v>1.70245131888194</v>
      </c>
      <c r="I1188" s="16" t="n">
        <f aca="false">H1188/2_Girdiler!$B$17</f>
        <v>0.682071842500778</v>
      </c>
      <c r="J1188" s="16" t="n">
        <f aca="false">D1188+I1188</f>
        <v>10.0449214634793</v>
      </c>
    </row>
    <row r="1189" customFormat="false" ht="15" hidden="false" customHeight="false" outlineLevel="0" collapsed="false">
      <c r="A1189" s="0" t="n">
        <v>1177</v>
      </c>
      <c r="B1189" s="7" t="n">
        <v>0.491723</v>
      </c>
      <c r="C1189" s="7" t="n">
        <v>0.777296</v>
      </c>
      <c r="D1189" s="16" t="n">
        <f aca="false">LOGINV(B1189,$B$7,$C$7)</f>
        <v>13.3863374093848</v>
      </c>
      <c r="E1189" s="16" t="n">
        <f aca="false">LOGINV(C1189,$B$8,$C$8)</f>
        <v>178.717354468393</v>
      </c>
      <c r="F1189" s="16" t="n">
        <f aca="false">$B$5/100*E1189*2_Girdiler!$B$14*2_Girdiler!$B$15*2_Girdiler!$B$16</f>
        <v>4.49652863842477</v>
      </c>
      <c r="G1189" s="16" t="n">
        <f aca="false">MIN(MATCH(F1189,2_Girdiler!$B$20:$I$20,1),7)</f>
        <v>1</v>
      </c>
      <c r="H1189" s="16" t="n">
        <f aca="false">IF(F1189&gt;=40,2_Girdiler!$I$21+(F1189-40)*(2_Girdiler!$I$21-2_Girdiler!$H$21)/(2_Girdiler!$I$20-2_Girdiler!$H$20),INDEX(2_Girdiler!$B$21:$I$21,G1189)+(F1189-INDEX(2_Girdiler!$B$20:$I$20,G1189))*(INDEX(2_Girdiler!$B$21:$I$21,G1189+1)-INDEX(2_Girdiler!$B$21:$I$21,G1189))/(INDEX(2_Girdiler!$B$20:$I$20,G1189+1)-INDEX(2_Girdiler!$B$20:$I$20,G1189)))</f>
        <v>9.89236300453449</v>
      </c>
      <c r="I1189" s="16" t="n">
        <f aca="false">H1189/2_Girdiler!$B$17</f>
        <v>3.96328646015004</v>
      </c>
      <c r="J1189" s="16" t="n">
        <f aca="false">D1189+I1189</f>
        <v>17.3496238695348</v>
      </c>
    </row>
    <row r="1190" customFormat="false" ht="15" hidden="false" customHeight="false" outlineLevel="0" collapsed="false">
      <c r="A1190" s="0" t="n">
        <v>1178</v>
      </c>
      <c r="B1190" s="7" t="n">
        <v>0.731679</v>
      </c>
      <c r="C1190" s="7" t="n">
        <v>0.983973</v>
      </c>
      <c r="D1190" s="16" t="n">
        <f aca="false">LOGINV(B1190,$B$7,$C$7)</f>
        <v>19.1100969874082</v>
      </c>
      <c r="E1190" s="16" t="n">
        <f aca="false">LOGINV(C1190,$B$8,$C$8)</f>
        <v>435.72486758307</v>
      </c>
      <c r="F1190" s="16" t="n">
        <f aca="false">$B$5/100*E1190*2_Girdiler!$B$14*2_Girdiler!$B$15*2_Girdiler!$B$16</f>
        <v>10.96283766839</v>
      </c>
      <c r="G1190" s="16" t="n">
        <f aca="false">MIN(MATCH(F1190,2_Girdiler!$B$20:$I$20,1),7)</f>
        <v>3</v>
      </c>
      <c r="H1190" s="16" t="n">
        <f aca="false">IF(F1190&gt;=40,2_Girdiler!$I$21+(F1190-40)*(2_Girdiler!$I$21-2_Girdiler!$H$21)/(2_Girdiler!$I$20-2_Girdiler!$H$20),INDEX(2_Girdiler!$B$21:$I$21,G1190)+(F1190-INDEX(2_Girdiler!$B$20:$I$20,G1190))*(INDEX(2_Girdiler!$B$21:$I$21,G1190+1)-INDEX(2_Girdiler!$B$21:$I$21,G1190))/(INDEX(2_Girdiler!$B$20:$I$20,G1190+1)-INDEX(2_Girdiler!$B$20:$I$20,G1190)))</f>
        <v>19.866553901551</v>
      </c>
      <c r="I1190" s="16" t="n">
        <f aca="false">H1190/2_Girdiler!$B$17</f>
        <v>7.95935653107013</v>
      </c>
      <c r="J1190" s="16" t="n">
        <f aca="false">D1190+I1190</f>
        <v>27.0694535184784</v>
      </c>
    </row>
    <row r="1191" customFormat="false" ht="15" hidden="false" customHeight="false" outlineLevel="0" collapsed="false">
      <c r="A1191" s="0" t="n">
        <v>1179</v>
      </c>
      <c r="B1191" s="7" t="n">
        <v>0.901578</v>
      </c>
      <c r="C1191" s="7" t="n">
        <v>0.7069</v>
      </c>
      <c r="D1191" s="16" t="n">
        <f aca="false">LOGINV(B1191,$B$7,$C$7)</f>
        <v>27.8039443887445</v>
      </c>
      <c r="E1191" s="16" t="n">
        <f aca="false">LOGINV(C1191,$B$8,$C$8)</f>
        <v>155.18339433451</v>
      </c>
      <c r="F1191" s="16" t="n">
        <f aca="false">$B$5/100*E1191*2_Girdiler!$B$14*2_Girdiler!$B$15*2_Girdiler!$B$16</f>
        <v>3.90441420145628</v>
      </c>
      <c r="G1191" s="16" t="n">
        <f aca="false">MIN(MATCH(F1191,2_Girdiler!$B$20:$I$20,1),7)</f>
        <v>1</v>
      </c>
      <c r="H1191" s="16" t="n">
        <f aca="false">IF(F1191&gt;=40,2_Girdiler!$I$21+(F1191-40)*(2_Girdiler!$I$21-2_Girdiler!$H$21)/(2_Girdiler!$I$20-2_Girdiler!$H$20),INDEX(2_Girdiler!$B$21:$I$21,G1191)+(F1191-INDEX(2_Girdiler!$B$20:$I$20,G1191))*(INDEX(2_Girdiler!$B$21:$I$21,G1191+1)-INDEX(2_Girdiler!$B$21:$I$21,G1191))/(INDEX(2_Girdiler!$B$20:$I$20,G1191+1)-INDEX(2_Girdiler!$B$20:$I$20,G1191)))</f>
        <v>8.58971124320382</v>
      </c>
      <c r="I1191" s="16" t="n">
        <f aca="false">H1191/2_Girdiler!$B$17</f>
        <v>3.44139072243743</v>
      </c>
      <c r="J1191" s="16" t="n">
        <f aca="false">D1191+I1191</f>
        <v>31.2453351111819</v>
      </c>
    </row>
    <row r="1192" customFormat="false" ht="15" hidden="false" customHeight="false" outlineLevel="0" collapsed="false">
      <c r="A1192" s="0" t="n">
        <v>1180</v>
      </c>
      <c r="B1192" s="7" t="n">
        <v>0.760227</v>
      </c>
      <c r="C1192" s="7" t="n">
        <v>0.58269</v>
      </c>
      <c r="D1192" s="16" t="n">
        <f aca="false">LOGINV(B1192,$B$7,$C$7)</f>
        <v>20.0835318388024</v>
      </c>
      <c r="E1192" s="16" t="n">
        <f aca="false">LOGINV(C1192,$B$8,$C$8)</f>
        <v>124.960359002366</v>
      </c>
      <c r="F1192" s="16" t="n">
        <f aca="false">$B$5/100*E1192*2_Girdiler!$B$14*2_Girdiler!$B$15*2_Girdiler!$B$16</f>
        <v>3.14400263249953</v>
      </c>
      <c r="G1192" s="16" t="n">
        <f aca="false">MIN(MATCH(F1192,2_Girdiler!$B$20:$I$20,1),7)</f>
        <v>1</v>
      </c>
      <c r="H1192" s="16" t="n">
        <f aca="false">IF(F1192&gt;=40,2_Girdiler!$I$21+(F1192-40)*(2_Girdiler!$I$21-2_Girdiler!$H$21)/(2_Girdiler!$I$20-2_Girdiler!$H$20),INDEX(2_Girdiler!$B$21:$I$21,G1192)+(F1192-INDEX(2_Girdiler!$B$20:$I$20,G1192))*(INDEX(2_Girdiler!$B$21:$I$21,G1192+1)-INDEX(2_Girdiler!$B$21:$I$21,G1192))/(INDEX(2_Girdiler!$B$20:$I$20,G1192+1)-INDEX(2_Girdiler!$B$20:$I$20,G1192)))</f>
        <v>6.91680579149896</v>
      </c>
      <c r="I1192" s="16" t="n">
        <f aca="false">H1192/2_Girdiler!$B$17</f>
        <v>2.77115616646593</v>
      </c>
      <c r="J1192" s="16" t="n">
        <f aca="false">D1192+I1192</f>
        <v>22.8546880052683</v>
      </c>
    </row>
    <row r="1193" customFormat="false" ht="15" hidden="false" customHeight="false" outlineLevel="0" collapsed="false">
      <c r="A1193" s="0" t="n">
        <v>1181</v>
      </c>
      <c r="B1193" s="7" t="n">
        <v>0.017743</v>
      </c>
      <c r="C1193" s="7" t="n">
        <v>0.765115</v>
      </c>
      <c r="D1193" s="16" t="n">
        <f aca="false">LOGINV(B1193,$B$7,$C$7)</f>
        <v>4.19425935046839</v>
      </c>
      <c r="E1193" s="16" t="n">
        <f aca="false">LOGINV(C1193,$B$8,$C$8)</f>
        <v>174.13500618884</v>
      </c>
      <c r="F1193" s="16" t="n">
        <f aca="false">$B$5/100*E1193*2_Girdiler!$B$14*2_Girdiler!$B$15*2_Girdiler!$B$16</f>
        <v>4.38123675571121</v>
      </c>
      <c r="G1193" s="16" t="n">
        <f aca="false">MIN(MATCH(F1193,2_Girdiler!$B$20:$I$20,1),7)</f>
        <v>1</v>
      </c>
      <c r="H1193" s="16" t="n">
        <f aca="false">IF(F1193&gt;=40,2_Girdiler!$I$21+(F1193-40)*(2_Girdiler!$I$21-2_Girdiler!$H$21)/(2_Girdiler!$I$20-2_Girdiler!$H$20),INDEX(2_Girdiler!$B$21:$I$21,G1193)+(F1193-INDEX(2_Girdiler!$B$20:$I$20,G1193))*(INDEX(2_Girdiler!$B$21:$I$21,G1193+1)-INDEX(2_Girdiler!$B$21:$I$21,G1193))/(INDEX(2_Girdiler!$B$20:$I$20,G1193+1)-INDEX(2_Girdiler!$B$20:$I$20,G1193)))</f>
        <v>9.63872086256466</v>
      </c>
      <c r="I1193" s="16" t="n">
        <f aca="false">H1193/2_Girdiler!$B$17</f>
        <v>3.86166701224546</v>
      </c>
      <c r="J1193" s="16" t="n">
        <f aca="false">D1193+I1193</f>
        <v>8.05592636271385</v>
      </c>
    </row>
    <row r="1194" customFormat="false" ht="15" hidden="false" customHeight="false" outlineLevel="0" collapsed="false">
      <c r="A1194" s="0" t="n">
        <v>1182</v>
      </c>
      <c r="B1194" s="7" t="n">
        <v>0.614136</v>
      </c>
      <c r="C1194" s="7" t="n">
        <v>0.933269</v>
      </c>
      <c r="D1194" s="16" t="n">
        <f aca="false">LOGINV(B1194,$B$7,$C$7)</f>
        <v>15.9189510745021</v>
      </c>
      <c r="E1194" s="16" t="n">
        <f aca="false">LOGINV(C1194,$B$8,$C$8)</f>
        <v>287.682949837509</v>
      </c>
      <c r="F1194" s="16" t="n">
        <f aca="false">$B$5/100*E1194*2_Girdiler!$B$14*2_Girdiler!$B$15*2_Girdiler!$B$16</f>
        <v>7.23810301791173</v>
      </c>
      <c r="G1194" s="16" t="n">
        <f aca="false">MIN(MATCH(F1194,2_Girdiler!$B$20:$I$20,1),7)</f>
        <v>2</v>
      </c>
      <c r="H1194" s="16" t="n">
        <f aca="false">IF(F1194&gt;=40,2_Girdiler!$I$21+(F1194-40)*(2_Girdiler!$I$21-2_Girdiler!$H$21)/(2_Girdiler!$I$20-2_Girdiler!$H$20),INDEX(2_Girdiler!$B$21:$I$21,G1194)+(F1194-INDEX(2_Girdiler!$B$20:$I$20,G1194))*(INDEX(2_Girdiler!$B$21:$I$21,G1194+1)-INDEX(2_Girdiler!$B$21:$I$21,G1194))/(INDEX(2_Girdiler!$B$20:$I$20,G1194+1)-INDEX(2_Girdiler!$B$20:$I$20,G1194)))</f>
        <v>14.5809648286588</v>
      </c>
      <c r="I1194" s="16" t="n">
        <f aca="false">H1194/2_Girdiler!$B$17</f>
        <v>5.84173270378957</v>
      </c>
      <c r="J1194" s="16" t="n">
        <f aca="false">D1194+I1194</f>
        <v>21.7606837782916</v>
      </c>
    </row>
    <row r="1195" customFormat="false" ht="15" hidden="false" customHeight="false" outlineLevel="0" collapsed="false">
      <c r="A1195" s="0" t="n">
        <v>1183</v>
      </c>
      <c r="B1195" s="7" t="n">
        <v>0.18637</v>
      </c>
      <c r="C1195" s="7" t="n">
        <v>0.931904</v>
      </c>
      <c r="D1195" s="16" t="n">
        <f aca="false">LOGINV(B1195,$B$7,$C$7)</f>
        <v>8.23966774622515</v>
      </c>
      <c r="E1195" s="16" t="n">
        <f aca="false">LOGINV(C1195,$B$8,$C$8)</f>
        <v>285.745971595984</v>
      </c>
      <c r="F1195" s="16" t="n">
        <f aca="false">$B$5/100*E1195*2_Girdiler!$B$14*2_Girdiler!$B$15*2_Girdiler!$B$16</f>
        <v>7.18936864535495</v>
      </c>
      <c r="G1195" s="16" t="n">
        <f aca="false">MIN(MATCH(F1195,2_Girdiler!$B$20:$I$20,1),7)</f>
        <v>2</v>
      </c>
      <c r="H1195" s="16" t="n">
        <f aca="false">IF(F1195&gt;=40,2_Girdiler!$I$21+(F1195-40)*(2_Girdiler!$I$21-2_Girdiler!$H$21)/(2_Girdiler!$I$20-2_Girdiler!$H$20),INDEX(2_Girdiler!$B$21:$I$21,G1195)+(F1195-INDEX(2_Girdiler!$B$20:$I$20,G1195))*(INDEX(2_Girdiler!$B$21:$I$21,G1195+1)-INDEX(2_Girdiler!$B$21:$I$21,G1195))/(INDEX(2_Girdiler!$B$20:$I$20,G1195+1)-INDEX(2_Girdiler!$B$20:$I$20,G1195)))</f>
        <v>14.5029898325679</v>
      </c>
      <c r="I1195" s="16" t="n">
        <f aca="false">H1195/2_Girdiler!$B$17</f>
        <v>5.81049272138138</v>
      </c>
      <c r="J1195" s="16" t="n">
        <f aca="false">D1195+I1195</f>
        <v>14.0501604676065</v>
      </c>
    </row>
    <row r="1196" customFormat="false" ht="15" hidden="false" customHeight="false" outlineLevel="0" collapsed="false">
      <c r="A1196" s="0" t="n">
        <v>1184</v>
      </c>
      <c r="B1196" s="7" t="n">
        <v>0.162626</v>
      </c>
      <c r="C1196" s="7" t="n">
        <v>0.064304</v>
      </c>
      <c r="D1196" s="16" t="n">
        <f aca="false">LOGINV(B1196,$B$7,$C$7)</f>
        <v>7.82616892139671</v>
      </c>
      <c r="E1196" s="16" t="n">
        <f aca="false">LOGINV(C1196,$B$8,$C$8)</f>
        <v>40.9486248954532</v>
      </c>
      <c r="F1196" s="16" t="n">
        <f aca="false">$B$5/100*E1196*2_Girdiler!$B$14*2_Girdiler!$B$15*2_Girdiler!$B$16</f>
        <v>1.0302674023696</v>
      </c>
      <c r="G1196" s="16" t="n">
        <f aca="false">MIN(MATCH(F1196,2_Girdiler!$B$20:$I$20,1),7)</f>
        <v>1</v>
      </c>
      <c r="H1196" s="16" t="n">
        <f aca="false">IF(F1196&gt;=40,2_Girdiler!$I$21+(F1196-40)*(2_Girdiler!$I$21-2_Girdiler!$H$21)/(2_Girdiler!$I$20-2_Girdiler!$H$20),INDEX(2_Girdiler!$B$21:$I$21,G1196)+(F1196-INDEX(2_Girdiler!$B$20:$I$20,G1196))*(INDEX(2_Girdiler!$B$21:$I$21,G1196+1)-INDEX(2_Girdiler!$B$21:$I$21,G1196))/(INDEX(2_Girdiler!$B$20:$I$20,G1196+1)-INDEX(2_Girdiler!$B$20:$I$20,G1196)))</f>
        <v>2.26658828521312</v>
      </c>
      <c r="I1196" s="16" t="n">
        <f aca="false">H1196/2_Girdiler!$B$17</f>
        <v>0.90808825529372</v>
      </c>
      <c r="J1196" s="16" t="n">
        <f aca="false">D1196+I1196</f>
        <v>8.73425717669043</v>
      </c>
    </row>
    <row r="1197" customFormat="false" ht="15" hidden="false" customHeight="false" outlineLevel="0" collapsed="false">
      <c r="A1197" s="0" t="n">
        <v>1185</v>
      </c>
      <c r="B1197" s="7" t="n">
        <v>0.632832</v>
      </c>
      <c r="C1197" s="7" t="n">
        <v>0.324169</v>
      </c>
      <c r="D1197" s="16" t="n">
        <f aca="false">LOGINV(B1197,$B$7,$C$7)</f>
        <v>16.361993068593</v>
      </c>
      <c r="E1197" s="16" t="n">
        <f aca="false">LOGINV(C1197,$B$8,$C$8)</f>
        <v>81.3559875691473</v>
      </c>
      <c r="F1197" s="16" t="n">
        <f aca="false">$B$5/100*E1197*2_Girdiler!$B$14*2_Girdiler!$B$15*2_Girdiler!$B$16</f>
        <v>2.04691664723975</v>
      </c>
      <c r="G1197" s="16" t="n">
        <f aca="false">MIN(MATCH(F1197,2_Girdiler!$B$20:$I$20,1),7)</f>
        <v>1</v>
      </c>
      <c r="H1197" s="16" t="n">
        <f aca="false">IF(F1197&gt;=40,2_Girdiler!$I$21+(F1197-40)*(2_Girdiler!$I$21-2_Girdiler!$H$21)/(2_Girdiler!$I$20-2_Girdiler!$H$20),INDEX(2_Girdiler!$B$21:$I$21,G1197)+(F1197-INDEX(2_Girdiler!$B$20:$I$20,G1197))*(INDEX(2_Girdiler!$B$21:$I$21,G1197+1)-INDEX(2_Girdiler!$B$21:$I$21,G1197))/(INDEX(2_Girdiler!$B$20:$I$20,G1197+1)-INDEX(2_Girdiler!$B$20:$I$20,G1197)))</f>
        <v>4.50321662392744</v>
      </c>
      <c r="I1197" s="16" t="n">
        <f aca="false">H1197/2_Girdiler!$B$17</f>
        <v>1.80417332689401</v>
      </c>
      <c r="J1197" s="16" t="n">
        <f aca="false">D1197+I1197</f>
        <v>18.166166395487</v>
      </c>
    </row>
    <row r="1198" customFormat="false" ht="15" hidden="false" customHeight="false" outlineLevel="0" collapsed="false">
      <c r="A1198" s="0" t="n">
        <v>1186</v>
      </c>
      <c r="B1198" s="7" t="n">
        <v>0.532652</v>
      </c>
      <c r="C1198" s="7" t="n">
        <v>0.377249</v>
      </c>
      <c r="D1198" s="16" t="n">
        <f aca="false">LOGINV(B1198,$B$7,$C$7)</f>
        <v>14.1748923139954</v>
      </c>
      <c r="E1198" s="16" t="n">
        <f aca="false">LOGINV(C1198,$B$8,$C$8)</f>
        <v>89.2438257345667</v>
      </c>
      <c r="F1198" s="16" t="n">
        <f aca="false">$B$5/100*E1198*2_Girdiler!$B$14*2_Girdiler!$B$15*2_Girdiler!$B$16</f>
        <v>2.2453746554817</v>
      </c>
      <c r="G1198" s="16" t="n">
        <f aca="false">MIN(MATCH(F1198,2_Girdiler!$B$20:$I$20,1),7)</f>
        <v>1</v>
      </c>
      <c r="H1198" s="16" t="n">
        <f aca="false">IF(F1198&gt;=40,2_Girdiler!$I$21+(F1198-40)*(2_Girdiler!$I$21-2_Girdiler!$H$21)/(2_Girdiler!$I$20-2_Girdiler!$H$20),INDEX(2_Girdiler!$B$21:$I$21,G1198)+(F1198-INDEX(2_Girdiler!$B$20:$I$20,G1198))*(INDEX(2_Girdiler!$B$21:$I$21,G1198+1)-INDEX(2_Girdiler!$B$21:$I$21,G1198))/(INDEX(2_Girdiler!$B$20:$I$20,G1198+1)-INDEX(2_Girdiler!$B$20:$I$20,G1198)))</f>
        <v>4.93982424205974</v>
      </c>
      <c r="I1198" s="16" t="n">
        <f aca="false">H1198/2_Girdiler!$B$17</f>
        <v>1.97909625082522</v>
      </c>
      <c r="J1198" s="16" t="n">
        <f aca="false">D1198+I1198</f>
        <v>16.1539885648206</v>
      </c>
    </row>
    <row r="1199" customFormat="false" ht="15" hidden="false" customHeight="false" outlineLevel="0" collapsed="false">
      <c r="A1199" s="0" t="n">
        <v>1187</v>
      </c>
      <c r="B1199" s="7" t="n">
        <v>0.180501</v>
      </c>
      <c r="C1199" s="7" t="n">
        <v>0.856921</v>
      </c>
      <c r="D1199" s="16" t="n">
        <f aca="false">LOGINV(B1199,$B$7,$C$7)</f>
        <v>8.13876798073147</v>
      </c>
      <c r="E1199" s="16" t="n">
        <f aca="false">LOGINV(C1199,$B$8,$C$8)</f>
        <v>217.394029024108</v>
      </c>
      <c r="F1199" s="16" t="n">
        <f aca="false">$B$5/100*E1199*2_Girdiler!$B$14*2_Girdiler!$B$15*2_Girdiler!$B$16</f>
        <v>5.46963377024656</v>
      </c>
      <c r="G1199" s="16" t="n">
        <f aca="false">MIN(MATCH(F1199,2_Girdiler!$B$20:$I$20,1),7)</f>
        <v>2</v>
      </c>
      <c r="H1199" s="16" t="n">
        <f aca="false">IF(F1199&gt;=40,2_Girdiler!$I$21+(F1199-40)*(2_Girdiler!$I$21-2_Girdiler!$H$21)/(2_Girdiler!$I$20-2_Girdiler!$H$20),INDEX(2_Girdiler!$B$21:$I$21,G1199)+(F1199-INDEX(2_Girdiler!$B$20:$I$20,G1199))*(INDEX(2_Girdiler!$B$21:$I$21,G1199+1)-INDEX(2_Girdiler!$B$21:$I$21,G1199))/(INDEX(2_Girdiler!$B$20:$I$20,G1199+1)-INDEX(2_Girdiler!$B$20:$I$20,G1199)))</f>
        <v>11.7514140323945</v>
      </c>
      <c r="I1199" s="16" t="n">
        <f aca="false">H1199/2_Girdiler!$B$17</f>
        <v>4.70809857067087</v>
      </c>
      <c r="J1199" s="16" t="n">
        <f aca="false">D1199+I1199</f>
        <v>12.8468665514023</v>
      </c>
    </row>
    <row r="1200" customFormat="false" ht="15" hidden="false" customHeight="false" outlineLevel="0" collapsed="false">
      <c r="A1200" s="0" t="n">
        <v>1188</v>
      </c>
      <c r="B1200" s="7" t="n">
        <v>0.802464</v>
      </c>
      <c r="C1200" s="7" t="n">
        <v>0.286311</v>
      </c>
      <c r="D1200" s="16" t="n">
        <f aca="false">LOGINV(B1200,$B$7,$C$7)</f>
        <v>21.7550037037069</v>
      </c>
      <c r="E1200" s="16" t="n">
        <f aca="false">LOGINV(C1200,$B$8,$C$8)</f>
        <v>75.8715487643802</v>
      </c>
      <c r="F1200" s="16" t="n">
        <f aca="false">$B$5/100*E1200*2_Girdiler!$B$14*2_Girdiler!$B$15*2_Girdiler!$B$16</f>
        <v>1.9089281669118</v>
      </c>
      <c r="G1200" s="16" t="n">
        <f aca="false">MIN(MATCH(F1200,2_Girdiler!$B$20:$I$20,1),7)</f>
        <v>1</v>
      </c>
      <c r="H1200" s="16" t="n">
        <f aca="false">IF(F1200&gt;=40,2_Girdiler!$I$21+(F1200-40)*(2_Girdiler!$I$21-2_Girdiler!$H$21)/(2_Girdiler!$I$20-2_Girdiler!$H$20),INDEX(2_Girdiler!$B$21:$I$21,G1200)+(F1200-INDEX(2_Girdiler!$B$20:$I$20,G1200))*(INDEX(2_Girdiler!$B$21:$I$21,G1200+1)-INDEX(2_Girdiler!$B$21:$I$21,G1200))/(INDEX(2_Girdiler!$B$20:$I$20,G1200+1)-INDEX(2_Girdiler!$B$20:$I$20,G1200)))</f>
        <v>4.19964196720597</v>
      </c>
      <c r="I1200" s="16" t="n">
        <f aca="false">H1200/2_Girdiler!$B$17</f>
        <v>1.68254886506649</v>
      </c>
      <c r="J1200" s="16" t="n">
        <f aca="false">D1200+I1200</f>
        <v>23.4375525687734</v>
      </c>
    </row>
    <row r="1201" customFormat="false" ht="15" hidden="false" customHeight="false" outlineLevel="0" collapsed="false">
      <c r="A1201" s="0" t="n">
        <v>1189</v>
      </c>
      <c r="B1201" s="7" t="n">
        <v>0.333995</v>
      </c>
      <c r="C1201" s="7" t="n">
        <v>0.765718</v>
      </c>
      <c r="D1201" s="16" t="n">
        <f aca="false">LOGINV(B1201,$B$7,$C$7)</f>
        <v>10.6624320971854</v>
      </c>
      <c r="E1201" s="16" t="n">
        <f aca="false">LOGINV(C1201,$B$8,$C$8)</f>
        <v>174.355926970537</v>
      </c>
      <c r="F1201" s="16" t="n">
        <f aca="false">$B$5/100*E1201*2_Girdiler!$B$14*2_Girdiler!$B$15*2_Girdiler!$B$16</f>
        <v>4.38679512257871</v>
      </c>
      <c r="G1201" s="16" t="n">
        <f aca="false">MIN(MATCH(F1201,2_Girdiler!$B$20:$I$20,1),7)</f>
        <v>1</v>
      </c>
      <c r="H1201" s="16" t="n">
        <f aca="false">IF(F1201&gt;=40,2_Girdiler!$I$21+(F1201-40)*(2_Girdiler!$I$21-2_Girdiler!$H$21)/(2_Girdiler!$I$20-2_Girdiler!$H$20),INDEX(2_Girdiler!$B$21:$I$21,G1201)+(F1201-INDEX(2_Girdiler!$B$20:$I$20,G1201))*(INDEX(2_Girdiler!$B$21:$I$21,G1201+1)-INDEX(2_Girdiler!$B$21:$I$21,G1201))/(INDEX(2_Girdiler!$B$20:$I$20,G1201+1)-INDEX(2_Girdiler!$B$20:$I$20,G1201)))</f>
        <v>9.65094926967317</v>
      </c>
      <c r="I1201" s="16" t="n">
        <f aca="false">H1201/2_Girdiler!$B$17</f>
        <v>3.86656621381137</v>
      </c>
      <c r="J1201" s="16" t="n">
        <f aca="false">D1201+I1201</f>
        <v>14.5289983109968</v>
      </c>
    </row>
    <row r="1202" customFormat="false" ht="15" hidden="false" customHeight="false" outlineLevel="0" collapsed="false">
      <c r="A1202" s="0" t="n">
        <v>1190</v>
      </c>
      <c r="B1202" s="7" t="n">
        <v>0.455878</v>
      </c>
      <c r="C1202" s="7" t="n">
        <v>0.700408</v>
      </c>
      <c r="D1202" s="16" t="n">
        <f aca="false">LOGINV(B1202,$B$7,$C$7)</f>
        <v>12.7308319422217</v>
      </c>
      <c r="E1202" s="16" t="n">
        <f aca="false">LOGINV(C1202,$B$8,$C$8)</f>
        <v>153.313876829271</v>
      </c>
      <c r="F1202" s="16" t="n">
        <f aca="false">$B$5/100*E1202*2_Girdiler!$B$14*2_Girdiler!$B$15*2_Girdiler!$B$16</f>
        <v>3.85737714102445</v>
      </c>
      <c r="G1202" s="16" t="n">
        <f aca="false">MIN(MATCH(F1202,2_Girdiler!$B$20:$I$20,1),7)</f>
        <v>1</v>
      </c>
      <c r="H1202" s="16" t="n">
        <f aca="false">IF(F1202&gt;=40,2_Girdiler!$I$21+(F1202-40)*(2_Girdiler!$I$21-2_Girdiler!$H$21)/(2_Girdiler!$I$20-2_Girdiler!$H$20),INDEX(2_Girdiler!$B$21:$I$21,G1202)+(F1202-INDEX(2_Girdiler!$B$20:$I$20,G1202))*(INDEX(2_Girdiler!$B$21:$I$21,G1202+1)-INDEX(2_Girdiler!$B$21:$I$21,G1202))/(INDEX(2_Girdiler!$B$20:$I$20,G1202+1)-INDEX(2_Girdiler!$B$20:$I$20,G1202)))</f>
        <v>8.48622971025378</v>
      </c>
      <c r="I1202" s="16" t="n">
        <f aca="false">H1202/2_Girdiler!$B$17</f>
        <v>3.39993177494142</v>
      </c>
      <c r="J1202" s="16" t="n">
        <f aca="false">D1202+I1202</f>
        <v>16.1307637171631</v>
      </c>
    </row>
    <row r="1203" customFormat="false" ht="15" hidden="false" customHeight="false" outlineLevel="0" collapsed="false">
      <c r="A1203" s="0" t="n">
        <v>1191</v>
      </c>
      <c r="B1203" s="7" t="n">
        <v>0.917179</v>
      </c>
      <c r="C1203" s="7" t="n">
        <v>0.836939</v>
      </c>
      <c r="D1203" s="16" t="n">
        <f aca="false">LOGINV(B1203,$B$7,$C$7)</f>
        <v>29.3281539371689</v>
      </c>
      <c r="E1203" s="16" t="n">
        <f aca="false">LOGINV(C1203,$B$8,$C$8)</f>
        <v>205.83626948474</v>
      </c>
      <c r="F1203" s="16" t="n">
        <f aca="false">$B$5/100*E1203*2_Girdiler!$B$14*2_Girdiler!$B$15*2_Girdiler!$B$16</f>
        <v>5.17884054023606</v>
      </c>
      <c r="G1203" s="16" t="n">
        <f aca="false">MIN(MATCH(F1203,2_Girdiler!$B$20:$I$20,1),7)</f>
        <v>2</v>
      </c>
      <c r="H1203" s="16" t="n">
        <f aca="false">IF(F1203&gt;=40,2_Girdiler!$I$21+(F1203-40)*(2_Girdiler!$I$21-2_Girdiler!$H$21)/(2_Girdiler!$I$20-2_Girdiler!$H$20),INDEX(2_Girdiler!$B$21:$I$21,G1203)+(F1203-INDEX(2_Girdiler!$B$20:$I$20,G1203))*(INDEX(2_Girdiler!$B$21:$I$21,G1203+1)-INDEX(2_Girdiler!$B$21:$I$21,G1203))/(INDEX(2_Girdiler!$B$20:$I$20,G1203+1)-INDEX(2_Girdiler!$B$20:$I$20,G1203)))</f>
        <v>11.2861448643777</v>
      </c>
      <c r="I1203" s="16" t="n">
        <f aca="false">H1203/2_Girdiler!$B$17</f>
        <v>4.52169265399748</v>
      </c>
      <c r="J1203" s="16" t="n">
        <f aca="false">D1203+I1203</f>
        <v>33.8498465911664</v>
      </c>
    </row>
    <row r="1204" customFormat="false" ht="15" hidden="false" customHeight="false" outlineLevel="0" collapsed="false">
      <c r="A1204" s="0" t="n">
        <v>1192</v>
      </c>
      <c r="B1204" s="7" t="n">
        <v>0.597607</v>
      </c>
      <c r="C1204" s="7" t="n">
        <v>0.787989</v>
      </c>
      <c r="D1204" s="16" t="n">
        <f aca="false">LOGINV(B1204,$B$7,$C$7)</f>
        <v>15.5423076586624</v>
      </c>
      <c r="E1204" s="16" t="n">
        <f aca="false">LOGINV(C1204,$B$8,$C$8)</f>
        <v>182.962722484396</v>
      </c>
      <c r="F1204" s="16" t="n">
        <f aca="false">$B$5/100*E1204*2_Girdiler!$B$14*2_Girdiler!$B$15*2_Girdiler!$B$16</f>
        <v>4.6033420977074</v>
      </c>
      <c r="G1204" s="16" t="n">
        <f aca="false">MIN(MATCH(F1204,2_Girdiler!$B$20:$I$20,1),7)</f>
        <v>1</v>
      </c>
      <c r="H1204" s="16" t="n">
        <f aca="false">IF(F1204&gt;=40,2_Girdiler!$I$21+(F1204-40)*(2_Girdiler!$I$21-2_Girdiler!$H$21)/(2_Girdiler!$I$20-2_Girdiler!$H$20),INDEX(2_Girdiler!$B$21:$I$21,G1204)+(F1204-INDEX(2_Girdiler!$B$20:$I$20,G1204))*(INDEX(2_Girdiler!$B$21:$I$21,G1204+1)-INDEX(2_Girdiler!$B$21:$I$21,G1204))/(INDEX(2_Girdiler!$B$20:$I$20,G1204+1)-INDEX(2_Girdiler!$B$20:$I$20,G1204)))</f>
        <v>10.1273526149563</v>
      </c>
      <c r="I1204" s="16" t="n">
        <f aca="false">H1204/2_Girdiler!$B$17</f>
        <v>4.05743293868441</v>
      </c>
      <c r="J1204" s="16" t="n">
        <f aca="false">D1204+I1204</f>
        <v>19.5997405973468</v>
      </c>
    </row>
    <row r="1205" customFormat="false" ht="15" hidden="false" customHeight="false" outlineLevel="0" collapsed="false">
      <c r="A1205" s="0" t="n">
        <v>1193</v>
      </c>
      <c r="B1205" s="7" t="n">
        <v>0.185445</v>
      </c>
      <c r="C1205" s="7" t="n">
        <v>0.842996</v>
      </c>
      <c r="D1205" s="16" t="n">
        <f aca="false">LOGINV(B1205,$B$7,$C$7)</f>
        <v>8.22381570520453</v>
      </c>
      <c r="E1205" s="16" t="n">
        <f aca="false">LOGINV(C1205,$B$8,$C$8)</f>
        <v>209.170396802499</v>
      </c>
      <c r="F1205" s="16" t="n">
        <f aca="false">$B$5/100*E1205*2_Girdiler!$B$14*2_Girdiler!$B$15*2_Girdiler!$B$16</f>
        <v>5.26272718355089</v>
      </c>
      <c r="G1205" s="16" t="n">
        <f aca="false">MIN(MATCH(F1205,2_Girdiler!$B$20:$I$20,1),7)</f>
        <v>2</v>
      </c>
      <c r="H1205" s="16" t="n">
        <f aca="false">IF(F1205&gt;=40,2_Girdiler!$I$21+(F1205-40)*(2_Girdiler!$I$21-2_Girdiler!$H$21)/(2_Girdiler!$I$20-2_Girdiler!$H$20),INDEX(2_Girdiler!$B$21:$I$21,G1205)+(F1205-INDEX(2_Girdiler!$B$20:$I$20,G1205))*(INDEX(2_Girdiler!$B$21:$I$21,G1205+1)-INDEX(2_Girdiler!$B$21:$I$21,G1205))/(INDEX(2_Girdiler!$B$20:$I$20,G1205+1)-INDEX(2_Girdiler!$B$20:$I$20,G1205)))</f>
        <v>11.4203634936814</v>
      </c>
      <c r="I1205" s="16" t="n">
        <f aca="false">H1205/2_Girdiler!$B$17</f>
        <v>4.57546614330185</v>
      </c>
      <c r="J1205" s="16" t="n">
        <f aca="false">D1205+I1205</f>
        <v>12.7992818485064</v>
      </c>
    </row>
    <row r="1206" customFormat="false" ht="15" hidden="false" customHeight="false" outlineLevel="0" collapsed="false">
      <c r="A1206" s="0" t="n">
        <v>1194</v>
      </c>
      <c r="B1206" s="7" t="n">
        <v>0.248884</v>
      </c>
      <c r="C1206" s="7" t="n">
        <v>0.42297</v>
      </c>
      <c r="D1206" s="16" t="n">
        <f aca="false">LOGINV(B1206,$B$7,$C$7)</f>
        <v>9.28016710118766</v>
      </c>
      <c r="E1206" s="16" t="n">
        <f aca="false">LOGINV(C1206,$B$8,$C$8)</f>
        <v>96.3326807993442</v>
      </c>
      <c r="F1206" s="16" t="n">
        <f aca="false">$B$5/100*E1206*2_Girdiler!$B$14*2_Girdiler!$B$15*2_Girdiler!$B$16</f>
        <v>2.4237302489115</v>
      </c>
      <c r="G1206" s="16" t="n">
        <f aca="false">MIN(MATCH(F1206,2_Girdiler!$B$20:$I$20,1),7)</f>
        <v>1</v>
      </c>
      <c r="H1206" s="16" t="n">
        <f aca="false">IF(F1206&gt;=40,2_Girdiler!$I$21+(F1206-40)*(2_Girdiler!$I$21-2_Girdiler!$H$21)/(2_Girdiler!$I$20-2_Girdiler!$H$20),INDEX(2_Girdiler!$B$21:$I$21,G1206)+(F1206-INDEX(2_Girdiler!$B$20:$I$20,G1206))*(INDEX(2_Girdiler!$B$21:$I$21,G1206+1)-INDEX(2_Girdiler!$B$21:$I$21,G1206))/(INDEX(2_Girdiler!$B$20:$I$20,G1206+1)-INDEX(2_Girdiler!$B$20:$I$20,G1206)))</f>
        <v>5.3322065476053</v>
      </c>
      <c r="I1206" s="16" t="n">
        <f aca="false">H1206/2_Girdiler!$B$17</f>
        <v>2.13630070016238</v>
      </c>
      <c r="J1206" s="16" t="n">
        <f aca="false">D1206+I1206</f>
        <v>11.41646780135</v>
      </c>
    </row>
    <row r="1207" customFormat="false" ht="15" hidden="false" customHeight="false" outlineLevel="0" collapsed="false">
      <c r="A1207" s="0" t="n">
        <v>1195</v>
      </c>
      <c r="B1207" s="7" t="n">
        <v>0.608902</v>
      </c>
      <c r="C1207" s="7" t="n">
        <v>0.32455</v>
      </c>
      <c r="D1207" s="16" t="n">
        <f aca="false">LOGINV(B1207,$B$7,$C$7)</f>
        <v>15.7982301386865</v>
      </c>
      <c r="E1207" s="16" t="n">
        <f aca="false">LOGINV(C1207,$B$8,$C$8)</f>
        <v>81.4116434903364</v>
      </c>
      <c r="F1207" s="16" t="n">
        <f aca="false">$B$5/100*E1207*2_Girdiler!$B$14*2_Girdiler!$B$15*2_Girdiler!$B$16</f>
        <v>2.04831695021686</v>
      </c>
      <c r="G1207" s="16" t="n">
        <f aca="false">MIN(MATCH(F1207,2_Girdiler!$B$20:$I$20,1),7)</f>
        <v>1</v>
      </c>
      <c r="H1207" s="16" t="n">
        <f aca="false">IF(F1207&gt;=40,2_Girdiler!$I$21+(F1207-40)*(2_Girdiler!$I$21-2_Girdiler!$H$21)/(2_Girdiler!$I$20-2_Girdiler!$H$20),INDEX(2_Girdiler!$B$21:$I$21,G1207)+(F1207-INDEX(2_Girdiler!$B$20:$I$20,G1207))*(INDEX(2_Girdiler!$B$21:$I$21,G1207+1)-INDEX(2_Girdiler!$B$21:$I$21,G1207))/(INDEX(2_Girdiler!$B$20:$I$20,G1207+1)-INDEX(2_Girdiler!$B$20:$I$20,G1207)))</f>
        <v>4.5062972904771</v>
      </c>
      <c r="I1207" s="16" t="n">
        <f aca="false">H1207/2_Girdiler!$B$17</f>
        <v>1.80540756830012</v>
      </c>
      <c r="J1207" s="16" t="n">
        <f aca="false">D1207+I1207</f>
        <v>17.6036377069866</v>
      </c>
    </row>
    <row r="1208" customFormat="false" ht="15" hidden="false" customHeight="false" outlineLevel="0" collapsed="false">
      <c r="A1208" s="0" t="n">
        <v>1196</v>
      </c>
      <c r="B1208" s="7" t="n">
        <v>0.826816</v>
      </c>
      <c r="C1208" s="7" t="n">
        <v>0.594349</v>
      </c>
      <c r="D1208" s="16" t="n">
        <f aca="false">LOGINV(B1208,$B$7,$C$7)</f>
        <v>22.8895371477229</v>
      </c>
      <c r="E1208" s="16" t="n">
        <f aca="false">LOGINV(C1208,$B$8,$C$8)</f>
        <v>127.401061828798</v>
      </c>
      <c r="F1208" s="16" t="n">
        <f aca="false">$B$5/100*E1208*2_Girdiler!$B$14*2_Girdiler!$B$15*2_Girdiler!$B$16</f>
        <v>3.20541071561257</v>
      </c>
      <c r="G1208" s="16" t="n">
        <f aca="false">MIN(MATCH(F1208,2_Girdiler!$B$20:$I$20,1),7)</f>
        <v>1</v>
      </c>
      <c r="H1208" s="16" t="n">
        <f aca="false">IF(F1208&gt;=40,2_Girdiler!$I$21+(F1208-40)*(2_Girdiler!$I$21-2_Girdiler!$H$21)/(2_Girdiler!$I$20-2_Girdiler!$H$20),INDEX(2_Girdiler!$B$21:$I$21,G1208)+(F1208-INDEX(2_Girdiler!$B$20:$I$20,G1208))*(INDEX(2_Girdiler!$B$21:$I$21,G1208+1)-INDEX(2_Girdiler!$B$21:$I$21,G1208))/(INDEX(2_Girdiler!$B$20:$I$20,G1208+1)-INDEX(2_Girdiler!$B$20:$I$20,G1208)))</f>
        <v>7.05190357434765</v>
      </c>
      <c r="I1208" s="16" t="n">
        <f aca="false">H1208/2_Girdiler!$B$17</f>
        <v>2.82528188074826</v>
      </c>
      <c r="J1208" s="16" t="n">
        <f aca="false">D1208+I1208</f>
        <v>25.7148190284711</v>
      </c>
    </row>
    <row r="1209" customFormat="false" ht="15" hidden="false" customHeight="false" outlineLevel="0" collapsed="false">
      <c r="A1209" s="0" t="n">
        <v>1197</v>
      </c>
      <c r="B1209" s="7" t="n">
        <v>0.949714</v>
      </c>
      <c r="C1209" s="7" t="n">
        <v>0.278965</v>
      </c>
      <c r="D1209" s="16" t="n">
        <f aca="false">LOGINV(B1209,$B$7,$C$7)</f>
        <v>33.821585660392</v>
      </c>
      <c r="E1209" s="16" t="n">
        <f aca="false">LOGINV(C1209,$B$8,$C$8)</f>
        <v>74.8150022619273</v>
      </c>
      <c r="F1209" s="16" t="n">
        <f aca="false">$B$5/100*E1209*2_Girdiler!$B$14*2_Girdiler!$B$15*2_Girdiler!$B$16</f>
        <v>1.88234545691009</v>
      </c>
      <c r="G1209" s="16" t="n">
        <f aca="false">MIN(MATCH(F1209,2_Girdiler!$B$20:$I$20,1),7)</f>
        <v>1</v>
      </c>
      <c r="H1209" s="16" t="n">
        <f aca="false">IF(F1209&gt;=40,2_Girdiler!$I$21+(F1209-40)*(2_Girdiler!$I$21-2_Girdiler!$H$21)/(2_Girdiler!$I$20-2_Girdiler!$H$20),INDEX(2_Girdiler!$B$21:$I$21,G1209)+(F1209-INDEX(2_Girdiler!$B$20:$I$20,G1209))*(INDEX(2_Girdiler!$B$21:$I$21,G1209+1)-INDEX(2_Girdiler!$B$21:$I$21,G1209))/(INDEX(2_Girdiler!$B$20:$I$20,G1209+1)-INDEX(2_Girdiler!$B$20:$I$20,G1209)))</f>
        <v>4.1411600052022</v>
      </c>
      <c r="I1209" s="16" t="n">
        <f aca="false">H1209/2_Girdiler!$B$17</f>
        <v>1.6591185918278</v>
      </c>
      <c r="J1209" s="16" t="n">
        <f aca="false">D1209+I1209</f>
        <v>35.4807042522198</v>
      </c>
    </row>
    <row r="1210" customFormat="false" ht="15" hidden="false" customHeight="false" outlineLevel="0" collapsed="false">
      <c r="A1210" s="0" t="n">
        <v>1198</v>
      </c>
      <c r="B1210" s="7" t="n">
        <v>0.700401</v>
      </c>
      <c r="C1210" s="7" t="n">
        <v>0.154051</v>
      </c>
      <c r="D1210" s="16" t="n">
        <f aca="false">LOGINV(B1210,$B$7,$C$7)</f>
        <v>18.1513311499643</v>
      </c>
      <c r="E1210" s="16" t="n">
        <f aca="false">LOGINV(C1210,$B$8,$C$8)</f>
        <v>56.5614301213736</v>
      </c>
      <c r="F1210" s="16" t="n">
        <f aca="false">$B$5/100*E1210*2_Girdiler!$B$14*2_Girdiler!$B$15*2_Girdiler!$B$16</f>
        <v>1.42308558185376</v>
      </c>
      <c r="G1210" s="16" t="n">
        <f aca="false">MIN(MATCH(F1210,2_Girdiler!$B$20:$I$20,1),7)</f>
        <v>1</v>
      </c>
      <c r="H1210" s="16" t="n">
        <f aca="false">IF(F1210&gt;=40,2_Girdiler!$I$21+(F1210-40)*(2_Girdiler!$I$21-2_Girdiler!$H$21)/(2_Girdiler!$I$20-2_Girdiler!$H$20),INDEX(2_Girdiler!$B$21:$I$21,G1210)+(F1210-INDEX(2_Girdiler!$B$20:$I$20,G1210))*(INDEX(2_Girdiler!$B$21:$I$21,G1210+1)-INDEX(2_Girdiler!$B$21:$I$21,G1210))/(INDEX(2_Girdiler!$B$20:$I$20,G1210+1)-INDEX(2_Girdiler!$B$20:$I$20,G1210)))</f>
        <v>3.13078828007827</v>
      </c>
      <c r="I1210" s="16" t="n">
        <f aca="false">H1210/2_Girdiler!$B$17</f>
        <v>1.25432222759546</v>
      </c>
      <c r="J1210" s="16" t="n">
        <f aca="false">D1210+I1210</f>
        <v>19.4056533775598</v>
      </c>
    </row>
    <row r="1211" customFormat="false" ht="15" hidden="false" customHeight="false" outlineLevel="0" collapsed="false">
      <c r="A1211" s="0" t="n">
        <v>1199</v>
      </c>
      <c r="B1211" s="7" t="n">
        <v>0.171552</v>
      </c>
      <c r="C1211" s="7" t="n">
        <v>0.515619</v>
      </c>
      <c r="D1211" s="16" t="n">
        <f aca="false">LOGINV(B1211,$B$7,$C$7)</f>
        <v>7.98334047138839</v>
      </c>
      <c r="E1211" s="16" t="n">
        <f aca="false">LOGINV(C1211,$B$8,$C$8)</f>
        <v>112.000969992715</v>
      </c>
      <c r="F1211" s="16" t="n">
        <f aca="false">$B$5/100*E1211*2_Girdiler!$B$14*2_Girdiler!$B$15*2_Girdiler!$B$16</f>
        <v>2.81794440501672</v>
      </c>
      <c r="G1211" s="16" t="n">
        <f aca="false">MIN(MATCH(F1211,2_Girdiler!$B$20:$I$20,1),7)</f>
        <v>1</v>
      </c>
      <c r="H1211" s="16" t="n">
        <f aca="false">IF(F1211&gt;=40,2_Girdiler!$I$21+(F1211-40)*(2_Girdiler!$I$21-2_Girdiler!$H$21)/(2_Girdiler!$I$20-2_Girdiler!$H$20),INDEX(2_Girdiler!$B$21:$I$21,G1211)+(F1211-INDEX(2_Girdiler!$B$20:$I$20,G1211))*(INDEX(2_Girdiler!$B$21:$I$21,G1211+1)-INDEX(2_Girdiler!$B$21:$I$21,G1211))/(INDEX(2_Girdiler!$B$20:$I$20,G1211+1)-INDEX(2_Girdiler!$B$20:$I$20,G1211)))</f>
        <v>6.19947769103678</v>
      </c>
      <c r="I1211" s="16" t="n">
        <f aca="false">H1211/2_Girdiler!$B$17</f>
        <v>2.48376510057563</v>
      </c>
      <c r="J1211" s="16" t="n">
        <f aca="false">D1211+I1211</f>
        <v>10.467105571964</v>
      </c>
    </row>
    <row r="1212" customFormat="false" ht="15" hidden="false" customHeight="false" outlineLevel="0" collapsed="false">
      <c r="A1212" s="0" t="n">
        <v>1200</v>
      </c>
      <c r="B1212" s="7" t="n">
        <v>0.900897</v>
      </c>
      <c r="C1212" s="7" t="n">
        <v>0.47231</v>
      </c>
      <c r="D1212" s="16" t="n">
        <f aca="false">LOGINV(B1212,$B$7,$C$7)</f>
        <v>27.7433226827217</v>
      </c>
      <c r="E1212" s="16" t="n">
        <f aca="false">LOGINV(C1212,$B$8,$C$8)</f>
        <v>104.416722646912</v>
      </c>
      <c r="F1212" s="16" t="n">
        <f aca="false">$B$5/100*E1212*2_Girdiler!$B$14*2_Girdiler!$B$15*2_Girdiler!$B$16</f>
        <v>2.62712474179631</v>
      </c>
      <c r="G1212" s="16" t="n">
        <f aca="false">MIN(MATCH(F1212,2_Girdiler!$B$20:$I$20,1),7)</f>
        <v>1</v>
      </c>
      <c r="H1212" s="16" t="n">
        <f aca="false">IF(F1212&gt;=40,2_Girdiler!$I$21+(F1212-40)*(2_Girdiler!$I$21-2_Girdiler!$H$21)/(2_Girdiler!$I$20-2_Girdiler!$H$20),INDEX(2_Girdiler!$B$21:$I$21,G1212)+(F1212-INDEX(2_Girdiler!$B$20:$I$20,G1212))*(INDEX(2_Girdiler!$B$21:$I$21,G1212+1)-INDEX(2_Girdiler!$B$21:$I$21,G1212))/(INDEX(2_Girdiler!$B$20:$I$20,G1212+1)-INDEX(2_Girdiler!$B$20:$I$20,G1212)))</f>
        <v>5.77967443195187</v>
      </c>
      <c r="I1212" s="16" t="n">
        <f aca="false">H1212/2_Girdiler!$B$17</f>
        <v>2.31557469228841</v>
      </c>
      <c r="J1212" s="16" t="n">
        <f aca="false">D1212+I1212</f>
        <v>30.0588973750101</v>
      </c>
    </row>
    <row r="1213" customFormat="false" ht="15" hidden="false" customHeight="false" outlineLevel="0" collapsed="false">
      <c r="A1213" s="0" t="n">
        <v>1201</v>
      </c>
      <c r="B1213" s="7" t="n">
        <v>0.557939</v>
      </c>
      <c r="C1213" s="7" t="n">
        <v>0.950779</v>
      </c>
      <c r="D1213" s="16" t="n">
        <f aca="false">LOGINV(B1213,$B$7,$C$7)</f>
        <v>14.6881163349011</v>
      </c>
      <c r="E1213" s="16" t="n">
        <f aca="false">LOGINV(C1213,$B$8,$C$8)</f>
        <v>317.312859349783</v>
      </c>
      <c r="F1213" s="16" t="n">
        <f aca="false">$B$5/100*E1213*2_Girdiler!$B$14*2_Girdiler!$B$15*2_Girdiler!$B$16</f>
        <v>7.98359154124054</v>
      </c>
      <c r="G1213" s="16" t="n">
        <f aca="false">MIN(MATCH(F1213,2_Girdiler!$B$20:$I$20,1),7)</f>
        <v>2</v>
      </c>
      <c r="H1213" s="16" t="n">
        <f aca="false">IF(F1213&gt;=40,2_Girdiler!$I$21+(F1213-40)*(2_Girdiler!$I$21-2_Girdiler!$H$21)/(2_Girdiler!$I$20-2_Girdiler!$H$20),INDEX(2_Girdiler!$B$21:$I$21,G1213)+(F1213-INDEX(2_Girdiler!$B$20:$I$20,G1213))*(INDEX(2_Girdiler!$B$21:$I$21,G1213+1)-INDEX(2_Girdiler!$B$21:$I$21,G1213))/(INDEX(2_Girdiler!$B$20:$I$20,G1213+1)-INDEX(2_Girdiler!$B$20:$I$20,G1213)))</f>
        <v>15.7737464659849</v>
      </c>
      <c r="I1213" s="16" t="n">
        <f aca="false">H1213/2_Girdiler!$B$17</f>
        <v>6.31960996233368</v>
      </c>
      <c r="J1213" s="16" t="n">
        <f aca="false">D1213+I1213</f>
        <v>21.0077262972348</v>
      </c>
    </row>
    <row r="1214" customFormat="false" ht="15" hidden="false" customHeight="false" outlineLevel="0" collapsed="false">
      <c r="A1214" s="0" t="n">
        <v>1202</v>
      </c>
      <c r="B1214" s="7" t="n">
        <v>0.203588</v>
      </c>
      <c r="C1214" s="7" t="n">
        <v>0.841359</v>
      </c>
      <c r="D1214" s="16" t="n">
        <f aca="false">LOGINV(B1214,$B$7,$C$7)</f>
        <v>8.53167679975309</v>
      </c>
      <c r="E1214" s="16" t="n">
        <f aca="false">LOGINV(C1214,$B$8,$C$8)</f>
        <v>208.255792137014</v>
      </c>
      <c r="F1214" s="16" t="n">
        <f aca="false">$B$5/100*E1214*2_Girdiler!$B$14*2_Girdiler!$B$15*2_Girdiler!$B$16</f>
        <v>5.23971573016727</v>
      </c>
      <c r="G1214" s="16" t="n">
        <f aca="false">MIN(MATCH(F1214,2_Girdiler!$B$20:$I$20,1),7)</f>
        <v>2</v>
      </c>
      <c r="H1214" s="16" t="n">
        <f aca="false">IF(F1214&gt;=40,2_Girdiler!$I$21+(F1214-40)*(2_Girdiler!$I$21-2_Girdiler!$H$21)/(2_Girdiler!$I$20-2_Girdiler!$H$20),INDEX(2_Girdiler!$B$21:$I$21,G1214)+(F1214-INDEX(2_Girdiler!$B$20:$I$20,G1214))*(INDEX(2_Girdiler!$B$21:$I$21,G1214+1)-INDEX(2_Girdiler!$B$21:$I$21,G1214))/(INDEX(2_Girdiler!$B$20:$I$20,G1214+1)-INDEX(2_Girdiler!$B$20:$I$20,G1214)))</f>
        <v>11.3835451682676</v>
      </c>
      <c r="I1214" s="16" t="n">
        <f aca="false">H1214/2_Girdiler!$B$17</f>
        <v>4.56071521164569</v>
      </c>
      <c r="J1214" s="16" t="n">
        <f aca="false">D1214+I1214</f>
        <v>13.0923920113988</v>
      </c>
    </row>
    <row r="1215" customFormat="false" ht="15" hidden="false" customHeight="false" outlineLevel="0" collapsed="false">
      <c r="A1215" s="0" t="n">
        <v>1203</v>
      </c>
      <c r="B1215" s="7" t="n">
        <v>0.764547</v>
      </c>
      <c r="C1215" s="7" t="n">
        <v>0.666631</v>
      </c>
      <c r="D1215" s="16" t="n">
        <f aca="false">LOGINV(B1215,$B$7,$C$7)</f>
        <v>20.2405614613476</v>
      </c>
      <c r="E1215" s="16" t="n">
        <f aca="false">LOGINV(C1215,$B$8,$C$8)</f>
        <v>144.199856767488</v>
      </c>
      <c r="F1215" s="16" t="n">
        <f aca="false">$B$5/100*E1215*2_Girdiler!$B$14*2_Girdiler!$B$15*2_Girdiler!$B$16</f>
        <v>3.62806839626999</v>
      </c>
      <c r="G1215" s="16" t="n">
        <f aca="false">MIN(MATCH(F1215,2_Girdiler!$B$20:$I$20,1),7)</f>
        <v>1</v>
      </c>
      <c r="H1215" s="16" t="n">
        <f aca="false">IF(F1215&gt;=40,2_Girdiler!$I$21+(F1215-40)*(2_Girdiler!$I$21-2_Girdiler!$H$21)/(2_Girdiler!$I$20-2_Girdiler!$H$20),INDEX(2_Girdiler!$B$21:$I$21,G1215)+(F1215-INDEX(2_Girdiler!$B$20:$I$20,G1215))*(INDEX(2_Girdiler!$B$21:$I$21,G1215+1)-INDEX(2_Girdiler!$B$21:$I$21,G1215))/(INDEX(2_Girdiler!$B$20:$I$20,G1215+1)-INDEX(2_Girdiler!$B$20:$I$20,G1215)))</f>
        <v>7.98175047179397</v>
      </c>
      <c r="I1215" s="16" t="n">
        <f aca="false">H1215/2_Girdiler!$B$17</f>
        <v>3.19781669543028</v>
      </c>
      <c r="J1215" s="16" t="n">
        <f aca="false">D1215+I1215</f>
        <v>23.4383781567779</v>
      </c>
    </row>
    <row r="1216" customFormat="false" ht="15" hidden="false" customHeight="false" outlineLevel="0" collapsed="false">
      <c r="A1216" s="0" t="n">
        <v>1204</v>
      </c>
      <c r="B1216" s="7" t="n">
        <v>0.379424</v>
      </c>
      <c r="C1216" s="7" t="n">
        <v>0.866047</v>
      </c>
      <c r="D1216" s="16" t="n">
        <f aca="false">LOGINV(B1216,$B$7,$C$7)</f>
        <v>11.4121843691736</v>
      </c>
      <c r="E1216" s="16" t="n">
        <f aca="false">LOGINV(C1216,$B$8,$C$8)</f>
        <v>223.26893470946</v>
      </c>
      <c r="F1216" s="16" t="n">
        <f aca="false">$B$5/100*E1216*2_Girdiler!$B$14*2_Girdiler!$B$15*2_Girdiler!$B$16</f>
        <v>5.61744639729002</v>
      </c>
      <c r="G1216" s="16" t="n">
        <f aca="false">MIN(MATCH(F1216,2_Girdiler!$B$20:$I$20,1),7)</f>
        <v>2</v>
      </c>
      <c r="H1216" s="16" t="n">
        <f aca="false">IF(F1216&gt;=40,2_Girdiler!$I$21+(F1216-40)*(2_Girdiler!$I$21-2_Girdiler!$H$21)/(2_Girdiler!$I$20-2_Girdiler!$H$20),INDEX(2_Girdiler!$B$21:$I$21,G1216)+(F1216-INDEX(2_Girdiler!$B$20:$I$20,G1216))*(INDEX(2_Girdiler!$B$21:$I$21,G1216+1)-INDEX(2_Girdiler!$B$21:$I$21,G1216))/(INDEX(2_Girdiler!$B$20:$I$20,G1216+1)-INDEX(2_Girdiler!$B$20:$I$20,G1216)))</f>
        <v>11.987914235664</v>
      </c>
      <c r="I1216" s="16" t="n">
        <f aca="false">H1216/2_Girdiler!$B$17</f>
        <v>4.80285025467309</v>
      </c>
      <c r="J1216" s="16" t="n">
        <f aca="false">D1216+I1216</f>
        <v>16.2150346238467</v>
      </c>
    </row>
    <row r="1217" customFormat="false" ht="15" hidden="false" customHeight="false" outlineLevel="0" collapsed="false">
      <c r="A1217" s="0" t="n">
        <v>1205</v>
      </c>
      <c r="B1217" s="7" t="n">
        <v>0.969755</v>
      </c>
      <c r="C1217" s="7" t="n">
        <v>0.385346</v>
      </c>
      <c r="D1217" s="16" t="n">
        <f aca="false">LOGINV(B1217,$B$7,$C$7)</f>
        <v>38.5576327770036</v>
      </c>
      <c r="E1217" s="16" t="n">
        <f aca="false">LOGINV(C1217,$B$8,$C$8)</f>
        <v>90.4760615228001</v>
      </c>
      <c r="F1217" s="16" t="n">
        <f aca="false">$B$5/100*E1217*2_Girdiler!$B$14*2_Girdiler!$B$15*2_Girdiler!$B$16</f>
        <v>2.27637770791365</v>
      </c>
      <c r="G1217" s="16" t="n">
        <f aca="false">MIN(MATCH(F1217,2_Girdiler!$B$20:$I$20,1),7)</f>
        <v>1</v>
      </c>
      <c r="H1217" s="16" t="n">
        <f aca="false">IF(F1217&gt;=40,2_Girdiler!$I$21+(F1217-40)*(2_Girdiler!$I$21-2_Girdiler!$H$21)/(2_Girdiler!$I$20-2_Girdiler!$H$20),INDEX(2_Girdiler!$B$21:$I$21,G1217)+(F1217-INDEX(2_Girdiler!$B$20:$I$20,G1217))*(INDEX(2_Girdiler!$B$21:$I$21,G1217+1)-INDEX(2_Girdiler!$B$21:$I$21,G1217))/(INDEX(2_Girdiler!$B$20:$I$20,G1217+1)-INDEX(2_Girdiler!$B$20:$I$20,G1217)))</f>
        <v>5.00803095741003</v>
      </c>
      <c r="I1217" s="16" t="n">
        <f aca="false">H1217/2_Girdiler!$B$17</f>
        <v>2.00642265921876</v>
      </c>
      <c r="J1217" s="16" t="n">
        <f aca="false">D1217+I1217</f>
        <v>40.5640554362224</v>
      </c>
    </row>
    <row r="1218" customFormat="false" ht="15" hidden="false" customHeight="false" outlineLevel="0" collapsed="false">
      <c r="A1218" s="0" t="n">
        <v>1206</v>
      </c>
      <c r="B1218" s="7" t="n">
        <v>0.417062</v>
      </c>
      <c r="C1218" s="7" t="n">
        <v>0.736087</v>
      </c>
      <c r="D1218" s="16" t="n">
        <f aca="false">LOGINV(B1218,$B$7,$C$7)</f>
        <v>12.0500869558332</v>
      </c>
      <c r="E1218" s="16" t="n">
        <f aca="false">LOGINV(C1218,$B$8,$C$8)</f>
        <v>164.14519637774</v>
      </c>
      <c r="F1218" s="16" t="n">
        <f aca="false">$B$5/100*E1218*2_Girdiler!$B$14*2_Girdiler!$B$15*2_Girdiler!$B$16</f>
        <v>4.12989314086393</v>
      </c>
      <c r="G1218" s="16" t="n">
        <f aca="false">MIN(MATCH(F1218,2_Girdiler!$B$20:$I$20,1),7)</f>
        <v>1</v>
      </c>
      <c r="H1218" s="16" t="n">
        <f aca="false">IF(F1218&gt;=40,2_Girdiler!$I$21+(F1218-40)*(2_Girdiler!$I$21-2_Girdiler!$H$21)/(2_Girdiler!$I$20-2_Girdiler!$H$20),INDEX(2_Girdiler!$B$21:$I$21,G1218)+(F1218-INDEX(2_Girdiler!$B$20:$I$20,G1218))*(INDEX(2_Girdiler!$B$21:$I$21,G1218+1)-INDEX(2_Girdiler!$B$21:$I$21,G1218))/(INDEX(2_Girdiler!$B$20:$I$20,G1218+1)-INDEX(2_Girdiler!$B$20:$I$20,G1218)))</f>
        <v>9.08576490990064</v>
      </c>
      <c r="I1218" s="16" t="n">
        <f aca="false">H1218/2_Girdiler!$B$17</f>
        <v>3.64013017223583</v>
      </c>
      <c r="J1218" s="16" t="n">
        <f aca="false">D1218+I1218</f>
        <v>15.690217128069</v>
      </c>
    </row>
    <row r="1219" customFormat="false" ht="15" hidden="false" customHeight="false" outlineLevel="0" collapsed="false">
      <c r="A1219" s="0" t="n">
        <v>1207</v>
      </c>
      <c r="B1219" s="7" t="n">
        <v>0.524493</v>
      </c>
      <c r="C1219" s="7" t="n">
        <v>0.206622</v>
      </c>
      <c r="D1219" s="16" t="n">
        <f aca="false">LOGINV(B1219,$B$7,$C$7)</f>
        <v>14.0138063904801</v>
      </c>
      <c r="E1219" s="16" t="n">
        <f aca="false">LOGINV(C1219,$B$8,$C$8)</f>
        <v>64.3979715536939</v>
      </c>
      <c r="F1219" s="16" t="n">
        <f aca="false">$B$5/100*E1219*2_Girdiler!$B$14*2_Girdiler!$B$15*2_Girdiler!$B$16</f>
        <v>1.62025296429094</v>
      </c>
      <c r="G1219" s="16" t="n">
        <f aca="false">MIN(MATCH(F1219,2_Girdiler!$B$20:$I$20,1),7)</f>
        <v>1</v>
      </c>
      <c r="H1219" s="16" t="n">
        <f aca="false">IF(F1219&gt;=40,2_Girdiler!$I$21+(F1219-40)*(2_Girdiler!$I$21-2_Girdiler!$H$21)/(2_Girdiler!$I$20-2_Girdiler!$H$20),INDEX(2_Girdiler!$B$21:$I$21,G1219)+(F1219-INDEX(2_Girdiler!$B$20:$I$20,G1219))*(INDEX(2_Girdiler!$B$21:$I$21,G1219+1)-INDEX(2_Girdiler!$B$21:$I$21,G1219))/(INDEX(2_Girdiler!$B$20:$I$20,G1219+1)-INDEX(2_Girdiler!$B$20:$I$20,G1219)))</f>
        <v>3.56455652144007</v>
      </c>
      <c r="I1219" s="16" t="n">
        <f aca="false">H1219/2_Girdiler!$B$17</f>
        <v>1.42810758070515</v>
      </c>
      <c r="J1219" s="16" t="n">
        <f aca="false">D1219+I1219</f>
        <v>15.4419139711853</v>
      </c>
    </row>
    <row r="1220" customFormat="false" ht="15" hidden="false" customHeight="false" outlineLevel="0" collapsed="false">
      <c r="A1220" s="0" t="n">
        <v>1208</v>
      </c>
      <c r="B1220" s="7" t="n">
        <v>0.890026</v>
      </c>
      <c r="C1220" s="7" t="n">
        <v>0.675638</v>
      </c>
      <c r="D1220" s="16" t="n">
        <f aca="false">LOGINV(B1220,$B$7,$C$7)</f>
        <v>26.8306221643369</v>
      </c>
      <c r="E1220" s="16" t="n">
        <f aca="false">LOGINV(C1220,$B$8,$C$8)</f>
        <v>146.536899879818</v>
      </c>
      <c r="F1220" s="16" t="n">
        <f aca="false">$B$5/100*E1220*2_Girdiler!$B$14*2_Girdiler!$B$15*2_Girdiler!$B$16</f>
        <v>3.68686840097621</v>
      </c>
      <c r="G1220" s="16" t="n">
        <f aca="false">MIN(MATCH(F1220,2_Girdiler!$B$20:$I$20,1),7)</f>
        <v>1</v>
      </c>
      <c r="H1220" s="16" t="n">
        <f aca="false">IF(F1220&gt;=40,2_Girdiler!$I$21+(F1220-40)*(2_Girdiler!$I$21-2_Girdiler!$H$21)/(2_Girdiler!$I$20-2_Girdiler!$H$20),INDEX(2_Girdiler!$B$21:$I$21,G1220)+(F1220-INDEX(2_Girdiler!$B$20:$I$20,G1220))*(INDEX(2_Girdiler!$B$21:$I$21,G1220+1)-INDEX(2_Girdiler!$B$21:$I$21,G1220))/(INDEX(2_Girdiler!$B$20:$I$20,G1220+1)-INDEX(2_Girdiler!$B$20:$I$20,G1220)))</f>
        <v>8.11111048214766</v>
      </c>
      <c r="I1220" s="16" t="n">
        <f aca="false">H1220/2_Girdiler!$B$17</f>
        <v>3.24964362265531</v>
      </c>
      <c r="J1220" s="16" t="n">
        <f aca="false">D1220+I1220</f>
        <v>30.0802657869922</v>
      </c>
    </row>
    <row r="1221" customFormat="false" ht="15" hidden="false" customHeight="false" outlineLevel="0" collapsed="false">
      <c r="A1221" s="0" t="n">
        <v>1209</v>
      </c>
      <c r="B1221" s="7" t="n">
        <v>0.441059</v>
      </c>
      <c r="C1221" s="7" t="n">
        <v>0.412028</v>
      </c>
      <c r="D1221" s="16" t="n">
        <f aca="false">LOGINV(B1221,$B$7,$C$7)</f>
        <v>12.4677591591894</v>
      </c>
      <c r="E1221" s="16" t="n">
        <f aca="false">LOGINV(C1221,$B$8,$C$8)</f>
        <v>94.6053704614425</v>
      </c>
      <c r="F1221" s="16" t="n">
        <f aca="false">$B$5/100*E1221*2_Girdiler!$B$14*2_Girdiler!$B$15*2_Girdiler!$B$16</f>
        <v>2.38027112080989</v>
      </c>
      <c r="G1221" s="16" t="n">
        <f aca="false">MIN(MATCH(F1221,2_Girdiler!$B$20:$I$20,1),7)</f>
        <v>1</v>
      </c>
      <c r="H1221" s="16" t="n">
        <f aca="false">IF(F1221&gt;=40,2_Girdiler!$I$21+(F1221-40)*(2_Girdiler!$I$21-2_Girdiler!$H$21)/(2_Girdiler!$I$20-2_Girdiler!$H$20),INDEX(2_Girdiler!$B$21:$I$21,G1221)+(F1221-INDEX(2_Girdiler!$B$20:$I$20,G1221))*(INDEX(2_Girdiler!$B$21:$I$21,G1221+1)-INDEX(2_Girdiler!$B$21:$I$21,G1221))/(INDEX(2_Girdiler!$B$20:$I$20,G1221+1)-INDEX(2_Girdiler!$B$20:$I$20,G1221)))</f>
        <v>5.23659646578176</v>
      </c>
      <c r="I1221" s="16" t="n">
        <f aca="false">H1221/2_Girdiler!$B$17</f>
        <v>2.09799537891898</v>
      </c>
      <c r="J1221" s="16" t="n">
        <f aca="false">D1221+I1221</f>
        <v>14.5657545381084</v>
      </c>
    </row>
    <row r="1222" customFormat="false" ht="15" hidden="false" customHeight="false" outlineLevel="0" collapsed="false">
      <c r="A1222" s="0" t="n">
        <v>1210</v>
      </c>
      <c r="B1222" s="7" t="n">
        <v>0.63045</v>
      </c>
      <c r="C1222" s="7" t="n">
        <v>0.309074</v>
      </c>
      <c r="D1222" s="16" t="n">
        <f aca="false">LOGINV(B1222,$B$7,$C$7)</f>
        <v>16.3044734625673</v>
      </c>
      <c r="E1222" s="16" t="n">
        <f aca="false">LOGINV(C1222,$B$8,$C$8)</f>
        <v>79.1593020030729</v>
      </c>
      <c r="F1222" s="16" t="n">
        <f aca="false">$B$5/100*E1222*2_Girdiler!$B$14*2_Girdiler!$B$15*2_Girdiler!$B$16</f>
        <v>1.99164803839732</v>
      </c>
      <c r="G1222" s="16" t="n">
        <f aca="false">MIN(MATCH(F1222,2_Girdiler!$B$20:$I$20,1),7)</f>
        <v>1</v>
      </c>
      <c r="H1222" s="16" t="n">
        <f aca="false">IF(F1222&gt;=40,2_Girdiler!$I$21+(F1222-40)*(2_Girdiler!$I$21-2_Girdiler!$H$21)/(2_Girdiler!$I$20-2_Girdiler!$H$20),INDEX(2_Girdiler!$B$21:$I$21,G1222)+(F1222-INDEX(2_Girdiler!$B$20:$I$20,G1222))*(INDEX(2_Girdiler!$B$21:$I$21,G1222+1)-INDEX(2_Girdiler!$B$21:$I$21,G1222))/(INDEX(2_Girdiler!$B$20:$I$20,G1222+1)-INDEX(2_Girdiler!$B$20:$I$20,G1222)))</f>
        <v>4.38162568447409</v>
      </c>
      <c r="I1222" s="16" t="n">
        <f aca="false">H1222/2_Girdiler!$B$17</f>
        <v>1.75545900820276</v>
      </c>
      <c r="J1222" s="16" t="n">
        <f aca="false">D1222+I1222</f>
        <v>18.0599324707701</v>
      </c>
    </row>
    <row r="1223" customFormat="false" ht="15" hidden="false" customHeight="false" outlineLevel="0" collapsed="false">
      <c r="A1223" s="0" t="n">
        <v>1211</v>
      </c>
      <c r="B1223" s="7" t="n">
        <v>0.619302</v>
      </c>
      <c r="C1223" s="7" t="n">
        <v>0.116841</v>
      </c>
      <c r="D1223" s="16" t="n">
        <f aca="false">LOGINV(B1223,$B$7,$C$7)</f>
        <v>16.0394843238361</v>
      </c>
      <c r="E1223" s="16" t="n">
        <f aca="false">LOGINV(C1223,$B$8,$C$8)</f>
        <v>50.6270149228503</v>
      </c>
      <c r="F1223" s="16" t="n">
        <f aca="false">$B$5/100*E1223*2_Girdiler!$B$14*2_Girdiler!$B$15*2_Girdiler!$B$16</f>
        <v>1.27377569545891</v>
      </c>
      <c r="G1223" s="16" t="n">
        <f aca="false">MIN(MATCH(F1223,2_Girdiler!$B$20:$I$20,1),7)</f>
        <v>1</v>
      </c>
      <c r="H1223" s="16" t="n">
        <f aca="false">IF(F1223&gt;=40,2_Girdiler!$I$21+(F1223-40)*(2_Girdiler!$I$21-2_Girdiler!$H$21)/(2_Girdiler!$I$20-2_Girdiler!$H$20),INDEX(2_Girdiler!$B$21:$I$21,G1223)+(F1223-INDEX(2_Girdiler!$B$20:$I$20,G1223))*(INDEX(2_Girdiler!$B$21:$I$21,G1223+1)-INDEX(2_Girdiler!$B$21:$I$21,G1223))/(INDEX(2_Girdiler!$B$20:$I$20,G1223+1)-INDEX(2_Girdiler!$B$20:$I$20,G1223)))</f>
        <v>2.80230653000961</v>
      </c>
      <c r="I1223" s="16" t="n">
        <f aca="false">H1223/2_Girdiler!$B$17</f>
        <v>1.12271896234359</v>
      </c>
      <c r="J1223" s="16" t="n">
        <f aca="false">D1223+I1223</f>
        <v>17.1622032861797</v>
      </c>
    </row>
    <row r="1224" customFormat="false" ht="15" hidden="false" customHeight="false" outlineLevel="0" collapsed="false">
      <c r="A1224" s="0" t="n">
        <v>1212</v>
      </c>
      <c r="B1224" s="7" t="n">
        <v>0.391413</v>
      </c>
      <c r="C1224" s="7" t="n">
        <v>0.807729</v>
      </c>
      <c r="D1224" s="16" t="n">
        <f aca="false">LOGINV(B1224,$B$7,$C$7)</f>
        <v>11.6133963747097</v>
      </c>
      <c r="E1224" s="16" t="n">
        <f aca="false">LOGINV(C1224,$B$8,$C$8)</f>
        <v>191.431254097268</v>
      </c>
      <c r="F1224" s="16" t="n">
        <f aca="false">$B$5/100*E1224*2_Girdiler!$B$14*2_Girdiler!$B$15*2_Girdiler!$B$16</f>
        <v>4.81641035308726</v>
      </c>
      <c r="G1224" s="16" t="n">
        <f aca="false">MIN(MATCH(F1224,2_Girdiler!$B$20:$I$20,1),7)</f>
        <v>1</v>
      </c>
      <c r="H1224" s="16" t="n">
        <f aca="false">IF(F1224&gt;=40,2_Girdiler!$I$21+(F1224-40)*(2_Girdiler!$I$21-2_Girdiler!$H$21)/(2_Girdiler!$I$20-2_Girdiler!$H$20),INDEX(2_Girdiler!$B$21:$I$21,G1224)+(F1224-INDEX(2_Girdiler!$B$20:$I$20,G1224))*(INDEX(2_Girdiler!$B$21:$I$21,G1224+1)-INDEX(2_Girdiler!$B$21:$I$21,G1224))/(INDEX(2_Girdiler!$B$20:$I$20,G1224+1)-INDEX(2_Girdiler!$B$20:$I$20,G1224)))</f>
        <v>10.596102776792</v>
      </c>
      <c r="I1224" s="16" t="n">
        <f aca="false">H1224/2_Girdiler!$B$17</f>
        <v>4.24523348429166</v>
      </c>
      <c r="J1224" s="16" t="n">
        <f aca="false">D1224+I1224</f>
        <v>15.8586298590014</v>
      </c>
    </row>
    <row r="1225" customFormat="false" ht="15" hidden="false" customHeight="false" outlineLevel="0" collapsed="false">
      <c r="A1225" s="0" t="n">
        <v>1213</v>
      </c>
      <c r="B1225" s="7" t="n">
        <v>0.138851</v>
      </c>
      <c r="C1225" s="7" t="n">
        <v>0.700594</v>
      </c>
      <c r="D1225" s="16" t="n">
        <f aca="false">LOGINV(B1225,$B$7,$C$7)</f>
        <v>7.39455919856084</v>
      </c>
      <c r="E1225" s="16" t="n">
        <f aca="false">LOGINV(C1225,$B$8,$C$8)</f>
        <v>153.366867445392</v>
      </c>
      <c r="F1225" s="16" t="n">
        <f aca="false">$B$5/100*E1225*2_Girdiler!$B$14*2_Girdiler!$B$15*2_Girdiler!$B$16</f>
        <v>3.85871038492606</v>
      </c>
      <c r="G1225" s="16" t="n">
        <f aca="false">MIN(MATCH(F1225,2_Girdiler!$B$20:$I$20,1),7)</f>
        <v>1</v>
      </c>
      <c r="H1225" s="16" t="n">
        <f aca="false">IF(F1225&gt;=40,2_Girdiler!$I$21+(F1225-40)*(2_Girdiler!$I$21-2_Girdiler!$H$21)/(2_Girdiler!$I$20-2_Girdiler!$H$20),INDEX(2_Girdiler!$B$21:$I$21,G1225)+(F1225-INDEX(2_Girdiler!$B$20:$I$20,G1225))*(INDEX(2_Girdiler!$B$21:$I$21,G1225+1)-INDEX(2_Girdiler!$B$21:$I$21,G1225))/(INDEX(2_Girdiler!$B$20:$I$20,G1225+1)-INDEX(2_Girdiler!$B$20:$I$20,G1225)))</f>
        <v>8.48916284683733</v>
      </c>
      <c r="I1225" s="16" t="n">
        <f aca="false">H1225/2_Girdiler!$B$17</f>
        <v>3.4011069097906</v>
      </c>
      <c r="J1225" s="16" t="n">
        <f aca="false">D1225+I1225</f>
        <v>10.7956661083514</v>
      </c>
    </row>
    <row r="1226" customFormat="false" ht="15" hidden="false" customHeight="false" outlineLevel="0" collapsed="false">
      <c r="A1226" s="0" t="n">
        <v>1214</v>
      </c>
      <c r="B1226" s="7" t="n">
        <v>0.71398</v>
      </c>
      <c r="C1226" s="7" t="n">
        <v>0.741133</v>
      </c>
      <c r="D1226" s="16" t="n">
        <f aca="false">LOGINV(B1226,$B$7,$C$7)</f>
        <v>18.5553595143148</v>
      </c>
      <c r="E1226" s="16" t="n">
        <f aca="false">LOGINV(C1226,$B$8,$C$8)</f>
        <v>165.797272358841</v>
      </c>
      <c r="F1226" s="16" t="n">
        <f aca="false">$B$5/100*E1226*2_Girdiler!$B$14*2_Girdiler!$B$15*2_Girdiler!$B$16</f>
        <v>4.17145937254844</v>
      </c>
      <c r="G1226" s="16" t="n">
        <f aca="false">MIN(MATCH(F1226,2_Girdiler!$B$20:$I$20,1),7)</f>
        <v>1</v>
      </c>
      <c r="H1226" s="16" t="n">
        <f aca="false">IF(F1226&gt;=40,2_Girdiler!$I$21+(F1226-40)*(2_Girdiler!$I$21-2_Girdiler!$H$21)/(2_Girdiler!$I$20-2_Girdiler!$H$20),INDEX(2_Girdiler!$B$21:$I$21,G1226)+(F1226-INDEX(2_Girdiler!$B$20:$I$20,G1226))*(INDEX(2_Girdiler!$B$21:$I$21,G1226+1)-INDEX(2_Girdiler!$B$21:$I$21,G1226))/(INDEX(2_Girdiler!$B$20:$I$20,G1226+1)-INDEX(2_Girdiler!$B$20:$I$20,G1226)))</f>
        <v>9.17721061960657</v>
      </c>
      <c r="I1226" s="16" t="n">
        <f aca="false">H1226/2_Girdiler!$B$17</f>
        <v>3.67676707516289</v>
      </c>
      <c r="J1226" s="16" t="n">
        <f aca="false">D1226+I1226</f>
        <v>22.2321265894777</v>
      </c>
    </row>
    <row r="1227" customFormat="false" ht="15" hidden="false" customHeight="false" outlineLevel="0" collapsed="false">
      <c r="A1227" s="0" t="n">
        <v>1215</v>
      </c>
      <c r="B1227" s="7" t="n">
        <v>0.032484</v>
      </c>
      <c r="C1227" s="7" t="n">
        <v>0.826424</v>
      </c>
      <c r="D1227" s="16" t="n">
        <f aca="false">LOGINV(B1227,$B$7,$C$7)</f>
        <v>4.84104412203709</v>
      </c>
      <c r="E1227" s="16" t="n">
        <f aca="false">LOGINV(C1227,$B$8,$C$8)</f>
        <v>200.353153561526</v>
      </c>
      <c r="F1227" s="16" t="n">
        <f aca="false">$B$5/100*E1227*2_Girdiler!$B$14*2_Girdiler!$B$15*2_Girdiler!$B$16</f>
        <v>5.040885343608</v>
      </c>
      <c r="G1227" s="16" t="n">
        <f aca="false">MIN(MATCH(F1227,2_Girdiler!$B$20:$I$20,1),7)</f>
        <v>2</v>
      </c>
      <c r="H1227" s="16" t="n">
        <f aca="false">IF(F1227&gt;=40,2_Girdiler!$I$21+(F1227-40)*(2_Girdiler!$I$21-2_Girdiler!$H$21)/(2_Girdiler!$I$20-2_Girdiler!$H$20),INDEX(2_Girdiler!$B$21:$I$21,G1227)+(F1227-INDEX(2_Girdiler!$B$20:$I$20,G1227))*(INDEX(2_Girdiler!$B$21:$I$21,G1227+1)-INDEX(2_Girdiler!$B$21:$I$21,G1227))/(INDEX(2_Girdiler!$B$20:$I$20,G1227+1)-INDEX(2_Girdiler!$B$20:$I$20,G1227)))</f>
        <v>11.0654165497728</v>
      </c>
      <c r="I1227" s="16" t="n">
        <f aca="false">H1227/2_Girdiler!$B$17</f>
        <v>4.43325983564615</v>
      </c>
      <c r="J1227" s="16" t="n">
        <f aca="false">D1227+I1227</f>
        <v>9.27430395768324</v>
      </c>
    </row>
    <row r="1228" customFormat="false" ht="15" hidden="false" customHeight="false" outlineLevel="0" collapsed="false">
      <c r="A1228" s="0" t="n">
        <v>1216</v>
      </c>
      <c r="B1228" s="7" t="n">
        <v>0.260001</v>
      </c>
      <c r="C1228" s="7" t="n">
        <v>0.173531</v>
      </c>
      <c r="D1228" s="16" t="n">
        <f aca="false">LOGINV(B1228,$B$7,$C$7)</f>
        <v>9.46121669479703</v>
      </c>
      <c r="E1228" s="16" t="n">
        <f aca="false">LOGINV(C1228,$B$8,$C$8)</f>
        <v>59.5170788904942</v>
      </c>
      <c r="F1228" s="16" t="n">
        <f aca="false">$B$5/100*E1228*2_Girdiler!$B$14*2_Girdiler!$B$15*2_Girdiler!$B$16</f>
        <v>1.49744970488483</v>
      </c>
      <c r="G1228" s="16" t="n">
        <f aca="false">MIN(MATCH(F1228,2_Girdiler!$B$20:$I$20,1),7)</f>
        <v>1</v>
      </c>
      <c r="H1228" s="16" t="n">
        <f aca="false">IF(F1228&gt;=40,2_Girdiler!$I$21+(F1228-40)*(2_Girdiler!$I$21-2_Girdiler!$H$21)/(2_Girdiler!$I$20-2_Girdiler!$H$20),INDEX(2_Girdiler!$B$21:$I$21,G1228)+(F1228-INDEX(2_Girdiler!$B$20:$I$20,G1228))*(INDEX(2_Girdiler!$B$21:$I$21,G1228+1)-INDEX(2_Girdiler!$B$21:$I$21,G1228))/(INDEX(2_Girdiler!$B$20:$I$20,G1228+1)-INDEX(2_Girdiler!$B$20:$I$20,G1228)))</f>
        <v>3.29438935074663</v>
      </c>
      <c r="I1228" s="16" t="n">
        <f aca="false">H1228/2_Girdiler!$B$17</f>
        <v>1.319867528344</v>
      </c>
      <c r="J1228" s="16" t="n">
        <f aca="false">D1228+I1228</f>
        <v>10.781084223141</v>
      </c>
    </row>
    <row r="1229" customFormat="false" ht="15" hidden="false" customHeight="false" outlineLevel="0" collapsed="false">
      <c r="A1229" s="0" t="n">
        <v>1217</v>
      </c>
      <c r="B1229" s="7" t="n">
        <v>0.103878</v>
      </c>
      <c r="C1229" s="7" t="n">
        <v>0.596741</v>
      </c>
      <c r="D1229" s="16" t="n">
        <f aca="false">LOGINV(B1229,$B$7,$C$7)</f>
        <v>6.71007311830415</v>
      </c>
      <c r="E1229" s="16" t="n">
        <f aca="false">LOGINV(C1229,$B$8,$C$8)</f>
        <v>127.909790514605</v>
      </c>
      <c r="F1229" s="16" t="n">
        <f aca="false">$B$5/100*E1229*2_Girdiler!$B$14*2_Girdiler!$B$15*2_Girdiler!$B$16</f>
        <v>3.21821032934747</v>
      </c>
      <c r="G1229" s="16" t="n">
        <f aca="false">MIN(MATCH(F1229,2_Girdiler!$B$20:$I$20,1),7)</f>
        <v>1</v>
      </c>
      <c r="H1229" s="16" t="n">
        <f aca="false">IF(F1229&gt;=40,2_Girdiler!$I$21+(F1229-40)*(2_Girdiler!$I$21-2_Girdiler!$H$21)/(2_Girdiler!$I$20-2_Girdiler!$H$20),INDEX(2_Girdiler!$B$21:$I$21,G1229)+(F1229-INDEX(2_Girdiler!$B$20:$I$20,G1229))*(INDEX(2_Girdiler!$B$21:$I$21,G1229+1)-INDEX(2_Girdiler!$B$21:$I$21,G1229))/(INDEX(2_Girdiler!$B$20:$I$20,G1229+1)-INDEX(2_Girdiler!$B$20:$I$20,G1229)))</f>
        <v>7.08006272456443</v>
      </c>
      <c r="I1229" s="16" t="n">
        <f aca="false">H1229/2_Girdiler!$B$17</f>
        <v>2.83656359157229</v>
      </c>
      <c r="J1229" s="16" t="n">
        <f aca="false">D1229+I1229</f>
        <v>9.54663670987643</v>
      </c>
    </row>
    <row r="1230" customFormat="false" ht="15" hidden="false" customHeight="false" outlineLevel="0" collapsed="false">
      <c r="A1230" s="0" t="n">
        <v>1218</v>
      </c>
      <c r="B1230" s="7" t="n">
        <v>0.717788</v>
      </c>
      <c r="C1230" s="7" t="n">
        <v>0.637743</v>
      </c>
      <c r="D1230" s="16" t="n">
        <f aca="false">LOGINV(B1230,$B$7,$C$7)</f>
        <v>18.6719065607109</v>
      </c>
      <c r="E1230" s="16" t="n">
        <f aca="false">LOGINV(C1230,$B$8,$C$8)</f>
        <v>137.101866314584</v>
      </c>
      <c r="F1230" s="16" t="n">
        <f aca="false">$B$5/100*E1230*2_Girdiler!$B$14*2_Girdiler!$B$15*2_Girdiler!$B$16</f>
        <v>3.44948295647492</v>
      </c>
      <c r="G1230" s="16" t="n">
        <f aca="false">MIN(MATCH(F1230,2_Girdiler!$B$20:$I$20,1),7)</f>
        <v>1</v>
      </c>
      <c r="H1230" s="16" t="n">
        <f aca="false">IF(F1230&gt;=40,2_Girdiler!$I$21+(F1230-40)*(2_Girdiler!$I$21-2_Girdiler!$H$21)/(2_Girdiler!$I$20-2_Girdiler!$H$20),INDEX(2_Girdiler!$B$21:$I$21,G1230)+(F1230-INDEX(2_Girdiler!$B$20:$I$20,G1230))*(INDEX(2_Girdiler!$B$21:$I$21,G1230+1)-INDEX(2_Girdiler!$B$21:$I$21,G1230))/(INDEX(2_Girdiler!$B$20:$I$20,G1230+1)-INDEX(2_Girdiler!$B$20:$I$20,G1230)))</f>
        <v>7.58886250424483</v>
      </c>
      <c r="I1230" s="16" t="n">
        <f aca="false">H1230/2_Girdiler!$B$17</f>
        <v>3.04040965714937</v>
      </c>
      <c r="J1230" s="16" t="n">
        <f aca="false">D1230+I1230</f>
        <v>21.7123162178602</v>
      </c>
    </row>
    <row r="1231" customFormat="false" ht="15" hidden="false" customHeight="false" outlineLevel="0" collapsed="false">
      <c r="A1231" s="0" t="n">
        <v>1219</v>
      </c>
      <c r="B1231" s="7" t="n">
        <v>0.923241</v>
      </c>
      <c r="C1231" s="7" t="n">
        <v>0.386217</v>
      </c>
      <c r="D1231" s="16" t="n">
        <f aca="false">LOGINV(B1231,$B$7,$C$7)</f>
        <v>30.0039641054584</v>
      </c>
      <c r="E1231" s="16" t="n">
        <f aca="false">LOGINV(C1231,$B$8,$C$8)</f>
        <v>90.6091563445497</v>
      </c>
      <c r="F1231" s="16" t="n">
        <f aca="false">$B$5/100*E1231*2_Girdiler!$B$14*2_Girdiler!$B$15*2_Girdiler!$B$16</f>
        <v>2.27972637362887</v>
      </c>
      <c r="G1231" s="16" t="n">
        <f aca="false">MIN(MATCH(F1231,2_Girdiler!$B$20:$I$20,1),7)</f>
        <v>1</v>
      </c>
      <c r="H1231" s="16" t="n">
        <f aca="false">IF(F1231&gt;=40,2_Girdiler!$I$21+(F1231-40)*(2_Girdiler!$I$21-2_Girdiler!$H$21)/(2_Girdiler!$I$20-2_Girdiler!$H$20),INDEX(2_Girdiler!$B$21:$I$21,G1231)+(F1231-INDEX(2_Girdiler!$B$20:$I$20,G1231))*(INDEX(2_Girdiler!$B$21:$I$21,G1231+1)-INDEX(2_Girdiler!$B$21:$I$21,G1231))/(INDEX(2_Girdiler!$B$20:$I$20,G1231+1)-INDEX(2_Girdiler!$B$20:$I$20,G1231)))</f>
        <v>5.01539802198352</v>
      </c>
      <c r="I1231" s="16" t="n">
        <f aca="false">H1231/2_Girdiler!$B$17</f>
        <v>2.00937420752545</v>
      </c>
      <c r="J1231" s="16" t="n">
        <f aca="false">D1231+I1231</f>
        <v>32.0133383129838</v>
      </c>
    </row>
    <row r="1232" customFormat="false" ht="15" hidden="false" customHeight="false" outlineLevel="0" collapsed="false">
      <c r="A1232" s="0" t="n">
        <v>1220</v>
      </c>
      <c r="B1232" s="7" t="n">
        <v>0.103564</v>
      </c>
      <c r="C1232" s="7" t="n">
        <v>0.29167</v>
      </c>
      <c r="D1232" s="16" t="n">
        <f aca="false">LOGINV(B1232,$B$7,$C$7)</f>
        <v>6.70355996593266</v>
      </c>
      <c r="E1232" s="16" t="n">
        <f aca="false">LOGINV(C1232,$B$8,$C$8)</f>
        <v>76.6434562483363</v>
      </c>
      <c r="F1232" s="16" t="n">
        <f aca="false">$B$5/100*E1232*2_Girdiler!$B$14*2_Girdiler!$B$15*2_Girdiler!$B$16</f>
        <v>1.92834935920814</v>
      </c>
      <c r="G1232" s="16" t="n">
        <f aca="false">MIN(MATCH(F1232,2_Girdiler!$B$20:$I$20,1),7)</f>
        <v>1</v>
      </c>
      <c r="H1232" s="16" t="n">
        <f aca="false">IF(F1232&gt;=40,2_Girdiler!$I$21+(F1232-40)*(2_Girdiler!$I$21-2_Girdiler!$H$21)/(2_Girdiler!$I$20-2_Girdiler!$H$20),INDEX(2_Girdiler!$B$21:$I$21,G1232)+(F1232-INDEX(2_Girdiler!$B$20:$I$20,G1232))*(INDEX(2_Girdiler!$B$21:$I$21,G1232+1)-INDEX(2_Girdiler!$B$21:$I$21,G1232))/(INDEX(2_Girdiler!$B$20:$I$20,G1232+1)-INDEX(2_Girdiler!$B$20:$I$20,G1232)))</f>
        <v>4.24236859025791</v>
      </c>
      <c r="I1232" s="16" t="n">
        <f aca="false">H1232/2_Girdiler!$B$17</f>
        <v>1.6996669031482</v>
      </c>
      <c r="J1232" s="16" t="n">
        <f aca="false">D1232+I1232</f>
        <v>8.40322686908086</v>
      </c>
    </row>
    <row r="1233" customFormat="false" ht="15" hidden="false" customHeight="false" outlineLevel="0" collapsed="false">
      <c r="A1233" s="0" t="n">
        <v>1221</v>
      </c>
      <c r="B1233" s="7" t="n">
        <v>0.19753</v>
      </c>
      <c r="C1233" s="7" t="n">
        <v>0.720903</v>
      </c>
      <c r="D1233" s="16" t="n">
        <f aca="false">LOGINV(B1233,$B$7,$C$7)</f>
        <v>8.42955664363854</v>
      </c>
      <c r="E1233" s="16" t="n">
        <f aca="false">LOGINV(C1233,$B$8,$C$8)</f>
        <v>159.363251002547</v>
      </c>
      <c r="F1233" s="16" t="n">
        <f aca="false">$B$5/100*E1233*2_Girdiler!$B$14*2_Girdiler!$B$15*2_Girdiler!$B$16</f>
        <v>4.00957939522407</v>
      </c>
      <c r="G1233" s="16" t="n">
        <f aca="false">MIN(MATCH(F1233,2_Girdiler!$B$20:$I$20,1),7)</f>
        <v>1</v>
      </c>
      <c r="H1233" s="16" t="n">
        <f aca="false">IF(F1233&gt;=40,2_Girdiler!$I$21+(F1233-40)*(2_Girdiler!$I$21-2_Girdiler!$H$21)/(2_Girdiler!$I$20-2_Girdiler!$H$20),INDEX(2_Girdiler!$B$21:$I$21,G1233)+(F1233-INDEX(2_Girdiler!$B$20:$I$20,G1233))*(INDEX(2_Girdiler!$B$21:$I$21,G1233+1)-INDEX(2_Girdiler!$B$21:$I$21,G1233))/(INDEX(2_Girdiler!$B$20:$I$20,G1233+1)-INDEX(2_Girdiler!$B$20:$I$20,G1233)))</f>
        <v>8.82107466949296</v>
      </c>
      <c r="I1233" s="16" t="n">
        <f aca="false">H1233/2_Girdiler!$B$17</f>
        <v>3.53408440284173</v>
      </c>
      <c r="J1233" s="16" t="n">
        <f aca="false">D1233+I1233</f>
        <v>11.9636410464803</v>
      </c>
    </row>
    <row r="1234" customFormat="false" ht="15" hidden="false" customHeight="false" outlineLevel="0" collapsed="false">
      <c r="A1234" s="0" t="n">
        <v>1222</v>
      </c>
      <c r="B1234" s="7" t="n">
        <v>0.773621</v>
      </c>
      <c r="C1234" s="7" t="n">
        <v>0.480198</v>
      </c>
      <c r="D1234" s="16" t="n">
        <f aca="false">LOGINV(B1234,$B$7,$C$7)</f>
        <v>20.5797964170816</v>
      </c>
      <c r="E1234" s="16" t="n">
        <f aca="false">LOGINV(C1234,$B$8,$C$8)</f>
        <v>105.76035328789</v>
      </c>
      <c r="F1234" s="16" t="n">
        <f aca="false">$B$5/100*E1234*2_Girdiler!$B$14*2_Girdiler!$B$15*2_Girdiler!$B$16</f>
        <v>2.6609304887233</v>
      </c>
      <c r="G1234" s="16" t="n">
        <f aca="false">MIN(MATCH(F1234,2_Girdiler!$B$20:$I$20,1),7)</f>
        <v>1</v>
      </c>
      <c r="H1234" s="16" t="n">
        <f aca="false">IF(F1234&gt;=40,2_Girdiler!$I$21+(F1234-40)*(2_Girdiler!$I$21-2_Girdiler!$H$21)/(2_Girdiler!$I$20-2_Girdiler!$H$20),INDEX(2_Girdiler!$B$21:$I$21,G1234)+(F1234-INDEX(2_Girdiler!$B$20:$I$20,G1234))*(INDEX(2_Girdiler!$B$21:$I$21,G1234+1)-INDEX(2_Girdiler!$B$21:$I$21,G1234))/(INDEX(2_Girdiler!$B$20:$I$20,G1234+1)-INDEX(2_Girdiler!$B$20:$I$20,G1234)))</f>
        <v>5.85404707519127</v>
      </c>
      <c r="I1234" s="16" t="n">
        <f aca="false">H1234/2_Girdiler!$B$17</f>
        <v>2.34537142435548</v>
      </c>
      <c r="J1234" s="16" t="n">
        <f aca="false">D1234+I1234</f>
        <v>22.9251678414371</v>
      </c>
    </row>
    <row r="1235" customFormat="false" ht="15" hidden="false" customHeight="false" outlineLevel="0" collapsed="false">
      <c r="A1235" s="0" t="n">
        <v>1223</v>
      </c>
      <c r="B1235" s="7" t="n">
        <v>0.262577</v>
      </c>
      <c r="C1235" s="7" t="n">
        <v>0.455983</v>
      </c>
      <c r="D1235" s="16" t="n">
        <f aca="false">LOGINV(B1235,$B$7,$C$7)</f>
        <v>9.50308460403354</v>
      </c>
      <c r="E1235" s="16" t="n">
        <f aca="false">LOGINV(C1235,$B$8,$C$8)</f>
        <v>101.683312336118</v>
      </c>
      <c r="F1235" s="16" t="n">
        <f aca="false">$B$5/100*E1235*2_Girdiler!$B$14*2_Girdiler!$B$15*2_Girdiler!$B$16</f>
        <v>2.55835213837672</v>
      </c>
      <c r="G1235" s="16" t="n">
        <f aca="false">MIN(MATCH(F1235,2_Girdiler!$B$20:$I$20,1),7)</f>
        <v>1</v>
      </c>
      <c r="H1235" s="16" t="n">
        <f aca="false">IF(F1235&gt;=40,2_Girdiler!$I$21+(F1235-40)*(2_Girdiler!$I$21-2_Girdiler!$H$21)/(2_Girdiler!$I$20-2_Girdiler!$H$20),INDEX(2_Girdiler!$B$21:$I$21,G1235)+(F1235-INDEX(2_Girdiler!$B$20:$I$20,G1235))*(INDEX(2_Girdiler!$B$21:$I$21,G1235+1)-INDEX(2_Girdiler!$B$21:$I$21,G1235))/(INDEX(2_Girdiler!$B$20:$I$20,G1235+1)-INDEX(2_Girdiler!$B$20:$I$20,G1235)))</f>
        <v>5.62837470442878</v>
      </c>
      <c r="I1235" s="16" t="n">
        <f aca="false">H1235/2_Girdiler!$B$17</f>
        <v>2.25495781427435</v>
      </c>
      <c r="J1235" s="16" t="n">
        <f aca="false">D1235+I1235</f>
        <v>11.7580424183079</v>
      </c>
    </row>
    <row r="1236" customFormat="false" ht="15" hidden="false" customHeight="false" outlineLevel="0" collapsed="false">
      <c r="A1236" s="0" t="n">
        <v>1224</v>
      </c>
      <c r="B1236" s="7" t="n">
        <v>0.669197</v>
      </c>
      <c r="C1236" s="7" t="n">
        <v>0.16998</v>
      </c>
      <c r="D1236" s="16" t="n">
        <f aca="false">LOGINV(B1236,$B$7,$C$7)</f>
        <v>17.283845258153</v>
      </c>
      <c r="E1236" s="16" t="n">
        <f aca="false">LOGINV(C1236,$B$8,$C$8)</f>
        <v>58.9838932869408</v>
      </c>
      <c r="F1236" s="16" t="n">
        <f aca="false">$B$5/100*E1236*2_Girdiler!$B$14*2_Girdiler!$B$15*2_Girdiler!$B$16</f>
        <v>1.48403475509943</v>
      </c>
      <c r="G1236" s="16" t="n">
        <f aca="false">MIN(MATCH(F1236,2_Girdiler!$B$20:$I$20,1),7)</f>
        <v>1</v>
      </c>
      <c r="H1236" s="16" t="n">
        <f aca="false">IF(F1236&gt;=40,2_Girdiler!$I$21+(F1236-40)*(2_Girdiler!$I$21-2_Girdiler!$H$21)/(2_Girdiler!$I$20-2_Girdiler!$H$20),INDEX(2_Girdiler!$B$21:$I$21,G1236)+(F1236-INDEX(2_Girdiler!$B$20:$I$20,G1236))*(INDEX(2_Girdiler!$B$21:$I$21,G1236+1)-INDEX(2_Girdiler!$B$21:$I$21,G1236))/(INDEX(2_Girdiler!$B$20:$I$20,G1236+1)-INDEX(2_Girdiler!$B$20:$I$20,G1236)))</f>
        <v>3.26487646121875</v>
      </c>
      <c r="I1236" s="16" t="n">
        <f aca="false">H1236/2_Girdiler!$B$17</f>
        <v>1.30804345401392</v>
      </c>
      <c r="J1236" s="16" t="n">
        <f aca="false">D1236+I1236</f>
        <v>18.591888712167</v>
      </c>
    </row>
    <row r="1237" customFormat="false" ht="15" hidden="false" customHeight="false" outlineLevel="0" collapsed="false">
      <c r="A1237" s="0" t="n">
        <v>1225</v>
      </c>
      <c r="B1237" s="7" t="n">
        <v>0.523761</v>
      </c>
      <c r="C1237" s="7" t="n">
        <v>0.2369</v>
      </c>
      <c r="D1237" s="16" t="n">
        <f aca="false">LOGINV(B1237,$B$7,$C$7)</f>
        <v>13.9994549045489</v>
      </c>
      <c r="E1237" s="16" t="n">
        <f aca="false">LOGINV(C1237,$B$8,$C$8)</f>
        <v>68.7757382388441</v>
      </c>
      <c r="F1237" s="16" t="n">
        <f aca="false">$B$5/100*E1237*2_Girdiler!$B$14*2_Girdiler!$B$15*2_Girdiler!$B$16</f>
        <v>1.73039757408932</v>
      </c>
      <c r="G1237" s="16" t="n">
        <f aca="false">MIN(MATCH(F1237,2_Girdiler!$B$20:$I$20,1),7)</f>
        <v>1</v>
      </c>
      <c r="H1237" s="16" t="n">
        <f aca="false">IF(F1237&gt;=40,2_Girdiler!$I$21+(F1237-40)*(2_Girdiler!$I$21-2_Girdiler!$H$21)/(2_Girdiler!$I$20-2_Girdiler!$H$20),INDEX(2_Girdiler!$B$21:$I$21,G1237)+(F1237-INDEX(2_Girdiler!$B$20:$I$20,G1237))*(INDEX(2_Girdiler!$B$21:$I$21,G1237+1)-INDEX(2_Girdiler!$B$21:$I$21,G1237))/(INDEX(2_Girdiler!$B$20:$I$20,G1237+1)-INDEX(2_Girdiler!$B$20:$I$20,G1237)))</f>
        <v>3.8068746629965</v>
      </c>
      <c r="I1237" s="16" t="n">
        <f aca="false">H1237/2_Girdiler!$B$17</f>
        <v>1.52519016946975</v>
      </c>
      <c r="J1237" s="16" t="n">
        <f aca="false">D1237+I1237</f>
        <v>15.5246450740186</v>
      </c>
    </row>
    <row r="1238" customFormat="false" ht="15" hidden="false" customHeight="false" outlineLevel="0" collapsed="false">
      <c r="A1238" s="0" t="n">
        <v>1226</v>
      </c>
      <c r="B1238" s="7" t="n">
        <v>0.766397</v>
      </c>
      <c r="C1238" s="7" t="n">
        <v>0.525759</v>
      </c>
      <c r="D1238" s="16" t="n">
        <f aca="false">LOGINV(B1238,$B$7,$C$7)</f>
        <v>20.3086714126712</v>
      </c>
      <c r="E1238" s="16" t="n">
        <f aca="false">LOGINV(C1238,$B$8,$C$8)</f>
        <v>113.856272328241</v>
      </c>
      <c r="F1238" s="16" t="n">
        <f aca="false">$B$5/100*E1238*2_Girdiler!$B$14*2_Girdiler!$B$15*2_Girdiler!$B$16</f>
        <v>2.86462381177855</v>
      </c>
      <c r="G1238" s="16" t="n">
        <f aca="false">MIN(MATCH(F1238,2_Girdiler!$B$20:$I$20,1),7)</f>
        <v>1</v>
      </c>
      <c r="H1238" s="16" t="n">
        <f aca="false">IF(F1238&gt;=40,2_Girdiler!$I$21+(F1238-40)*(2_Girdiler!$I$21-2_Girdiler!$H$21)/(2_Girdiler!$I$20-2_Girdiler!$H$20),INDEX(2_Girdiler!$B$21:$I$21,G1238)+(F1238-INDEX(2_Girdiler!$B$20:$I$20,G1238))*(INDEX(2_Girdiler!$B$21:$I$21,G1238+1)-INDEX(2_Girdiler!$B$21:$I$21,G1238))/(INDEX(2_Girdiler!$B$20:$I$20,G1238+1)-INDEX(2_Girdiler!$B$20:$I$20,G1238)))</f>
        <v>6.30217238591281</v>
      </c>
      <c r="I1238" s="16" t="n">
        <f aca="false">H1238/2_Girdiler!$B$17</f>
        <v>2.52490880845866</v>
      </c>
      <c r="J1238" s="16" t="n">
        <f aca="false">D1238+I1238</f>
        <v>22.8335802211299</v>
      </c>
    </row>
    <row r="1239" customFormat="false" ht="15" hidden="false" customHeight="false" outlineLevel="0" collapsed="false">
      <c r="A1239" s="0" t="n">
        <v>1227</v>
      </c>
      <c r="B1239" s="7" t="n">
        <v>0.486465</v>
      </c>
      <c r="C1239" s="7" t="n">
        <v>0.515411</v>
      </c>
      <c r="D1239" s="16" t="n">
        <f aca="false">LOGINV(B1239,$B$7,$C$7)</f>
        <v>13.2883185088089</v>
      </c>
      <c r="E1239" s="16" t="n">
        <f aca="false">LOGINV(C1239,$B$8,$C$8)</f>
        <v>111.963253895118</v>
      </c>
      <c r="F1239" s="16" t="n">
        <f aca="false">$B$5/100*E1239*2_Girdiler!$B$14*2_Girdiler!$B$15*2_Girdiler!$B$16</f>
        <v>2.81699546800117</v>
      </c>
      <c r="G1239" s="16" t="n">
        <f aca="false">MIN(MATCH(F1239,2_Girdiler!$B$20:$I$20,1),7)</f>
        <v>1</v>
      </c>
      <c r="H1239" s="16" t="n">
        <f aca="false">IF(F1239&gt;=40,2_Girdiler!$I$21+(F1239-40)*(2_Girdiler!$I$21-2_Girdiler!$H$21)/(2_Girdiler!$I$20-2_Girdiler!$H$20),INDEX(2_Girdiler!$B$21:$I$21,G1239)+(F1239-INDEX(2_Girdiler!$B$20:$I$20,G1239))*(INDEX(2_Girdiler!$B$21:$I$21,G1239+1)-INDEX(2_Girdiler!$B$21:$I$21,G1239))/(INDEX(2_Girdiler!$B$20:$I$20,G1239+1)-INDEX(2_Girdiler!$B$20:$I$20,G1239)))</f>
        <v>6.19739002960257</v>
      </c>
      <c r="I1239" s="16" t="n">
        <f aca="false">H1239/2_Girdiler!$B$17</f>
        <v>2.48292869775744</v>
      </c>
      <c r="J1239" s="16" t="n">
        <f aca="false">D1239+I1239</f>
        <v>15.7712472065663</v>
      </c>
    </row>
    <row r="1240" customFormat="false" ht="15" hidden="false" customHeight="false" outlineLevel="0" collapsed="false">
      <c r="A1240" s="0" t="n">
        <v>1228</v>
      </c>
      <c r="B1240" s="7" t="n">
        <v>0.343924</v>
      </c>
      <c r="C1240" s="7" t="n">
        <v>0.854358</v>
      </c>
      <c r="D1240" s="16" t="n">
        <f aca="false">LOGINV(B1240,$B$7,$C$7)</f>
        <v>10.8249037919595</v>
      </c>
      <c r="E1240" s="16" t="n">
        <f aca="false">LOGINV(C1240,$B$8,$C$8)</f>
        <v>215.817051218662</v>
      </c>
      <c r="F1240" s="16" t="n">
        <f aca="false">$B$5/100*E1240*2_Girdiler!$B$14*2_Girdiler!$B$15*2_Girdiler!$B$16</f>
        <v>5.42995700866154</v>
      </c>
      <c r="G1240" s="16" t="n">
        <f aca="false">MIN(MATCH(F1240,2_Girdiler!$B$20:$I$20,1),7)</f>
        <v>2</v>
      </c>
      <c r="H1240" s="16" t="n">
        <f aca="false">IF(F1240&gt;=40,2_Girdiler!$I$21+(F1240-40)*(2_Girdiler!$I$21-2_Girdiler!$H$21)/(2_Girdiler!$I$20-2_Girdiler!$H$20),INDEX(2_Girdiler!$B$21:$I$21,G1240)+(F1240-INDEX(2_Girdiler!$B$20:$I$20,G1240))*(INDEX(2_Girdiler!$B$21:$I$21,G1240+1)-INDEX(2_Girdiler!$B$21:$I$21,G1240))/(INDEX(2_Girdiler!$B$20:$I$20,G1240+1)-INDEX(2_Girdiler!$B$20:$I$20,G1240)))</f>
        <v>11.6879312138585</v>
      </c>
      <c r="I1240" s="16" t="n">
        <f aca="false">H1240/2_Girdiler!$B$17</f>
        <v>4.68266474914201</v>
      </c>
      <c r="J1240" s="16" t="n">
        <f aca="false">D1240+I1240</f>
        <v>15.5075685411015</v>
      </c>
    </row>
    <row r="1241" customFormat="false" ht="15" hidden="false" customHeight="false" outlineLevel="0" collapsed="false">
      <c r="A1241" s="0" t="n">
        <v>1229</v>
      </c>
      <c r="B1241" s="7" t="n">
        <v>0.022128</v>
      </c>
      <c r="C1241" s="7" t="n">
        <v>0.267666</v>
      </c>
      <c r="D1241" s="16" t="n">
        <f aca="false">LOGINV(B1241,$B$7,$C$7)</f>
        <v>4.41276654077132</v>
      </c>
      <c r="E1241" s="16" t="n">
        <f aca="false">LOGINV(C1241,$B$8,$C$8)</f>
        <v>73.1924194030046</v>
      </c>
      <c r="F1241" s="16" t="n">
        <f aca="false">$B$5/100*E1241*2_Girdiler!$B$14*2_Girdiler!$B$15*2_Girdiler!$B$16</f>
        <v>1.84152127217959</v>
      </c>
      <c r="G1241" s="16" t="n">
        <f aca="false">MIN(MATCH(F1241,2_Girdiler!$B$20:$I$20,1),7)</f>
        <v>1</v>
      </c>
      <c r="H1241" s="16" t="n">
        <f aca="false">IF(F1241&gt;=40,2_Girdiler!$I$21+(F1241-40)*(2_Girdiler!$I$21-2_Girdiler!$H$21)/(2_Girdiler!$I$20-2_Girdiler!$H$20),INDEX(2_Girdiler!$B$21:$I$21,G1241)+(F1241-INDEX(2_Girdiler!$B$20:$I$20,G1241))*(INDEX(2_Girdiler!$B$21:$I$21,G1241+1)-INDEX(2_Girdiler!$B$21:$I$21,G1241))/(INDEX(2_Girdiler!$B$20:$I$20,G1241+1)-INDEX(2_Girdiler!$B$20:$I$20,G1241)))</f>
        <v>4.05134679879511</v>
      </c>
      <c r="I1241" s="16" t="n">
        <f aca="false">H1241/2_Girdiler!$B$17</f>
        <v>1.62313573669676</v>
      </c>
      <c r="J1241" s="16" t="n">
        <f aca="false">D1241+I1241</f>
        <v>6.03590227746808</v>
      </c>
    </row>
    <row r="1242" customFormat="false" ht="15" hidden="false" customHeight="false" outlineLevel="0" collapsed="false">
      <c r="A1242" s="0" t="n">
        <v>1230</v>
      </c>
      <c r="B1242" s="7" t="n">
        <v>0.312835</v>
      </c>
      <c r="C1242" s="7" t="n">
        <v>0.181808</v>
      </c>
      <c r="D1242" s="16" t="n">
        <f aca="false">LOGINV(B1242,$B$7,$C$7)</f>
        <v>10.3179320108752</v>
      </c>
      <c r="E1242" s="16" t="n">
        <f aca="false">LOGINV(C1242,$B$8,$C$8)</f>
        <v>60.751675130301</v>
      </c>
      <c r="F1242" s="16" t="n">
        <f aca="false">$B$5/100*E1242*2_Girdiler!$B$14*2_Girdiler!$B$15*2_Girdiler!$B$16</f>
        <v>1.52851214627837</v>
      </c>
      <c r="G1242" s="16" t="n">
        <f aca="false">MIN(MATCH(F1242,2_Girdiler!$B$20:$I$20,1),7)</f>
        <v>1</v>
      </c>
      <c r="H1242" s="16" t="n">
        <f aca="false">IF(F1242&gt;=40,2_Girdiler!$I$21+(F1242-40)*(2_Girdiler!$I$21-2_Girdiler!$H$21)/(2_Girdiler!$I$20-2_Girdiler!$H$20),INDEX(2_Girdiler!$B$21:$I$21,G1242)+(F1242-INDEX(2_Girdiler!$B$20:$I$20,G1242))*(INDEX(2_Girdiler!$B$21:$I$21,G1242+1)-INDEX(2_Girdiler!$B$21:$I$21,G1242))/(INDEX(2_Girdiler!$B$20:$I$20,G1242+1)-INDEX(2_Girdiler!$B$20:$I$20,G1242)))</f>
        <v>3.36272672181242</v>
      </c>
      <c r="I1242" s="16" t="n">
        <f aca="false">H1242/2_Girdiler!$B$17</f>
        <v>1.34724628277741</v>
      </c>
      <c r="J1242" s="16" t="n">
        <f aca="false">D1242+I1242</f>
        <v>11.6651782936526</v>
      </c>
    </row>
    <row r="1243" customFormat="false" ht="15" hidden="false" customHeight="false" outlineLevel="0" collapsed="false">
      <c r="A1243" s="0" t="n">
        <v>1231</v>
      </c>
      <c r="B1243" s="7" t="n">
        <v>0.686972</v>
      </c>
      <c r="C1243" s="7" t="n">
        <v>0.025748</v>
      </c>
      <c r="D1243" s="16" t="n">
        <f aca="false">LOGINV(B1243,$B$7,$C$7)</f>
        <v>17.7682464137926</v>
      </c>
      <c r="E1243" s="16" t="n">
        <f aca="false">LOGINV(C1243,$B$8,$C$8)</f>
        <v>31.0696667583662</v>
      </c>
      <c r="F1243" s="16" t="n">
        <f aca="false">$B$5/100*E1243*2_Girdiler!$B$14*2_Girdiler!$B$15*2_Girdiler!$B$16</f>
        <v>0.781712815640494</v>
      </c>
      <c r="G1243" s="16" t="n">
        <f aca="false">MIN(MATCH(F1243,2_Girdiler!$B$20:$I$20,1),7)</f>
        <v>1</v>
      </c>
      <c r="H1243" s="16" t="n">
        <f aca="false">IF(F1243&gt;=40,2_Girdiler!$I$21+(F1243-40)*(2_Girdiler!$I$21-2_Girdiler!$H$21)/(2_Girdiler!$I$20-2_Girdiler!$H$20),INDEX(2_Girdiler!$B$21:$I$21,G1243)+(F1243-INDEX(2_Girdiler!$B$20:$I$20,G1243))*(INDEX(2_Girdiler!$B$21:$I$21,G1243+1)-INDEX(2_Girdiler!$B$21:$I$21,G1243))/(INDEX(2_Girdiler!$B$20:$I$20,G1243+1)-INDEX(2_Girdiler!$B$20:$I$20,G1243)))</f>
        <v>1.71976819440909</v>
      </c>
      <c r="I1243" s="16" t="n">
        <f aca="false">H1243/2_Girdiler!$B$17</f>
        <v>0.689009693272871</v>
      </c>
      <c r="J1243" s="16" t="n">
        <f aca="false">D1243+I1243</f>
        <v>18.4572561070655</v>
      </c>
    </row>
    <row r="1244" customFormat="false" ht="15" hidden="false" customHeight="false" outlineLevel="0" collapsed="false">
      <c r="A1244" s="0" t="n">
        <v>1232</v>
      </c>
      <c r="B1244" s="7" t="n">
        <v>0.610498</v>
      </c>
      <c r="C1244" s="7" t="n">
        <v>0.74119</v>
      </c>
      <c r="D1244" s="16" t="n">
        <f aca="false">LOGINV(B1244,$B$7,$C$7)</f>
        <v>15.8348949104125</v>
      </c>
      <c r="E1244" s="16" t="n">
        <f aca="false">LOGINV(C1244,$B$8,$C$8)</f>
        <v>165.816123746549</v>
      </c>
      <c r="F1244" s="16" t="n">
        <f aca="false">$B$5/100*E1244*2_Girdiler!$B$14*2_Girdiler!$B$15*2_Girdiler!$B$16</f>
        <v>4.17193367346318</v>
      </c>
      <c r="G1244" s="16" t="n">
        <f aca="false">MIN(MATCH(F1244,2_Girdiler!$B$20:$I$20,1),7)</f>
        <v>1</v>
      </c>
      <c r="H1244" s="16" t="n">
        <f aca="false">IF(F1244&gt;=40,2_Girdiler!$I$21+(F1244-40)*(2_Girdiler!$I$21-2_Girdiler!$H$21)/(2_Girdiler!$I$20-2_Girdiler!$H$20),INDEX(2_Girdiler!$B$21:$I$21,G1244)+(F1244-INDEX(2_Girdiler!$B$20:$I$20,G1244))*(INDEX(2_Girdiler!$B$21:$I$21,G1244+1)-INDEX(2_Girdiler!$B$21:$I$21,G1244))/(INDEX(2_Girdiler!$B$20:$I$20,G1244+1)-INDEX(2_Girdiler!$B$20:$I$20,G1244)))</f>
        <v>9.17825408161899</v>
      </c>
      <c r="I1244" s="16" t="n">
        <f aca="false">H1244/2_Girdiler!$B$17</f>
        <v>3.67718512885376</v>
      </c>
      <c r="J1244" s="16" t="n">
        <f aca="false">D1244+I1244</f>
        <v>19.5120800392662</v>
      </c>
    </row>
    <row r="1245" customFormat="false" ht="15" hidden="false" customHeight="false" outlineLevel="0" collapsed="false">
      <c r="A1245" s="0" t="n">
        <v>1233</v>
      </c>
      <c r="B1245" s="7" t="n">
        <v>0.275992</v>
      </c>
      <c r="C1245" s="7" t="n">
        <v>0.27472</v>
      </c>
      <c r="D1245" s="16" t="n">
        <f aca="false">LOGINV(B1245,$B$7,$C$7)</f>
        <v>9.72076361606388</v>
      </c>
      <c r="E1245" s="16" t="n">
        <f aca="false">LOGINV(C1245,$B$8,$C$8)</f>
        <v>74.2051183318005</v>
      </c>
      <c r="F1245" s="16" t="n">
        <f aca="false">$B$5/100*E1245*2_Girdiler!$B$14*2_Girdiler!$B$15*2_Girdiler!$B$16</f>
        <v>1.8670007772281</v>
      </c>
      <c r="G1245" s="16" t="n">
        <f aca="false">MIN(MATCH(F1245,2_Girdiler!$B$20:$I$20,1),7)</f>
        <v>1</v>
      </c>
      <c r="H1245" s="16" t="n">
        <f aca="false">IF(F1245&gt;=40,2_Girdiler!$I$21+(F1245-40)*(2_Girdiler!$I$21-2_Girdiler!$H$21)/(2_Girdiler!$I$20-2_Girdiler!$H$20),INDEX(2_Girdiler!$B$21:$I$21,G1245)+(F1245-INDEX(2_Girdiler!$B$20:$I$20,G1245))*(INDEX(2_Girdiler!$B$21:$I$21,G1245+1)-INDEX(2_Girdiler!$B$21:$I$21,G1245))/(INDEX(2_Girdiler!$B$20:$I$20,G1245+1)-INDEX(2_Girdiler!$B$20:$I$20,G1245)))</f>
        <v>4.10740170990182</v>
      </c>
      <c r="I1245" s="16" t="n">
        <f aca="false">H1245/2_Girdiler!$B$17</f>
        <v>1.64559363377477</v>
      </c>
      <c r="J1245" s="16" t="n">
        <f aca="false">D1245+I1245</f>
        <v>11.3663572498386</v>
      </c>
    </row>
    <row r="1246" customFormat="false" ht="15" hidden="false" customHeight="false" outlineLevel="0" collapsed="false">
      <c r="A1246" s="0" t="n">
        <v>1234</v>
      </c>
      <c r="B1246" s="7" t="n">
        <v>0.455953</v>
      </c>
      <c r="C1246" s="7" t="n">
        <v>0.338648</v>
      </c>
      <c r="D1246" s="16" t="n">
        <f aca="false">LOGINV(B1246,$B$7,$C$7)</f>
        <v>12.7321742752642</v>
      </c>
      <c r="E1246" s="16" t="n">
        <f aca="false">LOGINV(C1246,$B$8,$C$8)</f>
        <v>83.4794524084897</v>
      </c>
      <c r="F1246" s="16" t="n">
        <f aca="false">$B$5/100*E1246*2_Girdiler!$B$14*2_Girdiler!$B$15*2_Girdiler!$B$16</f>
        <v>2.1003430225976</v>
      </c>
      <c r="G1246" s="16" t="n">
        <f aca="false">MIN(MATCH(F1246,2_Girdiler!$B$20:$I$20,1),7)</f>
        <v>1</v>
      </c>
      <c r="H1246" s="16" t="n">
        <f aca="false">IF(F1246&gt;=40,2_Girdiler!$I$21+(F1246-40)*(2_Girdiler!$I$21-2_Girdiler!$H$21)/(2_Girdiler!$I$20-2_Girdiler!$H$20),INDEX(2_Girdiler!$B$21:$I$21,G1246)+(F1246-INDEX(2_Girdiler!$B$20:$I$20,G1246))*(INDEX(2_Girdiler!$B$21:$I$21,G1246+1)-INDEX(2_Girdiler!$B$21:$I$21,G1246))/(INDEX(2_Girdiler!$B$20:$I$20,G1246+1)-INDEX(2_Girdiler!$B$20:$I$20,G1246)))</f>
        <v>4.62075464971472</v>
      </c>
      <c r="I1246" s="16" t="n">
        <f aca="false">H1246/2_Girdiler!$B$17</f>
        <v>1.85126388209724</v>
      </c>
      <c r="J1246" s="16" t="n">
        <f aca="false">D1246+I1246</f>
        <v>14.5834381573615</v>
      </c>
    </row>
    <row r="1247" customFormat="false" ht="15" hidden="false" customHeight="false" outlineLevel="0" collapsed="false">
      <c r="A1247" s="0" t="n">
        <v>1235</v>
      </c>
      <c r="B1247" s="7" t="n">
        <v>0.269627</v>
      </c>
      <c r="C1247" s="7" t="n">
        <v>0.646889</v>
      </c>
      <c r="D1247" s="16" t="n">
        <f aca="false">LOGINV(B1247,$B$7,$C$7)</f>
        <v>9.61754486268394</v>
      </c>
      <c r="E1247" s="16" t="n">
        <f aca="false">LOGINV(C1247,$B$8,$C$8)</f>
        <v>139.287555832228</v>
      </c>
      <c r="F1247" s="16" t="n">
        <f aca="false">$B$5/100*E1247*2_Girdiler!$B$14*2_Girdiler!$B$15*2_Girdiler!$B$16</f>
        <v>3.50447490473885</v>
      </c>
      <c r="G1247" s="16" t="n">
        <f aca="false">MIN(MATCH(F1247,2_Girdiler!$B$20:$I$20,1),7)</f>
        <v>1</v>
      </c>
      <c r="H1247" s="16" t="n">
        <f aca="false">IF(F1247&gt;=40,2_Girdiler!$I$21+(F1247-40)*(2_Girdiler!$I$21-2_Girdiler!$H$21)/(2_Girdiler!$I$20-2_Girdiler!$H$20),INDEX(2_Girdiler!$B$21:$I$21,G1247)+(F1247-INDEX(2_Girdiler!$B$20:$I$20,G1247))*(INDEX(2_Girdiler!$B$21:$I$21,G1247+1)-INDEX(2_Girdiler!$B$21:$I$21,G1247))/(INDEX(2_Girdiler!$B$20:$I$20,G1247+1)-INDEX(2_Girdiler!$B$20:$I$20,G1247)))</f>
        <v>7.70984479042547</v>
      </c>
      <c r="I1247" s="16" t="n">
        <f aca="false">H1247/2_Girdiler!$B$17</f>
        <v>3.08888012436918</v>
      </c>
      <c r="J1247" s="16" t="n">
        <f aca="false">D1247+I1247</f>
        <v>12.7064249870531</v>
      </c>
    </row>
    <row r="1248" customFormat="false" ht="15" hidden="false" customHeight="false" outlineLevel="0" collapsed="false">
      <c r="A1248" s="0" t="n">
        <v>1236</v>
      </c>
      <c r="B1248" s="7" t="n">
        <v>0.274296</v>
      </c>
      <c r="C1248" s="7" t="n">
        <v>0.694864</v>
      </c>
      <c r="D1248" s="16" t="n">
        <f aca="false">LOGINV(B1248,$B$7,$C$7)</f>
        <v>9.69326901178772</v>
      </c>
      <c r="E1248" s="16" t="n">
        <f aca="false">LOGINV(C1248,$B$8,$C$8)</f>
        <v>151.749463479499</v>
      </c>
      <c r="F1248" s="16" t="n">
        <f aca="false">$B$5/100*E1248*2_Girdiler!$B$14*2_Girdiler!$B$15*2_Girdiler!$B$16</f>
        <v>3.81801650114419</v>
      </c>
      <c r="G1248" s="16" t="n">
        <f aca="false">MIN(MATCH(F1248,2_Girdiler!$B$20:$I$20,1),7)</f>
        <v>1</v>
      </c>
      <c r="H1248" s="16" t="n">
        <f aca="false">IF(F1248&gt;=40,2_Girdiler!$I$21+(F1248-40)*(2_Girdiler!$I$21-2_Girdiler!$H$21)/(2_Girdiler!$I$20-2_Girdiler!$H$20),INDEX(2_Girdiler!$B$21:$I$21,G1248)+(F1248-INDEX(2_Girdiler!$B$20:$I$20,G1248))*(INDEX(2_Girdiler!$B$21:$I$21,G1248+1)-INDEX(2_Girdiler!$B$21:$I$21,G1248))/(INDEX(2_Girdiler!$B$20:$I$20,G1248+1)-INDEX(2_Girdiler!$B$20:$I$20,G1248)))</f>
        <v>8.39963630251723</v>
      </c>
      <c r="I1248" s="16" t="n">
        <f aca="false">H1248/2_Girdiler!$B$17</f>
        <v>3.36523890325209</v>
      </c>
      <c r="J1248" s="16" t="n">
        <f aca="false">D1248+I1248</f>
        <v>13.0585079150398</v>
      </c>
    </row>
    <row r="1249" customFormat="false" ht="15" hidden="false" customHeight="false" outlineLevel="0" collapsed="false">
      <c r="A1249" s="0" t="n">
        <v>1237</v>
      </c>
      <c r="B1249" s="7" t="n">
        <v>0.368033</v>
      </c>
      <c r="C1249" s="7" t="n">
        <v>0.842742</v>
      </c>
      <c r="D1249" s="16" t="n">
        <f aca="false">LOGINV(B1249,$B$7,$C$7)</f>
        <v>11.2224761141893</v>
      </c>
      <c r="E1249" s="16" t="n">
        <f aca="false">LOGINV(C1249,$B$8,$C$8)</f>
        <v>209.027812258142</v>
      </c>
      <c r="F1249" s="16" t="n">
        <f aca="false">$B$5/100*E1249*2_Girdiler!$B$14*2_Girdiler!$B$15*2_Girdiler!$B$16</f>
        <v>5.25913975641485</v>
      </c>
      <c r="G1249" s="16" t="n">
        <f aca="false">MIN(MATCH(F1249,2_Girdiler!$B$20:$I$20,1),7)</f>
        <v>2</v>
      </c>
      <c r="H1249" s="16" t="n">
        <f aca="false">IF(F1249&gt;=40,2_Girdiler!$I$21+(F1249-40)*(2_Girdiler!$I$21-2_Girdiler!$H$21)/(2_Girdiler!$I$20-2_Girdiler!$H$20),INDEX(2_Girdiler!$B$21:$I$21,G1249)+(F1249-INDEX(2_Girdiler!$B$20:$I$20,G1249))*(INDEX(2_Girdiler!$B$21:$I$21,G1249+1)-INDEX(2_Girdiler!$B$21:$I$21,G1249))/(INDEX(2_Girdiler!$B$20:$I$20,G1249+1)-INDEX(2_Girdiler!$B$20:$I$20,G1249)))</f>
        <v>11.4146236102638</v>
      </c>
      <c r="I1249" s="16" t="n">
        <f aca="false">H1249/2_Girdiler!$B$17</f>
        <v>4.57316651052234</v>
      </c>
      <c r="J1249" s="16" t="n">
        <f aca="false">D1249+I1249</f>
        <v>15.7956426247117</v>
      </c>
    </row>
    <row r="1250" customFormat="false" ht="15" hidden="false" customHeight="false" outlineLevel="0" collapsed="false">
      <c r="A1250" s="0" t="n">
        <v>1238</v>
      </c>
      <c r="B1250" s="7" t="n">
        <v>0.947408</v>
      </c>
      <c r="C1250" s="7" t="n">
        <v>0.738199</v>
      </c>
      <c r="D1250" s="16" t="n">
        <f aca="false">LOGINV(B1250,$B$7,$C$7)</f>
        <v>33.4119390585774</v>
      </c>
      <c r="E1250" s="16" t="n">
        <f aca="false">LOGINV(C1250,$B$8,$C$8)</f>
        <v>164.832669940946</v>
      </c>
      <c r="F1250" s="16" t="n">
        <f aca="false">$B$5/100*E1250*2_Girdiler!$B$14*2_Girdiler!$B$15*2_Girdiler!$B$16</f>
        <v>4.14718997571421</v>
      </c>
      <c r="G1250" s="16" t="n">
        <f aca="false">MIN(MATCH(F1250,2_Girdiler!$B$20:$I$20,1),7)</f>
        <v>1</v>
      </c>
      <c r="H1250" s="16" t="n">
        <f aca="false">IF(F1250&gt;=40,2_Girdiler!$I$21+(F1250-40)*(2_Girdiler!$I$21-2_Girdiler!$H$21)/(2_Girdiler!$I$20-2_Girdiler!$H$20),INDEX(2_Girdiler!$B$21:$I$21,G1250)+(F1250-INDEX(2_Girdiler!$B$20:$I$20,G1250))*(INDEX(2_Girdiler!$B$21:$I$21,G1250+1)-INDEX(2_Girdiler!$B$21:$I$21,G1250))/(INDEX(2_Girdiler!$B$20:$I$20,G1250+1)-INDEX(2_Girdiler!$B$20:$I$20,G1250)))</f>
        <v>9.12381794657125</v>
      </c>
      <c r="I1250" s="16" t="n">
        <f aca="false">H1250/2_Girdiler!$B$17</f>
        <v>3.6553757798763</v>
      </c>
      <c r="J1250" s="16" t="n">
        <f aca="false">D1250+I1250</f>
        <v>37.0673148384537</v>
      </c>
    </row>
    <row r="1251" customFormat="false" ht="15" hidden="false" customHeight="false" outlineLevel="0" collapsed="false">
      <c r="A1251" s="0" t="n">
        <v>1239</v>
      </c>
      <c r="B1251" s="7" t="n">
        <v>0.350821</v>
      </c>
      <c r="C1251" s="7" t="n">
        <v>0.602182</v>
      </c>
      <c r="D1251" s="16" t="n">
        <f aca="false">LOGINV(B1251,$B$7,$C$7)</f>
        <v>10.9381572225284</v>
      </c>
      <c r="E1251" s="16" t="n">
        <f aca="false">LOGINV(C1251,$B$8,$C$8)</f>
        <v>129.077493033751</v>
      </c>
      <c r="F1251" s="16" t="n">
        <f aca="false">$B$5/100*E1251*2_Girdiler!$B$14*2_Girdiler!$B$15*2_Girdiler!$B$16</f>
        <v>3.24758972472918</v>
      </c>
      <c r="G1251" s="16" t="n">
        <f aca="false">MIN(MATCH(F1251,2_Girdiler!$B$20:$I$20,1),7)</f>
        <v>1</v>
      </c>
      <c r="H1251" s="16" t="n">
        <f aca="false">IF(F1251&gt;=40,2_Girdiler!$I$21+(F1251-40)*(2_Girdiler!$I$21-2_Girdiler!$H$21)/(2_Girdiler!$I$20-2_Girdiler!$H$20),INDEX(2_Girdiler!$B$21:$I$21,G1251)+(F1251-INDEX(2_Girdiler!$B$20:$I$20,G1251))*(INDEX(2_Girdiler!$B$21:$I$21,G1251+1)-INDEX(2_Girdiler!$B$21:$I$21,G1251))/(INDEX(2_Girdiler!$B$20:$I$20,G1251+1)-INDEX(2_Girdiler!$B$20:$I$20,G1251)))</f>
        <v>7.14469739440421</v>
      </c>
      <c r="I1251" s="16" t="n">
        <f aca="false">H1251/2_Girdiler!$B$17</f>
        <v>2.86245889198886</v>
      </c>
      <c r="J1251" s="16" t="n">
        <f aca="false">D1251+I1251</f>
        <v>13.8006161145172</v>
      </c>
    </row>
    <row r="1252" customFormat="false" ht="15" hidden="false" customHeight="false" outlineLevel="0" collapsed="false">
      <c r="A1252" s="0" t="n">
        <v>1240</v>
      </c>
      <c r="B1252" s="7" t="n">
        <v>0.777787</v>
      </c>
      <c r="C1252" s="7" t="n">
        <v>0.361779</v>
      </c>
      <c r="D1252" s="16" t="n">
        <f aca="false">LOGINV(B1252,$B$7,$C$7)</f>
        <v>20.7400462704184</v>
      </c>
      <c r="E1252" s="16" t="n">
        <f aca="false">LOGINV(C1252,$B$8,$C$8)</f>
        <v>86.9132776153492</v>
      </c>
      <c r="F1252" s="16" t="n">
        <f aca="false">$B$5/100*E1252*2_Girdiler!$B$14*2_Girdiler!$B$15*2_Girdiler!$B$16</f>
        <v>2.18673806480219</v>
      </c>
      <c r="G1252" s="16" t="n">
        <f aca="false">MIN(MATCH(F1252,2_Girdiler!$B$20:$I$20,1),7)</f>
        <v>1</v>
      </c>
      <c r="H1252" s="16" t="n">
        <f aca="false">IF(F1252&gt;=40,2_Girdiler!$I$21+(F1252-40)*(2_Girdiler!$I$21-2_Girdiler!$H$21)/(2_Girdiler!$I$20-2_Girdiler!$H$20),INDEX(2_Girdiler!$B$21:$I$21,G1252)+(F1252-INDEX(2_Girdiler!$B$20:$I$20,G1252))*(INDEX(2_Girdiler!$B$21:$I$21,G1252+1)-INDEX(2_Girdiler!$B$21:$I$21,G1252))/(INDEX(2_Girdiler!$B$20:$I$20,G1252+1)-INDEX(2_Girdiler!$B$20:$I$20,G1252)))</f>
        <v>4.81082374256481</v>
      </c>
      <c r="I1252" s="16" t="n">
        <f aca="false">H1252/2_Girdiler!$B$17</f>
        <v>1.92741335839936</v>
      </c>
      <c r="J1252" s="16" t="n">
        <f aca="false">D1252+I1252</f>
        <v>22.6674596288178</v>
      </c>
    </row>
    <row r="1253" customFormat="false" ht="15" hidden="false" customHeight="false" outlineLevel="0" collapsed="false">
      <c r="A1253" s="0" t="n">
        <v>1241</v>
      </c>
      <c r="B1253" s="7" t="n">
        <v>0.54546</v>
      </c>
      <c r="C1253" s="7" t="n">
        <v>0.124752</v>
      </c>
      <c r="D1253" s="16" t="n">
        <f aca="false">LOGINV(B1253,$B$7,$C$7)</f>
        <v>14.4320951165316</v>
      </c>
      <c r="E1253" s="16" t="n">
        <f aca="false">LOGINV(C1253,$B$8,$C$8)</f>
        <v>51.9301933035386</v>
      </c>
      <c r="F1253" s="16" t="n">
        <f aca="false">$B$5/100*E1253*2_Girdiler!$B$14*2_Girdiler!$B$15*2_Girdiler!$B$16</f>
        <v>1.30656366351703</v>
      </c>
      <c r="G1253" s="16" t="n">
        <f aca="false">MIN(MATCH(F1253,2_Girdiler!$B$20:$I$20,1),7)</f>
        <v>1</v>
      </c>
      <c r="H1253" s="16" t="n">
        <f aca="false">IF(F1253&gt;=40,2_Girdiler!$I$21+(F1253-40)*(2_Girdiler!$I$21-2_Girdiler!$H$21)/(2_Girdiler!$I$20-2_Girdiler!$H$20),INDEX(2_Girdiler!$B$21:$I$21,G1253)+(F1253-INDEX(2_Girdiler!$B$20:$I$20,G1253))*(INDEX(2_Girdiler!$B$21:$I$21,G1253+1)-INDEX(2_Girdiler!$B$21:$I$21,G1253))/(INDEX(2_Girdiler!$B$20:$I$20,G1253+1)-INDEX(2_Girdiler!$B$20:$I$20,G1253)))</f>
        <v>2.87444005973747</v>
      </c>
      <c r="I1253" s="16" t="n">
        <f aca="false">H1253/2_Girdiler!$B$17</f>
        <v>1.15161861367687</v>
      </c>
      <c r="J1253" s="16" t="n">
        <f aca="false">D1253+I1253</f>
        <v>15.5837137302085</v>
      </c>
    </row>
    <row r="1254" customFormat="false" ht="15" hidden="false" customHeight="false" outlineLevel="0" collapsed="false">
      <c r="A1254" s="0" t="n">
        <v>1242</v>
      </c>
      <c r="B1254" s="7" t="n">
        <v>0.486424</v>
      </c>
      <c r="C1254" s="7" t="n">
        <v>0.411666</v>
      </c>
      <c r="D1254" s="16" t="n">
        <f aca="false">LOGINV(B1254,$B$7,$C$7)</f>
        <v>13.2875568698668</v>
      </c>
      <c r="E1254" s="16" t="n">
        <f aca="false">LOGINV(C1254,$B$8,$C$8)</f>
        <v>94.5485821479057</v>
      </c>
      <c r="F1254" s="16" t="n">
        <f aca="false">$B$5/100*E1254*2_Girdiler!$B$14*2_Girdiler!$B$15*2_Girdiler!$B$16</f>
        <v>2.37884232684131</v>
      </c>
      <c r="G1254" s="16" t="n">
        <f aca="false">MIN(MATCH(F1254,2_Girdiler!$B$20:$I$20,1),7)</f>
        <v>1</v>
      </c>
      <c r="H1254" s="16" t="n">
        <f aca="false">IF(F1254&gt;=40,2_Girdiler!$I$21+(F1254-40)*(2_Girdiler!$I$21-2_Girdiler!$H$21)/(2_Girdiler!$I$20-2_Girdiler!$H$20),INDEX(2_Girdiler!$B$21:$I$21,G1254)+(F1254-INDEX(2_Girdiler!$B$20:$I$20,G1254))*(INDEX(2_Girdiler!$B$21:$I$21,G1254+1)-INDEX(2_Girdiler!$B$21:$I$21,G1254))/(INDEX(2_Girdiler!$B$20:$I$20,G1254+1)-INDEX(2_Girdiler!$B$20:$I$20,G1254)))</f>
        <v>5.23345311905087</v>
      </c>
      <c r="I1254" s="16" t="n">
        <f aca="false">H1254/2_Girdiler!$B$17</f>
        <v>2.09673602526077</v>
      </c>
      <c r="J1254" s="16" t="n">
        <f aca="false">D1254+I1254</f>
        <v>15.3842928951276</v>
      </c>
    </row>
    <row r="1255" customFormat="false" ht="15" hidden="false" customHeight="false" outlineLevel="0" collapsed="false">
      <c r="A1255" s="0" t="n">
        <v>1243</v>
      </c>
      <c r="B1255" s="7" t="n">
        <v>0.277037</v>
      </c>
      <c r="C1255" s="7" t="n">
        <v>0.227223</v>
      </c>
      <c r="D1255" s="16" t="n">
        <f aca="false">LOGINV(B1255,$B$7,$C$7)</f>
        <v>9.73770192894443</v>
      </c>
      <c r="E1255" s="16" t="n">
        <f aca="false">LOGINV(C1255,$B$8,$C$8)</f>
        <v>67.3821365644096</v>
      </c>
      <c r="F1255" s="16" t="n">
        <f aca="false">$B$5/100*E1255*2_Girdiler!$B$14*2_Girdiler!$B$15*2_Girdiler!$B$16</f>
        <v>1.69533455596054</v>
      </c>
      <c r="G1255" s="16" t="n">
        <f aca="false">MIN(MATCH(F1255,2_Girdiler!$B$20:$I$20,1),7)</f>
        <v>1</v>
      </c>
      <c r="H1255" s="16" t="n">
        <f aca="false">IF(F1255&gt;=40,2_Girdiler!$I$21+(F1255-40)*(2_Girdiler!$I$21-2_Girdiler!$H$21)/(2_Girdiler!$I$20-2_Girdiler!$H$20),INDEX(2_Girdiler!$B$21:$I$21,G1255)+(F1255-INDEX(2_Girdiler!$B$20:$I$20,G1255))*(INDEX(2_Girdiler!$B$21:$I$21,G1255+1)-INDEX(2_Girdiler!$B$21:$I$21,G1255))/(INDEX(2_Girdiler!$B$20:$I$20,G1255+1)-INDEX(2_Girdiler!$B$20:$I$20,G1255)))</f>
        <v>3.7297360231132</v>
      </c>
      <c r="I1255" s="16" t="n">
        <f aca="false">H1255/2_Girdiler!$B$17</f>
        <v>1.49428526567035</v>
      </c>
      <c r="J1255" s="16" t="n">
        <f aca="false">D1255+I1255</f>
        <v>11.2319871946148</v>
      </c>
    </row>
    <row r="1256" customFormat="false" ht="15" hidden="false" customHeight="false" outlineLevel="0" collapsed="false">
      <c r="A1256" s="0" t="n">
        <v>1244</v>
      </c>
      <c r="B1256" s="7" t="n">
        <v>0.119564</v>
      </c>
      <c r="C1256" s="7" t="n">
        <v>0.088888</v>
      </c>
      <c r="D1256" s="16" t="n">
        <f aca="false">LOGINV(B1256,$B$7,$C$7)</f>
        <v>7.02619928066309</v>
      </c>
      <c r="E1256" s="16" t="n">
        <f aca="false">LOGINV(C1256,$B$8,$C$8)</f>
        <v>45.7563738560326</v>
      </c>
      <c r="F1256" s="16" t="n">
        <f aca="false">$B$5/100*E1256*2_Girdiler!$B$14*2_Girdiler!$B$15*2_Girdiler!$B$16</f>
        <v>1.15123036621778</v>
      </c>
      <c r="G1256" s="16" t="n">
        <f aca="false">MIN(MATCH(F1256,2_Girdiler!$B$20:$I$20,1),7)</f>
        <v>1</v>
      </c>
      <c r="H1256" s="16" t="n">
        <f aca="false">IF(F1256&gt;=40,2_Girdiler!$I$21+(F1256-40)*(2_Girdiler!$I$21-2_Girdiler!$H$21)/(2_Girdiler!$I$20-2_Girdiler!$H$20),INDEX(2_Girdiler!$B$21:$I$21,G1256)+(F1256-INDEX(2_Girdiler!$B$20:$I$20,G1256))*(INDEX(2_Girdiler!$B$21:$I$21,G1256+1)-INDEX(2_Girdiler!$B$21:$I$21,G1256))/(INDEX(2_Girdiler!$B$20:$I$20,G1256+1)-INDEX(2_Girdiler!$B$20:$I$20,G1256)))</f>
        <v>2.53270680567912</v>
      </c>
      <c r="I1256" s="16" t="n">
        <f aca="false">H1256/2_Girdiler!$B$17</f>
        <v>1.01470625227529</v>
      </c>
      <c r="J1256" s="16" t="n">
        <f aca="false">D1256+I1256</f>
        <v>8.04090553293838</v>
      </c>
    </row>
    <row r="1257" customFormat="false" ht="15" hidden="false" customHeight="false" outlineLevel="0" collapsed="false">
      <c r="A1257" s="0" t="n">
        <v>1245</v>
      </c>
      <c r="B1257" s="7" t="n">
        <v>0.021738</v>
      </c>
      <c r="C1257" s="7" t="n">
        <v>0.112737</v>
      </c>
      <c r="D1257" s="16" t="n">
        <f aca="false">LOGINV(B1257,$B$7,$C$7)</f>
        <v>4.39448007380498</v>
      </c>
      <c r="E1257" s="16" t="n">
        <f aca="false">LOGINV(C1257,$B$8,$C$8)</f>
        <v>49.9398050224654</v>
      </c>
      <c r="F1257" s="16" t="n">
        <f aca="false">$B$5/100*E1257*2_Girdiler!$B$14*2_Girdiler!$B$15*2_Girdiler!$B$16</f>
        <v>1.25648549436523</v>
      </c>
      <c r="G1257" s="16" t="n">
        <f aca="false">MIN(MATCH(F1257,2_Girdiler!$B$20:$I$20,1),7)</f>
        <v>1</v>
      </c>
      <c r="H1257" s="16" t="n">
        <f aca="false">IF(F1257&gt;=40,2_Girdiler!$I$21+(F1257-40)*(2_Girdiler!$I$21-2_Girdiler!$H$21)/(2_Girdiler!$I$20-2_Girdiler!$H$20),INDEX(2_Girdiler!$B$21:$I$21,G1257)+(F1257-INDEX(2_Girdiler!$B$20:$I$20,G1257))*(INDEX(2_Girdiler!$B$21:$I$21,G1257+1)-INDEX(2_Girdiler!$B$21:$I$21,G1257))/(INDEX(2_Girdiler!$B$20:$I$20,G1257+1)-INDEX(2_Girdiler!$B$20:$I$20,G1257)))</f>
        <v>2.76426808760351</v>
      </c>
      <c r="I1257" s="16" t="n">
        <f aca="false">H1257/2_Girdiler!$B$17</f>
        <v>1.10747920176423</v>
      </c>
      <c r="J1257" s="16" t="n">
        <f aca="false">D1257+I1257</f>
        <v>5.50195927556921</v>
      </c>
    </row>
    <row r="1258" customFormat="false" ht="15" hidden="false" customHeight="false" outlineLevel="0" collapsed="false">
      <c r="A1258" s="0" t="n">
        <v>1246</v>
      </c>
      <c r="B1258" s="7" t="n">
        <v>0.973712</v>
      </c>
      <c r="C1258" s="7" t="n">
        <v>0.173986</v>
      </c>
      <c r="D1258" s="16" t="n">
        <f aca="false">LOGINV(B1258,$B$7,$C$7)</f>
        <v>39.8952404290776</v>
      </c>
      <c r="E1258" s="16" t="n">
        <f aca="false">LOGINV(C1258,$B$8,$C$8)</f>
        <v>59.5852375459108</v>
      </c>
      <c r="F1258" s="16" t="n">
        <f aca="false">$B$5/100*E1258*2_Girdiler!$B$14*2_Girdiler!$B$15*2_Girdiler!$B$16</f>
        <v>1.49916457665512</v>
      </c>
      <c r="G1258" s="16" t="n">
        <f aca="false">MIN(MATCH(F1258,2_Girdiler!$B$20:$I$20,1),7)</f>
        <v>1</v>
      </c>
      <c r="H1258" s="16" t="n">
        <f aca="false">IF(F1258&gt;=40,2_Girdiler!$I$21+(F1258-40)*(2_Girdiler!$I$21-2_Girdiler!$H$21)/(2_Girdiler!$I$20-2_Girdiler!$H$20),INDEX(2_Girdiler!$B$21:$I$21,G1258)+(F1258-INDEX(2_Girdiler!$B$20:$I$20,G1258))*(INDEX(2_Girdiler!$B$21:$I$21,G1258+1)-INDEX(2_Girdiler!$B$21:$I$21,G1258))/(INDEX(2_Girdiler!$B$20:$I$20,G1258+1)-INDEX(2_Girdiler!$B$20:$I$20,G1258)))</f>
        <v>3.29816206864125</v>
      </c>
      <c r="I1258" s="16" t="n">
        <f aca="false">H1258/2_Girdiler!$B$17</f>
        <v>1.32137903391076</v>
      </c>
      <c r="J1258" s="16" t="n">
        <f aca="false">D1258+I1258</f>
        <v>41.2166194629883</v>
      </c>
    </row>
    <row r="1259" customFormat="false" ht="15" hidden="false" customHeight="false" outlineLevel="0" collapsed="false">
      <c r="A1259" s="0" t="n">
        <v>1247</v>
      </c>
      <c r="B1259" s="7" t="n">
        <v>0.388422</v>
      </c>
      <c r="C1259" s="7" t="n">
        <v>0.990704</v>
      </c>
      <c r="D1259" s="16" t="n">
        <f aca="false">LOGINV(B1259,$B$7,$C$7)</f>
        <v>11.5630395558433</v>
      </c>
      <c r="E1259" s="16" t="n">
        <f aca="false">LOGINV(C1259,$B$8,$C$8)</f>
        <v>498.939910636474</v>
      </c>
      <c r="F1259" s="16" t="n">
        <f aca="false">$B$5/100*E1259*2_Girdiler!$B$14*2_Girdiler!$B$15*2_Girdiler!$B$16</f>
        <v>12.5533281516137</v>
      </c>
      <c r="G1259" s="16" t="n">
        <f aca="false">MIN(MATCH(F1259,2_Girdiler!$B$20:$I$20,1),7)</f>
        <v>3</v>
      </c>
      <c r="H1259" s="16" t="n">
        <f aca="false">IF(F1259&gt;=40,2_Girdiler!$I$21+(F1259-40)*(2_Girdiler!$I$21-2_Girdiler!$H$21)/(2_Girdiler!$I$20-2_Girdiler!$H$20),INDEX(2_Girdiler!$B$21:$I$21,G1259)+(F1259-INDEX(2_Girdiler!$B$20:$I$20,G1259))*(INDEX(2_Girdiler!$B$21:$I$21,G1259+1)-INDEX(2_Girdiler!$B$21:$I$21,G1259))/(INDEX(2_Girdiler!$B$20:$I$20,G1259+1)-INDEX(2_Girdiler!$B$20:$I$20,G1259)))</f>
        <v>21.2979953364523</v>
      </c>
      <c r="I1259" s="16" t="n">
        <f aca="false">H1259/2_Girdiler!$B$17</f>
        <v>8.53285069569404</v>
      </c>
      <c r="J1259" s="16" t="n">
        <f aca="false">D1259+I1259</f>
        <v>20.0958902515373</v>
      </c>
    </row>
    <row r="1260" customFormat="false" ht="15" hidden="false" customHeight="false" outlineLevel="0" collapsed="false">
      <c r="A1260" s="0" t="n">
        <v>1248</v>
      </c>
      <c r="B1260" s="7" t="n">
        <v>0.402646</v>
      </c>
      <c r="C1260" s="7" t="n">
        <v>0.866458</v>
      </c>
      <c r="D1260" s="16" t="n">
        <f aca="false">LOGINV(B1260,$B$7,$C$7)</f>
        <v>11.8035294458792</v>
      </c>
      <c r="E1260" s="16" t="n">
        <f aca="false">LOGINV(C1260,$B$8,$C$8)</f>
        <v>223.54367129462</v>
      </c>
      <c r="F1260" s="16" t="n">
        <f aca="false">$B$5/100*E1260*2_Girdiler!$B$14*2_Girdiler!$B$15*2_Girdiler!$B$16</f>
        <v>5.62435876977264</v>
      </c>
      <c r="G1260" s="16" t="n">
        <f aca="false">MIN(MATCH(F1260,2_Girdiler!$B$20:$I$20,1),7)</f>
        <v>2</v>
      </c>
      <c r="H1260" s="16" t="n">
        <f aca="false">IF(F1260&gt;=40,2_Girdiler!$I$21+(F1260-40)*(2_Girdiler!$I$21-2_Girdiler!$H$21)/(2_Girdiler!$I$20-2_Girdiler!$H$20),INDEX(2_Girdiler!$B$21:$I$21,G1260)+(F1260-INDEX(2_Girdiler!$B$20:$I$20,G1260))*(INDEX(2_Girdiler!$B$21:$I$21,G1260+1)-INDEX(2_Girdiler!$B$21:$I$21,G1260))/(INDEX(2_Girdiler!$B$20:$I$20,G1260+1)-INDEX(2_Girdiler!$B$20:$I$20,G1260)))</f>
        <v>11.9989740316362</v>
      </c>
      <c r="I1260" s="16" t="n">
        <f aca="false">H1260/2_Girdiler!$B$17</f>
        <v>4.80728126267477</v>
      </c>
      <c r="J1260" s="16" t="n">
        <f aca="false">D1260+I1260</f>
        <v>16.610810708554</v>
      </c>
    </row>
    <row r="1261" customFormat="false" ht="15" hidden="false" customHeight="false" outlineLevel="0" collapsed="false">
      <c r="A1261" s="0" t="n">
        <v>1249</v>
      </c>
      <c r="B1261" s="7" t="n">
        <v>0.263733</v>
      </c>
      <c r="C1261" s="7" t="n">
        <v>0.957317</v>
      </c>
      <c r="D1261" s="16" t="n">
        <f aca="false">LOGINV(B1261,$B$7,$C$7)</f>
        <v>9.52186459993629</v>
      </c>
      <c r="E1261" s="16" t="n">
        <f aca="false">LOGINV(C1261,$B$8,$C$8)</f>
        <v>331.532243917196</v>
      </c>
      <c r="F1261" s="16" t="n">
        <f aca="false">$B$5/100*E1261*2_Girdiler!$B$14*2_Girdiler!$B$15*2_Girdiler!$B$16</f>
        <v>8.34135125695664</v>
      </c>
      <c r="G1261" s="16" t="n">
        <f aca="false">MIN(MATCH(F1261,2_Girdiler!$B$20:$I$20,1),7)</f>
        <v>2</v>
      </c>
      <c r="H1261" s="16" t="n">
        <f aca="false">IF(F1261&gt;=40,2_Girdiler!$I$21+(F1261-40)*(2_Girdiler!$I$21-2_Girdiler!$H$21)/(2_Girdiler!$I$20-2_Girdiler!$H$20),INDEX(2_Girdiler!$B$21:$I$21,G1261)+(F1261-INDEX(2_Girdiler!$B$20:$I$20,G1261))*(INDEX(2_Girdiler!$B$21:$I$21,G1261+1)-INDEX(2_Girdiler!$B$21:$I$21,G1261))/(INDEX(2_Girdiler!$B$20:$I$20,G1261+1)-INDEX(2_Girdiler!$B$20:$I$20,G1261)))</f>
        <v>16.3461620111306</v>
      </c>
      <c r="I1261" s="16" t="n">
        <f aca="false">H1261/2_Girdiler!$B$17</f>
        <v>6.54894311343374</v>
      </c>
      <c r="J1261" s="16" t="n">
        <f aca="false">D1261+I1261</f>
        <v>16.07080771337</v>
      </c>
    </row>
    <row r="1262" customFormat="false" ht="15" hidden="false" customHeight="false" outlineLevel="0" collapsed="false">
      <c r="A1262" s="0" t="n">
        <v>1250</v>
      </c>
      <c r="B1262" s="7" t="n">
        <v>0.443258</v>
      </c>
      <c r="C1262" s="7" t="n">
        <v>0.664041</v>
      </c>
      <c r="D1262" s="16" t="n">
        <f aca="false">LOGINV(B1262,$B$7,$C$7)</f>
        <v>12.5065333330215</v>
      </c>
      <c r="E1262" s="16" t="n">
        <f aca="false">LOGINV(C1262,$B$8,$C$8)</f>
        <v>143.539375031464</v>
      </c>
      <c r="F1262" s="16" t="n">
        <f aca="false">$B$5/100*E1262*2_Girdiler!$B$14*2_Girdiler!$B$15*2_Girdiler!$B$16</f>
        <v>3.61145067579164</v>
      </c>
      <c r="G1262" s="16" t="n">
        <f aca="false">MIN(MATCH(F1262,2_Girdiler!$B$20:$I$20,1),7)</f>
        <v>1</v>
      </c>
      <c r="H1262" s="16" t="n">
        <f aca="false">IF(F1262&gt;=40,2_Girdiler!$I$21+(F1262-40)*(2_Girdiler!$I$21-2_Girdiler!$H$21)/(2_Girdiler!$I$20-2_Girdiler!$H$20),INDEX(2_Girdiler!$B$21:$I$21,G1262)+(F1262-INDEX(2_Girdiler!$B$20:$I$20,G1262))*(INDEX(2_Girdiler!$B$21:$I$21,G1262+1)-INDEX(2_Girdiler!$B$21:$I$21,G1262))/(INDEX(2_Girdiler!$B$20:$I$20,G1262+1)-INDEX(2_Girdiler!$B$20:$I$20,G1262)))</f>
        <v>7.94519148674161</v>
      </c>
      <c r="I1262" s="16" t="n">
        <f aca="false">H1262/2_Girdiler!$B$17</f>
        <v>3.1831696661625</v>
      </c>
      <c r="J1262" s="16" t="n">
        <f aca="false">D1262+I1262</f>
        <v>15.689702999184</v>
      </c>
    </row>
    <row r="1263" customFormat="false" ht="15" hidden="false" customHeight="false" outlineLevel="0" collapsed="false">
      <c r="A1263" s="0" t="n">
        <v>1251</v>
      </c>
      <c r="B1263" s="7" t="n">
        <v>0.320721</v>
      </c>
      <c r="C1263" s="7" t="n">
        <v>0.207192</v>
      </c>
      <c r="D1263" s="16" t="n">
        <f aca="false">LOGINV(B1263,$B$7,$C$7)</f>
        <v>10.4460923095885</v>
      </c>
      <c r="E1263" s="16" t="n">
        <f aca="false">LOGINV(C1263,$B$8,$C$8)</f>
        <v>64.4809618903996</v>
      </c>
      <c r="F1263" s="16" t="n">
        <f aca="false">$B$5/100*E1263*2_Girdiler!$B$14*2_Girdiler!$B$15*2_Girdiler!$B$16</f>
        <v>1.62234100116245</v>
      </c>
      <c r="G1263" s="16" t="n">
        <f aca="false">MIN(MATCH(F1263,2_Girdiler!$B$20:$I$20,1),7)</f>
        <v>1</v>
      </c>
      <c r="H1263" s="16" t="n">
        <f aca="false">IF(F1263&gt;=40,2_Girdiler!$I$21+(F1263-40)*(2_Girdiler!$I$21-2_Girdiler!$H$21)/(2_Girdiler!$I$20-2_Girdiler!$H$20),INDEX(2_Girdiler!$B$21:$I$21,G1263)+(F1263-INDEX(2_Girdiler!$B$20:$I$20,G1263))*(INDEX(2_Girdiler!$B$21:$I$21,G1263+1)-INDEX(2_Girdiler!$B$21:$I$21,G1263))/(INDEX(2_Girdiler!$B$20:$I$20,G1263+1)-INDEX(2_Girdiler!$B$20:$I$20,G1263)))</f>
        <v>3.5691502025574</v>
      </c>
      <c r="I1263" s="16" t="n">
        <f aca="false">H1263/2_Girdiler!$B$17</f>
        <v>1.42994799781947</v>
      </c>
      <c r="J1263" s="16" t="n">
        <f aca="false">D1263+I1263</f>
        <v>11.876040307408</v>
      </c>
    </row>
    <row r="1264" customFormat="false" ht="15" hidden="false" customHeight="false" outlineLevel="0" collapsed="false">
      <c r="A1264" s="0" t="n">
        <v>1252</v>
      </c>
      <c r="B1264" s="7" t="n">
        <v>0.19793</v>
      </c>
      <c r="C1264" s="7" t="n">
        <v>0.237024</v>
      </c>
      <c r="D1264" s="16" t="n">
        <f aca="false">LOGINV(B1264,$B$7,$C$7)</f>
        <v>8.43631895524857</v>
      </c>
      <c r="E1264" s="16" t="n">
        <f aca="false">LOGINV(C1264,$B$8,$C$8)</f>
        <v>68.7935725023823</v>
      </c>
      <c r="F1264" s="16" t="n">
        <f aca="false">$B$5/100*E1264*2_Girdiler!$B$14*2_Girdiler!$B$15*2_Girdiler!$B$16</f>
        <v>1.73084628415994</v>
      </c>
      <c r="G1264" s="16" t="n">
        <f aca="false">MIN(MATCH(F1264,2_Girdiler!$B$20:$I$20,1),7)</f>
        <v>1</v>
      </c>
      <c r="H1264" s="16" t="n">
        <f aca="false">IF(F1264&gt;=40,2_Girdiler!$I$21+(F1264-40)*(2_Girdiler!$I$21-2_Girdiler!$H$21)/(2_Girdiler!$I$20-2_Girdiler!$H$20),INDEX(2_Girdiler!$B$21:$I$21,G1264)+(F1264-INDEX(2_Girdiler!$B$20:$I$20,G1264))*(INDEX(2_Girdiler!$B$21:$I$21,G1264+1)-INDEX(2_Girdiler!$B$21:$I$21,G1264))/(INDEX(2_Girdiler!$B$20:$I$20,G1264+1)-INDEX(2_Girdiler!$B$20:$I$20,G1264)))</f>
        <v>3.80786182515186</v>
      </c>
      <c r="I1264" s="16" t="n">
        <f aca="false">H1264/2_Girdiler!$B$17</f>
        <v>1.52558566712815</v>
      </c>
      <c r="J1264" s="16" t="n">
        <f aca="false">D1264+I1264</f>
        <v>9.96190462237671</v>
      </c>
    </row>
    <row r="1265" customFormat="false" ht="15" hidden="false" customHeight="false" outlineLevel="0" collapsed="false">
      <c r="A1265" s="0" t="n">
        <v>1253</v>
      </c>
      <c r="B1265" s="7" t="n">
        <v>0.548865</v>
      </c>
      <c r="C1265" s="7" t="n">
        <v>0.563391</v>
      </c>
      <c r="D1265" s="16" t="n">
        <f aca="false">LOGINV(B1265,$B$7,$C$7)</f>
        <v>14.5014049002164</v>
      </c>
      <c r="E1265" s="16" t="n">
        <f aca="false">LOGINV(C1265,$B$8,$C$8)</f>
        <v>121.053549135964</v>
      </c>
      <c r="F1265" s="16" t="n">
        <f aca="false">$B$5/100*E1265*2_Girdiler!$B$14*2_Girdiler!$B$15*2_Girdiler!$B$16</f>
        <v>3.04570729626086</v>
      </c>
      <c r="G1265" s="16" t="n">
        <f aca="false">MIN(MATCH(F1265,2_Girdiler!$B$20:$I$20,1),7)</f>
        <v>1</v>
      </c>
      <c r="H1265" s="16" t="n">
        <f aca="false">IF(F1265&gt;=40,2_Girdiler!$I$21+(F1265-40)*(2_Girdiler!$I$21-2_Girdiler!$H$21)/(2_Girdiler!$I$20-2_Girdiler!$H$20),INDEX(2_Girdiler!$B$21:$I$21,G1265)+(F1265-INDEX(2_Girdiler!$B$20:$I$20,G1265))*(INDEX(2_Girdiler!$B$21:$I$21,G1265+1)-INDEX(2_Girdiler!$B$21:$I$21,G1265))/(INDEX(2_Girdiler!$B$20:$I$20,G1265+1)-INDEX(2_Girdiler!$B$20:$I$20,G1265)))</f>
        <v>6.7005560517739</v>
      </c>
      <c r="I1265" s="16" t="n">
        <f aca="false">H1265/2_Girdiler!$B$17</f>
        <v>2.68451764894788</v>
      </c>
      <c r="J1265" s="16" t="n">
        <f aca="false">D1265+I1265</f>
        <v>17.1859225491643</v>
      </c>
    </row>
    <row r="1266" customFormat="false" ht="15" hidden="false" customHeight="false" outlineLevel="0" collapsed="false">
      <c r="A1266" s="0" t="n">
        <v>1254</v>
      </c>
      <c r="B1266" s="7" t="n">
        <v>0.698202</v>
      </c>
      <c r="C1266" s="7" t="n">
        <v>0.399781</v>
      </c>
      <c r="D1266" s="16" t="n">
        <f aca="false">LOGINV(B1266,$B$7,$C$7)</f>
        <v>18.0875216371999</v>
      </c>
      <c r="E1266" s="16" t="n">
        <f aca="false">LOGINV(C1266,$B$8,$C$8)</f>
        <v>92.6962115021745</v>
      </c>
      <c r="F1266" s="16" t="n">
        <f aca="false">$B$5/100*E1266*2_Girdiler!$B$14*2_Girdiler!$B$15*2_Girdiler!$B$16</f>
        <v>2.33223668139471</v>
      </c>
      <c r="G1266" s="16" t="n">
        <f aca="false">MIN(MATCH(F1266,2_Girdiler!$B$20:$I$20,1),7)</f>
        <v>1</v>
      </c>
      <c r="H1266" s="16" t="n">
        <f aca="false">IF(F1266&gt;=40,2_Girdiler!$I$21+(F1266-40)*(2_Girdiler!$I$21-2_Girdiler!$H$21)/(2_Girdiler!$I$20-2_Girdiler!$H$20),INDEX(2_Girdiler!$B$21:$I$21,G1266)+(F1266-INDEX(2_Girdiler!$B$20:$I$20,G1266))*(INDEX(2_Girdiler!$B$21:$I$21,G1266+1)-INDEX(2_Girdiler!$B$21:$I$21,G1266))/(INDEX(2_Girdiler!$B$20:$I$20,G1266+1)-INDEX(2_Girdiler!$B$20:$I$20,G1266)))</f>
        <v>5.13092069906836</v>
      </c>
      <c r="I1266" s="16" t="n">
        <f aca="false">H1266/2_Girdiler!$B$17</f>
        <v>2.05565733135752</v>
      </c>
      <c r="J1266" s="16" t="n">
        <f aca="false">D1266+I1266</f>
        <v>20.1431789685574</v>
      </c>
    </row>
    <row r="1267" customFormat="false" ht="15" hidden="false" customHeight="false" outlineLevel="0" collapsed="false">
      <c r="A1267" s="0" t="n">
        <v>1255</v>
      </c>
      <c r="B1267" s="7" t="n">
        <v>0.135464</v>
      </c>
      <c r="C1267" s="7" t="n">
        <v>0.620799</v>
      </c>
      <c r="D1267" s="16" t="n">
        <f aca="false">LOGINV(B1267,$B$7,$C$7)</f>
        <v>7.33122585295848</v>
      </c>
      <c r="E1267" s="16" t="n">
        <f aca="false">LOGINV(C1267,$B$8,$C$8)</f>
        <v>133.189365906348</v>
      </c>
      <c r="F1267" s="16" t="n">
        <f aca="false">$B$5/100*E1267*2_Girdiler!$B$14*2_Girdiler!$B$15*2_Girdiler!$B$16</f>
        <v>3.35104444620372</v>
      </c>
      <c r="G1267" s="16" t="n">
        <f aca="false">MIN(MATCH(F1267,2_Girdiler!$B$20:$I$20,1),7)</f>
        <v>1</v>
      </c>
      <c r="H1267" s="16" t="n">
        <f aca="false">IF(F1267&gt;=40,2_Girdiler!$I$21+(F1267-40)*(2_Girdiler!$I$21-2_Girdiler!$H$21)/(2_Girdiler!$I$20-2_Girdiler!$H$20),INDEX(2_Girdiler!$B$21:$I$21,G1267)+(F1267-INDEX(2_Girdiler!$B$20:$I$20,G1267))*(INDEX(2_Girdiler!$B$21:$I$21,G1267+1)-INDEX(2_Girdiler!$B$21:$I$21,G1267))/(INDEX(2_Girdiler!$B$20:$I$20,G1267+1)-INDEX(2_Girdiler!$B$20:$I$20,G1267)))</f>
        <v>7.37229778164819</v>
      </c>
      <c r="I1267" s="16" t="n">
        <f aca="false">H1267/2_Girdiler!$B$17</f>
        <v>2.95364494457059</v>
      </c>
      <c r="J1267" s="16" t="n">
        <f aca="false">D1267+I1267</f>
        <v>10.2848707975291</v>
      </c>
    </row>
    <row r="1268" customFormat="false" ht="15" hidden="false" customHeight="false" outlineLevel="0" collapsed="false">
      <c r="A1268" s="0" t="n">
        <v>1256</v>
      </c>
      <c r="B1268" s="7" t="n">
        <v>0.11123</v>
      </c>
      <c r="C1268" s="7" t="n">
        <v>0.944051</v>
      </c>
      <c r="D1268" s="16" t="n">
        <f aca="false">LOGINV(B1268,$B$7,$C$7)</f>
        <v>6.86039370854234</v>
      </c>
      <c r="E1268" s="16" t="n">
        <f aca="false">LOGINV(C1268,$B$8,$C$8)</f>
        <v>304.719940681306</v>
      </c>
      <c r="F1268" s="16" t="n">
        <f aca="false">$B$5/100*E1268*2_Girdiler!$B$14*2_Girdiler!$B$15*2_Girdiler!$B$16</f>
        <v>7.66675370754167</v>
      </c>
      <c r="G1268" s="16" t="n">
        <f aca="false">MIN(MATCH(F1268,2_Girdiler!$B$20:$I$20,1),7)</f>
        <v>2</v>
      </c>
      <c r="H1268" s="16" t="n">
        <f aca="false">IF(F1268&gt;=40,2_Girdiler!$I$21+(F1268-40)*(2_Girdiler!$I$21-2_Girdiler!$H$21)/(2_Girdiler!$I$20-2_Girdiler!$H$20),INDEX(2_Girdiler!$B$21:$I$21,G1268)+(F1268-INDEX(2_Girdiler!$B$20:$I$20,G1268))*(INDEX(2_Girdiler!$B$21:$I$21,G1268+1)-INDEX(2_Girdiler!$B$21:$I$21,G1268))/(INDEX(2_Girdiler!$B$20:$I$20,G1268+1)-INDEX(2_Girdiler!$B$20:$I$20,G1268)))</f>
        <v>15.2668059320667</v>
      </c>
      <c r="I1268" s="16" t="n">
        <f aca="false">H1268/2_Girdiler!$B$17</f>
        <v>6.11650878688569</v>
      </c>
      <c r="J1268" s="16" t="n">
        <f aca="false">D1268+I1268</f>
        <v>12.976902495428</v>
      </c>
    </row>
    <row r="1269" customFormat="false" ht="15" hidden="false" customHeight="false" outlineLevel="0" collapsed="false">
      <c r="A1269" s="0" t="n">
        <v>1257</v>
      </c>
      <c r="B1269" s="7" t="n">
        <v>0.760139</v>
      </c>
      <c r="C1269" s="7" t="n">
        <v>0.57309</v>
      </c>
      <c r="D1269" s="16" t="n">
        <f aca="false">LOGINV(B1269,$B$7,$C$7)</f>
        <v>20.0803618855372</v>
      </c>
      <c r="E1269" s="16" t="n">
        <f aca="false">LOGINV(C1269,$B$8,$C$8)</f>
        <v>122.997036943816</v>
      </c>
      <c r="F1269" s="16" t="n">
        <f aca="false">$B$5/100*E1269*2_Girdiler!$B$14*2_Girdiler!$B$15*2_Girdiler!$B$16</f>
        <v>3.09460544950642</v>
      </c>
      <c r="G1269" s="16" t="n">
        <f aca="false">MIN(MATCH(F1269,2_Girdiler!$B$20:$I$20,1),7)</f>
        <v>1</v>
      </c>
      <c r="H1269" s="16" t="n">
        <f aca="false">IF(F1269&gt;=40,2_Girdiler!$I$21+(F1269-40)*(2_Girdiler!$I$21-2_Girdiler!$H$21)/(2_Girdiler!$I$20-2_Girdiler!$H$20),INDEX(2_Girdiler!$B$21:$I$21,G1269)+(F1269-INDEX(2_Girdiler!$B$20:$I$20,G1269))*(INDEX(2_Girdiler!$B$21:$I$21,G1269+1)-INDEX(2_Girdiler!$B$21:$I$21,G1269))/(INDEX(2_Girdiler!$B$20:$I$20,G1269+1)-INDEX(2_Girdiler!$B$20:$I$20,G1269)))</f>
        <v>6.80813198891413</v>
      </c>
      <c r="I1269" s="16" t="n">
        <f aca="false">H1269/2_Girdiler!$B$17</f>
        <v>2.72761698273803</v>
      </c>
      <c r="J1269" s="16" t="n">
        <f aca="false">D1269+I1269</f>
        <v>22.8079788682752</v>
      </c>
    </row>
    <row r="1270" customFormat="false" ht="15" hidden="false" customHeight="false" outlineLevel="0" collapsed="false">
      <c r="A1270" s="0" t="n">
        <v>1258</v>
      </c>
      <c r="B1270" s="7" t="n">
        <v>0.110475</v>
      </c>
      <c r="C1270" s="7" t="n">
        <v>0.470651</v>
      </c>
      <c r="D1270" s="16" t="n">
        <f aca="false">LOGINV(B1270,$B$7,$C$7)</f>
        <v>6.8451413499372</v>
      </c>
      <c r="E1270" s="16" t="n">
        <f aca="false">LOGINV(C1270,$B$8,$C$8)</f>
        <v>104.136095097592</v>
      </c>
      <c r="F1270" s="16" t="n">
        <f aca="false">$B$5/100*E1270*2_Girdiler!$B$14*2_Girdiler!$B$15*2_Girdiler!$B$16</f>
        <v>2.6200641526554</v>
      </c>
      <c r="G1270" s="16" t="n">
        <f aca="false">MIN(MATCH(F1270,2_Girdiler!$B$20:$I$20,1),7)</f>
        <v>1</v>
      </c>
      <c r="H1270" s="16" t="n">
        <f aca="false">IF(F1270&gt;=40,2_Girdiler!$I$21+(F1270-40)*(2_Girdiler!$I$21-2_Girdiler!$H$21)/(2_Girdiler!$I$20-2_Girdiler!$H$20),INDEX(2_Girdiler!$B$21:$I$21,G1270)+(F1270-INDEX(2_Girdiler!$B$20:$I$20,G1270))*(INDEX(2_Girdiler!$B$21:$I$21,G1270+1)-INDEX(2_Girdiler!$B$21:$I$21,G1270))/(INDEX(2_Girdiler!$B$20:$I$20,G1270+1)-INDEX(2_Girdiler!$B$20:$I$20,G1270)))</f>
        <v>5.76414113584189</v>
      </c>
      <c r="I1270" s="16" t="n">
        <f aca="false">H1270/2_Girdiler!$B$17</f>
        <v>2.30935141660332</v>
      </c>
      <c r="J1270" s="16" t="n">
        <f aca="false">D1270+I1270</f>
        <v>9.15449276654052</v>
      </c>
    </row>
    <row r="1271" customFormat="false" ht="15" hidden="false" customHeight="false" outlineLevel="0" collapsed="false">
      <c r="A1271" s="0" t="n">
        <v>1259</v>
      </c>
      <c r="B1271" s="7" t="n">
        <v>0.153355</v>
      </c>
      <c r="C1271" s="7" t="n">
        <v>0.979877</v>
      </c>
      <c r="D1271" s="16" t="n">
        <f aca="false">LOGINV(B1271,$B$7,$C$7)</f>
        <v>7.66031951005655</v>
      </c>
      <c r="E1271" s="16" t="n">
        <f aca="false">LOGINV(C1271,$B$8,$C$8)</f>
        <v>410.464080809852</v>
      </c>
      <c r="F1271" s="16" t="n">
        <f aca="false">$B$5/100*E1271*2_Girdiler!$B$14*2_Girdiler!$B$15*2_Girdiler!$B$16</f>
        <v>10.3272762731759</v>
      </c>
      <c r="G1271" s="16" t="n">
        <f aca="false">MIN(MATCH(F1271,2_Girdiler!$B$20:$I$20,1),7)</f>
        <v>3</v>
      </c>
      <c r="H1271" s="16" t="n">
        <f aca="false">IF(F1271&gt;=40,2_Girdiler!$I$21+(F1271-40)*(2_Girdiler!$I$21-2_Girdiler!$H$21)/(2_Girdiler!$I$20-2_Girdiler!$H$20),INDEX(2_Girdiler!$B$21:$I$21,G1271)+(F1271-INDEX(2_Girdiler!$B$20:$I$20,G1271))*(INDEX(2_Girdiler!$B$21:$I$21,G1271+1)-INDEX(2_Girdiler!$B$21:$I$21,G1271))/(INDEX(2_Girdiler!$B$20:$I$20,G1271+1)-INDEX(2_Girdiler!$B$20:$I$20,G1271)))</f>
        <v>19.2945486458583</v>
      </c>
      <c r="I1271" s="16" t="n">
        <f aca="false">H1271/2_Girdiler!$B$17</f>
        <v>7.73018775875733</v>
      </c>
      <c r="J1271" s="16" t="n">
        <f aca="false">D1271+I1271</f>
        <v>15.3905072688139</v>
      </c>
    </row>
    <row r="1272" customFormat="false" ht="15" hidden="false" customHeight="false" outlineLevel="0" collapsed="false">
      <c r="A1272" s="0" t="n">
        <v>1260</v>
      </c>
      <c r="B1272" s="7" t="n">
        <v>0.416721</v>
      </c>
      <c r="C1272" s="7" t="n">
        <v>0.657193</v>
      </c>
      <c r="D1272" s="16" t="n">
        <f aca="false">LOGINV(B1272,$B$7,$C$7)</f>
        <v>12.0442193836901</v>
      </c>
      <c r="E1272" s="16" t="n">
        <f aca="false">LOGINV(C1272,$B$8,$C$8)</f>
        <v>141.816890701422</v>
      </c>
      <c r="F1272" s="16" t="n">
        <f aca="false">$B$5/100*E1272*2_Girdiler!$B$14*2_Girdiler!$B$15*2_Girdiler!$B$16</f>
        <v>3.56811297004779</v>
      </c>
      <c r="G1272" s="16" t="n">
        <f aca="false">MIN(MATCH(F1272,2_Girdiler!$B$20:$I$20,1),7)</f>
        <v>1</v>
      </c>
      <c r="H1272" s="16" t="n">
        <f aca="false">IF(F1272&gt;=40,2_Girdiler!$I$21+(F1272-40)*(2_Girdiler!$I$21-2_Girdiler!$H$21)/(2_Girdiler!$I$20-2_Girdiler!$H$20),INDEX(2_Girdiler!$B$21:$I$21,G1272)+(F1272-INDEX(2_Girdiler!$B$20:$I$20,G1272))*(INDEX(2_Girdiler!$B$21:$I$21,G1272+1)-INDEX(2_Girdiler!$B$21:$I$21,G1272))/(INDEX(2_Girdiler!$B$20:$I$20,G1272+1)-INDEX(2_Girdiler!$B$20:$I$20,G1272)))</f>
        <v>7.84984853410513</v>
      </c>
      <c r="I1272" s="16" t="n">
        <f aca="false">H1272/2_Girdiler!$B$17</f>
        <v>3.14497136783058</v>
      </c>
      <c r="J1272" s="16" t="n">
        <f aca="false">D1272+I1272</f>
        <v>15.1891907515206</v>
      </c>
    </row>
    <row r="1273" customFormat="false" ht="15" hidden="false" customHeight="false" outlineLevel="0" collapsed="false">
      <c r="A1273" s="0" t="n">
        <v>1261</v>
      </c>
      <c r="B1273" s="7" t="n">
        <v>0.115511</v>
      </c>
      <c r="C1273" s="7" t="n">
        <v>0.42854</v>
      </c>
      <c r="D1273" s="16" t="n">
        <f aca="false">LOGINV(B1273,$B$7,$C$7)</f>
        <v>6.94613290883657</v>
      </c>
      <c r="E1273" s="16" t="n">
        <f aca="false">LOGINV(C1273,$B$8,$C$8)</f>
        <v>97.2202885891874</v>
      </c>
      <c r="F1273" s="16" t="n">
        <f aca="false">$B$5/100*E1273*2_Girdiler!$B$14*2_Girdiler!$B$15*2_Girdiler!$B$16</f>
        <v>2.44606246090396</v>
      </c>
      <c r="G1273" s="16" t="n">
        <f aca="false">MIN(MATCH(F1273,2_Girdiler!$B$20:$I$20,1),7)</f>
        <v>1</v>
      </c>
      <c r="H1273" s="16" t="n">
        <f aca="false">IF(F1273&gt;=40,2_Girdiler!$I$21+(F1273-40)*(2_Girdiler!$I$21-2_Girdiler!$H$21)/(2_Girdiler!$I$20-2_Girdiler!$H$20),INDEX(2_Girdiler!$B$21:$I$21,G1273)+(F1273-INDEX(2_Girdiler!$B$20:$I$20,G1273))*(INDEX(2_Girdiler!$B$21:$I$21,G1273+1)-INDEX(2_Girdiler!$B$21:$I$21,G1273))/(INDEX(2_Girdiler!$B$20:$I$20,G1273+1)-INDEX(2_Girdiler!$B$20:$I$20,G1273)))</f>
        <v>5.3813374139887</v>
      </c>
      <c r="I1273" s="16" t="n">
        <f aca="false">H1273/2_Girdiler!$B$17</f>
        <v>2.15598454086086</v>
      </c>
      <c r="J1273" s="16" t="n">
        <f aca="false">D1273+I1273</f>
        <v>9.10211744969743</v>
      </c>
    </row>
    <row r="1274" customFormat="false" ht="15" hidden="false" customHeight="false" outlineLevel="0" collapsed="false">
      <c r="A1274" s="0" t="n">
        <v>1262</v>
      </c>
      <c r="B1274" s="7" t="n">
        <v>0.163804</v>
      </c>
      <c r="C1274" s="7" t="n">
        <v>0.57642</v>
      </c>
      <c r="D1274" s="16" t="n">
        <f aca="false">LOGINV(B1274,$B$7,$C$7)</f>
        <v>7.84704485397575</v>
      </c>
      <c r="E1274" s="16" t="n">
        <f aca="false">LOGINV(C1274,$B$8,$C$8)</f>
        <v>123.673482962589</v>
      </c>
      <c r="F1274" s="16" t="n">
        <f aca="false">$B$5/100*E1274*2_Girdiler!$B$14*2_Girdiler!$B$15*2_Girdiler!$B$16</f>
        <v>3.11162483133873</v>
      </c>
      <c r="G1274" s="16" t="n">
        <f aca="false">MIN(MATCH(F1274,2_Girdiler!$B$20:$I$20,1),7)</f>
        <v>1</v>
      </c>
      <c r="H1274" s="16" t="n">
        <f aca="false">IF(F1274&gt;=40,2_Girdiler!$I$21+(F1274-40)*(2_Girdiler!$I$21-2_Girdiler!$H$21)/(2_Girdiler!$I$20-2_Girdiler!$H$20),INDEX(2_Girdiler!$B$21:$I$21,G1274)+(F1274-INDEX(2_Girdiler!$B$20:$I$20,G1274))*(INDEX(2_Girdiler!$B$21:$I$21,G1274+1)-INDEX(2_Girdiler!$B$21:$I$21,G1274))/(INDEX(2_Girdiler!$B$20:$I$20,G1274+1)-INDEX(2_Girdiler!$B$20:$I$20,G1274)))</f>
        <v>6.84557462894521</v>
      </c>
      <c r="I1274" s="16" t="n">
        <f aca="false">H1274/2_Girdiler!$B$17</f>
        <v>2.74261804044279</v>
      </c>
      <c r="J1274" s="16" t="n">
        <f aca="false">D1274+I1274</f>
        <v>10.5896628944185</v>
      </c>
    </row>
    <row r="1275" customFormat="false" ht="15" hidden="false" customHeight="false" outlineLevel="0" collapsed="false">
      <c r="A1275" s="0" t="n">
        <v>1263</v>
      </c>
      <c r="B1275" s="7" t="n">
        <v>0.981708</v>
      </c>
      <c r="C1275" s="7" t="n">
        <v>0.436362</v>
      </c>
      <c r="D1275" s="16" t="n">
        <f aca="false">LOGINV(B1275,$B$7,$C$7)</f>
        <v>43.4224163081807</v>
      </c>
      <c r="E1275" s="16" t="n">
        <f aca="false">LOGINV(C1275,$B$8,$C$8)</f>
        <v>98.4767395276966</v>
      </c>
      <c r="F1275" s="16" t="n">
        <f aca="false">$B$5/100*E1275*2_Girdiler!$B$14*2_Girdiler!$B$15*2_Girdiler!$B$16</f>
        <v>2.47767476651685</v>
      </c>
      <c r="G1275" s="16" t="n">
        <f aca="false">MIN(MATCH(F1275,2_Girdiler!$B$20:$I$20,1),7)</f>
        <v>1</v>
      </c>
      <c r="H1275" s="16" t="n">
        <f aca="false">IF(F1275&gt;=40,2_Girdiler!$I$21+(F1275-40)*(2_Girdiler!$I$21-2_Girdiler!$H$21)/(2_Girdiler!$I$20-2_Girdiler!$H$20),INDEX(2_Girdiler!$B$21:$I$21,G1275)+(F1275-INDEX(2_Girdiler!$B$20:$I$20,G1275))*(INDEX(2_Girdiler!$B$21:$I$21,G1275+1)-INDEX(2_Girdiler!$B$21:$I$21,G1275))/(INDEX(2_Girdiler!$B$20:$I$20,G1275+1)-INDEX(2_Girdiler!$B$20:$I$20,G1275)))</f>
        <v>5.45088448633706</v>
      </c>
      <c r="I1275" s="16" t="n">
        <f aca="false">H1275/2_Girdiler!$B$17</f>
        <v>2.18384795125683</v>
      </c>
      <c r="J1275" s="16" t="n">
        <f aca="false">D1275+I1275</f>
        <v>45.6062642594376</v>
      </c>
    </row>
    <row r="1276" customFormat="false" ht="15" hidden="false" customHeight="false" outlineLevel="0" collapsed="false">
      <c r="A1276" s="0" t="n">
        <v>1264</v>
      </c>
      <c r="B1276" s="7" t="n">
        <v>0.70854</v>
      </c>
      <c r="C1276" s="7" t="n">
        <v>0.088765</v>
      </c>
      <c r="D1276" s="16" t="n">
        <f aca="false">LOGINV(B1276,$B$7,$C$7)</f>
        <v>18.3913787145367</v>
      </c>
      <c r="E1276" s="16" t="n">
        <f aca="false">LOGINV(C1276,$B$8,$C$8)</f>
        <v>45.7337886195746</v>
      </c>
      <c r="F1276" s="16" t="n">
        <f aca="false">$B$5/100*E1276*2_Girdiler!$B$14*2_Girdiler!$B$15*2_Girdiler!$B$16</f>
        <v>1.1506621216685</v>
      </c>
      <c r="G1276" s="16" t="n">
        <f aca="false">MIN(MATCH(F1276,2_Girdiler!$B$20:$I$20,1),7)</f>
        <v>1</v>
      </c>
      <c r="H1276" s="16" t="n">
        <f aca="false">IF(F1276&gt;=40,2_Girdiler!$I$21+(F1276-40)*(2_Girdiler!$I$21-2_Girdiler!$H$21)/(2_Girdiler!$I$20-2_Girdiler!$H$20),INDEX(2_Girdiler!$B$21:$I$21,G1276)+(F1276-INDEX(2_Girdiler!$B$20:$I$20,G1276))*(INDEX(2_Girdiler!$B$21:$I$21,G1276+1)-INDEX(2_Girdiler!$B$21:$I$21,G1276))/(INDEX(2_Girdiler!$B$20:$I$20,G1276+1)-INDEX(2_Girdiler!$B$20:$I$20,G1276)))</f>
        <v>2.5314566676707</v>
      </c>
      <c r="I1276" s="16" t="n">
        <f aca="false">H1276/2_Girdiler!$B$17</f>
        <v>1.0142053957014</v>
      </c>
      <c r="J1276" s="16" t="n">
        <f aca="false">D1276+I1276</f>
        <v>19.4055841102381</v>
      </c>
    </row>
    <row r="1277" customFormat="false" ht="15" hidden="false" customHeight="false" outlineLevel="0" collapsed="false">
      <c r="A1277" s="0" t="n">
        <v>1265</v>
      </c>
      <c r="B1277" s="7" t="n">
        <v>0.250054</v>
      </c>
      <c r="C1277" s="7" t="n">
        <v>0.125431</v>
      </c>
      <c r="D1277" s="16" t="n">
        <f aca="false">LOGINV(B1277,$B$7,$C$7)</f>
        <v>9.299253491382</v>
      </c>
      <c r="E1277" s="16" t="n">
        <f aca="false">LOGINV(C1277,$B$8,$C$8)</f>
        <v>52.0408221973132</v>
      </c>
      <c r="F1277" s="16" t="n">
        <f aca="false">$B$5/100*E1277*2_Girdiler!$B$14*2_Girdiler!$B$15*2_Girdiler!$B$16</f>
        <v>1.3093470864844</v>
      </c>
      <c r="G1277" s="16" t="n">
        <f aca="false">MIN(MATCH(F1277,2_Girdiler!$B$20:$I$20,1),7)</f>
        <v>1</v>
      </c>
      <c r="H1277" s="16" t="n">
        <f aca="false">IF(F1277&gt;=40,2_Girdiler!$I$21+(F1277-40)*(2_Girdiler!$I$21-2_Girdiler!$H$21)/(2_Girdiler!$I$20-2_Girdiler!$H$20),INDEX(2_Girdiler!$B$21:$I$21,G1277)+(F1277-INDEX(2_Girdiler!$B$20:$I$20,G1277))*(INDEX(2_Girdiler!$B$21:$I$21,G1277+1)-INDEX(2_Girdiler!$B$21:$I$21,G1277))/(INDEX(2_Girdiler!$B$20:$I$20,G1277+1)-INDEX(2_Girdiler!$B$20:$I$20,G1277)))</f>
        <v>2.88056359026568</v>
      </c>
      <c r="I1277" s="16" t="n">
        <f aca="false">H1277/2_Girdiler!$B$17</f>
        <v>1.15407195122824</v>
      </c>
      <c r="J1277" s="16" t="n">
        <f aca="false">D1277+I1277</f>
        <v>10.4533254426102</v>
      </c>
    </row>
    <row r="1278" customFormat="false" ht="15" hidden="false" customHeight="false" outlineLevel="0" collapsed="false">
      <c r="A1278" s="0" t="n">
        <v>1266</v>
      </c>
      <c r="B1278" s="7" t="n">
        <v>0.179422</v>
      </c>
      <c r="C1278" s="7" t="n">
        <v>0.163069</v>
      </c>
      <c r="D1278" s="16" t="n">
        <f aca="false">LOGINV(B1278,$B$7,$C$7)</f>
        <v>8.12013232464359</v>
      </c>
      <c r="E1278" s="16" t="n">
        <f aca="false">LOGINV(C1278,$B$8,$C$8)</f>
        <v>57.9394261694723</v>
      </c>
      <c r="F1278" s="16" t="n">
        <f aca="false">$B$5/100*E1278*2_Girdiler!$B$14*2_Girdiler!$B$15*2_Girdiler!$B$16</f>
        <v>1.45775596242392</v>
      </c>
      <c r="G1278" s="16" t="n">
        <f aca="false">MIN(MATCH(F1278,2_Girdiler!$B$20:$I$20,1),7)</f>
        <v>1</v>
      </c>
      <c r="H1278" s="16" t="n">
        <f aca="false">IF(F1278&gt;=40,2_Girdiler!$I$21+(F1278-40)*(2_Girdiler!$I$21-2_Girdiler!$H$21)/(2_Girdiler!$I$20-2_Girdiler!$H$20),INDEX(2_Girdiler!$B$21:$I$21,G1278)+(F1278-INDEX(2_Girdiler!$B$20:$I$20,G1278))*(INDEX(2_Girdiler!$B$21:$I$21,G1278+1)-INDEX(2_Girdiler!$B$21:$I$21,G1278))/(INDEX(2_Girdiler!$B$20:$I$20,G1278+1)-INDEX(2_Girdiler!$B$20:$I$20,G1278)))</f>
        <v>3.20706311733263</v>
      </c>
      <c r="I1278" s="16" t="n">
        <f aca="false">H1278/2_Girdiler!$B$17</f>
        <v>1.28488105662365</v>
      </c>
      <c r="J1278" s="16" t="n">
        <f aca="false">D1278+I1278</f>
        <v>9.40501338126724</v>
      </c>
    </row>
    <row r="1279" customFormat="false" ht="15" hidden="false" customHeight="false" outlineLevel="0" collapsed="false">
      <c r="A1279" s="0" t="n">
        <v>1267</v>
      </c>
      <c r="B1279" s="7" t="n">
        <v>0.64533</v>
      </c>
      <c r="C1279" s="7" t="n">
        <v>0.463057</v>
      </c>
      <c r="D1279" s="16" t="n">
        <f aca="false">LOGINV(B1279,$B$7,$C$7)</f>
        <v>16.6692673528738</v>
      </c>
      <c r="E1279" s="16" t="n">
        <f aca="false">LOGINV(C1279,$B$8,$C$8)</f>
        <v>102.859972220602</v>
      </c>
      <c r="F1279" s="16" t="n">
        <f aca="false">$B$5/100*E1279*2_Girdiler!$B$14*2_Girdiler!$B$15*2_Girdiler!$B$16</f>
        <v>2.58795690107036</v>
      </c>
      <c r="G1279" s="16" t="n">
        <f aca="false">MIN(MATCH(F1279,2_Girdiler!$B$20:$I$20,1),7)</f>
        <v>1</v>
      </c>
      <c r="H1279" s="16" t="n">
        <f aca="false">IF(F1279&gt;=40,2_Girdiler!$I$21+(F1279-40)*(2_Girdiler!$I$21-2_Girdiler!$H$21)/(2_Girdiler!$I$20-2_Girdiler!$H$20),INDEX(2_Girdiler!$B$21:$I$21,G1279)+(F1279-INDEX(2_Girdiler!$B$20:$I$20,G1279))*(INDEX(2_Girdiler!$B$21:$I$21,G1279+1)-INDEX(2_Girdiler!$B$21:$I$21,G1279))/(INDEX(2_Girdiler!$B$20:$I$20,G1279+1)-INDEX(2_Girdiler!$B$20:$I$20,G1279)))</f>
        <v>5.69350518235479</v>
      </c>
      <c r="I1279" s="16" t="n">
        <f aca="false">H1279/2_Girdiler!$B$17</f>
        <v>2.28105175575112</v>
      </c>
      <c r="J1279" s="16" t="n">
        <f aca="false">D1279+I1279</f>
        <v>18.9503191086249</v>
      </c>
    </row>
    <row r="1280" customFormat="false" ht="15" hidden="false" customHeight="false" outlineLevel="0" collapsed="false">
      <c r="A1280" s="0" t="n">
        <v>1268</v>
      </c>
      <c r="B1280" s="7" t="n">
        <v>0.578046</v>
      </c>
      <c r="C1280" s="7" t="n">
        <v>0.612021</v>
      </c>
      <c r="D1280" s="16" t="n">
        <f aca="false">LOGINV(B1280,$B$7,$C$7)</f>
        <v>15.1129272750983</v>
      </c>
      <c r="E1280" s="16" t="n">
        <f aca="false">LOGINV(C1280,$B$8,$C$8)</f>
        <v>131.227460279432</v>
      </c>
      <c r="F1280" s="16" t="n">
        <f aca="false">$B$5/100*E1280*2_Girdiler!$B$14*2_Girdiler!$B$15*2_Girdiler!$B$16</f>
        <v>3.30168290063052</v>
      </c>
      <c r="G1280" s="16" t="n">
        <f aca="false">MIN(MATCH(F1280,2_Girdiler!$B$20:$I$20,1),7)</f>
        <v>1</v>
      </c>
      <c r="H1280" s="16" t="n">
        <f aca="false">IF(F1280&gt;=40,2_Girdiler!$I$21+(F1280-40)*(2_Girdiler!$I$21-2_Girdiler!$H$21)/(2_Girdiler!$I$20-2_Girdiler!$H$20),INDEX(2_Girdiler!$B$21:$I$21,G1280)+(F1280-INDEX(2_Girdiler!$B$20:$I$20,G1280))*(INDEX(2_Girdiler!$B$21:$I$21,G1280+1)-INDEX(2_Girdiler!$B$21:$I$21,G1280))/(INDEX(2_Girdiler!$B$20:$I$20,G1280+1)-INDEX(2_Girdiler!$B$20:$I$20,G1280)))</f>
        <v>7.26370238138714</v>
      </c>
      <c r="I1280" s="16" t="n">
        <f aca="false">H1280/2_Girdiler!$B$17</f>
        <v>2.9101371720301</v>
      </c>
      <c r="J1280" s="16" t="n">
        <f aca="false">D1280+I1280</f>
        <v>18.0230644471284</v>
      </c>
    </row>
    <row r="1281" customFormat="false" ht="15" hidden="false" customHeight="false" outlineLevel="0" collapsed="false">
      <c r="A1281" s="0" t="n">
        <v>1269</v>
      </c>
      <c r="B1281" s="7" t="n">
        <v>0.335117</v>
      </c>
      <c r="C1281" s="7" t="n">
        <v>0.852289</v>
      </c>
      <c r="D1281" s="16" t="n">
        <f aca="false">LOGINV(B1281,$B$7,$C$7)</f>
        <v>10.6807611330223</v>
      </c>
      <c r="E1281" s="16" t="n">
        <f aca="false">LOGINV(C1281,$B$8,$C$8)</f>
        <v>214.565806180646</v>
      </c>
      <c r="F1281" s="16" t="n">
        <f aca="false">$B$5/100*E1281*2_Girdiler!$B$14*2_Girdiler!$B$15*2_Girdiler!$B$16</f>
        <v>5.39847568350506</v>
      </c>
      <c r="G1281" s="16" t="n">
        <f aca="false">MIN(MATCH(F1281,2_Girdiler!$B$20:$I$20,1),7)</f>
        <v>2</v>
      </c>
      <c r="H1281" s="16" t="n">
        <f aca="false">IF(F1281&gt;=40,2_Girdiler!$I$21+(F1281-40)*(2_Girdiler!$I$21-2_Girdiler!$H$21)/(2_Girdiler!$I$20-2_Girdiler!$H$20),INDEX(2_Girdiler!$B$21:$I$21,G1281)+(F1281-INDEX(2_Girdiler!$B$20:$I$20,G1281))*(INDEX(2_Girdiler!$B$21:$I$21,G1281+1)-INDEX(2_Girdiler!$B$21:$I$21,G1281))/(INDEX(2_Girdiler!$B$20:$I$20,G1281+1)-INDEX(2_Girdiler!$B$20:$I$20,G1281)))</f>
        <v>11.6375610936081</v>
      </c>
      <c r="I1281" s="16" t="n">
        <f aca="false">H1281/2_Girdiler!$B$17</f>
        <v>4.66248441250325</v>
      </c>
      <c r="J1281" s="16" t="n">
        <f aca="false">D1281+I1281</f>
        <v>15.3432455455256</v>
      </c>
    </row>
    <row r="1282" customFormat="false" ht="15" hidden="false" customHeight="false" outlineLevel="0" collapsed="false">
      <c r="A1282" s="0" t="n">
        <v>1270</v>
      </c>
      <c r="B1282" s="7" t="n">
        <v>0.520196</v>
      </c>
      <c r="C1282" s="7" t="n">
        <v>0.874465</v>
      </c>
      <c r="D1282" s="16" t="n">
        <f aca="false">LOGINV(B1282,$B$7,$C$7)</f>
        <v>13.9297912995482</v>
      </c>
      <c r="E1282" s="16" t="n">
        <f aca="false">LOGINV(C1282,$B$8,$C$8)</f>
        <v>229.087603567464</v>
      </c>
      <c r="F1282" s="16" t="n">
        <f aca="false">$B$5/100*E1282*2_Girdiler!$B$14*2_Girdiler!$B$15*2_Girdiler!$B$16</f>
        <v>5.76384410575739</v>
      </c>
      <c r="G1282" s="16" t="n">
        <f aca="false">MIN(MATCH(F1282,2_Girdiler!$B$20:$I$20,1),7)</f>
        <v>2</v>
      </c>
      <c r="H1282" s="16" t="n">
        <f aca="false">IF(F1282&gt;=40,2_Girdiler!$I$21+(F1282-40)*(2_Girdiler!$I$21-2_Girdiler!$H$21)/(2_Girdiler!$I$20-2_Girdiler!$H$20),INDEX(2_Girdiler!$B$21:$I$21,G1282)+(F1282-INDEX(2_Girdiler!$B$20:$I$20,G1282))*(INDEX(2_Girdiler!$B$21:$I$21,G1282+1)-INDEX(2_Girdiler!$B$21:$I$21,G1282))/(INDEX(2_Girdiler!$B$20:$I$20,G1282+1)-INDEX(2_Girdiler!$B$20:$I$20,G1282)))</f>
        <v>12.2221505692118</v>
      </c>
      <c r="I1282" s="16" t="n">
        <f aca="false">H1282/2_Girdiler!$B$17</f>
        <v>4.89669493958807</v>
      </c>
      <c r="J1282" s="16" t="n">
        <f aca="false">D1282+I1282</f>
        <v>18.8264862391363</v>
      </c>
    </row>
    <row r="1283" customFormat="false" ht="15" hidden="false" customHeight="false" outlineLevel="0" collapsed="false">
      <c r="A1283" s="0" t="n">
        <v>1271</v>
      </c>
      <c r="B1283" s="7" t="n">
        <v>0.791378</v>
      </c>
      <c r="C1283" s="7" t="n">
        <v>0.702358</v>
      </c>
      <c r="D1283" s="16" t="n">
        <f aca="false">LOGINV(B1283,$B$7,$C$7)</f>
        <v>21.2842956255183</v>
      </c>
      <c r="E1283" s="16" t="n">
        <f aca="false">LOGINV(C1283,$B$8,$C$8)</f>
        <v>153.871083140652</v>
      </c>
      <c r="F1283" s="16" t="n">
        <f aca="false">$B$5/100*E1283*2_Girdiler!$B$14*2_Girdiler!$B$15*2_Girdiler!$B$16</f>
        <v>3.8713964518188</v>
      </c>
      <c r="G1283" s="16" t="n">
        <f aca="false">MIN(MATCH(F1283,2_Girdiler!$B$20:$I$20,1),7)</f>
        <v>1</v>
      </c>
      <c r="H1283" s="16" t="n">
        <f aca="false">IF(F1283&gt;=40,2_Girdiler!$I$21+(F1283-40)*(2_Girdiler!$I$21-2_Girdiler!$H$21)/(2_Girdiler!$I$20-2_Girdiler!$H$20),INDEX(2_Girdiler!$B$21:$I$21,G1283)+(F1283-INDEX(2_Girdiler!$B$20:$I$20,G1283))*(INDEX(2_Girdiler!$B$21:$I$21,G1283+1)-INDEX(2_Girdiler!$B$21:$I$21,G1283))/(INDEX(2_Girdiler!$B$20:$I$20,G1283+1)-INDEX(2_Girdiler!$B$20:$I$20,G1283)))</f>
        <v>8.51707219400136</v>
      </c>
      <c r="I1283" s="16" t="n">
        <f aca="false">H1283/2_Girdiler!$B$17</f>
        <v>3.41228853926336</v>
      </c>
      <c r="J1283" s="16" t="n">
        <f aca="false">D1283+I1283</f>
        <v>24.6965841647817</v>
      </c>
    </row>
    <row r="1284" customFormat="false" ht="15" hidden="false" customHeight="false" outlineLevel="0" collapsed="false">
      <c r="A1284" s="0" t="n">
        <v>1272</v>
      </c>
      <c r="B1284" s="7" t="n">
        <v>0.506392</v>
      </c>
      <c r="C1284" s="7" t="n">
        <v>0.833174</v>
      </c>
      <c r="D1284" s="16" t="n">
        <f aca="false">LOGINV(B1284,$B$7,$C$7)</f>
        <v>13.6635438075058</v>
      </c>
      <c r="E1284" s="16" t="n">
        <f aca="false">LOGINV(C1284,$B$8,$C$8)</f>
        <v>203.830378962196</v>
      </c>
      <c r="F1284" s="16" t="n">
        <f aca="false">$B$5/100*E1284*2_Girdiler!$B$14*2_Girdiler!$B$15*2_Girdiler!$B$16</f>
        <v>5.12837233468886</v>
      </c>
      <c r="G1284" s="16" t="n">
        <f aca="false">MIN(MATCH(F1284,2_Girdiler!$B$20:$I$20,1),7)</f>
        <v>2</v>
      </c>
      <c r="H1284" s="16" t="n">
        <f aca="false">IF(F1284&gt;=40,2_Girdiler!$I$21+(F1284-40)*(2_Girdiler!$I$21-2_Girdiler!$H$21)/(2_Girdiler!$I$20-2_Girdiler!$H$20),INDEX(2_Girdiler!$B$21:$I$21,G1284)+(F1284-INDEX(2_Girdiler!$B$20:$I$20,G1284))*(INDEX(2_Girdiler!$B$21:$I$21,G1284+1)-INDEX(2_Girdiler!$B$21:$I$21,G1284))/(INDEX(2_Girdiler!$B$20:$I$20,G1284+1)-INDEX(2_Girdiler!$B$20:$I$20,G1284)))</f>
        <v>11.2053957355022</v>
      </c>
      <c r="I1284" s="16" t="n">
        <f aca="false">H1284/2_Girdiler!$B$17</f>
        <v>4.48934124018517</v>
      </c>
      <c r="J1284" s="16" t="n">
        <f aca="false">D1284+I1284</f>
        <v>18.152885047691</v>
      </c>
    </row>
    <row r="1285" customFormat="false" ht="15" hidden="false" customHeight="false" outlineLevel="0" collapsed="false">
      <c r="A1285" s="0" t="n">
        <v>1273</v>
      </c>
      <c r="B1285" s="7" t="n">
        <v>0.682924</v>
      </c>
      <c r="C1285" s="7" t="n">
        <v>0.746283</v>
      </c>
      <c r="D1285" s="16" t="n">
        <f aca="false">LOGINV(B1285,$B$7,$C$7)</f>
        <v>17.6557528409178</v>
      </c>
      <c r="E1285" s="16" t="n">
        <f aca="false">LOGINV(C1285,$B$8,$C$8)</f>
        <v>167.51808550487</v>
      </c>
      <c r="F1285" s="16" t="n">
        <f aca="false">$B$5/100*E1285*2_Girdiler!$B$14*2_Girdiler!$B$15*2_Girdiler!$B$16</f>
        <v>4.21475503130252</v>
      </c>
      <c r="G1285" s="16" t="n">
        <f aca="false">MIN(MATCH(F1285,2_Girdiler!$B$20:$I$20,1),7)</f>
        <v>1</v>
      </c>
      <c r="H1285" s="16" t="n">
        <f aca="false">IF(F1285&gt;=40,2_Girdiler!$I$21+(F1285-40)*(2_Girdiler!$I$21-2_Girdiler!$H$21)/(2_Girdiler!$I$20-2_Girdiler!$H$20),INDEX(2_Girdiler!$B$21:$I$21,G1285)+(F1285-INDEX(2_Girdiler!$B$20:$I$20,G1285))*(INDEX(2_Girdiler!$B$21:$I$21,G1285+1)-INDEX(2_Girdiler!$B$21:$I$21,G1285))/(INDEX(2_Girdiler!$B$20:$I$20,G1285+1)-INDEX(2_Girdiler!$B$20:$I$20,G1285)))</f>
        <v>9.27246106886555</v>
      </c>
      <c r="I1285" s="16" t="n">
        <f aca="false">H1285/2_Girdiler!$B$17</f>
        <v>3.71492831284677</v>
      </c>
      <c r="J1285" s="16" t="n">
        <f aca="false">D1285+I1285</f>
        <v>21.3706811537645</v>
      </c>
    </row>
    <row r="1286" customFormat="false" ht="15" hidden="false" customHeight="false" outlineLevel="0" collapsed="false">
      <c r="A1286" s="0" t="n">
        <v>1274</v>
      </c>
      <c r="B1286" s="7" t="n">
        <v>0.062153</v>
      </c>
      <c r="C1286" s="7" t="n">
        <v>0.397525</v>
      </c>
      <c r="D1286" s="16" t="n">
        <f aca="false">LOGINV(B1286,$B$7,$C$7)</f>
        <v>5.74945510027891</v>
      </c>
      <c r="E1286" s="16" t="n">
        <f aca="false">LOGINV(C1286,$B$8,$C$8)</f>
        <v>92.347157236899</v>
      </c>
      <c r="F1286" s="16" t="n">
        <f aca="false">$B$5/100*E1286*2_Girdiler!$B$14*2_Girdiler!$B$15*2_Girdiler!$B$16</f>
        <v>2.32345447608038</v>
      </c>
      <c r="G1286" s="16" t="n">
        <f aca="false">MIN(MATCH(F1286,2_Girdiler!$B$20:$I$20,1),7)</f>
        <v>1</v>
      </c>
      <c r="H1286" s="16" t="n">
        <f aca="false">IF(F1286&gt;=40,2_Girdiler!$I$21+(F1286-40)*(2_Girdiler!$I$21-2_Girdiler!$H$21)/(2_Girdiler!$I$20-2_Girdiler!$H$20),INDEX(2_Girdiler!$B$21:$I$21,G1286)+(F1286-INDEX(2_Girdiler!$B$20:$I$20,G1286))*(INDEX(2_Girdiler!$B$21:$I$21,G1286+1)-INDEX(2_Girdiler!$B$21:$I$21,G1286))/(INDEX(2_Girdiler!$B$20:$I$20,G1286+1)-INDEX(2_Girdiler!$B$20:$I$20,G1286)))</f>
        <v>5.11159984737683</v>
      </c>
      <c r="I1286" s="16" t="n">
        <f aca="false">H1286/2_Girdiler!$B$17</f>
        <v>2.04791660551956</v>
      </c>
      <c r="J1286" s="16" t="n">
        <f aca="false">D1286+I1286</f>
        <v>7.79737170579847</v>
      </c>
    </row>
    <row r="1287" customFormat="false" ht="15" hidden="false" customHeight="false" outlineLevel="0" collapsed="false">
      <c r="A1287" s="0" t="n">
        <v>1275</v>
      </c>
      <c r="B1287" s="7" t="n">
        <v>0.656804</v>
      </c>
      <c r="C1287" s="7" t="n">
        <v>0.070939</v>
      </c>
      <c r="D1287" s="16" t="n">
        <f aca="false">LOGINV(B1287,$B$7,$C$7)</f>
        <v>16.9599335438516</v>
      </c>
      <c r="E1287" s="16" t="n">
        <f aca="false">LOGINV(C1287,$B$8,$C$8)</f>
        <v>42.3131195198775</v>
      </c>
      <c r="F1287" s="16" t="n">
        <f aca="false">$B$5/100*E1287*2_Girdiler!$B$14*2_Girdiler!$B$15*2_Girdiler!$B$16</f>
        <v>1.06459808712012</v>
      </c>
      <c r="G1287" s="16" t="n">
        <f aca="false">MIN(MATCH(F1287,2_Girdiler!$B$20:$I$20,1),7)</f>
        <v>1</v>
      </c>
      <c r="H1287" s="16" t="n">
        <f aca="false">IF(F1287&gt;=40,2_Girdiler!$I$21+(F1287-40)*(2_Girdiler!$I$21-2_Girdiler!$H$21)/(2_Girdiler!$I$20-2_Girdiler!$H$20),INDEX(2_Girdiler!$B$21:$I$21,G1287)+(F1287-INDEX(2_Girdiler!$B$20:$I$20,G1287))*(INDEX(2_Girdiler!$B$21:$I$21,G1287+1)-INDEX(2_Girdiler!$B$21:$I$21,G1287))/(INDEX(2_Girdiler!$B$20:$I$20,G1287+1)-INDEX(2_Girdiler!$B$20:$I$20,G1287)))</f>
        <v>2.34211579166426</v>
      </c>
      <c r="I1287" s="16" t="n">
        <f aca="false">H1287/2_Girdiler!$B$17</f>
        <v>0.938347672942411</v>
      </c>
      <c r="J1287" s="16" t="n">
        <f aca="false">D1287+I1287</f>
        <v>17.898281216794</v>
      </c>
    </row>
    <row r="1288" customFormat="false" ht="15" hidden="false" customHeight="false" outlineLevel="0" collapsed="false">
      <c r="A1288" s="0" t="n">
        <v>1276</v>
      </c>
      <c r="B1288" s="7" t="n">
        <v>0.506711</v>
      </c>
      <c r="C1288" s="7" t="n">
        <v>0.539905</v>
      </c>
      <c r="D1288" s="16" t="n">
        <f aca="false">LOGINV(B1288,$B$7,$C$7)</f>
        <v>13.6696358975563</v>
      </c>
      <c r="E1288" s="16" t="n">
        <f aca="false">LOGINV(C1288,$B$8,$C$8)</f>
        <v>116.501548158256</v>
      </c>
      <c r="F1288" s="16" t="n">
        <f aca="false">$B$5/100*E1288*2_Girdiler!$B$14*2_Girdiler!$B$15*2_Girdiler!$B$16</f>
        <v>2.93117895166171</v>
      </c>
      <c r="G1288" s="16" t="n">
        <f aca="false">MIN(MATCH(F1288,2_Girdiler!$B$20:$I$20,1),7)</f>
        <v>1</v>
      </c>
      <c r="H1288" s="16" t="n">
        <f aca="false">IF(F1288&gt;=40,2_Girdiler!$I$21+(F1288-40)*(2_Girdiler!$I$21-2_Girdiler!$H$21)/(2_Girdiler!$I$20-2_Girdiler!$H$20),INDEX(2_Girdiler!$B$21:$I$21,G1288)+(F1288-INDEX(2_Girdiler!$B$20:$I$20,G1288))*(INDEX(2_Girdiler!$B$21:$I$21,G1288+1)-INDEX(2_Girdiler!$B$21:$I$21,G1288))/(INDEX(2_Girdiler!$B$20:$I$20,G1288+1)-INDEX(2_Girdiler!$B$20:$I$20,G1288)))</f>
        <v>6.44859369365577</v>
      </c>
      <c r="I1288" s="16" t="n">
        <f aca="false">H1288/2_Girdiler!$B$17</f>
        <v>2.5835711913685</v>
      </c>
      <c r="J1288" s="16" t="n">
        <f aca="false">D1288+I1288</f>
        <v>16.2532070889248</v>
      </c>
    </row>
    <row r="1289" customFormat="false" ht="15" hidden="false" customHeight="false" outlineLevel="0" collapsed="false">
      <c r="A1289" s="0" t="n">
        <v>1277</v>
      </c>
      <c r="B1289" s="7" t="n">
        <v>0.259801</v>
      </c>
      <c r="C1289" s="7" t="n">
        <v>0.29216</v>
      </c>
      <c r="D1289" s="16" t="n">
        <f aca="false">LOGINV(B1289,$B$7,$C$7)</f>
        <v>9.45796492083882</v>
      </c>
      <c r="E1289" s="16" t="n">
        <f aca="false">LOGINV(C1289,$B$8,$C$8)</f>
        <v>76.714091218791</v>
      </c>
      <c r="F1289" s="16" t="n">
        <f aca="false">$B$5/100*E1289*2_Girdiler!$B$14*2_Girdiler!$B$15*2_Girdiler!$B$16</f>
        <v>1.93012653506478</v>
      </c>
      <c r="G1289" s="16" t="n">
        <f aca="false">MIN(MATCH(F1289,2_Girdiler!$B$20:$I$20,1),7)</f>
        <v>1</v>
      </c>
      <c r="H1289" s="16" t="n">
        <f aca="false">IF(F1289&gt;=40,2_Girdiler!$I$21+(F1289-40)*(2_Girdiler!$I$21-2_Girdiler!$H$21)/(2_Girdiler!$I$20-2_Girdiler!$H$20),INDEX(2_Girdiler!$B$21:$I$21,G1289)+(F1289-INDEX(2_Girdiler!$B$20:$I$20,G1289))*(INDEX(2_Girdiler!$B$21:$I$21,G1289+1)-INDEX(2_Girdiler!$B$21:$I$21,G1289))/(INDEX(2_Girdiler!$B$20:$I$20,G1289+1)-INDEX(2_Girdiler!$B$20:$I$20,G1289)))</f>
        <v>4.24627837714252</v>
      </c>
      <c r="I1289" s="16" t="n">
        <f aca="false">H1289/2_Girdiler!$B$17</f>
        <v>1.70123332417569</v>
      </c>
      <c r="J1289" s="16" t="n">
        <f aca="false">D1289+I1289</f>
        <v>11.1591982450145</v>
      </c>
    </row>
    <row r="1290" customFormat="false" ht="15" hidden="false" customHeight="false" outlineLevel="0" collapsed="false">
      <c r="A1290" s="0" t="n">
        <v>1278</v>
      </c>
      <c r="B1290" s="7" t="n">
        <v>0.728551</v>
      </c>
      <c r="C1290" s="7" t="n">
        <v>0.081206</v>
      </c>
      <c r="D1290" s="16" t="n">
        <f aca="false">LOGINV(B1290,$B$7,$C$7)</f>
        <v>19.0095695535917</v>
      </c>
      <c r="E1290" s="16" t="n">
        <f aca="false">LOGINV(C1290,$B$8,$C$8)</f>
        <v>44.3211609229366</v>
      </c>
      <c r="F1290" s="16" t="n">
        <f aca="false">$B$5/100*E1290*2_Girdiler!$B$14*2_Girdiler!$B$15*2_Girdiler!$B$16</f>
        <v>1.11512040882109</v>
      </c>
      <c r="G1290" s="16" t="n">
        <f aca="false">MIN(MATCH(F1290,2_Girdiler!$B$20:$I$20,1),7)</f>
        <v>1</v>
      </c>
      <c r="H1290" s="16" t="n">
        <f aca="false">IF(F1290&gt;=40,2_Girdiler!$I$21+(F1290-40)*(2_Girdiler!$I$21-2_Girdiler!$H$21)/(2_Girdiler!$I$20-2_Girdiler!$H$20),INDEX(2_Girdiler!$B$21:$I$21,G1290)+(F1290-INDEX(2_Girdiler!$B$20:$I$20,G1290))*(INDEX(2_Girdiler!$B$21:$I$21,G1290+1)-INDEX(2_Girdiler!$B$21:$I$21,G1290))/(INDEX(2_Girdiler!$B$20:$I$20,G1290+1)-INDEX(2_Girdiler!$B$20:$I$20,G1290)))</f>
        <v>2.45326489940639</v>
      </c>
      <c r="I1290" s="16" t="n">
        <f aca="false">H1290/2_Girdiler!$B$17</f>
        <v>0.982878565467303</v>
      </c>
      <c r="J1290" s="16" t="n">
        <f aca="false">D1290+I1290</f>
        <v>19.992448119059</v>
      </c>
    </row>
    <row r="1291" customFormat="false" ht="15" hidden="false" customHeight="false" outlineLevel="0" collapsed="false">
      <c r="A1291" s="0" t="n">
        <v>1279</v>
      </c>
      <c r="B1291" s="7" t="n">
        <v>0.010408</v>
      </c>
      <c r="C1291" s="7" t="n">
        <v>0.931444</v>
      </c>
      <c r="D1291" s="16" t="n">
        <f aca="false">LOGINV(B1291,$B$7,$C$7)</f>
        <v>3.7339940482342</v>
      </c>
      <c r="E1291" s="16" t="n">
        <f aca="false">LOGINV(C1291,$B$8,$C$8)</f>
        <v>285.102878510125</v>
      </c>
      <c r="F1291" s="16" t="n">
        <f aca="false">$B$5/100*E1291*2_Girdiler!$B$14*2_Girdiler!$B$15*2_Girdiler!$B$16</f>
        <v>7.17318842331475</v>
      </c>
      <c r="G1291" s="16" t="n">
        <f aca="false">MIN(MATCH(F1291,2_Girdiler!$B$20:$I$20,1),7)</f>
        <v>2</v>
      </c>
      <c r="H1291" s="16" t="n">
        <f aca="false">IF(F1291&gt;=40,2_Girdiler!$I$21+(F1291-40)*(2_Girdiler!$I$21-2_Girdiler!$H$21)/(2_Girdiler!$I$20-2_Girdiler!$H$20),INDEX(2_Girdiler!$B$21:$I$21,G1291)+(F1291-INDEX(2_Girdiler!$B$20:$I$20,G1291))*(INDEX(2_Girdiler!$B$21:$I$21,G1291+1)-INDEX(2_Girdiler!$B$21:$I$21,G1291))/(INDEX(2_Girdiler!$B$20:$I$20,G1291+1)-INDEX(2_Girdiler!$B$20:$I$20,G1291)))</f>
        <v>14.4771014773036</v>
      </c>
      <c r="I1291" s="16" t="n">
        <f aca="false">H1291/2_Girdiler!$B$17</f>
        <v>5.80012078417613</v>
      </c>
      <c r="J1291" s="16" t="n">
        <f aca="false">D1291+I1291</f>
        <v>9.53411483241032</v>
      </c>
    </row>
    <row r="1292" customFormat="false" ht="15" hidden="false" customHeight="false" outlineLevel="0" collapsed="false">
      <c r="A1292" s="0" t="n">
        <v>1280</v>
      </c>
      <c r="B1292" s="7" t="n">
        <v>0.711869</v>
      </c>
      <c r="C1292" s="7" t="n">
        <v>0.55661</v>
      </c>
      <c r="D1292" s="16" t="n">
        <f aca="false">LOGINV(B1292,$B$7,$C$7)</f>
        <v>18.4913804392023</v>
      </c>
      <c r="E1292" s="16" t="n">
        <f aca="false">LOGINV(C1292,$B$8,$C$8)</f>
        <v>119.717554680199</v>
      </c>
      <c r="F1292" s="16" t="n">
        <f aca="false">$B$5/100*E1292*2_Girdiler!$B$14*2_Girdiler!$B$15*2_Girdiler!$B$16</f>
        <v>3.0120936757538</v>
      </c>
      <c r="G1292" s="16" t="n">
        <f aca="false">MIN(MATCH(F1292,2_Girdiler!$B$20:$I$20,1),7)</f>
        <v>1</v>
      </c>
      <c r="H1292" s="16" t="n">
        <f aca="false">IF(F1292&gt;=40,2_Girdiler!$I$21+(F1292-40)*(2_Girdiler!$I$21-2_Girdiler!$H$21)/(2_Girdiler!$I$20-2_Girdiler!$H$20),INDEX(2_Girdiler!$B$21:$I$21,G1292)+(F1292-INDEX(2_Girdiler!$B$20:$I$20,G1292))*(INDEX(2_Girdiler!$B$21:$I$21,G1292+1)-INDEX(2_Girdiler!$B$21:$I$21,G1292))/(INDEX(2_Girdiler!$B$20:$I$20,G1292+1)-INDEX(2_Girdiler!$B$20:$I$20,G1292)))</f>
        <v>6.62660608665835</v>
      </c>
      <c r="I1292" s="16" t="n">
        <f aca="false">H1292/2_Girdiler!$B$17</f>
        <v>2.65489025907787</v>
      </c>
      <c r="J1292" s="16" t="n">
        <f aca="false">D1292+I1292</f>
        <v>21.1462706982802</v>
      </c>
    </row>
    <row r="1293" customFormat="false" ht="15" hidden="false" customHeight="false" outlineLevel="0" collapsed="false">
      <c r="A1293" s="0" t="n">
        <v>1281</v>
      </c>
      <c r="B1293" s="7" t="n">
        <v>0.772295</v>
      </c>
      <c r="C1293" s="7" t="n">
        <v>0.26667</v>
      </c>
      <c r="D1293" s="16" t="n">
        <f aca="false">LOGINV(B1293,$B$7,$C$7)</f>
        <v>20.5293991022227</v>
      </c>
      <c r="E1293" s="16" t="n">
        <f aca="false">LOGINV(C1293,$B$8,$C$8)</f>
        <v>73.0494850933496</v>
      </c>
      <c r="F1293" s="16" t="n">
        <f aca="false">$B$5/100*E1293*2_Girdiler!$B$14*2_Girdiler!$B$15*2_Girdiler!$B$16</f>
        <v>1.83792504494868</v>
      </c>
      <c r="G1293" s="16" t="n">
        <f aca="false">MIN(MATCH(F1293,2_Girdiler!$B$20:$I$20,1),7)</f>
        <v>1</v>
      </c>
      <c r="H1293" s="16" t="n">
        <f aca="false">IF(F1293&gt;=40,2_Girdiler!$I$21+(F1293-40)*(2_Girdiler!$I$21-2_Girdiler!$H$21)/(2_Girdiler!$I$20-2_Girdiler!$H$20),INDEX(2_Girdiler!$B$21:$I$21,G1293)+(F1293-INDEX(2_Girdiler!$B$20:$I$20,G1293))*(INDEX(2_Girdiler!$B$21:$I$21,G1293+1)-INDEX(2_Girdiler!$B$21:$I$21,G1293))/(INDEX(2_Girdiler!$B$20:$I$20,G1293+1)-INDEX(2_Girdiler!$B$20:$I$20,G1293)))</f>
        <v>4.04343509888709</v>
      </c>
      <c r="I1293" s="16" t="n">
        <f aca="false">H1293/2_Girdiler!$B$17</f>
        <v>1.61996598513104</v>
      </c>
      <c r="J1293" s="16" t="n">
        <f aca="false">D1293+I1293</f>
        <v>22.1493650873537</v>
      </c>
    </row>
    <row r="1294" customFormat="false" ht="15" hidden="false" customHeight="false" outlineLevel="0" collapsed="false">
      <c r="A1294" s="0" t="n">
        <v>1282</v>
      </c>
      <c r="B1294" s="7" t="n">
        <v>0.684483</v>
      </c>
      <c r="C1294" s="7" t="n">
        <v>0.596172</v>
      </c>
      <c r="D1294" s="16" t="n">
        <f aca="false">LOGINV(B1294,$B$7,$C$7)</f>
        <v>17.6989198029615</v>
      </c>
      <c r="E1294" s="16" t="n">
        <f aca="false">LOGINV(C1294,$B$8,$C$8)</f>
        <v>127.788523111022</v>
      </c>
      <c r="F1294" s="16" t="n">
        <f aca="false">$B$5/100*E1294*2_Girdiler!$B$14*2_Girdiler!$B$15*2_Girdiler!$B$16</f>
        <v>3.21515924147331</v>
      </c>
      <c r="G1294" s="16" t="n">
        <f aca="false">MIN(MATCH(F1294,2_Girdiler!$B$20:$I$20,1),7)</f>
        <v>1</v>
      </c>
      <c r="H1294" s="16" t="n">
        <f aca="false">IF(F1294&gt;=40,2_Girdiler!$I$21+(F1294-40)*(2_Girdiler!$I$21-2_Girdiler!$H$21)/(2_Girdiler!$I$20-2_Girdiler!$H$20),INDEX(2_Girdiler!$B$21:$I$21,G1294)+(F1294-INDEX(2_Girdiler!$B$20:$I$20,G1294))*(INDEX(2_Girdiler!$B$21:$I$21,G1294+1)-INDEX(2_Girdiler!$B$21:$I$21,G1294))/(INDEX(2_Girdiler!$B$20:$I$20,G1294+1)-INDEX(2_Girdiler!$B$20:$I$20,G1294)))</f>
        <v>7.07335033124128</v>
      </c>
      <c r="I1294" s="16" t="n">
        <f aca="false">H1294/2_Girdiler!$B$17</f>
        <v>2.8338743314268</v>
      </c>
      <c r="J1294" s="16" t="n">
        <f aca="false">D1294+I1294</f>
        <v>20.5327941343883</v>
      </c>
    </row>
    <row r="1295" customFormat="false" ht="15" hidden="false" customHeight="false" outlineLevel="0" collapsed="false">
      <c r="A1295" s="0" t="n">
        <v>1283</v>
      </c>
      <c r="B1295" s="7" t="n">
        <v>0.299354</v>
      </c>
      <c r="C1295" s="7" t="n">
        <v>0.291074</v>
      </c>
      <c r="D1295" s="16" t="n">
        <f aca="false">LOGINV(B1295,$B$7,$C$7)</f>
        <v>10.0992687498436</v>
      </c>
      <c r="E1295" s="16" t="n">
        <f aca="false">LOGINV(C1295,$B$8,$C$8)</f>
        <v>76.5575542282414</v>
      </c>
      <c r="F1295" s="16" t="n">
        <f aca="false">$B$5/100*E1295*2_Girdiler!$B$14*2_Girdiler!$B$15*2_Girdiler!$B$16</f>
        <v>1.92618806438255</v>
      </c>
      <c r="G1295" s="16" t="n">
        <f aca="false">MIN(MATCH(F1295,2_Girdiler!$B$20:$I$20,1),7)</f>
        <v>1</v>
      </c>
      <c r="H1295" s="16" t="n">
        <f aca="false">IF(F1295&gt;=40,2_Girdiler!$I$21+(F1295-40)*(2_Girdiler!$I$21-2_Girdiler!$H$21)/(2_Girdiler!$I$20-2_Girdiler!$H$20),INDEX(2_Girdiler!$B$21:$I$21,G1295)+(F1295-INDEX(2_Girdiler!$B$20:$I$20,G1295))*(INDEX(2_Girdiler!$B$21:$I$21,G1295+1)-INDEX(2_Girdiler!$B$21:$I$21,G1295))/(INDEX(2_Girdiler!$B$20:$I$20,G1295+1)-INDEX(2_Girdiler!$B$20:$I$20,G1295)))</f>
        <v>4.23761374164162</v>
      </c>
      <c r="I1295" s="16" t="n">
        <f aca="false">H1295/2_Girdiler!$B$17</f>
        <v>1.6977619157218</v>
      </c>
      <c r="J1295" s="16" t="n">
        <f aca="false">D1295+I1295</f>
        <v>11.7970306655655</v>
      </c>
    </row>
    <row r="1296" customFormat="false" ht="15" hidden="false" customHeight="false" outlineLevel="0" collapsed="false">
      <c r="A1296" s="0" t="n">
        <v>1284</v>
      </c>
      <c r="B1296" s="7" t="n">
        <v>0.485588</v>
      </c>
      <c r="C1296" s="7" t="n">
        <v>0.087796</v>
      </c>
      <c r="D1296" s="16" t="n">
        <f aca="false">LOGINV(B1296,$B$7,$C$7)</f>
        <v>13.2720357905261</v>
      </c>
      <c r="E1296" s="16" t="n">
        <f aca="false">LOGINV(C1296,$B$8,$C$8)</f>
        <v>45.5554334550407</v>
      </c>
      <c r="F1296" s="16" t="n">
        <f aca="false">$B$5/100*E1296*2_Girdiler!$B$14*2_Girdiler!$B$15*2_Girdiler!$B$16</f>
        <v>1.14617470572882</v>
      </c>
      <c r="G1296" s="16" t="n">
        <f aca="false">MIN(MATCH(F1296,2_Girdiler!$B$20:$I$20,1),7)</f>
        <v>1</v>
      </c>
      <c r="H1296" s="16" t="n">
        <f aca="false">IF(F1296&gt;=40,2_Girdiler!$I$21+(F1296-40)*(2_Girdiler!$I$21-2_Girdiler!$H$21)/(2_Girdiler!$I$20-2_Girdiler!$H$20),INDEX(2_Girdiler!$B$21:$I$21,G1296)+(F1296-INDEX(2_Girdiler!$B$20:$I$20,G1296))*(INDEX(2_Girdiler!$B$21:$I$21,G1296+1)-INDEX(2_Girdiler!$B$21:$I$21,G1296))/(INDEX(2_Girdiler!$B$20:$I$20,G1296+1)-INDEX(2_Girdiler!$B$20:$I$20,G1296)))</f>
        <v>2.52158435260341</v>
      </c>
      <c r="I1296" s="16" t="n">
        <f aca="false">H1296/2_Girdiler!$B$17</f>
        <v>1.01025014126739</v>
      </c>
      <c r="J1296" s="16" t="n">
        <f aca="false">D1296+I1296</f>
        <v>14.2822859317935</v>
      </c>
    </row>
    <row r="1297" customFormat="false" ht="15" hidden="false" customHeight="false" outlineLevel="0" collapsed="false">
      <c r="A1297" s="0" t="n">
        <v>1285</v>
      </c>
      <c r="B1297" s="7" t="n">
        <v>0.716854</v>
      </c>
      <c r="C1297" s="7" t="n">
        <v>0.914648</v>
      </c>
      <c r="D1297" s="16" t="n">
        <f aca="false">LOGINV(B1297,$B$7,$C$7)</f>
        <v>18.6431836731028</v>
      </c>
      <c r="E1297" s="16" t="n">
        <f aca="false">LOGINV(C1297,$B$8,$C$8)</f>
        <v>264.417344730431</v>
      </c>
      <c r="F1297" s="16" t="n">
        <f aca="false">$B$5/100*E1297*2_Girdiler!$B$14*2_Girdiler!$B$15*2_Girdiler!$B$16</f>
        <v>6.65274039341766</v>
      </c>
      <c r="G1297" s="16" t="n">
        <f aca="false">MIN(MATCH(F1297,2_Girdiler!$B$20:$I$20,1),7)</f>
        <v>2</v>
      </c>
      <c r="H1297" s="16" t="n">
        <f aca="false">IF(F1297&gt;=40,2_Girdiler!$I$21+(F1297-40)*(2_Girdiler!$I$21-2_Girdiler!$H$21)/(2_Girdiler!$I$20-2_Girdiler!$H$20),INDEX(2_Girdiler!$B$21:$I$21,G1297)+(F1297-INDEX(2_Girdiler!$B$20:$I$20,G1297))*(INDEX(2_Girdiler!$B$21:$I$21,G1297+1)-INDEX(2_Girdiler!$B$21:$I$21,G1297))/(INDEX(2_Girdiler!$B$20:$I$20,G1297+1)-INDEX(2_Girdiler!$B$20:$I$20,G1297)))</f>
        <v>13.6443846294682</v>
      </c>
      <c r="I1297" s="16" t="n">
        <f aca="false">H1297/2_Girdiler!$B$17</f>
        <v>5.46650025219081</v>
      </c>
      <c r="J1297" s="16" t="n">
        <f aca="false">D1297+I1297</f>
        <v>24.1096839252936</v>
      </c>
    </row>
    <row r="1298" customFormat="false" ht="15" hidden="false" customHeight="false" outlineLevel="0" collapsed="false">
      <c r="A1298" s="0" t="n">
        <v>1286</v>
      </c>
      <c r="B1298" s="7" t="n">
        <v>0.906522</v>
      </c>
      <c r="C1298" s="7" t="n">
        <v>0.58906</v>
      </c>
      <c r="D1298" s="16" t="n">
        <f aca="false">LOGINV(B1298,$B$7,$C$7)</f>
        <v>28.2577023453153</v>
      </c>
      <c r="E1298" s="16" t="n">
        <f aca="false">LOGINV(C1298,$B$8,$C$8)</f>
        <v>126.285972158674</v>
      </c>
      <c r="F1298" s="16" t="n">
        <f aca="false">$B$5/100*E1298*2_Girdiler!$B$14*2_Girdiler!$B$15*2_Girdiler!$B$16</f>
        <v>3.17735505951223</v>
      </c>
      <c r="G1298" s="16" t="n">
        <f aca="false">MIN(MATCH(F1298,2_Girdiler!$B$20:$I$20,1),7)</f>
        <v>1</v>
      </c>
      <c r="H1298" s="16" t="n">
        <f aca="false">IF(F1298&gt;=40,2_Girdiler!$I$21+(F1298-40)*(2_Girdiler!$I$21-2_Girdiler!$H$21)/(2_Girdiler!$I$20-2_Girdiler!$H$20),INDEX(2_Girdiler!$B$21:$I$21,G1298)+(F1298-INDEX(2_Girdiler!$B$20:$I$20,G1298))*(INDEX(2_Girdiler!$B$21:$I$21,G1298+1)-INDEX(2_Girdiler!$B$21:$I$21,G1298))/(INDEX(2_Girdiler!$B$20:$I$20,G1298+1)-INDEX(2_Girdiler!$B$20:$I$20,G1298)))</f>
        <v>6.99018113092691</v>
      </c>
      <c r="I1298" s="16" t="n">
        <f aca="false">H1298/2_Girdiler!$B$17</f>
        <v>2.8005533377111</v>
      </c>
      <c r="J1298" s="16" t="n">
        <f aca="false">D1298+I1298</f>
        <v>31.0582556830264</v>
      </c>
    </row>
    <row r="1299" customFormat="false" ht="15" hidden="false" customHeight="false" outlineLevel="0" collapsed="false">
      <c r="A1299" s="0" t="n">
        <v>1287</v>
      </c>
      <c r="B1299" s="7" t="n">
        <v>0.212082</v>
      </c>
      <c r="C1299" s="7" t="n">
        <v>0.008542</v>
      </c>
      <c r="D1299" s="16" t="n">
        <f aca="false">LOGINV(B1299,$B$7,$C$7)</f>
        <v>8.67387705177849</v>
      </c>
      <c r="E1299" s="16" t="n">
        <f aca="false">LOGINV(C1299,$B$8,$C$8)</f>
        <v>23.4244289377838</v>
      </c>
      <c r="F1299" s="16" t="n">
        <f aca="false">$B$5/100*E1299*2_Girdiler!$B$14*2_Girdiler!$B$15*2_Girdiler!$B$16</f>
        <v>0.589358632074641</v>
      </c>
      <c r="G1299" s="16" t="n">
        <f aca="false">MIN(MATCH(F1299,2_Girdiler!$B$20:$I$20,1),7)</f>
        <v>1</v>
      </c>
      <c r="H1299" s="16" t="n">
        <f aca="false">IF(F1299&gt;=40,2_Girdiler!$I$21+(F1299-40)*(2_Girdiler!$I$21-2_Girdiler!$H$21)/(2_Girdiler!$I$20-2_Girdiler!$H$20),INDEX(2_Girdiler!$B$21:$I$21,G1299)+(F1299-INDEX(2_Girdiler!$B$20:$I$20,G1299))*(INDEX(2_Girdiler!$B$21:$I$21,G1299+1)-INDEX(2_Girdiler!$B$21:$I$21,G1299))/(INDEX(2_Girdiler!$B$20:$I$20,G1299+1)-INDEX(2_Girdiler!$B$20:$I$20,G1299)))</f>
        <v>1.29658899056421</v>
      </c>
      <c r="I1299" s="16" t="n">
        <f aca="false">H1299/2_Girdiler!$B$17</f>
        <v>0.519466743014507</v>
      </c>
      <c r="J1299" s="16" t="n">
        <f aca="false">D1299+I1299</f>
        <v>9.193343794793</v>
      </c>
    </row>
    <row r="1300" customFormat="false" ht="15" hidden="false" customHeight="false" outlineLevel="0" collapsed="false">
      <c r="A1300" s="0" t="n">
        <v>1288</v>
      </c>
      <c r="B1300" s="7" t="n">
        <v>0.544029</v>
      </c>
      <c r="C1300" s="7" t="n">
        <v>0.24767</v>
      </c>
      <c r="D1300" s="16" t="n">
        <f aca="false">LOGINV(B1300,$B$7,$C$7)</f>
        <v>14.403086139672</v>
      </c>
      <c r="E1300" s="16" t="n">
        <f aca="false">LOGINV(C1300,$B$8,$C$8)</f>
        <v>70.3231639310776</v>
      </c>
      <c r="F1300" s="16" t="n">
        <f aca="false">$B$5/100*E1300*2_Girdiler!$B$14*2_Girdiler!$B$15*2_Girdiler!$B$16</f>
        <v>1.76933080450591</v>
      </c>
      <c r="G1300" s="16" t="n">
        <f aca="false">MIN(MATCH(F1300,2_Girdiler!$B$20:$I$20,1),7)</f>
        <v>1</v>
      </c>
      <c r="H1300" s="16" t="n">
        <f aca="false">IF(F1300&gt;=40,2_Girdiler!$I$21+(F1300-40)*(2_Girdiler!$I$21-2_Girdiler!$H$21)/(2_Girdiler!$I$20-2_Girdiler!$H$20),INDEX(2_Girdiler!$B$21:$I$21,G1300)+(F1300-INDEX(2_Girdiler!$B$20:$I$20,G1300))*(INDEX(2_Girdiler!$B$21:$I$21,G1300+1)-INDEX(2_Girdiler!$B$21:$I$21,G1300))/(INDEX(2_Girdiler!$B$20:$I$20,G1300+1)-INDEX(2_Girdiler!$B$20:$I$20,G1300)))</f>
        <v>3.892527769913</v>
      </c>
      <c r="I1300" s="16" t="n">
        <f aca="false">H1300/2_Girdiler!$B$17</f>
        <v>1.55950631807412</v>
      </c>
      <c r="J1300" s="16" t="n">
        <f aca="false">D1300+I1300</f>
        <v>15.9625924577461</v>
      </c>
    </row>
    <row r="1301" customFormat="false" ht="15" hidden="false" customHeight="false" outlineLevel="0" collapsed="false">
      <c r="A1301" s="0" t="n">
        <v>1289</v>
      </c>
      <c r="B1301" s="7" t="n">
        <v>0.288918</v>
      </c>
      <c r="C1301" s="7" t="n">
        <v>0.665113</v>
      </c>
      <c r="D1301" s="16" t="n">
        <f aca="false">LOGINV(B1301,$B$7,$C$7)</f>
        <v>9.93019294025009</v>
      </c>
      <c r="E1301" s="16" t="n">
        <f aca="false">LOGINV(C1301,$B$8,$C$8)</f>
        <v>143.812137359349</v>
      </c>
      <c r="F1301" s="16" t="n">
        <f aca="false">$B$5/100*E1301*2_Girdiler!$B$14*2_Girdiler!$B$15*2_Girdiler!$B$16</f>
        <v>3.61831337596121</v>
      </c>
      <c r="G1301" s="16" t="n">
        <f aca="false">MIN(MATCH(F1301,2_Girdiler!$B$20:$I$20,1),7)</f>
        <v>1</v>
      </c>
      <c r="H1301" s="16" t="n">
        <f aca="false">IF(F1301&gt;=40,2_Girdiler!$I$21+(F1301-40)*(2_Girdiler!$I$21-2_Girdiler!$H$21)/(2_Girdiler!$I$20-2_Girdiler!$H$20),INDEX(2_Girdiler!$B$21:$I$21,G1301)+(F1301-INDEX(2_Girdiler!$B$20:$I$20,G1301))*(INDEX(2_Girdiler!$B$21:$I$21,G1301+1)-INDEX(2_Girdiler!$B$21:$I$21,G1301))/(INDEX(2_Girdiler!$B$20:$I$20,G1301+1)-INDEX(2_Girdiler!$B$20:$I$20,G1301)))</f>
        <v>7.96028942711467</v>
      </c>
      <c r="I1301" s="16" t="n">
        <f aca="false">H1301/2_Girdiler!$B$17</f>
        <v>3.18921852047863</v>
      </c>
      <c r="J1301" s="16" t="n">
        <f aca="false">D1301+I1301</f>
        <v>13.1194114607287</v>
      </c>
    </row>
    <row r="1302" customFormat="false" ht="15" hidden="false" customHeight="false" outlineLevel="0" collapsed="false">
      <c r="A1302" s="0" t="n">
        <v>1290</v>
      </c>
      <c r="B1302" s="7" t="n">
        <v>0.122909</v>
      </c>
      <c r="C1302" s="7" t="n">
        <v>0.601838</v>
      </c>
      <c r="D1302" s="16" t="n">
        <f aca="false">LOGINV(B1302,$B$7,$C$7)</f>
        <v>7.09152146263331</v>
      </c>
      <c r="E1302" s="16" t="n">
        <f aca="false">LOGINV(C1302,$B$8,$C$8)</f>
        <v>129.003227651076</v>
      </c>
      <c r="F1302" s="16" t="n">
        <f aca="false">$B$5/100*E1302*2_Girdiler!$B$14*2_Girdiler!$B$15*2_Girdiler!$B$16</f>
        <v>3.24572120770108</v>
      </c>
      <c r="G1302" s="16" t="n">
        <f aca="false">MIN(MATCH(F1302,2_Girdiler!$B$20:$I$20,1),7)</f>
        <v>1</v>
      </c>
      <c r="H1302" s="16" t="n">
        <f aca="false">IF(F1302&gt;=40,2_Girdiler!$I$21+(F1302-40)*(2_Girdiler!$I$21-2_Girdiler!$H$21)/(2_Girdiler!$I$20-2_Girdiler!$H$20),INDEX(2_Girdiler!$B$21:$I$21,G1302)+(F1302-INDEX(2_Girdiler!$B$20:$I$20,G1302))*(INDEX(2_Girdiler!$B$21:$I$21,G1302+1)-INDEX(2_Girdiler!$B$21:$I$21,G1302))/(INDEX(2_Girdiler!$B$20:$I$20,G1302+1)-INDEX(2_Girdiler!$B$20:$I$20,G1302)))</f>
        <v>7.14058665694237</v>
      </c>
      <c r="I1302" s="16" t="n">
        <f aca="false">H1302/2_Girdiler!$B$17</f>
        <v>2.86081196191601</v>
      </c>
      <c r="J1302" s="16" t="n">
        <f aca="false">D1302+I1302</f>
        <v>9.95233342454932</v>
      </c>
    </row>
    <row r="1303" customFormat="false" ht="15" hidden="false" customHeight="false" outlineLevel="0" collapsed="false">
      <c r="A1303" s="0" t="n">
        <v>1291</v>
      </c>
      <c r="B1303" s="7" t="n">
        <v>0.746314</v>
      </c>
      <c r="C1303" s="7" t="n">
        <v>0.034443</v>
      </c>
      <c r="D1303" s="16" t="n">
        <f aca="false">LOGINV(B1303,$B$7,$C$7)</f>
        <v>19.5958954723499</v>
      </c>
      <c r="E1303" s="16" t="n">
        <f aca="false">LOGINV(C1303,$B$8,$C$8)</f>
        <v>33.749209827968</v>
      </c>
      <c r="F1303" s="16" t="n">
        <f aca="false">$B$5/100*E1303*2_Girdiler!$B$14*2_Girdiler!$B$15*2_Girdiler!$B$16</f>
        <v>0.849130119271675</v>
      </c>
      <c r="G1303" s="16" t="n">
        <f aca="false">MIN(MATCH(F1303,2_Girdiler!$B$20:$I$20,1),7)</f>
        <v>1</v>
      </c>
      <c r="H1303" s="16" t="n">
        <f aca="false">IF(F1303&gt;=40,2_Girdiler!$I$21+(F1303-40)*(2_Girdiler!$I$21-2_Girdiler!$H$21)/(2_Girdiler!$I$20-2_Girdiler!$H$20),INDEX(2_Girdiler!$B$21:$I$21,G1303)+(F1303-INDEX(2_Girdiler!$B$20:$I$20,G1303))*(INDEX(2_Girdiler!$B$21:$I$21,G1303+1)-INDEX(2_Girdiler!$B$21:$I$21,G1303))/(INDEX(2_Girdiler!$B$20:$I$20,G1303+1)-INDEX(2_Girdiler!$B$20:$I$20,G1303)))</f>
        <v>1.86808626239768</v>
      </c>
      <c r="I1303" s="16" t="n">
        <f aca="false">H1303/2_Girdiler!$B$17</f>
        <v>0.748431996152918</v>
      </c>
      <c r="J1303" s="16" t="n">
        <f aca="false">D1303+I1303</f>
        <v>20.3443274685029</v>
      </c>
    </row>
    <row r="1304" customFormat="false" ht="15" hidden="false" customHeight="false" outlineLevel="0" collapsed="false">
      <c r="A1304" s="0" t="n">
        <v>1292</v>
      </c>
      <c r="B1304" s="7" t="n">
        <v>0.56056</v>
      </c>
      <c r="C1304" s="7" t="n">
        <v>0.721602</v>
      </c>
      <c r="D1304" s="16" t="n">
        <f aca="false">LOGINV(B1304,$B$7,$C$7)</f>
        <v>14.7426067853209</v>
      </c>
      <c r="E1304" s="16" t="n">
        <f aca="false">LOGINV(C1304,$B$8,$C$8)</f>
        <v>159.57746856799</v>
      </c>
      <c r="F1304" s="16" t="n">
        <f aca="false">$B$5/100*E1304*2_Girdiler!$B$14*2_Girdiler!$B$15*2_Girdiler!$B$16</f>
        <v>4.01496910917063</v>
      </c>
      <c r="G1304" s="16" t="n">
        <f aca="false">MIN(MATCH(F1304,2_Girdiler!$B$20:$I$20,1),7)</f>
        <v>1</v>
      </c>
      <c r="H1304" s="16" t="n">
        <f aca="false">IF(F1304&gt;=40,2_Girdiler!$I$21+(F1304-40)*(2_Girdiler!$I$21-2_Girdiler!$H$21)/(2_Girdiler!$I$20-2_Girdiler!$H$20),INDEX(2_Girdiler!$B$21:$I$21,G1304)+(F1304-INDEX(2_Girdiler!$B$20:$I$20,G1304))*(INDEX(2_Girdiler!$B$21:$I$21,G1304+1)-INDEX(2_Girdiler!$B$21:$I$21,G1304))/(INDEX(2_Girdiler!$B$20:$I$20,G1304+1)-INDEX(2_Girdiler!$B$20:$I$20,G1304)))</f>
        <v>8.83293204017538</v>
      </c>
      <c r="I1304" s="16" t="n">
        <f aca="false">H1304/2_Girdiler!$B$17</f>
        <v>3.53883495199334</v>
      </c>
      <c r="J1304" s="16" t="n">
        <f aca="false">D1304+I1304</f>
        <v>18.2814417373143</v>
      </c>
    </row>
    <row r="1305" customFormat="false" ht="15" hidden="false" customHeight="false" outlineLevel="0" collapsed="false">
      <c r="A1305" s="0" t="n">
        <v>1293</v>
      </c>
      <c r="B1305" s="7" t="n">
        <v>0.433168</v>
      </c>
      <c r="C1305" s="7" t="n">
        <v>0.30148</v>
      </c>
      <c r="D1305" s="16" t="n">
        <f aca="false">LOGINV(B1305,$B$7,$C$7)</f>
        <v>12.3293375834723</v>
      </c>
      <c r="E1305" s="16" t="n">
        <f aca="false">LOGINV(C1305,$B$8,$C$8)</f>
        <v>78.0596412513683</v>
      </c>
      <c r="F1305" s="16" t="n">
        <f aca="false">$B$5/100*E1305*2_Girdiler!$B$14*2_Girdiler!$B$15*2_Girdiler!$B$16</f>
        <v>1.96398057388443</v>
      </c>
      <c r="G1305" s="16" t="n">
        <f aca="false">MIN(MATCH(F1305,2_Girdiler!$B$20:$I$20,1),7)</f>
        <v>1</v>
      </c>
      <c r="H1305" s="16" t="n">
        <f aca="false">IF(F1305&gt;=40,2_Girdiler!$I$21+(F1305-40)*(2_Girdiler!$I$21-2_Girdiler!$H$21)/(2_Girdiler!$I$20-2_Girdiler!$H$20),INDEX(2_Girdiler!$B$21:$I$21,G1305)+(F1305-INDEX(2_Girdiler!$B$20:$I$20,G1305))*(INDEX(2_Girdiler!$B$21:$I$21,G1305+1)-INDEX(2_Girdiler!$B$21:$I$21,G1305))/(INDEX(2_Girdiler!$B$20:$I$20,G1305+1)-INDEX(2_Girdiler!$B$20:$I$20,G1305)))</f>
        <v>4.32075726254574</v>
      </c>
      <c r="I1305" s="16" t="n">
        <f aca="false">H1305/2_Girdiler!$B$17</f>
        <v>1.73107262121224</v>
      </c>
      <c r="J1305" s="16" t="n">
        <f aca="false">D1305+I1305</f>
        <v>14.0604102046845</v>
      </c>
    </row>
    <row r="1306" customFormat="false" ht="15" hidden="false" customHeight="false" outlineLevel="0" collapsed="false">
      <c r="A1306" s="0" t="n">
        <v>1294</v>
      </c>
      <c r="B1306" s="7" t="n">
        <v>0.156494</v>
      </c>
      <c r="C1306" s="7" t="n">
        <v>0.955396</v>
      </c>
      <c r="D1306" s="16" t="n">
        <f aca="false">LOGINV(B1306,$B$7,$C$7)</f>
        <v>7.71679354795385</v>
      </c>
      <c r="E1306" s="16" t="n">
        <f aca="false">LOGINV(C1306,$B$8,$C$8)</f>
        <v>327.115935297589</v>
      </c>
      <c r="F1306" s="16" t="n">
        <f aca="false">$B$5/100*E1306*2_Girdiler!$B$14*2_Girdiler!$B$15*2_Girdiler!$B$16</f>
        <v>8.23023693208733</v>
      </c>
      <c r="G1306" s="16" t="n">
        <f aca="false">MIN(MATCH(F1306,2_Girdiler!$B$20:$I$20,1),7)</f>
        <v>2</v>
      </c>
      <c r="H1306" s="16" t="n">
        <f aca="false">IF(F1306&gt;=40,2_Girdiler!$I$21+(F1306-40)*(2_Girdiler!$I$21-2_Girdiler!$H$21)/(2_Girdiler!$I$20-2_Girdiler!$H$20),INDEX(2_Girdiler!$B$21:$I$21,G1306)+(F1306-INDEX(2_Girdiler!$B$20:$I$20,G1306))*(INDEX(2_Girdiler!$B$21:$I$21,G1306+1)-INDEX(2_Girdiler!$B$21:$I$21,G1306))/(INDEX(2_Girdiler!$B$20:$I$20,G1306+1)-INDEX(2_Girdiler!$B$20:$I$20,G1306)))</f>
        <v>16.1683790913397</v>
      </c>
      <c r="I1306" s="16" t="n">
        <f aca="false">H1306/2_Girdiler!$B$17</f>
        <v>6.47771598210726</v>
      </c>
      <c r="J1306" s="16" t="n">
        <f aca="false">D1306+I1306</f>
        <v>14.1945095300611</v>
      </c>
    </row>
    <row r="1307" customFormat="false" ht="15" hidden="false" customHeight="false" outlineLevel="0" collapsed="false">
      <c r="A1307" s="0" t="n">
        <v>1295</v>
      </c>
      <c r="B1307" s="7" t="n">
        <v>0.407277</v>
      </c>
      <c r="C1307" s="7" t="n">
        <v>0.195299</v>
      </c>
      <c r="D1307" s="16" t="n">
        <f aca="false">LOGINV(B1307,$B$7,$C$7)</f>
        <v>11.8824074712079</v>
      </c>
      <c r="E1307" s="16" t="n">
        <f aca="false">LOGINV(C1307,$B$8,$C$8)</f>
        <v>62.7429232587037</v>
      </c>
      <c r="F1307" s="16" t="n">
        <f aca="false">$B$5/100*E1307*2_Girdiler!$B$14*2_Girdiler!$B$15*2_Girdiler!$B$16</f>
        <v>1.57861194918898</v>
      </c>
      <c r="G1307" s="16" t="n">
        <f aca="false">MIN(MATCH(F1307,2_Girdiler!$B$20:$I$20,1),7)</f>
        <v>1</v>
      </c>
      <c r="H1307" s="16" t="n">
        <f aca="false">IF(F1307&gt;=40,2_Girdiler!$I$21+(F1307-40)*(2_Girdiler!$I$21-2_Girdiler!$H$21)/(2_Girdiler!$I$20-2_Girdiler!$H$20),INDEX(2_Girdiler!$B$21:$I$21,G1307)+(F1307-INDEX(2_Girdiler!$B$20:$I$20,G1307))*(INDEX(2_Girdiler!$B$21:$I$21,G1307+1)-INDEX(2_Girdiler!$B$21:$I$21,G1307))/(INDEX(2_Girdiler!$B$20:$I$20,G1307+1)-INDEX(2_Girdiler!$B$20:$I$20,G1307)))</f>
        <v>3.47294628821577</v>
      </c>
      <c r="I1307" s="16" t="n">
        <f aca="false">H1307/2_Girdiler!$B$17</f>
        <v>1.39140476290696</v>
      </c>
      <c r="J1307" s="16" t="n">
        <f aca="false">D1307+I1307</f>
        <v>13.2738122341148</v>
      </c>
    </row>
    <row r="1308" customFormat="false" ht="15" hidden="false" customHeight="false" outlineLevel="0" collapsed="false">
      <c r="A1308" s="0" t="n">
        <v>1296</v>
      </c>
      <c r="B1308" s="7" t="n">
        <v>0.050801</v>
      </c>
      <c r="C1308" s="7" t="n">
        <v>0.234542</v>
      </c>
      <c r="D1308" s="16" t="n">
        <f aca="false">LOGINV(B1308,$B$7,$C$7)</f>
        <v>5.43717836963124</v>
      </c>
      <c r="E1308" s="16" t="n">
        <f aca="false">LOGINV(C1308,$B$8,$C$8)</f>
        <v>68.4364995421524</v>
      </c>
      <c r="F1308" s="16" t="n">
        <f aca="false">$B$5/100*E1308*2_Girdiler!$B$14*2_Girdiler!$B$15*2_Girdiler!$B$16</f>
        <v>1.72186232848055</v>
      </c>
      <c r="G1308" s="16" t="n">
        <f aca="false">MIN(MATCH(F1308,2_Girdiler!$B$20:$I$20,1),7)</f>
        <v>1</v>
      </c>
      <c r="H1308" s="16" t="n">
        <f aca="false">IF(F1308&gt;=40,2_Girdiler!$I$21+(F1308-40)*(2_Girdiler!$I$21-2_Girdiler!$H$21)/(2_Girdiler!$I$20-2_Girdiler!$H$20),INDEX(2_Girdiler!$B$21:$I$21,G1308)+(F1308-INDEX(2_Girdiler!$B$20:$I$20,G1308))*(INDEX(2_Girdiler!$B$21:$I$21,G1308+1)-INDEX(2_Girdiler!$B$21:$I$21,G1308))/(INDEX(2_Girdiler!$B$20:$I$20,G1308+1)-INDEX(2_Girdiler!$B$20:$I$20,G1308)))</f>
        <v>3.78809712265722</v>
      </c>
      <c r="I1308" s="16" t="n">
        <f aca="false">H1308/2_Girdiler!$B$17</f>
        <v>1.51766711644921</v>
      </c>
      <c r="J1308" s="16" t="n">
        <f aca="false">D1308+I1308</f>
        <v>6.95484548608045</v>
      </c>
    </row>
    <row r="1309" customFormat="false" ht="15" hidden="false" customHeight="false" outlineLevel="0" collapsed="false">
      <c r="A1309" s="0" t="n">
        <v>1297</v>
      </c>
      <c r="B1309" s="7" t="n">
        <v>0.828422</v>
      </c>
      <c r="C1309" s="7" t="n">
        <v>0.185238</v>
      </c>
      <c r="D1309" s="16" t="n">
        <f aca="false">LOGINV(B1309,$B$7,$C$7)</f>
        <v>22.9699338185755</v>
      </c>
      <c r="E1309" s="16" t="n">
        <f aca="false">LOGINV(C1309,$B$8,$C$8)</f>
        <v>61.2602299731532</v>
      </c>
      <c r="F1309" s="16" t="n">
        <f aca="false">$B$5/100*E1309*2_Girdiler!$B$14*2_Girdiler!$B$15*2_Girdiler!$B$16</f>
        <v>1.54130738612453</v>
      </c>
      <c r="G1309" s="16" t="n">
        <f aca="false">MIN(MATCH(F1309,2_Girdiler!$B$20:$I$20,1),7)</f>
        <v>1</v>
      </c>
      <c r="H1309" s="16" t="n">
        <f aca="false">IF(F1309&gt;=40,2_Girdiler!$I$21+(F1309-40)*(2_Girdiler!$I$21-2_Girdiler!$H$21)/(2_Girdiler!$I$20-2_Girdiler!$H$20),INDEX(2_Girdiler!$B$21:$I$21,G1309)+(F1309-INDEX(2_Girdiler!$B$20:$I$20,G1309))*(INDEX(2_Girdiler!$B$21:$I$21,G1309+1)-INDEX(2_Girdiler!$B$21:$I$21,G1309))/(INDEX(2_Girdiler!$B$20:$I$20,G1309+1)-INDEX(2_Girdiler!$B$20:$I$20,G1309)))</f>
        <v>3.39087624947397</v>
      </c>
      <c r="I1309" s="16" t="n">
        <f aca="false">H1309/2_Girdiler!$B$17</f>
        <v>1.35852413841105</v>
      </c>
      <c r="J1309" s="16" t="n">
        <f aca="false">D1309+I1309</f>
        <v>24.3284579569865</v>
      </c>
    </row>
    <row r="1310" customFormat="false" ht="15" hidden="false" customHeight="false" outlineLevel="0" collapsed="false">
      <c r="A1310" s="0" t="n">
        <v>1298</v>
      </c>
      <c r="B1310" s="7" t="n">
        <v>0.670733</v>
      </c>
      <c r="C1310" s="7" t="n">
        <v>0.9166</v>
      </c>
      <c r="D1310" s="16" t="n">
        <f aca="false">LOGINV(B1310,$B$7,$C$7)</f>
        <v>17.3247531436431</v>
      </c>
      <c r="E1310" s="16" t="n">
        <f aca="false">LOGINV(C1310,$B$8,$C$8)</f>
        <v>266.579141351922</v>
      </c>
      <c r="F1310" s="16" t="n">
        <f aca="false">$B$5/100*E1310*2_Girdiler!$B$14*2_Girdiler!$B$15*2_Girdiler!$B$16</f>
        <v>6.70713119641436</v>
      </c>
      <c r="G1310" s="16" t="n">
        <f aca="false">MIN(MATCH(F1310,2_Girdiler!$B$20:$I$20,1),7)</f>
        <v>2</v>
      </c>
      <c r="H1310" s="16" t="n">
        <f aca="false">IF(F1310&gt;=40,2_Girdiler!$I$21+(F1310-40)*(2_Girdiler!$I$21-2_Girdiler!$H$21)/(2_Girdiler!$I$20-2_Girdiler!$H$20),INDEX(2_Girdiler!$B$21:$I$21,G1310)+(F1310-INDEX(2_Girdiler!$B$20:$I$20,G1310))*(INDEX(2_Girdiler!$B$21:$I$21,G1310+1)-INDEX(2_Girdiler!$B$21:$I$21,G1310))/(INDEX(2_Girdiler!$B$20:$I$20,G1310+1)-INDEX(2_Girdiler!$B$20:$I$20,G1310)))</f>
        <v>13.731409914263</v>
      </c>
      <c r="I1310" s="16" t="n">
        <f aca="false">H1310/2_Girdiler!$B$17</f>
        <v>5.50136615154767</v>
      </c>
      <c r="J1310" s="16" t="n">
        <f aca="false">D1310+I1310</f>
        <v>22.8261192951908</v>
      </c>
    </row>
    <row r="1311" customFormat="false" ht="15" hidden="false" customHeight="false" outlineLevel="0" collapsed="false">
      <c r="A1311" s="0" t="n">
        <v>1299</v>
      </c>
      <c r="B1311" s="7" t="n">
        <v>0.38459</v>
      </c>
      <c r="C1311" s="7" t="n">
        <v>0.530171</v>
      </c>
      <c r="D1311" s="16" t="n">
        <f aca="false">LOGINV(B1311,$B$7,$C$7)</f>
        <v>11.4986803189218</v>
      </c>
      <c r="E1311" s="16" t="n">
        <f aca="false">LOGINV(C1311,$B$8,$C$8)</f>
        <v>114.67399218194</v>
      </c>
      <c r="F1311" s="16" t="n">
        <f aca="false">$B$5/100*E1311*2_Girdiler!$B$14*2_Girdiler!$B$15*2_Girdiler!$B$16</f>
        <v>2.88519764329762</v>
      </c>
      <c r="G1311" s="16" t="n">
        <f aca="false">MIN(MATCH(F1311,2_Girdiler!$B$20:$I$20,1),7)</f>
        <v>1</v>
      </c>
      <c r="H1311" s="16" t="n">
        <f aca="false">IF(F1311&gt;=40,2_Girdiler!$I$21+(F1311-40)*(2_Girdiler!$I$21-2_Girdiler!$H$21)/(2_Girdiler!$I$20-2_Girdiler!$H$20),INDEX(2_Girdiler!$B$21:$I$21,G1311)+(F1311-INDEX(2_Girdiler!$B$20:$I$20,G1311))*(INDEX(2_Girdiler!$B$21:$I$21,G1311+1)-INDEX(2_Girdiler!$B$21:$I$21,G1311))/(INDEX(2_Girdiler!$B$20:$I$20,G1311+1)-INDEX(2_Girdiler!$B$20:$I$20,G1311)))</f>
        <v>6.34743481525477</v>
      </c>
      <c r="I1311" s="16" t="n">
        <f aca="false">H1311/2_Girdiler!$B$17</f>
        <v>2.54304279457323</v>
      </c>
      <c r="J1311" s="16" t="n">
        <f aca="false">D1311+I1311</f>
        <v>14.041723113495</v>
      </c>
    </row>
    <row r="1312" customFormat="false" ht="15" hidden="false" customHeight="false" outlineLevel="0" collapsed="false">
      <c r="A1312" s="0" t="n">
        <v>1300</v>
      </c>
      <c r="B1312" s="7" t="n">
        <v>0.155351</v>
      </c>
      <c r="C1312" s="7" t="n">
        <v>0.228169</v>
      </c>
      <c r="D1312" s="16" t="n">
        <f aca="false">LOGINV(B1312,$B$7,$C$7)</f>
        <v>7.69626911556233</v>
      </c>
      <c r="E1312" s="16" t="n">
        <f aca="false">LOGINV(C1312,$B$8,$C$8)</f>
        <v>67.5185494489237</v>
      </c>
      <c r="F1312" s="16" t="n">
        <f aca="false">$B$5/100*E1312*2_Girdiler!$B$14*2_Girdiler!$B$15*2_Girdiler!$B$16</f>
        <v>1.69876670413492</v>
      </c>
      <c r="G1312" s="16" t="n">
        <f aca="false">MIN(MATCH(F1312,2_Girdiler!$B$20:$I$20,1),7)</f>
        <v>1</v>
      </c>
      <c r="H1312" s="16" t="n">
        <f aca="false">IF(F1312&gt;=40,2_Girdiler!$I$21+(F1312-40)*(2_Girdiler!$I$21-2_Girdiler!$H$21)/(2_Girdiler!$I$20-2_Girdiler!$H$20),INDEX(2_Girdiler!$B$21:$I$21,G1312)+(F1312-INDEX(2_Girdiler!$B$20:$I$20,G1312))*(INDEX(2_Girdiler!$B$21:$I$21,G1312+1)-INDEX(2_Girdiler!$B$21:$I$21,G1312))/(INDEX(2_Girdiler!$B$20:$I$20,G1312+1)-INDEX(2_Girdiler!$B$20:$I$20,G1312)))</f>
        <v>3.73728674909682</v>
      </c>
      <c r="I1312" s="16" t="n">
        <f aca="false">H1312/2_Girdiler!$B$17</f>
        <v>1.49731039627277</v>
      </c>
      <c r="J1312" s="16" t="n">
        <f aca="false">D1312+I1312</f>
        <v>9.19357951183509</v>
      </c>
    </row>
    <row r="1313" customFormat="false" ht="15" hidden="false" customHeight="false" outlineLevel="0" collapsed="false">
      <c r="A1313" s="0" t="n">
        <v>1301</v>
      </c>
      <c r="B1313" s="7" t="n">
        <v>0.386611</v>
      </c>
      <c r="C1313" s="7" t="n">
        <v>0.68285</v>
      </c>
      <c r="D1313" s="16" t="n">
        <f aca="false">LOGINV(B1313,$B$7,$C$7)</f>
        <v>11.5326018252671</v>
      </c>
      <c r="E1313" s="16" t="n">
        <f aca="false">LOGINV(C1313,$B$8,$C$8)</f>
        <v>148.455116292549</v>
      </c>
      <c r="F1313" s="16" t="n">
        <f aca="false">$B$5/100*E1313*2_Girdiler!$B$14*2_Girdiler!$B$15*2_Girdiler!$B$16</f>
        <v>3.73513072592054</v>
      </c>
      <c r="G1313" s="16" t="n">
        <f aca="false">MIN(MATCH(F1313,2_Girdiler!$B$20:$I$20,1),7)</f>
        <v>1</v>
      </c>
      <c r="H1313" s="16" t="n">
        <f aca="false">IF(F1313&gt;=40,2_Girdiler!$I$21+(F1313-40)*(2_Girdiler!$I$21-2_Girdiler!$H$21)/(2_Girdiler!$I$20-2_Girdiler!$H$20),INDEX(2_Girdiler!$B$21:$I$21,G1313)+(F1313-INDEX(2_Girdiler!$B$20:$I$20,G1313))*(INDEX(2_Girdiler!$B$21:$I$21,G1313+1)-INDEX(2_Girdiler!$B$21:$I$21,G1313))/(INDEX(2_Girdiler!$B$20:$I$20,G1313+1)-INDEX(2_Girdiler!$B$20:$I$20,G1313)))</f>
        <v>8.21728759702518</v>
      </c>
      <c r="I1313" s="16" t="n">
        <f aca="false">H1313/2_Girdiler!$B$17</f>
        <v>3.29218253085945</v>
      </c>
      <c r="J1313" s="16" t="n">
        <f aca="false">D1313+I1313</f>
        <v>14.8247843561266</v>
      </c>
    </row>
    <row r="1314" customFormat="false" ht="15" hidden="false" customHeight="false" outlineLevel="0" collapsed="false">
      <c r="A1314" s="0" t="n">
        <v>1302</v>
      </c>
      <c r="B1314" s="7" t="n">
        <v>0.485275</v>
      </c>
      <c r="C1314" s="7" t="n">
        <v>0.849446</v>
      </c>
      <c r="D1314" s="16" t="n">
        <f aca="false">LOGINV(B1314,$B$7,$C$7)</f>
        <v>13.2662290359084</v>
      </c>
      <c r="E1314" s="16" t="n">
        <f aca="false">LOGINV(C1314,$B$8,$C$8)</f>
        <v>212.877089706736</v>
      </c>
      <c r="F1314" s="16" t="n">
        <f aca="false">$B$5/100*E1314*2_Girdiler!$B$14*2_Girdiler!$B$15*2_Girdiler!$B$16</f>
        <v>5.35598757702147</v>
      </c>
      <c r="G1314" s="16" t="n">
        <f aca="false">MIN(MATCH(F1314,2_Girdiler!$B$20:$I$20,1),7)</f>
        <v>2</v>
      </c>
      <c r="H1314" s="16" t="n">
        <f aca="false">IF(F1314&gt;=40,2_Girdiler!$I$21+(F1314-40)*(2_Girdiler!$I$21-2_Girdiler!$H$21)/(2_Girdiler!$I$20-2_Girdiler!$H$20),INDEX(2_Girdiler!$B$21:$I$21,G1314)+(F1314-INDEX(2_Girdiler!$B$20:$I$20,G1314))*(INDEX(2_Girdiler!$B$21:$I$21,G1314+1)-INDEX(2_Girdiler!$B$21:$I$21,G1314))/(INDEX(2_Girdiler!$B$20:$I$20,G1314+1)-INDEX(2_Girdiler!$B$20:$I$20,G1314)))</f>
        <v>11.5695801232344</v>
      </c>
      <c r="I1314" s="16" t="n">
        <f aca="false">H1314/2_Girdiler!$B$17</f>
        <v>4.63524844680864</v>
      </c>
      <c r="J1314" s="16" t="n">
        <f aca="false">D1314+I1314</f>
        <v>17.901477482717</v>
      </c>
    </row>
    <row r="1315" customFormat="false" ht="15" hidden="false" customHeight="false" outlineLevel="0" collapsed="false">
      <c r="A1315" s="0" t="n">
        <v>1303</v>
      </c>
      <c r="B1315" s="7" t="n">
        <v>0.747768</v>
      </c>
      <c r="C1315" s="7" t="n">
        <v>0.567886</v>
      </c>
      <c r="D1315" s="16" t="n">
        <f aca="false">LOGINV(B1315,$B$7,$C$7)</f>
        <v>19.6456262671646</v>
      </c>
      <c r="E1315" s="16" t="n">
        <f aca="false">LOGINV(C1315,$B$8,$C$8)</f>
        <v>121.949387969857</v>
      </c>
      <c r="F1315" s="16" t="n">
        <f aca="false">$B$5/100*E1315*2_Girdiler!$B$14*2_Girdiler!$B$15*2_Girdiler!$B$16</f>
        <v>3.06824660132159</v>
      </c>
      <c r="G1315" s="16" t="n">
        <f aca="false">MIN(MATCH(F1315,2_Girdiler!$B$20:$I$20,1),7)</f>
        <v>1</v>
      </c>
      <c r="H1315" s="16" t="n">
        <f aca="false">IF(F1315&gt;=40,2_Girdiler!$I$21+(F1315-40)*(2_Girdiler!$I$21-2_Girdiler!$H$21)/(2_Girdiler!$I$20-2_Girdiler!$H$20),INDEX(2_Girdiler!$B$21:$I$21,G1315)+(F1315-INDEX(2_Girdiler!$B$20:$I$20,G1315))*(INDEX(2_Girdiler!$B$21:$I$21,G1315+1)-INDEX(2_Girdiler!$B$21:$I$21,G1315))/(INDEX(2_Girdiler!$B$20:$I$20,G1315+1)-INDEX(2_Girdiler!$B$20:$I$20,G1315)))</f>
        <v>6.7501425229075</v>
      </c>
      <c r="I1315" s="16" t="n">
        <f aca="false">H1315/2_Girdiler!$B$17</f>
        <v>2.70438402360076</v>
      </c>
      <c r="J1315" s="16" t="n">
        <f aca="false">D1315+I1315</f>
        <v>22.3500102907654</v>
      </c>
    </row>
    <row r="1316" customFormat="false" ht="15" hidden="false" customHeight="false" outlineLevel="0" collapsed="false">
      <c r="A1316" s="0" t="n">
        <v>1304</v>
      </c>
      <c r="B1316" s="7" t="n">
        <v>0.433868</v>
      </c>
      <c r="C1316" s="7" t="n">
        <v>0.559029</v>
      </c>
      <c r="D1316" s="16" t="n">
        <f aca="false">LOGINV(B1316,$B$7,$C$7)</f>
        <v>12.3415723866471</v>
      </c>
      <c r="E1316" s="16" t="n">
        <f aca="false">LOGINV(C1316,$B$8,$C$8)</f>
        <v>120.192051484069</v>
      </c>
      <c r="F1316" s="16" t="n">
        <f aca="false">$B$5/100*E1316*2_Girdiler!$B$14*2_Girdiler!$B$15*2_Girdiler!$B$16</f>
        <v>3.02403201533918</v>
      </c>
      <c r="G1316" s="16" t="n">
        <f aca="false">MIN(MATCH(F1316,2_Girdiler!$B$20:$I$20,1),7)</f>
        <v>1</v>
      </c>
      <c r="H1316" s="16" t="n">
        <f aca="false">IF(F1316&gt;=40,2_Girdiler!$I$21+(F1316-40)*(2_Girdiler!$I$21-2_Girdiler!$H$21)/(2_Girdiler!$I$20-2_Girdiler!$H$20),INDEX(2_Girdiler!$B$21:$I$21,G1316)+(F1316-INDEX(2_Girdiler!$B$20:$I$20,G1316))*(INDEX(2_Girdiler!$B$21:$I$21,G1316+1)-INDEX(2_Girdiler!$B$21:$I$21,G1316))/(INDEX(2_Girdiler!$B$20:$I$20,G1316+1)-INDEX(2_Girdiler!$B$20:$I$20,G1316)))</f>
        <v>6.65287043374619</v>
      </c>
      <c r="I1316" s="16" t="n">
        <f aca="false">H1316/2_Girdiler!$B$17</f>
        <v>2.66541283403293</v>
      </c>
      <c r="J1316" s="16" t="n">
        <f aca="false">D1316+I1316</f>
        <v>15.00698522068</v>
      </c>
    </row>
    <row r="1317" customFormat="false" ht="15" hidden="false" customHeight="false" outlineLevel="0" collapsed="false">
      <c r="A1317" s="0" t="n">
        <v>1305</v>
      </c>
      <c r="B1317" s="7" t="n">
        <v>0.434276</v>
      </c>
      <c r="C1317" s="7" t="n">
        <v>0.4674</v>
      </c>
      <c r="D1317" s="16" t="n">
        <f aca="false">LOGINV(B1317,$B$7,$C$7)</f>
        <v>12.3487074524452</v>
      </c>
      <c r="E1317" s="16" t="n">
        <f aca="false">LOGINV(C1317,$B$8,$C$8)</f>
        <v>103.58810576694</v>
      </c>
      <c r="F1317" s="16" t="n">
        <f aca="false">$B$5/100*E1317*2_Girdiler!$B$14*2_Girdiler!$B$15*2_Girdiler!$B$16</f>
        <v>2.6062767410962</v>
      </c>
      <c r="G1317" s="16" t="n">
        <f aca="false">MIN(MATCH(F1317,2_Girdiler!$B$20:$I$20,1),7)</f>
        <v>1</v>
      </c>
      <c r="H1317" s="16" t="n">
        <f aca="false">IF(F1317&gt;=40,2_Girdiler!$I$21+(F1317-40)*(2_Girdiler!$I$21-2_Girdiler!$H$21)/(2_Girdiler!$I$20-2_Girdiler!$H$20),INDEX(2_Girdiler!$B$21:$I$21,G1317)+(F1317-INDEX(2_Girdiler!$B$20:$I$20,G1317))*(INDEX(2_Girdiler!$B$21:$I$21,G1317+1)-INDEX(2_Girdiler!$B$21:$I$21,G1317))/(INDEX(2_Girdiler!$B$20:$I$20,G1317+1)-INDEX(2_Girdiler!$B$20:$I$20,G1317)))</f>
        <v>5.73380883041165</v>
      </c>
      <c r="I1317" s="16" t="n">
        <f aca="false">H1317/2_Girdiler!$B$17</f>
        <v>2.29719905064569</v>
      </c>
      <c r="J1317" s="16" t="n">
        <f aca="false">D1317+I1317</f>
        <v>14.6459065030909</v>
      </c>
    </row>
    <row r="1318" customFormat="false" ht="15" hidden="false" customHeight="false" outlineLevel="0" collapsed="false">
      <c r="A1318" s="0" t="n">
        <v>1306</v>
      </c>
      <c r="B1318" s="7" t="n">
        <v>0.30461</v>
      </c>
      <c r="C1318" s="7" t="n">
        <v>0.17107</v>
      </c>
      <c r="D1318" s="16" t="n">
        <f aca="false">LOGINV(B1318,$B$7,$C$7)</f>
        <v>10.184472638501</v>
      </c>
      <c r="E1318" s="16" t="n">
        <f aca="false">LOGINV(C1318,$B$8,$C$8)</f>
        <v>59.1477972560403</v>
      </c>
      <c r="F1318" s="16" t="n">
        <f aca="false">$B$5/100*E1318*2_Girdiler!$B$14*2_Girdiler!$B$15*2_Girdiler!$B$16</f>
        <v>1.48815857896197</v>
      </c>
      <c r="G1318" s="16" t="n">
        <f aca="false">MIN(MATCH(F1318,2_Girdiler!$B$20:$I$20,1),7)</f>
        <v>1</v>
      </c>
      <c r="H1318" s="16" t="n">
        <f aca="false">IF(F1318&gt;=40,2_Girdiler!$I$21+(F1318-40)*(2_Girdiler!$I$21-2_Girdiler!$H$21)/(2_Girdiler!$I$20-2_Girdiler!$H$20),INDEX(2_Girdiler!$B$21:$I$21,G1318)+(F1318-INDEX(2_Girdiler!$B$20:$I$20,G1318))*(INDEX(2_Girdiler!$B$21:$I$21,G1318+1)-INDEX(2_Girdiler!$B$21:$I$21,G1318))/(INDEX(2_Girdiler!$B$20:$I$20,G1318+1)-INDEX(2_Girdiler!$B$20:$I$20,G1318)))</f>
        <v>3.27394887371634</v>
      </c>
      <c r="I1318" s="16" t="n">
        <f aca="false">H1318/2_Girdiler!$B$17</f>
        <v>1.311678234662</v>
      </c>
      <c r="J1318" s="16" t="n">
        <f aca="false">D1318+I1318</f>
        <v>11.4961508731629</v>
      </c>
    </row>
    <row r="1319" customFormat="false" ht="15" hidden="false" customHeight="false" outlineLevel="0" collapsed="false">
      <c r="A1319" s="0" t="n">
        <v>1307</v>
      </c>
      <c r="B1319" s="7" t="n">
        <v>0.964252</v>
      </c>
      <c r="C1319" s="7" t="n">
        <v>0.047297</v>
      </c>
      <c r="D1319" s="16" t="n">
        <f aca="false">LOGINV(B1319,$B$7,$C$7)</f>
        <v>36.9812077228758</v>
      </c>
      <c r="E1319" s="16" t="n">
        <f aca="false">LOGINV(C1319,$B$8,$C$8)</f>
        <v>37.1209364504644</v>
      </c>
      <c r="F1319" s="16" t="n">
        <f aca="false">$B$5/100*E1319*2_Girdiler!$B$14*2_Girdiler!$B$15*2_Girdiler!$B$16</f>
        <v>0.933962761093684</v>
      </c>
      <c r="G1319" s="16" t="n">
        <f aca="false">MIN(MATCH(F1319,2_Girdiler!$B$20:$I$20,1),7)</f>
        <v>1</v>
      </c>
      <c r="H1319" s="16" t="n">
        <f aca="false">IF(F1319&gt;=40,2_Girdiler!$I$21+(F1319-40)*(2_Girdiler!$I$21-2_Girdiler!$H$21)/(2_Girdiler!$I$20-2_Girdiler!$H$20),INDEX(2_Girdiler!$B$21:$I$21,G1319)+(F1319-INDEX(2_Girdiler!$B$20:$I$20,G1319))*(INDEX(2_Girdiler!$B$21:$I$21,G1319+1)-INDEX(2_Girdiler!$B$21:$I$21,G1319))/(INDEX(2_Girdiler!$B$20:$I$20,G1319+1)-INDEX(2_Girdiler!$B$20:$I$20,G1319)))</f>
        <v>2.05471807440611</v>
      </c>
      <c r="I1319" s="16" t="n">
        <f aca="false">H1319/2_Girdiler!$B$17</f>
        <v>0.823204356733215</v>
      </c>
      <c r="J1319" s="16" t="n">
        <f aca="false">D1319+I1319</f>
        <v>37.804412079609</v>
      </c>
    </row>
    <row r="1320" customFormat="false" ht="15" hidden="false" customHeight="false" outlineLevel="0" collapsed="false">
      <c r="A1320" s="0" t="n">
        <v>1308</v>
      </c>
      <c r="B1320" s="7" t="n">
        <v>0.050704</v>
      </c>
      <c r="C1320" s="7" t="n">
        <v>0.109336</v>
      </c>
      <c r="D1320" s="16" t="n">
        <f aca="false">LOGINV(B1320,$B$7,$C$7)</f>
        <v>5.43436244212537</v>
      </c>
      <c r="E1320" s="16" t="n">
        <f aca="false">LOGINV(C1320,$B$8,$C$8)</f>
        <v>49.3639711529434</v>
      </c>
      <c r="F1320" s="16" t="n">
        <f aca="false">$B$5/100*E1320*2_Girdiler!$B$14*2_Girdiler!$B$15*2_Girdiler!$B$16</f>
        <v>1.24199751420806</v>
      </c>
      <c r="G1320" s="16" t="n">
        <f aca="false">MIN(MATCH(F1320,2_Girdiler!$B$20:$I$20,1),7)</f>
        <v>1</v>
      </c>
      <c r="H1320" s="16" t="n">
        <f aca="false">IF(F1320&gt;=40,2_Girdiler!$I$21+(F1320-40)*(2_Girdiler!$I$21-2_Girdiler!$H$21)/(2_Girdiler!$I$20-2_Girdiler!$H$20),INDEX(2_Girdiler!$B$21:$I$21,G1320)+(F1320-INDEX(2_Girdiler!$B$20:$I$20,G1320))*(INDEX(2_Girdiler!$B$21:$I$21,G1320+1)-INDEX(2_Girdiler!$B$21:$I$21,G1320))/(INDEX(2_Girdiler!$B$20:$I$20,G1320+1)-INDEX(2_Girdiler!$B$20:$I$20,G1320)))</f>
        <v>2.73239453125772</v>
      </c>
      <c r="I1320" s="16" t="n">
        <f aca="false">H1320/2_Girdiler!$B$17</f>
        <v>1.09470934745902</v>
      </c>
      <c r="J1320" s="16" t="n">
        <f aca="false">D1320+I1320</f>
        <v>6.52907178958439</v>
      </c>
    </row>
    <row r="1321" customFormat="false" ht="15" hidden="false" customHeight="false" outlineLevel="0" collapsed="false">
      <c r="A1321" s="0" t="n">
        <v>1309</v>
      </c>
      <c r="B1321" s="7" t="n">
        <v>0.39966</v>
      </c>
      <c r="C1321" s="7" t="n">
        <v>0.509581</v>
      </c>
      <c r="D1321" s="16" t="n">
        <f aca="false">LOGINV(B1321,$B$7,$C$7)</f>
        <v>11.7528261040443</v>
      </c>
      <c r="E1321" s="16" t="n">
        <f aca="false">LOGINV(C1321,$B$8,$C$8)</f>
        <v>110.91153556361</v>
      </c>
      <c r="F1321" s="16" t="n">
        <f aca="false">$B$5/100*E1321*2_Girdiler!$B$14*2_Girdiler!$B$15*2_Girdiler!$B$16</f>
        <v>2.79053423478042</v>
      </c>
      <c r="G1321" s="16" t="n">
        <f aca="false">MIN(MATCH(F1321,2_Girdiler!$B$20:$I$20,1),7)</f>
        <v>1</v>
      </c>
      <c r="H1321" s="16" t="n">
        <f aca="false">IF(F1321&gt;=40,2_Girdiler!$I$21+(F1321-40)*(2_Girdiler!$I$21-2_Girdiler!$H$21)/(2_Girdiler!$I$20-2_Girdiler!$H$20),INDEX(2_Girdiler!$B$21:$I$21,G1321)+(F1321-INDEX(2_Girdiler!$B$20:$I$20,G1321))*(INDEX(2_Girdiler!$B$21:$I$21,G1321+1)-INDEX(2_Girdiler!$B$21:$I$21,G1321))/(INDEX(2_Girdiler!$B$20:$I$20,G1321+1)-INDEX(2_Girdiler!$B$20:$I$20,G1321)))</f>
        <v>6.13917531651693</v>
      </c>
      <c r="I1321" s="16" t="n">
        <f aca="false">H1321/2_Girdiler!$B$17</f>
        <v>2.45960549539941</v>
      </c>
      <c r="J1321" s="16" t="n">
        <f aca="false">D1321+I1321</f>
        <v>14.2124315994437</v>
      </c>
    </row>
    <row r="1322" customFormat="false" ht="15" hidden="false" customHeight="false" outlineLevel="0" collapsed="false">
      <c r="A1322" s="0" t="n">
        <v>1310</v>
      </c>
      <c r="B1322" s="7" t="n">
        <v>0.30542</v>
      </c>
      <c r="C1322" s="7" t="n">
        <v>0.743705</v>
      </c>
      <c r="D1322" s="16" t="n">
        <f aca="false">LOGINV(B1322,$B$7,$C$7)</f>
        <v>10.197608159723</v>
      </c>
      <c r="E1322" s="16" t="n">
        <f aca="false">LOGINV(C1322,$B$8,$C$8)</f>
        <v>166.652202422488</v>
      </c>
      <c r="F1322" s="16" t="n">
        <f aca="false">$B$5/100*E1322*2_Girdiler!$B$14*2_Girdiler!$B$15*2_Girdiler!$B$16</f>
        <v>4.1929694129498</v>
      </c>
      <c r="G1322" s="16" t="n">
        <f aca="false">MIN(MATCH(F1322,2_Girdiler!$B$20:$I$20,1),7)</f>
        <v>1</v>
      </c>
      <c r="H1322" s="16" t="n">
        <f aca="false">IF(F1322&gt;=40,2_Girdiler!$I$21+(F1322-40)*(2_Girdiler!$I$21-2_Girdiler!$H$21)/(2_Girdiler!$I$20-2_Girdiler!$H$20),INDEX(2_Girdiler!$B$21:$I$21,G1322)+(F1322-INDEX(2_Girdiler!$B$20:$I$20,G1322))*(INDEX(2_Girdiler!$B$21:$I$21,G1322+1)-INDEX(2_Girdiler!$B$21:$I$21,G1322))/(INDEX(2_Girdiler!$B$20:$I$20,G1322+1)-INDEX(2_Girdiler!$B$20:$I$20,G1322)))</f>
        <v>9.22453270848957</v>
      </c>
      <c r="I1322" s="16" t="n">
        <f aca="false">H1322/2_Girdiler!$B$17</f>
        <v>3.69572624538845</v>
      </c>
      <c r="J1322" s="16" t="n">
        <f aca="false">D1322+I1322</f>
        <v>13.8933344051114</v>
      </c>
    </row>
    <row r="1323" customFormat="false" ht="15" hidden="false" customHeight="false" outlineLevel="0" collapsed="false">
      <c r="A1323" s="0" t="n">
        <v>1311</v>
      </c>
      <c r="B1323" s="7" t="n">
        <v>0.360155</v>
      </c>
      <c r="C1323" s="7" t="n">
        <v>0.122828</v>
      </c>
      <c r="D1323" s="16" t="n">
        <f aca="false">LOGINV(B1323,$B$7,$C$7)</f>
        <v>11.092020621234</v>
      </c>
      <c r="E1323" s="16" t="n">
        <f aca="false">LOGINV(C1323,$B$8,$C$8)</f>
        <v>51.6157049557214</v>
      </c>
      <c r="F1323" s="16" t="n">
        <f aca="false">$B$5/100*E1323*2_Girdiler!$B$14*2_Girdiler!$B$15*2_Girdiler!$B$16</f>
        <v>1.29865113668595</v>
      </c>
      <c r="G1323" s="16" t="n">
        <f aca="false">MIN(MATCH(F1323,2_Girdiler!$B$20:$I$20,1),7)</f>
        <v>1</v>
      </c>
      <c r="H1323" s="16" t="n">
        <f aca="false">IF(F1323&gt;=40,2_Girdiler!$I$21+(F1323-40)*(2_Girdiler!$I$21-2_Girdiler!$H$21)/(2_Girdiler!$I$20-2_Girdiler!$H$20),INDEX(2_Girdiler!$B$21:$I$21,G1323)+(F1323-INDEX(2_Girdiler!$B$20:$I$20,G1323))*(INDEX(2_Girdiler!$B$21:$I$21,G1323+1)-INDEX(2_Girdiler!$B$21:$I$21,G1323))/(INDEX(2_Girdiler!$B$20:$I$20,G1323+1)-INDEX(2_Girdiler!$B$20:$I$20,G1323)))</f>
        <v>2.85703250070909</v>
      </c>
      <c r="I1323" s="16" t="n">
        <f aca="false">H1323/2_Girdiler!$B$17</f>
        <v>1.14464443137383</v>
      </c>
      <c r="J1323" s="16" t="n">
        <f aca="false">D1323+I1323</f>
        <v>12.2366650526078</v>
      </c>
    </row>
    <row r="1324" customFormat="false" ht="15" hidden="false" customHeight="false" outlineLevel="0" collapsed="false">
      <c r="A1324" s="0" t="n">
        <v>1312</v>
      </c>
      <c r="B1324" s="7" t="n">
        <v>0.428368</v>
      </c>
      <c r="C1324" s="7" t="n">
        <v>0.444435</v>
      </c>
      <c r="D1324" s="16" t="n">
        <f aca="false">LOGINV(B1324,$B$7,$C$7)</f>
        <v>12.2456677285874</v>
      </c>
      <c r="E1324" s="16" t="n">
        <f aca="false">LOGINV(C1324,$B$8,$C$8)</f>
        <v>99.7862759339717</v>
      </c>
      <c r="F1324" s="16" t="n">
        <f aca="false">$B$5/100*E1324*2_Girdiler!$B$14*2_Girdiler!$B$15*2_Girdiler!$B$16</f>
        <v>2.51062270249873</v>
      </c>
      <c r="G1324" s="16" t="n">
        <f aca="false">MIN(MATCH(F1324,2_Girdiler!$B$20:$I$20,1),7)</f>
        <v>1</v>
      </c>
      <c r="H1324" s="16" t="n">
        <f aca="false">IF(F1324&gt;=40,2_Girdiler!$I$21+(F1324-40)*(2_Girdiler!$I$21-2_Girdiler!$H$21)/(2_Girdiler!$I$20-2_Girdiler!$H$20),INDEX(2_Girdiler!$B$21:$I$21,G1324)+(F1324-INDEX(2_Girdiler!$B$20:$I$20,G1324))*(INDEX(2_Girdiler!$B$21:$I$21,G1324+1)-INDEX(2_Girdiler!$B$21:$I$21,G1324))/(INDEX(2_Girdiler!$B$20:$I$20,G1324+1)-INDEX(2_Girdiler!$B$20:$I$20,G1324)))</f>
        <v>5.5233699454972</v>
      </c>
      <c r="I1324" s="16" t="n">
        <f aca="false">H1324/2_Girdiler!$B$17</f>
        <v>2.21288859995881</v>
      </c>
      <c r="J1324" s="16" t="n">
        <f aca="false">D1324+I1324</f>
        <v>14.4585563285462</v>
      </c>
    </row>
    <row r="1325" customFormat="false" ht="15" hidden="false" customHeight="false" outlineLevel="0" collapsed="false">
      <c r="A1325" s="0" t="n">
        <v>1313</v>
      </c>
      <c r="B1325" s="7" t="n">
        <v>0.509047</v>
      </c>
      <c r="C1325" s="7" t="n">
        <v>0.297838</v>
      </c>
      <c r="D1325" s="16" t="n">
        <f aca="false">LOGINV(B1325,$B$7,$C$7)</f>
        <v>13.7143331761828</v>
      </c>
      <c r="E1325" s="16" t="n">
        <f aca="false">LOGINV(C1325,$B$8,$C$8)</f>
        <v>77.5333504221765</v>
      </c>
      <c r="F1325" s="16" t="n">
        <f aca="false">$B$5/100*E1325*2_Girdiler!$B$14*2_Girdiler!$B$15*2_Girdiler!$B$16</f>
        <v>1.95073909662196</v>
      </c>
      <c r="G1325" s="16" t="n">
        <f aca="false">MIN(MATCH(F1325,2_Girdiler!$B$20:$I$20,1),7)</f>
        <v>1</v>
      </c>
      <c r="H1325" s="16" t="n">
        <f aca="false">IF(F1325&gt;=40,2_Girdiler!$I$21+(F1325-40)*(2_Girdiler!$I$21-2_Girdiler!$H$21)/(2_Girdiler!$I$20-2_Girdiler!$H$20),INDEX(2_Girdiler!$B$21:$I$21,G1325)+(F1325-INDEX(2_Girdiler!$B$20:$I$20,G1325))*(INDEX(2_Girdiler!$B$21:$I$21,G1325+1)-INDEX(2_Girdiler!$B$21:$I$21,G1325))/(INDEX(2_Girdiler!$B$20:$I$20,G1325+1)-INDEX(2_Girdiler!$B$20:$I$20,G1325)))</f>
        <v>4.29162601256831</v>
      </c>
      <c r="I1325" s="16" t="n">
        <f aca="false">H1325/2_Girdiler!$B$17</f>
        <v>1.71940144734307</v>
      </c>
      <c r="J1325" s="16" t="n">
        <f aca="false">D1325+I1325</f>
        <v>15.4337346235259</v>
      </c>
    </row>
    <row r="1326" customFormat="false" ht="15" hidden="false" customHeight="false" outlineLevel="0" collapsed="false">
      <c r="A1326" s="0" t="n">
        <v>1314</v>
      </c>
      <c r="B1326" s="7" t="n">
        <v>0.412107</v>
      </c>
      <c r="C1326" s="7" t="n">
        <v>0.34778</v>
      </c>
      <c r="D1326" s="16" t="n">
        <f aca="false">LOGINV(B1326,$B$7,$C$7)</f>
        <v>11.9649995041639</v>
      </c>
      <c r="E1326" s="16" t="n">
        <f aca="false">LOGINV(C1326,$B$8,$C$8)</f>
        <v>84.8284859099379</v>
      </c>
      <c r="F1326" s="16" t="n">
        <f aca="false">$B$5/100*E1326*2_Girdiler!$B$14*2_Girdiler!$B$15*2_Girdiler!$B$16</f>
        <v>2.13428470549404</v>
      </c>
      <c r="G1326" s="16" t="n">
        <f aca="false">MIN(MATCH(F1326,2_Girdiler!$B$20:$I$20,1),7)</f>
        <v>1</v>
      </c>
      <c r="H1326" s="16" t="n">
        <f aca="false">IF(F1326&gt;=40,2_Girdiler!$I$21+(F1326-40)*(2_Girdiler!$I$21-2_Girdiler!$H$21)/(2_Girdiler!$I$20-2_Girdiler!$H$20),INDEX(2_Girdiler!$B$21:$I$21,G1326)+(F1326-INDEX(2_Girdiler!$B$20:$I$20,G1326))*(INDEX(2_Girdiler!$B$21:$I$21,G1326+1)-INDEX(2_Girdiler!$B$21:$I$21,G1326))/(INDEX(2_Girdiler!$B$20:$I$20,G1326+1)-INDEX(2_Girdiler!$B$20:$I$20,G1326)))</f>
        <v>4.69542635208688</v>
      </c>
      <c r="I1326" s="16" t="n">
        <f aca="false">H1326/2_Girdiler!$B$17</f>
        <v>1.88118042952199</v>
      </c>
      <c r="J1326" s="16" t="n">
        <f aca="false">D1326+I1326</f>
        <v>13.8461799336859</v>
      </c>
    </row>
    <row r="1327" customFormat="false" ht="15" hidden="false" customHeight="false" outlineLevel="0" collapsed="false">
      <c r="A1327" s="0" t="n">
        <v>1315</v>
      </c>
      <c r="B1327" s="7" t="n">
        <v>0.181216</v>
      </c>
      <c r="C1327" s="7" t="n">
        <v>0.356964</v>
      </c>
      <c r="D1327" s="16" t="n">
        <f aca="false">LOGINV(B1327,$B$7,$C$7)</f>
        <v>8.15110188756148</v>
      </c>
      <c r="E1327" s="16" t="n">
        <f aca="false">LOGINV(C1327,$B$8,$C$8)</f>
        <v>86.193774691243</v>
      </c>
      <c r="F1327" s="16" t="n">
        <f aca="false">$B$5/100*E1327*2_Girdiler!$B$14*2_Girdiler!$B$15*2_Girdiler!$B$16</f>
        <v>2.16863537123167</v>
      </c>
      <c r="G1327" s="16" t="n">
        <f aca="false">MIN(MATCH(F1327,2_Girdiler!$B$20:$I$20,1),7)</f>
        <v>1</v>
      </c>
      <c r="H1327" s="16" t="n">
        <f aca="false">IF(F1327&gt;=40,2_Girdiler!$I$21+(F1327-40)*(2_Girdiler!$I$21-2_Girdiler!$H$21)/(2_Girdiler!$I$20-2_Girdiler!$H$20),INDEX(2_Girdiler!$B$21:$I$21,G1327)+(F1327-INDEX(2_Girdiler!$B$20:$I$20,G1327))*(INDEX(2_Girdiler!$B$21:$I$21,G1327+1)-INDEX(2_Girdiler!$B$21:$I$21,G1327))/(INDEX(2_Girdiler!$B$20:$I$20,G1327+1)-INDEX(2_Girdiler!$B$20:$I$20,G1327)))</f>
        <v>4.77099781670968</v>
      </c>
      <c r="I1327" s="16" t="n">
        <f aca="false">H1327/2_Girdiler!$B$17</f>
        <v>1.91145745861766</v>
      </c>
      <c r="J1327" s="16" t="n">
        <f aca="false">D1327+I1327</f>
        <v>10.0625593461791</v>
      </c>
    </row>
    <row r="1328" customFormat="false" ht="15" hidden="false" customHeight="false" outlineLevel="0" collapsed="false">
      <c r="A1328" s="0" t="n">
        <v>1316</v>
      </c>
      <c r="B1328" s="7" t="n">
        <v>0.644553</v>
      </c>
      <c r="C1328" s="7" t="n">
        <v>0.97599</v>
      </c>
      <c r="D1328" s="16" t="n">
        <f aca="false">LOGINV(B1328,$B$7,$C$7)</f>
        <v>16.6498878316895</v>
      </c>
      <c r="E1328" s="16" t="n">
        <f aca="false">LOGINV(C1328,$B$8,$C$8)</f>
        <v>391.312352436902</v>
      </c>
      <c r="F1328" s="16" t="n">
        <f aca="false">$B$5/100*E1328*2_Girdiler!$B$14*2_Girdiler!$B$15*2_Girdiler!$B$16</f>
        <v>9.84541878731245</v>
      </c>
      <c r="G1328" s="16" t="n">
        <f aca="false">MIN(MATCH(F1328,2_Girdiler!$B$20:$I$20,1),7)</f>
        <v>2</v>
      </c>
      <c r="H1328" s="16" t="n">
        <f aca="false">IF(F1328&gt;=40,2_Girdiler!$I$21+(F1328-40)*(2_Girdiler!$I$21-2_Girdiler!$H$21)/(2_Girdiler!$I$20-2_Girdiler!$H$20),INDEX(2_Girdiler!$B$21:$I$21,G1328)+(F1328-INDEX(2_Girdiler!$B$20:$I$20,G1328))*(INDEX(2_Girdiler!$B$21:$I$21,G1328+1)-INDEX(2_Girdiler!$B$21:$I$21,G1328))/(INDEX(2_Girdiler!$B$20:$I$20,G1328+1)-INDEX(2_Girdiler!$B$20:$I$20,G1328)))</f>
        <v>18.7526700596999</v>
      </c>
      <c r="I1328" s="16" t="n">
        <f aca="false">H1328/2_Girdiler!$B$17</f>
        <v>7.51308896622593</v>
      </c>
      <c r="J1328" s="16" t="n">
        <f aca="false">D1328+I1328</f>
        <v>24.1629767979155</v>
      </c>
    </row>
    <row r="1329" customFormat="false" ht="15" hidden="false" customHeight="false" outlineLevel="0" collapsed="false">
      <c r="A1329" s="0" t="n">
        <v>1317</v>
      </c>
      <c r="B1329" s="7" t="n">
        <v>0.492649</v>
      </c>
      <c r="C1329" s="7" t="n">
        <v>0.487114</v>
      </c>
      <c r="D1329" s="16" t="n">
        <f aca="false">LOGINV(B1329,$B$7,$C$7)</f>
        <v>13.4036712220117</v>
      </c>
      <c r="E1329" s="16" t="n">
        <f aca="false">LOGINV(C1329,$B$8,$C$8)</f>
        <v>106.95150878358</v>
      </c>
      <c r="F1329" s="16" t="n">
        <f aca="false">$B$5/100*E1329*2_Girdiler!$B$14*2_Girdiler!$B$15*2_Girdiler!$B$16</f>
        <v>2.69089996099487</v>
      </c>
      <c r="G1329" s="16" t="n">
        <f aca="false">MIN(MATCH(F1329,2_Girdiler!$B$20:$I$20,1),7)</f>
        <v>1</v>
      </c>
      <c r="H1329" s="16" t="n">
        <f aca="false">IF(F1329&gt;=40,2_Girdiler!$I$21+(F1329-40)*(2_Girdiler!$I$21-2_Girdiler!$H$21)/(2_Girdiler!$I$20-2_Girdiler!$H$20),INDEX(2_Girdiler!$B$21:$I$21,G1329)+(F1329-INDEX(2_Girdiler!$B$20:$I$20,G1329))*(INDEX(2_Girdiler!$B$21:$I$21,G1329+1)-INDEX(2_Girdiler!$B$21:$I$21,G1329))/(INDEX(2_Girdiler!$B$20:$I$20,G1329+1)-INDEX(2_Girdiler!$B$20:$I$20,G1329)))</f>
        <v>5.91997991418872</v>
      </c>
      <c r="I1329" s="16" t="n">
        <f aca="false">H1329/2_Girdiler!$B$17</f>
        <v>2.37178682459484</v>
      </c>
      <c r="J1329" s="16" t="n">
        <f aca="false">D1329+I1329</f>
        <v>15.7754580466066</v>
      </c>
    </row>
    <row r="1330" customFormat="false" ht="15" hidden="false" customHeight="false" outlineLevel="0" collapsed="false">
      <c r="A1330" s="0" t="n">
        <v>1318</v>
      </c>
      <c r="B1330" s="7" t="n">
        <v>0.278604</v>
      </c>
      <c r="C1330" s="7" t="n">
        <v>0.400594</v>
      </c>
      <c r="D1330" s="16" t="n">
        <f aca="false">LOGINV(B1330,$B$7,$C$7)</f>
        <v>9.76309795206488</v>
      </c>
      <c r="E1330" s="16" t="n">
        <f aca="false">LOGINV(C1330,$B$8,$C$8)</f>
        <v>92.822196243732</v>
      </c>
      <c r="F1330" s="16" t="n">
        <f aca="false">$B$5/100*E1330*2_Girdiler!$B$14*2_Girdiler!$B$15*2_Girdiler!$B$16</f>
        <v>2.3354064574923</v>
      </c>
      <c r="G1330" s="16" t="n">
        <f aca="false">MIN(MATCH(F1330,2_Girdiler!$B$20:$I$20,1),7)</f>
        <v>1</v>
      </c>
      <c r="H1330" s="16" t="n">
        <f aca="false">IF(F1330&gt;=40,2_Girdiler!$I$21+(F1330-40)*(2_Girdiler!$I$21-2_Girdiler!$H$21)/(2_Girdiler!$I$20-2_Girdiler!$H$20),INDEX(2_Girdiler!$B$21:$I$21,G1330)+(F1330-INDEX(2_Girdiler!$B$20:$I$20,G1330))*(INDEX(2_Girdiler!$B$21:$I$21,G1330+1)-INDEX(2_Girdiler!$B$21:$I$21,G1330))/(INDEX(2_Girdiler!$B$20:$I$20,G1330+1)-INDEX(2_Girdiler!$B$20:$I$20,G1330)))</f>
        <v>5.13789420648305</v>
      </c>
      <c r="I1330" s="16" t="n">
        <f aca="false">H1330/2_Girdiler!$B$17</f>
        <v>2.05845120452045</v>
      </c>
      <c r="J1330" s="16" t="n">
        <f aca="false">D1330+I1330</f>
        <v>11.8215491565853</v>
      </c>
    </row>
    <row r="1331" customFormat="false" ht="15" hidden="false" customHeight="false" outlineLevel="0" collapsed="false">
      <c r="A1331" s="0" t="n">
        <v>1319</v>
      </c>
      <c r="B1331" s="7" t="n">
        <v>0.89735</v>
      </c>
      <c r="C1331" s="7" t="n">
        <v>0.199203</v>
      </c>
      <c r="D1331" s="16" t="n">
        <f aca="false">LOGINV(B1331,$B$7,$C$7)</f>
        <v>27.4344705779391</v>
      </c>
      <c r="E1331" s="16" t="n">
        <f aca="false">LOGINV(C1331,$B$8,$C$8)</f>
        <v>63.3150315421566</v>
      </c>
      <c r="F1331" s="16" t="n">
        <f aca="false">$B$5/100*E1331*2_Girdiler!$B$14*2_Girdiler!$B$15*2_Girdiler!$B$16</f>
        <v>1.59300619360066</v>
      </c>
      <c r="G1331" s="16" t="n">
        <f aca="false">MIN(MATCH(F1331,2_Girdiler!$B$20:$I$20,1),7)</f>
        <v>1</v>
      </c>
      <c r="H1331" s="16" t="n">
        <f aca="false">IF(F1331&gt;=40,2_Girdiler!$I$21+(F1331-40)*(2_Girdiler!$I$21-2_Girdiler!$H$21)/(2_Girdiler!$I$20-2_Girdiler!$H$20),INDEX(2_Girdiler!$B$21:$I$21,G1331)+(F1331-INDEX(2_Girdiler!$B$20:$I$20,G1331))*(INDEX(2_Girdiler!$B$21:$I$21,G1331+1)-INDEX(2_Girdiler!$B$21:$I$21,G1331))/(INDEX(2_Girdiler!$B$20:$I$20,G1331+1)-INDEX(2_Girdiler!$B$20:$I$20,G1331)))</f>
        <v>3.50461362592145</v>
      </c>
      <c r="I1331" s="16" t="n">
        <f aca="false">H1331/2_Girdiler!$B$17</f>
        <v>1.40409199756468</v>
      </c>
      <c r="J1331" s="16" t="n">
        <f aca="false">D1331+I1331</f>
        <v>28.8385625755038</v>
      </c>
    </row>
    <row r="1332" customFormat="false" ht="15" hidden="false" customHeight="false" outlineLevel="0" collapsed="false">
      <c r="A1332" s="0" t="n">
        <v>1320</v>
      </c>
      <c r="B1332" s="7" t="n">
        <v>0.465504</v>
      </c>
      <c r="C1332" s="7" t="n">
        <v>0.944468</v>
      </c>
      <c r="D1332" s="16" t="n">
        <f aca="false">LOGINV(B1332,$B$7,$C$7)</f>
        <v>12.9040621416554</v>
      </c>
      <c r="E1332" s="16" t="n">
        <f aca="false">LOGINV(C1332,$B$8,$C$8)</f>
        <v>305.45040722056</v>
      </c>
      <c r="F1332" s="16" t="n">
        <f aca="false">$B$5/100*E1332*2_Girdiler!$B$14*2_Girdiler!$B$15*2_Girdiler!$B$16</f>
        <v>7.68513224566929</v>
      </c>
      <c r="G1332" s="16" t="n">
        <f aca="false">MIN(MATCH(F1332,2_Girdiler!$B$20:$I$20,1),7)</f>
        <v>2</v>
      </c>
      <c r="H1332" s="16" t="n">
        <f aca="false">IF(F1332&gt;=40,2_Girdiler!$I$21+(F1332-40)*(2_Girdiler!$I$21-2_Girdiler!$H$21)/(2_Girdiler!$I$20-2_Girdiler!$H$20),INDEX(2_Girdiler!$B$21:$I$21,G1332)+(F1332-INDEX(2_Girdiler!$B$20:$I$20,G1332))*(INDEX(2_Girdiler!$B$21:$I$21,G1332+1)-INDEX(2_Girdiler!$B$21:$I$21,G1332))/(INDEX(2_Girdiler!$B$20:$I$20,G1332+1)-INDEX(2_Girdiler!$B$20:$I$20,G1332)))</f>
        <v>15.2962115930709</v>
      </c>
      <c r="I1332" s="16" t="n">
        <f aca="false">H1332/2_Girdiler!$B$17</f>
        <v>6.12828990107006</v>
      </c>
      <c r="J1332" s="16" t="n">
        <f aca="false">D1332+I1332</f>
        <v>19.0323520427255</v>
      </c>
    </row>
    <row r="1333" customFormat="false" ht="15" hidden="false" customHeight="false" outlineLevel="0" collapsed="false">
      <c r="A1333" s="0" t="n">
        <v>1321</v>
      </c>
      <c r="B1333" s="7" t="n">
        <v>0.704416</v>
      </c>
      <c r="C1333" s="7" t="n">
        <v>0.610015</v>
      </c>
      <c r="D1333" s="16" t="n">
        <f aca="false">LOGINV(B1333,$B$7,$C$7)</f>
        <v>18.2689735483125</v>
      </c>
      <c r="E1333" s="16" t="n">
        <f aca="false">LOGINV(C1333,$B$8,$C$8)</f>
        <v>130.784999934594</v>
      </c>
      <c r="F1333" s="16" t="n">
        <f aca="false">$B$5/100*E1333*2_Girdiler!$B$14*2_Girdiler!$B$15*2_Girdiler!$B$16</f>
        <v>3.29055059835437</v>
      </c>
      <c r="G1333" s="16" t="n">
        <f aca="false">MIN(MATCH(F1333,2_Girdiler!$B$20:$I$20,1),7)</f>
        <v>1</v>
      </c>
      <c r="H1333" s="16" t="n">
        <f aca="false">IF(F1333&gt;=40,2_Girdiler!$I$21+(F1333-40)*(2_Girdiler!$I$21-2_Girdiler!$H$21)/(2_Girdiler!$I$20-2_Girdiler!$H$20),INDEX(2_Girdiler!$B$21:$I$21,G1333)+(F1333-INDEX(2_Girdiler!$B$20:$I$20,G1333))*(INDEX(2_Girdiler!$B$21:$I$21,G1333+1)-INDEX(2_Girdiler!$B$21:$I$21,G1333))/(INDEX(2_Girdiler!$B$20:$I$20,G1333+1)-INDEX(2_Girdiler!$B$20:$I$20,G1333)))</f>
        <v>7.23921131637962</v>
      </c>
      <c r="I1333" s="16" t="n">
        <f aca="false">H1333/2_Girdiler!$B$17</f>
        <v>2.90032504662645</v>
      </c>
      <c r="J1333" s="16" t="n">
        <f aca="false">D1333+I1333</f>
        <v>21.169298594939</v>
      </c>
    </row>
    <row r="1334" customFormat="false" ht="15" hidden="false" customHeight="false" outlineLevel="0" collapsed="false">
      <c r="A1334" s="0" t="n">
        <v>1322</v>
      </c>
      <c r="B1334" s="7" t="n">
        <v>0.545529</v>
      </c>
      <c r="C1334" s="7" t="n">
        <v>0.015819</v>
      </c>
      <c r="D1334" s="16" t="n">
        <f aca="false">LOGINV(B1334,$B$7,$C$7)</f>
        <v>14.4334956473574</v>
      </c>
      <c r="E1334" s="16" t="n">
        <f aca="false">LOGINV(C1334,$B$8,$C$8)</f>
        <v>27.2779568702985</v>
      </c>
      <c r="F1334" s="16" t="n">
        <f aca="false">$B$5/100*E1334*2_Girdiler!$B$14*2_Girdiler!$B$15*2_Girdiler!$B$16</f>
        <v>0.686313394856711</v>
      </c>
      <c r="G1334" s="16" t="n">
        <f aca="false">MIN(MATCH(F1334,2_Girdiler!$B$20:$I$20,1),7)</f>
        <v>1</v>
      </c>
      <c r="H1334" s="16" t="n">
        <f aca="false">IF(F1334&gt;=40,2_Girdiler!$I$21+(F1334-40)*(2_Girdiler!$I$21-2_Girdiler!$H$21)/(2_Girdiler!$I$20-2_Girdiler!$H$20),INDEX(2_Girdiler!$B$21:$I$21,G1334)+(F1334-INDEX(2_Girdiler!$B$20:$I$20,G1334))*(INDEX(2_Girdiler!$B$21:$I$21,G1334+1)-INDEX(2_Girdiler!$B$21:$I$21,G1334))/(INDEX(2_Girdiler!$B$20:$I$20,G1334+1)-INDEX(2_Girdiler!$B$20:$I$20,G1334)))</f>
        <v>1.50988946868476</v>
      </c>
      <c r="I1334" s="16" t="n">
        <f aca="false">H1334/2_Girdiler!$B$17</f>
        <v>0.604923665338447</v>
      </c>
      <c r="J1334" s="16" t="n">
        <f aca="false">D1334+I1334</f>
        <v>15.0384193126959</v>
      </c>
    </row>
    <row r="1335" customFormat="false" ht="15" hidden="false" customHeight="false" outlineLevel="0" collapsed="false">
      <c r="A1335" s="0" t="n">
        <v>1323</v>
      </c>
      <c r="B1335" s="7" t="n">
        <v>0.558279</v>
      </c>
      <c r="C1335" s="7" t="n">
        <v>0.351174</v>
      </c>
      <c r="D1335" s="16" t="n">
        <f aca="false">LOGINV(B1335,$B$7,$C$7)</f>
        <v>14.6951705080195</v>
      </c>
      <c r="E1335" s="16" t="n">
        <f aca="false">LOGINV(C1335,$B$8,$C$8)</f>
        <v>85.3319916834845</v>
      </c>
      <c r="F1335" s="16" t="n">
        <f aca="false">$B$5/100*E1335*2_Girdiler!$B$14*2_Girdiler!$B$15*2_Girdiler!$B$16</f>
        <v>2.14695291075647</v>
      </c>
      <c r="G1335" s="16" t="n">
        <f aca="false">MIN(MATCH(F1335,2_Girdiler!$B$20:$I$20,1),7)</f>
        <v>1</v>
      </c>
      <c r="H1335" s="16" t="n">
        <f aca="false">IF(F1335&gt;=40,2_Girdiler!$I$21+(F1335-40)*(2_Girdiler!$I$21-2_Girdiler!$H$21)/(2_Girdiler!$I$20-2_Girdiler!$H$20),INDEX(2_Girdiler!$B$21:$I$21,G1335)+(F1335-INDEX(2_Girdiler!$B$20:$I$20,G1335))*(INDEX(2_Girdiler!$B$21:$I$21,G1335+1)-INDEX(2_Girdiler!$B$21:$I$21,G1335))/(INDEX(2_Girdiler!$B$20:$I$20,G1335+1)-INDEX(2_Girdiler!$B$20:$I$20,G1335)))</f>
        <v>4.72329640366424</v>
      </c>
      <c r="I1335" s="16" t="n">
        <f aca="false">H1335/2_Girdiler!$B$17</f>
        <v>1.89234631557061</v>
      </c>
      <c r="J1335" s="16" t="n">
        <f aca="false">D1335+I1335</f>
        <v>16.5875168235901</v>
      </c>
    </row>
    <row r="1336" customFormat="false" ht="15" hidden="false" customHeight="false" outlineLevel="0" collapsed="false">
      <c r="A1336" s="0" t="n">
        <v>1324</v>
      </c>
      <c r="B1336" s="7" t="n">
        <v>0.150138</v>
      </c>
      <c r="C1336" s="7" t="n">
        <v>0.406585</v>
      </c>
      <c r="D1336" s="16" t="n">
        <f aca="false">LOGINV(B1336,$B$7,$C$7)</f>
        <v>7.60207956365901</v>
      </c>
      <c r="E1336" s="16" t="n">
        <f aca="false">LOGINV(C1336,$B$8,$C$8)</f>
        <v>93.753835440636</v>
      </c>
      <c r="F1336" s="16" t="n">
        <f aca="false">$B$5/100*E1336*2_Girdiler!$B$14*2_Girdiler!$B$15*2_Girdiler!$B$16</f>
        <v>2.3588464996864</v>
      </c>
      <c r="G1336" s="16" t="n">
        <f aca="false">MIN(MATCH(F1336,2_Girdiler!$B$20:$I$20,1),7)</f>
        <v>1</v>
      </c>
      <c r="H1336" s="16" t="n">
        <f aca="false">IF(F1336&gt;=40,2_Girdiler!$I$21+(F1336-40)*(2_Girdiler!$I$21-2_Girdiler!$H$21)/(2_Girdiler!$I$20-2_Girdiler!$H$20),INDEX(2_Girdiler!$B$21:$I$21,G1336)+(F1336-INDEX(2_Girdiler!$B$20:$I$20,G1336))*(INDEX(2_Girdiler!$B$21:$I$21,G1336+1)-INDEX(2_Girdiler!$B$21:$I$21,G1336))/(INDEX(2_Girdiler!$B$20:$I$20,G1336+1)-INDEX(2_Girdiler!$B$20:$I$20,G1336)))</f>
        <v>5.18946229931008</v>
      </c>
      <c r="I1336" s="16" t="n">
        <f aca="false">H1336/2_Girdiler!$B$17</f>
        <v>2.07911149812103</v>
      </c>
      <c r="J1336" s="16" t="n">
        <f aca="false">D1336+I1336</f>
        <v>9.68119106178004</v>
      </c>
    </row>
    <row r="1337" customFormat="false" ht="15" hidden="false" customHeight="false" outlineLevel="0" collapsed="false">
      <c r="A1337" s="0" t="n">
        <v>1325</v>
      </c>
      <c r="B1337" s="7" t="n">
        <v>0.485978</v>
      </c>
      <c r="C1337" s="7" t="n">
        <v>0.71836</v>
      </c>
      <c r="D1337" s="16" t="n">
        <f aca="false">LOGINV(B1337,$B$7,$C$7)</f>
        <v>13.2792743702383</v>
      </c>
      <c r="E1337" s="16" t="n">
        <f aca="false">LOGINV(C1337,$B$8,$C$8)</f>
        <v>158.588515008111</v>
      </c>
      <c r="F1337" s="16" t="n">
        <f aca="false">$B$5/100*E1337*2_Girdiler!$B$14*2_Girdiler!$B$15*2_Girdiler!$B$16</f>
        <v>3.99008703760407</v>
      </c>
      <c r="G1337" s="16" t="n">
        <f aca="false">MIN(MATCH(F1337,2_Girdiler!$B$20:$I$20,1),7)</f>
        <v>1</v>
      </c>
      <c r="H1337" s="16" t="n">
        <f aca="false">IF(F1337&gt;=40,2_Girdiler!$I$21+(F1337-40)*(2_Girdiler!$I$21-2_Girdiler!$H$21)/(2_Girdiler!$I$20-2_Girdiler!$H$20),INDEX(2_Girdiler!$B$21:$I$21,G1337)+(F1337-INDEX(2_Girdiler!$B$20:$I$20,G1337))*(INDEX(2_Girdiler!$B$21:$I$21,G1337+1)-INDEX(2_Girdiler!$B$21:$I$21,G1337))/(INDEX(2_Girdiler!$B$20:$I$20,G1337+1)-INDEX(2_Girdiler!$B$20:$I$20,G1337)))</f>
        <v>8.77819148272895</v>
      </c>
      <c r="I1337" s="16" t="n">
        <f aca="false">H1337/2_Girdiler!$B$17</f>
        <v>3.51690363891384</v>
      </c>
      <c r="J1337" s="16" t="n">
        <f aca="false">D1337+I1337</f>
        <v>16.7961780091521</v>
      </c>
    </row>
    <row r="1338" customFormat="false" ht="15" hidden="false" customHeight="false" outlineLevel="0" collapsed="false">
      <c r="A1338" s="0" t="n">
        <v>1326</v>
      </c>
      <c r="B1338" s="7" t="n">
        <v>0.601083</v>
      </c>
      <c r="C1338" s="7" t="n">
        <v>0.244126</v>
      </c>
      <c r="D1338" s="16" t="n">
        <f aca="false">LOGINV(B1338,$B$7,$C$7)</f>
        <v>15.6204154718393</v>
      </c>
      <c r="E1338" s="16" t="n">
        <f aca="false">LOGINV(C1338,$B$8,$C$8)</f>
        <v>69.8142677683991</v>
      </c>
      <c r="F1338" s="16" t="n">
        <f aca="false">$B$5/100*E1338*2_Girdiler!$B$14*2_Girdiler!$B$15*2_Girdiler!$B$16</f>
        <v>1.75652697705292</v>
      </c>
      <c r="G1338" s="16" t="n">
        <f aca="false">MIN(MATCH(F1338,2_Girdiler!$B$20:$I$20,1),7)</f>
        <v>1</v>
      </c>
      <c r="H1338" s="16" t="n">
        <f aca="false">IF(F1338&gt;=40,2_Girdiler!$I$21+(F1338-40)*(2_Girdiler!$I$21-2_Girdiler!$H$21)/(2_Girdiler!$I$20-2_Girdiler!$H$20),INDEX(2_Girdiler!$B$21:$I$21,G1338)+(F1338-INDEX(2_Girdiler!$B$20:$I$20,G1338))*(INDEX(2_Girdiler!$B$21:$I$21,G1338+1)-INDEX(2_Girdiler!$B$21:$I$21,G1338))/(INDEX(2_Girdiler!$B$20:$I$20,G1338+1)-INDEX(2_Girdiler!$B$20:$I$20,G1338)))</f>
        <v>3.86435934951643</v>
      </c>
      <c r="I1338" s="16" t="n">
        <f aca="false">H1338/2_Girdiler!$B$17</f>
        <v>1.54822089323575</v>
      </c>
      <c r="J1338" s="16" t="n">
        <f aca="false">D1338+I1338</f>
        <v>17.1686363650751</v>
      </c>
    </row>
    <row r="1339" customFormat="false" ht="15" hidden="false" customHeight="false" outlineLevel="0" collapsed="false">
      <c r="A1339" s="0" t="n">
        <v>1327</v>
      </c>
      <c r="B1339" s="7" t="n">
        <v>0.600306</v>
      </c>
      <c r="C1339" s="7" t="n">
        <v>0.490309</v>
      </c>
      <c r="D1339" s="16" t="n">
        <f aca="false">LOGINV(B1339,$B$7,$C$7)</f>
        <v>15.6029063992738</v>
      </c>
      <c r="E1339" s="16" t="n">
        <f aca="false">LOGINV(C1339,$B$8,$C$8)</f>
        <v>107.506061096952</v>
      </c>
      <c r="F1339" s="16" t="n">
        <f aca="false">$B$5/100*E1339*2_Girdiler!$B$14*2_Girdiler!$B$15*2_Girdiler!$B$16</f>
        <v>2.70485249719931</v>
      </c>
      <c r="G1339" s="16" t="n">
        <f aca="false">MIN(MATCH(F1339,2_Girdiler!$B$20:$I$20,1),7)</f>
        <v>1</v>
      </c>
      <c r="H1339" s="16" t="n">
        <f aca="false">IF(F1339&gt;=40,2_Girdiler!$I$21+(F1339-40)*(2_Girdiler!$I$21-2_Girdiler!$H$21)/(2_Girdiler!$I$20-2_Girdiler!$H$20),INDEX(2_Girdiler!$B$21:$I$21,G1339)+(F1339-INDEX(2_Girdiler!$B$20:$I$20,G1339))*(INDEX(2_Girdiler!$B$21:$I$21,G1339+1)-INDEX(2_Girdiler!$B$21:$I$21,G1339))/(INDEX(2_Girdiler!$B$20:$I$20,G1339+1)-INDEX(2_Girdiler!$B$20:$I$20,G1339)))</f>
        <v>5.95067549383848</v>
      </c>
      <c r="I1339" s="16" t="n">
        <f aca="false">H1339/2_Girdiler!$B$17</f>
        <v>2.38408473310837</v>
      </c>
      <c r="J1339" s="16" t="n">
        <f aca="false">D1339+I1339</f>
        <v>17.9869911323822</v>
      </c>
    </row>
    <row r="1340" customFormat="false" ht="15" hidden="false" customHeight="false" outlineLevel="0" collapsed="false">
      <c r="A1340" s="0" t="n">
        <v>1328</v>
      </c>
      <c r="B1340" s="7" t="n">
        <v>0.41195</v>
      </c>
      <c r="C1340" s="7" t="n">
        <v>0.61755</v>
      </c>
      <c r="D1340" s="16" t="n">
        <f aca="false">LOGINV(B1340,$B$7,$C$7)</f>
        <v>11.9623094926465</v>
      </c>
      <c r="E1340" s="16" t="n">
        <f aca="false">LOGINV(C1340,$B$8,$C$8)</f>
        <v>132.458244332904</v>
      </c>
      <c r="F1340" s="16" t="n">
        <f aca="false">$B$5/100*E1340*2_Girdiler!$B$14*2_Girdiler!$B$15*2_Girdiler!$B$16</f>
        <v>3.33264942741587</v>
      </c>
      <c r="G1340" s="16" t="n">
        <f aca="false">MIN(MATCH(F1340,2_Girdiler!$B$20:$I$20,1),7)</f>
        <v>1</v>
      </c>
      <c r="H1340" s="16" t="n">
        <f aca="false">IF(F1340&gt;=40,2_Girdiler!$I$21+(F1340-40)*(2_Girdiler!$I$21-2_Girdiler!$H$21)/(2_Girdiler!$I$20-2_Girdiler!$H$20),INDEX(2_Girdiler!$B$21:$I$21,G1340)+(F1340-INDEX(2_Girdiler!$B$20:$I$20,G1340))*(INDEX(2_Girdiler!$B$21:$I$21,G1340+1)-INDEX(2_Girdiler!$B$21:$I$21,G1340))/(INDEX(2_Girdiler!$B$20:$I$20,G1340+1)-INDEX(2_Girdiler!$B$20:$I$20,G1340)))</f>
        <v>7.33182874031491</v>
      </c>
      <c r="I1340" s="16" t="n">
        <f aca="false">H1340/2_Girdiler!$B$17</f>
        <v>2.93743138634411</v>
      </c>
      <c r="J1340" s="16" t="n">
        <f aca="false">D1340+I1340</f>
        <v>14.8997408789906</v>
      </c>
    </row>
    <row r="1341" customFormat="false" ht="15" hidden="false" customHeight="false" outlineLevel="0" collapsed="false">
      <c r="A1341" s="0" t="n">
        <v>1329</v>
      </c>
      <c r="B1341" s="7" t="n">
        <v>0.448337</v>
      </c>
      <c r="C1341" s="7" t="n">
        <v>0.658646</v>
      </c>
      <c r="D1341" s="16" t="n">
        <f aca="false">LOGINV(B1341,$B$7,$C$7)</f>
        <v>12.5964343708076</v>
      </c>
      <c r="E1341" s="16" t="n">
        <f aca="false">LOGINV(C1341,$B$8,$C$8)</f>
        <v>142.179524431356</v>
      </c>
      <c r="F1341" s="16" t="n">
        <f aca="false">$B$5/100*E1341*2_Girdiler!$B$14*2_Girdiler!$B$15*2_Girdiler!$B$16</f>
        <v>3.57723683469291</v>
      </c>
      <c r="G1341" s="16" t="n">
        <f aca="false">MIN(MATCH(F1341,2_Girdiler!$B$20:$I$20,1),7)</f>
        <v>1</v>
      </c>
      <c r="H1341" s="16" t="n">
        <f aca="false">IF(F1341&gt;=40,2_Girdiler!$I$21+(F1341-40)*(2_Girdiler!$I$21-2_Girdiler!$H$21)/(2_Girdiler!$I$20-2_Girdiler!$H$20),INDEX(2_Girdiler!$B$21:$I$21,G1341)+(F1341-INDEX(2_Girdiler!$B$20:$I$20,G1341))*(INDEX(2_Girdiler!$B$21:$I$21,G1341+1)-INDEX(2_Girdiler!$B$21:$I$21,G1341))/(INDEX(2_Girdiler!$B$20:$I$20,G1341+1)-INDEX(2_Girdiler!$B$20:$I$20,G1341)))</f>
        <v>7.8699210363244</v>
      </c>
      <c r="I1341" s="16" t="n">
        <f aca="false">H1341/2_Girdiler!$B$17</f>
        <v>3.15301323570689</v>
      </c>
      <c r="J1341" s="16" t="n">
        <f aca="false">D1341+I1341</f>
        <v>15.7494476065145</v>
      </c>
    </row>
    <row r="1342" customFormat="false" ht="15" hidden="false" customHeight="false" outlineLevel="0" collapsed="false">
      <c r="A1342" s="0" t="n">
        <v>1330</v>
      </c>
      <c r="B1342" s="7" t="n">
        <v>0.926394</v>
      </c>
      <c r="C1342" s="7" t="n">
        <v>0.554348</v>
      </c>
      <c r="D1342" s="16" t="n">
        <f aca="false">LOGINV(B1342,$B$7,$C$7)</f>
        <v>30.3781420456695</v>
      </c>
      <c r="E1342" s="16" t="n">
        <f aca="false">LOGINV(C1342,$B$8,$C$8)</f>
        <v>119.275921511877</v>
      </c>
      <c r="F1342" s="16" t="n">
        <f aca="false">$B$5/100*E1342*2_Girdiler!$B$14*2_Girdiler!$B$15*2_Girdiler!$B$16</f>
        <v>3.00098218523883</v>
      </c>
      <c r="G1342" s="16" t="n">
        <f aca="false">MIN(MATCH(F1342,2_Girdiler!$B$20:$I$20,1),7)</f>
        <v>1</v>
      </c>
      <c r="H1342" s="16" t="n">
        <f aca="false">IF(F1342&gt;=40,2_Girdiler!$I$21+(F1342-40)*(2_Girdiler!$I$21-2_Girdiler!$H$21)/(2_Girdiler!$I$20-2_Girdiler!$H$20),INDEX(2_Girdiler!$B$21:$I$21,G1342)+(F1342-INDEX(2_Girdiler!$B$20:$I$20,G1342))*(INDEX(2_Girdiler!$B$21:$I$21,G1342+1)-INDEX(2_Girdiler!$B$21:$I$21,G1342))/(INDEX(2_Girdiler!$B$20:$I$20,G1342+1)-INDEX(2_Girdiler!$B$20:$I$20,G1342)))</f>
        <v>6.60216080752543</v>
      </c>
      <c r="I1342" s="16" t="n">
        <f aca="false">H1342/2_Girdiler!$B$17</f>
        <v>2.64509647737397</v>
      </c>
      <c r="J1342" s="16" t="n">
        <f aca="false">D1342+I1342</f>
        <v>33.0232385230435</v>
      </c>
    </row>
    <row r="1343" customFormat="false" ht="15" hidden="false" customHeight="false" outlineLevel="0" collapsed="false">
      <c r="A1343" s="0" t="n">
        <v>1331</v>
      </c>
      <c r="B1343" s="7" t="n">
        <v>0.63655</v>
      </c>
      <c r="C1343" s="7" t="n">
        <v>0.279687</v>
      </c>
      <c r="D1343" s="16" t="n">
        <f aca="false">LOGINV(B1343,$B$7,$C$7)</f>
        <v>16.4524295909983</v>
      </c>
      <c r="E1343" s="16" t="n">
        <f aca="false">LOGINV(C1343,$B$8,$C$8)</f>
        <v>74.918775900383</v>
      </c>
      <c r="F1343" s="16" t="n">
        <f aca="false">$B$5/100*E1343*2_Girdiler!$B$14*2_Girdiler!$B$15*2_Girdiler!$B$16</f>
        <v>1.88495640165364</v>
      </c>
      <c r="G1343" s="16" t="n">
        <f aca="false">MIN(MATCH(F1343,2_Girdiler!$B$20:$I$20,1),7)</f>
        <v>1</v>
      </c>
      <c r="H1343" s="16" t="n">
        <f aca="false">IF(F1343&gt;=40,2_Girdiler!$I$21+(F1343-40)*(2_Girdiler!$I$21-2_Girdiler!$H$21)/(2_Girdiler!$I$20-2_Girdiler!$H$20),INDEX(2_Girdiler!$B$21:$I$21,G1343)+(F1343-INDEX(2_Girdiler!$B$20:$I$20,G1343))*(INDEX(2_Girdiler!$B$21:$I$21,G1343+1)-INDEX(2_Girdiler!$B$21:$I$21,G1343))/(INDEX(2_Girdiler!$B$20:$I$20,G1343+1)-INDEX(2_Girdiler!$B$20:$I$20,G1343)))</f>
        <v>4.146904083638</v>
      </c>
      <c r="I1343" s="16" t="n">
        <f aca="false">H1343/2_Girdiler!$B$17</f>
        <v>1.66141990530369</v>
      </c>
      <c r="J1343" s="16" t="n">
        <f aca="false">D1343+I1343</f>
        <v>18.113849496302</v>
      </c>
    </row>
    <row r="1344" customFormat="false" ht="15" hidden="false" customHeight="false" outlineLevel="0" collapsed="false">
      <c r="A1344" s="0" t="n">
        <v>1332</v>
      </c>
      <c r="B1344" s="7" t="n">
        <v>0.333132</v>
      </c>
      <c r="C1344" s="7" t="n">
        <v>0.121943</v>
      </c>
      <c r="D1344" s="16" t="n">
        <f aca="false">LOGINV(B1344,$B$7,$C$7)</f>
        <v>10.6483390440651</v>
      </c>
      <c r="E1344" s="16" t="n">
        <f aca="false">LOGINV(C1344,$B$8,$C$8)</f>
        <v>51.4705337132302</v>
      </c>
      <c r="F1344" s="16" t="n">
        <f aca="false">$B$5/100*E1344*2_Girdiler!$B$14*2_Girdiler!$B$15*2_Girdiler!$B$16</f>
        <v>1.29499862822487</v>
      </c>
      <c r="G1344" s="16" t="n">
        <f aca="false">MIN(MATCH(F1344,2_Girdiler!$B$20:$I$20,1),7)</f>
        <v>1</v>
      </c>
      <c r="H1344" s="16" t="n">
        <f aca="false">IF(F1344&gt;=40,2_Girdiler!$I$21+(F1344-40)*(2_Girdiler!$I$21-2_Girdiler!$H$21)/(2_Girdiler!$I$20-2_Girdiler!$H$20),INDEX(2_Girdiler!$B$21:$I$21,G1344)+(F1344-INDEX(2_Girdiler!$B$20:$I$20,G1344))*(INDEX(2_Girdiler!$B$21:$I$21,G1344+1)-INDEX(2_Girdiler!$B$21:$I$21,G1344))/(INDEX(2_Girdiler!$B$20:$I$20,G1344+1)-INDEX(2_Girdiler!$B$20:$I$20,G1344)))</f>
        <v>2.84899698209472</v>
      </c>
      <c r="I1344" s="16" t="n">
        <f aca="false">H1344/2_Girdiler!$B$17</f>
        <v>1.14142507295461</v>
      </c>
      <c r="J1344" s="16" t="n">
        <f aca="false">D1344+I1344</f>
        <v>11.7897641170197</v>
      </c>
    </row>
    <row r="1345" customFormat="false" ht="15" hidden="false" customHeight="false" outlineLevel="0" collapsed="false">
      <c r="A1345" s="0" t="n">
        <v>1333</v>
      </c>
      <c r="B1345" s="7" t="n">
        <v>0.612008</v>
      </c>
      <c r="C1345" s="7" t="n">
        <v>0.297345</v>
      </c>
      <c r="D1345" s="16" t="n">
        <f aca="false">LOGINV(B1345,$B$7,$C$7)</f>
        <v>15.869701905342</v>
      </c>
      <c r="E1345" s="16" t="n">
        <f aca="false">LOGINV(C1345,$B$8,$C$8)</f>
        <v>77.4621589809344</v>
      </c>
      <c r="F1345" s="16" t="n">
        <f aca="false">$B$5/100*E1345*2_Girdiler!$B$14*2_Girdiler!$B$15*2_Girdiler!$B$16</f>
        <v>1.94894791996031</v>
      </c>
      <c r="G1345" s="16" t="n">
        <f aca="false">MIN(MATCH(F1345,2_Girdiler!$B$20:$I$20,1),7)</f>
        <v>1</v>
      </c>
      <c r="H1345" s="16" t="n">
        <f aca="false">IF(F1345&gt;=40,2_Girdiler!$I$21+(F1345-40)*(2_Girdiler!$I$21-2_Girdiler!$H$21)/(2_Girdiler!$I$20-2_Girdiler!$H$20),INDEX(2_Girdiler!$B$21:$I$21,G1345)+(F1345-INDEX(2_Girdiler!$B$20:$I$20,G1345))*(INDEX(2_Girdiler!$B$21:$I$21,G1345+1)-INDEX(2_Girdiler!$B$21:$I$21,G1345))/(INDEX(2_Girdiler!$B$20:$I$20,G1345+1)-INDEX(2_Girdiler!$B$20:$I$20,G1345)))</f>
        <v>4.28768542391268</v>
      </c>
      <c r="I1345" s="16" t="n">
        <f aca="false">H1345/2_Girdiler!$B$17</f>
        <v>1.71782268586245</v>
      </c>
      <c r="J1345" s="16" t="n">
        <f aca="false">D1345+I1345</f>
        <v>17.5875245912045</v>
      </c>
    </row>
    <row r="1346" customFormat="false" ht="15" hidden="false" customHeight="false" outlineLevel="0" collapsed="false">
      <c r="A1346" s="0" t="n">
        <v>1334</v>
      </c>
      <c r="B1346" s="7" t="n">
        <v>0.223669</v>
      </c>
      <c r="C1346" s="7" t="n">
        <v>0.949562</v>
      </c>
      <c r="D1346" s="16" t="n">
        <f aca="false">LOGINV(B1346,$B$7,$C$7)</f>
        <v>8.8662663791612</v>
      </c>
      <c r="E1346" s="16" t="n">
        <f aca="false">LOGINV(C1346,$B$8,$C$8)</f>
        <v>314.898468242777</v>
      </c>
      <c r="F1346" s="16" t="n">
        <f aca="false">$B$5/100*E1346*2_Girdiler!$B$14*2_Girdiler!$B$15*2_Girdiler!$B$16</f>
        <v>7.92284546098827</v>
      </c>
      <c r="G1346" s="16" t="n">
        <f aca="false">MIN(MATCH(F1346,2_Girdiler!$B$20:$I$20,1),7)</f>
        <v>2</v>
      </c>
      <c r="H1346" s="16" t="n">
        <f aca="false">IF(F1346&gt;=40,2_Girdiler!$I$21+(F1346-40)*(2_Girdiler!$I$21-2_Girdiler!$H$21)/(2_Girdiler!$I$20-2_Girdiler!$H$20),INDEX(2_Girdiler!$B$21:$I$21,G1346)+(F1346-INDEX(2_Girdiler!$B$20:$I$20,G1346))*(INDEX(2_Girdiler!$B$21:$I$21,G1346+1)-INDEX(2_Girdiler!$B$21:$I$21,G1346))/(INDEX(2_Girdiler!$B$20:$I$20,G1346+1)-INDEX(2_Girdiler!$B$20:$I$20,G1346)))</f>
        <v>15.6765527375812</v>
      </c>
      <c r="I1346" s="16" t="n">
        <f aca="false">H1346/2_Girdiler!$B$17</f>
        <v>6.28067016730017</v>
      </c>
      <c r="J1346" s="16" t="n">
        <f aca="false">D1346+I1346</f>
        <v>15.1469365464614</v>
      </c>
    </row>
    <row r="1347" customFormat="false" ht="15" hidden="false" customHeight="false" outlineLevel="0" collapsed="false">
      <c r="A1347" s="0" t="n">
        <v>1335</v>
      </c>
      <c r="B1347" s="7" t="n">
        <v>0.347578</v>
      </c>
      <c r="C1347" s="7" t="n">
        <v>0.255614</v>
      </c>
      <c r="D1347" s="16" t="n">
        <f aca="false">LOGINV(B1347,$B$7,$C$7)</f>
        <v>10.8848614577784</v>
      </c>
      <c r="E1347" s="16" t="n">
        <f aca="false">LOGINV(C1347,$B$8,$C$8)</f>
        <v>71.4632164348735</v>
      </c>
      <c r="F1347" s="16" t="n">
        <f aca="false">$B$5/100*E1347*2_Girdiler!$B$14*2_Girdiler!$B$15*2_Girdiler!$B$16</f>
        <v>1.79801452550142</v>
      </c>
      <c r="G1347" s="16" t="n">
        <f aca="false">MIN(MATCH(F1347,2_Girdiler!$B$20:$I$20,1),7)</f>
        <v>1</v>
      </c>
      <c r="H1347" s="16" t="n">
        <f aca="false">IF(F1347&gt;=40,2_Girdiler!$I$21+(F1347-40)*(2_Girdiler!$I$21-2_Girdiler!$H$21)/(2_Girdiler!$I$20-2_Girdiler!$H$20),INDEX(2_Girdiler!$B$21:$I$21,G1347)+(F1347-INDEX(2_Girdiler!$B$20:$I$20,G1347))*(INDEX(2_Girdiler!$B$21:$I$21,G1347+1)-INDEX(2_Girdiler!$B$21:$I$21,G1347))/(INDEX(2_Girdiler!$B$20:$I$20,G1347+1)-INDEX(2_Girdiler!$B$20:$I$20,G1347)))</f>
        <v>3.95563195610312</v>
      </c>
      <c r="I1347" s="16" t="n">
        <f aca="false">H1347/2_Girdiler!$B$17</f>
        <v>1.58478844395157</v>
      </c>
      <c r="J1347" s="16" t="n">
        <f aca="false">D1347+I1347</f>
        <v>12.46964990173</v>
      </c>
    </row>
    <row r="1348" customFormat="false" ht="15" hidden="false" customHeight="false" outlineLevel="0" collapsed="false">
      <c r="A1348" s="0" t="n">
        <v>1336</v>
      </c>
      <c r="B1348" s="7" t="n">
        <v>0.277696</v>
      </c>
      <c r="C1348" s="7" t="n">
        <v>0.640087</v>
      </c>
      <c r="D1348" s="16" t="n">
        <f aca="false">LOGINV(B1348,$B$7,$C$7)</f>
        <v>9.74838265998229</v>
      </c>
      <c r="E1348" s="16" t="n">
        <f aca="false">LOGINV(C1348,$B$8,$C$8)</f>
        <v>137.656898338839</v>
      </c>
      <c r="F1348" s="16" t="n">
        <f aca="false">$B$5/100*E1348*2_Girdiler!$B$14*2_Girdiler!$B$15*2_Girdiler!$B$16</f>
        <v>3.46344756220519</v>
      </c>
      <c r="G1348" s="16" t="n">
        <f aca="false">MIN(MATCH(F1348,2_Girdiler!$B$20:$I$20,1),7)</f>
        <v>1</v>
      </c>
      <c r="H1348" s="16" t="n">
        <f aca="false">IF(F1348&gt;=40,2_Girdiler!$I$21+(F1348-40)*(2_Girdiler!$I$21-2_Girdiler!$H$21)/(2_Girdiler!$I$20-2_Girdiler!$H$20),INDEX(2_Girdiler!$B$21:$I$21,G1348)+(F1348-INDEX(2_Girdiler!$B$20:$I$20,G1348))*(INDEX(2_Girdiler!$B$21:$I$21,G1348+1)-INDEX(2_Girdiler!$B$21:$I$21,G1348))/(INDEX(2_Girdiler!$B$20:$I$20,G1348+1)-INDEX(2_Girdiler!$B$20:$I$20,G1348)))</f>
        <v>7.61958463685141</v>
      </c>
      <c r="I1348" s="16" t="n">
        <f aca="false">H1348/2_Girdiler!$B$17</f>
        <v>3.05271820386675</v>
      </c>
      <c r="J1348" s="16" t="n">
        <f aca="false">D1348+I1348</f>
        <v>12.801100863849</v>
      </c>
    </row>
    <row r="1349" customFormat="false" ht="15" hidden="false" customHeight="false" outlineLevel="0" collapsed="false">
      <c r="A1349" s="0" t="n">
        <v>1337</v>
      </c>
      <c r="B1349" s="7" t="n">
        <v>0.512862</v>
      </c>
      <c r="C1349" s="7" t="n">
        <v>0.570461</v>
      </c>
      <c r="D1349" s="16" t="n">
        <f aca="false">LOGINV(B1349,$B$7,$C$7)</f>
        <v>13.7876578227073</v>
      </c>
      <c r="E1349" s="16" t="n">
        <f aca="false">LOGINV(C1349,$B$8,$C$8)</f>
        <v>122.466348687502</v>
      </c>
      <c r="F1349" s="16" t="n">
        <f aca="false">$B$5/100*E1349*2_Girdiler!$B$14*2_Girdiler!$B$15*2_Girdiler!$B$16</f>
        <v>3.08125333297754</v>
      </c>
      <c r="G1349" s="16" t="n">
        <f aca="false">MIN(MATCH(F1349,2_Girdiler!$B$20:$I$20,1),7)</f>
        <v>1</v>
      </c>
      <c r="H1349" s="16" t="n">
        <f aca="false">IF(F1349&gt;=40,2_Girdiler!$I$21+(F1349-40)*(2_Girdiler!$I$21-2_Girdiler!$H$21)/(2_Girdiler!$I$20-2_Girdiler!$H$20),INDEX(2_Girdiler!$B$21:$I$21,G1349)+(F1349-INDEX(2_Girdiler!$B$20:$I$20,G1349))*(INDEX(2_Girdiler!$B$21:$I$21,G1349+1)-INDEX(2_Girdiler!$B$21:$I$21,G1349))/(INDEX(2_Girdiler!$B$20:$I$20,G1349+1)-INDEX(2_Girdiler!$B$20:$I$20,G1349)))</f>
        <v>6.77875733255059</v>
      </c>
      <c r="I1349" s="16" t="n">
        <f aca="false">H1349/2_Girdiler!$B$17</f>
        <v>2.71584829028469</v>
      </c>
      <c r="J1349" s="16" t="n">
        <f aca="false">D1349+I1349</f>
        <v>16.503506112992</v>
      </c>
    </row>
    <row r="1350" customFormat="false" ht="15" hidden="false" customHeight="false" outlineLevel="0" collapsed="false">
      <c r="A1350" s="0" t="n">
        <v>1338</v>
      </c>
      <c r="B1350" s="7" t="n">
        <v>0.318752</v>
      </c>
      <c r="C1350" s="7" t="n">
        <v>0.950559</v>
      </c>
      <c r="D1350" s="16" t="n">
        <f aca="false">LOGINV(B1350,$B$7,$C$7)</f>
        <v>10.4140709448452</v>
      </c>
      <c r="E1350" s="16" t="n">
        <f aca="false">LOGINV(C1350,$B$8,$C$8)</f>
        <v>316.871528743894</v>
      </c>
      <c r="F1350" s="16" t="n">
        <f aca="false">$B$5/100*E1350*2_Girdiler!$B$14*2_Girdiler!$B$15*2_Girdiler!$B$16</f>
        <v>7.97248766319638</v>
      </c>
      <c r="G1350" s="16" t="n">
        <f aca="false">MIN(MATCH(F1350,2_Girdiler!$B$20:$I$20,1),7)</f>
        <v>2</v>
      </c>
      <c r="H1350" s="16" t="n">
        <f aca="false">IF(F1350&gt;=40,2_Girdiler!$I$21+(F1350-40)*(2_Girdiler!$I$21-2_Girdiler!$H$21)/(2_Girdiler!$I$20-2_Girdiler!$H$20),INDEX(2_Girdiler!$B$21:$I$21,G1350)+(F1350-INDEX(2_Girdiler!$B$20:$I$20,G1350))*(INDEX(2_Girdiler!$B$21:$I$21,G1350+1)-INDEX(2_Girdiler!$B$21:$I$21,G1350))/(INDEX(2_Girdiler!$B$20:$I$20,G1350+1)-INDEX(2_Girdiler!$B$20:$I$20,G1350)))</f>
        <v>15.7559802611142</v>
      </c>
      <c r="I1350" s="16" t="n">
        <f aca="false">H1350/2_Girdiler!$B$17</f>
        <v>6.31249209179255</v>
      </c>
      <c r="J1350" s="16" t="n">
        <f aca="false">D1350+I1350</f>
        <v>16.7265630366378</v>
      </c>
    </row>
    <row r="1351" customFormat="false" ht="15" hidden="false" customHeight="false" outlineLevel="0" collapsed="false">
      <c r="A1351" s="0" t="n">
        <v>1339</v>
      </c>
      <c r="B1351" s="7" t="n">
        <v>0.32411</v>
      </c>
      <c r="C1351" s="7" t="n">
        <v>0.076245</v>
      </c>
      <c r="D1351" s="16" t="n">
        <f aca="false">LOGINV(B1351,$B$7,$C$7)</f>
        <v>10.5012451530796</v>
      </c>
      <c r="E1351" s="16" t="n">
        <f aca="false">LOGINV(C1351,$B$8,$C$8)</f>
        <v>43.3650250282048</v>
      </c>
      <c r="F1351" s="16" t="n">
        <f aca="false">$B$5/100*E1351*2_Girdiler!$B$14*2_Girdiler!$B$15*2_Girdiler!$B$16</f>
        <v>1.09106402970963</v>
      </c>
      <c r="G1351" s="16" t="n">
        <f aca="false">MIN(MATCH(F1351,2_Girdiler!$B$20:$I$20,1),7)</f>
        <v>1</v>
      </c>
      <c r="H1351" s="16" t="n">
        <f aca="false">IF(F1351&gt;=40,2_Girdiler!$I$21+(F1351-40)*(2_Girdiler!$I$21-2_Girdiler!$H$21)/(2_Girdiler!$I$20-2_Girdiler!$H$20),INDEX(2_Girdiler!$B$21:$I$21,G1351)+(F1351-INDEX(2_Girdiler!$B$20:$I$20,G1351))*(INDEX(2_Girdiler!$B$21:$I$21,G1351+1)-INDEX(2_Girdiler!$B$21:$I$21,G1351))/(INDEX(2_Girdiler!$B$20:$I$20,G1351+1)-INDEX(2_Girdiler!$B$20:$I$20,G1351)))</f>
        <v>2.40034086536119</v>
      </c>
      <c r="I1351" s="16" t="n">
        <f aca="false">H1351/2_Girdiler!$B$17</f>
        <v>0.961675026186375</v>
      </c>
      <c r="J1351" s="16" t="n">
        <f aca="false">D1351+I1351</f>
        <v>11.462920179266</v>
      </c>
    </row>
    <row r="1352" customFormat="false" ht="15" hidden="false" customHeight="false" outlineLevel="0" collapsed="false">
      <c r="A1352" s="0" t="n">
        <v>1340</v>
      </c>
      <c r="B1352" s="7" t="n">
        <v>0.599431</v>
      </c>
      <c r="C1352" s="7" t="n">
        <v>0.919469</v>
      </c>
      <c r="D1352" s="16" t="n">
        <f aca="false">LOGINV(B1352,$B$7,$C$7)</f>
        <v>15.5832231586937</v>
      </c>
      <c r="E1352" s="16" t="n">
        <f aca="false">LOGINV(C1352,$B$8,$C$8)</f>
        <v>269.859902270982</v>
      </c>
      <c r="F1352" s="16" t="n">
        <f aca="false">$B$5/100*E1352*2_Girdiler!$B$14*2_Girdiler!$B$15*2_Girdiler!$B$16</f>
        <v>6.78967514113791</v>
      </c>
      <c r="G1352" s="16" t="n">
        <f aca="false">MIN(MATCH(F1352,2_Girdiler!$B$20:$I$20,1),7)</f>
        <v>2</v>
      </c>
      <c r="H1352" s="16" t="n">
        <f aca="false">IF(F1352&gt;=40,2_Girdiler!$I$21+(F1352-40)*(2_Girdiler!$I$21-2_Girdiler!$H$21)/(2_Girdiler!$I$20-2_Girdiler!$H$20),INDEX(2_Girdiler!$B$21:$I$21,G1352)+(F1352-INDEX(2_Girdiler!$B$20:$I$20,G1352))*(INDEX(2_Girdiler!$B$21:$I$21,G1352+1)-INDEX(2_Girdiler!$B$21:$I$21,G1352))/(INDEX(2_Girdiler!$B$20:$I$20,G1352+1)-INDEX(2_Girdiler!$B$20:$I$20,G1352)))</f>
        <v>13.8634802258207</v>
      </c>
      <c r="I1352" s="16" t="n">
        <f aca="false">H1352/2_Girdiler!$B$17</f>
        <v>5.55427893662687</v>
      </c>
      <c r="J1352" s="16" t="n">
        <f aca="false">D1352+I1352</f>
        <v>21.1375020953205</v>
      </c>
    </row>
    <row r="1353" customFormat="false" ht="15" hidden="false" customHeight="false" outlineLevel="0" collapsed="false">
      <c r="A1353" s="0" t="n">
        <v>1341</v>
      </c>
      <c r="B1353" s="7" t="n">
        <v>0.188084</v>
      </c>
      <c r="C1353" s="7" t="n">
        <v>0.154948</v>
      </c>
      <c r="D1353" s="16" t="n">
        <f aca="false">LOGINV(B1353,$B$7,$C$7)</f>
        <v>8.26899310705031</v>
      </c>
      <c r="E1353" s="16" t="n">
        <f aca="false">LOGINV(C1353,$B$8,$C$8)</f>
        <v>56.6993303846367</v>
      </c>
      <c r="F1353" s="16" t="n">
        <f aca="false">$B$5/100*E1353*2_Girdiler!$B$14*2_Girdiler!$B$15*2_Girdiler!$B$16</f>
        <v>1.42655515247746</v>
      </c>
      <c r="G1353" s="16" t="n">
        <f aca="false">MIN(MATCH(F1353,2_Girdiler!$B$20:$I$20,1),7)</f>
        <v>1</v>
      </c>
      <c r="H1353" s="16" t="n">
        <f aca="false">IF(F1353&gt;=40,2_Girdiler!$I$21+(F1353-40)*(2_Girdiler!$I$21-2_Girdiler!$H$21)/(2_Girdiler!$I$20-2_Girdiler!$H$20),INDEX(2_Girdiler!$B$21:$I$21,G1353)+(F1353-INDEX(2_Girdiler!$B$20:$I$20,G1353))*(INDEX(2_Girdiler!$B$21:$I$21,G1353+1)-INDEX(2_Girdiler!$B$21:$I$21,G1353))/(INDEX(2_Girdiler!$B$20:$I$20,G1353+1)-INDEX(2_Girdiler!$B$20:$I$20,G1353)))</f>
        <v>3.13842133545041</v>
      </c>
      <c r="I1353" s="16" t="n">
        <f aca="false">H1353/2_Girdiler!$B$17</f>
        <v>1.25738034272853</v>
      </c>
      <c r="J1353" s="16" t="n">
        <f aca="false">D1353+I1353</f>
        <v>9.52637344977884</v>
      </c>
    </row>
    <row r="1354" customFormat="false" ht="15" hidden="false" customHeight="false" outlineLevel="0" collapsed="false">
      <c r="A1354" s="0" t="n">
        <v>1342</v>
      </c>
      <c r="B1354" s="7" t="n">
        <v>0.017651</v>
      </c>
      <c r="C1354" s="7" t="n">
        <v>0.89309</v>
      </c>
      <c r="D1354" s="16" t="n">
        <f aca="false">LOGINV(B1354,$B$7,$C$7)</f>
        <v>4.18933267895157</v>
      </c>
      <c r="E1354" s="16" t="n">
        <f aca="false">LOGINV(C1354,$B$8,$C$8)</f>
        <v>243.634550928273</v>
      </c>
      <c r="F1354" s="16" t="n">
        <f aca="false">$B$5/100*E1354*2_Girdiler!$B$14*2_Girdiler!$B$15*2_Girdiler!$B$16</f>
        <v>6.12984530135535</v>
      </c>
      <c r="G1354" s="16" t="n">
        <f aca="false">MIN(MATCH(F1354,2_Girdiler!$B$20:$I$20,1),7)</f>
        <v>2</v>
      </c>
      <c r="H1354" s="16" t="n">
        <f aca="false">IF(F1354&gt;=40,2_Girdiler!$I$21+(F1354-40)*(2_Girdiler!$I$21-2_Girdiler!$H$21)/(2_Girdiler!$I$20-2_Girdiler!$H$20),INDEX(2_Girdiler!$B$21:$I$21,G1354)+(F1354-INDEX(2_Girdiler!$B$20:$I$20,G1354))*(INDEX(2_Girdiler!$B$21:$I$21,G1354+1)-INDEX(2_Girdiler!$B$21:$I$21,G1354))/(INDEX(2_Girdiler!$B$20:$I$20,G1354+1)-INDEX(2_Girdiler!$B$20:$I$20,G1354)))</f>
        <v>12.8077524821686</v>
      </c>
      <c r="I1354" s="16" t="n">
        <f aca="false">H1354/2_Girdiler!$B$17</f>
        <v>5.13131109061241</v>
      </c>
      <c r="J1354" s="16" t="n">
        <f aca="false">D1354+I1354</f>
        <v>9.32064376956397</v>
      </c>
    </row>
    <row r="1355" customFormat="false" ht="15" hidden="false" customHeight="false" outlineLevel="0" collapsed="false">
      <c r="A1355" s="0" t="n">
        <v>1343</v>
      </c>
      <c r="B1355" s="7" t="n">
        <v>0.534088</v>
      </c>
      <c r="C1355" s="7" t="n">
        <v>0.756602</v>
      </c>
      <c r="D1355" s="16" t="n">
        <f aca="false">LOGINV(B1355,$B$7,$C$7)</f>
        <v>14.2034610807297</v>
      </c>
      <c r="E1355" s="16" t="n">
        <f aca="false">LOGINV(C1355,$B$8,$C$8)</f>
        <v>171.077846605782</v>
      </c>
      <c r="F1355" s="16" t="n">
        <f aca="false">$B$5/100*E1355*2_Girdiler!$B$14*2_Girdiler!$B$15*2_Girdiler!$B$16</f>
        <v>4.30431862060148</v>
      </c>
      <c r="G1355" s="16" t="n">
        <f aca="false">MIN(MATCH(F1355,2_Girdiler!$B$20:$I$20,1),7)</f>
        <v>1</v>
      </c>
      <c r="H1355" s="16" t="n">
        <f aca="false">IF(F1355&gt;=40,2_Girdiler!$I$21+(F1355-40)*(2_Girdiler!$I$21-2_Girdiler!$H$21)/(2_Girdiler!$I$20-2_Girdiler!$H$20),INDEX(2_Girdiler!$B$21:$I$21,G1355)+(F1355-INDEX(2_Girdiler!$B$20:$I$20,G1355))*(INDEX(2_Girdiler!$B$21:$I$21,G1355+1)-INDEX(2_Girdiler!$B$21:$I$21,G1355))/(INDEX(2_Girdiler!$B$20:$I$20,G1355+1)-INDEX(2_Girdiler!$B$20:$I$20,G1355)))</f>
        <v>9.46950096532326</v>
      </c>
      <c r="I1355" s="16" t="n">
        <f aca="false">H1355/2_Girdiler!$B$17</f>
        <v>3.79387057905579</v>
      </c>
      <c r="J1355" s="16" t="n">
        <f aca="false">D1355+I1355</f>
        <v>17.9973316597855</v>
      </c>
    </row>
    <row r="1356" customFormat="false" ht="15" hidden="false" customHeight="false" outlineLevel="0" collapsed="false">
      <c r="A1356" s="0" t="n">
        <v>1344</v>
      </c>
      <c r="B1356" s="7" t="n">
        <v>0.992356</v>
      </c>
      <c r="C1356" s="7" t="n">
        <v>0.789211</v>
      </c>
      <c r="D1356" s="16" t="n">
        <f aca="false">LOGINV(B1356,$B$7,$C$7)</f>
        <v>52.3401961280259</v>
      </c>
      <c r="E1356" s="16" t="n">
        <f aca="false">LOGINV(C1356,$B$8,$C$8)</f>
        <v>183.462220958727</v>
      </c>
      <c r="F1356" s="16" t="n">
        <f aca="false">$B$5/100*E1356*2_Girdiler!$B$14*2_Girdiler!$B$15*2_Girdiler!$B$16</f>
        <v>4.61590947932157</v>
      </c>
      <c r="G1356" s="16" t="n">
        <f aca="false">MIN(MATCH(F1356,2_Girdiler!$B$20:$I$20,1),7)</f>
        <v>1</v>
      </c>
      <c r="H1356" s="16" t="n">
        <f aca="false">IF(F1356&gt;=40,2_Girdiler!$I$21+(F1356-40)*(2_Girdiler!$I$21-2_Girdiler!$H$21)/(2_Girdiler!$I$20-2_Girdiler!$H$20),INDEX(2_Girdiler!$B$21:$I$21,G1356)+(F1356-INDEX(2_Girdiler!$B$20:$I$20,G1356))*(INDEX(2_Girdiler!$B$21:$I$21,G1356+1)-INDEX(2_Girdiler!$B$21:$I$21,G1356))/(INDEX(2_Girdiler!$B$20:$I$20,G1356+1)-INDEX(2_Girdiler!$B$20:$I$20,G1356)))</f>
        <v>10.1550008545075</v>
      </c>
      <c r="I1356" s="16" t="n">
        <f aca="false">H1356/2_Girdiler!$B$17</f>
        <v>4.06850995773536</v>
      </c>
      <c r="J1356" s="16" t="n">
        <f aca="false">D1356+I1356</f>
        <v>56.4087060857613</v>
      </c>
    </row>
    <row r="1357" customFormat="false" ht="15" hidden="false" customHeight="false" outlineLevel="0" collapsed="false">
      <c r="A1357" s="0" t="n">
        <v>1345</v>
      </c>
      <c r="B1357" s="7" t="n">
        <v>0.635735</v>
      </c>
      <c r="C1357" s="7" t="n">
        <v>0.285403</v>
      </c>
      <c r="D1357" s="16" t="n">
        <f aca="false">LOGINV(B1357,$B$7,$C$7)</f>
        <v>16.432536395066</v>
      </c>
      <c r="E1357" s="16" t="n">
        <f aca="false">LOGINV(C1357,$B$8,$C$8)</f>
        <v>75.7408638133189</v>
      </c>
      <c r="F1357" s="16" t="n">
        <f aca="false">$B$5/100*E1357*2_Girdiler!$B$14*2_Girdiler!$B$15*2_Girdiler!$B$16</f>
        <v>1.9056401335431</v>
      </c>
      <c r="G1357" s="16" t="n">
        <f aca="false">MIN(MATCH(F1357,2_Girdiler!$B$20:$I$20,1),7)</f>
        <v>1</v>
      </c>
      <c r="H1357" s="16" t="n">
        <f aca="false">IF(F1357&gt;=40,2_Girdiler!$I$21+(F1357-40)*(2_Girdiler!$I$21-2_Girdiler!$H$21)/(2_Girdiler!$I$20-2_Girdiler!$H$20),INDEX(2_Girdiler!$B$21:$I$21,G1357)+(F1357-INDEX(2_Girdiler!$B$20:$I$20,G1357))*(INDEX(2_Girdiler!$B$21:$I$21,G1357+1)-INDEX(2_Girdiler!$B$21:$I$21,G1357))/(INDEX(2_Girdiler!$B$20:$I$20,G1357+1)-INDEX(2_Girdiler!$B$20:$I$20,G1357)))</f>
        <v>4.19240829379483</v>
      </c>
      <c r="I1357" s="16" t="n">
        <f aca="false">H1357/2_Girdiler!$B$17</f>
        <v>1.6796507587319</v>
      </c>
      <c r="J1357" s="16" t="n">
        <f aca="false">D1357+I1357</f>
        <v>18.1121871537979</v>
      </c>
    </row>
    <row r="1358" customFormat="false" ht="15" hidden="false" customHeight="false" outlineLevel="0" collapsed="false">
      <c r="A1358" s="0" t="n">
        <v>1346</v>
      </c>
      <c r="B1358" s="7" t="n">
        <v>0.080879</v>
      </c>
      <c r="C1358" s="7" t="n">
        <v>0.314337</v>
      </c>
      <c r="D1358" s="16" t="n">
        <f aca="false">LOGINV(B1358,$B$7,$C$7)</f>
        <v>6.20835015755668</v>
      </c>
      <c r="E1358" s="16" t="n">
        <f aca="false">LOGINV(C1358,$B$8,$C$8)</f>
        <v>79.9234367262738</v>
      </c>
      <c r="F1358" s="16" t="n">
        <f aca="false">$B$5/100*E1358*2_Girdiler!$B$14*2_Girdiler!$B$15*2_Girdiler!$B$16</f>
        <v>2.01087366803305</v>
      </c>
      <c r="G1358" s="16" t="n">
        <f aca="false">MIN(MATCH(F1358,2_Girdiler!$B$20:$I$20,1),7)</f>
        <v>1</v>
      </c>
      <c r="H1358" s="16" t="n">
        <f aca="false">IF(F1358&gt;=40,2_Girdiler!$I$21+(F1358-40)*(2_Girdiler!$I$21-2_Girdiler!$H$21)/(2_Girdiler!$I$20-2_Girdiler!$H$20),INDEX(2_Girdiler!$B$21:$I$21,G1358)+(F1358-INDEX(2_Girdiler!$B$20:$I$20,G1358))*(INDEX(2_Girdiler!$B$21:$I$21,G1358+1)-INDEX(2_Girdiler!$B$21:$I$21,G1358))/(INDEX(2_Girdiler!$B$20:$I$20,G1358+1)-INDEX(2_Girdiler!$B$20:$I$20,G1358)))</f>
        <v>4.4239220696727</v>
      </c>
      <c r="I1358" s="16" t="n">
        <f aca="false">H1358/2_Girdiler!$B$17</f>
        <v>1.77240467534964</v>
      </c>
      <c r="J1358" s="16" t="n">
        <f aca="false">D1358+I1358</f>
        <v>7.98075483290632</v>
      </c>
    </row>
    <row r="1359" customFormat="false" ht="15" hidden="false" customHeight="false" outlineLevel="0" collapsed="false">
      <c r="A1359" s="0" t="n">
        <v>1347</v>
      </c>
      <c r="B1359" s="7" t="n">
        <v>0.034901</v>
      </c>
      <c r="C1359" s="7" t="n">
        <v>0.8476</v>
      </c>
      <c r="D1359" s="16" t="n">
        <f aca="false">LOGINV(B1359,$B$7,$C$7)</f>
        <v>4.92895012059779</v>
      </c>
      <c r="E1359" s="16" t="n">
        <f aca="false">LOGINV(C1359,$B$8,$C$8)</f>
        <v>211.798954869132</v>
      </c>
      <c r="F1359" s="16" t="n">
        <f aca="false">$B$5/100*E1359*2_Girdiler!$B$14*2_Girdiler!$B$15*2_Girdiler!$B$16</f>
        <v>5.32886170450735</v>
      </c>
      <c r="G1359" s="16" t="n">
        <f aca="false">MIN(MATCH(F1359,2_Girdiler!$B$20:$I$20,1),7)</f>
        <v>2</v>
      </c>
      <c r="H1359" s="16" t="n">
        <f aca="false">IF(F1359&gt;=40,2_Girdiler!$I$21+(F1359-40)*(2_Girdiler!$I$21-2_Girdiler!$H$21)/(2_Girdiler!$I$20-2_Girdiler!$H$20),INDEX(2_Girdiler!$B$21:$I$21,G1359)+(F1359-INDEX(2_Girdiler!$B$20:$I$20,G1359))*(INDEX(2_Girdiler!$B$21:$I$21,G1359+1)-INDEX(2_Girdiler!$B$21:$I$21,G1359))/(INDEX(2_Girdiler!$B$20:$I$20,G1359+1)-INDEX(2_Girdiler!$B$20:$I$20,G1359)))</f>
        <v>11.5261787272118</v>
      </c>
      <c r="I1359" s="16" t="n">
        <f aca="false">H1359/2_Girdiler!$B$17</f>
        <v>4.61786006699189</v>
      </c>
      <c r="J1359" s="16" t="n">
        <f aca="false">D1359+I1359</f>
        <v>9.54681018758969</v>
      </c>
    </row>
    <row r="1360" customFormat="false" ht="15" hidden="false" customHeight="false" outlineLevel="0" collapsed="false">
      <c r="A1360" s="0" t="n">
        <v>1348</v>
      </c>
      <c r="B1360" s="7" t="n">
        <v>0.753454</v>
      </c>
      <c r="C1360" s="7" t="n">
        <v>0.675155</v>
      </c>
      <c r="D1360" s="16" t="n">
        <f aca="false">LOGINV(B1360,$B$7,$C$7)</f>
        <v>19.8428066714345</v>
      </c>
      <c r="E1360" s="16" t="n">
        <f aca="false">LOGINV(C1360,$B$8,$C$8)</f>
        <v>146.409953528976</v>
      </c>
      <c r="F1360" s="16" t="n">
        <f aca="false">$B$5/100*E1360*2_Girdiler!$B$14*2_Girdiler!$B$15*2_Girdiler!$B$16</f>
        <v>3.68367443078904</v>
      </c>
      <c r="G1360" s="16" t="n">
        <f aca="false">MIN(MATCH(F1360,2_Girdiler!$B$20:$I$20,1),7)</f>
        <v>1</v>
      </c>
      <c r="H1360" s="16" t="n">
        <f aca="false">IF(F1360&gt;=40,2_Girdiler!$I$21+(F1360-40)*(2_Girdiler!$I$21-2_Girdiler!$H$21)/(2_Girdiler!$I$20-2_Girdiler!$H$20),INDEX(2_Girdiler!$B$21:$I$21,G1360)+(F1360-INDEX(2_Girdiler!$B$20:$I$20,G1360))*(INDEX(2_Girdiler!$B$21:$I$21,G1360+1)-INDEX(2_Girdiler!$B$21:$I$21,G1360))/(INDEX(2_Girdiler!$B$20:$I$20,G1360+1)-INDEX(2_Girdiler!$B$20:$I$20,G1360)))</f>
        <v>8.10408374773588</v>
      </c>
      <c r="I1360" s="16" t="n">
        <f aca="false">H1360/2_Girdiler!$B$17</f>
        <v>3.24682842457367</v>
      </c>
      <c r="J1360" s="16" t="n">
        <f aca="false">D1360+I1360</f>
        <v>23.0896350960082</v>
      </c>
    </row>
    <row r="1361" customFormat="false" ht="15" hidden="false" customHeight="false" outlineLevel="0" collapsed="false">
      <c r="A1361" s="0" t="n">
        <v>1349</v>
      </c>
      <c r="B1361" s="7" t="n">
        <v>0.570282</v>
      </c>
      <c r="C1361" s="7" t="n">
        <v>0.622575</v>
      </c>
      <c r="D1361" s="16" t="n">
        <f aca="false">LOGINV(B1361,$B$7,$C$7)</f>
        <v>14.9470083581894</v>
      </c>
      <c r="E1361" s="16" t="n">
        <f aca="false">LOGINV(C1361,$B$8,$C$8)</f>
        <v>133.591536535261</v>
      </c>
      <c r="F1361" s="16" t="n">
        <f aca="false">$B$5/100*E1361*2_Girdiler!$B$14*2_Girdiler!$B$15*2_Girdiler!$B$16</f>
        <v>3.36116305922717</v>
      </c>
      <c r="G1361" s="16" t="n">
        <f aca="false">MIN(MATCH(F1361,2_Girdiler!$B$20:$I$20,1),7)</f>
        <v>1</v>
      </c>
      <c r="H1361" s="16" t="n">
        <f aca="false">IF(F1361&gt;=40,2_Girdiler!$I$21+(F1361-40)*(2_Girdiler!$I$21-2_Girdiler!$H$21)/(2_Girdiler!$I$20-2_Girdiler!$H$20),INDEX(2_Girdiler!$B$21:$I$21,G1361)+(F1361-INDEX(2_Girdiler!$B$20:$I$20,G1361))*(INDEX(2_Girdiler!$B$21:$I$21,G1361+1)-INDEX(2_Girdiler!$B$21:$I$21,G1361))/(INDEX(2_Girdiler!$B$20:$I$20,G1361+1)-INDEX(2_Girdiler!$B$20:$I$20,G1361)))</f>
        <v>7.39455873029978</v>
      </c>
      <c r="I1361" s="16" t="n">
        <f aca="false">H1361/2_Girdiler!$B$17</f>
        <v>2.96256359387011</v>
      </c>
      <c r="J1361" s="16" t="n">
        <f aca="false">D1361+I1361</f>
        <v>17.9095719520595</v>
      </c>
    </row>
    <row r="1362" customFormat="false" ht="15" hidden="false" customHeight="false" outlineLevel="0" collapsed="false">
      <c r="A1362" s="0" t="n">
        <v>1350</v>
      </c>
      <c r="B1362" s="7" t="n">
        <v>0.484442</v>
      </c>
      <c r="C1362" s="7" t="n">
        <v>0.069232</v>
      </c>
      <c r="D1362" s="16" t="n">
        <f aca="false">LOGINV(B1362,$B$7,$C$7)</f>
        <v>13.250786822968</v>
      </c>
      <c r="E1362" s="16" t="n">
        <f aca="false">LOGINV(C1362,$B$8,$C$8)</f>
        <v>41.9676091101001</v>
      </c>
      <c r="F1362" s="16" t="n">
        <f aca="false">$B$5/100*E1362*2_Girdiler!$B$14*2_Girdiler!$B$15*2_Girdiler!$B$16</f>
        <v>1.05590504521012</v>
      </c>
      <c r="G1362" s="16" t="n">
        <f aca="false">MIN(MATCH(F1362,2_Girdiler!$B$20:$I$20,1),7)</f>
        <v>1</v>
      </c>
      <c r="H1362" s="16" t="n">
        <f aca="false">IF(F1362&gt;=40,2_Girdiler!$I$21+(F1362-40)*(2_Girdiler!$I$21-2_Girdiler!$H$21)/(2_Girdiler!$I$20-2_Girdiler!$H$20),INDEX(2_Girdiler!$B$21:$I$21,G1362)+(F1362-INDEX(2_Girdiler!$B$20:$I$20,G1362))*(INDEX(2_Girdiler!$B$21:$I$21,G1362+1)-INDEX(2_Girdiler!$B$21:$I$21,G1362))/(INDEX(2_Girdiler!$B$20:$I$20,G1362+1)-INDEX(2_Girdiler!$B$20:$I$20,G1362)))</f>
        <v>2.32299109946226</v>
      </c>
      <c r="I1362" s="16" t="n">
        <f aca="false">H1362/2_Girdiler!$B$17</f>
        <v>0.930685536643534</v>
      </c>
      <c r="J1362" s="16" t="n">
        <f aca="false">D1362+I1362</f>
        <v>14.1814723596115</v>
      </c>
    </row>
    <row r="1363" customFormat="false" ht="15" hidden="false" customHeight="false" outlineLevel="0" collapsed="false">
      <c r="A1363" s="0" t="n">
        <v>1351</v>
      </c>
      <c r="B1363" s="7" t="n">
        <v>0.986725</v>
      </c>
      <c r="C1363" s="7" t="n">
        <v>0.189009</v>
      </c>
      <c r="D1363" s="16" t="n">
        <f aca="false">LOGINV(B1363,$B$7,$C$7)</f>
        <v>46.6257380874616</v>
      </c>
      <c r="E1363" s="16" t="n">
        <f aca="false">LOGINV(C1363,$B$8,$C$8)</f>
        <v>61.8174659577196</v>
      </c>
      <c r="F1363" s="16" t="n">
        <f aca="false">$B$5/100*E1363*2_Girdiler!$B$14*2_Girdiler!$B$15*2_Girdiler!$B$16</f>
        <v>1.55532744349622</v>
      </c>
      <c r="G1363" s="16" t="n">
        <f aca="false">MIN(MATCH(F1363,2_Girdiler!$B$20:$I$20,1),7)</f>
        <v>1</v>
      </c>
      <c r="H1363" s="16" t="n">
        <f aca="false">IF(F1363&gt;=40,2_Girdiler!$I$21+(F1363-40)*(2_Girdiler!$I$21-2_Girdiler!$H$21)/(2_Girdiler!$I$20-2_Girdiler!$H$20),INDEX(2_Girdiler!$B$21:$I$21,G1363)+(F1363-INDEX(2_Girdiler!$B$20:$I$20,G1363))*(INDEX(2_Girdiler!$B$21:$I$21,G1363+1)-INDEX(2_Girdiler!$B$21:$I$21,G1363))/(INDEX(2_Girdiler!$B$20:$I$20,G1363+1)-INDEX(2_Girdiler!$B$20:$I$20,G1363)))</f>
        <v>3.42172037569169</v>
      </c>
      <c r="I1363" s="16" t="n">
        <f aca="false">H1363/2_Girdiler!$B$17</f>
        <v>1.37088156077392</v>
      </c>
      <c r="J1363" s="16" t="n">
        <f aca="false">D1363+I1363</f>
        <v>47.9966196482356</v>
      </c>
    </row>
    <row r="1364" customFormat="false" ht="15" hidden="false" customHeight="false" outlineLevel="0" collapsed="false">
      <c r="A1364" s="0" t="n">
        <v>1352</v>
      </c>
      <c r="B1364" s="7" t="n">
        <v>0.044078</v>
      </c>
      <c r="C1364" s="7" t="n">
        <v>0.515391</v>
      </c>
      <c r="D1364" s="16" t="n">
        <f aca="false">LOGINV(B1364,$B$7,$C$7)</f>
        <v>5.23474504713416</v>
      </c>
      <c r="E1364" s="16" t="n">
        <f aca="false">LOGINV(C1364,$B$8,$C$8)</f>
        <v>111.959628056896</v>
      </c>
      <c r="F1364" s="16" t="n">
        <f aca="false">$B$5/100*E1364*2_Girdiler!$B$14*2_Girdiler!$B$15*2_Girdiler!$B$16</f>
        <v>2.81690424191151</v>
      </c>
      <c r="G1364" s="16" t="n">
        <f aca="false">MIN(MATCH(F1364,2_Girdiler!$B$20:$I$20,1),7)</f>
        <v>1</v>
      </c>
      <c r="H1364" s="16" t="n">
        <f aca="false">IF(F1364&gt;=40,2_Girdiler!$I$21+(F1364-40)*(2_Girdiler!$I$21-2_Girdiler!$H$21)/(2_Girdiler!$I$20-2_Girdiler!$H$20),INDEX(2_Girdiler!$B$21:$I$21,G1364)+(F1364-INDEX(2_Girdiler!$B$20:$I$20,G1364))*(INDEX(2_Girdiler!$B$21:$I$21,G1364+1)-INDEX(2_Girdiler!$B$21:$I$21,G1364))/(INDEX(2_Girdiler!$B$20:$I$20,G1364+1)-INDEX(2_Girdiler!$B$20:$I$20,G1364)))</f>
        <v>6.19718933220532</v>
      </c>
      <c r="I1364" s="16" t="n">
        <f aca="false">H1364/2_Girdiler!$B$17</f>
        <v>2.48284829014636</v>
      </c>
      <c r="J1364" s="16" t="n">
        <f aca="false">D1364+I1364</f>
        <v>7.71759333728052</v>
      </c>
    </row>
    <row r="1365" customFormat="false" ht="15" hidden="false" customHeight="false" outlineLevel="0" collapsed="false">
      <c r="A1365" s="0" t="n">
        <v>1353</v>
      </c>
      <c r="B1365" s="7" t="n">
        <v>0.118613</v>
      </c>
      <c r="C1365" s="7" t="n">
        <v>0.378047</v>
      </c>
      <c r="D1365" s="16" t="n">
        <f aca="false">LOGINV(B1365,$B$7,$C$7)</f>
        <v>7.00750498179646</v>
      </c>
      <c r="E1365" s="16" t="n">
        <f aca="false">LOGINV(C1365,$B$8,$C$8)</f>
        <v>89.3648727700221</v>
      </c>
      <c r="F1365" s="16" t="n">
        <f aca="false">$B$5/100*E1365*2_Girdiler!$B$14*2_Girdiler!$B$15*2_Girdiler!$B$16</f>
        <v>2.24842019889376</v>
      </c>
      <c r="G1365" s="16" t="n">
        <f aca="false">MIN(MATCH(F1365,2_Girdiler!$B$20:$I$20,1),7)</f>
        <v>1</v>
      </c>
      <c r="H1365" s="16" t="n">
        <f aca="false">IF(F1365&gt;=40,2_Girdiler!$I$21+(F1365-40)*(2_Girdiler!$I$21-2_Girdiler!$H$21)/(2_Girdiler!$I$20-2_Girdiler!$H$20),INDEX(2_Girdiler!$B$21:$I$21,G1365)+(F1365-INDEX(2_Girdiler!$B$20:$I$20,G1365))*(INDEX(2_Girdiler!$B$21:$I$21,G1365+1)-INDEX(2_Girdiler!$B$21:$I$21,G1365))/(INDEX(2_Girdiler!$B$20:$I$20,G1365+1)-INDEX(2_Girdiler!$B$20:$I$20,G1365)))</f>
        <v>4.94652443756627</v>
      </c>
      <c r="I1365" s="16" t="n">
        <f aca="false">H1365/2_Girdiler!$B$17</f>
        <v>1.98178062402495</v>
      </c>
      <c r="J1365" s="16" t="n">
        <f aca="false">D1365+I1365</f>
        <v>8.9892856058214</v>
      </c>
    </row>
    <row r="1366" customFormat="false" ht="15" hidden="false" customHeight="false" outlineLevel="0" collapsed="false">
      <c r="A1366" s="0" t="n">
        <v>1354</v>
      </c>
      <c r="B1366" s="7" t="n">
        <v>0.831408</v>
      </c>
      <c r="C1366" s="7" t="n">
        <v>0.418753</v>
      </c>
      <c r="D1366" s="16" t="n">
        <f aca="false">LOGINV(B1366,$B$7,$C$7)</f>
        <v>23.1214645193718</v>
      </c>
      <c r="E1366" s="16" t="n">
        <f aca="false">LOGINV(C1366,$B$8,$C$8)</f>
        <v>95.6644691183543</v>
      </c>
      <c r="F1366" s="16" t="n">
        <f aca="false">$B$5/100*E1366*2_Girdiler!$B$14*2_Girdiler!$B$15*2_Girdiler!$B$16</f>
        <v>2.40691804301779</v>
      </c>
      <c r="G1366" s="16" t="n">
        <f aca="false">MIN(MATCH(F1366,2_Girdiler!$B$20:$I$20,1),7)</f>
        <v>1</v>
      </c>
      <c r="H1366" s="16" t="n">
        <f aca="false">IF(F1366&gt;=40,2_Girdiler!$I$21+(F1366-40)*(2_Girdiler!$I$21-2_Girdiler!$H$21)/(2_Girdiler!$I$20-2_Girdiler!$H$20),INDEX(2_Girdiler!$B$21:$I$21,G1366)+(F1366-INDEX(2_Girdiler!$B$20:$I$20,G1366))*(INDEX(2_Girdiler!$B$21:$I$21,G1366+1)-INDEX(2_Girdiler!$B$21:$I$21,G1366))/(INDEX(2_Girdiler!$B$20:$I$20,G1366+1)-INDEX(2_Girdiler!$B$20:$I$20,G1366)))</f>
        <v>5.29521969463915</v>
      </c>
      <c r="I1366" s="16" t="n">
        <f aca="false">H1366/2_Girdiler!$B$17</f>
        <v>2.12148224945479</v>
      </c>
      <c r="J1366" s="16" t="n">
        <f aca="false">D1366+I1366</f>
        <v>25.2429467688266</v>
      </c>
    </row>
    <row r="1367" customFormat="false" ht="15" hidden="false" customHeight="false" outlineLevel="0" collapsed="false">
      <c r="A1367" s="0" t="n">
        <v>1355</v>
      </c>
      <c r="B1367" s="7" t="n">
        <v>0.249038</v>
      </c>
      <c r="C1367" s="7" t="n">
        <v>0.523361</v>
      </c>
      <c r="D1367" s="16" t="n">
        <f aca="false">LOGINV(B1367,$B$7,$C$7)</f>
        <v>9.28267980639465</v>
      </c>
      <c r="E1367" s="16" t="n">
        <f aca="false">LOGINV(C1367,$B$8,$C$8)</f>
        <v>113.41452581684</v>
      </c>
      <c r="F1367" s="16" t="n">
        <f aca="false">$B$5/100*E1367*2_Girdiler!$B$14*2_Girdiler!$B$15*2_Girdiler!$B$16</f>
        <v>2.85350946955168</v>
      </c>
      <c r="G1367" s="16" t="n">
        <f aca="false">MIN(MATCH(F1367,2_Girdiler!$B$20:$I$20,1),7)</f>
        <v>1</v>
      </c>
      <c r="H1367" s="16" t="n">
        <f aca="false">IF(F1367&gt;=40,2_Girdiler!$I$21+(F1367-40)*(2_Girdiler!$I$21-2_Girdiler!$H$21)/(2_Girdiler!$I$20-2_Girdiler!$H$20),INDEX(2_Girdiler!$B$21:$I$21,G1367)+(F1367-INDEX(2_Girdiler!$B$20:$I$20,G1367))*(INDEX(2_Girdiler!$B$21:$I$21,G1367+1)-INDEX(2_Girdiler!$B$21:$I$21,G1367))/(INDEX(2_Girdiler!$B$20:$I$20,G1367+1)-INDEX(2_Girdiler!$B$20:$I$20,G1367)))</f>
        <v>6.27772083301371</v>
      </c>
      <c r="I1367" s="16" t="n">
        <f aca="false">H1367/2_Girdiler!$B$17</f>
        <v>2.51511251322664</v>
      </c>
      <c r="J1367" s="16" t="n">
        <f aca="false">D1367+I1367</f>
        <v>11.7977923196213</v>
      </c>
    </row>
    <row r="1368" customFormat="false" ht="15" hidden="false" customHeight="false" outlineLevel="0" collapsed="false">
      <c r="A1368" s="0" t="n">
        <v>1356</v>
      </c>
      <c r="B1368" s="7" t="n">
        <v>0.184596</v>
      </c>
      <c r="C1368" s="7" t="n">
        <v>0.345643</v>
      </c>
      <c r="D1368" s="16" t="n">
        <f aca="false">LOGINV(B1368,$B$7,$C$7)</f>
        <v>8.20924981029645</v>
      </c>
      <c r="E1368" s="16" t="n">
        <f aca="false">LOGINV(C1368,$B$8,$C$8)</f>
        <v>84.5120631911187</v>
      </c>
      <c r="F1368" s="16" t="n">
        <f aca="false">$B$5/100*E1368*2_Girdiler!$B$14*2_Girdiler!$B$15*2_Girdiler!$B$16</f>
        <v>2.12632350988855</v>
      </c>
      <c r="G1368" s="16" t="n">
        <f aca="false">MIN(MATCH(F1368,2_Girdiler!$B$20:$I$20,1),7)</f>
        <v>1</v>
      </c>
      <c r="H1368" s="16" t="n">
        <f aca="false">IF(F1368&gt;=40,2_Girdiler!$I$21+(F1368-40)*(2_Girdiler!$I$21-2_Girdiler!$H$21)/(2_Girdiler!$I$20-2_Girdiler!$H$20),INDEX(2_Girdiler!$B$21:$I$21,G1368)+(F1368-INDEX(2_Girdiler!$B$20:$I$20,G1368))*(INDEX(2_Girdiler!$B$21:$I$21,G1368+1)-INDEX(2_Girdiler!$B$21:$I$21,G1368))/(INDEX(2_Girdiler!$B$20:$I$20,G1368+1)-INDEX(2_Girdiler!$B$20:$I$20,G1368)))</f>
        <v>4.6779117217548</v>
      </c>
      <c r="I1368" s="16" t="n">
        <f aca="false">H1368/2_Girdiler!$B$17</f>
        <v>1.87416335006202</v>
      </c>
      <c r="J1368" s="16" t="n">
        <f aca="false">D1368+I1368</f>
        <v>10.0834131603585</v>
      </c>
    </row>
    <row r="1369" customFormat="false" ht="15" hidden="false" customHeight="false" outlineLevel="0" collapsed="false">
      <c r="A1369" s="0" t="n">
        <v>1357</v>
      </c>
      <c r="B1369" s="7" t="n">
        <v>0.95716</v>
      </c>
      <c r="C1369" s="7" t="n">
        <v>0.225155</v>
      </c>
      <c r="D1369" s="16" t="n">
        <f aca="false">LOGINV(B1369,$B$7,$C$7)</f>
        <v>35.2960042334273</v>
      </c>
      <c r="E1369" s="16" t="n">
        <f aca="false">LOGINV(C1369,$B$8,$C$8)</f>
        <v>67.0837768360598</v>
      </c>
      <c r="F1369" s="16" t="n">
        <f aca="false">$B$5/100*E1369*2_Girdiler!$B$14*2_Girdiler!$B$15*2_Girdiler!$B$16</f>
        <v>1.68782782519527</v>
      </c>
      <c r="G1369" s="16" t="n">
        <f aca="false">MIN(MATCH(F1369,2_Girdiler!$B$20:$I$20,1),7)</f>
        <v>1</v>
      </c>
      <c r="H1369" s="16" t="n">
        <f aca="false">IF(F1369&gt;=40,2_Girdiler!$I$21+(F1369-40)*(2_Girdiler!$I$21-2_Girdiler!$H$21)/(2_Girdiler!$I$20-2_Girdiler!$H$20),INDEX(2_Girdiler!$B$21:$I$21,G1369)+(F1369-INDEX(2_Girdiler!$B$20:$I$20,G1369))*(INDEX(2_Girdiler!$B$21:$I$21,G1369+1)-INDEX(2_Girdiler!$B$21:$I$21,G1369))/(INDEX(2_Girdiler!$B$20:$I$20,G1369+1)-INDEX(2_Girdiler!$B$20:$I$20,G1369)))</f>
        <v>3.71322121542958</v>
      </c>
      <c r="I1369" s="16" t="n">
        <f aca="false">H1369/2_Girdiler!$B$17</f>
        <v>1.48766875618172</v>
      </c>
      <c r="J1369" s="16" t="n">
        <f aca="false">D1369+I1369</f>
        <v>36.7836729896091</v>
      </c>
    </row>
    <row r="1370" customFormat="false" ht="15" hidden="false" customHeight="false" outlineLevel="0" collapsed="false">
      <c r="A1370" s="0" t="n">
        <v>1358</v>
      </c>
      <c r="B1370" s="7" t="n">
        <v>0.812548</v>
      </c>
      <c r="C1370" s="7" t="n">
        <v>0.92159</v>
      </c>
      <c r="D1370" s="16" t="n">
        <f aca="false">LOGINV(B1370,$B$7,$C$7)</f>
        <v>22.2067190461239</v>
      </c>
      <c r="E1370" s="16" t="n">
        <f aca="false">LOGINV(C1370,$B$8,$C$8)</f>
        <v>272.369328980664</v>
      </c>
      <c r="F1370" s="16" t="n">
        <f aca="false">$B$5/100*E1370*2_Girdiler!$B$14*2_Girdiler!$B$15*2_Girdiler!$B$16</f>
        <v>6.8528123171535</v>
      </c>
      <c r="G1370" s="16" t="n">
        <f aca="false">MIN(MATCH(F1370,2_Girdiler!$B$20:$I$20,1),7)</f>
        <v>2</v>
      </c>
      <c r="H1370" s="16" t="n">
        <f aca="false">IF(F1370&gt;=40,2_Girdiler!$I$21+(F1370-40)*(2_Girdiler!$I$21-2_Girdiler!$H$21)/(2_Girdiler!$I$20-2_Girdiler!$H$20),INDEX(2_Girdiler!$B$21:$I$21,G1370)+(F1370-INDEX(2_Girdiler!$B$20:$I$20,G1370))*(INDEX(2_Girdiler!$B$21:$I$21,G1370+1)-INDEX(2_Girdiler!$B$21:$I$21,G1370))/(INDEX(2_Girdiler!$B$20:$I$20,G1370+1)-INDEX(2_Girdiler!$B$20:$I$20,G1370)))</f>
        <v>13.9644997074456</v>
      </c>
      <c r="I1370" s="16" t="n">
        <f aca="false">H1370/2_Girdiler!$B$17</f>
        <v>5.59475148535481</v>
      </c>
      <c r="J1370" s="16" t="n">
        <f aca="false">D1370+I1370</f>
        <v>27.8014705314787</v>
      </c>
    </row>
    <row r="1371" customFormat="false" ht="15" hidden="false" customHeight="false" outlineLevel="0" collapsed="false">
      <c r="A1371" s="0" t="n">
        <v>1359</v>
      </c>
      <c r="B1371" s="7" t="n">
        <v>0.994492</v>
      </c>
      <c r="C1371" s="7" t="n">
        <v>0.000596</v>
      </c>
      <c r="D1371" s="16" t="n">
        <f aca="false">LOGINV(B1371,$B$7,$C$7)</f>
        <v>55.8582475477446</v>
      </c>
      <c r="E1371" s="16" t="n">
        <f aca="false">LOGINV(C1371,$B$8,$C$8)</f>
        <v>13.4812630746578</v>
      </c>
      <c r="F1371" s="16" t="n">
        <f aca="false">$B$5/100*E1371*2_Girdiler!$B$14*2_Girdiler!$B$15*2_Girdiler!$B$16</f>
        <v>0.33918857895839</v>
      </c>
      <c r="G1371" s="16" t="n">
        <f aca="false">MIN(MATCH(F1371,2_Girdiler!$B$20:$I$20,1),7)</f>
        <v>1</v>
      </c>
      <c r="H1371" s="16" t="n">
        <f aca="false">IF(F1371&gt;=40,2_Girdiler!$I$21+(F1371-40)*(2_Girdiler!$I$21-2_Girdiler!$H$21)/(2_Girdiler!$I$20-2_Girdiler!$H$20),INDEX(2_Girdiler!$B$21:$I$21,G1371)+(F1371-INDEX(2_Girdiler!$B$20:$I$20,G1371))*(INDEX(2_Girdiler!$B$21:$I$21,G1371+1)-INDEX(2_Girdiler!$B$21:$I$21,G1371))/(INDEX(2_Girdiler!$B$20:$I$20,G1371+1)-INDEX(2_Girdiler!$B$20:$I$20,G1371)))</f>
        <v>0.746214873708457</v>
      </c>
      <c r="I1371" s="16" t="n">
        <f aca="false">H1371/2_Girdiler!$B$17</f>
        <v>0.298964292351145</v>
      </c>
      <c r="J1371" s="16" t="n">
        <f aca="false">D1371+I1371</f>
        <v>56.1572118400958</v>
      </c>
    </row>
    <row r="1372" customFormat="false" ht="15" hidden="false" customHeight="false" outlineLevel="0" collapsed="false">
      <c r="A1372" s="0" t="n">
        <v>1360</v>
      </c>
      <c r="B1372" s="7" t="n">
        <v>0.003443</v>
      </c>
      <c r="C1372" s="7" t="n">
        <v>0.13613</v>
      </c>
      <c r="D1372" s="16" t="n">
        <f aca="false">LOGINV(B1372,$B$7,$C$7)</f>
        <v>3.0027654399294</v>
      </c>
      <c r="E1372" s="16" t="n">
        <f aca="false">LOGINV(C1372,$B$8,$C$8)</f>
        <v>53.7612075054767</v>
      </c>
      <c r="F1372" s="16" t="n">
        <f aca="false">$B$5/100*E1372*2_Girdiler!$B$14*2_Girdiler!$B$15*2_Girdiler!$B$16</f>
        <v>1.35263198083779</v>
      </c>
      <c r="G1372" s="16" t="n">
        <f aca="false">MIN(MATCH(F1372,2_Girdiler!$B$20:$I$20,1),7)</f>
        <v>1</v>
      </c>
      <c r="H1372" s="16" t="n">
        <f aca="false">IF(F1372&gt;=40,2_Girdiler!$I$21+(F1372-40)*(2_Girdiler!$I$21-2_Girdiler!$H$21)/(2_Girdiler!$I$20-2_Girdiler!$H$20),INDEX(2_Girdiler!$B$21:$I$21,G1372)+(F1372-INDEX(2_Girdiler!$B$20:$I$20,G1372))*(INDEX(2_Girdiler!$B$21:$I$21,G1372+1)-INDEX(2_Girdiler!$B$21:$I$21,G1372))/(INDEX(2_Girdiler!$B$20:$I$20,G1372+1)-INDEX(2_Girdiler!$B$20:$I$20,G1372)))</f>
        <v>2.97579035784315</v>
      </c>
      <c r="I1372" s="16" t="n">
        <f aca="false">H1372/2_Girdiler!$B$17</f>
        <v>1.19222370105895</v>
      </c>
      <c r="J1372" s="16" t="n">
        <f aca="false">D1372+I1372</f>
        <v>4.19498914098835</v>
      </c>
    </row>
    <row r="1373" customFormat="false" ht="15" hidden="false" customHeight="false" outlineLevel="0" collapsed="false">
      <c r="A1373" s="0" t="n">
        <v>1361</v>
      </c>
      <c r="B1373" s="7" t="n">
        <v>0.599275</v>
      </c>
      <c r="C1373" s="7" t="n">
        <v>0.52873</v>
      </c>
      <c r="D1373" s="16" t="n">
        <f aca="false">LOGINV(B1373,$B$7,$C$7)</f>
        <v>15.5797177079583</v>
      </c>
      <c r="E1373" s="16" t="n">
        <f aca="false">LOGINV(C1373,$B$8,$C$8)</f>
        <v>114.406202855567</v>
      </c>
      <c r="F1373" s="16" t="n">
        <f aca="false">$B$5/100*E1373*2_Girdiler!$B$14*2_Girdiler!$B$15*2_Girdiler!$B$16</f>
        <v>2.87846006384605</v>
      </c>
      <c r="G1373" s="16" t="n">
        <f aca="false">MIN(MATCH(F1373,2_Girdiler!$B$20:$I$20,1),7)</f>
        <v>1</v>
      </c>
      <c r="H1373" s="16" t="n">
        <f aca="false">IF(F1373&gt;=40,2_Girdiler!$I$21+(F1373-40)*(2_Girdiler!$I$21-2_Girdiler!$H$21)/(2_Girdiler!$I$20-2_Girdiler!$H$20),INDEX(2_Girdiler!$B$21:$I$21,G1373)+(F1373-INDEX(2_Girdiler!$B$20:$I$20,G1373))*(INDEX(2_Girdiler!$B$21:$I$21,G1373+1)-INDEX(2_Girdiler!$B$21:$I$21,G1373))/(INDEX(2_Girdiler!$B$20:$I$20,G1373+1)-INDEX(2_Girdiler!$B$20:$I$20,G1373)))</f>
        <v>6.33261214046132</v>
      </c>
      <c r="I1373" s="16" t="n">
        <f aca="false">H1373/2_Girdiler!$B$17</f>
        <v>2.53710422294123</v>
      </c>
      <c r="J1373" s="16" t="n">
        <f aca="false">D1373+I1373</f>
        <v>18.1168219308995</v>
      </c>
    </row>
    <row r="1374" customFormat="false" ht="15" hidden="false" customHeight="false" outlineLevel="0" collapsed="false">
      <c r="A1374" s="0" t="n">
        <v>1362</v>
      </c>
      <c r="B1374" s="7" t="n">
        <v>0.843061</v>
      </c>
      <c r="C1374" s="7" t="n">
        <v>0.06424</v>
      </c>
      <c r="D1374" s="16" t="n">
        <f aca="false">LOGINV(B1374,$B$7,$C$7)</f>
        <v>23.7401487973016</v>
      </c>
      <c r="E1374" s="16" t="n">
        <f aca="false">LOGINV(C1374,$B$8,$C$8)</f>
        <v>40.9351680154633</v>
      </c>
      <c r="F1374" s="16" t="n">
        <f aca="false">$B$5/100*E1374*2_Girdiler!$B$14*2_Girdiler!$B$15*2_Girdiler!$B$16</f>
        <v>1.02992882726906</v>
      </c>
      <c r="G1374" s="16" t="n">
        <f aca="false">MIN(MATCH(F1374,2_Girdiler!$B$20:$I$20,1),7)</f>
        <v>1</v>
      </c>
      <c r="H1374" s="16" t="n">
        <f aca="false">IF(F1374&gt;=40,2_Girdiler!$I$21+(F1374-40)*(2_Girdiler!$I$21-2_Girdiler!$H$21)/(2_Girdiler!$I$20-2_Girdiler!$H$20),INDEX(2_Girdiler!$B$21:$I$21,G1374)+(F1374-INDEX(2_Girdiler!$B$20:$I$20,G1374))*(INDEX(2_Girdiler!$B$21:$I$21,G1374+1)-INDEX(2_Girdiler!$B$21:$I$21,G1374))/(INDEX(2_Girdiler!$B$20:$I$20,G1374+1)-INDEX(2_Girdiler!$B$20:$I$20,G1374)))</f>
        <v>2.26584341999193</v>
      </c>
      <c r="I1374" s="16" t="n">
        <f aca="false">H1374/2_Girdiler!$B$17</f>
        <v>0.907789831727535</v>
      </c>
      <c r="J1374" s="16" t="n">
        <f aca="false">D1374+I1374</f>
        <v>24.6479386290291</v>
      </c>
    </row>
    <row r="1375" customFormat="false" ht="15" hidden="false" customHeight="false" outlineLevel="0" collapsed="false">
      <c r="A1375" s="0" t="n">
        <v>1363</v>
      </c>
      <c r="B1375" s="7" t="n">
        <v>0.455714</v>
      </c>
      <c r="C1375" s="7" t="n">
        <v>0.789388</v>
      </c>
      <c r="D1375" s="16" t="n">
        <f aca="false">LOGINV(B1375,$B$7,$C$7)</f>
        <v>12.7278971022693</v>
      </c>
      <c r="E1375" s="16" t="n">
        <f aca="false">LOGINV(C1375,$B$8,$C$8)</f>
        <v>183.53482437145</v>
      </c>
      <c r="F1375" s="16" t="n">
        <f aca="false">$B$5/100*E1375*2_Girdiler!$B$14*2_Girdiler!$B$15*2_Girdiler!$B$16</f>
        <v>4.61773618118567</v>
      </c>
      <c r="G1375" s="16" t="n">
        <f aca="false">MIN(MATCH(F1375,2_Girdiler!$B$20:$I$20,1),7)</f>
        <v>1</v>
      </c>
      <c r="H1375" s="16" t="n">
        <f aca="false">IF(F1375&gt;=40,2_Girdiler!$I$21+(F1375-40)*(2_Girdiler!$I$21-2_Girdiler!$H$21)/(2_Girdiler!$I$20-2_Girdiler!$H$20),INDEX(2_Girdiler!$B$21:$I$21,G1375)+(F1375-INDEX(2_Girdiler!$B$20:$I$20,G1375))*(INDEX(2_Girdiler!$B$21:$I$21,G1375+1)-INDEX(2_Girdiler!$B$21:$I$21,G1375))/(INDEX(2_Girdiler!$B$20:$I$20,G1375+1)-INDEX(2_Girdiler!$B$20:$I$20,G1375)))</f>
        <v>10.1590195986085</v>
      </c>
      <c r="I1375" s="16" t="n">
        <f aca="false">H1375/2_Girdiler!$B$17</f>
        <v>4.07012003149378</v>
      </c>
      <c r="J1375" s="16" t="n">
        <f aca="false">D1375+I1375</f>
        <v>16.7980171337631</v>
      </c>
    </row>
    <row r="1376" customFormat="false" ht="15" hidden="false" customHeight="false" outlineLevel="0" collapsed="false">
      <c r="A1376" s="0" t="n">
        <v>1364</v>
      </c>
      <c r="B1376" s="7" t="n">
        <v>0.644667</v>
      </c>
      <c r="C1376" s="7" t="n">
        <v>0.342084</v>
      </c>
      <c r="D1376" s="16" t="n">
        <f aca="false">LOGINV(B1376,$B$7,$C$7)</f>
        <v>16.6527288083534</v>
      </c>
      <c r="E1376" s="16" t="n">
        <f aca="false">LOGINV(C1376,$B$8,$C$8)</f>
        <v>83.9860921776263</v>
      </c>
      <c r="F1376" s="16" t="n">
        <f aca="false">$B$5/100*E1376*2_Girdiler!$B$14*2_Girdiler!$B$15*2_Girdiler!$B$16</f>
        <v>2.11309007918908</v>
      </c>
      <c r="G1376" s="16" t="n">
        <f aca="false">MIN(MATCH(F1376,2_Girdiler!$B$20:$I$20,1),7)</f>
        <v>1</v>
      </c>
      <c r="H1376" s="16" t="n">
        <f aca="false">IF(F1376&gt;=40,2_Girdiler!$I$21+(F1376-40)*(2_Girdiler!$I$21-2_Girdiler!$H$21)/(2_Girdiler!$I$20-2_Girdiler!$H$20),INDEX(2_Girdiler!$B$21:$I$21,G1376)+(F1376-INDEX(2_Girdiler!$B$20:$I$20,G1376))*(INDEX(2_Girdiler!$B$21:$I$21,G1376+1)-INDEX(2_Girdiler!$B$21:$I$21,G1376))/(INDEX(2_Girdiler!$B$20:$I$20,G1376+1)-INDEX(2_Girdiler!$B$20:$I$20,G1376)))</f>
        <v>4.64879817421597</v>
      </c>
      <c r="I1376" s="16" t="n">
        <f aca="false">H1376/2_Girdiler!$B$17</f>
        <v>1.86249926851601</v>
      </c>
      <c r="J1376" s="16" t="n">
        <f aca="false">D1376+I1376</f>
        <v>18.5152280768694</v>
      </c>
    </row>
    <row r="1377" customFormat="false" ht="15" hidden="false" customHeight="false" outlineLevel="0" collapsed="false">
      <c r="A1377" s="0" t="n">
        <v>1365</v>
      </c>
      <c r="B1377" s="7" t="n">
        <v>0.201066</v>
      </c>
      <c r="C1377" s="7" t="n">
        <v>0.412694</v>
      </c>
      <c r="D1377" s="16" t="n">
        <f aca="false">LOGINV(B1377,$B$7,$C$7)</f>
        <v>8.48923870006926</v>
      </c>
      <c r="E1377" s="16" t="n">
        <f aca="false">LOGINV(C1377,$B$8,$C$8)</f>
        <v>94.7099068471387</v>
      </c>
      <c r="F1377" s="16" t="n">
        <f aca="false">$B$5/100*E1377*2_Girdiler!$B$14*2_Girdiler!$B$15*2_Girdiler!$B$16</f>
        <v>2.38290125627401</v>
      </c>
      <c r="G1377" s="16" t="n">
        <f aca="false">MIN(MATCH(F1377,2_Girdiler!$B$20:$I$20,1),7)</f>
        <v>1</v>
      </c>
      <c r="H1377" s="16" t="n">
        <f aca="false">IF(F1377&gt;=40,2_Girdiler!$I$21+(F1377-40)*(2_Girdiler!$I$21-2_Girdiler!$H$21)/(2_Girdiler!$I$20-2_Girdiler!$H$20),INDEX(2_Girdiler!$B$21:$I$21,G1377)+(F1377-INDEX(2_Girdiler!$B$20:$I$20,G1377))*(INDEX(2_Girdiler!$B$21:$I$21,G1377+1)-INDEX(2_Girdiler!$B$21:$I$21,G1377))/(INDEX(2_Girdiler!$B$20:$I$20,G1377+1)-INDEX(2_Girdiler!$B$20:$I$20,G1377)))</f>
        <v>5.24238276380282</v>
      </c>
      <c r="I1377" s="16" t="n">
        <f aca="false">H1377/2_Girdiler!$B$17</f>
        <v>2.1003136072928</v>
      </c>
      <c r="J1377" s="16" t="n">
        <f aca="false">D1377+I1377</f>
        <v>10.5895523073621</v>
      </c>
    </row>
    <row r="1378" customFormat="false" ht="15" hidden="false" customHeight="false" outlineLevel="0" collapsed="false">
      <c r="A1378" s="0" t="n">
        <v>1366</v>
      </c>
      <c r="B1378" s="7" t="n">
        <v>0.155061</v>
      </c>
      <c r="C1378" s="7" t="n">
        <v>0.16516</v>
      </c>
      <c r="D1378" s="16" t="n">
        <f aca="false">LOGINV(B1378,$B$7,$C$7)</f>
        <v>7.6910545801245</v>
      </c>
      <c r="E1378" s="16" t="n">
        <f aca="false">LOGINV(C1378,$B$8,$C$8)</f>
        <v>58.256432997258</v>
      </c>
      <c r="F1378" s="16" t="n">
        <f aca="false">$B$5/100*E1378*2_Girdiler!$B$14*2_Girdiler!$B$15*2_Girdiler!$B$16</f>
        <v>1.46573185421101</v>
      </c>
      <c r="G1378" s="16" t="n">
        <f aca="false">MIN(MATCH(F1378,2_Girdiler!$B$20:$I$20,1),7)</f>
        <v>1</v>
      </c>
      <c r="H1378" s="16" t="n">
        <f aca="false">IF(F1378&gt;=40,2_Girdiler!$I$21+(F1378-40)*(2_Girdiler!$I$21-2_Girdiler!$H$21)/(2_Girdiler!$I$20-2_Girdiler!$H$20),INDEX(2_Girdiler!$B$21:$I$21,G1378)+(F1378-INDEX(2_Girdiler!$B$20:$I$20,G1378))*(INDEX(2_Girdiler!$B$21:$I$21,G1378+1)-INDEX(2_Girdiler!$B$21:$I$21,G1378))/(INDEX(2_Girdiler!$B$20:$I$20,G1378+1)-INDEX(2_Girdiler!$B$20:$I$20,G1378)))</f>
        <v>3.22461007926422</v>
      </c>
      <c r="I1378" s="16" t="n">
        <f aca="false">H1378/2_Girdiler!$B$17</f>
        <v>1.29191108944881</v>
      </c>
      <c r="J1378" s="16" t="n">
        <f aca="false">D1378+I1378</f>
        <v>8.98296566957331</v>
      </c>
    </row>
    <row r="1379" customFormat="false" ht="15" hidden="false" customHeight="false" outlineLevel="0" collapsed="false">
      <c r="A1379" s="0" t="n">
        <v>1367</v>
      </c>
      <c r="B1379" s="7" t="n">
        <v>0.820226</v>
      </c>
      <c r="C1379" s="7" t="n">
        <v>0.05774</v>
      </c>
      <c r="D1379" s="16" t="n">
        <f aca="false">LOGINV(B1379,$B$7,$C$7)</f>
        <v>22.5673634419327</v>
      </c>
      <c r="E1379" s="16" t="n">
        <f aca="false">LOGINV(C1379,$B$8,$C$8)</f>
        <v>39.5351959353692</v>
      </c>
      <c r="F1379" s="16" t="n">
        <f aca="false">$B$5/100*E1379*2_Girdiler!$B$14*2_Girdiler!$B$15*2_Girdiler!$B$16</f>
        <v>0.994705529733889</v>
      </c>
      <c r="G1379" s="16" t="n">
        <f aca="false">MIN(MATCH(F1379,2_Girdiler!$B$20:$I$20,1),7)</f>
        <v>1</v>
      </c>
      <c r="H1379" s="16" t="n">
        <f aca="false">IF(F1379&gt;=40,2_Girdiler!$I$21+(F1379-40)*(2_Girdiler!$I$21-2_Girdiler!$H$21)/(2_Girdiler!$I$20-2_Girdiler!$H$20),INDEX(2_Girdiler!$B$21:$I$21,G1379)+(F1379-INDEX(2_Girdiler!$B$20:$I$20,G1379))*(INDEX(2_Girdiler!$B$21:$I$21,G1379+1)-INDEX(2_Girdiler!$B$21:$I$21,G1379))/(INDEX(2_Girdiler!$B$20:$I$20,G1379+1)-INDEX(2_Girdiler!$B$20:$I$20,G1379)))</f>
        <v>2.18835216541455</v>
      </c>
      <c r="I1379" s="16" t="n">
        <f aca="false">H1379/2_Girdiler!$B$17</f>
        <v>0.876743656015447</v>
      </c>
      <c r="J1379" s="16" t="n">
        <f aca="false">D1379+I1379</f>
        <v>23.4441070979482</v>
      </c>
    </row>
    <row r="1380" customFormat="false" ht="15" hidden="false" customHeight="false" outlineLevel="0" collapsed="false">
      <c r="A1380" s="0" t="n">
        <v>1368</v>
      </c>
      <c r="B1380" s="7" t="n">
        <v>0.843916</v>
      </c>
      <c r="C1380" s="7" t="n">
        <v>0.137888</v>
      </c>
      <c r="D1380" s="16" t="n">
        <f aca="false">LOGINV(B1380,$B$7,$C$7)</f>
        <v>23.7873733701442</v>
      </c>
      <c r="E1380" s="16" t="n">
        <f aca="false">LOGINV(C1380,$B$8,$C$8)</f>
        <v>54.040091369603</v>
      </c>
      <c r="F1380" s="16" t="n">
        <f aca="false">$B$5/100*E1380*2_Girdiler!$B$14*2_Girdiler!$B$15*2_Girdiler!$B$16</f>
        <v>1.35964869885921</v>
      </c>
      <c r="G1380" s="16" t="n">
        <f aca="false">MIN(MATCH(F1380,2_Girdiler!$B$20:$I$20,1),7)</f>
        <v>1</v>
      </c>
      <c r="H1380" s="16" t="n">
        <f aca="false">IF(F1380&gt;=40,2_Girdiler!$I$21+(F1380-40)*(2_Girdiler!$I$21-2_Girdiler!$H$21)/(2_Girdiler!$I$20-2_Girdiler!$H$20),INDEX(2_Girdiler!$B$21:$I$21,G1380)+(F1380-INDEX(2_Girdiler!$B$20:$I$20,G1380))*(INDEX(2_Girdiler!$B$21:$I$21,G1380+1)-INDEX(2_Girdiler!$B$21:$I$21,G1380))/(INDEX(2_Girdiler!$B$20:$I$20,G1380+1)-INDEX(2_Girdiler!$B$20:$I$20,G1380)))</f>
        <v>2.99122713749026</v>
      </c>
      <c r="I1380" s="16" t="n">
        <f aca="false">H1380/2_Girdiler!$B$17</f>
        <v>1.19840830828937</v>
      </c>
      <c r="J1380" s="16" t="n">
        <f aca="false">D1380+I1380</f>
        <v>24.9857816784335</v>
      </c>
    </row>
    <row r="1381" customFormat="false" ht="15" hidden="false" customHeight="false" outlineLevel="0" collapsed="false">
      <c r="A1381" s="0" t="n">
        <v>1369</v>
      </c>
      <c r="B1381" s="7" t="n">
        <v>0.167973</v>
      </c>
      <c r="C1381" s="7" t="n">
        <v>0.093338</v>
      </c>
      <c r="D1381" s="16" t="n">
        <f aca="false">LOGINV(B1381,$B$7,$C$7)</f>
        <v>7.9205941732196</v>
      </c>
      <c r="E1381" s="16" t="n">
        <f aca="false">LOGINV(C1381,$B$8,$C$8)</f>
        <v>46.5655767186719</v>
      </c>
      <c r="F1381" s="16" t="n">
        <f aca="false">$B$5/100*E1381*2_Girdiler!$B$14*2_Girdiler!$B$15*2_Girdiler!$B$16</f>
        <v>1.17158991024178</v>
      </c>
      <c r="G1381" s="16" t="n">
        <f aca="false">MIN(MATCH(F1381,2_Girdiler!$B$20:$I$20,1),7)</f>
        <v>1</v>
      </c>
      <c r="H1381" s="16" t="n">
        <f aca="false">IF(F1381&gt;=40,2_Girdiler!$I$21+(F1381-40)*(2_Girdiler!$I$21-2_Girdiler!$H$21)/(2_Girdiler!$I$20-2_Girdiler!$H$20),INDEX(2_Girdiler!$B$21:$I$21,G1381)+(F1381-INDEX(2_Girdiler!$B$20:$I$20,G1381))*(INDEX(2_Girdiler!$B$21:$I$21,G1381+1)-INDEX(2_Girdiler!$B$21:$I$21,G1381))/(INDEX(2_Girdiler!$B$20:$I$20,G1381+1)-INDEX(2_Girdiler!$B$20:$I$20,G1381)))</f>
        <v>2.57749780253192</v>
      </c>
      <c r="I1381" s="16" t="n">
        <f aca="false">H1381/2_Girdiler!$B$17</f>
        <v>1.03265136319388</v>
      </c>
      <c r="J1381" s="16" t="n">
        <f aca="false">D1381+I1381</f>
        <v>8.95324553641348</v>
      </c>
    </row>
    <row r="1382" customFormat="false" ht="15" hidden="false" customHeight="false" outlineLevel="0" collapsed="false">
      <c r="A1382" s="0" t="n">
        <v>1370</v>
      </c>
      <c r="B1382" s="7" t="n">
        <v>0.326443</v>
      </c>
      <c r="C1382" s="7" t="n">
        <v>0.550183</v>
      </c>
      <c r="D1382" s="16" t="n">
        <f aca="false">LOGINV(B1382,$B$7,$C$7)</f>
        <v>10.539242865771</v>
      </c>
      <c r="E1382" s="16" t="n">
        <f aca="false">LOGINV(C1382,$B$8,$C$8)</f>
        <v>118.467888085484</v>
      </c>
      <c r="F1382" s="16" t="n">
        <f aca="false">$B$5/100*E1382*2_Girdiler!$B$14*2_Girdiler!$B$15*2_Girdiler!$B$16</f>
        <v>2.98065206423077</v>
      </c>
      <c r="G1382" s="16" t="n">
        <f aca="false">MIN(MATCH(F1382,2_Girdiler!$B$20:$I$20,1),7)</f>
        <v>1</v>
      </c>
      <c r="H1382" s="16" t="n">
        <f aca="false">IF(F1382&gt;=40,2_Girdiler!$I$21+(F1382-40)*(2_Girdiler!$I$21-2_Girdiler!$H$21)/(2_Girdiler!$I$20-2_Girdiler!$H$20),INDEX(2_Girdiler!$B$21:$I$21,G1382)+(F1382-INDEX(2_Girdiler!$B$20:$I$20,G1382))*(INDEX(2_Girdiler!$B$21:$I$21,G1382+1)-INDEX(2_Girdiler!$B$21:$I$21,G1382))/(INDEX(2_Girdiler!$B$20:$I$20,G1382+1)-INDEX(2_Girdiler!$B$20:$I$20,G1382)))</f>
        <v>6.5574345413077</v>
      </c>
      <c r="I1382" s="16" t="n">
        <f aca="false">H1382/2_Girdiler!$B$17</f>
        <v>2.6271773002034</v>
      </c>
      <c r="J1382" s="16" t="n">
        <f aca="false">D1382+I1382</f>
        <v>13.1664201659744</v>
      </c>
    </row>
    <row r="1383" customFormat="false" ht="15" hidden="false" customHeight="false" outlineLevel="0" collapsed="false">
      <c r="A1383" s="0" t="n">
        <v>1371</v>
      </c>
      <c r="B1383" s="7" t="n">
        <v>0.440039</v>
      </c>
      <c r="C1383" s="7" t="n">
        <v>0.879552</v>
      </c>
      <c r="D1383" s="16" t="n">
        <f aca="false">LOGINV(B1383,$B$7,$C$7)</f>
        <v>12.4498039273394</v>
      </c>
      <c r="E1383" s="16" t="n">
        <f aca="false">LOGINV(C1383,$B$8,$C$8)</f>
        <v>232.813873812933</v>
      </c>
      <c r="F1383" s="16" t="n">
        <f aca="false">$B$5/100*E1383*2_Girdiler!$B$14*2_Girdiler!$B$15*2_Girdiler!$B$16</f>
        <v>5.8575970651334</v>
      </c>
      <c r="G1383" s="16" t="n">
        <f aca="false">MIN(MATCH(F1383,2_Girdiler!$B$20:$I$20,1),7)</f>
        <v>2</v>
      </c>
      <c r="H1383" s="16" t="n">
        <f aca="false">IF(F1383&gt;=40,2_Girdiler!$I$21+(F1383-40)*(2_Girdiler!$I$21-2_Girdiler!$H$21)/(2_Girdiler!$I$20-2_Girdiler!$H$20),INDEX(2_Girdiler!$B$21:$I$21,G1383)+(F1383-INDEX(2_Girdiler!$B$20:$I$20,G1383))*(INDEX(2_Girdiler!$B$21:$I$21,G1383+1)-INDEX(2_Girdiler!$B$21:$I$21,G1383))/(INDEX(2_Girdiler!$B$20:$I$20,G1383+1)-INDEX(2_Girdiler!$B$20:$I$20,G1383)))</f>
        <v>12.3721553042134</v>
      </c>
      <c r="I1383" s="16" t="n">
        <f aca="false">H1383/2_Girdiler!$B$17</f>
        <v>4.95679299047013</v>
      </c>
      <c r="J1383" s="16" t="n">
        <f aca="false">D1383+I1383</f>
        <v>17.4065969178096</v>
      </c>
    </row>
    <row r="1384" customFormat="false" ht="15" hidden="false" customHeight="false" outlineLevel="0" collapsed="false">
      <c r="A1384" s="0" t="n">
        <v>1372</v>
      </c>
      <c r="B1384" s="7" t="n">
        <v>0.637616</v>
      </c>
      <c r="C1384" s="7" t="n">
        <v>0.353767</v>
      </c>
      <c r="D1384" s="16" t="n">
        <f aca="false">LOGINV(B1384,$B$7,$C$7)</f>
        <v>16.4785086052642</v>
      </c>
      <c r="E1384" s="16" t="n">
        <f aca="false">LOGINV(C1384,$B$8,$C$8)</f>
        <v>85.7174842479385</v>
      </c>
      <c r="F1384" s="16" t="n">
        <f aca="false">$B$5/100*E1384*2_Girdiler!$B$14*2_Girdiler!$B$15*2_Girdiler!$B$16</f>
        <v>2.15665190367813</v>
      </c>
      <c r="G1384" s="16" t="n">
        <f aca="false">MIN(MATCH(F1384,2_Girdiler!$B$20:$I$20,1),7)</f>
        <v>1</v>
      </c>
      <c r="H1384" s="16" t="n">
        <f aca="false">IF(F1384&gt;=40,2_Girdiler!$I$21+(F1384-40)*(2_Girdiler!$I$21-2_Girdiler!$H$21)/(2_Girdiler!$I$20-2_Girdiler!$H$20),INDEX(2_Girdiler!$B$21:$I$21,G1384)+(F1384-INDEX(2_Girdiler!$B$20:$I$20,G1384))*(INDEX(2_Girdiler!$B$21:$I$21,G1384+1)-INDEX(2_Girdiler!$B$21:$I$21,G1384))/(INDEX(2_Girdiler!$B$20:$I$20,G1384+1)-INDEX(2_Girdiler!$B$20:$I$20,G1384)))</f>
        <v>4.74463418809189</v>
      </c>
      <c r="I1384" s="16" t="n">
        <f aca="false">H1384/2_Girdiler!$B$17</f>
        <v>1.90089510740861</v>
      </c>
      <c r="J1384" s="16" t="n">
        <f aca="false">D1384+I1384</f>
        <v>18.3794037126728</v>
      </c>
    </row>
    <row r="1385" customFormat="false" ht="15" hidden="false" customHeight="false" outlineLevel="0" collapsed="false">
      <c r="A1385" s="0" t="n">
        <v>1373</v>
      </c>
      <c r="B1385" s="7" t="n">
        <v>0.443636</v>
      </c>
      <c r="C1385" s="7" t="n">
        <v>0.219635</v>
      </c>
      <c r="D1385" s="16" t="n">
        <f aca="false">LOGINV(B1385,$B$7,$C$7)</f>
        <v>12.5132074621871</v>
      </c>
      <c r="E1385" s="16" t="n">
        <f aca="false">LOGINV(C1385,$B$8,$C$8)</f>
        <v>66.2862363759047</v>
      </c>
      <c r="F1385" s="16" t="n">
        <f aca="false">$B$5/100*E1385*2_Girdiler!$B$14*2_Girdiler!$B$15*2_Girdiler!$B$16</f>
        <v>1.66776170721776</v>
      </c>
      <c r="G1385" s="16" t="n">
        <f aca="false">MIN(MATCH(F1385,2_Girdiler!$B$20:$I$20,1),7)</f>
        <v>1</v>
      </c>
      <c r="H1385" s="16" t="n">
        <f aca="false">IF(F1385&gt;=40,2_Girdiler!$I$21+(F1385-40)*(2_Girdiler!$I$21-2_Girdiler!$H$21)/(2_Girdiler!$I$20-2_Girdiler!$H$20),INDEX(2_Girdiler!$B$21:$I$21,G1385)+(F1385-INDEX(2_Girdiler!$B$20:$I$20,G1385))*(INDEX(2_Girdiler!$B$21:$I$21,G1385+1)-INDEX(2_Girdiler!$B$21:$I$21,G1385))/(INDEX(2_Girdiler!$B$20:$I$20,G1385+1)-INDEX(2_Girdiler!$B$20:$I$20,G1385)))</f>
        <v>3.66907575587908</v>
      </c>
      <c r="I1385" s="16" t="n">
        <f aca="false">H1385/2_Girdiler!$B$17</f>
        <v>1.46998227399002</v>
      </c>
      <c r="J1385" s="16" t="n">
        <f aca="false">D1385+I1385</f>
        <v>13.9831897361771</v>
      </c>
    </row>
    <row r="1386" customFormat="false" ht="15" hidden="false" customHeight="false" outlineLevel="0" collapsed="false">
      <c r="A1386" s="0" t="n">
        <v>1374</v>
      </c>
      <c r="B1386" s="7" t="n">
        <v>0.699046</v>
      </c>
      <c r="C1386" s="7" t="n">
        <v>0.527073</v>
      </c>
      <c r="D1386" s="16" t="n">
        <f aca="false">LOGINV(B1386,$B$7,$C$7)</f>
        <v>18.1119609750137</v>
      </c>
      <c r="E1386" s="16" t="n">
        <f aca="false">LOGINV(C1386,$B$8,$C$8)</f>
        <v>114.099131734344</v>
      </c>
      <c r="F1386" s="16" t="n">
        <f aca="false">$B$5/100*E1386*2_Girdiler!$B$14*2_Girdiler!$B$15*2_Girdiler!$B$16</f>
        <v>2.87073415443609</v>
      </c>
      <c r="G1386" s="16" t="n">
        <f aca="false">MIN(MATCH(F1386,2_Girdiler!$B$20:$I$20,1),7)</f>
        <v>1</v>
      </c>
      <c r="H1386" s="16" t="n">
        <f aca="false">IF(F1386&gt;=40,2_Girdiler!$I$21+(F1386-40)*(2_Girdiler!$I$21-2_Girdiler!$H$21)/(2_Girdiler!$I$20-2_Girdiler!$H$20),INDEX(2_Girdiler!$B$21:$I$21,G1386)+(F1386-INDEX(2_Girdiler!$B$20:$I$20,G1386))*(INDEX(2_Girdiler!$B$21:$I$21,G1386+1)-INDEX(2_Girdiler!$B$21:$I$21,G1386))/(INDEX(2_Girdiler!$B$20:$I$20,G1386+1)-INDEX(2_Girdiler!$B$20:$I$20,G1386)))</f>
        <v>6.31561513975939</v>
      </c>
      <c r="I1386" s="16" t="n">
        <f aca="false">H1386/2_Girdiler!$B$17</f>
        <v>2.53029452714719</v>
      </c>
      <c r="J1386" s="16" t="n">
        <f aca="false">D1386+I1386</f>
        <v>20.6422555021609</v>
      </c>
    </row>
    <row r="1387" customFormat="false" ht="15" hidden="false" customHeight="false" outlineLevel="0" collapsed="false">
      <c r="A1387" s="0" t="n">
        <v>1375</v>
      </c>
      <c r="B1387" s="7" t="n">
        <v>0.629202</v>
      </c>
      <c r="C1387" s="7" t="n">
        <v>0.031248</v>
      </c>
      <c r="D1387" s="16" t="n">
        <f aca="false">LOGINV(B1387,$B$7,$C$7)</f>
        <v>16.2744662342565</v>
      </c>
      <c r="E1387" s="16" t="n">
        <f aca="false">LOGINV(C1387,$B$8,$C$8)</f>
        <v>32.8127563487317</v>
      </c>
      <c r="F1387" s="16" t="n">
        <f aca="false">$B$5/100*E1387*2_Girdiler!$B$14*2_Girdiler!$B$15*2_Girdiler!$B$16</f>
        <v>0.82556894973409</v>
      </c>
      <c r="G1387" s="16" t="n">
        <f aca="false">MIN(MATCH(F1387,2_Girdiler!$B$20:$I$20,1),7)</f>
        <v>1</v>
      </c>
      <c r="H1387" s="16" t="n">
        <f aca="false">IF(F1387&gt;=40,2_Girdiler!$I$21+(F1387-40)*(2_Girdiler!$I$21-2_Girdiler!$H$21)/(2_Girdiler!$I$20-2_Girdiler!$H$20),INDEX(2_Girdiler!$B$21:$I$21,G1387)+(F1387-INDEX(2_Girdiler!$B$20:$I$20,G1387))*(INDEX(2_Girdiler!$B$21:$I$21,G1387+1)-INDEX(2_Girdiler!$B$21:$I$21,G1387))/(INDEX(2_Girdiler!$B$20:$I$20,G1387+1)-INDEX(2_Girdiler!$B$20:$I$20,G1387)))</f>
        <v>1.816251689415</v>
      </c>
      <c r="I1387" s="16" t="n">
        <f aca="false">H1387/2_Girdiler!$B$17</f>
        <v>0.727664939669471</v>
      </c>
      <c r="J1387" s="16" t="n">
        <f aca="false">D1387+I1387</f>
        <v>17.002131173926</v>
      </c>
    </row>
    <row r="1388" customFormat="false" ht="15" hidden="false" customHeight="false" outlineLevel="0" collapsed="false">
      <c r="A1388" s="0" t="n">
        <v>1376</v>
      </c>
      <c r="B1388" s="7" t="n">
        <v>0.874447</v>
      </c>
      <c r="C1388" s="7" t="n">
        <v>0.893147</v>
      </c>
      <c r="D1388" s="16" t="n">
        <f aca="false">LOGINV(B1388,$B$7,$C$7)</f>
        <v>25.6747922874186</v>
      </c>
      <c r="E1388" s="16" t="n">
        <f aca="false">LOGINV(C1388,$B$8,$C$8)</f>
        <v>243.683225264215</v>
      </c>
      <c r="F1388" s="16" t="n">
        <f aca="false">$B$5/100*E1388*2_Girdiler!$B$14*2_Girdiler!$B$15*2_Girdiler!$B$16</f>
        <v>6.13106994764766</v>
      </c>
      <c r="G1388" s="16" t="n">
        <f aca="false">MIN(MATCH(F1388,2_Girdiler!$B$20:$I$20,1),7)</f>
        <v>2</v>
      </c>
      <c r="H1388" s="16" t="n">
        <f aca="false">IF(F1388&gt;=40,2_Girdiler!$I$21+(F1388-40)*(2_Girdiler!$I$21-2_Girdiler!$H$21)/(2_Girdiler!$I$20-2_Girdiler!$H$20),INDEX(2_Girdiler!$B$21:$I$21,G1388)+(F1388-INDEX(2_Girdiler!$B$20:$I$20,G1388))*(INDEX(2_Girdiler!$B$21:$I$21,G1388+1)-INDEX(2_Girdiler!$B$21:$I$21,G1388))/(INDEX(2_Girdiler!$B$20:$I$20,G1388+1)-INDEX(2_Girdiler!$B$20:$I$20,G1388)))</f>
        <v>12.8097119162363</v>
      </c>
      <c r="I1388" s="16" t="n">
        <f aca="false">H1388/2_Girdiler!$B$17</f>
        <v>5.13209612028696</v>
      </c>
      <c r="J1388" s="16" t="n">
        <f aca="false">D1388+I1388</f>
        <v>30.8068884077055</v>
      </c>
    </row>
    <row r="1389" customFormat="false" ht="15" hidden="false" customHeight="false" outlineLevel="0" collapsed="false">
      <c r="A1389" s="0" t="n">
        <v>1377</v>
      </c>
      <c r="B1389" s="7" t="n">
        <v>0.723141</v>
      </c>
      <c r="C1389" s="7" t="n">
        <v>0.084171</v>
      </c>
      <c r="D1389" s="16" t="n">
        <f aca="false">LOGINV(B1389,$B$7,$C$7)</f>
        <v>18.8382838138803</v>
      </c>
      <c r="E1389" s="16" t="n">
        <f aca="false">LOGINV(C1389,$B$8,$C$8)</f>
        <v>44.881246047176</v>
      </c>
      <c r="F1389" s="16" t="n">
        <f aca="false">$B$5/100*E1389*2_Girdiler!$B$14*2_Girdiler!$B$15*2_Girdiler!$B$16</f>
        <v>1.12921215054695</v>
      </c>
      <c r="G1389" s="16" t="n">
        <f aca="false">MIN(MATCH(F1389,2_Girdiler!$B$20:$I$20,1),7)</f>
        <v>1</v>
      </c>
      <c r="H1389" s="16" t="n">
        <f aca="false">IF(F1389&gt;=40,2_Girdiler!$I$21+(F1389-40)*(2_Girdiler!$I$21-2_Girdiler!$H$21)/(2_Girdiler!$I$20-2_Girdiler!$H$20),INDEX(2_Girdiler!$B$21:$I$21,G1389)+(F1389-INDEX(2_Girdiler!$B$20:$I$20,G1389))*(INDEX(2_Girdiler!$B$21:$I$21,G1389+1)-INDEX(2_Girdiler!$B$21:$I$21,G1389))/(INDEX(2_Girdiler!$B$20:$I$20,G1389+1)-INDEX(2_Girdiler!$B$20:$I$20,G1389)))</f>
        <v>2.48426673120328</v>
      </c>
      <c r="I1389" s="16" t="n">
        <f aca="false">H1389/2_Girdiler!$B$17</f>
        <v>0.995299171155162</v>
      </c>
      <c r="J1389" s="16" t="n">
        <f aca="false">D1389+I1389</f>
        <v>19.8335829850355</v>
      </c>
    </row>
    <row r="1390" customFormat="false" ht="15" hidden="false" customHeight="false" outlineLevel="0" collapsed="false">
      <c r="A1390" s="0" t="n">
        <v>1378</v>
      </c>
      <c r="B1390" s="7" t="n">
        <v>0.346935</v>
      </c>
      <c r="C1390" s="7" t="n">
        <v>0.27448</v>
      </c>
      <c r="D1390" s="16" t="n">
        <f aca="false">LOGINV(B1390,$B$7,$C$7)</f>
        <v>10.8743036533475</v>
      </c>
      <c r="E1390" s="16" t="n">
        <f aca="false">LOGINV(C1390,$B$8,$C$8)</f>
        <v>74.1706490311956</v>
      </c>
      <c r="F1390" s="16" t="n">
        <f aca="false">$B$5/100*E1390*2_Girdiler!$B$14*2_Girdiler!$B$15*2_Girdiler!$B$16</f>
        <v>1.86613352962488</v>
      </c>
      <c r="G1390" s="16" t="n">
        <f aca="false">MIN(MATCH(F1390,2_Girdiler!$B$20:$I$20,1),7)</f>
        <v>1</v>
      </c>
      <c r="H1390" s="16" t="n">
        <f aca="false">IF(F1390&gt;=40,2_Girdiler!$I$21+(F1390-40)*(2_Girdiler!$I$21-2_Girdiler!$H$21)/(2_Girdiler!$I$20-2_Girdiler!$H$20),INDEX(2_Girdiler!$B$21:$I$21,G1390)+(F1390-INDEX(2_Girdiler!$B$20:$I$20,G1390))*(INDEX(2_Girdiler!$B$21:$I$21,G1390+1)-INDEX(2_Girdiler!$B$21:$I$21,G1390))/(INDEX(2_Girdiler!$B$20:$I$20,G1390+1)-INDEX(2_Girdiler!$B$20:$I$20,G1390)))</f>
        <v>4.10549376517474</v>
      </c>
      <c r="I1390" s="16" t="n">
        <f aca="false">H1390/2_Girdiler!$B$17</f>
        <v>1.64482923284244</v>
      </c>
      <c r="J1390" s="16" t="n">
        <f aca="false">D1390+I1390</f>
        <v>12.51913288619</v>
      </c>
    </row>
    <row r="1391" customFormat="false" ht="15" hidden="false" customHeight="false" outlineLevel="0" collapsed="false">
      <c r="A1391" s="0" t="n">
        <v>1379</v>
      </c>
      <c r="B1391" s="7" t="n">
        <v>0.42267</v>
      </c>
      <c r="C1391" s="7" t="n">
        <v>0.102097</v>
      </c>
      <c r="D1391" s="16" t="n">
        <f aca="false">LOGINV(B1391,$B$7,$C$7)</f>
        <v>12.1468430008629</v>
      </c>
      <c r="E1391" s="16" t="n">
        <f aca="false">LOGINV(C1391,$B$8,$C$8)</f>
        <v>48.1173232002357</v>
      </c>
      <c r="F1391" s="16" t="n">
        <f aca="false">$B$5/100*E1391*2_Girdiler!$B$14*2_Girdiler!$B$15*2_Girdiler!$B$16</f>
        <v>1.21063185171793</v>
      </c>
      <c r="G1391" s="16" t="n">
        <f aca="false">MIN(MATCH(F1391,2_Girdiler!$B$20:$I$20,1),7)</f>
        <v>1</v>
      </c>
      <c r="H1391" s="16" t="n">
        <f aca="false">IF(F1391&gt;=40,2_Girdiler!$I$21+(F1391-40)*(2_Girdiler!$I$21-2_Girdiler!$H$21)/(2_Girdiler!$I$20-2_Girdiler!$H$20),INDEX(2_Girdiler!$B$21:$I$21,G1391)+(F1391-INDEX(2_Girdiler!$B$20:$I$20,G1391))*(INDEX(2_Girdiler!$B$21:$I$21,G1391+1)-INDEX(2_Girdiler!$B$21:$I$21,G1391))/(INDEX(2_Girdiler!$B$20:$I$20,G1391+1)-INDEX(2_Girdiler!$B$20:$I$20,G1391)))</f>
        <v>2.66339007377944</v>
      </c>
      <c r="I1391" s="16" t="n">
        <f aca="false">H1391/2_Girdiler!$B$17</f>
        <v>1.06706333084112</v>
      </c>
      <c r="J1391" s="16" t="n">
        <f aca="false">D1391+I1391</f>
        <v>13.213906331704</v>
      </c>
    </row>
    <row r="1392" customFormat="false" ht="15" hidden="false" customHeight="false" outlineLevel="0" collapsed="false">
      <c r="A1392" s="0" t="n">
        <v>1380</v>
      </c>
      <c r="B1392" s="7" t="n">
        <v>0.228429</v>
      </c>
      <c r="C1392" s="7" t="n">
        <v>0.447483</v>
      </c>
      <c r="D1392" s="16" t="n">
        <f aca="false">LOGINV(B1392,$B$7,$C$7)</f>
        <v>8.94484490189402</v>
      </c>
      <c r="E1392" s="16" t="n">
        <f aca="false">LOGINV(C1392,$B$8,$C$8)</f>
        <v>100.284200431824</v>
      </c>
      <c r="F1392" s="16" t="n">
        <f aca="false">$B$5/100*E1392*2_Girdiler!$B$14*2_Girdiler!$B$15*2_Girdiler!$B$16</f>
        <v>2.52315048286469</v>
      </c>
      <c r="G1392" s="16" t="n">
        <f aca="false">MIN(MATCH(F1392,2_Girdiler!$B$20:$I$20,1),7)</f>
        <v>1</v>
      </c>
      <c r="H1392" s="16" t="n">
        <f aca="false">IF(F1392&gt;=40,2_Girdiler!$I$21+(F1392-40)*(2_Girdiler!$I$21-2_Girdiler!$H$21)/(2_Girdiler!$I$20-2_Girdiler!$H$20),INDEX(2_Girdiler!$B$21:$I$21,G1392)+(F1392-INDEX(2_Girdiler!$B$20:$I$20,G1392))*(INDEX(2_Girdiler!$B$21:$I$21,G1392+1)-INDEX(2_Girdiler!$B$21:$I$21,G1392))/(INDEX(2_Girdiler!$B$20:$I$20,G1392+1)-INDEX(2_Girdiler!$B$20:$I$20,G1392)))</f>
        <v>5.55093106230232</v>
      </c>
      <c r="I1392" s="16" t="n">
        <f aca="false">H1392/2_Girdiler!$B$17</f>
        <v>2.22393071406343</v>
      </c>
      <c r="J1392" s="16" t="n">
        <f aca="false">D1392+I1392</f>
        <v>11.1687756159574</v>
      </c>
    </row>
    <row r="1393" customFormat="false" ht="15" hidden="false" customHeight="false" outlineLevel="0" collapsed="false">
      <c r="A1393" s="0" t="n">
        <v>1381</v>
      </c>
      <c r="B1393" s="7" t="n">
        <v>0.866222</v>
      </c>
      <c r="C1393" s="7" t="n">
        <v>0.836892</v>
      </c>
      <c r="D1393" s="16" t="n">
        <f aca="false">LOGINV(B1393,$B$7,$C$7)</f>
        <v>25.1232586950086</v>
      </c>
      <c r="E1393" s="16" t="n">
        <f aca="false">LOGINV(C1393,$B$8,$C$8)</f>
        <v>205.810922889366</v>
      </c>
      <c r="F1393" s="16" t="n">
        <f aca="false">$B$5/100*E1393*2_Girdiler!$B$14*2_Girdiler!$B$15*2_Girdiler!$B$16</f>
        <v>5.17820281989645</v>
      </c>
      <c r="G1393" s="16" t="n">
        <f aca="false">MIN(MATCH(F1393,2_Girdiler!$B$20:$I$20,1),7)</f>
        <v>2</v>
      </c>
      <c r="H1393" s="16" t="n">
        <f aca="false">IF(F1393&gt;=40,2_Girdiler!$I$21+(F1393-40)*(2_Girdiler!$I$21-2_Girdiler!$H$21)/(2_Girdiler!$I$20-2_Girdiler!$H$20),INDEX(2_Girdiler!$B$21:$I$21,G1393)+(F1393-INDEX(2_Girdiler!$B$20:$I$20,G1393))*(INDEX(2_Girdiler!$B$21:$I$21,G1393+1)-INDEX(2_Girdiler!$B$21:$I$21,G1393))/(INDEX(2_Girdiler!$B$20:$I$20,G1393+1)-INDEX(2_Girdiler!$B$20:$I$20,G1393)))</f>
        <v>11.2851245118343</v>
      </c>
      <c r="I1393" s="16" t="n">
        <f aca="false">H1393/2_Girdiler!$B$17</f>
        <v>4.52128385890798</v>
      </c>
      <c r="J1393" s="16" t="n">
        <f aca="false">D1393+I1393</f>
        <v>29.6445425539166</v>
      </c>
    </row>
    <row r="1394" customFormat="false" ht="15" hidden="false" customHeight="false" outlineLevel="0" collapsed="false">
      <c r="A1394" s="0" t="n">
        <v>1382</v>
      </c>
      <c r="B1394" s="7" t="n">
        <v>0.652098</v>
      </c>
      <c r="C1394" s="7" t="n">
        <v>0.02216</v>
      </c>
      <c r="D1394" s="16" t="n">
        <f aca="false">LOGINV(B1394,$B$7,$C$7)</f>
        <v>16.8396849333948</v>
      </c>
      <c r="E1394" s="16" t="n">
        <f aca="false">LOGINV(C1394,$B$8,$C$8)</f>
        <v>29.8174940631385</v>
      </c>
      <c r="F1394" s="16" t="n">
        <f aca="false">$B$5/100*E1394*2_Girdiler!$B$14*2_Girdiler!$B$15*2_Girdiler!$B$16</f>
        <v>0.750208150628564</v>
      </c>
      <c r="G1394" s="16" t="n">
        <f aca="false">MIN(MATCH(F1394,2_Girdiler!$B$20:$I$20,1),7)</f>
        <v>1</v>
      </c>
      <c r="H1394" s="16" t="n">
        <f aca="false">IF(F1394&gt;=40,2_Girdiler!$I$21+(F1394-40)*(2_Girdiler!$I$21-2_Girdiler!$H$21)/(2_Girdiler!$I$20-2_Girdiler!$H$20),INDEX(2_Girdiler!$B$21:$I$21,G1394)+(F1394-INDEX(2_Girdiler!$B$20:$I$20,G1394))*(INDEX(2_Girdiler!$B$21:$I$21,G1394+1)-INDEX(2_Girdiler!$B$21:$I$21,G1394))/(INDEX(2_Girdiler!$B$20:$I$20,G1394+1)-INDEX(2_Girdiler!$B$20:$I$20,G1394)))</f>
        <v>1.65045793138284</v>
      </c>
      <c r="I1394" s="16" t="n">
        <f aca="false">H1394/2_Girdiler!$B$17</f>
        <v>0.661241158406587</v>
      </c>
      <c r="J1394" s="16" t="n">
        <f aca="false">D1394+I1394</f>
        <v>17.5009260918014</v>
      </c>
    </row>
    <row r="1395" customFormat="false" ht="15" hidden="false" customHeight="false" outlineLevel="0" collapsed="false">
      <c r="A1395" s="0" t="n">
        <v>1383</v>
      </c>
      <c r="B1395" s="7" t="n">
        <v>0.497803</v>
      </c>
      <c r="C1395" s="7" t="n">
        <v>0.931073</v>
      </c>
      <c r="D1395" s="16" t="n">
        <f aca="false">LOGINV(B1395,$B$7,$C$7)</f>
        <v>13.5005489549484</v>
      </c>
      <c r="E1395" s="16" t="n">
        <f aca="false">LOGINV(C1395,$B$8,$C$8)</f>
        <v>284.587677865003</v>
      </c>
      <c r="F1395" s="16" t="n">
        <f aca="false">$B$5/100*E1395*2_Girdiler!$B$14*2_Girdiler!$B$15*2_Girdiler!$B$16</f>
        <v>7.16022597508347</v>
      </c>
      <c r="G1395" s="16" t="n">
        <f aca="false">MIN(MATCH(F1395,2_Girdiler!$B$20:$I$20,1),7)</f>
        <v>2</v>
      </c>
      <c r="H1395" s="16" t="n">
        <f aca="false">IF(F1395&gt;=40,2_Girdiler!$I$21+(F1395-40)*(2_Girdiler!$I$21-2_Girdiler!$H$21)/(2_Girdiler!$I$20-2_Girdiler!$H$20),INDEX(2_Girdiler!$B$21:$I$21,G1395)+(F1395-INDEX(2_Girdiler!$B$20:$I$20,G1395))*(INDEX(2_Girdiler!$B$21:$I$21,G1395+1)-INDEX(2_Girdiler!$B$21:$I$21,G1395))/(INDEX(2_Girdiler!$B$20:$I$20,G1395+1)-INDEX(2_Girdiler!$B$20:$I$20,G1395)))</f>
        <v>14.4563615601336</v>
      </c>
      <c r="I1395" s="16" t="n">
        <f aca="false">H1395/2_Girdiler!$B$17</f>
        <v>5.7918115224894</v>
      </c>
      <c r="J1395" s="16" t="n">
        <f aca="false">D1395+I1395</f>
        <v>19.2923604774378</v>
      </c>
    </row>
    <row r="1396" customFormat="false" ht="15" hidden="false" customHeight="false" outlineLevel="0" collapsed="false">
      <c r="A1396" s="0" t="n">
        <v>1384</v>
      </c>
      <c r="B1396" s="7" t="n">
        <v>0.245755</v>
      </c>
      <c r="C1396" s="7" t="n">
        <v>0.034592</v>
      </c>
      <c r="D1396" s="16" t="n">
        <f aca="false">LOGINV(B1396,$B$7,$C$7)</f>
        <v>9.22908070487611</v>
      </c>
      <c r="E1396" s="16" t="n">
        <f aca="false">LOGINV(C1396,$B$8,$C$8)</f>
        <v>33.7917264811984</v>
      </c>
      <c r="F1396" s="16" t="n">
        <f aca="false">$B$5/100*E1396*2_Girdiler!$B$14*2_Girdiler!$B$15*2_Girdiler!$B$16</f>
        <v>0.850199838266952</v>
      </c>
      <c r="G1396" s="16" t="n">
        <f aca="false">MIN(MATCH(F1396,2_Girdiler!$B$20:$I$20,1),7)</f>
        <v>1</v>
      </c>
      <c r="H1396" s="16" t="n">
        <f aca="false">IF(F1396&gt;=40,2_Girdiler!$I$21+(F1396-40)*(2_Girdiler!$I$21-2_Girdiler!$H$21)/(2_Girdiler!$I$20-2_Girdiler!$H$20),INDEX(2_Girdiler!$B$21:$I$21,G1396)+(F1396-INDEX(2_Girdiler!$B$20:$I$20,G1396))*(INDEX(2_Girdiler!$B$21:$I$21,G1396+1)-INDEX(2_Girdiler!$B$21:$I$21,G1396))/(INDEX(2_Girdiler!$B$20:$I$20,G1396+1)-INDEX(2_Girdiler!$B$20:$I$20,G1396)))</f>
        <v>1.87043964418729</v>
      </c>
      <c r="I1396" s="16" t="n">
        <f aca="false">H1396/2_Girdiler!$B$17</f>
        <v>0.749374857446832</v>
      </c>
      <c r="J1396" s="16" t="n">
        <f aca="false">D1396+I1396</f>
        <v>9.97845556232294</v>
      </c>
    </row>
    <row r="1397" customFormat="false" ht="15" hidden="false" customHeight="false" outlineLevel="0" collapsed="false">
      <c r="A1397" s="0" t="n">
        <v>1385</v>
      </c>
      <c r="B1397" s="7" t="n">
        <v>0.328934</v>
      </c>
      <c r="C1397" s="7" t="n">
        <v>0.442843</v>
      </c>
      <c r="D1397" s="16" t="n">
        <f aca="false">LOGINV(B1397,$B$7,$C$7)</f>
        <v>10.579843195673</v>
      </c>
      <c r="E1397" s="16" t="n">
        <f aca="false">LOGINV(C1397,$B$8,$C$8)</f>
        <v>99.5269782782374</v>
      </c>
      <c r="F1397" s="16" t="n">
        <f aca="false">$B$5/100*E1397*2_Girdiler!$B$14*2_Girdiler!$B$15*2_Girdiler!$B$16</f>
        <v>2.50409877348045</v>
      </c>
      <c r="G1397" s="16" t="n">
        <f aca="false">MIN(MATCH(F1397,2_Girdiler!$B$20:$I$20,1),7)</f>
        <v>1</v>
      </c>
      <c r="H1397" s="16" t="n">
        <f aca="false">IF(F1397&gt;=40,2_Girdiler!$I$21+(F1397-40)*(2_Girdiler!$I$21-2_Girdiler!$H$21)/(2_Girdiler!$I$20-2_Girdiler!$H$20),INDEX(2_Girdiler!$B$21:$I$21,G1397)+(F1397-INDEX(2_Girdiler!$B$20:$I$20,G1397))*(INDEX(2_Girdiler!$B$21:$I$21,G1397+1)-INDEX(2_Girdiler!$B$21:$I$21,G1397))/(INDEX(2_Girdiler!$B$20:$I$20,G1397+1)-INDEX(2_Girdiler!$B$20:$I$20,G1397)))</f>
        <v>5.509017301657</v>
      </c>
      <c r="I1397" s="16" t="n">
        <f aca="false">H1397/2_Girdiler!$B$17</f>
        <v>2.20713834201001</v>
      </c>
      <c r="J1397" s="16" t="n">
        <f aca="false">D1397+I1397</f>
        <v>12.7869815376831</v>
      </c>
    </row>
    <row r="1398" customFormat="false" ht="15" hidden="false" customHeight="false" outlineLevel="0" collapsed="false">
      <c r="A1398" s="0" t="n">
        <v>1386</v>
      </c>
      <c r="B1398" s="7" t="n">
        <v>0.958334</v>
      </c>
      <c r="C1398" s="7" t="n">
        <v>0.986636</v>
      </c>
      <c r="D1398" s="16" t="n">
        <f aca="false">LOGINV(B1398,$B$7,$C$7)</f>
        <v>35.5533329655829</v>
      </c>
      <c r="E1398" s="16" t="n">
        <f aca="false">LOGINV(C1398,$B$8,$C$8)</f>
        <v>456.374274346526</v>
      </c>
      <c r="F1398" s="16" t="n">
        <f aca="false">$B$5/100*E1398*2_Girdiler!$B$14*2_Girdiler!$B$15*2_Girdiler!$B$16</f>
        <v>11.4823767425586</v>
      </c>
      <c r="G1398" s="16" t="n">
        <f aca="false">MIN(MATCH(F1398,2_Girdiler!$B$20:$I$20,1),7)</f>
        <v>3</v>
      </c>
      <c r="H1398" s="16" t="n">
        <f aca="false">IF(F1398&gt;=40,2_Girdiler!$I$21+(F1398-40)*(2_Girdiler!$I$21-2_Girdiler!$H$21)/(2_Girdiler!$I$20-2_Girdiler!$H$20),INDEX(2_Girdiler!$B$21:$I$21,G1398)+(F1398-INDEX(2_Girdiler!$B$20:$I$20,G1398))*(INDEX(2_Girdiler!$B$21:$I$21,G1398+1)-INDEX(2_Girdiler!$B$21:$I$21,G1398))/(INDEX(2_Girdiler!$B$20:$I$20,G1398+1)-INDEX(2_Girdiler!$B$20:$I$20,G1398)))</f>
        <v>20.3341390683027</v>
      </c>
      <c r="I1398" s="16" t="n">
        <f aca="false">H1398/2_Girdiler!$B$17</f>
        <v>8.14669033185206</v>
      </c>
      <c r="J1398" s="16" t="n">
        <f aca="false">D1398+I1398</f>
        <v>43.700023297435</v>
      </c>
    </row>
    <row r="1399" customFormat="false" ht="15" hidden="false" customHeight="false" outlineLevel="0" collapsed="false">
      <c r="A1399" s="0" t="n">
        <v>1387</v>
      </c>
      <c r="B1399" s="7" t="n">
        <v>0.083212</v>
      </c>
      <c r="C1399" s="7" t="n">
        <v>0.624657</v>
      </c>
      <c r="D1399" s="16" t="n">
        <f aca="false">LOGINV(B1399,$B$7,$C$7)</f>
        <v>6.26186271928412</v>
      </c>
      <c r="E1399" s="16" t="n">
        <f aca="false">LOGINV(C1399,$B$8,$C$8)</f>
        <v>134.065299086057</v>
      </c>
      <c r="F1399" s="16" t="n">
        <f aca="false">$B$5/100*E1399*2_Girdiler!$B$14*2_Girdiler!$B$15*2_Girdiler!$B$16</f>
        <v>3.37308292500519</v>
      </c>
      <c r="G1399" s="16" t="n">
        <f aca="false">MIN(MATCH(F1399,2_Girdiler!$B$20:$I$20,1),7)</f>
        <v>1</v>
      </c>
      <c r="H1399" s="16" t="n">
        <f aca="false">IF(F1399&gt;=40,2_Girdiler!$I$21+(F1399-40)*(2_Girdiler!$I$21-2_Girdiler!$H$21)/(2_Girdiler!$I$20-2_Girdiler!$H$20),INDEX(2_Girdiler!$B$21:$I$21,G1399)+(F1399-INDEX(2_Girdiler!$B$20:$I$20,G1399))*(INDEX(2_Girdiler!$B$21:$I$21,G1399+1)-INDEX(2_Girdiler!$B$21:$I$21,G1399))/(INDEX(2_Girdiler!$B$20:$I$20,G1399+1)-INDEX(2_Girdiler!$B$20:$I$20,G1399)))</f>
        <v>7.42078243501142</v>
      </c>
      <c r="I1399" s="16" t="n">
        <f aca="false">H1399/2_Girdiler!$B$17</f>
        <v>2.97306988582188</v>
      </c>
      <c r="J1399" s="16" t="n">
        <f aca="false">D1399+I1399</f>
        <v>9.234932605106</v>
      </c>
    </row>
    <row r="1400" customFormat="false" ht="15" hidden="false" customHeight="false" outlineLevel="0" collapsed="false">
      <c r="A1400" s="0" t="n">
        <v>1388</v>
      </c>
      <c r="B1400" s="7" t="n">
        <v>0.399</v>
      </c>
      <c r="C1400" s="7" t="n">
        <v>0.702754</v>
      </c>
      <c r="D1400" s="16" t="n">
        <f aca="false">LOGINV(B1400,$B$7,$C$7)</f>
        <v>11.7416351939866</v>
      </c>
      <c r="E1400" s="16" t="n">
        <f aca="false">LOGINV(C1400,$B$8,$C$8)</f>
        <v>153.984689470866</v>
      </c>
      <c r="F1400" s="16" t="n">
        <f aca="false">$B$5/100*E1400*2_Girdiler!$B$14*2_Girdiler!$B$15*2_Girdiler!$B$16</f>
        <v>3.874254787087</v>
      </c>
      <c r="G1400" s="16" t="n">
        <f aca="false">MIN(MATCH(F1400,2_Girdiler!$B$20:$I$20,1),7)</f>
        <v>1</v>
      </c>
      <c r="H1400" s="16" t="n">
        <f aca="false">IF(F1400&gt;=40,2_Girdiler!$I$21+(F1400-40)*(2_Girdiler!$I$21-2_Girdiler!$H$21)/(2_Girdiler!$I$20-2_Girdiler!$H$20),INDEX(2_Girdiler!$B$21:$I$21,G1400)+(F1400-INDEX(2_Girdiler!$B$20:$I$20,G1400))*(INDEX(2_Girdiler!$B$21:$I$21,G1400+1)-INDEX(2_Girdiler!$B$21:$I$21,G1400))/(INDEX(2_Girdiler!$B$20:$I$20,G1400+1)-INDEX(2_Girdiler!$B$20:$I$20,G1400)))</f>
        <v>8.5233605315914</v>
      </c>
      <c r="I1400" s="16" t="n">
        <f aca="false">H1400/2_Girdiler!$B$17</f>
        <v>3.41480790528502</v>
      </c>
      <c r="J1400" s="16" t="n">
        <f aca="false">D1400+I1400</f>
        <v>15.1564430992716</v>
      </c>
    </row>
    <row r="1401" customFormat="false" ht="15" hidden="false" customHeight="false" outlineLevel="0" collapsed="false">
      <c r="A1401" s="0" t="n">
        <v>1389</v>
      </c>
      <c r="B1401" s="7" t="n">
        <v>0.899732</v>
      </c>
      <c r="C1401" s="7" t="n">
        <v>0.753663</v>
      </c>
      <c r="D1401" s="16" t="n">
        <f aca="false">LOGINV(B1401,$B$7,$C$7)</f>
        <v>27.6406213766415</v>
      </c>
      <c r="E1401" s="16" t="n">
        <f aca="false">LOGINV(C1401,$B$8,$C$8)</f>
        <v>170.048230716133</v>
      </c>
      <c r="F1401" s="16" t="n">
        <f aca="false">$B$5/100*E1401*2_Girdiler!$B$14*2_Girdiler!$B$15*2_Girdiler!$B$16</f>
        <v>4.2784134848179</v>
      </c>
      <c r="G1401" s="16" t="n">
        <f aca="false">MIN(MATCH(F1401,2_Girdiler!$B$20:$I$20,1),7)</f>
        <v>1</v>
      </c>
      <c r="H1401" s="16" t="n">
        <f aca="false">IF(F1401&gt;=40,2_Girdiler!$I$21+(F1401-40)*(2_Girdiler!$I$21-2_Girdiler!$H$21)/(2_Girdiler!$I$20-2_Girdiler!$H$20),INDEX(2_Girdiler!$B$21:$I$21,G1401)+(F1401-INDEX(2_Girdiler!$B$20:$I$20,G1401))*(INDEX(2_Girdiler!$B$21:$I$21,G1401+1)-INDEX(2_Girdiler!$B$21:$I$21,G1401))/(INDEX(2_Girdiler!$B$20:$I$20,G1401+1)-INDEX(2_Girdiler!$B$20:$I$20,G1401)))</f>
        <v>9.41250966659937</v>
      </c>
      <c r="I1401" s="16" t="n">
        <f aca="false">H1401/2_Girdiler!$B$17</f>
        <v>3.77103752668244</v>
      </c>
      <c r="J1401" s="16" t="n">
        <f aca="false">D1401+I1401</f>
        <v>31.4116589033239</v>
      </c>
    </row>
    <row r="1402" customFormat="false" ht="15" hidden="false" customHeight="false" outlineLevel="0" collapsed="false">
      <c r="A1402" s="0" t="n">
        <v>1390</v>
      </c>
      <c r="B1402" s="7" t="n">
        <v>0.454018</v>
      </c>
      <c r="C1402" s="7" t="n">
        <v>0.037301</v>
      </c>
      <c r="D1402" s="16" t="n">
        <f aca="false">LOGINV(B1402,$B$7,$C$7)</f>
        <v>12.6975782169395</v>
      </c>
      <c r="E1402" s="16" t="n">
        <f aca="false">LOGINV(C1402,$B$8,$C$8)</f>
        <v>34.5485248584424</v>
      </c>
      <c r="F1402" s="16" t="n">
        <f aca="false">$B$5/100*E1402*2_Girdiler!$B$14*2_Girdiler!$B$15*2_Girdiler!$B$16</f>
        <v>0.86924088543841</v>
      </c>
      <c r="G1402" s="16" t="n">
        <f aca="false">MIN(MATCH(F1402,2_Girdiler!$B$20:$I$20,1),7)</f>
        <v>1</v>
      </c>
      <c r="H1402" s="16" t="n">
        <f aca="false">IF(F1402&gt;=40,2_Girdiler!$I$21+(F1402-40)*(2_Girdiler!$I$21-2_Girdiler!$H$21)/(2_Girdiler!$I$20-2_Girdiler!$H$20),INDEX(2_Girdiler!$B$21:$I$21,G1402)+(F1402-INDEX(2_Girdiler!$B$20:$I$20,G1402))*(INDEX(2_Girdiler!$B$21:$I$21,G1402+1)-INDEX(2_Girdiler!$B$21:$I$21,G1402))/(INDEX(2_Girdiler!$B$20:$I$20,G1402+1)-INDEX(2_Girdiler!$B$20:$I$20,G1402)))</f>
        <v>1.9123299479645</v>
      </c>
      <c r="I1402" s="16" t="n">
        <f aca="false">H1402/2_Girdiler!$B$17</f>
        <v>0.766157831716547</v>
      </c>
      <c r="J1402" s="16" t="n">
        <f aca="false">D1402+I1402</f>
        <v>13.4637360486561</v>
      </c>
    </row>
    <row r="1403" customFormat="false" ht="15" hidden="false" customHeight="false" outlineLevel="0" collapsed="false">
      <c r="A1403" s="0" t="n">
        <v>1391</v>
      </c>
      <c r="B1403" s="7" t="n">
        <v>0.925341</v>
      </c>
      <c r="C1403" s="7" t="n">
        <v>0.934772</v>
      </c>
      <c r="D1403" s="16" t="n">
        <f aca="false">LOGINV(B1403,$B$7,$C$7)</f>
        <v>30.2513232026582</v>
      </c>
      <c r="E1403" s="16" t="n">
        <f aca="false">LOGINV(C1403,$B$8,$C$8)</f>
        <v>289.867137705061</v>
      </c>
      <c r="F1403" s="16" t="n">
        <f aca="false">$B$5/100*E1403*2_Girdiler!$B$14*2_Girdiler!$B$15*2_Girdiler!$B$16</f>
        <v>7.29305718465933</v>
      </c>
      <c r="G1403" s="16" t="n">
        <f aca="false">MIN(MATCH(F1403,2_Girdiler!$B$20:$I$20,1),7)</f>
        <v>2</v>
      </c>
      <c r="H1403" s="16" t="n">
        <f aca="false">IF(F1403&gt;=40,2_Girdiler!$I$21+(F1403-40)*(2_Girdiler!$I$21-2_Girdiler!$H$21)/(2_Girdiler!$I$20-2_Girdiler!$H$20),INDEX(2_Girdiler!$B$21:$I$21,G1403)+(F1403-INDEX(2_Girdiler!$B$20:$I$20,G1403))*(INDEX(2_Girdiler!$B$21:$I$21,G1403+1)-INDEX(2_Girdiler!$B$21:$I$21,G1403))/(INDEX(2_Girdiler!$B$20:$I$20,G1403+1)-INDEX(2_Girdiler!$B$20:$I$20,G1403)))</f>
        <v>14.6688914954549</v>
      </c>
      <c r="I1403" s="16" t="n">
        <f aca="false">H1403/2_Girdiler!$B$17</f>
        <v>5.87695973375598</v>
      </c>
      <c r="J1403" s="16" t="n">
        <f aca="false">D1403+I1403</f>
        <v>36.1282829364142</v>
      </c>
    </row>
    <row r="1404" customFormat="false" ht="15" hidden="false" customHeight="false" outlineLevel="0" collapsed="false">
      <c r="A1404" s="0" t="n">
        <v>1392</v>
      </c>
      <c r="B1404" s="7" t="n">
        <v>0.641843</v>
      </c>
      <c r="C1404" s="7" t="n">
        <v>0.88567</v>
      </c>
      <c r="D1404" s="16" t="n">
        <f aca="false">LOGINV(B1404,$B$7,$C$7)</f>
        <v>16.5825886052646</v>
      </c>
      <c r="E1404" s="16" t="n">
        <f aca="false">LOGINV(C1404,$B$8,$C$8)</f>
        <v>237.529890017594</v>
      </c>
      <c r="F1404" s="16" t="n">
        <f aca="false">$B$5/100*E1404*2_Girdiler!$B$14*2_Girdiler!$B$15*2_Girdiler!$B$16</f>
        <v>5.97625203284267</v>
      </c>
      <c r="G1404" s="16" t="n">
        <f aca="false">MIN(MATCH(F1404,2_Girdiler!$B$20:$I$20,1),7)</f>
        <v>2</v>
      </c>
      <c r="H1404" s="16" t="n">
        <f aca="false">IF(F1404&gt;=40,2_Girdiler!$I$21+(F1404-40)*(2_Girdiler!$I$21-2_Girdiler!$H$21)/(2_Girdiler!$I$20-2_Girdiler!$H$20),INDEX(2_Girdiler!$B$21:$I$21,G1404)+(F1404-INDEX(2_Girdiler!$B$20:$I$20,G1404))*(INDEX(2_Girdiler!$B$21:$I$21,G1404+1)-INDEX(2_Girdiler!$B$21:$I$21,G1404))/(INDEX(2_Girdiler!$B$20:$I$20,G1404+1)-INDEX(2_Girdiler!$B$20:$I$20,G1404)))</f>
        <v>12.5620032525483</v>
      </c>
      <c r="I1404" s="16" t="n">
        <f aca="false">H1404/2_Girdiler!$B$17</f>
        <v>5.03285386720684</v>
      </c>
      <c r="J1404" s="16" t="n">
        <f aca="false">D1404+I1404</f>
        <v>21.6154424724715</v>
      </c>
    </row>
    <row r="1405" customFormat="false" ht="15" hidden="false" customHeight="false" outlineLevel="0" collapsed="false">
      <c r="A1405" s="0" t="n">
        <v>1393</v>
      </c>
      <c r="B1405" s="7" t="n">
        <v>0.330136</v>
      </c>
      <c r="C1405" s="7" t="n">
        <v>0.349172</v>
      </c>
      <c r="D1405" s="16" t="n">
        <f aca="false">LOGINV(B1405,$B$7,$C$7)</f>
        <v>10.5994457087138</v>
      </c>
      <c r="E1405" s="16" t="n">
        <f aca="false">LOGINV(C1405,$B$8,$C$8)</f>
        <v>85.034847176347</v>
      </c>
      <c r="F1405" s="16" t="n">
        <f aca="false">$B$5/100*E1405*2_Girdiler!$B$14*2_Girdiler!$B$15*2_Girdiler!$B$16</f>
        <v>2.13947675495689</v>
      </c>
      <c r="G1405" s="16" t="n">
        <f aca="false">MIN(MATCH(F1405,2_Girdiler!$B$20:$I$20,1),7)</f>
        <v>1</v>
      </c>
      <c r="H1405" s="16" t="n">
        <f aca="false">IF(F1405&gt;=40,2_Girdiler!$I$21+(F1405-40)*(2_Girdiler!$I$21-2_Girdiler!$H$21)/(2_Girdiler!$I$20-2_Girdiler!$H$20),INDEX(2_Girdiler!$B$21:$I$21,G1405)+(F1405-INDEX(2_Girdiler!$B$20:$I$20,G1405))*(INDEX(2_Girdiler!$B$21:$I$21,G1405+1)-INDEX(2_Girdiler!$B$21:$I$21,G1405))/(INDEX(2_Girdiler!$B$20:$I$20,G1405+1)-INDEX(2_Girdiler!$B$20:$I$20,G1405)))</f>
        <v>4.70684886090516</v>
      </c>
      <c r="I1405" s="16" t="n">
        <f aca="false">H1405/2_Girdiler!$B$17</f>
        <v>1.88575675517034</v>
      </c>
      <c r="J1405" s="16" t="n">
        <f aca="false">D1405+I1405</f>
        <v>12.4852024638841</v>
      </c>
    </row>
    <row r="1406" customFormat="false" ht="15" hidden="false" customHeight="false" outlineLevel="0" collapsed="false">
      <c r="A1406" s="0" t="n">
        <v>1394</v>
      </c>
      <c r="B1406" s="7" t="n">
        <v>0.966325</v>
      </c>
      <c r="C1406" s="7" t="n">
        <v>0.336057</v>
      </c>
      <c r="D1406" s="16" t="n">
        <f aca="false">LOGINV(B1406,$B$7,$C$7)</f>
        <v>37.542335334903</v>
      </c>
      <c r="E1406" s="16" t="n">
        <f aca="false">LOGINV(C1406,$B$8,$C$8)</f>
        <v>83.0981315202238</v>
      </c>
      <c r="F1406" s="16" t="n">
        <f aca="false">$B$5/100*E1406*2_Girdiler!$B$14*2_Girdiler!$B$15*2_Girdiler!$B$16</f>
        <v>2.09074898904883</v>
      </c>
      <c r="G1406" s="16" t="n">
        <f aca="false">MIN(MATCH(F1406,2_Girdiler!$B$20:$I$20,1),7)</f>
        <v>1</v>
      </c>
      <c r="H1406" s="16" t="n">
        <f aca="false">IF(F1406&gt;=40,2_Girdiler!$I$21+(F1406-40)*(2_Girdiler!$I$21-2_Girdiler!$H$21)/(2_Girdiler!$I$20-2_Girdiler!$H$20),INDEX(2_Girdiler!$B$21:$I$21,G1406)+(F1406-INDEX(2_Girdiler!$B$20:$I$20,G1406))*(INDEX(2_Girdiler!$B$21:$I$21,G1406+1)-INDEX(2_Girdiler!$B$21:$I$21,G1406))/(INDEX(2_Girdiler!$B$20:$I$20,G1406+1)-INDEX(2_Girdiler!$B$20:$I$20,G1406)))</f>
        <v>4.59964777590743</v>
      </c>
      <c r="I1406" s="16" t="n">
        <f aca="false">H1406/2_Girdiler!$B$17</f>
        <v>1.84280760252702</v>
      </c>
      <c r="J1406" s="16" t="n">
        <f aca="false">D1406+I1406</f>
        <v>39.3851429374301</v>
      </c>
    </row>
    <row r="1407" customFormat="false" ht="15" hidden="false" customHeight="false" outlineLevel="0" collapsed="false">
      <c r="A1407" s="0" t="n">
        <v>1395</v>
      </c>
      <c r="B1407" s="7" t="n">
        <v>0.454164</v>
      </c>
      <c r="C1407" s="7" t="n">
        <v>0.325182</v>
      </c>
      <c r="D1407" s="16" t="n">
        <f aca="false">LOGINV(B1407,$B$7,$C$7)</f>
        <v>12.700185952936</v>
      </c>
      <c r="E1407" s="16" t="n">
        <f aca="false">LOGINV(C1407,$B$8,$C$8)</f>
        <v>81.503989917165</v>
      </c>
      <c r="F1407" s="16" t="n">
        <f aca="false">$B$5/100*E1407*2_Girdiler!$B$14*2_Girdiler!$B$15*2_Girdiler!$B$16</f>
        <v>2.05064038631587</v>
      </c>
      <c r="G1407" s="16" t="n">
        <f aca="false">MIN(MATCH(F1407,2_Girdiler!$B$20:$I$20,1),7)</f>
        <v>1</v>
      </c>
      <c r="H1407" s="16" t="n">
        <f aca="false">IF(F1407&gt;=40,2_Girdiler!$I$21+(F1407-40)*(2_Girdiler!$I$21-2_Girdiler!$H$21)/(2_Girdiler!$I$20-2_Girdiler!$H$20),INDEX(2_Girdiler!$B$21:$I$21,G1407)+(F1407-INDEX(2_Girdiler!$B$20:$I$20,G1407))*(INDEX(2_Girdiler!$B$21:$I$21,G1407+1)-INDEX(2_Girdiler!$B$21:$I$21,G1407))/(INDEX(2_Girdiler!$B$20:$I$20,G1407+1)-INDEX(2_Girdiler!$B$20:$I$20,G1407)))</f>
        <v>4.51140884989492</v>
      </c>
      <c r="I1407" s="16" t="n">
        <f aca="false">H1407/2_Girdiler!$B$17</f>
        <v>1.8074554687079</v>
      </c>
      <c r="J1407" s="16" t="n">
        <f aca="false">D1407+I1407</f>
        <v>14.5076414216439</v>
      </c>
    </row>
    <row r="1408" customFormat="false" ht="15" hidden="false" customHeight="false" outlineLevel="0" collapsed="false">
      <c r="A1408" s="0" t="n">
        <v>1396</v>
      </c>
      <c r="B1408" s="7" t="n">
        <v>0.215958</v>
      </c>
      <c r="C1408" s="7" t="n">
        <v>0.436916</v>
      </c>
      <c r="D1408" s="16" t="n">
        <f aca="false">LOGINV(B1408,$B$7,$C$7)</f>
        <v>8.7384231466221</v>
      </c>
      <c r="E1408" s="16" t="n">
        <f aca="false">LOGINV(C1408,$B$8,$C$8)</f>
        <v>98.5661834426802</v>
      </c>
      <c r="F1408" s="16" t="n">
        <f aca="false">$B$5/100*E1408*2_Girdiler!$B$14*2_Girdiler!$B$15*2_Girdiler!$B$16</f>
        <v>2.47992517541783</v>
      </c>
      <c r="G1408" s="16" t="n">
        <f aca="false">MIN(MATCH(F1408,2_Girdiler!$B$20:$I$20,1),7)</f>
        <v>1</v>
      </c>
      <c r="H1408" s="16" t="n">
        <f aca="false">IF(F1408&gt;=40,2_Girdiler!$I$21+(F1408-40)*(2_Girdiler!$I$21-2_Girdiler!$H$21)/(2_Girdiler!$I$20-2_Girdiler!$H$20),INDEX(2_Girdiler!$B$21:$I$21,G1408)+(F1408-INDEX(2_Girdiler!$B$20:$I$20,G1408))*(INDEX(2_Girdiler!$B$21:$I$21,G1408+1)-INDEX(2_Girdiler!$B$21:$I$21,G1408))/(INDEX(2_Girdiler!$B$20:$I$20,G1408+1)-INDEX(2_Girdiler!$B$20:$I$20,G1408)))</f>
        <v>5.45583538591923</v>
      </c>
      <c r="I1408" s="16" t="n">
        <f aca="false">H1408/2_Girdiler!$B$17</f>
        <v>2.18583148474328</v>
      </c>
      <c r="J1408" s="16" t="n">
        <f aca="false">D1408+I1408</f>
        <v>10.9242546313654</v>
      </c>
    </row>
    <row r="1409" customFormat="false" ht="15" hidden="false" customHeight="false" outlineLevel="0" collapsed="false">
      <c r="A1409" s="0" t="n">
        <v>1397</v>
      </c>
      <c r="B1409" s="7" t="n">
        <v>0.752978</v>
      </c>
      <c r="C1409" s="7" t="n">
        <v>0.738336</v>
      </c>
      <c r="D1409" s="16" t="n">
        <f aca="false">LOGINV(B1409,$B$7,$C$7)</f>
        <v>19.8261315194686</v>
      </c>
      <c r="E1409" s="16" t="n">
        <f aca="false">LOGINV(C1409,$B$8,$C$8)</f>
        <v>164.877462019225</v>
      </c>
      <c r="F1409" s="16" t="n">
        <f aca="false">$B$5/100*E1409*2_Girdiler!$B$14*2_Girdiler!$B$15*2_Girdiler!$B$16</f>
        <v>4.14831694440369</v>
      </c>
      <c r="G1409" s="16" t="n">
        <f aca="false">MIN(MATCH(F1409,2_Girdiler!$B$20:$I$20,1),7)</f>
        <v>1</v>
      </c>
      <c r="H1409" s="16" t="n">
        <f aca="false">IF(F1409&gt;=40,2_Girdiler!$I$21+(F1409-40)*(2_Girdiler!$I$21-2_Girdiler!$H$21)/(2_Girdiler!$I$20-2_Girdiler!$H$20),INDEX(2_Girdiler!$B$21:$I$21,G1409)+(F1409-INDEX(2_Girdiler!$B$20:$I$20,G1409))*(INDEX(2_Girdiler!$B$21:$I$21,G1409+1)-INDEX(2_Girdiler!$B$21:$I$21,G1409))/(INDEX(2_Girdiler!$B$20:$I$20,G1409+1)-INDEX(2_Girdiler!$B$20:$I$20,G1409)))</f>
        <v>9.12629727768812</v>
      </c>
      <c r="I1409" s="16" t="n">
        <f aca="false">H1409/2_Girdiler!$B$17</f>
        <v>3.65636910163787</v>
      </c>
      <c r="J1409" s="16" t="n">
        <f aca="false">D1409+I1409</f>
        <v>23.4825006211065</v>
      </c>
    </row>
    <row r="1410" customFormat="false" ht="15" hidden="false" customHeight="false" outlineLevel="0" collapsed="false">
      <c r="A1410" s="0" t="n">
        <v>1398</v>
      </c>
      <c r="B1410" s="7" t="n">
        <v>0.047167</v>
      </c>
      <c r="C1410" s="7" t="n">
        <v>0.327399</v>
      </c>
      <c r="D1410" s="16" t="n">
        <f aca="false">LOGINV(B1410,$B$7,$C$7)</f>
        <v>5.3296671151927</v>
      </c>
      <c r="E1410" s="16" t="n">
        <f aca="false">LOGINV(C1410,$B$8,$C$8)</f>
        <v>81.8281812510746</v>
      </c>
      <c r="F1410" s="16" t="n">
        <f aca="false">$B$5/100*E1410*2_Girdiler!$B$14*2_Girdiler!$B$15*2_Girdiler!$B$16</f>
        <v>2.05879704027704</v>
      </c>
      <c r="G1410" s="16" t="n">
        <f aca="false">MIN(MATCH(F1410,2_Girdiler!$B$20:$I$20,1),7)</f>
        <v>1</v>
      </c>
      <c r="H1410" s="16" t="n">
        <f aca="false">IF(F1410&gt;=40,2_Girdiler!$I$21+(F1410-40)*(2_Girdiler!$I$21-2_Girdiler!$H$21)/(2_Girdiler!$I$20-2_Girdiler!$H$20),INDEX(2_Girdiler!$B$21:$I$21,G1410)+(F1410-INDEX(2_Girdiler!$B$20:$I$20,G1410))*(INDEX(2_Girdiler!$B$21:$I$21,G1410+1)-INDEX(2_Girdiler!$B$21:$I$21,G1410))/(INDEX(2_Girdiler!$B$20:$I$20,G1410+1)-INDEX(2_Girdiler!$B$20:$I$20,G1410)))</f>
        <v>4.52935348860948</v>
      </c>
      <c r="I1410" s="16" t="n">
        <f aca="false">H1410/2_Girdiler!$B$17</f>
        <v>1.81464482716726</v>
      </c>
      <c r="J1410" s="16" t="n">
        <f aca="false">D1410+I1410</f>
        <v>7.14431194235996</v>
      </c>
    </row>
    <row r="1411" customFormat="false" ht="15" hidden="false" customHeight="false" outlineLevel="0" collapsed="false">
      <c r="A1411" s="0" t="n">
        <v>1399</v>
      </c>
      <c r="B1411" s="7" t="n">
        <v>0.807217</v>
      </c>
      <c r="C1411" s="7" t="n">
        <v>0.831473</v>
      </c>
      <c r="D1411" s="16" t="n">
        <f aca="false">LOGINV(B1411,$B$7,$C$7)</f>
        <v>21.9649594868092</v>
      </c>
      <c r="E1411" s="16" t="n">
        <f aca="false">LOGINV(C1411,$B$8,$C$8)</f>
        <v>202.940052375523</v>
      </c>
      <c r="F1411" s="16" t="n">
        <f aca="false">$B$5/100*E1411*2_Girdiler!$B$14*2_Girdiler!$B$15*2_Girdiler!$B$16</f>
        <v>5.10597171776815</v>
      </c>
      <c r="G1411" s="16" t="n">
        <f aca="false">MIN(MATCH(F1411,2_Girdiler!$B$20:$I$20,1),7)</f>
        <v>2</v>
      </c>
      <c r="H1411" s="16" t="n">
        <f aca="false">IF(F1411&gt;=40,2_Girdiler!$I$21+(F1411-40)*(2_Girdiler!$I$21-2_Girdiler!$H$21)/(2_Girdiler!$I$20-2_Girdiler!$H$20),INDEX(2_Girdiler!$B$21:$I$21,G1411)+(F1411-INDEX(2_Girdiler!$B$20:$I$20,G1411))*(INDEX(2_Girdiler!$B$21:$I$21,G1411+1)-INDEX(2_Girdiler!$B$21:$I$21,G1411))/(INDEX(2_Girdiler!$B$20:$I$20,G1411+1)-INDEX(2_Girdiler!$B$20:$I$20,G1411)))</f>
        <v>11.169554748429</v>
      </c>
      <c r="I1411" s="16" t="n">
        <f aca="false">H1411/2_Girdiler!$B$17</f>
        <v>4.4749818703642</v>
      </c>
      <c r="J1411" s="16" t="n">
        <f aca="false">D1411+I1411</f>
        <v>26.4399413571734</v>
      </c>
    </row>
    <row r="1412" customFormat="false" ht="15" hidden="false" customHeight="false" outlineLevel="0" collapsed="false">
      <c r="A1412" s="0" t="n">
        <v>1400</v>
      </c>
      <c r="B1412" s="7" t="n">
        <v>0.326773</v>
      </c>
      <c r="C1412" s="7" t="n">
        <v>0.800162</v>
      </c>
      <c r="D1412" s="16" t="n">
        <f aca="false">LOGINV(B1412,$B$7,$C$7)</f>
        <v>10.5446196975637</v>
      </c>
      <c r="E1412" s="16" t="n">
        <f aca="false">LOGINV(C1412,$B$8,$C$8)</f>
        <v>188.080335234113</v>
      </c>
      <c r="F1412" s="16" t="n">
        <f aca="false">$B$5/100*E1412*2_Girdiler!$B$14*2_Girdiler!$B$15*2_Girdiler!$B$16</f>
        <v>4.73210123449029</v>
      </c>
      <c r="G1412" s="16" t="n">
        <f aca="false">MIN(MATCH(F1412,2_Girdiler!$B$20:$I$20,1),7)</f>
        <v>1</v>
      </c>
      <c r="H1412" s="16" t="n">
        <f aca="false">IF(F1412&gt;=40,2_Girdiler!$I$21+(F1412-40)*(2_Girdiler!$I$21-2_Girdiler!$H$21)/(2_Girdiler!$I$20-2_Girdiler!$H$20),INDEX(2_Girdiler!$B$21:$I$21,G1412)+(F1412-INDEX(2_Girdiler!$B$20:$I$20,G1412))*(INDEX(2_Girdiler!$B$21:$I$21,G1412+1)-INDEX(2_Girdiler!$B$21:$I$21,G1412))/(INDEX(2_Girdiler!$B$20:$I$20,G1412+1)-INDEX(2_Girdiler!$B$20:$I$20,G1412)))</f>
        <v>10.4106227158786</v>
      </c>
      <c r="I1412" s="16" t="n">
        <f aca="false">H1412/2_Girdiler!$B$17</f>
        <v>4.17092256245138</v>
      </c>
      <c r="J1412" s="16" t="n">
        <f aca="false">D1412+I1412</f>
        <v>14.7155422600151</v>
      </c>
    </row>
    <row r="1413" customFormat="false" ht="15" hidden="false" customHeight="false" outlineLevel="0" collapsed="false">
      <c r="A1413" s="0" t="n">
        <v>1401</v>
      </c>
      <c r="B1413" s="7" t="n">
        <v>0.721362</v>
      </c>
      <c r="C1413" s="7" t="n">
        <v>0.349369</v>
      </c>
      <c r="D1413" s="16" t="n">
        <f aca="false">LOGINV(B1413,$B$7,$C$7)</f>
        <v>18.7826543404235</v>
      </c>
      <c r="E1413" s="16" t="n">
        <f aca="false">LOGINV(C1413,$B$8,$C$8)</f>
        <v>85.0640681545773</v>
      </c>
      <c r="F1413" s="16" t="n">
        <f aca="false">$B$5/100*E1413*2_Girdiler!$B$14*2_Girdiler!$B$15*2_Girdiler!$B$16</f>
        <v>2.14021195476916</v>
      </c>
      <c r="G1413" s="16" t="n">
        <f aca="false">MIN(MATCH(F1413,2_Girdiler!$B$20:$I$20,1),7)</f>
        <v>1</v>
      </c>
      <c r="H1413" s="16" t="n">
        <f aca="false">IF(F1413&gt;=40,2_Girdiler!$I$21+(F1413-40)*(2_Girdiler!$I$21-2_Girdiler!$H$21)/(2_Girdiler!$I$20-2_Girdiler!$H$20),INDEX(2_Girdiler!$B$21:$I$21,G1413)+(F1413-INDEX(2_Girdiler!$B$20:$I$20,G1413))*(INDEX(2_Girdiler!$B$21:$I$21,G1413+1)-INDEX(2_Girdiler!$B$21:$I$21,G1413))/(INDEX(2_Girdiler!$B$20:$I$20,G1413+1)-INDEX(2_Girdiler!$B$20:$I$20,G1413)))</f>
        <v>4.70846630049216</v>
      </c>
      <c r="I1413" s="16" t="n">
        <f aca="false">H1413/2_Girdiler!$B$17</f>
        <v>1.88640476782539</v>
      </c>
      <c r="J1413" s="16" t="n">
        <f aca="false">D1413+I1413</f>
        <v>20.6690591082489</v>
      </c>
    </row>
    <row r="1414" customFormat="false" ht="15" hidden="false" customHeight="false" outlineLevel="0" collapsed="false">
      <c r="A1414" s="0" t="n">
        <v>1402</v>
      </c>
      <c r="B1414" s="7" t="n">
        <v>0.532665</v>
      </c>
      <c r="C1414" s="7" t="n">
        <v>0.172543</v>
      </c>
      <c r="D1414" s="16" t="n">
        <f aca="false">LOGINV(B1414,$B$7,$C$7)</f>
        <v>14.1751506485197</v>
      </c>
      <c r="E1414" s="16" t="n">
        <f aca="false">LOGINV(C1414,$B$8,$C$8)</f>
        <v>59.3689540331158</v>
      </c>
      <c r="F1414" s="16" t="n">
        <f aca="false">$B$5/100*E1414*2_Girdiler!$B$14*2_Girdiler!$B$15*2_Girdiler!$B$16</f>
        <v>1.49372288347319</v>
      </c>
      <c r="G1414" s="16" t="n">
        <f aca="false">MIN(MATCH(F1414,2_Girdiler!$B$20:$I$20,1),7)</f>
        <v>1</v>
      </c>
      <c r="H1414" s="16" t="n">
        <f aca="false">IF(F1414&gt;=40,2_Girdiler!$I$21+(F1414-40)*(2_Girdiler!$I$21-2_Girdiler!$H$21)/(2_Girdiler!$I$20-2_Girdiler!$H$20),INDEX(2_Girdiler!$B$21:$I$21,G1414)+(F1414-INDEX(2_Girdiler!$B$20:$I$20,G1414))*(INDEX(2_Girdiler!$B$21:$I$21,G1414+1)-INDEX(2_Girdiler!$B$21:$I$21,G1414))/(INDEX(2_Girdiler!$B$20:$I$20,G1414+1)-INDEX(2_Girdiler!$B$20:$I$20,G1414)))</f>
        <v>3.28619034364102</v>
      </c>
      <c r="I1414" s="16" t="n">
        <f aca="false">H1414/2_Girdiler!$B$17</f>
        <v>1.31658266972797</v>
      </c>
      <c r="J1414" s="16" t="n">
        <f aca="false">D1414+I1414</f>
        <v>15.4917333182477</v>
      </c>
    </row>
    <row r="1415" customFormat="false" ht="15" hidden="false" customHeight="false" outlineLevel="0" collapsed="false">
      <c r="A1415" s="0" t="n">
        <v>1403</v>
      </c>
      <c r="B1415" s="7" t="n">
        <v>0.029524</v>
      </c>
      <c r="C1415" s="7" t="n">
        <v>0.221842</v>
      </c>
      <c r="D1415" s="16" t="n">
        <f aca="false">LOGINV(B1415,$B$7,$C$7)</f>
        <v>4.728085367374</v>
      </c>
      <c r="E1415" s="16" t="n">
        <f aca="false">LOGINV(C1415,$B$8,$C$8)</f>
        <v>66.6053196457682</v>
      </c>
      <c r="F1415" s="16" t="n">
        <f aca="false">$B$5/100*E1415*2_Girdiler!$B$14*2_Girdiler!$B$15*2_Girdiler!$B$16</f>
        <v>1.67578984228753</v>
      </c>
      <c r="G1415" s="16" t="n">
        <f aca="false">MIN(MATCH(F1415,2_Girdiler!$B$20:$I$20,1),7)</f>
        <v>1</v>
      </c>
      <c r="H1415" s="16" t="n">
        <f aca="false">IF(F1415&gt;=40,2_Girdiler!$I$21+(F1415-40)*(2_Girdiler!$I$21-2_Girdiler!$H$21)/(2_Girdiler!$I$20-2_Girdiler!$H$20),INDEX(2_Girdiler!$B$21:$I$21,G1415)+(F1415-INDEX(2_Girdiler!$B$20:$I$20,G1415))*(INDEX(2_Girdiler!$B$21:$I$21,G1415+1)-INDEX(2_Girdiler!$B$21:$I$21,G1415))/(INDEX(2_Girdiler!$B$20:$I$20,G1415+1)-INDEX(2_Girdiler!$B$20:$I$20,G1415)))</f>
        <v>3.68673765303256</v>
      </c>
      <c r="I1415" s="16" t="n">
        <f aca="false">H1415/2_Girdiler!$B$17</f>
        <v>1.47705835458035</v>
      </c>
      <c r="J1415" s="16" t="n">
        <f aca="false">D1415+I1415</f>
        <v>6.20514372195435</v>
      </c>
    </row>
    <row r="1416" customFormat="false" ht="15" hidden="false" customHeight="false" outlineLevel="0" collapsed="false">
      <c r="A1416" s="0" t="n">
        <v>1404</v>
      </c>
      <c r="B1416" s="7" t="n">
        <v>0.575041</v>
      </c>
      <c r="C1416" s="7" t="n">
        <v>0.77795</v>
      </c>
      <c r="D1416" s="16" t="n">
        <f aca="false">LOGINV(B1416,$B$7,$C$7)</f>
        <v>15.0484189120099</v>
      </c>
      <c r="E1416" s="16" t="n">
        <f aca="false">LOGINV(C1416,$B$8,$C$8)</f>
        <v>178.97077955953</v>
      </c>
      <c r="F1416" s="16" t="n">
        <f aca="false">$B$5/100*E1416*2_Girdiler!$B$14*2_Girdiler!$B$15*2_Girdiler!$B$16</f>
        <v>4.50290481371778</v>
      </c>
      <c r="G1416" s="16" t="n">
        <f aca="false">MIN(MATCH(F1416,2_Girdiler!$B$20:$I$20,1),7)</f>
        <v>1</v>
      </c>
      <c r="H1416" s="16" t="n">
        <f aca="false">IF(F1416&gt;=40,2_Girdiler!$I$21+(F1416-40)*(2_Girdiler!$I$21-2_Girdiler!$H$21)/(2_Girdiler!$I$20-2_Girdiler!$H$20),INDEX(2_Girdiler!$B$21:$I$21,G1416)+(F1416-INDEX(2_Girdiler!$B$20:$I$20,G1416))*(INDEX(2_Girdiler!$B$21:$I$21,G1416+1)-INDEX(2_Girdiler!$B$21:$I$21,G1416))/(INDEX(2_Girdiler!$B$20:$I$20,G1416+1)-INDEX(2_Girdiler!$B$20:$I$20,G1416)))</f>
        <v>9.90639059017911</v>
      </c>
      <c r="I1416" s="16" t="n">
        <f aca="false">H1416/2_Girdiler!$B$17</f>
        <v>3.96890648644996</v>
      </c>
      <c r="J1416" s="16" t="n">
        <f aca="false">D1416+I1416</f>
        <v>19.0173253984598</v>
      </c>
    </row>
    <row r="1417" customFormat="false" ht="15" hidden="false" customHeight="false" outlineLevel="0" collapsed="false">
      <c r="A1417" s="0" t="n">
        <v>1405</v>
      </c>
      <c r="B1417" s="7" t="n">
        <v>0.913271</v>
      </c>
      <c r="C1417" s="7" t="n">
        <v>0.890826</v>
      </c>
      <c r="D1417" s="16" t="n">
        <f aca="false">LOGINV(B1417,$B$7,$C$7)</f>
        <v>28.9196020764342</v>
      </c>
      <c r="E1417" s="16" t="n">
        <f aca="false">LOGINV(C1417,$B$8,$C$8)</f>
        <v>241.723904526774</v>
      </c>
      <c r="F1417" s="16" t="n">
        <f aca="false">$B$5/100*E1417*2_Girdiler!$B$14*2_Girdiler!$B$15*2_Girdiler!$B$16</f>
        <v>6.08177343789364</v>
      </c>
      <c r="G1417" s="16" t="n">
        <f aca="false">MIN(MATCH(F1417,2_Girdiler!$B$20:$I$20,1),7)</f>
        <v>2</v>
      </c>
      <c r="H1417" s="16" t="n">
        <f aca="false">IF(F1417&gt;=40,2_Girdiler!$I$21+(F1417-40)*(2_Girdiler!$I$21-2_Girdiler!$H$21)/(2_Girdiler!$I$20-2_Girdiler!$H$20),INDEX(2_Girdiler!$B$21:$I$21,G1417)+(F1417-INDEX(2_Girdiler!$B$20:$I$20,G1417))*(INDEX(2_Girdiler!$B$21:$I$21,G1417+1)-INDEX(2_Girdiler!$B$21:$I$21,G1417))/(INDEX(2_Girdiler!$B$20:$I$20,G1417+1)-INDEX(2_Girdiler!$B$20:$I$20,G1417)))</f>
        <v>12.7308375006298</v>
      </c>
      <c r="I1417" s="16" t="n">
        <f aca="false">H1417/2_Girdiler!$B$17</f>
        <v>5.10049579352157</v>
      </c>
      <c r="J1417" s="16" t="n">
        <f aca="false">D1417+I1417</f>
        <v>34.0200978699557</v>
      </c>
    </row>
    <row r="1418" customFormat="false" ht="15" hidden="false" customHeight="false" outlineLevel="0" collapsed="false">
      <c r="A1418" s="0" t="n">
        <v>1406</v>
      </c>
      <c r="B1418" s="7" t="n">
        <v>0.046595</v>
      </c>
      <c r="C1418" s="7" t="n">
        <v>0.859875</v>
      </c>
      <c r="D1418" s="16" t="n">
        <f aca="false">LOGINV(B1418,$B$7,$C$7)</f>
        <v>5.3123480902479</v>
      </c>
      <c r="E1418" s="16" t="n">
        <f aca="false">LOGINV(C1418,$B$8,$C$8)</f>
        <v>219.250036034608</v>
      </c>
      <c r="F1418" s="16" t="n">
        <f aca="false">$B$5/100*E1418*2_Girdiler!$B$14*2_Girdiler!$B$15*2_Girdiler!$B$16</f>
        <v>5.51633090663074</v>
      </c>
      <c r="G1418" s="16" t="n">
        <f aca="false">MIN(MATCH(F1418,2_Girdiler!$B$20:$I$20,1),7)</f>
        <v>2</v>
      </c>
      <c r="H1418" s="16" t="n">
        <f aca="false">IF(F1418&gt;=40,2_Girdiler!$I$21+(F1418-40)*(2_Girdiler!$I$21-2_Girdiler!$H$21)/(2_Girdiler!$I$20-2_Girdiler!$H$20),INDEX(2_Girdiler!$B$21:$I$21,G1418)+(F1418-INDEX(2_Girdiler!$B$20:$I$20,G1418))*(INDEX(2_Girdiler!$B$21:$I$21,G1418+1)-INDEX(2_Girdiler!$B$21:$I$21,G1418))/(INDEX(2_Girdiler!$B$20:$I$20,G1418+1)-INDEX(2_Girdiler!$B$20:$I$20,G1418)))</f>
        <v>11.8261294506092</v>
      </c>
      <c r="I1418" s="16" t="n">
        <f aca="false">H1418/2_Girdiler!$B$17</f>
        <v>4.7380326324556</v>
      </c>
      <c r="J1418" s="16" t="n">
        <f aca="false">D1418+I1418</f>
        <v>10.0503807227035</v>
      </c>
    </row>
    <row r="1419" customFormat="false" ht="15" hidden="false" customHeight="false" outlineLevel="0" collapsed="false">
      <c r="A1419" s="0" t="n">
        <v>1407</v>
      </c>
      <c r="B1419" s="7" t="n">
        <v>0.104401</v>
      </c>
      <c r="C1419" s="7" t="n">
        <v>0.083042</v>
      </c>
      <c r="D1419" s="16" t="n">
        <f aca="false">LOGINV(B1419,$B$7,$C$7)</f>
        <v>6.72090381844944</v>
      </c>
      <c r="E1419" s="16" t="n">
        <f aca="false">LOGINV(C1419,$B$8,$C$8)</f>
        <v>44.6689294778486</v>
      </c>
      <c r="F1419" s="16" t="n">
        <f aca="false">$B$5/100*E1419*2_Girdiler!$B$14*2_Girdiler!$B$15*2_Girdiler!$B$16</f>
        <v>1.12387026566267</v>
      </c>
      <c r="G1419" s="16" t="n">
        <f aca="false">MIN(MATCH(F1419,2_Girdiler!$B$20:$I$20,1),7)</f>
        <v>1</v>
      </c>
      <c r="H1419" s="16" t="n">
        <f aca="false">IF(F1419&gt;=40,2_Girdiler!$I$21+(F1419-40)*(2_Girdiler!$I$21-2_Girdiler!$H$21)/(2_Girdiler!$I$20-2_Girdiler!$H$20),INDEX(2_Girdiler!$B$21:$I$21,G1419)+(F1419-INDEX(2_Girdiler!$B$20:$I$20,G1419))*(INDEX(2_Girdiler!$B$21:$I$21,G1419+1)-INDEX(2_Girdiler!$B$21:$I$21,G1419))/(INDEX(2_Girdiler!$B$20:$I$20,G1419+1)-INDEX(2_Girdiler!$B$20:$I$20,G1419)))</f>
        <v>2.47251458445787</v>
      </c>
      <c r="I1419" s="16" t="n">
        <f aca="false">H1419/2_Girdiler!$B$17</f>
        <v>0.990590779029597</v>
      </c>
      <c r="J1419" s="16" t="n">
        <f aca="false">D1419+I1419</f>
        <v>7.71149459747904</v>
      </c>
    </row>
    <row r="1420" customFormat="false" ht="15" hidden="false" customHeight="false" outlineLevel="0" collapsed="false">
      <c r="A1420" s="0" t="n">
        <v>1408</v>
      </c>
      <c r="B1420" s="7" t="n">
        <v>0.31205</v>
      </c>
      <c r="C1420" s="7" t="n">
        <v>0.291585</v>
      </c>
      <c r="D1420" s="16" t="n">
        <f aca="false">LOGINV(B1420,$B$7,$C$7)</f>
        <v>10.3051863474202</v>
      </c>
      <c r="E1420" s="16" t="n">
        <f aca="false">LOGINV(C1420,$B$8,$C$8)</f>
        <v>76.631204242493</v>
      </c>
      <c r="F1420" s="16" t="n">
        <f aca="false">$B$5/100*E1420*2_Girdiler!$B$14*2_Girdiler!$B$15*2_Girdiler!$B$16</f>
        <v>1.92804109874112</v>
      </c>
      <c r="G1420" s="16" t="n">
        <f aca="false">MIN(MATCH(F1420,2_Girdiler!$B$20:$I$20,1),7)</f>
        <v>1</v>
      </c>
      <c r="H1420" s="16" t="n">
        <f aca="false">IF(F1420&gt;=40,2_Girdiler!$I$21+(F1420-40)*(2_Girdiler!$I$21-2_Girdiler!$H$21)/(2_Girdiler!$I$20-2_Girdiler!$H$20),INDEX(2_Girdiler!$B$21:$I$21,G1420)+(F1420-INDEX(2_Girdiler!$B$20:$I$20,G1420))*(INDEX(2_Girdiler!$B$21:$I$21,G1420+1)-INDEX(2_Girdiler!$B$21:$I$21,G1420))/(INDEX(2_Girdiler!$B$20:$I$20,G1420+1)-INDEX(2_Girdiler!$B$20:$I$20,G1420)))</f>
        <v>4.24169041723047</v>
      </c>
      <c r="I1420" s="16" t="n">
        <f aca="false">H1420/2_Girdiler!$B$17</f>
        <v>1.69939519921093</v>
      </c>
      <c r="J1420" s="16" t="n">
        <f aca="false">D1420+I1420</f>
        <v>12.0045815466312</v>
      </c>
    </row>
    <row r="1421" customFormat="false" ht="15" hidden="false" customHeight="false" outlineLevel="0" collapsed="false">
      <c r="A1421" s="0" t="n">
        <v>1409</v>
      </c>
      <c r="B1421" s="7" t="n">
        <v>0.844836</v>
      </c>
      <c r="C1421" s="7" t="n">
        <v>0.383002</v>
      </c>
      <c r="D1421" s="16" t="n">
        <f aca="false">LOGINV(B1421,$B$7,$C$7)</f>
        <v>23.838484445565</v>
      </c>
      <c r="E1421" s="16" t="n">
        <f aca="false">LOGINV(C1421,$B$8,$C$8)</f>
        <v>90.1184130535093</v>
      </c>
      <c r="F1421" s="16" t="n">
        <f aca="false">$B$5/100*E1421*2_Girdiler!$B$14*2_Girdiler!$B$15*2_Girdiler!$B$16</f>
        <v>2.26737927242629</v>
      </c>
      <c r="G1421" s="16" t="n">
        <f aca="false">MIN(MATCH(F1421,2_Girdiler!$B$20:$I$20,1),7)</f>
        <v>1</v>
      </c>
      <c r="H1421" s="16" t="n">
        <f aca="false">IF(F1421&gt;=40,2_Girdiler!$I$21+(F1421-40)*(2_Girdiler!$I$21-2_Girdiler!$H$21)/(2_Girdiler!$I$20-2_Girdiler!$H$20),INDEX(2_Girdiler!$B$21:$I$21,G1421)+(F1421-INDEX(2_Girdiler!$B$20:$I$20,G1421))*(INDEX(2_Girdiler!$B$21:$I$21,G1421+1)-INDEX(2_Girdiler!$B$21:$I$21,G1421))/(INDEX(2_Girdiler!$B$20:$I$20,G1421+1)-INDEX(2_Girdiler!$B$20:$I$20,G1421)))</f>
        <v>4.98823439933785</v>
      </c>
      <c r="I1421" s="16" t="n">
        <f aca="false">H1421/2_Girdiler!$B$17</f>
        <v>1.99849134588856</v>
      </c>
      <c r="J1421" s="16" t="n">
        <f aca="false">D1421+I1421</f>
        <v>25.8369757914535</v>
      </c>
    </row>
    <row r="1422" customFormat="false" ht="15" hidden="false" customHeight="false" outlineLevel="0" collapsed="false">
      <c r="A1422" s="0" t="n">
        <v>1410</v>
      </c>
      <c r="B1422" s="7" t="n">
        <v>0.291822</v>
      </c>
      <c r="C1422" s="7" t="n">
        <v>0.538644</v>
      </c>
      <c r="D1422" s="16" t="n">
        <f aca="false">LOGINV(B1422,$B$7,$C$7)</f>
        <v>9.97723415171214</v>
      </c>
      <c r="E1422" s="16" t="n">
        <f aca="false">LOGINV(C1422,$B$8,$C$8)</f>
        <v>116.262932267754</v>
      </c>
      <c r="F1422" s="16" t="n">
        <f aca="false">$B$5/100*E1422*2_Girdiler!$B$14*2_Girdiler!$B$15*2_Girdiler!$B$16</f>
        <v>2.9251753758567</v>
      </c>
      <c r="G1422" s="16" t="n">
        <f aca="false">MIN(MATCH(F1422,2_Girdiler!$B$20:$I$20,1),7)</f>
        <v>1</v>
      </c>
      <c r="H1422" s="16" t="n">
        <f aca="false">IF(F1422&gt;=40,2_Girdiler!$I$21+(F1422-40)*(2_Girdiler!$I$21-2_Girdiler!$H$21)/(2_Girdiler!$I$20-2_Girdiler!$H$20),INDEX(2_Girdiler!$B$21:$I$21,G1422)+(F1422-INDEX(2_Girdiler!$B$20:$I$20,G1422))*(INDEX(2_Girdiler!$B$21:$I$21,G1422+1)-INDEX(2_Girdiler!$B$21:$I$21,G1422))/(INDEX(2_Girdiler!$B$20:$I$20,G1422+1)-INDEX(2_Girdiler!$B$20:$I$20,G1422)))</f>
        <v>6.43538582688473</v>
      </c>
      <c r="I1422" s="16" t="n">
        <f aca="false">H1422/2_Girdiler!$B$17</f>
        <v>2.57827957807882</v>
      </c>
      <c r="J1422" s="16" t="n">
        <f aca="false">D1422+I1422</f>
        <v>12.555513729791</v>
      </c>
    </row>
    <row r="1423" customFormat="false" ht="15" hidden="false" customHeight="false" outlineLevel="0" collapsed="false">
      <c r="A1423" s="0" t="n">
        <v>1411</v>
      </c>
      <c r="B1423" s="7" t="n">
        <v>0.943165</v>
      </c>
      <c r="C1423" s="7" t="n">
        <v>0.281749</v>
      </c>
      <c r="D1423" s="16" t="n">
        <f aca="false">LOGINV(B1423,$B$7,$C$7)</f>
        <v>32.705946824839</v>
      </c>
      <c r="E1423" s="16" t="n">
        <f aca="false">LOGINV(C1423,$B$8,$C$8)</f>
        <v>75.2152260813933</v>
      </c>
      <c r="F1423" s="16" t="n">
        <f aca="false">$B$5/100*E1423*2_Girdiler!$B$14*2_Girdiler!$B$15*2_Girdiler!$B$16</f>
        <v>1.89241508820786</v>
      </c>
      <c r="G1423" s="16" t="n">
        <f aca="false">MIN(MATCH(F1423,2_Girdiler!$B$20:$I$20,1),7)</f>
        <v>1</v>
      </c>
      <c r="H1423" s="16" t="n">
        <f aca="false">IF(F1423&gt;=40,2_Girdiler!$I$21+(F1423-40)*(2_Girdiler!$I$21-2_Girdiler!$H$21)/(2_Girdiler!$I$20-2_Girdiler!$H$20),INDEX(2_Girdiler!$B$21:$I$21,G1423)+(F1423-INDEX(2_Girdiler!$B$20:$I$20,G1423))*(INDEX(2_Girdiler!$B$21:$I$21,G1423+1)-INDEX(2_Girdiler!$B$21:$I$21,G1423))/(INDEX(2_Girdiler!$B$20:$I$20,G1423+1)-INDEX(2_Girdiler!$B$20:$I$20,G1423)))</f>
        <v>4.16331319405728</v>
      </c>
      <c r="I1423" s="16" t="n">
        <f aca="false">H1423/2_Girdiler!$B$17</f>
        <v>1.66799406813193</v>
      </c>
      <c r="J1423" s="16" t="n">
        <f aca="false">D1423+I1423</f>
        <v>34.373940892971</v>
      </c>
    </row>
    <row r="1424" customFormat="false" ht="15" hidden="false" customHeight="false" outlineLevel="0" collapsed="false">
      <c r="A1424" s="0" t="n">
        <v>1412</v>
      </c>
      <c r="B1424" s="7" t="n">
        <v>0.827318</v>
      </c>
      <c r="C1424" s="7" t="n">
        <v>0.728513</v>
      </c>
      <c r="D1424" s="16" t="n">
        <f aca="false">LOGINV(B1424,$B$7,$C$7)</f>
        <v>22.9145858459809</v>
      </c>
      <c r="E1424" s="16" t="n">
        <f aca="false">LOGINV(C1424,$B$8,$C$8)</f>
        <v>161.725565734652</v>
      </c>
      <c r="F1424" s="16" t="n">
        <f aca="false">$B$5/100*E1424*2_Girdiler!$B$14*2_Girdiler!$B$15*2_Girdiler!$B$16</f>
        <v>4.06901523388385</v>
      </c>
      <c r="G1424" s="16" t="n">
        <f aca="false">MIN(MATCH(F1424,2_Girdiler!$B$20:$I$20,1),7)</f>
        <v>1</v>
      </c>
      <c r="H1424" s="16" t="n">
        <f aca="false">IF(F1424&gt;=40,2_Girdiler!$I$21+(F1424-40)*(2_Girdiler!$I$21-2_Girdiler!$H$21)/(2_Girdiler!$I$20-2_Girdiler!$H$20),INDEX(2_Girdiler!$B$21:$I$21,G1424)+(F1424-INDEX(2_Girdiler!$B$20:$I$20,G1424))*(INDEX(2_Girdiler!$B$21:$I$21,G1424+1)-INDEX(2_Girdiler!$B$21:$I$21,G1424))/(INDEX(2_Girdiler!$B$20:$I$20,G1424+1)-INDEX(2_Girdiler!$B$20:$I$20,G1424)))</f>
        <v>8.95183351454447</v>
      </c>
      <c r="I1424" s="16" t="n">
        <f aca="false">H1424/2_Girdiler!$B$17</f>
        <v>3.5864717606348</v>
      </c>
      <c r="J1424" s="16" t="n">
        <f aca="false">D1424+I1424</f>
        <v>26.5010576066157</v>
      </c>
    </row>
    <row r="1425" customFormat="false" ht="15" hidden="false" customHeight="false" outlineLevel="0" collapsed="false">
      <c r="A1425" s="0" t="n">
        <v>1413</v>
      </c>
      <c r="B1425" s="7" t="n">
        <v>0.469105</v>
      </c>
      <c r="C1425" s="7" t="n">
        <v>0.744917</v>
      </c>
      <c r="D1425" s="16" t="n">
        <f aca="false">LOGINV(B1425,$B$7,$C$7)</f>
        <v>12.9693701498301</v>
      </c>
      <c r="E1425" s="16" t="n">
        <f aca="false">LOGINV(C1425,$B$8,$C$8)</f>
        <v>167.058152569777</v>
      </c>
      <c r="F1425" s="16" t="n">
        <f aca="false">$B$5/100*E1425*2_Girdiler!$B$14*2_Girdiler!$B$15*2_Girdiler!$B$16</f>
        <v>4.20318311865558</v>
      </c>
      <c r="G1425" s="16" t="n">
        <f aca="false">MIN(MATCH(F1425,2_Girdiler!$B$20:$I$20,1),7)</f>
        <v>1</v>
      </c>
      <c r="H1425" s="16" t="n">
        <f aca="false">IF(F1425&gt;=40,2_Girdiler!$I$21+(F1425-40)*(2_Girdiler!$I$21-2_Girdiler!$H$21)/(2_Girdiler!$I$20-2_Girdiler!$H$20),INDEX(2_Girdiler!$B$21:$I$21,G1425)+(F1425-INDEX(2_Girdiler!$B$20:$I$20,G1425))*(INDEX(2_Girdiler!$B$21:$I$21,G1425+1)-INDEX(2_Girdiler!$B$21:$I$21,G1425))/(INDEX(2_Girdiler!$B$20:$I$20,G1425+1)-INDEX(2_Girdiler!$B$20:$I$20,G1425)))</f>
        <v>9.24700286104228</v>
      </c>
      <c r="I1425" s="16" t="n">
        <f aca="false">H1425/2_Girdiler!$B$17</f>
        <v>3.70472871035348</v>
      </c>
      <c r="J1425" s="16" t="n">
        <f aca="false">D1425+I1425</f>
        <v>16.6740988601836</v>
      </c>
    </row>
    <row r="1426" customFormat="false" ht="15" hidden="false" customHeight="false" outlineLevel="0" collapsed="false">
      <c r="A1426" s="0" t="n">
        <v>1414</v>
      </c>
      <c r="B1426" s="7" t="n">
        <v>0.497149</v>
      </c>
      <c r="C1426" s="7" t="n">
        <v>0.701746</v>
      </c>
      <c r="D1426" s="16" t="n">
        <f aca="false">LOGINV(B1426,$B$7,$C$7)</f>
        <v>13.4882180086896</v>
      </c>
      <c r="E1426" s="16" t="n">
        <f aca="false">LOGINV(C1426,$B$8,$C$8)</f>
        <v>153.695809908665</v>
      </c>
      <c r="F1426" s="16" t="n">
        <f aca="false">$B$5/100*E1426*2_Girdiler!$B$14*2_Girdiler!$B$15*2_Girdiler!$B$16</f>
        <v>3.86698657730202</v>
      </c>
      <c r="G1426" s="16" t="n">
        <f aca="false">MIN(MATCH(F1426,2_Girdiler!$B$20:$I$20,1),7)</f>
        <v>1</v>
      </c>
      <c r="H1426" s="16" t="n">
        <f aca="false">IF(F1426&gt;=40,2_Girdiler!$I$21+(F1426-40)*(2_Girdiler!$I$21-2_Girdiler!$H$21)/(2_Girdiler!$I$20-2_Girdiler!$H$20),INDEX(2_Girdiler!$B$21:$I$21,G1426)+(F1426-INDEX(2_Girdiler!$B$20:$I$20,G1426))*(INDEX(2_Girdiler!$B$21:$I$21,G1426+1)-INDEX(2_Girdiler!$B$21:$I$21,G1426))/(INDEX(2_Girdiler!$B$20:$I$20,G1426+1)-INDEX(2_Girdiler!$B$20:$I$20,G1426)))</f>
        <v>8.50737047006443</v>
      </c>
      <c r="I1426" s="16" t="n">
        <f aca="false">H1426/2_Girdiler!$B$17</f>
        <v>3.40840163063479</v>
      </c>
      <c r="J1426" s="16" t="n">
        <f aca="false">D1426+I1426</f>
        <v>16.8966196393244</v>
      </c>
    </row>
    <row r="1427" customFormat="false" ht="15" hidden="false" customHeight="false" outlineLevel="0" collapsed="false">
      <c r="A1427" s="0" t="n">
        <v>1415</v>
      </c>
      <c r="B1427" s="7" t="n">
        <v>0.352988</v>
      </c>
      <c r="C1427" s="7" t="n">
        <v>0.475093</v>
      </c>
      <c r="D1427" s="16" t="n">
        <f aca="false">LOGINV(B1427,$B$7,$C$7)</f>
        <v>10.9738149854152</v>
      </c>
      <c r="E1427" s="16" t="n">
        <f aca="false">LOGINV(C1427,$B$8,$C$8)</f>
        <v>104.888998369948</v>
      </c>
      <c r="F1427" s="16" t="n">
        <f aca="false">$B$5/100*E1427*2_Girdiler!$B$14*2_Girdiler!$B$15*2_Girdiler!$B$16</f>
        <v>2.6390071989879</v>
      </c>
      <c r="G1427" s="16" t="n">
        <f aca="false">MIN(MATCH(F1427,2_Girdiler!$B$20:$I$20,1),7)</f>
        <v>1</v>
      </c>
      <c r="H1427" s="16" t="n">
        <f aca="false">IF(F1427&gt;=40,2_Girdiler!$I$21+(F1427-40)*(2_Girdiler!$I$21-2_Girdiler!$H$21)/(2_Girdiler!$I$20-2_Girdiler!$H$20),INDEX(2_Girdiler!$B$21:$I$21,G1427)+(F1427-INDEX(2_Girdiler!$B$20:$I$20,G1427))*(INDEX(2_Girdiler!$B$21:$I$21,G1427+1)-INDEX(2_Girdiler!$B$21:$I$21,G1427))/(INDEX(2_Girdiler!$B$20:$I$20,G1427+1)-INDEX(2_Girdiler!$B$20:$I$20,G1427)))</f>
        <v>5.80581583777338</v>
      </c>
      <c r="I1427" s="16" t="n">
        <f aca="false">H1427/2_Girdiler!$B$17</f>
        <v>2.32604801192844</v>
      </c>
      <c r="J1427" s="16" t="n">
        <f aca="false">D1427+I1427</f>
        <v>13.2998629973436</v>
      </c>
    </row>
    <row r="1428" customFormat="false" ht="15" hidden="false" customHeight="false" outlineLevel="0" collapsed="false">
      <c r="A1428" s="0" t="n">
        <v>1416</v>
      </c>
      <c r="B1428" s="7" t="n">
        <v>0.210573</v>
      </c>
      <c r="C1428" s="7" t="n">
        <v>0.315295</v>
      </c>
      <c r="D1428" s="16" t="n">
        <f aca="false">LOGINV(B1428,$B$7,$C$7)</f>
        <v>8.64869229194276</v>
      </c>
      <c r="E1428" s="16" t="n">
        <f aca="false">LOGINV(C1428,$B$8,$C$8)</f>
        <v>80.0627216032201</v>
      </c>
      <c r="F1428" s="16" t="n">
        <f aca="false">$B$5/100*E1428*2_Girdiler!$B$14*2_Girdiler!$B$15*2_Girdiler!$B$16</f>
        <v>2.01437807553702</v>
      </c>
      <c r="G1428" s="16" t="n">
        <f aca="false">MIN(MATCH(F1428,2_Girdiler!$B$20:$I$20,1),7)</f>
        <v>1</v>
      </c>
      <c r="H1428" s="16" t="n">
        <f aca="false">IF(F1428&gt;=40,2_Girdiler!$I$21+(F1428-40)*(2_Girdiler!$I$21-2_Girdiler!$H$21)/(2_Girdiler!$I$20-2_Girdiler!$H$20),INDEX(2_Girdiler!$B$21:$I$21,G1428)+(F1428-INDEX(2_Girdiler!$B$20:$I$20,G1428))*(INDEX(2_Girdiler!$B$21:$I$21,G1428+1)-INDEX(2_Girdiler!$B$21:$I$21,G1428))/(INDEX(2_Girdiler!$B$20:$I$20,G1428+1)-INDEX(2_Girdiler!$B$20:$I$20,G1428)))</f>
        <v>4.43163176618144</v>
      </c>
      <c r="I1428" s="16" t="n">
        <f aca="false">H1428/2_Girdiler!$B$17</f>
        <v>1.77549349606628</v>
      </c>
      <c r="J1428" s="16" t="n">
        <f aca="false">D1428+I1428</f>
        <v>10.424185788009</v>
      </c>
    </row>
    <row r="1429" customFormat="false" ht="15" hidden="false" customHeight="false" outlineLevel="0" collapsed="false">
      <c r="A1429" s="0" t="n">
        <v>1417</v>
      </c>
      <c r="B1429" s="7" t="n">
        <v>0.992896</v>
      </c>
      <c r="C1429" s="7" t="n">
        <v>0.597055</v>
      </c>
      <c r="D1429" s="16" t="n">
        <f aca="false">LOGINV(B1429,$B$7,$C$7)</f>
        <v>53.1183873624948</v>
      </c>
      <c r="E1429" s="16" t="n">
        <f aca="false">LOGINV(C1429,$B$8,$C$8)</f>
        <v>127.976779329406</v>
      </c>
      <c r="F1429" s="16" t="n">
        <f aca="false">$B$5/100*E1429*2_Girdiler!$B$14*2_Girdiler!$B$15*2_Girdiler!$B$16</f>
        <v>3.21989576792786</v>
      </c>
      <c r="G1429" s="16" t="n">
        <f aca="false">MIN(MATCH(F1429,2_Girdiler!$B$20:$I$20,1),7)</f>
        <v>1</v>
      </c>
      <c r="H1429" s="16" t="n">
        <f aca="false">IF(F1429&gt;=40,2_Girdiler!$I$21+(F1429-40)*(2_Girdiler!$I$21-2_Girdiler!$H$21)/(2_Girdiler!$I$20-2_Girdiler!$H$20),INDEX(2_Girdiler!$B$21:$I$21,G1429)+(F1429-INDEX(2_Girdiler!$B$20:$I$20,G1429))*(INDEX(2_Girdiler!$B$21:$I$21,G1429+1)-INDEX(2_Girdiler!$B$21:$I$21,G1429))/(INDEX(2_Girdiler!$B$20:$I$20,G1429+1)-INDEX(2_Girdiler!$B$20:$I$20,G1429)))</f>
        <v>7.08377068944129</v>
      </c>
      <c r="I1429" s="16" t="n">
        <f aca="false">H1429/2_Girdiler!$B$17</f>
        <v>2.83804915442359</v>
      </c>
      <c r="J1429" s="16" t="n">
        <f aca="false">D1429+I1429</f>
        <v>55.9564365169184</v>
      </c>
    </row>
    <row r="1430" customFormat="false" ht="15" hidden="false" customHeight="false" outlineLevel="0" collapsed="false">
      <c r="A1430" s="0" t="n">
        <v>1418</v>
      </c>
      <c r="B1430" s="7" t="n">
        <v>0.627009</v>
      </c>
      <c r="C1430" s="7" t="n">
        <v>0.326123</v>
      </c>
      <c r="D1430" s="16" t="n">
        <f aca="false">LOGINV(B1430,$B$7,$C$7)</f>
        <v>16.221949470075</v>
      </c>
      <c r="E1430" s="16" t="n">
        <f aca="false">LOGINV(C1430,$B$8,$C$8)</f>
        <v>81.6415445732671</v>
      </c>
      <c r="F1430" s="16" t="n">
        <f aca="false">$B$5/100*E1430*2_Girdiler!$B$14*2_Girdiler!$B$15*2_Girdiler!$B$16</f>
        <v>2.0541012614634</v>
      </c>
      <c r="G1430" s="16" t="n">
        <f aca="false">MIN(MATCH(F1430,2_Girdiler!$B$20:$I$20,1),7)</f>
        <v>1</v>
      </c>
      <c r="H1430" s="16" t="n">
        <f aca="false">IF(F1430&gt;=40,2_Girdiler!$I$21+(F1430-40)*(2_Girdiler!$I$21-2_Girdiler!$H$21)/(2_Girdiler!$I$20-2_Girdiler!$H$20),INDEX(2_Girdiler!$B$21:$I$21,G1430)+(F1430-INDEX(2_Girdiler!$B$20:$I$20,G1430))*(INDEX(2_Girdiler!$B$21:$I$21,G1430+1)-INDEX(2_Girdiler!$B$21:$I$21,G1430))/(INDEX(2_Girdiler!$B$20:$I$20,G1430+1)-INDEX(2_Girdiler!$B$20:$I$20,G1430)))</f>
        <v>4.51902277521948</v>
      </c>
      <c r="I1430" s="16" t="n">
        <f aca="false">H1430/2_Girdiler!$B$17</f>
        <v>1.81050591955909</v>
      </c>
      <c r="J1430" s="16" t="n">
        <f aca="false">D1430+I1430</f>
        <v>18.0324553896341</v>
      </c>
    </row>
    <row r="1431" customFormat="false" ht="15" hidden="false" customHeight="false" outlineLevel="0" collapsed="false">
      <c r="A1431" s="0" t="n">
        <v>1419</v>
      </c>
      <c r="B1431" s="7" t="n">
        <v>0.614138</v>
      </c>
      <c r="C1431" s="7" t="n">
        <v>0.257203</v>
      </c>
      <c r="D1431" s="16" t="n">
        <f aca="false">LOGINV(B1431,$B$7,$C$7)</f>
        <v>15.9189974703287</v>
      </c>
      <c r="E1431" s="16" t="n">
        <f aca="false">LOGINV(C1431,$B$8,$C$8)</f>
        <v>71.6911942762184</v>
      </c>
      <c r="F1431" s="16" t="n">
        <f aca="false">$B$5/100*E1431*2_Girdiler!$B$14*2_Girdiler!$B$15*2_Girdiler!$B$16</f>
        <v>1.80375044798965</v>
      </c>
      <c r="G1431" s="16" t="n">
        <f aca="false">MIN(MATCH(F1431,2_Girdiler!$B$20:$I$20,1),7)</f>
        <v>1</v>
      </c>
      <c r="H1431" s="16" t="n">
        <f aca="false">IF(F1431&gt;=40,2_Girdiler!$I$21+(F1431-40)*(2_Girdiler!$I$21-2_Girdiler!$H$21)/(2_Girdiler!$I$20-2_Girdiler!$H$20),INDEX(2_Girdiler!$B$21:$I$21,G1431)+(F1431-INDEX(2_Girdiler!$B$20:$I$20,G1431))*(INDEX(2_Girdiler!$B$21:$I$21,G1431+1)-INDEX(2_Girdiler!$B$21:$I$21,G1431))/(INDEX(2_Girdiler!$B$20:$I$20,G1431+1)-INDEX(2_Girdiler!$B$20:$I$20,G1431)))</f>
        <v>3.96825098557724</v>
      </c>
      <c r="I1431" s="16" t="n">
        <f aca="false">H1431/2_Girdiler!$B$17</f>
        <v>1.58984414486268</v>
      </c>
      <c r="J1431" s="16" t="n">
        <f aca="false">D1431+I1431</f>
        <v>17.5088416151914</v>
      </c>
    </row>
    <row r="1432" customFormat="false" ht="15" hidden="false" customHeight="false" outlineLevel="0" collapsed="false">
      <c r="A1432" s="0" t="n">
        <v>1420</v>
      </c>
      <c r="B1432" s="7" t="n">
        <v>0.37435</v>
      </c>
      <c r="C1432" s="7" t="n">
        <v>0.979021</v>
      </c>
      <c r="D1432" s="16" t="n">
        <f aca="false">LOGINV(B1432,$B$7,$C$7)</f>
        <v>11.3275145968179</v>
      </c>
      <c r="E1432" s="16" t="n">
        <f aca="false">LOGINV(C1432,$B$8,$C$8)</f>
        <v>405.911457167137</v>
      </c>
      <c r="F1432" s="16" t="n">
        <f aca="false">$B$5/100*E1432*2_Girdiler!$B$14*2_Girdiler!$B$15*2_Girdiler!$B$16</f>
        <v>10.2127322623252</v>
      </c>
      <c r="G1432" s="16" t="n">
        <f aca="false">MIN(MATCH(F1432,2_Girdiler!$B$20:$I$20,1),7)</f>
        <v>3</v>
      </c>
      <c r="H1432" s="16" t="n">
        <f aca="false">IF(F1432&gt;=40,2_Girdiler!$I$21+(F1432-40)*(2_Girdiler!$I$21-2_Girdiler!$H$21)/(2_Girdiler!$I$20-2_Girdiler!$H$20),INDEX(2_Girdiler!$B$21:$I$21,G1432)+(F1432-INDEX(2_Girdiler!$B$20:$I$20,G1432))*(INDEX(2_Girdiler!$B$21:$I$21,G1432+1)-INDEX(2_Girdiler!$B$21:$I$21,G1432))/(INDEX(2_Girdiler!$B$20:$I$20,G1432+1)-INDEX(2_Girdiler!$B$20:$I$20,G1432)))</f>
        <v>19.1914590360927</v>
      </c>
      <c r="I1432" s="16" t="n">
        <f aca="false">H1432/2_Girdiler!$B$17</f>
        <v>7.68888583176789</v>
      </c>
      <c r="J1432" s="16" t="n">
        <f aca="false">D1432+I1432</f>
        <v>19.0164004285857</v>
      </c>
    </row>
    <row r="1433" customFormat="false" ht="15" hidden="false" customHeight="false" outlineLevel="0" collapsed="false">
      <c r="A1433" s="0" t="n">
        <v>1421</v>
      </c>
      <c r="B1433" s="7" t="n">
        <v>0.765471</v>
      </c>
      <c r="C1433" s="7" t="n">
        <v>0.431927</v>
      </c>
      <c r="D1433" s="16" t="n">
        <f aca="false">LOGINV(B1433,$B$7,$C$7)</f>
        <v>20.2745138701468</v>
      </c>
      <c r="E1433" s="16" t="n">
        <f aca="false">LOGINV(C1433,$B$8,$C$8)</f>
        <v>97.7628867818914</v>
      </c>
      <c r="F1433" s="16" t="n">
        <f aca="false">$B$5/100*E1433*2_Girdiler!$B$14*2_Girdiler!$B$15*2_Girdiler!$B$16</f>
        <v>2.45971423143239</v>
      </c>
      <c r="G1433" s="16" t="n">
        <f aca="false">MIN(MATCH(F1433,2_Girdiler!$B$20:$I$20,1),7)</f>
        <v>1</v>
      </c>
      <c r="H1433" s="16" t="n">
        <f aca="false">IF(F1433&gt;=40,2_Girdiler!$I$21+(F1433-40)*(2_Girdiler!$I$21-2_Girdiler!$H$21)/(2_Girdiler!$I$20-2_Girdiler!$H$20),INDEX(2_Girdiler!$B$21:$I$21,G1433)+(F1433-INDEX(2_Girdiler!$B$20:$I$20,G1433))*(INDEX(2_Girdiler!$B$21:$I$21,G1433+1)-INDEX(2_Girdiler!$B$21:$I$21,G1433))/(INDEX(2_Girdiler!$B$20:$I$20,G1433+1)-INDEX(2_Girdiler!$B$20:$I$20,G1433)))</f>
        <v>5.41137130915126</v>
      </c>
      <c r="I1433" s="16" t="n">
        <f aca="false">H1433/2_Girdiler!$B$17</f>
        <v>2.16801735142278</v>
      </c>
      <c r="J1433" s="16" t="n">
        <f aca="false">D1433+I1433</f>
        <v>22.4425312215696</v>
      </c>
    </row>
    <row r="1434" customFormat="false" ht="15" hidden="false" customHeight="false" outlineLevel="0" collapsed="false">
      <c r="A1434" s="0" t="n">
        <v>1422</v>
      </c>
      <c r="B1434" s="7" t="n">
        <v>0.559597</v>
      </c>
      <c r="C1434" s="7" t="n">
        <v>0.310153</v>
      </c>
      <c r="D1434" s="16" t="n">
        <f aca="false">LOGINV(B1434,$B$7,$C$7)</f>
        <v>14.7225563272483</v>
      </c>
      <c r="E1434" s="16" t="n">
        <f aca="false">LOGINV(C1434,$B$8,$C$8)</f>
        <v>79.3158200909202</v>
      </c>
      <c r="F1434" s="16" t="n">
        <f aca="false">$B$5/100*E1434*2_Girdiler!$B$14*2_Girdiler!$B$15*2_Girdiler!$B$16</f>
        <v>1.99558603348755</v>
      </c>
      <c r="G1434" s="16" t="n">
        <f aca="false">MIN(MATCH(F1434,2_Girdiler!$B$20:$I$20,1),7)</f>
        <v>1</v>
      </c>
      <c r="H1434" s="16" t="n">
        <f aca="false">IF(F1434&gt;=40,2_Girdiler!$I$21+(F1434-40)*(2_Girdiler!$I$21-2_Girdiler!$H$21)/(2_Girdiler!$I$20-2_Girdiler!$H$20),INDEX(2_Girdiler!$B$21:$I$21,G1434)+(F1434-INDEX(2_Girdiler!$B$20:$I$20,G1434))*(INDEX(2_Girdiler!$B$21:$I$21,G1434+1)-INDEX(2_Girdiler!$B$21:$I$21,G1434))/(INDEX(2_Girdiler!$B$20:$I$20,G1434+1)-INDEX(2_Girdiler!$B$20:$I$20,G1434)))</f>
        <v>4.39028927367262</v>
      </c>
      <c r="I1434" s="16" t="n">
        <f aca="false">H1434/2_Girdiler!$B$17</f>
        <v>1.75892999746499</v>
      </c>
      <c r="J1434" s="16" t="n">
        <f aca="false">D1434+I1434</f>
        <v>16.4814863247133</v>
      </c>
    </row>
    <row r="1435" customFormat="false" ht="15" hidden="false" customHeight="false" outlineLevel="0" collapsed="false">
      <c r="A1435" s="0" t="n">
        <v>1423</v>
      </c>
      <c r="B1435" s="7" t="n">
        <v>0.703499</v>
      </c>
      <c r="C1435" s="7" t="n">
        <v>0.29198</v>
      </c>
      <c r="D1435" s="16" t="n">
        <f aca="false">LOGINV(B1435,$B$7,$C$7)</f>
        <v>18.2419736323536</v>
      </c>
      <c r="E1435" s="16" t="n">
        <f aca="false">LOGINV(C1435,$B$8,$C$8)</f>
        <v>76.6881425335135</v>
      </c>
      <c r="F1435" s="16" t="n">
        <f aca="false">$B$5/100*E1435*2_Girdiler!$B$14*2_Girdiler!$B$15*2_Girdiler!$B$16</f>
        <v>1.9294736661432</v>
      </c>
      <c r="G1435" s="16" t="n">
        <f aca="false">MIN(MATCH(F1435,2_Girdiler!$B$20:$I$20,1),7)</f>
        <v>1</v>
      </c>
      <c r="H1435" s="16" t="n">
        <f aca="false">IF(F1435&gt;=40,2_Girdiler!$I$21+(F1435-40)*(2_Girdiler!$I$21-2_Girdiler!$H$21)/(2_Girdiler!$I$20-2_Girdiler!$H$20),INDEX(2_Girdiler!$B$21:$I$21,G1435)+(F1435-INDEX(2_Girdiler!$B$20:$I$20,G1435))*(INDEX(2_Girdiler!$B$21:$I$21,G1435+1)-INDEX(2_Girdiler!$B$21:$I$21,G1435))/(INDEX(2_Girdiler!$B$20:$I$20,G1435+1)-INDEX(2_Girdiler!$B$20:$I$20,G1435)))</f>
        <v>4.24484206551504</v>
      </c>
      <c r="I1435" s="16" t="n">
        <f aca="false">H1435/2_Girdiler!$B$17</f>
        <v>1.70065787881212</v>
      </c>
      <c r="J1435" s="16" t="n">
        <f aca="false">D1435+I1435</f>
        <v>19.9426315111658</v>
      </c>
    </row>
    <row r="1436" customFormat="false" ht="15" hidden="false" customHeight="false" outlineLevel="0" collapsed="false">
      <c r="A1436" s="0" t="n">
        <v>1424</v>
      </c>
      <c r="B1436" s="7" t="n">
        <v>0.842229</v>
      </c>
      <c r="C1436" s="7" t="n">
        <v>0.946364</v>
      </c>
      <c r="D1436" s="16" t="n">
        <f aca="false">LOGINV(B1436,$B$7,$C$7)</f>
        <v>23.6944463432564</v>
      </c>
      <c r="E1436" s="16" t="n">
        <f aca="false">LOGINV(C1436,$B$8,$C$8)</f>
        <v>308.850198161865</v>
      </c>
      <c r="F1436" s="16" t="n">
        <f aca="false">$B$5/100*E1436*2_Girdiler!$B$14*2_Girdiler!$B$15*2_Girdiler!$B$16</f>
        <v>7.77067098575252</v>
      </c>
      <c r="G1436" s="16" t="n">
        <f aca="false">MIN(MATCH(F1436,2_Girdiler!$B$20:$I$20,1),7)</f>
        <v>2</v>
      </c>
      <c r="H1436" s="16" t="n">
        <f aca="false">IF(F1436&gt;=40,2_Girdiler!$I$21+(F1436-40)*(2_Girdiler!$I$21-2_Girdiler!$H$21)/(2_Girdiler!$I$20-2_Girdiler!$H$20),INDEX(2_Girdiler!$B$21:$I$21,G1436)+(F1436-INDEX(2_Girdiler!$B$20:$I$20,G1436))*(INDEX(2_Girdiler!$B$21:$I$21,G1436+1)-INDEX(2_Girdiler!$B$21:$I$21,G1436))/(INDEX(2_Girdiler!$B$20:$I$20,G1436+1)-INDEX(2_Girdiler!$B$20:$I$20,G1436)))</f>
        <v>15.433073577204</v>
      </c>
      <c r="I1436" s="16" t="n">
        <f aca="false">H1436/2_Girdiler!$B$17</f>
        <v>6.18312242676443</v>
      </c>
      <c r="J1436" s="16" t="n">
        <f aca="false">D1436+I1436</f>
        <v>29.8775687700209</v>
      </c>
    </row>
    <row r="1437" customFormat="false" ht="15" hidden="false" customHeight="false" outlineLevel="0" collapsed="false">
      <c r="A1437" s="0" t="n">
        <v>1425</v>
      </c>
      <c r="B1437" s="7" t="n">
        <v>0.669544</v>
      </c>
      <c r="C1437" s="7" t="n">
        <v>0.201167</v>
      </c>
      <c r="D1437" s="16" t="n">
        <f aca="false">LOGINV(B1437,$B$7,$C$7)</f>
        <v>17.2930717045028</v>
      </c>
      <c r="E1437" s="16" t="n">
        <f aca="false">LOGINV(C1437,$B$8,$C$8)</f>
        <v>63.6022348949846</v>
      </c>
      <c r="F1437" s="16" t="n">
        <f aca="false">$B$5/100*E1437*2_Girdiler!$B$14*2_Girdiler!$B$15*2_Girdiler!$B$16</f>
        <v>1.60023222995781</v>
      </c>
      <c r="G1437" s="16" t="n">
        <f aca="false">MIN(MATCH(F1437,2_Girdiler!$B$20:$I$20,1),7)</f>
        <v>1</v>
      </c>
      <c r="H1437" s="16" t="n">
        <f aca="false">IF(F1437&gt;=40,2_Girdiler!$I$21+(F1437-40)*(2_Girdiler!$I$21-2_Girdiler!$H$21)/(2_Girdiler!$I$20-2_Girdiler!$H$20),INDEX(2_Girdiler!$B$21:$I$21,G1437)+(F1437-INDEX(2_Girdiler!$B$20:$I$20,G1437))*(INDEX(2_Girdiler!$B$21:$I$21,G1437+1)-INDEX(2_Girdiler!$B$21:$I$21,G1437))/(INDEX(2_Girdiler!$B$20:$I$20,G1437+1)-INDEX(2_Girdiler!$B$20:$I$20,G1437)))</f>
        <v>3.52051090590719</v>
      </c>
      <c r="I1437" s="16" t="n">
        <f aca="false">H1437/2_Girdiler!$B$17</f>
        <v>1.41046110012307</v>
      </c>
      <c r="J1437" s="16" t="n">
        <f aca="false">D1437+I1437</f>
        <v>18.7035328046259</v>
      </c>
    </row>
    <row r="1438" customFormat="false" ht="15" hidden="false" customHeight="false" outlineLevel="0" collapsed="false">
      <c r="A1438" s="0" t="n">
        <v>1426</v>
      </c>
      <c r="B1438" s="7" t="n">
        <v>0.437604</v>
      </c>
      <c r="C1438" s="7" t="n">
        <v>0.289043</v>
      </c>
      <c r="D1438" s="16" t="n">
        <f aca="false">LOGINV(B1438,$B$7,$C$7)</f>
        <v>12.4070162437403</v>
      </c>
      <c r="E1438" s="16" t="n">
        <f aca="false">LOGINV(C1438,$B$8,$C$8)</f>
        <v>76.2649296562209</v>
      </c>
      <c r="F1438" s="16" t="n">
        <f aca="false">$B$5/100*E1438*2_Girdiler!$B$14*2_Girdiler!$B$15*2_Girdiler!$B$16</f>
        <v>1.91882563015052</v>
      </c>
      <c r="G1438" s="16" t="n">
        <f aca="false">MIN(MATCH(F1438,2_Girdiler!$B$20:$I$20,1),7)</f>
        <v>1</v>
      </c>
      <c r="H1438" s="16" t="n">
        <f aca="false">IF(F1438&gt;=40,2_Girdiler!$I$21+(F1438-40)*(2_Girdiler!$I$21-2_Girdiler!$H$21)/(2_Girdiler!$I$20-2_Girdiler!$H$20),INDEX(2_Girdiler!$B$21:$I$21,G1438)+(F1438-INDEX(2_Girdiler!$B$20:$I$20,G1438))*(INDEX(2_Girdiler!$B$21:$I$21,G1438+1)-INDEX(2_Girdiler!$B$21:$I$21,G1438))/(INDEX(2_Girdiler!$B$20:$I$20,G1438+1)-INDEX(2_Girdiler!$B$20:$I$20,G1438)))</f>
        <v>4.22141638633114</v>
      </c>
      <c r="I1438" s="16" t="n">
        <f aca="false">H1438/2_Girdiler!$B$17</f>
        <v>1.69127259067754</v>
      </c>
      <c r="J1438" s="16" t="n">
        <f aca="false">D1438+I1438</f>
        <v>14.0982888344178</v>
      </c>
    </row>
    <row r="1439" customFormat="false" ht="15" hidden="false" customHeight="false" outlineLevel="0" collapsed="false">
      <c r="A1439" s="0" t="n">
        <v>1427</v>
      </c>
      <c r="B1439" s="7" t="n">
        <v>0.367812</v>
      </c>
      <c r="C1439" s="7" t="n">
        <v>0.162154</v>
      </c>
      <c r="D1439" s="16" t="n">
        <f aca="false">LOGINV(B1439,$B$7,$C$7)</f>
        <v>11.2188085230892</v>
      </c>
      <c r="E1439" s="16" t="n">
        <f aca="false">LOGINV(C1439,$B$8,$C$8)</f>
        <v>57.8004240482685</v>
      </c>
      <c r="F1439" s="16" t="n">
        <f aca="false">$B$5/100*E1439*2_Girdiler!$B$14*2_Girdiler!$B$15*2_Girdiler!$B$16</f>
        <v>1.45425866905444</v>
      </c>
      <c r="G1439" s="16" t="n">
        <f aca="false">MIN(MATCH(F1439,2_Girdiler!$B$20:$I$20,1),7)</f>
        <v>1</v>
      </c>
      <c r="H1439" s="16" t="n">
        <f aca="false">IF(F1439&gt;=40,2_Girdiler!$I$21+(F1439-40)*(2_Girdiler!$I$21-2_Girdiler!$H$21)/(2_Girdiler!$I$20-2_Girdiler!$H$20),INDEX(2_Girdiler!$B$21:$I$21,G1439)+(F1439-INDEX(2_Girdiler!$B$20:$I$20,G1439))*(INDEX(2_Girdiler!$B$21:$I$21,G1439+1)-INDEX(2_Girdiler!$B$21:$I$21,G1439))/(INDEX(2_Girdiler!$B$20:$I$20,G1439+1)-INDEX(2_Girdiler!$B$20:$I$20,G1439)))</f>
        <v>3.19936907191976</v>
      </c>
      <c r="I1439" s="16" t="n">
        <f aca="false">H1439/2_Girdiler!$B$17</f>
        <v>1.28179850637811</v>
      </c>
      <c r="J1439" s="16" t="n">
        <f aca="false">D1439+I1439</f>
        <v>12.5006070294673</v>
      </c>
    </row>
    <row r="1440" customFormat="false" ht="15" hidden="false" customHeight="false" outlineLevel="0" collapsed="false">
      <c r="A1440" s="0" t="n">
        <v>1428</v>
      </c>
      <c r="B1440" s="7" t="n">
        <v>0.60464</v>
      </c>
      <c r="C1440" s="7" t="n">
        <v>0.324475</v>
      </c>
      <c r="D1440" s="16" t="n">
        <f aca="false">LOGINV(B1440,$B$7,$C$7)</f>
        <v>15.7009379743045</v>
      </c>
      <c r="E1440" s="16" t="n">
        <f aca="false">LOGINV(C1440,$B$8,$C$8)</f>
        <v>81.4006867144484</v>
      </c>
      <c r="F1440" s="16" t="n">
        <f aca="false">$B$5/100*E1440*2_Girdiler!$B$14*2_Girdiler!$B$15*2_Girdiler!$B$16</f>
        <v>2.04804127773552</v>
      </c>
      <c r="G1440" s="16" t="n">
        <f aca="false">MIN(MATCH(F1440,2_Girdiler!$B$20:$I$20,1),7)</f>
        <v>1</v>
      </c>
      <c r="H1440" s="16" t="n">
        <f aca="false">IF(F1440&gt;=40,2_Girdiler!$I$21+(F1440-40)*(2_Girdiler!$I$21-2_Girdiler!$H$21)/(2_Girdiler!$I$20-2_Girdiler!$H$20),INDEX(2_Girdiler!$B$21:$I$21,G1440)+(F1440-INDEX(2_Girdiler!$B$20:$I$20,G1440))*(INDEX(2_Girdiler!$B$21:$I$21,G1440+1)-INDEX(2_Girdiler!$B$21:$I$21,G1440))/(INDEX(2_Girdiler!$B$20:$I$20,G1440+1)-INDEX(2_Girdiler!$B$20:$I$20,G1440)))</f>
        <v>4.50569081101815</v>
      </c>
      <c r="I1440" s="16" t="n">
        <f aca="false">H1440/2_Girdiler!$B$17</f>
        <v>1.80516458774765</v>
      </c>
      <c r="J1440" s="16" t="n">
        <f aca="false">D1440+I1440</f>
        <v>17.5061025620522</v>
      </c>
    </row>
    <row r="1441" customFormat="false" ht="15" hidden="false" customHeight="false" outlineLevel="0" collapsed="false">
      <c r="A1441" s="0" t="n">
        <v>1429</v>
      </c>
      <c r="B1441" s="7" t="n">
        <v>0.166262</v>
      </c>
      <c r="C1441" s="7" t="n">
        <v>0.939106</v>
      </c>
      <c r="D1441" s="16" t="n">
        <f aca="false">LOGINV(B1441,$B$7,$C$7)</f>
        <v>7.89047020055429</v>
      </c>
      <c r="E1441" s="16" t="n">
        <f aca="false">LOGINV(C1441,$B$8,$C$8)</f>
        <v>296.491643351225</v>
      </c>
      <c r="F1441" s="16" t="n">
        <f aca="false">$B$5/100*E1441*2_Girdiler!$B$14*2_Girdiler!$B$15*2_Girdiler!$B$16</f>
        <v>7.45972974671681</v>
      </c>
      <c r="G1441" s="16" t="n">
        <f aca="false">MIN(MATCH(F1441,2_Girdiler!$B$20:$I$20,1),7)</f>
        <v>2</v>
      </c>
      <c r="H1441" s="16" t="n">
        <f aca="false">IF(F1441&gt;=40,2_Girdiler!$I$21+(F1441-40)*(2_Girdiler!$I$21-2_Girdiler!$H$21)/(2_Girdiler!$I$20-2_Girdiler!$H$20),INDEX(2_Girdiler!$B$21:$I$21,G1441)+(F1441-INDEX(2_Girdiler!$B$20:$I$20,G1441))*(INDEX(2_Girdiler!$B$21:$I$21,G1441+1)-INDEX(2_Girdiler!$B$21:$I$21,G1441))/(INDEX(2_Girdiler!$B$20:$I$20,G1441+1)-INDEX(2_Girdiler!$B$20:$I$20,G1441)))</f>
        <v>14.9355675947469</v>
      </c>
      <c r="I1441" s="16" t="n">
        <f aca="false">H1441/2_Girdiler!$B$17</f>
        <v>5.98380111969026</v>
      </c>
      <c r="J1441" s="16" t="n">
        <f aca="false">D1441+I1441</f>
        <v>13.8742713202446</v>
      </c>
    </row>
    <row r="1442" customFormat="false" ht="15" hidden="false" customHeight="false" outlineLevel="0" collapsed="false">
      <c r="A1442" s="0" t="n">
        <v>1430</v>
      </c>
      <c r="B1442" s="7" t="n">
        <v>0.02927</v>
      </c>
      <c r="C1442" s="7" t="n">
        <v>0.998559</v>
      </c>
      <c r="D1442" s="16" t="n">
        <f aca="false">LOGINV(B1442,$B$7,$C$7)</f>
        <v>4.71809068125435</v>
      </c>
      <c r="E1442" s="16" t="n">
        <f aca="false">LOGINV(C1442,$B$8,$C$8)</f>
        <v>747.588151674113</v>
      </c>
      <c r="F1442" s="16" t="n">
        <f aca="false">$B$5/100*E1442*2_Girdiler!$B$14*2_Girdiler!$B$15*2_Girdiler!$B$16</f>
        <v>18.8093178961207</v>
      </c>
      <c r="G1442" s="16" t="n">
        <f aca="false">MIN(MATCH(F1442,2_Girdiler!$B$20:$I$20,1),7)</f>
        <v>4</v>
      </c>
      <c r="H1442" s="16" t="n">
        <f aca="false">IF(F1442&gt;=40,2_Girdiler!$I$21+(F1442-40)*(2_Girdiler!$I$21-2_Girdiler!$H$21)/(2_Girdiler!$I$20-2_Girdiler!$H$20),INDEX(2_Girdiler!$B$21:$I$21,G1442)+(F1442-INDEX(2_Girdiler!$B$20:$I$20,G1442))*(INDEX(2_Girdiler!$B$21:$I$21,G1442+1)-INDEX(2_Girdiler!$B$21:$I$21,G1442))/(INDEX(2_Girdiler!$B$20:$I$20,G1442+1)-INDEX(2_Girdiler!$B$20:$I$20,G1442)))</f>
        <v>25.4046589480603</v>
      </c>
      <c r="I1442" s="16" t="n">
        <f aca="false">H1442/2_Girdiler!$B$17</f>
        <v>10.1781486170114</v>
      </c>
      <c r="J1442" s="16" t="n">
        <f aca="false">D1442+I1442</f>
        <v>14.8962392982657</v>
      </c>
    </row>
    <row r="1443" customFormat="false" ht="15" hidden="false" customHeight="false" outlineLevel="0" collapsed="false">
      <c r="A1443" s="0" t="n">
        <v>1431</v>
      </c>
      <c r="B1443" s="7" t="n">
        <v>0.103978</v>
      </c>
      <c r="C1443" s="7" t="n">
        <v>0.443772</v>
      </c>
      <c r="D1443" s="16" t="n">
        <f aca="false">LOGINV(B1443,$B$7,$C$7)</f>
        <v>6.71214569798435</v>
      </c>
      <c r="E1443" s="16" t="n">
        <f aca="false">LOGINV(C1443,$B$8,$C$8)</f>
        <v>99.6782255420746</v>
      </c>
      <c r="F1443" s="16" t="n">
        <f aca="false">$B$5/100*E1443*2_Girdiler!$B$14*2_Girdiler!$B$15*2_Girdiler!$B$16</f>
        <v>2.5079041546386</v>
      </c>
      <c r="G1443" s="16" t="n">
        <f aca="false">MIN(MATCH(F1443,2_Girdiler!$B$20:$I$20,1),7)</f>
        <v>1</v>
      </c>
      <c r="H1443" s="16" t="n">
        <f aca="false">IF(F1443&gt;=40,2_Girdiler!$I$21+(F1443-40)*(2_Girdiler!$I$21-2_Girdiler!$H$21)/(2_Girdiler!$I$20-2_Girdiler!$H$20),INDEX(2_Girdiler!$B$21:$I$21,G1443)+(F1443-INDEX(2_Girdiler!$B$20:$I$20,G1443))*(INDEX(2_Girdiler!$B$21:$I$21,G1443+1)-INDEX(2_Girdiler!$B$21:$I$21,G1443))/(INDEX(2_Girdiler!$B$20:$I$20,G1443+1)-INDEX(2_Girdiler!$B$20:$I$20,G1443)))</f>
        <v>5.51738914020491</v>
      </c>
      <c r="I1443" s="16" t="n">
        <f aca="false">H1443/2_Girdiler!$B$17</f>
        <v>2.21049244399235</v>
      </c>
      <c r="J1443" s="16" t="n">
        <f aca="false">D1443+I1443</f>
        <v>8.92263814197671</v>
      </c>
    </row>
    <row r="1444" customFormat="false" ht="15" hidden="false" customHeight="false" outlineLevel="0" collapsed="false">
      <c r="A1444" s="0" t="n">
        <v>1432</v>
      </c>
      <c r="B1444" s="7" t="n">
        <v>0.485726</v>
      </c>
      <c r="C1444" s="7" t="n">
        <v>0.74128</v>
      </c>
      <c r="D1444" s="16" t="n">
        <f aca="false">LOGINV(B1444,$B$7,$C$7)</f>
        <v>13.2745967118159</v>
      </c>
      <c r="E1444" s="16" t="n">
        <f aca="false">LOGINV(C1444,$B$8,$C$8)</f>
        <v>165.845897835724</v>
      </c>
      <c r="F1444" s="16" t="n">
        <f aca="false">$B$5/100*E1444*2_Girdiler!$B$14*2_Girdiler!$B$15*2_Girdiler!$B$16</f>
        <v>4.17268278954682</v>
      </c>
      <c r="G1444" s="16" t="n">
        <f aca="false">MIN(MATCH(F1444,2_Girdiler!$B$20:$I$20,1),7)</f>
        <v>1</v>
      </c>
      <c r="H1444" s="16" t="n">
        <f aca="false">IF(F1444&gt;=40,2_Girdiler!$I$21+(F1444-40)*(2_Girdiler!$I$21-2_Girdiler!$H$21)/(2_Girdiler!$I$20-2_Girdiler!$H$20),INDEX(2_Girdiler!$B$21:$I$21,G1444)+(F1444-INDEX(2_Girdiler!$B$20:$I$20,G1444))*(INDEX(2_Girdiler!$B$21:$I$21,G1444+1)-INDEX(2_Girdiler!$B$21:$I$21,G1444))/(INDEX(2_Girdiler!$B$20:$I$20,G1444+1)-INDEX(2_Girdiler!$B$20:$I$20,G1444)))</f>
        <v>9.179902137003</v>
      </c>
      <c r="I1444" s="16" t="n">
        <f aca="false">H1444/2_Girdiler!$B$17</f>
        <v>3.67784540745313</v>
      </c>
      <c r="J1444" s="16" t="n">
        <f aca="false">D1444+I1444</f>
        <v>16.9524421192691</v>
      </c>
    </row>
    <row r="1445" customFormat="false" ht="15" hidden="false" customHeight="false" outlineLevel="0" collapsed="false">
      <c r="A1445" s="0" t="n">
        <v>1433</v>
      </c>
      <c r="B1445" s="7" t="n">
        <v>0.914484</v>
      </c>
      <c r="C1445" s="7" t="n">
        <v>0.385562</v>
      </c>
      <c r="D1445" s="16" t="n">
        <f aca="false">LOGINV(B1445,$B$7,$C$7)</f>
        <v>29.0442999637756</v>
      </c>
      <c r="E1445" s="16" t="n">
        <f aca="false">LOGINV(C1445,$B$8,$C$8)</f>
        <v>90.5090577839103</v>
      </c>
      <c r="F1445" s="16" t="n">
        <f aca="false">$B$5/100*E1445*2_Girdiler!$B$14*2_Girdiler!$B$15*2_Girdiler!$B$16</f>
        <v>2.27720789384318</v>
      </c>
      <c r="G1445" s="16" t="n">
        <f aca="false">MIN(MATCH(F1445,2_Girdiler!$B$20:$I$20,1),7)</f>
        <v>1</v>
      </c>
      <c r="H1445" s="16" t="n">
        <f aca="false">IF(F1445&gt;=40,2_Girdiler!$I$21+(F1445-40)*(2_Girdiler!$I$21-2_Girdiler!$H$21)/(2_Girdiler!$I$20-2_Girdiler!$H$20),INDEX(2_Girdiler!$B$21:$I$21,G1445)+(F1445-INDEX(2_Girdiler!$B$20:$I$20,G1445))*(INDEX(2_Girdiler!$B$21:$I$21,G1445+1)-INDEX(2_Girdiler!$B$21:$I$21,G1445))/(INDEX(2_Girdiler!$B$20:$I$20,G1445+1)-INDEX(2_Girdiler!$B$20:$I$20,G1445)))</f>
        <v>5.009857366455</v>
      </c>
      <c r="I1445" s="16" t="n">
        <f aca="false">H1445/2_Girdiler!$B$17</f>
        <v>2.00715439361178</v>
      </c>
      <c r="J1445" s="16" t="n">
        <f aca="false">D1445+I1445</f>
        <v>31.0514543573873</v>
      </c>
    </row>
    <row r="1446" customFormat="false" ht="15" hidden="false" customHeight="false" outlineLevel="0" collapsed="false">
      <c r="A1446" s="0" t="n">
        <v>1434</v>
      </c>
      <c r="B1446" s="7" t="n">
        <v>0.705826</v>
      </c>
      <c r="C1446" s="7" t="n">
        <v>0.02479</v>
      </c>
      <c r="D1446" s="16" t="n">
        <f aca="false">LOGINV(B1446,$B$7,$C$7)</f>
        <v>18.3106427335174</v>
      </c>
      <c r="E1446" s="16" t="n">
        <f aca="false">LOGINV(C1446,$B$8,$C$8)</f>
        <v>30.7455355549024</v>
      </c>
      <c r="F1446" s="16" t="n">
        <f aca="false">$B$5/100*E1446*2_Girdiler!$B$14*2_Girdiler!$B$15*2_Girdiler!$B$16</f>
        <v>0.773557674561344</v>
      </c>
      <c r="G1446" s="16" t="n">
        <f aca="false">MIN(MATCH(F1446,2_Girdiler!$B$20:$I$20,1),7)</f>
        <v>1</v>
      </c>
      <c r="H1446" s="16" t="n">
        <f aca="false">IF(F1446&gt;=40,2_Girdiler!$I$21+(F1446-40)*(2_Girdiler!$I$21-2_Girdiler!$H$21)/(2_Girdiler!$I$20-2_Girdiler!$H$20),INDEX(2_Girdiler!$B$21:$I$21,G1446)+(F1446-INDEX(2_Girdiler!$B$20:$I$20,G1446))*(INDEX(2_Girdiler!$B$21:$I$21,G1446+1)-INDEX(2_Girdiler!$B$21:$I$21,G1446))/(INDEX(2_Girdiler!$B$20:$I$20,G1446+1)-INDEX(2_Girdiler!$B$20:$I$20,G1446)))</f>
        <v>1.70182688403496</v>
      </c>
      <c r="I1446" s="16" t="n">
        <f aca="false">H1446/2_Girdiler!$B$17</f>
        <v>0.681821668283236</v>
      </c>
      <c r="J1446" s="16" t="n">
        <f aca="false">D1446+I1446</f>
        <v>18.9924644018006</v>
      </c>
    </row>
    <row r="1447" customFormat="false" ht="15" hidden="false" customHeight="false" outlineLevel="0" collapsed="false">
      <c r="A1447" s="0" t="n">
        <v>1435</v>
      </c>
      <c r="B1447" s="7" t="n">
        <v>0.024377</v>
      </c>
      <c r="C1447" s="7" t="n">
        <v>0.335859</v>
      </c>
      <c r="D1447" s="16" t="n">
        <f aca="false">LOGINV(B1447,$B$7,$C$7)</f>
        <v>4.51457639812826</v>
      </c>
      <c r="E1447" s="16" t="n">
        <f aca="false">LOGINV(C1447,$B$8,$C$8)</f>
        <v>83.0690165711389</v>
      </c>
      <c r="F1447" s="16" t="n">
        <f aca="false">$B$5/100*E1447*2_Girdiler!$B$14*2_Girdiler!$B$15*2_Girdiler!$B$16</f>
        <v>2.09001645692985</v>
      </c>
      <c r="G1447" s="16" t="n">
        <f aca="false">MIN(MATCH(F1447,2_Girdiler!$B$20:$I$20,1),7)</f>
        <v>1</v>
      </c>
      <c r="H1447" s="16" t="n">
        <f aca="false">IF(F1447&gt;=40,2_Girdiler!$I$21+(F1447-40)*(2_Girdiler!$I$21-2_Girdiler!$H$21)/(2_Girdiler!$I$20-2_Girdiler!$H$20),INDEX(2_Girdiler!$B$21:$I$21,G1447)+(F1447-INDEX(2_Girdiler!$B$20:$I$20,G1447))*(INDEX(2_Girdiler!$B$21:$I$21,G1447+1)-INDEX(2_Girdiler!$B$21:$I$21,G1447))/(INDEX(2_Girdiler!$B$20:$I$20,G1447+1)-INDEX(2_Girdiler!$B$20:$I$20,G1447)))</f>
        <v>4.59803620524568</v>
      </c>
      <c r="I1447" s="16" t="n">
        <f aca="false">H1447/2_Girdiler!$B$17</f>
        <v>1.8421619412042</v>
      </c>
      <c r="J1447" s="16" t="n">
        <f aca="false">D1447+I1447</f>
        <v>6.35673833933245</v>
      </c>
    </row>
    <row r="1448" customFormat="false" ht="15" hidden="false" customHeight="false" outlineLevel="0" collapsed="false">
      <c r="A1448" s="0" t="n">
        <v>1436</v>
      </c>
      <c r="B1448" s="7" t="n">
        <v>0.385471</v>
      </c>
      <c r="C1448" s="7" t="n">
        <v>0.38551</v>
      </c>
      <c r="D1448" s="16" t="n">
        <f aca="false">LOGINV(B1448,$B$7,$C$7)</f>
        <v>11.513461603991</v>
      </c>
      <c r="E1448" s="16" t="n">
        <f aca="false">LOGINV(C1448,$B$8,$C$8)</f>
        <v>90.5011136359292</v>
      </c>
      <c r="F1448" s="16" t="n">
        <f aca="false">$B$5/100*E1448*2_Girdiler!$B$14*2_Girdiler!$B$15*2_Girdiler!$B$16</f>
        <v>2.27700801907998</v>
      </c>
      <c r="G1448" s="16" t="n">
        <f aca="false">MIN(MATCH(F1448,2_Girdiler!$B$20:$I$20,1),7)</f>
        <v>1</v>
      </c>
      <c r="H1448" s="16" t="n">
        <f aca="false">IF(F1448&gt;=40,2_Girdiler!$I$21+(F1448-40)*(2_Girdiler!$I$21-2_Girdiler!$H$21)/(2_Girdiler!$I$20-2_Girdiler!$H$20),INDEX(2_Girdiler!$B$21:$I$21,G1448)+(F1448-INDEX(2_Girdiler!$B$20:$I$20,G1448))*(INDEX(2_Girdiler!$B$21:$I$21,G1448+1)-INDEX(2_Girdiler!$B$21:$I$21,G1448))/(INDEX(2_Girdiler!$B$20:$I$20,G1448+1)-INDEX(2_Girdiler!$B$20:$I$20,G1448)))</f>
        <v>5.00941764197595</v>
      </c>
      <c r="I1448" s="16" t="n">
        <f aca="false">H1448/2_Girdiler!$B$17</f>
        <v>2.00697822194549</v>
      </c>
      <c r="J1448" s="16" t="n">
        <f aca="false">D1448+I1448</f>
        <v>13.5204398259365</v>
      </c>
    </row>
    <row r="1449" customFormat="false" ht="15" hidden="false" customHeight="false" outlineLevel="0" collapsed="false">
      <c r="A1449" s="0" t="n">
        <v>1437</v>
      </c>
      <c r="B1449" s="7" t="n">
        <v>0.419777</v>
      </c>
      <c r="C1449" s="7" t="n">
        <v>0.620948</v>
      </c>
      <c r="D1449" s="16" t="n">
        <f aca="false">LOGINV(B1449,$B$7,$C$7)</f>
        <v>12.0968678873616</v>
      </c>
      <c r="E1449" s="16" t="n">
        <f aca="false">LOGINV(C1449,$B$8,$C$8)</f>
        <v>133.223037707658</v>
      </c>
      <c r="F1449" s="16" t="n">
        <f aca="false">$B$5/100*E1449*2_Girdiler!$B$14*2_Girdiler!$B$15*2_Girdiler!$B$16</f>
        <v>3.35189162872467</v>
      </c>
      <c r="G1449" s="16" t="n">
        <f aca="false">MIN(MATCH(F1449,2_Girdiler!$B$20:$I$20,1),7)</f>
        <v>1</v>
      </c>
      <c r="H1449" s="16" t="n">
        <f aca="false">IF(F1449&gt;=40,2_Girdiler!$I$21+(F1449-40)*(2_Girdiler!$I$21-2_Girdiler!$H$21)/(2_Girdiler!$I$20-2_Girdiler!$H$20),INDEX(2_Girdiler!$B$21:$I$21,G1449)+(F1449-INDEX(2_Girdiler!$B$20:$I$20,G1449))*(INDEX(2_Girdiler!$B$21:$I$21,G1449+1)-INDEX(2_Girdiler!$B$21:$I$21,G1449))/(INDEX(2_Girdiler!$B$20:$I$20,G1449+1)-INDEX(2_Girdiler!$B$20:$I$20,G1449)))</f>
        <v>7.37416158319426</v>
      </c>
      <c r="I1449" s="16" t="n">
        <f aca="false">H1449/2_Girdiler!$B$17</f>
        <v>2.9543916599336</v>
      </c>
      <c r="J1449" s="16" t="n">
        <f aca="false">D1449+I1449</f>
        <v>15.0512595472952</v>
      </c>
    </row>
    <row r="1450" customFormat="false" ht="15" hidden="false" customHeight="false" outlineLevel="0" collapsed="false">
      <c r="A1450" s="0" t="n">
        <v>1438</v>
      </c>
      <c r="B1450" s="7" t="n">
        <v>0.217195</v>
      </c>
      <c r="C1450" s="7" t="n">
        <v>0.38005</v>
      </c>
      <c r="D1450" s="16" t="n">
        <f aca="false">LOGINV(B1450,$B$7,$C$7)</f>
        <v>8.75898092128514</v>
      </c>
      <c r="E1450" s="16" t="n">
        <f aca="false">LOGINV(C1450,$B$8,$C$8)</f>
        <v>89.669080033652</v>
      </c>
      <c r="F1450" s="16" t="n">
        <f aca="false">$B$5/100*E1450*2_Girdiler!$B$14*2_Girdiler!$B$15*2_Girdiler!$B$16</f>
        <v>2.25607405364668</v>
      </c>
      <c r="G1450" s="16" t="n">
        <f aca="false">MIN(MATCH(F1450,2_Girdiler!$B$20:$I$20,1),7)</f>
        <v>1</v>
      </c>
      <c r="H1450" s="16" t="n">
        <f aca="false">IF(F1450&gt;=40,2_Girdiler!$I$21+(F1450-40)*(2_Girdiler!$I$21-2_Girdiler!$H$21)/(2_Girdiler!$I$20-2_Girdiler!$H$20),INDEX(2_Girdiler!$B$21:$I$21,G1450)+(F1450-INDEX(2_Girdiler!$B$20:$I$20,G1450))*(INDEX(2_Girdiler!$B$21:$I$21,G1450+1)-INDEX(2_Girdiler!$B$21:$I$21,G1450))/(INDEX(2_Girdiler!$B$20:$I$20,G1450+1)-INDEX(2_Girdiler!$B$20:$I$20,G1450)))</f>
        <v>4.9633629180227</v>
      </c>
      <c r="I1450" s="16" t="n">
        <f aca="false">H1450/2_Girdiler!$B$17</f>
        <v>1.98852681010525</v>
      </c>
      <c r="J1450" s="16" t="n">
        <f aca="false">D1450+I1450</f>
        <v>10.7475077313904</v>
      </c>
    </row>
    <row r="1451" customFormat="false" ht="15" hidden="false" customHeight="false" outlineLevel="0" collapsed="false">
      <c r="A1451" s="0" t="n">
        <v>1439</v>
      </c>
      <c r="B1451" s="7" t="n">
        <v>0.331617</v>
      </c>
      <c r="C1451" s="7" t="n">
        <v>0.992603</v>
      </c>
      <c r="D1451" s="16" t="n">
        <f aca="false">LOGINV(B1451,$B$7,$C$7)</f>
        <v>10.6236087898868</v>
      </c>
      <c r="E1451" s="16" t="n">
        <f aca="false">LOGINV(C1451,$B$8,$C$8)</f>
        <v>526.662424837056</v>
      </c>
      <c r="F1451" s="16" t="n">
        <f aca="false">$B$5/100*E1451*2_Girdiler!$B$14*2_Girdiler!$B$15*2_Girdiler!$B$16</f>
        <v>13.2508266089003</v>
      </c>
      <c r="G1451" s="16" t="n">
        <f aca="false">MIN(MATCH(F1451,2_Girdiler!$B$20:$I$20,1),7)</f>
        <v>3</v>
      </c>
      <c r="H1451" s="16" t="n">
        <f aca="false">IF(F1451&gt;=40,2_Girdiler!$I$21+(F1451-40)*(2_Girdiler!$I$21-2_Girdiler!$H$21)/(2_Girdiler!$I$20-2_Girdiler!$H$20),INDEX(2_Girdiler!$B$21:$I$21,G1451)+(F1451-INDEX(2_Girdiler!$B$20:$I$20,G1451))*(INDEX(2_Girdiler!$B$21:$I$21,G1451+1)-INDEX(2_Girdiler!$B$21:$I$21,G1451))/(INDEX(2_Girdiler!$B$20:$I$20,G1451+1)-INDEX(2_Girdiler!$B$20:$I$20,G1451)))</f>
        <v>21.9257439480103</v>
      </c>
      <c r="I1451" s="16" t="n">
        <f aca="false">H1451/2_Girdiler!$B$17</f>
        <v>8.78435254327336</v>
      </c>
      <c r="J1451" s="16" t="n">
        <f aca="false">D1451+I1451</f>
        <v>19.4079613331601</v>
      </c>
    </row>
    <row r="1452" customFormat="false" ht="15" hidden="false" customHeight="false" outlineLevel="0" collapsed="false">
      <c r="A1452" s="0" t="n">
        <v>1440</v>
      </c>
      <c r="B1452" s="7" t="n">
        <v>0.168925</v>
      </c>
      <c r="C1452" s="7" t="n">
        <v>0.05231</v>
      </c>
      <c r="D1452" s="16" t="n">
        <f aca="false">LOGINV(B1452,$B$7,$C$7)</f>
        <v>7.93731907744322</v>
      </c>
      <c r="E1452" s="16" t="n">
        <f aca="false">LOGINV(C1452,$B$8,$C$8)</f>
        <v>38.3086219490865</v>
      </c>
      <c r="F1452" s="16" t="n">
        <f aca="false">$B$5/100*E1452*2_Girdiler!$B$14*2_Girdiler!$B$15*2_Girdiler!$B$16</f>
        <v>0.963844928239016</v>
      </c>
      <c r="G1452" s="16" t="n">
        <f aca="false">MIN(MATCH(F1452,2_Girdiler!$B$20:$I$20,1),7)</f>
        <v>1</v>
      </c>
      <c r="H1452" s="16" t="n">
        <f aca="false">IF(F1452&gt;=40,2_Girdiler!$I$21+(F1452-40)*(2_Girdiler!$I$21-2_Girdiler!$H$21)/(2_Girdiler!$I$20-2_Girdiler!$H$20),INDEX(2_Girdiler!$B$21:$I$21,G1452)+(F1452-INDEX(2_Girdiler!$B$20:$I$20,G1452))*(INDEX(2_Girdiler!$B$21:$I$21,G1452+1)-INDEX(2_Girdiler!$B$21:$I$21,G1452))/(INDEX(2_Girdiler!$B$20:$I$20,G1452+1)-INDEX(2_Girdiler!$B$20:$I$20,G1452)))</f>
        <v>2.12045884212583</v>
      </c>
      <c r="I1452" s="16" t="n">
        <f aca="false">H1452/2_Girdiler!$B$17</f>
        <v>0.849542805338876</v>
      </c>
      <c r="J1452" s="16" t="n">
        <f aca="false">D1452+I1452</f>
        <v>8.78686188278209</v>
      </c>
    </row>
    <row r="1453" customFormat="false" ht="15" hidden="false" customHeight="false" outlineLevel="0" collapsed="false">
      <c r="A1453" s="0" t="n">
        <v>1441</v>
      </c>
      <c r="B1453" s="7" t="n">
        <v>0.187441</v>
      </c>
      <c r="C1453" s="7" t="n">
        <v>0.724529</v>
      </c>
      <c r="D1453" s="16" t="n">
        <f aca="false">LOGINV(B1453,$B$7,$C$7)</f>
        <v>8.25799905736408</v>
      </c>
      <c r="E1453" s="16" t="n">
        <f aca="false">LOGINV(C1453,$B$8,$C$8)</f>
        <v>160.480502283148</v>
      </c>
      <c r="F1453" s="16" t="n">
        <f aca="false">$B$5/100*E1453*2_Girdiler!$B$14*2_Girdiler!$B$15*2_Girdiler!$B$16</f>
        <v>4.03768943744401</v>
      </c>
      <c r="G1453" s="16" t="n">
        <f aca="false">MIN(MATCH(F1453,2_Girdiler!$B$20:$I$20,1),7)</f>
        <v>1</v>
      </c>
      <c r="H1453" s="16" t="n">
        <f aca="false">IF(F1453&gt;=40,2_Girdiler!$I$21+(F1453-40)*(2_Girdiler!$I$21-2_Girdiler!$H$21)/(2_Girdiler!$I$20-2_Girdiler!$H$20),INDEX(2_Girdiler!$B$21:$I$21,G1453)+(F1453-INDEX(2_Girdiler!$B$20:$I$20,G1453))*(INDEX(2_Girdiler!$B$21:$I$21,G1453+1)-INDEX(2_Girdiler!$B$21:$I$21,G1453))/(INDEX(2_Girdiler!$B$20:$I$20,G1453+1)-INDEX(2_Girdiler!$B$20:$I$20,G1453)))</f>
        <v>8.88291676237682</v>
      </c>
      <c r="I1453" s="16" t="n">
        <f aca="false">H1453/2_Girdiler!$B$17</f>
        <v>3.55886088236251</v>
      </c>
      <c r="J1453" s="16" t="n">
        <f aca="false">D1453+I1453</f>
        <v>11.8168599397266</v>
      </c>
    </row>
    <row r="1454" customFormat="false" ht="15" hidden="false" customHeight="false" outlineLevel="0" collapsed="false">
      <c r="A1454" s="0" t="n">
        <v>1442</v>
      </c>
      <c r="B1454" s="7" t="n">
        <v>0.168772</v>
      </c>
      <c r="C1454" s="7" t="n">
        <v>0.589793</v>
      </c>
      <c r="D1454" s="16" t="n">
        <f aca="false">LOGINV(B1454,$B$7,$C$7)</f>
        <v>7.93463286342862</v>
      </c>
      <c r="E1454" s="16" t="n">
        <f aca="false">LOGINV(C1454,$B$8,$C$8)</f>
        <v>126.439719438409</v>
      </c>
      <c r="F1454" s="16" t="n">
        <f aca="false">$B$5/100*E1454*2_Girdiler!$B$14*2_Girdiler!$B$15*2_Girdiler!$B$16</f>
        <v>3.18122334107038</v>
      </c>
      <c r="G1454" s="16" t="n">
        <f aca="false">MIN(MATCH(F1454,2_Girdiler!$B$20:$I$20,1),7)</f>
        <v>1</v>
      </c>
      <c r="H1454" s="16" t="n">
        <f aca="false">IF(F1454&gt;=40,2_Girdiler!$I$21+(F1454-40)*(2_Girdiler!$I$21-2_Girdiler!$H$21)/(2_Girdiler!$I$20-2_Girdiler!$H$20),INDEX(2_Girdiler!$B$21:$I$21,G1454)+(F1454-INDEX(2_Girdiler!$B$20:$I$20,G1454))*(INDEX(2_Girdiler!$B$21:$I$21,G1454+1)-INDEX(2_Girdiler!$B$21:$I$21,G1454))/(INDEX(2_Girdiler!$B$20:$I$20,G1454+1)-INDEX(2_Girdiler!$B$20:$I$20,G1454)))</f>
        <v>6.99869135035484</v>
      </c>
      <c r="I1454" s="16" t="n">
        <f aca="false">H1454/2_Girdiler!$B$17</f>
        <v>2.80396288075114</v>
      </c>
      <c r="J1454" s="16" t="n">
        <f aca="false">D1454+I1454</f>
        <v>10.7385957441798</v>
      </c>
    </row>
    <row r="1455" customFormat="false" ht="15" hidden="false" customHeight="false" outlineLevel="0" collapsed="false">
      <c r="A1455" s="0" t="n">
        <v>1443</v>
      </c>
      <c r="B1455" s="7" t="n">
        <v>0.67828</v>
      </c>
      <c r="C1455" s="7" t="n">
        <v>0.276724</v>
      </c>
      <c r="D1455" s="16" t="n">
        <f aca="false">LOGINV(B1455,$B$7,$C$7)</f>
        <v>17.528311725207</v>
      </c>
      <c r="E1455" s="16" t="n">
        <f aca="false">LOGINV(C1455,$B$8,$C$8)</f>
        <v>74.4929840653759</v>
      </c>
      <c r="F1455" s="16" t="n">
        <f aca="false">$B$5/100*E1455*2_Girdiler!$B$14*2_Girdiler!$B$15*2_Girdiler!$B$16</f>
        <v>1.87424347908486</v>
      </c>
      <c r="G1455" s="16" t="n">
        <f aca="false">MIN(MATCH(F1455,2_Girdiler!$B$20:$I$20,1),7)</f>
        <v>1</v>
      </c>
      <c r="H1455" s="16" t="n">
        <f aca="false">IF(F1455&gt;=40,2_Girdiler!$I$21+(F1455-40)*(2_Girdiler!$I$21-2_Girdiler!$H$21)/(2_Girdiler!$I$20-2_Girdiler!$H$20),INDEX(2_Girdiler!$B$21:$I$21,G1455)+(F1455-INDEX(2_Girdiler!$B$20:$I$20,G1455))*(INDEX(2_Girdiler!$B$21:$I$21,G1455+1)-INDEX(2_Girdiler!$B$21:$I$21,G1455))/(INDEX(2_Girdiler!$B$20:$I$20,G1455+1)-INDEX(2_Girdiler!$B$20:$I$20,G1455)))</f>
        <v>4.12333565398668</v>
      </c>
      <c r="I1455" s="16" t="n">
        <f aca="false">H1455/2_Girdiler!$B$17</f>
        <v>1.65197742547543</v>
      </c>
      <c r="J1455" s="16" t="n">
        <f aca="false">D1455+I1455</f>
        <v>19.1802891506824</v>
      </c>
    </row>
    <row r="1456" customFormat="false" ht="15" hidden="false" customHeight="false" outlineLevel="0" collapsed="false">
      <c r="A1456" s="0" t="n">
        <v>1444</v>
      </c>
      <c r="B1456" s="7" t="n">
        <v>0.82469</v>
      </c>
      <c r="C1456" s="7" t="n">
        <v>0.949181</v>
      </c>
      <c r="D1456" s="16" t="n">
        <f aca="false">LOGINV(B1456,$B$7,$C$7)</f>
        <v>22.7842639270902</v>
      </c>
      <c r="E1456" s="16" t="n">
        <f aca="false">LOGINV(C1456,$B$8,$C$8)</f>
        <v>314.155879450624</v>
      </c>
      <c r="F1456" s="16" t="n">
        <f aca="false">$B$5/100*E1456*2_Girdiler!$B$14*2_Girdiler!$B$15*2_Girdiler!$B$16</f>
        <v>7.9041619269777</v>
      </c>
      <c r="G1456" s="16" t="n">
        <f aca="false">MIN(MATCH(F1456,2_Girdiler!$B$20:$I$20,1),7)</f>
        <v>2</v>
      </c>
      <c r="H1456" s="16" t="n">
        <f aca="false">IF(F1456&gt;=40,2_Girdiler!$I$21+(F1456-40)*(2_Girdiler!$I$21-2_Girdiler!$H$21)/(2_Girdiler!$I$20-2_Girdiler!$H$20),INDEX(2_Girdiler!$B$21:$I$21,G1456)+(F1456-INDEX(2_Girdiler!$B$20:$I$20,G1456))*(INDEX(2_Girdiler!$B$21:$I$21,G1456+1)-INDEX(2_Girdiler!$B$21:$I$21,G1456))/(INDEX(2_Girdiler!$B$20:$I$20,G1456+1)-INDEX(2_Girdiler!$B$20:$I$20,G1456)))</f>
        <v>15.6466590831643</v>
      </c>
      <c r="I1456" s="16" t="n">
        <f aca="false">H1456/2_Girdiler!$B$17</f>
        <v>6.26869354293442</v>
      </c>
      <c r="J1456" s="16" t="n">
        <f aca="false">D1456+I1456</f>
        <v>29.0529574700247</v>
      </c>
    </row>
    <row r="1457" customFormat="false" ht="15" hidden="false" customHeight="false" outlineLevel="0" collapsed="false">
      <c r="A1457" s="0" t="n">
        <v>1445</v>
      </c>
      <c r="B1457" s="7" t="n">
        <v>0.255886</v>
      </c>
      <c r="C1457" s="7" t="n">
        <v>0.34325</v>
      </c>
      <c r="D1457" s="16" t="n">
        <f aca="false">LOGINV(B1457,$B$7,$C$7)</f>
        <v>9.39427482998106</v>
      </c>
      <c r="E1457" s="16" t="n">
        <f aca="false">LOGINV(C1457,$B$8,$C$8)</f>
        <v>84.1582746987503</v>
      </c>
      <c r="F1457" s="16" t="n">
        <f aca="false">$B$5/100*E1457*2_Girdiler!$B$14*2_Girdiler!$B$15*2_Girdiler!$B$16</f>
        <v>2.11742219142056</v>
      </c>
      <c r="G1457" s="16" t="n">
        <f aca="false">MIN(MATCH(F1457,2_Girdiler!$B$20:$I$20,1),7)</f>
        <v>1</v>
      </c>
      <c r="H1457" s="16" t="n">
        <f aca="false">IF(F1457&gt;=40,2_Girdiler!$I$21+(F1457-40)*(2_Girdiler!$I$21-2_Girdiler!$H$21)/(2_Girdiler!$I$20-2_Girdiler!$H$20),INDEX(2_Girdiler!$B$21:$I$21,G1457)+(F1457-INDEX(2_Girdiler!$B$20:$I$20,G1457))*(INDEX(2_Girdiler!$B$21:$I$21,G1457+1)-INDEX(2_Girdiler!$B$21:$I$21,G1457))/(INDEX(2_Girdiler!$B$20:$I$20,G1457+1)-INDEX(2_Girdiler!$B$20:$I$20,G1457)))</f>
        <v>4.65832882112523</v>
      </c>
      <c r="I1457" s="16" t="n">
        <f aca="false">H1457/2_Girdiler!$B$17</f>
        <v>1.86631763666876</v>
      </c>
      <c r="J1457" s="16" t="n">
        <f aca="false">D1457+I1457</f>
        <v>11.2605924666498</v>
      </c>
    </row>
    <row r="1458" customFormat="false" ht="15" hidden="false" customHeight="false" outlineLevel="0" collapsed="false">
      <c r="A1458" s="0" t="n">
        <v>1446</v>
      </c>
      <c r="B1458" s="7" t="n">
        <v>0.546432</v>
      </c>
      <c r="C1458" s="7" t="n">
        <v>0.334108</v>
      </c>
      <c r="D1458" s="16" t="n">
        <f aca="false">LOGINV(B1458,$B$7,$C$7)</f>
        <v>14.4518394564328</v>
      </c>
      <c r="E1458" s="16" t="n">
        <f aca="false">LOGINV(C1458,$B$8,$C$8)</f>
        <v>82.8116920305162</v>
      </c>
      <c r="F1458" s="16" t="n">
        <f aca="false">$B$5/100*E1458*2_Girdiler!$B$14*2_Girdiler!$B$15*2_Girdiler!$B$16</f>
        <v>2.08354217148779</v>
      </c>
      <c r="G1458" s="16" t="n">
        <f aca="false">MIN(MATCH(F1458,2_Girdiler!$B$20:$I$20,1),7)</f>
        <v>1</v>
      </c>
      <c r="H1458" s="16" t="n">
        <f aca="false">IF(F1458&gt;=40,2_Girdiler!$I$21+(F1458-40)*(2_Girdiler!$I$21-2_Girdiler!$H$21)/(2_Girdiler!$I$20-2_Girdiler!$H$20),INDEX(2_Girdiler!$B$21:$I$21,G1458)+(F1458-INDEX(2_Girdiler!$B$20:$I$20,G1458))*(INDEX(2_Girdiler!$B$21:$I$21,G1458+1)-INDEX(2_Girdiler!$B$21:$I$21,G1458))/(INDEX(2_Girdiler!$B$20:$I$20,G1458+1)-INDEX(2_Girdiler!$B$20:$I$20,G1458)))</f>
        <v>4.58379277727314</v>
      </c>
      <c r="I1458" s="16" t="n">
        <f aca="false">H1458/2_Girdiler!$B$17</f>
        <v>1.83645543961263</v>
      </c>
      <c r="J1458" s="16" t="n">
        <f aca="false">D1458+I1458</f>
        <v>16.2882948960454</v>
      </c>
    </row>
    <row r="1459" customFormat="false" ht="15" hidden="false" customHeight="false" outlineLevel="0" collapsed="false">
      <c r="A1459" s="0" t="n">
        <v>1447</v>
      </c>
      <c r="B1459" s="7" t="n">
        <v>0.8744</v>
      </c>
      <c r="C1459" s="7" t="n">
        <v>0.988981</v>
      </c>
      <c r="D1459" s="16" t="n">
        <f aca="false">LOGINV(B1459,$B$7,$C$7)</f>
        <v>25.6715354901616</v>
      </c>
      <c r="E1459" s="16" t="n">
        <f aca="false">LOGINV(C1459,$B$8,$C$8)</f>
        <v>478.77862740787</v>
      </c>
      <c r="F1459" s="16" t="n">
        <f aca="false">$B$5/100*E1459*2_Girdiler!$B$14*2_Girdiler!$B$15*2_Girdiler!$B$16</f>
        <v>12.046070265582</v>
      </c>
      <c r="G1459" s="16" t="n">
        <f aca="false">MIN(MATCH(F1459,2_Girdiler!$B$20:$I$20,1),7)</f>
        <v>3</v>
      </c>
      <c r="H1459" s="16" t="n">
        <f aca="false">IF(F1459&gt;=40,2_Girdiler!$I$21+(F1459-40)*(2_Girdiler!$I$21-2_Girdiler!$H$21)/(2_Girdiler!$I$20-2_Girdiler!$H$20),INDEX(2_Girdiler!$B$21:$I$21,G1459)+(F1459-INDEX(2_Girdiler!$B$20:$I$20,G1459))*(INDEX(2_Girdiler!$B$21:$I$21,G1459+1)-INDEX(2_Girdiler!$B$21:$I$21,G1459))/(INDEX(2_Girdiler!$B$20:$I$20,G1459+1)-INDEX(2_Girdiler!$B$20:$I$20,G1459)))</f>
        <v>20.8414632390238</v>
      </c>
      <c r="I1459" s="16" t="n">
        <f aca="false">H1459/2_Girdiler!$B$17</f>
        <v>8.34994520794223</v>
      </c>
      <c r="J1459" s="16" t="n">
        <f aca="false">D1459+I1459</f>
        <v>34.0214806981038</v>
      </c>
    </row>
    <row r="1460" customFormat="false" ht="15" hidden="false" customHeight="false" outlineLevel="0" collapsed="false">
      <c r="A1460" s="0" t="n">
        <v>1448</v>
      </c>
      <c r="B1460" s="7" t="n">
        <v>0.472972</v>
      </c>
      <c r="C1460" s="7" t="n">
        <v>0.688913</v>
      </c>
      <c r="D1460" s="16" t="n">
        <f aca="false">LOGINV(B1460,$B$7,$C$7)</f>
        <v>13.0398191715815</v>
      </c>
      <c r="E1460" s="16" t="n">
        <f aca="false">LOGINV(C1460,$B$8,$C$8)</f>
        <v>150.101709247461</v>
      </c>
      <c r="F1460" s="16" t="n">
        <f aca="false">$B$5/100*E1460*2_Girdiler!$B$14*2_Girdiler!$B$15*2_Girdiler!$B$16</f>
        <v>3.77655900466613</v>
      </c>
      <c r="G1460" s="16" t="n">
        <f aca="false">MIN(MATCH(F1460,2_Girdiler!$B$20:$I$20,1),7)</f>
        <v>1</v>
      </c>
      <c r="H1460" s="16" t="n">
        <f aca="false">IF(F1460&gt;=40,2_Girdiler!$I$21+(F1460-40)*(2_Girdiler!$I$21-2_Girdiler!$H$21)/(2_Girdiler!$I$20-2_Girdiler!$H$20),INDEX(2_Girdiler!$B$21:$I$21,G1460)+(F1460-INDEX(2_Girdiler!$B$20:$I$20,G1460))*(INDEX(2_Girdiler!$B$21:$I$21,G1460+1)-INDEX(2_Girdiler!$B$21:$I$21,G1460))/(INDEX(2_Girdiler!$B$20:$I$20,G1460+1)-INDEX(2_Girdiler!$B$20:$I$20,G1460)))</f>
        <v>8.30842981026548</v>
      </c>
      <c r="I1460" s="16" t="n">
        <f aca="false">H1460/2_Girdiler!$B$17</f>
        <v>3.32869784065124</v>
      </c>
      <c r="J1460" s="16" t="n">
        <f aca="false">D1460+I1460</f>
        <v>16.3685170122327</v>
      </c>
    </row>
    <row r="1461" customFormat="false" ht="15" hidden="false" customHeight="false" outlineLevel="0" collapsed="false">
      <c r="A1461" s="0" t="n">
        <v>1449</v>
      </c>
      <c r="B1461" s="7" t="n">
        <v>0.054778</v>
      </c>
      <c r="C1461" s="7" t="n">
        <v>0.687531</v>
      </c>
      <c r="D1461" s="16" t="n">
        <f aca="false">LOGINV(B1461,$B$7,$C$7)</f>
        <v>5.55030559496051</v>
      </c>
      <c r="E1461" s="16" t="n">
        <f aca="false">LOGINV(C1461,$B$8,$C$8)</f>
        <v>149.723577033978</v>
      </c>
      <c r="F1461" s="16" t="n">
        <f aca="false">$B$5/100*E1461*2_Girdiler!$B$14*2_Girdiler!$B$15*2_Girdiler!$B$16</f>
        <v>3.76704519817488</v>
      </c>
      <c r="G1461" s="16" t="n">
        <f aca="false">MIN(MATCH(F1461,2_Girdiler!$B$20:$I$20,1),7)</f>
        <v>1</v>
      </c>
      <c r="H1461" s="16" t="n">
        <f aca="false">IF(F1461&gt;=40,2_Girdiler!$I$21+(F1461-40)*(2_Girdiler!$I$21-2_Girdiler!$H$21)/(2_Girdiler!$I$20-2_Girdiler!$H$20),INDEX(2_Girdiler!$B$21:$I$21,G1461)+(F1461-INDEX(2_Girdiler!$B$20:$I$20,G1461))*(INDEX(2_Girdiler!$B$21:$I$21,G1461+1)-INDEX(2_Girdiler!$B$21:$I$21,G1461))/(INDEX(2_Girdiler!$B$20:$I$20,G1461+1)-INDEX(2_Girdiler!$B$20:$I$20,G1461)))</f>
        <v>8.28749943598473</v>
      </c>
      <c r="I1461" s="16" t="n">
        <f aca="false">H1461/2_Girdiler!$B$17</f>
        <v>3.32031227403235</v>
      </c>
      <c r="J1461" s="16" t="n">
        <f aca="false">D1461+I1461</f>
        <v>8.87061786899285</v>
      </c>
    </row>
    <row r="1462" customFormat="false" ht="15" hidden="false" customHeight="false" outlineLevel="0" collapsed="false">
      <c r="A1462" s="0" t="n">
        <v>1450</v>
      </c>
      <c r="B1462" s="7" t="n">
        <v>0.183452</v>
      </c>
      <c r="C1462" s="7" t="n">
        <v>0.412491</v>
      </c>
      <c r="D1462" s="16" t="n">
        <f aca="false">LOGINV(B1462,$B$7,$C$7)</f>
        <v>8.18959769686511</v>
      </c>
      <c r="E1462" s="16" t="n">
        <f aca="false">LOGINV(C1462,$B$8,$C$8)</f>
        <v>94.6780356174624</v>
      </c>
      <c r="F1462" s="16" t="n">
        <f aca="false">$B$5/100*E1462*2_Girdiler!$B$14*2_Girdiler!$B$15*2_Girdiler!$B$16</f>
        <v>2.38209937613535</v>
      </c>
      <c r="G1462" s="16" t="n">
        <f aca="false">MIN(MATCH(F1462,2_Girdiler!$B$20:$I$20,1),7)</f>
        <v>1</v>
      </c>
      <c r="H1462" s="16" t="n">
        <f aca="false">IF(F1462&gt;=40,2_Girdiler!$I$21+(F1462-40)*(2_Girdiler!$I$21-2_Girdiler!$H$21)/(2_Girdiler!$I$20-2_Girdiler!$H$20),INDEX(2_Girdiler!$B$21:$I$21,G1462)+(F1462-INDEX(2_Girdiler!$B$20:$I$20,G1462))*(INDEX(2_Girdiler!$B$21:$I$21,G1462+1)-INDEX(2_Girdiler!$B$21:$I$21,G1462))/(INDEX(2_Girdiler!$B$20:$I$20,G1462+1)-INDEX(2_Girdiler!$B$20:$I$20,G1462)))</f>
        <v>5.24061862749778</v>
      </c>
      <c r="I1462" s="16" t="n">
        <f aca="false">H1462/2_Girdiler!$B$17</f>
        <v>2.09960682191417</v>
      </c>
      <c r="J1462" s="16" t="n">
        <f aca="false">D1462+I1462</f>
        <v>10.2892045187793</v>
      </c>
    </row>
    <row r="1463" customFormat="false" ht="15" hidden="false" customHeight="false" outlineLevel="0" collapsed="false">
      <c r="A1463" s="0" t="n">
        <v>1451</v>
      </c>
      <c r="B1463" s="7" t="n">
        <v>0.998731</v>
      </c>
      <c r="C1463" s="7" t="n">
        <v>0.195574</v>
      </c>
      <c r="D1463" s="16" t="n">
        <f aca="false">LOGINV(B1463,$B$7,$C$7)</f>
        <v>72.854513216339</v>
      </c>
      <c r="E1463" s="16" t="n">
        <f aca="false">LOGINV(C1463,$B$8,$C$8)</f>
        <v>62.7832777984728</v>
      </c>
      <c r="F1463" s="16" t="n">
        <f aca="false">$B$5/100*E1463*2_Girdiler!$B$14*2_Girdiler!$B$15*2_Girdiler!$B$16</f>
        <v>1.57962726940958</v>
      </c>
      <c r="G1463" s="16" t="n">
        <f aca="false">MIN(MATCH(F1463,2_Girdiler!$B$20:$I$20,1),7)</f>
        <v>1</v>
      </c>
      <c r="H1463" s="16" t="n">
        <f aca="false">IF(F1463&gt;=40,2_Girdiler!$I$21+(F1463-40)*(2_Girdiler!$I$21-2_Girdiler!$H$21)/(2_Girdiler!$I$20-2_Girdiler!$H$20),INDEX(2_Girdiler!$B$21:$I$21,G1463)+(F1463-INDEX(2_Girdiler!$B$20:$I$20,G1463))*(INDEX(2_Girdiler!$B$21:$I$21,G1463+1)-INDEX(2_Girdiler!$B$21:$I$21,G1463))/(INDEX(2_Girdiler!$B$20:$I$20,G1463+1)-INDEX(2_Girdiler!$B$20:$I$20,G1463)))</f>
        <v>3.47517999270107</v>
      </c>
      <c r="I1463" s="16" t="n">
        <f aca="false">H1463/2_Girdiler!$B$17</f>
        <v>1.39229967656293</v>
      </c>
      <c r="J1463" s="16" t="n">
        <f aca="false">D1463+I1463</f>
        <v>74.246812892902</v>
      </c>
    </row>
    <row r="1464" customFormat="false" ht="15" hidden="false" customHeight="false" outlineLevel="0" collapsed="false">
      <c r="A1464" s="0" t="n">
        <v>1452</v>
      </c>
      <c r="B1464" s="7" t="n">
        <v>0.814876</v>
      </c>
      <c r="C1464" s="7" t="n">
        <v>0.066165</v>
      </c>
      <c r="D1464" s="16" t="n">
        <f aca="false">LOGINV(B1464,$B$7,$C$7)</f>
        <v>22.314470540489</v>
      </c>
      <c r="E1464" s="16" t="n">
        <f aca="false">LOGINV(C1464,$B$8,$C$8)</f>
        <v>41.3373513382601</v>
      </c>
      <c r="F1464" s="16" t="n">
        <f aca="false">$B$5/100*E1464*2_Girdiler!$B$14*2_Girdiler!$B$15*2_Girdiler!$B$16</f>
        <v>1.04004775967062</v>
      </c>
      <c r="G1464" s="16" t="n">
        <f aca="false">MIN(MATCH(F1464,2_Girdiler!$B$20:$I$20,1),7)</f>
        <v>1</v>
      </c>
      <c r="H1464" s="16" t="n">
        <f aca="false">IF(F1464&gt;=40,2_Girdiler!$I$21+(F1464-40)*(2_Girdiler!$I$21-2_Girdiler!$H$21)/(2_Girdiler!$I$20-2_Girdiler!$H$20),INDEX(2_Girdiler!$B$21:$I$21,G1464)+(F1464-INDEX(2_Girdiler!$B$20:$I$20,G1464))*(INDEX(2_Girdiler!$B$21:$I$21,G1464+1)-INDEX(2_Girdiler!$B$21:$I$21,G1464))/(INDEX(2_Girdiler!$B$20:$I$20,G1464+1)-INDEX(2_Girdiler!$B$20:$I$20,G1464)))</f>
        <v>2.28810507127537</v>
      </c>
      <c r="I1464" s="16" t="n">
        <f aca="false">H1464/2_Girdiler!$B$17</f>
        <v>0.916708762530196</v>
      </c>
      <c r="J1464" s="16" t="n">
        <f aca="false">D1464+I1464</f>
        <v>23.2311793030192</v>
      </c>
    </row>
    <row r="1465" customFormat="false" ht="15" hidden="false" customHeight="false" outlineLevel="0" collapsed="false">
      <c r="A1465" s="0" t="n">
        <v>1453</v>
      </c>
      <c r="B1465" s="7" t="n">
        <v>0.840344</v>
      </c>
      <c r="C1465" s="7" t="n">
        <v>0.091706</v>
      </c>
      <c r="D1465" s="16" t="n">
        <f aca="false">LOGINV(B1465,$B$7,$C$7)</f>
        <v>23.5918059076056</v>
      </c>
      <c r="E1465" s="16" t="n">
        <f aca="false">LOGINV(C1465,$B$8,$C$8)</f>
        <v>46.2705579480339</v>
      </c>
      <c r="F1465" s="16" t="n">
        <f aca="false">$B$5/100*E1465*2_Girdiler!$B$14*2_Girdiler!$B$15*2_Girdiler!$B$16</f>
        <v>1.16416723797253</v>
      </c>
      <c r="G1465" s="16" t="n">
        <f aca="false">MIN(MATCH(F1465,2_Girdiler!$B$20:$I$20,1),7)</f>
        <v>1</v>
      </c>
      <c r="H1465" s="16" t="n">
        <f aca="false">IF(F1465&gt;=40,2_Girdiler!$I$21+(F1465-40)*(2_Girdiler!$I$21-2_Girdiler!$H$21)/(2_Girdiler!$I$20-2_Girdiler!$H$20),INDEX(2_Girdiler!$B$21:$I$21,G1465)+(F1465-INDEX(2_Girdiler!$B$20:$I$20,G1465))*(INDEX(2_Girdiler!$B$21:$I$21,G1465+1)-INDEX(2_Girdiler!$B$21:$I$21,G1465))/(INDEX(2_Girdiler!$B$20:$I$20,G1465+1)-INDEX(2_Girdiler!$B$20:$I$20,G1465)))</f>
        <v>2.56116792353957</v>
      </c>
      <c r="I1465" s="16" t="n">
        <f aca="false">H1465/2_Girdiler!$B$17</f>
        <v>1.02610894372579</v>
      </c>
      <c r="J1465" s="16" t="n">
        <f aca="false">D1465+I1465</f>
        <v>24.6179148513314</v>
      </c>
    </row>
    <row r="1466" customFormat="false" ht="15" hidden="false" customHeight="false" outlineLevel="0" collapsed="false">
      <c r="A1466" s="0" t="n">
        <v>1454</v>
      </c>
      <c r="B1466" s="7" t="n">
        <v>0.010387</v>
      </c>
      <c r="C1466" s="7" t="n">
        <v>0.093776</v>
      </c>
      <c r="D1466" s="16" t="n">
        <f aca="false">LOGINV(B1466,$B$7,$C$7)</f>
        <v>3.73240926787785</v>
      </c>
      <c r="E1466" s="16" t="n">
        <f aca="false">LOGINV(C1466,$B$8,$C$8)</f>
        <v>46.6444213245291</v>
      </c>
      <c r="F1466" s="16" t="n">
        <f aca="false">$B$5/100*E1466*2_Girdiler!$B$14*2_Girdiler!$B$15*2_Girdiler!$B$16</f>
        <v>1.17357364052515</v>
      </c>
      <c r="G1466" s="16" t="n">
        <f aca="false">MIN(MATCH(F1466,2_Girdiler!$B$20:$I$20,1),7)</f>
        <v>1</v>
      </c>
      <c r="H1466" s="16" t="n">
        <f aca="false">IF(F1466&gt;=40,2_Girdiler!$I$21+(F1466-40)*(2_Girdiler!$I$21-2_Girdiler!$H$21)/(2_Girdiler!$I$20-2_Girdiler!$H$20),INDEX(2_Girdiler!$B$21:$I$21,G1466)+(F1466-INDEX(2_Girdiler!$B$20:$I$20,G1466))*(INDEX(2_Girdiler!$B$21:$I$21,G1466+1)-INDEX(2_Girdiler!$B$21:$I$21,G1466))/(INDEX(2_Girdiler!$B$20:$I$20,G1466+1)-INDEX(2_Girdiler!$B$20:$I$20,G1466)))</f>
        <v>2.58186200915533</v>
      </c>
      <c r="I1466" s="16" t="n">
        <f aca="false">H1466/2_Girdiler!$B$17</f>
        <v>1.03439984341159</v>
      </c>
      <c r="J1466" s="16" t="n">
        <f aca="false">D1466+I1466</f>
        <v>4.76680911128944</v>
      </c>
    </row>
    <row r="1467" customFormat="false" ht="15" hidden="false" customHeight="false" outlineLevel="0" collapsed="false">
      <c r="A1467" s="0" t="n">
        <v>1455</v>
      </c>
      <c r="B1467" s="7" t="n">
        <v>0.719068</v>
      </c>
      <c r="C1467" s="7" t="n">
        <v>0.354049</v>
      </c>
      <c r="D1467" s="16" t="n">
        <f aca="false">LOGINV(B1467,$B$7,$C$7)</f>
        <v>18.7114163885057</v>
      </c>
      <c r="E1467" s="16" t="n">
        <f aca="false">LOGINV(C1467,$B$8,$C$8)</f>
        <v>85.7594517657899</v>
      </c>
      <c r="F1467" s="16" t="n">
        <f aca="false">$B$5/100*E1467*2_Girdiler!$B$14*2_Girdiler!$B$15*2_Girdiler!$B$16</f>
        <v>2.15770780642727</v>
      </c>
      <c r="G1467" s="16" t="n">
        <f aca="false">MIN(MATCH(F1467,2_Girdiler!$B$20:$I$20,1),7)</f>
        <v>1</v>
      </c>
      <c r="H1467" s="16" t="n">
        <f aca="false">IF(F1467&gt;=40,2_Girdiler!$I$21+(F1467-40)*(2_Girdiler!$I$21-2_Girdiler!$H$21)/(2_Girdiler!$I$20-2_Girdiler!$H$20),INDEX(2_Girdiler!$B$21:$I$21,G1467)+(F1467-INDEX(2_Girdiler!$B$20:$I$20,G1467))*(INDEX(2_Girdiler!$B$21:$I$21,G1467+1)-INDEX(2_Girdiler!$B$21:$I$21,G1467))/(INDEX(2_Girdiler!$B$20:$I$20,G1467+1)-INDEX(2_Girdiler!$B$20:$I$20,G1467)))</f>
        <v>4.74695717414</v>
      </c>
      <c r="I1467" s="16" t="n">
        <f aca="false">H1467/2_Girdiler!$B$17</f>
        <v>1.90182579092147</v>
      </c>
      <c r="J1467" s="16" t="n">
        <f aca="false">D1467+I1467</f>
        <v>20.6132421794271</v>
      </c>
    </row>
    <row r="1468" customFormat="false" ht="15" hidden="false" customHeight="false" outlineLevel="0" collapsed="false">
      <c r="A1468" s="0" t="n">
        <v>1456</v>
      </c>
      <c r="B1468" s="7" t="n">
        <v>0.155335</v>
      </c>
      <c r="C1468" s="7" t="n">
        <v>0.749554</v>
      </c>
      <c r="D1468" s="16" t="n">
        <f aca="false">LOGINV(B1468,$B$7,$C$7)</f>
        <v>7.69598149252388</v>
      </c>
      <c r="E1468" s="16" t="n">
        <f aca="false">LOGINV(C1468,$B$8,$C$8)</f>
        <v>168.629951006188</v>
      </c>
      <c r="F1468" s="16" t="n">
        <f aca="false">$B$5/100*E1468*2_Girdiler!$B$14*2_Girdiler!$B$15*2_Girdiler!$B$16</f>
        <v>4.24272956731569</v>
      </c>
      <c r="G1468" s="16" t="n">
        <f aca="false">MIN(MATCH(F1468,2_Girdiler!$B$20:$I$20,1),7)</f>
        <v>1</v>
      </c>
      <c r="H1468" s="16" t="n">
        <f aca="false">IF(F1468&gt;=40,2_Girdiler!$I$21+(F1468-40)*(2_Girdiler!$I$21-2_Girdiler!$H$21)/(2_Girdiler!$I$20-2_Girdiler!$H$20),INDEX(2_Girdiler!$B$21:$I$21,G1468)+(F1468-INDEX(2_Girdiler!$B$20:$I$20,G1468))*(INDEX(2_Girdiler!$B$21:$I$21,G1468+1)-INDEX(2_Girdiler!$B$21:$I$21,G1468))/(INDEX(2_Girdiler!$B$20:$I$20,G1468+1)-INDEX(2_Girdiler!$B$20:$I$20,G1468)))</f>
        <v>9.33400504809451</v>
      </c>
      <c r="I1468" s="16" t="n">
        <f aca="false">H1468/2_Girdiler!$B$17</f>
        <v>3.7395853558071</v>
      </c>
      <c r="J1468" s="16" t="n">
        <f aca="false">D1468+I1468</f>
        <v>11.435566848331</v>
      </c>
    </row>
    <row r="1469" customFormat="false" ht="15" hidden="false" customHeight="false" outlineLevel="0" collapsed="false">
      <c r="A1469" s="0" t="n">
        <v>1457</v>
      </c>
      <c r="B1469" s="7" t="n">
        <v>0.658728</v>
      </c>
      <c r="C1469" s="7" t="n">
        <v>0.091433</v>
      </c>
      <c r="D1469" s="16" t="n">
        <f aca="false">LOGINV(B1469,$B$7,$C$7)</f>
        <v>17.0095219926871</v>
      </c>
      <c r="E1469" s="16" t="n">
        <f aca="false">LOGINV(C1469,$B$8,$C$8)</f>
        <v>46.2210130868044</v>
      </c>
      <c r="F1469" s="16" t="n">
        <f aca="false">$B$5/100*E1469*2_Girdiler!$B$14*2_Girdiler!$B$15*2_Girdiler!$B$16</f>
        <v>1.162920689264</v>
      </c>
      <c r="G1469" s="16" t="n">
        <f aca="false">MIN(MATCH(F1469,2_Girdiler!$B$20:$I$20,1),7)</f>
        <v>1</v>
      </c>
      <c r="H1469" s="16" t="n">
        <f aca="false">IF(F1469&gt;=40,2_Girdiler!$I$21+(F1469-40)*(2_Girdiler!$I$21-2_Girdiler!$H$21)/(2_Girdiler!$I$20-2_Girdiler!$H$20),INDEX(2_Girdiler!$B$21:$I$21,G1469)+(F1469-INDEX(2_Girdiler!$B$20:$I$20,G1469))*(INDEX(2_Girdiler!$B$21:$I$21,G1469+1)-INDEX(2_Girdiler!$B$21:$I$21,G1469))/(INDEX(2_Girdiler!$B$20:$I$20,G1469+1)-INDEX(2_Girdiler!$B$20:$I$20,G1469)))</f>
        <v>2.5584255163808</v>
      </c>
      <c r="I1469" s="16" t="n">
        <f aca="false">H1469/2_Girdiler!$B$17</f>
        <v>1.02501022290897</v>
      </c>
      <c r="J1469" s="16" t="n">
        <f aca="false">D1469+I1469</f>
        <v>18.034532215596</v>
      </c>
    </row>
    <row r="1470" customFormat="false" ht="15" hidden="false" customHeight="false" outlineLevel="0" collapsed="false">
      <c r="A1470" s="0" t="n">
        <v>1458</v>
      </c>
      <c r="B1470" s="7" t="n">
        <v>0.578003</v>
      </c>
      <c r="C1470" s="7" t="n">
        <v>0.469767</v>
      </c>
      <c r="D1470" s="16" t="n">
        <f aca="false">LOGINV(B1470,$B$7,$C$7)</f>
        <v>15.1120015662381</v>
      </c>
      <c r="E1470" s="16" t="n">
        <f aca="false">LOGINV(C1470,$B$8,$C$8)</f>
        <v>103.986835752062</v>
      </c>
      <c r="F1470" s="16" t="n">
        <f aca="false">$B$5/100*E1470*2_Girdiler!$B$14*2_Girdiler!$B$15*2_Girdiler!$B$16</f>
        <v>2.61630878752188</v>
      </c>
      <c r="G1470" s="16" t="n">
        <f aca="false">MIN(MATCH(F1470,2_Girdiler!$B$20:$I$20,1),7)</f>
        <v>1</v>
      </c>
      <c r="H1470" s="16" t="n">
        <f aca="false">IF(F1470&gt;=40,2_Girdiler!$I$21+(F1470-40)*(2_Girdiler!$I$21-2_Girdiler!$H$21)/(2_Girdiler!$I$20-2_Girdiler!$H$20),INDEX(2_Girdiler!$B$21:$I$21,G1470)+(F1470-INDEX(2_Girdiler!$B$20:$I$20,G1470))*(INDEX(2_Girdiler!$B$21:$I$21,G1470+1)-INDEX(2_Girdiler!$B$21:$I$21,G1470))/(INDEX(2_Girdiler!$B$20:$I$20,G1470+1)-INDEX(2_Girdiler!$B$20:$I$20,G1470)))</f>
        <v>5.75587933254813</v>
      </c>
      <c r="I1470" s="16" t="n">
        <f aca="false">H1470/2_Girdiler!$B$17</f>
        <v>2.30604139925807</v>
      </c>
      <c r="J1470" s="16" t="n">
        <f aca="false">D1470+I1470</f>
        <v>17.4180429654962</v>
      </c>
    </row>
    <row r="1471" customFormat="false" ht="15" hidden="false" customHeight="false" outlineLevel="0" collapsed="false">
      <c r="A1471" s="0" t="n">
        <v>1459</v>
      </c>
      <c r="B1471" s="7" t="n">
        <v>0.881842</v>
      </c>
      <c r="C1471" s="7" t="n">
        <v>0.872239</v>
      </c>
      <c r="D1471" s="16" t="n">
        <f aca="false">LOGINV(B1471,$B$7,$C$7)</f>
        <v>26.2036390145417</v>
      </c>
      <c r="E1471" s="16" t="n">
        <f aca="false">LOGINV(C1471,$B$8,$C$8)</f>
        <v>227.508525647094</v>
      </c>
      <c r="F1471" s="16" t="n">
        <f aca="false">$B$5/100*E1471*2_Girdiler!$B$14*2_Girdiler!$B$15*2_Girdiler!$B$16</f>
        <v>5.72411450528089</v>
      </c>
      <c r="G1471" s="16" t="n">
        <f aca="false">MIN(MATCH(F1471,2_Girdiler!$B$20:$I$20,1),7)</f>
        <v>2</v>
      </c>
      <c r="H1471" s="16" t="n">
        <f aca="false">IF(F1471&gt;=40,2_Girdiler!$I$21+(F1471-40)*(2_Girdiler!$I$21-2_Girdiler!$H$21)/(2_Girdiler!$I$20-2_Girdiler!$H$20),INDEX(2_Girdiler!$B$21:$I$21,G1471)+(F1471-INDEX(2_Girdiler!$B$20:$I$20,G1471))*(INDEX(2_Girdiler!$B$21:$I$21,G1471+1)-INDEX(2_Girdiler!$B$21:$I$21,G1471))/(INDEX(2_Girdiler!$B$20:$I$20,G1471+1)-INDEX(2_Girdiler!$B$20:$I$20,G1471)))</f>
        <v>12.1585832084494</v>
      </c>
      <c r="I1471" s="16" t="n">
        <f aca="false">H1471/2_Girdiler!$B$17</f>
        <v>4.87122724697493</v>
      </c>
      <c r="J1471" s="16" t="n">
        <f aca="false">D1471+I1471</f>
        <v>31.0748662615166</v>
      </c>
    </row>
    <row r="1472" customFormat="false" ht="15" hidden="false" customHeight="false" outlineLevel="0" collapsed="false">
      <c r="A1472" s="0" t="n">
        <v>1460</v>
      </c>
      <c r="B1472" s="7" t="n">
        <v>0.426496</v>
      </c>
      <c r="C1472" s="7" t="n">
        <v>0.554259</v>
      </c>
      <c r="D1472" s="16" t="n">
        <f aca="false">LOGINV(B1472,$B$7,$C$7)</f>
        <v>12.2131415080024</v>
      </c>
      <c r="E1472" s="16" t="n">
        <f aca="false">LOGINV(C1472,$B$8,$C$8)</f>
        <v>119.258585635014</v>
      </c>
      <c r="F1472" s="16" t="n">
        <f aca="false">$B$5/100*E1472*2_Girdiler!$B$14*2_Girdiler!$B$15*2_Girdiler!$B$16</f>
        <v>3.00054601457695</v>
      </c>
      <c r="G1472" s="16" t="n">
        <f aca="false">MIN(MATCH(F1472,2_Girdiler!$B$20:$I$20,1),7)</f>
        <v>1</v>
      </c>
      <c r="H1472" s="16" t="n">
        <f aca="false">IF(F1472&gt;=40,2_Girdiler!$I$21+(F1472-40)*(2_Girdiler!$I$21-2_Girdiler!$H$21)/(2_Girdiler!$I$20-2_Girdiler!$H$20),INDEX(2_Girdiler!$B$21:$I$21,G1472)+(F1472-INDEX(2_Girdiler!$B$20:$I$20,G1472))*(INDEX(2_Girdiler!$B$21:$I$21,G1472+1)-INDEX(2_Girdiler!$B$21:$I$21,G1472))/(INDEX(2_Girdiler!$B$20:$I$20,G1472+1)-INDEX(2_Girdiler!$B$20:$I$20,G1472)))</f>
        <v>6.60120123206929</v>
      </c>
      <c r="I1472" s="16" t="n">
        <f aca="false">H1472/2_Girdiler!$B$17</f>
        <v>2.64471203207904</v>
      </c>
      <c r="J1472" s="16" t="n">
        <f aca="false">D1472+I1472</f>
        <v>14.8578535400815</v>
      </c>
    </row>
    <row r="1473" customFormat="false" ht="15" hidden="false" customHeight="false" outlineLevel="0" collapsed="false">
      <c r="A1473" s="0" t="n">
        <v>1461</v>
      </c>
      <c r="B1473" s="7" t="n">
        <v>0.400031</v>
      </c>
      <c r="C1473" s="7" t="n">
        <v>0.212269</v>
      </c>
      <c r="D1473" s="16" t="n">
        <f aca="false">LOGINV(B1473,$B$7,$C$7)</f>
        <v>11.7591192958024</v>
      </c>
      <c r="E1473" s="16" t="n">
        <f aca="false">LOGINV(C1473,$B$8,$C$8)</f>
        <v>65.2189566527125</v>
      </c>
      <c r="F1473" s="16" t="n">
        <f aca="false">$B$5/100*E1473*2_Girdiler!$B$14*2_Girdiler!$B$15*2_Girdiler!$B$16</f>
        <v>1.64090894938225</v>
      </c>
      <c r="G1473" s="16" t="n">
        <f aca="false">MIN(MATCH(F1473,2_Girdiler!$B$20:$I$20,1),7)</f>
        <v>1</v>
      </c>
      <c r="H1473" s="16" t="n">
        <f aca="false">IF(F1473&gt;=40,2_Girdiler!$I$21+(F1473-40)*(2_Girdiler!$I$21-2_Girdiler!$H$21)/(2_Girdiler!$I$20-2_Girdiler!$H$20),INDEX(2_Girdiler!$B$21:$I$21,G1473)+(F1473-INDEX(2_Girdiler!$B$20:$I$20,G1473))*(INDEX(2_Girdiler!$B$21:$I$21,G1473+1)-INDEX(2_Girdiler!$B$21:$I$21,G1473))/(INDEX(2_Girdiler!$B$20:$I$20,G1473+1)-INDEX(2_Girdiler!$B$20:$I$20,G1473)))</f>
        <v>3.60999968864094</v>
      </c>
      <c r="I1473" s="16" t="n">
        <f aca="false">H1473/2_Girdiler!$B$17</f>
        <v>1.44631397782089</v>
      </c>
      <c r="J1473" s="16" t="n">
        <f aca="false">D1473+I1473</f>
        <v>13.2054332736233</v>
      </c>
    </row>
    <row r="1474" customFormat="false" ht="15" hidden="false" customHeight="false" outlineLevel="0" collapsed="false">
      <c r="A1474" s="0" t="n">
        <v>1462</v>
      </c>
      <c r="B1474" s="7" t="n">
        <v>0.714582</v>
      </c>
      <c r="C1474" s="7" t="n">
        <v>0.67901</v>
      </c>
      <c r="D1474" s="16" t="n">
        <f aca="false">LOGINV(B1474,$B$7,$C$7)</f>
        <v>18.5736862734962</v>
      </c>
      <c r="E1474" s="16" t="n">
        <f aca="false">LOGINV(C1474,$B$8,$C$8)</f>
        <v>147.428427635959</v>
      </c>
      <c r="F1474" s="16" t="n">
        <f aca="false">$B$5/100*E1474*2_Girdiler!$B$14*2_Girdiler!$B$15*2_Girdiler!$B$16</f>
        <v>3.70929923932072</v>
      </c>
      <c r="G1474" s="16" t="n">
        <f aca="false">MIN(MATCH(F1474,2_Girdiler!$B$20:$I$20,1),7)</f>
        <v>1</v>
      </c>
      <c r="H1474" s="16" t="n">
        <f aca="false">IF(F1474&gt;=40,2_Girdiler!$I$21+(F1474-40)*(2_Girdiler!$I$21-2_Girdiler!$H$21)/(2_Girdiler!$I$20-2_Girdiler!$H$20),INDEX(2_Girdiler!$B$21:$I$21,G1474)+(F1474-INDEX(2_Girdiler!$B$20:$I$20,G1474))*(INDEX(2_Girdiler!$B$21:$I$21,G1474+1)-INDEX(2_Girdiler!$B$21:$I$21,G1474))/(INDEX(2_Girdiler!$B$20:$I$20,G1474+1)-INDEX(2_Girdiler!$B$20:$I$20,G1474)))</f>
        <v>8.16045832650559</v>
      </c>
      <c r="I1474" s="16" t="n">
        <f aca="false">H1474/2_Girdiler!$B$17</f>
        <v>3.26941439363205</v>
      </c>
      <c r="J1474" s="16" t="n">
        <f aca="false">D1474+I1474</f>
        <v>21.8431006671283</v>
      </c>
    </row>
    <row r="1475" customFormat="false" ht="15" hidden="false" customHeight="false" outlineLevel="0" collapsed="false">
      <c r="A1475" s="0" t="n">
        <v>1463</v>
      </c>
      <c r="B1475" s="7" t="n">
        <v>0.089268</v>
      </c>
      <c r="C1475" s="7" t="n">
        <v>0.813905</v>
      </c>
      <c r="D1475" s="16" t="n">
        <f aca="false">LOGINV(B1475,$B$7,$C$7)</f>
        <v>6.39772813627302</v>
      </c>
      <c r="E1475" s="16" t="n">
        <f aca="false">LOGINV(C1475,$B$8,$C$8)</f>
        <v>194.272050976396</v>
      </c>
      <c r="F1475" s="16" t="n">
        <f aca="false">$B$5/100*E1475*2_Girdiler!$B$14*2_Girdiler!$B$15*2_Girdiler!$B$16</f>
        <v>4.88788480256611</v>
      </c>
      <c r="G1475" s="16" t="n">
        <f aca="false">MIN(MATCH(F1475,2_Girdiler!$B$20:$I$20,1),7)</f>
        <v>1</v>
      </c>
      <c r="H1475" s="16" t="n">
        <f aca="false">IF(F1475&gt;=40,2_Girdiler!$I$21+(F1475-40)*(2_Girdiler!$I$21-2_Girdiler!$H$21)/(2_Girdiler!$I$20-2_Girdiler!$H$20),INDEX(2_Girdiler!$B$21:$I$21,G1475)+(F1475-INDEX(2_Girdiler!$B$20:$I$20,G1475))*(INDEX(2_Girdiler!$B$21:$I$21,G1475+1)-INDEX(2_Girdiler!$B$21:$I$21,G1475))/(INDEX(2_Girdiler!$B$20:$I$20,G1475+1)-INDEX(2_Girdiler!$B$20:$I$20,G1475)))</f>
        <v>10.7533465656454</v>
      </c>
      <c r="I1475" s="16" t="n">
        <f aca="false">H1475/2_Girdiler!$B$17</f>
        <v>4.30823179713359</v>
      </c>
      <c r="J1475" s="16" t="n">
        <f aca="false">D1475+I1475</f>
        <v>10.7059599334066</v>
      </c>
    </row>
    <row r="1476" customFormat="false" ht="15" hidden="false" customHeight="false" outlineLevel="0" collapsed="false">
      <c r="A1476" s="0" t="n">
        <v>1464</v>
      </c>
      <c r="B1476" s="7" t="n">
        <v>0.913603</v>
      </c>
      <c r="C1476" s="7" t="n">
        <v>0.411114</v>
      </c>
      <c r="D1476" s="16" t="n">
        <f aca="false">LOGINV(B1476,$B$7,$C$7)</f>
        <v>28.9535485678239</v>
      </c>
      <c r="E1476" s="16" t="n">
        <f aca="false">LOGINV(C1476,$B$8,$C$8)</f>
        <v>94.4620307285948</v>
      </c>
      <c r="F1476" s="16" t="n">
        <f aca="false">$B$5/100*E1476*2_Girdiler!$B$14*2_Girdiler!$B$15*2_Girdiler!$B$16</f>
        <v>2.37666469313144</v>
      </c>
      <c r="G1476" s="16" t="n">
        <f aca="false">MIN(MATCH(F1476,2_Girdiler!$B$20:$I$20,1),7)</f>
        <v>1</v>
      </c>
      <c r="H1476" s="16" t="n">
        <f aca="false">IF(F1476&gt;=40,2_Girdiler!$I$21+(F1476-40)*(2_Girdiler!$I$21-2_Girdiler!$H$21)/(2_Girdiler!$I$20-2_Girdiler!$H$20),INDEX(2_Girdiler!$B$21:$I$21,G1476)+(F1476-INDEX(2_Girdiler!$B$20:$I$20,G1476))*(INDEX(2_Girdiler!$B$21:$I$21,G1476+1)-INDEX(2_Girdiler!$B$21:$I$21,G1476))/(INDEX(2_Girdiler!$B$20:$I$20,G1476+1)-INDEX(2_Girdiler!$B$20:$I$20,G1476)))</f>
        <v>5.22866232488918</v>
      </c>
      <c r="I1476" s="16" t="n">
        <f aca="false">H1476/2_Girdiler!$B$17</f>
        <v>2.09481663657419</v>
      </c>
      <c r="J1476" s="16" t="n">
        <f aca="false">D1476+I1476</f>
        <v>31.0483652043981</v>
      </c>
    </row>
    <row r="1477" customFormat="false" ht="15" hidden="false" customHeight="false" outlineLevel="0" collapsed="false">
      <c r="A1477" s="0" t="n">
        <v>1465</v>
      </c>
      <c r="B1477" s="7" t="n">
        <v>0.317514</v>
      </c>
      <c r="C1477" s="7" t="n">
        <v>0.213576</v>
      </c>
      <c r="D1477" s="16" t="n">
        <f aca="false">LOGINV(B1477,$B$7,$C$7)</f>
        <v>10.3939455069827</v>
      </c>
      <c r="E1477" s="16" t="n">
        <f aca="false">LOGINV(C1477,$B$8,$C$8)</f>
        <v>65.4086125611907</v>
      </c>
      <c r="F1477" s="16" t="n">
        <f aca="false">$B$5/100*E1477*2_Girdiler!$B$14*2_Girdiler!$B$15*2_Girdiler!$B$16</f>
        <v>1.64568069203956</v>
      </c>
      <c r="G1477" s="16" t="n">
        <f aca="false">MIN(MATCH(F1477,2_Girdiler!$B$20:$I$20,1),7)</f>
        <v>1</v>
      </c>
      <c r="H1477" s="16" t="n">
        <f aca="false">IF(F1477&gt;=40,2_Girdiler!$I$21+(F1477-40)*(2_Girdiler!$I$21-2_Girdiler!$H$21)/(2_Girdiler!$I$20-2_Girdiler!$H$20),INDEX(2_Girdiler!$B$21:$I$21,G1477)+(F1477-INDEX(2_Girdiler!$B$20:$I$20,G1477))*(INDEX(2_Girdiler!$B$21:$I$21,G1477+1)-INDEX(2_Girdiler!$B$21:$I$21,G1477))/(INDEX(2_Girdiler!$B$20:$I$20,G1477+1)-INDEX(2_Girdiler!$B$20:$I$20,G1477)))</f>
        <v>3.62049752248703</v>
      </c>
      <c r="I1477" s="16" t="n">
        <f aca="false">H1477/2_Girdiler!$B$17</f>
        <v>1.45051984073999</v>
      </c>
      <c r="J1477" s="16" t="n">
        <f aca="false">D1477+I1477</f>
        <v>11.8444653477227</v>
      </c>
    </row>
    <row r="1478" customFormat="false" ht="15" hidden="false" customHeight="false" outlineLevel="0" collapsed="false">
      <c r="A1478" s="0" t="n">
        <v>1466</v>
      </c>
      <c r="B1478" s="7" t="n">
        <v>0.788135</v>
      </c>
      <c r="C1478" s="7" t="n">
        <v>0.196144</v>
      </c>
      <c r="D1478" s="16" t="n">
        <f aca="false">LOGINV(B1478,$B$7,$C$7)</f>
        <v>21.1513033141181</v>
      </c>
      <c r="E1478" s="16" t="n">
        <f aca="false">LOGINV(C1478,$B$8,$C$8)</f>
        <v>62.8668946824096</v>
      </c>
      <c r="F1478" s="16" t="n">
        <f aca="false">$B$5/100*E1478*2_Girdiler!$B$14*2_Girdiler!$B$15*2_Girdiler!$B$16</f>
        <v>1.58173107020943</v>
      </c>
      <c r="G1478" s="16" t="n">
        <f aca="false">MIN(MATCH(F1478,2_Girdiler!$B$20:$I$20,1),7)</f>
        <v>1</v>
      </c>
      <c r="H1478" s="16" t="n">
        <f aca="false">IF(F1478&gt;=40,2_Girdiler!$I$21+(F1478-40)*(2_Girdiler!$I$21-2_Girdiler!$H$21)/(2_Girdiler!$I$20-2_Girdiler!$H$20),INDEX(2_Girdiler!$B$21:$I$21,G1478)+(F1478-INDEX(2_Girdiler!$B$20:$I$20,G1478))*(INDEX(2_Girdiler!$B$21:$I$21,G1478+1)-INDEX(2_Girdiler!$B$21:$I$21,G1478))/(INDEX(2_Girdiler!$B$20:$I$20,G1478+1)-INDEX(2_Girdiler!$B$20:$I$20,G1478)))</f>
        <v>3.47980835446074</v>
      </c>
      <c r="I1478" s="16" t="n">
        <f aca="false">H1478/2_Girdiler!$B$17</f>
        <v>1.39415398816536</v>
      </c>
      <c r="J1478" s="16" t="n">
        <f aca="false">D1478+I1478</f>
        <v>22.5454573022834</v>
      </c>
    </row>
    <row r="1479" customFormat="false" ht="15" hidden="false" customHeight="false" outlineLevel="0" collapsed="false">
      <c r="A1479" s="0" t="n">
        <v>1467</v>
      </c>
      <c r="B1479" s="7" t="n">
        <v>0.8541</v>
      </c>
      <c r="C1479" s="7" t="n">
        <v>0.336924</v>
      </c>
      <c r="D1479" s="16" t="n">
        <f aca="false">LOGINV(B1479,$B$7,$C$7)</f>
        <v>24.3711622659165</v>
      </c>
      <c r="E1479" s="16" t="n">
        <f aca="false">LOGINV(C1479,$B$8,$C$8)</f>
        <v>83.2256611816679</v>
      </c>
      <c r="F1479" s="16" t="n">
        <f aca="false">$B$5/100*E1479*2_Girdiler!$B$14*2_Girdiler!$B$15*2_Girdiler!$B$16</f>
        <v>2.09395763533076</v>
      </c>
      <c r="G1479" s="16" t="n">
        <f aca="false">MIN(MATCH(F1479,2_Girdiler!$B$20:$I$20,1),7)</f>
        <v>1</v>
      </c>
      <c r="H1479" s="16" t="n">
        <f aca="false">IF(F1479&gt;=40,2_Girdiler!$I$21+(F1479-40)*(2_Girdiler!$I$21-2_Girdiler!$H$21)/(2_Girdiler!$I$20-2_Girdiler!$H$20),INDEX(2_Girdiler!$B$21:$I$21,G1479)+(F1479-INDEX(2_Girdiler!$B$20:$I$20,G1479))*(INDEX(2_Girdiler!$B$21:$I$21,G1479+1)-INDEX(2_Girdiler!$B$21:$I$21,G1479))/(INDEX(2_Girdiler!$B$20:$I$20,G1479+1)-INDEX(2_Girdiler!$B$20:$I$20,G1479)))</f>
        <v>4.60670679772768</v>
      </c>
      <c r="I1479" s="16" t="n">
        <f aca="false">H1479/2_Girdiler!$B$17</f>
        <v>1.8456357362691</v>
      </c>
      <c r="J1479" s="16" t="n">
        <f aca="false">D1479+I1479</f>
        <v>26.2167980021856</v>
      </c>
    </row>
    <row r="1480" customFormat="false" ht="15" hidden="false" customHeight="false" outlineLevel="0" collapsed="false">
      <c r="A1480" s="0" t="n">
        <v>1468</v>
      </c>
      <c r="B1480" s="7" t="n">
        <v>0.199206</v>
      </c>
      <c r="C1480" s="7" t="n">
        <v>0.996576</v>
      </c>
      <c r="D1480" s="16" t="n">
        <f aca="false">LOGINV(B1480,$B$7,$C$7)</f>
        <v>8.4578718742125</v>
      </c>
      <c r="E1480" s="16" t="n">
        <f aca="false">LOGINV(C1480,$B$8,$C$8)</f>
        <v>625.627963439769</v>
      </c>
      <c r="F1480" s="16" t="n">
        <f aca="false">$B$5/100*E1480*2_Girdiler!$B$14*2_Girdiler!$B$15*2_Girdiler!$B$16</f>
        <v>15.7407995601446</v>
      </c>
      <c r="G1480" s="16" t="n">
        <f aca="false">MIN(MATCH(F1480,2_Girdiler!$B$20:$I$20,1),7)</f>
        <v>4</v>
      </c>
      <c r="H1480" s="16" t="n">
        <f aca="false">IF(F1480&gt;=40,2_Girdiler!$I$21+(F1480-40)*(2_Girdiler!$I$21-2_Girdiler!$H$21)/(2_Girdiler!$I$20-2_Girdiler!$H$20),INDEX(2_Girdiler!$B$21:$I$21,G1480)+(F1480-INDEX(2_Girdiler!$B$20:$I$20,G1480))*(INDEX(2_Girdiler!$B$21:$I$21,G1480+1)-INDEX(2_Girdiler!$B$21:$I$21,G1480))/(INDEX(2_Girdiler!$B$20:$I$20,G1480+1)-INDEX(2_Girdiler!$B$20:$I$20,G1480)))</f>
        <v>23.8703997800723</v>
      </c>
      <c r="I1480" s="16" t="n">
        <f aca="false">H1480/2_Girdiler!$B$17</f>
        <v>9.56346145034947</v>
      </c>
      <c r="J1480" s="16" t="n">
        <f aca="false">D1480+I1480</f>
        <v>18.021333324562</v>
      </c>
    </row>
    <row r="1481" customFormat="false" ht="15" hidden="false" customHeight="false" outlineLevel="0" collapsed="false">
      <c r="A1481" s="0" t="n">
        <v>1469</v>
      </c>
      <c r="B1481" s="7" t="n">
        <v>0.857467</v>
      </c>
      <c r="C1481" s="7" t="n">
        <v>0.351783</v>
      </c>
      <c r="D1481" s="16" t="n">
        <f aca="false">LOGINV(B1481,$B$7,$C$7)</f>
        <v>24.5734143023864</v>
      </c>
      <c r="E1481" s="16" t="n">
        <f aca="false">LOGINV(C1481,$B$8,$C$8)</f>
        <v>85.4224652657823</v>
      </c>
      <c r="F1481" s="16" t="n">
        <f aca="false">$B$5/100*E1481*2_Girdiler!$B$14*2_Girdiler!$B$15*2_Girdiler!$B$16</f>
        <v>2.14922922608708</v>
      </c>
      <c r="G1481" s="16" t="n">
        <f aca="false">MIN(MATCH(F1481,2_Girdiler!$B$20:$I$20,1),7)</f>
        <v>1</v>
      </c>
      <c r="H1481" s="16" t="n">
        <f aca="false">IF(F1481&gt;=40,2_Girdiler!$I$21+(F1481-40)*(2_Girdiler!$I$21-2_Girdiler!$H$21)/(2_Girdiler!$I$20-2_Girdiler!$H$20),INDEX(2_Girdiler!$B$21:$I$21,G1481)+(F1481-INDEX(2_Girdiler!$B$20:$I$20,G1481))*(INDEX(2_Girdiler!$B$21:$I$21,G1481+1)-INDEX(2_Girdiler!$B$21:$I$21,G1481))/(INDEX(2_Girdiler!$B$20:$I$20,G1481+1)-INDEX(2_Girdiler!$B$20:$I$20,G1481)))</f>
        <v>4.72830429739158</v>
      </c>
      <c r="I1481" s="16" t="n">
        <f aca="false">H1481/2_Girdiler!$B$17</f>
        <v>1.89435268324983</v>
      </c>
      <c r="J1481" s="16" t="n">
        <f aca="false">D1481+I1481</f>
        <v>26.4677669856363</v>
      </c>
    </row>
    <row r="1482" customFormat="false" ht="15" hidden="false" customHeight="false" outlineLevel="0" collapsed="false">
      <c r="A1482" s="0" t="n">
        <v>1470</v>
      </c>
      <c r="B1482" s="7" t="n">
        <v>0.228396</v>
      </c>
      <c r="C1482" s="7" t="n">
        <v>0.681472</v>
      </c>
      <c r="D1482" s="16" t="n">
        <f aca="false">LOGINV(B1482,$B$7,$C$7)</f>
        <v>8.94430095467819</v>
      </c>
      <c r="E1482" s="16" t="n">
        <f aca="false">LOGINV(C1482,$B$8,$C$8)</f>
        <v>148.085266158914</v>
      </c>
      <c r="F1482" s="16" t="n">
        <f aca="false">$B$5/100*E1482*2_Girdiler!$B$14*2_Girdiler!$B$15*2_Girdiler!$B$16</f>
        <v>3.72582529655827</v>
      </c>
      <c r="G1482" s="16" t="n">
        <f aca="false">MIN(MATCH(F1482,2_Girdiler!$B$20:$I$20,1),7)</f>
        <v>1</v>
      </c>
      <c r="H1482" s="16" t="n">
        <f aca="false">IF(F1482&gt;=40,2_Girdiler!$I$21+(F1482-40)*(2_Girdiler!$I$21-2_Girdiler!$H$21)/(2_Girdiler!$I$20-2_Girdiler!$H$20),INDEX(2_Girdiler!$B$21:$I$21,G1482)+(F1482-INDEX(2_Girdiler!$B$20:$I$20,G1482))*(INDEX(2_Girdiler!$B$21:$I$21,G1482+1)-INDEX(2_Girdiler!$B$21:$I$21,G1482))/(INDEX(2_Girdiler!$B$20:$I$20,G1482+1)-INDEX(2_Girdiler!$B$20:$I$20,G1482)))</f>
        <v>8.19681565242819</v>
      </c>
      <c r="I1482" s="16" t="n">
        <f aca="false">H1482/2_Girdiler!$B$17</f>
        <v>3.28398062997924</v>
      </c>
      <c r="J1482" s="16" t="n">
        <f aca="false">D1482+I1482</f>
        <v>12.2282815846574</v>
      </c>
    </row>
    <row r="1483" customFormat="false" ht="15" hidden="false" customHeight="false" outlineLevel="0" collapsed="false">
      <c r="A1483" s="0" t="n">
        <v>1471</v>
      </c>
      <c r="B1483" s="7" t="n">
        <v>0.607555</v>
      </c>
      <c r="C1483" s="7" t="n">
        <v>0.82959</v>
      </c>
      <c r="D1483" s="16" t="n">
        <f aca="false">LOGINV(B1483,$B$7,$C$7)</f>
        <v>15.7673843843984</v>
      </c>
      <c r="E1483" s="16" t="n">
        <f aca="false">LOGINV(C1483,$B$8,$C$8)</f>
        <v>201.965663641664</v>
      </c>
      <c r="F1483" s="16" t="n">
        <f aca="false">$B$5/100*E1483*2_Girdiler!$B$14*2_Girdiler!$B$15*2_Girdiler!$B$16</f>
        <v>5.08145609722427</v>
      </c>
      <c r="G1483" s="16" t="n">
        <f aca="false">MIN(MATCH(F1483,2_Girdiler!$B$20:$I$20,1),7)</f>
        <v>2</v>
      </c>
      <c r="H1483" s="16" t="n">
        <f aca="false">IF(F1483&gt;=40,2_Girdiler!$I$21+(F1483-40)*(2_Girdiler!$I$21-2_Girdiler!$H$21)/(2_Girdiler!$I$20-2_Girdiler!$H$20),INDEX(2_Girdiler!$B$21:$I$21,G1483)+(F1483-INDEX(2_Girdiler!$B$20:$I$20,G1483))*(INDEX(2_Girdiler!$B$21:$I$21,G1483+1)-INDEX(2_Girdiler!$B$21:$I$21,G1483))/(INDEX(2_Girdiler!$B$20:$I$20,G1483+1)-INDEX(2_Girdiler!$B$20:$I$20,G1483)))</f>
        <v>11.1303297555588</v>
      </c>
      <c r="I1483" s="16" t="n">
        <f aca="false">H1483/2_Girdiler!$B$17</f>
        <v>4.45926672898992</v>
      </c>
      <c r="J1483" s="16" t="n">
        <f aca="false">D1483+I1483</f>
        <v>20.2266511133883</v>
      </c>
    </row>
    <row r="1484" customFormat="false" ht="15" hidden="false" customHeight="false" outlineLevel="0" collapsed="false">
      <c r="A1484" s="0" t="n">
        <v>1472</v>
      </c>
      <c r="B1484" s="7" t="n">
        <v>0.611806</v>
      </c>
      <c r="C1484" s="7" t="n">
        <v>0.407403</v>
      </c>
      <c r="D1484" s="16" t="n">
        <f aca="false">LOGINV(B1484,$B$7,$C$7)</f>
        <v>15.8650389249223</v>
      </c>
      <c r="E1484" s="16" t="n">
        <f aca="false">LOGINV(C1484,$B$8,$C$8)</f>
        <v>93.8814925806316</v>
      </c>
      <c r="F1484" s="16" t="n">
        <f aca="false">$B$5/100*E1484*2_Girdiler!$B$14*2_Girdiler!$B$15*2_Girdiler!$B$16</f>
        <v>2.36205835332869</v>
      </c>
      <c r="G1484" s="16" t="n">
        <f aca="false">MIN(MATCH(F1484,2_Girdiler!$B$20:$I$20,1),7)</f>
        <v>1</v>
      </c>
      <c r="H1484" s="16" t="n">
        <f aca="false">IF(F1484&gt;=40,2_Girdiler!$I$21+(F1484-40)*(2_Girdiler!$I$21-2_Girdiler!$H$21)/(2_Girdiler!$I$20-2_Girdiler!$H$20),INDEX(2_Girdiler!$B$21:$I$21,G1484)+(F1484-INDEX(2_Girdiler!$B$20:$I$20,G1484))*(INDEX(2_Girdiler!$B$21:$I$21,G1484+1)-INDEX(2_Girdiler!$B$21:$I$21,G1484))/(INDEX(2_Girdiler!$B$20:$I$20,G1484+1)-INDEX(2_Girdiler!$B$20:$I$20,G1484)))</f>
        <v>5.19652837732312</v>
      </c>
      <c r="I1484" s="16" t="n">
        <f aca="false">H1484/2_Girdiler!$B$17</f>
        <v>2.08194245886343</v>
      </c>
      <c r="J1484" s="16" t="n">
        <f aca="false">D1484+I1484</f>
        <v>17.9469813837857</v>
      </c>
    </row>
    <row r="1485" customFormat="false" ht="15" hidden="false" customHeight="false" outlineLevel="0" collapsed="false">
      <c r="A1485" s="0" t="n">
        <v>1473</v>
      </c>
      <c r="B1485" s="7" t="n">
        <v>0.424661</v>
      </c>
      <c r="C1485" s="7" t="n">
        <v>0.30595</v>
      </c>
      <c r="D1485" s="16" t="n">
        <f aca="false">LOGINV(B1485,$B$7,$C$7)</f>
        <v>12.1813141958687</v>
      </c>
      <c r="E1485" s="16" t="n">
        <f aca="false">LOGINV(C1485,$B$8,$C$8)</f>
        <v>78.7065316753518</v>
      </c>
      <c r="F1485" s="16" t="n">
        <f aca="false">$B$5/100*E1485*2_Girdiler!$B$14*2_Girdiler!$B$15*2_Girdiler!$B$16</f>
        <v>1.98025633695185</v>
      </c>
      <c r="G1485" s="16" t="n">
        <f aca="false">MIN(MATCH(F1485,2_Girdiler!$B$20:$I$20,1),7)</f>
        <v>1</v>
      </c>
      <c r="H1485" s="16" t="n">
        <f aca="false">IF(F1485&gt;=40,2_Girdiler!$I$21+(F1485-40)*(2_Girdiler!$I$21-2_Girdiler!$H$21)/(2_Girdiler!$I$20-2_Girdiler!$H$20),INDEX(2_Girdiler!$B$21:$I$21,G1485)+(F1485-INDEX(2_Girdiler!$B$20:$I$20,G1485))*(INDEX(2_Girdiler!$B$21:$I$21,G1485+1)-INDEX(2_Girdiler!$B$21:$I$21,G1485))/(INDEX(2_Girdiler!$B$20:$I$20,G1485+1)-INDEX(2_Girdiler!$B$20:$I$20,G1485)))</f>
        <v>4.35656394129407</v>
      </c>
      <c r="I1485" s="16" t="n">
        <f aca="false">H1485/2_Girdiler!$B$17</f>
        <v>1.74541824571077</v>
      </c>
      <c r="J1485" s="16" t="n">
        <f aca="false">D1485+I1485</f>
        <v>13.9267324415794</v>
      </c>
    </row>
    <row r="1486" customFormat="false" ht="15" hidden="false" customHeight="false" outlineLevel="0" collapsed="false">
      <c r="A1486" s="0" t="n">
        <v>1474</v>
      </c>
      <c r="B1486" s="7" t="n">
        <v>0.220117</v>
      </c>
      <c r="C1486" s="7" t="n">
        <v>0.347976</v>
      </c>
      <c r="D1486" s="16" t="n">
        <f aca="false">LOGINV(B1486,$B$7,$C$7)</f>
        <v>8.80746557683842</v>
      </c>
      <c r="E1486" s="16" t="n">
        <f aca="false">LOGINV(C1486,$B$8,$C$8)</f>
        <v>84.8575305141614</v>
      </c>
      <c r="F1486" s="16" t="n">
        <f aca="false">$B$5/100*E1486*2_Girdiler!$B$14*2_Girdiler!$B$15*2_Girdiler!$B$16</f>
        <v>2.1350154677363</v>
      </c>
      <c r="G1486" s="16" t="n">
        <f aca="false">MIN(MATCH(F1486,2_Girdiler!$B$20:$I$20,1),7)</f>
        <v>1</v>
      </c>
      <c r="H1486" s="16" t="n">
        <f aca="false">IF(F1486&gt;=40,2_Girdiler!$I$21+(F1486-40)*(2_Girdiler!$I$21-2_Girdiler!$H$21)/(2_Girdiler!$I$20-2_Girdiler!$H$20),INDEX(2_Girdiler!$B$21:$I$21,G1486)+(F1486-INDEX(2_Girdiler!$B$20:$I$20,G1486))*(INDEX(2_Girdiler!$B$21:$I$21,G1486+1)-INDEX(2_Girdiler!$B$21:$I$21,G1486))/(INDEX(2_Girdiler!$B$20:$I$20,G1486+1)-INDEX(2_Girdiler!$B$20:$I$20,G1486)))</f>
        <v>4.69703402901986</v>
      </c>
      <c r="I1486" s="16" t="n">
        <f aca="false">H1486/2_Girdiler!$B$17</f>
        <v>1.88182453085732</v>
      </c>
      <c r="J1486" s="16" t="n">
        <f aca="false">D1486+I1486</f>
        <v>10.6892901076957</v>
      </c>
    </row>
    <row r="1487" customFormat="false" ht="15" hidden="false" customHeight="false" outlineLevel="0" collapsed="false">
      <c r="A1487" s="0" t="n">
        <v>1475</v>
      </c>
      <c r="B1487" s="7" t="n">
        <v>0.687931</v>
      </c>
      <c r="C1487" s="7" t="n">
        <v>0.996319</v>
      </c>
      <c r="D1487" s="16" t="n">
        <f aca="false">LOGINV(B1487,$B$7,$C$7)</f>
        <v>17.7950934334525</v>
      </c>
      <c r="E1487" s="16" t="n">
        <f aca="false">LOGINV(C1487,$B$8,$C$8)</f>
        <v>615.95590582937</v>
      </c>
      <c r="F1487" s="16" t="n">
        <f aca="false">$B$5/100*E1487*2_Girdiler!$B$14*2_Girdiler!$B$15*2_Girdiler!$B$16</f>
        <v>15.497450590667</v>
      </c>
      <c r="G1487" s="16" t="n">
        <f aca="false">MIN(MATCH(F1487,2_Girdiler!$B$20:$I$20,1),7)</f>
        <v>4</v>
      </c>
      <c r="H1487" s="16" t="n">
        <f aca="false">IF(F1487&gt;=40,2_Girdiler!$I$21+(F1487-40)*(2_Girdiler!$I$21-2_Girdiler!$H$21)/(2_Girdiler!$I$20-2_Girdiler!$H$20),INDEX(2_Girdiler!$B$21:$I$21,G1487)+(F1487-INDEX(2_Girdiler!$B$20:$I$20,G1487))*(INDEX(2_Girdiler!$B$21:$I$21,G1487+1)-INDEX(2_Girdiler!$B$21:$I$21,G1487))/(INDEX(2_Girdiler!$B$20:$I$20,G1487+1)-INDEX(2_Girdiler!$B$20:$I$20,G1487)))</f>
        <v>23.7487252953335</v>
      </c>
      <c r="I1487" s="16" t="n">
        <f aca="false">H1487/2_Girdiler!$B$17</f>
        <v>9.51471365998937</v>
      </c>
      <c r="J1487" s="16" t="n">
        <f aca="false">D1487+I1487</f>
        <v>27.3098070934419</v>
      </c>
    </row>
    <row r="1488" customFormat="false" ht="15" hidden="false" customHeight="false" outlineLevel="0" collapsed="false">
      <c r="A1488" s="0" t="n">
        <v>1476</v>
      </c>
      <c r="B1488" s="7" t="n">
        <v>0.875267</v>
      </c>
      <c r="C1488" s="7" t="n">
        <v>0.206133</v>
      </c>
      <c r="D1488" s="16" t="n">
        <f aca="false">LOGINV(B1488,$B$7,$C$7)</f>
        <v>25.7318173176022</v>
      </c>
      <c r="E1488" s="16" t="n">
        <f aca="false">LOGINV(C1488,$B$8,$C$8)</f>
        <v>64.3267517838888</v>
      </c>
      <c r="F1488" s="16" t="n">
        <f aca="false">$B$5/100*E1488*2_Girdiler!$B$14*2_Girdiler!$B$15*2_Girdiler!$B$16</f>
        <v>1.61846107488264</v>
      </c>
      <c r="G1488" s="16" t="n">
        <f aca="false">MIN(MATCH(F1488,2_Girdiler!$B$20:$I$20,1),7)</f>
        <v>1</v>
      </c>
      <c r="H1488" s="16" t="n">
        <f aca="false">IF(F1488&gt;=40,2_Girdiler!$I$21+(F1488-40)*(2_Girdiler!$I$21-2_Girdiler!$H$21)/(2_Girdiler!$I$20-2_Girdiler!$H$20),INDEX(2_Girdiler!$B$21:$I$21,G1488)+(F1488-INDEX(2_Girdiler!$B$20:$I$20,G1488))*(INDEX(2_Girdiler!$B$21:$I$21,G1488+1)-INDEX(2_Girdiler!$B$21:$I$21,G1488))/(INDEX(2_Girdiler!$B$20:$I$20,G1488+1)-INDEX(2_Girdiler!$B$20:$I$20,G1488)))</f>
        <v>3.56061436474181</v>
      </c>
      <c r="I1488" s="16" t="n">
        <f aca="false">H1488/2_Girdiler!$B$17</f>
        <v>1.42652819100233</v>
      </c>
      <c r="J1488" s="16" t="n">
        <f aca="false">D1488+I1488</f>
        <v>27.1583455086045</v>
      </c>
    </row>
    <row r="1489" customFormat="false" ht="15" hidden="false" customHeight="false" outlineLevel="0" collapsed="false">
      <c r="A1489" s="0" t="n">
        <v>1477</v>
      </c>
      <c r="B1489" s="7" t="n">
        <v>0.787456</v>
      </c>
      <c r="C1489" s="7" t="n">
        <v>0.128264</v>
      </c>
      <c r="D1489" s="16" t="n">
        <f aca="false">LOGINV(B1489,$B$7,$C$7)</f>
        <v>21.1237142669614</v>
      </c>
      <c r="E1489" s="16" t="n">
        <f aca="false">LOGINV(C1489,$B$8,$C$8)</f>
        <v>52.5004519103925</v>
      </c>
      <c r="F1489" s="16" t="n">
        <f aca="false">$B$5/100*E1489*2_Girdiler!$B$14*2_Girdiler!$B$15*2_Girdiler!$B$16</f>
        <v>1.32091137006548</v>
      </c>
      <c r="G1489" s="16" t="n">
        <f aca="false">MIN(MATCH(F1489,2_Girdiler!$B$20:$I$20,1),7)</f>
        <v>1</v>
      </c>
      <c r="H1489" s="16" t="n">
        <f aca="false">IF(F1489&gt;=40,2_Girdiler!$I$21+(F1489-40)*(2_Girdiler!$I$21-2_Girdiler!$H$21)/(2_Girdiler!$I$20-2_Girdiler!$H$20),INDEX(2_Girdiler!$B$21:$I$21,G1489)+(F1489-INDEX(2_Girdiler!$B$20:$I$20,G1489))*(INDEX(2_Girdiler!$B$21:$I$21,G1489+1)-INDEX(2_Girdiler!$B$21:$I$21,G1489))/(INDEX(2_Girdiler!$B$20:$I$20,G1489+1)-INDEX(2_Girdiler!$B$20:$I$20,G1489)))</f>
        <v>2.90600501414405</v>
      </c>
      <c r="I1489" s="16" t="n">
        <f aca="false">H1489/2_Girdiler!$B$17</f>
        <v>1.16426482938463</v>
      </c>
      <c r="J1489" s="16" t="n">
        <f aca="false">D1489+I1489</f>
        <v>22.2879790963461</v>
      </c>
    </row>
    <row r="1490" customFormat="false" ht="15" hidden="false" customHeight="false" outlineLevel="0" collapsed="false">
      <c r="A1490" s="0" t="n">
        <v>1478</v>
      </c>
      <c r="B1490" s="7" t="n">
        <v>0.882867</v>
      </c>
      <c r="C1490" s="7" t="n">
        <v>0.268512</v>
      </c>
      <c r="D1490" s="16" t="n">
        <f aca="false">LOGINV(B1490,$B$7,$C$7)</f>
        <v>26.2796443778485</v>
      </c>
      <c r="E1490" s="16" t="n">
        <f aca="false">LOGINV(C1490,$B$8,$C$8)</f>
        <v>73.3138361098172</v>
      </c>
      <c r="F1490" s="16" t="n">
        <f aca="false">$B$5/100*E1490*2_Girdiler!$B$14*2_Girdiler!$B$15*2_Girdiler!$B$16</f>
        <v>1.844576116523</v>
      </c>
      <c r="G1490" s="16" t="n">
        <f aca="false">MIN(MATCH(F1490,2_Girdiler!$B$20:$I$20,1),7)</f>
        <v>1</v>
      </c>
      <c r="H1490" s="16" t="n">
        <f aca="false">IF(F1490&gt;=40,2_Girdiler!$I$21+(F1490-40)*(2_Girdiler!$I$21-2_Girdiler!$H$21)/(2_Girdiler!$I$20-2_Girdiler!$H$20),INDEX(2_Girdiler!$B$21:$I$21,G1490)+(F1490-INDEX(2_Girdiler!$B$20:$I$20,G1490))*(INDEX(2_Girdiler!$B$21:$I$21,G1490+1)-INDEX(2_Girdiler!$B$21:$I$21,G1490))/(INDEX(2_Girdiler!$B$20:$I$20,G1490+1)-INDEX(2_Girdiler!$B$20:$I$20,G1490)))</f>
        <v>4.0580674563506</v>
      </c>
      <c r="I1490" s="16" t="n">
        <f aca="false">H1490/2_Girdiler!$B$17</f>
        <v>1.62582830783277</v>
      </c>
      <c r="J1490" s="16" t="n">
        <f aca="false">D1490+I1490</f>
        <v>27.9054726856813</v>
      </c>
    </row>
    <row r="1491" customFormat="false" ht="15" hidden="false" customHeight="false" outlineLevel="0" collapsed="false">
      <c r="A1491" s="0" t="n">
        <v>1479</v>
      </c>
      <c r="B1491" s="7" t="n">
        <v>0.484596</v>
      </c>
      <c r="C1491" s="7" t="n">
        <v>0.14852</v>
      </c>
      <c r="D1491" s="16" t="n">
        <f aca="false">LOGINV(B1491,$B$7,$C$7)</f>
        <v>13.2536404236555</v>
      </c>
      <c r="E1491" s="16" t="n">
        <f aca="false">LOGINV(C1491,$B$8,$C$8)</f>
        <v>55.7066987725793</v>
      </c>
      <c r="F1491" s="16" t="n">
        <f aca="false">$B$5/100*E1491*2_Girdiler!$B$14*2_Girdiler!$B$15*2_Girdiler!$B$16</f>
        <v>1.40158054111809</v>
      </c>
      <c r="G1491" s="16" t="n">
        <f aca="false">MIN(MATCH(F1491,2_Girdiler!$B$20:$I$20,1),7)</f>
        <v>1</v>
      </c>
      <c r="H1491" s="16" t="n">
        <f aca="false">IF(F1491&gt;=40,2_Girdiler!$I$21+(F1491-40)*(2_Girdiler!$I$21-2_Girdiler!$H$21)/(2_Girdiler!$I$20-2_Girdiler!$H$20),INDEX(2_Girdiler!$B$21:$I$21,G1491)+(F1491-INDEX(2_Girdiler!$B$20:$I$20,G1491))*(INDEX(2_Girdiler!$B$21:$I$21,G1491+1)-INDEX(2_Girdiler!$B$21:$I$21,G1491))/(INDEX(2_Girdiler!$B$20:$I$20,G1491+1)-INDEX(2_Girdiler!$B$20:$I$20,G1491)))</f>
        <v>3.08347719045981</v>
      </c>
      <c r="I1491" s="16" t="n">
        <f aca="false">H1491/2_Girdiler!$B$17</f>
        <v>1.23536746412653</v>
      </c>
      <c r="J1491" s="16" t="n">
        <f aca="false">D1491+I1491</f>
        <v>14.4890078877821</v>
      </c>
    </row>
    <row r="1492" customFormat="false" ht="15" hidden="false" customHeight="false" outlineLevel="0" collapsed="false">
      <c r="A1492" s="0" t="n">
        <v>1480</v>
      </c>
      <c r="B1492" s="7" t="n">
        <v>0.501869</v>
      </c>
      <c r="C1492" s="7" t="n">
        <v>0.95887</v>
      </c>
      <c r="D1492" s="16" t="n">
        <f aca="false">LOGINV(B1492,$B$7,$C$7)</f>
        <v>13.5774640920888</v>
      </c>
      <c r="E1492" s="16" t="n">
        <f aca="false">LOGINV(C1492,$B$8,$C$8)</f>
        <v>335.267228848791</v>
      </c>
      <c r="F1492" s="16" t="n">
        <f aca="false">$B$5/100*E1492*2_Girdiler!$B$14*2_Girdiler!$B$15*2_Girdiler!$B$16</f>
        <v>8.43532347783558</v>
      </c>
      <c r="G1492" s="16" t="n">
        <f aca="false">MIN(MATCH(F1492,2_Girdiler!$B$20:$I$20,1),7)</f>
        <v>2</v>
      </c>
      <c r="H1492" s="16" t="n">
        <f aca="false">IF(F1492&gt;=40,2_Girdiler!$I$21+(F1492-40)*(2_Girdiler!$I$21-2_Girdiler!$H$21)/(2_Girdiler!$I$20-2_Girdiler!$H$20),INDEX(2_Girdiler!$B$21:$I$21,G1492)+(F1492-INDEX(2_Girdiler!$B$20:$I$20,G1492))*(INDEX(2_Girdiler!$B$21:$I$21,G1492+1)-INDEX(2_Girdiler!$B$21:$I$21,G1492))/(INDEX(2_Girdiler!$B$20:$I$20,G1492+1)-INDEX(2_Girdiler!$B$20:$I$20,G1492)))</f>
        <v>16.4965175645369</v>
      </c>
      <c r="I1492" s="16" t="n">
        <f aca="false">H1492/2_Girdiler!$B$17</f>
        <v>6.60918171656127</v>
      </c>
      <c r="J1492" s="16" t="n">
        <f aca="false">D1492+I1492</f>
        <v>20.1866458086501</v>
      </c>
    </row>
    <row r="1493" customFormat="false" ht="15" hidden="false" customHeight="false" outlineLevel="0" collapsed="false">
      <c r="A1493" s="0" t="n">
        <v>1481</v>
      </c>
      <c r="B1493" s="7" t="n">
        <v>0.865873</v>
      </c>
      <c r="C1493" s="7" t="n">
        <v>0.387837</v>
      </c>
      <c r="D1493" s="16" t="n">
        <f aca="false">LOGINV(B1493,$B$7,$C$7)</f>
        <v>25.1006383819508</v>
      </c>
      <c r="E1493" s="16" t="n">
        <f aca="false">LOGINV(C1493,$B$8,$C$8)</f>
        <v>90.8569913289759</v>
      </c>
      <c r="F1493" s="16" t="n">
        <f aca="false">$B$5/100*E1493*2_Girdiler!$B$14*2_Girdiler!$B$15*2_Girdiler!$B$16</f>
        <v>2.28596190183703</v>
      </c>
      <c r="G1493" s="16" t="n">
        <f aca="false">MIN(MATCH(F1493,2_Girdiler!$B$20:$I$20,1),7)</f>
        <v>1</v>
      </c>
      <c r="H1493" s="16" t="n">
        <f aca="false">IF(F1493&gt;=40,2_Girdiler!$I$21+(F1493-40)*(2_Girdiler!$I$21-2_Girdiler!$H$21)/(2_Girdiler!$I$20-2_Girdiler!$H$20),INDEX(2_Girdiler!$B$21:$I$21,G1493)+(F1493-INDEX(2_Girdiler!$B$20:$I$20,G1493))*(INDEX(2_Girdiler!$B$21:$I$21,G1493+1)-INDEX(2_Girdiler!$B$21:$I$21,G1493))/(INDEX(2_Girdiler!$B$20:$I$20,G1493+1)-INDEX(2_Girdiler!$B$20:$I$20,G1493)))</f>
        <v>5.02911618404148</v>
      </c>
      <c r="I1493" s="16" t="n">
        <f aca="false">H1493/2_Girdiler!$B$17</f>
        <v>2.01487026604226</v>
      </c>
      <c r="J1493" s="16" t="n">
        <f aca="false">D1493+I1493</f>
        <v>27.1155086479931</v>
      </c>
    </row>
    <row r="1494" customFormat="false" ht="15" hidden="false" customHeight="false" outlineLevel="0" collapsed="false">
      <c r="A1494" s="0" t="n">
        <v>1482</v>
      </c>
      <c r="B1494" s="7" t="n">
        <v>0.094828</v>
      </c>
      <c r="C1494" s="7" t="n">
        <v>0.611312</v>
      </c>
      <c r="D1494" s="16" t="n">
        <f aca="false">LOGINV(B1494,$B$7,$C$7)</f>
        <v>6.5189648074508</v>
      </c>
      <c r="E1494" s="16" t="n">
        <f aca="false">LOGINV(C1494,$B$8,$C$8)</f>
        <v>131.070831759347</v>
      </c>
      <c r="F1494" s="16" t="n">
        <f aca="false">$B$5/100*E1494*2_Girdiler!$B$14*2_Girdiler!$B$15*2_Girdiler!$B$16</f>
        <v>3.29774212706518</v>
      </c>
      <c r="G1494" s="16" t="n">
        <f aca="false">MIN(MATCH(F1494,2_Girdiler!$B$20:$I$20,1),7)</f>
        <v>1</v>
      </c>
      <c r="H1494" s="16" t="n">
        <f aca="false">IF(F1494&gt;=40,2_Girdiler!$I$21+(F1494-40)*(2_Girdiler!$I$21-2_Girdiler!$H$21)/(2_Girdiler!$I$20-2_Girdiler!$H$20),INDEX(2_Girdiler!$B$21:$I$21,G1494)+(F1494-INDEX(2_Girdiler!$B$20:$I$20,G1494))*(INDEX(2_Girdiler!$B$21:$I$21,G1494+1)-INDEX(2_Girdiler!$B$21:$I$21,G1494))/(INDEX(2_Girdiler!$B$20:$I$20,G1494+1)-INDEX(2_Girdiler!$B$20:$I$20,G1494)))</f>
        <v>7.2550326795434</v>
      </c>
      <c r="I1494" s="16" t="n">
        <f aca="false">H1494/2_Girdiler!$B$17</f>
        <v>2.90666373379143</v>
      </c>
      <c r="J1494" s="16" t="n">
        <f aca="false">D1494+I1494</f>
        <v>9.42562854124223</v>
      </c>
    </row>
    <row r="1495" customFormat="false" ht="15" hidden="false" customHeight="false" outlineLevel="0" collapsed="false">
      <c r="A1495" s="0" t="n">
        <v>1483</v>
      </c>
      <c r="B1495" s="7" t="n">
        <v>0.725318</v>
      </c>
      <c r="C1495" s="7" t="n">
        <v>0.905884</v>
      </c>
      <c r="D1495" s="16" t="n">
        <f aca="false">LOGINV(B1495,$B$7,$C$7)</f>
        <v>18.9068230670235</v>
      </c>
      <c r="E1495" s="16" t="n">
        <f aca="false">LOGINV(C1495,$B$8,$C$8)</f>
        <v>255.339903360154</v>
      </c>
      <c r="F1495" s="16" t="n">
        <f aca="false">$B$5/100*E1495*2_Girdiler!$B$14*2_Girdiler!$B$15*2_Girdiler!$B$16</f>
        <v>6.42435196854148</v>
      </c>
      <c r="G1495" s="16" t="n">
        <f aca="false">MIN(MATCH(F1495,2_Girdiler!$B$20:$I$20,1),7)</f>
        <v>2</v>
      </c>
      <c r="H1495" s="16" t="n">
        <f aca="false">IF(F1495&gt;=40,2_Girdiler!$I$21+(F1495-40)*(2_Girdiler!$I$21-2_Girdiler!$H$21)/(2_Girdiler!$I$20-2_Girdiler!$H$20),INDEX(2_Girdiler!$B$21:$I$21,G1495)+(F1495-INDEX(2_Girdiler!$B$20:$I$20,G1495))*(INDEX(2_Girdiler!$B$21:$I$21,G1495+1)-INDEX(2_Girdiler!$B$21:$I$21,G1495))/(INDEX(2_Girdiler!$B$20:$I$20,G1495+1)-INDEX(2_Girdiler!$B$20:$I$20,G1495)))</f>
        <v>13.2789631496664</v>
      </c>
      <c r="I1495" s="16" t="n">
        <f aca="false">H1495/2_Girdiler!$B$17</f>
        <v>5.32009741573172</v>
      </c>
      <c r="J1495" s="16" t="n">
        <f aca="false">D1495+I1495</f>
        <v>24.2269204827553</v>
      </c>
    </row>
    <row r="1496" customFormat="false" ht="15" hidden="false" customHeight="false" outlineLevel="0" collapsed="false">
      <c r="A1496" s="0" t="n">
        <v>1484</v>
      </c>
      <c r="B1496" s="7" t="n">
        <v>0.756626</v>
      </c>
      <c r="C1496" s="7" t="n">
        <v>0.890321</v>
      </c>
      <c r="D1496" s="16" t="n">
        <f aca="false">LOGINV(B1496,$B$7,$C$7)</f>
        <v>19.9547332633961</v>
      </c>
      <c r="E1496" s="16" t="n">
        <f aca="false">LOGINV(C1496,$B$8,$C$8)</f>
        <v>241.303642992045</v>
      </c>
      <c r="F1496" s="16" t="n">
        <f aca="false">$B$5/100*E1496*2_Girdiler!$B$14*2_Girdiler!$B$15*2_Girdiler!$B$16</f>
        <v>6.07119965767985</v>
      </c>
      <c r="G1496" s="16" t="n">
        <f aca="false">MIN(MATCH(F1496,2_Girdiler!$B$20:$I$20,1),7)</f>
        <v>2</v>
      </c>
      <c r="H1496" s="16" t="n">
        <f aca="false">IF(F1496&gt;=40,2_Girdiler!$I$21+(F1496-40)*(2_Girdiler!$I$21-2_Girdiler!$H$21)/(2_Girdiler!$I$20-2_Girdiler!$H$20),INDEX(2_Girdiler!$B$21:$I$21,G1496)+(F1496-INDEX(2_Girdiler!$B$20:$I$20,G1496))*(INDEX(2_Girdiler!$B$21:$I$21,G1496+1)-INDEX(2_Girdiler!$B$21:$I$21,G1496))/(INDEX(2_Girdiler!$B$20:$I$20,G1496+1)-INDEX(2_Girdiler!$B$20:$I$20,G1496)))</f>
        <v>12.7139194522878</v>
      </c>
      <c r="I1496" s="16" t="n">
        <f aca="false">H1496/2_Girdiler!$B$17</f>
        <v>5.09371772928196</v>
      </c>
      <c r="J1496" s="16" t="n">
        <f aca="false">D1496+I1496</f>
        <v>25.0484509926781</v>
      </c>
    </row>
    <row r="1497" customFormat="false" ht="15" hidden="false" customHeight="false" outlineLevel="0" collapsed="false">
      <c r="A1497" s="0" t="n">
        <v>1485</v>
      </c>
      <c r="B1497" s="7" t="n">
        <v>0.740282</v>
      </c>
      <c r="C1497" s="7" t="n">
        <v>0.369582</v>
      </c>
      <c r="D1497" s="16" t="n">
        <f aca="false">LOGINV(B1497,$B$7,$C$7)</f>
        <v>19.3924819536943</v>
      </c>
      <c r="E1497" s="16" t="n">
        <f aca="false">LOGINV(C1497,$B$8,$C$8)</f>
        <v>88.0850656291101</v>
      </c>
      <c r="F1497" s="16" t="n">
        <f aca="false">$B$5/100*E1497*2_Girdiler!$B$14*2_Girdiler!$B$15*2_Girdiler!$B$16</f>
        <v>2.21622025122841</v>
      </c>
      <c r="G1497" s="16" t="n">
        <f aca="false">MIN(MATCH(F1497,2_Girdiler!$B$20:$I$20,1),7)</f>
        <v>1</v>
      </c>
      <c r="H1497" s="16" t="n">
        <f aca="false">IF(F1497&gt;=40,2_Girdiler!$I$21+(F1497-40)*(2_Girdiler!$I$21-2_Girdiler!$H$21)/(2_Girdiler!$I$20-2_Girdiler!$H$20),INDEX(2_Girdiler!$B$21:$I$21,G1497)+(F1497-INDEX(2_Girdiler!$B$20:$I$20,G1497))*(INDEX(2_Girdiler!$B$21:$I$21,G1497+1)-INDEX(2_Girdiler!$B$21:$I$21,G1497))/(INDEX(2_Girdiler!$B$20:$I$20,G1497+1)-INDEX(2_Girdiler!$B$20:$I$20,G1497)))</f>
        <v>4.8756845527025</v>
      </c>
      <c r="I1497" s="16" t="n">
        <f aca="false">H1497/2_Girdiler!$B$17</f>
        <v>1.95339925989684</v>
      </c>
      <c r="J1497" s="16" t="n">
        <f aca="false">D1497+I1497</f>
        <v>21.3458812135911</v>
      </c>
    </row>
    <row r="1498" customFormat="false" ht="15" hidden="false" customHeight="false" outlineLevel="0" collapsed="false">
      <c r="A1498" s="0" t="n">
        <v>1486</v>
      </c>
      <c r="B1498" s="7" t="n">
        <v>0.975419</v>
      </c>
      <c r="C1498" s="7" t="n">
        <v>0.27886</v>
      </c>
      <c r="D1498" s="16" t="n">
        <f aca="false">LOGINV(B1498,$B$7,$C$7)</f>
        <v>40.5407795857786</v>
      </c>
      <c r="E1498" s="16" t="n">
        <f aca="false">LOGINV(C1498,$B$8,$C$8)</f>
        <v>74.7999116452529</v>
      </c>
      <c r="F1498" s="16" t="n">
        <f aca="false">$B$5/100*E1498*2_Girdiler!$B$14*2_Girdiler!$B$15*2_Girdiler!$B$16</f>
        <v>1.88196577699456</v>
      </c>
      <c r="G1498" s="16" t="n">
        <f aca="false">MIN(MATCH(F1498,2_Girdiler!$B$20:$I$20,1),7)</f>
        <v>1</v>
      </c>
      <c r="H1498" s="16" t="n">
        <f aca="false">IF(F1498&gt;=40,2_Girdiler!$I$21+(F1498-40)*(2_Girdiler!$I$21-2_Girdiler!$H$21)/(2_Girdiler!$I$20-2_Girdiler!$H$20),INDEX(2_Girdiler!$B$21:$I$21,G1498)+(F1498-INDEX(2_Girdiler!$B$20:$I$20,G1498))*(INDEX(2_Girdiler!$B$21:$I$21,G1498+1)-INDEX(2_Girdiler!$B$21:$I$21,G1498))/(INDEX(2_Girdiler!$B$20:$I$20,G1498+1)-INDEX(2_Girdiler!$B$20:$I$20,G1498)))</f>
        <v>4.14032470938804</v>
      </c>
      <c r="I1498" s="16" t="n">
        <f aca="false">H1498/2_Girdiler!$B$17</f>
        <v>1.65878393805611</v>
      </c>
      <c r="J1498" s="16" t="n">
        <f aca="false">D1498+I1498</f>
        <v>42.1995635238347</v>
      </c>
    </row>
    <row r="1499" customFormat="false" ht="15" hidden="false" customHeight="false" outlineLevel="0" collapsed="false">
      <c r="A1499" s="0" t="n">
        <v>1487</v>
      </c>
      <c r="B1499" s="7" t="n">
        <v>0.468114</v>
      </c>
      <c r="C1499" s="7" t="n">
        <v>0.623993</v>
      </c>
      <c r="D1499" s="16" t="n">
        <f aca="false">LOGINV(B1499,$B$7,$C$7)</f>
        <v>12.9513692102142</v>
      </c>
      <c r="E1499" s="16" t="n">
        <f aca="false">LOGINV(C1499,$B$8,$C$8)</f>
        <v>133.913933543486</v>
      </c>
      <c r="F1499" s="16" t="n">
        <f aca="false">$B$5/100*E1499*2_Girdiler!$B$14*2_Girdiler!$B$15*2_Girdiler!$B$16</f>
        <v>3.36927456795412</v>
      </c>
      <c r="G1499" s="16" t="n">
        <f aca="false">MIN(MATCH(F1499,2_Girdiler!$B$20:$I$20,1),7)</f>
        <v>1</v>
      </c>
      <c r="H1499" s="16" t="n">
        <f aca="false">IF(F1499&gt;=40,2_Girdiler!$I$21+(F1499-40)*(2_Girdiler!$I$21-2_Girdiler!$H$21)/(2_Girdiler!$I$20-2_Girdiler!$H$20),INDEX(2_Girdiler!$B$21:$I$21,G1499)+(F1499-INDEX(2_Girdiler!$B$20:$I$20,G1499))*(INDEX(2_Girdiler!$B$21:$I$21,G1499+1)-INDEX(2_Girdiler!$B$21:$I$21,G1499))/(INDEX(2_Girdiler!$B$20:$I$20,G1499+1)-INDEX(2_Girdiler!$B$20:$I$20,G1499)))</f>
        <v>7.41240404949905</v>
      </c>
      <c r="I1499" s="16" t="n">
        <f aca="false">H1499/2_Girdiler!$B$17</f>
        <v>2.96971316085699</v>
      </c>
      <c r="J1499" s="16" t="n">
        <f aca="false">D1499+I1499</f>
        <v>15.9210823710712</v>
      </c>
    </row>
    <row r="1500" customFormat="false" ht="15" hidden="false" customHeight="false" outlineLevel="0" collapsed="false">
      <c r="A1500" s="0" t="n">
        <v>1488</v>
      </c>
      <c r="B1500" s="7" t="n">
        <v>0.605307</v>
      </c>
      <c r="C1500" s="7" t="n">
        <v>0.684825</v>
      </c>
      <c r="D1500" s="16" t="n">
        <f aca="false">LOGINV(B1500,$B$7,$C$7)</f>
        <v>15.7161053516318</v>
      </c>
      <c r="E1500" s="16" t="n">
        <f aca="false">LOGINV(C1500,$B$8,$C$8)</f>
        <v>148.988005752235</v>
      </c>
      <c r="F1500" s="16" t="n">
        <f aca="false">$B$5/100*E1500*2_Girdiler!$B$14*2_Girdiler!$B$15*2_Girdiler!$B$16</f>
        <v>3.74853822472622</v>
      </c>
      <c r="G1500" s="16" t="n">
        <f aca="false">MIN(MATCH(F1500,2_Girdiler!$B$20:$I$20,1),7)</f>
        <v>1</v>
      </c>
      <c r="H1500" s="16" t="n">
        <f aca="false">IF(F1500&gt;=40,2_Girdiler!$I$21+(F1500-40)*(2_Girdiler!$I$21-2_Girdiler!$H$21)/(2_Girdiler!$I$20-2_Girdiler!$H$20),INDEX(2_Girdiler!$B$21:$I$21,G1500)+(F1500-INDEX(2_Girdiler!$B$20:$I$20,G1500))*(INDEX(2_Girdiler!$B$21:$I$21,G1500+1)-INDEX(2_Girdiler!$B$21:$I$21,G1500))/(INDEX(2_Girdiler!$B$20:$I$20,G1500+1)-INDEX(2_Girdiler!$B$20:$I$20,G1500)))</f>
        <v>8.24678409439769</v>
      </c>
      <c r="I1500" s="16" t="n">
        <f aca="false">H1500/2_Girdiler!$B$17</f>
        <v>3.30400003781959</v>
      </c>
      <c r="J1500" s="16" t="n">
        <f aca="false">D1500+I1500</f>
        <v>19.0201053894514</v>
      </c>
    </row>
    <row r="1501" customFormat="false" ht="15" hidden="false" customHeight="false" outlineLevel="0" collapsed="false">
      <c r="A1501" s="0" t="n">
        <v>1489</v>
      </c>
      <c r="B1501" s="7" t="n">
        <v>0.574019</v>
      </c>
      <c r="C1501" s="7" t="n">
        <v>0.127829</v>
      </c>
      <c r="D1501" s="16" t="n">
        <f aca="false">LOGINV(B1501,$B$7,$C$7)</f>
        <v>15.0265638774821</v>
      </c>
      <c r="E1501" s="16" t="n">
        <f aca="false">LOGINV(C1501,$B$8,$C$8)</f>
        <v>52.4300775640397</v>
      </c>
      <c r="F1501" s="16" t="n">
        <f aca="false">$B$5/100*E1501*2_Girdiler!$B$14*2_Girdiler!$B$15*2_Girdiler!$B$16</f>
        <v>1.31914075151124</v>
      </c>
      <c r="G1501" s="16" t="n">
        <f aca="false">MIN(MATCH(F1501,2_Girdiler!$B$20:$I$20,1),7)</f>
        <v>1</v>
      </c>
      <c r="H1501" s="16" t="n">
        <f aca="false">IF(F1501&gt;=40,2_Girdiler!$I$21+(F1501-40)*(2_Girdiler!$I$21-2_Girdiler!$H$21)/(2_Girdiler!$I$20-2_Girdiler!$H$20),INDEX(2_Girdiler!$B$21:$I$21,G1501)+(F1501-INDEX(2_Girdiler!$B$20:$I$20,G1501))*(INDEX(2_Girdiler!$B$21:$I$21,G1501+1)-INDEX(2_Girdiler!$B$21:$I$21,G1501))/(INDEX(2_Girdiler!$B$20:$I$20,G1501+1)-INDEX(2_Girdiler!$B$20:$I$20,G1501)))</f>
        <v>2.90210965332472</v>
      </c>
      <c r="I1501" s="16" t="n">
        <f aca="false">H1501/2_Girdiler!$B$17</f>
        <v>1.16270418803074</v>
      </c>
      <c r="J1501" s="16" t="n">
        <f aca="false">D1501+I1501</f>
        <v>16.1892680655129</v>
      </c>
    </row>
    <row r="1502" customFormat="false" ht="15" hidden="false" customHeight="false" outlineLevel="0" collapsed="false">
      <c r="A1502" s="0" t="n">
        <v>1490</v>
      </c>
      <c r="B1502" s="7" t="n">
        <v>0.811484</v>
      </c>
      <c r="C1502" s="7" t="n">
        <v>0.701236</v>
      </c>
      <c r="D1502" s="16" t="n">
        <f aca="false">LOGINV(B1502,$B$7,$C$7)</f>
        <v>22.1579195153364</v>
      </c>
      <c r="E1502" s="16" t="n">
        <f aca="false">LOGINV(C1502,$B$8,$C$8)</f>
        <v>153.550026292538</v>
      </c>
      <c r="F1502" s="16" t="n">
        <f aca="false">$B$5/100*E1502*2_Girdiler!$B$14*2_Girdiler!$B$15*2_Girdiler!$B$16</f>
        <v>3.86331866152026</v>
      </c>
      <c r="G1502" s="16" t="n">
        <f aca="false">MIN(MATCH(F1502,2_Girdiler!$B$20:$I$20,1),7)</f>
        <v>1</v>
      </c>
      <c r="H1502" s="16" t="n">
        <f aca="false">IF(F1502&gt;=40,2_Girdiler!$I$21+(F1502-40)*(2_Girdiler!$I$21-2_Girdiler!$H$21)/(2_Girdiler!$I$20-2_Girdiler!$H$20),INDEX(2_Girdiler!$B$21:$I$21,G1502)+(F1502-INDEX(2_Girdiler!$B$20:$I$20,G1502))*(INDEX(2_Girdiler!$B$21:$I$21,G1502+1)-INDEX(2_Girdiler!$B$21:$I$21,G1502))/(INDEX(2_Girdiler!$B$20:$I$20,G1502+1)-INDEX(2_Girdiler!$B$20:$I$20,G1502)))</f>
        <v>8.49930105534457</v>
      </c>
      <c r="I1502" s="16" t="n">
        <f aca="false">H1502/2_Girdiler!$B$17</f>
        <v>3.4051686920451</v>
      </c>
      <c r="J1502" s="16" t="n">
        <f aca="false">D1502+I1502</f>
        <v>25.5630882073815</v>
      </c>
    </row>
    <row r="1503" customFormat="false" ht="15" hidden="false" customHeight="false" outlineLevel="0" collapsed="false">
      <c r="A1503" s="0" t="n">
        <v>1491</v>
      </c>
      <c r="B1503" s="7" t="n">
        <v>0.144078</v>
      </c>
      <c r="C1503" s="7" t="n">
        <v>0.654481</v>
      </c>
      <c r="D1503" s="16" t="n">
        <f aca="false">LOGINV(B1503,$B$7,$C$7)</f>
        <v>7.49130752494237</v>
      </c>
      <c r="E1503" s="16" t="n">
        <f aca="false">LOGINV(C1503,$B$8,$C$8)</f>
        <v>141.144049480419</v>
      </c>
      <c r="F1503" s="16" t="n">
        <f aca="false">$B$5/100*E1503*2_Girdiler!$B$14*2_Girdiler!$B$15*2_Girdiler!$B$16</f>
        <v>3.55118428492735</v>
      </c>
      <c r="G1503" s="16" t="n">
        <f aca="false">MIN(MATCH(F1503,2_Girdiler!$B$20:$I$20,1),7)</f>
        <v>1</v>
      </c>
      <c r="H1503" s="16" t="n">
        <f aca="false">IF(F1503&gt;=40,2_Girdiler!$I$21+(F1503-40)*(2_Girdiler!$I$21-2_Girdiler!$H$21)/(2_Girdiler!$I$20-2_Girdiler!$H$20),INDEX(2_Girdiler!$B$21:$I$21,G1503)+(F1503-INDEX(2_Girdiler!$B$20:$I$20,G1503))*(INDEX(2_Girdiler!$B$21:$I$21,G1503+1)-INDEX(2_Girdiler!$B$21:$I$21,G1503))/(INDEX(2_Girdiler!$B$20:$I$20,G1503+1)-INDEX(2_Girdiler!$B$20:$I$20,G1503)))</f>
        <v>7.81260542684017</v>
      </c>
      <c r="I1503" s="16" t="n">
        <f aca="false">H1503/2_Girdiler!$B$17</f>
        <v>3.13005025113789</v>
      </c>
      <c r="J1503" s="16" t="n">
        <f aca="false">D1503+I1503</f>
        <v>10.6213577760803</v>
      </c>
    </row>
    <row r="1504" customFormat="false" ht="15" hidden="false" customHeight="false" outlineLevel="0" collapsed="false">
      <c r="A1504" s="0" t="n">
        <v>1492</v>
      </c>
      <c r="B1504" s="7" t="n">
        <v>0.229163</v>
      </c>
      <c r="C1504" s="7" t="n">
        <v>0.515588</v>
      </c>
      <c r="D1504" s="16" t="n">
        <f aca="false">LOGINV(B1504,$B$7,$C$7)</f>
        <v>8.95694075778277</v>
      </c>
      <c r="E1504" s="16" t="n">
        <f aca="false">LOGINV(C1504,$B$8,$C$8)</f>
        <v>111.995347989363</v>
      </c>
      <c r="F1504" s="16" t="n">
        <f aca="false">$B$5/100*E1504*2_Girdiler!$B$14*2_Girdiler!$B$15*2_Girdiler!$B$16</f>
        <v>2.81780295541238</v>
      </c>
      <c r="G1504" s="16" t="n">
        <f aca="false">MIN(MATCH(F1504,2_Girdiler!$B$20:$I$20,1),7)</f>
        <v>1</v>
      </c>
      <c r="H1504" s="16" t="n">
        <f aca="false">IF(F1504&gt;=40,2_Girdiler!$I$21+(F1504-40)*(2_Girdiler!$I$21-2_Girdiler!$H$21)/(2_Girdiler!$I$20-2_Girdiler!$H$20),INDEX(2_Girdiler!$B$21:$I$21,G1504)+(F1504-INDEX(2_Girdiler!$B$20:$I$20,G1504))*(INDEX(2_Girdiler!$B$21:$I$21,G1504+1)-INDEX(2_Girdiler!$B$21:$I$21,G1504))/(INDEX(2_Girdiler!$B$20:$I$20,G1504+1)-INDEX(2_Girdiler!$B$20:$I$20,G1504)))</f>
        <v>6.19916650190724</v>
      </c>
      <c r="I1504" s="16" t="n">
        <f aca="false">H1504/2_Girdiler!$B$17</f>
        <v>2.4836404254436</v>
      </c>
      <c r="J1504" s="16" t="n">
        <f aca="false">D1504+I1504</f>
        <v>11.4405811832264</v>
      </c>
    </row>
    <row r="1505" customFormat="false" ht="15" hidden="false" customHeight="false" outlineLevel="0" collapsed="false">
      <c r="A1505" s="0" t="n">
        <v>1493</v>
      </c>
      <c r="B1505" s="7" t="n">
        <v>0.458394</v>
      </c>
      <c r="C1505" s="7" t="n">
        <v>0.181604</v>
      </c>
      <c r="D1505" s="16" t="n">
        <f aca="false">LOGINV(B1505,$B$7,$C$7)</f>
        <v>12.7759249879569</v>
      </c>
      <c r="E1505" s="16" t="n">
        <f aca="false">LOGINV(C1505,$B$8,$C$8)</f>
        <v>60.7213749880378</v>
      </c>
      <c r="F1505" s="16" t="n">
        <f aca="false">$B$5/100*E1505*2_Girdiler!$B$14*2_Girdiler!$B$15*2_Girdiler!$B$16</f>
        <v>1.52774979469903</v>
      </c>
      <c r="G1505" s="16" t="n">
        <f aca="false">MIN(MATCH(F1505,2_Girdiler!$B$20:$I$20,1),7)</f>
        <v>1</v>
      </c>
      <c r="H1505" s="16" t="n">
        <f aca="false">IF(F1505&gt;=40,2_Girdiler!$I$21+(F1505-40)*(2_Girdiler!$I$21-2_Girdiler!$H$21)/(2_Girdiler!$I$20-2_Girdiler!$H$20),INDEX(2_Girdiler!$B$21:$I$21,G1505)+(F1505-INDEX(2_Girdiler!$B$20:$I$20,G1505))*(INDEX(2_Girdiler!$B$21:$I$21,G1505+1)-INDEX(2_Girdiler!$B$21:$I$21,G1505))/(INDEX(2_Girdiler!$B$20:$I$20,G1505+1)-INDEX(2_Girdiler!$B$20:$I$20,G1505)))</f>
        <v>3.36104954833787</v>
      </c>
      <c r="I1505" s="16" t="n">
        <f aca="false">H1505/2_Girdiler!$B$17</f>
        <v>1.34657433827639</v>
      </c>
      <c r="J1505" s="16" t="n">
        <f aca="false">D1505+I1505</f>
        <v>14.1224993262333</v>
      </c>
    </row>
    <row r="1506" customFormat="false" ht="15" hidden="false" customHeight="false" outlineLevel="0" collapsed="false">
      <c r="A1506" s="0" t="n">
        <v>1494</v>
      </c>
      <c r="B1506" s="7" t="n">
        <v>0.405716</v>
      </c>
      <c r="C1506" s="7" t="n">
        <v>0.298977</v>
      </c>
      <c r="D1506" s="16" t="n">
        <f aca="false">LOGINV(B1506,$B$7,$C$7)</f>
        <v>11.8557861260144</v>
      </c>
      <c r="E1506" s="16" t="n">
        <f aca="false">LOGINV(C1506,$B$8,$C$8)</f>
        <v>77.6978719201275</v>
      </c>
      <c r="F1506" s="16" t="n">
        <f aca="false">$B$5/100*E1506*2_Girdiler!$B$14*2_Girdiler!$B$15*2_Girdiler!$B$16</f>
        <v>1.95487845751041</v>
      </c>
      <c r="G1506" s="16" t="n">
        <f aca="false">MIN(MATCH(F1506,2_Girdiler!$B$20:$I$20,1),7)</f>
        <v>1</v>
      </c>
      <c r="H1506" s="16" t="n">
        <f aca="false">IF(F1506&gt;=40,2_Girdiler!$I$21+(F1506-40)*(2_Girdiler!$I$21-2_Girdiler!$H$21)/(2_Girdiler!$I$20-2_Girdiler!$H$20),INDEX(2_Girdiler!$B$21:$I$21,G1506)+(F1506-INDEX(2_Girdiler!$B$20:$I$20,G1506))*(INDEX(2_Girdiler!$B$21:$I$21,G1506+1)-INDEX(2_Girdiler!$B$21:$I$21,G1506))/(INDEX(2_Girdiler!$B$20:$I$20,G1506+1)-INDEX(2_Girdiler!$B$20:$I$20,G1506)))</f>
        <v>4.3007326065229</v>
      </c>
      <c r="I1506" s="16" t="n">
        <f aca="false">H1506/2_Girdiler!$B$17</f>
        <v>1.72304992248513</v>
      </c>
      <c r="J1506" s="16" t="n">
        <f aca="false">D1506+I1506</f>
        <v>13.5788360484995</v>
      </c>
    </row>
    <row r="1507" customFormat="false" ht="15" hidden="false" customHeight="false" outlineLevel="0" collapsed="false">
      <c r="A1507" s="0" t="n">
        <v>1495</v>
      </c>
      <c r="B1507" s="7" t="n">
        <v>0.740864</v>
      </c>
      <c r="C1507" s="7" t="n">
        <v>0.053164</v>
      </c>
      <c r="D1507" s="16" t="n">
        <f aca="false">LOGINV(B1507,$B$7,$C$7)</f>
        <v>19.4119087482229</v>
      </c>
      <c r="E1507" s="16" t="n">
        <f aca="false">LOGINV(C1507,$B$8,$C$8)</f>
        <v>38.5053884519006</v>
      </c>
      <c r="F1507" s="16" t="n">
        <f aca="false">$B$5/100*E1507*2_Girdiler!$B$14*2_Girdiler!$B$15*2_Girdiler!$B$16</f>
        <v>0.968795573449819</v>
      </c>
      <c r="G1507" s="16" t="n">
        <f aca="false">MIN(MATCH(F1507,2_Girdiler!$B$20:$I$20,1),7)</f>
        <v>1</v>
      </c>
      <c r="H1507" s="16" t="n">
        <f aca="false">IF(F1507&gt;=40,2_Girdiler!$I$21+(F1507-40)*(2_Girdiler!$I$21-2_Girdiler!$H$21)/(2_Girdiler!$I$20-2_Girdiler!$H$20),INDEX(2_Girdiler!$B$21:$I$21,G1507)+(F1507-INDEX(2_Girdiler!$B$20:$I$20,G1507))*(INDEX(2_Girdiler!$B$21:$I$21,G1507+1)-INDEX(2_Girdiler!$B$21:$I$21,G1507))/(INDEX(2_Girdiler!$B$20:$I$20,G1507+1)-INDEX(2_Girdiler!$B$20:$I$20,G1507)))</f>
        <v>2.1313502615896</v>
      </c>
      <c r="I1507" s="16" t="n">
        <f aca="false">H1507/2_Girdiler!$B$17</f>
        <v>0.853906354803526</v>
      </c>
      <c r="J1507" s="16" t="n">
        <f aca="false">D1507+I1507</f>
        <v>20.2658151030264</v>
      </c>
    </row>
    <row r="1508" customFormat="false" ht="15" hidden="false" customHeight="false" outlineLevel="0" collapsed="false">
      <c r="A1508" s="0" t="n">
        <v>1496</v>
      </c>
      <c r="B1508" s="7" t="n">
        <v>0.318323</v>
      </c>
      <c r="C1508" s="7" t="n">
        <v>0.027934</v>
      </c>
      <c r="D1508" s="16" t="n">
        <f aca="false">LOGINV(B1508,$B$7,$C$7)</f>
        <v>10.4070962748026</v>
      </c>
      <c r="E1508" s="16" t="n">
        <f aca="false">LOGINV(C1508,$B$8,$C$8)</f>
        <v>31.7849172734851</v>
      </c>
      <c r="F1508" s="16" t="n">
        <f aca="false">$B$5/100*E1508*2_Girdiler!$B$14*2_Girdiler!$B$15*2_Girdiler!$B$16</f>
        <v>0.799708518600885</v>
      </c>
      <c r="G1508" s="16" t="n">
        <f aca="false">MIN(MATCH(F1508,2_Girdiler!$B$20:$I$20,1),7)</f>
        <v>1</v>
      </c>
      <c r="H1508" s="16" t="n">
        <f aca="false">IF(F1508&gt;=40,2_Girdiler!$I$21+(F1508-40)*(2_Girdiler!$I$21-2_Girdiler!$H$21)/(2_Girdiler!$I$20-2_Girdiler!$H$20),INDEX(2_Girdiler!$B$21:$I$21,G1508)+(F1508-INDEX(2_Girdiler!$B$20:$I$20,G1508))*(INDEX(2_Girdiler!$B$21:$I$21,G1508+1)-INDEX(2_Girdiler!$B$21:$I$21,G1508))/(INDEX(2_Girdiler!$B$20:$I$20,G1508+1)-INDEX(2_Girdiler!$B$20:$I$20,G1508)))</f>
        <v>1.75935874092195</v>
      </c>
      <c r="I1508" s="16" t="n">
        <f aca="false">H1508/2_Girdiler!$B$17</f>
        <v>0.704871290433472</v>
      </c>
      <c r="J1508" s="16" t="n">
        <f aca="false">D1508+I1508</f>
        <v>11.1119675652361</v>
      </c>
    </row>
    <row r="1509" customFormat="false" ht="15" hidden="false" customHeight="false" outlineLevel="0" collapsed="false">
      <c r="A1509" s="0" t="n">
        <v>1497</v>
      </c>
      <c r="B1509" s="7" t="n">
        <v>0.636684</v>
      </c>
      <c r="C1509" s="7" t="n">
        <v>0.91806</v>
      </c>
      <c r="D1509" s="16" t="n">
        <f aca="false">LOGINV(B1509,$B$7,$C$7)</f>
        <v>16.4557041213913</v>
      </c>
      <c r="E1509" s="16" t="n">
        <f aca="false">LOGINV(C1509,$B$8,$C$8)</f>
        <v>268.232850250014</v>
      </c>
      <c r="F1509" s="16" t="n">
        <f aca="false">$B$5/100*E1509*2_Girdiler!$B$14*2_Girdiler!$B$15*2_Girdiler!$B$16</f>
        <v>6.74873851229036</v>
      </c>
      <c r="G1509" s="16" t="n">
        <f aca="false">MIN(MATCH(F1509,2_Girdiler!$B$20:$I$20,1),7)</f>
        <v>2</v>
      </c>
      <c r="H1509" s="16" t="n">
        <f aca="false">IF(F1509&gt;=40,2_Girdiler!$I$21+(F1509-40)*(2_Girdiler!$I$21-2_Girdiler!$H$21)/(2_Girdiler!$I$20-2_Girdiler!$H$20),INDEX(2_Girdiler!$B$21:$I$21,G1509)+(F1509-INDEX(2_Girdiler!$B$20:$I$20,G1509))*(INDEX(2_Girdiler!$B$21:$I$21,G1509+1)-INDEX(2_Girdiler!$B$21:$I$21,G1509))/(INDEX(2_Girdiler!$B$20:$I$20,G1509+1)-INDEX(2_Girdiler!$B$20:$I$20,G1509)))</f>
        <v>13.7979816196646</v>
      </c>
      <c r="I1509" s="16" t="n">
        <f aca="false">H1509/2_Girdiler!$B$17</f>
        <v>5.52803750787844</v>
      </c>
      <c r="J1509" s="16" t="n">
        <f aca="false">D1509+I1509</f>
        <v>21.9837416292698</v>
      </c>
    </row>
    <row r="1510" customFormat="false" ht="15" hidden="false" customHeight="false" outlineLevel="0" collapsed="false">
      <c r="A1510" s="0" t="n">
        <v>1498</v>
      </c>
      <c r="B1510" s="7" t="n">
        <v>0.535817</v>
      </c>
      <c r="C1510" s="7" t="n">
        <v>0.927107</v>
      </c>
      <c r="D1510" s="16" t="n">
        <f aca="false">LOGINV(B1510,$B$7,$C$7)</f>
        <v>14.2379471927384</v>
      </c>
      <c r="E1510" s="16" t="n">
        <f aca="false">LOGINV(C1510,$B$8,$C$8)</f>
        <v>279.264525046454</v>
      </c>
      <c r="F1510" s="16" t="n">
        <f aca="false">$B$5/100*E1510*2_Girdiler!$B$14*2_Girdiler!$B$15*2_Girdiler!$B$16</f>
        <v>7.02629545016879</v>
      </c>
      <c r="G1510" s="16" t="n">
        <f aca="false">MIN(MATCH(F1510,2_Girdiler!$B$20:$I$20,1),7)</f>
        <v>2</v>
      </c>
      <c r="H1510" s="16" t="n">
        <f aca="false">IF(F1510&gt;=40,2_Girdiler!$I$21+(F1510-40)*(2_Girdiler!$I$21-2_Girdiler!$H$21)/(2_Girdiler!$I$20-2_Girdiler!$H$20),INDEX(2_Girdiler!$B$21:$I$21,G1510)+(F1510-INDEX(2_Girdiler!$B$20:$I$20,G1510))*(INDEX(2_Girdiler!$B$21:$I$21,G1510+1)-INDEX(2_Girdiler!$B$21:$I$21,G1510))/(INDEX(2_Girdiler!$B$20:$I$20,G1510+1)-INDEX(2_Girdiler!$B$20:$I$20,G1510)))</f>
        <v>14.2420727202701</v>
      </c>
      <c r="I1510" s="16" t="n">
        <f aca="false">H1510/2_Girdiler!$B$17</f>
        <v>5.70595862190307</v>
      </c>
      <c r="J1510" s="16" t="n">
        <f aca="false">D1510+I1510</f>
        <v>19.9439058146415</v>
      </c>
    </row>
    <row r="1511" customFormat="false" ht="15" hidden="false" customHeight="false" outlineLevel="0" collapsed="false">
      <c r="A1511" s="0" t="n">
        <v>1499</v>
      </c>
      <c r="B1511" s="7" t="n">
        <v>0.60573</v>
      </c>
      <c r="C1511" s="7" t="n">
        <v>0.825355</v>
      </c>
      <c r="D1511" s="16" t="n">
        <f aca="false">LOGINV(B1511,$B$7,$C$7)</f>
        <v>15.7257354735726</v>
      </c>
      <c r="E1511" s="16" t="n">
        <f aca="false">LOGINV(C1511,$B$8,$C$8)</f>
        <v>199.815809888635</v>
      </c>
      <c r="F1511" s="16" t="n">
        <f aca="false">$B$5/100*E1511*2_Girdiler!$B$14*2_Girdiler!$B$15*2_Girdiler!$B$16</f>
        <v>5.02736577679806</v>
      </c>
      <c r="G1511" s="16" t="n">
        <f aca="false">MIN(MATCH(F1511,2_Girdiler!$B$20:$I$20,1),7)</f>
        <v>2</v>
      </c>
      <c r="H1511" s="16" t="n">
        <f aca="false">IF(F1511&gt;=40,2_Girdiler!$I$21+(F1511-40)*(2_Girdiler!$I$21-2_Girdiler!$H$21)/(2_Girdiler!$I$20-2_Girdiler!$H$20),INDEX(2_Girdiler!$B$21:$I$21,G1511)+(F1511-INDEX(2_Girdiler!$B$20:$I$20,G1511))*(INDEX(2_Girdiler!$B$21:$I$21,G1511+1)-INDEX(2_Girdiler!$B$21:$I$21,G1511))/(INDEX(2_Girdiler!$B$20:$I$20,G1511+1)-INDEX(2_Girdiler!$B$20:$I$20,G1511)))</f>
        <v>11.0437852428769</v>
      </c>
      <c r="I1511" s="16" t="n">
        <f aca="false">H1511/2_Girdiler!$B$17</f>
        <v>4.42459344666542</v>
      </c>
      <c r="J1511" s="16" t="n">
        <f aca="false">D1511+I1511</f>
        <v>20.150328920238</v>
      </c>
    </row>
    <row r="1512" customFormat="false" ht="15" hidden="false" customHeight="false" outlineLevel="0" collapsed="false">
      <c r="A1512" s="0" t="n">
        <v>1500</v>
      </c>
      <c r="B1512" s="7" t="n">
        <v>0.504442</v>
      </c>
      <c r="C1512" s="7" t="n">
        <v>0.863348</v>
      </c>
      <c r="D1512" s="16" t="n">
        <f aca="false">LOGINV(B1512,$B$7,$C$7)</f>
        <v>13.6263642865481</v>
      </c>
      <c r="E1512" s="16" t="n">
        <f aca="false">LOGINV(C1512,$B$8,$C$8)</f>
        <v>221.487232921694</v>
      </c>
      <c r="F1512" s="16" t="n">
        <f aca="false">$B$5/100*E1512*2_Girdiler!$B$14*2_Girdiler!$B$15*2_Girdiler!$B$16</f>
        <v>5.57261878030981</v>
      </c>
      <c r="G1512" s="16" t="n">
        <f aca="false">MIN(MATCH(F1512,2_Girdiler!$B$20:$I$20,1),7)</f>
        <v>2</v>
      </c>
      <c r="H1512" s="16" t="n">
        <f aca="false">IF(F1512&gt;=40,2_Girdiler!$I$21+(F1512-40)*(2_Girdiler!$I$21-2_Girdiler!$H$21)/(2_Girdiler!$I$20-2_Girdiler!$H$20),INDEX(2_Girdiler!$B$21:$I$21,G1512)+(F1512-INDEX(2_Girdiler!$B$20:$I$20,G1512))*(INDEX(2_Girdiler!$B$21:$I$21,G1512+1)-INDEX(2_Girdiler!$B$21:$I$21,G1512))/(INDEX(2_Girdiler!$B$20:$I$20,G1512+1)-INDEX(2_Girdiler!$B$20:$I$20,G1512)))</f>
        <v>11.9161900484957</v>
      </c>
      <c r="I1512" s="16" t="n">
        <f aca="false">H1512/2_Girdiler!$B$17</f>
        <v>4.7741146027627</v>
      </c>
      <c r="J1512" s="16" t="n">
        <f aca="false">D1512+I1512</f>
        <v>18.4004788893108</v>
      </c>
    </row>
    <row r="1513" customFormat="false" ht="15" hidden="false" customHeight="false" outlineLevel="0" collapsed="false">
      <c r="A1513" s="0" t="n">
        <v>1501</v>
      </c>
      <c r="B1513" s="7" t="n">
        <v>0.099782</v>
      </c>
      <c r="C1513" s="7" t="n">
        <v>0.484968</v>
      </c>
      <c r="D1513" s="16" t="n">
        <f aca="false">LOGINV(B1513,$B$7,$C$7)</f>
        <v>6.6244689886425</v>
      </c>
      <c r="E1513" s="16" t="n">
        <f aca="false">LOGINV(C1513,$B$8,$C$8)</f>
        <v>106.580559063171</v>
      </c>
      <c r="F1513" s="16" t="n">
        <f aca="false">$B$5/100*E1513*2_Girdiler!$B$14*2_Girdiler!$B$15*2_Girdiler!$B$16</f>
        <v>2.68156686602939</v>
      </c>
      <c r="G1513" s="16" t="n">
        <f aca="false">MIN(MATCH(F1513,2_Girdiler!$B$20:$I$20,1),7)</f>
        <v>1</v>
      </c>
      <c r="H1513" s="16" t="n">
        <f aca="false">IF(F1513&gt;=40,2_Girdiler!$I$21+(F1513-40)*(2_Girdiler!$I$21-2_Girdiler!$H$21)/(2_Girdiler!$I$20-2_Girdiler!$H$20),INDEX(2_Girdiler!$B$21:$I$21,G1513)+(F1513-INDEX(2_Girdiler!$B$20:$I$20,G1513))*(INDEX(2_Girdiler!$B$21:$I$21,G1513+1)-INDEX(2_Girdiler!$B$21:$I$21,G1513))/(INDEX(2_Girdiler!$B$20:$I$20,G1513+1)-INDEX(2_Girdiler!$B$20:$I$20,G1513)))</f>
        <v>5.89944710526465</v>
      </c>
      <c r="I1513" s="16" t="n">
        <f aca="false">H1513/2_Girdiler!$B$17</f>
        <v>2.36356053896821</v>
      </c>
      <c r="J1513" s="16" t="n">
        <f aca="false">D1513+I1513</f>
        <v>8.98802952761071</v>
      </c>
    </row>
    <row r="1514" customFormat="false" ht="15" hidden="false" customHeight="false" outlineLevel="0" collapsed="false">
      <c r="A1514" s="0" t="n">
        <v>1502</v>
      </c>
      <c r="B1514" s="7" t="n">
        <v>0.288097</v>
      </c>
      <c r="C1514" s="7" t="n">
        <v>0.260111</v>
      </c>
      <c r="D1514" s="16" t="n">
        <f aca="false">LOGINV(B1514,$B$7,$C$7)</f>
        <v>9.91689396315734</v>
      </c>
      <c r="E1514" s="16" t="n">
        <f aca="false">LOGINV(C1514,$B$8,$C$8)</f>
        <v>72.1083974468536</v>
      </c>
      <c r="F1514" s="16" t="n">
        <f aca="false">$B$5/100*E1514*2_Girdiler!$B$14*2_Girdiler!$B$15*2_Girdiler!$B$16</f>
        <v>1.81424727976284</v>
      </c>
      <c r="G1514" s="16" t="n">
        <f aca="false">MIN(MATCH(F1514,2_Girdiler!$B$20:$I$20,1),7)</f>
        <v>1</v>
      </c>
      <c r="H1514" s="16" t="n">
        <f aca="false">IF(F1514&gt;=40,2_Girdiler!$I$21+(F1514-40)*(2_Girdiler!$I$21-2_Girdiler!$H$21)/(2_Girdiler!$I$20-2_Girdiler!$H$20),INDEX(2_Girdiler!$B$21:$I$21,G1514)+(F1514-INDEX(2_Girdiler!$B$20:$I$20,G1514))*(INDEX(2_Girdiler!$B$21:$I$21,G1514+1)-INDEX(2_Girdiler!$B$21:$I$21,G1514))/(INDEX(2_Girdiler!$B$20:$I$20,G1514+1)-INDEX(2_Girdiler!$B$20:$I$20,G1514)))</f>
        <v>3.99134401547824</v>
      </c>
      <c r="I1514" s="16" t="n">
        <f aca="false">H1514/2_Girdiler!$B$17</f>
        <v>1.59909616004737</v>
      </c>
      <c r="J1514" s="16" t="n">
        <f aca="false">D1514+I1514</f>
        <v>11.5159901232047</v>
      </c>
    </row>
    <row r="1515" customFormat="false" ht="15" hidden="false" customHeight="false" outlineLevel="0" collapsed="false">
      <c r="A1515" s="0" t="n">
        <v>1503</v>
      </c>
      <c r="B1515" s="7" t="n">
        <v>0.578261</v>
      </c>
      <c r="C1515" s="7" t="n">
        <v>0.118649</v>
      </c>
      <c r="D1515" s="16" t="n">
        <f aca="false">LOGINV(B1515,$B$7,$C$7)</f>
        <v>15.1175569708565</v>
      </c>
      <c r="E1515" s="16" t="n">
        <f aca="false">LOGINV(C1515,$B$8,$C$8)</f>
        <v>50.9272547958916</v>
      </c>
      <c r="F1515" s="16" t="n">
        <f aca="false">$B$5/100*E1515*2_Girdiler!$B$14*2_Girdiler!$B$15*2_Girdiler!$B$16</f>
        <v>1.28132973066463</v>
      </c>
      <c r="G1515" s="16" t="n">
        <f aca="false">MIN(MATCH(F1515,2_Girdiler!$B$20:$I$20,1),7)</f>
        <v>1</v>
      </c>
      <c r="H1515" s="16" t="n">
        <f aca="false">IF(F1515&gt;=40,2_Girdiler!$I$21+(F1515-40)*(2_Girdiler!$I$21-2_Girdiler!$H$21)/(2_Girdiler!$I$20-2_Girdiler!$H$20),INDEX(2_Girdiler!$B$21:$I$21,G1515)+(F1515-INDEX(2_Girdiler!$B$20:$I$20,G1515))*(INDEX(2_Girdiler!$B$21:$I$21,G1515+1)-INDEX(2_Girdiler!$B$21:$I$21,G1515))/(INDEX(2_Girdiler!$B$20:$I$20,G1515+1)-INDEX(2_Girdiler!$B$20:$I$20,G1515)))</f>
        <v>2.81892540746219</v>
      </c>
      <c r="I1515" s="16" t="n">
        <f aca="false">H1515/2_Girdiler!$B$17</f>
        <v>1.1293771664512</v>
      </c>
      <c r="J1515" s="16" t="n">
        <f aca="false">D1515+I1515</f>
        <v>16.2469341373077</v>
      </c>
    </row>
    <row r="1516" customFormat="false" ht="15" hidden="false" customHeight="false" outlineLevel="0" collapsed="false">
      <c r="A1516" s="0" t="n">
        <v>1504</v>
      </c>
      <c r="B1516" s="7" t="n">
        <v>0.909024</v>
      </c>
      <c r="C1516" s="7" t="n">
        <v>0.324492</v>
      </c>
      <c r="D1516" s="16" t="n">
        <f aca="false">LOGINV(B1516,$B$7,$C$7)</f>
        <v>28.4970387021667</v>
      </c>
      <c r="E1516" s="16" t="n">
        <f aca="false">LOGINV(C1516,$B$8,$C$8)</f>
        <v>81.403170212199</v>
      </c>
      <c r="F1516" s="16" t="n">
        <f aca="false">$B$5/100*E1516*2_Girdiler!$B$14*2_Girdiler!$B$15*2_Girdiler!$B$16</f>
        <v>2.04810376253893</v>
      </c>
      <c r="G1516" s="16" t="n">
        <f aca="false">MIN(MATCH(F1516,2_Girdiler!$B$20:$I$20,1),7)</f>
        <v>1</v>
      </c>
      <c r="H1516" s="16" t="n">
        <f aca="false">IF(F1516&gt;=40,2_Girdiler!$I$21+(F1516-40)*(2_Girdiler!$I$21-2_Girdiler!$H$21)/(2_Girdiler!$I$20-2_Girdiler!$H$20),INDEX(2_Girdiler!$B$21:$I$21,G1516)+(F1516-INDEX(2_Girdiler!$B$20:$I$20,G1516))*(INDEX(2_Girdiler!$B$21:$I$21,G1516+1)-INDEX(2_Girdiler!$B$21:$I$21,G1516))/(INDEX(2_Girdiler!$B$20:$I$20,G1516+1)-INDEX(2_Girdiler!$B$20:$I$20,G1516)))</f>
        <v>4.50582827758564</v>
      </c>
      <c r="I1516" s="16" t="n">
        <f aca="false">H1516/2_Girdiler!$B$17</f>
        <v>1.80521966249425</v>
      </c>
      <c r="J1516" s="16" t="n">
        <f aca="false">D1516+I1516</f>
        <v>30.302258364661</v>
      </c>
    </row>
    <row r="1517" customFormat="false" ht="15" hidden="false" customHeight="false" outlineLevel="0" collapsed="false">
      <c r="A1517" s="0" t="n">
        <v>1505</v>
      </c>
      <c r="B1517" s="7" t="n">
        <v>0.074004</v>
      </c>
      <c r="C1517" s="7" t="n">
        <v>0.23312</v>
      </c>
      <c r="D1517" s="16" t="n">
        <f aca="false">LOGINV(B1517,$B$7,$C$7)</f>
        <v>6.04640087532797</v>
      </c>
      <c r="E1517" s="16" t="n">
        <f aca="false">LOGINV(C1517,$B$8,$C$8)</f>
        <v>68.2318229613112</v>
      </c>
      <c r="F1517" s="16" t="n">
        <f aca="false">$B$5/100*E1517*2_Girdiler!$B$14*2_Girdiler!$B$15*2_Girdiler!$B$16</f>
        <v>1.71671266570659</v>
      </c>
      <c r="G1517" s="16" t="n">
        <f aca="false">MIN(MATCH(F1517,2_Girdiler!$B$20:$I$20,1),7)</f>
        <v>1</v>
      </c>
      <c r="H1517" s="16" t="n">
        <f aca="false">IF(F1517&gt;=40,2_Girdiler!$I$21+(F1517-40)*(2_Girdiler!$I$21-2_Girdiler!$H$21)/(2_Girdiler!$I$20-2_Girdiler!$H$20),INDEX(2_Girdiler!$B$21:$I$21,G1517)+(F1517-INDEX(2_Girdiler!$B$20:$I$20,G1517))*(INDEX(2_Girdiler!$B$21:$I$21,G1517+1)-INDEX(2_Girdiler!$B$21:$I$21,G1517))/(INDEX(2_Girdiler!$B$20:$I$20,G1517+1)-INDEX(2_Girdiler!$B$20:$I$20,G1517)))</f>
        <v>3.7767678645545</v>
      </c>
      <c r="I1517" s="16" t="n">
        <f aca="false">H1517/2_Girdiler!$B$17</f>
        <v>1.51312815086318</v>
      </c>
      <c r="J1517" s="16" t="n">
        <f aca="false">D1517+I1517</f>
        <v>7.55952902619115</v>
      </c>
    </row>
    <row r="1518" customFormat="false" ht="15" hidden="false" customHeight="false" outlineLevel="0" collapsed="false">
      <c r="A1518" s="0" t="n">
        <v>1506</v>
      </c>
      <c r="B1518" s="7" t="n">
        <v>0.362506</v>
      </c>
      <c r="C1518" s="7" t="n">
        <v>0.403196</v>
      </c>
      <c r="D1518" s="16" t="n">
        <f aca="false">LOGINV(B1518,$B$7,$C$7)</f>
        <v>11.130892206434</v>
      </c>
      <c r="E1518" s="16" t="n">
        <f aca="false">LOGINV(C1518,$B$8,$C$8)</f>
        <v>93.2261139073059</v>
      </c>
      <c r="F1518" s="16" t="n">
        <f aca="false">$B$5/100*E1518*2_Girdiler!$B$14*2_Girdiler!$B$15*2_Girdiler!$B$16</f>
        <v>2.34556902590782</v>
      </c>
      <c r="G1518" s="16" t="n">
        <f aca="false">MIN(MATCH(F1518,2_Girdiler!$B$20:$I$20,1),7)</f>
        <v>1</v>
      </c>
      <c r="H1518" s="16" t="n">
        <f aca="false">IF(F1518&gt;=40,2_Girdiler!$I$21+(F1518-40)*(2_Girdiler!$I$21-2_Girdiler!$H$21)/(2_Girdiler!$I$20-2_Girdiler!$H$20),INDEX(2_Girdiler!$B$21:$I$21,G1518)+(F1518-INDEX(2_Girdiler!$B$20:$I$20,G1518))*(INDEX(2_Girdiler!$B$21:$I$21,G1518+1)-INDEX(2_Girdiler!$B$21:$I$21,G1518))/(INDEX(2_Girdiler!$B$20:$I$20,G1518+1)-INDEX(2_Girdiler!$B$20:$I$20,G1518)))</f>
        <v>5.16025185699719</v>
      </c>
      <c r="I1518" s="16" t="n">
        <f aca="false">H1518/2_Girdiler!$B$17</f>
        <v>2.06740859655336</v>
      </c>
      <c r="J1518" s="16" t="n">
        <f aca="false">D1518+I1518</f>
        <v>13.1983008029874</v>
      </c>
    </row>
    <row r="1519" customFormat="false" ht="15" hidden="false" customHeight="false" outlineLevel="0" collapsed="false">
      <c r="A1519" s="0" t="n">
        <v>1507</v>
      </c>
      <c r="B1519" s="7" t="n">
        <v>0.012392</v>
      </c>
      <c r="C1519" s="7" t="n">
        <v>0.187961</v>
      </c>
      <c r="D1519" s="16" t="n">
        <f aca="false">LOGINV(B1519,$B$7,$C$7)</f>
        <v>3.87511265197118</v>
      </c>
      <c r="E1519" s="16" t="n">
        <f aca="false">LOGINV(C1519,$B$8,$C$8)</f>
        <v>61.6627939010789</v>
      </c>
      <c r="F1519" s="16" t="n">
        <f aca="false">$B$5/100*E1519*2_Girdiler!$B$14*2_Girdiler!$B$15*2_Girdiler!$B$16</f>
        <v>1.55143589455115</v>
      </c>
      <c r="G1519" s="16" t="n">
        <f aca="false">MIN(MATCH(F1519,2_Girdiler!$B$20:$I$20,1),7)</f>
        <v>1</v>
      </c>
      <c r="H1519" s="16" t="n">
        <f aca="false">IF(F1519&gt;=40,2_Girdiler!$I$21+(F1519-40)*(2_Girdiler!$I$21-2_Girdiler!$H$21)/(2_Girdiler!$I$20-2_Girdiler!$H$20),INDEX(2_Girdiler!$B$21:$I$21,G1519)+(F1519-INDEX(2_Girdiler!$B$20:$I$20,G1519))*(INDEX(2_Girdiler!$B$21:$I$21,G1519+1)-INDEX(2_Girdiler!$B$21:$I$21,G1519))/(INDEX(2_Girdiler!$B$20:$I$20,G1519+1)-INDEX(2_Girdiler!$B$20:$I$20,G1519)))</f>
        <v>3.41315896801252</v>
      </c>
      <c r="I1519" s="16" t="n">
        <f aca="false">H1519/2_Girdiler!$B$17</f>
        <v>1.3674515096204</v>
      </c>
      <c r="J1519" s="16" t="n">
        <f aca="false">D1519+I1519</f>
        <v>5.24256416159158</v>
      </c>
    </row>
    <row r="1520" customFormat="false" ht="15" hidden="false" customHeight="false" outlineLevel="0" collapsed="false">
      <c r="A1520" s="0" t="n">
        <v>1508</v>
      </c>
      <c r="B1520" s="7" t="n">
        <v>0.534272</v>
      </c>
      <c r="C1520" s="7" t="n">
        <v>0.26841</v>
      </c>
      <c r="D1520" s="16" t="n">
        <f aca="false">LOGINV(B1520,$B$7,$C$7)</f>
        <v>14.2071264929121</v>
      </c>
      <c r="E1520" s="16" t="n">
        <f aca="false">LOGINV(C1520,$B$8,$C$8)</f>
        <v>73.2991967662398</v>
      </c>
      <c r="F1520" s="16" t="n">
        <f aca="false">$B$5/100*E1520*2_Girdiler!$B$14*2_Girdiler!$B$15*2_Girdiler!$B$16</f>
        <v>1.84420779063859</v>
      </c>
      <c r="G1520" s="16" t="n">
        <f aca="false">MIN(MATCH(F1520,2_Girdiler!$B$20:$I$20,1),7)</f>
        <v>1</v>
      </c>
      <c r="H1520" s="16" t="n">
        <f aca="false">IF(F1520&gt;=40,2_Girdiler!$I$21+(F1520-40)*(2_Girdiler!$I$21-2_Girdiler!$H$21)/(2_Girdiler!$I$20-2_Girdiler!$H$20),INDEX(2_Girdiler!$B$21:$I$21,G1520)+(F1520-INDEX(2_Girdiler!$B$20:$I$20,G1520))*(INDEX(2_Girdiler!$B$21:$I$21,G1520+1)-INDEX(2_Girdiler!$B$21:$I$21,G1520))/(INDEX(2_Girdiler!$B$20:$I$20,G1520+1)-INDEX(2_Girdiler!$B$20:$I$20,G1520)))</f>
        <v>4.05725713940491</v>
      </c>
      <c r="I1520" s="16" t="n">
        <f aca="false">H1520/2_Girdiler!$B$17</f>
        <v>1.62550366162056</v>
      </c>
      <c r="J1520" s="16" t="n">
        <f aca="false">D1520+I1520</f>
        <v>15.8326301545327</v>
      </c>
    </row>
    <row r="1521" customFormat="false" ht="15" hidden="false" customHeight="false" outlineLevel="0" collapsed="false">
      <c r="A1521" s="0" t="n">
        <v>1509</v>
      </c>
      <c r="B1521" s="7" t="n">
        <v>0.356169</v>
      </c>
      <c r="C1521" s="7" t="n">
        <v>0.674976</v>
      </c>
      <c r="D1521" s="16" t="n">
        <f aca="false">LOGINV(B1521,$B$7,$C$7)</f>
        <v>11.0262262394846</v>
      </c>
      <c r="E1521" s="16" t="n">
        <f aca="false">LOGINV(C1521,$B$8,$C$8)</f>
        <v>146.362954746172</v>
      </c>
      <c r="F1521" s="16" t="n">
        <f aca="false">$B$5/100*E1521*2_Girdiler!$B$14*2_Girdiler!$B$15*2_Girdiler!$B$16</f>
        <v>3.68249194141369</v>
      </c>
      <c r="G1521" s="16" t="n">
        <f aca="false">MIN(MATCH(F1521,2_Girdiler!$B$20:$I$20,1),7)</f>
        <v>1</v>
      </c>
      <c r="H1521" s="16" t="n">
        <f aca="false">IF(F1521&gt;=40,2_Girdiler!$I$21+(F1521-40)*(2_Girdiler!$I$21-2_Girdiler!$H$21)/(2_Girdiler!$I$20-2_Girdiler!$H$20),INDEX(2_Girdiler!$B$21:$I$21,G1521)+(F1521-INDEX(2_Girdiler!$B$20:$I$20,G1521))*(INDEX(2_Girdiler!$B$21:$I$21,G1521+1)-INDEX(2_Girdiler!$B$21:$I$21,G1521))/(INDEX(2_Girdiler!$B$20:$I$20,G1521+1)-INDEX(2_Girdiler!$B$20:$I$20,G1521)))</f>
        <v>8.10148227111011</v>
      </c>
      <c r="I1521" s="16" t="n">
        <f aca="false">H1521/2_Girdiler!$B$17</f>
        <v>3.24578616631014</v>
      </c>
      <c r="J1521" s="16" t="n">
        <f aca="false">D1521+I1521</f>
        <v>14.2720124057948</v>
      </c>
    </row>
    <row r="1522" customFormat="false" ht="15" hidden="false" customHeight="false" outlineLevel="0" collapsed="false">
      <c r="A1522" s="0" t="n">
        <v>1510</v>
      </c>
      <c r="B1522" s="7" t="n">
        <v>0.745964</v>
      </c>
      <c r="C1522" s="7" t="n">
        <v>0.537966</v>
      </c>
      <c r="D1522" s="16" t="n">
        <f aca="false">LOGINV(B1522,$B$7,$C$7)</f>
        <v>19.5839656715483</v>
      </c>
      <c r="E1522" s="16" t="n">
        <f aca="false">LOGINV(C1522,$B$8,$C$8)</f>
        <v>116.134868586792</v>
      </c>
      <c r="F1522" s="16" t="n">
        <f aca="false">$B$5/100*E1522*2_Girdiler!$B$14*2_Girdiler!$B$15*2_Girdiler!$B$16</f>
        <v>2.9219532936437</v>
      </c>
      <c r="G1522" s="16" t="n">
        <f aca="false">MIN(MATCH(F1522,2_Girdiler!$B$20:$I$20,1),7)</f>
        <v>1</v>
      </c>
      <c r="H1522" s="16" t="n">
        <f aca="false">IF(F1522&gt;=40,2_Girdiler!$I$21+(F1522-40)*(2_Girdiler!$I$21-2_Girdiler!$H$21)/(2_Girdiler!$I$20-2_Girdiler!$H$20),INDEX(2_Girdiler!$B$21:$I$21,G1522)+(F1522-INDEX(2_Girdiler!$B$20:$I$20,G1522))*(INDEX(2_Girdiler!$B$21:$I$21,G1522+1)-INDEX(2_Girdiler!$B$21:$I$21,G1522))/(INDEX(2_Girdiler!$B$20:$I$20,G1522+1)-INDEX(2_Girdiler!$B$20:$I$20,G1522)))</f>
        <v>6.42829724601613</v>
      </c>
      <c r="I1522" s="16" t="n">
        <f aca="false">H1522/2_Girdiler!$B$17</f>
        <v>2.57543960176928</v>
      </c>
      <c r="J1522" s="16" t="n">
        <f aca="false">D1522+I1522</f>
        <v>22.1594052733175</v>
      </c>
    </row>
    <row r="1523" customFormat="false" ht="15" hidden="false" customHeight="false" outlineLevel="0" collapsed="false">
      <c r="A1523" s="0" t="n">
        <v>1511</v>
      </c>
      <c r="B1523" s="7" t="n">
        <v>0.419714</v>
      </c>
      <c r="C1523" s="7" t="n">
        <v>0.425331</v>
      </c>
      <c r="D1523" s="16" t="n">
        <f aca="false">LOGINV(B1523,$B$7,$C$7)</f>
        <v>12.0957810634312</v>
      </c>
      <c r="E1523" s="16" t="n">
        <f aca="false">LOGINV(C1523,$B$8,$C$8)</f>
        <v>96.7082130017644</v>
      </c>
      <c r="F1523" s="16" t="n">
        <f aca="false">$B$5/100*E1523*2_Girdiler!$B$14*2_Girdiler!$B$15*2_Girdiler!$B$16</f>
        <v>2.43317863912439</v>
      </c>
      <c r="G1523" s="16" t="n">
        <f aca="false">MIN(MATCH(F1523,2_Girdiler!$B$20:$I$20,1),7)</f>
        <v>1</v>
      </c>
      <c r="H1523" s="16" t="n">
        <f aca="false">IF(F1523&gt;=40,2_Girdiler!$I$21+(F1523-40)*(2_Girdiler!$I$21-2_Girdiler!$H$21)/(2_Girdiler!$I$20-2_Girdiler!$H$20),INDEX(2_Girdiler!$B$21:$I$21,G1523)+(F1523-INDEX(2_Girdiler!$B$20:$I$20,G1523))*(INDEX(2_Girdiler!$B$21:$I$21,G1523+1)-INDEX(2_Girdiler!$B$21:$I$21,G1523))/(INDEX(2_Girdiler!$B$20:$I$20,G1523+1)-INDEX(2_Girdiler!$B$20:$I$20,G1523)))</f>
        <v>5.35299300607366</v>
      </c>
      <c r="I1523" s="16" t="n">
        <f aca="false">H1523/2_Girdiler!$B$17</f>
        <v>2.14462860820259</v>
      </c>
      <c r="J1523" s="16" t="n">
        <f aca="false">D1523+I1523</f>
        <v>14.2404096716338</v>
      </c>
    </row>
    <row r="1524" customFormat="false" ht="15" hidden="false" customHeight="false" outlineLevel="0" collapsed="false">
      <c r="A1524" s="0" t="n">
        <v>1512</v>
      </c>
      <c r="B1524" s="7" t="n">
        <v>0.296592</v>
      </c>
      <c r="C1524" s="7" t="n">
        <v>0.990709</v>
      </c>
      <c r="D1524" s="16" t="n">
        <f aca="false">LOGINV(B1524,$B$7,$C$7)</f>
        <v>10.0545118551381</v>
      </c>
      <c r="E1524" s="16" t="n">
        <f aca="false">LOGINV(C1524,$B$8,$C$8)</f>
        <v>499.004330477042</v>
      </c>
      <c r="F1524" s="16" t="n">
        <f aca="false">$B$5/100*E1524*2_Girdiler!$B$14*2_Girdiler!$B$15*2_Girdiler!$B$16</f>
        <v>12.5549489548024</v>
      </c>
      <c r="G1524" s="16" t="n">
        <f aca="false">MIN(MATCH(F1524,2_Girdiler!$B$20:$I$20,1),7)</f>
        <v>3</v>
      </c>
      <c r="H1524" s="16" t="n">
        <f aca="false">IF(F1524&gt;=40,2_Girdiler!$I$21+(F1524-40)*(2_Girdiler!$I$21-2_Girdiler!$H$21)/(2_Girdiler!$I$20-2_Girdiler!$H$20),INDEX(2_Girdiler!$B$21:$I$21,G1524)+(F1524-INDEX(2_Girdiler!$B$20:$I$20,G1524))*(INDEX(2_Girdiler!$B$21:$I$21,G1524+1)-INDEX(2_Girdiler!$B$21:$I$21,G1524))/(INDEX(2_Girdiler!$B$20:$I$20,G1524+1)-INDEX(2_Girdiler!$B$20:$I$20,G1524)))</f>
        <v>21.2994540593221</v>
      </c>
      <c r="I1524" s="16" t="n">
        <f aca="false">H1524/2_Girdiler!$B$17</f>
        <v>8.53343511992073</v>
      </c>
      <c r="J1524" s="16" t="n">
        <f aca="false">D1524+I1524</f>
        <v>18.5879469750589</v>
      </c>
    </row>
    <row r="1525" customFormat="false" ht="15" hidden="false" customHeight="false" outlineLevel="0" collapsed="false">
      <c r="A1525" s="0" t="n">
        <v>1513</v>
      </c>
      <c r="B1525" s="7" t="n">
        <v>0.127717</v>
      </c>
      <c r="C1525" s="7" t="n">
        <v>0.800064</v>
      </c>
      <c r="D1525" s="16" t="n">
        <f aca="false">LOGINV(B1525,$B$7,$C$7)</f>
        <v>7.18429310397475</v>
      </c>
      <c r="E1525" s="16" t="n">
        <f aca="false">LOGINV(C1525,$B$8,$C$8)</f>
        <v>188.037827764639</v>
      </c>
      <c r="F1525" s="16" t="n">
        <f aca="false">$B$5/100*E1525*2_Girdiler!$B$14*2_Girdiler!$B$15*2_Girdiler!$B$16</f>
        <v>4.73103174655831</v>
      </c>
      <c r="G1525" s="16" t="n">
        <f aca="false">MIN(MATCH(F1525,2_Girdiler!$B$20:$I$20,1),7)</f>
        <v>1</v>
      </c>
      <c r="H1525" s="16" t="n">
        <f aca="false">IF(F1525&gt;=40,2_Girdiler!$I$21+(F1525-40)*(2_Girdiler!$I$21-2_Girdiler!$H$21)/(2_Girdiler!$I$20-2_Girdiler!$H$20),INDEX(2_Girdiler!$B$21:$I$21,G1525)+(F1525-INDEX(2_Girdiler!$B$20:$I$20,G1525))*(INDEX(2_Girdiler!$B$21:$I$21,G1525+1)-INDEX(2_Girdiler!$B$21:$I$21,G1525))/(INDEX(2_Girdiler!$B$20:$I$20,G1525+1)-INDEX(2_Girdiler!$B$20:$I$20,G1525)))</f>
        <v>10.4082698424283</v>
      </c>
      <c r="I1525" s="16" t="n">
        <f aca="false">H1525/2_Girdiler!$B$17</f>
        <v>4.16997990481902</v>
      </c>
      <c r="J1525" s="16" t="n">
        <f aca="false">D1525+I1525</f>
        <v>11.3542730087938</v>
      </c>
    </row>
    <row r="1526" customFormat="false" ht="15" hidden="false" customHeight="false" outlineLevel="0" collapsed="false">
      <c r="A1526" s="0" t="n">
        <v>1514</v>
      </c>
      <c r="B1526" s="7" t="n">
        <v>0.298554</v>
      </c>
      <c r="C1526" s="7" t="n">
        <v>0.862139</v>
      </c>
      <c r="D1526" s="16" t="n">
        <f aca="false">LOGINV(B1526,$B$7,$C$7)</f>
        <v>10.0863041141797</v>
      </c>
      <c r="E1526" s="16" t="n">
        <f aca="false">LOGINV(C1526,$B$8,$C$8)</f>
        <v>220.701495491877</v>
      </c>
      <c r="F1526" s="16" t="n">
        <f aca="false">$B$5/100*E1526*2_Girdiler!$B$14*2_Girdiler!$B$15*2_Girdiler!$B$16</f>
        <v>5.55284962657563</v>
      </c>
      <c r="G1526" s="16" t="n">
        <f aca="false">MIN(MATCH(F1526,2_Girdiler!$B$20:$I$20,1),7)</f>
        <v>2</v>
      </c>
      <c r="H1526" s="16" t="n">
        <f aca="false">IF(F1526&gt;=40,2_Girdiler!$I$21+(F1526-40)*(2_Girdiler!$I$21-2_Girdiler!$H$21)/(2_Girdiler!$I$20-2_Girdiler!$H$20),INDEX(2_Girdiler!$B$21:$I$21,G1526)+(F1526-INDEX(2_Girdiler!$B$20:$I$20,G1526))*(INDEX(2_Girdiler!$B$21:$I$21,G1526+1)-INDEX(2_Girdiler!$B$21:$I$21,G1526))/(INDEX(2_Girdiler!$B$20:$I$20,G1526+1)-INDEX(2_Girdiler!$B$20:$I$20,G1526)))</f>
        <v>11.884559402521</v>
      </c>
      <c r="I1526" s="16" t="n">
        <f aca="false">H1526/2_Girdiler!$B$17</f>
        <v>4.76144206831771</v>
      </c>
      <c r="J1526" s="16" t="n">
        <f aca="false">D1526+I1526</f>
        <v>14.8477461824974</v>
      </c>
    </row>
    <row r="1527" customFormat="false" ht="15" hidden="false" customHeight="false" outlineLevel="0" collapsed="false">
      <c r="A1527" s="0" t="n">
        <v>1515</v>
      </c>
      <c r="B1527" s="7" t="n">
        <v>0.935337</v>
      </c>
      <c r="C1527" s="7" t="n">
        <v>0.623985</v>
      </c>
      <c r="D1527" s="16" t="n">
        <f aca="false">LOGINV(B1527,$B$7,$C$7)</f>
        <v>31.5396306152285</v>
      </c>
      <c r="E1527" s="16" t="n">
        <f aca="false">LOGINV(C1527,$B$8,$C$8)</f>
        <v>133.912111415412</v>
      </c>
      <c r="F1527" s="16" t="n">
        <f aca="false">$B$5/100*E1527*2_Girdiler!$B$14*2_Girdiler!$B$15*2_Girdiler!$B$16</f>
        <v>3.36922872321177</v>
      </c>
      <c r="G1527" s="16" t="n">
        <f aca="false">MIN(MATCH(F1527,2_Girdiler!$B$20:$I$20,1),7)</f>
        <v>1</v>
      </c>
      <c r="H1527" s="16" t="n">
        <f aca="false">IF(F1527&gt;=40,2_Girdiler!$I$21+(F1527-40)*(2_Girdiler!$I$21-2_Girdiler!$H$21)/(2_Girdiler!$I$20-2_Girdiler!$H$20),INDEX(2_Girdiler!$B$21:$I$21,G1527)+(F1527-INDEX(2_Girdiler!$B$20:$I$20,G1527))*(INDEX(2_Girdiler!$B$21:$I$21,G1527+1)-INDEX(2_Girdiler!$B$21:$I$21,G1527))/(INDEX(2_Girdiler!$B$20:$I$20,G1527+1)-INDEX(2_Girdiler!$B$20:$I$20,G1527)))</f>
        <v>7.41230319106589</v>
      </c>
      <c r="I1527" s="16" t="n">
        <f aca="false">H1527/2_Girdiler!$B$17</f>
        <v>2.96967275283089</v>
      </c>
      <c r="J1527" s="16" t="n">
        <f aca="false">D1527+I1527</f>
        <v>34.5093033680593</v>
      </c>
    </row>
    <row r="1528" customFormat="false" ht="15" hidden="false" customHeight="false" outlineLevel="0" collapsed="false">
      <c r="A1528" s="0" t="n">
        <v>1516</v>
      </c>
      <c r="B1528" s="7" t="n">
        <v>0.835954</v>
      </c>
      <c r="C1528" s="7" t="n">
        <v>0.861687</v>
      </c>
      <c r="D1528" s="16" t="n">
        <f aca="false">LOGINV(B1528,$B$7,$C$7)</f>
        <v>23.3574800963133</v>
      </c>
      <c r="E1528" s="16" t="n">
        <f aca="false">LOGINV(C1528,$B$8,$C$8)</f>
        <v>220.409658229575</v>
      </c>
      <c r="F1528" s="16" t="n">
        <f aca="false">$B$5/100*E1528*2_Girdiler!$B$14*2_Girdiler!$B$15*2_Girdiler!$B$16</f>
        <v>5.54550700105611</v>
      </c>
      <c r="G1528" s="16" t="n">
        <f aca="false">MIN(MATCH(F1528,2_Girdiler!$B$20:$I$20,1),7)</f>
        <v>2</v>
      </c>
      <c r="H1528" s="16" t="n">
        <f aca="false">IF(F1528&gt;=40,2_Girdiler!$I$21+(F1528-40)*(2_Girdiler!$I$21-2_Girdiler!$H$21)/(2_Girdiler!$I$20-2_Girdiler!$H$20),INDEX(2_Girdiler!$B$21:$I$21,G1528)+(F1528-INDEX(2_Girdiler!$B$20:$I$20,G1528))*(INDEX(2_Girdiler!$B$21:$I$21,G1528+1)-INDEX(2_Girdiler!$B$21:$I$21,G1528))/(INDEX(2_Girdiler!$B$20:$I$20,G1528+1)-INDEX(2_Girdiler!$B$20:$I$20,G1528)))</f>
        <v>11.8728112016898</v>
      </c>
      <c r="I1528" s="16" t="n">
        <f aca="false">H1528/2_Girdiler!$B$17</f>
        <v>4.75673525708725</v>
      </c>
      <c r="J1528" s="16" t="n">
        <f aca="false">D1528+I1528</f>
        <v>28.1142153534005</v>
      </c>
    </row>
    <row r="1529" customFormat="false" ht="15" hidden="false" customHeight="false" outlineLevel="0" collapsed="false">
      <c r="A1529" s="0" t="n">
        <v>1517</v>
      </c>
      <c r="B1529" s="7" t="n">
        <v>0.322329</v>
      </c>
      <c r="C1529" s="7" t="n">
        <v>0.092182</v>
      </c>
      <c r="D1529" s="16" t="n">
        <f aca="false">LOGINV(B1529,$B$7,$C$7)</f>
        <v>10.4722547638689</v>
      </c>
      <c r="E1529" s="16" t="n">
        <f aca="false">LOGINV(C1529,$B$8,$C$8)</f>
        <v>46.3568095843301</v>
      </c>
      <c r="F1529" s="16" t="n">
        <f aca="false">$B$5/100*E1529*2_Girdiler!$B$14*2_Girdiler!$B$15*2_Girdiler!$B$16</f>
        <v>1.16633732914175</v>
      </c>
      <c r="G1529" s="16" t="n">
        <f aca="false">MIN(MATCH(F1529,2_Girdiler!$B$20:$I$20,1),7)</f>
        <v>1</v>
      </c>
      <c r="H1529" s="16" t="n">
        <f aca="false">IF(F1529&gt;=40,2_Girdiler!$I$21+(F1529-40)*(2_Girdiler!$I$21-2_Girdiler!$H$21)/(2_Girdiler!$I$20-2_Girdiler!$H$20),INDEX(2_Girdiler!$B$21:$I$21,G1529)+(F1529-INDEX(2_Girdiler!$B$20:$I$20,G1529))*(INDEX(2_Girdiler!$B$21:$I$21,G1529+1)-INDEX(2_Girdiler!$B$21:$I$21,G1529))/(INDEX(2_Girdiler!$B$20:$I$20,G1529+1)-INDEX(2_Girdiler!$B$20:$I$20,G1529)))</f>
        <v>2.56594212411184</v>
      </c>
      <c r="I1529" s="16" t="n">
        <f aca="false">H1529/2_Girdiler!$B$17</f>
        <v>1.02802168433968</v>
      </c>
      <c r="J1529" s="16" t="n">
        <f aca="false">D1529+I1529</f>
        <v>11.5002764482086</v>
      </c>
    </row>
    <row r="1530" customFormat="false" ht="15" hidden="false" customHeight="false" outlineLevel="0" collapsed="false">
      <c r="A1530" s="0" t="n">
        <v>1518</v>
      </c>
      <c r="B1530" s="7" t="n">
        <v>0.960624</v>
      </c>
      <c r="C1530" s="7" t="n">
        <v>0.738033</v>
      </c>
      <c r="D1530" s="16" t="n">
        <f aca="false">LOGINV(B1530,$B$7,$C$7)</f>
        <v>36.0784050828629</v>
      </c>
      <c r="E1530" s="16" t="n">
        <f aca="false">LOGINV(C1530,$B$8,$C$8)</f>
        <v>164.778428732123</v>
      </c>
      <c r="F1530" s="16" t="n">
        <f aca="false">$B$5/100*E1530*2_Girdiler!$B$14*2_Girdiler!$B$15*2_Girdiler!$B$16</f>
        <v>4.14582526690022</v>
      </c>
      <c r="G1530" s="16" t="n">
        <f aca="false">MIN(MATCH(F1530,2_Girdiler!$B$20:$I$20,1),7)</f>
        <v>1</v>
      </c>
      <c r="H1530" s="16" t="n">
        <f aca="false">IF(F1530&gt;=40,2_Girdiler!$I$21+(F1530-40)*(2_Girdiler!$I$21-2_Girdiler!$H$21)/(2_Girdiler!$I$20-2_Girdiler!$H$20),INDEX(2_Girdiler!$B$21:$I$21,G1530)+(F1530-INDEX(2_Girdiler!$B$20:$I$20,G1530))*(INDEX(2_Girdiler!$B$21:$I$21,G1530+1)-INDEX(2_Girdiler!$B$21:$I$21,G1530))/(INDEX(2_Girdiler!$B$20:$I$20,G1530+1)-INDEX(2_Girdiler!$B$20:$I$20,G1530)))</f>
        <v>9.12081558718048</v>
      </c>
      <c r="I1530" s="16" t="n">
        <f aca="false">H1530/2_Girdiler!$B$17</f>
        <v>3.65417291153064</v>
      </c>
      <c r="J1530" s="16" t="n">
        <f aca="false">D1530+I1530</f>
        <v>39.7325779943935</v>
      </c>
    </row>
    <row r="1531" customFormat="false" ht="15" hidden="false" customHeight="false" outlineLevel="0" collapsed="false">
      <c r="A1531" s="0" t="n">
        <v>1519</v>
      </c>
      <c r="B1531" s="7" t="n">
        <v>0.872866</v>
      </c>
      <c r="C1531" s="7" t="n">
        <v>0.008246</v>
      </c>
      <c r="D1531" s="16" t="n">
        <f aca="false">LOGINV(B1531,$B$7,$C$7)</f>
        <v>25.5659269422729</v>
      </c>
      <c r="E1531" s="16" t="n">
        <f aca="false">LOGINV(C1531,$B$8,$C$8)</f>
        <v>23.229486470265</v>
      </c>
      <c r="F1531" s="16" t="n">
        <f aca="false">$B$5/100*E1531*2_Girdiler!$B$14*2_Girdiler!$B$15*2_Girdiler!$B$16</f>
        <v>0.584453879591866</v>
      </c>
      <c r="G1531" s="16" t="n">
        <f aca="false">MIN(MATCH(F1531,2_Girdiler!$B$20:$I$20,1),7)</f>
        <v>1</v>
      </c>
      <c r="H1531" s="16" t="n">
        <f aca="false">IF(F1531&gt;=40,2_Girdiler!$I$21+(F1531-40)*(2_Girdiler!$I$21-2_Girdiler!$H$21)/(2_Girdiler!$I$20-2_Girdiler!$H$20),INDEX(2_Girdiler!$B$21:$I$21,G1531)+(F1531-INDEX(2_Girdiler!$B$20:$I$20,G1531))*(INDEX(2_Girdiler!$B$21:$I$21,G1531+1)-INDEX(2_Girdiler!$B$21:$I$21,G1531))/(INDEX(2_Girdiler!$B$20:$I$20,G1531+1)-INDEX(2_Girdiler!$B$20:$I$20,G1531)))</f>
        <v>1.28579853510211</v>
      </c>
      <c r="I1531" s="16" t="n">
        <f aca="false">H1531/2_Girdiler!$B$17</f>
        <v>0.515143643871036</v>
      </c>
      <c r="J1531" s="16" t="n">
        <f aca="false">D1531+I1531</f>
        <v>26.0810705861439</v>
      </c>
    </row>
    <row r="1532" customFormat="false" ht="15" hidden="false" customHeight="false" outlineLevel="0" collapsed="false">
      <c r="A1532" s="0" t="n">
        <v>1520</v>
      </c>
      <c r="B1532" s="7" t="n">
        <v>0.774719</v>
      </c>
      <c r="C1532" s="7" t="n">
        <v>0.774927</v>
      </c>
      <c r="D1532" s="16" t="n">
        <f aca="false">LOGINV(B1532,$B$7,$C$7)</f>
        <v>20.6217484740842</v>
      </c>
      <c r="E1532" s="16" t="n">
        <f aca="false">LOGINV(C1532,$B$8,$C$8)</f>
        <v>177.805875599851</v>
      </c>
      <c r="F1532" s="16" t="n">
        <f aca="false">$B$5/100*E1532*2_Girdiler!$B$14*2_Girdiler!$B$15*2_Girdiler!$B$16</f>
        <v>4.47359583009225</v>
      </c>
      <c r="G1532" s="16" t="n">
        <f aca="false">MIN(MATCH(F1532,2_Girdiler!$B$20:$I$20,1),7)</f>
        <v>1</v>
      </c>
      <c r="H1532" s="16" t="n">
        <f aca="false">IF(F1532&gt;=40,2_Girdiler!$I$21+(F1532-40)*(2_Girdiler!$I$21-2_Girdiler!$H$21)/(2_Girdiler!$I$20-2_Girdiler!$H$20),INDEX(2_Girdiler!$B$21:$I$21,G1532)+(F1532-INDEX(2_Girdiler!$B$20:$I$20,G1532))*(INDEX(2_Girdiler!$B$21:$I$21,G1532+1)-INDEX(2_Girdiler!$B$21:$I$21,G1532))/(INDEX(2_Girdiler!$B$20:$I$20,G1532+1)-INDEX(2_Girdiler!$B$20:$I$20,G1532)))</f>
        <v>9.84191082620294</v>
      </c>
      <c r="I1532" s="16" t="n">
        <f aca="false">H1532/2_Girdiler!$B$17</f>
        <v>3.94307324767746</v>
      </c>
      <c r="J1532" s="16" t="n">
        <f aca="false">D1532+I1532</f>
        <v>24.5648217217617</v>
      </c>
    </row>
    <row r="1533" customFormat="false" ht="15" hidden="false" customHeight="false" outlineLevel="0" collapsed="false">
      <c r="A1533" s="0" t="n">
        <v>1521</v>
      </c>
      <c r="B1533" s="7" t="n">
        <v>0.742177</v>
      </c>
      <c r="C1533" s="7" t="n">
        <v>0.995168</v>
      </c>
      <c r="D1533" s="16" t="n">
        <f aca="false">LOGINV(B1533,$B$7,$C$7)</f>
        <v>19.4558906730746</v>
      </c>
      <c r="E1533" s="16" t="n">
        <f aca="false">LOGINV(C1533,$B$8,$C$8)</f>
        <v>580.29771060221</v>
      </c>
      <c r="F1533" s="16" t="n">
        <f aca="false">$B$5/100*E1533*2_Girdiler!$B$14*2_Girdiler!$B$15*2_Girdiler!$B$16</f>
        <v>14.6002903987516</v>
      </c>
      <c r="G1533" s="16" t="n">
        <f aca="false">MIN(MATCH(F1533,2_Girdiler!$B$20:$I$20,1),7)</f>
        <v>3</v>
      </c>
      <c r="H1533" s="16" t="n">
        <f aca="false">IF(F1533&gt;=40,2_Girdiler!$I$21+(F1533-40)*(2_Girdiler!$I$21-2_Girdiler!$H$21)/(2_Girdiler!$I$20-2_Girdiler!$H$20),INDEX(2_Girdiler!$B$21:$I$21,G1533)+(F1533-INDEX(2_Girdiler!$B$20:$I$20,G1533))*(INDEX(2_Girdiler!$B$21:$I$21,G1533+1)-INDEX(2_Girdiler!$B$21:$I$21,G1533))/(INDEX(2_Girdiler!$B$20:$I$20,G1533+1)-INDEX(2_Girdiler!$B$20:$I$20,G1533)))</f>
        <v>23.1402613588764</v>
      </c>
      <c r="I1533" s="16" t="n">
        <f aca="false">H1533/2_Girdiler!$B$17</f>
        <v>9.27093804442165</v>
      </c>
      <c r="J1533" s="16" t="n">
        <f aca="false">D1533+I1533</f>
        <v>28.7268287174963</v>
      </c>
    </row>
    <row r="1534" customFormat="false" ht="15" hidden="false" customHeight="false" outlineLevel="0" collapsed="false">
      <c r="A1534" s="0" t="n">
        <v>1522</v>
      </c>
      <c r="B1534" s="7" t="n">
        <v>0.926728</v>
      </c>
      <c r="C1534" s="7" t="n">
        <v>0.889504</v>
      </c>
      <c r="D1534" s="16" t="n">
        <f aca="false">LOGINV(B1534,$B$7,$C$7)</f>
        <v>30.4187691031848</v>
      </c>
      <c r="E1534" s="16" t="n">
        <f aca="false">LOGINV(C1534,$B$8,$C$8)</f>
        <v>240.628202264884</v>
      </c>
      <c r="F1534" s="16" t="n">
        <f aca="false">$B$5/100*E1534*2_Girdiler!$B$14*2_Girdiler!$B$15*2_Girdiler!$B$16</f>
        <v>6.05420556898447</v>
      </c>
      <c r="G1534" s="16" t="n">
        <f aca="false">MIN(MATCH(F1534,2_Girdiler!$B$20:$I$20,1),7)</f>
        <v>2</v>
      </c>
      <c r="H1534" s="16" t="n">
        <f aca="false">IF(F1534&gt;=40,2_Girdiler!$I$21+(F1534-40)*(2_Girdiler!$I$21-2_Girdiler!$H$21)/(2_Girdiler!$I$20-2_Girdiler!$H$20),INDEX(2_Girdiler!$B$21:$I$21,G1534)+(F1534-INDEX(2_Girdiler!$B$20:$I$20,G1534))*(INDEX(2_Girdiler!$B$21:$I$21,G1534+1)-INDEX(2_Girdiler!$B$21:$I$21,G1534))/(INDEX(2_Girdiler!$B$20:$I$20,G1534+1)-INDEX(2_Girdiler!$B$20:$I$20,G1534)))</f>
        <v>12.6867289103752</v>
      </c>
      <c r="I1534" s="16" t="n">
        <f aca="false">H1534/2_Girdiler!$B$17</f>
        <v>5.08282408268236</v>
      </c>
      <c r="J1534" s="16" t="n">
        <f aca="false">D1534+I1534</f>
        <v>35.5015931858672</v>
      </c>
    </row>
    <row r="1535" customFormat="false" ht="15" hidden="false" customHeight="false" outlineLevel="0" collapsed="false">
      <c r="A1535" s="0" t="n">
        <v>1523</v>
      </c>
      <c r="B1535" s="7" t="n">
        <v>0.363914</v>
      </c>
      <c r="C1535" s="7" t="n">
        <v>0.174814</v>
      </c>
      <c r="D1535" s="16" t="n">
        <f aca="false">LOGINV(B1535,$B$7,$C$7)</f>
        <v>11.1541960817689</v>
      </c>
      <c r="E1535" s="16" t="n">
        <f aca="false">LOGINV(C1535,$B$8,$C$8)</f>
        <v>59.7091807612737</v>
      </c>
      <c r="F1535" s="16" t="n">
        <f aca="false">$B$5/100*E1535*2_Girdiler!$B$14*2_Girdiler!$B$15*2_Girdiler!$B$16</f>
        <v>1.50228298795365</v>
      </c>
      <c r="G1535" s="16" t="n">
        <f aca="false">MIN(MATCH(F1535,2_Girdiler!$B$20:$I$20,1),7)</f>
        <v>1</v>
      </c>
      <c r="H1535" s="16" t="n">
        <f aca="false">IF(F1535&gt;=40,2_Girdiler!$I$21+(F1535-40)*(2_Girdiler!$I$21-2_Girdiler!$H$21)/(2_Girdiler!$I$20-2_Girdiler!$H$20),INDEX(2_Girdiler!$B$21:$I$21,G1535)+(F1535-INDEX(2_Girdiler!$B$20:$I$20,G1535))*(INDEX(2_Girdiler!$B$21:$I$21,G1535+1)-INDEX(2_Girdiler!$B$21:$I$21,G1535))/(INDEX(2_Girdiler!$B$20:$I$20,G1535+1)-INDEX(2_Girdiler!$B$20:$I$20,G1535)))</f>
        <v>3.30502257349802</v>
      </c>
      <c r="I1535" s="16" t="n">
        <f aca="false">H1535/2_Girdiler!$B$17</f>
        <v>1.32412763361299</v>
      </c>
      <c r="J1535" s="16" t="n">
        <f aca="false">D1535+I1535</f>
        <v>12.4783237153819</v>
      </c>
    </row>
    <row r="1536" customFormat="false" ht="15" hidden="false" customHeight="false" outlineLevel="0" collapsed="false">
      <c r="A1536" s="0" t="n">
        <v>1524</v>
      </c>
      <c r="B1536" s="7" t="n">
        <v>0.446142</v>
      </c>
      <c r="C1536" s="7" t="n">
        <v>0.014444</v>
      </c>
      <c r="D1536" s="16" t="n">
        <f aca="false">LOGINV(B1536,$B$7,$C$7)</f>
        <v>12.5575219503012</v>
      </c>
      <c r="E1536" s="16" t="n">
        <f aca="false">LOGINV(C1536,$B$8,$C$8)</f>
        <v>26.6504002392798</v>
      </c>
      <c r="F1536" s="16" t="n">
        <f aca="false">$B$5/100*E1536*2_Girdiler!$B$14*2_Girdiler!$B$15*2_Girdiler!$B$16</f>
        <v>0.67052407002028</v>
      </c>
      <c r="G1536" s="16" t="n">
        <f aca="false">MIN(MATCH(F1536,2_Girdiler!$B$20:$I$20,1),7)</f>
        <v>1</v>
      </c>
      <c r="H1536" s="16" t="n">
        <f aca="false">IF(F1536&gt;=40,2_Girdiler!$I$21+(F1536-40)*(2_Girdiler!$I$21-2_Girdiler!$H$21)/(2_Girdiler!$I$20-2_Girdiler!$H$20),INDEX(2_Girdiler!$B$21:$I$21,G1536)+(F1536-INDEX(2_Girdiler!$B$20:$I$20,G1536))*(INDEX(2_Girdiler!$B$21:$I$21,G1536+1)-INDEX(2_Girdiler!$B$21:$I$21,G1536))/(INDEX(2_Girdiler!$B$20:$I$20,G1536+1)-INDEX(2_Girdiler!$B$20:$I$20,G1536)))</f>
        <v>1.47515295404462</v>
      </c>
      <c r="I1536" s="16" t="n">
        <f aca="false">H1536/2_Girdiler!$B$17</f>
        <v>0.591006792485824</v>
      </c>
      <c r="J1536" s="16" t="n">
        <f aca="false">D1536+I1536</f>
        <v>13.148528742787</v>
      </c>
    </row>
    <row r="1537" customFormat="false" ht="15" hidden="false" customHeight="false" outlineLevel="0" collapsed="false">
      <c r="A1537" s="0" t="n">
        <v>1525</v>
      </c>
      <c r="B1537" s="7" t="n">
        <v>0.6098</v>
      </c>
      <c r="C1537" s="7" t="n">
        <v>0.329582</v>
      </c>
      <c r="D1537" s="16" t="n">
        <f aca="false">LOGINV(B1537,$B$7,$C$7)</f>
        <v>15.8188441298748</v>
      </c>
      <c r="E1537" s="16" t="n">
        <f aca="false">LOGINV(C1537,$B$8,$C$8)</f>
        <v>82.1477869014557</v>
      </c>
      <c r="F1537" s="16" t="n">
        <f aca="false">$B$5/100*E1537*2_Girdiler!$B$14*2_Girdiler!$B$15*2_Girdiler!$B$16</f>
        <v>2.06683831844062</v>
      </c>
      <c r="G1537" s="16" t="n">
        <f aca="false">MIN(MATCH(F1537,2_Girdiler!$B$20:$I$20,1),7)</f>
        <v>1</v>
      </c>
      <c r="H1537" s="16" t="n">
        <f aca="false">IF(F1537&gt;=40,2_Girdiler!$I$21+(F1537-40)*(2_Girdiler!$I$21-2_Girdiler!$H$21)/(2_Girdiler!$I$20-2_Girdiler!$H$20),INDEX(2_Girdiler!$B$21:$I$21,G1537)+(F1537-INDEX(2_Girdiler!$B$20:$I$20,G1537))*(INDEX(2_Girdiler!$B$21:$I$21,G1537+1)-INDEX(2_Girdiler!$B$21:$I$21,G1537))/(INDEX(2_Girdiler!$B$20:$I$20,G1537+1)-INDEX(2_Girdiler!$B$20:$I$20,G1537)))</f>
        <v>4.54704430056937</v>
      </c>
      <c r="I1537" s="16" t="n">
        <f aca="false">H1537/2_Girdiler!$B$17</f>
        <v>1.82173249221529</v>
      </c>
      <c r="J1537" s="16" t="n">
        <f aca="false">D1537+I1537</f>
        <v>17.6405766220901</v>
      </c>
    </row>
    <row r="1538" customFormat="false" ht="15" hidden="false" customHeight="false" outlineLevel="0" collapsed="false">
      <c r="A1538" s="0" t="n">
        <v>1526</v>
      </c>
      <c r="B1538" s="7" t="n">
        <v>0.005414</v>
      </c>
      <c r="C1538" s="7" t="n">
        <v>0.942038</v>
      </c>
      <c r="D1538" s="16" t="n">
        <f aca="false">LOGINV(B1538,$B$7,$C$7)</f>
        <v>3.27210218707835</v>
      </c>
      <c r="E1538" s="16" t="n">
        <f aca="false">LOGINV(C1538,$B$8,$C$8)</f>
        <v>301.276656183196</v>
      </c>
      <c r="F1538" s="16" t="n">
        <f aca="false">$B$5/100*E1538*2_Girdiler!$B$14*2_Girdiler!$B$15*2_Girdiler!$B$16</f>
        <v>7.58012066956922</v>
      </c>
      <c r="G1538" s="16" t="n">
        <f aca="false">MIN(MATCH(F1538,2_Girdiler!$B$20:$I$20,1),7)</f>
        <v>2</v>
      </c>
      <c r="H1538" s="16" t="n">
        <f aca="false">IF(F1538&gt;=40,2_Girdiler!$I$21+(F1538-40)*(2_Girdiler!$I$21-2_Girdiler!$H$21)/(2_Girdiler!$I$20-2_Girdiler!$H$20),INDEX(2_Girdiler!$B$21:$I$21,G1538)+(F1538-INDEX(2_Girdiler!$B$20:$I$20,G1538))*(INDEX(2_Girdiler!$B$21:$I$21,G1538+1)-INDEX(2_Girdiler!$B$21:$I$21,G1538))/(INDEX(2_Girdiler!$B$20:$I$20,G1538+1)-INDEX(2_Girdiler!$B$20:$I$20,G1538)))</f>
        <v>15.1281930713108</v>
      </c>
      <c r="I1538" s="16" t="n">
        <f aca="false">H1538/2_Girdiler!$B$17</f>
        <v>6.0609747881854</v>
      </c>
      <c r="J1538" s="16" t="n">
        <f aca="false">D1538+I1538</f>
        <v>9.33307697526375</v>
      </c>
    </row>
    <row r="1539" customFormat="false" ht="15" hidden="false" customHeight="false" outlineLevel="0" collapsed="false">
      <c r="A1539" s="0" t="n">
        <v>1527</v>
      </c>
      <c r="B1539" s="7" t="n">
        <v>0.421444</v>
      </c>
      <c r="C1539" s="7" t="n">
        <v>0.861342</v>
      </c>
      <c r="D1539" s="16" t="n">
        <f aca="false">LOGINV(B1539,$B$7,$C$7)</f>
        <v>12.1256482758413</v>
      </c>
      <c r="E1539" s="16" t="n">
        <f aca="false">LOGINV(C1539,$B$8,$C$8)</f>
        <v>220.187602527738</v>
      </c>
      <c r="F1539" s="16" t="n">
        <f aca="false">$B$5/100*E1539*2_Girdiler!$B$14*2_Girdiler!$B$15*2_Girdiler!$B$16</f>
        <v>5.53992007959788</v>
      </c>
      <c r="G1539" s="16" t="n">
        <f aca="false">MIN(MATCH(F1539,2_Girdiler!$B$20:$I$20,1),7)</f>
        <v>2</v>
      </c>
      <c r="H1539" s="16" t="n">
        <f aca="false">IF(F1539&gt;=40,2_Girdiler!$I$21+(F1539-40)*(2_Girdiler!$I$21-2_Girdiler!$H$21)/(2_Girdiler!$I$20-2_Girdiler!$H$20),INDEX(2_Girdiler!$B$21:$I$21,G1539)+(F1539-INDEX(2_Girdiler!$B$20:$I$20,G1539))*(INDEX(2_Girdiler!$B$21:$I$21,G1539+1)-INDEX(2_Girdiler!$B$21:$I$21,G1539))/(INDEX(2_Girdiler!$B$20:$I$20,G1539+1)-INDEX(2_Girdiler!$B$20:$I$20,G1539)))</f>
        <v>11.8638721273566</v>
      </c>
      <c r="I1539" s="16" t="n">
        <f aca="false">H1539/2_Girdiler!$B$17</f>
        <v>4.75315389717813</v>
      </c>
      <c r="J1539" s="16" t="n">
        <f aca="false">D1539+I1539</f>
        <v>16.8788021730195</v>
      </c>
    </row>
    <row r="1540" customFormat="false" ht="15" hidden="false" customHeight="false" outlineLevel="0" collapsed="false">
      <c r="A1540" s="0" t="n">
        <v>1528</v>
      </c>
      <c r="B1540" s="7" t="n">
        <v>0.550313</v>
      </c>
      <c r="C1540" s="7" t="n">
        <v>0.381934</v>
      </c>
      <c r="D1540" s="16" t="n">
        <f aca="false">LOGINV(B1540,$B$7,$C$7)</f>
        <v>14.5310021324126</v>
      </c>
      <c r="E1540" s="16" t="n">
        <f aca="false">LOGINV(C1540,$B$8,$C$8)</f>
        <v>89.9557111418812</v>
      </c>
      <c r="F1540" s="16" t="n">
        <f aca="false">$B$5/100*E1540*2_Girdiler!$B$14*2_Girdiler!$B$15*2_Girdiler!$B$16</f>
        <v>2.26328569232973</v>
      </c>
      <c r="G1540" s="16" t="n">
        <f aca="false">MIN(MATCH(F1540,2_Girdiler!$B$20:$I$20,1),7)</f>
        <v>1</v>
      </c>
      <c r="H1540" s="16" t="n">
        <f aca="false">IF(F1540&gt;=40,2_Girdiler!$I$21+(F1540-40)*(2_Girdiler!$I$21-2_Girdiler!$H$21)/(2_Girdiler!$I$20-2_Girdiler!$H$20),INDEX(2_Girdiler!$B$21:$I$21,G1540)+(F1540-INDEX(2_Girdiler!$B$20:$I$20,G1540))*(INDEX(2_Girdiler!$B$21:$I$21,G1540+1)-INDEX(2_Girdiler!$B$21:$I$21,G1540))/(INDEX(2_Girdiler!$B$20:$I$20,G1540+1)-INDEX(2_Girdiler!$B$20:$I$20,G1540)))</f>
        <v>4.97922852312541</v>
      </c>
      <c r="I1540" s="16" t="n">
        <f aca="false">H1540/2_Girdiler!$B$17</f>
        <v>1.99488322240601</v>
      </c>
      <c r="J1540" s="16" t="n">
        <f aca="false">D1540+I1540</f>
        <v>16.5258853548186</v>
      </c>
    </row>
    <row r="1541" customFormat="false" ht="15" hidden="false" customHeight="false" outlineLevel="0" collapsed="false">
      <c r="A1541" s="0" t="n">
        <v>1529</v>
      </c>
      <c r="B1541" s="7" t="n">
        <v>0.216443</v>
      </c>
      <c r="C1541" s="7" t="n">
        <v>0.718275</v>
      </c>
      <c r="D1541" s="16" t="n">
        <f aca="false">LOGINV(B1541,$B$7,$C$7)</f>
        <v>8.7464857300757</v>
      </c>
      <c r="E1541" s="16" t="n">
        <f aca="false">LOGINV(C1541,$B$8,$C$8)</f>
        <v>158.562742928999</v>
      </c>
      <c r="F1541" s="16" t="n">
        <f aca="false">$B$5/100*E1541*2_Girdiler!$B$14*2_Girdiler!$B$15*2_Girdiler!$B$16</f>
        <v>3.98943861209362</v>
      </c>
      <c r="G1541" s="16" t="n">
        <f aca="false">MIN(MATCH(F1541,2_Girdiler!$B$20:$I$20,1),7)</f>
        <v>1</v>
      </c>
      <c r="H1541" s="16" t="n">
        <f aca="false">IF(F1541&gt;=40,2_Girdiler!$I$21+(F1541-40)*(2_Girdiler!$I$21-2_Girdiler!$H$21)/(2_Girdiler!$I$20-2_Girdiler!$H$20),INDEX(2_Girdiler!$B$21:$I$21,G1541)+(F1541-INDEX(2_Girdiler!$B$20:$I$20,G1541))*(INDEX(2_Girdiler!$B$21:$I$21,G1541+1)-INDEX(2_Girdiler!$B$21:$I$21,G1541))/(INDEX(2_Girdiler!$B$20:$I$20,G1541+1)-INDEX(2_Girdiler!$B$20:$I$20,G1541)))</f>
        <v>8.77676494660596</v>
      </c>
      <c r="I1541" s="16" t="n">
        <f aca="false">H1541/2_Girdiler!$B$17</f>
        <v>3.51633211001841</v>
      </c>
      <c r="J1541" s="16" t="n">
        <f aca="false">D1541+I1541</f>
        <v>12.2628178400941</v>
      </c>
    </row>
    <row r="1542" customFormat="false" ht="15" hidden="false" customHeight="false" outlineLevel="0" collapsed="false">
      <c r="A1542" s="0" t="n">
        <v>1530</v>
      </c>
      <c r="B1542" s="7" t="n">
        <v>0.19706</v>
      </c>
      <c r="C1542" s="7" t="n">
        <v>0.935428</v>
      </c>
      <c r="D1542" s="16" t="n">
        <f aca="false">LOGINV(B1542,$B$7,$C$7)</f>
        <v>8.42160727980881</v>
      </c>
      <c r="E1542" s="16" t="n">
        <f aca="false">LOGINV(C1542,$B$8,$C$8)</f>
        <v>290.83797860063</v>
      </c>
      <c r="F1542" s="16" t="n">
        <f aca="false">$B$5/100*E1542*2_Girdiler!$B$14*2_Girdiler!$B$15*2_Girdiler!$B$16</f>
        <v>7.31748354159184</v>
      </c>
      <c r="G1542" s="16" t="n">
        <f aca="false">MIN(MATCH(F1542,2_Girdiler!$B$20:$I$20,1),7)</f>
        <v>2</v>
      </c>
      <c r="H1542" s="16" t="n">
        <f aca="false">IF(F1542&gt;=40,2_Girdiler!$I$21+(F1542-40)*(2_Girdiler!$I$21-2_Girdiler!$H$21)/(2_Girdiler!$I$20-2_Girdiler!$H$20),INDEX(2_Girdiler!$B$21:$I$21,G1542)+(F1542-INDEX(2_Girdiler!$B$20:$I$20,G1542))*(INDEX(2_Girdiler!$B$21:$I$21,G1542+1)-INDEX(2_Girdiler!$B$21:$I$21,G1542))/(INDEX(2_Girdiler!$B$20:$I$20,G1542+1)-INDEX(2_Girdiler!$B$20:$I$20,G1542)))</f>
        <v>14.7079736665469</v>
      </c>
      <c r="I1542" s="16" t="n">
        <f aca="false">H1542/2_Girdiler!$B$17</f>
        <v>5.89261765486656</v>
      </c>
      <c r="J1542" s="16" t="n">
        <f aca="false">D1542+I1542</f>
        <v>14.3142249346754</v>
      </c>
    </row>
    <row r="1543" customFormat="false" ht="15" hidden="false" customHeight="false" outlineLevel="0" collapsed="false">
      <c r="A1543" s="0" t="n">
        <v>1531</v>
      </c>
      <c r="B1543" s="7" t="n">
        <v>0.833562</v>
      </c>
      <c r="C1543" s="7" t="n">
        <v>0.547856</v>
      </c>
      <c r="D1543" s="16" t="n">
        <f aca="false">LOGINV(B1543,$B$7,$C$7)</f>
        <v>23.2324764399897</v>
      </c>
      <c r="E1543" s="16" t="n">
        <f aca="false">LOGINV(C1543,$B$8,$C$8)</f>
        <v>118.019292116596</v>
      </c>
      <c r="F1543" s="16" t="n">
        <f aca="false">$B$5/100*E1543*2_Girdiler!$B$14*2_Girdiler!$B$15*2_Girdiler!$B$16</f>
        <v>2.96936538965355</v>
      </c>
      <c r="G1543" s="16" t="n">
        <f aca="false">MIN(MATCH(F1543,2_Girdiler!$B$20:$I$20,1),7)</f>
        <v>1</v>
      </c>
      <c r="H1543" s="16" t="n">
        <f aca="false">IF(F1543&gt;=40,2_Girdiler!$I$21+(F1543-40)*(2_Girdiler!$I$21-2_Girdiler!$H$21)/(2_Girdiler!$I$20-2_Girdiler!$H$20),INDEX(2_Girdiler!$B$21:$I$21,G1543)+(F1543-INDEX(2_Girdiler!$B$20:$I$20,G1543))*(INDEX(2_Girdiler!$B$21:$I$21,G1543+1)-INDEX(2_Girdiler!$B$21:$I$21,G1543))/(INDEX(2_Girdiler!$B$20:$I$20,G1543+1)-INDEX(2_Girdiler!$B$20:$I$20,G1543)))</f>
        <v>6.5326038572378</v>
      </c>
      <c r="I1543" s="16" t="n">
        <f aca="false">H1543/2_Girdiler!$B$17</f>
        <v>2.61722910947027</v>
      </c>
      <c r="J1543" s="16" t="n">
        <f aca="false">D1543+I1543</f>
        <v>25.84970554946</v>
      </c>
    </row>
    <row r="1544" customFormat="false" ht="15" hidden="false" customHeight="false" outlineLevel="0" collapsed="false">
      <c r="A1544" s="0" t="n">
        <v>1532</v>
      </c>
      <c r="B1544" s="7" t="n">
        <v>0.729675</v>
      </c>
      <c r="C1544" s="7" t="n">
        <v>0.231145</v>
      </c>
      <c r="D1544" s="16" t="n">
        <f aca="false">LOGINV(B1544,$B$7,$C$7)</f>
        <v>19.0455645649386</v>
      </c>
      <c r="E1544" s="16" t="n">
        <f aca="false">LOGINV(C1544,$B$8,$C$8)</f>
        <v>67.9474177138168</v>
      </c>
      <c r="F1544" s="16" t="n">
        <f aca="false">$B$5/100*E1544*2_Girdiler!$B$14*2_Girdiler!$B$15*2_Girdiler!$B$16</f>
        <v>1.70955702967963</v>
      </c>
      <c r="G1544" s="16" t="n">
        <f aca="false">MIN(MATCH(F1544,2_Girdiler!$B$20:$I$20,1),7)</f>
        <v>1</v>
      </c>
      <c r="H1544" s="16" t="n">
        <f aca="false">IF(F1544&gt;=40,2_Girdiler!$I$21+(F1544-40)*(2_Girdiler!$I$21-2_Girdiler!$H$21)/(2_Girdiler!$I$20-2_Girdiler!$H$20),INDEX(2_Girdiler!$B$21:$I$21,G1544)+(F1544-INDEX(2_Girdiler!$B$20:$I$20,G1544))*(INDEX(2_Girdiler!$B$21:$I$21,G1544+1)-INDEX(2_Girdiler!$B$21:$I$21,G1544))/(INDEX(2_Girdiler!$B$20:$I$20,G1544+1)-INDEX(2_Girdiler!$B$20:$I$20,G1544)))</f>
        <v>3.76102546529519</v>
      </c>
      <c r="I1544" s="16" t="n">
        <f aca="false">H1544/2_Girdiler!$B$17</f>
        <v>1.50682109987788</v>
      </c>
      <c r="J1544" s="16" t="n">
        <f aca="false">D1544+I1544</f>
        <v>20.5523856648165</v>
      </c>
    </row>
    <row r="1545" customFormat="false" ht="15" hidden="false" customHeight="false" outlineLevel="0" collapsed="false">
      <c r="A1545" s="0" t="n">
        <v>1533</v>
      </c>
      <c r="B1545" s="7" t="n">
        <v>0.492641</v>
      </c>
      <c r="C1545" s="7" t="n">
        <v>0.743945</v>
      </c>
      <c r="D1545" s="16" t="n">
        <f aca="false">LOGINV(B1545,$B$7,$C$7)</f>
        <v>13.4035213770862</v>
      </c>
      <c r="E1545" s="16" t="n">
        <f aca="false">LOGINV(C1545,$B$8,$C$8)</f>
        <v>166.732430546113</v>
      </c>
      <c r="F1545" s="16" t="n">
        <f aca="false">$B$5/100*E1545*2_Girdiler!$B$14*2_Girdiler!$B$15*2_Girdiler!$B$16</f>
        <v>4.19498795254021</v>
      </c>
      <c r="G1545" s="16" t="n">
        <f aca="false">MIN(MATCH(F1545,2_Girdiler!$B$20:$I$20,1),7)</f>
        <v>1</v>
      </c>
      <c r="H1545" s="16" t="n">
        <f aca="false">IF(F1545&gt;=40,2_Girdiler!$I$21+(F1545-40)*(2_Girdiler!$I$21-2_Girdiler!$H$21)/(2_Girdiler!$I$20-2_Girdiler!$H$20),INDEX(2_Girdiler!$B$21:$I$21,G1545)+(F1545-INDEX(2_Girdiler!$B$20:$I$20,G1545))*(INDEX(2_Girdiler!$B$21:$I$21,G1545+1)-INDEX(2_Girdiler!$B$21:$I$21,G1545))/(INDEX(2_Girdiler!$B$20:$I$20,G1545+1)-INDEX(2_Girdiler!$B$20:$I$20,G1545)))</f>
        <v>9.22897349558847</v>
      </c>
      <c r="I1545" s="16" t="n">
        <f aca="false">H1545/2_Girdiler!$B$17</f>
        <v>3.69750540688641</v>
      </c>
      <c r="J1545" s="16" t="n">
        <f aca="false">D1545+I1545</f>
        <v>17.1010267839726</v>
      </c>
    </row>
    <row r="1546" customFormat="false" ht="15" hidden="false" customHeight="false" outlineLevel="0" collapsed="false">
      <c r="A1546" s="0" t="n">
        <v>1534</v>
      </c>
      <c r="B1546" s="7" t="n">
        <v>0.264869</v>
      </c>
      <c r="C1546" s="7" t="n">
        <v>0.394631</v>
      </c>
      <c r="D1546" s="16" t="n">
        <f aca="false">LOGINV(B1546,$B$7,$C$7)</f>
        <v>9.54031486066089</v>
      </c>
      <c r="E1546" s="16" t="n">
        <f aca="false">LOGINV(C1546,$B$8,$C$8)</f>
        <v>91.90054000839</v>
      </c>
      <c r="F1546" s="16" t="n">
        <f aca="false">$B$5/100*E1546*2_Girdiler!$B$14*2_Girdiler!$B$15*2_Girdiler!$B$16</f>
        <v>2.31221758661109</v>
      </c>
      <c r="G1546" s="16" t="n">
        <f aca="false">MIN(MATCH(F1546,2_Girdiler!$B$20:$I$20,1),7)</f>
        <v>1</v>
      </c>
      <c r="H1546" s="16" t="n">
        <f aca="false">IF(F1546&gt;=40,2_Girdiler!$I$21+(F1546-40)*(2_Girdiler!$I$21-2_Girdiler!$H$21)/(2_Girdiler!$I$20-2_Girdiler!$H$20),INDEX(2_Girdiler!$B$21:$I$21,G1546)+(F1546-INDEX(2_Girdiler!$B$20:$I$20,G1546))*(INDEX(2_Girdiler!$B$21:$I$21,G1546+1)-INDEX(2_Girdiler!$B$21:$I$21,G1546))/(INDEX(2_Girdiler!$B$20:$I$20,G1546+1)-INDEX(2_Girdiler!$B$20:$I$20,G1546)))</f>
        <v>5.0868786905444</v>
      </c>
      <c r="I1546" s="16" t="n">
        <f aca="false">H1546/2_Girdiler!$B$17</f>
        <v>2.03801229589119</v>
      </c>
      <c r="J1546" s="16" t="n">
        <f aca="false">D1546+I1546</f>
        <v>11.5783271565521</v>
      </c>
    </row>
    <row r="1547" customFormat="false" ht="15" hidden="false" customHeight="false" outlineLevel="0" collapsed="false">
      <c r="A1547" s="0" t="n">
        <v>1535</v>
      </c>
      <c r="B1547" s="7" t="n">
        <v>0.945393</v>
      </c>
      <c r="C1547" s="7" t="n">
        <v>0.438246</v>
      </c>
      <c r="D1547" s="16" t="n">
        <f aca="false">LOGINV(B1547,$B$7,$C$7)</f>
        <v>33.0693756921484</v>
      </c>
      <c r="E1547" s="16" t="n">
        <f aca="false">LOGINV(C1547,$B$8,$C$8)</f>
        <v>98.7811638021016</v>
      </c>
      <c r="F1547" s="16" t="n">
        <f aca="false">$B$5/100*E1547*2_Girdiler!$B$14*2_Girdiler!$B$15*2_Girdiler!$B$16</f>
        <v>2.48533408126088</v>
      </c>
      <c r="G1547" s="16" t="n">
        <f aca="false">MIN(MATCH(F1547,2_Girdiler!$B$20:$I$20,1),7)</f>
        <v>1</v>
      </c>
      <c r="H1547" s="16" t="n">
        <f aca="false">IF(F1547&gt;=40,2_Girdiler!$I$21+(F1547-40)*(2_Girdiler!$I$21-2_Girdiler!$H$21)/(2_Girdiler!$I$20-2_Girdiler!$H$20),INDEX(2_Girdiler!$B$21:$I$21,G1547)+(F1547-INDEX(2_Girdiler!$B$20:$I$20,G1547))*(INDEX(2_Girdiler!$B$21:$I$21,G1547+1)-INDEX(2_Girdiler!$B$21:$I$21,G1547))/(INDEX(2_Girdiler!$B$20:$I$20,G1547+1)-INDEX(2_Girdiler!$B$20:$I$20,G1547)))</f>
        <v>5.46773497877393</v>
      </c>
      <c r="I1547" s="16" t="n">
        <f aca="false">H1547/2_Girdiler!$B$17</f>
        <v>2.1905989498293</v>
      </c>
      <c r="J1547" s="16" t="n">
        <f aca="false">D1547+I1547</f>
        <v>35.2599746419777</v>
      </c>
    </row>
    <row r="1548" customFormat="false" ht="15" hidden="false" customHeight="false" outlineLevel="0" collapsed="false">
      <c r="A1548" s="0" t="n">
        <v>1536</v>
      </c>
      <c r="B1548" s="7" t="n">
        <v>0.11891</v>
      </c>
      <c r="C1548" s="7" t="n">
        <v>0.340306</v>
      </c>
      <c r="D1548" s="16" t="n">
        <f aca="false">LOGINV(B1548,$B$7,$C$7)</f>
        <v>7.01334924019549</v>
      </c>
      <c r="E1548" s="16" t="n">
        <f aca="false">LOGINV(C1548,$B$8,$C$8)</f>
        <v>83.7237865363231</v>
      </c>
      <c r="F1548" s="16" t="n">
        <f aca="false">$B$5/100*E1548*2_Girdiler!$B$14*2_Girdiler!$B$15*2_Girdiler!$B$16</f>
        <v>2.10649046925389</v>
      </c>
      <c r="G1548" s="16" t="n">
        <f aca="false">MIN(MATCH(F1548,2_Girdiler!$B$20:$I$20,1),7)</f>
        <v>1</v>
      </c>
      <c r="H1548" s="16" t="n">
        <f aca="false">IF(F1548&gt;=40,2_Girdiler!$I$21+(F1548-40)*(2_Girdiler!$I$21-2_Girdiler!$H$21)/(2_Girdiler!$I$20-2_Girdiler!$H$20),INDEX(2_Girdiler!$B$21:$I$21,G1548)+(F1548-INDEX(2_Girdiler!$B$20:$I$20,G1548))*(INDEX(2_Girdiler!$B$21:$I$21,G1548+1)-INDEX(2_Girdiler!$B$21:$I$21,G1548))/(INDEX(2_Girdiler!$B$20:$I$20,G1548+1)-INDEX(2_Girdiler!$B$20:$I$20,G1548)))</f>
        <v>4.63427903235855</v>
      </c>
      <c r="I1548" s="16" t="n">
        <f aca="false">H1548/2_Girdiler!$B$17</f>
        <v>1.85668230463083</v>
      </c>
      <c r="J1548" s="16" t="n">
        <f aca="false">D1548+I1548</f>
        <v>8.87003154482632</v>
      </c>
    </row>
    <row r="1549" customFormat="false" ht="15" hidden="false" customHeight="false" outlineLevel="0" collapsed="false">
      <c r="A1549" s="0" t="n">
        <v>1537</v>
      </c>
      <c r="B1549" s="7" t="n">
        <v>0.21818</v>
      </c>
      <c r="C1549" s="7" t="n">
        <v>0.001519</v>
      </c>
      <c r="D1549" s="16" t="n">
        <f aca="false">LOGINV(B1549,$B$7,$C$7)</f>
        <v>8.7753367986807</v>
      </c>
      <c r="E1549" s="16" t="n">
        <f aca="false">LOGINV(C1549,$B$8,$C$8)</f>
        <v>16.1198797083434</v>
      </c>
      <c r="F1549" s="16" t="n">
        <f aca="false">$B$5/100*E1549*2_Girdiler!$B$14*2_Girdiler!$B$15*2_Girdiler!$B$16</f>
        <v>0.405576173461921</v>
      </c>
      <c r="G1549" s="16" t="n">
        <f aca="false">MIN(MATCH(F1549,2_Girdiler!$B$20:$I$20,1),7)</f>
        <v>1</v>
      </c>
      <c r="H1549" s="16" t="n">
        <f aca="false">IF(F1549&gt;=40,2_Girdiler!$I$21+(F1549-40)*(2_Girdiler!$I$21-2_Girdiler!$H$21)/(2_Girdiler!$I$20-2_Girdiler!$H$20),INDEX(2_Girdiler!$B$21:$I$21,G1549)+(F1549-INDEX(2_Girdiler!$B$20:$I$20,G1549))*(INDEX(2_Girdiler!$B$21:$I$21,G1549+1)-INDEX(2_Girdiler!$B$21:$I$21,G1549))/(INDEX(2_Girdiler!$B$20:$I$20,G1549+1)-INDEX(2_Girdiler!$B$20:$I$20,G1549)))</f>
        <v>0.892267581616226</v>
      </c>
      <c r="I1549" s="16" t="n">
        <f aca="false">H1549/2_Girdiler!$B$17</f>
        <v>0.357478999044963</v>
      </c>
      <c r="J1549" s="16" t="n">
        <f aca="false">D1549+I1549</f>
        <v>9.13281579772566</v>
      </c>
    </row>
    <row r="1550" customFormat="false" ht="15" hidden="false" customHeight="false" outlineLevel="0" collapsed="false">
      <c r="A1550" s="0" t="n">
        <v>1538</v>
      </c>
      <c r="B1550" s="7" t="n">
        <v>0.961538</v>
      </c>
      <c r="C1550" s="7" t="n">
        <v>0.412091</v>
      </c>
      <c r="D1550" s="16" t="n">
        <f aca="false">LOGINV(B1550,$B$7,$C$7)</f>
        <v>36.2971778937043</v>
      </c>
      <c r="E1550" s="16" t="n">
        <f aca="false">LOGINV(C1550,$B$8,$C$8)</f>
        <v>94.6152557928607</v>
      </c>
      <c r="F1550" s="16" t="n">
        <f aca="false">$B$5/100*E1550*2_Girdiler!$B$14*2_Girdiler!$B$15*2_Girdiler!$B$16</f>
        <v>2.38051983574837</v>
      </c>
      <c r="G1550" s="16" t="n">
        <f aca="false">MIN(MATCH(F1550,2_Girdiler!$B$20:$I$20,1),7)</f>
        <v>1</v>
      </c>
      <c r="H1550" s="16" t="n">
        <f aca="false">IF(F1550&gt;=40,2_Girdiler!$I$21+(F1550-40)*(2_Girdiler!$I$21-2_Girdiler!$H$21)/(2_Girdiler!$I$20-2_Girdiler!$H$20),INDEX(2_Girdiler!$B$21:$I$21,G1550)+(F1550-INDEX(2_Girdiler!$B$20:$I$20,G1550))*(INDEX(2_Girdiler!$B$21:$I$21,G1550+1)-INDEX(2_Girdiler!$B$21:$I$21,G1550))/(INDEX(2_Girdiler!$B$20:$I$20,G1550+1)-INDEX(2_Girdiler!$B$20:$I$20,G1550)))</f>
        <v>5.23714363864642</v>
      </c>
      <c r="I1550" s="16" t="n">
        <f aca="false">H1550/2_Girdiler!$B$17</f>
        <v>2.09821459881668</v>
      </c>
      <c r="J1550" s="16" t="n">
        <f aca="false">D1550+I1550</f>
        <v>38.395392492521</v>
      </c>
    </row>
    <row r="1551" customFormat="false" ht="15" hidden="false" customHeight="false" outlineLevel="0" collapsed="false">
      <c r="A1551" s="0" t="n">
        <v>1539</v>
      </c>
      <c r="B1551" s="7" t="n">
        <v>0.453479</v>
      </c>
      <c r="C1551" s="7" t="n">
        <v>0.037298</v>
      </c>
      <c r="D1551" s="16" t="n">
        <f aca="false">LOGINV(B1551,$B$7,$C$7)</f>
        <v>12.6879547004338</v>
      </c>
      <c r="E1551" s="16" t="n">
        <f aca="false">LOGINV(C1551,$B$8,$C$8)</f>
        <v>34.5477029909919</v>
      </c>
      <c r="F1551" s="16" t="n">
        <f aca="false">$B$5/100*E1551*2_Girdiler!$B$14*2_Girdiler!$B$15*2_Girdiler!$B$16</f>
        <v>0.869220207253357</v>
      </c>
      <c r="G1551" s="16" t="n">
        <f aca="false">MIN(MATCH(F1551,2_Girdiler!$B$20:$I$20,1),7)</f>
        <v>1</v>
      </c>
      <c r="H1551" s="16" t="n">
        <f aca="false">IF(F1551&gt;=40,2_Girdiler!$I$21+(F1551-40)*(2_Girdiler!$I$21-2_Girdiler!$H$21)/(2_Girdiler!$I$20-2_Girdiler!$H$20),INDEX(2_Girdiler!$B$21:$I$21,G1551)+(F1551-INDEX(2_Girdiler!$B$20:$I$20,G1551))*(INDEX(2_Girdiler!$B$21:$I$21,G1551+1)-INDEX(2_Girdiler!$B$21:$I$21,G1551))/(INDEX(2_Girdiler!$B$20:$I$20,G1551+1)-INDEX(2_Girdiler!$B$20:$I$20,G1551)))</f>
        <v>1.91228445595739</v>
      </c>
      <c r="I1551" s="16" t="n">
        <f aca="false">H1551/2_Girdiler!$B$17</f>
        <v>0.766139605752158</v>
      </c>
      <c r="J1551" s="16" t="n">
        <f aca="false">D1551+I1551</f>
        <v>13.454094306186</v>
      </c>
    </row>
    <row r="1552" customFormat="false" ht="15" hidden="false" customHeight="false" outlineLevel="0" collapsed="false">
      <c r="A1552" s="0" t="n">
        <v>1540</v>
      </c>
      <c r="B1552" s="7" t="n">
        <v>0.361584</v>
      </c>
      <c r="C1552" s="7" t="n">
        <v>0.092627</v>
      </c>
      <c r="D1552" s="16" t="n">
        <f aca="false">LOGINV(B1552,$B$7,$C$7)</f>
        <v>11.1156419047799</v>
      </c>
      <c r="E1552" s="16" t="n">
        <f aca="false">LOGINV(C1552,$B$8,$C$8)</f>
        <v>46.4372909225939</v>
      </c>
      <c r="F1552" s="16" t="n">
        <f aca="false">$B$5/100*E1552*2_Girdiler!$B$14*2_Girdiler!$B$15*2_Girdiler!$B$16</f>
        <v>1.16836223961246</v>
      </c>
      <c r="G1552" s="16" t="n">
        <f aca="false">MIN(MATCH(F1552,2_Girdiler!$B$20:$I$20,1),7)</f>
        <v>1</v>
      </c>
      <c r="H1552" s="16" t="n">
        <f aca="false">IF(F1552&gt;=40,2_Girdiler!$I$21+(F1552-40)*(2_Girdiler!$I$21-2_Girdiler!$H$21)/(2_Girdiler!$I$20-2_Girdiler!$H$20),INDEX(2_Girdiler!$B$21:$I$21,G1552)+(F1552-INDEX(2_Girdiler!$B$20:$I$20,G1552))*(INDEX(2_Girdiler!$B$21:$I$21,G1552+1)-INDEX(2_Girdiler!$B$21:$I$21,G1552))/(INDEX(2_Girdiler!$B$20:$I$20,G1552+1)-INDEX(2_Girdiler!$B$20:$I$20,G1552)))</f>
        <v>2.57039692714742</v>
      </c>
      <c r="I1552" s="16" t="n">
        <f aca="false">H1552/2_Girdiler!$B$17</f>
        <v>1.02980646119688</v>
      </c>
      <c r="J1552" s="16" t="n">
        <f aca="false">D1552+I1552</f>
        <v>12.1454483659768</v>
      </c>
    </row>
    <row r="1553" customFormat="false" ht="15" hidden="false" customHeight="false" outlineLevel="0" collapsed="false">
      <c r="A1553" s="0" t="n">
        <v>1541</v>
      </c>
      <c r="B1553" s="7" t="n">
        <v>0.060374</v>
      </c>
      <c r="C1553" s="7" t="n">
        <v>0.558603</v>
      </c>
      <c r="D1553" s="16" t="n">
        <f aca="false">LOGINV(B1553,$B$7,$C$7)</f>
        <v>5.70255867258683</v>
      </c>
      <c r="E1553" s="16" t="n">
        <f aca="false">LOGINV(C1553,$B$8,$C$8)</f>
        <v>120.10832274271</v>
      </c>
      <c r="F1553" s="16" t="n">
        <f aca="false">$B$5/100*E1553*2_Girdiler!$B$14*2_Girdiler!$B$15*2_Girdiler!$B$16</f>
        <v>3.02192540020659</v>
      </c>
      <c r="G1553" s="16" t="n">
        <f aca="false">MIN(MATCH(F1553,2_Girdiler!$B$20:$I$20,1),7)</f>
        <v>1</v>
      </c>
      <c r="H1553" s="16" t="n">
        <f aca="false">IF(F1553&gt;=40,2_Girdiler!$I$21+(F1553-40)*(2_Girdiler!$I$21-2_Girdiler!$H$21)/(2_Girdiler!$I$20-2_Girdiler!$H$20),INDEX(2_Girdiler!$B$21:$I$21,G1553)+(F1553-INDEX(2_Girdiler!$B$20:$I$20,G1553))*(INDEX(2_Girdiler!$B$21:$I$21,G1553+1)-INDEX(2_Girdiler!$B$21:$I$21,G1553))/(INDEX(2_Girdiler!$B$20:$I$20,G1553+1)-INDEX(2_Girdiler!$B$20:$I$20,G1553)))</f>
        <v>6.64823588045451</v>
      </c>
      <c r="I1553" s="16" t="n">
        <f aca="false">H1553/2_Girdiler!$B$17</f>
        <v>2.66355604184876</v>
      </c>
      <c r="J1553" s="16" t="n">
        <f aca="false">D1553+I1553</f>
        <v>8.3661147144356</v>
      </c>
    </row>
    <row r="1554" customFormat="false" ht="15" hidden="false" customHeight="false" outlineLevel="0" collapsed="false">
      <c r="A1554" s="0" t="n">
        <v>1542</v>
      </c>
      <c r="B1554" s="7" t="n">
        <v>0.900499</v>
      </c>
      <c r="C1554" s="7" t="n">
        <v>0.252634</v>
      </c>
      <c r="D1554" s="16" t="n">
        <f aca="false">LOGINV(B1554,$B$7,$C$7)</f>
        <v>27.7080951045901</v>
      </c>
      <c r="E1554" s="16" t="n">
        <f aca="false">LOGINV(C1554,$B$8,$C$8)</f>
        <v>71.0356291494192</v>
      </c>
      <c r="F1554" s="16" t="n">
        <f aca="false">$B$5/100*E1554*2_Girdiler!$B$14*2_Girdiler!$B$15*2_Girdiler!$B$16</f>
        <v>1.78725642939939</v>
      </c>
      <c r="G1554" s="16" t="n">
        <f aca="false">MIN(MATCH(F1554,2_Girdiler!$B$20:$I$20,1),7)</f>
        <v>1</v>
      </c>
      <c r="H1554" s="16" t="n">
        <f aca="false">IF(F1554&gt;=40,2_Girdiler!$I$21+(F1554-40)*(2_Girdiler!$I$21-2_Girdiler!$H$21)/(2_Girdiler!$I$20-2_Girdiler!$H$20),INDEX(2_Girdiler!$B$21:$I$21,G1554)+(F1554-INDEX(2_Girdiler!$B$20:$I$20,G1554))*(INDEX(2_Girdiler!$B$21:$I$21,G1554+1)-INDEX(2_Girdiler!$B$21:$I$21,G1554))/(INDEX(2_Girdiler!$B$20:$I$20,G1554+1)-INDEX(2_Girdiler!$B$20:$I$20,G1554)))</f>
        <v>3.93196414467865</v>
      </c>
      <c r="I1554" s="16" t="n">
        <f aca="false">H1554/2_Girdiler!$B$17</f>
        <v>1.57530614770779</v>
      </c>
      <c r="J1554" s="16" t="n">
        <f aca="false">D1554+I1554</f>
        <v>29.2834012522979</v>
      </c>
    </row>
    <row r="1555" customFormat="false" ht="15" hidden="false" customHeight="false" outlineLevel="0" collapsed="false">
      <c r="A1555" s="0" t="n">
        <v>1543</v>
      </c>
      <c r="B1555" s="7" t="n">
        <v>0.530716</v>
      </c>
      <c r="C1555" s="7" t="n">
        <v>0.424027</v>
      </c>
      <c r="D1555" s="16" t="n">
        <f aca="false">LOGINV(B1555,$B$7,$C$7)</f>
        <v>14.1364804039592</v>
      </c>
      <c r="E1555" s="16" t="n">
        <f aca="false">LOGINV(C1555,$B$8,$C$8)</f>
        <v>96.5006763589292</v>
      </c>
      <c r="F1555" s="16" t="n">
        <f aca="false">$B$5/100*E1555*2_Girdiler!$B$14*2_Girdiler!$B$15*2_Girdiler!$B$16</f>
        <v>2.42795701719066</v>
      </c>
      <c r="G1555" s="16" t="n">
        <f aca="false">MIN(MATCH(F1555,2_Girdiler!$B$20:$I$20,1),7)</f>
        <v>1</v>
      </c>
      <c r="H1555" s="16" t="n">
        <f aca="false">IF(F1555&gt;=40,2_Girdiler!$I$21+(F1555-40)*(2_Girdiler!$I$21-2_Girdiler!$H$21)/(2_Girdiler!$I$20-2_Girdiler!$H$20),INDEX(2_Girdiler!$B$21:$I$21,G1555)+(F1555-INDEX(2_Girdiler!$B$20:$I$20,G1555))*(INDEX(2_Girdiler!$B$21:$I$21,G1555+1)-INDEX(2_Girdiler!$B$21:$I$21,G1555))/(INDEX(2_Girdiler!$B$20:$I$20,G1555+1)-INDEX(2_Girdiler!$B$20:$I$20,G1555)))</f>
        <v>5.34150543781945</v>
      </c>
      <c r="I1555" s="16" t="n">
        <f aca="false">H1555/2_Girdiler!$B$17</f>
        <v>2.1400262170751</v>
      </c>
      <c r="J1555" s="16" t="n">
        <f aca="false">D1555+I1555</f>
        <v>16.2765066210343</v>
      </c>
    </row>
    <row r="1556" customFormat="false" ht="15" hidden="false" customHeight="false" outlineLevel="0" collapsed="false">
      <c r="A1556" s="0" t="n">
        <v>1544</v>
      </c>
      <c r="B1556" s="7" t="n">
        <v>0.631165</v>
      </c>
      <c r="C1556" s="7" t="n">
        <v>0.919859</v>
      </c>
      <c r="D1556" s="16" t="n">
        <f aca="false">LOGINV(B1556,$B$7,$C$7)</f>
        <v>16.3217049283472</v>
      </c>
      <c r="E1556" s="16" t="n">
        <f aca="false">LOGINV(C1556,$B$8,$C$8)</f>
        <v>270.315811345378</v>
      </c>
      <c r="F1556" s="16" t="n">
        <f aca="false">$B$5/100*E1556*2_Girdiler!$B$14*2_Girdiler!$B$15*2_Girdiler!$B$16</f>
        <v>6.80114581344971</v>
      </c>
      <c r="G1556" s="16" t="n">
        <f aca="false">MIN(MATCH(F1556,2_Girdiler!$B$20:$I$20,1),7)</f>
        <v>2</v>
      </c>
      <c r="H1556" s="16" t="n">
        <f aca="false">IF(F1556&gt;=40,2_Girdiler!$I$21+(F1556-40)*(2_Girdiler!$I$21-2_Girdiler!$H$21)/(2_Girdiler!$I$20-2_Girdiler!$H$20),INDEX(2_Girdiler!$B$21:$I$21,G1556)+(F1556-INDEX(2_Girdiler!$B$20:$I$20,G1556))*(INDEX(2_Girdiler!$B$21:$I$21,G1556+1)-INDEX(2_Girdiler!$B$21:$I$21,G1556))/(INDEX(2_Girdiler!$B$20:$I$20,G1556+1)-INDEX(2_Girdiler!$B$20:$I$20,G1556)))</f>
        <v>13.8818333015195</v>
      </c>
      <c r="I1556" s="16" t="n">
        <f aca="false">H1556/2_Girdiler!$B$17</f>
        <v>5.56163193169853</v>
      </c>
      <c r="J1556" s="16" t="n">
        <f aca="false">D1556+I1556</f>
        <v>21.8833368600457</v>
      </c>
    </row>
    <row r="1557" customFormat="false" ht="15" hidden="false" customHeight="false" outlineLevel="0" collapsed="false">
      <c r="A1557" s="0" t="n">
        <v>1545</v>
      </c>
      <c r="B1557" s="7" t="n">
        <v>0.154394</v>
      </c>
      <c r="C1557" s="7" t="n">
        <v>0.602021</v>
      </c>
      <c r="D1557" s="16" t="n">
        <f aca="false">LOGINV(B1557,$B$7,$C$7)</f>
        <v>7.67905010718824</v>
      </c>
      <c r="E1557" s="16" t="n">
        <f aca="false">LOGINV(C1557,$B$8,$C$8)</f>
        <v>129.042727655358</v>
      </c>
      <c r="F1557" s="16" t="n">
        <f aca="false">$B$5/100*E1557*2_Girdiler!$B$14*2_Girdiler!$B$15*2_Girdiler!$B$16</f>
        <v>3.2467150278088</v>
      </c>
      <c r="G1557" s="16" t="n">
        <f aca="false">MIN(MATCH(F1557,2_Girdiler!$B$20:$I$20,1),7)</f>
        <v>1</v>
      </c>
      <c r="H1557" s="16" t="n">
        <f aca="false">IF(F1557&gt;=40,2_Girdiler!$I$21+(F1557-40)*(2_Girdiler!$I$21-2_Girdiler!$H$21)/(2_Girdiler!$I$20-2_Girdiler!$H$20),INDEX(2_Girdiler!$B$21:$I$21,G1557)+(F1557-INDEX(2_Girdiler!$B$20:$I$20,G1557))*(INDEX(2_Girdiler!$B$21:$I$21,G1557+1)-INDEX(2_Girdiler!$B$21:$I$21,G1557))/(INDEX(2_Girdiler!$B$20:$I$20,G1557+1)-INDEX(2_Girdiler!$B$20:$I$20,G1557)))</f>
        <v>7.14277306117936</v>
      </c>
      <c r="I1557" s="16" t="n">
        <f aca="false">H1557/2_Girdiler!$B$17</f>
        <v>2.86168792515199</v>
      </c>
      <c r="J1557" s="16" t="n">
        <f aca="false">D1557+I1557</f>
        <v>10.5407380323402</v>
      </c>
    </row>
    <row r="1558" customFormat="false" ht="15" hidden="false" customHeight="false" outlineLevel="0" collapsed="false">
      <c r="A1558" s="0" t="n">
        <v>1546</v>
      </c>
      <c r="B1558" s="7" t="n">
        <v>0.875455</v>
      </c>
      <c r="C1558" s="7" t="n">
        <v>0.592385</v>
      </c>
      <c r="D1558" s="16" t="n">
        <f aca="false">LOGINV(B1558,$B$7,$C$7)</f>
        <v>25.7449461302641</v>
      </c>
      <c r="E1558" s="16" t="n">
        <f aca="false">LOGINV(C1558,$B$8,$C$8)</f>
        <v>126.985430676503</v>
      </c>
      <c r="F1558" s="16" t="n">
        <f aca="false">$B$5/100*E1558*2_Girdiler!$B$14*2_Girdiler!$B$15*2_Girdiler!$B$16</f>
        <v>3.19495343582081</v>
      </c>
      <c r="G1558" s="16" t="n">
        <f aca="false">MIN(MATCH(F1558,2_Girdiler!$B$20:$I$20,1),7)</f>
        <v>1</v>
      </c>
      <c r="H1558" s="16" t="n">
        <f aca="false">IF(F1558&gt;=40,2_Girdiler!$I$21+(F1558-40)*(2_Girdiler!$I$21-2_Girdiler!$H$21)/(2_Girdiler!$I$20-2_Girdiler!$H$20),INDEX(2_Girdiler!$B$21:$I$21,G1558)+(F1558-INDEX(2_Girdiler!$B$20:$I$20,G1558))*(INDEX(2_Girdiler!$B$21:$I$21,G1558+1)-INDEX(2_Girdiler!$B$21:$I$21,G1558))/(INDEX(2_Girdiler!$B$20:$I$20,G1558+1)-INDEX(2_Girdiler!$B$20:$I$20,G1558)))</f>
        <v>7.02889755880578</v>
      </c>
      <c r="I1558" s="16" t="n">
        <f aca="false">H1558/2_Girdiler!$B$17</f>
        <v>2.81606472708565</v>
      </c>
      <c r="J1558" s="16" t="n">
        <f aca="false">D1558+I1558</f>
        <v>28.5610108573497</v>
      </c>
    </row>
    <row r="1559" customFormat="false" ht="15" hidden="false" customHeight="false" outlineLevel="0" collapsed="false">
      <c r="A1559" s="0" t="n">
        <v>1547</v>
      </c>
      <c r="B1559" s="7" t="n">
        <v>0.327723</v>
      </c>
      <c r="C1559" s="7" t="n">
        <v>0.065847</v>
      </c>
      <c r="D1559" s="16" t="n">
        <f aca="false">LOGINV(B1559,$B$7,$C$7)</f>
        <v>10.560101452417</v>
      </c>
      <c r="E1559" s="16" t="n">
        <f aca="false">LOGINV(C1559,$B$8,$C$8)</f>
        <v>41.2712747546549</v>
      </c>
      <c r="F1559" s="16" t="n">
        <f aca="false">$B$5/100*E1559*2_Girdiler!$B$14*2_Girdiler!$B$15*2_Girdiler!$B$16</f>
        <v>1.03838527282712</v>
      </c>
      <c r="G1559" s="16" t="n">
        <f aca="false">MIN(MATCH(F1559,2_Girdiler!$B$20:$I$20,1),7)</f>
        <v>1</v>
      </c>
      <c r="H1559" s="16" t="n">
        <f aca="false">IF(F1559&gt;=40,2_Girdiler!$I$21+(F1559-40)*(2_Girdiler!$I$21-2_Girdiler!$H$21)/(2_Girdiler!$I$20-2_Girdiler!$H$20),INDEX(2_Girdiler!$B$21:$I$21,G1559)+(F1559-INDEX(2_Girdiler!$B$20:$I$20,G1559))*(INDEX(2_Girdiler!$B$21:$I$21,G1559+1)-INDEX(2_Girdiler!$B$21:$I$21,G1559))/(INDEX(2_Girdiler!$B$20:$I$20,G1559+1)-INDEX(2_Girdiler!$B$20:$I$20,G1559)))</f>
        <v>2.28444760021966</v>
      </c>
      <c r="I1559" s="16" t="n">
        <f aca="false">H1559/2_Girdiler!$B$17</f>
        <v>0.915243429575183</v>
      </c>
      <c r="J1559" s="16" t="n">
        <f aca="false">D1559+I1559</f>
        <v>11.4753448819921</v>
      </c>
    </row>
    <row r="1560" customFormat="false" ht="15" hidden="false" customHeight="false" outlineLevel="0" collapsed="false">
      <c r="A1560" s="0" t="n">
        <v>1548</v>
      </c>
      <c r="B1560" s="7" t="n">
        <v>0.539644</v>
      </c>
      <c r="C1560" s="7" t="n">
        <v>0.517343</v>
      </c>
      <c r="D1560" s="16" t="n">
        <f aca="false">LOGINV(B1560,$B$7,$C$7)</f>
        <v>14.3146267193257</v>
      </c>
      <c r="E1560" s="16" t="n">
        <f aca="false">LOGINV(C1560,$B$8,$C$8)</f>
        <v>112.314098601873</v>
      </c>
      <c r="F1560" s="16" t="n">
        <f aca="false">$B$5/100*E1560*2_Girdiler!$B$14*2_Girdiler!$B$15*2_Girdiler!$B$16</f>
        <v>2.82582272082312</v>
      </c>
      <c r="G1560" s="16" t="n">
        <f aca="false">MIN(MATCH(F1560,2_Girdiler!$B$20:$I$20,1),7)</f>
        <v>1</v>
      </c>
      <c r="H1560" s="16" t="n">
        <f aca="false">IF(F1560&gt;=40,2_Girdiler!$I$21+(F1560-40)*(2_Girdiler!$I$21-2_Girdiler!$H$21)/(2_Girdiler!$I$20-2_Girdiler!$H$20),INDEX(2_Girdiler!$B$21:$I$21,G1560)+(F1560-INDEX(2_Girdiler!$B$20:$I$20,G1560))*(INDEX(2_Girdiler!$B$21:$I$21,G1560+1)-INDEX(2_Girdiler!$B$21:$I$21,G1560))/(INDEX(2_Girdiler!$B$20:$I$20,G1560+1)-INDEX(2_Girdiler!$B$20:$I$20,G1560)))</f>
        <v>6.21680998581086</v>
      </c>
      <c r="I1560" s="16" t="n">
        <f aca="false">H1560/2_Girdiler!$B$17</f>
        <v>2.49070912893063</v>
      </c>
      <c r="J1560" s="16" t="n">
        <f aca="false">D1560+I1560</f>
        <v>16.8053358482563</v>
      </c>
    </row>
    <row r="1561" customFormat="false" ht="15" hidden="false" customHeight="false" outlineLevel="0" collapsed="false">
      <c r="A1561" s="0" t="n">
        <v>1549</v>
      </c>
      <c r="B1561" s="7" t="n">
        <v>0.392313</v>
      </c>
      <c r="C1561" s="7" t="n">
        <v>0.341059</v>
      </c>
      <c r="D1561" s="16" t="n">
        <f aca="false">LOGINV(B1561,$B$7,$C$7)</f>
        <v>11.628570388296</v>
      </c>
      <c r="E1561" s="16" t="n">
        <f aca="false">LOGINV(C1561,$B$8,$C$8)</f>
        <v>83.8348388351335</v>
      </c>
      <c r="F1561" s="16" t="n">
        <f aca="false">$B$5/100*E1561*2_Girdiler!$B$14*2_Girdiler!$B$15*2_Girdiler!$B$16</f>
        <v>2.10928454509196</v>
      </c>
      <c r="G1561" s="16" t="n">
        <f aca="false">MIN(MATCH(F1561,2_Girdiler!$B$20:$I$20,1),7)</f>
        <v>1</v>
      </c>
      <c r="H1561" s="16" t="n">
        <f aca="false">IF(F1561&gt;=40,2_Girdiler!$I$21+(F1561-40)*(2_Girdiler!$I$21-2_Girdiler!$H$21)/(2_Girdiler!$I$20-2_Girdiler!$H$20),INDEX(2_Girdiler!$B$21:$I$21,G1561)+(F1561-INDEX(2_Girdiler!$B$20:$I$20,G1561))*(INDEX(2_Girdiler!$B$21:$I$21,G1561+1)-INDEX(2_Girdiler!$B$21:$I$21,G1561))/(INDEX(2_Girdiler!$B$20:$I$20,G1561+1)-INDEX(2_Girdiler!$B$20:$I$20,G1561)))</f>
        <v>4.64042599920231</v>
      </c>
      <c r="I1561" s="16" t="n">
        <f aca="false">H1561/2_Girdiler!$B$17</f>
        <v>1.8591450317317</v>
      </c>
      <c r="J1561" s="16" t="n">
        <f aca="false">D1561+I1561</f>
        <v>13.4877154200277</v>
      </c>
    </row>
    <row r="1562" customFormat="false" ht="15" hidden="false" customHeight="false" outlineLevel="0" collapsed="false">
      <c r="A1562" s="0" t="n">
        <v>1550</v>
      </c>
      <c r="B1562" s="7" t="n">
        <v>0.080213</v>
      </c>
      <c r="C1562" s="7" t="n">
        <v>0.349642</v>
      </c>
      <c r="D1562" s="16" t="n">
        <f aca="false">LOGINV(B1562,$B$7,$C$7)</f>
        <v>6.19294610211259</v>
      </c>
      <c r="E1562" s="16" t="n">
        <f aca="false">LOGINV(C1562,$B$8,$C$8)</f>
        <v>85.1045688476974</v>
      </c>
      <c r="F1562" s="16" t="n">
        <f aca="false">$B$5/100*E1562*2_Girdiler!$B$14*2_Girdiler!$B$15*2_Girdiler!$B$16</f>
        <v>2.14123095220807</v>
      </c>
      <c r="G1562" s="16" t="n">
        <f aca="false">MIN(MATCH(F1562,2_Girdiler!$B$20:$I$20,1),7)</f>
        <v>1</v>
      </c>
      <c r="H1562" s="16" t="n">
        <f aca="false">IF(F1562&gt;=40,2_Girdiler!$I$21+(F1562-40)*(2_Girdiler!$I$21-2_Girdiler!$H$21)/(2_Girdiler!$I$20-2_Girdiler!$H$20),INDEX(2_Girdiler!$B$21:$I$21,G1562)+(F1562-INDEX(2_Girdiler!$B$20:$I$20,G1562))*(INDEX(2_Girdiler!$B$21:$I$21,G1562+1)-INDEX(2_Girdiler!$B$21:$I$21,G1562))/(INDEX(2_Girdiler!$B$20:$I$20,G1562+1)-INDEX(2_Girdiler!$B$20:$I$20,G1562)))</f>
        <v>4.71070809485775</v>
      </c>
      <c r="I1562" s="16" t="n">
        <f aca="false">H1562/2_Girdiler!$B$17</f>
        <v>1.88730292261929</v>
      </c>
      <c r="J1562" s="16" t="n">
        <f aca="false">D1562+I1562</f>
        <v>8.08024902473188</v>
      </c>
    </row>
    <row r="1563" customFormat="false" ht="15" hidden="false" customHeight="false" outlineLevel="0" collapsed="false">
      <c r="A1563" s="0" t="n">
        <v>1551</v>
      </c>
      <c r="B1563" s="7" t="n">
        <v>0.560391</v>
      </c>
      <c r="C1563" s="7" t="n">
        <v>0.955851</v>
      </c>
      <c r="D1563" s="16" t="n">
        <f aca="false">LOGINV(B1563,$B$7,$C$7)</f>
        <v>14.7390855541316</v>
      </c>
      <c r="E1563" s="16" t="n">
        <f aca="false">LOGINV(C1563,$B$8,$C$8)</f>
        <v>328.142591719198</v>
      </c>
      <c r="F1563" s="16" t="n">
        <f aca="false">$B$5/100*E1563*2_Girdiler!$B$14*2_Girdiler!$B$15*2_Girdiler!$B$16</f>
        <v>8.25606760765503</v>
      </c>
      <c r="G1563" s="16" t="n">
        <f aca="false">MIN(MATCH(F1563,2_Girdiler!$B$20:$I$20,1),7)</f>
        <v>2</v>
      </c>
      <c r="H1563" s="16" t="n">
        <f aca="false">IF(F1563&gt;=40,2_Girdiler!$I$21+(F1563-40)*(2_Girdiler!$I$21-2_Girdiler!$H$21)/(2_Girdiler!$I$20-2_Girdiler!$H$20),INDEX(2_Girdiler!$B$21:$I$21,G1563)+(F1563-INDEX(2_Girdiler!$B$20:$I$20,G1563))*(INDEX(2_Girdiler!$B$21:$I$21,G1563+1)-INDEX(2_Girdiler!$B$21:$I$21,G1563))/(INDEX(2_Girdiler!$B$20:$I$20,G1563+1)-INDEX(2_Girdiler!$B$20:$I$20,G1563)))</f>
        <v>16.209708172248</v>
      </c>
      <c r="I1563" s="16" t="n">
        <f aca="false">H1563/2_Girdiler!$B$17</f>
        <v>6.49427410747117</v>
      </c>
      <c r="J1563" s="16" t="n">
        <f aca="false">D1563+I1563</f>
        <v>21.2333596616027</v>
      </c>
    </row>
    <row r="1564" customFormat="false" ht="15" hidden="false" customHeight="false" outlineLevel="0" collapsed="false">
      <c r="A1564" s="0" t="n">
        <v>1552</v>
      </c>
      <c r="B1564" s="7" t="n">
        <v>0.838531</v>
      </c>
      <c r="C1564" s="7" t="n">
        <v>0.334722</v>
      </c>
      <c r="D1564" s="16" t="n">
        <f aca="false">LOGINV(B1564,$B$7,$C$7)</f>
        <v>23.4942462700391</v>
      </c>
      <c r="E1564" s="16" t="n">
        <f aca="false">LOGINV(C1564,$B$8,$C$8)</f>
        <v>82.9018937742783</v>
      </c>
      <c r="F1564" s="16" t="n">
        <f aca="false">$B$5/100*E1564*2_Girdiler!$B$14*2_Girdiler!$B$15*2_Girdiler!$B$16</f>
        <v>2.08581164736084</v>
      </c>
      <c r="G1564" s="16" t="n">
        <f aca="false">MIN(MATCH(F1564,2_Girdiler!$B$20:$I$20,1),7)</f>
        <v>1</v>
      </c>
      <c r="H1564" s="16" t="n">
        <f aca="false">IF(F1564&gt;=40,2_Girdiler!$I$21+(F1564-40)*(2_Girdiler!$I$21-2_Girdiler!$H$21)/(2_Girdiler!$I$20-2_Girdiler!$H$20),INDEX(2_Girdiler!$B$21:$I$21,G1564)+(F1564-INDEX(2_Girdiler!$B$20:$I$20,G1564))*(INDEX(2_Girdiler!$B$21:$I$21,G1564+1)-INDEX(2_Girdiler!$B$21:$I$21,G1564))/(INDEX(2_Girdiler!$B$20:$I$20,G1564+1)-INDEX(2_Girdiler!$B$20:$I$20,G1564)))</f>
        <v>4.58878562419385</v>
      </c>
      <c r="I1564" s="16" t="n">
        <f aca="false">H1564/2_Girdiler!$B$17</f>
        <v>1.83845577892382</v>
      </c>
      <c r="J1564" s="16" t="n">
        <f aca="false">D1564+I1564</f>
        <v>25.3327020489629</v>
      </c>
    </row>
    <row r="1565" customFormat="false" ht="15" hidden="false" customHeight="false" outlineLevel="0" collapsed="false">
      <c r="A1565" s="0" t="n">
        <v>1553</v>
      </c>
      <c r="B1565" s="7" t="n">
        <v>0.850888</v>
      </c>
      <c r="C1565" s="7" t="n">
        <v>0.428924</v>
      </c>
      <c r="D1565" s="16" t="n">
        <f aca="false">LOGINV(B1565,$B$7,$C$7)</f>
        <v>24.182641217022</v>
      </c>
      <c r="E1565" s="16" t="n">
        <f aca="false">LOGINV(C1565,$B$8,$C$8)</f>
        <v>97.2816953278542</v>
      </c>
      <c r="F1565" s="16" t="n">
        <f aca="false">$B$5/100*E1565*2_Girdiler!$B$14*2_Girdiler!$B$15*2_Girdiler!$B$16</f>
        <v>2.44760745444881</v>
      </c>
      <c r="G1565" s="16" t="n">
        <f aca="false">MIN(MATCH(F1565,2_Girdiler!$B$20:$I$20,1),7)</f>
        <v>1</v>
      </c>
      <c r="H1565" s="16" t="n">
        <f aca="false">IF(F1565&gt;=40,2_Girdiler!$I$21+(F1565-40)*(2_Girdiler!$I$21-2_Girdiler!$H$21)/(2_Girdiler!$I$20-2_Girdiler!$H$20),INDEX(2_Girdiler!$B$21:$I$21,G1565)+(F1565-INDEX(2_Girdiler!$B$20:$I$20,G1565))*(INDEX(2_Girdiler!$B$21:$I$21,G1565+1)-INDEX(2_Girdiler!$B$21:$I$21,G1565))/(INDEX(2_Girdiler!$B$20:$I$20,G1565+1)-INDEX(2_Girdiler!$B$20:$I$20,G1565)))</f>
        <v>5.38473639978739</v>
      </c>
      <c r="I1565" s="16" t="n">
        <f aca="false">H1565/2_Girdiler!$B$17</f>
        <v>2.15734631401738</v>
      </c>
      <c r="J1565" s="16" t="n">
        <f aca="false">D1565+I1565</f>
        <v>26.3399875310394</v>
      </c>
    </row>
    <row r="1566" customFormat="false" ht="15" hidden="false" customHeight="false" outlineLevel="0" collapsed="false">
      <c r="A1566" s="0" t="n">
        <v>1554</v>
      </c>
      <c r="B1566" s="7" t="n">
        <v>0.309425</v>
      </c>
      <c r="C1566" s="7" t="n">
        <v>0.474579</v>
      </c>
      <c r="D1566" s="16" t="n">
        <f aca="false">LOGINV(B1566,$B$7,$C$7)</f>
        <v>10.262578984052</v>
      </c>
      <c r="E1566" s="16" t="n">
        <f aca="false">LOGINV(C1566,$B$8,$C$8)</f>
        <v>104.801628151242</v>
      </c>
      <c r="F1566" s="16" t="n">
        <f aca="false">$B$5/100*E1566*2_Girdiler!$B$14*2_Girdiler!$B$15*2_Girdiler!$B$16</f>
        <v>2.63680896428525</v>
      </c>
      <c r="G1566" s="16" t="n">
        <f aca="false">MIN(MATCH(F1566,2_Girdiler!$B$20:$I$20,1),7)</f>
        <v>1</v>
      </c>
      <c r="H1566" s="16" t="n">
        <f aca="false">IF(F1566&gt;=40,2_Girdiler!$I$21+(F1566-40)*(2_Girdiler!$I$21-2_Girdiler!$H$21)/(2_Girdiler!$I$20-2_Girdiler!$H$20),INDEX(2_Girdiler!$B$21:$I$21,G1566)+(F1566-INDEX(2_Girdiler!$B$20:$I$20,G1566))*(INDEX(2_Girdiler!$B$21:$I$21,G1566+1)-INDEX(2_Girdiler!$B$21:$I$21,G1566))/(INDEX(2_Girdiler!$B$20:$I$20,G1566+1)-INDEX(2_Girdiler!$B$20:$I$20,G1566)))</f>
        <v>5.80097972142755</v>
      </c>
      <c r="I1566" s="16" t="n">
        <f aca="false">H1566/2_Girdiler!$B$17</f>
        <v>2.32411046531552</v>
      </c>
      <c r="J1566" s="16" t="n">
        <f aca="false">D1566+I1566</f>
        <v>12.5866894493675</v>
      </c>
    </row>
    <row r="1567" customFormat="false" ht="15" hidden="false" customHeight="false" outlineLevel="0" collapsed="false">
      <c r="A1567" s="0" t="n">
        <v>1555</v>
      </c>
      <c r="B1567" s="7" t="n">
        <v>0.340703</v>
      </c>
      <c r="C1567" s="7" t="n">
        <v>0.304121</v>
      </c>
      <c r="D1567" s="16" t="n">
        <f aca="false">LOGINV(B1567,$B$7,$C$7)</f>
        <v>10.7721280785715</v>
      </c>
      <c r="E1567" s="16" t="n">
        <f aca="false">LOGINV(C1567,$B$8,$C$8)</f>
        <v>78.4417099781466</v>
      </c>
      <c r="F1567" s="16" t="n">
        <f aca="false">$B$5/100*E1567*2_Girdiler!$B$14*2_Girdiler!$B$15*2_Girdiler!$B$16</f>
        <v>1.97359342305017</v>
      </c>
      <c r="G1567" s="16" t="n">
        <f aca="false">MIN(MATCH(F1567,2_Girdiler!$B$20:$I$20,1),7)</f>
        <v>1</v>
      </c>
      <c r="H1567" s="16" t="n">
        <f aca="false">IF(F1567&gt;=40,2_Girdiler!$I$21+(F1567-40)*(2_Girdiler!$I$21-2_Girdiler!$H$21)/(2_Girdiler!$I$20-2_Girdiler!$H$20),INDEX(2_Girdiler!$B$21:$I$21,G1567)+(F1567-INDEX(2_Girdiler!$B$20:$I$20,G1567))*(INDEX(2_Girdiler!$B$21:$I$21,G1567+1)-INDEX(2_Girdiler!$B$21:$I$21,G1567))/(INDEX(2_Girdiler!$B$20:$I$20,G1567+1)-INDEX(2_Girdiler!$B$20:$I$20,G1567)))</f>
        <v>4.34190553071037</v>
      </c>
      <c r="I1567" s="16" t="n">
        <f aca="false">H1567/2_Girdiler!$B$17</f>
        <v>1.73954548506025</v>
      </c>
      <c r="J1567" s="16" t="n">
        <f aca="false">D1567+I1567</f>
        <v>12.5116735636318</v>
      </c>
    </row>
    <row r="1568" customFormat="false" ht="15" hidden="false" customHeight="false" outlineLevel="0" collapsed="false">
      <c r="A1568" s="0" t="n">
        <v>1556</v>
      </c>
      <c r="B1568" s="7" t="n">
        <v>0.813623</v>
      </c>
      <c r="C1568" s="7" t="n">
        <v>0.574407</v>
      </c>
      <c r="D1568" s="16" t="n">
        <f aca="false">LOGINV(B1568,$B$7,$C$7)</f>
        <v>22.256306986986</v>
      </c>
      <c r="E1568" s="16" t="n">
        <f aca="false">LOGINV(C1568,$B$8,$C$8)</f>
        <v>123.263995669865</v>
      </c>
      <c r="F1568" s="16" t="n">
        <f aca="false">$B$5/100*E1568*2_Girdiler!$B$14*2_Girdiler!$B$15*2_Girdiler!$B$16</f>
        <v>3.10132213105381</v>
      </c>
      <c r="G1568" s="16" t="n">
        <f aca="false">MIN(MATCH(F1568,2_Girdiler!$B$20:$I$20,1),7)</f>
        <v>1</v>
      </c>
      <c r="H1568" s="16" t="n">
        <f aca="false">IF(F1568&gt;=40,2_Girdiler!$I$21+(F1568-40)*(2_Girdiler!$I$21-2_Girdiler!$H$21)/(2_Girdiler!$I$20-2_Girdiler!$H$20),INDEX(2_Girdiler!$B$21:$I$21,G1568)+(F1568-INDEX(2_Girdiler!$B$20:$I$20,G1568))*(INDEX(2_Girdiler!$B$21:$I$21,G1568+1)-INDEX(2_Girdiler!$B$21:$I$21,G1568))/(INDEX(2_Girdiler!$B$20:$I$20,G1568+1)-INDEX(2_Girdiler!$B$20:$I$20,G1568)))</f>
        <v>6.82290868831838</v>
      </c>
      <c r="I1568" s="16" t="n">
        <f aca="false">H1568/2_Girdiler!$B$17</f>
        <v>2.73353713474294</v>
      </c>
      <c r="J1568" s="16" t="n">
        <f aca="false">D1568+I1568</f>
        <v>24.9898441217289</v>
      </c>
    </row>
    <row r="1569" customFormat="false" ht="15" hidden="false" customHeight="false" outlineLevel="0" collapsed="false">
      <c r="A1569" s="0" t="n">
        <v>1557</v>
      </c>
      <c r="B1569" s="7" t="n">
        <v>0.973362</v>
      </c>
      <c r="C1569" s="7" t="n">
        <v>0.657439</v>
      </c>
      <c r="D1569" s="16" t="n">
        <f aca="false">LOGINV(B1569,$B$7,$C$7)</f>
        <v>39.7684610003328</v>
      </c>
      <c r="E1569" s="16" t="n">
        <f aca="false">LOGINV(C1569,$B$8,$C$8)</f>
        <v>141.878180311918</v>
      </c>
      <c r="F1569" s="16" t="n">
        <f aca="false">$B$5/100*E1569*2_Girdiler!$B$14*2_Girdiler!$B$15*2_Girdiler!$B$16</f>
        <v>3.56965501664785</v>
      </c>
      <c r="G1569" s="16" t="n">
        <f aca="false">MIN(MATCH(F1569,2_Girdiler!$B$20:$I$20,1),7)</f>
        <v>1</v>
      </c>
      <c r="H1569" s="16" t="n">
        <f aca="false">IF(F1569&gt;=40,2_Girdiler!$I$21+(F1569-40)*(2_Girdiler!$I$21-2_Girdiler!$H$21)/(2_Girdiler!$I$20-2_Girdiler!$H$20),INDEX(2_Girdiler!$B$21:$I$21,G1569)+(F1569-INDEX(2_Girdiler!$B$20:$I$20,G1569))*(INDEX(2_Girdiler!$B$21:$I$21,G1569+1)-INDEX(2_Girdiler!$B$21:$I$21,G1569))/(INDEX(2_Girdiler!$B$20:$I$20,G1569+1)-INDEX(2_Girdiler!$B$20:$I$20,G1569)))</f>
        <v>7.85324103662526</v>
      </c>
      <c r="I1569" s="16" t="n">
        <f aca="false">H1569/2_Girdiler!$B$17</f>
        <v>3.14633054351974</v>
      </c>
      <c r="J1569" s="16" t="n">
        <f aca="false">D1569+I1569</f>
        <v>42.9147915438525</v>
      </c>
    </row>
    <row r="1570" customFormat="false" ht="15" hidden="false" customHeight="false" outlineLevel="0" collapsed="false">
      <c r="A1570" s="0" t="n">
        <v>1558</v>
      </c>
      <c r="B1570" s="7" t="n">
        <v>0.971196</v>
      </c>
      <c r="C1570" s="7" t="n">
        <v>0.527851</v>
      </c>
      <c r="D1570" s="16" t="n">
        <f aca="false">LOGINV(B1570,$B$7,$C$7)</f>
        <v>39.0217094045097</v>
      </c>
      <c r="E1570" s="16" t="n">
        <f aca="false">LOGINV(C1570,$B$8,$C$8)</f>
        <v>114.243194846761</v>
      </c>
      <c r="F1570" s="16" t="n">
        <f aca="false">$B$5/100*E1570*2_Girdiler!$B$14*2_Girdiler!$B$15*2_Girdiler!$B$16</f>
        <v>2.87435878234452</v>
      </c>
      <c r="G1570" s="16" t="n">
        <f aca="false">MIN(MATCH(F1570,2_Girdiler!$B$20:$I$20,1),7)</f>
        <v>1</v>
      </c>
      <c r="H1570" s="16" t="n">
        <f aca="false">IF(F1570&gt;=40,2_Girdiler!$I$21+(F1570-40)*(2_Girdiler!$I$21-2_Girdiler!$H$21)/(2_Girdiler!$I$20-2_Girdiler!$H$20),INDEX(2_Girdiler!$B$21:$I$21,G1570)+(F1570-INDEX(2_Girdiler!$B$20:$I$20,G1570))*(INDEX(2_Girdiler!$B$21:$I$21,G1570+1)-INDEX(2_Girdiler!$B$21:$I$21,G1570))/(INDEX(2_Girdiler!$B$20:$I$20,G1570+1)-INDEX(2_Girdiler!$B$20:$I$20,G1570)))</f>
        <v>6.32358932115794</v>
      </c>
      <c r="I1570" s="16" t="n">
        <f aca="false">H1570/2_Girdiler!$B$17</f>
        <v>2.53348931136135</v>
      </c>
      <c r="J1570" s="16" t="n">
        <f aca="false">D1570+I1570</f>
        <v>41.555198715871</v>
      </c>
    </row>
    <row r="1571" customFormat="false" ht="15" hidden="false" customHeight="false" outlineLevel="0" collapsed="false">
      <c r="A1571" s="0" t="n">
        <v>1559</v>
      </c>
      <c r="B1571" s="7" t="n">
        <v>0.570037</v>
      </c>
      <c r="C1571" s="7" t="n">
        <v>0.990149</v>
      </c>
      <c r="D1571" s="16" t="n">
        <f aca="false">LOGINV(B1571,$B$7,$C$7)</f>
        <v>14.9418121338651</v>
      </c>
      <c r="E1571" s="16" t="n">
        <f aca="false">LOGINV(C1571,$B$8,$C$8)</f>
        <v>492.019813067198</v>
      </c>
      <c r="F1571" s="16" t="n">
        <f aca="false">$B$5/100*E1571*2_Girdiler!$B$14*2_Girdiler!$B$15*2_Girdiler!$B$16</f>
        <v>12.3792184967707</v>
      </c>
      <c r="G1571" s="16" t="n">
        <f aca="false">MIN(MATCH(F1571,2_Girdiler!$B$20:$I$20,1),7)</f>
        <v>3</v>
      </c>
      <c r="H1571" s="16" t="n">
        <f aca="false">IF(F1571&gt;=40,2_Girdiler!$I$21+(F1571-40)*(2_Girdiler!$I$21-2_Girdiler!$H$21)/(2_Girdiler!$I$20-2_Girdiler!$H$20),INDEX(2_Girdiler!$B$21:$I$21,G1571)+(F1571-INDEX(2_Girdiler!$B$20:$I$20,G1571))*(INDEX(2_Girdiler!$B$21:$I$21,G1571+1)-INDEX(2_Girdiler!$B$21:$I$21,G1571))/(INDEX(2_Girdiler!$B$20:$I$20,G1571+1)-INDEX(2_Girdiler!$B$20:$I$20,G1571)))</f>
        <v>21.1412966470936</v>
      </c>
      <c r="I1571" s="16" t="n">
        <f aca="false">H1571/2_Girdiler!$B$17</f>
        <v>8.47007077207277</v>
      </c>
      <c r="J1571" s="16" t="n">
        <f aca="false">D1571+I1571</f>
        <v>23.4118829059379</v>
      </c>
    </row>
    <row r="1572" customFormat="false" ht="15" hidden="false" customHeight="false" outlineLevel="0" collapsed="false">
      <c r="A1572" s="0" t="n">
        <v>1560</v>
      </c>
      <c r="B1572" s="7" t="n">
        <v>0.868573</v>
      </c>
      <c r="C1572" s="7" t="n">
        <v>0.298793</v>
      </c>
      <c r="D1572" s="16" t="n">
        <f aca="false">LOGINV(B1572,$B$7,$C$7)</f>
        <v>25.2772453800439</v>
      </c>
      <c r="E1572" s="16" t="n">
        <f aca="false">LOGINV(C1572,$B$8,$C$8)</f>
        <v>77.6712899834098</v>
      </c>
      <c r="F1572" s="16" t="n">
        <f aca="false">$B$5/100*E1572*2_Girdiler!$B$14*2_Girdiler!$B$15*2_Girdiler!$B$16</f>
        <v>1.95420965598259</v>
      </c>
      <c r="G1572" s="16" t="n">
        <f aca="false">MIN(MATCH(F1572,2_Girdiler!$B$20:$I$20,1),7)</f>
        <v>1</v>
      </c>
      <c r="H1572" s="16" t="n">
        <f aca="false">IF(F1572&gt;=40,2_Girdiler!$I$21+(F1572-40)*(2_Girdiler!$I$21-2_Girdiler!$H$21)/(2_Girdiler!$I$20-2_Girdiler!$H$20),INDEX(2_Girdiler!$B$21:$I$21,G1572)+(F1572-INDEX(2_Girdiler!$B$20:$I$20,G1572))*(INDEX(2_Girdiler!$B$21:$I$21,G1572+1)-INDEX(2_Girdiler!$B$21:$I$21,G1572))/(INDEX(2_Girdiler!$B$20:$I$20,G1572+1)-INDEX(2_Girdiler!$B$20:$I$20,G1572)))</f>
        <v>4.2992612431617</v>
      </c>
      <c r="I1572" s="16" t="n">
        <f aca="false">H1572/2_Girdiler!$B$17</f>
        <v>1.72246043395901</v>
      </c>
      <c r="J1572" s="16" t="n">
        <f aca="false">D1572+I1572</f>
        <v>26.9997058140029</v>
      </c>
    </row>
    <row r="1573" customFormat="false" ht="15" hidden="false" customHeight="false" outlineLevel="0" collapsed="false">
      <c r="A1573" s="0" t="n">
        <v>1561</v>
      </c>
      <c r="B1573" s="7" t="n">
        <v>0.379926</v>
      </c>
      <c r="C1573" s="7" t="n">
        <v>0.767304</v>
      </c>
      <c r="D1573" s="16" t="n">
        <f aca="false">LOGINV(B1573,$B$7,$C$7)</f>
        <v>11.4205763858034</v>
      </c>
      <c r="E1573" s="16" t="n">
        <f aca="false">LOGINV(C1573,$B$8,$C$8)</f>
        <v>174.939842118989</v>
      </c>
      <c r="F1573" s="16" t="n">
        <f aca="false">$B$5/100*E1573*2_Girdiler!$B$14*2_Girdiler!$B$15*2_Girdiler!$B$16</f>
        <v>4.40148642771376</v>
      </c>
      <c r="G1573" s="16" t="n">
        <f aca="false">MIN(MATCH(F1573,2_Girdiler!$B$20:$I$20,1),7)</f>
        <v>1</v>
      </c>
      <c r="H1573" s="16" t="n">
        <f aca="false">IF(F1573&gt;=40,2_Girdiler!$I$21+(F1573-40)*(2_Girdiler!$I$21-2_Girdiler!$H$21)/(2_Girdiler!$I$20-2_Girdiler!$H$20),INDEX(2_Girdiler!$B$21:$I$21,G1573)+(F1573-INDEX(2_Girdiler!$B$20:$I$20,G1573))*(INDEX(2_Girdiler!$B$21:$I$21,G1573+1)-INDEX(2_Girdiler!$B$21:$I$21,G1573))/(INDEX(2_Girdiler!$B$20:$I$20,G1573+1)-INDEX(2_Girdiler!$B$20:$I$20,G1573)))</f>
        <v>9.68327014097027</v>
      </c>
      <c r="I1573" s="16" t="n">
        <f aca="false">H1573/2_Girdiler!$B$17</f>
        <v>3.87951528083745</v>
      </c>
      <c r="J1573" s="16" t="n">
        <f aca="false">D1573+I1573</f>
        <v>15.3000916666409</v>
      </c>
    </row>
    <row r="1574" customFormat="false" ht="15" hidden="false" customHeight="false" outlineLevel="0" collapsed="false">
      <c r="A1574" s="0" t="n">
        <v>1562</v>
      </c>
      <c r="B1574" s="7" t="n">
        <v>0.533181</v>
      </c>
      <c r="C1574" s="7" t="n">
        <v>0.039751</v>
      </c>
      <c r="D1574" s="16" t="n">
        <f aca="false">LOGINV(B1574,$B$7,$C$7)</f>
        <v>14.1854089075018</v>
      </c>
      <c r="E1574" s="16" t="n">
        <f aca="false">LOGINV(C1574,$B$8,$C$8)</f>
        <v>35.2086341446897</v>
      </c>
      <c r="F1574" s="16" t="n">
        <f aca="false">$B$5/100*E1574*2_Girdiler!$B$14*2_Girdiler!$B$15*2_Girdiler!$B$16</f>
        <v>0.885849235080393</v>
      </c>
      <c r="G1574" s="16" t="n">
        <f aca="false">MIN(MATCH(F1574,2_Girdiler!$B$20:$I$20,1),7)</f>
        <v>1</v>
      </c>
      <c r="H1574" s="16" t="n">
        <f aca="false">IF(F1574&gt;=40,2_Girdiler!$I$21+(F1574-40)*(2_Girdiler!$I$21-2_Girdiler!$H$21)/(2_Girdiler!$I$20-2_Girdiler!$H$20),INDEX(2_Girdiler!$B$21:$I$21,G1574)+(F1574-INDEX(2_Girdiler!$B$20:$I$20,G1574))*(INDEX(2_Girdiler!$B$21:$I$21,G1574+1)-INDEX(2_Girdiler!$B$21:$I$21,G1574))/(INDEX(2_Girdiler!$B$20:$I$20,G1574+1)-INDEX(2_Girdiler!$B$20:$I$20,G1574)))</f>
        <v>1.94886831717686</v>
      </c>
      <c r="I1574" s="16" t="n">
        <f aca="false">H1574/2_Girdiler!$B$17</f>
        <v>0.780796601433039</v>
      </c>
      <c r="J1574" s="16" t="n">
        <f aca="false">D1574+I1574</f>
        <v>14.9662055089349</v>
      </c>
    </row>
    <row r="1575" customFormat="false" ht="15" hidden="false" customHeight="false" outlineLevel="0" collapsed="false">
      <c r="A1575" s="0" t="n">
        <v>1563</v>
      </c>
      <c r="B1575" s="7" t="n">
        <v>0.982638</v>
      </c>
      <c r="C1575" s="7" t="n">
        <v>0.514401</v>
      </c>
      <c r="D1575" s="16" t="n">
        <f aca="false">LOGINV(B1575,$B$7,$C$7)</f>
        <v>43.9382344253587</v>
      </c>
      <c r="E1575" s="16" t="n">
        <f aca="false">LOGINV(C1575,$B$8,$C$8)</f>
        <v>111.780304323065</v>
      </c>
      <c r="F1575" s="16" t="n">
        <f aca="false">$B$5/100*E1575*2_Girdiler!$B$14*2_Girdiler!$B$15*2_Girdiler!$B$16</f>
        <v>2.81239245676832</v>
      </c>
      <c r="G1575" s="16" t="n">
        <f aca="false">MIN(MATCH(F1575,2_Girdiler!$B$20:$I$20,1),7)</f>
        <v>1</v>
      </c>
      <c r="H1575" s="16" t="n">
        <f aca="false">IF(F1575&gt;=40,2_Girdiler!$I$21+(F1575-40)*(2_Girdiler!$I$21-2_Girdiler!$H$21)/(2_Girdiler!$I$20-2_Girdiler!$H$20),INDEX(2_Girdiler!$B$21:$I$21,G1575)+(F1575-INDEX(2_Girdiler!$B$20:$I$20,G1575))*(INDEX(2_Girdiler!$B$21:$I$21,G1575+1)-INDEX(2_Girdiler!$B$21:$I$21,G1575))/(INDEX(2_Girdiler!$B$20:$I$20,G1575+1)-INDEX(2_Girdiler!$B$20:$I$20,G1575)))</f>
        <v>6.18726340489031</v>
      </c>
      <c r="I1575" s="16" t="n">
        <f aca="false">H1575/2_Girdiler!$B$17</f>
        <v>2.47887155644644</v>
      </c>
      <c r="J1575" s="16" t="n">
        <f aca="false">D1575+I1575</f>
        <v>46.4171059818051</v>
      </c>
    </row>
    <row r="1576" customFormat="false" ht="15" hidden="false" customHeight="false" outlineLevel="0" collapsed="false">
      <c r="A1576" s="0" t="n">
        <v>1564</v>
      </c>
      <c r="B1576" s="7" t="n">
        <v>0.221512</v>
      </c>
      <c r="C1576" s="7" t="n">
        <v>0.692077</v>
      </c>
      <c r="D1576" s="16" t="n">
        <f aca="false">LOGINV(B1576,$B$7,$C$7)</f>
        <v>8.83057628631157</v>
      </c>
      <c r="E1576" s="16" t="n">
        <f aca="false">LOGINV(C1576,$B$8,$C$8)</f>
        <v>150.973799003475</v>
      </c>
      <c r="F1576" s="16" t="n">
        <f aca="false">$B$5/100*E1576*2_Girdiler!$B$14*2_Girdiler!$B$15*2_Girdiler!$B$16</f>
        <v>3.79850078292742</v>
      </c>
      <c r="G1576" s="16" t="n">
        <f aca="false">MIN(MATCH(F1576,2_Girdiler!$B$20:$I$20,1),7)</f>
        <v>1</v>
      </c>
      <c r="H1576" s="16" t="n">
        <f aca="false">IF(F1576&gt;=40,2_Girdiler!$I$21+(F1576-40)*(2_Girdiler!$I$21-2_Girdiler!$H$21)/(2_Girdiler!$I$20-2_Girdiler!$H$20),INDEX(2_Girdiler!$B$21:$I$21,G1576)+(F1576-INDEX(2_Girdiler!$B$20:$I$20,G1576))*(INDEX(2_Girdiler!$B$21:$I$21,G1576+1)-INDEX(2_Girdiler!$B$21:$I$21,G1576))/(INDEX(2_Girdiler!$B$20:$I$20,G1576+1)-INDEX(2_Girdiler!$B$20:$I$20,G1576)))</f>
        <v>8.35670172244033</v>
      </c>
      <c r="I1576" s="16" t="n">
        <f aca="false">H1576/2_Girdiler!$B$17</f>
        <v>3.34803754905462</v>
      </c>
      <c r="J1576" s="16" t="n">
        <f aca="false">D1576+I1576</f>
        <v>12.1786138353662</v>
      </c>
    </row>
    <row r="1577" customFormat="false" ht="15" hidden="false" customHeight="false" outlineLevel="0" collapsed="false">
      <c r="A1577" s="0" t="n">
        <v>1565</v>
      </c>
      <c r="B1577" s="7" t="n">
        <v>0.81093</v>
      </c>
      <c r="C1577" s="7" t="n">
        <v>0.346094</v>
      </c>
      <c r="D1577" s="16" t="n">
        <f aca="false">LOGINV(B1577,$B$7,$C$7)</f>
        <v>22.1326203005859</v>
      </c>
      <c r="E1577" s="16" t="n">
        <f aca="false">LOGINV(C1577,$B$8,$C$8)</f>
        <v>84.578803913222</v>
      </c>
      <c r="F1577" s="16" t="n">
        <f aca="false">$B$5/100*E1577*2_Girdiler!$B$14*2_Girdiler!$B$15*2_Girdiler!$B$16</f>
        <v>2.12800270645667</v>
      </c>
      <c r="G1577" s="16" t="n">
        <f aca="false">MIN(MATCH(F1577,2_Girdiler!$B$20:$I$20,1),7)</f>
        <v>1</v>
      </c>
      <c r="H1577" s="16" t="n">
        <f aca="false">IF(F1577&gt;=40,2_Girdiler!$I$21+(F1577-40)*(2_Girdiler!$I$21-2_Girdiler!$H$21)/(2_Girdiler!$I$20-2_Girdiler!$H$20),INDEX(2_Girdiler!$B$21:$I$21,G1577)+(F1577-INDEX(2_Girdiler!$B$20:$I$20,G1577))*(INDEX(2_Girdiler!$B$21:$I$21,G1577+1)-INDEX(2_Girdiler!$B$21:$I$21,G1577))/(INDEX(2_Girdiler!$B$20:$I$20,G1577+1)-INDEX(2_Girdiler!$B$20:$I$20,G1577)))</f>
        <v>4.68160595420466</v>
      </c>
      <c r="I1577" s="16" t="n">
        <f aca="false">H1577/2_Girdiler!$B$17</f>
        <v>1.87564341113969</v>
      </c>
      <c r="J1577" s="16" t="n">
        <f aca="false">D1577+I1577</f>
        <v>24.0082637117255</v>
      </c>
    </row>
    <row r="1578" customFormat="false" ht="15" hidden="false" customHeight="false" outlineLevel="0" collapsed="false">
      <c r="A1578" s="0" t="n">
        <v>1566</v>
      </c>
      <c r="B1578" s="7" t="n">
        <v>0.71058</v>
      </c>
      <c r="C1578" s="7" t="n">
        <v>0.265423</v>
      </c>
      <c r="D1578" s="16" t="n">
        <f aca="false">LOGINV(B1578,$B$7,$C$7)</f>
        <v>18.4525310386567</v>
      </c>
      <c r="E1578" s="16" t="n">
        <f aca="false">LOGINV(C1578,$B$8,$C$8)</f>
        <v>72.8705438289109</v>
      </c>
      <c r="F1578" s="16" t="n">
        <f aca="false">$B$5/100*E1578*2_Girdiler!$B$14*2_Girdiler!$B$15*2_Girdiler!$B$16</f>
        <v>1.8334228827354</v>
      </c>
      <c r="G1578" s="16" t="n">
        <f aca="false">MIN(MATCH(F1578,2_Girdiler!$B$20:$I$20,1),7)</f>
        <v>1</v>
      </c>
      <c r="H1578" s="16" t="n">
        <f aca="false">IF(F1578&gt;=40,2_Girdiler!$I$21+(F1578-40)*(2_Girdiler!$I$21-2_Girdiler!$H$21)/(2_Girdiler!$I$20-2_Girdiler!$H$20),INDEX(2_Girdiler!$B$21:$I$21,G1578)+(F1578-INDEX(2_Girdiler!$B$20:$I$20,G1578))*(INDEX(2_Girdiler!$B$21:$I$21,G1578+1)-INDEX(2_Girdiler!$B$21:$I$21,G1578))/(INDEX(2_Girdiler!$B$20:$I$20,G1578+1)-INDEX(2_Girdiler!$B$20:$I$20,G1578)))</f>
        <v>4.03353034201787</v>
      </c>
      <c r="I1578" s="16" t="n">
        <f aca="false">H1578/2_Girdiler!$B$17</f>
        <v>1.61599773318024</v>
      </c>
      <c r="J1578" s="16" t="n">
        <f aca="false">D1578+I1578</f>
        <v>20.068528771837</v>
      </c>
    </row>
    <row r="1579" customFormat="false" ht="15" hidden="false" customHeight="false" outlineLevel="0" collapsed="false">
      <c r="A1579" s="0" t="n">
        <v>1567</v>
      </c>
      <c r="B1579" s="7" t="n">
        <v>0.799342</v>
      </c>
      <c r="C1579" s="7" t="n">
        <v>0.470305</v>
      </c>
      <c r="D1579" s="16" t="n">
        <f aca="false">LOGINV(B1579,$B$7,$C$7)</f>
        <v>21.6198289435849</v>
      </c>
      <c r="E1579" s="16" t="n">
        <f aca="false">LOGINV(C1579,$B$8,$C$8)</f>
        <v>104.077652034374</v>
      </c>
      <c r="F1579" s="16" t="n">
        <f aca="false">$B$5/100*E1579*2_Girdiler!$B$14*2_Girdiler!$B$15*2_Girdiler!$B$16</f>
        <v>2.61859372518484</v>
      </c>
      <c r="G1579" s="16" t="n">
        <f aca="false">MIN(MATCH(F1579,2_Girdiler!$B$20:$I$20,1),7)</f>
        <v>1</v>
      </c>
      <c r="H1579" s="16" t="n">
        <f aca="false">IF(F1579&gt;=40,2_Girdiler!$I$21+(F1579-40)*(2_Girdiler!$I$21-2_Girdiler!$H$21)/(2_Girdiler!$I$20-2_Girdiler!$H$20),INDEX(2_Girdiler!$B$21:$I$21,G1579)+(F1579-INDEX(2_Girdiler!$B$20:$I$20,G1579))*(INDEX(2_Girdiler!$B$21:$I$21,G1579+1)-INDEX(2_Girdiler!$B$21:$I$21,G1579))/(INDEX(2_Girdiler!$B$20:$I$20,G1579+1)-INDEX(2_Girdiler!$B$20:$I$20,G1579)))</f>
        <v>5.76090619540665</v>
      </c>
      <c r="I1579" s="16" t="n">
        <f aca="false">H1579/2_Girdiler!$B$17</f>
        <v>2.30805536674946</v>
      </c>
      <c r="J1579" s="16" t="n">
        <f aca="false">D1579+I1579</f>
        <v>23.9278843103344</v>
      </c>
    </row>
    <row r="1580" customFormat="false" ht="15" hidden="false" customHeight="false" outlineLevel="0" collapsed="false">
      <c r="A1580" s="0" t="n">
        <v>1568</v>
      </c>
      <c r="B1580" s="7" t="n">
        <v>0.303274</v>
      </c>
      <c r="C1580" s="7" t="n">
        <v>0.013442</v>
      </c>
      <c r="D1580" s="16" t="n">
        <f aca="false">LOGINV(B1580,$B$7,$C$7)</f>
        <v>10.1628101728097</v>
      </c>
      <c r="E1580" s="16" t="n">
        <f aca="false">LOGINV(C1580,$B$8,$C$8)</f>
        <v>26.1698983659875</v>
      </c>
      <c r="F1580" s="16" t="n">
        <f aca="false">$B$5/100*E1580*2_Girdiler!$B$14*2_Girdiler!$B$15*2_Girdiler!$B$16</f>
        <v>0.658434642888245</v>
      </c>
      <c r="G1580" s="16" t="n">
        <f aca="false">MIN(MATCH(F1580,2_Girdiler!$B$20:$I$20,1),7)</f>
        <v>1</v>
      </c>
      <c r="H1580" s="16" t="n">
        <f aca="false">IF(F1580&gt;=40,2_Girdiler!$I$21+(F1580-40)*(2_Girdiler!$I$21-2_Girdiler!$H$21)/(2_Girdiler!$I$20-2_Girdiler!$H$20),INDEX(2_Girdiler!$B$21:$I$21,G1580)+(F1580-INDEX(2_Girdiler!$B$20:$I$20,G1580))*(INDEX(2_Girdiler!$B$21:$I$21,G1580+1)-INDEX(2_Girdiler!$B$21:$I$21,G1580))/(INDEX(2_Girdiler!$B$20:$I$20,G1580+1)-INDEX(2_Girdiler!$B$20:$I$20,G1580)))</f>
        <v>1.44855621435414</v>
      </c>
      <c r="I1580" s="16" t="n">
        <f aca="false">H1580/2_Girdiler!$B$17</f>
        <v>0.580351047417523</v>
      </c>
      <c r="J1580" s="16" t="n">
        <f aca="false">D1580+I1580</f>
        <v>10.7431612202273</v>
      </c>
    </row>
    <row r="1581" customFormat="false" ht="15" hidden="false" customHeight="false" outlineLevel="0" collapsed="false">
      <c r="A1581" s="0" t="n">
        <v>1569</v>
      </c>
      <c r="B1581" s="7" t="n">
        <v>0.340275</v>
      </c>
      <c r="C1581" s="7" t="n">
        <v>0.077628</v>
      </c>
      <c r="D1581" s="16" t="n">
        <f aca="false">LOGINV(B1581,$B$7,$C$7)</f>
        <v>10.765120553556</v>
      </c>
      <c r="E1581" s="16" t="n">
        <f aca="false">LOGINV(C1581,$B$8,$C$8)</f>
        <v>43.6340879924847</v>
      </c>
      <c r="F1581" s="16" t="n">
        <f aca="false">$B$5/100*E1581*2_Girdiler!$B$14*2_Girdiler!$B$15*2_Girdiler!$B$16</f>
        <v>1.09783365389091</v>
      </c>
      <c r="G1581" s="16" t="n">
        <f aca="false">MIN(MATCH(F1581,2_Girdiler!$B$20:$I$20,1),7)</f>
        <v>1</v>
      </c>
      <c r="H1581" s="16" t="n">
        <f aca="false">IF(F1581&gt;=40,2_Girdiler!$I$21+(F1581-40)*(2_Girdiler!$I$21-2_Girdiler!$H$21)/(2_Girdiler!$I$20-2_Girdiler!$H$20),INDEX(2_Girdiler!$B$21:$I$21,G1581)+(F1581-INDEX(2_Girdiler!$B$20:$I$20,G1581))*(INDEX(2_Girdiler!$B$21:$I$21,G1581+1)-INDEX(2_Girdiler!$B$21:$I$21,G1581))/(INDEX(2_Girdiler!$B$20:$I$20,G1581+1)-INDEX(2_Girdiler!$B$20:$I$20,G1581)))</f>
        <v>2.41523403856001</v>
      </c>
      <c r="I1581" s="16" t="n">
        <f aca="false">H1581/2_Girdiler!$B$17</f>
        <v>0.9676418423718</v>
      </c>
      <c r="J1581" s="16" t="n">
        <f aca="false">D1581+I1581</f>
        <v>11.7327623959278</v>
      </c>
    </row>
    <row r="1582" customFormat="false" ht="15" hidden="false" customHeight="false" outlineLevel="0" collapsed="false">
      <c r="A1582" s="0" t="n">
        <v>1570</v>
      </c>
      <c r="B1582" s="7" t="n">
        <v>0.381687</v>
      </c>
      <c r="C1582" s="7" t="n">
        <v>0.572782</v>
      </c>
      <c r="D1582" s="16" t="n">
        <f aca="false">LOGINV(B1582,$B$7,$C$7)</f>
        <v>11.4500374347613</v>
      </c>
      <c r="E1582" s="16" t="n">
        <f aca="false">LOGINV(C1582,$B$8,$C$8)</f>
        <v>122.934712047438</v>
      </c>
      <c r="F1582" s="16" t="n">
        <f aca="false">$B$5/100*E1582*2_Girdiler!$B$14*2_Girdiler!$B$15*2_Girdiler!$B$16</f>
        <v>3.09303735511354</v>
      </c>
      <c r="G1582" s="16" t="n">
        <f aca="false">MIN(MATCH(F1582,2_Girdiler!$B$20:$I$20,1),7)</f>
        <v>1</v>
      </c>
      <c r="H1582" s="16" t="n">
        <f aca="false">IF(F1582&gt;=40,2_Girdiler!$I$21+(F1582-40)*(2_Girdiler!$I$21-2_Girdiler!$H$21)/(2_Girdiler!$I$20-2_Girdiler!$H$20),INDEX(2_Girdiler!$B$21:$I$21,G1582)+(F1582-INDEX(2_Girdiler!$B$20:$I$20,G1582))*(INDEX(2_Girdiler!$B$21:$I$21,G1582+1)-INDEX(2_Girdiler!$B$21:$I$21,G1582))/(INDEX(2_Girdiler!$B$20:$I$20,G1582+1)-INDEX(2_Girdiler!$B$20:$I$20,G1582)))</f>
        <v>6.80468218124978</v>
      </c>
      <c r="I1582" s="16" t="n">
        <f aca="false">H1582/2_Girdiler!$B$17</f>
        <v>2.72623484825713</v>
      </c>
      <c r="J1582" s="16" t="n">
        <f aca="false">D1582+I1582</f>
        <v>14.1762722830184</v>
      </c>
    </row>
    <row r="1583" customFormat="false" ht="15" hidden="false" customHeight="false" outlineLevel="0" collapsed="false">
      <c r="A1583" s="0" t="n">
        <v>1571</v>
      </c>
      <c r="B1583" s="7" t="n">
        <v>0.700681</v>
      </c>
      <c r="C1583" s="7" t="n">
        <v>0.389929</v>
      </c>
      <c r="D1583" s="16" t="n">
        <f aca="false">LOGINV(B1583,$B$7,$C$7)</f>
        <v>18.1594874016651</v>
      </c>
      <c r="E1583" s="16" t="n">
        <f aca="false">LOGINV(C1583,$B$8,$C$8)</f>
        <v>91.1775951713679</v>
      </c>
      <c r="F1583" s="16" t="n">
        <f aca="false">$B$5/100*E1583*2_Girdiler!$B$14*2_Girdiler!$B$15*2_Girdiler!$B$16</f>
        <v>2.29402829451162</v>
      </c>
      <c r="G1583" s="16" t="n">
        <f aca="false">MIN(MATCH(F1583,2_Girdiler!$B$20:$I$20,1),7)</f>
        <v>1</v>
      </c>
      <c r="H1583" s="16" t="n">
        <f aca="false">IF(F1583&gt;=40,2_Girdiler!$I$21+(F1583-40)*(2_Girdiler!$I$21-2_Girdiler!$H$21)/(2_Girdiler!$I$20-2_Girdiler!$H$20),INDEX(2_Girdiler!$B$21:$I$21,G1583)+(F1583-INDEX(2_Girdiler!$B$20:$I$20,G1583))*(INDEX(2_Girdiler!$B$21:$I$21,G1583+1)-INDEX(2_Girdiler!$B$21:$I$21,G1583))/(INDEX(2_Girdiler!$B$20:$I$20,G1583+1)-INDEX(2_Girdiler!$B$20:$I$20,G1583)))</f>
        <v>5.04686224792556</v>
      </c>
      <c r="I1583" s="16" t="n">
        <f aca="false">H1583/2_Girdiler!$B$17</f>
        <v>2.02198006727787</v>
      </c>
      <c r="J1583" s="16" t="n">
        <f aca="false">D1583+I1583</f>
        <v>20.1814674689429</v>
      </c>
    </row>
    <row r="1584" customFormat="false" ht="15" hidden="false" customHeight="false" outlineLevel="0" collapsed="false">
      <c r="A1584" s="0" t="n">
        <v>1572</v>
      </c>
      <c r="B1584" s="7" t="n">
        <v>0.599097</v>
      </c>
      <c r="C1584" s="7" t="n">
        <v>0.490684</v>
      </c>
      <c r="D1584" s="16" t="n">
        <f aca="false">LOGINV(B1584,$B$7,$C$7)</f>
        <v>15.5757192963348</v>
      </c>
      <c r="E1584" s="16" t="n">
        <f aca="false">LOGINV(C1584,$B$8,$C$8)</f>
        <v>107.571329870598</v>
      </c>
      <c r="F1584" s="16" t="n">
        <f aca="false">$B$5/100*E1584*2_Girdiler!$B$14*2_Girdiler!$B$15*2_Girdiler!$B$16</f>
        <v>2.70649465954426</v>
      </c>
      <c r="G1584" s="16" t="n">
        <f aca="false">MIN(MATCH(F1584,2_Girdiler!$B$20:$I$20,1),7)</f>
        <v>1</v>
      </c>
      <c r="H1584" s="16" t="n">
        <f aca="false">IF(F1584&gt;=40,2_Girdiler!$I$21+(F1584-40)*(2_Girdiler!$I$21-2_Girdiler!$H$21)/(2_Girdiler!$I$20-2_Girdiler!$H$20),INDEX(2_Girdiler!$B$21:$I$21,G1584)+(F1584-INDEX(2_Girdiler!$B$20:$I$20,G1584))*(INDEX(2_Girdiler!$B$21:$I$21,G1584+1)-INDEX(2_Girdiler!$B$21:$I$21,G1584))/(INDEX(2_Girdiler!$B$20:$I$20,G1584+1)-INDEX(2_Girdiler!$B$20:$I$20,G1584)))</f>
        <v>5.95428825099737</v>
      </c>
      <c r="I1584" s="16" t="n">
        <f aca="false">H1584/2_Girdiler!$B$17</f>
        <v>2.38553215184189</v>
      </c>
      <c r="J1584" s="16" t="n">
        <f aca="false">D1584+I1584</f>
        <v>17.9612514481767</v>
      </c>
    </row>
    <row r="1585" customFormat="false" ht="15" hidden="false" customHeight="false" outlineLevel="0" collapsed="false">
      <c r="A1585" s="0" t="n">
        <v>1573</v>
      </c>
      <c r="B1585" s="7" t="n">
        <v>0.766436</v>
      </c>
      <c r="C1585" s="7" t="n">
        <v>0.587743</v>
      </c>
      <c r="D1585" s="16" t="n">
        <f aca="false">LOGINV(B1585,$B$7,$C$7)</f>
        <v>20.3101129219258</v>
      </c>
      <c r="E1585" s="16" t="n">
        <f aca="false">LOGINV(C1585,$B$8,$C$8)</f>
        <v>126.0103630118</v>
      </c>
      <c r="F1585" s="16" t="n">
        <f aca="false">$B$5/100*E1585*2_Girdiler!$B$14*2_Girdiler!$B$15*2_Girdiler!$B$16</f>
        <v>3.17042073337688</v>
      </c>
      <c r="G1585" s="16" t="n">
        <f aca="false">MIN(MATCH(F1585,2_Girdiler!$B$20:$I$20,1),7)</f>
        <v>1</v>
      </c>
      <c r="H1585" s="16" t="n">
        <f aca="false">IF(F1585&gt;=40,2_Girdiler!$I$21+(F1585-40)*(2_Girdiler!$I$21-2_Girdiler!$H$21)/(2_Girdiler!$I$20-2_Girdiler!$H$20),INDEX(2_Girdiler!$B$21:$I$21,G1585)+(F1585-INDEX(2_Girdiler!$B$20:$I$20,G1585))*(INDEX(2_Girdiler!$B$21:$I$21,G1585+1)-INDEX(2_Girdiler!$B$21:$I$21,G1585))/(INDEX(2_Girdiler!$B$20:$I$20,G1585+1)-INDEX(2_Girdiler!$B$20:$I$20,G1585)))</f>
        <v>6.97492561342915</v>
      </c>
      <c r="I1585" s="16" t="n">
        <f aca="false">H1585/2_Girdiler!$B$17</f>
        <v>2.79444135153411</v>
      </c>
      <c r="J1585" s="16" t="n">
        <f aca="false">D1585+I1585</f>
        <v>23.10455427346</v>
      </c>
    </row>
    <row r="1586" customFormat="false" ht="15" hidden="false" customHeight="false" outlineLevel="0" collapsed="false">
      <c r="A1586" s="0" t="n">
        <v>1574</v>
      </c>
      <c r="B1586" s="7" t="n">
        <v>0.437836</v>
      </c>
      <c r="C1586" s="7" t="n">
        <v>0.638509</v>
      </c>
      <c r="D1586" s="16" t="n">
        <f aca="false">LOGINV(B1586,$B$7,$C$7)</f>
        <v>12.4110883499159</v>
      </c>
      <c r="E1586" s="16" t="n">
        <f aca="false">LOGINV(C1586,$B$8,$C$8)</f>
        <v>137.282864025455</v>
      </c>
      <c r="F1586" s="16" t="n">
        <f aca="false">$B$5/100*E1586*2_Girdiler!$B$14*2_Girdiler!$B$15*2_Girdiler!$B$16</f>
        <v>3.45403685888044</v>
      </c>
      <c r="G1586" s="16" t="n">
        <f aca="false">MIN(MATCH(F1586,2_Girdiler!$B$20:$I$20,1),7)</f>
        <v>1</v>
      </c>
      <c r="H1586" s="16" t="n">
        <f aca="false">IF(F1586&gt;=40,2_Girdiler!$I$21+(F1586-40)*(2_Girdiler!$I$21-2_Girdiler!$H$21)/(2_Girdiler!$I$20-2_Girdiler!$H$20),INDEX(2_Girdiler!$B$21:$I$21,G1586)+(F1586-INDEX(2_Girdiler!$B$20:$I$20,G1586))*(INDEX(2_Girdiler!$B$21:$I$21,G1586+1)-INDEX(2_Girdiler!$B$21:$I$21,G1586))/(INDEX(2_Girdiler!$B$20:$I$20,G1586+1)-INDEX(2_Girdiler!$B$20:$I$20,G1586)))</f>
        <v>7.59888108953696</v>
      </c>
      <c r="I1586" s="16" t="n">
        <f aca="false">H1586/2_Girdiler!$B$17</f>
        <v>3.04442351343628</v>
      </c>
      <c r="J1586" s="16" t="n">
        <f aca="false">D1586+I1586</f>
        <v>15.4555118633522</v>
      </c>
    </row>
    <row r="1587" customFormat="false" ht="15" hidden="false" customHeight="false" outlineLevel="0" collapsed="false">
      <c r="A1587" s="0" t="n">
        <v>1575</v>
      </c>
      <c r="B1587" s="7" t="n">
        <v>0.290963</v>
      </c>
      <c r="C1587" s="7" t="n">
        <v>0.908826</v>
      </c>
      <c r="D1587" s="16" t="n">
        <f aca="false">LOGINV(B1587,$B$7,$C$7)</f>
        <v>9.9633191777277</v>
      </c>
      <c r="E1587" s="16" t="n">
        <f aca="false">LOGINV(C1587,$B$8,$C$8)</f>
        <v>258.279475788007</v>
      </c>
      <c r="F1587" s="16" t="n">
        <f aca="false">$B$5/100*E1587*2_Girdiler!$B$14*2_Girdiler!$B$15*2_Girdiler!$B$16</f>
        <v>6.49831161082627</v>
      </c>
      <c r="G1587" s="16" t="n">
        <f aca="false">MIN(MATCH(F1587,2_Girdiler!$B$20:$I$20,1),7)</f>
        <v>2</v>
      </c>
      <c r="H1587" s="16" t="n">
        <f aca="false">IF(F1587&gt;=40,2_Girdiler!$I$21+(F1587-40)*(2_Girdiler!$I$21-2_Girdiler!$H$21)/(2_Girdiler!$I$20-2_Girdiler!$H$20),INDEX(2_Girdiler!$B$21:$I$21,G1587)+(F1587-INDEX(2_Girdiler!$B$20:$I$20,G1587))*(INDEX(2_Girdiler!$B$21:$I$21,G1587+1)-INDEX(2_Girdiler!$B$21:$I$21,G1587))/(INDEX(2_Girdiler!$B$20:$I$20,G1587+1)-INDEX(2_Girdiler!$B$20:$I$20,G1587)))</f>
        <v>13.397298577322</v>
      </c>
      <c r="I1587" s="16" t="n">
        <f aca="false">H1587/2_Girdiler!$B$17</f>
        <v>5.36750744283735</v>
      </c>
      <c r="J1587" s="16" t="n">
        <f aca="false">D1587+I1587</f>
        <v>15.330826620565</v>
      </c>
    </row>
    <row r="1588" customFormat="false" ht="15" hidden="false" customHeight="false" outlineLevel="0" collapsed="false">
      <c r="A1588" s="0" t="n">
        <v>1576</v>
      </c>
      <c r="B1588" s="7" t="n">
        <v>0.903376</v>
      </c>
      <c r="C1588" s="7" t="n">
        <v>0.233432</v>
      </c>
      <c r="D1588" s="16" t="n">
        <f aca="false">LOGINV(B1588,$B$7,$C$7)</f>
        <v>27.9661381123093</v>
      </c>
      <c r="E1588" s="16" t="n">
        <f aca="false">LOGINV(C1588,$B$8,$C$8)</f>
        <v>68.2767375113266</v>
      </c>
      <c r="F1588" s="16" t="n">
        <f aca="false">$B$5/100*E1588*2_Girdiler!$B$14*2_Girdiler!$B$15*2_Girdiler!$B$16</f>
        <v>1.71784271578498</v>
      </c>
      <c r="G1588" s="16" t="n">
        <f aca="false">MIN(MATCH(F1588,2_Girdiler!$B$20:$I$20,1),7)</f>
        <v>1</v>
      </c>
      <c r="H1588" s="16" t="n">
        <f aca="false">IF(F1588&gt;=40,2_Girdiler!$I$21+(F1588-40)*(2_Girdiler!$I$21-2_Girdiler!$H$21)/(2_Girdiler!$I$20-2_Girdiler!$H$20),INDEX(2_Girdiler!$B$21:$I$21,G1588)+(F1588-INDEX(2_Girdiler!$B$20:$I$20,G1588))*(INDEX(2_Girdiler!$B$21:$I$21,G1588+1)-INDEX(2_Girdiler!$B$21:$I$21,G1588))/(INDEX(2_Girdiler!$B$20:$I$20,G1588+1)-INDEX(2_Girdiler!$B$20:$I$20,G1588)))</f>
        <v>3.77925397472695</v>
      </c>
      <c r="I1588" s="16" t="n">
        <f aca="false">H1588/2_Girdiler!$B$17</f>
        <v>1.51412418859253</v>
      </c>
      <c r="J1588" s="16" t="n">
        <f aca="false">D1588+I1588</f>
        <v>29.4802623009018</v>
      </c>
    </row>
    <row r="1589" customFormat="false" ht="15" hidden="false" customHeight="false" outlineLevel="0" collapsed="false">
      <c r="A1589" s="0" t="n">
        <v>1577</v>
      </c>
      <c r="B1589" s="7" t="n">
        <v>0.706067</v>
      </c>
      <c r="C1589" s="7" t="n">
        <v>0.1308</v>
      </c>
      <c r="D1589" s="16" t="n">
        <f aca="false">LOGINV(B1589,$B$7,$C$7)</f>
        <v>18.3177836463296</v>
      </c>
      <c r="E1589" s="16" t="n">
        <f aca="false">LOGINV(C1589,$B$8,$C$8)</f>
        <v>52.9093217854736</v>
      </c>
      <c r="F1589" s="16" t="n">
        <f aca="false">$B$5/100*E1589*2_Girdiler!$B$14*2_Girdiler!$B$15*2_Girdiler!$B$16</f>
        <v>1.33119853612251</v>
      </c>
      <c r="G1589" s="16" t="n">
        <f aca="false">MIN(MATCH(F1589,2_Girdiler!$B$20:$I$20,1),7)</f>
        <v>1</v>
      </c>
      <c r="H1589" s="16" t="n">
        <f aca="false">IF(F1589&gt;=40,2_Girdiler!$I$21+(F1589-40)*(2_Girdiler!$I$21-2_Girdiler!$H$21)/(2_Girdiler!$I$20-2_Girdiler!$H$20),INDEX(2_Girdiler!$B$21:$I$21,G1589)+(F1589-INDEX(2_Girdiler!$B$20:$I$20,G1589))*(INDEX(2_Girdiler!$B$21:$I$21,G1589+1)-INDEX(2_Girdiler!$B$21:$I$21,G1589))/(INDEX(2_Girdiler!$B$20:$I$20,G1589+1)-INDEX(2_Girdiler!$B$20:$I$20,G1589)))</f>
        <v>2.92863677946953</v>
      </c>
      <c r="I1589" s="16" t="n">
        <f aca="false">H1589/2_Girdiler!$B$17</f>
        <v>1.1733320430567</v>
      </c>
      <c r="J1589" s="16" t="n">
        <f aca="false">D1589+I1589</f>
        <v>19.4911156893863</v>
      </c>
    </row>
    <row r="1590" customFormat="false" ht="15" hidden="false" customHeight="false" outlineLevel="0" collapsed="false">
      <c r="A1590" s="0" t="n">
        <v>1578</v>
      </c>
      <c r="B1590" s="7" t="n">
        <v>0.63641</v>
      </c>
      <c r="C1590" s="7" t="n">
        <v>0.996818</v>
      </c>
      <c r="D1590" s="16" t="n">
        <f aca="false">LOGINV(B1590,$B$7,$C$7)</f>
        <v>16.4490095718109</v>
      </c>
      <c r="E1590" s="16" t="n">
        <f aca="false">LOGINV(C1590,$B$8,$C$8)</f>
        <v>635.504525282589</v>
      </c>
      <c r="F1590" s="16" t="n">
        <f aca="false">$B$5/100*E1590*2_Girdiler!$B$14*2_Girdiler!$B$15*2_Girdiler!$B$16</f>
        <v>15.9892938561099</v>
      </c>
      <c r="G1590" s="16" t="n">
        <f aca="false">MIN(MATCH(F1590,2_Girdiler!$B$20:$I$20,1),7)</f>
        <v>4</v>
      </c>
      <c r="H1590" s="16" t="n">
        <f aca="false">IF(F1590&gt;=40,2_Girdiler!$I$21+(F1590-40)*(2_Girdiler!$I$21-2_Girdiler!$H$21)/(2_Girdiler!$I$20-2_Girdiler!$H$20),INDEX(2_Girdiler!$B$21:$I$21,G1590)+(F1590-INDEX(2_Girdiler!$B$20:$I$20,G1590))*(INDEX(2_Girdiler!$B$21:$I$21,G1590+1)-INDEX(2_Girdiler!$B$21:$I$21,G1590))/(INDEX(2_Girdiler!$B$20:$I$20,G1590+1)-INDEX(2_Girdiler!$B$20:$I$20,G1590)))</f>
        <v>23.994646928055</v>
      </c>
      <c r="I1590" s="16" t="n">
        <f aca="false">H1590/2_Girdiler!$B$17</f>
        <v>9.61323995515023</v>
      </c>
      <c r="J1590" s="16" t="n">
        <f aca="false">D1590+I1590</f>
        <v>26.0622495269611</v>
      </c>
    </row>
    <row r="1591" customFormat="false" ht="15" hidden="false" customHeight="false" outlineLevel="0" collapsed="false">
      <c r="A1591" s="0" t="n">
        <v>1579</v>
      </c>
      <c r="B1591" s="7" t="n">
        <v>0.667159</v>
      </c>
      <c r="C1591" s="7" t="n">
        <v>0.526004</v>
      </c>
      <c r="D1591" s="16" t="n">
        <f aca="false">LOGINV(B1591,$B$7,$C$7)</f>
        <v>17.2298331384539</v>
      </c>
      <c r="E1591" s="16" t="n">
        <f aca="false">LOGINV(C1591,$B$8,$C$8)</f>
        <v>113.901511089204</v>
      </c>
      <c r="F1591" s="16" t="n">
        <f aca="false">$B$5/100*E1591*2_Girdiler!$B$14*2_Girdiler!$B$15*2_Girdiler!$B$16</f>
        <v>2.86576201900438</v>
      </c>
      <c r="G1591" s="16" t="n">
        <f aca="false">MIN(MATCH(F1591,2_Girdiler!$B$20:$I$20,1),7)</f>
        <v>1</v>
      </c>
      <c r="H1591" s="16" t="n">
        <f aca="false">IF(F1591&gt;=40,2_Girdiler!$I$21+(F1591-40)*(2_Girdiler!$I$21-2_Girdiler!$H$21)/(2_Girdiler!$I$20-2_Girdiler!$H$20),INDEX(2_Girdiler!$B$21:$I$21,G1591)+(F1591-INDEX(2_Girdiler!$B$20:$I$20,G1591))*(INDEX(2_Girdiler!$B$21:$I$21,G1591+1)-INDEX(2_Girdiler!$B$21:$I$21,G1591))/(INDEX(2_Girdiler!$B$20:$I$20,G1591+1)-INDEX(2_Girdiler!$B$20:$I$20,G1591)))</f>
        <v>6.30467644180964</v>
      </c>
      <c r="I1591" s="16" t="n">
        <f aca="false">H1591/2_Girdiler!$B$17</f>
        <v>2.52591203598142</v>
      </c>
      <c r="J1591" s="16" t="n">
        <f aca="false">D1591+I1591</f>
        <v>19.7557451744353</v>
      </c>
    </row>
    <row r="1592" customFormat="false" ht="15" hidden="false" customHeight="false" outlineLevel="0" collapsed="false">
      <c r="A1592" s="0" t="n">
        <v>1580</v>
      </c>
      <c r="B1592" s="7" t="n">
        <v>0.344702</v>
      </c>
      <c r="C1592" s="7" t="n">
        <v>0.991105</v>
      </c>
      <c r="D1592" s="16" t="n">
        <f aca="false">LOGINV(B1592,$B$7,$C$7)</f>
        <v>10.8376618702725</v>
      </c>
      <c r="E1592" s="16" t="n">
        <f aca="false">LOGINV(C1592,$B$8,$C$8)</f>
        <v>504.232946238145</v>
      </c>
      <c r="F1592" s="16" t="n">
        <f aca="false">$B$5/100*E1592*2_Girdiler!$B$14*2_Girdiler!$B$15*2_Girdiler!$B$16</f>
        <v>12.6865009273517</v>
      </c>
      <c r="G1592" s="16" t="n">
        <f aca="false">MIN(MATCH(F1592,2_Girdiler!$B$20:$I$20,1),7)</f>
        <v>3</v>
      </c>
      <c r="H1592" s="16" t="n">
        <f aca="false">IF(F1592&gt;=40,2_Girdiler!$I$21+(F1592-40)*(2_Girdiler!$I$21-2_Girdiler!$H$21)/(2_Girdiler!$I$20-2_Girdiler!$H$20),INDEX(2_Girdiler!$B$21:$I$21,G1592)+(F1592-INDEX(2_Girdiler!$B$20:$I$20,G1592))*(INDEX(2_Girdiler!$B$21:$I$21,G1592+1)-INDEX(2_Girdiler!$B$21:$I$21,G1592))/(INDEX(2_Girdiler!$B$20:$I$20,G1592+1)-INDEX(2_Girdiler!$B$20:$I$20,G1592)))</f>
        <v>21.4178508346166</v>
      </c>
      <c r="I1592" s="16" t="n">
        <f aca="false">H1592/2_Girdiler!$B$17</f>
        <v>8.58086972540728</v>
      </c>
      <c r="J1592" s="16" t="n">
        <f aca="false">D1592+I1592</f>
        <v>19.4185315956798</v>
      </c>
    </row>
    <row r="1593" customFormat="false" ht="15" hidden="false" customHeight="false" outlineLevel="0" collapsed="false">
      <c r="A1593" s="0" t="n">
        <v>1581</v>
      </c>
      <c r="B1593" s="7" t="n">
        <v>0.377679</v>
      </c>
      <c r="C1593" s="7" t="n">
        <v>0.383318</v>
      </c>
      <c r="D1593" s="16" t="n">
        <f aca="false">LOGINV(B1593,$B$7,$C$7)</f>
        <v>11.3830343850613</v>
      </c>
      <c r="E1593" s="16" t="n">
        <f aca="false">LOGINV(C1593,$B$8,$C$8)</f>
        <v>90.1665836416697</v>
      </c>
      <c r="F1593" s="16" t="n">
        <f aca="false">$B$5/100*E1593*2_Girdiler!$B$14*2_Girdiler!$B$15*2_Girdiler!$B$16</f>
        <v>2.26859124442441</v>
      </c>
      <c r="G1593" s="16" t="n">
        <f aca="false">MIN(MATCH(F1593,2_Girdiler!$B$20:$I$20,1),7)</f>
        <v>1</v>
      </c>
      <c r="H1593" s="16" t="n">
        <f aca="false">IF(F1593&gt;=40,2_Girdiler!$I$21+(F1593-40)*(2_Girdiler!$I$21-2_Girdiler!$H$21)/(2_Girdiler!$I$20-2_Girdiler!$H$20),INDEX(2_Girdiler!$B$21:$I$21,G1593)+(F1593-INDEX(2_Girdiler!$B$20:$I$20,G1593))*(INDEX(2_Girdiler!$B$21:$I$21,G1593+1)-INDEX(2_Girdiler!$B$21:$I$21,G1593))/(INDEX(2_Girdiler!$B$20:$I$20,G1593+1)-INDEX(2_Girdiler!$B$20:$I$20,G1593)))</f>
        <v>4.9909007377337</v>
      </c>
      <c r="I1593" s="16" t="n">
        <f aca="false">H1593/2_Girdiler!$B$17</f>
        <v>1.99955959043818</v>
      </c>
      <c r="J1593" s="16" t="n">
        <f aca="false">D1593+I1593</f>
        <v>13.3825939754995</v>
      </c>
    </row>
    <row r="1594" customFormat="false" ht="15" hidden="false" customHeight="false" outlineLevel="0" collapsed="false">
      <c r="A1594" s="0" t="n">
        <v>1582</v>
      </c>
      <c r="B1594" s="7" t="n">
        <v>0.499044</v>
      </c>
      <c r="C1594" s="7" t="n">
        <v>0.759911</v>
      </c>
      <c r="D1594" s="16" t="n">
        <f aca="false">LOGINV(B1594,$B$7,$C$7)</f>
        <v>13.523978305332</v>
      </c>
      <c r="E1594" s="16" t="n">
        <f aca="false">LOGINV(C1594,$B$8,$C$8)</f>
        <v>172.25270187998</v>
      </c>
      <c r="F1594" s="16" t="n">
        <f aca="false">$B$5/100*E1594*2_Girdiler!$B$14*2_Girdiler!$B$15*2_Girdiler!$B$16</f>
        <v>4.33387797930031</v>
      </c>
      <c r="G1594" s="16" t="n">
        <f aca="false">MIN(MATCH(F1594,2_Girdiler!$B$20:$I$20,1),7)</f>
        <v>1</v>
      </c>
      <c r="H1594" s="16" t="n">
        <f aca="false">IF(F1594&gt;=40,2_Girdiler!$I$21+(F1594-40)*(2_Girdiler!$I$21-2_Girdiler!$H$21)/(2_Girdiler!$I$20-2_Girdiler!$H$20),INDEX(2_Girdiler!$B$21:$I$21,G1594)+(F1594-INDEX(2_Girdiler!$B$20:$I$20,G1594))*(INDEX(2_Girdiler!$B$21:$I$21,G1594+1)-INDEX(2_Girdiler!$B$21:$I$21,G1594))/(INDEX(2_Girdiler!$B$20:$I$20,G1594+1)-INDEX(2_Girdiler!$B$20:$I$20,G1594)))</f>
        <v>9.53453155446067</v>
      </c>
      <c r="I1594" s="16" t="n">
        <f aca="false">H1594/2_Girdiler!$B$17</f>
        <v>3.81992450098585</v>
      </c>
      <c r="J1594" s="16" t="n">
        <f aca="false">D1594+I1594</f>
        <v>17.3439028063179</v>
      </c>
    </row>
    <row r="1595" customFormat="false" ht="15" hidden="false" customHeight="false" outlineLevel="0" collapsed="false">
      <c r="A1595" s="0" t="n">
        <v>1583</v>
      </c>
      <c r="B1595" s="7" t="n">
        <v>0.107079</v>
      </c>
      <c r="C1595" s="7" t="n">
        <v>0.2689</v>
      </c>
      <c r="D1595" s="16" t="n">
        <f aca="false">LOGINV(B1595,$B$7,$C$7)</f>
        <v>6.77602398663772</v>
      </c>
      <c r="E1595" s="16" t="n">
        <f aca="false">LOGINV(C1595,$B$8,$C$8)</f>
        <v>73.3695242023922</v>
      </c>
      <c r="F1595" s="16" t="n">
        <f aca="false">$B$5/100*E1595*2_Girdiler!$B$14*2_Girdiler!$B$15*2_Girdiler!$B$16</f>
        <v>1.84597722893219</v>
      </c>
      <c r="G1595" s="16" t="n">
        <f aca="false">MIN(MATCH(F1595,2_Girdiler!$B$20:$I$20,1),7)</f>
        <v>1</v>
      </c>
      <c r="H1595" s="16" t="n">
        <f aca="false">IF(F1595&gt;=40,2_Girdiler!$I$21+(F1595-40)*(2_Girdiler!$I$21-2_Girdiler!$H$21)/(2_Girdiler!$I$20-2_Girdiler!$H$20),INDEX(2_Girdiler!$B$21:$I$21,G1595)+(F1595-INDEX(2_Girdiler!$B$20:$I$20,G1595))*(INDEX(2_Girdiler!$B$21:$I$21,G1595+1)-INDEX(2_Girdiler!$B$21:$I$21,G1595))/(INDEX(2_Girdiler!$B$20:$I$20,G1595+1)-INDEX(2_Girdiler!$B$20:$I$20,G1595)))</f>
        <v>4.06114990365081</v>
      </c>
      <c r="I1595" s="16" t="n">
        <f aca="false">H1595/2_Girdiler!$B$17</f>
        <v>1.62706326268061</v>
      </c>
      <c r="J1595" s="16" t="n">
        <f aca="false">D1595+I1595</f>
        <v>8.40308724931833</v>
      </c>
    </row>
    <row r="1596" customFormat="false" ht="15" hidden="false" customHeight="false" outlineLevel="0" collapsed="false">
      <c r="A1596" s="0" t="n">
        <v>1584</v>
      </c>
      <c r="B1596" s="7" t="n">
        <v>0.578113</v>
      </c>
      <c r="C1596" s="7" t="n">
        <v>0.187642</v>
      </c>
      <c r="D1596" s="16" t="n">
        <f aca="false">LOGINV(B1596,$B$7,$C$7)</f>
        <v>15.1143698116151</v>
      </c>
      <c r="E1596" s="16" t="n">
        <f aca="false">LOGINV(C1596,$B$8,$C$8)</f>
        <v>61.6156848608115</v>
      </c>
      <c r="F1596" s="16" t="n">
        <f aca="false">$B$5/100*E1596*2_Girdiler!$B$14*2_Girdiler!$B$15*2_Girdiler!$B$16</f>
        <v>1.55025063109802</v>
      </c>
      <c r="G1596" s="16" t="n">
        <f aca="false">MIN(MATCH(F1596,2_Girdiler!$B$20:$I$20,1),7)</f>
        <v>1</v>
      </c>
      <c r="H1596" s="16" t="n">
        <f aca="false">IF(F1596&gt;=40,2_Girdiler!$I$21+(F1596-40)*(2_Girdiler!$I$21-2_Girdiler!$H$21)/(2_Girdiler!$I$20-2_Girdiler!$H$20),INDEX(2_Girdiler!$B$21:$I$21,G1596)+(F1596-INDEX(2_Girdiler!$B$20:$I$20,G1596))*(INDEX(2_Girdiler!$B$21:$I$21,G1596+1)-INDEX(2_Girdiler!$B$21:$I$21,G1596))/(INDEX(2_Girdiler!$B$20:$I$20,G1596+1)-INDEX(2_Girdiler!$B$20:$I$20,G1596)))</f>
        <v>3.41055138841564</v>
      </c>
      <c r="I1596" s="16" t="n">
        <f aca="false">H1596/2_Girdiler!$B$17</f>
        <v>1.36640680625627</v>
      </c>
      <c r="J1596" s="16" t="n">
        <f aca="false">D1596+I1596</f>
        <v>16.4807766178713</v>
      </c>
    </row>
    <row r="1597" customFormat="false" ht="15" hidden="false" customHeight="false" outlineLevel="0" collapsed="false">
      <c r="A1597" s="0" t="n">
        <v>1585</v>
      </c>
      <c r="B1597" s="7" t="n">
        <v>0.527729</v>
      </c>
      <c r="C1597" s="7" t="n">
        <v>0.646938</v>
      </c>
      <c r="D1597" s="16" t="n">
        <f aca="false">LOGINV(B1597,$B$7,$C$7)</f>
        <v>14.0774476178454</v>
      </c>
      <c r="E1597" s="16" t="n">
        <f aca="false">LOGINV(C1597,$B$8,$C$8)</f>
        <v>139.299412867319</v>
      </c>
      <c r="F1597" s="16" t="n">
        <f aca="false">$B$5/100*E1597*2_Girdiler!$B$14*2_Girdiler!$B$15*2_Girdiler!$B$16</f>
        <v>3.50477322774174</v>
      </c>
      <c r="G1597" s="16" t="n">
        <f aca="false">MIN(MATCH(F1597,2_Girdiler!$B$20:$I$20,1),7)</f>
        <v>1</v>
      </c>
      <c r="H1597" s="16" t="n">
        <f aca="false">IF(F1597&gt;=40,2_Girdiler!$I$21+(F1597-40)*(2_Girdiler!$I$21-2_Girdiler!$H$21)/(2_Girdiler!$I$20-2_Girdiler!$H$20),INDEX(2_Girdiler!$B$21:$I$21,G1597)+(F1597-INDEX(2_Girdiler!$B$20:$I$20,G1597))*(INDEX(2_Girdiler!$B$21:$I$21,G1597+1)-INDEX(2_Girdiler!$B$21:$I$21,G1597))/(INDEX(2_Girdiler!$B$20:$I$20,G1597+1)-INDEX(2_Girdiler!$B$20:$I$20,G1597)))</f>
        <v>7.71050110103184</v>
      </c>
      <c r="I1597" s="16" t="n">
        <f aca="false">H1597/2_Girdiler!$B$17</f>
        <v>3.08914306932365</v>
      </c>
      <c r="J1597" s="16" t="n">
        <f aca="false">D1597+I1597</f>
        <v>17.166590687169</v>
      </c>
    </row>
    <row r="1598" customFormat="false" ht="15" hidden="false" customHeight="false" outlineLevel="0" collapsed="false">
      <c r="A1598" s="0" t="n">
        <v>1586</v>
      </c>
      <c r="B1598" s="7" t="n">
        <v>0.238668</v>
      </c>
      <c r="C1598" s="7" t="n">
        <v>0.273829</v>
      </c>
      <c r="D1598" s="16" t="n">
        <f aca="false">LOGINV(B1598,$B$7,$C$7)</f>
        <v>9.11311904169931</v>
      </c>
      <c r="E1598" s="16" t="n">
        <f aca="false">LOGINV(C1598,$B$8,$C$8)</f>
        <v>74.0771567733935</v>
      </c>
      <c r="F1598" s="16" t="n">
        <f aca="false">$B$5/100*E1598*2_Girdiler!$B$14*2_Girdiler!$B$15*2_Girdiler!$B$16</f>
        <v>1.86378126441858</v>
      </c>
      <c r="G1598" s="16" t="n">
        <f aca="false">MIN(MATCH(F1598,2_Girdiler!$B$20:$I$20,1),7)</f>
        <v>1</v>
      </c>
      <c r="H1598" s="16" t="n">
        <f aca="false">IF(F1598&gt;=40,2_Girdiler!$I$21+(F1598-40)*(2_Girdiler!$I$21-2_Girdiler!$H$21)/(2_Girdiler!$I$20-2_Girdiler!$H$20),INDEX(2_Girdiler!$B$21:$I$21,G1598)+(F1598-INDEX(2_Girdiler!$B$20:$I$20,G1598))*(INDEX(2_Girdiler!$B$21:$I$21,G1598+1)-INDEX(2_Girdiler!$B$21:$I$21,G1598))/(INDEX(2_Girdiler!$B$20:$I$20,G1598+1)-INDEX(2_Girdiler!$B$20:$I$20,G1598)))</f>
        <v>4.10031878172088</v>
      </c>
      <c r="I1598" s="16" t="n">
        <f aca="false">H1598/2_Girdiler!$B$17</f>
        <v>1.64275592216381</v>
      </c>
      <c r="J1598" s="16" t="n">
        <f aca="false">D1598+I1598</f>
        <v>10.7558749638631</v>
      </c>
    </row>
    <row r="1599" customFormat="false" ht="15" hidden="false" customHeight="false" outlineLevel="0" collapsed="false">
      <c r="A1599" s="0" t="n">
        <v>1587</v>
      </c>
      <c r="B1599" s="7" t="n">
        <v>0.649344</v>
      </c>
      <c r="C1599" s="7" t="n">
        <v>0.431235</v>
      </c>
      <c r="D1599" s="16" t="n">
        <f aca="false">LOGINV(B1599,$B$7,$C$7)</f>
        <v>16.7699865463744</v>
      </c>
      <c r="E1599" s="16" t="n">
        <f aca="false">LOGINV(C1599,$B$8,$C$8)</f>
        <v>97.6518492289395</v>
      </c>
      <c r="F1599" s="16" t="n">
        <f aca="false">$B$5/100*E1599*2_Girdiler!$B$14*2_Girdiler!$B$15*2_Girdiler!$B$16</f>
        <v>2.45692052660012</v>
      </c>
      <c r="G1599" s="16" t="n">
        <f aca="false">MIN(MATCH(F1599,2_Girdiler!$B$20:$I$20,1),7)</f>
        <v>1</v>
      </c>
      <c r="H1599" s="16" t="n">
        <f aca="false">IF(F1599&gt;=40,2_Girdiler!$I$21+(F1599-40)*(2_Girdiler!$I$21-2_Girdiler!$H$21)/(2_Girdiler!$I$20-2_Girdiler!$H$20),INDEX(2_Girdiler!$B$21:$I$21,G1599)+(F1599-INDEX(2_Girdiler!$B$20:$I$20,G1599))*(INDEX(2_Girdiler!$B$21:$I$21,G1599+1)-INDEX(2_Girdiler!$B$21:$I$21,G1599))/(INDEX(2_Girdiler!$B$20:$I$20,G1599+1)-INDEX(2_Girdiler!$B$20:$I$20,G1599)))</f>
        <v>5.40522515852026</v>
      </c>
      <c r="I1599" s="16" t="n">
        <f aca="false">H1599/2_Girdiler!$B$17</f>
        <v>2.16555495133023</v>
      </c>
      <c r="J1599" s="16" t="n">
        <f aca="false">D1599+I1599</f>
        <v>18.9355414977047</v>
      </c>
    </row>
    <row r="1600" customFormat="false" ht="15" hidden="false" customHeight="false" outlineLevel="0" collapsed="false">
      <c r="A1600" s="0" t="n">
        <v>1588</v>
      </c>
      <c r="B1600" s="7" t="n">
        <v>0.374367</v>
      </c>
      <c r="C1600" s="7" t="n">
        <v>0.928926</v>
      </c>
      <c r="D1600" s="16" t="n">
        <f aca="false">LOGINV(B1600,$B$7,$C$7)</f>
        <v>11.327797819388</v>
      </c>
      <c r="E1600" s="16" t="n">
        <f aca="false">LOGINV(C1600,$B$8,$C$8)</f>
        <v>281.665174741741</v>
      </c>
      <c r="F1600" s="16" t="n">
        <f aca="false">$B$5/100*E1600*2_Girdiler!$B$14*2_Girdiler!$B$15*2_Girdiler!$B$16</f>
        <v>7.08669579650219</v>
      </c>
      <c r="G1600" s="16" t="n">
        <f aca="false">MIN(MATCH(F1600,2_Girdiler!$B$20:$I$20,1),7)</f>
        <v>2</v>
      </c>
      <c r="H1600" s="16" t="n">
        <f aca="false">IF(F1600&gt;=40,2_Girdiler!$I$21+(F1600-40)*(2_Girdiler!$I$21-2_Girdiler!$H$21)/(2_Girdiler!$I$20-2_Girdiler!$H$20),INDEX(2_Girdiler!$B$21:$I$21,G1600)+(F1600-INDEX(2_Girdiler!$B$20:$I$20,G1600))*(INDEX(2_Girdiler!$B$21:$I$21,G1600+1)-INDEX(2_Girdiler!$B$21:$I$21,G1600))/(INDEX(2_Girdiler!$B$20:$I$20,G1600+1)-INDEX(2_Girdiler!$B$20:$I$20,G1600)))</f>
        <v>14.3387132744035</v>
      </c>
      <c r="I1600" s="16" t="n">
        <f aca="false">H1600/2_Girdiler!$B$17</f>
        <v>5.74467679262961</v>
      </c>
      <c r="J1600" s="16" t="n">
        <f aca="false">D1600+I1600</f>
        <v>17.0724746120177</v>
      </c>
    </row>
    <row r="1601" customFormat="false" ht="15" hidden="false" customHeight="false" outlineLevel="0" collapsed="false">
      <c r="A1601" s="0" t="n">
        <v>1589</v>
      </c>
      <c r="B1601" s="7" t="n">
        <v>0.624488</v>
      </c>
      <c r="C1601" s="7" t="n">
        <v>0.221357</v>
      </c>
      <c r="D1601" s="16" t="n">
        <f aca="false">LOGINV(B1601,$B$7,$C$7)</f>
        <v>16.1619081718363</v>
      </c>
      <c r="E1601" s="16" t="n">
        <f aca="false">LOGINV(C1601,$B$8,$C$8)</f>
        <v>66.5352245182526</v>
      </c>
      <c r="F1601" s="16" t="n">
        <f aca="false">$B$5/100*E1601*2_Girdiler!$B$14*2_Girdiler!$B$15*2_Girdiler!$B$16</f>
        <v>1.67402624887924</v>
      </c>
      <c r="G1601" s="16" t="n">
        <f aca="false">MIN(MATCH(F1601,2_Girdiler!$B$20:$I$20,1),7)</f>
        <v>1</v>
      </c>
      <c r="H1601" s="16" t="n">
        <f aca="false">IF(F1601&gt;=40,2_Girdiler!$I$21+(F1601-40)*(2_Girdiler!$I$21-2_Girdiler!$H$21)/(2_Girdiler!$I$20-2_Girdiler!$H$20),INDEX(2_Girdiler!$B$21:$I$21,G1601)+(F1601-INDEX(2_Girdiler!$B$20:$I$20,G1601))*(INDEX(2_Girdiler!$B$21:$I$21,G1601+1)-INDEX(2_Girdiler!$B$21:$I$21,G1601))/(INDEX(2_Girdiler!$B$20:$I$20,G1601+1)-INDEX(2_Girdiler!$B$20:$I$20,G1601)))</f>
        <v>3.68285774753432</v>
      </c>
      <c r="I1601" s="16" t="n">
        <f aca="false">H1601/2_Girdiler!$B$17</f>
        <v>1.47550390526215</v>
      </c>
      <c r="J1601" s="16" t="n">
        <f aca="false">D1601+I1601</f>
        <v>17.6374120770984</v>
      </c>
    </row>
    <row r="1602" customFormat="false" ht="15" hidden="false" customHeight="false" outlineLevel="0" collapsed="false">
      <c r="A1602" s="0" t="n">
        <v>1590</v>
      </c>
      <c r="B1602" s="7" t="n">
        <v>0.219177</v>
      </c>
      <c r="C1602" s="7" t="n">
        <v>0.592717</v>
      </c>
      <c r="D1602" s="16" t="n">
        <f aca="false">LOGINV(B1602,$B$7,$C$7)</f>
        <v>8.79187963938557</v>
      </c>
      <c r="E1602" s="16" t="n">
        <f aca="false">LOGINV(C1602,$B$8,$C$8)</f>
        <v>127.055559985822</v>
      </c>
      <c r="F1602" s="16" t="n">
        <f aca="false">$B$5/100*E1602*2_Girdiler!$B$14*2_Girdiler!$B$15*2_Girdiler!$B$16</f>
        <v>3.19671788924327</v>
      </c>
      <c r="G1602" s="16" t="n">
        <f aca="false">MIN(MATCH(F1602,2_Girdiler!$B$20:$I$20,1),7)</f>
        <v>1</v>
      </c>
      <c r="H1602" s="16" t="n">
        <f aca="false">IF(F1602&gt;=40,2_Girdiler!$I$21+(F1602-40)*(2_Girdiler!$I$21-2_Girdiler!$H$21)/(2_Girdiler!$I$20-2_Girdiler!$H$20),INDEX(2_Girdiler!$B$21:$I$21,G1602)+(F1602-INDEX(2_Girdiler!$B$20:$I$20,G1602))*(INDEX(2_Girdiler!$B$21:$I$21,G1602+1)-INDEX(2_Girdiler!$B$21:$I$21,G1602))/(INDEX(2_Girdiler!$B$20:$I$20,G1602+1)-INDEX(2_Girdiler!$B$20:$I$20,G1602)))</f>
        <v>7.0327793563352</v>
      </c>
      <c r="I1602" s="16" t="n">
        <f aca="false">H1602/2_Girdiler!$B$17</f>
        <v>2.81761993442917</v>
      </c>
      <c r="J1602" s="16" t="n">
        <f aca="false">D1602+I1602</f>
        <v>11.6094995738147</v>
      </c>
    </row>
    <row r="1603" customFormat="false" ht="15" hidden="false" customHeight="false" outlineLevel="0" collapsed="false">
      <c r="A1603" s="0" t="n">
        <v>1591</v>
      </c>
      <c r="B1603" s="7" t="n">
        <v>0.571666</v>
      </c>
      <c r="C1603" s="7" t="n">
        <v>0.175226</v>
      </c>
      <c r="D1603" s="16" t="n">
        <f aca="false">LOGINV(B1603,$B$7,$C$7)</f>
        <v>14.9764065453402</v>
      </c>
      <c r="E1603" s="16" t="n">
        <f aca="false">LOGINV(C1603,$B$8,$C$8)</f>
        <v>59.770809882861</v>
      </c>
      <c r="F1603" s="16" t="n">
        <f aca="false">$B$5/100*E1603*2_Girdiler!$B$14*2_Girdiler!$B$15*2_Girdiler!$B$16</f>
        <v>1.50383357665278</v>
      </c>
      <c r="G1603" s="16" t="n">
        <f aca="false">MIN(MATCH(F1603,2_Girdiler!$B$20:$I$20,1),7)</f>
        <v>1</v>
      </c>
      <c r="H1603" s="16" t="n">
        <f aca="false">IF(F1603&gt;=40,2_Girdiler!$I$21+(F1603-40)*(2_Girdiler!$I$21-2_Girdiler!$H$21)/(2_Girdiler!$I$20-2_Girdiler!$H$20),INDEX(2_Girdiler!$B$21:$I$21,G1603)+(F1603-INDEX(2_Girdiler!$B$20:$I$20,G1603))*(INDEX(2_Girdiler!$B$21:$I$21,G1603+1)-INDEX(2_Girdiler!$B$21:$I$21,G1603))/(INDEX(2_Girdiler!$B$20:$I$20,G1603+1)-INDEX(2_Girdiler!$B$20:$I$20,G1603)))</f>
        <v>3.30843386863612</v>
      </c>
      <c r="I1603" s="16" t="n">
        <f aca="false">H1603/2_Girdiler!$B$17</f>
        <v>1.32549433839588</v>
      </c>
      <c r="J1603" s="16" t="n">
        <f aca="false">D1603+I1603</f>
        <v>16.3019008837361</v>
      </c>
    </row>
    <row r="1604" customFormat="false" ht="15" hidden="false" customHeight="false" outlineLevel="0" collapsed="false">
      <c r="A1604" s="0" t="n">
        <v>1592</v>
      </c>
      <c r="B1604" s="7" t="n">
        <v>0.102954</v>
      </c>
      <c r="C1604" s="7" t="n">
        <v>0.292228</v>
      </c>
      <c r="D1604" s="16" t="n">
        <f aca="false">LOGINV(B1604,$B$7,$C$7)</f>
        <v>6.69088410734724</v>
      </c>
      <c r="E1604" s="16" t="n">
        <f aca="false">LOGINV(C1604,$B$8,$C$8)</f>
        <v>76.7238944033619</v>
      </c>
      <c r="F1604" s="16" t="n">
        <f aca="false">$B$5/100*E1604*2_Girdiler!$B$14*2_Girdiler!$B$15*2_Girdiler!$B$16</f>
        <v>1.93037318318858</v>
      </c>
      <c r="G1604" s="16" t="n">
        <f aca="false">MIN(MATCH(F1604,2_Girdiler!$B$20:$I$20,1),7)</f>
        <v>1</v>
      </c>
      <c r="H1604" s="16" t="n">
        <f aca="false">IF(F1604&gt;=40,2_Girdiler!$I$21+(F1604-40)*(2_Girdiler!$I$21-2_Girdiler!$H$21)/(2_Girdiler!$I$20-2_Girdiler!$H$20),INDEX(2_Girdiler!$B$21:$I$21,G1604)+(F1604-INDEX(2_Girdiler!$B$20:$I$20,G1604))*(INDEX(2_Girdiler!$B$21:$I$21,G1604+1)-INDEX(2_Girdiler!$B$21:$I$21,G1604))/(INDEX(2_Girdiler!$B$20:$I$20,G1604+1)-INDEX(2_Girdiler!$B$20:$I$20,G1604)))</f>
        <v>4.24682100301489</v>
      </c>
      <c r="I1604" s="16" t="n">
        <f aca="false">H1604/2_Girdiler!$B$17</f>
        <v>1.70145072236173</v>
      </c>
      <c r="J1604" s="16" t="n">
        <f aca="false">D1604+I1604</f>
        <v>8.39233482970897</v>
      </c>
    </row>
    <row r="1605" customFormat="false" ht="15" hidden="false" customHeight="false" outlineLevel="0" collapsed="false">
      <c r="A1605" s="0" t="n">
        <v>1593</v>
      </c>
      <c r="B1605" s="7" t="n">
        <v>0.909271</v>
      </c>
      <c r="C1605" s="7" t="n">
        <v>0.791708</v>
      </c>
      <c r="D1605" s="16" t="n">
        <f aca="false">LOGINV(B1605,$B$7,$C$7)</f>
        <v>28.5210405977938</v>
      </c>
      <c r="E1605" s="16" t="n">
        <f aca="false">LOGINV(C1605,$B$8,$C$8)</f>
        <v>184.492475480307</v>
      </c>
      <c r="F1605" s="16" t="n">
        <f aca="false">$B$5/100*E1605*2_Girdiler!$B$14*2_Girdiler!$B$15*2_Girdiler!$B$16</f>
        <v>4.64183068308453</v>
      </c>
      <c r="G1605" s="16" t="n">
        <f aca="false">MIN(MATCH(F1605,2_Girdiler!$B$20:$I$20,1),7)</f>
        <v>1</v>
      </c>
      <c r="H1605" s="16" t="n">
        <f aca="false">IF(F1605&gt;=40,2_Girdiler!$I$21+(F1605-40)*(2_Girdiler!$I$21-2_Girdiler!$H$21)/(2_Girdiler!$I$20-2_Girdiler!$H$20),INDEX(2_Girdiler!$B$21:$I$21,G1605)+(F1605-INDEX(2_Girdiler!$B$20:$I$20,G1605))*(INDEX(2_Girdiler!$B$21:$I$21,G1605+1)-INDEX(2_Girdiler!$B$21:$I$21,G1605))/(INDEX(2_Girdiler!$B$20:$I$20,G1605+1)-INDEX(2_Girdiler!$B$20:$I$20,G1605)))</f>
        <v>10.212027502786</v>
      </c>
      <c r="I1605" s="16" t="n">
        <f aca="false">H1605/2_Girdiler!$B$17</f>
        <v>4.09135717259053</v>
      </c>
      <c r="J1605" s="16" t="n">
        <f aca="false">D1605+I1605</f>
        <v>32.6123977703843</v>
      </c>
    </row>
    <row r="1606" customFormat="false" ht="15" hidden="false" customHeight="false" outlineLevel="0" collapsed="false">
      <c r="A1606" s="0" t="n">
        <v>1594</v>
      </c>
      <c r="B1606" s="7" t="n">
        <v>0.899582</v>
      </c>
      <c r="C1606" s="7" t="n">
        <v>0.662739</v>
      </c>
      <c r="D1606" s="16" t="n">
        <f aca="false">LOGINV(B1606,$B$7,$C$7)</f>
        <v>27.6274889705326</v>
      </c>
      <c r="E1606" s="16" t="n">
        <f aca="false">LOGINV(C1606,$B$8,$C$8)</f>
        <v>143.209241134437</v>
      </c>
      <c r="F1606" s="16" t="n">
        <f aca="false">$B$5/100*E1606*2_Girdiler!$B$14*2_Girdiler!$B$15*2_Girdiler!$B$16</f>
        <v>3.60314450694243</v>
      </c>
      <c r="G1606" s="16" t="n">
        <f aca="false">MIN(MATCH(F1606,2_Girdiler!$B$20:$I$20,1),7)</f>
        <v>1</v>
      </c>
      <c r="H1606" s="16" t="n">
        <f aca="false">IF(F1606&gt;=40,2_Girdiler!$I$21+(F1606-40)*(2_Girdiler!$I$21-2_Girdiler!$H$21)/(2_Girdiler!$I$20-2_Girdiler!$H$20),INDEX(2_Girdiler!$B$21:$I$21,G1606)+(F1606-INDEX(2_Girdiler!$B$20:$I$20,G1606))*(INDEX(2_Girdiler!$B$21:$I$21,G1606+1)-INDEX(2_Girdiler!$B$21:$I$21,G1606))/(INDEX(2_Girdiler!$B$20:$I$20,G1606+1)-INDEX(2_Girdiler!$B$20:$I$20,G1606)))</f>
        <v>7.92691791527334</v>
      </c>
      <c r="I1606" s="16" t="n">
        <f aca="false">H1606/2_Girdiler!$B$17</f>
        <v>3.17584852374733</v>
      </c>
      <c r="J1606" s="16" t="n">
        <f aca="false">D1606+I1606</f>
        <v>30.8033374942799</v>
      </c>
    </row>
    <row r="1607" customFormat="false" ht="15" hidden="false" customHeight="false" outlineLevel="0" collapsed="false">
      <c r="A1607" s="0" t="n">
        <v>1595</v>
      </c>
      <c r="B1607" s="7" t="n">
        <v>0.810431</v>
      </c>
      <c r="C1607" s="7" t="n">
        <v>0.977516</v>
      </c>
      <c r="D1607" s="16" t="n">
        <f aca="false">LOGINV(B1607,$B$7,$C$7)</f>
        <v>22.1098964616355</v>
      </c>
      <c r="E1607" s="16" t="n">
        <f aca="false">LOGINV(C1607,$B$8,$C$8)</f>
        <v>398.388096231886</v>
      </c>
      <c r="F1607" s="16" t="n">
        <f aca="false">$B$5/100*E1607*2_Girdiler!$B$14*2_Girdiler!$B$15*2_Girdiler!$B$16</f>
        <v>10.0234445011943</v>
      </c>
      <c r="G1607" s="16" t="n">
        <f aca="false">MIN(MATCH(F1607,2_Girdiler!$B$20:$I$20,1),7)</f>
        <v>3</v>
      </c>
      <c r="H1607" s="16" t="n">
        <f aca="false">IF(F1607&gt;=40,2_Girdiler!$I$21+(F1607-40)*(2_Girdiler!$I$21-2_Girdiler!$H$21)/(2_Girdiler!$I$20-2_Girdiler!$H$20),INDEX(2_Girdiler!$B$21:$I$21,G1607)+(F1607-INDEX(2_Girdiler!$B$20:$I$20,G1607))*(INDEX(2_Girdiler!$B$21:$I$21,G1607+1)-INDEX(2_Girdiler!$B$21:$I$21,G1607))/(INDEX(2_Girdiler!$B$20:$I$20,G1607+1)-INDEX(2_Girdiler!$B$20:$I$20,G1607)))</f>
        <v>19.0211000510748</v>
      </c>
      <c r="I1607" s="16" t="n">
        <f aca="false">H1607/2_Girdiler!$B$17</f>
        <v>7.62063303328318</v>
      </c>
      <c r="J1607" s="16" t="n">
        <f aca="false">D1607+I1607</f>
        <v>29.7305294949187</v>
      </c>
    </row>
    <row r="1608" customFormat="false" ht="15" hidden="false" customHeight="false" outlineLevel="0" collapsed="false">
      <c r="A1608" s="0" t="n">
        <v>1596</v>
      </c>
      <c r="B1608" s="7" t="n">
        <v>0.790428</v>
      </c>
      <c r="C1608" s="7" t="n">
        <v>0.25796</v>
      </c>
      <c r="D1608" s="16" t="n">
        <f aca="false">LOGINV(B1608,$B$7,$C$7)</f>
        <v>21.2451254668798</v>
      </c>
      <c r="E1608" s="16" t="n">
        <f aca="false">LOGINV(C1608,$B$8,$C$8)</f>
        <v>71.7998000707031</v>
      </c>
      <c r="F1608" s="16" t="n">
        <f aca="false">$B$5/100*E1608*2_Girdiler!$B$14*2_Girdiler!$B$15*2_Girdiler!$B$16</f>
        <v>1.80648296977889</v>
      </c>
      <c r="G1608" s="16" t="n">
        <f aca="false">MIN(MATCH(F1608,2_Girdiler!$B$20:$I$20,1),7)</f>
        <v>1</v>
      </c>
      <c r="H1608" s="16" t="n">
        <f aca="false">IF(F1608&gt;=40,2_Girdiler!$I$21+(F1608-40)*(2_Girdiler!$I$21-2_Girdiler!$H$21)/(2_Girdiler!$I$20-2_Girdiler!$H$20),INDEX(2_Girdiler!$B$21:$I$21,G1608)+(F1608-INDEX(2_Girdiler!$B$20:$I$20,G1608))*(INDEX(2_Girdiler!$B$21:$I$21,G1608+1)-INDEX(2_Girdiler!$B$21:$I$21,G1608))/(INDEX(2_Girdiler!$B$20:$I$20,G1608+1)-INDEX(2_Girdiler!$B$20:$I$20,G1608)))</f>
        <v>3.97426253351356</v>
      </c>
      <c r="I1608" s="16" t="n">
        <f aca="false">H1608/2_Girdiler!$B$17</f>
        <v>1.59225261759357</v>
      </c>
      <c r="J1608" s="16" t="n">
        <f aca="false">D1608+I1608</f>
        <v>22.8373780844734</v>
      </c>
    </row>
    <row r="1609" customFormat="false" ht="15" hidden="false" customHeight="false" outlineLevel="0" collapsed="false">
      <c r="A1609" s="0" t="n">
        <v>1597</v>
      </c>
      <c r="B1609" s="7" t="n">
        <v>0.058376</v>
      </c>
      <c r="C1609" s="7" t="n">
        <v>0.790472</v>
      </c>
      <c r="D1609" s="16" t="n">
        <f aca="false">LOGINV(B1609,$B$7,$C$7)</f>
        <v>5.6490548280683</v>
      </c>
      <c r="E1609" s="16" t="n">
        <f aca="false">LOGINV(C1609,$B$8,$C$8)</f>
        <v>183.980881874726</v>
      </c>
      <c r="F1609" s="16" t="n">
        <f aca="false">$B$5/100*E1609*2_Girdiler!$B$14*2_Girdiler!$B$15*2_Girdiler!$B$16</f>
        <v>4.6289589879681</v>
      </c>
      <c r="G1609" s="16" t="n">
        <f aca="false">MIN(MATCH(F1609,2_Girdiler!$B$20:$I$20,1),7)</f>
        <v>1</v>
      </c>
      <c r="H1609" s="16" t="n">
        <f aca="false">IF(F1609&gt;=40,2_Girdiler!$I$21+(F1609-40)*(2_Girdiler!$I$21-2_Girdiler!$H$21)/(2_Girdiler!$I$20-2_Girdiler!$H$20),INDEX(2_Girdiler!$B$21:$I$21,G1609)+(F1609-INDEX(2_Girdiler!$B$20:$I$20,G1609))*(INDEX(2_Girdiler!$B$21:$I$21,G1609+1)-INDEX(2_Girdiler!$B$21:$I$21,G1609))/(INDEX(2_Girdiler!$B$20:$I$20,G1609+1)-INDEX(2_Girdiler!$B$20:$I$20,G1609)))</f>
        <v>10.1837097735298</v>
      </c>
      <c r="I1609" s="16" t="n">
        <f aca="false">H1609/2_Girdiler!$B$17</f>
        <v>4.08001192849752</v>
      </c>
      <c r="J1609" s="16" t="n">
        <f aca="false">D1609+I1609</f>
        <v>9.72906675656582</v>
      </c>
    </row>
    <row r="1610" customFormat="false" ht="15" hidden="false" customHeight="false" outlineLevel="0" collapsed="false">
      <c r="A1610" s="0" t="n">
        <v>1598</v>
      </c>
      <c r="B1610" s="7" t="n">
        <v>0.948061</v>
      </c>
      <c r="C1610" s="7" t="n">
        <v>0.32004</v>
      </c>
      <c r="D1610" s="16" t="n">
        <f aca="false">LOGINV(B1610,$B$7,$C$7)</f>
        <v>33.5259646915173</v>
      </c>
      <c r="E1610" s="16" t="n">
        <f aca="false">LOGINV(C1610,$B$8,$C$8)</f>
        <v>80.7535333329569</v>
      </c>
      <c r="F1610" s="16" t="n">
        <f aca="false">$B$5/100*E1610*2_Girdiler!$B$14*2_Girdiler!$B$15*2_Girdiler!$B$16</f>
        <v>2.0317588986572</v>
      </c>
      <c r="G1610" s="16" t="n">
        <f aca="false">MIN(MATCH(F1610,2_Girdiler!$B$20:$I$20,1),7)</f>
        <v>1</v>
      </c>
      <c r="H1610" s="16" t="n">
        <f aca="false">IF(F1610&gt;=40,2_Girdiler!$I$21+(F1610-40)*(2_Girdiler!$I$21-2_Girdiler!$H$21)/(2_Girdiler!$I$20-2_Girdiler!$H$20),INDEX(2_Girdiler!$B$21:$I$21,G1610)+(F1610-INDEX(2_Girdiler!$B$20:$I$20,G1610))*(INDEX(2_Girdiler!$B$21:$I$21,G1610+1)-INDEX(2_Girdiler!$B$21:$I$21,G1610))/(INDEX(2_Girdiler!$B$20:$I$20,G1610+1)-INDEX(2_Girdiler!$B$20:$I$20,G1610)))</f>
        <v>4.46986957704583</v>
      </c>
      <c r="I1610" s="16" t="n">
        <f aca="false">H1610/2_Girdiler!$B$17</f>
        <v>1.79081313182926</v>
      </c>
      <c r="J1610" s="16" t="n">
        <f aca="false">D1610+I1610</f>
        <v>35.3167778233465</v>
      </c>
    </row>
    <row r="1611" customFormat="false" ht="15" hidden="false" customHeight="false" outlineLevel="0" collapsed="false">
      <c r="A1611" s="0" t="n">
        <v>1599</v>
      </c>
      <c r="B1611" s="7" t="n">
        <v>0.638747</v>
      </c>
      <c r="C1611" s="7" t="n">
        <v>0.220849</v>
      </c>
      <c r="D1611" s="16" t="n">
        <f aca="false">LOGINV(B1611,$B$7,$C$7)</f>
        <v>16.5062516325085</v>
      </c>
      <c r="E1611" s="16" t="n">
        <f aca="false">LOGINV(C1611,$B$8,$C$8)</f>
        <v>66.4617903054712</v>
      </c>
      <c r="F1611" s="16" t="n">
        <f aca="false">$B$5/100*E1611*2_Girdiler!$B$14*2_Girdiler!$B$15*2_Girdiler!$B$16</f>
        <v>1.67217864408565</v>
      </c>
      <c r="G1611" s="16" t="n">
        <f aca="false">MIN(MATCH(F1611,2_Girdiler!$B$20:$I$20,1),7)</f>
        <v>1</v>
      </c>
      <c r="H1611" s="16" t="n">
        <f aca="false">IF(F1611&gt;=40,2_Girdiler!$I$21+(F1611-40)*(2_Girdiler!$I$21-2_Girdiler!$H$21)/(2_Girdiler!$I$20-2_Girdiler!$H$20),INDEX(2_Girdiler!$B$21:$I$21,G1611)+(F1611-INDEX(2_Girdiler!$B$20:$I$20,G1611))*(INDEX(2_Girdiler!$B$21:$I$21,G1611+1)-INDEX(2_Girdiler!$B$21:$I$21,G1611))/(INDEX(2_Girdiler!$B$20:$I$20,G1611+1)-INDEX(2_Girdiler!$B$20:$I$20,G1611)))</f>
        <v>3.67879301698844</v>
      </c>
      <c r="I1611" s="16" t="n">
        <f aca="false">H1611/2_Girdiler!$B$17</f>
        <v>1.47387540744729</v>
      </c>
      <c r="J1611" s="16" t="n">
        <f aca="false">D1611+I1611</f>
        <v>17.9801270399558</v>
      </c>
    </row>
    <row r="1612" customFormat="false" ht="15" hidden="false" customHeight="false" outlineLevel="0" collapsed="false">
      <c r="A1612" s="0" t="n">
        <v>1600</v>
      </c>
      <c r="B1612" s="7" t="n">
        <v>0.636006</v>
      </c>
      <c r="C1612" s="7" t="n">
        <v>0.071331</v>
      </c>
      <c r="D1612" s="16" t="n">
        <f aca="false">LOGINV(B1612,$B$7,$C$7)</f>
        <v>16.4391468497777</v>
      </c>
      <c r="E1612" s="16" t="n">
        <f aca="false">LOGINV(C1612,$B$8,$C$8)</f>
        <v>42.3919548736317</v>
      </c>
      <c r="F1612" s="16" t="n">
        <f aca="false">$B$5/100*E1612*2_Girdiler!$B$14*2_Girdiler!$B$15*2_Girdiler!$B$16</f>
        <v>1.06658158462057</v>
      </c>
      <c r="G1612" s="16" t="n">
        <f aca="false">MIN(MATCH(F1612,2_Girdiler!$B$20:$I$20,1),7)</f>
        <v>1</v>
      </c>
      <c r="H1612" s="16" t="n">
        <f aca="false">IF(F1612&gt;=40,2_Girdiler!$I$21+(F1612-40)*(2_Girdiler!$I$21-2_Girdiler!$H$21)/(2_Girdiler!$I$20-2_Girdiler!$H$20),INDEX(2_Girdiler!$B$21:$I$21,G1612)+(F1612-INDEX(2_Girdiler!$B$20:$I$20,G1612))*(INDEX(2_Girdiler!$B$21:$I$21,G1612+1)-INDEX(2_Girdiler!$B$21:$I$21,G1612))/(INDEX(2_Girdiler!$B$20:$I$20,G1612+1)-INDEX(2_Girdiler!$B$20:$I$20,G1612)))</f>
        <v>2.34647948616526</v>
      </c>
      <c r="I1612" s="16" t="n">
        <f aca="false">H1612/2_Girdiler!$B$17</f>
        <v>0.940095947982877</v>
      </c>
      <c r="J1612" s="16" t="n">
        <f aca="false">D1612+I1612</f>
        <v>17.3792427977606</v>
      </c>
    </row>
    <row r="1613" customFormat="false" ht="15" hidden="false" customHeight="false" outlineLevel="0" collapsed="false">
      <c r="A1613" s="0" t="n">
        <v>1601</v>
      </c>
      <c r="B1613" s="7" t="n">
        <v>0.12932</v>
      </c>
      <c r="C1613" s="7" t="n">
        <v>0.828874</v>
      </c>
      <c r="D1613" s="16" t="n">
        <f aca="false">LOGINV(B1613,$B$7,$C$7)</f>
        <v>7.21494521296703</v>
      </c>
      <c r="E1613" s="16" t="n">
        <f aca="false">LOGINV(C1613,$B$8,$C$8)</f>
        <v>201.598190534212</v>
      </c>
      <c r="F1613" s="16" t="n">
        <f aca="false">$B$5/100*E1613*2_Girdiler!$B$14*2_Girdiler!$B$15*2_Girdiler!$B$16</f>
        <v>5.07221047384077</v>
      </c>
      <c r="G1613" s="16" t="n">
        <f aca="false">MIN(MATCH(F1613,2_Girdiler!$B$20:$I$20,1),7)</f>
        <v>2</v>
      </c>
      <c r="H1613" s="16" t="n">
        <f aca="false">IF(F1613&gt;=40,2_Girdiler!$I$21+(F1613-40)*(2_Girdiler!$I$21-2_Girdiler!$H$21)/(2_Girdiler!$I$20-2_Girdiler!$H$20),INDEX(2_Girdiler!$B$21:$I$21,G1613)+(F1613-INDEX(2_Girdiler!$B$20:$I$20,G1613))*(INDEX(2_Girdiler!$B$21:$I$21,G1613+1)-INDEX(2_Girdiler!$B$21:$I$21,G1613))/(INDEX(2_Girdiler!$B$20:$I$20,G1613+1)-INDEX(2_Girdiler!$B$20:$I$20,G1613)))</f>
        <v>11.1155367581452</v>
      </c>
      <c r="I1613" s="16" t="n">
        <f aca="false">H1613/2_Girdiler!$B$17</f>
        <v>4.45334004733383</v>
      </c>
      <c r="J1613" s="16" t="n">
        <f aca="false">D1613+I1613</f>
        <v>11.6682852603009</v>
      </c>
    </row>
    <row r="1614" customFormat="false" ht="15" hidden="false" customHeight="false" outlineLevel="0" collapsed="false">
      <c r="A1614" s="0" t="n">
        <v>1602</v>
      </c>
      <c r="B1614" s="7" t="n">
        <v>0.615472</v>
      </c>
      <c r="C1614" s="7" t="n">
        <v>0.719367</v>
      </c>
      <c r="D1614" s="16" t="n">
        <f aca="false">LOGINV(B1614,$B$7,$C$7)</f>
        <v>15.9499894138255</v>
      </c>
      <c r="E1614" s="16" t="n">
        <f aca="false">LOGINV(C1614,$B$8,$C$8)</f>
        <v>158.894444078987</v>
      </c>
      <c r="F1614" s="16" t="n">
        <f aca="false">$B$5/100*E1614*2_Girdiler!$B$14*2_Girdiler!$B$15*2_Girdiler!$B$16</f>
        <v>3.9977842130273</v>
      </c>
      <c r="G1614" s="16" t="n">
        <f aca="false">MIN(MATCH(F1614,2_Girdiler!$B$20:$I$20,1),7)</f>
        <v>1</v>
      </c>
      <c r="H1614" s="16" t="n">
        <f aca="false">IF(F1614&gt;=40,2_Girdiler!$I$21+(F1614-40)*(2_Girdiler!$I$21-2_Girdiler!$H$21)/(2_Girdiler!$I$20-2_Girdiler!$H$20),INDEX(2_Girdiler!$B$21:$I$21,G1614)+(F1614-INDEX(2_Girdiler!$B$20:$I$20,G1614))*(INDEX(2_Girdiler!$B$21:$I$21,G1614+1)-INDEX(2_Girdiler!$B$21:$I$21,G1614))/(INDEX(2_Girdiler!$B$20:$I$20,G1614+1)-INDEX(2_Girdiler!$B$20:$I$20,G1614)))</f>
        <v>8.79512526866007</v>
      </c>
      <c r="I1614" s="16" t="n">
        <f aca="false">H1614/2_Girdiler!$B$17</f>
        <v>3.52368800827727</v>
      </c>
      <c r="J1614" s="16" t="n">
        <f aca="false">D1614+I1614</f>
        <v>19.4736774221028</v>
      </c>
    </row>
    <row r="1615" customFormat="false" ht="15" hidden="false" customHeight="false" outlineLevel="0" collapsed="false">
      <c r="A1615" s="0" t="n">
        <v>1603</v>
      </c>
      <c r="B1615" s="7" t="n">
        <v>0.370301</v>
      </c>
      <c r="C1615" s="7" t="n">
        <v>0.866271</v>
      </c>
      <c r="D1615" s="16" t="n">
        <f aca="false">LOGINV(B1615,$B$7,$C$7)</f>
        <v>11.2601421634094</v>
      </c>
      <c r="E1615" s="16" t="n">
        <f aca="false">LOGINV(C1615,$B$8,$C$8)</f>
        <v>223.418555629371</v>
      </c>
      <c r="F1615" s="16" t="n">
        <f aca="false">$B$5/100*E1615*2_Girdiler!$B$14*2_Girdiler!$B$15*2_Girdiler!$B$16</f>
        <v>5.62121085963498</v>
      </c>
      <c r="G1615" s="16" t="n">
        <f aca="false">MIN(MATCH(F1615,2_Girdiler!$B$20:$I$20,1),7)</f>
        <v>2</v>
      </c>
      <c r="H1615" s="16" t="n">
        <f aca="false">IF(F1615&gt;=40,2_Girdiler!$I$21+(F1615-40)*(2_Girdiler!$I$21-2_Girdiler!$H$21)/(2_Girdiler!$I$20-2_Girdiler!$H$20),INDEX(2_Girdiler!$B$21:$I$21,G1615)+(F1615-INDEX(2_Girdiler!$B$20:$I$20,G1615))*(INDEX(2_Girdiler!$B$21:$I$21,G1615+1)-INDEX(2_Girdiler!$B$21:$I$21,G1615))/(INDEX(2_Girdiler!$B$20:$I$20,G1615+1)-INDEX(2_Girdiler!$B$20:$I$20,G1615)))</f>
        <v>11.993937375416</v>
      </c>
      <c r="I1615" s="16" t="n">
        <f aca="false">H1615/2_Girdiler!$B$17</f>
        <v>4.80526337156089</v>
      </c>
      <c r="J1615" s="16" t="n">
        <f aca="false">D1615+I1615</f>
        <v>16.0654055349703</v>
      </c>
    </row>
    <row r="1616" customFormat="false" ht="15" hidden="false" customHeight="false" outlineLevel="0" collapsed="false">
      <c r="A1616" s="0" t="n">
        <v>1604</v>
      </c>
      <c r="B1616" s="7" t="n">
        <v>0.296558</v>
      </c>
      <c r="C1616" s="7" t="n">
        <v>0.137284</v>
      </c>
      <c r="D1616" s="16" t="n">
        <f aca="false">LOGINV(B1616,$B$7,$C$7)</f>
        <v>10.0539609586916</v>
      </c>
      <c r="E1616" s="16" t="n">
        <f aca="false">LOGINV(C1616,$B$8,$C$8)</f>
        <v>53.9443874583239</v>
      </c>
      <c r="F1616" s="16" t="n">
        <f aca="false">$B$5/100*E1616*2_Girdiler!$B$14*2_Girdiler!$B$15*2_Girdiler!$B$16</f>
        <v>1.35724078845143</v>
      </c>
      <c r="G1616" s="16" t="n">
        <f aca="false">MIN(MATCH(F1616,2_Girdiler!$B$20:$I$20,1),7)</f>
        <v>1</v>
      </c>
      <c r="H1616" s="16" t="n">
        <f aca="false">IF(F1616&gt;=40,2_Girdiler!$I$21+(F1616-40)*(2_Girdiler!$I$21-2_Girdiler!$H$21)/(2_Girdiler!$I$20-2_Girdiler!$H$20),INDEX(2_Girdiler!$B$21:$I$21,G1616)+(F1616-INDEX(2_Girdiler!$B$20:$I$20,G1616))*(INDEX(2_Girdiler!$B$21:$I$21,G1616+1)-INDEX(2_Girdiler!$B$21:$I$21,G1616))/(INDEX(2_Girdiler!$B$20:$I$20,G1616+1)-INDEX(2_Girdiler!$B$20:$I$20,G1616)))</f>
        <v>2.98592973459314</v>
      </c>
      <c r="I1616" s="16" t="n">
        <f aca="false">H1616/2_Girdiler!$B$17</f>
        <v>1.19628595135943</v>
      </c>
      <c r="J1616" s="16" t="n">
        <f aca="false">D1616+I1616</f>
        <v>11.250246910051</v>
      </c>
    </row>
    <row r="1617" customFormat="false" ht="15" hidden="false" customHeight="false" outlineLevel="0" collapsed="false">
      <c r="A1617" s="0" t="n">
        <v>1605</v>
      </c>
      <c r="B1617" s="7" t="n">
        <v>0.164454</v>
      </c>
      <c r="C1617" s="7" t="n">
        <v>0.140373</v>
      </c>
      <c r="D1617" s="16" t="n">
        <f aca="false">LOGINV(B1617,$B$7,$C$7)</f>
        <v>7.85854583810001</v>
      </c>
      <c r="E1617" s="16" t="n">
        <f aca="false">LOGINV(C1617,$B$8,$C$8)</f>
        <v>54.4326271272049</v>
      </c>
      <c r="F1617" s="16" t="n">
        <f aca="false">$B$5/100*E1617*2_Girdiler!$B$14*2_Girdiler!$B$15*2_Girdiler!$B$16</f>
        <v>1.36952489852048</v>
      </c>
      <c r="G1617" s="16" t="n">
        <f aca="false">MIN(MATCH(F1617,2_Girdiler!$B$20:$I$20,1),7)</f>
        <v>1</v>
      </c>
      <c r="H1617" s="16" t="n">
        <f aca="false">IF(F1617&gt;=40,2_Girdiler!$I$21+(F1617-40)*(2_Girdiler!$I$21-2_Girdiler!$H$21)/(2_Girdiler!$I$20-2_Girdiler!$H$20),INDEX(2_Girdiler!$B$21:$I$21,G1617)+(F1617-INDEX(2_Girdiler!$B$20:$I$20,G1617))*(INDEX(2_Girdiler!$B$21:$I$21,G1617+1)-INDEX(2_Girdiler!$B$21:$I$21,G1617))/(INDEX(2_Girdiler!$B$20:$I$20,G1617+1)-INDEX(2_Girdiler!$B$20:$I$20,G1617)))</f>
        <v>3.01295477674505</v>
      </c>
      <c r="I1617" s="16" t="n">
        <f aca="false">H1617/2_Girdiler!$B$17</f>
        <v>1.20711329196516</v>
      </c>
      <c r="J1617" s="16" t="n">
        <f aca="false">D1617+I1617</f>
        <v>9.06565913006517</v>
      </c>
    </row>
    <row r="1618" customFormat="false" ht="15" hidden="false" customHeight="false" outlineLevel="0" collapsed="false">
      <c r="A1618" s="0" t="n">
        <v>1606</v>
      </c>
      <c r="B1618" s="7" t="n">
        <v>0.698557</v>
      </c>
      <c r="C1618" s="7" t="n">
        <v>0.993225</v>
      </c>
      <c r="D1618" s="16" t="n">
        <f aca="false">LOGINV(B1618,$B$7,$C$7)</f>
        <v>18.0977934424177</v>
      </c>
      <c r="E1618" s="16" t="n">
        <f aca="false">LOGINV(C1618,$B$8,$C$8)</f>
        <v>537.513336948052</v>
      </c>
      <c r="F1618" s="16" t="n">
        <f aca="false">$B$5/100*E1618*2_Girdiler!$B$14*2_Girdiler!$B$15*2_Girdiler!$B$16</f>
        <v>13.523835557613</v>
      </c>
      <c r="G1618" s="16" t="n">
        <f aca="false">MIN(MATCH(F1618,2_Girdiler!$B$20:$I$20,1),7)</f>
        <v>3</v>
      </c>
      <c r="H1618" s="16" t="n">
        <f aca="false">IF(F1618&gt;=40,2_Girdiler!$I$21+(F1618-40)*(2_Girdiler!$I$21-2_Girdiler!$H$21)/(2_Girdiler!$I$20-2_Girdiler!$H$20),INDEX(2_Girdiler!$B$21:$I$21,G1618)+(F1618-INDEX(2_Girdiler!$B$20:$I$20,G1618))*(INDEX(2_Girdiler!$B$21:$I$21,G1618+1)-INDEX(2_Girdiler!$B$21:$I$21,G1618))/(INDEX(2_Girdiler!$B$20:$I$20,G1618+1)-INDEX(2_Girdiler!$B$20:$I$20,G1618)))</f>
        <v>22.1714520018517</v>
      </c>
      <c r="I1618" s="16" t="n">
        <f aca="false">H1618/2_Girdiler!$B$17</f>
        <v>8.88279326997264</v>
      </c>
      <c r="J1618" s="16" t="n">
        <f aca="false">D1618+I1618</f>
        <v>26.9805867123904</v>
      </c>
    </row>
    <row r="1619" customFormat="false" ht="15" hidden="false" customHeight="false" outlineLevel="0" collapsed="false">
      <c r="A1619" s="0" t="n">
        <v>1607</v>
      </c>
      <c r="B1619" s="7" t="n">
        <v>0.528305</v>
      </c>
      <c r="C1619" s="7" t="n">
        <v>0.267802</v>
      </c>
      <c r="D1619" s="16" t="n">
        <f aca="false">LOGINV(B1619,$B$7,$C$7)</f>
        <v>14.0888095260368</v>
      </c>
      <c r="E1619" s="16" t="n">
        <f aca="false">LOGINV(C1619,$B$8,$C$8)</f>
        <v>73.2119373683197</v>
      </c>
      <c r="F1619" s="16" t="n">
        <f aca="false">$B$5/100*E1619*2_Girdiler!$B$14*2_Girdiler!$B$15*2_Girdiler!$B$16</f>
        <v>1.84201234418692</v>
      </c>
      <c r="G1619" s="16" t="n">
        <f aca="false">MIN(MATCH(F1619,2_Girdiler!$B$20:$I$20,1),7)</f>
        <v>1</v>
      </c>
      <c r="H1619" s="16" t="n">
        <f aca="false">IF(F1619&gt;=40,2_Girdiler!$I$21+(F1619-40)*(2_Girdiler!$I$21-2_Girdiler!$H$21)/(2_Girdiler!$I$20-2_Girdiler!$H$20),INDEX(2_Girdiler!$B$21:$I$21,G1619)+(F1619-INDEX(2_Girdiler!$B$20:$I$20,G1619))*(INDEX(2_Girdiler!$B$21:$I$21,G1619+1)-INDEX(2_Girdiler!$B$21:$I$21,G1619))/(INDEX(2_Girdiler!$B$20:$I$20,G1619+1)-INDEX(2_Girdiler!$B$20:$I$20,G1619)))</f>
        <v>4.05242715721123</v>
      </c>
      <c r="I1619" s="16" t="n">
        <f aca="false">H1619/2_Girdiler!$B$17</f>
        <v>1.62356857260065</v>
      </c>
      <c r="J1619" s="16" t="n">
        <f aca="false">D1619+I1619</f>
        <v>15.7123780986375</v>
      </c>
    </row>
    <row r="1620" customFormat="false" ht="15" hidden="false" customHeight="false" outlineLevel="0" collapsed="false">
      <c r="A1620" s="0" t="n">
        <v>1608</v>
      </c>
      <c r="B1620" s="7" t="n">
        <v>0.023724</v>
      </c>
      <c r="C1620" s="7" t="n">
        <v>0.784165</v>
      </c>
      <c r="D1620" s="16" t="n">
        <f aca="false">LOGINV(B1620,$B$7,$C$7)</f>
        <v>4.48562379485466</v>
      </c>
      <c r="E1620" s="16" t="n">
        <f aca="false">LOGINV(C1620,$B$8,$C$8)</f>
        <v>181.419076518606</v>
      </c>
      <c r="F1620" s="16" t="n">
        <f aca="false">$B$5/100*E1620*2_Girdiler!$B$14*2_Girdiler!$B$15*2_Girdiler!$B$16</f>
        <v>4.56450396520814</v>
      </c>
      <c r="G1620" s="16" t="n">
        <f aca="false">MIN(MATCH(F1620,2_Girdiler!$B$20:$I$20,1),7)</f>
        <v>1</v>
      </c>
      <c r="H1620" s="16" t="n">
        <f aca="false">IF(F1620&gt;=40,2_Girdiler!$I$21+(F1620-40)*(2_Girdiler!$I$21-2_Girdiler!$H$21)/(2_Girdiler!$I$20-2_Girdiler!$H$20),INDEX(2_Girdiler!$B$21:$I$21,G1620)+(F1620-INDEX(2_Girdiler!$B$20:$I$20,G1620))*(INDEX(2_Girdiler!$B$21:$I$21,G1620+1)-INDEX(2_Girdiler!$B$21:$I$21,G1620))/(INDEX(2_Girdiler!$B$20:$I$20,G1620+1)-INDEX(2_Girdiler!$B$20:$I$20,G1620)))</f>
        <v>10.0419087234579</v>
      </c>
      <c r="I1620" s="16" t="n">
        <f aca="false">H1620/2_Girdiler!$B$17</f>
        <v>4.02320061035974</v>
      </c>
      <c r="J1620" s="16" t="n">
        <f aca="false">D1620+I1620</f>
        <v>8.5088244052144</v>
      </c>
    </row>
    <row r="1621" customFormat="false" ht="15" hidden="false" customHeight="false" outlineLevel="0" collapsed="false">
      <c r="A1621" s="0" t="n">
        <v>1609</v>
      </c>
      <c r="B1621" s="7" t="n">
        <v>0.180029</v>
      </c>
      <c r="C1621" s="7" t="n">
        <v>0.700283</v>
      </c>
      <c r="D1621" s="16" t="n">
        <f aca="false">LOGINV(B1621,$B$7,$C$7)</f>
        <v>8.13061933652799</v>
      </c>
      <c r="E1621" s="16" t="n">
        <f aca="false">LOGINV(C1621,$B$8,$C$8)</f>
        <v>153.278283516076</v>
      </c>
      <c r="F1621" s="16" t="n">
        <f aca="false">$B$5/100*E1621*2_Girdiler!$B$14*2_Girdiler!$B$15*2_Girdiler!$B$16</f>
        <v>3.85648161326448</v>
      </c>
      <c r="G1621" s="16" t="n">
        <f aca="false">MIN(MATCH(F1621,2_Girdiler!$B$20:$I$20,1),7)</f>
        <v>1</v>
      </c>
      <c r="H1621" s="16" t="n">
        <f aca="false">IF(F1621&gt;=40,2_Girdiler!$I$21+(F1621-40)*(2_Girdiler!$I$21-2_Girdiler!$H$21)/(2_Girdiler!$I$20-2_Girdiler!$H$20),INDEX(2_Girdiler!$B$21:$I$21,G1621)+(F1621-INDEX(2_Girdiler!$B$20:$I$20,G1621))*(INDEX(2_Girdiler!$B$21:$I$21,G1621+1)-INDEX(2_Girdiler!$B$21:$I$21,G1621))/(INDEX(2_Girdiler!$B$20:$I$20,G1621+1)-INDEX(2_Girdiler!$B$20:$I$20,G1621)))</f>
        <v>8.48425954918186</v>
      </c>
      <c r="I1621" s="16" t="n">
        <f aca="false">H1621/2_Girdiler!$B$17</f>
        <v>3.39914244758889</v>
      </c>
      <c r="J1621" s="16" t="n">
        <f aca="false">D1621+I1621</f>
        <v>11.5297617841169</v>
      </c>
    </row>
    <row r="1622" customFormat="false" ht="15" hidden="false" customHeight="false" outlineLevel="0" collapsed="false">
      <c r="A1622" s="0" t="n">
        <v>1610</v>
      </c>
      <c r="B1622" s="7" t="n">
        <v>0.273261</v>
      </c>
      <c r="C1622" s="7" t="n">
        <v>0.776121</v>
      </c>
      <c r="D1622" s="16" t="n">
        <f aca="false">LOGINV(B1622,$B$7,$C$7)</f>
        <v>9.67648729634503</v>
      </c>
      <c r="E1622" s="16" t="n">
        <f aca="false">LOGINV(C1622,$B$8,$C$8)</f>
        <v>178.264002543673</v>
      </c>
      <c r="F1622" s="16" t="n">
        <f aca="false">$B$5/100*E1622*2_Girdiler!$B$14*2_Girdiler!$B$15*2_Girdiler!$B$16</f>
        <v>4.48512230399882</v>
      </c>
      <c r="G1622" s="16" t="n">
        <f aca="false">MIN(MATCH(F1622,2_Girdiler!$B$20:$I$20,1),7)</f>
        <v>1</v>
      </c>
      <c r="H1622" s="16" t="n">
        <f aca="false">IF(F1622&gt;=40,2_Girdiler!$I$21+(F1622-40)*(2_Girdiler!$I$21-2_Girdiler!$H$21)/(2_Girdiler!$I$20-2_Girdiler!$H$20),INDEX(2_Girdiler!$B$21:$I$21,G1622)+(F1622-INDEX(2_Girdiler!$B$20:$I$20,G1622))*(INDEX(2_Girdiler!$B$21:$I$21,G1622+1)-INDEX(2_Girdiler!$B$21:$I$21,G1622))/(INDEX(2_Girdiler!$B$20:$I$20,G1622+1)-INDEX(2_Girdiler!$B$20:$I$20,G1622)))</f>
        <v>9.8672690687974</v>
      </c>
      <c r="I1622" s="16" t="n">
        <f aca="false">H1622/2_Girdiler!$B$17</f>
        <v>3.95323279999896</v>
      </c>
      <c r="J1622" s="16" t="n">
        <f aca="false">D1622+I1622</f>
        <v>13.629720096344</v>
      </c>
    </row>
    <row r="1623" customFormat="false" ht="15" hidden="false" customHeight="false" outlineLevel="0" collapsed="false">
      <c r="A1623" s="0" t="n">
        <v>1611</v>
      </c>
      <c r="B1623" s="7" t="n">
        <v>0.625616</v>
      </c>
      <c r="C1623" s="7" t="n">
        <v>0.440029</v>
      </c>
      <c r="D1623" s="16" t="n">
        <f aca="false">LOGINV(B1623,$B$7,$C$7)</f>
        <v>16.1887297984763</v>
      </c>
      <c r="E1623" s="16" t="n">
        <f aca="false">LOGINV(C1623,$B$8,$C$8)</f>
        <v>99.0699255313814</v>
      </c>
      <c r="F1623" s="16" t="n">
        <f aca="false">$B$5/100*E1623*2_Girdiler!$B$14*2_Girdiler!$B$15*2_Girdiler!$B$16</f>
        <v>2.49259932636956</v>
      </c>
      <c r="G1623" s="16" t="n">
        <f aca="false">MIN(MATCH(F1623,2_Girdiler!$B$20:$I$20,1),7)</f>
        <v>1</v>
      </c>
      <c r="H1623" s="16" t="n">
        <f aca="false">IF(F1623&gt;=40,2_Girdiler!$I$21+(F1623-40)*(2_Girdiler!$I$21-2_Girdiler!$H$21)/(2_Girdiler!$I$20-2_Girdiler!$H$20),INDEX(2_Girdiler!$B$21:$I$21,G1623)+(F1623-INDEX(2_Girdiler!$B$20:$I$20,G1623))*(INDEX(2_Girdiler!$B$21:$I$21,G1623+1)-INDEX(2_Girdiler!$B$21:$I$21,G1623))/(INDEX(2_Girdiler!$B$20:$I$20,G1623+1)-INDEX(2_Girdiler!$B$20:$I$20,G1623)))</f>
        <v>5.48371851801302</v>
      </c>
      <c r="I1623" s="16" t="n">
        <f aca="false">H1623/2_Girdiler!$B$17</f>
        <v>2.19700261138342</v>
      </c>
      <c r="J1623" s="16" t="n">
        <f aca="false">D1623+I1623</f>
        <v>18.3857324098597</v>
      </c>
    </row>
    <row r="1624" customFormat="false" ht="15" hidden="false" customHeight="false" outlineLevel="0" collapsed="false">
      <c r="A1624" s="0" t="n">
        <v>1612</v>
      </c>
      <c r="B1624" s="7" t="n">
        <v>0.264033</v>
      </c>
      <c r="C1624" s="7" t="n">
        <v>0.58888</v>
      </c>
      <c r="D1624" s="16" t="n">
        <f aca="false">LOGINV(B1624,$B$7,$C$7)</f>
        <v>9.52673748265282</v>
      </c>
      <c r="E1624" s="16" t="n">
        <f aca="false">LOGINV(C1624,$B$8,$C$8)</f>
        <v>126.24825561642</v>
      </c>
      <c r="F1624" s="16" t="n">
        <f aca="false">$B$5/100*E1624*2_Girdiler!$B$14*2_Girdiler!$B$15*2_Girdiler!$B$16</f>
        <v>3.17640611130912</v>
      </c>
      <c r="G1624" s="16" t="n">
        <f aca="false">MIN(MATCH(F1624,2_Girdiler!$B$20:$I$20,1),7)</f>
        <v>1</v>
      </c>
      <c r="H1624" s="16" t="n">
        <f aca="false">IF(F1624&gt;=40,2_Girdiler!$I$21+(F1624-40)*(2_Girdiler!$I$21-2_Girdiler!$H$21)/(2_Girdiler!$I$20-2_Girdiler!$H$20),INDEX(2_Girdiler!$B$21:$I$21,G1624)+(F1624-INDEX(2_Girdiler!$B$20:$I$20,G1624))*(INDEX(2_Girdiler!$B$21:$I$21,G1624+1)-INDEX(2_Girdiler!$B$21:$I$21,G1624))/(INDEX(2_Girdiler!$B$20:$I$20,G1624+1)-INDEX(2_Girdiler!$B$20:$I$20,G1624)))</f>
        <v>6.98809344488007</v>
      </c>
      <c r="I1624" s="16" t="n">
        <f aca="false">H1624/2_Girdiler!$B$17</f>
        <v>2.79971692503208</v>
      </c>
      <c r="J1624" s="16" t="n">
        <f aca="false">D1624+I1624</f>
        <v>12.3264544076849</v>
      </c>
    </row>
    <row r="1625" customFormat="false" ht="15" hidden="false" customHeight="false" outlineLevel="0" collapsed="false">
      <c r="A1625" s="0" t="n">
        <v>1613</v>
      </c>
      <c r="B1625" s="7" t="n">
        <v>0.6941</v>
      </c>
      <c r="C1625" s="7" t="n">
        <v>0.035752</v>
      </c>
      <c r="D1625" s="16" t="n">
        <f aca="false">LOGINV(B1625,$B$7,$C$7)</f>
        <v>17.9696407216596</v>
      </c>
      <c r="E1625" s="16" t="n">
        <f aca="false">LOGINV(C1625,$B$8,$C$8)</f>
        <v>34.1194702918704</v>
      </c>
      <c r="F1625" s="16" t="n">
        <f aca="false">$B$5/100*E1625*2_Girdiler!$B$14*2_Girdiler!$B$15*2_Girdiler!$B$16</f>
        <v>0.85844587254346</v>
      </c>
      <c r="G1625" s="16" t="n">
        <f aca="false">MIN(MATCH(F1625,2_Girdiler!$B$20:$I$20,1),7)</f>
        <v>1</v>
      </c>
      <c r="H1625" s="16" t="n">
        <f aca="false">IF(F1625&gt;=40,2_Girdiler!$I$21+(F1625-40)*(2_Girdiler!$I$21-2_Girdiler!$H$21)/(2_Girdiler!$I$20-2_Girdiler!$H$20),INDEX(2_Girdiler!$B$21:$I$21,G1625)+(F1625-INDEX(2_Girdiler!$B$20:$I$20,G1625))*(INDEX(2_Girdiler!$B$21:$I$21,G1625+1)-INDEX(2_Girdiler!$B$21:$I$21,G1625))/(INDEX(2_Girdiler!$B$20:$I$20,G1625+1)-INDEX(2_Girdiler!$B$20:$I$20,G1625)))</f>
        <v>1.88858091959561</v>
      </c>
      <c r="I1625" s="16" t="n">
        <f aca="false">H1625/2_Girdiler!$B$17</f>
        <v>0.756642996632857</v>
      </c>
      <c r="J1625" s="16" t="n">
        <f aca="false">D1625+I1625</f>
        <v>18.7262837182925</v>
      </c>
    </row>
    <row r="1626" customFormat="false" ht="15" hidden="false" customHeight="false" outlineLevel="0" collapsed="false">
      <c r="A1626" s="0" t="n">
        <v>1614</v>
      </c>
      <c r="B1626" s="7" t="n">
        <v>0.30621</v>
      </c>
      <c r="C1626" s="7" t="n">
        <v>0.757078</v>
      </c>
      <c r="D1626" s="16" t="n">
        <f aca="false">LOGINV(B1626,$B$7,$C$7)</f>
        <v>10.2104207655581</v>
      </c>
      <c r="E1626" s="16" t="n">
        <f aca="false">LOGINV(C1626,$B$8,$C$8)</f>
        <v>171.245820672032</v>
      </c>
      <c r="F1626" s="16" t="n">
        <f aca="false">$B$5/100*E1626*2_Girdiler!$B$14*2_Girdiler!$B$15*2_Girdiler!$B$16</f>
        <v>4.30854484810833</v>
      </c>
      <c r="G1626" s="16" t="n">
        <f aca="false">MIN(MATCH(F1626,2_Girdiler!$B$20:$I$20,1),7)</f>
        <v>1</v>
      </c>
      <c r="H1626" s="16" t="n">
        <f aca="false">IF(F1626&gt;=40,2_Girdiler!$I$21+(F1626-40)*(2_Girdiler!$I$21-2_Girdiler!$H$21)/(2_Girdiler!$I$20-2_Girdiler!$H$20),INDEX(2_Girdiler!$B$21:$I$21,G1626)+(F1626-INDEX(2_Girdiler!$B$20:$I$20,G1626))*(INDEX(2_Girdiler!$B$21:$I$21,G1626+1)-INDEX(2_Girdiler!$B$21:$I$21,G1626))/(INDEX(2_Girdiler!$B$20:$I$20,G1626+1)-INDEX(2_Girdiler!$B$20:$I$20,G1626)))</f>
        <v>9.47879866583833</v>
      </c>
      <c r="I1626" s="16" t="n">
        <f aca="false">H1626/2_Girdiler!$B$17</f>
        <v>3.79759561932625</v>
      </c>
      <c r="J1626" s="16" t="n">
        <f aca="false">D1626+I1626</f>
        <v>14.0080163848843</v>
      </c>
    </row>
    <row r="1627" customFormat="false" ht="15" hidden="false" customHeight="false" outlineLevel="0" collapsed="false">
      <c r="A1627" s="0" t="n">
        <v>1615</v>
      </c>
      <c r="B1627" s="7" t="n">
        <v>0.267793</v>
      </c>
      <c r="C1627" s="7" t="n">
        <v>0.727056</v>
      </c>
      <c r="D1627" s="16" t="n">
        <f aca="false">LOGINV(B1627,$B$7,$C$7)</f>
        <v>9.58778444983317</v>
      </c>
      <c r="E1627" s="16" t="n">
        <f aca="false">LOGINV(C1627,$B$8,$C$8)</f>
        <v>161.268069538765</v>
      </c>
      <c r="F1627" s="16" t="n">
        <f aca="false">$B$5/100*E1627*2_Girdiler!$B$14*2_Girdiler!$B$15*2_Girdiler!$B$16</f>
        <v>4.05750462959534</v>
      </c>
      <c r="G1627" s="16" t="n">
        <f aca="false">MIN(MATCH(F1627,2_Girdiler!$B$20:$I$20,1),7)</f>
        <v>1</v>
      </c>
      <c r="H1627" s="16" t="n">
        <f aca="false">IF(F1627&gt;=40,2_Girdiler!$I$21+(F1627-40)*(2_Girdiler!$I$21-2_Girdiler!$H$21)/(2_Girdiler!$I$20-2_Girdiler!$H$20),INDEX(2_Girdiler!$B$21:$I$21,G1627)+(F1627-INDEX(2_Girdiler!$B$20:$I$20,G1627))*(INDEX(2_Girdiler!$B$21:$I$21,G1627+1)-INDEX(2_Girdiler!$B$21:$I$21,G1627))/(INDEX(2_Girdiler!$B$20:$I$20,G1627+1)-INDEX(2_Girdiler!$B$20:$I$20,G1627)))</f>
        <v>8.92651018510974</v>
      </c>
      <c r="I1627" s="16" t="n">
        <f aca="false">H1627/2_Girdiler!$B$17</f>
        <v>3.57632619595743</v>
      </c>
      <c r="J1627" s="16" t="n">
        <f aca="false">D1627+I1627</f>
        <v>13.1641106457906</v>
      </c>
    </row>
    <row r="1628" customFormat="false" ht="15" hidden="false" customHeight="false" outlineLevel="0" collapsed="false">
      <c r="A1628" s="0" t="n">
        <v>1616</v>
      </c>
      <c r="B1628" s="7" t="n">
        <v>0.406756</v>
      </c>
      <c r="C1628" s="7" t="n">
        <v>0.684747</v>
      </c>
      <c r="D1628" s="16" t="n">
        <f aca="false">LOGINV(B1628,$B$7,$C$7)</f>
        <v>11.8735184962802</v>
      </c>
      <c r="E1628" s="16" t="n">
        <f aca="false">LOGINV(C1628,$B$8,$C$8)</f>
        <v>148.966896797378</v>
      </c>
      <c r="F1628" s="16" t="n">
        <f aca="false">$B$5/100*E1628*2_Girdiler!$B$14*2_Girdiler!$B$15*2_Girdiler!$B$16</f>
        <v>3.74800712342203</v>
      </c>
      <c r="G1628" s="16" t="n">
        <f aca="false">MIN(MATCH(F1628,2_Girdiler!$B$20:$I$20,1),7)</f>
        <v>1</v>
      </c>
      <c r="H1628" s="16" t="n">
        <f aca="false">IF(F1628&gt;=40,2_Girdiler!$I$21+(F1628-40)*(2_Girdiler!$I$21-2_Girdiler!$H$21)/(2_Girdiler!$I$20-2_Girdiler!$H$20),INDEX(2_Girdiler!$B$21:$I$21,G1628)+(F1628-INDEX(2_Girdiler!$B$20:$I$20,G1628))*(INDEX(2_Girdiler!$B$21:$I$21,G1628+1)-INDEX(2_Girdiler!$B$21:$I$21,G1628))/(INDEX(2_Girdiler!$B$20:$I$20,G1628+1)-INDEX(2_Girdiler!$B$20:$I$20,G1628)))</f>
        <v>8.24561567152848</v>
      </c>
      <c r="I1628" s="16" t="n">
        <f aca="false">H1628/2_Girdiler!$B$17</f>
        <v>3.30353191968288</v>
      </c>
      <c r="J1628" s="16" t="n">
        <f aca="false">D1628+I1628</f>
        <v>15.1770504159631</v>
      </c>
    </row>
    <row r="1629" customFormat="false" ht="15" hidden="false" customHeight="false" outlineLevel="0" collapsed="false">
      <c r="A1629" s="0" t="n">
        <v>1617</v>
      </c>
      <c r="B1629" s="7" t="n">
        <v>0.923165</v>
      </c>
      <c r="C1629" s="7" t="n">
        <v>0.166975</v>
      </c>
      <c r="D1629" s="16" t="n">
        <f aca="false">LOGINV(B1629,$B$7,$C$7)</f>
        <v>29.995146752413</v>
      </c>
      <c r="E1629" s="16" t="n">
        <f aca="false">LOGINV(C1629,$B$8,$C$8)</f>
        <v>58.5308869630149</v>
      </c>
      <c r="F1629" s="16" t="n">
        <f aca="false">$B$5/100*E1629*2_Girdiler!$B$14*2_Girdiler!$B$15*2_Girdiler!$B$16</f>
        <v>1.47263711598946</v>
      </c>
      <c r="G1629" s="16" t="n">
        <f aca="false">MIN(MATCH(F1629,2_Girdiler!$B$20:$I$20,1),7)</f>
        <v>1</v>
      </c>
      <c r="H1629" s="16" t="n">
        <f aca="false">IF(F1629&gt;=40,2_Girdiler!$I$21+(F1629-40)*(2_Girdiler!$I$21-2_Girdiler!$H$21)/(2_Girdiler!$I$20-2_Girdiler!$H$20),INDEX(2_Girdiler!$B$21:$I$21,G1629)+(F1629-INDEX(2_Girdiler!$B$20:$I$20,G1629))*(INDEX(2_Girdiler!$B$21:$I$21,G1629+1)-INDEX(2_Girdiler!$B$21:$I$21,G1629))/(INDEX(2_Girdiler!$B$20:$I$20,G1629+1)-INDEX(2_Girdiler!$B$20:$I$20,G1629)))</f>
        <v>3.2398016551768</v>
      </c>
      <c r="I1629" s="16" t="n">
        <f aca="false">H1629/2_Girdiler!$B$17</f>
        <v>1.29799745800353</v>
      </c>
      <c r="J1629" s="16" t="n">
        <f aca="false">D1629+I1629</f>
        <v>31.2931442104165</v>
      </c>
    </row>
    <row r="1630" customFormat="false" ht="15" hidden="false" customHeight="false" outlineLevel="0" collapsed="false">
      <c r="A1630" s="0" t="n">
        <v>1618</v>
      </c>
      <c r="B1630" s="7" t="n">
        <v>0.924213</v>
      </c>
      <c r="C1630" s="7" t="n">
        <v>0.889862</v>
      </c>
      <c r="D1630" s="16" t="n">
        <f aca="false">LOGINV(B1630,$B$7,$C$7)</f>
        <v>30.117554475364</v>
      </c>
      <c r="E1630" s="16" t="n">
        <f aca="false">LOGINV(C1630,$B$8,$C$8)</f>
        <v>240.923497148073</v>
      </c>
      <c r="F1630" s="16" t="n">
        <f aca="false">$B$5/100*E1630*2_Girdiler!$B$14*2_Girdiler!$B$15*2_Girdiler!$B$16</f>
        <v>6.06163518824552</v>
      </c>
      <c r="G1630" s="16" t="n">
        <f aca="false">MIN(MATCH(F1630,2_Girdiler!$B$20:$I$20,1),7)</f>
        <v>2</v>
      </c>
      <c r="H1630" s="16" t="n">
        <f aca="false">IF(F1630&gt;=40,2_Girdiler!$I$21+(F1630-40)*(2_Girdiler!$I$21-2_Girdiler!$H$21)/(2_Girdiler!$I$20-2_Girdiler!$H$20),INDEX(2_Girdiler!$B$21:$I$21,G1630)+(F1630-INDEX(2_Girdiler!$B$20:$I$20,G1630))*(INDEX(2_Girdiler!$B$21:$I$21,G1630+1)-INDEX(2_Girdiler!$B$21:$I$21,G1630))/(INDEX(2_Girdiler!$B$20:$I$20,G1630+1)-INDEX(2_Girdiler!$B$20:$I$20,G1630)))</f>
        <v>12.6986163011928</v>
      </c>
      <c r="I1630" s="16" t="n">
        <f aca="false">H1630/2_Girdiler!$B$17</f>
        <v>5.08758665913174</v>
      </c>
      <c r="J1630" s="16" t="n">
        <f aca="false">D1630+I1630</f>
        <v>35.2051411344958</v>
      </c>
    </row>
    <row r="1631" customFormat="false" ht="15" hidden="false" customHeight="false" outlineLevel="0" collapsed="false">
      <c r="A1631" s="0" t="n">
        <v>1619</v>
      </c>
      <c r="B1631" s="7" t="n">
        <v>0.509617</v>
      </c>
      <c r="C1631" s="7" t="n">
        <v>0.045318</v>
      </c>
      <c r="D1631" s="16" t="n">
        <f aca="false">LOGINV(B1631,$B$7,$C$7)</f>
        <v>13.725262626555</v>
      </c>
      <c r="E1631" s="16" t="n">
        <f aca="false">LOGINV(C1631,$B$8,$C$8)</f>
        <v>36.6351934037978</v>
      </c>
      <c r="F1631" s="16" t="n">
        <f aca="false">$B$5/100*E1631*2_Girdiler!$B$14*2_Girdiler!$B$15*2_Girdiler!$B$16</f>
        <v>0.921741466039553</v>
      </c>
      <c r="G1631" s="16" t="n">
        <f aca="false">MIN(MATCH(F1631,2_Girdiler!$B$20:$I$20,1),7)</f>
        <v>1</v>
      </c>
      <c r="H1631" s="16" t="n">
        <f aca="false">IF(F1631&gt;=40,2_Girdiler!$I$21+(F1631-40)*(2_Girdiler!$I$21-2_Girdiler!$H$21)/(2_Girdiler!$I$20-2_Girdiler!$H$20),INDEX(2_Girdiler!$B$21:$I$21,G1631)+(F1631-INDEX(2_Girdiler!$B$20:$I$20,G1631))*(INDEX(2_Girdiler!$B$21:$I$21,G1631+1)-INDEX(2_Girdiler!$B$21:$I$21,G1631))/(INDEX(2_Girdiler!$B$20:$I$20,G1631+1)-INDEX(2_Girdiler!$B$20:$I$20,G1631)))</f>
        <v>2.02783122528702</v>
      </c>
      <c r="I1631" s="16" t="n">
        <f aca="false">H1631/2_Girdiler!$B$17</f>
        <v>0.812432381925888</v>
      </c>
      <c r="J1631" s="16" t="n">
        <f aca="false">D1631+I1631</f>
        <v>14.5376950084809</v>
      </c>
    </row>
    <row r="1632" customFormat="false" ht="15" hidden="false" customHeight="false" outlineLevel="0" collapsed="false">
      <c r="A1632" s="0" t="n">
        <v>1620</v>
      </c>
      <c r="B1632" s="7" t="n">
        <v>0.808285</v>
      </c>
      <c r="C1632" s="7" t="n">
        <v>0.590774</v>
      </c>
      <c r="D1632" s="16" t="n">
        <f aca="false">LOGINV(B1632,$B$7,$C$7)</f>
        <v>22.0128505477412</v>
      </c>
      <c r="E1632" s="16" t="n">
        <f aca="false">LOGINV(C1632,$B$8,$C$8)</f>
        <v>126.645881148795</v>
      </c>
      <c r="F1632" s="16" t="n">
        <f aca="false">$B$5/100*E1632*2_Girdiler!$B$14*2_Girdiler!$B$15*2_Girdiler!$B$16</f>
        <v>3.18641036970367</v>
      </c>
      <c r="G1632" s="16" t="n">
        <f aca="false">MIN(MATCH(F1632,2_Girdiler!$B$20:$I$20,1),7)</f>
        <v>1</v>
      </c>
      <c r="H1632" s="16" t="n">
        <f aca="false">IF(F1632&gt;=40,2_Girdiler!$I$21+(F1632-40)*(2_Girdiler!$I$21-2_Girdiler!$H$21)/(2_Girdiler!$I$20-2_Girdiler!$H$20),INDEX(2_Girdiler!$B$21:$I$21,G1632)+(F1632-INDEX(2_Girdiler!$B$20:$I$20,G1632))*(INDEX(2_Girdiler!$B$21:$I$21,G1632+1)-INDEX(2_Girdiler!$B$21:$I$21,G1632))/(INDEX(2_Girdiler!$B$20:$I$20,G1632+1)-INDEX(2_Girdiler!$B$20:$I$20,G1632)))</f>
        <v>7.01010281334808</v>
      </c>
      <c r="I1632" s="16" t="n">
        <f aca="false">H1632/2_Girdiler!$B$17</f>
        <v>2.80853478098881</v>
      </c>
      <c r="J1632" s="16" t="n">
        <f aca="false">D1632+I1632</f>
        <v>24.82138532873</v>
      </c>
    </row>
    <row r="1633" customFormat="false" ht="15" hidden="false" customHeight="false" outlineLevel="0" collapsed="false">
      <c r="A1633" s="0" t="n">
        <v>1621</v>
      </c>
      <c r="B1633" s="7" t="n">
        <v>0.313486</v>
      </c>
      <c r="C1633" s="7" t="n">
        <v>0.042478</v>
      </c>
      <c r="D1633" s="16" t="n">
        <f aca="false">LOGINV(B1633,$B$7,$C$7)</f>
        <v>10.3285034696207</v>
      </c>
      <c r="E1633" s="16" t="n">
        <f aca="false">LOGINV(C1633,$B$8,$C$8)</f>
        <v>35.9192509095382</v>
      </c>
      <c r="F1633" s="16" t="n">
        <f aca="false">$B$5/100*E1633*2_Girdiler!$B$14*2_Girdiler!$B$15*2_Girdiler!$B$16</f>
        <v>0.90372835288398</v>
      </c>
      <c r="G1633" s="16" t="n">
        <f aca="false">MIN(MATCH(F1633,2_Girdiler!$B$20:$I$20,1),7)</f>
        <v>1</v>
      </c>
      <c r="H1633" s="16" t="n">
        <f aca="false">IF(F1633&gt;=40,2_Girdiler!$I$21+(F1633-40)*(2_Girdiler!$I$21-2_Girdiler!$H$21)/(2_Girdiler!$I$20-2_Girdiler!$H$20),INDEX(2_Girdiler!$B$21:$I$21,G1633)+(F1633-INDEX(2_Girdiler!$B$20:$I$20,G1633))*(INDEX(2_Girdiler!$B$21:$I$21,G1633+1)-INDEX(2_Girdiler!$B$21:$I$21,G1633))/(INDEX(2_Girdiler!$B$20:$I$20,G1633+1)-INDEX(2_Girdiler!$B$20:$I$20,G1633)))</f>
        <v>1.98820237634476</v>
      </c>
      <c r="I1633" s="16" t="n">
        <f aca="false">H1633/2_Girdiler!$B$17</f>
        <v>0.796555439240688</v>
      </c>
      <c r="J1633" s="16" t="n">
        <f aca="false">D1633+I1633</f>
        <v>11.1250589088614</v>
      </c>
    </row>
    <row r="1634" customFormat="false" ht="15" hidden="false" customHeight="false" outlineLevel="0" collapsed="false">
      <c r="A1634" s="0" t="n">
        <v>1622</v>
      </c>
      <c r="B1634" s="7" t="n">
        <v>0.386688</v>
      </c>
      <c r="C1634" s="7" t="n">
        <v>0.073714</v>
      </c>
      <c r="D1634" s="16" t="n">
        <f aca="false">LOGINV(B1634,$B$7,$C$7)</f>
        <v>11.5338951814274</v>
      </c>
      <c r="E1634" s="16" t="n">
        <f aca="false">LOGINV(C1634,$B$8,$C$8)</f>
        <v>42.8672680917935</v>
      </c>
      <c r="F1634" s="16" t="n">
        <f aca="false">$B$5/100*E1634*2_Girdiler!$B$14*2_Girdiler!$B$15*2_Girdiler!$B$16</f>
        <v>1.07854046518952</v>
      </c>
      <c r="G1634" s="16" t="n">
        <f aca="false">MIN(MATCH(F1634,2_Girdiler!$B$20:$I$20,1),7)</f>
        <v>1</v>
      </c>
      <c r="H1634" s="16" t="n">
        <f aca="false">IF(F1634&gt;=40,2_Girdiler!$I$21+(F1634-40)*(2_Girdiler!$I$21-2_Girdiler!$H$21)/(2_Girdiler!$I$20-2_Girdiler!$H$20),INDEX(2_Girdiler!$B$21:$I$21,G1634)+(F1634-INDEX(2_Girdiler!$B$20:$I$20,G1634))*(INDEX(2_Girdiler!$B$21:$I$21,G1634+1)-INDEX(2_Girdiler!$B$21:$I$21,G1634))/(INDEX(2_Girdiler!$B$20:$I$20,G1634+1)-INDEX(2_Girdiler!$B$20:$I$20,G1634)))</f>
        <v>2.37278902341695</v>
      </c>
      <c r="I1634" s="16" t="n">
        <f aca="false">H1634/2_Girdiler!$B$17</f>
        <v>0.950636627971535</v>
      </c>
      <c r="J1634" s="16" t="n">
        <f aca="false">D1634+I1634</f>
        <v>12.4845318093989</v>
      </c>
    </row>
    <row r="1635" customFormat="false" ht="15" hidden="false" customHeight="false" outlineLevel="0" collapsed="false">
      <c r="A1635" s="0" t="n">
        <v>1623</v>
      </c>
      <c r="B1635" s="7" t="n">
        <v>0.447952</v>
      </c>
      <c r="C1635" s="7" t="n">
        <v>0.064999</v>
      </c>
      <c r="D1635" s="16" t="n">
        <f aca="false">LOGINV(B1635,$B$7,$C$7)</f>
        <v>12.5896025402296</v>
      </c>
      <c r="E1635" s="16" t="n">
        <f aca="false">LOGINV(C1635,$B$8,$C$8)</f>
        <v>41.0943750190752</v>
      </c>
      <c r="F1635" s="16" t="n">
        <f aca="false">$B$5/100*E1635*2_Girdiler!$B$14*2_Girdiler!$B$15*2_Girdiler!$B$16</f>
        <v>1.03393447547993</v>
      </c>
      <c r="G1635" s="16" t="n">
        <f aca="false">MIN(MATCH(F1635,2_Girdiler!$B$20:$I$20,1),7)</f>
        <v>1</v>
      </c>
      <c r="H1635" s="16" t="n">
        <f aca="false">IF(F1635&gt;=40,2_Girdiler!$I$21+(F1635-40)*(2_Girdiler!$I$21-2_Girdiler!$H$21)/(2_Girdiler!$I$20-2_Girdiler!$H$20),INDEX(2_Girdiler!$B$21:$I$21,G1635)+(F1635-INDEX(2_Girdiler!$B$20:$I$20,G1635))*(INDEX(2_Girdiler!$B$21:$I$21,G1635+1)-INDEX(2_Girdiler!$B$21:$I$21,G1635))/(INDEX(2_Girdiler!$B$20:$I$20,G1635+1)-INDEX(2_Girdiler!$B$20:$I$20,G1635)))</f>
        <v>2.27465584605585</v>
      </c>
      <c r="I1635" s="16" t="n">
        <f aca="false">H1635/2_Girdiler!$B$17</f>
        <v>0.91132045114417</v>
      </c>
      <c r="J1635" s="16" t="n">
        <f aca="false">D1635+I1635</f>
        <v>13.5009229913737</v>
      </c>
    </row>
    <row r="1636" customFormat="false" ht="15" hidden="false" customHeight="false" outlineLevel="0" collapsed="false">
      <c r="A1636" s="0" t="n">
        <v>1624</v>
      </c>
      <c r="B1636" s="7" t="n">
        <v>0.663199</v>
      </c>
      <c r="C1636" s="7" t="n">
        <v>0.623342</v>
      </c>
      <c r="D1636" s="16" t="n">
        <f aca="false">LOGINV(B1636,$B$7,$C$7)</f>
        <v>17.1257342247003</v>
      </c>
      <c r="E1636" s="16" t="n">
        <f aca="false">LOGINV(C1636,$B$8,$C$8)</f>
        <v>133.76577848242</v>
      </c>
      <c r="F1636" s="16" t="n">
        <f aca="false">$B$5/100*E1636*2_Girdiler!$B$14*2_Girdiler!$B$15*2_Girdiler!$B$16</f>
        <v>3.3655469866177</v>
      </c>
      <c r="G1636" s="16" t="n">
        <f aca="false">MIN(MATCH(F1636,2_Girdiler!$B$20:$I$20,1),7)</f>
        <v>1</v>
      </c>
      <c r="H1636" s="16" t="n">
        <f aca="false">IF(F1636&gt;=40,2_Girdiler!$I$21+(F1636-40)*(2_Girdiler!$I$21-2_Girdiler!$H$21)/(2_Girdiler!$I$20-2_Girdiler!$H$20),INDEX(2_Girdiler!$B$21:$I$21,G1636)+(F1636-INDEX(2_Girdiler!$B$20:$I$20,G1636))*(INDEX(2_Girdiler!$B$21:$I$21,G1636+1)-INDEX(2_Girdiler!$B$21:$I$21,G1636))/(INDEX(2_Girdiler!$B$20:$I$20,G1636+1)-INDEX(2_Girdiler!$B$20:$I$20,G1636)))</f>
        <v>7.40420337055893</v>
      </c>
      <c r="I1636" s="16" t="n">
        <f aca="false">H1636/2_Girdiler!$B$17</f>
        <v>2.96642763243547</v>
      </c>
      <c r="J1636" s="16" t="n">
        <f aca="false">D1636+I1636</f>
        <v>20.0921618571358</v>
      </c>
    </row>
    <row r="1637" customFormat="false" ht="15" hidden="false" customHeight="false" outlineLevel="0" collapsed="false">
      <c r="A1637" s="0" t="n">
        <v>1625</v>
      </c>
      <c r="B1637" s="7" t="n">
        <v>0.231602</v>
      </c>
      <c r="C1637" s="7" t="n">
        <v>0.629966</v>
      </c>
      <c r="D1637" s="16" t="n">
        <f aca="false">LOGINV(B1637,$B$7,$C$7)</f>
        <v>8.99709564065183</v>
      </c>
      <c r="E1637" s="16" t="n">
        <f aca="false">LOGINV(C1637,$B$8,$C$8)</f>
        <v>135.284813842194</v>
      </c>
      <c r="F1637" s="16" t="n">
        <f aca="false">$B$5/100*E1637*2_Girdiler!$B$14*2_Girdiler!$B$15*2_Girdiler!$B$16</f>
        <v>3.4037659162696</v>
      </c>
      <c r="G1637" s="16" t="n">
        <f aca="false">MIN(MATCH(F1637,2_Girdiler!$B$20:$I$20,1),7)</f>
        <v>1</v>
      </c>
      <c r="H1637" s="16" t="n">
        <f aca="false">IF(F1637&gt;=40,2_Girdiler!$I$21+(F1637-40)*(2_Girdiler!$I$21-2_Girdiler!$H$21)/(2_Girdiler!$I$20-2_Girdiler!$H$20),INDEX(2_Girdiler!$B$21:$I$21,G1637)+(F1637-INDEX(2_Girdiler!$B$20:$I$20,G1637))*(INDEX(2_Girdiler!$B$21:$I$21,G1637+1)-INDEX(2_Girdiler!$B$21:$I$21,G1637))/(INDEX(2_Girdiler!$B$20:$I$20,G1637+1)-INDEX(2_Girdiler!$B$20:$I$20,G1637)))</f>
        <v>7.48828501579311</v>
      </c>
      <c r="I1637" s="16" t="n">
        <f aca="false">H1637/2_Girdiler!$B$17</f>
        <v>3.00011418901968</v>
      </c>
      <c r="J1637" s="16" t="n">
        <f aca="false">D1637+I1637</f>
        <v>11.9972098296715</v>
      </c>
    </row>
    <row r="1638" customFormat="false" ht="15" hidden="false" customHeight="false" outlineLevel="0" collapsed="false">
      <c r="A1638" s="0" t="n">
        <v>1626</v>
      </c>
      <c r="B1638" s="7" t="n">
        <v>0.174878</v>
      </c>
      <c r="C1638" s="7" t="n">
        <v>0.127747</v>
      </c>
      <c r="D1638" s="16" t="n">
        <f aca="false">LOGINV(B1638,$B$7,$C$7)</f>
        <v>8.04134263986528</v>
      </c>
      <c r="E1638" s="16" t="n">
        <f aca="false">LOGINV(C1638,$B$8,$C$8)</f>
        <v>52.4168035513979</v>
      </c>
      <c r="F1638" s="16" t="n">
        <f aca="false">$B$5/100*E1638*2_Girdiler!$B$14*2_Girdiler!$B$15*2_Girdiler!$B$16</f>
        <v>1.31880677735317</v>
      </c>
      <c r="G1638" s="16" t="n">
        <f aca="false">MIN(MATCH(F1638,2_Girdiler!$B$20:$I$20,1),7)</f>
        <v>1</v>
      </c>
      <c r="H1638" s="16" t="n">
        <f aca="false">IF(F1638&gt;=40,2_Girdiler!$I$21+(F1638-40)*(2_Girdiler!$I$21-2_Girdiler!$H$21)/(2_Girdiler!$I$20-2_Girdiler!$H$20),INDEX(2_Girdiler!$B$21:$I$21,G1638)+(F1638-INDEX(2_Girdiler!$B$20:$I$20,G1638))*(INDEX(2_Girdiler!$B$21:$I$21,G1638+1)-INDEX(2_Girdiler!$B$21:$I$21,G1638))/(INDEX(2_Girdiler!$B$20:$I$20,G1638+1)-INDEX(2_Girdiler!$B$20:$I$20,G1638)))</f>
        <v>2.90137491017697</v>
      </c>
      <c r="I1638" s="16" t="n">
        <f aca="false">H1638/2_Girdiler!$B$17</f>
        <v>1.16240981978244</v>
      </c>
      <c r="J1638" s="16" t="n">
        <f aca="false">D1638+I1638</f>
        <v>9.20375245964772</v>
      </c>
    </row>
    <row r="1639" customFormat="false" ht="15" hidden="false" customHeight="false" outlineLevel="0" collapsed="false">
      <c r="A1639" s="0" t="n">
        <v>1627</v>
      </c>
      <c r="B1639" s="7" t="n">
        <v>0.358991</v>
      </c>
      <c r="C1639" s="7" t="n">
        <v>0.180926</v>
      </c>
      <c r="D1639" s="16" t="n">
        <f aca="false">LOGINV(B1639,$B$7,$C$7)</f>
        <v>11.0727930726192</v>
      </c>
      <c r="E1639" s="16" t="n">
        <f aca="false">LOGINV(C1639,$B$8,$C$8)</f>
        <v>60.6206270428483</v>
      </c>
      <c r="F1639" s="16" t="n">
        <f aca="false">$B$5/100*E1639*2_Girdiler!$B$14*2_Girdiler!$B$15*2_Girdiler!$B$16</f>
        <v>1.52521497639806</v>
      </c>
      <c r="G1639" s="16" t="n">
        <f aca="false">MIN(MATCH(F1639,2_Girdiler!$B$20:$I$20,1),7)</f>
        <v>1</v>
      </c>
      <c r="H1639" s="16" t="n">
        <f aca="false">IF(F1639&gt;=40,2_Girdiler!$I$21+(F1639-40)*(2_Girdiler!$I$21-2_Girdiler!$H$21)/(2_Girdiler!$I$20-2_Girdiler!$H$20),INDEX(2_Girdiler!$B$21:$I$21,G1639)+(F1639-INDEX(2_Girdiler!$B$20:$I$20,G1639))*(INDEX(2_Girdiler!$B$21:$I$21,G1639+1)-INDEX(2_Girdiler!$B$21:$I$21,G1639))/(INDEX(2_Girdiler!$B$20:$I$20,G1639+1)-INDEX(2_Girdiler!$B$20:$I$20,G1639)))</f>
        <v>3.35547294807574</v>
      </c>
      <c r="I1639" s="16" t="n">
        <f aca="false">H1639/2_Girdiler!$B$17</f>
        <v>1.34434012342778</v>
      </c>
      <c r="J1639" s="16" t="n">
        <f aca="false">D1639+I1639</f>
        <v>12.417133196047</v>
      </c>
    </row>
    <row r="1640" customFormat="false" ht="15" hidden="false" customHeight="false" outlineLevel="0" collapsed="false">
      <c r="A1640" s="0" t="n">
        <v>1628</v>
      </c>
      <c r="B1640" s="7" t="n">
        <v>0.465787</v>
      </c>
      <c r="C1640" s="7" t="n">
        <v>0.566923</v>
      </c>
      <c r="D1640" s="16" t="n">
        <f aca="false">LOGINV(B1640,$B$7,$C$7)</f>
        <v>12.9091845034138</v>
      </c>
      <c r="E1640" s="16" t="n">
        <f aca="false">LOGINV(C1640,$B$8,$C$8)</f>
        <v>121.756765224864</v>
      </c>
      <c r="F1640" s="16" t="n">
        <f aca="false">$B$5/100*E1640*2_Girdiler!$B$14*2_Girdiler!$B$15*2_Girdiler!$B$16</f>
        <v>3.06340021305758</v>
      </c>
      <c r="G1640" s="16" t="n">
        <f aca="false">MIN(MATCH(F1640,2_Girdiler!$B$20:$I$20,1),7)</f>
        <v>1</v>
      </c>
      <c r="H1640" s="16" t="n">
        <f aca="false">IF(F1640&gt;=40,2_Girdiler!$I$21+(F1640-40)*(2_Girdiler!$I$21-2_Girdiler!$H$21)/(2_Girdiler!$I$20-2_Girdiler!$H$20),INDEX(2_Girdiler!$B$21:$I$21,G1640)+(F1640-INDEX(2_Girdiler!$B$20:$I$20,G1640))*(INDEX(2_Girdiler!$B$21:$I$21,G1640+1)-INDEX(2_Girdiler!$B$21:$I$21,G1640))/(INDEX(2_Girdiler!$B$20:$I$20,G1640+1)-INDEX(2_Girdiler!$B$20:$I$20,G1640)))</f>
        <v>6.73948046872667</v>
      </c>
      <c r="I1640" s="16" t="n">
        <f aca="false">H1640/2_Girdiler!$B$17</f>
        <v>2.70011236727831</v>
      </c>
      <c r="J1640" s="16" t="n">
        <f aca="false">D1640+I1640</f>
        <v>15.6092968706921</v>
      </c>
    </row>
    <row r="1641" customFormat="false" ht="15" hidden="false" customHeight="false" outlineLevel="0" collapsed="false">
      <c r="A1641" s="0" t="n">
        <v>1629</v>
      </c>
      <c r="B1641" s="7" t="n">
        <v>0.463195</v>
      </c>
      <c r="C1641" s="7" t="n">
        <v>0.538867</v>
      </c>
      <c r="D1641" s="16" t="n">
        <f aca="false">LOGINV(B1641,$B$7,$C$7)</f>
        <v>12.8623326177046</v>
      </c>
      <c r="E1641" s="16" t="n">
        <f aca="false">LOGINV(C1641,$B$8,$C$8)</f>
        <v>116.305088985165</v>
      </c>
      <c r="F1641" s="16" t="n">
        <f aca="false">$B$5/100*E1641*2_Girdiler!$B$14*2_Girdiler!$B$15*2_Girdiler!$B$16</f>
        <v>2.92623603886675</v>
      </c>
      <c r="G1641" s="16" t="n">
        <f aca="false">MIN(MATCH(F1641,2_Girdiler!$B$20:$I$20,1),7)</f>
        <v>1</v>
      </c>
      <c r="H1641" s="16" t="n">
        <f aca="false">IF(F1641&gt;=40,2_Girdiler!$I$21+(F1641-40)*(2_Girdiler!$I$21-2_Girdiler!$H$21)/(2_Girdiler!$I$20-2_Girdiler!$H$20),INDEX(2_Girdiler!$B$21:$I$21,G1641)+(F1641-INDEX(2_Girdiler!$B$20:$I$20,G1641))*(INDEX(2_Girdiler!$B$21:$I$21,G1641+1)-INDEX(2_Girdiler!$B$21:$I$21,G1641))/(INDEX(2_Girdiler!$B$20:$I$20,G1641+1)-INDEX(2_Girdiler!$B$20:$I$20,G1641)))</f>
        <v>6.43771928550684</v>
      </c>
      <c r="I1641" s="16" t="n">
        <f aca="false">H1641/2_Girdiler!$B$17</f>
        <v>2.57921445733447</v>
      </c>
      <c r="J1641" s="16" t="n">
        <f aca="false">D1641+I1641</f>
        <v>15.4415470750391</v>
      </c>
    </row>
    <row r="1642" customFormat="false" ht="15" hidden="false" customHeight="false" outlineLevel="0" collapsed="false">
      <c r="A1642" s="0" t="n">
        <v>1630</v>
      </c>
      <c r="B1642" s="7" t="n">
        <v>0.847764</v>
      </c>
      <c r="C1642" s="7" t="n">
        <v>0.988788</v>
      </c>
      <c r="D1642" s="16" t="n">
        <f aca="false">LOGINV(B1642,$B$7,$C$7)</f>
        <v>24.0032394424874</v>
      </c>
      <c r="E1642" s="16" t="n">
        <f aca="false">LOGINV(C1642,$B$8,$C$8)</f>
        <v>476.741941744617</v>
      </c>
      <c r="F1642" s="16" t="n">
        <f aca="false">$B$5/100*E1642*2_Girdiler!$B$14*2_Girdiler!$B$15*2_Girdiler!$B$16</f>
        <v>11.9948272542946</v>
      </c>
      <c r="G1642" s="16" t="n">
        <f aca="false">MIN(MATCH(F1642,2_Girdiler!$B$20:$I$20,1),7)</f>
        <v>3</v>
      </c>
      <c r="H1642" s="16" t="n">
        <f aca="false">IF(F1642&gt;=40,2_Girdiler!$I$21+(F1642-40)*(2_Girdiler!$I$21-2_Girdiler!$H$21)/(2_Girdiler!$I$20-2_Girdiler!$H$20),INDEX(2_Girdiler!$B$21:$I$21,G1642)+(F1642-INDEX(2_Girdiler!$B$20:$I$20,G1642))*(INDEX(2_Girdiler!$B$21:$I$21,G1642+1)-INDEX(2_Girdiler!$B$21:$I$21,G1642))/(INDEX(2_Girdiler!$B$20:$I$20,G1642+1)-INDEX(2_Girdiler!$B$20:$I$20,G1642)))</f>
        <v>20.7953445288651</v>
      </c>
      <c r="I1642" s="16" t="n">
        <f aca="false">H1642/2_Girdiler!$B$17</f>
        <v>8.33146816060301</v>
      </c>
      <c r="J1642" s="16" t="n">
        <f aca="false">D1642+I1642</f>
        <v>32.3347076030904</v>
      </c>
    </row>
    <row r="1643" customFormat="false" ht="15" hidden="false" customHeight="false" outlineLevel="0" collapsed="false">
      <c r="A1643" s="0" t="n">
        <v>1631</v>
      </c>
      <c r="B1643" s="7" t="n">
        <v>0.073377</v>
      </c>
      <c r="C1643" s="7" t="n">
        <v>0.612591</v>
      </c>
      <c r="D1643" s="16" t="n">
        <f aca="false">LOGINV(B1643,$B$7,$C$7)</f>
        <v>6.03128947370462</v>
      </c>
      <c r="E1643" s="16" t="n">
        <f aca="false">LOGINV(C1643,$B$8,$C$8)</f>
        <v>131.353577268887</v>
      </c>
      <c r="F1643" s="16" t="n">
        <f aca="false">$B$5/100*E1643*2_Girdiler!$B$14*2_Girdiler!$B$15*2_Girdiler!$B$16</f>
        <v>3.3048560040852</v>
      </c>
      <c r="G1643" s="16" t="n">
        <f aca="false">MIN(MATCH(F1643,2_Girdiler!$B$20:$I$20,1),7)</f>
        <v>1</v>
      </c>
      <c r="H1643" s="16" t="n">
        <f aca="false">IF(F1643&gt;=40,2_Girdiler!$I$21+(F1643-40)*(2_Girdiler!$I$21-2_Girdiler!$H$21)/(2_Girdiler!$I$20-2_Girdiler!$H$20),INDEX(2_Girdiler!$B$21:$I$21,G1643)+(F1643-INDEX(2_Girdiler!$B$20:$I$20,G1643))*(INDEX(2_Girdiler!$B$21:$I$21,G1643+1)-INDEX(2_Girdiler!$B$21:$I$21,G1643))/(INDEX(2_Girdiler!$B$20:$I$20,G1643+1)-INDEX(2_Girdiler!$B$20:$I$20,G1643)))</f>
        <v>7.27068320898744</v>
      </c>
      <c r="I1643" s="16" t="n">
        <f aca="false">H1643/2_Girdiler!$B$17</f>
        <v>2.91293397795971</v>
      </c>
      <c r="J1643" s="16" t="n">
        <f aca="false">D1643+I1643</f>
        <v>8.94422345166433</v>
      </c>
    </row>
    <row r="1644" customFormat="false" ht="15" hidden="false" customHeight="false" outlineLevel="0" collapsed="false">
      <c r="A1644" s="0" t="n">
        <v>1632</v>
      </c>
      <c r="B1644" s="7" t="n">
        <v>0.021478</v>
      </c>
      <c r="C1644" s="7" t="n">
        <v>0.521288</v>
      </c>
      <c r="D1644" s="16" t="n">
        <f aca="false">LOGINV(B1644,$B$7,$C$7)</f>
        <v>4.38217740077771</v>
      </c>
      <c r="E1644" s="16" t="n">
        <f aca="false">LOGINV(C1644,$B$8,$C$8)</f>
        <v>113.03415599721</v>
      </c>
      <c r="F1644" s="16" t="n">
        <f aca="false">$B$5/100*E1644*2_Girdiler!$B$14*2_Girdiler!$B$15*2_Girdiler!$B$16</f>
        <v>2.84393936488981</v>
      </c>
      <c r="G1644" s="16" t="n">
        <f aca="false">MIN(MATCH(F1644,2_Girdiler!$B$20:$I$20,1),7)</f>
        <v>1</v>
      </c>
      <c r="H1644" s="16" t="n">
        <f aca="false">IF(F1644&gt;=40,2_Girdiler!$I$21+(F1644-40)*(2_Girdiler!$I$21-2_Girdiler!$H$21)/(2_Girdiler!$I$20-2_Girdiler!$H$20),INDEX(2_Girdiler!$B$21:$I$21,G1644)+(F1644-INDEX(2_Girdiler!$B$20:$I$20,G1644))*(INDEX(2_Girdiler!$B$21:$I$21,G1644+1)-INDEX(2_Girdiler!$B$21:$I$21,G1644))/(INDEX(2_Girdiler!$B$20:$I$20,G1644+1)-INDEX(2_Girdiler!$B$20:$I$20,G1644)))</f>
        <v>6.25666660275759</v>
      </c>
      <c r="I1644" s="16" t="n">
        <f aca="false">H1644/2_Girdiler!$B$17</f>
        <v>2.50667732482275</v>
      </c>
      <c r="J1644" s="16" t="n">
        <f aca="false">D1644+I1644</f>
        <v>6.88885472560047</v>
      </c>
    </row>
    <row r="1645" customFormat="false" ht="15" hidden="false" customHeight="false" outlineLevel="0" collapsed="false">
      <c r="A1645" s="0" t="n">
        <v>1633</v>
      </c>
      <c r="B1645" s="7" t="n">
        <v>0.401812</v>
      </c>
      <c r="C1645" s="7" t="n">
        <v>0.0086</v>
      </c>
      <c r="D1645" s="16" t="n">
        <f aca="false">LOGINV(B1645,$B$7,$C$7)</f>
        <v>11.7893557056781</v>
      </c>
      <c r="E1645" s="16" t="n">
        <f aca="false">LOGINV(C1645,$B$8,$C$8)</f>
        <v>23.4621180459627</v>
      </c>
      <c r="F1645" s="16" t="n">
        <f aca="false">$B$5/100*E1645*2_Girdiler!$B$14*2_Girdiler!$B$15*2_Girdiler!$B$16</f>
        <v>0.59030689003642</v>
      </c>
      <c r="G1645" s="16" t="n">
        <f aca="false">MIN(MATCH(F1645,2_Girdiler!$B$20:$I$20,1),7)</f>
        <v>1</v>
      </c>
      <c r="H1645" s="16" t="n">
        <f aca="false">IF(F1645&gt;=40,2_Girdiler!$I$21+(F1645-40)*(2_Girdiler!$I$21-2_Girdiler!$H$21)/(2_Girdiler!$I$20-2_Girdiler!$H$20),INDEX(2_Girdiler!$B$21:$I$21,G1645)+(F1645-INDEX(2_Girdiler!$B$20:$I$20,G1645))*(INDEX(2_Girdiler!$B$21:$I$21,G1645+1)-INDEX(2_Girdiler!$B$21:$I$21,G1645))/(INDEX(2_Girdiler!$B$20:$I$20,G1645+1)-INDEX(2_Girdiler!$B$20:$I$20,G1645)))</f>
        <v>1.29867515808012</v>
      </c>
      <c r="I1645" s="16" t="n">
        <f aca="false">H1645/2_Girdiler!$B$17</f>
        <v>0.520302547307742</v>
      </c>
      <c r="J1645" s="16" t="n">
        <f aca="false">D1645+I1645</f>
        <v>12.3096582529858</v>
      </c>
    </row>
    <row r="1646" customFormat="false" ht="15" hidden="false" customHeight="false" outlineLevel="0" collapsed="false">
      <c r="A1646" s="0" t="n">
        <v>1634</v>
      </c>
      <c r="B1646" s="7" t="n">
        <v>0.93374</v>
      </c>
      <c r="C1646" s="7" t="n">
        <v>0.391619</v>
      </c>
      <c r="D1646" s="16" t="n">
        <f aca="false">LOGINV(B1646,$B$7,$C$7)</f>
        <v>31.3201753706603</v>
      </c>
      <c r="E1646" s="16" t="n">
        <f aca="false">LOGINV(C1646,$B$8,$C$8)</f>
        <v>91.4370588023844</v>
      </c>
      <c r="F1646" s="16" t="n">
        <f aca="false">$B$5/100*E1646*2_Girdiler!$B$14*2_Girdiler!$B$15*2_Girdiler!$B$16</f>
        <v>2.30055639946799</v>
      </c>
      <c r="G1646" s="16" t="n">
        <f aca="false">MIN(MATCH(F1646,2_Girdiler!$B$20:$I$20,1),7)</f>
        <v>1</v>
      </c>
      <c r="H1646" s="16" t="n">
        <f aca="false">IF(F1646&gt;=40,2_Girdiler!$I$21+(F1646-40)*(2_Girdiler!$I$21-2_Girdiler!$H$21)/(2_Girdiler!$I$20-2_Girdiler!$H$20),INDEX(2_Girdiler!$B$21:$I$21,G1646)+(F1646-INDEX(2_Girdiler!$B$20:$I$20,G1646))*(INDEX(2_Girdiler!$B$21:$I$21,G1646+1)-INDEX(2_Girdiler!$B$21:$I$21,G1646))/(INDEX(2_Girdiler!$B$20:$I$20,G1646+1)-INDEX(2_Girdiler!$B$20:$I$20,G1646)))</f>
        <v>5.06122407882958</v>
      </c>
      <c r="I1646" s="16" t="n">
        <f aca="false">H1646/2_Girdiler!$B$17</f>
        <v>2.02773400594134</v>
      </c>
      <c r="J1646" s="16" t="n">
        <f aca="false">D1646+I1646</f>
        <v>33.3479093766016</v>
      </c>
    </row>
    <row r="1647" customFormat="false" ht="15" hidden="false" customHeight="false" outlineLevel="0" collapsed="false">
      <c r="A1647" s="0" t="n">
        <v>1635</v>
      </c>
      <c r="B1647" s="7" t="n">
        <v>0.508757</v>
      </c>
      <c r="C1647" s="7" t="n">
        <v>0.763874</v>
      </c>
      <c r="D1647" s="16" t="n">
        <f aca="false">LOGINV(B1647,$B$7,$C$7)</f>
        <v>13.7087760566721</v>
      </c>
      <c r="E1647" s="16" t="n">
        <f aca="false">LOGINV(C1647,$B$8,$C$8)</f>
        <v>173.682202689529</v>
      </c>
      <c r="F1647" s="16" t="n">
        <f aca="false">$B$5/100*E1647*2_Girdiler!$B$14*2_Girdiler!$B$15*2_Girdiler!$B$16</f>
        <v>4.36984421966856</v>
      </c>
      <c r="G1647" s="16" t="n">
        <f aca="false">MIN(MATCH(F1647,2_Girdiler!$B$20:$I$20,1),7)</f>
        <v>1</v>
      </c>
      <c r="H1647" s="16" t="n">
        <f aca="false">IF(F1647&gt;=40,2_Girdiler!$I$21+(F1647-40)*(2_Girdiler!$I$21-2_Girdiler!$H$21)/(2_Girdiler!$I$20-2_Girdiler!$H$20),INDEX(2_Girdiler!$B$21:$I$21,G1647)+(F1647-INDEX(2_Girdiler!$B$20:$I$20,G1647))*(INDEX(2_Girdiler!$B$21:$I$21,G1647+1)-INDEX(2_Girdiler!$B$21:$I$21,G1647))/(INDEX(2_Girdiler!$B$20:$I$20,G1647+1)-INDEX(2_Girdiler!$B$20:$I$20,G1647)))</f>
        <v>9.61365728327082</v>
      </c>
      <c r="I1647" s="16" t="n">
        <f aca="false">H1647/2_Girdiler!$B$17</f>
        <v>3.85162551413094</v>
      </c>
      <c r="J1647" s="16" t="n">
        <f aca="false">D1647+I1647</f>
        <v>17.5604015708031</v>
      </c>
    </row>
    <row r="1648" customFormat="false" ht="15" hidden="false" customHeight="false" outlineLevel="0" collapsed="false">
      <c r="A1648" s="0" t="n">
        <v>1636</v>
      </c>
      <c r="B1648" s="7" t="n">
        <v>0.590051</v>
      </c>
      <c r="C1648" s="7" t="n">
        <v>0.861783</v>
      </c>
      <c r="D1648" s="16" t="n">
        <f aca="false">LOGINV(B1648,$B$7,$C$7)</f>
        <v>15.3744447129076</v>
      </c>
      <c r="E1648" s="16" t="n">
        <f aca="false">LOGINV(C1648,$B$8,$C$8)</f>
        <v>220.471554637918</v>
      </c>
      <c r="F1648" s="16" t="n">
        <f aca="false">$B$5/100*E1648*2_Girdiler!$B$14*2_Girdiler!$B$15*2_Girdiler!$B$16</f>
        <v>5.54706431469002</v>
      </c>
      <c r="G1648" s="16" t="n">
        <f aca="false">MIN(MATCH(F1648,2_Girdiler!$B$20:$I$20,1),7)</f>
        <v>2</v>
      </c>
      <c r="H1648" s="16" t="n">
        <f aca="false">IF(F1648&gt;=40,2_Girdiler!$I$21+(F1648-40)*(2_Girdiler!$I$21-2_Girdiler!$H$21)/(2_Girdiler!$I$20-2_Girdiler!$H$20),INDEX(2_Girdiler!$B$21:$I$21,G1648)+(F1648-INDEX(2_Girdiler!$B$20:$I$20,G1648))*(INDEX(2_Girdiler!$B$21:$I$21,G1648+1)-INDEX(2_Girdiler!$B$21:$I$21,G1648))/(INDEX(2_Girdiler!$B$20:$I$20,G1648+1)-INDEX(2_Girdiler!$B$20:$I$20,G1648)))</f>
        <v>11.875302903504</v>
      </c>
      <c r="I1648" s="16" t="n">
        <f aca="false">H1648/2_Girdiler!$B$17</f>
        <v>4.75773353505771</v>
      </c>
      <c r="J1648" s="16" t="n">
        <f aca="false">D1648+I1648</f>
        <v>20.1321782479653</v>
      </c>
    </row>
    <row r="1649" customFormat="false" ht="15" hidden="false" customHeight="false" outlineLevel="0" collapsed="false">
      <c r="A1649" s="0" t="n">
        <v>1637</v>
      </c>
      <c r="B1649" s="7" t="n">
        <v>0.064422</v>
      </c>
      <c r="C1649" s="7" t="n">
        <v>0.028457</v>
      </c>
      <c r="D1649" s="16" t="n">
        <f aca="false">LOGINV(B1649,$B$7,$C$7)</f>
        <v>5.8083111074853</v>
      </c>
      <c r="E1649" s="16" t="n">
        <f aca="false">LOGINV(C1649,$B$8,$C$8)</f>
        <v>31.9514009900931</v>
      </c>
      <c r="F1649" s="16" t="n">
        <f aca="false">$B$5/100*E1649*2_Girdiler!$B$14*2_Girdiler!$B$15*2_Girdiler!$B$16</f>
        <v>0.803897248910743</v>
      </c>
      <c r="G1649" s="16" t="n">
        <f aca="false">MIN(MATCH(F1649,2_Girdiler!$B$20:$I$20,1),7)</f>
        <v>1</v>
      </c>
      <c r="H1649" s="16" t="n">
        <f aca="false">IF(F1649&gt;=40,2_Girdiler!$I$21+(F1649-40)*(2_Girdiler!$I$21-2_Girdiler!$H$21)/(2_Girdiler!$I$20-2_Girdiler!$H$20),INDEX(2_Girdiler!$B$21:$I$21,G1649)+(F1649-INDEX(2_Girdiler!$B$20:$I$20,G1649))*(INDEX(2_Girdiler!$B$21:$I$21,G1649+1)-INDEX(2_Girdiler!$B$21:$I$21,G1649))/(INDEX(2_Girdiler!$B$20:$I$20,G1649+1)-INDEX(2_Girdiler!$B$20:$I$20,G1649)))</f>
        <v>1.76857394760363</v>
      </c>
      <c r="I1649" s="16" t="n">
        <f aca="false">H1649/2_Girdiler!$B$17</f>
        <v>0.708563280289918</v>
      </c>
      <c r="J1649" s="16" t="n">
        <f aca="false">D1649+I1649</f>
        <v>6.51687438777522</v>
      </c>
    </row>
    <row r="1650" customFormat="false" ht="15" hidden="false" customHeight="false" outlineLevel="0" collapsed="false">
      <c r="A1650" s="0" t="n">
        <v>1638</v>
      </c>
      <c r="B1650" s="7" t="n">
        <v>0.184112</v>
      </c>
      <c r="C1650" s="7" t="n">
        <v>0.62764</v>
      </c>
      <c r="D1650" s="16" t="n">
        <f aca="false">LOGINV(B1650,$B$7,$C$7)</f>
        <v>8.20093898755995</v>
      </c>
      <c r="E1650" s="16" t="n">
        <f aca="false">LOGINV(C1650,$B$8,$C$8)</f>
        <v>134.748470795823</v>
      </c>
      <c r="F1650" s="16" t="n">
        <f aca="false">$B$5/100*E1650*2_Girdiler!$B$14*2_Girdiler!$B$15*2_Girdiler!$B$16</f>
        <v>3.39027152522291</v>
      </c>
      <c r="G1650" s="16" t="n">
        <f aca="false">MIN(MATCH(F1650,2_Girdiler!$B$20:$I$20,1),7)</f>
        <v>1</v>
      </c>
      <c r="H1650" s="16" t="n">
        <f aca="false">IF(F1650&gt;=40,2_Girdiler!$I$21+(F1650-40)*(2_Girdiler!$I$21-2_Girdiler!$H$21)/(2_Girdiler!$I$20-2_Girdiler!$H$20),INDEX(2_Girdiler!$B$21:$I$21,G1650)+(F1650-INDEX(2_Girdiler!$B$20:$I$20,G1650))*(INDEX(2_Girdiler!$B$21:$I$21,G1650+1)-INDEX(2_Girdiler!$B$21:$I$21,G1650))/(INDEX(2_Girdiler!$B$20:$I$20,G1650+1)-INDEX(2_Girdiler!$B$20:$I$20,G1650)))</f>
        <v>7.4585973554904</v>
      </c>
      <c r="I1650" s="16" t="n">
        <f aca="false">H1650/2_Girdiler!$B$17</f>
        <v>2.98822009434711</v>
      </c>
      <c r="J1650" s="16" t="n">
        <f aca="false">D1650+I1650</f>
        <v>11.1891590819071</v>
      </c>
    </row>
    <row r="1651" customFormat="false" ht="15" hidden="false" customHeight="false" outlineLevel="0" collapsed="false">
      <c r="A1651" s="0" t="n">
        <v>1639</v>
      </c>
      <c r="B1651" s="7" t="n">
        <v>0.619714</v>
      </c>
      <c r="C1651" s="7" t="n">
        <v>0.182859</v>
      </c>
      <c r="D1651" s="16" t="n">
        <f aca="false">LOGINV(B1651,$B$7,$C$7)</f>
        <v>16.0491574820188</v>
      </c>
      <c r="E1651" s="16" t="n">
        <f aca="false">LOGINV(C1651,$B$8,$C$8)</f>
        <v>60.9076832363458</v>
      </c>
      <c r="F1651" s="16" t="n">
        <f aca="false">$B$5/100*E1651*2_Girdiler!$B$14*2_Girdiler!$B$15*2_Girdiler!$B$16</f>
        <v>1.53243731022646</v>
      </c>
      <c r="G1651" s="16" t="n">
        <f aca="false">MIN(MATCH(F1651,2_Girdiler!$B$20:$I$20,1),7)</f>
        <v>1</v>
      </c>
      <c r="H1651" s="16" t="n">
        <f aca="false">IF(F1651&gt;=40,2_Girdiler!$I$21+(F1651-40)*(2_Girdiler!$I$21-2_Girdiler!$H$21)/(2_Girdiler!$I$20-2_Girdiler!$H$20),INDEX(2_Girdiler!$B$21:$I$21,G1651)+(F1651-INDEX(2_Girdiler!$B$20:$I$20,G1651))*(INDEX(2_Girdiler!$B$21:$I$21,G1651+1)-INDEX(2_Girdiler!$B$21:$I$21,G1651))/(INDEX(2_Girdiler!$B$20:$I$20,G1651+1)-INDEX(2_Girdiler!$B$20:$I$20,G1651)))</f>
        <v>3.37136208249821</v>
      </c>
      <c r="I1651" s="16" t="n">
        <f aca="false">H1651/2_Girdiler!$B$17</f>
        <v>1.35070596253935</v>
      </c>
      <c r="J1651" s="16" t="n">
        <f aca="false">D1651+I1651</f>
        <v>17.3998634445581</v>
      </c>
    </row>
    <row r="1652" customFormat="false" ht="15" hidden="false" customHeight="false" outlineLevel="0" collapsed="false">
      <c r="A1652" s="0" t="n">
        <v>1640</v>
      </c>
      <c r="B1652" s="7" t="n">
        <v>0.055315</v>
      </c>
      <c r="C1652" s="7" t="n">
        <v>0.536998</v>
      </c>
      <c r="D1652" s="16" t="n">
        <f aca="false">LOGINV(B1652,$B$7,$C$7)</f>
        <v>5.5652502810069</v>
      </c>
      <c r="E1652" s="16" t="n">
        <f aca="false">LOGINV(C1652,$B$8,$C$8)</f>
        <v>115.95230877808</v>
      </c>
      <c r="F1652" s="16" t="n">
        <f aca="false">$B$5/100*E1652*2_Girdiler!$B$14*2_Girdiler!$B$15*2_Girdiler!$B$16</f>
        <v>2.91736008885649</v>
      </c>
      <c r="G1652" s="16" t="n">
        <f aca="false">MIN(MATCH(F1652,2_Girdiler!$B$20:$I$20,1),7)</f>
        <v>1</v>
      </c>
      <c r="H1652" s="16" t="n">
        <f aca="false">IF(F1652&gt;=40,2_Girdiler!$I$21+(F1652-40)*(2_Girdiler!$I$21-2_Girdiler!$H$21)/(2_Girdiler!$I$20-2_Girdiler!$H$20),INDEX(2_Girdiler!$B$21:$I$21,G1652)+(F1652-INDEX(2_Girdiler!$B$20:$I$20,G1652))*(INDEX(2_Girdiler!$B$21:$I$21,G1652+1)-INDEX(2_Girdiler!$B$21:$I$21,G1652))/(INDEX(2_Girdiler!$B$20:$I$20,G1652+1)-INDEX(2_Girdiler!$B$20:$I$20,G1652)))</f>
        <v>6.41819219548427</v>
      </c>
      <c r="I1652" s="16" t="n">
        <f aca="false">H1652/2_Girdiler!$B$17</f>
        <v>2.57139110396004</v>
      </c>
      <c r="J1652" s="16" t="n">
        <f aca="false">D1652+I1652</f>
        <v>8.13664138496694</v>
      </c>
    </row>
    <row r="1653" customFormat="false" ht="15" hidden="false" customHeight="false" outlineLevel="0" collapsed="false">
      <c r="A1653" s="0" t="n">
        <v>1641</v>
      </c>
      <c r="B1653" s="7" t="n">
        <v>0.902608</v>
      </c>
      <c r="C1653" s="7" t="n">
        <v>0.18492</v>
      </c>
      <c r="D1653" s="16" t="n">
        <f aca="false">LOGINV(B1653,$B$7,$C$7)</f>
        <v>27.8964743786927</v>
      </c>
      <c r="E1653" s="16" t="n">
        <f aca="false">LOGINV(C1653,$B$8,$C$8)</f>
        <v>61.2131513901633</v>
      </c>
      <c r="F1653" s="16" t="n">
        <f aca="false">$B$5/100*E1653*2_Girdiler!$B$14*2_Girdiler!$B$15*2_Girdiler!$B$16</f>
        <v>1.54012288897651</v>
      </c>
      <c r="G1653" s="16" t="n">
        <f aca="false">MIN(MATCH(F1653,2_Girdiler!$B$20:$I$20,1),7)</f>
        <v>1</v>
      </c>
      <c r="H1653" s="16" t="n">
        <f aca="false">IF(F1653&gt;=40,2_Girdiler!$I$21+(F1653-40)*(2_Girdiler!$I$21-2_Girdiler!$H$21)/(2_Girdiler!$I$20-2_Girdiler!$H$20),INDEX(2_Girdiler!$B$21:$I$21,G1653)+(F1653-INDEX(2_Girdiler!$B$20:$I$20,G1653))*(INDEX(2_Girdiler!$B$21:$I$21,G1653+1)-INDEX(2_Girdiler!$B$21:$I$21,G1653))/(INDEX(2_Girdiler!$B$20:$I$20,G1653+1)-INDEX(2_Girdiler!$B$20:$I$20,G1653)))</f>
        <v>3.38827035574832</v>
      </c>
      <c r="I1653" s="16" t="n">
        <f aca="false">H1653/2_Girdiler!$B$17</f>
        <v>1.35748011047609</v>
      </c>
      <c r="J1653" s="16" t="n">
        <f aca="false">D1653+I1653</f>
        <v>29.2539544891688</v>
      </c>
    </row>
    <row r="1654" customFormat="false" ht="15" hidden="false" customHeight="false" outlineLevel="0" collapsed="false">
      <c r="A1654" s="0" t="n">
        <v>1642</v>
      </c>
      <c r="B1654" s="7" t="n">
        <v>0.428183</v>
      </c>
      <c r="C1654" s="7" t="n">
        <v>0.835941</v>
      </c>
      <c r="D1654" s="16" t="n">
        <f aca="false">LOGINV(B1654,$B$7,$C$7)</f>
        <v>12.2424507390061</v>
      </c>
      <c r="E1654" s="16" t="n">
        <f aca="false">LOGINV(C1654,$B$8,$C$8)</f>
        <v>205.299742153806</v>
      </c>
      <c r="F1654" s="16" t="n">
        <f aca="false">$B$5/100*E1654*2_Girdiler!$B$14*2_Girdiler!$B$15*2_Girdiler!$B$16</f>
        <v>5.16534151258976</v>
      </c>
      <c r="G1654" s="16" t="n">
        <f aca="false">MIN(MATCH(F1654,2_Girdiler!$B$20:$I$20,1),7)</f>
        <v>2</v>
      </c>
      <c r="H1654" s="16" t="n">
        <f aca="false">IF(F1654&gt;=40,2_Girdiler!$I$21+(F1654-40)*(2_Girdiler!$I$21-2_Girdiler!$H$21)/(2_Girdiler!$I$20-2_Girdiler!$H$20),INDEX(2_Girdiler!$B$21:$I$21,G1654)+(F1654-INDEX(2_Girdiler!$B$20:$I$20,G1654))*(INDEX(2_Girdiler!$B$21:$I$21,G1654+1)-INDEX(2_Girdiler!$B$21:$I$21,G1654))/(INDEX(2_Girdiler!$B$20:$I$20,G1654+1)-INDEX(2_Girdiler!$B$20:$I$20,G1654)))</f>
        <v>11.2645464201436</v>
      </c>
      <c r="I1654" s="16" t="n">
        <f aca="false">H1654/2_Girdiler!$B$17</f>
        <v>4.51303943114728</v>
      </c>
      <c r="J1654" s="16" t="n">
        <f aca="false">D1654+I1654</f>
        <v>16.7554901701534</v>
      </c>
    </row>
    <row r="1655" customFormat="false" ht="15" hidden="false" customHeight="false" outlineLevel="0" collapsed="false">
      <c r="A1655" s="0" t="n">
        <v>1643</v>
      </c>
      <c r="B1655" s="7" t="n">
        <v>0.815713</v>
      </c>
      <c r="C1655" s="7" t="n">
        <v>0.617291</v>
      </c>
      <c r="D1655" s="16" t="n">
        <f aca="false">LOGINV(B1655,$B$7,$C$7)</f>
        <v>22.3535449951308</v>
      </c>
      <c r="E1655" s="16" t="n">
        <f aca="false">LOGINV(C1655,$B$8,$C$8)</f>
        <v>132.400215247449</v>
      </c>
      <c r="F1655" s="16" t="n">
        <f aca="false">$B$5/100*E1655*2_Girdiler!$B$14*2_Girdiler!$B$15*2_Girdiler!$B$16</f>
        <v>3.33118941562582</v>
      </c>
      <c r="G1655" s="16" t="n">
        <f aca="false">MIN(MATCH(F1655,2_Girdiler!$B$20:$I$20,1),7)</f>
        <v>1</v>
      </c>
      <c r="H1655" s="16" t="n">
        <f aca="false">IF(F1655&gt;=40,2_Girdiler!$I$21+(F1655-40)*(2_Girdiler!$I$21-2_Girdiler!$H$21)/(2_Girdiler!$I$20-2_Girdiler!$H$20),INDEX(2_Girdiler!$B$21:$I$21,G1655)+(F1655-INDEX(2_Girdiler!$B$20:$I$20,G1655))*(INDEX(2_Girdiler!$B$21:$I$21,G1655+1)-INDEX(2_Girdiler!$B$21:$I$21,G1655))/(INDEX(2_Girdiler!$B$20:$I$20,G1655+1)-INDEX(2_Girdiler!$B$20:$I$20,G1655)))</f>
        <v>7.3286167143768</v>
      </c>
      <c r="I1655" s="16" t="n">
        <f aca="false">H1655/2_Girdiler!$B$17</f>
        <v>2.93614451697788</v>
      </c>
      <c r="J1655" s="16" t="n">
        <f aca="false">D1655+I1655</f>
        <v>25.2896895121087</v>
      </c>
    </row>
    <row r="1656" customFormat="false" ht="15" hidden="false" customHeight="false" outlineLevel="0" collapsed="false">
      <c r="A1656" s="0" t="n">
        <v>1644</v>
      </c>
      <c r="B1656" s="7" t="n">
        <v>0.746974</v>
      </c>
      <c r="C1656" s="7" t="n">
        <v>0.432244</v>
      </c>
      <c r="D1656" s="16" t="n">
        <f aca="false">LOGINV(B1656,$B$7,$C$7)</f>
        <v>19.6184350263572</v>
      </c>
      <c r="E1656" s="16" t="n">
        <f aca="false">LOGINV(C1656,$B$8,$C$8)</f>
        <v>97.8137831828177</v>
      </c>
      <c r="F1656" s="16" t="n">
        <f aca="false">$B$5/100*E1656*2_Girdiler!$B$14*2_Girdiler!$B$15*2_Girdiler!$B$16</f>
        <v>2.46099478487969</v>
      </c>
      <c r="G1656" s="16" t="n">
        <f aca="false">MIN(MATCH(F1656,2_Girdiler!$B$20:$I$20,1),7)</f>
        <v>1</v>
      </c>
      <c r="H1656" s="16" t="n">
        <f aca="false">IF(F1656&gt;=40,2_Girdiler!$I$21+(F1656-40)*(2_Girdiler!$I$21-2_Girdiler!$H$21)/(2_Girdiler!$I$20-2_Girdiler!$H$20),INDEX(2_Girdiler!$B$21:$I$21,G1656)+(F1656-INDEX(2_Girdiler!$B$20:$I$20,G1656))*(INDEX(2_Girdiler!$B$21:$I$21,G1656+1)-INDEX(2_Girdiler!$B$21:$I$21,G1656))/(INDEX(2_Girdiler!$B$20:$I$20,G1656+1)-INDEX(2_Girdiler!$B$20:$I$20,G1656)))</f>
        <v>5.41418852673532</v>
      </c>
      <c r="I1656" s="16" t="n">
        <f aca="false">H1656/2_Girdiler!$B$17</f>
        <v>2.16914604436511</v>
      </c>
      <c r="J1656" s="16" t="n">
        <f aca="false">D1656+I1656</f>
        <v>21.7875810707223</v>
      </c>
    </row>
    <row r="1657" customFormat="false" ht="15" hidden="false" customHeight="false" outlineLevel="0" collapsed="false">
      <c r="A1657" s="0" t="n">
        <v>1645</v>
      </c>
      <c r="B1657" s="7" t="n">
        <v>0.749529</v>
      </c>
      <c r="C1657" s="7" t="n">
        <v>0.129874</v>
      </c>
      <c r="D1657" s="16" t="n">
        <f aca="false">LOGINV(B1657,$B$7,$C$7)</f>
        <v>19.7062301233144</v>
      </c>
      <c r="E1657" s="16" t="n">
        <f aca="false">LOGINV(C1657,$B$8,$C$8)</f>
        <v>52.7603008514772</v>
      </c>
      <c r="F1657" s="16" t="n">
        <f aca="false">$B$5/100*E1657*2_Girdiler!$B$14*2_Girdiler!$B$15*2_Girdiler!$B$16</f>
        <v>1.32744916942317</v>
      </c>
      <c r="G1657" s="16" t="n">
        <f aca="false">MIN(MATCH(F1657,2_Girdiler!$B$20:$I$20,1),7)</f>
        <v>1</v>
      </c>
      <c r="H1657" s="16" t="n">
        <f aca="false">IF(F1657&gt;=40,2_Girdiler!$I$21+(F1657-40)*(2_Girdiler!$I$21-2_Girdiler!$H$21)/(2_Girdiler!$I$20-2_Girdiler!$H$20),INDEX(2_Girdiler!$B$21:$I$21,G1657)+(F1657-INDEX(2_Girdiler!$B$20:$I$20,G1657))*(INDEX(2_Girdiler!$B$21:$I$21,G1657+1)-INDEX(2_Girdiler!$B$21:$I$21,G1657))/(INDEX(2_Girdiler!$B$20:$I$20,G1657+1)-INDEX(2_Girdiler!$B$20:$I$20,G1657)))</f>
        <v>2.92038817273097</v>
      </c>
      <c r="I1657" s="16" t="n">
        <f aca="false">H1657/2_Girdiler!$B$17</f>
        <v>1.17002731279285</v>
      </c>
      <c r="J1657" s="16" t="n">
        <f aca="false">D1657+I1657</f>
        <v>20.8762574361073</v>
      </c>
    </row>
    <row r="1658" customFormat="false" ht="15" hidden="false" customHeight="false" outlineLevel="0" collapsed="false">
      <c r="A1658" s="0" t="n">
        <v>1646</v>
      </c>
      <c r="B1658" s="7" t="n">
        <v>0.115096</v>
      </c>
      <c r="C1658" s="7" t="n">
        <v>0.555562</v>
      </c>
      <c r="D1658" s="16" t="n">
        <f aca="false">LOGINV(B1658,$B$7,$C$7)</f>
        <v>6.93787527969379</v>
      </c>
      <c r="E1658" s="16" t="n">
        <f aca="false">LOGINV(C1658,$B$8,$C$8)</f>
        <v>119.512696205681</v>
      </c>
      <c r="F1658" s="16" t="n">
        <f aca="false">$B$5/100*E1658*2_Girdiler!$B$14*2_Girdiler!$B$15*2_Girdiler!$B$16</f>
        <v>3.00693943653493</v>
      </c>
      <c r="G1658" s="16" t="n">
        <f aca="false">MIN(MATCH(F1658,2_Girdiler!$B$20:$I$20,1),7)</f>
        <v>1</v>
      </c>
      <c r="H1658" s="16" t="n">
        <f aca="false">IF(F1658&gt;=40,2_Girdiler!$I$21+(F1658-40)*(2_Girdiler!$I$21-2_Girdiler!$H$21)/(2_Girdiler!$I$20-2_Girdiler!$H$20),INDEX(2_Girdiler!$B$21:$I$21,G1658)+(F1658-INDEX(2_Girdiler!$B$20:$I$20,G1658))*(INDEX(2_Girdiler!$B$21:$I$21,G1658+1)-INDEX(2_Girdiler!$B$21:$I$21,G1658))/(INDEX(2_Girdiler!$B$20:$I$20,G1658+1)-INDEX(2_Girdiler!$B$20:$I$20,G1658)))</f>
        <v>6.61526676037686</v>
      </c>
      <c r="I1658" s="16" t="n">
        <f aca="false">H1658/2_Girdiler!$B$17</f>
        <v>2.65034725976637</v>
      </c>
      <c r="J1658" s="16" t="n">
        <f aca="false">D1658+I1658</f>
        <v>9.58822253946016</v>
      </c>
    </row>
    <row r="1659" customFormat="false" ht="15" hidden="false" customHeight="false" outlineLevel="0" collapsed="false">
      <c r="A1659" s="0" t="n">
        <v>1647</v>
      </c>
      <c r="B1659" s="7" t="n">
        <v>0.809254</v>
      </c>
      <c r="C1659" s="7" t="n">
        <v>0.909278</v>
      </c>
      <c r="D1659" s="16" t="n">
        <f aca="false">LOGINV(B1659,$B$7,$C$7)</f>
        <v>22.0565346014518</v>
      </c>
      <c r="E1659" s="16" t="n">
        <f aca="false">LOGINV(C1659,$B$8,$C$8)</f>
        <v>258.740339740455</v>
      </c>
      <c r="F1659" s="16" t="n">
        <f aca="false">$B$5/100*E1659*2_Girdiler!$B$14*2_Girdiler!$B$15*2_Girdiler!$B$16</f>
        <v>6.50990694786984</v>
      </c>
      <c r="G1659" s="16" t="n">
        <f aca="false">MIN(MATCH(F1659,2_Girdiler!$B$20:$I$20,1),7)</f>
        <v>2</v>
      </c>
      <c r="H1659" s="16" t="n">
        <f aca="false">IF(F1659&gt;=40,2_Girdiler!$I$21+(F1659-40)*(2_Girdiler!$I$21-2_Girdiler!$H$21)/(2_Girdiler!$I$20-2_Girdiler!$H$20),INDEX(2_Girdiler!$B$21:$I$21,G1659)+(F1659-INDEX(2_Girdiler!$B$20:$I$20,G1659))*(INDEX(2_Girdiler!$B$21:$I$21,G1659+1)-INDEX(2_Girdiler!$B$21:$I$21,G1659))/(INDEX(2_Girdiler!$B$20:$I$20,G1659+1)-INDEX(2_Girdiler!$B$20:$I$20,G1659)))</f>
        <v>13.4158511165917</v>
      </c>
      <c r="I1659" s="16" t="n">
        <f aca="false">H1659/2_Girdiler!$B$17</f>
        <v>5.37494035119861</v>
      </c>
      <c r="J1659" s="16" t="n">
        <f aca="false">D1659+I1659</f>
        <v>27.4314749526504</v>
      </c>
    </row>
    <row r="1660" customFormat="false" ht="15" hidden="false" customHeight="false" outlineLevel="0" collapsed="false">
      <c r="A1660" s="0" t="n">
        <v>1648</v>
      </c>
      <c r="B1660" s="7" t="n">
        <v>0.460165</v>
      </c>
      <c r="C1660" s="7" t="n">
        <v>0.543894</v>
      </c>
      <c r="D1660" s="16" t="n">
        <f aca="false">LOGINV(B1660,$B$7,$C$7)</f>
        <v>12.8077434124104</v>
      </c>
      <c r="E1660" s="16" t="n">
        <f aca="false">LOGINV(C1660,$B$8,$C$8)</f>
        <v>117.260122173799</v>
      </c>
      <c r="F1660" s="16" t="n">
        <f aca="false">$B$5/100*E1660*2_Girdiler!$B$14*2_Girdiler!$B$15*2_Girdiler!$B$16</f>
        <v>2.95026467389277</v>
      </c>
      <c r="G1660" s="16" t="n">
        <f aca="false">MIN(MATCH(F1660,2_Girdiler!$B$20:$I$20,1),7)</f>
        <v>1</v>
      </c>
      <c r="H1660" s="16" t="n">
        <f aca="false">IF(F1660&gt;=40,2_Girdiler!$I$21+(F1660-40)*(2_Girdiler!$I$21-2_Girdiler!$H$21)/(2_Girdiler!$I$20-2_Girdiler!$H$20),INDEX(2_Girdiler!$B$21:$I$21,G1660)+(F1660-INDEX(2_Girdiler!$B$20:$I$20,G1660))*(INDEX(2_Girdiler!$B$21:$I$21,G1660+1)-INDEX(2_Girdiler!$B$21:$I$21,G1660))/(INDEX(2_Girdiler!$B$20:$I$20,G1660+1)-INDEX(2_Girdiler!$B$20:$I$20,G1660)))</f>
        <v>6.4905822825641</v>
      </c>
      <c r="I1660" s="16" t="n">
        <f aca="false">H1660/2_Girdiler!$B$17</f>
        <v>2.60039354269395</v>
      </c>
      <c r="J1660" s="16" t="n">
        <f aca="false">D1660+I1660</f>
        <v>15.4081369551044</v>
      </c>
    </row>
    <row r="1661" customFormat="false" ht="15" hidden="false" customHeight="false" outlineLevel="0" collapsed="false">
      <c r="A1661" s="0" t="n">
        <v>1649</v>
      </c>
      <c r="B1661" s="7" t="n">
        <v>0.990915</v>
      </c>
      <c r="C1661" s="7" t="n">
        <v>0.902164</v>
      </c>
      <c r="D1661" s="16" t="n">
        <f aca="false">LOGINV(B1661,$B$7,$C$7)</f>
        <v>50.5242957010302</v>
      </c>
      <c r="E1661" s="16" t="n">
        <f aca="false">LOGINV(C1661,$B$8,$C$8)</f>
        <v>251.764409727187</v>
      </c>
      <c r="F1661" s="16" t="n">
        <f aca="false">$B$5/100*E1661*2_Girdiler!$B$14*2_Girdiler!$B$15*2_Girdiler!$B$16</f>
        <v>6.33439254873603</v>
      </c>
      <c r="G1661" s="16" t="n">
        <f aca="false">MIN(MATCH(F1661,2_Girdiler!$B$20:$I$20,1),7)</f>
        <v>2</v>
      </c>
      <c r="H1661" s="16" t="n">
        <f aca="false">IF(F1661&gt;=40,2_Girdiler!$I$21+(F1661-40)*(2_Girdiler!$I$21-2_Girdiler!$H$21)/(2_Girdiler!$I$20-2_Girdiler!$H$20),INDEX(2_Girdiler!$B$21:$I$21,G1661)+(F1661-INDEX(2_Girdiler!$B$20:$I$20,G1661))*(INDEX(2_Girdiler!$B$21:$I$21,G1661+1)-INDEX(2_Girdiler!$B$21:$I$21,G1661))/(INDEX(2_Girdiler!$B$20:$I$20,G1661+1)-INDEX(2_Girdiler!$B$20:$I$20,G1661)))</f>
        <v>13.1350280779776</v>
      </c>
      <c r="I1661" s="16" t="n">
        <f aca="false">H1661/2_Girdiler!$B$17</f>
        <v>5.26243112098463</v>
      </c>
      <c r="J1661" s="16" t="n">
        <f aca="false">D1661+I1661</f>
        <v>55.7867268220148</v>
      </c>
    </row>
    <row r="1662" customFormat="false" ht="15" hidden="false" customHeight="false" outlineLevel="0" collapsed="false">
      <c r="A1662" s="0" t="n">
        <v>1650</v>
      </c>
      <c r="B1662" s="7" t="n">
        <v>0.497757</v>
      </c>
      <c r="C1662" s="7" t="n">
        <v>0.311701</v>
      </c>
      <c r="D1662" s="16" t="n">
        <f aca="false">LOGINV(B1662,$B$7,$C$7)</f>
        <v>13.4996812762686</v>
      </c>
      <c r="E1662" s="16" t="n">
        <f aca="false">LOGINV(C1662,$B$8,$C$8)</f>
        <v>79.5404964271902</v>
      </c>
      <c r="F1662" s="16" t="n">
        <f aca="false">$B$5/100*E1662*2_Girdiler!$B$14*2_Girdiler!$B$15*2_Girdiler!$B$16</f>
        <v>2.00123889010811</v>
      </c>
      <c r="G1662" s="16" t="n">
        <f aca="false">MIN(MATCH(F1662,2_Girdiler!$B$20:$I$20,1),7)</f>
        <v>1</v>
      </c>
      <c r="H1662" s="16" t="n">
        <f aca="false">IF(F1662&gt;=40,2_Girdiler!$I$21+(F1662-40)*(2_Girdiler!$I$21-2_Girdiler!$H$21)/(2_Girdiler!$I$20-2_Girdiler!$H$20),INDEX(2_Girdiler!$B$21:$I$21,G1662)+(F1662-INDEX(2_Girdiler!$B$20:$I$20,G1662))*(INDEX(2_Girdiler!$B$21:$I$21,G1662+1)-INDEX(2_Girdiler!$B$21:$I$21,G1662))/(INDEX(2_Girdiler!$B$20:$I$20,G1662+1)-INDEX(2_Girdiler!$B$20:$I$20,G1662)))</f>
        <v>4.40272555823783</v>
      </c>
      <c r="I1662" s="16" t="n">
        <f aca="false">H1662/2_Girdiler!$B$17</f>
        <v>1.76391248326836</v>
      </c>
      <c r="J1662" s="16" t="n">
        <f aca="false">D1662+I1662</f>
        <v>15.2635937595369</v>
      </c>
    </row>
    <row r="1663" customFormat="false" ht="15" hidden="false" customHeight="false" outlineLevel="0" collapsed="false">
      <c r="A1663" s="0" t="n">
        <v>1651</v>
      </c>
      <c r="B1663" s="7" t="n">
        <v>0.26388</v>
      </c>
      <c r="C1663" s="7" t="n">
        <v>0.345353</v>
      </c>
      <c r="D1663" s="16" t="n">
        <f aca="false">LOGINV(B1663,$B$7,$C$7)</f>
        <v>9.52425235383646</v>
      </c>
      <c r="E1663" s="16" t="n">
        <f aca="false">LOGINV(C1663,$B$8,$C$8)</f>
        <v>84.4691585872496</v>
      </c>
      <c r="F1663" s="16" t="n">
        <f aca="false">$B$5/100*E1663*2_Girdiler!$B$14*2_Girdiler!$B$15*2_Girdiler!$B$16</f>
        <v>2.1252440300552</v>
      </c>
      <c r="G1663" s="16" t="n">
        <f aca="false">MIN(MATCH(F1663,2_Girdiler!$B$20:$I$20,1),7)</f>
        <v>1</v>
      </c>
      <c r="H1663" s="16" t="n">
        <f aca="false">IF(F1663&gt;=40,2_Girdiler!$I$21+(F1663-40)*(2_Girdiler!$I$21-2_Girdiler!$H$21)/(2_Girdiler!$I$20-2_Girdiler!$H$20),INDEX(2_Girdiler!$B$21:$I$21,G1663)+(F1663-INDEX(2_Girdiler!$B$20:$I$20,G1663))*(INDEX(2_Girdiler!$B$21:$I$21,G1663+1)-INDEX(2_Girdiler!$B$21:$I$21,G1663))/(INDEX(2_Girdiler!$B$20:$I$20,G1663+1)-INDEX(2_Girdiler!$B$20:$I$20,G1663)))</f>
        <v>4.67553686612144</v>
      </c>
      <c r="I1663" s="16" t="n">
        <f aca="false">H1663/2_Girdiler!$B$17</f>
        <v>1.87321188546532</v>
      </c>
      <c r="J1663" s="16" t="n">
        <f aca="false">D1663+I1663</f>
        <v>11.3974642393018</v>
      </c>
    </row>
    <row r="1664" customFormat="false" ht="15" hidden="false" customHeight="false" outlineLevel="0" collapsed="false">
      <c r="A1664" s="0" t="n">
        <v>1652</v>
      </c>
      <c r="B1664" s="7" t="n">
        <v>0.054016</v>
      </c>
      <c r="C1664" s="7" t="n">
        <v>0.140955</v>
      </c>
      <c r="D1664" s="16" t="n">
        <f aca="false">LOGINV(B1664,$B$7,$C$7)</f>
        <v>5.52896899025769</v>
      </c>
      <c r="E1664" s="16" t="n">
        <f aca="false">LOGINV(C1664,$B$8,$C$8)</f>
        <v>54.5242848588145</v>
      </c>
      <c r="F1664" s="16" t="n">
        <f aca="false">$B$5/100*E1664*2_Girdiler!$B$14*2_Girdiler!$B$15*2_Girdiler!$B$16</f>
        <v>1.37183100704777</v>
      </c>
      <c r="G1664" s="16" t="n">
        <f aca="false">MIN(MATCH(F1664,2_Girdiler!$B$20:$I$20,1),7)</f>
        <v>1</v>
      </c>
      <c r="H1664" s="16" t="n">
        <f aca="false">IF(F1664&gt;=40,2_Girdiler!$I$21+(F1664-40)*(2_Girdiler!$I$21-2_Girdiler!$H$21)/(2_Girdiler!$I$20-2_Girdiler!$H$20),INDEX(2_Girdiler!$B$21:$I$21,G1664)+(F1664-INDEX(2_Girdiler!$B$20:$I$20,G1664))*(INDEX(2_Girdiler!$B$21:$I$21,G1664+1)-INDEX(2_Girdiler!$B$21:$I$21,G1664))/(INDEX(2_Girdiler!$B$20:$I$20,G1664+1)-INDEX(2_Girdiler!$B$20:$I$20,G1664)))</f>
        <v>3.0180282155051</v>
      </c>
      <c r="I1664" s="16" t="n">
        <f aca="false">H1664/2_Girdiler!$B$17</f>
        <v>1.20914591967352</v>
      </c>
      <c r="J1664" s="16" t="n">
        <f aca="false">D1664+I1664</f>
        <v>6.73811490993121</v>
      </c>
    </row>
    <row r="1665" customFormat="false" ht="15" hidden="false" customHeight="false" outlineLevel="0" collapsed="false">
      <c r="A1665" s="0" t="n">
        <v>1653</v>
      </c>
      <c r="B1665" s="7" t="n">
        <v>0.505987</v>
      </c>
      <c r="C1665" s="7" t="n">
        <v>0.435475</v>
      </c>
      <c r="D1665" s="16" t="n">
        <f aca="false">LOGINV(B1665,$B$7,$C$7)</f>
        <v>13.6558133591608</v>
      </c>
      <c r="E1665" s="16" t="n">
        <f aca="false">LOGINV(C1665,$B$8,$C$8)</f>
        <v>98.3336594013793</v>
      </c>
      <c r="F1665" s="16" t="n">
        <f aca="false">$B$5/100*E1665*2_Girdiler!$B$14*2_Girdiler!$B$15*2_Girdiler!$B$16</f>
        <v>2.4740748705387</v>
      </c>
      <c r="G1665" s="16" t="n">
        <f aca="false">MIN(MATCH(F1665,2_Girdiler!$B$20:$I$20,1),7)</f>
        <v>1</v>
      </c>
      <c r="H1665" s="16" t="n">
        <f aca="false">IF(F1665&gt;=40,2_Girdiler!$I$21+(F1665-40)*(2_Girdiler!$I$21-2_Girdiler!$H$21)/(2_Girdiler!$I$20-2_Girdiler!$H$20),INDEX(2_Girdiler!$B$21:$I$21,G1665)+(F1665-INDEX(2_Girdiler!$B$20:$I$20,G1665))*(INDEX(2_Girdiler!$B$21:$I$21,G1665+1)-INDEX(2_Girdiler!$B$21:$I$21,G1665))/(INDEX(2_Girdiler!$B$20:$I$20,G1665+1)-INDEX(2_Girdiler!$B$20:$I$20,G1665)))</f>
        <v>5.44296471518515</v>
      </c>
      <c r="I1665" s="16" t="n">
        <f aca="false">H1665/2_Girdiler!$B$17</f>
        <v>2.18067496601969</v>
      </c>
      <c r="J1665" s="16" t="n">
        <f aca="false">D1665+I1665</f>
        <v>15.8364883251805</v>
      </c>
    </row>
    <row r="1666" customFormat="false" ht="15" hidden="false" customHeight="false" outlineLevel="0" collapsed="false">
      <c r="A1666" s="0" t="n">
        <v>1654</v>
      </c>
      <c r="B1666" s="7" t="n">
        <v>0.295851</v>
      </c>
      <c r="C1666" s="7" t="n">
        <v>0.484435</v>
      </c>
      <c r="D1666" s="16" t="n">
        <f aca="false">LOGINV(B1666,$B$7,$C$7)</f>
        <v>10.0425058284443</v>
      </c>
      <c r="E1666" s="16" t="n">
        <f aca="false">LOGINV(C1666,$B$8,$C$8)</f>
        <v>106.488615042454</v>
      </c>
      <c r="F1666" s="16" t="n">
        <f aca="false">$B$5/100*E1666*2_Girdiler!$B$14*2_Girdiler!$B$15*2_Girdiler!$B$16</f>
        <v>2.67925355446815</v>
      </c>
      <c r="G1666" s="16" t="n">
        <f aca="false">MIN(MATCH(F1666,2_Girdiler!$B$20:$I$20,1),7)</f>
        <v>1</v>
      </c>
      <c r="H1666" s="16" t="n">
        <f aca="false">IF(F1666&gt;=40,2_Girdiler!$I$21+(F1666-40)*(2_Girdiler!$I$21-2_Girdiler!$H$21)/(2_Girdiler!$I$20-2_Girdiler!$H$20),INDEX(2_Girdiler!$B$21:$I$21,G1666)+(F1666-INDEX(2_Girdiler!$B$20:$I$20,G1666))*(INDEX(2_Girdiler!$B$21:$I$21,G1666+1)-INDEX(2_Girdiler!$B$21:$I$21,G1666))/(INDEX(2_Girdiler!$B$20:$I$20,G1666+1)-INDEX(2_Girdiler!$B$20:$I$20,G1666)))</f>
        <v>5.89435781982993</v>
      </c>
      <c r="I1666" s="16" t="n">
        <f aca="false">H1666/2_Girdiler!$B$17</f>
        <v>2.36152156243186</v>
      </c>
      <c r="J1666" s="16" t="n">
        <f aca="false">D1666+I1666</f>
        <v>12.4040273908762</v>
      </c>
    </row>
    <row r="1667" customFormat="false" ht="15" hidden="false" customHeight="false" outlineLevel="0" collapsed="false">
      <c r="A1667" s="0" t="n">
        <v>1655</v>
      </c>
      <c r="B1667" s="7" t="n">
        <v>0.314051</v>
      </c>
      <c r="C1667" s="7" t="n">
        <v>0.972566</v>
      </c>
      <c r="D1667" s="16" t="n">
        <f aca="false">LOGINV(B1667,$B$7,$C$7)</f>
        <v>10.3376795140375</v>
      </c>
      <c r="E1667" s="16" t="n">
        <f aca="false">LOGINV(C1667,$B$8,$C$8)</f>
        <v>377.110194992139</v>
      </c>
      <c r="F1667" s="16" t="n">
        <f aca="false">$B$5/100*E1667*2_Girdiler!$B$14*2_Girdiler!$B$15*2_Girdiler!$B$16</f>
        <v>9.48809250600221</v>
      </c>
      <c r="G1667" s="16" t="n">
        <f aca="false">MIN(MATCH(F1667,2_Girdiler!$B$20:$I$20,1),7)</f>
        <v>2</v>
      </c>
      <c r="H1667" s="16" t="n">
        <f aca="false">IF(F1667&gt;=40,2_Girdiler!$I$21+(F1667-40)*(2_Girdiler!$I$21-2_Girdiler!$H$21)/(2_Girdiler!$I$20-2_Girdiler!$H$20),INDEX(2_Girdiler!$B$21:$I$21,G1667)+(F1667-INDEX(2_Girdiler!$B$20:$I$20,G1667))*(INDEX(2_Girdiler!$B$21:$I$21,G1667+1)-INDEX(2_Girdiler!$B$21:$I$21,G1667))/(INDEX(2_Girdiler!$B$20:$I$20,G1667+1)-INDEX(2_Girdiler!$B$20:$I$20,G1667)))</f>
        <v>18.1809480096035</v>
      </c>
      <c r="I1667" s="16" t="n">
        <f aca="false">H1667/2_Girdiler!$B$17</f>
        <v>7.28403365769373</v>
      </c>
      <c r="J1667" s="16" t="n">
        <f aca="false">D1667+I1667</f>
        <v>17.6217131717312</v>
      </c>
    </row>
    <row r="1668" customFormat="false" ht="15" hidden="false" customHeight="false" outlineLevel="0" collapsed="false">
      <c r="A1668" s="0" t="n">
        <v>1656</v>
      </c>
      <c r="B1668" s="7" t="n">
        <v>0.108871</v>
      </c>
      <c r="C1668" s="7" t="n">
        <v>0.278635</v>
      </c>
      <c r="D1668" s="16" t="n">
        <f aca="false">LOGINV(B1668,$B$7,$C$7)</f>
        <v>6.81260170994747</v>
      </c>
      <c r="E1668" s="16" t="n">
        <f aca="false">LOGINV(C1668,$B$8,$C$8)</f>
        <v>74.7675755489738</v>
      </c>
      <c r="F1668" s="16" t="n">
        <f aca="false">$B$5/100*E1668*2_Girdiler!$B$14*2_Girdiler!$B$15*2_Girdiler!$B$16</f>
        <v>1.88115220081218</v>
      </c>
      <c r="G1668" s="16" t="n">
        <f aca="false">MIN(MATCH(F1668,2_Girdiler!$B$20:$I$20,1),7)</f>
        <v>1</v>
      </c>
      <c r="H1668" s="16" t="n">
        <f aca="false">IF(F1668&gt;=40,2_Girdiler!$I$21+(F1668-40)*(2_Girdiler!$I$21-2_Girdiler!$H$21)/(2_Girdiler!$I$20-2_Girdiler!$H$20),INDEX(2_Girdiler!$B$21:$I$21,G1668)+(F1668-INDEX(2_Girdiler!$B$20:$I$20,G1668))*(INDEX(2_Girdiler!$B$21:$I$21,G1668+1)-INDEX(2_Girdiler!$B$21:$I$21,G1668))/(INDEX(2_Girdiler!$B$20:$I$20,G1668+1)-INDEX(2_Girdiler!$B$20:$I$20,G1668)))</f>
        <v>4.1385348417868</v>
      </c>
      <c r="I1668" s="16" t="n">
        <f aca="false">H1668/2_Girdiler!$B$17</f>
        <v>1.65806684366458</v>
      </c>
      <c r="J1668" s="16" t="n">
        <f aca="false">D1668+I1668</f>
        <v>8.47066855361205</v>
      </c>
    </row>
    <row r="1669" customFormat="false" ht="15" hidden="false" customHeight="false" outlineLevel="0" collapsed="false">
      <c r="A1669" s="0" t="n">
        <v>1657</v>
      </c>
      <c r="B1669" s="7" t="n">
        <v>0.843839</v>
      </c>
      <c r="C1669" s="7" t="n">
        <v>0.41227</v>
      </c>
      <c r="D1669" s="16" t="n">
        <f aca="false">LOGINV(B1669,$B$7,$C$7)</f>
        <v>23.7831095746726</v>
      </c>
      <c r="E1669" s="16" t="n">
        <f aca="false">LOGINV(C1669,$B$8,$C$8)</f>
        <v>94.6433463843405</v>
      </c>
      <c r="F1669" s="16" t="n">
        <f aca="false">$B$5/100*E1669*2_Girdiler!$B$14*2_Girdiler!$B$15*2_Girdiler!$B$16</f>
        <v>2.38122659503001</v>
      </c>
      <c r="G1669" s="16" t="n">
        <f aca="false">MIN(MATCH(F1669,2_Girdiler!$B$20:$I$20,1),7)</f>
        <v>1</v>
      </c>
      <c r="H1669" s="16" t="n">
        <f aca="false">IF(F1669&gt;=40,2_Girdiler!$I$21+(F1669-40)*(2_Girdiler!$I$21-2_Girdiler!$H$21)/(2_Girdiler!$I$20-2_Girdiler!$H$20),INDEX(2_Girdiler!$B$21:$I$21,G1669)+(F1669-INDEX(2_Girdiler!$B$20:$I$20,G1669))*(INDEX(2_Girdiler!$B$21:$I$21,G1669+1)-INDEX(2_Girdiler!$B$21:$I$21,G1669))/(INDEX(2_Girdiler!$B$20:$I$20,G1669+1)-INDEX(2_Girdiler!$B$20:$I$20,G1669)))</f>
        <v>5.23869850906601</v>
      </c>
      <c r="I1669" s="16" t="n">
        <f aca="false">H1669/2_Girdiler!$B$17</f>
        <v>2.09883754369632</v>
      </c>
      <c r="J1669" s="16" t="n">
        <f aca="false">D1669+I1669</f>
        <v>25.8819471183689</v>
      </c>
    </row>
    <row r="1670" customFormat="false" ht="15" hidden="false" customHeight="false" outlineLevel="0" collapsed="false">
      <c r="A1670" s="0" t="n">
        <v>1658</v>
      </c>
      <c r="B1670" s="7" t="n">
        <v>0.245554</v>
      </c>
      <c r="C1670" s="7" t="n">
        <v>0.826242</v>
      </c>
      <c r="D1670" s="16" t="n">
        <f aca="false">LOGINV(B1670,$B$7,$C$7)</f>
        <v>9.22579682154524</v>
      </c>
      <c r="E1670" s="16" t="n">
        <f aca="false">LOGINV(C1670,$B$8,$C$8)</f>
        <v>200.261419003146</v>
      </c>
      <c r="F1670" s="16" t="n">
        <f aca="false">$B$5/100*E1670*2_Girdiler!$B$14*2_Girdiler!$B$15*2_Girdiler!$B$16</f>
        <v>5.03857730211915</v>
      </c>
      <c r="G1670" s="16" t="n">
        <f aca="false">MIN(MATCH(F1670,2_Girdiler!$B$20:$I$20,1),7)</f>
        <v>2</v>
      </c>
      <c r="H1670" s="16" t="n">
        <f aca="false">IF(F1670&gt;=40,2_Girdiler!$I$21+(F1670-40)*(2_Girdiler!$I$21-2_Girdiler!$H$21)/(2_Girdiler!$I$20-2_Girdiler!$H$20),INDEX(2_Girdiler!$B$21:$I$21,G1670)+(F1670-INDEX(2_Girdiler!$B$20:$I$20,G1670))*(INDEX(2_Girdiler!$B$21:$I$21,G1670+1)-INDEX(2_Girdiler!$B$21:$I$21,G1670))/(INDEX(2_Girdiler!$B$20:$I$20,G1670+1)-INDEX(2_Girdiler!$B$20:$I$20,G1670)))</f>
        <v>11.0617236833906</v>
      </c>
      <c r="I1670" s="16" t="n">
        <f aca="false">H1670/2_Girdiler!$B$17</f>
        <v>4.43178032187125</v>
      </c>
      <c r="J1670" s="16" t="n">
        <f aca="false">D1670+I1670</f>
        <v>13.6575771434165</v>
      </c>
    </row>
    <row r="1671" customFormat="false" ht="15" hidden="false" customHeight="false" outlineLevel="0" collapsed="false">
      <c r="A1671" s="0" t="n">
        <v>1659</v>
      </c>
      <c r="B1671" s="7" t="n">
        <v>0.890864</v>
      </c>
      <c r="C1671" s="7" t="n">
        <v>0.118132</v>
      </c>
      <c r="D1671" s="16" t="n">
        <f aca="false">LOGINV(B1671,$B$7,$C$7)</f>
        <v>26.8975501796741</v>
      </c>
      <c r="E1671" s="16" t="n">
        <f aca="false">LOGINV(C1671,$B$8,$C$8)</f>
        <v>50.841552307317</v>
      </c>
      <c r="F1671" s="16" t="n">
        <f aca="false">$B$5/100*E1671*2_Girdiler!$B$14*2_Girdiler!$B$15*2_Girdiler!$B$16</f>
        <v>1.2791734560521</v>
      </c>
      <c r="G1671" s="16" t="n">
        <f aca="false">MIN(MATCH(F1671,2_Girdiler!$B$20:$I$20,1),7)</f>
        <v>1</v>
      </c>
      <c r="H1671" s="16" t="n">
        <f aca="false">IF(F1671&gt;=40,2_Girdiler!$I$21+(F1671-40)*(2_Girdiler!$I$21-2_Girdiler!$H$21)/(2_Girdiler!$I$20-2_Girdiler!$H$20),INDEX(2_Girdiler!$B$21:$I$21,G1671)+(F1671-INDEX(2_Girdiler!$B$20:$I$20,G1671))*(INDEX(2_Girdiler!$B$21:$I$21,G1671+1)-INDEX(2_Girdiler!$B$21:$I$21,G1671))/(INDEX(2_Girdiler!$B$20:$I$20,G1671+1)-INDEX(2_Girdiler!$B$20:$I$20,G1671)))</f>
        <v>2.81418160331461</v>
      </c>
      <c r="I1671" s="16" t="n">
        <f aca="false">H1671/2_Girdiler!$B$17</f>
        <v>1.12747660389207</v>
      </c>
      <c r="J1671" s="16" t="n">
        <f aca="false">D1671+I1671</f>
        <v>28.0250267835662</v>
      </c>
    </row>
    <row r="1672" customFormat="false" ht="15" hidden="false" customHeight="false" outlineLevel="0" collapsed="false">
      <c r="A1672" s="0" t="n">
        <v>1660</v>
      </c>
      <c r="B1672" s="7" t="n">
        <v>0.930785</v>
      </c>
      <c r="C1672" s="7" t="n">
        <v>0.378984</v>
      </c>
      <c r="D1672" s="16" t="n">
        <f aca="false">LOGINV(B1672,$B$7,$C$7)</f>
        <v>30.9285259663121</v>
      </c>
      <c r="E1672" s="16" t="n">
        <f aca="false">LOGINV(C1672,$B$8,$C$8)</f>
        <v>89.5071131344854</v>
      </c>
      <c r="F1672" s="16" t="n">
        <f aca="false">$B$5/100*E1672*2_Girdiler!$B$14*2_Girdiler!$B$15*2_Girdiler!$B$16</f>
        <v>2.25199896646365</v>
      </c>
      <c r="G1672" s="16" t="n">
        <f aca="false">MIN(MATCH(F1672,2_Girdiler!$B$20:$I$20,1),7)</f>
        <v>1</v>
      </c>
      <c r="H1672" s="16" t="n">
        <f aca="false">IF(F1672&gt;=40,2_Girdiler!$I$21+(F1672-40)*(2_Girdiler!$I$21-2_Girdiler!$H$21)/(2_Girdiler!$I$20-2_Girdiler!$H$20),INDEX(2_Girdiler!$B$21:$I$21,G1672)+(F1672-INDEX(2_Girdiler!$B$20:$I$20,G1672))*(INDEX(2_Girdiler!$B$21:$I$21,G1672+1)-INDEX(2_Girdiler!$B$21:$I$21,G1672))/(INDEX(2_Girdiler!$B$20:$I$20,G1672+1)-INDEX(2_Girdiler!$B$20:$I$20,G1672)))</f>
        <v>4.95439772622004</v>
      </c>
      <c r="I1672" s="16" t="n">
        <f aca="false">H1672/2_Girdiler!$B$17</f>
        <v>1.98493498646636</v>
      </c>
      <c r="J1672" s="16" t="n">
        <f aca="false">D1672+I1672</f>
        <v>32.9134609527785</v>
      </c>
    </row>
    <row r="1673" customFormat="false" ht="15" hidden="false" customHeight="false" outlineLevel="0" collapsed="false">
      <c r="A1673" s="0" t="n">
        <v>1661</v>
      </c>
      <c r="B1673" s="7" t="n">
        <v>0.820648</v>
      </c>
      <c r="C1673" s="7" t="n">
        <v>0.835417</v>
      </c>
      <c r="D1673" s="16" t="n">
        <f aca="false">LOGINV(B1673,$B$7,$C$7)</f>
        <v>22.587633483567</v>
      </c>
      <c r="E1673" s="16" t="n">
        <f aca="false">LOGINV(C1673,$B$8,$C$8)</f>
        <v>205.0194439166</v>
      </c>
      <c r="F1673" s="16" t="n">
        <f aca="false">$B$5/100*E1673*2_Girdiler!$B$14*2_Girdiler!$B$15*2_Girdiler!$B$16</f>
        <v>5.15828920894165</v>
      </c>
      <c r="G1673" s="16" t="n">
        <f aca="false">MIN(MATCH(F1673,2_Girdiler!$B$20:$I$20,1),7)</f>
        <v>2</v>
      </c>
      <c r="H1673" s="16" t="n">
        <f aca="false">IF(F1673&gt;=40,2_Girdiler!$I$21+(F1673-40)*(2_Girdiler!$I$21-2_Girdiler!$H$21)/(2_Girdiler!$I$20-2_Girdiler!$H$20),INDEX(2_Girdiler!$B$21:$I$21,G1673)+(F1673-INDEX(2_Girdiler!$B$20:$I$20,G1673))*(INDEX(2_Girdiler!$B$21:$I$21,G1673+1)-INDEX(2_Girdiler!$B$21:$I$21,G1673))/(INDEX(2_Girdiler!$B$20:$I$20,G1673+1)-INDEX(2_Girdiler!$B$20:$I$20,G1673)))</f>
        <v>11.2532627343066</v>
      </c>
      <c r="I1673" s="16" t="n">
        <f aca="false">H1673/2_Girdiler!$B$17</f>
        <v>4.50851872368055</v>
      </c>
      <c r="J1673" s="16" t="n">
        <f aca="false">D1673+I1673</f>
        <v>27.0961522072476</v>
      </c>
    </row>
    <row r="1674" customFormat="false" ht="15" hidden="false" customHeight="false" outlineLevel="0" collapsed="false">
      <c r="A1674" s="0" t="n">
        <v>1662</v>
      </c>
      <c r="B1674" s="7" t="n">
        <v>0.305084</v>
      </c>
      <c r="C1674" s="7" t="n">
        <v>0.495213</v>
      </c>
      <c r="D1674" s="16" t="n">
        <f aca="false">LOGINV(B1674,$B$7,$C$7)</f>
        <v>10.1921591760514</v>
      </c>
      <c r="E1674" s="16" t="n">
        <f aca="false">LOGINV(C1674,$B$8,$C$8)</f>
        <v>108.362641787771</v>
      </c>
      <c r="F1674" s="16" t="n">
        <f aca="false">$B$5/100*E1674*2_Girdiler!$B$14*2_Girdiler!$B$15*2_Girdiler!$B$16</f>
        <v>2.72640406738032</v>
      </c>
      <c r="G1674" s="16" t="n">
        <f aca="false">MIN(MATCH(F1674,2_Girdiler!$B$20:$I$20,1),7)</f>
        <v>1</v>
      </c>
      <c r="H1674" s="16" t="n">
        <f aca="false">IF(F1674&gt;=40,2_Girdiler!$I$21+(F1674-40)*(2_Girdiler!$I$21-2_Girdiler!$H$21)/(2_Girdiler!$I$20-2_Girdiler!$H$20),INDEX(2_Girdiler!$B$21:$I$21,G1674)+(F1674-INDEX(2_Girdiler!$B$20:$I$20,G1674))*(INDEX(2_Girdiler!$B$21:$I$21,G1674+1)-INDEX(2_Girdiler!$B$21:$I$21,G1674))/(INDEX(2_Girdiler!$B$20:$I$20,G1674+1)-INDEX(2_Girdiler!$B$20:$I$20,G1674)))</f>
        <v>5.99808894823669</v>
      </c>
      <c r="I1674" s="16" t="n">
        <f aca="false">H1674/2_Girdiler!$B$17</f>
        <v>2.40308050810765</v>
      </c>
      <c r="J1674" s="16" t="n">
        <f aca="false">D1674+I1674</f>
        <v>12.5952396841591</v>
      </c>
    </row>
    <row r="1675" customFormat="false" ht="15" hidden="false" customHeight="false" outlineLevel="0" collapsed="false">
      <c r="A1675" s="0" t="n">
        <v>1663</v>
      </c>
      <c r="B1675" s="7" t="n">
        <v>0.348007</v>
      </c>
      <c r="C1675" s="7" t="n">
        <v>0.489558</v>
      </c>
      <c r="D1675" s="16" t="n">
        <f aca="false">LOGINV(B1675,$B$7,$C$7)</f>
        <v>10.8919071572286</v>
      </c>
      <c r="E1675" s="16" t="n">
        <f aca="false">LOGINV(C1675,$B$8,$C$8)</f>
        <v>107.375464010906</v>
      </c>
      <c r="F1675" s="16" t="n">
        <f aca="false">$B$5/100*E1675*2_Girdiler!$B$14*2_Girdiler!$B$15*2_Girdiler!$B$16</f>
        <v>2.7015666745144</v>
      </c>
      <c r="G1675" s="16" t="n">
        <f aca="false">MIN(MATCH(F1675,2_Girdiler!$B$20:$I$20,1),7)</f>
        <v>1</v>
      </c>
      <c r="H1675" s="16" t="n">
        <f aca="false">IF(F1675&gt;=40,2_Girdiler!$I$21+(F1675-40)*(2_Girdiler!$I$21-2_Girdiler!$H$21)/(2_Girdiler!$I$20-2_Girdiler!$H$20),INDEX(2_Girdiler!$B$21:$I$21,G1675)+(F1675-INDEX(2_Girdiler!$B$20:$I$20,G1675))*(INDEX(2_Girdiler!$B$21:$I$21,G1675+1)-INDEX(2_Girdiler!$B$21:$I$21,G1675))/(INDEX(2_Girdiler!$B$20:$I$20,G1675+1)-INDEX(2_Girdiler!$B$20:$I$20,G1675)))</f>
        <v>5.94344668393168</v>
      </c>
      <c r="I1675" s="16" t="n">
        <f aca="false">H1675/2_Girdiler!$B$17</f>
        <v>2.38118857529314</v>
      </c>
      <c r="J1675" s="16" t="n">
        <f aca="false">D1675+I1675</f>
        <v>13.2730957325217</v>
      </c>
    </row>
    <row r="1676" customFormat="false" ht="15" hidden="false" customHeight="false" outlineLevel="0" collapsed="false">
      <c r="A1676" s="0" t="n">
        <v>1664</v>
      </c>
      <c r="B1676" s="7" t="n">
        <v>0.261</v>
      </c>
      <c r="C1676" s="7" t="n">
        <v>0.29466</v>
      </c>
      <c r="D1676" s="16" t="n">
        <f aca="false">LOGINV(B1676,$B$7,$C$7)</f>
        <v>9.47745675194945</v>
      </c>
      <c r="E1676" s="16" t="n">
        <f aca="false">LOGINV(C1676,$B$8,$C$8)</f>
        <v>77.074631013729</v>
      </c>
      <c r="F1676" s="16" t="n">
        <f aca="false">$B$5/100*E1676*2_Girdiler!$B$14*2_Girdiler!$B$15*2_Girdiler!$B$16</f>
        <v>1.93919771630542</v>
      </c>
      <c r="G1676" s="16" t="n">
        <f aca="false">MIN(MATCH(F1676,2_Girdiler!$B$20:$I$20,1),7)</f>
        <v>1</v>
      </c>
      <c r="H1676" s="16" t="n">
        <f aca="false">IF(F1676&gt;=40,2_Girdiler!$I$21+(F1676-40)*(2_Girdiler!$I$21-2_Girdiler!$H$21)/(2_Girdiler!$I$20-2_Girdiler!$H$20),INDEX(2_Girdiler!$B$21:$I$21,G1676)+(F1676-INDEX(2_Girdiler!$B$20:$I$20,G1676))*(INDEX(2_Girdiler!$B$21:$I$21,G1676+1)-INDEX(2_Girdiler!$B$21:$I$21,G1676))/(INDEX(2_Girdiler!$B$20:$I$20,G1676+1)-INDEX(2_Girdiler!$B$20:$I$20,G1676)))</f>
        <v>4.26623497587193</v>
      </c>
      <c r="I1676" s="16" t="n">
        <f aca="false">H1676/2_Girdiler!$B$17</f>
        <v>1.70922875635895</v>
      </c>
      <c r="J1676" s="16" t="n">
        <f aca="false">D1676+I1676</f>
        <v>11.1866855083084</v>
      </c>
    </row>
    <row r="1677" customFormat="false" ht="15" hidden="false" customHeight="false" outlineLevel="0" collapsed="false">
      <c r="A1677" s="0" t="n">
        <v>1665</v>
      </c>
      <c r="B1677" s="7" t="n">
        <v>0.061371</v>
      </c>
      <c r="C1677" s="7" t="n">
        <v>0.11798</v>
      </c>
      <c r="D1677" s="16" t="n">
        <f aca="false">LOGINV(B1677,$B$7,$C$7)</f>
        <v>5.72892437877824</v>
      </c>
      <c r="E1677" s="16" t="n">
        <f aca="false">LOGINV(C1677,$B$8,$C$8)</f>
        <v>50.8163325209068</v>
      </c>
      <c r="F1677" s="16" t="n">
        <f aca="false">$B$5/100*E1677*2_Girdiler!$B$14*2_Girdiler!$B$15*2_Girdiler!$B$16</f>
        <v>1.27853892622601</v>
      </c>
      <c r="G1677" s="16" t="n">
        <f aca="false">MIN(MATCH(F1677,2_Girdiler!$B$20:$I$20,1),7)</f>
        <v>1</v>
      </c>
      <c r="H1677" s="16" t="n">
        <f aca="false">IF(F1677&gt;=40,2_Girdiler!$I$21+(F1677-40)*(2_Girdiler!$I$21-2_Girdiler!$H$21)/(2_Girdiler!$I$20-2_Girdiler!$H$20),INDEX(2_Girdiler!$B$21:$I$21,G1677)+(F1677-INDEX(2_Girdiler!$B$20:$I$20,G1677))*(INDEX(2_Girdiler!$B$21:$I$21,G1677+1)-INDEX(2_Girdiler!$B$21:$I$21,G1677))/(INDEX(2_Girdiler!$B$20:$I$20,G1677+1)-INDEX(2_Girdiler!$B$20:$I$20,G1677)))</f>
        <v>2.81278563769723</v>
      </c>
      <c r="I1677" s="16" t="n">
        <f aca="false">H1677/2_Girdiler!$B$17</f>
        <v>1.12691732279537</v>
      </c>
      <c r="J1677" s="16" t="n">
        <f aca="false">D1677+I1677</f>
        <v>6.85584170157361</v>
      </c>
    </row>
    <row r="1678" customFormat="false" ht="15" hidden="false" customHeight="false" outlineLevel="0" collapsed="false">
      <c r="A1678" s="0" t="n">
        <v>1666</v>
      </c>
      <c r="B1678" s="7" t="n">
        <v>0.803093</v>
      </c>
      <c r="C1678" s="7" t="n">
        <v>0.446649</v>
      </c>
      <c r="D1678" s="16" t="n">
        <f aca="false">LOGINV(B1678,$B$7,$C$7)</f>
        <v>21.7824963607481</v>
      </c>
      <c r="E1678" s="16" t="n">
        <f aca="false">LOGINV(C1678,$B$8,$C$8)</f>
        <v>100.147762595869</v>
      </c>
      <c r="F1678" s="16" t="n">
        <f aca="false">$B$5/100*E1678*2_Girdiler!$B$14*2_Girdiler!$B$15*2_Girdiler!$B$16</f>
        <v>2.51971770691207</v>
      </c>
      <c r="G1678" s="16" t="n">
        <f aca="false">MIN(MATCH(F1678,2_Girdiler!$B$20:$I$20,1),7)</f>
        <v>1</v>
      </c>
      <c r="H1678" s="16" t="n">
        <f aca="false">IF(F1678&gt;=40,2_Girdiler!$I$21+(F1678-40)*(2_Girdiler!$I$21-2_Girdiler!$H$21)/(2_Girdiler!$I$20-2_Girdiler!$H$20),INDEX(2_Girdiler!$B$21:$I$21,G1678)+(F1678-INDEX(2_Girdiler!$B$20:$I$20,G1678))*(INDEX(2_Girdiler!$B$21:$I$21,G1678+1)-INDEX(2_Girdiler!$B$21:$I$21,G1678))/(INDEX(2_Girdiler!$B$20:$I$20,G1678+1)-INDEX(2_Girdiler!$B$20:$I$20,G1678)))</f>
        <v>5.54337895520654</v>
      </c>
      <c r="I1678" s="16" t="n">
        <f aca="false">H1678/2_Girdiler!$B$17</f>
        <v>2.22090503013083</v>
      </c>
      <c r="J1678" s="16" t="n">
        <f aca="false">D1678+I1678</f>
        <v>24.0034013908789</v>
      </c>
    </row>
    <row r="1679" customFormat="false" ht="15" hidden="false" customHeight="false" outlineLevel="0" collapsed="false">
      <c r="A1679" s="0" t="n">
        <v>1667</v>
      </c>
      <c r="B1679" s="7" t="n">
        <v>0.271238</v>
      </c>
      <c r="C1679" s="7" t="n">
        <v>0.080454</v>
      </c>
      <c r="D1679" s="16" t="n">
        <f aca="false">LOGINV(B1679,$B$7,$C$7)</f>
        <v>9.64367890629667</v>
      </c>
      <c r="E1679" s="16" t="n">
        <f aca="false">LOGINV(C1679,$B$8,$C$8)</f>
        <v>44.177801916753</v>
      </c>
      <c r="F1679" s="16" t="n">
        <f aca="false">$B$5/100*E1679*2_Girdiler!$B$14*2_Girdiler!$B$15*2_Girdiler!$B$16</f>
        <v>1.11151349622551</v>
      </c>
      <c r="G1679" s="16" t="n">
        <f aca="false">MIN(MATCH(F1679,2_Girdiler!$B$20:$I$20,1),7)</f>
        <v>1</v>
      </c>
      <c r="H1679" s="16" t="n">
        <f aca="false">IF(F1679&gt;=40,2_Girdiler!$I$21+(F1679-40)*(2_Girdiler!$I$21-2_Girdiler!$H$21)/(2_Girdiler!$I$20-2_Girdiler!$H$20),INDEX(2_Girdiler!$B$21:$I$21,G1679)+(F1679-INDEX(2_Girdiler!$B$20:$I$20,G1679))*(INDEX(2_Girdiler!$B$21:$I$21,G1679+1)-INDEX(2_Girdiler!$B$21:$I$21,G1679))/(INDEX(2_Girdiler!$B$20:$I$20,G1679+1)-INDEX(2_Girdiler!$B$20:$I$20,G1679)))</f>
        <v>2.44532969169611</v>
      </c>
      <c r="I1679" s="16" t="n">
        <f aca="false">H1679/2_Girdiler!$B$17</f>
        <v>0.979699395711583</v>
      </c>
      <c r="J1679" s="16" t="n">
        <f aca="false">D1679+I1679</f>
        <v>10.6233783020082</v>
      </c>
    </row>
    <row r="1680" customFormat="false" ht="15" hidden="false" customHeight="false" outlineLevel="0" collapsed="false">
      <c r="A1680" s="0" t="n">
        <v>1668</v>
      </c>
      <c r="B1680" s="7" t="n">
        <v>0.54945</v>
      </c>
      <c r="C1680" s="7" t="n">
        <v>0.688562</v>
      </c>
      <c r="D1680" s="16" t="n">
        <f aca="false">LOGINV(B1680,$B$7,$C$7)</f>
        <v>14.5133534583351</v>
      </c>
      <c r="E1680" s="16" t="n">
        <f aca="false">LOGINV(C1680,$B$8,$C$8)</f>
        <v>150.005512134356</v>
      </c>
      <c r="F1680" s="16" t="n">
        <f aca="false">$B$5/100*E1680*2_Girdiler!$B$14*2_Girdiler!$B$15*2_Girdiler!$B$16</f>
        <v>3.7741386853004</v>
      </c>
      <c r="G1680" s="16" t="n">
        <f aca="false">MIN(MATCH(F1680,2_Girdiler!$B$20:$I$20,1),7)</f>
        <v>1</v>
      </c>
      <c r="H1680" s="16" t="n">
        <f aca="false">IF(F1680&gt;=40,2_Girdiler!$I$21+(F1680-40)*(2_Girdiler!$I$21-2_Girdiler!$H$21)/(2_Girdiler!$I$20-2_Girdiler!$H$20),INDEX(2_Girdiler!$B$21:$I$21,G1680)+(F1680-INDEX(2_Girdiler!$B$20:$I$20,G1680))*(INDEX(2_Girdiler!$B$21:$I$21,G1680+1)-INDEX(2_Girdiler!$B$21:$I$21,G1680))/(INDEX(2_Girdiler!$B$20:$I$20,G1680+1)-INDEX(2_Girdiler!$B$20:$I$20,G1680)))</f>
        <v>8.30310510766089</v>
      </c>
      <c r="I1680" s="16" t="n">
        <f aca="false">H1680/2_Girdiler!$B$17</f>
        <v>3.3265645463385</v>
      </c>
      <c r="J1680" s="16" t="n">
        <f aca="false">D1680+I1680</f>
        <v>17.8399180046736</v>
      </c>
    </row>
    <row r="1681" customFormat="false" ht="15" hidden="false" customHeight="false" outlineLevel="0" collapsed="false">
      <c r="A1681" s="0" t="n">
        <v>1669</v>
      </c>
      <c r="B1681" s="7" t="n">
        <v>0.2797</v>
      </c>
      <c r="C1681" s="7" t="n">
        <v>0.366022</v>
      </c>
      <c r="D1681" s="16" t="n">
        <f aca="false">LOGINV(B1681,$B$7,$C$7)</f>
        <v>9.78085846429643</v>
      </c>
      <c r="E1681" s="16" t="n">
        <f aca="false">LOGINV(C1681,$B$8,$C$8)</f>
        <v>87.5495430425822</v>
      </c>
      <c r="F1681" s="16" t="n">
        <f aca="false">$B$5/100*E1681*2_Girdiler!$B$14*2_Girdiler!$B$15*2_Girdiler!$B$16</f>
        <v>2.20274650295137</v>
      </c>
      <c r="G1681" s="16" t="n">
        <f aca="false">MIN(MATCH(F1681,2_Girdiler!$B$20:$I$20,1),7)</f>
        <v>1</v>
      </c>
      <c r="H1681" s="16" t="n">
        <f aca="false">IF(F1681&gt;=40,2_Girdiler!$I$21+(F1681-40)*(2_Girdiler!$I$21-2_Girdiler!$H$21)/(2_Girdiler!$I$20-2_Girdiler!$H$20),INDEX(2_Girdiler!$B$21:$I$21,G1681)+(F1681-INDEX(2_Girdiler!$B$20:$I$20,G1681))*(INDEX(2_Girdiler!$B$21:$I$21,G1681+1)-INDEX(2_Girdiler!$B$21:$I$21,G1681))/(INDEX(2_Girdiler!$B$20:$I$20,G1681+1)-INDEX(2_Girdiler!$B$20:$I$20,G1681)))</f>
        <v>4.84604230649301</v>
      </c>
      <c r="I1681" s="16" t="n">
        <f aca="false">H1681/2_Girdiler!$B$17</f>
        <v>1.94152335997316</v>
      </c>
      <c r="J1681" s="16" t="n">
        <f aca="false">D1681+I1681</f>
        <v>11.7223818242696</v>
      </c>
    </row>
    <row r="1682" customFormat="false" ht="15" hidden="false" customHeight="false" outlineLevel="0" collapsed="false">
      <c r="A1682" s="0" t="n">
        <v>1670</v>
      </c>
      <c r="B1682" s="7" t="n">
        <v>0.596362</v>
      </c>
      <c r="C1682" s="7" t="n">
        <v>0.643438</v>
      </c>
      <c r="D1682" s="16" t="n">
        <f aca="false">LOGINV(B1682,$B$7,$C$7)</f>
        <v>15.5144691783395</v>
      </c>
      <c r="E1682" s="16" t="n">
        <f aca="false">LOGINV(C1682,$B$8,$C$8)</f>
        <v>138.456473623336</v>
      </c>
      <c r="F1682" s="16" t="n">
        <f aca="false">$B$5/100*E1682*2_Girdiler!$B$14*2_Girdiler!$B$15*2_Girdiler!$B$16</f>
        <v>3.48356487636315</v>
      </c>
      <c r="G1682" s="16" t="n">
        <f aca="false">MIN(MATCH(F1682,2_Girdiler!$B$20:$I$20,1),7)</f>
        <v>1</v>
      </c>
      <c r="H1682" s="16" t="n">
        <f aca="false">IF(F1682&gt;=40,2_Girdiler!$I$21+(F1682-40)*(2_Girdiler!$I$21-2_Girdiler!$H$21)/(2_Girdiler!$I$20-2_Girdiler!$H$20),INDEX(2_Girdiler!$B$21:$I$21,G1682)+(F1682-INDEX(2_Girdiler!$B$20:$I$20,G1682))*(INDEX(2_Girdiler!$B$21:$I$21,G1682+1)-INDEX(2_Girdiler!$B$21:$I$21,G1682))/(INDEX(2_Girdiler!$B$20:$I$20,G1682+1)-INDEX(2_Girdiler!$B$20:$I$20,G1682)))</f>
        <v>7.66384272799892</v>
      </c>
      <c r="I1682" s="16" t="n">
        <f aca="false">H1682/2_Girdiler!$B$17</f>
        <v>3.070449810897</v>
      </c>
      <c r="J1682" s="16" t="n">
        <f aca="false">D1682+I1682</f>
        <v>18.5849189892366</v>
      </c>
    </row>
    <row r="1683" customFormat="false" ht="15" hidden="false" customHeight="false" outlineLevel="0" collapsed="false">
      <c r="A1683" s="0" t="n">
        <v>1671</v>
      </c>
      <c r="B1683" s="7" t="n">
        <v>0.14435</v>
      </c>
      <c r="C1683" s="7" t="n">
        <v>0.458825</v>
      </c>
      <c r="D1683" s="16" t="n">
        <f aca="false">LOGINV(B1683,$B$7,$C$7)</f>
        <v>7.49631065055912</v>
      </c>
      <c r="E1683" s="16" t="n">
        <f aca="false">LOGINV(C1683,$B$8,$C$8)</f>
        <v>102.154669964383</v>
      </c>
      <c r="F1683" s="16" t="n">
        <f aca="false">$B$5/100*E1683*2_Girdiler!$B$14*2_Girdiler!$B$15*2_Girdiler!$B$16</f>
        <v>2.57021149630388</v>
      </c>
      <c r="G1683" s="16" t="n">
        <f aca="false">MIN(MATCH(F1683,2_Girdiler!$B$20:$I$20,1),7)</f>
        <v>1</v>
      </c>
      <c r="H1683" s="16" t="n">
        <f aca="false">IF(F1683&gt;=40,2_Girdiler!$I$21+(F1683-40)*(2_Girdiler!$I$21-2_Girdiler!$H$21)/(2_Girdiler!$I$20-2_Girdiler!$H$20),INDEX(2_Girdiler!$B$21:$I$21,G1683)+(F1683-INDEX(2_Girdiler!$B$20:$I$20,G1683))*(INDEX(2_Girdiler!$B$21:$I$21,G1683+1)-INDEX(2_Girdiler!$B$21:$I$21,G1683))/(INDEX(2_Girdiler!$B$20:$I$20,G1683+1)-INDEX(2_Girdiler!$B$20:$I$20,G1683)))</f>
        <v>5.65446529186853</v>
      </c>
      <c r="I1683" s="16" t="n">
        <f aca="false">H1683/2_Girdiler!$B$17</f>
        <v>2.26541077398579</v>
      </c>
      <c r="J1683" s="16" t="n">
        <f aca="false">D1683+I1683</f>
        <v>9.76172142454491</v>
      </c>
    </row>
    <row r="1684" customFormat="false" ht="15" hidden="false" customHeight="false" outlineLevel="0" collapsed="false">
      <c r="A1684" s="0" t="n">
        <v>1672</v>
      </c>
      <c r="B1684" s="7" t="n">
        <v>0.524428</v>
      </c>
      <c r="C1684" s="7" t="n">
        <v>0.405774</v>
      </c>
      <c r="D1684" s="16" t="n">
        <f aca="false">LOGINV(B1684,$B$7,$C$7)</f>
        <v>14.0125313500267</v>
      </c>
      <c r="E1684" s="16" t="n">
        <f aca="false">LOGINV(C1684,$B$8,$C$8)</f>
        <v>93.6273793979724</v>
      </c>
      <c r="F1684" s="16" t="n">
        <f aca="false">$B$5/100*E1684*2_Girdiler!$B$14*2_Girdiler!$B$15*2_Girdiler!$B$16</f>
        <v>2.35566486565299</v>
      </c>
      <c r="G1684" s="16" t="n">
        <f aca="false">MIN(MATCH(F1684,2_Girdiler!$B$20:$I$20,1),7)</f>
        <v>1</v>
      </c>
      <c r="H1684" s="16" t="n">
        <f aca="false">IF(F1684&gt;=40,2_Girdiler!$I$21+(F1684-40)*(2_Girdiler!$I$21-2_Girdiler!$H$21)/(2_Girdiler!$I$20-2_Girdiler!$H$20),INDEX(2_Girdiler!$B$21:$I$21,G1684)+(F1684-INDEX(2_Girdiler!$B$20:$I$20,G1684))*(INDEX(2_Girdiler!$B$21:$I$21,G1684+1)-INDEX(2_Girdiler!$B$21:$I$21,G1684))/(INDEX(2_Girdiler!$B$20:$I$20,G1684+1)-INDEX(2_Girdiler!$B$20:$I$20,G1684)))</f>
        <v>5.18246270443657</v>
      </c>
      <c r="I1684" s="16" t="n">
        <f aca="false">H1684/2_Girdiler!$B$17</f>
        <v>2.07630717325183</v>
      </c>
      <c r="J1684" s="16" t="n">
        <f aca="false">D1684+I1684</f>
        <v>16.0888385232785</v>
      </c>
    </row>
    <row r="1685" customFormat="false" ht="15" hidden="false" customHeight="false" outlineLevel="0" collapsed="false">
      <c r="A1685" s="0" t="n">
        <v>1673</v>
      </c>
      <c r="B1685" s="7" t="n">
        <v>0.724611</v>
      </c>
      <c r="C1685" s="7" t="n">
        <v>0.619294</v>
      </c>
      <c r="D1685" s="16" t="n">
        <f aca="false">LOGINV(B1685,$B$7,$C$7)</f>
        <v>18.8845078346777</v>
      </c>
      <c r="E1685" s="16" t="n">
        <f aca="false">LOGINV(C1685,$B$8,$C$8)</f>
        <v>132.849960562112</v>
      </c>
      <c r="F1685" s="16" t="n">
        <f aca="false">$B$5/100*E1685*2_Girdiler!$B$14*2_Girdiler!$B$15*2_Girdiler!$B$16</f>
        <v>3.34250500774275</v>
      </c>
      <c r="G1685" s="16" t="n">
        <f aca="false">MIN(MATCH(F1685,2_Girdiler!$B$20:$I$20,1),7)</f>
        <v>1</v>
      </c>
      <c r="H1685" s="16" t="n">
        <f aca="false">IF(F1685&gt;=40,2_Girdiler!$I$21+(F1685-40)*(2_Girdiler!$I$21-2_Girdiler!$H$21)/(2_Girdiler!$I$20-2_Girdiler!$H$20),INDEX(2_Girdiler!$B$21:$I$21,G1685)+(F1685-INDEX(2_Girdiler!$B$20:$I$20,G1685))*(INDEX(2_Girdiler!$B$21:$I$21,G1685+1)-INDEX(2_Girdiler!$B$21:$I$21,G1685))/(INDEX(2_Girdiler!$B$20:$I$20,G1685+1)-INDEX(2_Girdiler!$B$20:$I$20,G1685)))</f>
        <v>7.35351101703404</v>
      </c>
      <c r="I1685" s="16" t="n">
        <f aca="false">H1685/2_Girdiler!$B$17</f>
        <v>2.9461181959271</v>
      </c>
      <c r="J1685" s="16" t="n">
        <f aca="false">D1685+I1685</f>
        <v>21.8306260306048</v>
      </c>
    </row>
    <row r="1686" customFormat="false" ht="15" hidden="false" customHeight="false" outlineLevel="0" collapsed="false">
      <c r="A1686" s="0" t="n">
        <v>1674</v>
      </c>
      <c r="B1686" s="7" t="n">
        <v>0.536207</v>
      </c>
      <c r="C1686" s="7" t="n">
        <v>0.561204</v>
      </c>
      <c r="D1686" s="16" t="n">
        <f aca="false">LOGINV(B1686,$B$7,$C$7)</f>
        <v>14.2457394260865</v>
      </c>
      <c r="E1686" s="16" t="n">
        <f aca="false">LOGINV(C1686,$B$8,$C$8)</f>
        <v>120.620662674228</v>
      </c>
      <c r="F1686" s="16" t="n">
        <f aca="false">$B$5/100*E1686*2_Girdiler!$B$14*2_Girdiler!$B$15*2_Girdiler!$B$16</f>
        <v>3.03481587288357</v>
      </c>
      <c r="G1686" s="16" t="n">
        <f aca="false">MIN(MATCH(F1686,2_Girdiler!$B$20:$I$20,1),7)</f>
        <v>1</v>
      </c>
      <c r="H1686" s="16" t="n">
        <f aca="false">IF(F1686&gt;=40,2_Girdiler!$I$21+(F1686-40)*(2_Girdiler!$I$21-2_Girdiler!$H$21)/(2_Girdiler!$I$20-2_Girdiler!$H$20),INDEX(2_Girdiler!$B$21:$I$21,G1686)+(F1686-INDEX(2_Girdiler!$B$20:$I$20,G1686))*(INDEX(2_Girdiler!$B$21:$I$21,G1686+1)-INDEX(2_Girdiler!$B$21:$I$21,G1686))/(INDEX(2_Girdiler!$B$20:$I$20,G1686+1)-INDEX(2_Girdiler!$B$20:$I$20,G1686)))</f>
        <v>6.67659492034385</v>
      </c>
      <c r="I1686" s="16" t="n">
        <f aca="false">H1686/2_Girdiler!$B$17</f>
        <v>2.67491783667622</v>
      </c>
      <c r="J1686" s="16" t="n">
        <f aca="false">D1686+I1686</f>
        <v>16.9206572627628</v>
      </c>
    </row>
    <row r="1687" customFormat="false" ht="15" hidden="false" customHeight="false" outlineLevel="0" collapsed="false">
      <c r="A1687" s="0" t="n">
        <v>1675</v>
      </c>
      <c r="B1687" s="7" t="n">
        <v>0.904576</v>
      </c>
      <c r="C1687" s="7" t="n">
        <v>0.247397</v>
      </c>
      <c r="D1687" s="16" t="n">
        <f aca="false">LOGINV(B1687,$B$7,$C$7)</f>
        <v>28.0761593534606</v>
      </c>
      <c r="E1687" s="16" t="n">
        <f aca="false">LOGINV(C1687,$B$8,$C$8)</f>
        <v>70.2839710530854</v>
      </c>
      <c r="F1687" s="16" t="n">
        <f aca="false">$B$5/100*E1687*2_Girdiler!$B$14*2_Girdiler!$B$15*2_Girdiler!$B$16</f>
        <v>1.76834471169563</v>
      </c>
      <c r="G1687" s="16" t="n">
        <f aca="false">MIN(MATCH(F1687,2_Girdiler!$B$20:$I$20,1),7)</f>
        <v>1</v>
      </c>
      <c r="H1687" s="16" t="n">
        <f aca="false">IF(F1687&gt;=40,2_Girdiler!$I$21+(F1687-40)*(2_Girdiler!$I$21-2_Girdiler!$H$21)/(2_Girdiler!$I$20-2_Girdiler!$H$20),INDEX(2_Girdiler!$B$21:$I$21,G1687)+(F1687-INDEX(2_Girdiler!$B$20:$I$20,G1687))*(INDEX(2_Girdiler!$B$21:$I$21,G1687+1)-INDEX(2_Girdiler!$B$21:$I$21,G1687))/(INDEX(2_Girdiler!$B$20:$I$20,G1687+1)-INDEX(2_Girdiler!$B$20:$I$20,G1687)))</f>
        <v>3.89035836573039</v>
      </c>
      <c r="I1687" s="16" t="n">
        <f aca="false">H1687/2_Girdiler!$B$17</f>
        <v>1.55863716575737</v>
      </c>
      <c r="J1687" s="16" t="n">
        <f aca="false">D1687+I1687</f>
        <v>29.634796519218</v>
      </c>
    </row>
    <row r="1688" customFormat="false" ht="15" hidden="false" customHeight="false" outlineLevel="0" collapsed="false">
      <c r="A1688" s="0" t="n">
        <v>1676</v>
      </c>
      <c r="B1688" s="7" t="n">
        <v>0.828209</v>
      </c>
      <c r="C1688" s="7" t="n">
        <v>0.455162</v>
      </c>
      <c r="D1688" s="16" t="n">
        <f aca="false">LOGINV(B1688,$B$7,$C$7)</f>
        <v>22.9592271957523</v>
      </c>
      <c r="E1688" s="16" t="n">
        <f aca="false">LOGINV(C1688,$B$8,$C$8)</f>
        <v>101.547483160307</v>
      </c>
      <c r="F1688" s="16" t="n">
        <f aca="false">$B$5/100*E1688*2_Girdiler!$B$14*2_Girdiler!$B$15*2_Girdiler!$B$16</f>
        <v>2.55493467631333</v>
      </c>
      <c r="G1688" s="16" t="n">
        <f aca="false">MIN(MATCH(F1688,2_Girdiler!$B$20:$I$20,1),7)</f>
        <v>1</v>
      </c>
      <c r="H1688" s="16" t="n">
        <f aca="false">IF(F1688&gt;=40,2_Girdiler!$I$21+(F1688-40)*(2_Girdiler!$I$21-2_Girdiler!$H$21)/(2_Girdiler!$I$20-2_Girdiler!$H$20),INDEX(2_Girdiler!$B$21:$I$21,G1688)+(F1688-INDEX(2_Girdiler!$B$20:$I$20,G1688))*(INDEX(2_Girdiler!$B$21:$I$21,G1688+1)-INDEX(2_Girdiler!$B$21:$I$21,G1688))/(INDEX(2_Girdiler!$B$20:$I$20,G1688+1)-INDEX(2_Girdiler!$B$20:$I$20,G1688)))</f>
        <v>5.62085628788932</v>
      </c>
      <c r="I1688" s="16" t="n">
        <f aca="false">H1688/2_Girdiler!$B$17</f>
        <v>2.25194562816079</v>
      </c>
      <c r="J1688" s="16" t="n">
        <f aca="false">D1688+I1688</f>
        <v>25.2111728239131</v>
      </c>
    </row>
    <row r="1689" customFormat="false" ht="15" hidden="false" customHeight="false" outlineLevel="0" collapsed="false">
      <c r="A1689" s="0" t="n">
        <v>1677</v>
      </c>
      <c r="B1689" s="7" t="n">
        <v>0.330059</v>
      </c>
      <c r="C1689" s="7" t="n">
        <v>0.744329</v>
      </c>
      <c r="D1689" s="16" t="n">
        <f aca="false">LOGINV(B1689,$B$7,$C$7)</f>
        <v>10.5981897460052</v>
      </c>
      <c r="E1689" s="16" t="n">
        <f aca="false">LOGINV(C1689,$B$8,$C$8)</f>
        <v>166.860957610818</v>
      </c>
      <c r="F1689" s="16" t="n">
        <f aca="false">$B$5/100*E1689*2_Girdiler!$B$14*2_Girdiler!$B$15*2_Girdiler!$B$16</f>
        <v>4.19822169348818</v>
      </c>
      <c r="G1689" s="16" t="n">
        <f aca="false">MIN(MATCH(F1689,2_Girdiler!$B$20:$I$20,1),7)</f>
        <v>1</v>
      </c>
      <c r="H1689" s="16" t="n">
        <f aca="false">IF(F1689&gt;=40,2_Girdiler!$I$21+(F1689-40)*(2_Girdiler!$I$21-2_Girdiler!$H$21)/(2_Girdiler!$I$20-2_Girdiler!$H$20),INDEX(2_Girdiler!$B$21:$I$21,G1689)+(F1689-INDEX(2_Girdiler!$B$20:$I$20,G1689))*(INDEX(2_Girdiler!$B$21:$I$21,G1689+1)-INDEX(2_Girdiler!$B$21:$I$21,G1689))/(INDEX(2_Girdiler!$B$20:$I$20,G1689+1)-INDEX(2_Girdiler!$B$20:$I$20,G1689)))</f>
        <v>9.23608772567399</v>
      </c>
      <c r="I1689" s="16" t="n">
        <f aca="false">H1689/2_Girdiler!$B$17</f>
        <v>3.70035565932451</v>
      </c>
      <c r="J1689" s="16" t="n">
        <f aca="false">D1689+I1689</f>
        <v>14.2985454053297</v>
      </c>
    </row>
    <row r="1690" customFormat="false" ht="15" hidden="false" customHeight="false" outlineLevel="0" collapsed="false">
      <c r="A1690" s="0" t="n">
        <v>1678</v>
      </c>
      <c r="B1690" s="7" t="n">
        <v>0.85114</v>
      </c>
      <c r="C1690" s="7" t="n">
        <v>0.596387</v>
      </c>
      <c r="D1690" s="16" t="n">
        <f aca="false">LOGINV(B1690,$B$7,$C$7)</f>
        <v>24.197280407492</v>
      </c>
      <c r="E1690" s="16" t="n">
        <f aca="false">LOGINV(C1690,$B$8,$C$8)</f>
        <v>127.834326081441</v>
      </c>
      <c r="F1690" s="16" t="n">
        <f aca="false">$B$5/100*E1690*2_Girdiler!$B$14*2_Girdiler!$B$15*2_Girdiler!$B$16</f>
        <v>3.21631164420906</v>
      </c>
      <c r="G1690" s="16" t="n">
        <f aca="false">MIN(MATCH(F1690,2_Girdiler!$B$20:$I$20,1),7)</f>
        <v>1</v>
      </c>
      <c r="H1690" s="16" t="n">
        <f aca="false">IF(F1690&gt;=40,2_Girdiler!$I$21+(F1690-40)*(2_Girdiler!$I$21-2_Girdiler!$H$21)/(2_Girdiler!$I$20-2_Girdiler!$H$20),INDEX(2_Girdiler!$B$21:$I$21,G1690)+(F1690-INDEX(2_Girdiler!$B$20:$I$20,G1690))*(INDEX(2_Girdiler!$B$21:$I$21,G1690+1)-INDEX(2_Girdiler!$B$21:$I$21,G1690))/(INDEX(2_Girdiler!$B$20:$I$20,G1690+1)-INDEX(2_Girdiler!$B$20:$I$20,G1690)))</f>
        <v>7.07588561725993</v>
      </c>
      <c r="I1690" s="16" t="n">
        <f aca="false">H1690/2_Girdiler!$B$17</f>
        <v>2.8348900710176</v>
      </c>
      <c r="J1690" s="16" t="n">
        <f aca="false">D1690+I1690</f>
        <v>27.0321704785096</v>
      </c>
    </row>
    <row r="1691" customFormat="false" ht="15" hidden="false" customHeight="false" outlineLevel="0" collapsed="false">
      <c r="A1691" s="0" t="n">
        <v>1679</v>
      </c>
      <c r="B1691" s="7" t="n">
        <v>0.928111</v>
      </c>
      <c r="C1691" s="7" t="n">
        <v>0.248732</v>
      </c>
      <c r="D1691" s="16" t="n">
        <f aca="false">LOGINV(B1691,$B$7,$C$7)</f>
        <v>30.5891072530527</v>
      </c>
      <c r="E1691" s="16" t="n">
        <f aca="false">LOGINV(C1691,$B$8,$C$8)</f>
        <v>70.475617111346</v>
      </c>
      <c r="F1691" s="16" t="n">
        <f aca="false">$B$5/100*E1691*2_Girdiler!$B$14*2_Girdiler!$B$15*2_Girdiler!$B$16</f>
        <v>1.77316652652146</v>
      </c>
      <c r="G1691" s="16" t="n">
        <f aca="false">MIN(MATCH(F1691,2_Girdiler!$B$20:$I$20,1),7)</f>
        <v>1</v>
      </c>
      <c r="H1691" s="16" t="n">
        <f aca="false">IF(F1691&gt;=40,2_Girdiler!$I$21+(F1691-40)*(2_Girdiler!$I$21-2_Girdiler!$H$21)/(2_Girdiler!$I$20-2_Girdiler!$H$20),INDEX(2_Girdiler!$B$21:$I$21,G1691)+(F1691-INDEX(2_Girdiler!$B$20:$I$20,G1691))*(INDEX(2_Girdiler!$B$21:$I$21,G1691+1)-INDEX(2_Girdiler!$B$21:$I$21,G1691))/(INDEX(2_Girdiler!$B$20:$I$20,G1691+1)-INDEX(2_Girdiler!$B$20:$I$20,G1691)))</f>
        <v>3.90096635834722</v>
      </c>
      <c r="I1691" s="16" t="n">
        <f aca="false">H1691/2_Girdiler!$B$17</f>
        <v>1.56288716279937</v>
      </c>
      <c r="J1691" s="16" t="n">
        <f aca="false">D1691+I1691</f>
        <v>32.1519944158521</v>
      </c>
    </row>
    <row r="1692" customFormat="false" ht="15" hidden="false" customHeight="false" outlineLevel="0" collapsed="false">
      <c r="A1692" s="0" t="n">
        <v>1680</v>
      </c>
      <c r="B1692" s="7" t="n">
        <v>0.065631</v>
      </c>
      <c r="C1692" s="7" t="n">
        <v>0.580542</v>
      </c>
      <c r="D1692" s="16" t="n">
        <f aca="false">LOGINV(B1692,$B$7,$C$7)</f>
        <v>5.83925465963962</v>
      </c>
      <c r="E1692" s="16" t="n">
        <f aca="false">LOGINV(C1692,$B$8,$C$8)</f>
        <v>124.51752585024</v>
      </c>
      <c r="F1692" s="16" t="n">
        <f aca="false">$B$5/100*E1692*2_Girdiler!$B$14*2_Girdiler!$B$15*2_Girdiler!$B$16</f>
        <v>3.13286095039204</v>
      </c>
      <c r="G1692" s="16" t="n">
        <f aca="false">MIN(MATCH(F1692,2_Girdiler!$B$20:$I$20,1),7)</f>
        <v>1</v>
      </c>
      <c r="H1692" s="16" t="n">
        <f aca="false">IF(F1692&gt;=40,2_Girdiler!$I$21+(F1692-40)*(2_Girdiler!$I$21-2_Girdiler!$H$21)/(2_Girdiler!$I$20-2_Girdiler!$H$20),INDEX(2_Girdiler!$B$21:$I$21,G1692)+(F1692-INDEX(2_Girdiler!$B$20:$I$20,G1692))*(INDEX(2_Girdiler!$B$21:$I$21,G1692+1)-INDEX(2_Girdiler!$B$21:$I$21,G1692))/(INDEX(2_Girdiler!$B$20:$I$20,G1692+1)-INDEX(2_Girdiler!$B$20:$I$20,G1692)))</f>
        <v>6.89229409086248</v>
      </c>
      <c r="I1692" s="16" t="n">
        <f aca="false">H1692/2_Girdiler!$B$17</f>
        <v>2.76133577358273</v>
      </c>
      <c r="J1692" s="16" t="n">
        <f aca="false">D1692+I1692</f>
        <v>8.60059043322234</v>
      </c>
    </row>
    <row r="1693" customFormat="false" ht="15" hidden="false" customHeight="false" outlineLevel="0" collapsed="false">
      <c r="A1693" s="0" t="n">
        <v>1681</v>
      </c>
      <c r="B1693" s="7" t="n">
        <v>0.458375</v>
      </c>
      <c r="C1693" s="7" t="n">
        <v>0.070626</v>
      </c>
      <c r="D1693" s="16" t="n">
        <f aca="false">LOGINV(B1693,$B$7,$C$7)</f>
        <v>12.7755839768197</v>
      </c>
      <c r="E1693" s="16" t="n">
        <f aca="false">LOGINV(C1693,$B$8,$C$8)</f>
        <v>42.2500371568753</v>
      </c>
      <c r="F1693" s="16" t="n">
        <f aca="false">$B$5/100*E1693*2_Girdiler!$B$14*2_Girdiler!$B$15*2_Girdiler!$B$16</f>
        <v>1.06301093486698</v>
      </c>
      <c r="G1693" s="16" t="n">
        <f aca="false">MIN(MATCH(F1693,2_Girdiler!$B$20:$I$20,1),7)</f>
        <v>1</v>
      </c>
      <c r="H1693" s="16" t="n">
        <f aca="false">IF(F1693&gt;=40,2_Girdiler!$I$21+(F1693-40)*(2_Girdiler!$I$21-2_Girdiler!$H$21)/(2_Girdiler!$I$20-2_Girdiler!$H$20),INDEX(2_Girdiler!$B$21:$I$21,G1693)+(F1693-INDEX(2_Girdiler!$B$20:$I$20,G1693))*(INDEX(2_Girdiler!$B$21:$I$21,G1693+1)-INDEX(2_Girdiler!$B$21:$I$21,G1693))/(INDEX(2_Girdiler!$B$20:$I$20,G1693+1)-INDEX(2_Girdiler!$B$20:$I$20,G1693)))</f>
        <v>2.33862405670736</v>
      </c>
      <c r="I1693" s="16" t="n">
        <f aca="false">H1693/2_Girdiler!$B$17</f>
        <v>0.936948740668014</v>
      </c>
      <c r="J1693" s="16" t="n">
        <f aca="false">D1693+I1693</f>
        <v>13.7125327174878</v>
      </c>
    </row>
    <row r="1694" customFormat="false" ht="15" hidden="false" customHeight="false" outlineLevel="0" collapsed="false">
      <c r="A1694" s="0" t="n">
        <v>1682</v>
      </c>
      <c r="B1694" s="7" t="n">
        <v>0.838669</v>
      </c>
      <c r="C1694" s="7" t="n">
        <v>0.874695</v>
      </c>
      <c r="D1694" s="16" t="n">
        <f aca="false">LOGINV(B1694,$B$7,$C$7)</f>
        <v>23.5016328251932</v>
      </c>
      <c r="E1694" s="16" t="n">
        <f aca="false">LOGINV(C1694,$B$8,$C$8)</f>
        <v>229.252498179279</v>
      </c>
      <c r="F1694" s="16" t="n">
        <f aca="false">$B$5/100*E1694*2_Girdiler!$B$14*2_Girdiler!$B$15*2_Girdiler!$B$16</f>
        <v>5.76799285419066</v>
      </c>
      <c r="G1694" s="16" t="n">
        <f aca="false">MIN(MATCH(F1694,2_Girdiler!$B$20:$I$20,1),7)</f>
        <v>2</v>
      </c>
      <c r="H1694" s="16" t="n">
        <f aca="false">IF(F1694&gt;=40,2_Girdiler!$I$21+(F1694-40)*(2_Girdiler!$I$21-2_Girdiler!$H$21)/(2_Girdiler!$I$20-2_Girdiler!$H$20),INDEX(2_Girdiler!$B$21:$I$21,G1694)+(F1694-INDEX(2_Girdiler!$B$20:$I$20,G1694))*(INDEX(2_Girdiler!$B$21:$I$21,G1694+1)-INDEX(2_Girdiler!$B$21:$I$21,G1694))/(INDEX(2_Girdiler!$B$20:$I$20,G1694+1)-INDEX(2_Girdiler!$B$20:$I$20,G1694)))</f>
        <v>12.2287885667051</v>
      </c>
      <c r="I1694" s="16" t="n">
        <f aca="false">H1694/2_Girdiler!$B$17</f>
        <v>4.89935439371196</v>
      </c>
      <c r="J1694" s="16" t="n">
        <f aca="false">D1694+I1694</f>
        <v>28.4009872189052</v>
      </c>
    </row>
    <row r="1695" customFormat="false" ht="15" hidden="false" customHeight="false" outlineLevel="0" collapsed="false">
      <c r="A1695" s="0" t="n">
        <v>1683</v>
      </c>
      <c r="B1695" s="7" t="n">
        <v>0.48928</v>
      </c>
      <c r="C1695" s="7" t="n">
        <v>0.319255</v>
      </c>
      <c r="D1695" s="16" t="n">
        <f aca="false">LOGINV(B1695,$B$7,$C$7)</f>
        <v>13.3407101132932</v>
      </c>
      <c r="E1695" s="16" t="n">
        <f aca="false">LOGINV(C1695,$B$8,$C$8)</f>
        <v>80.6391377057398</v>
      </c>
      <c r="F1695" s="16" t="n">
        <f aca="false">$B$5/100*E1695*2_Girdiler!$B$14*2_Girdiler!$B$15*2_Girdiler!$B$16</f>
        <v>2.02888070467641</v>
      </c>
      <c r="G1695" s="16" t="n">
        <f aca="false">MIN(MATCH(F1695,2_Girdiler!$B$20:$I$20,1),7)</f>
        <v>1</v>
      </c>
      <c r="H1695" s="16" t="n">
        <f aca="false">IF(F1695&gt;=40,2_Girdiler!$I$21+(F1695-40)*(2_Girdiler!$I$21-2_Girdiler!$H$21)/(2_Girdiler!$I$20-2_Girdiler!$H$20),INDEX(2_Girdiler!$B$21:$I$21,G1695)+(F1695-INDEX(2_Girdiler!$B$20:$I$20,G1695))*(INDEX(2_Girdiler!$B$21:$I$21,G1695+1)-INDEX(2_Girdiler!$B$21:$I$21,G1695))/(INDEX(2_Girdiler!$B$20:$I$20,G1695+1)-INDEX(2_Girdiler!$B$20:$I$20,G1695)))</f>
        <v>4.46353755028811</v>
      </c>
      <c r="I1695" s="16" t="n">
        <f aca="false">H1695/2_Girdiler!$B$17</f>
        <v>1.78827626213466</v>
      </c>
      <c r="J1695" s="16" t="n">
        <f aca="false">D1695+I1695</f>
        <v>15.1289863754278</v>
      </c>
    </row>
    <row r="1696" customFormat="false" ht="15" hidden="false" customHeight="false" outlineLevel="0" collapsed="false">
      <c r="A1696" s="0" t="n">
        <v>1684</v>
      </c>
      <c r="B1696" s="7" t="n">
        <v>0.070032</v>
      </c>
      <c r="C1696" s="7" t="n">
        <v>0.864252</v>
      </c>
      <c r="D1696" s="16" t="n">
        <f aca="false">LOGINV(B1696,$B$7,$C$7)</f>
        <v>5.94961732510031</v>
      </c>
      <c r="E1696" s="16" t="n">
        <f aca="false">LOGINV(C1696,$B$8,$C$8)</f>
        <v>222.079700702694</v>
      </c>
      <c r="F1696" s="16" t="n">
        <f aca="false">$B$5/100*E1696*2_Girdiler!$B$14*2_Girdiler!$B$15*2_Girdiler!$B$16</f>
        <v>5.58752526967977</v>
      </c>
      <c r="G1696" s="16" t="n">
        <f aca="false">MIN(MATCH(F1696,2_Girdiler!$B$20:$I$20,1),7)</f>
        <v>2</v>
      </c>
      <c r="H1696" s="16" t="n">
        <f aca="false">IF(F1696&gt;=40,2_Girdiler!$I$21+(F1696-40)*(2_Girdiler!$I$21-2_Girdiler!$H$21)/(2_Girdiler!$I$20-2_Girdiler!$H$20),INDEX(2_Girdiler!$B$21:$I$21,G1696)+(F1696-INDEX(2_Girdiler!$B$20:$I$20,G1696))*(INDEX(2_Girdiler!$B$21:$I$21,G1696+1)-INDEX(2_Girdiler!$B$21:$I$21,G1696))/(INDEX(2_Girdiler!$B$20:$I$20,G1696+1)-INDEX(2_Girdiler!$B$20:$I$20,G1696)))</f>
        <v>11.9400404314876</v>
      </c>
      <c r="I1696" s="16" t="n">
        <f aca="false">H1696/2_Girdiler!$B$17</f>
        <v>4.78367004466652</v>
      </c>
      <c r="J1696" s="16" t="n">
        <f aca="false">D1696+I1696</f>
        <v>10.7332873697668</v>
      </c>
    </row>
    <row r="1697" customFormat="false" ht="15" hidden="false" customHeight="false" outlineLevel="0" collapsed="false">
      <c r="A1697" s="0" t="n">
        <v>1685</v>
      </c>
      <c r="B1697" s="7" t="n">
        <v>0.94898</v>
      </c>
      <c r="C1697" s="7" t="n">
        <v>0.681405</v>
      </c>
      <c r="D1697" s="16" t="n">
        <f aca="false">LOGINV(B1697,$B$7,$C$7)</f>
        <v>33.6890567139365</v>
      </c>
      <c r="E1697" s="16" t="n">
        <f aca="false">LOGINV(C1697,$B$8,$C$8)</f>
        <v>148.067324313338</v>
      </c>
      <c r="F1697" s="16" t="n">
        <f aca="false">$B$5/100*E1697*2_Girdiler!$B$14*2_Girdiler!$B$15*2_Girdiler!$B$16</f>
        <v>3.72537387972358</v>
      </c>
      <c r="G1697" s="16" t="n">
        <f aca="false">MIN(MATCH(F1697,2_Girdiler!$B$20:$I$20,1),7)</f>
        <v>1</v>
      </c>
      <c r="H1697" s="16" t="n">
        <f aca="false">IF(F1697&gt;=40,2_Girdiler!$I$21+(F1697-40)*(2_Girdiler!$I$21-2_Girdiler!$H$21)/(2_Girdiler!$I$20-2_Girdiler!$H$20),INDEX(2_Girdiler!$B$21:$I$21,G1697)+(F1697-INDEX(2_Girdiler!$B$20:$I$20,G1697))*(INDEX(2_Girdiler!$B$21:$I$21,G1697+1)-INDEX(2_Girdiler!$B$21:$I$21,G1697))/(INDEX(2_Girdiler!$B$20:$I$20,G1697+1)-INDEX(2_Girdiler!$B$20:$I$20,G1697)))</f>
        <v>8.19582253539187</v>
      </c>
      <c r="I1697" s="16" t="n">
        <f aca="false">H1697/2_Girdiler!$B$17</f>
        <v>3.28358274655123</v>
      </c>
      <c r="J1697" s="16" t="n">
        <f aca="false">D1697+I1697</f>
        <v>36.9726394604877</v>
      </c>
    </row>
    <row r="1698" customFormat="false" ht="15" hidden="false" customHeight="false" outlineLevel="0" collapsed="false">
      <c r="A1698" s="0" t="n">
        <v>1686</v>
      </c>
      <c r="B1698" s="7" t="n">
        <v>0.399592</v>
      </c>
      <c r="C1698" s="7" t="n">
        <v>0.185101</v>
      </c>
      <c r="D1698" s="16" t="n">
        <f aca="false">LOGINV(B1698,$B$7,$C$7)</f>
        <v>11.7516728338061</v>
      </c>
      <c r="E1698" s="16" t="n">
        <f aca="false">LOGINV(C1698,$B$8,$C$8)</f>
        <v>61.239949413634</v>
      </c>
      <c r="F1698" s="16" t="n">
        <f aca="false">$B$5/100*E1698*2_Girdiler!$B$14*2_Girdiler!$B$15*2_Girdiler!$B$16</f>
        <v>1.54079712724703</v>
      </c>
      <c r="G1698" s="16" t="n">
        <f aca="false">MIN(MATCH(F1698,2_Girdiler!$B$20:$I$20,1),7)</f>
        <v>1</v>
      </c>
      <c r="H1698" s="16" t="n">
        <f aca="false">IF(F1698&gt;=40,2_Girdiler!$I$21+(F1698-40)*(2_Girdiler!$I$21-2_Girdiler!$H$21)/(2_Girdiler!$I$20-2_Girdiler!$H$20),INDEX(2_Girdiler!$B$21:$I$21,G1698)+(F1698-INDEX(2_Girdiler!$B$20:$I$20,G1698))*(INDEX(2_Girdiler!$B$21:$I$21,G1698+1)-INDEX(2_Girdiler!$B$21:$I$21,G1698))/(INDEX(2_Girdiler!$B$20:$I$20,G1698+1)-INDEX(2_Girdiler!$B$20:$I$20,G1698)))</f>
        <v>3.38975367994347</v>
      </c>
      <c r="I1698" s="16" t="n">
        <f aca="false">H1698/2_Girdiler!$B$17</f>
        <v>1.35807439100299</v>
      </c>
      <c r="J1698" s="16" t="n">
        <f aca="false">D1698+I1698</f>
        <v>13.1097472248091</v>
      </c>
    </row>
    <row r="1699" customFormat="false" ht="15" hidden="false" customHeight="false" outlineLevel="0" collapsed="false">
      <c r="A1699" s="0" t="n">
        <v>1687</v>
      </c>
      <c r="B1699" s="7" t="n">
        <v>0.397613</v>
      </c>
      <c r="C1699" s="7" t="n">
        <v>0.147244</v>
      </c>
      <c r="D1699" s="16" t="n">
        <f aca="false">LOGINV(B1699,$B$7,$C$7)</f>
        <v>11.7181360771181</v>
      </c>
      <c r="E1699" s="16" t="n">
        <f aca="false">LOGINV(C1699,$B$8,$C$8)</f>
        <v>55.5083833502549</v>
      </c>
      <c r="F1699" s="16" t="n">
        <f aca="false">$B$5/100*E1699*2_Girdiler!$B$14*2_Girdiler!$B$15*2_Girdiler!$B$16</f>
        <v>1.39659092509241</v>
      </c>
      <c r="G1699" s="16" t="n">
        <f aca="false">MIN(MATCH(F1699,2_Girdiler!$B$20:$I$20,1),7)</f>
        <v>1</v>
      </c>
      <c r="H1699" s="16" t="n">
        <f aca="false">IF(F1699&gt;=40,2_Girdiler!$I$21+(F1699-40)*(2_Girdiler!$I$21-2_Girdiler!$H$21)/(2_Girdiler!$I$20-2_Girdiler!$H$20),INDEX(2_Girdiler!$B$21:$I$21,G1699)+(F1699-INDEX(2_Girdiler!$B$20:$I$20,G1699))*(INDEX(2_Girdiler!$B$21:$I$21,G1699+1)-INDEX(2_Girdiler!$B$21:$I$21,G1699))/(INDEX(2_Girdiler!$B$20:$I$20,G1699+1)-INDEX(2_Girdiler!$B$20:$I$20,G1699)))</f>
        <v>3.07250003520331</v>
      </c>
      <c r="I1699" s="16" t="n">
        <f aca="false">H1699/2_Girdiler!$B$17</f>
        <v>1.23096956538594</v>
      </c>
      <c r="J1699" s="16" t="n">
        <f aca="false">D1699+I1699</f>
        <v>12.949105642504</v>
      </c>
    </row>
    <row r="1700" customFormat="false" ht="15" hidden="false" customHeight="false" outlineLevel="0" collapsed="false">
      <c r="A1700" s="0" t="n">
        <v>1688</v>
      </c>
      <c r="B1700" s="7" t="n">
        <v>0.934445</v>
      </c>
      <c r="C1700" s="7" t="n">
        <v>0.067957</v>
      </c>
      <c r="D1700" s="16" t="n">
        <f aca="false">LOGINV(B1700,$B$7,$C$7)</f>
        <v>31.4163543451357</v>
      </c>
      <c r="E1700" s="16" t="n">
        <f aca="false">LOGINV(C1700,$B$8,$C$8)</f>
        <v>41.7071185325657</v>
      </c>
      <c r="F1700" s="16" t="n">
        <f aca="false">$B$5/100*E1700*2_Girdiler!$B$14*2_Girdiler!$B$15*2_Girdiler!$B$16</f>
        <v>1.04935110227935</v>
      </c>
      <c r="G1700" s="16" t="n">
        <f aca="false">MIN(MATCH(F1700,2_Girdiler!$B$20:$I$20,1),7)</f>
        <v>1</v>
      </c>
      <c r="H1700" s="16" t="n">
        <f aca="false">IF(F1700&gt;=40,2_Girdiler!$I$21+(F1700-40)*(2_Girdiler!$I$21-2_Girdiler!$H$21)/(2_Girdiler!$I$20-2_Girdiler!$H$20),INDEX(2_Girdiler!$B$21:$I$21,G1700)+(F1700-INDEX(2_Girdiler!$B$20:$I$20,G1700))*(INDEX(2_Girdiler!$B$21:$I$21,G1700+1)-INDEX(2_Girdiler!$B$21:$I$21,G1700))/(INDEX(2_Girdiler!$B$20:$I$20,G1700+1)-INDEX(2_Girdiler!$B$20:$I$20,G1700)))</f>
        <v>2.30857242501458</v>
      </c>
      <c r="I1700" s="16" t="n">
        <f aca="false">H1700/2_Girdiler!$B$17</f>
        <v>0.924908824124431</v>
      </c>
      <c r="J1700" s="16" t="n">
        <f aca="false">D1700+I1700</f>
        <v>32.3412631692601</v>
      </c>
    </row>
    <row r="1701" customFormat="false" ht="15" hidden="false" customHeight="false" outlineLevel="0" collapsed="false">
      <c r="A1701" s="0" t="n">
        <v>1689</v>
      </c>
      <c r="B1701" s="7" t="n">
        <v>0.030336</v>
      </c>
      <c r="C1701" s="7" t="n">
        <v>0.022361</v>
      </c>
      <c r="D1701" s="16" t="n">
        <f aca="false">LOGINV(B1701,$B$7,$C$7)</f>
        <v>4.75970391673419</v>
      </c>
      <c r="E1701" s="16" t="n">
        <f aca="false">LOGINV(C1701,$B$8,$C$8)</f>
        <v>29.8905648763658</v>
      </c>
      <c r="F1701" s="16" t="n">
        <f aca="false">$B$5/100*E1701*2_Girdiler!$B$14*2_Girdiler!$B$15*2_Girdiler!$B$16</f>
        <v>0.752046612289363</v>
      </c>
      <c r="G1701" s="16" t="n">
        <f aca="false">MIN(MATCH(F1701,2_Girdiler!$B$20:$I$20,1),7)</f>
        <v>1</v>
      </c>
      <c r="H1701" s="16" t="n">
        <f aca="false">IF(F1701&gt;=40,2_Girdiler!$I$21+(F1701-40)*(2_Girdiler!$I$21-2_Girdiler!$H$21)/(2_Girdiler!$I$20-2_Girdiler!$H$20),INDEX(2_Girdiler!$B$21:$I$21,G1701)+(F1701-INDEX(2_Girdiler!$B$20:$I$20,G1701))*(INDEX(2_Girdiler!$B$21:$I$21,G1701+1)-INDEX(2_Girdiler!$B$21:$I$21,G1701))/(INDEX(2_Girdiler!$B$20:$I$20,G1701+1)-INDEX(2_Girdiler!$B$20:$I$20,G1701)))</f>
        <v>1.6545025470366</v>
      </c>
      <c r="I1701" s="16" t="n">
        <f aca="false">H1701/2_Girdiler!$B$17</f>
        <v>0.662861597370433</v>
      </c>
      <c r="J1701" s="16" t="n">
        <f aca="false">D1701+I1701</f>
        <v>5.42256551410462</v>
      </c>
    </row>
    <row r="1702" customFormat="false" ht="15" hidden="false" customHeight="false" outlineLevel="0" collapsed="false">
      <c r="A1702" s="0" t="n">
        <v>1690</v>
      </c>
      <c r="B1702" s="7" t="n">
        <v>0.566055</v>
      </c>
      <c r="C1702" s="7" t="n">
        <v>0.482545</v>
      </c>
      <c r="D1702" s="16" t="n">
        <f aca="false">LOGINV(B1702,$B$7,$C$7)</f>
        <v>14.8576886170004</v>
      </c>
      <c r="E1702" s="16" t="n">
        <f aca="false">LOGINV(C1702,$B$8,$C$8)</f>
        <v>106.16318381653</v>
      </c>
      <c r="F1702" s="16" t="n">
        <f aca="false">$B$5/100*E1702*2_Girdiler!$B$14*2_Girdiler!$B$15*2_Girdiler!$B$16</f>
        <v>2.67106570482389</v>
      </c>
      <c r="G1702" s="16" t="n">
        <f aca="false">MIN(MATCH(F1702,2_Girdiler!$B$20:$I$20,1),7)</f>
        <v>1</v>
      </c>
      <c r="H1702" s="16" t="n">
        <f aca="false">IF(F1702&gt;=40,2_Girdiler!$I$21+(F1702-40)*(2_Girdiler!$I$21-2_Girdiler!$H$21)/(2_Girdiler!$I$20-2_Girdiler!$H$20),INDEX(2_Girdiler!$B$21:$I$21,G1702)+(F1702-INDEX(2_Girdiler!$B$20:$I$20,G1702))*(INDEX(2_Girdiler!$B$21:$I$21,G1702+1)-INDEX(2_Girdiler!$B$21:$I$21,G1702))/(INDEX(2_Girdiler!$B$20:$I$20,G1702+1)-INDEX(2_Girdiler!$B$20:$I$20,G1702)))</f>
        <v>5.87634455061255</v>
      </c>
      <c r="I1702" s="16" t="n">
        <f aca="false">H1702/2_Girdiler!$B$17</f>
        <v>2.35430470777746</v>
      </c>
      <c r="J1702" s="16" t="n">
        <f aca="false">D1702+I1702</f>
        <v>17.2119933247778</v>
      </c>
    </row>
    <row r="1703" customFormat="false" ht="15" hidden="false" customHeight="false" outlineLevel="0" collapsed="false">
      <c r="A1703" s="0" t="n">
        <v>1691</v>
      </c>
      <c r="B1703" s="7" t="n">
        <v>0.359159</v>
      </c>
      <c r="C1703" s="7" t="n">
        <v>0.313515</v>
      </c>
      <c r="D1703" s="16" t="n">
        <f aca="false">LOGINV(B1703,$B$7,$C$7)</f>
        <v>11.0755674530704</v>
      </c>
      <c r="E1703" s="16" t="n">
        <f aca="false">LOGINV(C1703,$B$8,$C$8)</f>
        <v>79.8039736149361</v>
      </c>
      <c r="F1703" s="16" t="n">
        <f aca="false">$B$5/100*E1703*2_Girdiler!$B$14*2_Girdiler!$B$15*2_Girdiler!$B$16</f>
        <v>2.00786797615179</v>
      </c>
      <c r="G1703" s="16" t="n">
        <f aca="false">MIN(MATCH(F1703,2_Girdiler!$B$20:$I$20,1),7)</f>
        <v>1</v>
      </c>
      <c r="H1703" s="16" t="n">
        <f aca="false">IF(F1703&gt;=40,2_Girdiler!$I$21+(F1703-40)*(2_Girdiler!$I$21-2_Girdiler!$H$21)/(2_Girdiler!$I$20-2_Girdiler!$H$20),INDEX(2_Girdiler!$B$21:$I$21,G1703)+(F1703-INDEX(2_Girdiler!$B$20:$I$20,G1703))*(INDEX(2_Girdiler!$B$21:$I$21,G1703+1)-INDEX(2_Girdiler!$B$21:$I$21,G1703))/(INDEX(2_Girdiler!$B$20:$I$20,G1703+1)-INDEX(2_Girdiler!$B$20:$I$20,G1703)))</f>
        <v>4.41730954753394</v>
      </c>
      <c r="I1703" s="16" t="n">
        <f aca="false">H1703/2_Girdiler!$B$17</f>
        <v>1.76975542769789</v>
      </c>
      <c r="J1703" s="16" t="n">
        <f aca="false">D1703+I1703</f>
        <v>12.8453228807683</v>
      </c>
    </row>
    <row r="1704" customFormat="false" ht="15" hidden="false" customHeight="false" outlineLevel="0" collapsed="false">
      <c r="A1704" s="0" t="n">
        <v>1692</v>
      </c>
      <c r="B1704" s="7" t="n">
        <v>0.214445</v>
      </c>
      <c r="C1704" s="7" t="n">
        <v>0.500531</v>
      </c>
      <c r="D1704" s="16" t="n">
        <f aca="false">LOGINV(B1704,$B$7,$C$7)</f>
        <v>8.71325148252406</v>
      </c>
      <c r="E1704" s="16" t="n">
        <f aca="false">LOGINV(C1704,$B$8,$C$8)</f>
        <v>109.299110652464</v>
      </c>
      <c r="F1704" s="16" t="n">
        <f aca="false">$B$5/100*E1704*2_Girdiler!$B$14*2_Girdiler!$B$15*2_Girdiler!$B$16</f>
        <v>2.749965624016</v>
      </c>
      <c r="G1704" s="16" t="n">
        <f aca="false">MIN(MATCH(F1704,2_Girdiler!$B$20:$I$20,1),7)</f>
        <v>1</v>
      </c>
      <c r="H1704" s="16" t="n">
        <f aca="false">IF(F1704&gt;=40,2_Girdiler!$I$21+(F1704-40)*(2_Girdiler!$I$21-2_Girdiler!$H$21)/(2_Girdiler!$I$20-2_Girdiler!$H$20),INDEX(2_Girdiler!$B$21:$I$21,G1704)+(F1704-INDEX(2_Girdiler!$B$20:$I$20,G1704))*(INDEX(2_Girdiler!$B$21:$I$21,G1704+1)-INDEX(2_Girdiler!$B$21:$I$21,G1704))/(INDEX(2_Girdiler!$B$20:$I$20,G1704+1)-INDEX(2_Girdiler!$B$20:$I$20,G1704)))</f>
        <v>6.04992437283521</v>
      </c>
      <c r="I1704" s="16" t="n">
        <f aca="false">H1704/2_Girdiler!$B$17</f>
        <v>2.42384790578334</v>
      </c>
      <c r="J1704" s="16" t="n">
        <f aca="false">D1704+I1704</f>
        <v>11.1370993883074</v>
      </c>
    </row>
    <row r="1705" customFormat="false" ht="15" hidden="false" customHeight="false" outlineLevel="0" collapsed="false">
      <c r="A1705" s="0" t="n">
        <v>1693</v>
      </c>
      <c r="B1705" s="7" t="n">
        <v>0.052029</v>
      </c>
      <c r="C1705" s="7" t="n">
        <v>0.926456</v>
      </c>
      <c r="D1705" s="16" t="n">
        <f aca="false">LOGINV(B1705,$B$7,$C$7)</f>
        <v>5.47258656794605</v>
      </c>
      <c r="E1705" s="16" t="n">
        <f aca="false">LOGINV(C1705,$B$8,$C$8)</f>
        <v>278.421408631447</v>
      </c>
      <c r="F1705" s="16" t="n">
        <f aca="false">$B$5/100*E1705*2_Girdiler!$B$14*2_Girdiler!$B$15*2_Girdiler!$B$16</f>
        <v>7.0050826411672</v>
      </c>
      <c r="G1705" s="16" t="n">
        <f aca="false">MIN(MATCH(F1705,2_Girdiler!$B$20:$I$20,1),7)</f>
        <v>2</v>
      </c>
      <c r="H1705" s="16" t="n">
        <f aca="false">IF(F1705&gt;=40,2_Girdiler!$I$21+(F1705-40)*(2_Girdiler!$I$21-2_Girdiler!$H$21)/(2_Girdiler!$I$20-2_Girdiler!$H$20),INDEX(2_Girdiler!$B$21:$I$21,G1705)+(F1705-INDEX(2_Girdiler!$B$20:$I$20,G1705))*(INDEX(2_Girdiler!$B$21:$I$21,G1705+1)-INDEX(2_Girdiler!$B$21:$I$21,G1705))/(INDEX(2_Girdiler!$B$20:$I$20,G1705+1)-INDEX(2_Girdiler!$B$20:$I$20,G1705)))</f>
        <v>14.2081322258675</v>
      </c>
      <c r="I1705" s="16" t="n">
        <f aca="false">H1705/2_Girdiler!$B$17</f>
        <v>5.69236066741487</v>
      </c>
      <c r="J1705" s="16" t="n">
        <f aca="false">D1705+I1705</f>
        <v>11.1649472353609</v>
      </c>
    </row>
    <row r="1706" customFormat="false" ht="15" hidden="false" customHeight="false" outlineLevel="0" collapsed="false">
      <c r="A1706" s="0" t="n">
        <v>1694</v>
      </c>
      <c r="B1706" s="7" t="n">
        <v>0.891015</v>
      </c>
      <c r="C1706" s="7" t="n">
        <v>0.364712</v>
      </c>
      <c r="D1706" s="16" t="n">
        <f aca="false">LOGINV(B1706,$B$7,$C$7)</f>
        <v>26.9096670257198</v>
      </c>
      <c r="E1706" s="16" t="n">
        <f aca="false">LOGINV(C1706,$B$8,$C$8)</f>
        <v>87.3528712800213</v>
      </c>
      <c r="F1706" s="16" t="n">
        <f aca="false">$B$5/100*E1706*2_Girdiler!$B$14*2_Girdiler!$B$15*2_Girdiler!$B$16</f>
        <v>2.19779824140534</v>
      </c>
      <c r="G1706" s="16" t="n">
        <f aca="false">MIN(MATCH(F1706,2_Girdiler!$B$20:$I$20,1),7)</f>
        <v>1</v>
      </c>
      <c r="H1706" s="16" t="n">
        <f aca="false">IF(F1706&gt;=40,2_Girdiler!$I$21+(F1706-40)*(2_Girdiler!$I$21-2_Girdiler!$H$21)/(2_Girdiler!$I$20-2_Girdiler!$H$20),INDEX(2_Girdiler!$B$21:$I$21,G1706)+(F1706-INDEX(2_Girdiler!$B$20:$I$20,G1706))*(INDEX(2_Girdiler!$B$21:$I$21,G1706+1)-INDEX(2_Girdiler!$B$21:$I$21,G1706))/(INDEX(2_Girdiler!$B$20:$I$20,G1706+1)-INDEX(2_Girdiler!$B$20:$I$20,G1706)))</f>
        <v>4.83515613109174</v>
      </c>
      <c r="I1706" s="16" t="n">
        <f aca="false">H1706/2_Girdiler!$B$17</f>
        <v>1.93716191149509</v>
      </c>
      <c r="J1706" s="16" t="n">
        <f aca="false">D1706+I1706</f>
        <v>28.8468289372149</v>
      </c>
    </row>
    <row r="1707" customFormat="false" ht="15" hidden="false" customHeight="false" outlineLevel="0" collapsed="false">
      <c r="A1707" s="0" t="n">
        <v>1695</v>
      </c>
      <c r="B1707" s="7" t="n">
        <v>0.748976</v>
      </c>
      <c r="C1707" s="7" t="n">
        <v>0.306732</v>
      </c>
      <c r="D1707" s="16" t="n">
        <f aca="false">LOGINV(B1707,$B$7,$C$7)</f>
        <v>19.6871546075746</v>
      </c>
      <c r="E1707" s="16" t="n">
        <f aca="false">LOGINV(C1707,$B$8,$C$8)</f>
        <v>78.8198156269547</v>
      </c>
      <c r="F1707" s="16" t="n">
        <f aca="false">$B$5/100*E1707*2_Girdiler!$B$14*2_Girdiler!$B$15*2_Girdiler!$B$16</f>
        <v>1.98310656117418</v>
      </c>
      <c r="G1707" s="16" t="n">
        <f aca="false">MIN(MATCH(F1707,2_Girdiler!$B$20:$I$20,1),7)</f>
        <v>1</v>
      </c>
      <c r="H1707" s="16" t="n">
        <f aca="false">IF(F1707&gt;=40,2_Girdiler!$I$21+(F1707-40)*(2_Girdiler!$I$21-2_Girdiler!$H$21)/(2_Girdiler!$I$20-2_Girdiler!$H$20),INDEX(2_Girdiler!$B$21:$I$21,G1707)+(F1707-INDEX(2_Girdiler!$B$20:$I$20,G1707))*(INDEX(2_Girdiler!$B$21:$I$21,G1707+1)-INDEX(2_Girdiler!$B$21:$I$21,G1707))/(INDEX(2_Girdiler!$B$20:$I$20,G1707+1)-INDEX(2_Girdiler!$B$20:$I$20,G1707)))</f>
        <v>4.3628344345832</v>
      </c>
      <c r="I1707" s="16" t="n">
        <f aca="false">H1707/2_Girdiler!$B$17</f>
        <v>1.7479304625734</v>
      </c>
      <c r="J1707" s="16" t="n">
        <f aca="false">D1707+I1707</f>
        <v>21.435085070148</v>
      </c>
    </row>
    <row r="1708" customFormat="false" ht="15" hidden="false" customHeight="false" outlineLevel="0" collapsed="false">
      <c r="A1708" s="0" t="n">
        <v>1696</v>
      </c>
      <c r="B1708" s="7" t="n">
        <v>0.174531</v>
      </c>
      <c r="C1708" s="7" t="n">
        <v>0.091104</v>
      </c>
      <c r="D1708" s="16" t="n">
        <f aca="false">LOGINV(B1708,$B$7,$C$7)</f>
        <v>8.03530473084234</v>
      </c>
      <c r="E1708" s="16" t="n">
        <f aca="false">LOGINV(C1708,$B$8,$C$8)</f>
        <v>46.1612300155116</v>
      </c>
      <c r="F1708" s="16" t="n">
        <f aca="false">$B$5/100*E1708*2_Girdiler!$B$14*2_Girdiler!$B$15*2_Girdiler!$B$16</f>
        <v>1.16141654719027</v>
      </c>
      <c r="G1708" s="16" t="n">
        <f aca="false">MIN(MATCH(F1708,2_Girdiler!$B$20:$I$20,1),7)</f>
        <v>1</v>
      </c>
      <c r="H1708" s="16" t="n">
        <f aca="false">IF(F1708&gt;=40,2_Girdiler!$I$21+(F1708-40)*(2_Girdiler!$I$21-2_Girdiler!$H$21)/(2_Girdiler!$I$20-2_Girdiler!$H$20),INDEX(2_Girdiler!$B$21:$I$21,G1708)+(F1708-INDEX(2_Girdiler!$B$20:$I$20,G1708))*(INDEX(2_Girdiler!$B$21:$I$21,G1708+1)-INDEX(2_Girdiler!$B$21:$I$21,G1708))/(INDEX(2_Girdiler!$B$20:$I$20,G1708+1)-INDEX(2_Girdiler!$B$20:$I$20,G1708)))</f>
        <v>2.5551164038186</v>
      </c>
      <c r="I1708" s="16" t="n">
        <f aca="false">H1708/2_Girdiler!$B$17</f>
        <v>1.02368445665809</v>
      </c>
      <c r="J1708" s="16" t="n">
        <f aca="false">D1708+I1708</f>
        <v>9.05898918750043</v>
      </c>
    </row>
    <row r="1709" customFormat="false" ht="15" hidden="false" customHeight="false" outlineLevel="0" collapsed="false">
      <c r="A1709" s="0" t="n">
        <v>1697</v>
      </c>
      <c r="B1709" s="7" t="n">
        <v>0.524703</v>
      </c>
      <c r="C1709" s="7" t="n">
        <v>0.072852</v>
      </c>
      <c r="D1709" s="16" t="n">
        <f aca="false">LOGINV(B1709,$B$7,$C$7)</f>
        <v>14.0179266325049</v>
      </c>
      <c r="E1709" s="16" t="n">
        <f aca="false">LOGINV(C1709,$B$8,$C$8)</f>
        <v>42.6961008100504</v>
      </c>
      <c r="F1709" s="16" t="n">
        <f aca="false">$B$5/100*E1709*2_Girdiler!$B$14*2_Girdiler!$B$15*2_Girdiler!$B$16</f>
        <v>1.07423389638087</v>
      </c>
      <c r="G1709" s="16" t="n">
        <f aca="false">MIN(MATCH(F1709,2_Girdiler!$B$20:$I$20,1),7)</f>
        <v>1</v>
      </c>
      <c r="H1709" s="16" t="n">
        <f aca="false">IF(F1709&gt;=40,2_Girdiler!$I$21+(F1709-40)*(2_Girdiler!$I$21-2_Girdiler!$H$21)/(2_Girdiler!$I$20-2_Girdiler!$H$20),INDEX(2_Girdiler!$B$21:$I$21,G1709)+(F1709-INDEX(2_Girdiler!$B$20:$I$20,G1709))*(INDEX(2_Girdiler!$B$21:$I$21,G1709+1)-INDEX(2_Girdiler!$B$21:$I$21,G1709))/(INDEX(2_Girdiler!$B$20:$I$20,G1709+1)-INDEX(2_Girdiler!$B$20:$I$20,G1709)))</f>
        <v>2.36331457203791</v>
      </c>
      <c r="I1709" s="16" t="n">
        <f aca="false">H1709/2_Girdiler!$B$17</f>
        <v>0.946840774053649</v>
      </c>
      <c r="J1709" s="16" t="n">
        <f aca="false">D1709+I1709</f>
        <v>14.9647674065586</v>
      </c>
    </row>
    <row r="1710" customFormat="false" ht="15" hidden="false" customHeight="false" outlineLevel="0" collapsed="false">
      <c r="A1710" s="0" t="n">
        <v>1698</v>
      </c>
      <c r="B1710" s="7" t="n">
        <v>0.830142</v>
      </c>
      <c r="C1710" s="7" t="n">
        <v>0.783351</v>
      </c>
      <c r="D1710" s="16" t="n">
        <f aca="false">LOGINV(B1710,$B$7,$C$7)</f>
        <v>23.0568885827151</v>
      </c>
      <c r="E1710" s="16" t="n">
        <f aca="false">LOGINV(C1710,$B$8,$C$8)</f>
        <v>181.094214773703</v>
      </c>
      <c r="F1710" s="16" t="n">
        <f aca="false">$B$5/100*E1710*2_Girdiler!$B$14*2_Girdiler!$B$15*2_Girdiler!$B$16</f>
        <v>4.55633044370638</v>
      </c>
      <c r="G1710" s="16" t="n">
        <f aca="false">MIN(MATCH(F1710,2_Girdiler!$B$20:$I$20,1),7)</f>
        <v>1</v>
      </c>
      <c r="H1710" s="16" t="n">
        <f aca="false">IF(F1710&gt;=40,2_Girdiler!$I$21+(F1710-40)*(2_Girdiler!$I$21-2_Girdiler!$H$21)/(2_Girdiler!$I$20-2_Girdiler!$H$20),INDEX(2_Girdiler!$B$21:$I$21,G1710)+(F1710-INDEX(2_Girdiler!$B$20:$I$20,G1710))*(INDEX(2_Girdiler!$B$21:$I$21,G1710+1)-INDEX(2_Girdiler!$B$21:$I$21,G1710))/(INDEX(2_Girdiler!$B$20:$I$20,G1710+1)-INDEX(2_Girdiler!$B$20:$I$20,G1710)))</f>
        <v>10.023926976154</v>
      </c>
      <c r="I1710" s="16" t="n">
        <f aca="false">H1710/2_Girdiler!$B$17</f>
        <v>4.01599638467709</v>
      </c>
      <c r="J1710" s="16" t="n">
        <f aca="false">D1710+I1710</f>
        <v>27.0728849673922</v>
      </c>
    </row>
    <row r="1711" customFormat="false" ht="15" hidden="false" customHeight="false" outlineLevel="0" collapsed="false">
      <c r="A1711" s="0" t="n">
        <v>1699</v>
      </c>
      <c r="B1711" s="7" t="n">
        <v>0.951568</v>
      </c>
      <c r="C1711" s="7" t="n">
        <v>0.94368</v>
      </c>
      <c r="D1711" s="16" t="n">
        <f aca="false">LOGINV(B1711,$B$7,$C$7)</f>
        <v>34.1657547949389</v>
      </c>
      <c r="E1711" s="16" t="n">
        <f aca="false">LOGINV(C1711,$B$8,$C$8)</f>
        <v>304.075111249383</v>
      </c>
      <c r="F1711" s="16" t="n">
        <f aca="false">$B$5/100*E1711*2_Girdiler!$B$14*2_Girdiler!$B$15*2_Girdiler!$B$16</f>
        <v>7.65052979903449</v>
      </c>
      <c r="G1711" s="16" t="n">
        <f aca="false">MIN(MATCH(F1711,2_Girdiler!$B$20:$I$20,1),7)</f>
        <v>2</v>
      </c>
      <c r="H1711" s="16" t="n">
        <f aca="false">IF(F1711&gt;=40,2_Girdiler!$I$21+(F1711-40)*(2_Girdiler!$I$21-2_Girdiler!$H$21)/(2_Girdiler!$I$20-2_Girdiler!$H$20),INDEX(2_Girdiler!$B$21:$I$21,G1711)+(F1711-INDEX(2_Girdiler!$B$20:$I$20,G1711))*(INDEX(2_Girdiler!$B$21:$I$21,G1711+1)-INDEX(2_Girdiler!$B$21:$I$21,G1711))/(INDEX(2_Girdiler!$B$20:$I$20,G1711+1)-INDEX(2_Girdiler!$B$20:$I$20,G1711)))</f>
        <v>15.2408476784552</v>
      </c>
      <c r="I1711" s="16" t="n">
        <f aca="false">H1711/2_Girdiler!$B$17</f>
        <v>6.10610884553493</v>
      </c>
      <c r="J1711" s="16" t="n">
        <f aca="false">D1711+I1711</f>
        <v>40.2718636404738</v>
      </c>
    </row>
    <row r="1712" customFormat="false" ht="15" hidden="false" customHeight="false" outlineLevel="0" collapsed="false">
      <c r="A1712" s="0" t="n">
        <v>1700</v>
      </c>
      <c r="B1712" s="7" t="n">
        <v>0.411889</v>
      </c>
      <c r="C1712" s="7" t="n">
        <v>0.807655</v>
      </c>
      <c r="D1712" s="16" t="n">
        <f aca="false">LOGINV(B1712,$B$7,$C$7)</f>
        <v>11.9612644269772</v>
      </c>
      <c r="E1712" s="16" t="n">
        <f aca="false">LOGINV(C1712,$B$8,$C$8)</f>
        <v>191.397808922432</v>
      </c>
      <c r="F1712" s="16" t="n">
        <f aca="false">$B$5/100*E1712*2_Girdiler!$B$14*2_Girdiler!$B$15*2_Girdiler!$B$16</f>
        <v>4.81556887248838</v>
      </c>
      <c r="G1712" s="16" t="n">
        <f aca="false">MIN(MATCH(F1712,2_Girdiler!$B$20:$I$20,1),7)</f>
        <v>1</v>
      </c>
      <c r="H1712" s="16" t="n">
        <f aca="false">IF(F1712&gt;=40,2_Girdiler!$I$21+(F1712-40)*(2_Girdiler!$I$21-2_Girdiler!$H$21)/(2_Girdiler!$I$20-2_Girdiler!$H$20),INDEX(2_Girdiler!$B$21:$I$21,G1712)+(F1712-INDEX(2_Girdiler!$B$20:$I$20,G1712))*(INDEX(2_Girdiler!$B$21:$I$21,G1712+1)-INDEX(2_Girdiler!$B$21:$I$21,G1712))/(INDEX(2_Girdiler!$B$20:$I$20,G1712+1)-INDEX(2_Girdiler!$B$20:$I$20,G1712)))</f>
        <v>10.5942515194744</v>
      </c>
      <c r="I1712" s="16" t="n">
        <f aca="false">H1712/2_Girdiler!$B$17</f>
        <v>4.24449179466123</v>
      </c>
      <c r="J1712" s="16" t="n">
        <f aca="false">D1712+I1712</f>
        <v>16.2057562216384</v>
      </c>
    </row>
    <row r="1713" customFormat="false" ht="15" hidden="false" customHeight="false" outlineLevel="0" collapsed="false">
      <c r="A1713" s="0" t="n">
        <v>1701</v>
      </c>
      <c r="B1713" s="7" t="n">
        <v>0.640464</v>
      </c>
      <c r="C1713" s="7" t="n">
        <v>0.201861</v>
      </c>
      <c r="D1713" s="16" t="n">
        <f aca="false">LOGINV(B1713,$B$7,$C$7)</f>
        <v>16.5485155249822</v>
      </c>
      <c r="E1713" s="16" t="n">
        <f aca="false">LOGINV(C1713,$B$8,$C$8)</f>
        <v>63.7036282467268</v>
      </c>
      <c r="F1713" s="16" t="n">
        <f aca="false">$B$5/100*E1713*2_Girdiler!$B$14*2_Girdiler!$B$15*2_Girdiler!$B$16</f>
        <v>1.60278328668765</v>
      </c>
      <c r="G1713" s="16" t="n">
        <f aca="false">MIN(MATCH(F1713,2_Girdiler!$B$20:$I$20,1),7)</f>
        <v>1</v>
      </c>
      <c r="H1713" s="16" t="n">
        <f aca="false">IF(F1713&gt;=40,2_Girdiler!$I$21+(F1713-40)*(2_Girdiler!$I$21-2_Girdiler!$H$21)/(2_Girdiler!$I$20-2_Girdiler!$H$20),INDEX(2_Girdiler!$B$21:$I$21,G1713)+(F1713-INDEX(2_Girdiler!$B$20:$I$20,G1713))*(INDEX(2_Girdiler!$B$21:$I$21,G1713+1)-INDEX(2_Girdiler!$B$21:$I$21,G1713))/(INDEX(2_Girdiler!$B$20:$I$20,G1713+1)-INDEX(2_Girdiler!$B$20:$I$20,G1713)))</f>
        <v>3.52612323071282</v>
      </c>
      <c r="I1713" s="16" t="n">
        <f aca="false">H1713/2_Girdiler!$B$17</f>
        <v>1.41270962768943</v>
      </c>
      <c r="J1713" s="16" t="n">
        <f aca="false">D1713+I1713</f>
        <v>17.9612251526716</v>
      </c>
    </row>
    <row r="1714" customFormat="false" ht="15" hidden="false" customHeight="false" outlineLevel="0" collapsed="false">
      <c r="A1714" s="0" t="n">
        <v>1702</v>
      </c>
      <c r="B1714" s="7" t="n">
        <v>0.521499</v>
      </c>
      <c r="C1714" s="7" t="n">
        <v>0.261009</v>
      </c>
      <c r="D1714" s="16" t="n">
        <f aca="false">LOGINV(B1714,$B$7,$C$7)</f>
        <v>13.9552089597265</v>
      </c>
      <c r="E1714" s="16" t="n">
        <f aca="false">LOGINV(C1714,$B$8,$C$8)</f>
        <v>72.2372314841931</v>
      </c>
      <c r="F1714" s="16" t="n">
        <f aca="false">$B$5/100*E1714*2_Girdiler!$B$14*2_Girdiler!$B$15*2_Girdiler!$B$16</f>
        <v>1.8174887441423</v>
      </c>
      <c r="G1714" s="16" t="n">
        <f aca="false">MIN(MATCH(F1714,2_Girdiler!$B$20:$I$20,1),7)</f>
        <v>1</v>
      </c>
      <c r="H1714" s="16" t="n">
        <f aca="false">IF(F1714&gt;=40,2_Girdiler!$I$21+(F1714-40)*(2_Girdiler!$I$21-2_Girdiler!$H$21)/(2_Girdiler!$I$20-2_Girdiler!$H$20),INDEX(2_Girdiler!$B$21:$I$21,G1714)+(F1714-INDEX(2_Girdiler!$B$20:$I$20,G1714))*(INDEX(2_Girdiler!$B$21:$I$21,G1714+1)-INDEX(2_Girdiler!$B$21:$I$21,G1714))/(INDEX(2_Girdiler!$B$20:$I$20,G1714+1)-INDEX(2_Girdiler!$B$20:$I$20,G1714)))</f>
        <v>3.99847523711305</v>
      </c>
      <c r="I1714" s="16" t="n">
        <f aca="false">H1714/2_Girdiler!$B$17</f>
        <v>1.60195321999722</v>
      </c>
      <c r="J1714" s="16" t="n">
        <f aca="false">D1714+I1714</f>
        <v>15.5571621797237</v>
      </c>
    </row>
    <row r="1715" customFormat="false" ht="15" hidden="false" customHeight="false" outlineLevel="0" collapsed="false">
      <c r="A1715" s="0" t="n">
        <v>1703</v>
      </c>
      <c r="B1715" s="7" t="n">
        <v>0.141499</v>
      </c>
      <c r="C1715" s="7" t="n">
        <v>0.759101</v>
      </c>
      <c r="D1715" s="16" t="n">
        <f aca="false">LOGINV(B1715,$B$7,$C$7)</f>
        <v>7.44371751794581</v>
      </c>
      <c r="E1715" s="16" t="n">
        <f aca="false">LOGINV(C1715,$B$8,$C$8)</f>
        <v>171.963558740599</v>
      </c>
      <c r="F1715" s="16" t="n">
        <f aca="false">$B$5/100*E1715*2_Girdiler!$B$14*2_Girdiler!$B$15*2_Girdiler!$B$16</f>
        <v>4.32660313791348</v>
      </c>
      <c r="G1715" s="16" t="n">
        <f aca="false">MIN(MATCH(F1715,2_Girdiler!$B$20:$I$20,1),7)</f>
        <v>1</v>
      </c>
      <c r="H1715" s="16" t="n">
        <f aca="false">IF(F1715&gt;=40,2_Girdiler!$I$21+(F1715-40)*(2_Girdiler!$I$21-2_Girdiler!$H$21)/(2_Girdiler!$I$20-2_Girdiler!$H$20),INDEX(2_Girdiler!$B$21:$I$21,G1715)+(F1715-INDEX(2_Girdiler!$B$20:$I$20,G1715))*(INDEX(2_Girdiler!$B$21:$I$21,G1715+1)-INDEX(2_Girdiler!$B$21:$I$21,G1715))/(INDEX(2_Girdiler!$B$20:$I$20,G1715+1)-INDEX(2_Girdiler!$B$20:$I$20,G1715)))</f>
        <v>9.51852690340965</v>
      </c>
      <c r="I1715" s="16" t="n">
        <f aca="false">H1715/2_Girdiler!$B$17</f>
        <v>3.81351238117374</v>
      </c>
      <c r="J1715" s="16" t="n">
        <f aca="false">D1715+I1715</f>
        <v>11.2572298991195</v>
      </c>
    </row>
    <row r="1716" customFormat="false" ht="15" hidden="false" customHeight="false" outlineLevel="0" collapsed="false">
      <c r="A1716" s="0" t="n">
        <v>1704</v>
      </c>
      <c r="B1716" s="7" t="n">
        <v>0.631007</v>
      </c>
      <c r="C1716" s="7" t="n">
        <v>0.346867</v>
      </c>
      <c r="D1716" s="16" t="n">
        <f aca="false">LOGINV(B1716,$B$7,$C$7)</f>
        <v>16.3178946294516</v>
      </c>
      <c r="E1716" s="16" t="n">
        <f aca="false">LOGINV(C1716,$B$8,$C$8)</f>
        <v>84.6932428729279</v>
      </c>
      <c r="F1716" s="16" t="n">
        <f aca="false">$B$5/100*E1716*2_Girdiler!$B$14*2_Girdiler!$B$15*2_Girdiler!$B$16</f>
        <v>2.13088199068287</v>
      </c>
      <c r="G1716" s="16" t="n">
        <f aca="false">MIN(MATCH(F1716,2_Girdiler!$B$20:$I$20,1),7)</f>
        <v>1</v>
      </c>
      <c r="H1716" s="16" t="n">
        <f aca="false">IF(F1716&gt;=40,2_Girdiler!$I$21+(F1716-40)*(2_Girdiler!$I$21-2_Girdiler!$H$21)/(2_Girdiler!$I$20-2_Girdiler!$H$20),INDEX(2_Girdiler!$B$21:$I$21,G1716)+(F1716-INDEX(2_Girdiler!$B$20:$I$20,G1716))*(INDEX(2_Girdiler!$B$21:$I$21,G1716+1)-INDEX(2_Girdiler!$B$21:$I$21,G1716))/(INDEX(2_Girdiler!$B$20:$I$20,G1716+1)-INDEX(2_Girdiler!$B$20:$I$20,G1716)))</f>
        <v>4.68794037950231</v>
      </c>
      <c r="I1716" s="16" t="n">
        <f aca="false">H1716/2_Girdiler!$B$17</f>
        <v>1.87818124178778</v>
      </c>
      <c r="J1716" s="16" t="n">
        <f aca="false">D1716+I1716</f>
        <v>18.1960758712394</v>
      </c>
    </row>
    <row r="1717" customFormat="false" ht="15" hidden="false" customHeight="false" outlineLevel="0" collapsed="false">
      <c r="A1717" s="0" t="n">
        <v>1705</v>
      </c>
      <c r="B1717" s="7" t="n">
        <v>0.609824</v>
      </c>
      <c r="C1717" s="7" t="n">
        <v>0.21746</v>
      </c>
      <c r="D1717" s="16" t="n">
        <f aca="false">LOGINV(B1717,$B$7,$C$7)</f>
        <v>15.8193956136138</v>
      </c>
      <c r="E1717" s="16" t="n">
        <f aca="false">LOGINV(C1717,$B$8,$C$8)</f>
        <v>65.9714815650961</v>
      </c>
      <c r="F1717" s="16" t="n">
        <f aca="false">$B$5/100*E1717*2_Girdiler!$B$14*2_Girdiler!$B$15*2_Girdiler!$B$16</f>
        <v>1.65984247617782</v>
      </c>
      <c r="G1717" s="16" t="n">
        <f aca="false">MIN(MATCH(F1717,2_Girdiler!$B$20:$I$20,1),7)</f>
        <v>1</v>
      </c>
      <c r="H1717" s="16" t="n">
        <f aca="false">IF(F1717&gt;=40,2_Girdiler!$I$21+(F1717-40)*(2_Girdiler!$I$21-2_Girdiler!$H$21)/(2_Girdiler!$I$20-2_Girdiler!$H$20),INDEX(2_Girdiler!$B$21:$I$21,G1717)+(F1717-INDEX(2_Girdiler!$B$20:$I$20,G1717))*(INDEX(2_Girdiler!$B$21:$I$21,G1717+1)-INDEX(2_Girdiler!$B$21:$I$21,G1717))/(INDEX(2_Girdiler!$B$20:$I$20,G1717+1)-INDEX(2_Girdiler!$B$20:$I$20,G1717)))</f>
        <v>3.6516534475912</v>
      </c>
      <c r="I1717" s="16" t="n">
        <f aca="false">H1717/2_Girdiler!$B$17</f>
        <v>1.46300218252853</v>
      </c>
      <c r="J1717" s="16" t="n">
        <f aca="false">D1717+I1717</f>
        <v>17.2823977961423</v>
      </c>
    </row>
    <row r="1718" customFormat="false" ht="15" hidden="false" customHeight="false" outlineLevel="0" collapsed="false">
      <c r="A1718" s="0" t="n">
        <v>1706</v>
      </c>
      <c r="B1718" s="7" t="n">
        <v>0.532342</v>
      </c>
      <c r="C1718" s="7" t="n">
        <v>0.347031</v>
      </c>
      <c r="D1718" s="16" t="n">
        <f aca="false">LOGINV(B1718,$B$7,$C$7)</f>
        <v>14.1687336280057</v>
      </c>
      <c r="E1718" s="16" t="n">
        <f aca="false">LOGINV(C1718,$B$8,$C$8)</f>
        <v>84.7175300311398</v>
      </c>
      <c r="F1718" s="16" t="n">
        <f aca="false">$B$5/100*E1718*2_Girdiler!$B$14*2_Girdiler!$B$15*2_Girdiler!$B$16</f>
        <v>2.13149305558348</v>
      </c>
      <c r="G1718" s="16" t="n">
        <f aca="false">MIN(MATCH(F1718,2_Girdiler!$B$20:$I$20,1),7)</f>
        <v>1</v>
      </c>
      <c r="H1718" s="16" t="n">
        <f aca="false">IF(F1718&gt;=40,2_Girdiler!$I$21+(F1718-40)*(2_Girdiler!$I$21-2_Girdiler!$H$21)/(2_Girdiler!$I$20-2_Girdiler!$H$20),INDEX(2_Girdiler!$B$21:$I$21,G1718)+(F1718-INDEX(2_Girdiler!$B$20:$I$20,G1718))*(INDEX(2_Girdiler!$B$21:$I$21,G1718+1)-INDEX(2_Girdiler!$B$21:$I$21,G1718))/(INDEX(2_Girdiler!$B$20:$I$20,G1718+1)-INDEX(2_Girdiler!$B$20:$I$20,G1718)))</f>
        <v>4.68928472228365</v>
      </c>
      <c r="I1718" s="16" t="n">
        <f aca="false">H1718/2_Girdiler!$B$17</f>
        <v>1.87871984065851</v>
      </c>
      <c r="J1718" s="16" t="n">
        <f aca="false">D1718+I1718</f>
        <v>16.0474534686643</v>
      </c>
    </row>
    <row r="1719" customFormat="false" ht="15" hidden="false" customHeight="false" outlineLevel="0" collapsed="false">
      <c r="A1719" s="0" t="n">
        <v>1707</v>
      </c>
      <c r="B1719" s="7" t="n">
        <v>0.090914</v>
      </c>
      <c r="C1719" s="7" t="n">
        <v>0.84778</v>
      </c>
      <c r="D1719" s="16" t="n">
        <f aca="false">LOGINV(B1719,$B$7,$C$7)</f>
        <v>6.43394998061194</v>
      </c>
      <c r="E1719" s="16" t="n">
        <f aca="false">LOGINV(C1719,$B$8,$C$8)</f>
        <v>211.903458699949</v>
      </c>
      <c r="F1719" s="16" t="n">
        <f aca="false">$B$5/100*E1719*2_Girdiler!$B$14*2_Girdiler!$B$15*2_Girdiler!$B$16</f>
        <v>5.33149102089071</v>
      </c>
      <c r="G1719" s="16" t="n">
        <f aca="false">MIN(MATCH(F1719,2_Girdiler!$B$20:$I$20,1),7)</f>
        <v>2</v>
      </c>
      <c r="H1719" s="16" t="n">
        <f aca="false">IF(F1719&gt;=40,2_Girdiler!$I$21+(F1719-40)*(2_Girdiler!$I$21-2_Girdiler!$H$21)/(2_Girdiler!$I$20-2_Girdiler!$H$20),INDEX(2_Girdiler!$B$21:$I$21,G1719)+(F1719-INDEX(2_Girdiler!$B$20:$I$20,G1719))*(INDEX(2_Girdiler!$B$21:$I$21,G1719+1)-INDEX(2_Girdiler!$B$21:$I$21,G1719))/(INDEX(2_Girdiler!$B$20:$I$20,G1719+1)-INDEX(2_Girdiler!$B$20:$I$20,G1719)))</f>
        <v>11.5303856334251</v>
      </c>
      <c r="I1719" s="16" t="n">
        <f aca="false">H1719/2_Girdiler!$B$17</f>
        <v>4.61954552621199</v>
      </c>
      <c r="J1719" s="16" t="n">
        <f aca="false">D1719+I1719</f>
        <v>11.0534955068239</v>
      </c>
    </row>
    <row r="1720" customFormat="false" ht="15" hidden="false" customHeight="false" outlineLevel="0" collapsed="false">
      <c r="A1720" s="0" t="n">
        <v>1708</v>
      </c>
      <c r="B1720" s="7" t="n">
        <v>0.939885</v>
      </c>
      <c r="C1720" s="7" t="n">
        <v>0.373821</v>
      </c>
      <c r="D1720" s="16" t="n">
        <f aca="false">LOGINV(B1720,$B$7,$C$7)</f>
        <v>32.197638042848</v>
      </c>
      <c r="E1720" s="16" t="n">
        <f aca="false">LOGINV(C1720,$B$8,$C$8)</f>
        <v>88.7247946316496</v>
      </c>
      <c r="F1720" s="16" t="n">
        <f aca="false">$B$5/100*E1720*2_Girdiler!$B$14*2_Girdiler!$B$15*2_Girdiler!$B$16</f>
        <v>2.2323158329323</v>
      </c>
      <c r="G1720" s="16" t="n">
        <f aca="false">MIN(MATCH(F1720,2_Girdiler!$B$20:$I$20,1),7)</f>
        <v>1</v>
      </c>
      <c r="H1720" s="16" t="n">
        <f aca="false">IF(F1720&gt;=40,2_Girdiler!$I$21+(F1720-40)*(2_Girdiler!$I$21-2_Girdiler!$H$21)/(2_Girdiler!$I$20-2_Girdiler!$H$20),INDEX(2_Girdiler!$B$21:$I$21,G1720)+(F1720-INDEX(2_Girdiler!$B$20:$I$20,G1720))*(INDEX(2_Girdiler!$B$21:$I$21,G1720+1)-INDEX(2_Girdiler!$B$21:$I$21,G1720))/(INDEX(2_Girdiler!$B$20:$I$20,G1720+1)-INDEX(2_Girdiler!$B$20:$I$20,G1720)))</f>
        <v>4.91109483245107</v>
      </c>
      <c r="I1720" s="16" t="n">
        <f aca="false">H1720/2_Girdiler!$B$17</f>
        <v>1.96758607069354</v>
      </c>
      <c r="J1720" s="16" t="n">
        <f aca="false">D1720+I1720</f>
        <v>34.1652241135416</v>
      </c>
    </row>
    <row r="1721" customFormat="false" ht="15" hidden="false" customHeight="false" outlineLevel="0" collapsed="false">
      <c r="A1721" s="0" t="n">
        <v>1709</v>
      </c>
      <c r="B1721" s="7" t="n">
        <v>0.280331</v>
      </c>
      <c r="C1721" s="7" t="n">
        <v>0.088018</v>
      </c>
      <c r="D1721" s="16" t="n">
        <f aca="false">LOGINV(B1721,$B$7,$C$7)</f>
        <v>9.79108301935822</v>
      </c>
      <c r="E1721" s="16" t="n">
        <f aca="false">LOGINV(C1721,$B$8,$C$8)</f>
        <v>45.5963624414397</v>
      </c>
      <c r="F1721" s="16" t="n">
        <f aca="false">$B$5/100*E1721*2_Girdiler!$B$14*2_Girdiler!$B$15*2_Girdiler!$B$16</f>
        <v>1.14720447902662</v>
      </c>
      <c r="G1721" s="16" t="n">
        <f aca="false">MIN(MATCH(F1721,2_Girdiler!$B$20:$I$20,1),7)</f>
        <v>1</v>
      </c>
      <c r="H1721" s="16" t="n">
        <f aca="false">IF(F1721&gt;=40,2_Girdiler!$I$21+(F1721-40)*(2_Girdiler!$I$21-2_Girdiler!$H$21)/(2_Girdiler!$I$20-2_Girdiler!$H$20),INDEX(2_Girdiler!$B$21:$I$21,G1721)+(F1721-INDEX(2_Girdiler!$B$20:$I$20,G1721))*(INDEX(2_Girdiler!$B$21:$I$21,G1721+1)-INDEX(2_Girdiler!$B$21:$I$21,G1721))/(INDEX(2_Girdiler!$B$20:$I$20,G1721+1)-INDEX(2_Girdiler!$B$20:$I$20,G1721)))</f>
        <v>2.52384985385857</v>
      </c>
      <c r="I1721" s="16" t="n">
        <f aca="false">H1721/2_Girdiler!$B$17</f>
        <v>1.01115779401385</v>
      </c>
      <c r="J1721" s="16" t="n">
        <f aca="false">D1721+I1721</f>
        <v>10.8022408133721</v>
      </c>
    </row>
    <row r="1722" customFormat="false" ht="15" hidden="false" customHeight="false" outlineLevel="0" collapsed="false">
      <c r="A1722" s="0" t="n">
        <v>1710</v>
      </c>
      <c r="B1722" s="7" t="n">
        <v>0.490503</v>
      </c>
      <c r="C1722" s="7" t="n">
        <v>0.748834</v>
      </c>
      <c r="D1722" s="16" t="n">
        <f aca="false">LOGINV(B1722,$B$7,$C$7)</f>
        <v>13.3635331350437</v>
      </c>
      <c r="E1722" s="16" t="n">
        <f aca="false">LOGINV(C1722,$B$8,$C$8)</f>
        <v>168.383923426208</v>
      </c>
      <c r="F1722" s="16" t="n">
        <f aca="false">$B$5/100*E1722*2_Girdiler!$B$14*2_Girdiler!$B$15*2_Girdiler!$B$16</f>
        <v>4.23653951340338</v>
      </c>
      <c r="G1722" s="16" t="n">
        <f aca="false">MIN(MATCH(F1722,2_Girdiler!$B$20:$I$20,1),7)</f>
        <v>1</v>
      </c>
      <c r="H1722" s="16" t="n">
        <f aca="false">IF(F1722&gt;=40,2_Girdiler!$I$21+(F1722-40)*(2_Girdiler!$I$21-2_Girdiler!$H$21)/(2_Girdiler!$I$20-2_Girdiler!$H$20),INDEX(2_Girdiler!$B$21:$I$21,G1722)+(F1722-INDEX(2_Girdiler!$B$20:$I$20,G1722))*(INDEX(2_Girdiler!$B$21:$I$21,G1722+1)-INDEX(2_Girdiler!$B$21:$I$21,G1722))/(INDEX(2_Girdiler!$B$20:$I$20,G1722+1)-INDEX(2_Girdiler!$B$20:$I$20,G1722)))</f>
        <v>9.32038692948744</v>
      </c>
      <c r="I1722" s="16" t="n">
        <f aca="false">H1722/2_Girdiler!$B$17</f>
        <v>3.73412937880106</v>
      </c>
      <c r="J1722" s="16" t="n">
        <f aca="false">D1722+I1722</f>
        <v>17.0976625138448</v>
      </c>
    </row>
    <row r="1723" customFormat="false" ht="15" hidden="false" customHeight="false" outlineLevel="0" collapsed="false">
      <c r="A1723" s="0" t="n">
        <v>1711</v>
      </c>
      <c r="B1723" s="7" t="n">
        <v>0.263246</v>
      </c>
      <c r="C1723" s="7" t="n">
        <v>0.972259</v>
      </c>
      <c r="D1723" s="16" t="n">
        <f aca="false">LOGINV(B1723,$B$7,$C$7)</f>
        <v>9.51395357553672</v>
      </c>
      <c r="E1723" s="16" t="n">
        <f aca="false">LOGINV(C1723,$B$8,$C$8)</f>
        <v>375.934423008114</v>
      </c>
      <c r="F1723" s="16" t="n">
        <f aca="false">$B$5/100*E1723*2_Girdiler!$B$14*2_Girdiler!$B$15*2_Girdiler!$B$16</f>
        <v>9.45851008288414</v>
      </c>
      <c r="G1723" s="16" t="n">
        <f aca="false">MIN(MATCH(F1723,2_Girdiler!$B$20:$I$20,1),7)</f>
        <v>2</v>
      </c>
      <c r="H1723" s="16" t="n">
        <f aca="false">IF(F1723&gt;=40,2_Girdiler!$I$21+(F1723-40)*(2_Girdiler!$I$21-2_Girdiler!$H$21)/(2_Girdiler!$I$20-2_Girdiler!$H$20),INDEX(2_Girdiler!$B$21:$I$21,G1723)+(F1723-INDEX(2_Girdiler!$B$20:$I$20,G1723))*(INDEX(2_Girdiler!$B$21:$I$21,G1723+1)-INDEX(2_Girdiler!$B$21:$I$21,G1723))/(INDEX(2_Girdiler!$B$20:$I$20,G1723+1)-INDEX(2_Girdiler!$B$20:$I$20,G1723)))</f>
        <v>18.1336161326146</v>
      </c>
      <c r="I1723" s="16" t="n">
        <f aca="false">H1723/2_Girdiler!$B$17</f>
        <v>7.26507056595137</v>
      </c>
      <c r="J1723" s="16" t="n">
        <f aca="false">D1723+I1723</f>
        <v>16.7790241414881</v>
      </c>
    </row>
    <row r="1724" customFormat="false" ht="15" hidden="false" customHeight="false" outlineLevel="0" collapsed="false">
      <c r="A1724" s="0" t="n">
        <v>1712</v>
      </c>
      <c r="B1724" s="7" t="n">
        <v>0.626688</v>
      </c>
      <c r="C1724" s="7" t="n">
        <v>0.929528</v>
      </c>
      <c r="D1724" s="16" t="n">
        <f aca="false">LOGINV(B1724,$B$7,$C$7)</f>
        <v>16.2142848639049</v>
      </c>
      <c r="E1724" s="16" t="n">
        <f aca="false">LOGINV(C1724,$B$8,$C$8)</f>
        <v>282.474665046938</v>
      </c>
      <c r="F1724" s="16" t="n">
        <f aca="false">$B$5/100*E1724*2_Girdiler!$B$14*2_Girdiler!$B$15*2_Girdiler!$B$16</f>
        <v>7.10706257258095</v>
      </c>
      <c r="G1724" s="16" t="n">
        <f aca="false">MIN(MATCH(F1724,2_Girdiler!$B$20:$I$20,1),7)</f>
        <v>2</v>
      </c>
      <c r="H1724" s="16" t="n">
        <f aca="false">IF(F1724&gt;=40,2_Girdiler!$I$21+(F1724-40)*(2_Girdiler!$I$21-2_Girdiler!$H$21)/(2_Girdiler!$I$20-2_Girdiler!$H$20),INDEX(2_Girdiler!$B$21:$I$21,G1724)+(F1724-INDEX(2_Girdiler!$B$20:$I$20,G1724))*(INDEX(2_Girdiler!$B$21:$I$21,G1724+1)-INDEX(2_Girdiler!$B$21:$I$21,G1724))/(INDEX(2_Girdiler!$B$20:$I$20,G1724+1)-INDEX(2_Girdiler!$B$20:$I$20,G1724)))</f>
        <v>14.3713001161295</v>
      </c>
      <c r="I1724" s="16" t="n">
        <f aca="false">H1724/2_Girdiler!$B$17</f>
        <v>5.75773241832112</v>
      </c>
      <c r="J1724" s="16" t="n">
        <f aca="false">D1724+I1724</f>
        <v>21.972017282226</v>
      </c>
    </row>
    <row r="1725" customFormat="false" ht="15" hidden="false" customHeight="false" outlineLevel="0" collapsed="false">
      <c r="A1725" s="0" t="n">
        <v>1713</v>
      </c>
      <c r="B1725" s="7" t="n">
        <v>0.921225</v>
      </c>
      <c r="C1725" s="7" t="n">
        <v>0.660359</v>
      </c>
      <c r="D1725" s="16" t="n">
        <f aca="false">LOGINV(B1725,$B$7,$C$7)</f>
        <v>29.7731409065797</v>
      </c>
      <c r="E1725" s="16" t="n">
        <f aca="false">LOGINV(C1725,$B$8,$C$8)</f>
        <v>142.608997389258</v>
      </c>
      <c r="F1725" s="16" t="n">
        <f aca="false">$B$5/100*E1725*2_Girdiler!$B$14*2_Girdiler!$B$15*2_Girdiler!$B$16</f>
        <v>3.58804237431373</v>
      </c>
      <c r="G1725" s="16" t="n">
        <f aca="false">MIN(MATCH(F1725,2_Girdiler!$B$20:$I$20,1),7)</f>
        <v>1</v>
      </c>
      <c r="H1725" s="16" t="n">
        <f aca="false">IF(F1725&gt;=40,2_Girdiler!$I$21+(F1725-40)*(2_Girdiler!$I$21-2_Girdiler!$H$21)/(2_Girdiler!$I$20-2_Girdiler!$H$20),INDEX(2_Girdiler!$B$21:$I$21,G1725)+(F1725-INDEX(2_Girdiler!$B$20:$I$20,G1725))*(INDEX(2_Girdiler!$B$21:$I$21,G1725+1)-INDEX(2_Girdiler!$B$21:$I$21,G1725))/(INDEX(2_Girdiler!$B$20:$I$20,G1725+1)-INDEX(2_Girdiler!$B$20:$I$20,G1725)))</f>
        <v>7.89369322349021</v>
      </c>
      <c r="I1725" s="16" t="n">
        <f aca="false">H1725/2_Girdiler!$B$17</f>
        <v>3.16253734915473</v>
      </c>
      <c r="J1725" s="16" t="n">
        <f aca="false">D1725+I1725</f>
        <v>32.9356782557344</v>
      </c>
    </row>
    <row r="1726" customFormat="false" ht="15" hidden="false" customHeight="false" outlineLevel="0" collapsed="false">
      <c r="A1726" s="0" t="n">
        <v>1714</v>
      </c>
      <c r="B1726" s="7" t="n">
        <v>0.229385</v>
      </c>
      <c r="C1726" s="7" t="n">
        <v>0.643791</v>
      </c>
      <c r="D1726" s="16" t="n">
        <f aca="false">LOGINV(B1726,$B$7,$C$7)</f>
        <v>8.9605981108173</v>
      </c>
      <c r="E1726" s="16" t="n">
        <f aca="false">LOGINV(C1726,$B$8,$C$8)</f>
        <v>138.541125337343</v>
      </c>
      <c r="F1726" s="16" t="n">
        <f aca="false">$B$5/100*E1726*2_Girdiler!$B$14*2_Girdiler!$B$15*2_Girdiler!$B$16</f>
        <v>3.48569471348756</v>
      </c>
      <c r="G1726" s="16" t="n">
        <f aca="false">MIN(MATCH(F1726,2_Girdiler!$B$20:$I$20,1),7)</f>
        <v>1</v>
      </c>
      <c r="H1726" s="16" t="n">
        <f aca="false">IF(F1726&gt;=40,2_Girdiler!$I$21+(F1726-40)*(2_Girdiler!$I$21-2_Girdiler!$H$21)/(2_Girdiler!$I$20-2_Girdiler!$H$20),INDEX(2_Girdiler!$B$21:$I$21,G1726)+(F1726-INDEX(2_Girdiler!$B$20:$I$20,G1726))*(INDEX(2_Girdiler!$B$21:$I$21,G1726+1)-INDEX(2_Girdiler!$B$21:$I$21,G1726))/(INDEX(2_Girdiler!$B$20:$I$20,G1726+1)-INDEX(2_Girdiler!$B$20:$I$20,G1726)))</f>
        <v>7.66852836967263</v>
      </c>
      <c r="I1726" s="16" t="n">
        <f aca="false">H1726/2_Girdiler!$B$17</f>
        <v>3.07232707118294</v>
      </c>
      <c r="J1726" s="16" t="n">
        <f aca="false">D1726+I1726</f>
        <v>12.0329251820002</v>
      </c>
    </row>
    <row r="1727" customFormat="false" ht="15" hidden="false" customHeight="false" outlineLevel="0" collapsed="false">
      <c r="A1727" s="0" t="n">
        <v>1715</v>
      </c>
      <c r="B1727" s="7" t="n">
        <v>0.337583</v>
      </c>
      <c r="C1727" s="7" t="n">
        <v>0.5058</v>
      </c>
      <c r="D1727" s="16" t="n">
        <f aca="false">LOGINV(B1727,$B$7,$C$7)</f>
        <v>10.721072141921</v>
      </c>
      <c r="E1727" s="16" t="n">
        <f aca="false">LOGINV(C1727,$B$8,$C$8)</f>
        <v>110.234948225233</v>
      </c>
      <c r="F1727" s="16" t="n">
        <f aca="false">$B$5/100*E1727*2_Girdiler!$B$14*2_Girdiler!$B$15*2_Girdiler!$B$16</f>
        <v>2.77351129734687</v>
      </c>
      <c r="G1727" s="16" t="n">
        <f aca="false">MIN(MATCH(F1727,2_Girdiler!$B$20:$I$20,1),7)</f>
        <v>1</v>
      </c>
      <c r="H1727" s="16" t="n">
        <f aca="false">IF(F1727&gt;=40,2_Girdiler!$I$21+(F1727-40)*(2_Girdiler!$I$21-2_Girdiler!$H$21)/(2_Girdiler!$I$20-2_Girdiler!$H$20),INDEX(2_Girdiler!$B$21:$I$21,G1727)+(F1727-INDEX(2_Girdiler!$B$20:$I$20,G1727))*(INDEX(2_Girdiler!$B$21:$I$21,G1727+1)-INDEX(2_Girdiler!$B$21:$I$21,G1727))/(INDEX(2_Girdiler!$B$20:$I$20,G1727+1)-INDEX(2_Girdiler!$B$20:$I$20,G1727)))</f>
        <v>6.10172485416312</v>
      </c>
      <c r="I1727" s="16" t="n">
        <f aca="false">H1727/2_Girdiler!$B$17</f>
        <v>2.44460130375125</v>
      </c>
      <c r="J1727" s="16" t="n">
        <f aca="false">D1727+I1727</f>
        <v>13.1656734456722</v>
      </c>
    </row>
    <row r="1728" customFormat="false" ht="15" hidden="false" customHeight="false" outlineLevel="0" collapsed="false">
      <c r="A1728" s="0" t="n">
        <v>1716</v>
      </c>
      <c r="B1728" s="7" t="n">
        <v>0.391768</v>
      </c>
      <c r="C1728" s="7" t="n">
        <v>0.015832</v>
      </c>
      <c r="D1728" s="16" t="n">
        <f aca="false">LOGINV(B1728,$B$7,$C$7)</f>
        <v>11.6193804793036</v>
      </c>
      <c r="E1728" s="16" t="n">
        <f aca="false">LOGINV(C1728,$B$8,$C$8)</f>
        <v>27.2837301360634</v>
      </c>
      <c r="F1728" s="16" t="n">
        <f aca="false">$B$5/100*E1728*2_Girdiler!$B$14*2_Girdiler!$B$15*2_Girdiler!$B$16</f>
        <v>0.686458650223356</v>
      </c>
      <c r="G1728" s="16" t="n">
        <f aca="false">MIN(MATCH(F1728,2_Girdiler!$B$20:$I$20,1),7)</f>
        <v>1</v>
      </c>
      <c r="H1728" s="16" t="n">
        <f aca="false">IF(F1728&gt;=40,2_Girdiler!$I$21+(F1728-40)*(2_Girdiler!$I$21-2_Girdiler!$H$21)/(2_Girdiler!$I$20-2_Girdiler!$H$20),INDEX(2_Girdiler!$B$21:$I$21,G1728)+(F1728-INDEX(2_Girdiler!$B$20:$I$20,G1728))*(INDEX(2_Girdiler!$B$21:$I$21,G1728+1)-INDEX(2_Girdiler!$B$21:$I$21,G1728))/(INDEX(2_Girdiler!$B$20:$I$20,G1728+1)-INDEX(2_Girdiler!$B$20:$I$20,G1728)))</f>
        <v>1.51020903049138</v>
      </c>
      <c r="I1728" s="16" t="n">
        <f aca="false">H1728/2_Girdiler!$B$17</f>
        <v>0.605051694908406</v>
      </c>
      <c r="J1728" s="16" t="n">
        <f aca="false">D1728+I1728</f>
        <v>12.224432174212</v>
      </c>
    </row>
    <row r="1729" customFormat="false" ht="15" hidden="false" customHeight="false" outlineLevel="0" collapsed="false">
      <c r="A1729" s="0" t="n">
        <v>1717</v>
      </c>
      <c r="B1729" s="7" t="n">
        <v>0.394507</v>
      </c>
      <c r="C1729" s="7" t="n">
        <v>0.070215</v>
      </c>
      <c r="D1729" s="16" t="n">
        <f aca="false">LOGINV(B1729,$B$7,$C$7)</f>
        <v>11.6656037462825</v>
      </c>
      <c r="E1729" s="16" t="n">
        <f aca="false">LOGINV(C1729,$B$8,$C$8)</f>
        <v>42.1670203033809</v>
      </c>
      <c r="F1729" s="16" t="n">
        <f aca="false">$B$5/100*E1729*2_Girdiler!$B$14*2_Girdiler!$B$15*2_Girdiler!$B$16</f>
        <v>1.06092223083306</v>
      </c>
      <c r="G1729" s="16" t="n">
        <f aca="false">MIN(MATCH(F1729,2_Girdiler!$B$20:$I$20,1),7)</f>
        <v>1</v>
      </c>
      <c r="H1729" s="16" t="n">
        <f aca="false">IF(F1729&gt;=40,2_Girdiler!$I$21+(F1729-40)*(2_Girdiler!$I$21-2_Girdiler!$H$21)/(2_Girdiler!$I$20-2_Girdiler!$H$20),INDEX(2_Girdiler!$B$21:$I$21,G1729)+(F1729-INDEX(2_Girdiler!$B$20:$I$20,G1729))*(INDEX(2_Girdiler!$B$21:$I$21,G1729+1)-INDEX(2_Girdiler!$B$21:$I$21,G1729))/(INDEX(2_Girdiler!$B$20:$I$20,G1729+1)-INDEX(2_Girdiler!$B$20:$I$20,G1729)))</f>
        <v>2.33402890783274</v>
      </c>
      <c r="I1729" s="16" t="n">
        <f aca="false">H1729/2_Girdiler!$B$17</f>
        <v>0.93510773550991</v>
      </c>
      <c r="J1729" s="16" t="n">
        <f aca="false">D1729+I1729</f>
        <v>12.6007114817924</v>
      </c>
    </row>
    <row r="1730" customFormat="false" ht="15" hidden="false" customHeight="false" outlineLevel="0" collapsed="false">
      <c r="A1730" s="0" t="n">
        <v>1718</v>
      </c>
      <c r="B1730" s="7" t="n">
        <v>0.928294</v>
      </c>
      <c r="C1730" s="7" t="n">
        <v>0.271524</v>
      </c>
      <c r="D1730" s="16" t="n">
        <f aca="false">LOGINV(B1730,$B$7,$C$7)</f>
        <v>30.6119062526796</v>
      </c>
      <c r="E1730" s="16" t="n">
        <f aca="false">LOGINV(C1730,$B$8,$C$8)</f>
        <v>73.7461907213103</v>
      </c>
      <c r="F1730" s="16" t="n">
        <f aca="false">$B$5/100*E1730*2_Girdiler!$B$14*2_Girdiler!$B$15*2_Girdiler!$B$16</f>
        <v>1.85545415854817</v>
      </c>
      <c r="G1730" s="16" t="n">
        <f aca="false">MIN(MATCH(F1730,2_Girdiler!$B$20:$I$20,1),7)</f>
        <v>1</v>
      </c>
      <c r="H1730" s="16" t="n">
        <f aca="false">IF(F1730&gt;=40,2_Girdiler!$I$21+(F1730-40)*(2_Girdiler!$I$21-2_Girdiler!$H$21)/(2_Girdiler!$I$20-2_Girdiler!$H$20),INDEX(2_Girdiler!$B$21:$I$21,G1730)+(F1730-INDEX(2_Girdiler!$B$20:$I$20,G1730))*(INDEX(2_Girdiler!$B$21:$I$21,G1730+1)-INDEX(2_Girdiler!$B$21:$I$21,G1730))/(INDEX(2_Girdiler!$B$20:$I$20,G1730+1)-INDEX(2_Girdiler!$B$20:$I$20,G1730)))</f>
        <v>4.08199914880597</v>
      </c>
      <c r="I1730" s="16" t="n">
        <f aca="false">H1730/2_Girdiler!$B$17</f>
        <v>1.63541632564342</v>
      </c>
      <c r="J1730" s="16" t="n">
        <f aca="false">D1730+I1730</f>
        <v>32.247322578323</v>
      </c>
    </row>
    <row r="1731" customFormat="false" ht="15" hidden="false" customHeight="false" outlineLevel="0" collapsed="false">
      <c r="A1731" s="0" t="n">
        <v>1719</v>
      </c>
      <c r="B1731" s="7" t="n">
        <v>0.028242</v>
      </c>
      <c r="C1731" s="7" t="n">
        <v>0.419963</v>
      </c>
      <c r="D1731" s="16" t="n">
        <f aca="false">LOGINV(B1731,$B$7,$C$7)</f>
        <v>4.67711127030785</v>
      </c>
      <c r="E1731" s="16" t="n">
        <f aca="false">LOGINV(C1731,$B$8,$C$8)</f>
        <v>95.8558736641542</v>
      </c>
      <c r="F1731" s="16" t="n">
        <f aca="false">$B$5/100*E1731*2_Girdiler!$B$14*2_Girdiler!$B$15*2_Girdiler!$B$16</f>
        <v>2.41173378139012</v>
      </c>
      <c r="G1731" s="16" t="n">
        <f aca="false">MIN(MATCH(F1731,2_Girdiler!$B$20:$I$20,1),7)</f>
        <v>1</v>
      </c>
      <c r="H1731" s="16" t="n">
        <f aca="false">IF(F1731&gt;=40,2_Girdiler!$I$21+(F1731-40)*(2_Girdiler!$I$21-2_Girdiler!$H$21)/(2_Girdiler!$I$20-2_Girdiler!$H$20),INDEX(2_Girdiler!$B$21:$I$21,G1731)+(F1731-INDEX(2_Girdiler!$B$20:$I$20,G1731))*(INDEX(2_Girdiler!$B$21:$I$21,G1731+1)-INDEX(2_Girdiler!$B$21:$I$21,G1731))/(INDEX(2_Girdiler!$B$20:$I$20,G1731+1)-INDEX(2_Girdiler!$B$20:$I$20,G1731)))</f>
        <v>5.30581431905826</v>
      </c>
      <c r="I1731" s="16" t="n">
        <f aca="false">H1731/2_Girdiler!$B$17</f>
        <v>2.12572689064834</v>
      </c>
      <c r="J1731" s="16" t="n">
        <f aca="false">D1731+I1731</f>
        <v>6.80283816095619</v>
      </c>
    </row>
    <row r="1732" customFormat="false" ht="15" hidden="false" customHeight="false" outlineLevel="0" collapsed="false">
      <c r="A1732" s="0" t="n">
        <v>1720</v>
      </c>
      <c r="B1732" s="7" t="n">
        <v>0.723185</v>
      </c>
      <c r="C1732" s="7" t="n">
        <v>0.952916</v>
      </c>
      <c r="D1732" s="16" t="n">
        <f aca="false">LOGINV(B1732,$B$7,$C$7)</f>
        <v>18.839663997698</v>
      </c>
      <c r="E1732" s="16" t="n">
        <f aca="false">LOGINV(C1732,$B$8,$C$8)</f>
        <v>321.717308355124</v>
      </c>
      <c r="F1732" s="16" t="n">
        <f aca="false">$B$5/100*E1732*2_Girdiler!$B$14*2_Girdiler!$B$15*2_Girdiler!$B$16</f>
        <v>8.09440747821491</v>
      </c>
      <c r="G1732" s="16" t="n">
        <f aca="false">MIN(MATCH(F1732,2_Girdiler!$B$20:$I$20,1),7)</f>
        <v>2</v>
      </c>
      <c r="H1732" s="16" t="n">
        <f aca="false">IF(F1732&gt;=40,2_Girdiler!$I$21+(F1732-40)*(2_Girdiler!$I$21-2_Girdiler!$H$21)/(2_Girdiler!$I$20-2_Girdiler!$H$20),INDEX(2_Girdiler!$B$21:$I$21,G1732)+(F1732-INDEX(2_Girdiler!$B$20:$I$20,G1732))*(INDEX(2_Girdiler!$B$21:$I$21,G1732+1)-INDEX(2_Girdiler!$B$21:$I$21,G1732))/(INDEX(2_Girdiler!$B$20:$I$20,G1732+1)-INDEX(2_Girdiler!$B$20:$I$20,G1732)))</f>
        <v>15.9510519651439</v>
      </c>
      <c r="I1732" s="16" t="n">
        <f aca="false">H1732/2_Girdiler!$B$17</f>
        <v>6.39064581936853</v>
      </c>
      <c r="J1732" s="16" t="n">
        <f aca="false">D1732+I1732</f>
        <v>25.2303098170665</v>
      </c>
    </row>
    <row r="1733" customFormat="false" ht="15" hidden="false" customHeight="false" outlineLevel="0" collapsed="false">
      <c r="A1733" s="0" t="n">
        <v>1721</v>
      </c>
      <c r="B1733" s="7" t="n">
        <v>0.406666</v>
      </c>
      <c r="C1733" s="7" t="n">
        <v>0.366533</v>
      </c>
      <c r="D1733" s="16" t="n">
        <f aca="false">LOGINV(B1733,$B$7,$C$7)</f>
        <v>11.8719833618659</v>
      </c>
      <c r="E1733" s="16" t="n">
        <f aca="false">LOGINV(C1733,$B$8,$C$8)</f>
        <v>87.6263162151549</v>
      </c>
      <c r="F1733" s="16" t="n">
        <f aca="false">$B$5/100*E1733*2_Girdiler!$B$14*2_Girdiler!$B$15*2_Girdiler!$B$16</f>
        <v>2.2046781159733</v>
      </c>
      <c r="G1733" s="16" t="n">
        <f aca="false">MIN(MATCH(F1733,2_Girdiler!$B$20:$I$20,1),7)</f>
        <v>1</v>
      </c>
      <c r="H1733" s="16" t="n">
        <f aca="false">IF(F1733&gt;=40,2_Girdiler!$I$21+(F1733-40)*(2_Girdiler!$I$21-2_Girdiler!$H$21)/(2_Girdiler!$I$20-2_Girdiler!$H$20),INDEX(2_Girdiler!$B$21:$I$21,G1733)+(F1733-INDEX(2_Girdiler!$B$20:$I$20,G1733))*(INDEX(2_Girdiler!$B$21:$I$21,G1733+1)-INDEX(2_Girdiler!$B$21:$I$21,G1733))/(INDEX(2_Girdiler!$B$20:$I$20,G1733+1)-INDEX(2_Girdiler!$B$20:$I$20,G1733)))</f>
        <v>4.85029185514126</v>
      </c>
      <c r="I1733" s="16" t="n">
        <f aca="false">H1733/2_Girdiler!$B$17</f>
        <v>1.94322590350211</v>
      </c>
      <c r="J1733" s="16" t="n">
        <f aca="false">D1733+I1733</f>
        <v>13.815209265368</v>
      </c>
    </row>
    <row r="1734" customFormat="false" ht="15" hidden="false" customHeight="false" outlineLevel="0" collapsed="false">
      <c r="A1734" s="0" t="n">
        <v>1722</v>
      </c>
      <c r="B1734" s="7" t="n">
        <v>0.083653</v>
      </c>
      <c r="C1734" s="7" t="n">
        <v>0.992301</v>
      </c>
      <c r="D1734" s="16" t="n">
        <f aca="false">LOGINV(B1734,$B$7,$C$7)</f>
        <v>6.27190173245877</v>
      </c>
      <c r="E1734" s="16" t="n">
        <f aca="false">LOGINV(C1734,$B$8,$C$8)</f>
        <v>521.755072728909</v>
      </c>
      <c r="F1734" s="16" t="n">
        <f aca="false">$B$5/100*E1734*2_Girdiler!$B$14*2_Girdiler!$B$15*2_Girdiler!$B$16</f>
        <v>13.1273576298594</v>
      </c>
      <c r="G1734" s="16" t="n">
        <f aca="false">MIN(MATCH(F1734,2_Girdiler!$B$20:$I$20,1),7)</f>
        <v>3</v>
      </c>
      <c r="H1734" s="16" t="n">
        <f aca="false">IF(F1734&gt;=40,2_Girdiler!$I$21+(F1734-40)*(2_Girdiler!$I$21-2_Girdiler!$H$21)/(2_Girdiler!$I$20-2_Girdiler!$H$20),INDEX(2_Girdiler!$B$21:$I$21,G1734)+(F1734-INDEX(2_Girdiler!$B$20:$I$20,G1734))*(INDEX(2_Girdiler!$B$21:$I$21,G1734+1)-INDEX(2_Girdiler!$B$21:$I$21,G1734))/(INDEX(2_Girdiler!$B$20:$I$20,G1734+1)-INDEX(2_Girdiler!$B$20:$I$20,G1734)))</f>
        <v>21.8146218668734</v>
      </c>
      <c r="I1734" s="16" t="n">
        <f aca="false">H1734/2_Girdiler!$B$17</f>
        <v>8.73983247871531</v>
      </c>
      <c r="J1734" s="16" t="n">
        <f aca="false">D1734+I1734</f>
        <v>15.0117342111741</v>
      </c>
    </row>
    <row r="1735" customFormat="false" ht="15" hidden="false" customHeight="false" outlineLevel="0" collapsed="false">
      <c r="A1735" s="0" t="n">
        <v>1723</v>
      </c>
      <c r="B1735" s="7" t="n">
        <v>0.040791</v>
      </c>
      <c r="C1735" s="7" t="n">
        <v>0.037089</v>
      </c>
      <c r="D1735" s="16" t="n">
        <f aca="false">LOGINV(B1735,$B$7,$C$7)</f>
        <v>5.12968074433989</v>
      </c>
      <c r="E1735" s="16" t="n">
        <f aca="false">LOGINV(C1735,$B$8,$C$8)</f>
        <v>34.4903611428835</v>
      </c>
      <c r="F1735" s="16" t="n">
        <f aca="false">$B$5/100*E1735*2_Girdiler!$B$14*2_Girdiler!$B$15*2_Girdiler!$B$16</f>
        <v>0.867777486354948</v>
      </c>
      <c r="G1735" s="16" t="n">
        <f aca="false">MIN(MATCH(F1735,2_Girdiler!$B$20:$I$20,1),7)</f>
        <v>1</v>
      </c>
      <c r="H1735" s="16" t="n">
        <f aca="false">IF(F1735&gt;=40,2_Girdiler!$I$21+(F1735-40)*(2_Girdiler!$I$21-2_Girdiler!$H$21)/(2_Girdiler!$I$20-2_Girdiler!$H$20),INDEX(2_Girdiler!$B$21:$I$21,G1735)+(F1735-INDEX(2_Girdiler!$B$20:$I$20,G1735))*(INDEX(2_Girdiler!$B$21:$I$21,G1735+1)-INDEX(2_Girdiler!$B$21:$I$21,G1735))/(INDEX(2_Girdiler!$B$20:$I$20,G1735+1)-INDEX(2_Girdiler!$B$20:$I$20,G1735)))</f>
        <v>1.90911046998089</v>
      </c>
      <c r="I1735" s="16" t="n">
        <f aca="false">H1735/2_Girdiler!$B$17</f>
        <v>0.764867976755162</v>
      </c>
      <c r="J1735" s="16" t="n">
        <f aca="false">D1735+I1735</f>
        <v>5.89454872109505</v>
      </c>
    </row>
    <row r="1736" customFormat="false" ht="15" hidden="false" customHeight="false" outlineLevel="0" collapsed="false">
      <c r="A1736" s="0" t="n">
        <v>1724</v>
      </c>
      <c r="B1736" s="7" t="n">
        <v>0.014907</v>
      </c>
      <c r="C1736" s="7" t="n">
        <v>0.684589</v>
      </c>
      <c r="D1736" s="16" t="n">
        <f aca="false">LOGINV(B1736,$B$7,$C$7)</f>
        <v>4.03424483797264</v>
      </c>
      <c r="E1736" s="16" t="n">
        <f aca="false">LOGINV(C1736,$B$8,$C$8)</f>
        <v>148.924153622305</v>
      </c>
      <c r="F1736" s="16" t="n">
        <f aca="false">$B$5/100*E1736*2_Girdiler!$B$14*2_Girdiler!$B$15*2_Girdiler!$B$16</f>
        <v>3.7469317051372</v>
      </c>
      <c r="G1736" s="16" t="n">
        <f aca="false">MIN(MATCH(F1736,2_Girdiler!$B$20:$I$20,1),7)</f>
        <v>1</v>
      </c>
      <c r="H1736" s="16" t="n">
        <f aca="false">IF(F1736&gt;=40,2_Girdiler!$I$21+(F1736-40)*(2_Girdiler!$I$21-2_Girdiler!$H$21)/(2_Girdiler!$I$20-2_Girdiler!$H$20),INDEX(2_Girdiler!$B$21:$I$21,G1736)+(F1736-INDEX(2_Girdiler!$B$20:$I$20,G1736))*(INDEX(2_Girdiler!$B$21:$I$21,G1736+1)-INDEX(2_Girdiler!$B$21:$I$21,G1736))/(INDEX(2_Girdiler!$B$20:$I$20,G1736+1)-INDEX(2_Girdiler!$B$20:$I$20,G1736)))</f>
        <v>8.24324975130183</v>
      </c>
      <c r="I1736" s="16" t="n">
        <f aca="false">H1736/2_Girdiler!$B$17</f>
        <v>3.30258403497669</v>
      </c>
      <c r="J1736" s="16" t="n">
        <f aca="false">D1736+I1736</f>
        <v>7.33682887294934</v>
      </c>
    </row>
    <row r="1737" customFormat="false" ht="15" hidden="false" customHeight="false" outlineLevel="0" collapsed="false">
      <c r="A1737" s="0" t="n">
        <v>1725</v>
      </c>
      <c r="B1737" s="7" t="n">
        <v>0.267762</v>
      </c>
      <c r="C1737" s="7" t="n">
        <v>0.848581</v>
      </c>
      <c r="D1737" s="16" t="n">
        <f aca="false">LOGINV(B1737,$B$7,$C$7)</f>
        <v>9.58728132545116</v>
      </c>
      <c r="E1737" s="16" t="n">
        <f aca="false">LOGINV(C1737,$B$8,$C$8)</f>
        <v>212.370126781284</v>
      </c>
      <c r="F1737" s="16" t="n">
        <f aca="false">$B$5/100*E1737*2_Girdiler!$B$14*2_Girdiler!$B$15*2_Girdiler!$B$16</f>
        <v>5.3432323898171</v>
      </c>
      <c r="G1737" s="16" t="n">
        <f aca="false">MIN(MATCH(F1737,2_Girdiler!$B$20:$I$20,1),7)</f>
        <v>2</v>
      </c>
      <c r="H1737" s="16" t="n">
        <f aca="false">IF(F1737&gt;=40,2_Girdiler!$I$21+(F1737-40)*(2_Girdiler!$I$21-2_Girdiler!$H$21)/(2_Girdiler!$I$20-2_Girdiler!$H$20),INDEX(2_Girdiler!$B$21:$I$21,G1737)+(F1737-INDEX(2_Girdiler!$B$20:$I$20,G1737))*(INDEX(2_Girdiler!$B$21:$I$21,G1737+1)-INDEX(2_Girdiler!$B$21:$I$21,G1737))/(INDEX(2_Girdiler!$B$20:$I$20,G1737+1)-INDEX(2_Girdiler!$B$20:$I$20,G1737)))</f>
        <v>11.5491718237074</v>
      </c>
      <c r="I1737" s="16" t="n">
        <f aca="false">H1737/2_Girdiler!$B$17</f>
        <v>4.62707204475455</v>
      </c>
      <c r="J1737" s="16" t="n">
        <f aca="false">D1737+I1737</f>
        <v>14.2143533702057</v>
      </c>
    </row>
    <row r="1738" customFormat="false" ht="15" hidden="false" customHeight="false" outlineLevel="0" collapsed="false">
      <c r="A1738" s="0" t="n">
        <v>1726</v>
      </c>
      <c r="B1738" s="7" t="n">
        <v>0.75263</v>
      </c>
      <c r="C1738" s="7" t="n">
        <v>0.795199</v>
      </c>
      <c r="D1738" s="16" t="n">
        <f aca="false">LOGINV(B1738,$B$7,$C$7)</f>
        <v>19.8139601761269</v>
      </c>
      <c r="E1738" s="16" t="n">
        <f aca="false">LOGINV(C1738,$B$8,$C$8)</f>
        <v>185.9549880231</v>
      </c>
      <c r="F1738" s="16" t="n">
        <f aca="false">$B$5/100*E1738*2_Girdiler!$B$14*2_Girdiler!$B$15*2_Girdiler!$B$16</f>
        <v>4.67862749866118</v>
      </c>
      <c r="G1738" s="16" t="n">
        <f aca="false">MIN(MATCH(F1738,2_Girdiler!$B$20:$I$20,1),7)</f>
        <v>1</v>
      </c>
      <c r="H1738" s="16" t="n">
        <f aca="false">IF(F1738&gt;=40,2_Girdiler!$I$21+(F1738-40)*(2_Girdiler!$I$21-2_Girdiler!$H$21)/(2_Girdiler!$I$20-2_Girdiler!$H$20),INDEX(2_Girdiler!$B$21:$I$21,G1738)+(F1738-INDEX(2_Girdiler!$B$20:$I$20,G1738))*(INDEX(2_Girdiler!$B$21:$I$21,G1738+1)-INDEX(2_Girdiler!$B$21:$I$21,G1738))/(INDEX(2_Girdiler!$B$20:$I$20,G1738+1)-INDEX(2_Girdiler!$B$20:$I$20,G1738)))</f>
        <v>10.2929804970546</v>
      </c>
      <c r="I1738" s="16" t="n">
        <f aca="false">H1738/2_Girdiler!$B$17</f>
        <v>4.12379026324303</v>
      </c>
      <c r="J1738" s="16" t="n">
        <f aca="false">D1738+I1738</f>
        <v>23.9377504393699</v>
      </c>
    </row>
    <row r="1739" customFormat="false" ht="15" hidden="false" customHeight="false" outlineLevel="0" collapsed="false">
      <c r="A1739" s="0" t="n">
        <v>1727</v>
      </c>
      <c r="B1739" s="7" t="n">
        <v>0.165222</v>
      </c>
      <c r="C1739" s="7" t="n">
        <v>0.682755</v>
      </c>
      <c r="D1739" s="16" t="n">
        <f aca="false">LOGINV(B1739,$B$7,$C$7)</f>
        <v>7.87211841774391</v>
      </c>
      <c r="E1739" s="16" t="n">
        <f aca="false">LOGINV(C1739,$B$8,$C$8)</f>
        <v>148.42956723145</v>
      </c>
      <c r="F1739" s="16" t="n">
        <f aca="false">$B$5/100*E1739*2_Girdiler!$B$14*2_Girdiler!$B$15*2_Girdiler!$B$16</f>
        <v>3.73448791154328</v>
      </c>
      <c r="G1739" s="16" t="n">
        <f aca="false">MIN(MATCH(F1739,2_Girdiler!$B$20:$I$20,1),7)</f>
        <v>1</v>
      </c>
      <c r="H1739" s="16" t="n">
        <f aca="false">IF(F1739&gt;=40,2_Girdiler!$I$21+(F1739-40)*(2_Girdiler!$I$21-2_Girdiler!$H$21)/(2_Girdiler!$I$20-2_Girdiler!$H$20),INDEX(2_Girdiler!$B$21:$I$21,G1739)+(F1739-INDEX(2_Girdiler!$B$20:$I$20,G1739))*(INDEX(2_Girdiler!$B$21:$I$21,G1739+1)-INDEX(2_Girdiler!$B$21:$I$21,G1739))/(INDEX(2_Girdiler!$B$20:$I$20,G1739+1)-INDEX(2_Girdiler!$B$20:$I$20,G1739)))</f>
        <v>8.21587340539522</v>
      </c>
      <c r="I1739" s="16" t="n">
        <f aca="false">H1739/2_Girdiler!$B$17</f>
        <v>3.29161594767437</v>
      </c>
      <c r="J1739" s="16" t="n">
        <f aca="false">D1739+I1739</f>
        <v>11.1637343654183</v>
      </c>
    </row>
    <row r="1740" customFormat="false" ht="15" hidden="false" customHeight="false" outlineLevel="0" collapsed="false">
      <c r="A1740" s="0" t="n">
        <v>1728</v>
      </c>
      <c r="B1740" s="7" t="n">
        <v>0.967434</v>
      </c>
      <c r="C1740" s="7" t="n">
        <v>0.838214</v>
      </c>
      <c r="D1740" s="16" t="n">
        <f aca="false">LOGINV(B1740,$B$7,$C$7)</f>
        <v>37.8579599604448</v>
      </c>
      <c r="E1740" s="16" t="n">
        <f aca="false">LOGINV(C1740,$B$8,$C$8)</f>
        <v>206.526882659069</v>
      </c>
      <c r="F1740" s="16" t="n">
        <f aca="false">$B$5/100*E1740*2_Girdiler!$B$14*2_Girdiler!$B$15*2_Girdiler!$B$16</f>
        <v>5.19621636770216</v>
      </c>
      <c r="G1740" s="16" t="n">
        <f aca="false">MIN(MATCH(F1740,2_Girdiler!$B$20:$I$20,1),7)</f>
        <v>2</v>
      </c>
      <c r="H1740" s="16" t="n">
        <f aca="false">IF(F1740&gt;=40,2_Girdiler!$I$21+(F1740-40)*(2_Girdiler!$I$21-2_Girdiler!$H$21)/(2_Girdiler!$I$20-2_Girdiler!$H$20),INDEX(2_Girdiler!$B$21:$I$21,G1740)+(F1740-INDEX(2_Girdiler!$B$20:$I$20,G1740))*(INDEX(2_Girdiler!$B$21:$I$21,G1740+1)-INDEX(2_Girdiler!$B$21:$I$21,G1740))/(INDEX(2_Girdiler!$B$20:$I$20,G1740+1)-INDEX(2_Girdiler!$B$20:$I$20,G1740)))</f>
        <v>11.3139461883235</v>
      </c>
      <c r="I1740" s="16" t="n">
        <f aca="false">H1740/2_Girdiler!$B$17</f>
        <v>4.53283100493729</v>
      </c>
      <c r="J1740" s="16" t="n">
        <f aca="false">D1740+I1740</f>
        <v>42.3907909653821</v>
      </c>
    </row>
    <row r="1741" customFormat="false" ht="15" hidden="false" customHeight="false" outlineLevel="0" collapsed="false">
      <c r="A1741" s="0" t="n">
        <v>1729</v>
      </c>
      <c r="B1741" s="7" t="n">
        <v>0.203228</v>
      </c>
      <c r="C1741" s="7" t="n">
        <v>0.058323</v>
      </c>
      <c r="D1741" s="16" t="n">
        <f aca="false">LOGINV(B1741,$B$7,$C$7)</f>
        <v>8.52562539946347</v>
      </c>
      <c r="E1741" s="16" t="n">
        <f aca="false">LOGINV(C1741,$B$8,$C$8)</f>
        <v>39.6636138620535</v>
      </c>
      <c r="F1741" s="16" t="n">
        <f aca="false">$B$5/100*E1741*2_Girdiler!$B$14*2_Girdiler!$B$15*2_Girdiler!$B$16</f>
        <v>0.997936524769267</v>
      </c>
      <c r="G1741" s="16" t="n">
        <f aca="false">MIN(MATCH(F1741,2_Girdiler!$B$20:$I$20,1),7)</f>
        <v>1</v>
      </c>
      <c r="H1741" s="16" t="n">
        <f aca="false">IF(F1741&gt;=40,2_Girdiler!$I$21+(F1741-40)*(2_Girdiler!$I$21-2_Girdiler!$H$21)/(2_Girdiler!$I$20-2_Girdiler!$H$20),INDEX(2_Girdiler!$B$21:$I$21,G1741)+(F1741-INDEX(2_Girdiler!$B$20:$I$20,G1741))*(INDEX(2_Girdiler!$B$21:$I$21,G1741+1)-INDEX(2_Girdiler!$B$21:$I$21,G1741))/(INDEX(2_Girdiler!$B$20:$I$20,G1741+1)-INDEX(2_Girdiler!$B$20:$I$20,G1741)))</f>
        <v>2.19546035449239</v>
      </c>
      <c r="I1741" s="16" t="n">
        <f aca="false">H1741/2_Girdiler!$B$17</f>
        <v>0.87959148817804</v>
      </c>
      <c r="J1741" s="16" t="n">
        <f aca="false">D1741+I1741</f>
        <v>9.40521688764151</v>
      </c>
    </row>
    <row r="1742" customFormat="false" ht="15" hidden="false" customHeight="false" outlineLevel="0" collapsed="false">
      <c r="A1742" s="0" t="n">
        <v>1730</v>
      </c>
      <c r="B1742" s="7" t="n">
        <v>0.500641</v>
      </c>
      <c r="C1742" s="7" t="n">
        <v>0.214598</v>
      </c>
      <c r="D1742" s="16" t="n">
        <f aca="false">LOGINV(B1742,$B$7,$C$7)</f>
        <v>13.5541883396985</v>
      </c>
      <c r="E1742" s="16" t="n">
        <f aca="false">LOGINV(C1742,$B$8,$C$8)</f>
        <v>65.5568243966376</v>
      </c>
      <c r="F1742" s="16" t="n">
        <f aca="false">$B$5/100*E1742*2_Girdiler!$B$14*2_Girdiler!$B$15*2_Girdiler!$B$16</f>
        <v>1.6494097018194</v>
      </c>
      <c r="G1742" s="16" t="n">
        <f aca="false">MIN(MATCH(F1742,2_Girdiler!$B$20:$I$20,1),7)</f>
        <v>1</v>
      </c>
      <c r="H1742" s="16" t="n">
        <f aca="false">IF(F1742&gt;=40,2_Girdiler!$I$21+(F1742-40)*(2_Girdiler!$I$21-2_Girdiler!$H$21)/(2_Girdiler!$I$20-2_Girdiler!$H$20),INDEX(2_Girdiler!$B$21:$I$21,G1742)+(F1742-INDEX(2_Girdiler!$B$20:$I$20,G1742))*(INDEX(2_Girdiler!$B$21:$I$21,G1742+1)-INDEX(2_Girdiler!$B$21:$I$21,G1742))/(INDEX(2_Girdiler!$B$20:$I$20,G1742+1)-INDEX(2_Girdiler!$B$20:$I$20,G1742)))</f>
        <v>3.62870134400269</v>
      </c>
      <c r="I1742" s="16" t="n">
        <f aca="false">H1742/2_Girdiler!$B$17</f>
        <v>1.4538066282062</v>
      </c>
      <c r="J1742" s="16" t="n">
        <f aca="false">D1742+I1742</f>
        <v>15.0079949679047</v>
      </c>
    </row>
    <row r="1743" customFormat="false" ht="15" hidden="false" customHeight="false" outlineLevel="0" collapsed="false">
      <c r="A1743" s="0" t="n">
        <v>1731</v>
      </c>
      <c r="B1743" s="7" t="n">
        <v>0.018702</v>
      </c>
      <c r="C1743" s="7" t="n">
        <v>0.171359</v>
      </c>
      <c r="D1743" s="16" t="n">
        <f aca="false">LOGINV(B1743,$B$7,$C$7)</f>
        <v>4.24468842510235</v>
      </c>
      <c r="E1743" s="16" t="n">
        <f aca="false">LOGINV(C1743,$B$8,$C$8)</f>
        <v>59.1912183107892</v>
      </c>
      <c r="F1743" s="16" t="n">
        <f aca="false">$B$5/100*E1743*2_Girdiler!$B$14*2_Girdiler!$B$15*2_Girdiler!$B$16</f>
        <v>1.48925105269946</v>
      </c>
      <c r="G1743" s="16" t="n">
        <f aca="false">MIN(MATCH(F1743,2_Girdiler!$B$20:$I$20,1),7)</f>
        <v>1</v>
      </c>
      <c r="H1743" s="16" t="n">
        <f aca="false">IF(F1743&gt;=40,2_Girdiler!$I$21+(F1743-40)*(2_Girdiler!$I$21-2_Girdiler!$H$21)/(2_Girdiler!$I$20-2_Girdiler!$H$20),INDEX(2_Girdiler!$B$21:$I$21,G1743)+(F1743-INDEX(2_Girdiler!$B$20:$I$20,G1743))*(INDEX(2_Girdiler!$B$21:$I$21,G1743+1)-INDEX(2_Girdiler!$B$21:$I$21,G1743))/(INDEX(2_Girdiler!$B$20:$I$20,G1743+1)-INDEX(2_Girdiler!$B$20:$I$20,G1743)))</f>
        <v>3.2763523159388</v>
      </c>
      <c r="I1743" s="16" t="n">
        <f aca="false">H1743/2_Girdiler!$B$17</f>
        <v>1.31264115221907</v>
      </c>
      <c r="J1743" s="16" t="n">
        <f aca="false">D1743+I1743</f>
        <v>5.55732957732142</v>
      </c>
    </row>
    <row r="1744" customFormat="false" ht="15" hidden="false" customHeight="false" outlineLevel="0" collapsed="false">
      <c r="A1744" s="0" t="n">
        <v>1732</v>
      </c>
      <c r="B1744" s="7" t="n">
        <v>0.376879</v>
      </c>
      <c r="C1744" s="7" t="n">
        <v>0.66825</v>
      </c>
      <c r="D1744" s="16" t="n">
        <f aca="false">LOGINV(B1744,$B$7,$C$7)</f>
        <v>11.3696815252842</v>
      </c>
      <c r="E1744" s="16" t="n">
        <f aca="false">LOGINV(C1744,$B$8,$C$8)</f>
        <v>144.615297369163</v>
      </c>
      <c r="F1744" s="16" t="n">
        <f aca="false">$B$5/100*E1744*2_Girdiler!$B$14*2_Girdiler!$B$15*2_Girdiler!$B$16</f>
        <v>3.63852088180813</v>
      </c>
      <c r="G1744" s="16" t="n">
        <f aca="false">MIN(MATCH(F1744,2_Girdiler!$B$20:$I$20,1),7)</f>
        <v>1</v>
      </c>
      <c r="H1744" s="16" t="n">
        <f aca="false">IF(F1744&gt;=40,2_Girdiler!$I$21+(F1744-40)*(2_Girdiler!$I$21-2_Girdiler!$H$21)/(2_Girdiler!$I$20-2_Girdiler!$H$20),INDEX(2_Girdiler!$B$21:$I$21,G1744)+(F1744-INDEX(2_Girdiler!$B$20:$I$20,G1744))*(INDEX(2_Girdiler!$B$21:$I$21,G1744+1)-INDEX(2_Girdiler!$B$21:$I$21,G1744))/(INDEX(2_Girdiler!$B$20:$I$20,G1744+1)-INDEX(2_Girdiler!$B$20:$I$20,G1744)))</f>
        <v>8.00474593997789</v>
      </c>
      <c r="I1744" s="16" t="n">
        <f aca="false">H1744/2_Girdiler!$B$17</f>
        <v>3.20702962338858</v>
      </c>
      <c r="J1744" s="16" t="n">
        <f aca="false">D1744+I1744</f>
        <v>14.5767111486727</v>
      </c>
    </row>
    <row r="1745" customFormat="false" ht="15" hidden="false" customHeight="false" outlineLevel="0" collapsed="false">
      <c r="A1745" s="0" t="n">
        <v>1733</v>
      </c>
      <c r="B1745" s="7" t="n">
        <v>0.164492</v>
      </c>
      <c r="C1745" s="7" t="n">
        <v>0.217634</v>
      </c>
      <c r="D1745" s="16" t="n">
        <f aca="false">LOGINV(B1745,$B$7,$C$7)</f>
        <v>7.85921781115232</v>
      </c>
      <c r="E1745" s="16" t="n">
        <f aca="false">LOGINV(C1745,$B$8,$C$8)</f>
        <v>65.9966732896774</v>
      </c>
      <c r="F1745" s="16" t="n">
        <f aca="false">$B$5/100*E1745*2_Girdiler!$B$14*2_Girdiler!$B$15*2_Girdiler!$B$16</f>
        <v>1.66047629996828</v>
      </c>
      <c r="G1745" s="16" t="n">
        <f aca="false">MIN(MATCH(F1745,2_Girdiler!$B$20:$I$20,1),7)</f>
        <v>1</v>
      </c>
      <c r="H1745" s="16" t="n">
        <f aca="false">IF(F1745&gt;=40,2_Girdiler!$I$21+(F1745-40)*(2_Girdiler!$I$21-2_Girdiler!$H$21)/(2_Girdiler!$I$20-2_Girdiler!$H$20),INDEX(2_Girdiler!$B$21:$I$21,G1745)+(F1745-INDEX(2_Girdiler!$B$20:$I$20,G1745))*(INDEX(2_Girdiler!$B$21:$I$21,G1745+1)-INDEX(2_Girdiler!$B$21:$I$21,G1745))/(INDEX(2_Girdiler!$B$20:$I$20,G1745+1)-INDEX(2_Girdiler!$B$20:$I$20,G1745)))</f>
        <v>3.65304785993022</v>
      </c>
      <c r="I1745" s="16" t="n">
        <f aca="false">H1745/2_Girdiler!$B$17</f>
        <v>1.4635608413182</v>
      </c>
      <c r="J1745" s="16" t="n">
        <f aca="false">D1745+I1745</f>
        <v>9.32277865247052</v>
      </c>
    </row>
    <row r="1746" customFormat="false" ht="15" hidden="false" customHeight="false" outlineLevel="0" collapsed="false">
      <c r="A1746" s="0" t="n">
        <v>1734</v>
      </c>
      <c r="B1746" s="7" t="n">
        <v>0.186683</v>
      </c>
      <c r="C1746" s="7" t="n">
        <v>0.796188</v>
      </c>
      <c r="D1746" s="16" t="n">
        <f aca="false">LOGINV(B1746,$B$7,$C$7)</f>
        <v>8.24502758820656</v>
      </c>
      <c r="E1746" s="16" t="n">
        <f aca="false">LOGINV(C1746,$B$8,$C$8)</f>
        <v>186.374124088823</v>
      </c>
      <c r="F1746" s="16" t="n">
        <f aca="false">$B$5/100*E1746*2_Girdiler!$B$14*2_Girdiler!$B$15*2_Girdiler!$B$16</f>
        <v>4.68917296207479</v>
      </c>
      <c r="G1746" s="16" t="n">
        <f aca="false">MIN(MATCH(F1746,2_Girdiler!$B$20:$I$20,1),7)</f>
        <v>1</v>
      </c>
      <c r="H1746" s="16" t="n">
        <f aca="false">IF(F1746&gt;=40,2_Girdiler!$I$21+(F1746-40)*(2_Girdiler!$I$21-2_Girdiler!$H$21)/(2_Girdiler!$I$20-2_Girdiler!$H$20),INDEX(2_Girdiler!$B$21:$I$21,G1746)+(F1746-INDEX(2_Girdiler!$B$20:$I$20,G1746))*(INDEX(2_Girdiler!$B$21:$I$21,G1746+1)-INDEX(2_Girdiler!$B$21:$I$21,G1746))/(INDEX(2_Girdiler!$B$20:$I$20,G1746+1)-INDEX(2_Girdiler!$B$20:$I$20,G1746)))</f>
        <v>10.3161805165645</v>
      </c>
      <c r="I1746" s="16" t="n">
        <f aca="false">H1746/2_Girdiler!$B$17</f>
        <v>4.13308514285438</v>
      </c>
      <c r="J1746" s="16" t="n">
        <f aca="false">D1746+I1746</f>
        <v>12.3781127310609</v>
      </c>
    </row>
    <row r="1747" customFormat="false" ht="15" hidden="false" customHeight="false" outlineLevel="0" collapsed="false">
      <c r="A1747" s="0" t="n">
        <v>1735</v>
      </c>
      <c r="B1747" s="7" t="n">
        <v>0.207229</v>
      </c>
      <c r="C1747" s="7" t="n">
        <v>0.115708</v>
      </c>
      <c r="D1747" s="16" t="n">
        <f aca="false">LOGINV(B1747,$B$7,$C$7)</f>
        <v>8.59276469235092</v>
      </c>
      <c r="E1747" s="16" t="n">
        <f aca="false">LOGINV(C1747,$B$8,$C$8)</f>
        <v>50.4380992604823</v>
      </c>
      <c r="F1747" s="16" t="n">
        <f aca="false">$B$5/100*E1747*2_Girdiler!$B$14*2_Girdiler!$B$15*2_Girdiler!$B$16</f>
        <v>1.26902257739373</v>
      </c>
      <c r="G1747" s="16" t="n">
        <f aca="false">MIN(MATCH(F1747,2_Girdiler!$B$20:$I$20,1),7)</f>
        <v>1</v>
      </c>
      <c r="H1747" s="16" t="n">
        <f aca="false">IF(F1747&gt;=40,2_Girdiler!$I$21+(F1747-40)*(2_Girdiler!$I$21-2_Girdiler!$H$21)/(2_Girdiler!$I$20-2_Girdiler!$H$20),INDEX(2_Girdiler!$B$21:$I$21,G1747)+(F1747-INDEX(2_Girdiler!$B$20:$I$20,G1747))*(INDEX(2_Girdiler!$B$21:$I$21,G1747+1)-INDEX(2_Girdiler!$B$21:$I$21,G1747))/(INDEX(2_Girdiler!$B$20:$I$20,G1747+1)-INDEX(2_Girdiler!$B$20:$I$20,G1747)))</f>
        <v>2.79184967026621</v>
      </c>
      <c r="I1747" s="16" t="n">
        <f aca="false">H1747/2_Girdiler!$B$17</f>
        <v>1.11852951533101</v>
      </c>
      <c r="J1747" s="16" t="n">
        <f aca="false">D1747+I1747</f>
        <v>9.71129420768193</v>
      </c>
    </row>
    <row r="1748" customFormat="false" ht="15" hidden="false" customHeight="false" outlineLevel="0" collapsed="false">
      <c r="A1748" s="0" t="n">
        <v>1736</v>
      </c>
      <c r="B1748" s="7" t="n">
        <v>0.843982</v>
      </c>
      <c r="C1748" s="7" t="n">
        <v>0.704665</v>
      </c>
      <c r="D1748" s="16" t="n">
        <f aca="false">LOGINV(B1748,$B$7,$C$7)</f>
        <v>23.7910297640197</v>
      </c>
      <c r="E1748" s="16" t="n">
        <f aca="false">LOGINV(C1748,$B$8,$C$8)</f>
        <v>154.535086886299</v>
      </c>
      <c r="F1748" s="16" t="n">
        <f aca="false">$B$5/100*E1748*2_Girdiler!$B$14*2_Girdiler!$B$15*2_Girdiler!$B$16</f>
        <v>3.88810278605929</v>
      </c>
      <c r="G1748" s="16" t="n">
        <f aca="false">MIN(MATCH(F1748,2_Girdiler!$B$20:$I$20,1),7)</f>
        <v>1</v>
      </c>
      <c r="H1748" s="16" t="n">
        <f aca="false">IF(F1748&gt;=40,2_Girdiler!$I$21+(F1748-40)*(2_Girdiler!$I$21-2_Girdiler!$H$21)/(2_Girdiler!$I$20-2_Girdiler!$H$20),INDEX(2_Girdiler!$B$21:$I$21,G1748)+(F1748-INDEX(2_Girdiler!$B$20:$I$20,G1748))*(INDEX(2_Girdiler!$B$21:$I$21,G1748+1)-INDEX(2_Girdiler!$B$21:$I$21,G1748))/(INDEX(2_Girdiler!$B$20:$I$20,G1748+1)-INDEX(2_Girdiler!$B$20:$I$20,G1748)))</f>
        <v>8.55382612933043</v>
      </c>
      <c r="I1748" s="16" t="n">
        <f aca="false">H1748/2_Girdiler!$B$17</f>
        <v>3.42701367360995</v>
      </c>
      <c r="J1748" s="16" t="n">
        <f aca="false">D1748+I1748</f>
        <v>27.2180434376297</v>
      </c>
    </row>
    <row r="1749" customFormat="false" ht="15" hidden="false" customHeight="false" outlineLevel="0" collapsed="false">
      <c r="A1749" s="0" t="n">
        <v>1737</v>
      </c>
      <c r="B1749" s="7" t="n">
        <v>0.138003</v>
      </c>
      <c r="C1749" s="7" t="n">
        <v>0.294805</v>
      </c>
      <c r="D1749" s="16" t="n">
        <f aca="false">LOGINV(B1749,$B$7,$C$7)</f>
        <v>7.37875140991273</v>
      </c>
      <c r="E1749" s="16" t="n">
        <f aca="false">LOGINV(C1749,$B$8,$C$8)</f>
        <v>77.0955506252125</v>
      </c>
      <c r="F1749" s="16" t="n">
        <f aca="false">$B$5/100*E1749*2_Girdiler!$B$14*2_Girdiler!$B$15*2_Girdiler!$B$16</f>
        <v>1.93972405373035</v>
      </c>
      <c r="G1749" s="16" t="n">
        <f aca="false">MIN(MATCH(F1749,2_Girdiler!$B$20:$I$20,1),7)</f>
        <v>1</v>
      </c>
      <c r="H1749" s="16" t="n">
        <f aca="false">IF(F1749&gt;=40,2_Girdiler!$I$21+(F1749-40)*(2_Girdiler!$I$21-2_Girdiler!$H$21)/(2_Girdiler!$I$20-2_Girdiler!$H$20),INDEX(2_Girdiler!$B$21:$I$21,G1749)+(F1749-INDEX(2_Girdiler!$B$20:$I$20,G1749))*(INDEX(2_Girdiler!$B$21:$I$21,G1749+1)-INDEX(2_Girdiler!$B$21:$I$21,G1749))/(INDEX(2_Girdiler!$B$20:$I$20,G1749+1)-INDEX(2_Girdiler!$B$20:$I$20,G1749)))</f>
        <v>4.26739291820677</v>
      </c>
      <c r="I1749" s="16" t="n">
        <f aca="false">H1749/2_Girdiler!$B$17</f>
        <v>1.70969267556361</v>
      </c>
      <c r="J1749" s="16" t="n">
        <f aca="false">D1749+I1749</f>
        <v>9.08844408547634</v>
      </c>
    </row>
    <row r="1750" customFormat="false" ht="15" hidden="false" customHeight="false" outlineLevel="0" collapsed="false">
      <c r="A1750" s="0" t="n">
        <v>1738</v>
      </c>
      <c r="B1750" s="7" t="n">
        <v>0.944298</v>
      </c>
      <c r="C1750" s="7" t="n">
        <v>0.201348</v>
      </c>
      <c r="D1750" s="16" t="n">
        <f aca="false">LOGINV(B1750,$B$7,$C$7)</f>
        <v>32.8888250702879</v>
      </c>
      <c r="E1750" s="16" t="n">
        <f aca="false">LOGINV(C1750,$B$8,$C$8)</f>
        <v>63.6286835881106</v>
      </c>
      <c r="F1750" s="16" t="n">
        <f aca="false">$B$5/100*E1750*2_Girdiler!$B$14*2_Girdiler!$B$15*2_Girdiler!$B$16</f>
        <v>1.60089767907686</v>
      </c>
      <c r="G1750" s="16" t="n">
        <f aca="false">MIN(MATCH(F1750,2_Girdiler!$B$20:$I$20,1),7)</f>
        <v>1</v>
      </c>
      <c r="H1750" s="16" t="n">
        <f aca="false">IF(F1750&gt;=40,2_Girdiler!$I$21+(F1750-40)*(2_Girdiler!$I$21-2_Girdiler!$H$21)/(2_Girdiler!$I$20-2_Girdiler!$H$20),INDEX(2_Girdiler!$B$21:$I$21,G1750)+(F1750-INDEX(2_Girdiler!$B$20:$I$20,G1750))*(INDEX(2_Girdiler!$B$21:$I$21,G1750+1)-INDEX(2_Girdiler!$B$21:$I$21,G1750))/(INDEX(2_Girdiler!$B$20:$I$20,G1750+1)-INDEX(2_Girdiler!$B$20:$I$20,G1750)))</f>
        <v>3.5219748939691</v>
      </c>
      <c r="I1750" s="16" t="n">
        <f aca="false">H1750/2_Girdiler!$B$17</f>
        <v>1.41104763380172</v>
      </c>
      <c r="J1750" s="16" t="n">
        <f aca="false">D1750+I1750</f>
        <v>34.2998727040896</v>
      </c>
    </row>
    <row r="1751" customFormat="false" ht="15" hidden="false" customHeight="false" outlineLevel="0" collapsed="false">
      <c r="A1751" s="0" t="n">
        <v>1739</v>
      </c>
      <c r="B1751" s="7" t="n">
        <v>0.806885</v>
      </c>
      <c r="C1751" s="7" t="n">
        <v>0.493762</v>
      </c>
      <c r="D1751" s="16" t="n">
        <f aca="false">LOGINV(B1751,$B$7,$C$7)</f>
        <v>21.9501262404315</v>
      </c>
      <c r="E1751" s="16" t="n">
        <f aca="false">LOGINV(C1751,$B$8,$C$8)</f>
        <v>108.108506419936</v>
      </c>
      <c r="F1751" s="16" t="n">
        <f aca="false">$B$5/100*E1751*2_Girdiler!$B$14*2_Girdiler!$B$15*2_Girdiler!$B$16</f>
        <v>2.72001002152558</v>
      </c>
      <c r="G1751" s="16" t="n">
        <f aca="false">MIN(MATCH(F1751,2_Girdiler!$B$20:$I$20,1),7)</f>
        <v>1</v>
      </c>
      <c r="H1751" s="16" t="n">
        <f aca="false">IF(F1751&gt;=40,2_Girdiler!$I$21+(F1751-40)*(2_Girdiler!$I$21-2_Girdiler!$H$21)/(2_Girdiler!$I$20-2_Girdiler!$H$20),INDEX(2_Girdiler!$B$21:$I$21,G1751)+(F1751-INDEX(2_Girdiler!$B$20:$I$20,G1751))*(INDEX(2_Girdiler!$B$21:$I$21,G1751+1)-INDEX(2_Girdiler!$B$21:$I$21,G1751))/(INDEX(2_Girdiler!$B$20:$I$20,G1751+1)-INDEX(2_Girdiler!$B$20:$I$20,G1751)))</f>
        <v>5.98402204735629</v>
      </c>
      <c r="I1751" s="16" t="n">
        <f aca="false">H1751/2_Girdiler!$B$17</f>
        <v>2.39744473051133</v>
      </c>
      <c r="J1751" s="16" t="n">
        <f aca="false">D1751+I1751</f>
        <v>24.3475709709429</v>
      </c>
    </row>
    <row r="1752" customFormat="false" ht="15" hidden="false" customHeight="false" outlineLevel="0" collapsed="false">
      <c r="A1752" s="0" t="n">
        <v>1740</v>
      </c>
      <c r="B1752" s="7" t="n">
        <v>0.779415</v>
      </c>
      <c r="C1752" s="7" t="n">
        <v>0.314948</v>
      </c>
      <c r="D1752" s="16" t="n">
        <f aca="false">LOGINV(B1752,$B$7,$C$7)</f>
        <v>20.8034755402282</v>
      </c>
      <c r="E1752" s="16" t="n">
        <f aca="false">LOGINV(C1752,$B$8,$C$8)</f>
        <v>80.0122637279173</v>
      </c>
      <c r="F1752" s="16" t="n">
        <f aca="false">$B$5/100*E1752*2_Girdiler!$B$14*2_Girdiler!$B$15*2_Girdiler!$B$16</f>
        <v>2.0131085553944</v>
      </c>
      <c r="G1752" s="16" t="n">
        <f aca="false">MIN(MATCH(F1752,2_Girdiler!$B$20:$I$20,1),7)</f>
        <v>1</v>
      </c>
      <c r="H1752" s="16" t="n">
        <f aca="false">IF(F1752&gt;=40,2_Girdiler!$I$21+(F1752-40)*(2_Girdiler!$I$21-2_Girdiler!$H$21)/(2_Girdiler!$I$20-2_Girdiler!$H$20),INDEX(2_Girdiler!$B$21:$I$21,G1752)+(F1752-INDEX(2_Girdiler!$B$20:$I$20,G1752))*(INDEX(2_Girdiler!$B$21:$I$21,G1752+1)-INDEX(2_Girdiler!$B$21:$I$21,G1752))/(INDEX(2_Girdiler!$B$20:$I$20,G1752+1)-INDEX(2_Girdiler!$B$20:$I$20,G1752)))</f>
        <v>4.42883882186768</v>
      </c>
      <c r="I1752" s="16" t="n">
        <f aca="false">H1752/2_Girdiler!$B$17</f>
        <v>1.77437452799186</v>
      </c>
      <c r="J1752" s="16" t="n">
        <f aca="false">D1752+I1752</f>
        <v>22.5778500682201</v>
      </c>
    </row>
    <row r="1753" customFormat="false" ht="15" hidden="false" customHeight="false" outlineLevel="0" collapsed="false">
      <c r="A1753" s="0" t="n">
        <v>1741</v>
      </c>
      <c r="B1753" s="7" t="n">
        <v>0.397997</v>
      </c>
      <c r="C1753" s="7" t="n">
        <v>0.125197</v>
      </c>
      <c r="D1753" s="16" t="n">
        <f aca="false">LOGINV(B1753,$B$7,$C$7)</f>
        <v>11.7246394296852</v>
      </c>
      <c r="E1753" s="16" t="n">
        <f aca="false">LOGINV(C1753,$B$8,$C$8)</f>
        <v>52.0027175381879</v>
      </c>
      <c r="F1753" s="16" t="n">
        <f aca="false">$B$5/100*E1753*2_Girdiler!$B$14*2_Girdiler!$B$15*2_Girdiler!$B$16</f>
        <v>1.30838837326081</v>
      </c>
      <c r="G1753" s="16" t="n">
        <f aca="false">MIN(MATCH(F1753,2_Girdiler!$B$20:$I$20,1),7)</f>
        <v>1</v>
      </c>
      <c r="H1753" s="16" t="n">
        <f aca="false">IF(F1753&gt;=40,2_Girdiler!$I$21+(F1753-40)*(2_Girdiler!$I$21-2_Girdiler!$H$21)/(2_Girdiler!$I$20-2_Girdiler!$H$20),INDEX(2_Girdiler!$B$21:$I$21,G1753)+(F1753-INDEX(2_Girdiler!$B$20:$I$20,G1753))*(INDEX(2_Girdiler!$B$21:$I$21,G1753+1)-INDEX(2_Girdiler!$B$21:$I$21,G1753))/(INDEX(2_Girdiler!$B$20:$I$20,G1753+1)-INDEX(2_Girdiler!$B$20:$I$20,G1753)))</f>
        <v>2.87845442117378</v>
      </c>
      <c r="I1753" s="16" t="n">
        <f aca="false">H1753/2_Girdiler!$B$17</f>
        <v>1.15322693156001</v>
      </c>
      <c r="J1753" s="16" t="n">
        <f aca="false">D1753+I1753</f>
        <v>12.8778663612452</v>
      </c>
    </row>
    <row r="1754" customFormat="false" ht="15" hidden="false" customHeight="false" outlineLevel="0" collapsed="false">
      <c r="A1754" s="0" t="n">
        <v>1742</v>
      </c>
      <c r="B1754" s="7" t="n">
        <v>0.688611</v>
      </c>
      <c r="C1754" s="7" t="n">
        <v>0.960004</v>
      </c>
      <c r="D1754" s="16" t="n">
        <f aca="false">LOGINV(B1754,$B$7,$C$7)</f>
        <v>17.8141761192718</v>
      </c>
      <c r="E1754" s="16" t="n">
        <f aca="false">LOGINV(C1754,$B$8,$C$8)</f>
        <v>338.094985502811</v>
      </c>
      <c r="F1754" s="16" t="n">
        <f aca="false">$B$5/100*E1754*2_Girdiler!$B$14*2_Girdiler!$B$15*2_Girdiler!$B$16</f>
        <v>8.50646983525073</v>
      </c>
      <c r="G1754" s="16" t="n">
        <f aca="false">MIN(MATCH(F1754,2_Girdiler!$B$20:$I$20,1),7)</f>
        <v>2</v>
      </c>
      <c r="H1754" s="16" t="n">
        <f aca="false">IF(F1754&gt;=40,2_Girdiler!$I$21+(F1754-40)*(2_Girdiler!$I$21-2_Girdiler!$H$21)/(2_Girdiler!$I$20-2_Girdiler!$H$20),INDEX(2_Girdiler!$B$21:$I$21,G1754)+(F1754-INDEX(2_Girdiler!$B$20:$I$20,G1754))*(INDEX(2_Girdiler!$B$21:$I$21,G1754+1)-INDEX(2_Girdiler!$B$21:$I$21,G1754))/(INDEX(2_Girdiler!$B$20:$I$20,G1754+1)-INDEX(2_Girdiler!$B$20:$I$20,G1754)))</f>
        <v>16.6103517364012</v>
      </c>
      <c r="I1754" s="16" t="n">
        <f aca="false">H1754/2_Girdiler!$B$17</f>
        <v>6.65478835592996</v>
      </c>
      <c r="J1754" s="16" t="n">
        <f aca="false">D1754+I1754</f>
        <v>24.4689644752018</v>
      </c>
    </row>
    <row r="1755" customFormat="false" ht="15" hidden="false" customHeight="false" outlineLevel="0" collapsed="false">
      <c r="A1755" s="0" t="n">
        <v>1743</v>
      </c>
      <c r="B1755" s="7" t="n">
        <v>0.359451</v>
      </c>
      <c r="C1755" s="7" t="n">
        <v>0.38155</v>
      </c>
      <c r="D1755" s="16" t="n">
        <f aca="false">LOGINV(B1755,$B$7,$C$7)</f>
        <v>11.0803901744411</v>
      </c>
      <c r="E1755" s="16" t="n">
        <f aca="false">LOGINV(C1755,$B$8,$C$8)</f>
        <v>89.8972500609604</v>
      </c>
      <c r="F1755" s="16" t="n">
        <f aca="false">$B$5/100*E1755*2_Girdiler!$B$14*2_Girdiler!$B$15*2_Girdiler!$B$16</f>
        <v>2.26181481153376</v>
      </c>
      <c r="G1755" s="16" t="n">
        <f aca="false">MIN(MATCH(F1755,2_Girdiler!$B$20:$I$20,1),7)</f>
        <v>1</v>
      </c>
      <c r="H1755" s="16" t="n">
        <f aca="false">IF(F1755&gt;=40,2_Girdiler!$I$21+(F1755-40)*(2_Girdiler!$I$21-2_Girdiler!$H$21)/(2_Girdiler!$I$20-2_Girdiler!$H$20),INDEX(2_Girdiler!$B$21:$I$21,G1755)+(F1755-INDEX(2_Girdiler!$B$20:$I$20,G1755))*(INDEX(2_Girdiler!$B$21:$I$21,G1755+1)-INDEX(2_Girdiler!$B$21:$I$21,G1755))/(INDEX(2_Girdiler!$B$20:$I$20,G1755+1)-INDEX(2_Girdiler!$B$20:$I$20,G1755)))</f>
        <v>4.97599258537428</v>
      </c>
      <c r="I1755" s="16" t="n">
        <f aca="false">H1755/2_Girdiler!$B$17</f>
        <v>1.99358677298649</v>
      </c>
      <c r="J1755" s="16" t="n">
        <f aca="false">D1755+I1755</f>
        <v>13.0739769474276</v>
      </c>
    </row>
    <row r="1756" customFormat="false" ht="15" hidden="false" customHeight="false" outlineLevel="0" collapsed="false">
      <c r="A1756" s="0" t="n">
        <v>1744</v>
      </c>
      <c r="B1756" s="7" t="n">
        <v>0.742114</v>
      </c>
      <c r="C1756" s="7" t="n">
        <v>0.669596</v>
      </c>
      <c r="D1756" s="16" t="n">
        <f aca="false">LOGINV(B1756,$B$7,$C$7)</f>
        <v>19.4537754200045</v>
      </c>
      <c r="E1756" s="16" t="n">
        <f aca="false">LOGINV(C1756,$B$8,$C$8)</f>
        <v>144.962212650317</v>
      </c>
      <c r="F1756" s="16" t="n">
        <f aca="false">$B$5/100*E1756*2_Girdiler!$B$14*2_Girdiler!$B$15*2_Girdiler!$B$16</f>
        <v>3.64724927028198</v>
      </c>
      <c r="G1756" s="16" t="n">
        <f aca="false">MIN(MATCH(F1756,2_Girdiler!$B$20:$I$20,1),7)</f>
        <v>1</v>
      </c>
      <c r="H1756" s="16" t="n">
        <f aca="false">IF(F1756&gt;=40,2_Girdiler!$I$21+(F1756-40)*(2_Girdiler!$I$21-2_Girdiler!$H$21)/(2_Girdiler!$I$20-2_Girdiler!$H$20),INDEX(2_Girdiler!$B$21:$I$21,G1756)+(F1756-INDEX(2_Girdiler!$B$20:$I$20,G1756))*(INDEX(2_Girdiler!$B$21:$I$21,G1756+1)-INDEX(2_Girdiler!$B$21:$I$21,G1756))/(INDEX(2_Girdiler!$B$20:$I$20,G1756+1)-INDEX(2_Girdiler!$B$20:$I$20,G1756)))</f>
        <v>8.02394839462035</v>
      </c>
      <c r="I1756" s="16" t="n">
        <f aca="false">H1756/2_Girdiler!$B$17</f>
        <v>3.21472291451136</v>
      </c>
      <c r="J1756" s="16" t="n">
        <f aca="false">D1756+I1756</f>
        <v>22.6684983345158</v>
      </c>
    </row>
    <row r="1757" customFormat="false" ht="15" hidden="false" customHeight="false" outlineLevel="0" collapsed="false">
      <c r="A1757" s="0" t="n">
        <v>1745</v>
      </c>
      <c r="B1757" s="7" t="n">
        <v>0.769977</v>
      </c>
      <c r="C1757" s="7" t="n">
        <v>0.156854</v>
      </c>
      <c r="D1757" s="16" t="n">
        <f aca="false">LOGINV(B1757,$B$7,$C$7)</f>
        <v>20.4419878661321</v>
      </c>
      <c r="E1757" s="16" t="n">
        <f aca="false">LOGINV(C1757,$B$8,$C$8)</f>
        <v>56.9917156144278</v>
      </c>
      <c r="F1757" s="16" t="n">
        <f aca="false">$B$5/100*E1757*2_Girdiler!$B$14*2_Girdiler!$B$15*2_Girdiler!$B$16</f>
        <v>1.433911564859</v>
      </c>
      <c r="G1757" s="16" t="n">
        <f aca="false">MIN(MATCH(F1757,2_Girdiler!$B$20:$I$20,1),7)</f>
        <v>1</v>
      </c>
      <c r="H1757" s="16" t="n">
        <f aca="false">IF(F1757&gt;=40,2_Girdiler!$I$21+(F1757-40)*(2_Girdiler!$I$21-2_Girdiler!$H$21)/(2_Girdiler!$I$20-2_Girdiler!$H$20),INDEX(2_Girdiler!$B$21:$I$21,G1757)+(F1757-INDEX(2_Girdiler!$B$20:$I$20,G1757))*(INDEX(2_Girdiler!$B$21:$I$21,G1757+1)-INDEX(2_Girdiler!$B$21:$I$21,G1757))/(INDEX(2_Girdiler!$B$20:$I$20,G1757+1)-INDEX(2_Girdiler!$B$20:$I$20,G1757)))</f>
        <v>3.15460544268981</v>
      </c>
      <c r="I1757" s="16" t="n">
        <f aca="false">H1757/2_Girdiler!$B$17</f>
        <v>1.26386436005201</v>
      </c>
      <c r="J1757" s="16" t="n">
        <f aca="false">D1757+I1757</f>
        <v>21.7058522261841</v>
      </c>
    </row>
    <row r="1758" customFormat="false" ht="15" hidden="false" customHeight="false" outlineLevel="0" collapsed="false">
      <c r="A1758" s="0" t="n">
        <v>1746</v>
      </c>
      <c r="B1758" s="7" t="n">
        <v>0.830313</v>
      </c>
      <c r="C1758" s="7" t="n">
        <v>0.912733</v>
      </c>
      <c r="D1758" s="16" t="n">
        <f aca="false">LOGINV(B1758,$B$7,$C$7)</f>
        <v>23.0655823122989</v>
      </c>
      <c r="E1758" s="16" t="n">
        <f aca="false">LOGINV(C1758,$B$8,$C$8)</f>
        <v>262.348832815144</v>
      </c>
      <c r="F1758" s="16" t="n">
        <f aca="false">$B$5/100*E1758*2_Girdiler!$B$14*2_Girdiler!$B$15*2_Girdiler!$B$16</f>
        <v>6.60069663362903</v>
      </c>
      <c r="G1758" s="16" t="n">
        <f aca="false">MIN(MATCH(F1758,2_Girdiler!$B$20:$I$20,1),7)</f>
        <v>2</v>
      </c>
      <c r="H1758" s="16" t="n">
        <f aca="false">IF(F1758&gt;=40,2_Girdiler!$I$21+(F1758-40)*(2_Girdiler!$I$21-2_Girdiler!$H$21)/(2_Girdiler!$I$20-2_Girdiler!$H$20),INDEX(2_Girdiler!$B$21:$I$21,G1758)+(F1758-INDEX(2_Girdiler!$B$20:$I$20,G1758))*(INDEX(2_Girdiler!$B$21:$I$21,G1758+1)-INDEX(2_Girdiler!$B$21:$I$21,G1758))/(INDEX(2_Girdiler!$B$20:$I$20,G1758+1)-INDEX(2_Girdiler!$B$20:$I$20,G1758)))</f>
        <v>13.5611146138064</v>
      </c>
      <c r="I1758" s="16" t="n">
        <f aca="false">H1758/2_Girdiler!$B$17</f>
        <v>5.43313886771092</v>
      </c>
      <c r="J1758" s="16" t="n">
        <f aca="false">D1758+I1758</f>
        <v>28.4987211800099</v>
      </c>
    </row>
    <row r="1759" customFormat="false" ht="15" hidden="false" customHeight="false" outlineLevel="0" collapsed="false">
      <c r="A1759" s="0" t="n">
        <v>1747</v>
      </c>
      <c r="B1759" s="7" t="n">
        <v>0.678905</v>
      </c>
      <c r="C1759" s="7" t="n">
        <v>0.035763</v>
      </c>
      <c r="D1759" s="16" t="n">
        <f aca="false">LOGINV(B1759,$B$7,$C$7)</f>
        <v>17.545364386114</v>
      </c>
      <c r="E1759" s="16" t="n">
        <f aca="false">LOGINV(C1759,$B$8,$C$8)</f>
        <v>34.1225511621338</v>
      </c>
      <c r="F1759" s="16" t="n">
        <f aca="false">$B$5/100*E1759*2_Girdiler!$B$14*2_Girdiler!$B$15*2_Girdiler!$B$16</f>
        <v>0.858523387239286</v>
      </c>
      <c r="G1759" s="16" t="n">
        <f aca="false">MIN(MATCH(F1759,2_Girdiler!$B$20:$I$20,1),7)</f>
        <v>1</v>
      </c>
      <c r="H1759" s="16" t="n">
        <f aca="false">IF(F1759&gt;=40,2_Girdiler!$I$21+(F1759-40)*(2_Girdiler!$I$21-2_Girdiler!$H$21)/(2_Girdiler!$I$20-2_Girdiler!$H$20),INDEX(2_Girdiler!$B$21:$I$21,G1759)+(F1759-INDEX(2_Girdiler!$B$20:$I$20,G1759))*(INDEX(2_Girdiler!$B$21:$I$21,G1759+1)-INDEX(2_Girdiler!$B$21:$I$21,G1759))/(INDEX(2_Girdiler!$B$20:$I$20,G1759+1)-INDEX(2_Girdiler!$B$20:$I$20,G1759)))</f>
        <v>1.88875145192643</v>
      </c>
      <c r="I1759" s="16" t="n">
        <f aca="false">H1759/2_Girdiler!$B$17</f>
        <v>0.756711318880781</v>
      </c>
      <c r="J1759" s="16" t="n">
        <f aca="false">D1759+I1759</f>
        <v>18.3020757049948</v>
      </c>
    </row>
    <row r="1760" customFormat="false" ht="15" hidden="false" customHeight="false" outlineLevel="0" collapsed="false">
      <c r="A1760" s="0" t="n">
        <v>1748</v>
      </c>
      <c r="B1760" s="7" t="n">
        <v>0.570148</v>
      </c>
      <c r="C1760" s="7" t="n">
        <v>0.466285</v>
      </c>
      <c r="D1760" s="16" t="n">
        <f aca="false">LOGINV(B1760,$B$7,$C$7)</f>
        <v>14.9441660467786</v>
      </c>
      <c r="E1760" s="16" t="n">
        <f aca="false">LOGINV(C1760,$B$8,$C$8)</f>
        <v>103.400743771006</v>
      </c>
      <c r="F1760" s="16" t="n">
        <f aca="false">$B$5/100*E1760*2_Girdiler!$B$14*2_Girdiler!$B$15*2_Girdiler!$B$16</f>
        <v>2.60156271327852</v>
      </c>
      <c r="G1760" s="16" t="n">
        <f aca="false">MIN(MATCH(F1760,2_Girdiler!$B$20:$I$20,1),7)</f>
        <v>1</v>
      </c>
      <c r="H1760" s="16" t="n">
        <f aca="false">IF(F1760&gt;=40,2_Girdiler!$I$21+(F1760-40)*(2_Girdiler!$I$21-2_Girdiler!$H$21)/(2_Girdiler!$I$20-2_Girdiler!$H$20),INDEX(2_Girdiler!$B$21:$I$21,G1760)+(F1760-INDEX(2_Girdiler!$B$20:$I$20,G1760))*(INDEX(2_Girdiler!$B$21:$I$21,G1760+1)-INDEX(2_Girdiler!$B$21:$I$21,G1760))/(INDEX(2_Girdiler!$B$20:$I$20,G1760+1)-INDEX(2_Girdiler!$B$20:$I$20,G1760)))</f>
        <v>5.72343796921274</v>
      </c>
      <c r="I1760" s="16" t="n">
        <f aca="false">H1760/2_Girdiler!$B$17</f>
        <v>2.29304405817818</v>
      </c>
      <c r="J1760" s="16" t="n">
        <f aca="false">D1760+I1760</f>
        <v>17.2372101049568</v>
      </c>
    </row>
    <row r="1761" customFormat="false" ht="15" hidden="false" customHeight="false" outlineLevel="0" collapsed="false">
      <c r="A1761" s="0" t="n">
        <v>1749</v>
      </c>
      <c r="B1761" s="7" t="n">
        <v>0.939347</v>
      </c>
      <c r="C1761" s="7" t="n">
        <v>0.550013</v>
      </c>
      <c r="D1761" s="16" t="n">
        <f aca="false">LOGINV(B1761,$B$7,$C$7)</f>
        <v>32.1170877536111</v>
      </c>
      <c r="E1761" s="16" t="n">
        <f aca="false">LOGINV(C1761,$B$8,$C$8)</f>
        <v>118.435046963497</v>
      </c>
      <c r="F1761" s="16" t="n">
        <f aca="false">$B$5/100*E1761*2_Girdiler!$B$14*2_Girdiler!$B$15*2_Girdiler!$B$16</f>
        <v>2.97982578160158</v>
      </c>
      <c r="G1761" s="16" t="n">
        <f aca="false">MIN(MATCH(F1761,2_Girdiler!$B$20:$I$20,1),7)</f>
        <v>1</v>
      </c>
      <c r="H1761" s="16" t="n">
        <f aca="false">IF(F1761&gt;=40,2_Girdiler!$I$21+(F1761-40)*(2_Girdiler!$I$21-2_Girdiler!$H$21)/(2_Girdiler!$I$20-2_Girdiler!$H$20),INDEX(2_Girdiler!$B$21:$I$21,G1761)+(F1761-INDEX(2_Girdiler!$B$20:$I$20,G1761))*(INDEX(2_Girdiler!$B$21:$I$21,G1761+1)-INDEX(2_Girdiler!$B$21:$I$21,G1761))/(INDEX(2_Girdiler!$B$20:$I$20,G1761+1)-INDEX(2_Girdiler!$B$20:$I$20,G1761)))</f>
        <v>6.55561671952348</v>
      </c>
      <c r="I1761" s="16" t="n">
        <f aca="false">H1761/2_Girdiler!$B$17</f>
        <v>2.62644900621934</v>
      </c>
      <c r="J1761" s="16" t="n">
        <f aca="false">D1761+I1761</f>
        <v>34.7435367598305</v>
      </c>
    </row>
    <row r="1762" customFormat="false" ht="15" hidden="false" customHeight="false" outlineLevel="0" collapsed="false">
      <c r="A1762" s="0" t="n">
        <v>1750</v>
      </c>
      <c r="B1762" s="7" t="n">
        <v>0.466362</v>
      </c>
      <c r="C1762" s="7" t="n">
        <v>0.47327</v>
      </c>
      <c r="D1762" s="16" t="n">
        <f aca="false">LOGINV(B1762,$B$7,$C$7)</f>
        <v>12.9195974298438</v>
      </c>
      <c r="E1762" s="16" t="n">
        <f aca="false">LOGINV(C1762,$B$8,$C$8)</f>
        <v>104.579418852951</v>
      </c>
      <c r="F1762" s="16" t="n">
        <f aca="false">$B$5/100*E1762*2_Girdiler!$B$14*2_Girdiler!$B$15*2_Girdiler!$B$16</f>
        <v>2.63121817834024</v>
      </c>
      <c r="G1762" s="16" t="n">
        <f aca="false">MIN(MATCH(F1762,2_Girdiler!$B$20:$I$20,1),7)</f>
        <v>1</v>
      </c>
      <c r="H1762" s="16" t="n">
        <f aca="false">IF(F1762&gt;=40,2_Girdiler!$I$21+(F1762-40)*(2_Girdiler!$I$21-2_Girdiler!$H$21)/(2_Girdiler!$I$20-2_Girdiler!$H$20),INDEX(2_Girdiler!$B$21:$I$21,G1762)+(F1762-INDEX(2_Girdiler!$B$20:$I$20,G1762))*(INDEX(2_Girdiler!$B$21:$I$21,G1762+1)-INDEX(2_Girdiler!$B$21:$I$21,G1762))/(INDEX(2_Girdiler!$B$20:$I$20,G1762+1)-INDEX(2_Girdiler!$B$20:$I$20,G1762)))</f>
        <v>5.78867999234852</v>
      </c>
      <c r="I1762" s="16" t="n">
        <f aca="false">H1762/2_Girdiler!$B$17</f>
        <v>2.3191826892422</v>
      </c>
      <c r="J1762" s="16" t="n">
        <f aca="false">D1762+I1762</f>
        <v>15.238780119086</v>
      </c>
    </row>
    <row r="1763" customFormat="false" ht="15" hidden="false" customHeight="false" outlineLevel="0" collapsed="false">
      <c r="A1763" s="0" t="n">
        <v>1751</v>
      </c>
      <c r="B1763" s="7" t="n">
        <v>0.272836</v>
      </c>
      <c r="C1763" s="7" t="n">
        <v>0.963593</v>
      </c>
      <c r="D1763" s="16" t="n">
        <f aca="false">LOGINV(B1763,$B$7,$C$7)</f>
        <v>9.66959557390026</v>
      </c>
      <c r="E1763" s="16" t="n">
        <f aca="false">LOGINV(C1763,$B$8,$C$8)</f>
        <v>347.669631175239</v>
      </c>
      <c r="F1763" s="16" t="n">
        <f aca="false">$B$5/100*E1763*2_Girdiler!$B$14*2_Girdiler!$B$15*2_Girdiler!$B$16</f>
        <v>8.74736792036902</v>
      </c>
      <c r="G1763" s="16" t="n">
        <f aca="false">MIN(MATCH(F1763,2_Girdiler!$B$20:$I$20,1),7)</f>
        <v>2</v>
      </c>
      <c r="H1763" s="16" t="n">
        <f aca="false">IF(F1763&gt;=40,2_Girdiler!$I$21+(F1763-40)*(2_Girdiler!$I$21-2_Girdiler!$H$21)/(2_Girdiler!$I$20-2_Girdiler!$H$20),INDEX(2_Girdiler!$B$21:$I$21,G1763)+(F1763-INDEX(2_Girdiler!$B$20:$I$20,G1763))*(INDEX(2_Girdiler!$B$21:$I$21,G1763+1)-INDEX(2_Girdiler!$B$21:$I$21,G1763))/(INDEX(2_Girdiler!$B$20:$I$20,G1763+1)-INDEX(2_Girdiler!$B$20:$I$20,G1763)))</f>
        <v>16.9957886725904</v>
      </c>
      <c r="I1763" s="16" t="n">
        <f aca="false">H1763/2_Girdiler!$B$17</f>
        <v>6.80921020536475</v>
      </c>
      <c r="J1763" s="16" t="n">
        <f aca="false">D1763+I1763</f>
        <v>16.478805779265</v>
      </c>
    </row>
    <row r="1764" customFormat="false" ht="15" hidden="false" customHeight="false" outlineLevel="0" collapsed="false">
      <c r="A1764" s="0" t="n">
        <v>1752</v>
      </c>
      <c r="B1764" s="7" t="n">
        <v>0.659528</v>
      </c>
      <c r="C1764" s="7" t="n">
        <v>0.707279</v>
      </c>
      <c r="D1764" s="16" t="n">
        <f aca="false">LOGINV(B1764,$B$7,$C$7)</f>
        <v>17.0302148582037</v>
      </c>
      <c r="E1764" s="16" t="n">
        <f aca="false">LOGINV(C1764,$B$8,$C$8)</f>
        <v>155.293827642782</v>
      </c>
      <c r="F1764" s="16" t="n">
        <f aca="false">$B$5/100*E1764*2_Girdiler!$B$14*2_Girdiler!$B$15*2_Girdiler!$B$16</f>
        <v>3.90719270349239</v>
      </c>
      <c r="G1764" s="16" t="n">
        <f aca="false">MIN(MATCH(F1764,2_Girdiler!$B$20:$I$20,1),7)</f>
        <v>1</v>
      </c>
      <c r="H1764" s="16" t="n">
        <f aca="false">IF(F1764&gt;=40,2_Girdiler!$I$21+(F1764-40)*(2_Girdiler!$I$21-2_Girdiler!$H$21)/(2_Girdiler!$I$20-2_Girdiler!$H$20),INDEX(2_Girdiler!$B$21:$I$21,G1764)+(F1764-INDEX(2_Girdiler!$B$20:$I$20,G1764))*(INDEX(2_Girdiler!$B$21:$I$21,G1764+1)-INDEX(2_Girdiler!$B$21:$I$21,G1764))/(INDEX(2_Girdiler!$B$20:$I$20,G1764+1)-INDEX(2_Girdiler!$B$20:$I$20,G1764)))</f>
        <v>8.59582394768326</v>
      </c>
      <c r="I1764" s="16" t="n">
        <f aca="false">H1764/2_Girdiler!$B$17</f>
        <v>3.44383972262951</v>
      </c>
      <c r="J1764" s="16" t="n">
        <f aca="false">D1764+I1764</f>
        <v>20.4740545808332</v>
      </c>
    </row>
    <row r="1765" customFormat="false" ht="15" hidden="false" customHeight="false" outlineLevel="0" collapsed="false">
      <c r="A1765" s="0" t="n">
        <v>1753</v>
      </c>
      <c r="B1765" s="7" t="n">
        <v>0.62643</v>
      </c>
      <c r="C1765" s="7" t="n">
        <v>0.169437</v>
      </c>
      <c r="D1765" s="16" t="n">
        <f aca="false">LOGINV(B1765,$B$7,$C$7)</f>
        <v>16.2081286722588</v>
      </c>
      <c r="E1765" s="16" t="n">
        <f aca="false">LOGINV(C1765,$B$8,$C$8)</f>
        <v>58.9021609059986</v>
      </c>
      <c r="F1765" s="16" t="n">
        <f aca="false">$B$5/100*E1765*2_Girdiler!$B$14*2_Girdiler!$B$15*2_Girdiler!$B$16</f>
        <v>1.48197836839493</v>
      </c>
      <c r="G1765" s="16" t="n">
        <f aca="false">MIN(MATCH(F1765,2_Girdiler!$B$20:$I$20,1),7)</f>
        <v>1</v>
      </c>
      <c r="H1765" s="16" t="n">
        <f aca="false">IF(F1765&gt;=40,2_Girdiler!$I$21+(F1765-40)*(2_Girdiler!$I$21-2_Girdiler!$H$21)/(2_Girdiler!$I$20-2_Girdiler!$H$20),INDEX(2_Girdiler!$B$21:$I$21,G1765)+(F1765-INDEX(2_Girdiler!$B$20:$I$20,G1765))*(INDEX(2_Girdiler!$B$21:$I$21,G1765+1)-INDEX(2_Girdiler!$B$21:$I$21,G1765))/(INDEX(2_Girdiler!$B$20:$I$20,G1765+1)-INDEX(2_Girdiler!$B$20:$I$20,G1765)))</f>
        <v>3.26035241046883</v>
      </c>
      <c r="I1765" s="16" t="n">
        <f aca="false">H1765/2_Girdiler!$B$17</f>
        <v>1.30623093368142</v>
      </c>
      <c r="J1765" s="16" t="n">
        <f aca="false">D1765+I1765</f>
        <v>17.5143596059402</v>
      </c>
    </row>
    <row r="1766" customFormat="false" ht="15" hidden="false" customHeight="false" outlineLevel="0" collapsed="false">
      <c r="A1766" s="0" t="n">
        <v>1754</v>
      </c>
      <c r="B1766" s="7" t="n">
        <v>0.687306</v>
      </c>
      <c r="C1766" s="7" t="n">
        <v>0.204816</v>
      </c>
      <c r="D1766" s="16" t="n">
        <f aca="false">LOGINV(B1766,$B$7,$C$7)</f>
        <v>17.7775880492199</v>
      </c>
      <c r="E1766" s="16" t="n">
        <f aca="false">LOGINV(C1766,$B$8,$C$8)</f>
        <v>64.1348323435454</v>
      </c>
      <c r="F1766" s="16" t="n">
        <f aca="false">$B$5/100*E1766*2_Girdiler!$B$14*2_Girdiler!$B$15*2_Girdiler!$B$16</f>
        <v>1.6136323817636</v>
      </c>
      <c r="G1766" s="16" t="n">
        <f aca="false">MIN(MATCH(F1766,2_Girdiler!$B$20:$I$20,1),7)</f>
        <v>1</v>
      </c>
      <c r="H1766" s="16" t="n">
        <f aca="false">IF(F1766&gt;=40,2_Girdiler!$I$21+(F1766-40)*(2_Girdiler!$I$21-2_Girdiler!$H$21)/(2_Girdiler!$I$20-2_Girdiler!$H$20),INDEX(2_Girdiler!$B$21:$I$21,G1766)+(F1766-INDEX(2_Girdiler!$B$20:$I$20,G1766))*(INDEX(2_Girdiler!$B$21:$I$21,G1766+1)-INDEX(2_Girdiler!$B$21:$I$21,G1766))/(INDEX(2_Girdiler!$B$20:$I$20,G1766+1)-INDEX(2_Girdiler!$B$20:$I$20,G1766)))</f>
        <v>3.54999123987993</v>
      </c>
      <c r="I1766" s="16" t="n">
        <f aca="false">H1766/2_Girdiler!$B$17</f>
        <v>1.42227213136215</v>
      </c>
      <c r="J1766" s="16" t="n">
        <f aca="false">D1766+I1766</f>
        <v>19.199860180582</v>
      </c>
    </row>
    <row r="1767" customFormat="false" ht="15" hidden="false" customHeight="false" outlineLevel="0" collapsed="false">
      <c r="A1767" s="0" t="n">
        <v>1755</v>
      </c>
      <c r="B1767" s="7" t="n">
        <v>0.137613</v>
      </c>
      <c r="C1767" s="7" t="n">
        <v>0.443409</v>
      </c>
      <c r="D1767" s="16" t="n">
        <f aca="false">LOGINV(B1767,$B$7,$C$7)</f>
        <v>7.37147047288748</v>
      </c>
      <c r="E1767" s="16" t="n">
        <f aca="false">LOGINV(C1767,$B$8,$C$8)</f>
        <v>99.6191054692933</v>
      </c>
      <c r="F1767" s="16" t="n">
        <f aca="false">$B$5/100*E1767*2_Girdiler!$B$14*2_Girdiler!$B$15*2_Girdiler!$B$16</f>
        <v>2.50641669360742</v>
      </c>
      <c r="G1767" s="16" t="n">
        <f aca="false">MIN(MATCH(F1767,2_Girdiler!$B$20:$I$20,1),7)</f>
        <v>1</v>
      </c>
      <c r="H1767" s="16" t="n">
        <f aca="false">IF(F1767&gt;=40,2_Girdiler!$I$21+(F1767-40)*(2_Girdiler!$I$21-2_Girdiler!$H$21)/(2_Girdiler!$I$20-2_Girdiler!$H$20),INDEX(2_Girdiler!$B$21:$I$21,G1767)+(F1767-INDEX(2_Girdiler!$B$20:$I$20,G1767))*(INDEX(2_Girdiler!$B$21:$I$21,G1767+1)-INDEX(2_Girdiler!$B$21:$I$21,G1767))/(INDEX(2_Girdiler!$B$20:$I$20,G1767+1)-INDEX(2_Girdiler!$B$20:$I$20,G1767)))</f>
        <v>5.51411672593632</v>
      </c>
      <c r="I1767" s="16" t="n">
        <f aca="false">H1767/2_Girdiler!$B$17</f>
        <v>2.20918138058346</v>
      </c>
      <c r="J1767" s="16" t="n">
        <f aca="false">D1767+I1767</f>
        <v>9.58065185347094</v>
      </c>
    </row>
    <row r="1768" customFormat="false" ht="15" hidden="false" customHeight="false" outlineLevel="0" collapsed="false">
      <c r="A1768" s="0" t="n">
        <v>1756</v>
      </c>
      <c r="B1768" s="7" t="n">
        <v>0.511832</v>
      </c>
      <c r="C1768" s="7" t="n">
        <v>0.542295</v>
      </c>
      <c r="D1768" s="16" t="n">
        <f aca="false">LOGINV(B1768,$B$7,$C$7)</f>
        <v>13.7678206308718</v>
      </c>
      <c r="E1768" s="16" t="n">
        <f aca="false">LOGINV(C1768,$B$8,$C$8)</f>
        <v>116.955357919756</v>
      </c>
      <c r="F1768" s="16" t="n">
        <f aca="false">$B$5/100*E1768*2_Girdiler!$B$14*2_Girdiler!$B$15*2_Girdiler!$B$16</f>
        <v>2.94259680526107</v>
      </c>
      <c r="G1768" s="16" t="n">
        <f aca="false">MIN(MATCH(F1768,2_Girdiler!$B$20:$I$20,1),7)</f>
        <v>1</v>
      </c>
      <c r="H1768" s="16" t="n">
        <f aca="false">IF(F1768&gt;=40,2_Girdiler!$I$21+(F1768-40)*(2_Girdiler!$I$21-2_Girdiler!$H$21)/(2_Girdiler!$I$20-2_Girdiler!$H$20),INDEX(2_Girdiler!$B$21:$I$21,G1768)+(F1768-INDEX(2_Girdiler!$B$20:$I$20,G1768))*(INDEX(2_Girdiler!$B$21:$I$21,G1768+1)-INDEX(2_Girdiler!$B$21:$I$21,G1768))/(INDEX(2_Girdiler!$B$20:$I$20,G1768+1)-INDEX(2_Girdiler!$B$20:$I$20,G1768)))</f>
        <v>6.47371297157435</v>
      </c>
      <c r="I1768" s="16" t="n">
        <f aca="false">H1768/2_Girdiler!$B$17</f>
        <v>2.59363500463716</v>
      </c>
      <c r="J1768" s="16" t="n">
        <f aca="false">D1768+I1768</f>
        <v>16.3614556355089</v>
      </c>
    </row>
    <row r="1769" customFormat="false" ht="15" hidden="false" customHeight="false" outlineLevel="0" collapsed="false">
      <c r="A1769" s="0" t="n">
        <v>1757</v>
      </c>
      <c r="B1769" s="7" t="n">
        <v>0.937537</v>
      </c>
      <c r="C1769" s="7" t="n">
        <v>0.349299</v>
      </c>
      <c r="D1769" s="16" t="n">
        <f aca="false">LOGINV(B1769,$B$7,$C$7)</f>
        <v>31.8515652486329</v>
      </c>
      <c r="E1769" s="16" t="n">
        <f aca="false">LOGINV(C1769,$B$8,$C$8)</f>
        <v>85.0536846058483</v>
      </c>
      <c r="F1769" s="16" t="n">
        <f aca="false">$B$5/100*E1769*2_Girdiler!$B$14*2_Girdiler!$B$15*2_Girdiler!$B$16</f>
        <v>2.13995070468314</v>
      </c>
      <c r="G1769" s="16" t="n">
        <f aca="false">MIN(MATCH(F1769,2_Girdiler!$B$20:$I$20,1),7)</f>
        <v>1</v>
      </c>
      <c r="H1769" s="16" t="n">
        <f aca="false">IF(F1769&gt;=40,2_Girdiler!$I$21+(F1769-40)*(2_Girdiler!$I$21-2_Girdiler!$H$21)/(2_Girdiler!$I$20-2_Girdiler!$H$20),INDEX(2_Girdiler!$B$21:$I$21,G1769)+(F1769-INDEX(2_Girdiler!$B$20:$I$20,G1769))*(INDEX(2_Girdiler!$B$21:$I$21,G1769+1)-INDEX(2_Girdiler!$B$21:$I$21,G1769))/(INDEX(2_Girdiler!$B$20:$I$20,G1769+1)-INDEX(2_Girdiler!$B$20:$I$20,G1769)))</f>
        <v>4.70789155030292</v>
      </c>
      <c r="I1769" s="16" t="n">
        <f aca="false">H1769/2_Girdiler!$B$17</f>
        <v>1.88617449932008</v>
      </c>
      <c r="J1769" s="16" t="n">
        <f aca="false">D1769+I1769</f>
        <v>33.737739747953</v>
      </c>
    </row>
    <row r="1770" customFormat="false" ht="15" hidden="false" customHeight="false" outlineLevel="0" collapsed="false">
      <c r="A1770" s="0" t="n">
        <v>1758</v>
      </c>
      <c r="B1770" s="7" t="n">
        <v>0.723602</v>
      </c>
      <c r="C1770" s="7" t="n">
        <v>0.313337</v>
      </c>
      <c r="D1770" s="16" t="n">
        <f aca="false">LOGINV(B1770,$B$7,$C$7)</f>
        <v>18.8527547423203</v>
      </c>
      <c r="E1770" s="16" t="n">
        <f aca="false">LOGINV(C1770,$B$8,$C$8)</f>
        <v>79.7781103164495</v>
      </c>
      <c r="F1770" s="16" t="n">
        <f aca="false">$B$5/100*E1770*2_Girdiler!$B$14*2_Girdiler!$B$15*2_Girdiler!$B$16</f>
        <v>2.00721725556187</v>
      </c>
      <c r="G1770" s="16" t="n">
        <f aca="false">MIN(MATCH(F1770,2_Girdiler!$B$20:$I$20,1),7)</f>
        <v>1</v>
      </c>
      <c r="H1770" s="16" t="n">
        <f aca="false">IF(F1770&gt;=40,2_Girdiler!$I$21+(F1770-40)*(2_Girdiler!$I$21-2_Girdiler!$H$21)/(2_Girdiler!$I$20-2_Girdiler!$H$20),INDEX(2_Girdiler!$B$21:$I$21,G1770)+(F1770-INDEX(2_Girdiler!$B$20:$I$20,G1770))*(INDEX(2_Girdiler!$B$21:$I$21,G1770+1)-INDEX(2_Girdiler!$B$21:$I$21,G1770))/(INDEX(2_Girdiler!$B$20:$I$20,G1770+1)-INDEX(2_Girdiler!$B$20:$I$20,G1770)))</f>
        <v>4.41587796223611</v>
      </c>
      <c r="I1770" s="16" t="n">
        <f aca="false">H1770/2_Girdiler!$B$17</f>
        <v>1.76918187589588</v>
      </c>
      <c r="J1770" s="16" t="n">
        <f aca="false">D1770+I1770</f>
        <v>20.6219366182162</v>
      </c>
    </row>
    <row r="1771" customFormat="false" ht="15" hidden="false" customHeight="false" outlineLevel="0" collapsed="false">
      <c r="A1771" s="0" t="n">
        <v>1759</v>
      </c>
      <c r="B1771" s="7" t="n">
        <v>0.785946</v>
      </c>
      <c r="C1771" s="7" t="n">
        <v>0.638756</v>
      </c>
      <c r="D1771" s="16" t="n">
        <f aca="false">LOGINV(B1771,$B$7,$C$7)</f>
        <v>21.0626722794622</v>
      </c>
      <c r="E1771" s="16" t="n">
        <f aca="false">LOGINV(C1771,$B$8,$C$8)</f>
        <v>137.341306413545</v>
      </c>
      <c r="F1771" s="16" t="n">
        <f aca="false">$B$5/100*E1771*2_Girdiler!$B$14*2_Girdiler!$B$15*2_Girdiler!$B$16</f>
        <v>3.45550726936478</v>
      </c>
      <c r="G1771" s="16" t="n">
        <f aca="false">MIN(MATCH(F1771,2_Girdiler!$B$20:$I$20,1),7)</f>
        <v>1</v>
      </c>
      <c r="H1771" s="16" t="n">
        <f aca="false">IF(F1771&gt;=40,2_Girdiler!$I$21+(F1771-40)*(2_Girdiler!$I$21-2_Girdiler!$H$21)/(2_Girdiler!$I$20-2_Girdiler!$H$20),INDEX(2_Girdiler!$B$21:$I$21,G1771)+(F1771-INDEX(2_Girdiler!$B$20:$I$20,G1771))*(INDEX(2_Girdiler!$B$21:$I$21,G1771+1)-INDEX(2_Girdiler!$B$21:$I$21,G1771))/(INDEX(2_Girdiler!$B$20:$I$20,G1771+1)-INDEX(2_Girdiler!$B$20:$I$20,G1771)))</f>
        <v>7.60211599260252</v>
      </c>
      <c r="I1771" s="16" t="n">
        <f aca="false">H1771/2_Girdiler!$B$17</f>
        <v>3.04571954831832</v>
      </c>
      <c r="J1771" s="16" t="n">
        <f aca="false">D1771+I1771</f>
        <v>24.1083918277805</v>
      </c>
    </row>
    <row r="1772" customFormat="false" ht="15" hidden="false" customHeight="false" outlineLevel="0" collapsed="false">
      <c r="A1772" s="0" t="n">
        <v>1760</v>
      </c>
      <c r="B1772" s="7" t="n">
        <v>0.438472</v>
      </c>
      <c r="C1772" s="7" t="n">
        <v>0.409107</v>
      </c>
      <c r="D1772" s="16" t="n">
        <f aca="false">LOGINV(B1772,$B$7,$C$7)</f>
        <v>12.4222564718022</v>
      </c>
      <c r="E1772" s="16" t="n">
        <f aca="false">LOGINV(C1772,$B$8,$C$8)</f>
        <v>94.1477751150345</v>
      </c>
      <c r="F1772" s="16" t="n">
        <f aca="false">$B$5/100*E1772*2_Girdiler!$B$14*2_Girdiler!$B$15*2_Girdiler!$B$16</f>
        <v>2.36875802189427</v>
      </c>
      <c r="G1772" s="16" t="n">
        <f aca="false">MIN(MATCH(F1772,2_Girdiler!$B$20:$I$20,1),7)</f>
        <v>1</v>
      </c>
      <c r="H1772" s="16" t="n">
        <f aca="false">IF(F1772&gt;=40,2_Girdiler!$I$21+(F1772-40)*(2_Girdiler!$I$21-2_Girdiler!$H$21)/(2_Girdiler!$I$20-2_Girdiler!$H$20),INDEX(2_Girdiler!$B$21:$I$21,G1772)+(F1772-INDEX(2_Girdiler!$B$20:$I$20,G1772))*(INDEX(2_Girdiler!$B$21:$I$21,G1772+1)-INDEX(2_Girdiler!$B$21:$I$21,G1772))/(INDEX(2_Girdiler!$B$20:$I$20,G1772+1)-INDEX(2_Girdiler!$B$20:$I$20,G1772)))</f>
        <v>5.21126764816739</v>
      </c>
      <c r="I1772" s="16" t="n">
        <f aca="false">H1772/2_Girdiler!$B$17</f>
        <v>2.08784761545168</v>
      </c>
      <c r="J1772" s="16" t="n">
        <f aca="false">D1772+I1772</f>
        <v>14.5101040872539</v>
      </c>
    </row>
    <row r="1773" customFormat="false" ht="15" hidden="false" customHeight="false" outlineLevel="0" collapsed="false">
      <c r="A1773" s="0" t="n">
        <v>1761</v>
      </c>
      <c r="B1773" s="7" t="n">
        <v>0.454296</v>
      </c>
      <c r="C1773" s="7" t="n">
        <v>0.563259</v>
      </c>
      <c r="D1773" s="16" t="n">
        <f aca="false">LOGINV(B1773,$B$7,$C$7)</f>
        <v>12.7025439977862</v>
      </c>
      <c r="E1773" s="16" t="n">
        <f aca="false">LOGINV(C1773,$B$8,$C$8)</f>
        <v>121.027366802909</v>
      </c>
      <c r="F1773" s="16" t="n">
        <f aca="false">$B$5/100*E1773*2_Girdiler!$B$14*2_Girdiler!$B$15*2_Girdiler!$B$16</f>
        <v>3.0450485487612</v>
      </c>
      <c r="G1773" s="16" t="n">
        <f aca="false">MIN(MATCH(F1773,2_Girdiler!$B$20:$I$20,1),7)</f>
        <v>1</v>
      </c>
      <c r="H1773" s="16" t="n">
        <f aca="false">IF(F1773&gt;=40,2_Girdiler!$I$21+(F1773-40)*(2_Girdiler!$I$21-2_Girdiler!$H$21)/(2_Girdiler!$I$20-2_Girdiler!$H$20),INDEX(2_Girdiler!$B$21:$I$21,G1773)+(F1773-INDEX(2_Girdiler!$B$20:$I$20,G1773))*(INDEX(2_Girdiler!$B$21:$I$21,G1773+1)-INDEX(2_Girdiler!$B$21:$I$21,G1773))/(INDEX(2_Girdiler!$B$20:$I$20,G1773+1)-INDEX(2_Girdiler!$B$20:$I$20,G1773)))</f>
        <v>6.69910680727464</v>
      </c>
      <c r="I1773" s="16" t="n">
        <f aca="false">H1773/2_Girdiler!$B$17</f>
        <v>2.68393702214529</v>
      </c>
      <c r="J1773" s="16" t="n">
        <f aca="false">D1773+I1773</f>
        <v>15.3864810199315</v>
      </c>
    </row>
    <row r="1774" customFormat="false" ht="15" hidden="false" customHeight="false" outlineLevel="0" collapsed="false">
      <c r="A1774" s="0" t="n">
        <v>1762</v>
      </c>
      <c r="B1774" s="7" t="n">
        <v>0.829309</v>
      </c>
      <c r="C1774" s="7" t="n">
        <v>0.222491</v>
      </c>
      <c r="D1774" s="16" t="n">
        <f aca="false">LOGINV(B1774,$B$7,$C$7)</f>
        <v>23.0146651222888</v>
      </c>
      <c r="E1774" s="16" t="n">
        <f aca="false">LOGINV(C1774,$B$8,$C$8)</f>
        <v>66.6990955431652</v>
      </c>
      <c r="F1774" s="16" t="n">
        <f aca="false">$B$5/100*E1774*2_Girdiler!$B$14*2_Girdiler!$B$15*2_Girdiler!$B$16</f>
        <v>1.67814924386604</v>
      </c>
      <c r="G1774" s="16" t="n">
        <f aca="false">MIN(MATCH(F1774,2_Girdiler!$B$20:$I$20,1),7)</f>
        <v>1</v>
      </c>
      <c r="H1774" s="16" t="n">
        <f aca="false">IF(F1774&gt;=40,2_Girdiler!$I$21+(F1774-40)*(2_Girdiler!$I$21-2_Girdiler!$H$21)/(2_Girdiler!$I$20-2_Girdiler!$H$20),INDEX(2_Girdiler!$B$21:$I$21,G1774)+(F1774-INDEX(2_Girdiler!$B$20:$I$20,G1774))*(INDEX(2_Girdiler!$B$21:$I$21,G1774+1)-INDEX(2_Girdiler!$B$21:$I$21,G1774))/(INDEX(2_Girdiler!$B$20:$I$20,G1774+1)-INDEX(2_Girdiler!$B$20:$I$20,G1774)))</f>
        <v>3.69192833650528</v>
      </c>
      <c r="I1774" s="16" t="n">
        <f aca="false">H1774/2_Girdiler!$B$17</f>
        <v>1.47913795533064</v>
      </c>
      <c r="J1774" s="16" t="n">
        <f aca="false">D1774+I1774</f>
        <v>24.4938030776195</v>
      </c>
    </row>
    <row r="1775" customFormat="false" ht="15" hidden="false" customHeight="false" outlineLevel="0" collapsed="false">
      <c r="A1775" s="0" t="n">
        <v>1763</v>
      </c>
      <c r="B1775" s="7" t="n">
        <v>0.311315</v>
      </c>
      <c r="C1775" s="7" t="n">
        <v>0.731561</v>
      </c>
      <c r="D1775" s="16" t="n">
        <f aca="false">LOGINV(B1775,$B$7,$C$7)</f>
        <v>10.2932542372555</v>
      </c>
      <c r="E1775" s="16" t="n">
        <f aca="false">LOGINV(C1775,$B$8,$C$8)</f>
        <v>162.690844096232</v>
      </c>
      <c r="F1775" s="16" t="n">
        <f aca="false">$B$5/100*E1775*2_Girdiler!$B$14*2_Girdiler!$B$15*2_Girdiler!$B$16</f>
        <v>4.0933016374612</v>
      </c>
      <c r="G1775" s="16" t="n">
        <f aca="false">MIN(MATCH(F1775,2_Girdiler!$B$20:$I$20,1),7)</f>
        <v>1</v>
      </c>
      <c r="H1775" s="16" t="n">
        <f aca="false">IF(F1775&gt;=40,2_Girdiler!$I$21+(F1775-40)*(2_Girdiler!$I$21-2_Girdiler!$H$21)/(2_Girdiler!$I$20-2_Girdiler!$H$20),INDEX(2_Girdiler!$B$21:$I$21,G1775)+(F1775-INDEX(2_Girdiler!$B$20:$I$20,G1775))*(INDEX(2_Girdiler!$B$21:$I$21,G1775+1)-INDEX(2_Girdiler!$B$21:$I$21,G1775))/(INDEX(2_Girdiler!$B$20:$I$20,G1775+1)-INDEX(2_Girdiler!$B$20:$I$20,G1775)))</f>
        <v>9.00526360241465</v>
      </c>
      <c r="I1775" s="16" t="n">
        <f aca="false">H1775/2_Girdiler!$B$17</f>
        <v>3.6078780458392</v>
      </c>
      <c r="J1775" s="16" t="n">
        <f aca="false">D1775+I1775</f>
        <v>13.9011322830947</v>
      </c>
    </row>
    <row r="1776" customFormat="false" ht="15" hidden="false" customHeight="false" outlineLevel="0" collapsed="false">
      <c r="A1776" s="0" t="n">
        <v>1764</v>
      </c>
      <c r="B1776" s="7" t="n">
        <v>0.392645</v>
      </c>
      <c r="C1776" s="7" t="n">
        <v>0.639662</v>
      </c>
      <c r="D1776" s="16" t="n">
        <f aca="false">LOGINV(B1776,$B$7,$C$7)</f>
        <v>11.6341704586825</v>
      </c>
      <c r="E1776" s="16" t="n">
        <f aca="false">LOGINV(C1776,$B$8,$C$8)</f>
        <v>137.556004755495</v>
      </c>
      <c r="F1776" s="16" t="n">
        <f aca="false">$B$5/100*E1776*2_Girdiler!$B$14*2_Girdiler!$B$15*2_Girdiler!$B$16</f>
        <v>3.46090907964825</v>
      </c>
      <c r="G1776" s="16" t="n">
        <f aca="false">MIN(MATCH(F1776,2_Girdiler!$B$20:$I$20,1),7)</f>
        <v>1</v>
      </c>
      <c r="H1776" s="16" t="n">
        <f aca="false">IF(F1776&gt;=40,2_Girdiler!$I$21+(F1776-40)*(2_Girdiler!$I$21-2_Girdiler!$H$21)/(2_Girdiler!$I$20-2_Girdiler!$H$20),INDEX(2_Girdiler!$B$21:$I$21,G1776)+(F1776-INDEX(2_Girdiler!$B$20:$I$20,G1776))*(INDEX(2_Girdiler!$B$21:$I$21,G1776+1)-INDEX(2_Girdiler!$B$21:$I$21,G1776))/(INDEX(2_Girdiler!$B$20:$I$20,G1776+1)-INDEX(2_Girdiler!$B$20:$I$20,G1776)))</f>
        <v>7.61399997522616</v>
      </c>
      <c r="I1776" s="16" t="n">
        <f aca="false">H1776/2_Girdiler!$B$17</f>
        <v>3.05048075930535</v>
      </c>
      <c r="J1776" s="16" t="n">
        <f aca="false">D1776+I1776</f>
        <v>14.6846512179878</v>
      </c>
    </row>
    <row r="1777" customFormat="false" ht="15" hidden="false" customHeight="false" outlineLevel="0" collapsed="false">
      <c r="A1777" s="0" t="n">
        <v>1765</v>
      </c>
      <c r="B1777" s="7" t="n">
        <v>0.984232</v>
      </c>
      <c r="C1777" s="7" t="n">
        <v>0.517419</v>
      </c>
      <c r="D1777" s="16" t="n">
        <f aca="false">LOGINV(B1777,$B$7,$C$7)</f>
        <v>44.8958533510468</v>
      </c>
      <c r="E1777" s="16" t="n">
        <f aca="false">LOGINV(C1777,$B$8,$C$8)</f>
        <v>112.327923858594</v>
      </c>
      <c r="F1777" s="16" t="n">
        <f aca="false">$B$5/100*E1777*2_Girdiler!$B$14*2_Girdiler!$B$15*2_Girdiler!$B$16</f>
        <v>2.82617056428224</v>
      </c>
      <c r="G1777" s="16" t="n">
        <f aca="false">MIN(MATCH(F1777,2_Girdiler!$B$20:$I$20,1),7)</f>
        <v>1</v>
      </c>
      <c r="H1777" s="16" t="n">
        <f aca="false">IF(F1777&gt;=40,2_Girdiler!$I$21+(F1777-40)*(2_Girdiler!$I$21-2_Girdiler!$H$21)/(2_Girdiler!$I$20-2_Girdiler!$H$20),INDEX(2_Girdiler!$B$21:$I$21,G1777)+(F1777-INDEX(2_Girdiler!$B$20:$I$20,G1777))*(INDEX(2_Girdiler!$B$21:$I$21,G1777+1)-INDEX(2_Girdiler!$B$21:$I$21,G1777))/(INDEX(2_Girdiler!$B$20:$I$20,G1777+1)-INDEX(2_Girdiler!$B$20:$I$20,G1777)))</f>
        <v>6.21757524142092</v>
      </c>
      <c r="I1777" s="16" t="n">
        <f aca="false">H1777/2_Girdiler!$B$17</f>
        <v>2.49101572172312</v>
      </c>
      <c r="J1777" s="16" t="n">
        <f aca="false">D1777+I1777</f>
        <v>47.38686907277</v>
      </c>
    </row>
    <row r="1778" customFormat="false" ht="15" hidden="false" customHeight="false" outlineLevel="0" collapsed="false">
      <c r="A1778" s="0" t="n">
        <v>1766</v>
      </c>
      <c r="B1778" s="7" t="n">
        <v>0.854975</v>
      </c>
      <c r="C1778" s="7" t="n">
        <v>0.021148</v>
      </c>
      <c r="D1778" s="16" t="n">
        <f aca="false">LOGINV(B1778,$B$7,$C$7)</f>
        <v>24.4232574883333</v>
      </c>
      <c r="E1778" s="16" t="n">
        <f aca="false">LOGINV(C1778,$B$8,$C$8)</f>
        <v>29.4436845532067</v>
      </c>
      <c r="F1778" s="16" t="n">
        <f aca="false">$B$5/100*E1778*2_Girdiler!$B$14*2_Girdiler!$B$15*2_Girdiler!$B$16</f>
        <v>0.74080310335868</v>
      </c>
      <c r="G1778" s="16" t="n">
        <f aca="false">MIN(MATCH(F1778,2_Girdiler!$B$20:$I$20,1),7)</f>
        <v>1</v>
      </c>
      <c r="H1778" s="16" t="n">
        <f aca="false">IF(F1778&gt;=40,2_Girdiler!$I$21+(F1778-40)*(2_Girdiler!$I$21-2_Girdiler!$H$21)/(2_Girdiler!$I$20-2_Girdiler!$H$20),INDEX(2_Girdiler!$B$21:$I$21,G1778)+(F1778-INDEX(2_Girdiler!$B$20:$I$20,G1778))*(INDEX(2_Girdiler!$B$21:$I$21,G1778+1)-INDEX(2_Girdiler!$B$21:$I$21,G1778))/(INDEX(2_Girdiler!$B$20:$I$20,G1778+1)-INDEX(2_Girdiler!$B$20:$I$20,G1778)))</f>
        <v>1.6297668273891</v>
      </c>
      <c r="I1778" s="16" t="n">
        <f aca="false">H1778/2_Girdiler!$B$17</f>
        <v>0.652951453280888</v>
      </c>
      <c r="J1778" s="16" t="n">
        <f aca="false">D1778+I1778</f>
        <v>25.0762089416142</v>
      </c>
    </row>
    <row r="1779" customFormat="false" ht="15" hidden="false" customHeight="false" outlineLevel="0" collapsed="false">
      <c r="A1779" s="0" t="n">
        <v>1767</v>
      </c>
      <c r="B1779" s="7" t="n">
        <v>0.652131</v>
      </c>
      <c r="C1779" s="7" t="n">
        <v>0.651315</v>
      </c>
      <c r="D1779" s="16" t="n">
        <f aca="false">LOGINV(B1779,$B$7,$C$7)</f>
        <v>16.8405230787117</v>
      </c>
      <c r="E1779" s="16" t="n">
        <f aca="false">LOGINV(C1779,$B$8,$C$8)</f>
        <v>140.365071727442</v>
      </c>
      <c r="F1779" s="16" t="n">
        <f aca="false">$B$5/100*E1779*2_Girdiler!$B$14*2_Girdiler!$B$15*2_Girdiler!$B$16</f>
        <v>3.53158520466244</v>
      </c>
      <c r="G1779" s="16" t="n">
        <f aca="false">MIN(MATCH(F1779,2_Girdiler!$B$20:$I$20,1),7)</f>
        <v>1</v>
      </c>
      <c r="H1779" s="16" t="n">
        <f aca="false">IF(F1779&gt;=40,2_Girdiler!$I$21+(F1779-40)*(2_Girdiler!$I$21-2_Girdiler!$H$21)/(2_Girdiler!$I$20-2_Girdiler!$H$20),INDEX(2_Girdiler!$B$21:$I$21,G1779)+(F1779-INDEX(2_Girdiler!$B$20:$I$20,G1779))*(INDEX(2_Girdiler!$B$21:$I$21,G1779+1)-INDEX(2_Girdiler!$B$21:$I$21,G1779))/(INDEX(2_Girdiler!$B$20:$I$20,G1779+1)-INDEX(2_Girdiler!$B$20:$I$20,G1779)))</f>
        <v>7.76948745025737</v>
      </c>
      <c r="I1779" s="16" t="n">
        <f aca="false">H1779/2_Girdiler!$B$17</f>
        <v>3.11277542077619</v>
      </c>
      <c r="J1779" s="16" t="n">
        <f aca="false">D1779+I1779</f>
        <v>19.9532984994879</v>
      </c>
    </row>
    <row r="1780" customFormat="false" ht="15" hidden="false" customHeight="false" outlineLevel="0" collapsed="false">
      <c r="A1780" s="0" t="n">
        <v>1768</v>
      </c>
      <c r="B1780" s="7" t="n">
        <v>0.535878</v>
      </c>
      <c r="C1780" s="7" t="n">
        <v>0.08151</v>
      </c>
      <c r="D1780" s="16" t="n">
        <f aca="false">LOGINV(B1780,$B$7,$C$7)</f>
        <v>14.2391656511551</v>
      </c>
      <c r="E1780" s="16" t="n">
        <f aca="false">LOGINV(C1780,$B$8,$C$8)</f>
        <v>44.3789613787895</v>
      </c>
      <c r="F1780" s="16" t="n">
        <f aca="false">$B$5/100*E1780*2_Girdiler!$B$14*2_Girdiler!$B$15*2_Girdiler!$B$16</f>
        <v>1.11657466829034</v>
      </c>
      <c r="G1780" s="16" t="n">
        <f aca="false">MIN(MATCH(F1780,2_Girdiler!$B$20:$I$20,1),7)</f>
        <v>1</v>
      </c>
      <c r="H1780" s="16" t="n">
        <f aca="false">IF(F1780&gt;=40,2_Girdiler!$I$21+(F1780-40)*(2_Girdiler!$I$21-2_Girdiler!$H$21)/(2_Girdiler!$I$20-2_Girdiler!$H$20),INDEX(2_Girdiler!$B$21:$I$21,G1780)+(F1780-INDEX(2_Girdiler!$B$20:$I$20,G1780))*(INDEX(2_Girdiler!$B$21:$I$21,G1780+1)-INDEX(2_Girdiler!$B$21:$I$21,G1780))/(INDEX(2_Girdiler!$B$20:$I$20,G1780+1)-INDEX(2_Girdiler!$B$20:$I$20,G1780)))</f>
        <v>2.45646427023876</v>
      </c>
      <c r="I1780" s="16" t="n">
        <f aca="false">H1780/2_Girdiler!$B$17</f>
        <v>0.984160364678989</v>
      </c>
      <c r="J1780" s="16" t="n">
        <f aca="false">D1780+I1780</f>
        <v>15.223326015834</v>
      </c>
    </row>
    <row r="1781" customFormat="false" ht="15" hidden="false" customHeight="false" outlineLevel="0" collapsed="false">
      <c r="A1781" s="0" t="n">
        <v>1769</v>
      </c>
      <c r="B1781" s="7" t="n">
        <v>0.248144</v>
      </c>
      <c r="C1781" s="7" t="n">
        <v>0.59667</v>
      </c>
      <c r="D1781" s="16" t="n">
        <f aca="false">LOGINV(B1781,$B$7,$C$7)</f>
        <v>9.26809099836544</v>
      </c>
      <c r="E1781" s="16" t="n">
        <f aca="false">LOGINV(C1781,$B$8,$C$8)</f>
        <v>127.894650069101</v>
      </c>
      <c r="F1781" s="16" t="n">
        <f aca="false">$B$5/100*E1781*2_Girdiler!$B$14*2_Girdiler!$B$15*2_Girdiler!$B$16</f>
        <v>3.21782939573858</v>
      </c>
      <c r="G1781" s="16" t="n">
        <f aca="false">MIN(MATCH(F1781,2_Girdiler!$B$20:$I$20,1),7)</f>
        <v>1</v>
      </c>
      <c r="H1781" s="16" t="n">
        <f aca="false">IF(F1781&gt;=40,2_Girdiler!$I$21+(F1781-40)*(2_Girdiler!$I$21-2_Girdiler!$H$21)/(2_Girdiler!$I$20-2_Girdiler!$H$20),INDEX(2_Girdiler!$B$21:$I$21,G1781)+(F1781-INDEX(2_Girdiler!$B$20:$I$20,G1781))*(INDEX(2_Girdiler!$B$21:$I$21,G1781+1)-INDEX(2_Girdiler!$B$21:$I$21,G1781))/(INDEX(2_Girdiler!$B$20:$I$20,G1781+1)-INDEX(2_Girdiler!$B$20:$I$20,G1781)))</f>
        <v>7.07922467062488</v>
      </c>
      <c r="I1781" s="16" t="n">
        <f aca="false">H1781/2_Girdiler!$B$17</f>
        <v>2.83622783278241</v>
      </c>
      <c r="J1781" s="16" t="n">
        <f aca="false">D1781+I1781</f>
        <v>12.1043188311478</v>
      </c>
    </row>
    <row r="1782" customFormat="false" ht="15" hidden="false" customHeight="false" outlineLevel="0" collapsed="false">
      <c r="A1782" s="0" t="n">
        <v>1770</v>
      </c>
      <c r="B1782" s="7" t="n">
        <v>0.034562</v>
      </c>
      <c r="C1782" s="7" t="n">
        <v>0.514192</v>
      </c>
      <c r="D1782" s="16" t="n">
        <f aca="false">LOGINV(B1782,$B$7,$C$7)</f>
        <v>4.91683510846917</v>
      </c>
      <c r="E1782" s="16" t="n">
        <f aca="false">LOGINV(C1782,$B$8,$C$8)</f>
        <v>111.742485914013</v>
      </c>
      <c r="F1782" s="16" t="n">
        <f aca="false">$B$5/100*E1782*2_Girdiler!$B$14*2_Girdiler!$B$15*2_Girdiler!$B$16</f>
        <v>2.81144094559657</v>
      </c>
      <c r="G1782" s="16" t="n">
        <f aca="false">MIN(MATCH(F1782,2_Girdiler!$B$20:$I$20,1),7)</f>
        <v>1</v>
      </c>
      <c r="H1782" s="16" t="n">
        <f aca="false">IF(F1782&gt;=40,2_Girdiler!$I$21+(F1782-40)*(2_Girdiler!$I$21-2_Girdiler!$H$21)/(2_Girdiler!$I$20-2_Girdiler!$H$20),INDEX(2_Girdiler!$B$21:$I$21,G1782)+(F1782-INDEX(2_Girdiler!$B$20:$I$20,G1782))*(INDEX(2_Girdiler!$B$21:$I$21,G1782+1)-INDEX(2_Girdiler!$B$21:$I$21,G1782))/(INDEX(2_Girdiler!$B$20:$I$20,G1782+1)-INDEX(2_Girdiler!$B$20:$I$20,G1782)))</f>
        <v>6.18517008031246</v>
      </c>
      <c r="I1782" s="16" t="n">
        <f aca="false">H1782/2_Girdiler!$B$17</f>
        <v>2.47803288474057</v>
      </c>
      <c r="J1782" s="16" t="n">
        <f aca="false">D1782+I1782</f>
        <v>7.39486799320974</v>
      </c>
    </row>
    <row r="1783" customFormat="false" ht="15" hidden="false" customHeight="false" outlineLevel="0" collapsed="false">
      <c r="A1783" s="0" t="n">
        <v>1771</v>
      </c>
      <c r="B1783" s="7" t="n">
        <v>0.555049</v>
      </c>
      <c r="C1783" s="7" t="n">
        <v>0.988466</v>
      </c>
      <c r="D1783" s="16" t="n">
        <f aca="false">LOGINV(B1783,$B$7,$C$7)</f>
        <v>14.6283274701337</v>
      </c>
      <c r="E1783" s="16" t="n">
        <f aca="false">LOGINV(C1783,$B$8,$C$8)</f>
        <v>473.42946682286</v>
      </c>
      <c r="F1783" s="16" t="n">
        <f aca="false">$B$5/100*E1783*2_Girdiler!$B$14*2_Girdiler!$B$15*2_Girdiler!$B$16</f>
        <v>11.9114853852632</v>
      </c>
      <c r="G1783" s="16" t="n">
        <f aca="false">MIN(MATCH(F1783,2_Girdiler!$B$20:$I$20,1),7)</f>
        <v>3</v>
      </c>
      <c r="H1783" s="16" t="n">
        <f aca="false">IF(F1783&gt;=40,2_Girdiler!$I$21+(F1783-40)*(2_Girdiler!$I$21-2_Girdiler!$H$21)/(2_Girdiler!$I$20-2_Girdiler!$H$20),INDEX(2_Girdiler!$B$21:$I$21,G1783)+(F1783-INDEX(2_Girdiler!$B$20:$I$20,G1783))*(INDEX(2_Girdiler!$B$21:$I$21,G1783+1)-INDEX(2_Girdiler!$B$21:$I$21,G1783))/(INDEX(2_Girdiler!$B$20:$I$20,G1783+1)-INDEX(2_Girdiler!$B$20:$I$20,G1783)))</f>
        <v>20.7203368467368</v>
      </c>
      <c r="I1783" s="16" t="n">
        <f aca="false">H1783/2_Girdiler!$B$17</f>
        <v>8.30141700590418</v>
      </c>
      <c r="J1783" s="16" t="n">
        <f aca="false">D1783+I1783</f>
        <v>22.9297444760379</v>
      </c>
    </row>
    <row r="1784" customFormat="false" ht="15" hidden="false" customHeight="false" outlineLevel="0" collapsed="false">
      <c r="A1784" s="0" t="n">
        <v>1772</v>
      </c>
      <c r="B1784" s="7" t="n">
        <v>0.971774</v>
      </c>
      <c r="C1784" s="7" t="n">
        <v>0.582473</v>
      </c>
      <c r="D1784" s="16" t="n">
        <f aca="false">LOGINV(B1784,$B$7,$C$7)</f>
        <v>39.2149157781322</v>
      </c>
      <c r="E1784" s="16" t="n">
        <f aca="false">LOGINV(C1784,$B$8,$C$8)</f>
        <v>124.915527806878</v>
      </c>
      <c r="F1784" s="16" t="n">
        <f aca="false">$B$5/100*E1784*2_Girdiler!$B$14*2_Girdiler!$B$15*2_Girdiler!$B$16</f>
        <v>3.14287467962105</v>
      </c>
      <c r="G1784" s="16" t="n">
        <f aca="false">MIN(MATCH(F1784,2_Girdiler!$B$20:$I$20,1),7)</f>
        <v>1</v>
      </c>
      <c r="H1784" s="16" t="n">
        <f aca="false">IF(F1784&gt;=40,2_Girdiler!$I$21+(F1784-40)*(2_Girdiler!$I$21-2_Girdiler!$H$21)/(2_Girdiler!$I$20-2_Girdiler!$H$20),INDEX(2_Girdiler!$B$21:$I$21,G1784)+(F1784-INDEX(2_Girdiler!$B$20:$I$20,G1784))*(INDEX(2_Girdiler!$B$21:$I$21,G1784+1)-INDEX(2_Girdiler!$B$21:$I$21,G1784))/(INDEX(2_Girdiler!$B$20:$I$20,G1784+1)-INDEX(2_Girdiler!$B$20:$I$20,G1784)))</f>
        <v>6.91432429516631</v>
      </c>
      <c r="I1784" s="16" t="n">
        <f aca="false">H1784/2_Girdiler!$B$17</f>
        <v>2.77016197723009</v>
      </c>
      <c r="J1784" s="16" t="n">
        <f aca="false">D1784+I1784</f>
        <v>41.9850777553623</v>
      </c>
    </row>
    <row r="1785" customFormat="false" ht="15" hidden="false" customHeight="false" outlineLevel="0" collapsed="false">
      <c r="A1785" s="0" t="n">
        <v>1773</v>
      </c>
      <c r="B1785" s="7" t="n">
        <v>0.909868</v>
      </c>
      <c r="C1785" s="7" t="n">
        <v>0.615039</v>
      </c>
      <c r="D1785" s="16" t="n">
        <f aca="false">LOGINV(B1785,$B$7,$C$7)</f>
        <v>28.5793382286772</v>
      </c>
      <c r="E1785" s="16" t="n">
        <f aca="false">LOGINV(C1785,$B$8,$C$8)</f>
        <v>131.897213710014</v>
      </c>
      <c r="F1785" s="16" t="n">
        <f aca="false">$B$5/100*E1785*2_Girdiler!$B$14*2_Girdiler!$B$15*2_Girdiler!$B$16</f>
        <v>3.31853389694396</v>
      </c>
      <c r="G1785" s="16" t="n">
        <f aca="false">MIN(MATCH(F1785,2_Girdiler!$B$20:$I$20,1),7)</f>
        <v>1</v>
      </c>
      <c r="H1785" s="16" t="n">
        <f aca="false">IF(F1785&gt;=40,2_Girdiler!$I$21+(F1785-40)*(2_Girdiler!$I$21-2_Girdiler!$H$21)/(2_Girdiler!$I$20-2_Girdiler!$H$20),INDEX(2_Girdiler!$B$21:$I$21,G1785)+(F1785-INDEX(2_Girdiler!$B$20:$I$20,G1785))*(INDEX(2_Girdiler!$B$21:$I$21,G1785+1)-INDEX(2_Girdiler!$B$21:$I$21,G1785))/(INDEX(2_Girdiler!$B$20:$I$20,G1785+1)-INDEX(2_Girdiler!$B$20:$I$20,G1785)))</f>
        <v>7.3007745732767</v>
      </c>
      <c r="I1785" s="16" t="n">
        <f aca="false">H1785/2_Girdiler!$B$17</f>
        <v>2.9249898130115</v>
      </c>
      <c r="J1785" s="16" t="n">
        <f aca="false">D1785+I1785</f>
        <v>31.5043280416887</v>
      </c>
    </row>
    <row r="1786" customFormat="false" ht="15" hidden="false" customHeight="false" outlineLevel="0" collapsed="false">
      <c r="A1786" s="0" t="n">
        <v>1774</v>
      </c>
      <c r="B1786" s="7" t="n">
        <v>0.569567</v>
      </c>
      <c r="C1786" s="7" t="n">
        <v>0.387457</v>
      </c>
      <c r="D1786" s="16" t="n">
        <f aca="false">LOGINV(B1786,$B$7,$C$7)</f>
        <v>14.9318505207246</v>
      </c>
      <c r="E1786" s="16" t="n">
        <f aca="false">LOGINV(C1786,$B$8,$C$8)</f>
        <v>90.7988234159924</v>
      </c>
      <c r="F1786" s="16" t="n">
        <f aca="false">$B$5/100*E1786*2_Girdiler!$B$14*2_Girdiler!$B$15*2_Girdiler!$B$16</f>
        <v>2.28449839714637</v>
      </c>
      <c r="G1786" s="16" t="n">
        <f aca="false">MIN(MATCH(F1786,2_Girdiler!$B$20:$I$20,1),7)</f>
        <v>1</v>
      </c>
      <c r="H1786" s="16" t="n">
        <f aca="false">IF(F1786&gt;=40,2_Girdiler!$I$21+(F1786-40)*(2_Girdiler!$I$21-2_Girdiler!$H$21)/(2_Girdiler!$I$20-2_Girdiler!$H$20),INDEX(2_Girdiler!$B$21:$I$21,G1786)+(F1786-INDEX(2_Girdiler!$B$20:$I$20,G1786))*(INDEX(2_Girdiler!$B$21:$I$21,G1786+1)-INDEX(2_Girdiler!$B$21:$I$21,G1786))/(INDEX(2_Girdiler!$B$20:$I$20,G1786+1)-INDEX(2_Girdiler!$B$20:$I$20,G1786)))</f>
        <v>5.02589647372201</v>
      </c>
      <c r="I1786" s="16" t="n">
        <f aca="false">H1786/2_Girdiler!$B$17</f>
        <v>2.0135803179976</v>
      </c>
      <c r="J1786" s="16" t="n">
        <f aca="false">D1786+I1786</f>
        <v>16.9454308387222</v>
      </c>
    </row>
    <row r="1787" customFormat="false" ht="15" hidden="false" customHeight="false" outlineLevel="0" collapsed="false">
      <c r="A1787" s="0" t="n">
        <v>1775</v>
      </c>
      <c r="B1787" s="7" t="n">
        <v>0.774068</v>
      </c>
      <c r="C1787" s="7" t="n">
        <v>0.161021</v>
      </c>
      <c r="D1787" s="16" t="n">
        <f aca="false">LOGINV(B1787,$B$7,$C$7)</f>
        <v>20.5968510352147</v>
      </c>
      <c r="E1787" s="16" t="n">
        <f aca="false">LOGINV(C1787,$B$8,$C$8)</f>
        <v>57.6280597603332</v>
      </c>
      <c r="F1787" s="16" t="n">
        <f aca="false">$B$5/100*E1787*2_Girdiler!$B$14*2_Girdiler!$B$15*2_Girdiler!$B$16</f>
        <v>1.44992198356998</v>
      </c>
      <c r="G1787" s="16" t="n">
        <f aca="false">MIN(MATCH(F1787,2_Girdiler!$B$20:$I$20,1),7)</f>
        <v>1</v>
      </c>
      <c r="H1787" s="16" t="n">
        <f aca="false">IF(F1787&gt;=40,2_Girdiler!$I$21+(F1787-40)*(2_Girdiler!$I$21-2_Girdiler!$H$21)/(2_Girdiler!$I$20-2_Girdiler!$H$20),INDEX(2_Girdiler!$B$21:$I$21,G1787)+(F1787-INDEX(2_Girdiler!$B$20:$I$20,G1787))*(INDEX(2_Girdiler!$B$21:$I$21,G1787+1)-INDEX(2_Girdiler!$B$21:$I$21,G1787))/(INDEX(2_Girdiler!$B$20:$I$20,G1787+1)-INDEX(2_Girdiler!$B$20:$I$20,G1787)))</f>
        <v>3.18982836385396</v>
      </c>
      <c r="I1787" s="16" t="n">
        <f aca="false">H1787/2_Girdiler!$B$17</f>
        <v>1.27797610731329</v>
      </c>
      <c r="J1787" s="16" t="n">
        <f aca="false">D1787+I1787</f>
        <v>21.874827142528</v>
      </c>
    </row>
    <row r="1788" customFormat="false" ht="15" hidden="false" customHeight="false" outlineLevel="0" collapsed="false">
      <c r="A1788" s="0" t="n">
        <v>1776</v>
      </c>
      <c r="B1788" s="7" t="n">
        <v>0.18526</v>
      </c>
      <c r="C1788" s="7" t="n">
        <v>0.652278</v>
      </c>
      <c r="D1788" s="16" t="n">
        <f aca="false">LOGINV(B1788,$B$7,$C$7)</f>
        <v>8.22064308344017</v>
      </c>
      <c r="E1788" s="16" t="n">
        <f aca="false">LOGINV(C1788,$B$8,$C$8)</f>
        <v>140.60127972981</v>
      </c>
      <c r="F1788" s="16" t="n">
        <f aca="false">$B$5/100*E1788*2_Girdiler!$B$14*2_Girdiler!$B$15*2_Girdiler!$B$16</f>
        <v>3.53752819800203</v>
      </c>
      <c r="G1788" s="16" t="n">
        <f aca="false">MIN(MATCH(F1788,2_Girdiler!$B$20:$I$20,1),7)</f>
        <v>1</v>
      </c>
      <c r="H1788" s="16" t="n">
        <f aca="false">IF(F1788&gt;=40,2_Girdiler!$I$21+(F1788-40)*(2_Girdiler!$I$21-2_Girdiler!$H$21)/(2_Girdiler!$I$20-2_Girdiler!$H$20),INDEX(2_Girdiler!$B$21:$I$21,G1788)+(F1788-INDEX(2_Girdiler!$B$20:$I$20,G1788))*(INDEX(2_Girdiler!$B$21:$I$21,G1788+1)-INDEX(2_Girdiler!$B$21:$I$21,G1788))/(INDEX(2_Girdiler!$B$20:$I$20,G1788+1)-INDEX(2_Girdiler!$B$20:$I$20,G1788)))</f>
        <v>7.78256203560447</v>
      </c>
      <c r="I1788" s="16" t="n">
        <f aca="false">H1788/2_Girdiler!$B$17</f>
        <v>3.11801363605948</v>
      </c>
      <c r="J1788" s="16" t="n">
        <f aca="false">D1788+I1788</f>
        <v>11.3386567194997</v>
      </c>
    </row>
    <row r="1789" customFormat="false" ht="15" hidden="false" customHeight="false" outlineLevel="0" collapsed="false">
      <c r="A1789" s="0" t="n">
        <v>1777</v>
      </c>
      <c r="B1789" s="7" t="n">
        <v>0.745053</v>
      </c>
      <c r="C1789" s="7" t="n">
        <v>0.084921</v>
      </c>
      <c r="D1789" s="16" t="n">
        <f aca="false">LOGINV(B1789,$B$7,$C$7)</f>
        <v>19.5529884224719</v>
      </c>
      <c r="E1789" s="16" t="n">
        <f aca="false">LOGINV(C1789,$B$8,$C$8)</f>
        <v>45.0216608303682</v>
      </c>
      <c r="F1789" s="16" t="n">
        <f aca="false">$B$5/100*E1789*2_Girdiler!$B$14*2_Girdiler!$B$15*2_Girdiler!$B$16</f>
        <v>1.13274498649206</v>
      </c>
      <c r="G1789" s="16" t="n">
        <f aca="false">MIN(MATCH(F1789,2_Girdiler!$B$20:$I$20,1),7)</f>
        <v>1</v>
      </c>
      <c r="H1789" s="16" t="n">
        <f aca="false">IF(F1789&gt;=40,2_Girdiler!$I$21+(F1789-40)*(2_Girdiler!$I$21-2_Girdiler!$H$21)/(2_Girdiler!$I$20-2_Girdiler!$H$20),INDEX(2_Girdiler!$B$21:$I$21,G1789)+(F1789-INDEX(2_Girdiler!$B$20:$I$20,G1789))*(INDEX(2_Girdiler!$B$21:$I$21,G1789+1)-INDEX(2_Girdiler!$B$21:$I$21,G1789))/(INDEX(2_Girdiler!$B$20:$I$20,G1789+1)-INDEX(2_Girdiler!$B$20:$I$20,G1789)))</f>
        <v>2.49203897028254</v>
      </c>
      <c r="I1789" s="16" t="n">
        <f aca="false">H1789/2_Girdiler!$B$17</f>
        <v>0.998413048991402</v>
      </c>
      <c r="J1789" s="16" t="n">
        <f aca="false">D1789+I1789</f>
        <v>20.5514014714633</v>
      </c>
    </row>
    <row r="1790" customFormat="false" ht="15" hidden="false" customHeight="false" outlineLevel="0" collapsed="false">
      <c r="A1790" s="0" t="n">
        <v>1778</v>
      </c>
      <c r="B1790" s="7" t="n">
        <v>0.992469</v>
      </c>
      <c r="C1790" s="7" t="n">
        <v>0.793317</v>
      </c>
      <c r="D1790" s="16" t="n">
        <f aca="false">LOGINV(B1790,$B$7,$C$7)</f>
        <v>52.4980078656813</v>
      </c>
      <c r="E1790" s="16" t="n">
        <f aca="false">LOGINV(C1790,$B$8,$C$8)</f>
        <v>185.163294505985</v>
      </c>
      <c r="F1790" s="16" t="n">
        <f aca="false">$B$5/100*E1790*2_Girdiler!$B$14*2_Girdiler!$B$15*2_Girdiler!$B$16</f>
        <v>4.65870848977057</v>
      </c>
      <c r="G1790" s="16" t="n">
        <f aca="false">MIN(MATCH(F1790,2_Girdiler!$B$20:$I$20,1),7)</f>
        <v>1</v>
      </c>
      <c r="H1790" s="16" t="n">
        <f aca="false">IF(F1790&gt;=40,2_Girdiler!$I$21+(F1790-40)*(2_Girdiler!$I$21-2_Girdiler!$H$21)/(2_Girdiler!$I$20-2_Girdiler!$H$20),INDEX(2_Girdiler!$B$21:$I$21,G1790)+(F1790-INDEX(2_Girdiler!$B$20:$I$20,G1790))*(INDEX(2_Girdiler!$B$21:$I$21,G1790+1)-INDEX(2_Girdiler!$B$21:$I$21,G1790))/(INDEX(2_Girdiler!$B$20:$I$20,G1790+1)-INDEX(2_Girdiler!$B$20:$I$20,G1790)))</f>
        <v>10.2491586774953</v>
      </c>
      <c r="I1790" s="16" t="n">
        <f aca="false">H1790/2_Girdiler!$B$17</f>
        <v>4.10623344450932</v>
      </c>
      <c r="J1790" s="16" t="n">
        <f aca="false">D1790+I1790</f>
        <v>56.6042413101907</v>
      </c>
    </row>
    <row r="1791" customFormat="false" ht="15" hidden="false" customHeight="false" outlineLevel="0" collapsed="false">
      <c r="A1791" s="0" t="n">
        <v>1779</v>
      </c>
      <c r="B1791" s="7" t="n">
        <v>0.217397</v>
      </c>
      <c r="C1791" s="7" t="n">
        <v>0.763483</v>
      </c>
      <c r="D1791" s="16" t="n">
        <f aca="false">LOGINV(B1791,$B$7,$C$7)</f>
        <v>8.76233611669058</v>
      </c>
      <c r="E1791" s="16" t="n">
        <f aca="false">LOGINV(C1791,$B$8,$C$8)</f>
        <v>173.540053972467</v>
      </c>
      <c r="F1791" s="16" t="n">
        <f aca="false">$B$5/100*E1791*2_Girdiler!$B$14*2_Girdiler!$B$15*2_Girdiler!$B$16</f>
        <v>4.36626775794726</v>
      </c>
      <c r="G1791" s="16" t="n">
        <f aca="false">MIN(MATCH(F1791,2_Girdiler!$B$20:$I$20,1),7)</f>
        <v>1</v>
      </c>
      <c r="H1791" s="16" t="n">
        <f aca="false">IF(F1791&gt;=40,2_Girdiler!$I$21+(F1791-40)*(2_Girdiler!$I$21-2_Girdiler!$H$21)/(2_Girdiler!$I$20-2_Girdiler!$H$20),INDEX(2_Girdiler!$B$21:$I$21,G1791)+(F1791-INDEX(2_Girdiler!$B$20:$I$20,G1791))*(INDEX(2_Girdiler!$B$21:$I$21,G1791+1)-INDEX(2_Girdiler!$B$21:$I$21,G1791))/(INDEX(2_Girdiler!$B$20:$I$20,G1791+1)-INDEX(2_Girdiler!$B$20:$I$20,G1791)))</f>
        <v>9.60578906748397</v>
      </c>
      <c r="I1791" s="16" t="n">
        <f aca="false">H1791/2_Girdiler!$B$17</f>
        <v>3.84847318408813</v>
      </c>
      <c r="J1791" s="16" t="n">
        <f aca="false">D1791+I1791</f>
        <v>12.6108093007787</v>
      </c>
    </row>
    <row r="1792" customFormat="false" ht="15" hidden="false" customHeight="false" outlineLevel="0" collapsed="false">
      <c r="A1792" s="0" t="n">
        <v>1780</v>
      </c>
      <c r="B1792" s="7" t="n">
        <v>0.158125</v>
      </c>
      <c r="C1792" s="7" t="n">
        <v>0.781599</v>
      </c>
      <c r="D1792" s="16" t="n">
        <f aca="false">LOGINV(B1792,$B$7,$C$7)</f>
        <v>7.74600459240247</v>
      </c>
      <c r="E1792" s="16" t="n">
        <f aca="false">LOGINV(C1792,$B$8,$C$8)</f>
        <v>180.399349817182</v>
      </c>
      <c r="F1792" s="16" t="n">
        <f aca="false">$B$5/100*E1792*2_Girdiler!$B$14*2_Girdiler!$B$15*2_Girdiler!$B$16</f>
        <v>4.53884764140029</v>
      </c>
      <c r="G1792" s="16" t="n">
        <f aca="false">MIN(MATCH(F1792,2_Girdiler!$B$20:$I$20,1),7)</f>
        <v>1</v>
      </c>
      <c r="H1792" s="16" t="n">
        <f aca="false">IF(F1792&gt;=40,2_Girdiler!$I$21+(F1792-40)*(2_Girdiler!$I$21-2_Girdiler!$H$21)/(2_Girdiler!$I$20-2_Girdiler!$H$20),INDEX(2_Girdiler!$B$21:$I$21,G1792)+(F1792-INDEX(2_Girdiler!$B$20:$I$20,G1792))*(INDEX(2_Girdiler!$B$21:$I$21,G1792+1)-INDEX(2_Girdiler!$B$21:$I$21,G1792))/(INDEX(2_Girdiler!$B$20:$I$20,G1792+1)-INDEX(2_Girdiler!$B$20:$I$20,G1792)))</f>
        <v>9.98546481108064</v>
      </c>
      <c r="I1792" s="16" t="n">
        <f aca="false">H1792/2_Girdiler!$B$17</f>
        <v>4.00058686341372</v>
      </c>
      <c r="J1792" s="16" t="n">
        <f aca="false">D1792+I1792</f>
        <v>11.7465914558162</v>
      </c>
    </row>
    <row r="1793" customFormat="false" ht="15" hidden="false" customHeight="false" outlineLevel="0" collapsed="false">
      <c r="A1793" s="0" t="n">
        <v>1781</v>
      </c>
      <c r="B1793" s="7" t="n">
        <v>0.293438</v>
      </c>
      <c r="C1793" s="7" t="n">
        <v>0.198497</v>
      </c>
      <c r="D1793" s="16" t="n">
        <f aca="false">LOGINV(B1793,$B$7,$C$7)</f>
        <v>10.0034127469835</v>
      </c>
      <c r="E1793" s="16" t="n">
        <f aca="false">LOGINV(C1793,$B$8,$C$8)</f>
        <v>63.2116930497223</v>
      </c>
      <c r="F1793" s="16" t="n">
        <f aca="false">$B$5/100*E1793*2_Girdiler!$B$14*2_Girdiler!$B$15*2_Girdiler!$B$16</f>
        <v>1.59040619713101</v>
      </c>
      <c r="G1793" s="16" t="n">
        <f aca="false">MIN(MATCH(F1793,2_Girdiler!$B$20:$I$20,1),7)</f>
        <v>1</v>
      </c>
      <c r="H1793" s="16" t="n">
        <f aca="false">IF(F1793&gt;=40,2_Girdiler!$I$21+(F1793-40)*(2_Girdiler!$I$21-2_Girdiler!$H$21)/(2_Girdiler!$I$20-2_Girdiler!$H$20),INDEX(2_Girdiler!$B$21:$I$21,G1793)+(F1793-INDEX(2_Girdiler!$B$20:$I$20,G1793))*(INDEX(2_Girdiler!$B$21:$I$21,G1793+1)-INDEX(2_Girdiler!$B$21:$I$21,G1793))/(INDEX(2_Girdiler!$B$20:$I$20,G1793+1)-INDEX(2_Girdiler!$B$20:$I$20,G1793)))</f>
        <v>3.49889363368823</v>
      </c>
      <c r="I1793" s="16" t="n">
        <f aca="false">H1793/2_Girdiler!$B$17</f>
        <v>1.40180033400971</v>
      </c>
      <c r="J1793" s="16" t="n">
        <f aca="false">D1793+I1793</f>
        <v>11.4052130809932</v>
      </c>
    </row>
    <row r="1794" customFormat="false" ht="15" hidden="false" customHeight="false" outlineLevel="0" collapsed="false">
      <c r="A1794" s="0" t="n">
        <v>1782</v>
      </c>
      <c r="B1794" s="7" t="n">
        <v>0.373481</v>
      </c>
      <c r="C1794" s="7" t="n">
        <v>0.583201</v>
      </c>
      <c r="D1794" s="16" t="n">
        <f aca="false">LOGINV(B1794,$B$7,$C$7)</f>
        <v>11.3130409245138</v>
      </c>
      <c r="E1794" s="16" t="n">
        <f aca="false">LOGINV(C1794,$B$8,$C$8)</f>
        <v>125.066013404539</v>
      </c>
      <c r="F1794" s="16" t="n">
        <f aca="false">$B$5/100*E1794*2_Girdiler!$B$14*2_Girdiler!$B$15*2_Girdiler!$B$16</f>
        <v>3.14666089725819</v>
      </c>
      <c r="G1794" s="16" t="n">
        <f aca="false">MIN(MATCH(F1794,2_Girdiler!$B$20:$I$20,1),7)</f>
        <v>1</v>
      </c>
      <c r="H1794" s="16" t="n">
        <f aca="false">IF(F1794&gt;=40,2_Girdiler!$I$21+(F1794-40)*(2_Girdiler!$I$21-2_Girdiler!$H$21)/(2_Girdiler!$I$20-2_Girdiler!$H$20),INDEX(2_Girdiler!$B$21:$I$21,G1794)+(F1794-INDEX(2_Girdiler!$B$20:$I$20,G1794))*(INDEX(2_Girdiler!$B$21:$I$21,G1794+1)-INDEX(2_Girdiler!$B$21:$I$21,G1794))/(INDEX(2_Girdiler!$B$20:$I$20,G1794+1)-INDEX(2_Girdiler!$B$20:$I$20,G1794)))</f>
        <v>6.92265397396803</v>
      </c>
      <c r="I1794" s="16" t="n">
        <f aca="false">H1794/2_Girdiler!$B$17</f>
        <v>2.77349918828847</v>
      </c>
      <c r="J1794" s="16" t="n">
        <f aca="false">D1794+I1794</f>
        <v>14.0865401128023</v>
      </c>
    </row>
    <row r="1795" customFormat="false" ht="15" hidden="false" customHeight="false" outlineLevel="0" collapsed="false">
      <c r="A1795" s="0" t="n">
        <v>1783</v>
      </c>
      <c r="B1795" s="7" t="n">
        <v>0.587102</v>
      </c>
      <c r="C1795" s="7" t="n">
        <v>0.351766</v>
      </c>
      <c r="D1795" s="16" t="n">
        <f aca="false">LOGINV(B1795,$B$7,$C$7)</f>
        <v>15.3096261319561</v>
      </c>
      <c r="E1795" s="16" t="n">
        <f aca="false">LOGINV(C1795,$B$8,$C$8)</f>
        <v>85.4199391977967</v>
      </c>
      <c r="F1795" s="16" t="n">
        <f aca="false">$B$5/100*E1795*2_Girdiler!$B$14*2_Girdiler!$B$15*2_Girdiler!$B$16</f>
        <v>2.14916567021657</v>
      </c>
      <c r="G1795" s="16" t="n">
        <f aca="false">MIN(MATCH(F1795,2_Girdiler!$B$20:$I$20,1),7)</f>
        <v>1</v>
      </c>
      <c r="H1795" s="16" t="n">
        <f aca="false">IF(F1795&gt;=40,2_Girdiler!$I$21+(F1795-40)*(2_Girdiler!$I$21-2_Girdiler!$H$21)/(2_Girdiler!$I$20-2_Girdiler!$H$20),INDEX(2_Girdiler!$B$21:$I$21,G1795)+(F1795-INDEX(2_Girdiler!$B$20:$I$20,G1795))*(INDEX(2_Girdiler!$B$21:$I$21,G1795+1)-INDEX(2_Girdiler!$B$21:$I$21,G1795))/(INDEX(2_Girdiler!$B$20:$I$20,G1795+1)-INDEX(2_Girdiler!$B$20:$I$20,G1795)))</f>
        <v>4.72816447447644</v>
      </c>
      <c r="I1795" s="16" t="n">
        <f aca="false">H1795/2_Girdiler!$B$17</f>
        <v>1.8942966644537</v>
      </c>
      <c r="J1795" s="16" t="n">
        <f aca="false">D1795+I1795</f>
        <v>17.2039227964098</v>
      </c>
    </row>
    <row r="1796" customFormat="false" ht="15" hidden="false" customHeight="false" outlineLevel="0" collapsed="false">
      <c r="A1796" s="0" t="n">
        <v>1784</v>
      </c>
      <c r="B1796" s="7" t="n">
        <v>0.740882</v>
      </c>
      <c r="C1796" s="7" t="n">
        <v>0.477141</v>
      </c>
      <c r="D1796" s="16" t="n">
        <f aca="false">LOGINV(B1796,$B$7,$C$7)</f>
        <v>19.4125102464837</v>
      </c>
      <c r="E1796" s="16" t="n">
        <f aca="false">LOGINV(C1796,$B$8,$C$8)</f>
        <v>105.237774510955</v>
      </c>
      <c r="F1796" s="16" t="n">
        <f aca="false">$B$5/100*E1796*2_Girdiler!$B$14*2_Girdiler!$B$15*2_Girdiler!$B$16</f>
        <v>2.64778240669562</v>
      </c>
      <c r="G1796" s="16" t="n">
        <f aca="false">MIN(MATCH(F1796,2_Girdiler!$B$20:$I$20,1),7)</f>
        <v>1</v>
      </c>
      <c r="H1796" s="16" t="n">
        <f aca="false">IF(F1796&gt;=40,2_Girdiler!$I$21+(F1796-40)*(2_Girdiler!$I$21-2_Girdiler!$H$21)/(2_Girdiler!$I$20-2_Girdiler!$H$20),INDEX(2_Girdiler!$B$21:$I$21,G1796)+(F1796-INDEX(2_Girdiler!$B$20:$I$20,G1796))*(INDEX(2_Girdiler!$B$21:$I$21,G1796+1)-INDEX(2_Girdiler!$B$21:$I$21,G1796))/(INDEX(2_Girdiler!$B$20:$I$20,G1796+1)-INDEX(2_Girdiler!$B$20:$I$20,G1796)))</f>
        <v>5.82512129473036</v>
      </c>
      <c r="I1796" s="16" t="n">
        <f aca="false">H1796/2_Girdiler!$B$17</f>
        <v>2.33378257000415</v>
      </c>
      <c r="J1796" s="16" t="n">
        <f aca="false">D1796+I1796</f>
        <v>21.7462928164878</v>
      </c>
    </row>
    <row r="1797" customFormat="false" ht="15" hidden="false" customHeight="false" outlineLevel="0" collapsed="false">
      <c r="A1797" s="0" t="n">
        <v>1785</v>
      </c>
      <c r="B1797" s="7" t="n">
        <v>0.439105</v>
      </c>
      <c r="C1797" s="7" t="n">
        <v>0.680814</v>
      </c>
      <c r="D1797" s="16" t="n">
        <f aca="false">LOGINV(B1797,$B$7,$C$7)</f>
        <v>12.4333791186163</v>
      </c>
      <c r="E1797" s="16" t="n">
        <f aca="false">LOGINV(C1797,$B$8,$C$8)</f>
        <v>147.909223909505</v>
      </c>
      <c r="F1797" s="16" t="n">
        <f aca="false">$B$5/100*E1797*2_Girdiler!$B$14*2_Girdiler!$B$15*2_Girdiler!$B$16</f>
        <v>3.72139607356316</v>
      </c>
      <c r="G1797" s="16" t="n">
        <f aca="false">MIN(MATCH(F1797,2_Girdiler!$B$20:$I$20,1),7)</f>
        <v>1</v>
      </c>
      <c r="H1797" s="16" t="n">
        <f aca="false">IF(F1797&gt;=40,2_Girdiler!$I$21+(F1797-40)*(2_Girdiler!$I$21-2_Girdiler!$H$21)/(2_Girdiler!$I$20-2_Girdiler!$H$20),INDEX(2_Girdiler!$B$21:$I$21,G1797)+(F1797-INDEX(2_Girdiler!$B$20:$I$20,G1797))*(INDEX(2_Girdiler!$B$21:$I$21,G1797+1)-INDEX(2_Girdiler!$B$21:$I$21,G1797))/(INDEX(2_Girdiler!$B$20:$I$20,G1797+1)-INDEX(2_Girdiler!$B$20:$I$20,G1797)))</f>
        <v>8.18707136183895</v>
      </c>
      <c r="I1797" s="16" t="n">
        <f aca="false">H1797/2_Girdiler!$B$17</f>
        <v>3.28007666740342</v>
      </c>
      <c r="J1797" s="16" t="n">
        <f aca="false">D1797+I1797</f>
        <v>15.7134557860198</v>
      </c>
    </row>
    <row r="1798" customFormat="false" ht="15" hidden="false" customHeight="false" outlineLevel="0" collapsed="false">
      <c r="A1798" s="0" t="n">
        <v>1786</v>
      </c>
      <c r="B1798" s="7" t="n">
        <v>0.713529</v>
      </c>
      <c r="C1798" s="7" t="n">
        <v>0.975</v>
      </c>
      <c r="D1798" s="16" t="n">
        <f aca="false">LOGINV(B1798,$B$7,$C$7)</f>
        <v>18.5416535108988</v>
      </c>
      <c r="E1798" s="16" t="n">
        <f aca="false">LOGINV(C1798,$B$8,$C$8)</f>
        <v>386.984950140092</v>
      </c>
      <c r="F1798" s="16" t="n">
        <f aca="false">$B$5/100*E1798*2_Girdiler!$B$14*2_Girdiler!$B$15*2_Girdiler!$B$16</f>
        <v>9.7365413455247</v>
      </c>
      <c r="G1798" s="16" t="n">
        <f aca="false">MIN(MATCH(F1798,2_Girdiler!$B$20:$I$20,1),7)</f>
        <v>2</v>
      </c>
      <c r="H1798" s="16" t="n">
        <f aca="false">IF(F1798&gt;=40,2_Girdiler!$I$21+(F1798-40)*(2_Girdiler!$I$21-2_Girdiler!$H$21)/(2_Girdiler!$I$20-2_Girdiler!$H$20),INDEX(2_Girdiler!$B$21:$I$21,G1798)+(F1798-INDEX(2_Girdiler!$B$20:$I$20,G1798))*(INDEX(2_Girdiler!$B$21:$I$21,G1798+1)-INDEX(2_Girdiler!$B$21:$I$21,G1798))/(INDEX(2_Girdiler!$B$20:$I$20,G1798+1)-INDEX(2_Girdiler!$B$20:$I$20,G1798)))</f>
        <v>18.5784661528395</v>
      </c>
      <c r="I1798" s="16" t="n">
        <f aca="false">H1798/2_Girdiler!$B$17</f>
        <v>7.44329573431071</v>
      </c>
      <c r="J1798" s="16" t="n">
        <f aca="false">D1798+I1798</f>
        <v>25.9849492452095</v>
      </c>
    </row>
    <row r="1799" customFormat="false" ht="15" hidden="false" customHeight="false" outlineLevel="0" collapsed="false">
      <c r="A1799" s="0" t="n">
        <v>1787</v>
      </c>
      <c r="B1799" s="7" t="n">
        <v>0.065076</v>
      </c>
      <c r="C1799" s="7" t="n">
        <v>0.962163</v>
      </c>
      <c r="D1799" s="16" t="n">
        <f aca="false">LOGINV(B1799,$B$7,$C$7)</f>
        <v>5.82508481714095</v>
      </c>
      <c r="E1799" s="16" t="n">
        <f aca="false">LOGINV(C1799,$B$8,$C$8)</f>
        <v>343.733918653998</v>
      </c>
      <c r="F1799" s="16" t="n">
        <f aca="false">$B$5/100*E1799*2_Girdiler!$B$14*2_Girdiler!$B$15*2_Girdiler!$B$16</f>
        <v>8.64834539333459</v>
      </c>
      <c r="G1799" s="16" t="n">
        <f aca="false">MIN(MATCH(F1799,2_Girdiler!$B$20:$I$20,1),7)</f>
        <v>2</v>
      </c>
      <c r="H1799" s="16" t="n">
        <f aca="false">IF(F1799&gt;=40,2_Girdiler!$I$21+(F1799-40)*(2_Girdiler!$I$21-2_Girdiler!$H$21)/(2_Girdiler!$I$20-2_Girdiler!$H$20),INDEX(2_Girdiler!$B$21:$I$21,G1799)+(F1799-INDEX(2_Girdiler!$B$20:$I$20,G1799))*(INDEX(2_Girdiler!$B$21:$I$21,G1799+1)-INDEX(2_Girdiler!$B$21:$I$21,G1799))/(INDEX(2_Girdiler!$B$20:$I$20,G1799+1)-INDEX(2_Girdiler!$B$20:$I$20,G1799)))</f>
        <v>16.8373526293354</v>
      </c>
      <c r="I1799" s="16" t="n">
        <f aca="false">H1799/2_Girdiler!$B$17</f>
        <v>6.74573422649653</v>
      </c>
      <c r="J1799" s="16" t="n">
        <f aca="false">D1799+I1799</f>
        <v>12.5708190436375</v>
      </c>
    </row>
    <row r="1800" customFormat="false" ht="15" hidden="false" customHeight="false" outlineLevel="0" collapsed="false">
      <c r="A1800" s="0" t="n">
        <v>1788</v>
      </c>
      <c r="B1800" s="7" t="n">
        <v>0.21659</v>
      </c>
      <c r="C1800" s="7" t="n">
        <v>0.12215</v>
      </c>
      <c r="D1800" s="16" t="n">
        <f aca="false">LOGINV(B1800,$B$7,$C$7)</f>
        <v>8.7489288425628</v>
      </c>
      <c r="E1800" s="16" t="n">
        <f aca="false">LOGINV(C1800,$B$8,$C$8)</f>
        <v>51.5045184391058</v>
      </c>
      <c r="F1800" s="16" t="n">
        <f aca="false">$B$5/100*E1800*2_Girdiler!$B$14*2_Girdiler!$B$15*2_Girdiler!$B$16</f>
        <v>1.2958536839279</v>
      </c>
      <c r="G1800" s="16" t="n">
        <f aca="false">MIN(MATCH(F1800,2_Girdiler!$B$20:$I$20,1),7)</f>
        <v>1</v>
      </c>
      <c r="H1800" s="16" t="n">
        <f aca="false">IF(F1800&gt;=40,2_Girdiler!$I$21+(F1800-40)*(2_Girdiler!$I$21-2_Girdiler!$H$21)/(2_Girdiler!$I$20-2_Girdiler!$H$20),INDEX(2_Girdiler!$B$21:$I$21,G1800)+(F1800-INDEX(2_Girdiler!$B$20:$I$20,G1800))*(INDEX(2_Girdiler!$B$21:$I$21,G1800+1)-INDEX(2_Girdiler!$B$21:$I$21,G1800))/(INDEX(2_Girdiler!$B$20:$I$20,G1800+1)-INDEX(2_Girdiler!$B$20:$I$20,G1800)))</f>
        <v>2.85087810464138</v>
      </c>
      <c r="I1800" s="16" t="n">
        <f aca="false">H1800/2_Girdiler!$B$17</f>
        <v>1.14217872782107</v>
      </c>
      <c r="J1800" s="16" t="n">
        <f aca="false">D1800+I1800</f>
        <v>9.89110757038387</v>
      </c>
    </row>
    <row r="1801" customFormat="false" ht="15" hidden="false" customHeight="false" outlineLevel="0" collapsed="false">
      <c r="A1801" s="0" t="n">
        <v>1789</v>
      </c>
      <c r="B1801" s="7" t="n">
        <v>0.665869</v>
      </c>
      <c r="C1801" s="7" t="n">
        <v>0.242132</v>
      </c>
      <c r="D1801" s="16" t="n">
        <f aca="false">LOGINV(B1801,$B$7,$C$7)</f>
        <v>17.1957996334342</v>
      </c>
      <c r="E1801" s="16" t="n">
        <f aca="false">LOGINV(C1801,$B$8,$C$8)</f>
        <v>69.5278258536054</v>
      </c>
      <c r="F1801" s="16" t="n">
        <f aca="false">$B$5/100*E1801*2_Girdiler!$B$14*2_Girdiler!$B$15*2_Girdiler!$B$16</f>
        <v>1.74932009847671</v>
      </c>
      <c r="G1801" s="16" t="n">
        <f aca="false">MIN(MATCH(F1801,2_Girdiler!$B$20:$I$20,1),7)</f>
        <v>1</v>
      </c>
      <c r="H1801" s="16" t="n">
        <f aca="false">IF(F1801&gt;=40,2_Girdiler!$I$21+(F1801-40)*(2_Girdiler!$I$21-2_Girdiler!$H$21)/(2_Girdiler!$I$20-2_Girdiler!$H$20),INDEX(2_Girdiler!$B$21:$I$21,G1801)+(F1801-INDEX(2_Girdiler!$B$20:$I$20,G1801))*(INDEX(2_Girdiler!$B$21:$I$21,G1801+1)-INDEX(2_Girdiler!$B$21:$I$21,G1801))/(INDEX(2_Girdiler!$B$20:$I$20,G1801+1)-INDEX(2_Girdiler!$B$20:$I$20,G1801)))</f>
        <v>3.84850421664876</v>
      </c>
      <c r="I1801" s="16" t="n">
        <f aca="false">H1801/2_Girdiler!$B$17</f>
        <v>1.54186867654197</v>
      </c>
      <c r="J1801" s="16" t="n">
        <f aca="false">D1801+I1801</f>
        <v>18.7376683099762</v>
      </c>
    </row>
    <row r="1802" customFormat="false" ht="15" hidden="false" customHeight="false" outlineLevel="0" collapsed="false">
      <c r="A1802" s="0" t="n">
        <v>1790</v>
      </c>
      <c r="B1802" s="7" t="n">
        <v>0.649932</v>
      </c>
      <c r="C1802" s="7" t="n">
        <v>0.449741</v>
      </c>
      <c r="D1802" s="16" t="n">
        <f aca="false">LOGINV(B1802,$B$7,$C$7)</f>
        <v>16.7848266191238</v>
      </c>
      <c r="E1802" s="16" t="n">
        <f aca="false">LOGINV(C1802,$B$8,$C$8)</f>
        <v>100.654340832286</v>
      </c>
      <c r="F1802" s="16" t="n">
        <f aca="false">$B$5/100*E1802*2_Girdiler!$B$14*2_Girdiler!$B$15*2_Girdiler!$B$16</f>
        <v>2.53246321534031</v>
      </c>
      <c r="G1802" s="16" t="n">
        <f aca="false">MIN(MATCH(F1802,2_Girdiler!$B$20:$I$20,1),7)</f>
        <v>1</v>
      </c>
      <c r="H1802" s="16" t="n">
        <f aca="false">IF(F1802&gt;=40,2_Girdiler!$I$21+(F1802-40)*(2_Girdiler!$I$21-2_Girdiler!$H$21)/(2_Girdiler!$I$20-2_Girdiler!$H$20),INDEX(2_Girdiler!$B$21:$I$21,G1802)+(F1802-INDEX(2_Girdiler!$B$20:$I$20,G1802))*(INDEX(2_Girdiler!$B$21:$I$21,G1802+1)-INDEX(2_Girdiler!$B$21:$I$21,G1802))/(INDEX(2_Girdiler!$B$20:$I$20,G1802+1)-INDEX(2_Girdiler!$B$20:$I$20,G1802)))</f>
        <v>5.57141907374869</v>
      </c>
      <c r="I1802" s="16" t="n">
        <f aca="false">H1802/2_Girdiler!$B$17</f>
        <v>2.23213905198265</v>
      </c>
      <c r="J1802" s="16" t="n">
        <f aca="false">D1802+I1802</f>
        <v>19.0169656711064</v>
      </c>
    </row>
    <row r="1803" customFormat="false" ht="15" hidden="false" customHeight="false" outlineLevel="0" collapsed="false">
      <c r="A1803" s="0" t="n">
        <v>1791</v>
      </c>
      <c r="B1803" s="7" t="n">
        <v>0.972701</v>
      </c>
      <c r="C1803" s="7" t="n">
        <v>0.769459</v>
      </c>
      <c r="D1803" s="16" t="n">
        <f aca="false">LOGINV(B1803,$B$7,$C$7)</f>
        <v>39.5338460706546</v>
      </c>
      <c r="E1803" s="16" t="n">
        <f aca="false">LOGINV(C1803,$B$8,$C$8)</f>
        <v>175.739960058626</v>
      </c>
      <c r="F1803" s="16" t="n">
        <f aca="false">$B$5/100*E1803*2_Girdiler!$B$14*2_Girdiler!$B$15*2_Girdiler!$B$16</f>
        <v>4.42161739507503</v>
      </c>
      <c r="G1803" s="16" t="n">
        <f aca="false">MIN(MATCH(F1803,2_Girdiler!$B$20:$I$20,1),7)</f>
        <v>1</v>
      </c>
      <c r="H1803" s="16" t="n">
        <f aca="false">IF(F1803&gt;=40,2_Girdiler!$I$21+(F1803-40)*(2_Girdiler!$I$21-2_Girdiler!$H$21)/(2_Girdiler!$I$20-2_Girdiler!$H$20),INDEX(2_Girdiler!$B$21:$I$21,G1803)+(F1803-INDEX(2_Girdiler!$B$20:$I$20,G1803))*(INDEX(2_Girdiler!$B$21:$I$21,G1803+1)-INDEX(2_Girdiler!$B$21:$I$21,G1803))/(INDEX(2_Girdiler!$B$20:$I$20,G1803+1)-INDEX(2_Girdiler!$B$20:$I$20,G1803)))</f>
        <v>9.72755826916507</v>
      </c>
      <c r="I1803" s="16" t="n">
        <f aca="false">H1803/2_Girdiler!$B$17</f>
        <v>3.89725892194113</v>
      </c>
      <c r="J1803" s="16" t="n">
        <f aca="false">D1803+I1803</f>
        <v>43.4311049925957</v>
      </c>
    </row>
    <row r="1804" customFormat="false" ht="15" hidden="false" customHeight="false" outlineLevel="0" collapsed="false">
      <c r="A1804" s="0" t="n">
        <v>1792</v>
      </c>
      <c r="B1804" s="7" t="n">
        <v>0.451958</v>
      </c>
      <c r="C1804" s="7" t="n">
        <v>0.671537</v>
      </c>
      <c r="D1804" s="16" t="n">
        <f aca="false">LOGINV(B1804,$B$7,$C$7)</f>
        <v>12.6608291948782</v>
      </c>
      <c r="E1804" s="16" t="n">
        <f aca="false">LOGINV(C1804,$B$8,$C$8)</f>
        <v>145.464950795539</v>
      </c>
      <c r="F1804" s="16" t="n">
        <f aca="false">$B$5/100*E1804*2_Girdiler!$B$14*2_Girdiler!$B$15*2_Girdiler!$B$16</f>
        <v>3.65989816201576</v>
      </c>
      <c r="G1804" s="16" t="n">
        <f aca="false">MIN(MATCH(F1804,2_Girdiler!$B$20:$I$20,1),7)</f>
        <v>1</v>
      </c>
      <c r="H1804" s="16" t="n">
        <f aca="false">IF(F1804&gt;=40,2_Girdiler!$I$21+(F1804-40)*(2_Girdiler!$I$21-2_Girdiler!$H$21)/(2_Girdiler!$I$20-2_Girdiler!$H$20),INDEX(2_Girdiler!$B$21:$I$21,G1804)+(F1804-INDEX(2_Girdiler!$B$20:$I$20,G1804))*(INDEX(2_Girdiler!$B$21:$I$21,G1804+1)-INDEX(2_Girdiler!$B$21:$I$21,G1804))/(INDEX(2_Girdiler!$B$20:$I$20,G1804+1)-INDEX(2_Girdiler!$B$20:$I$20,G1804)))</f>
        <v>8.05177595643467</v>
      </c>
      <c r="I1804" s="16" t="n">
        <f aca="false">H1804/2_Girdiler!$B$17</f>
        <v>3.22587177741774</v>
      </c>
      <c r="J1804" s="16" t="n">
        <f aca="false">D1804+I1804</f>
        <v>15.8867009722959</v>
      </c>
    </row>
    <row r="1805" customFormat="false" ht="15" hidden="false" customHeight="false" outlineLevel="0" collapsed="false">
      <c r="A1805" s="0" t="n">
        <v>1793</v>
      </c>
      <c r="B1805" s="7" t="n">
        <v>0.046134</v>
      </c>
      <c r="C1805" s="7" t="n">
        <v>0.522649</v>
      </c>
      <c r="D1805" s="16" t="n">
        <f aca="false">LOGINV(B1805,$B$7,$C$7)</f>
        <v>5.29830682710482</v>
      </c>
      <c r="E1805" s="16" t="n">
        <f aca="false">LOGINV(C1805,$B$8,$C$8)</f>
        <v>113.283725975007</v>
      </c>
      <c r="F1805" s="16" t="n">
        <f aca="false">$B$5/100*E1805*2_Girdiler!$B$14*2_Girdiler!$B$15*2_Girdiler!$B$16</f>
        <v>2.85021854553118</v>
      </c>
      <c r="G1805" s="16" t="n">
        <f aca="false">MIN(MATCH(F1805,2_Girdiler!$B$20:$I$20,1),7)</f>
        <v>1</v>
      </c>
      <c r="H1805" s="16" t="n">
        <f aca="false">IF(F1805&gt;=40,2_Girdiler!$I$21+(F1805-40)*(2_Girdiler!$I$21-2_Girdiler!$H$21)/(2_Girdiler!$I$20-2_Girdiler!$H$20),INDEX(2_Girdiler!$B$21:$I$21,G1805)+(F1805-INDEX(2_Girdiler!$B$20:$I$20,G1805))*(INDEX(2_Girdiler!$B$21:$I$21,G1805+1)-INDEX(2_Girdiler!$B$21:$I$21,G1805))/(INDEX(2_Girdiler!$B$20:$I$20,G1805+1)-INDEX(2_Girdiler!$B$20:$I$20,G1805)))</f>
        <v>6.27048080016859</v>
      </c>
      <c r="I1805" s="16" t="n">
        <f aca="false">H1805/2_Girdiler!$B$17</f>
        <v>2.5122118590419</v>
      </c>
      <c r="J1805" s="16" t="n">
        <f aca="false">D1805+I1805</f>
        <v>7.81051868614672</v>
      </c>
    </row>
    <row r="1806" customFormat="false" ht="15" hidden="false" customHeight="false" outlineLevel="0" collapsed="false">
      <c r="A1806" s="0" t="n">
        <v>1794</v>
      </c>
      <c r="B1806" s="7" t="n">
        <v>0.818724</v>
      </c>
      <c r="C1806" s="7" t="n">
        <v>0.504762</v>
      </c>
      <c r="D1806" s="16" t="n">
        <f aca="false">LOGINV(B1806,$B$7,$C$7)</f>
        <v>22.4956054515304</v>
      </c>
      <c r="E1806" s="16" t="n">
        <f aca="false">LOGINV(C1806,$B$8,$C$8)</f>
        <v>110.049946269981</v>
      </c>
      <c r="F1806" s="16" t="n">
        <f aca="false">$B$5/100*E1806*2_Girdiler!$B$14*2_Girdiler!$B$15*2_Girdiler!$B$16</f>
        <v>2.76885664815271</v>
      </c>
      <c r="G1806" s="16" t="n">
        <f aca="false">MIN(MATCH(F1806,2_Girdiler!$B$20:$I$20,1),7)</f>
        <v>1</v>
      </c>
      <c r="H1806" s="16" t="n">
        <f aca="false">IF(F1806&gt;=40,2_Girdiler!$I$21+(F1806-40)*(2_Girdiler!$I$21-2_Girdiler!$H$21)/(2_Girdiler!$I$20-2_Girdiler!$H$20),INDEX(2_Girdiler!$B$21:$I$21,G1806)+(F1806-INDEX(2_Girdiler!$B$20:$I$20,G1806))*(INDEX(2_Girdiler!$B$21:$I$21,G1806+1)-INDEX(2_Girdiler!$B$21:$I$21,G1806))/(INDEX(2_Girdiler!$B$20:$I$20,G1806+1)-INDEX(2_Girdiler!$B$20:$I$20,G1806)))</f>
        <v>6.09148462593596</v>
      </c>
      <c r="I1806" s="16" t="n">
        <f aca="false">H1806/2_Girdiler!$B$17</f>
        <v>2.44049864821152</v>
      </c>
      <c r="J1806" s="16" t="n">
        <f aca="false">D1806+I1806</f>
        <v>24.9361040997419</v>
      </c>
    </row>
    <row r="1807" customFormat="false" ht="15" hidden="false" customHeight="false" outlineLevel="0" collapsed="false">
      <c r="A1807" s="0" t="n">
        <v>1795</v>
      </c>
      <c r="B1807" s="7" t="n">
        <v>0.421601</v>
      </c>
      <c r="C1807" s="7" t="n">
        <v>0.256574</v>
      </c>
      <c r="D1807" s="16" t="n">
        <f aca="false">LOGINV(B1807,$B$7,$C$7)</f>
        <v>12.1283611093762</v>
      </c>
      <c r="E1807" s="16" t="n">
        <f aca="false">LOGINV(C1807,$B$8,$C$8)</f>
        <v>71.6009512402096</v>
      </c>
      <c r="F1807" s="16" t="n">
        <f aca="false">$B$5/100*E1807*2_Girdiler!$B$14*2_Girdiler!$B$15*2_Girdiler!$B$16</f>
        <v>1.80147993320367</v>
      </c>
      <c r="G1807" s="16" t="n">
        <f aca="false">MIN(MATCH(F1807,2_Girdiler!$B$20:$I$20,1),7)</f>
        <v>1</v>
      </c>
      <c r="H1807" s="16" t="n">
        <f aca="false">IF(F1807&gt;=40,2_Girdiler!$I$21+(F1807-40)*(2_Girdiler!$I$21-2_Girdiler!$H$21)/(2_Girdiler!$I$20-2_Girdiler!$H$20),INDEX(2_Girdiler!$B$21:$I$21,G1807)+(F1807-INDEX(2_Girdiler!$B$20:$I$20,G1807))*(INDEX(2_Girdiler!$B$21:$I$21,G1807+1)-INDEX(2_Girdiler!$B$21:$I$21,G1807))/(INDEX(2_Girdiler!$B$20:$I$20,G1807+1)-INDEX(2_Girdiler!$B$20:$I$20,G1807)))</f>
        <v>3.96325585304808</v>
      </c>
      <c r="I1807" s="16" t="n">
        <f aca="false">H1807/2_Girdiler!$B$17</f>
        <v>1.58784288984298</v>
      </c>
      <c r="J1807" s="16" t="n">
        <f aca="false">D1807+I1807</f>
        <v>13.7162039992192</v>
      </c>
    </row>
    <row r="1808" customFormat="false" ht="15" hidden="false" customHeight="false" outlineLevel="0" collapsed="false">
      <c r="A1808" s="0" t="n">
        <v>1796</v>
      </c>
      <c r="B1808" s="7" t="n">
        <v>0.46023</v>
      </c>
      <c r="C1808" s="7" t="n">
        <v>0.780092</v>
      </c>
      <c r="D1808" s="16" t="n">
        <f aca="false">LOGINV(B1808,$B$7,$C$7)</f>
        <v>12.808912457858</v>
      </c>
      <c r="E1808" s="16" t="n">
        <f aca="false">LOGINV(C1808,$B$8,$C$8)</f>
        <v>179.806339615658</v>
      </c>
      <c r="F1808" s="16" t="n">
        <f aca="false">$B$5/100*E1808*2_Girdiler!$B$14*2_Girdiler!$B$15*2_Girdiler!$B$16</f>
        <v>4.52392750472996</v>
      </c>
      <c r="G1808" s="16" t="n">
        <f aca="false">MIN(MATCH(F1808,2_Girdiler!$B$20:$I$20,1),7)</f>
        <v>1</v>
      </c>
      <c r="H1808" s="16" t="n">
        <f aca="false">IF(F1808&gt;=40,2_Girdiler!$I$21+(F1808-40)*(2_Girdiler!$I$21-2_Girdiler!$H$21)/(2_Girdiler!$I$20-2_Girdiler!$H$20),INDEX(2_Girdiler!$B$21:$I$21,G1808)+(F1808-INDEX(2_Girdiler!$B$20:$I$20,G1808))*(INDEX(2_Girdiler!$B$21:$I$21,G1808+1)-INDEX(2_Girdiler!$B$21:$I$21,G1808))/(INDEX(2_Girdiler!$B$20:$I$20,G1808+1)-INDEX(2_Girdiler!$B$20:$I$20,G1808)))</f>
        <v>9.9526405104059</v>
      </c>
      <c r="I1808" s="16" t="n">
        <f aca="false">H1808/2_Girdiler!$B$17</f>
        <v>3.98743610192544</v>
      </c>
      <c r="J1808" s="16" t="n">
        <f aca="false">D1808+I1808</f>
        <v>16.7963485597834</v>
      </c>
    </row>
    <row r="1809" customFormat="false" ht="15" hidden="false" customHeight="false" outlineLevel="0" collapsed="false">
      <c r="A1809" s="0" t="n">
        <v>1797</v>
      </c>
      <c r="B1809" s="7" t="n">
        <v>0.713521</v>
      </c>
      <c r="C1809" s="7" t="n">
        <v>0.133861</v>
      </c>
      <c r="D1809" s="16" t="n">
        <f aca="false">LOGINV(B1809,$B$7,$C$7)</f>
        <v>18.5414105727607</v>
      </c>
      <c r="E1809" s="16" t="n">
        <f aca="false">LOGINV(C1809,$B$8,$C$8)</f>
        <v>53.3997513845131</v>
      </c>
      <c r="F1809" s="16" t="n">
        <f aca="false">$B$5/100*E1809*2_Girdiler!$B$14*2_Girdiler!$B$15*2_Girdiler!$B$16</f>
        <v>1.34353774483435</v>
      </c>
      <c r="G1809" s="16" t="n">
        <f aca="false">MIN(MATCH(F1809,2_Girdiler!$B$20:$I$20,1),7)</f>
        <v>1</v>
      </c>
      <c r="H1809" s="16" t="n">
        <f aca="false">IF(F1809&gt;=40,2_Girdiler!$I$21+(F1809-40)*(2_Girdiler!$I$21-2_Girdiler!$H$21)/(2_Girdiler!$I$20-2_Girdiler!$H$20),INDEX(2_Girdiler!$B$21:$I$21,G1809)+(F1809-INDEX(2_Girdiler!$B$20:$I$20,G1809))*(INDEX(2_Girdiler!$B$21:$I$21,G1809+1)-INDEX(2_Girdiler!$B$21:$I$21,G1809))/(INDEX(2_Girdiler!$B$20:$I$20,G1809+1)-INDEX(2_Girdiler!$B$20:$I$20,G1809)))</f>
        <v>2.95578303863557</v>
      </c>
      <c r="I1809" s="16" t="n">
        <f aca="false">H1809/2_Girdiler!$B$17</f>
        <v>1.1842079481713</v>
      </c>
      <c r="J1809" s="16" t="n">
        <f aca="false">D1809+I1809</f>
        <v>19.725618520932</v>
      </c>
    </row>
    <row r="1810" customFormat="false" ht="15" hidden="false" customHeight="false" outlineLevel="0" collapsed="false">
      <c r="A1810" s="0" t="n">
        <v>1798</v>
      </c>
      <c r="B1810" s="7" t="n">
        <v>0.327284</v>
      </c>
      <c r="C1810" s="7" t="n">
        <v>0.395993</v>
      </c>
      <c r="D1810" s="16" t="n">
        <f aca="false">LOGINV(B1810,$B$7,$C$7)</f>
        <v>10.5529466953993</v>
      </c>
      <c r="E1810" s="16" t="n">
        <f aca="false">LOGINV(C1810,$B$8,$C$8)</f>
        <v>92.1105713995731</v>
      </c>
      <c r="F1810" s="16" t="n">
        <f aca="false">$B$5/100*E1810*2_Girdiler!$B$14*2_Girdiler!$B$15*2_Girdiler!$B$16</f>
        <v>2.31750197641326</v>
      </c>
      <c r="G1810" s="16" t="n">
        <f aca="false">MIN(MATCH(F1810,2_Girdiler!$B$20:$I$20,1),7)</f>
        <v>1</v>
      </c>
      <c r="H1810" s="16" t="n">
        <f aca="false">IF(F1810&gt;=40,2_Girdiler!$I$21+(F1810-40)*(2_Girdiler!$I$21-2_Girdiler!$H$21)/(2_Girdiler!$I$20-2_Girdiler!$H$20),INDEX(2_Girdiler!$B$21:$I$21,G1810)+(F1810-INDEX(2_Girdiler!$B$20:$I$20,G1810))*(INDEX(2_Girdiler!$B$21:$I$21,G1810+1)-INDEX(2_Girdiler!$B$21:$I$21,G1810))/(INDEX(2_Girdiler!$B$20:$I$20,G1810+1)-INDEX(2_Girdiler!$B$20:$I$20,G1810)))</f>
        <v>5.09850434810917</v>
      </c>
      <c r="I1810" s="16" t="n">
        <f aca="false">H1810/2_Girdiler!$B$17</f>
        <v>2.04267001126169</v>
      </c>
      <c r="J1810" s="16" t="n">
        <f aca="false">D1810+I1810</f>
        <v>12.595616706661</v>
      </c>
    </row>
    <row r="1811" customFormat="false" ht="15" hidden="false" customHeight="false" outlineLevel="0" collapsed="false">
      <c r="A1811" s="0" t="n">
        <v>1799</v>
      </c>
      <c r="B1811" s="7" t="n">
        <v>0.407596</v>
      </c>
      <c r="C1811" s="7" t="n">
        <v>0.962215</v>
      </c>
      <c r="D1811" s="16" t="n">
        <f aca="false">LOGINV(B1811,$B$7,$C$7)</f>
        <v>11.8878519497547</v>
      </c>
      <c r="E1811" s="16" t="n">
        <f aca="false">LOGINV(C1811,$B$8,$C$8)</f>
        <v>343.874116253828</v>
      </c>
      <c r="F1811" s="16" t="n">
        <f aca="false">$B$5/100*E1811*2_Girdiler!$B$14*2_Girdiler!$B$15*2_Girdiler!$B$16</f>
        <v>8.65187276494631</v>
      </c>
      <c r="G1811" s="16" t="n">
        <f aca="false">MIN(MATCH(F1811,2_Girdiler!$B$20:$I$20,1),7)</f>
        <v>2</v>
      </c>
      <c r="H1811" s="16" t="n">
        <f aca="false">IF(F1811&gt;=40,2_Girdiler!$I$21+(F1811-40)*(2_Girdiler!$I$21-2_Girdiler!$H$21)/(2_Girdiler!$I$20-2_Girdiler!$H$20),INDEX(2_Girdiler!$B$21:$I$21,G1811)+(F1811-INDEX(2_Girdiler!$B$20:$I$20,G1811))*(INDEX(2_Girdiler!$B$21:$I$21,G1811+1)-INDEX(2_Girdiler!$B$21:$I$21,G1811))/(INDEX(2_Girdiler!$B$20:$I$20,G1811+1)-INDEX(2_Girdiler!$B$20:$I$20,G1811)))</f>
        <v>16.8429964239141</v>
      </c>
      <c r="I1811" s="16" t="n">
        <f aca="false">H1811/2_Girdiler!$B$17</f>
        <v>6.74799536214507</v>
      </c>
      <c r="J1811" s="16" t="n">
        <f aca="false">D1811+I1811</f>
        <v>18.6358473118998</v>
      </c>
    </row>
    <row r="1812" customFormat="false" ht="15" hidden="false" customHeight="false" outlineLevel="0" collapsed="false">
      <c r="A1812" s="0" t="n">
        <v>1800</v>
      </c>
      <c r="B1812" s="7" t="n">
        <v>0.809818</v>
      </c>
      <c r="C1812" s="7" t="n">
        <v>0.260901</v>
      </c>
      <c r="D1812" s="16" t="n">
        <f aca="false">LOGINV(B1812,$B$7,$C$7)</f>
        <v>22.0820633596135</v>
      </c>
      <c r="E1812" s="16" t="n">
        <f aca="false">LOGINV(C1812,$B$8,$C$8)</f>
        <v>72.2217368877503</v>
      </c>
      <c r="F1812" s="16" t="n">
        <f aca="false">$B$5/100*E1812*2_Girdiler!$B$14*2_Girdiler!$B$15*2_Girdiler!$B$16</f>
        <v>1.8170989000958</v>
      </c>
      <c r="G1812" s="16" t="n">
        <f aca="false">MIN(MATCH(F1812,2_Girdiler!$B$20:$I$20,1),7)</f>
        <v>1</v>
      </c>
      <c r="H1812" s="16" t="n">
        <f aca="false">IF(F1812&gt;=40,2_Girdiler!$I$21+(F1812-40)*(2_Girdiler!$I$21-2_Girdiler!$H$21)/(2_Girdiler!$I$20-2_Girdiler!$H$20),INDEX(2_Girdiler!$B$21:$I$21,G1812)+(F1812-INDEX(2_Girdiler!$B$20:$I$20,G1812))*(INDEX(2_Girdiler!$B$21:$I$21,G1812+1)-INDEX(2_Girdiler!$B$21:$I$21,G1812))/(INDEX(2_Girdiler!$B$20:$I$20,G1812+1)-INDEX(2_Girdiler!$B$20:$I$20,G1812)))</f>
        <v>3.99761758021075</v>
      </c>
      <c r="I1812" s="16" t="n">
        <f aca="false">H1812/2_Girdiler!$B$17</f>
        <v>1.60160960745623</v>
      </c>
      <c r="J1812" s="16" t="n">
        <f aca="false">D1812+I1812</f>
        <v>23.6836729670697</v>
      </c>
    </row>
    <row r="1813" customFormat="false" ht="15" hidden="false" customHeight="false" outlineLevel="0" collapsed="false">
      <c r="A1813" s="0" t="n">
        <v>1801</v>
      </c>
      <c r="B1813" s="7" t="n">
        <v>0.641815</v>
      </c>
      <c r="C1813" s="7" t="n">
        <v>0.237768</v>
      </c>
      <c r="D1813" s="16" t="n">
        <f aca="false">LOGINV(B1813,$B$7,$C$7)</f>
        <v>16.5818956152673</v>
      </c>
      <c r="E1813" s="16" t="n">
        <f aca="false">LOGINV(C1813,$B$8,$C$8)</f>
        <v>68.9005675996804</v>
      </c>
      <c r="F1813" s="16" t="n">
        <f aca="false">$B$5/100*E1813*2_Girdiler!$B$14*2_Girdiler!$B$15*2_Girdiler!$B$16</f>
        <v>1.73353828080796</v>
      </c>
      <c r="G1813" s="16" t="n">
        <f aca="false">MIN(MATCH(F1813,2_Girdiler!$B$20:$I$20,1),7)</f>
        <v>1</v>
      </c>
      <c r="H1813" s="16" t="n">
        <f aca="false">IF(F1813&gt;=40,2_Girdiler!$I$21+(F1813-40)*(2_Girdiler!$I$21-2_Girdiler!$H$21)/(2_Girdiler!$I$20-2_Girdiler!$H$20),INDEX(2_Girdiler!$B$21:$I$21,G1813)+(F1813-INDEX(2_Girdiler!$B$20:$I$20,G1813))*(INDEX(2_Girdiler!$B$21:$I$21,G1813+1)-INDEX(2_Girdiler!$B$21:$I$21,G1813))/(INDEX(2_Girdiler!$B$20:$I$20,G1813+1)-INDEX(2_Girdiler!$B$20:$I$20,G1813)))</f>
        <v>3.81378421777751</v>
      </c>
      <c r="I1813" s="16" t="n">
        <f aca="false">H1813/2_Girdiler!$B$17</f>
        <v>1.52795842058394</v>
      </c>
      <c r="J1813" s="16" t="n">
        <f aca="false">D1813+I1813</f>
        <v>18.1098540358512</v>
      </c>
    </row>
    <row r="1814" customFormat="false" ht="15" hidden="false" customHeight="false" outlineLevel="0" collapsed="false">
      <c r="A1814" s="0" t="n">
        <v>1802</v>
      </c>
      <c r="B1814" s="7" t="n">
        <v>0.442433</v>
      </c>
      <c r="C1814" s="7" t="n">
        <v>0.591183</v>
      </c>
      <c r="D1814" s="16" t="n">
        <f aca="false">LOGINV(B1814,$B$7,$C$7)</f>
        <v>12.4919759709107</v>
      </c>
      <c r="E1814" s="16" t="n">
        <f aca="false">LOGINV(C1814,$B$8,$C$8)</f>
        <v>126.731968925732</v>
      </c>
      <c r="F1814" s="16" t="n">
        <f aca="false">$B$5/100*E1814*2_Girdiler!$B$14*2_Girdiler!$B$15*2_Girdiler!$B$16</f>
        <v>3.18857633817142</v>
      </c>
      <c r="G1814" s="16" t="n">
        <f aca="false">MIN(MATCH(F1814,2_Girdiler!$B$20:$I$20,1),7)</f>
        <v>1</v>
      </c>
      <c r="H1814" s="16" t="n">
        <f aca="false">IF(F1814&gt;=40,2_Girdiler!$I$21+(F1814-40)*(2_Girdiler!$I$21-2_Girdiler!$H$21)/(2_Girdiler!$I$20-2_Girdiler!$H$20),INDEX(2_Girdiler!$B$21:$I$21,G1814)+(F1814-INDEX(2_Girdiler!$B$20:$I$20,G1814))*(INDEX(2_Girdiler!$B$21:$I$21,G1814+1)-INDEX(2_Girdiler!$B$21:$I$21,G1814))/(INDEX(2_Girdiler!$B$20:$I$20,G1814+1)-INDEX(2_Girdiler!$B$20:$I$20,G1814)))</f>
        <v>7.01486794397712</v>
      </c>
      <c r="I1814" s="16" t="n">
        <f aca="false">H1814/2_Girdiler!$B$17</f>
        <v>2.81044388781135</v>
      </c>
      <c r="J1814" s="16" t="n">
        <f aca="false">D1814+I1814</f>
        <v>15.302419858722</v>
      </c>
    </row>
    <row r="1815" customFormat="false" ht="15" hidden="false" customHeight="false" outlineLevel="0" collapsed="false">
      <c r="A1815" s="0" t="n">
        <v>1803</v>
      </c>
      <c r="B1815" s="7" t="n">
        <v>0.411593</v>
      </c>
      <c r="C1815" s="7" t="n">
        <v>0.493472</v>
      </c>
      <c r="D1815" s="16" t="n">
        <f aca="false">LOGINV(B1815,$B$7,$C$7)</f>
        <v>11.9561940666668</v>
      </c>
      <c r="E1815" s="16" t="n">
        <f aca="false">LOGINV(C1815,$B$8,$C$8)</f>
        <v>108.057784260293</v>
      </c>
      <c r="F1815" s="16" t="n">
        <f aca="false">$B$5/100*E1815*2_Girdiler!$B$14*2_Girdiler!$B$15*2_Girdiler!$B$16</f>
        <v>2.71873385198897</v>
      </c>
      <c r="G1815" s="16" t="n">
        <f aca="false">MIN(MATCH(F1815,2_Girdiler!$B$20:$I$20,1),7)</f>
        <v>1</v>
      </c>
      <c r="H1815" s="16" t="n">
        <f aca="false">IF(F1815&gt;=40,2_Girdiler!$I$21+(F1815-40)*(2_Girdiler!$I$21-2_Girdiler!$H$21)/(2_Girdiler!$I$20-2_Girdiler!$H$20),INDEX(2_Girdiler!$B$21:$I$21,G1815)+(F1815-INDEX(2_Girdiler!$B$20:$I$20,G1815))*(INDEX(2_Girdiler!$B$21:$I$21,G1815+1)-INDEX(2_Girdiler!$B$21:$I$21,G1815))/(INDEX(2_Girdiler!$B$20:$I$20,G1815+1)-INDEX(2_Girdiler!$B$20:$I$20,G1815)))</f>
        <v>5.98121447437573</v>
      </c>
      <c r="I1815" s="16" t="n">
        <f aca="false">H1815/2_Girdiler!$B$17</f>
        <v>2.39631990159284</v>
      </c>
      <c r="J1815" s="16" t="n">
        <f aca="false">D1815+I1815</f>
        <v>14.3525139682597</v>
      </c>
    </row>
    <row r="1816" customFormat="false" ht="15" hidden="false" customHeight="false" outlineLevel="0" collapsed="false">
      <c r="A1816" s="0" t="n">
        <v>1804</v>
      </c>
      <c r="B1816" s="7" t="n">
        <v>0.52122</v>
      </c>
      <c r="C1816" s="7" t="n">
        <v>0.130473</v>
      </c>
      <c r="D1816" s="16" t="n">
        <f aca="false">LOGINV(B1816,$B$7,$C$7)</f>
        <v>13.9497622309402</v>
      </c>
      <c r="E1816" s="16" t="n">
        <f aca="false">LOGINV(C1816,$B$8,$C$8)</f>
        <v>52.8567333800675</v>
      </c>
      <c r="F1816" s="16" t="n">
        <f aca="false">$B$5/100*E1816*2_Girdiler!$B$14*2_Girdiler!$B$15*2_Girdiler!$B$16</f>
        <v>1.3298754118425</v>
      </c>
      <c r="G1816" s="16" t="n">
        <f aca="false">MIN(MATCH(F1816,2_Girdiler!$B$20:$I$20,1),7)</f>
        <v>1</v>
      </c>
      <c r="H1816" s="16" t="n">
        <f aca="false">IF(F1816&gt;=40,2_Girdiler!$I$21+(F1816-40)*(2_Girdiler!$I$21-2_Girdiler!$H$21)/(2_Girdiler!$I$20-2_Girdiler!$H$20),INDEX(2_Girdiler!$B$21:$I$21,G1816)+(F1816-INDEX(2_Girdiler!$B$20:$I$20,G1816))*(INDEX(2_Girdiler!$B$21:$I$21,G1816+1)-INDEX(2_Girdiler!$B$21:$I$21,G1816))/(INDEX(2_Girdiler!$B$20:$I$20,G1816+1)-INDEX(2_Girdiler!$B$20:$I$20,G1816)))</f>
        <v>2.92572590605349</v>
      </c>
      <c r="I1816" s="16" t="n">
        <f aca="false">H1816/2_Girdiler!$B$17</f>
        <v>1.17216582774579</v>
      </c>
      <c r="J1816" s="16" t="n">
        <f aca="false">D1816+I1816</f>
        <v>15.121928058686</v>
      </c>
    </row>
    <row r="1817" customFormat="false" ht="15" hidden="false" customHeight="false" outlineLevel="0" collapsed="false">
      <c r="A1817" s="0" t="n">
        <v>1805</v>
      </c>
      <c r="B1817" s="7" t="n">
        <v>0.264697</v>
      </c>
      <c r="C1817" s="7" t="n">
        <v>0.573373</v>
      </c>
      <c r="D1817" s="16" t="n">
        <f aca="false">LOGINV(B1817,$B$7,$C$7)</f>
        <v>9.53752163295747</v>
      </c>
      <c r="E1817" s="16" t="n">
        <f aca="false">LOGINV(C1817,$B$8,$C$8)</f>
        <v>123.054338809421</v>
      </c>
      <c r="F1817" s="16" t="n">
        <f aca="false">$B$5/100*E1817*2_Girdiler!$B$14*2_Girdiler!$B$15*2_Girdiler!$B$16</f>
        <v>3.09604716444504</v>
      </c>
      <c r="G1817" s="16" t="n">
        <f aca="false">MIN(MATCH(F1817,2_Girdiler!$B$20:$I$20,1),7)</f>
        <v>1</v>
      </c>
      <c r="H1817" s="16" t="n">
        <f aca="false">IF(F1817&gt;=40,2_Girdiler!$I$21+(F1817-40)*(2_Girdiler!$I$21-2_Girdiler!$H$21)/(2_Girdiler!$I$20-2_Girdiler!$H$20),INDEX(2_Girdiler!$B$21:$I$21,G1817)+(F1817-INDEX(2_Girdiler!$B$20:$I$20,G1817))*(INDEX(2_Girdiler!$B$21:$I$21,G1817+1)-INDEX(2_Girdiler!$B$21:$I$21,G1817))/(INDEX(2_Girdiler!$B$20:$I$20,G1817+1)-INDEX(2_Girdiler!$B$20:$I$20,G1817)))</f>
        <v>6.81130376177908</v>
      </c>
      <c r="I1817" s="16" t="n">
        <f aca="false">H1817/2_Girdiler!$B$17</f>
        <v>2.72888772507175</v>
      </c>
      <c r="J1817" s="16" t="n">
        <f aca="false">D1817+I1817</f>
        <v>12.2664093580292</v>
      </c>
    </row>
    <row r="1818" customFormat="false" ht="15" hidden="false" customHeight="false" outlineLevel="0" collapsed="false">
      <c r="A1818" s="0" t="n">
        <v>1806</v>
      </c>
      <c r="B1818" s="7" t="n">
        <v>0.600138</v>
      </c>
      <c r="C1818" s="7" t="n">
        <v>0.936299</v>
      </c>
      <c r="D1818" s="16" t="n">
        <f aca="false">LOGINV(B1818,$B$7,$C$7)</f>
        <v>15.5991244135054</v>
      </c>
      <c r="E1818" s="16" t="n">
        <f aca="false">LOGINV(C1818,$B$8,$C$8)</f>
        <v>292.144018171531</v>
      </c>
      <c r="F1818" s="16" t="n">
        <f aca="false">$B$5/100*E1818*2_Girdiler!$B$14*2_Girdiler!$B$15*2_Girdiler!$B$16</f>
        <v>7.35034349719571</v>
      </c>
      <c r="G1818" s="16" t="n">
        <f aca="false">MIN(MATCH(F1818,2_Girdiler!$B$20:$I$20,1),7)</f>
        <v>2</v>
      </c>
      <c r="H1818" s="16" t="n">
        <f aca="false">IF(F1818&gt;=40,2_Girdiler!$I$21+(F1818-40)*(2_Girdiler!$I$21-2_Girdiler!$H$21)/(2_Girdiler!$I$20-2_Girdiler!$H$20),INDEX(2_Girdiler!$B$21:$I$21,G1818)+(F1818-INDEX(2_Girdiler!$B$20:$I$20,G1818))*(INDEX(2_Girdiler!$B$21:$I$21,G1818+1)-INDEX(2_Girdiler!$B$21:$I$21,G1818))/(INDEX(2_Girdiler!$B$20:$I$20,G1818+1)-INDEX(2_Girdiler!$B$20:$I$20,G1818)))</f>
        <v>14.7605495955131</v>
      </c>
      <c r="I1818" s="16" t="n">
        <f aca="false">H1818/2_Girdiler!$B$17</f>
        <v>5.91368172897161</v>
      </c>
      <c r="J1818" s="16" t="n">
        <f aca="false">D1818+I1818</f>
        <v>21.512806142477</v>
      </c>
    </row>
    <row r="1819" customFormat="false" ht="15" hidden="false" customHeight="false" outlineLevel="0" collapsed="false">
      <c r="A1819" s="0" t="n">
        <v>1807</v>
      </c>
      <c r="B1819" s="7" t="n">
        <v>0.034453</v>
      </c>
      <c r="C1819" s="7" t="n">
        <v>0.921868</v>
      </c>
      <c r="D1819" s="16" t="n">
        <f aca="false">LOGINV(B1819,$B$7,$C$7)</f>
        <v>4.91292535784797</v>
      </c>
      <c r="E1819" s="16" t="n">
        <f aca="false">LOGINV(C1819,$B$8,$C$8)</f>
        <v>272.703785178395</v>
      </c>
      <c r="F1819" s="16" t="n">
        <f aca="false">$B$5/100*E1819*2_Girdiler!$B$14*2_Girdiler!$B$15*2_Girdiler!$B$16</f>
        <v>6.86122723508841</v>
      </c>
      <c r="G1819" s="16" t="n">
        <f aca="false">MIN(MATCH(F1819,2_Girdiler!$B$20:$I$20,1),7)</f>
        <v>2</v>
      </c>
      <c r="H1819" s="16" t="n">
        <f aca="false">IF(F1819&gt;=40,2_Girdiler!$I$21+(F1819-40)*(2_Girdiler!$I$21-2_Girdiler!$H$21)/(2_Girdiler!$I$20-2_Girdiler!$H$20),INDEX(2_Girdiler!$B$21:$I$21,G1819)+(F1819-INDEX(2_Girdiler!$B$20:$I$20,G1819))*(INDEX(2_Girdiler!$B$21:$I$21,G1819+1)-INDEX(2_Girdiler!$B$21:$I$21,G1819))/(INDEX(2_Girdiler!$B$20:$I$20,G1819+1)-INDEX(2_Girdiler!$B$20:$I$20,G1819)))</f>
        <v>13.9779635761415</v>
      </c>
      <c r="I1819" s="16" t="n">
        <f aca="false">H1819/2_Girdiler!$B$17</f>
        <v>5.60014566351821</v>
      </c>
      <c r="J1819" s="16" t="n">
        <f aca="false">D1819+I1819</f>
        <v>10.5130710213662</v>
      </c>
    </row>
    <row r="1820" customFormat="false" ht="15" hidden="false" customHeight="false" outlineLevel="0" collapsed="false">
      <c r="A1820" s="0" t="n">
        <v>1808</v>
      </c>
      <c r="B1820" s="7" t="n">
        <v>0.139573</v>
      </c>
      <c r="C1820" s="7" t="n">
        <v>0.732985</v>
      </c>
      <c r="D1820" s="16" t="n">
        <f aca="false">LOGINV(B1820,$B$7,$C$7)</f>
        <v>7.40799298819188</v>
      </c>
      <c r="E1820" s="16" t="n">
        <f aca="false">LOGINV(C1820,$B$8,$C$8)</f>
        <v>163.145682812676</v>
      </c>
      <c r="F1820" s="16" t="n">
        <f aca="false">$B$5/100*E1820*2_Girdiler!$B$14*2_Girdiler!$B$15*2_Girdiler!$B$16</f>
        <v>4.10474537956693</v>
      </c>
      <c r="G1820" s="16" t="n">
        <f aca="false">MIN(MATCH(F1820,2_Girdiler!$B$20:$I$20,1),7)</f>
        <v>1</v>
      </c>
      <c r="H1820" s="16" t="n">
        <f aca="false">IF(F1820&gt;=40,2_Girdiler!$I$21+(F1820-40)*(2_Girdiler!$I$21-2_Girdiler!$H$21)/(2_Girdiler!$I$20-2_Girdiler!$H$20),INDEX(2_Girdiler!$B$21:$I$21,G1820)+(F1820-INDEX(2_Girdiler!$B$20:$I$20,G1820))*(INDEX(2_Girdiler!$B$21:$I$21,G1820+1)-INDEX(2_Girdiler!$B$21:$I$21,G1820))/(INDEX(2_Girdiler!$B$20:$I$20,G1820+1)-INDEX(2_Girdiler!$B$20:$I$20,G1820)))</f>
        <v>9.03043983504725</v>
      </c>
      <c r="I1820" s="16" t="n">
        <f aca="false">H1820/2_Girdiler!$B$17</f>
        <v>3.6179646775029</v>
      </c>
      <c r="J1820" s="16" t="n">
        <f aca="false">D1820+I1820</f>
        <v>11.0259576656948</v>
      </c>
    </row>
    <row r="1821" customFormat="false" ht="15" hidden="false" customHeight="false" outlineLevel="0" collapsed="false">
      <c r="A1821" s="0" t="n">
        <v>1809</v>
      </c>
      <c r="B1821" s="7" t="n">
        <v>0.432183</v>
      </c>
      <c r="C1821" s="7" t="n">
        <v>0.993606</v>
      </c>
      <c r="D1821" s="16" t="n">
        <f aca="false">LOGINV(B1821,$B$7,$C$7)</f>
        <v>12.31213580097</v>
      </c>
      <c r="E1821" s="16" t="n">
        <f aca="false">LOGINV(C1821,$B$8,$C$8)</f>
        <v>544.723478610355</v>
      </c>
      <c r="F1821" s="16" t="n">
        <f aca="false">$B$5/100*E1821*2_Girdiler!$B$14*2_Girdiler!$B$15*2_Girdiler!$B$16</f>
        <v>13.7052427218365</v>
      </c>
      <c r="G1821" s="16" t="n">
        <f aca="false">MIN(MATCH(F1821,2_Girdiler!$B$20:$I$20,1),7)</f>
        <v>3</v>
      </c>
      <c r="H1821" s="16" t="n">
        <f aca="false">IF(F1821&gt;=40,2_Girdiler!$I$21+(F1821-40)*(2_Girdiler!$I$21-2_Girdiler!$H$21)/(2_Girdiler!$I$20-2_Girdiler!$H$20),INDEX(2_Girdiler!$B$21:$I$21,G1821)+(F1821-INDEX(2_Girdiler!$B$20:$I$20,G1821))*(INDEX(2_Girdiler!$B$21:$I$21,G1821+1)-INDEX(2_Girdiler!$B$21:$I$21,G1821))/(INDEX(2_Girdiler!$B$20:$I$20,G1821+1)-INDEX(2_Girdiler!$B$20:$I$20,G1821)))</f>
        <v>22.3347184496529</v>
      </c>
      <c r="I1821" s="16" t="n">
        <f aca="false">H1821/2_Girdiler!$B$17</f>
        <v>8.94820450707247</v>
      </c>
      <c r="J1821" s="16" t="n">
        <f aca="false">D1821+I1821</f>
        <v>21.2603403080424</v>
      </c>
    </row>
    <row r="1822" customFormat="false" ht="15" hidden="false" customHeight="false" outlineLevel="0" collapsed="false">
      <c r="A1822" s="0" t="n">
        <v>1810</v>
      </c>
      <c r="B1822" s="7" t="n">
        <v>0.20273</v>
      </c>
      <c r="C1822" s="7" t="n">
        <v>0.049972</v>
      </c>
      <c r="D1822" s="16" t="n">
        <f aca="false">LOGINV(B1822,$B$7,$C$7)</f>
        <v>8.51725082717798</v>
      </c>
      <c r="E1822" s="16" t="n">
        <f aca="false">LOGINV(C1822,$B$8,$C$8)</f>
        <v>37.7619058468283</v>
      </c>
      <c r="F1822" s="16" t="n">
        <f aca="false">$B$5/100*E1822*2_Girdiler!$B$14*2_Girdiler!$B$15*2_Girdiler!$B$16</f>
        <v>0.9500895511062</v>
      </c>
      <c r="G1822" s="16" t="n">
        <f aca="false">MIN(MATCH(F1822,2_Girdiler!$B$20:$I$20,1),7)</f>
        <v>1</v>
      </c>
      <c r="H1822" s="16" t="n">
        <f aca="false">IF(F1822&gt;=40,2_Girdiler!$I$21+(F1822-40)*(2_Girdiler!$I$21-2_Girdiler!$H$21)/(2_Girdiler!$I$20-2_Girdiler!$H$20),INDEX(2_Girdiler!$B$21:$I$21,G1822)+(F1822-INDEX(2_Girdiler!$B$20:$I$20,G1822))*(INDEX(2_Girdiler!$B$21:$I$21,G1822+1)-INDEX(2_Girdiler!$B$21:$I$21,G1822))/(INDEX(2_Girdiler!$B$20:$I$20,G1822+1)-INDEX(2_Girdiler!$B$20:$I$20,G1822)))</f>
        <v>2.09019701243364</v>
      </c>
      <c r="I1822" s="16" t="n">
        <f aca="false">H1822/2_Girdiler!$B$17</f>
        <v>0.837418674853221</v>
      </c>
      <c r="J1822" s="16" t="n">
        <f aca="false">D1822+I1822</f>
        <v>9.3546695020312</v>
      </c>
    </row>
    <row r="1823" customFormat="false" ht="15" hidden="false" customHeight="false" outlineLevel="0" collapsed="false">
      <c r="A1823" s="0" t="n">
        <v>1811</v>
      </c>
      <c r="B1823" s="7" t="n">
        <v>0.562606</v>
      </c>
      <c r="C1823" s="7" t="n">
        <v>0.750242</v>
      </c>
      <c r="D1823" s="16" t="n">
        <f aca="false">LOGINV(B1823,$B$7,$C$7)</f>
        <v>14.7853219026083</v>
      </c>
      <c r="E1823" s="16" t="n">
        <f aca="false">LOGINV(C1823,$B$8,$C$8)</f>
        <v>168.865731092198</v>
      </c>
      <c r="F1823" s="16" t="n">
        <f aca="false">$B$5/100*E1823*2_Girdiler!$B$14*2_Girdiler!$B$15*2_Girdiler!$B$16</f>
        <v>4.24866179427971</v>
      </c>
      <c r="G1823" s="16" t="n">
        <f aca="false">MIN(MATCH(F1823,2_Girdiler!$B$20:$I$20,1),7)</f>
        <v>1</v>
      </c>
      <c r="H1823" s="16" t="n">
        <f aca="false">IF(F1823&gt;=40,2_Girdiler!$I$21+(F1823-40)*(2_Girdiler!$I$21-2_Girdiler!$H$21)/(2_Girdiler!$I$20-2_Girdiler!$H$20),INDEX(2_Girdiler!$B$21:$I$21,G1823)+(F1823-INDEX(2_Girdiler!$B$20:$I$20,G1823))*(INDEX(2_Girdiler!$B$21:$I$21,G1823+1)-INDEX(2_Girdiler!$B$21:$I$21,G1823))/(INDEX(2_Girdiler!$B$20:$I$20,G1823+1)-INDEX(2_Girdiler!$B$20:$I$20,G1823)))</f>
        <v>9.34705594741536</v>
      </c>
      <c r="I1823" s="16" t="n">
        <f aca="false">H1823/2_Girdiler!$B$17</f>
        <v>3.74481408149654</v>
      </c>
      <c r="J1823" s="16" t="n">
        <f aca="false">D1823+I1823</f>
        <v>18.5301359841049</v>
      </c>
    </row>
    <row r="1824" customFormat="false" ht="15" hidden="false" customHeight="false" outlineLevel="0" collapsed="false">
      <c r="A1824" s="0" t="n">
        <v>1812</v>
      </c>
      <c r="B1824" s="7" t="n">
        <v>0.820244</v>
      </c>
      <c r="C1824" s="7" t="n">
        <v>0.909475</v>
      </c>
      <c r="D1824" s="16" t="n">
        <f aca="false">LOGINV(B1824,$B$7,$C$7)</f>
        <v>22.5682270587486</v>
      </c>
      <c r="E1824" s="16" t="n">
        <f aca="false">LOGINV(C1824,$B$8,$C$8)</f>
        <v>258.941994364262</v>
      </c>
      <c r="F1824" s="16" t="n">
        <f aca="false">$B$5/100*E1824*2_Girdiler!$B$14*2_Girdiler!$B$15*2_Girdiler!$B$16</f>
        <v>6.51498057820483</v>
      </c>
      <c r="G1824" s="16" t="n">
        <f aca="false">MIN(MATCH(F1824,2_Girdiler!$B$20:$I$20,1),7)</f>
        <v>2</v>
      </c>
      <c r="H1824" s="16" t="n">
        <f aca="false">IF(F1824&gt;=40,2_Girdiler!$I$21+(F1824-40)*(2_Girdiler!$I$21-2_Girdiler!$H$21)/(2_Girdiler!$I$20-2_Girdiler!$H$20),INDEX(2_Girdiler!$B$21:$I$21,G1824)+(F1824-INDEX(2_Girdiler!$B$20:$I$20,G1824))*(INDEX(2_Girdiler!$B$21:$I$21,G1824+1)-INDEX(2_Girdiler!$B$21:$I$21,G1824))/(INDEX(2_Girdiler!$B$20:$I$20,G1824+1)-INDEX(2_Girdiler!$B$20:$I$20,G1824)))</f>
        <v>13.4239689251277</v>
      </c>
      <c r="I1824" s="16" t="n">
        <f aca="false">H1824/2_Girdiler!$B$17</f>
        <v>5.37819267833643</v>
      </c>
      <c r="J1824" s="16" t="n">
        <f aca="false">D1824+I1824</f>
        <v>27.9464197370851</v>
      </c>
    </row>
    <row r="1825" customFormat="false" ht="15" hidden="false" customHeight="false" outlineLevel="0" collapsed="false">
      <c r="A1825" s="0" t="n">
        <v>1813</v>
      </c>
      <c r="B1825" s="7" t="n">
        <v>0.702581</v>
      </c>
      <c r="C1825" s="7" t="n">
        <v>0.994755</v>
      </c>
      <c r="D1825" s="16" t="n">
        <f aca="false">LOGINV(B1825,$B$7,$C$7)</f>
        <v>18.2150224565397</v>
      </c>
      <c r="E1825" s="16" t="n">
        <f aca="false">LOGINV(C1825,$B$8,$C$8)</f>
        <v>569.763422058183</v>
      </c>
      <c r="F1825" s="16" t="n">
        <f aca="false">$B$5/100*E1825*2_Girdiler!$B$14*2_Girdiler!$B$15*2_Girdiler!$B$16</f>
        <v>14.3352476989839</v>
      </c>
      <c r="G1825" s="16" t="n">
        <f aca="false">MIN(MATCH(F1825,2_Girdiler!$B$20:$I$20,1),7)</f>
        <v>3</v>
      </c>
      <c r="H1825" s="16" t="n">
        <f aca="false">IF(F1825&gt;=40,2_Girdiler!$I$21+(F1825-40)*(2_Girdiler!$I$21-2_Girdiler!$H$21)/(2_Girdiler!$I$20-2_Girdiler!$H$20),INDEX(2_Girdiler!$B$21:$I$21,G1825)+(F1825-INDEX(2_Girdiler!$B$20:$I$20,G1825))*(INDEX(2_Girdiler!$B$21:$I$21,G1825+1)-INDEX(2_Girdiler!$B$21:$I$21,G1825))/(INDEX(2_Girdiler!$B$20:$I$20,G1825+1)-INDEX(2_Girdiler!$B$20:$I$20,G1825)))</f>
        <v>22.9017229290855</v>
      </c>
      <c r="I1825" s="16" t="n">
        <f aca="false">H1825/2_Girdiler!$B$17</f>
        <v>9.17536976325541</v>
      </c>
      <c r="J1825" s="16" t="n">
        <f aca="false">D1825+I1825</f>
        <v>27.3903922197951</v>
      </c>
    </row>
    <row r="1826" customFormat="false" ht="15" hidden="false" customHeight="false" outlineLevel="0" collapsed="false">
      <c r="A1826" s="0" t="n">
        <v>1814</v>
      </c>
      <c r="B1826" s="7" t="n">
        <v>0.038168</v>
      </c>
      <c r="C1826" s="7" t="n">
        <v>0.35463</v>
      </c>
      <c r="D1826" s="16" t="n">
        <f aca="false">LOGINV(B1826,$B$7,$C$7)</f>
        <v>5.04244210875286</v>
      </c>
      <c r="E1826" s="16" t="n">
        <f aca="false">LOGINV(C1826,$B$8,$C$8)</f>
        <v>85.8459439804889</v>
      </c>
      <c r="F1826" s="16" t="n">
        <f aca="false">$B$5/100*E1826*2_Girdiler!$B$14*2_Girdiler!$B$15*2_Girdiler!$B$16</f>
        <v>2.1598839505491</v>
      </c>
      <c r="G1826" s="16" t="n">
        <f aca="false">MIN(MATCH(F1826,2_Girdiler!$B$20:$I$20,1),7)</f>
        <v>1</v>
      </c>
      <c r="H1826" s="16" t="n">
        <f aca="false">IF(F1826&gt;=40,2_Girdiler!$I$21+(F1826-40)*(2_Girdiler!$I$21-2_Girdiler!$H$21)/(2_Girdiler!$I$20-2_Girdiler!$H$20),INDEX(2_Girdiler!$B$21:$I$21,G1826)+(F1826-INDEX(2_Girdiler!$B$20:$I$20,G1826))*(INDEX(2_Girdiler!$B$21:$I$21,G1826+1)-INDEX(2_Girdiler!$B$21:$I$21,G1826))/(INDEX(2_Girdiler!$B$20:$I$20,G1826+1)-INDEX(2_Girdiler!$B$20:$I$20,G1826)))</f>
        <v>4.75174469120802</v>
      </c>
      <c r="I1826" s="16" t="n">
        <f aca="false">H1826/2_Girdiler!$B$17</f>
        <v>1.90374386666988</v>
      </c>
      <c r="J1826" s="16" t="n">
        <f aca="false">D1826+I1826</f>
        <v>6.94618597542275</v>
      </c>
    </row>
    <row r="1827" customFormat="false" ht="15" hidden="false" customHeight="false" outlineLevel="0" collapsed="false">
      <c r="A1827" s="0" t="n">
        <v>1815</v>
      </c>
      <c r="B1827" s="7" t="n">
        <v>0.108381</v>
      </c>
      <c r="C1827" s="7" t="n">
        <v>0.716709</v>
      </c>
      <c r="D1827" s="16" t="n">
        <f aca="false">LOGINV(B1827,$B$7,$C$7)</f>
        <v>6.802623792335</v>
      </c>
      <c r="E1827" s="16" t="n">
        <f aca="false">LOGINV(C1827,$B$8,$C$8)</f>
        <v>158.089344716885</v>
      </c>
      <c r="F1827" s="16" t="n">
        <f aca="false">$B$5/100*E1827*2_Girdiler!$B$14*2_Girdiler!$B$15*2_Girdiler!$B$16</f>
        <v>3.97752791307682</v>
      </c>
      <c r="G1827" s="16" t="n">
        <f aca="false">MIN(MATCH(F1827,2_Girdiler!$B$20:$I$20,1),7)</f>
        <v>1</v>
      </c>
      <c r="H1827" s="16" t="n">
        <f aca="false">IF(F1827&gt;=40,2_Girdiler!$I$21+(F1827-40)*(2_Girdiler!$I$21-2_Girdiler!$H$21)/(2_Girdiler!$I$20-2_Girdiler!$H$20),INDEX(2_Girdiler!$B$21:$I$21,G1827)+(F1827-INDEX(2_Girdiler!$B$20:$I$20,G1827))*(INDEX(2_Girdiler!$B$21:$I$21,G1827+1)-INDEX(2_Girdiler!$B$21:$I$21,G1827))/(INDEX(2_Girdiler!$B$20:$I$20,G1827+1)-INDEX(2_Girdiler!$B$20:$I$20,G1827)))</f>
        <v>8.75056140876901</v>
      </c>
      <c r="I1827" s="16" t="n">
        <f aca="false">H1827/2_Girdiler!$B$17</f>
        <v>3.505833897744</v>
      </c>
      <c r="J1827" s="16" t="n">
        <f aca="false">D1827+I1827</f>
        <v>10.308457690079</v>
      </c>
    </row>
    <row r="1828" customFormat="false" ht="15" hidden="false" customHeight="false" outlineLevel="0" collapsed="false">
      <c r="A1828" s="0" t="n">
        <v>1816</v>
      </c>
      <c r="B1828" s="7" t="n">
        <v>0.475969</v>
      </c>
      <c r="C1828" s="7" t="n">
        <v>0.536924</v>
      </c>
      <c r="D1828" s="16" t="n">
        <f aca="false">LOGINV(B1828,$B$7,$C$7)</f>
        <v>13.0946491616926</v>
      </c>
      <c r="E1828" s="16" t="n">
        <f aca="false">LOGINV(C1828,$B$8,$C$8)</f>
        <v>115.938366285341</v>
      </c>
      <c r="F1828" s="16" t="n">
        <f aca="false">$B$5/100*E1828*2_Girdiler!$B$14*2_Girdiler!$B$15*2_Girdiler!$B$16</f>
        <v>2.91700929573918</v>
      </c>
      <c r="G1828" s="16" t="n">
        <f aca="false">MIN(MATCH(F1828,2_Girdiler!$B$20:$I$20,1),7)</f>
        <v>1</v>
      </c>
      <c r="H1828" s="16" t="n">
        <f aca="false">IF(F1828&gt;=40,2_Girdiler!$I$21+(F1828-40)*(2_Girdiler!$I$21-2_Girdiler!$H$21)/(2_Girdiler!$I$20-2_Girdiler!$H$20),INDEX(2_Girdiler!$B$21:$I$21,G1828)+(F1828-INDEX(2_Girdiler!$B$20:$I$20,G1828))*(INDEX(2_Girdiler!$B$21:$I$21,G1828+1)-INDEX(2_Girdiler!$B$21:$I$21,G1828))/(INDEX(2_Girdiler!$B$20:$I$20,G1828+1)-INDEX(2_Girdiler!$B$20:$I$20,G1828)))</f>
        <v>6.41742045062619</v>
      </c>
      <c r="I1828" s="16" t="n">
        <f aca="false">H1828/2_Girdiler!$B$17</f>
        <v>2.57108191130857</v>
      </c>
      <c r="J1828" s="16" t="n">
        <f aca="false">D1828+I1828</f>
        <v>15.6657310730011</v>
      </c>
    </row>
    <row r="1829" customFormat="false" ht="15" hidden="false" customHeight="false" outlineLevel="0" collapsed="false">
      <c r="A1829" s="0" t="n">
        <v>1817</v>
      </c>
      <c r="B1829" s="7" t="n">
        <v>0.287594</v>
      </c>
      <c r="C1829" s="7" t="n">
        <v>0.879625</v>
      </c>
      <c r="D1829" s="16" t="n">
        <f aca="false">LOGINV(B1829,$B$7,$C$7)</f>
        <v>9.90874609275454</v>
      </c>
      <c r="E1829" s="16" t="n">
        <f aca="false">LOGINV(C1829,$B$8,$C$8)</f>
        <v>232.868589715423</v>
      </c>
      <c r="F1829" s="16" t="n">
        <f aca="false">$B$5/100*E1829*2_Girdiler!$B$14*2_Girdiler!$B$15*2_Girdiler!$B$16</f>
        <v>5.85897371724003</v>
      </c>
      <c r="G1829" s="16" t="n">
        <f aca="false">MIN(MATCH(F1829,2_Girdiler!$B$20:$I$20,1),7)</f>
        <v>2</v>
      </c>
      <c r="H1829" s="16" t="n">
        <f aca="false">IF(F1829&gt;=40,2_Girdiler!$I$21+(F1829-40)*(2_Girdiler!$I$21-2_Girdiler!$H$21)/(2_Girdiler!$I$20-2_Girdiler!$H$20),INDEX(2_Girdiler!$B$21:$I$21,G1829)+(F1829-INDEX(2_Girdiler!$B$20:$I$20,G1829))*(INDEX(2_Girdiler!$B$21:$I$21,G1829+1)-INDEX(2_Girdiler!$B$21:$I$21,G1829))/(INDEX(2_Girdiler!$B$20:$I$20,G1829+1)-INDEX(2_Girdiler!$B$20:$I$20,G1829)))</f>
        <v>12.3743579475841</v>
      </c>
      <c r="I1829" s="16" t="n">
        <f aca="false">H1829/2_Girdiler!$B$17</f>
        <v>4.95767545976925</v>
      </c>
      <c r="J1829" s="16" t="n">
        <f aca="false">D1829+I1829</f>
        <v>14.8664215525238</v>
      </c>
    </row>
    <row r="1830" customFormat="false" ht="15" hidden="false" customHeight="false" outlineLevel="0" collapsed="false">
      <c r="A1830" s="0" t="n">
        <v>1818</v>
      </c>
      <c r="B1830" s="7" t="n">
        <v>0.472417</v>
      </c>
      <c r="C1830" s="7" t="n">
        <v>0.007711</v>
      </c>
      <c r="D1830" s="16" t="n">
        <f aca="false">LOGINV(B1830,$B$7,$C$7)</f>
        <v>13.0296877223208</v>
      </c>
      <c r="E1830" s="16" t="n">
        <f aca="false">LOGINV(C1830,$B$8,$C$8)</f>
        <v>22.8654070571605</v>
      </c>
      <c r="F1830" s="16" t="n">
        <f aca="false">$B$5/100*E1830*2_Girdiler!$B$14*2_Girdiler!$B$15*2_Girdiler!$B$16</f>
        <v>0.575293641558158</v>
      </c>
      <c r="G1830" s="16" t="n">
        <f aca="false">MIN(MATCH(F1830,2_Girdiler!$B$20:$I$20,1),7)</f>
        <v>1</v>
      </c>
      <c r="H1830" s="16" t="n">
        <f aca="false">IF(F1830&gt;=40,2_Girdiler!$I$21+(F1830-40)*(2_Girdiler!$I$21-2_Girdiler!$H$21)/(2_Girdiler!$I$20-2_Girdiler!$H$20),INDEX(2_Girdiler!$B$21:$I$21,G1830)+(F1830-INDEX(2_Girdiler!$B$20:$I$20,G1830))*(INDEX(2_Girdiler!$B$21:$I$21,G1830+1)-INDEX(2_Girdiler!$B$21:$I$21,G1830))/(INDEX(2_Girdiler!$B$20:$I$20,G1830+1)-INDEX(2_Girdiler!$B$20:$I$20,G1830)))</f>
        <v>1.26564601142795</v>
      </c>
      <c r="I1830" s="16" t="n">
        <f aca="false">H1830/2_Girdiler!$B$17</f>
        <v>0.507069716116966</v>
      </c>
      <c r="J1830" s="16" t="n">
        <f aca="false">D1830+I1830</f>
        <v>13.5367574384377</v>
      </c>
    </row>
    <row r="1831" customFormat="false" ht="15" hidden="false" customHeight="false" outlineLevel="0" collapsed="false">
      <c r="A1831" s="0" t="n">
        <v>1819</v>
      </c>
      <c r="B1831" s="7" t="n">
        <v>0.177648</v>
      </c>
      <c r="C1831" s="7" t="n">
        <v>0.603047</v>
      </c>
      <c r="D1831" s="16" t="n">
        <f aca="false">LOGINV(B1831,$B$7,$C$7)</f>
        <v>8.0894327884854</v>
      </c>
      <c r="E1831" s="16" t="n">
        <f aca="false">LOGINV(C1831,$B$8,$C$8)</f>
        <v>129.264500976882</v>
      </c>
      <c r="F1831" s="16" t="n">
        <f aca="false">$B$5/100*E1831*2_Girdiler!$B$14*2_Girdiler!$B$15*2_Girdiler!$B$16</f>
        <v>3.25229484457834</v>
      </c>
      <c r="G1831" s="16" t="n">
        <f aca="false">MIN(MATCH(F1831,2_Girdiler!$B$20:$I$20,1),7)</f>
        <v>1</v>
      </c>
      <c r="H1831" s="16" t="n">
        <f aca="false">IF(F1831&gt;=40,2_Girdiler!$I$21+(F1831-40)*(2_Girdiler!$I$21-2_Girdiler!$H$21)/(2_Girdiler!$I$20-2_Girdiler!$H$20),INDEX(2_Girdiler!$B$21:$I$21,G1831)+(F1831-INDEX(2_Girdiler!$B$20:$I$20,G1831))*(INDEX(2_Girdiler!$B$21:$I$21,G1831+1)-INDEX(2_Girdiler!$B$21:$I$21,G1831))/(INDEX(2_Girdiler!$B$20:$I$20,G1831+1)-INDEX(2_Girdiler!$B$20:$I$20,G1831)))</f>
        <v>7.15504865807236</v>
      </c>
      <c r="I1831" s="16" t="n">
        <f aca="false">H1831/2_Girdiler!$B$17</f>
        <v>2.86660603288155</v>
      </c>
      <c r="J1831" s="16" t="n">
        <f aca="false">D1831+I1831</f>
        <v>10.956038821367</v>
      </c>
    </row>
    <row r="1832" customFormat="false" ht="15" hidden="false" customHeight="false" outlineLevel="0" collapsed="false">
      <c r="A1832" s="0" t="n">
        <v>1820</v>
      </c>
      <c r="B1832" s="7" t="n">
        <v>0.639439</v>
      </c>
      <c r="C1832" s="7" t="n">
        <v>0.773143</v>
      </c>
      <c r="D1832" s="16" t="n">
        <f aca="false">LOGINV(B1832,$B$7,$C$7)</f>
        <v>16.5232638566831</v>
      </c>
      <c r="E1832" s="16" t="n">
        <f aca="false">LOGINV(C1832,$B$8,$C$8)</f>
        <v>177.126108128721</v>
      </c>
      <c r="F1832" s="16" t="n">
        <f aca="false">$B$5/100*E1832*2_Girdiler!$B$14*2_Girdiler!$B$15*2_Girdiler!$B$16</f>
        <v>4.45649288051863</v>
      </c>
      <c r="G1832" s="16" t="n">
        <f aca="false">MIN(MATCH(F1832,2_Girdiler!$B$20:$I$20,1),7)</f>
        <v>1</v>
      </c>
      <c r="H1832" s="16" t="n">
        <f aca="false">IF(F1832&gt;=40,2_Girdiler!$I$21+(F1832-40)*(2_Girdiler!$I$21-2_Girdiler!$H$21)/(2_Girdiler!$I$20-2_Girdiler!$H$20),INDEX(2_Girdiler!$B$21:$I$21,G1832)+(F1832-INDEX(2_Girdiler!$B$20:$I$20,G1832))*(INDEX(2_Girdiler!$B$21:$I$21,G1832+1)-INDEX(2_Girdiler!$B$21:$I$21,G1832))/(INDEX(2_Girdiler!$B$20:$I$20,G1832+1)-INDEX(2_Girdiler!$B$20:$I$20,G1832)))</f>
        <v>9.80428433714098</v>
      </c>
      <c r="I1832" s="16" t="n">
        <f aca="false">H1832/2_Girdiler!$B$17</f>
        <v>3.9279985325084</v>
      </c>
      <c r="J1832" s="16" t="n">
        <f aca="false">D1832+I1832</f>
        <v>20.4512623891915</v>
      </c>
    </row>
    <row r="1833" customFormat="false" ht="15" hidden="false" customHeight="false" outlineLevel="0" collapsed="false">
      <c r="A1833" s="0" t="n">
        <v>1821</v>
      </c>
      <c r="B1833" s="7" t="n">
        <v>0.209986</v>
      </c>
      <c r="C1833" s="7" t="n">
        <v>0.114715</v>
      </c>
      <c r="D1833" s="16" t="n">
        <f aca="false">LOGINV(B1833,$B$7,$C$7)</f>
        <v>8.63888669244426</v>
      </c>
      <c r="E1833" s="16" t="n">
        <f aca="false">LOGINV(C1833,$B$8,$C$8)</f>
        <v>50.2720290722244</v>
      </c>
      <c r="F1833" s="16" t="n">
        <f aca="false">$B$5/100*E1833*2_Girdiler!$B$14*2_Girdiler!$B$15*2_Girdiler!$B$16</f>
        <v>1.26484425145717</v>
      </c>
      <c r="G1833" s="16" t="n">
        <f aca="false">MIN(MATCH(F1833,2_Girdiler!$B$20:$I$20,1),7)</f>
        <v>1</v>
      </c>
      <c r="H1833" s="16" t="n">
        <f aca="false">IF(F1833&gt;=40,2_Girdiler!$I$21+(F1833-40)*(2_Girdiler!$I$21-2_Girdiler!$H$21)/(2_Girdiler!$I$20-2_Girdiler!$H$20),INDEX(2_Girdiler!$B$21:$I$21,G1833)+(F1833-INDEX(2_Girdiler!$B$20:$I$20,G1833))*(INDEX(2_Girdiler!$B$21:$I$21,G1833+1)-INDEX(2_Girdiler!$B$21:$I$21,G1833))/(INDEX(2_Girdiler!$B$20:$I$20,G1833+1)-INDEX(2_Girdiler!$B$20:$I$20,G1833)))</f>
        <v>2.78265735320577</v>
      </c>
      <c r="I1833" s="16" t="n">
        <f aca="false">H1833/2_Girdiler!$B$17</f>
        <v>1.1148466959959</v>
      </c>
      <c r="J1833" s="16" t="n">
        <f aca="false">D1833+I1833</f>
        <v>9.75373338844016</v>
      </c>
    </row>
    <row r="1834" customFormat="false" ht="15" hidden="false" customHeight="false" outlineLevel="0" collapsed="false">
      <c r="A1834" s="0" t="n">
        <v>1822</v>
      </c>
      <c r="B1834" s="7" t="n">
        <v>0.440922</v>
      </c>
      <c r="C1834" s="7" t="n">
        <v>0.077963</v>
      </c>
      <c r="D1834" s="16" t="n">
        <f aca="false">LOGINV(B1834,$B$7,$C$7)</f>
        <v>12.4653464234857</v>
      </c>
      <c r="E1834" s="16" t="n">
        <f aca="false">LOGINV(C1834,$B$8,$C$8)</f>
        <v>43.6989620476064</v>
      </c>
      <c r="F1834" s="16" t="n">
        <f aca="false">$B$5/100*E1834*2_Girdiler!$B$14*2_Girdiler!$B$15*2_Girdiler!$B$16</f>
        <v>1.09946588511778</v>
      </c>
      <c r="G1834" s="16" t="n">
        <f aca="false">MIN(MATCH(F1834,2_Girdiler!$B$20:$I$20,1),7)</f>
        <v>1</v>
      </c>
      <c r="H1834" s="16" t="n">
        <f aca="false">IF(F1834&gt;=40,2_Girdiler!$I$21+(F1834-40)*(2_Girdiler!$I$21-2_Girdiler!$H$21)/(2_Girdiler!$I$20-2_Girdiler!$H$20),INDEX(2_Girdiler!$B$21:$I$21,G1834)+(F1834-INDEX(2_Girdiler!$B$20:$I$20,G1834))*(INDEX(2_Girdiler!$B$21:$I$21,G1834+1)-INDEX(2_Girdiler!$B$21:$I$21,G1834))/(INDEX(2_Girdiler!$B$20:$I$20,G1834+1)-INDEX(2_Girdiler!$B$20:$I$20,G1834)))</f>
        <v>2.41882494725911</v>
      </c>
      <c r="I1834" s="16" t="n">
        <f aca="false">H1834/2_Girdiler!$B$17</f>
        <v>0.96908050771599</v>
      </c>
      <c r="J1834" s="16" t="n">
        <f aca="false">D1834+I1834</f>
        <v>13.4344269312017</v>
      </c>
    </row>
    <row r="1835" customFormat="false" ht="15" hidden="false" customHeight="false" outlineLevel="0" collapsed="false">
      <c r="A1835" s="0" t="n">
        <v>1823</v>
      </c>
      <c r="B1835" s="7" t="n">
        <v>0.647454</v>
      </c>
      <c r="C1835" s="7" t="n">
        <v>0.843123</v>
      </c>
      <c r="D1835" s="16" t="n">
        <f aca="false">LOGINV(B1835,$B$7,$C$7)</f>
        <v>16.7224358184568</v>
      </c>
      <c r="E1835" s="16" t="n">
        <f aca="false">LOGINV(C1835,$B$8,$C$8)</f>
        <v>209.241782483894</v>
      </c>
      <c r="F1835" s="16" t="n">
        <f aca="false">$B$5/100*E1835*2_Girdiler!$B$14*2_Girdiler!$B$15*2_Girdiler!$B$16</f>
        <v>5.26452324729478</v>
      </c>
      <c r="G1835" s="16" t="n">
        <f aca="false">MIN(MATCH(F1835,2_Girdiler!$B$20:$I$20,1),7)</f>
        <v>2</v>
      </c>
      <c r="H1835" s="16" t="n">
        <f aca="false">IF(F1835&gt;=40,2_Girdiler!$I$21+(F1835-40)*(2_Girdiler!$I$21-2_Girdiler!$H$21)/(2_Girdiler!$I$20-2_Girdiler!$H$20),INDEX(2_Girdiler!$B$21:$I$21,G1835)+(F1835-INDEX(2_Girdiler!$B$20:$I$20,G1835))*(INDEX(2_Girdiler!$B$21:$I$21,G1835+1)-INDEX(2_Girdiler!$B$21:$I$21,G1835))/(INDEX(2_Girdiler!$B$20:$I$20,G1835+1)-INDEX(2_Girdiler!$B$20:$I$20,G1835)))</f>
        <v>11.4232371956717</v>
      </c>
      <c r="I1835" s="16" t="n">
        <f aca="false">H1835/2_Girdiler!$B$17</f>
        <v>4.5766174662146</v>
      </c>
      <c r="J1835" s="16" t="n">
        <f aca="false">D1835+I1835</f>
        <v>21.2990532846714</v>
      </c>
    </row>
    <row r="1836" customFormat="false" ht="15" hidden="false" customHeight="false" outlineLevel="0" collapsed="false">
      <c r="A1836" s="0" t="n">
        <v>1824</v>
      </c>
      <c r="B1836" s="7" t="n">
        <v>0.423781</v>
      </c>
      <c r="C1836" s="7" t="n">
        <v>0.053134</v>
      </c>
      <c r="D1836" s="16" t="n">
        <f aca="false">LOGINV(B1836,$B$7,$C$7)</f>
        <v>12.1660704207158</v>
      </c>
      <c r="E1836" s="16" t="n">
        <f aca="false">LOGINV(C1836,$B$8,$C$8)</f>
        <v>38.4985019275972</v>
      </c>
      <c r="F1836" s="16" t="n">
        <f aca="false">$B$5/100*E1836*2_Girdiler!$B$14*2_Girdiler!$B$15*2_Girdiler!$B$16</f>
        <v>0.968622308498346</v>
      </c>
      <c r="G1836" s="16" t="n">
        <f aca="false">MIN(MATCH(F1836,2_Girdiler!$B$20:$I$20,1),7)</f>
        <v>1</v>
      </c>
      <c r="H1836" s="16" t="n">
        <f aca="false">IF(F1836&gt;=40,2_Girdiler!$I$21+(F1836-40)*(2_Girdiler!$I$21-2_Girdiler!$H$21)/(2_Girdiler!$I$20-2_Girdiler!$H$20),INDEX(2_Girdiler!$B$21:$I$21,G1836)+(F1836-INDEX(2_Girdiler!$B$20:$I$20,G1836))*(INDEX(2_Girdiler!$B$21:$I$21,G1836+1)-INDEX(2_Girdiler!$B$21:$I$21,G1836))/(INDEX(2_Girdiler!$B$20:$I$20,G1836+1)-INDEX(2_Girdiler!$B$20:$I$20,G1836)))</f>
        <v>2.13096907869636</v>
      </c>
      <c r="I1836" s="16" t="n">
        <f aca="false">H1836/2_Girdiler!$B$17</f>
        <v>0.853753637298222</v>
      </c>
      <c r="J1836" s="16" t="n">
        <f aca="false">D1836+I1836</f>
        <v>13.019824058014</v>
      </c>
    </row>
    <row r="1837" customFormat="false" ht="15" hidden="false" customHeight="false" outlineLevel="0" collapsed="false">
      <c r="A1837" s="0" t="n">
        <v>1825</v>
      </c>
      <c r="B1837" s="7" t="n">
        <v>0.930743</v>
      </c>
      <c r="C1837" s="7" t="n">
        <v>0.943166</v>
      </c>
      <c r="D1837" s="16" t="n">
        <f aca="false">LOGINV(B1837,$B$7,$C$7)</f>
        <v>30.9230880249027</v>
      </c>
      <c r="E1837" s="16" t="n">
        <f aca="false">LOGINV(C1837,$B$8,$C$8)</f>
        <v>303.189478134638</v>
      </c>
      <c r="F1837" s="16" t="n">
        <f aca="false">$B$5/100*E1837*2_Girdiler!$B$14*2_Girdiler!$B$15*2_Girdiler!$B$16</f>
        <v>7.62824726986748</v>
      </c>
      <c r="G1837" s="16" t="n">
        <f aca="false">MIN(MATCH(F1837,2_Girdiler!$B$20:$I$20,1),7)</f>
        <v>2</v>
      </c>
      <c r="H1837" s="16" t="n">
        <f aca="false">IF(F1837&gt;=40,2_Girdiler!$I$21+(F1837-40)*(2_Girdiler!$I$21-2_Girdiler!$H$21)/(2_Girdiler!$I$20-2_Girdiler!$H$20),INDEX(2_Girdiler!$B$21:$I$21,G1837)+(F1837-INDEX(2_Girdiler!$B$20:$I$20,G1837))*(INDEX(2_Girdiler!$B$21:$I$21,G1837+1)-INDEX(2_Girdiler!$B$21:$I$21,G1837))/(INDEX(2_Girdiler!$B$20:$I$20,G1837+1)-INDEX(2_Girdiler!$B$20:$I$20,G1837)))</f>
        <v>15.205195631788</v>
      </c>
      <c r="I1837" s="16" t="n">
        <f aca="false">H1837/2_Girdiler!$B$17</f>
        <v>6.09182517299198</v>
      </c>
      <c r="J1837" s="16" t="n">
        <f aca="false">D1837+I1837</f>
        <v>37.0149131978947</v>
      </c>
    </row>
    <row r="1838" customFormat="false" ht="15" hidden="false" customHeight="false" outlineLevel="0" collapsed="false">
      <c r="A1838" s="0" t="n">
        <v>1826</v>
      </c>
      <c r="B1838" s="7" t="n">
        <v>0.343379</v>
      </c>
      <c r="C1838" s="7" t="n">
        <v>0.744394</v>
      </c>
      <c r="D1838" s="16" t="n">
        <f aca="false">LOGINV(B1838,$B$7,$C$7)</f>
        <v>10.8159690806082</v>
      </c>
      <c r="E1838" s="16" t="n">
        <f aca="false">LOGINV(C1838,$B$8,$C$8)</f>
        <v>166.882733272206</v>
      </c>
      <c r="F1838" s="16" t="n">
        <f aca="false">$B$5/100*E1838*2_Girdiler!$B$14*2_Girdiler!$B$15*2_Girdiler!$B$16</f>
        <v>4.19876956912871</v>
      </c>
      <c r="G1838" s="16" t="n">
        <f aca="false">MIN(MATCH(F1838,2_Girdiler!$B$20:$I$20,1),7)</f>
        <v>1</v>
      </c>
      <c r="H1838" s="16" t="n">
        <f aca="false">IF(F1838&gt;=40,2_Girdiler!$I$21+(F1838-40)*(2_Girdiler!$I$21-2_Girdiler!$H$21)/(2_Girdiler!$I$20-2_Girdiler!$H$20),INDEX(2_Girdiler!$B$21:$I$21,G1838)+(F1838-INDEX(2_Girdiler!$B$20:$I$20,G1838))*(INDEX(2_Girdiler!$B$21:$I$21,G1838+1)-INDEX(2_Girdiler!$B$21:$I$21,G1838))/(INDEX(2_Girdiler!$B$20:$I$20,G1838+1)-INDEX(2_Girdiler!$B$20:$I$20,G1838)))</f>
        <v>9.23729305208317</v>
      </c>
      <c r="I1838" s="16" t="n">
        <f aca="false">H1838/2_Girdiler!$B$17</f>
        <v>3.70083856253332</v>
      </c>
      <c r="J1838" s="16" t="n">
        <f aca="false">D1838+I1838</f>
        <v>14.5168076431416</v>
      </c>
    </row>
    <row r="1839" customFormat="false" ht="15" hidden="false" customHeight="false" outlineLevel="0" collapsed="false">
      <c r="A1839" s="0" t="n">
        <v>1827</v>
      </c>
      <c r="B1839" s="7" t="n">
        <v>0.199041</v>
      </c>
      <c r="C1839" s="7" t="n">
        <v>0.786388</v>
      </c>
      <c r="D1839" s="16" t="n">
        <f aca="false">LOGINV(B1839,$B$7,$C$7)</f>
        <v>8.45508646169672</v>
      </c>
      <c r="E1839" s="16" t="n">
        <f aca="false">LOGINV(C1839,$B$8,$C$8)</f>
        <v>182.31289152758</v>
      </c>
      <c r="F1839" s="16" t="n">
        <f aca="false">$B$5/100*E1839*2_Girdiler!$B$14*2_Girdiler!$B$15*2_Girdiler!$B$16</f>
        <v>4.58699235083392</v>
      </c>
      <c r="G1839" s="16" t="n">
        <f aca="false">MIN(MATCH(F1839,2_Girdiler!$B$20:$I$20,1),7)</f>
        <v>1</v>
      </c>
      <c r="H1839" s="16" t="n">
        <f aca="false">IF(F1839&gt;=40,2_Girdiler!$I$21+(F1839-40)*(2_Girdiler!$I$21-2_Girdiler!$H$21)/(2_Girdiler!$I$20-2_Girdiler!$H$20),INDEX(2_Girdiler!$B$21:$I$21,G1839)+(F1839-INDEX(2_Girdiler!$B$20:$I$20,G1839))*(INDEX(2_Girdiler!$B$21:$I$21,G1839+1)-INDEX(2_Girdiler!$B$21:$I$21,G1839))/(INDEX(2_Girdiler!$B$20:$I$20,G1839+1)-INDEX(2_Girdiler!$B$20:$I$20,G1839)))</f>
        <v>10.0913831718346</v>
      </c>
      <c r="I1839" s="16" t="n">
        <f aca="false">H1839/2_Girdiler!$B$17</f>
        <v>4.04302210410041</v>
      </c>
      <c r="J1839" s="16" t="n">
        <f aca="false">D1839+I1839</f>
        <v>12.4981085657971</v>
      </c>
    </row>
    <row r="1840" customFormat="false" ht="15" hidden="false" customHeight="false" outlineLevel="0" collapsed="false">
      <c r="A1840" s="0" t="n">
        <v>1828</v>
      </c>
      <c r="B1840" s="7" t="n">
        <v>0.095369</v>
      </c>
      <c r="C1840" s="7" t="n">
        <v>0.709526</v>
      </c>
      <c r="D1840" s="16" t="n">
        <f aca="false">LOGINV(B1840,$B$7,$C$7)</f>
        <v>6.53059709762385</v>
      </c>
      <c r="E1840" s="16" t="n">
        <f aca="false">LOGINV(C1840,$B$8,$C$8)</f>
        <v>155.951554113502</v>
      </c>
      <c r="F1840" s="16" t="n">
        <f aca="false">$B$5/100*E1840*2_Girdiler!$B$14*2_Girdiler!$B$15*2_Girdiler!$B$16</f>
        <v>3.9237411014957</v>
      </c>
      <c r="G1840" s="16" t="n">
        <f aca="false">MIN(MATCH(F1840,2_Girdiler!$B$20:$I$20,1),7)</f>
        <v>1</v>
      </c>
      <c r="H1840" s="16" t="n">
        <f aca="false">IF(F1840&gt;=40,2_Girdiler!$I$21+(F1840-40)*(2_Girdiler!$I$21-2_Girdiler!$H$21)/(2_Girdiler!$I$20-2_Girdiler!$H$20),INDEX(2_Girdiler!$B$21:$I$21,G1840)+(F1840-INDEX(2_Girdiler!$B$20:$I$20,G1840))*(INDEX(2_Girdiler!$B$21:$I$21,G1840+1)-INDEX(2_Girdiler!$B$21:$I$21,G1840))/(INDEX(2_Girdiler!$B$20:$I$20,G1840+1)-INDEX(2_Girdiler!$B$20:$I$20,G1840)))</f>
        <v>8.63223042329054</v>
      </c>
      <c r="I1840" s="16" t="n">
        <f aca="false">H1840/2_Girdiler!$B$17</f>
        <v>3.45842565035679</v>
      </c>
      <c r="J1840" s="16" t="n">
        <f aca="false">D1840+I1840</f>
        <v>9.98902274798064</v>
      </c>
    </row>
    <row r="1841" customFormat="false" ht="15" hidden="false" customHeight="false" outlineLevel="0" collapsed="false">
      <c r="A1841" s="0" t="n">
        <v>1829</v>
      </c>
      <c r="B1841" s="7" t="n">
        <v>0.27187</v>
      </c>
      <c r="C1841" s="7" t="n">
        <v>0.505543</v>
      </c>
      <c r="D1841" s="16" t="n">
        <f aca="false">LOGINV(B1841,$B$7,$C$7)</f>
        <v>9.65392953982705</v>
      </c>
      <c r="E1841" s="16" t="n">
        <f aca="false">LOGINV(C1841,$B$8,$C$8)</f>
        <v>110.189113757855</v>
      </c>
      <c r="F1841" s="16" t="n">
        <f aca="false">$B$5/100*E1841*2_Girdiler!$B$14*2_Girdiler!$B$15*2_Girdiler!$B$16</f>
        <v>2.77235810214764</v>
      </c>
      <c r="G1841" s="16" t="n">
        <f aca="false">MIN(MATCH(F1841,2_Girdiler!$B$20:$I$20,1),7)</f>
        <v>1</v>
      </c>
      <c r="H1841" s="16" t="n">
        <f aca="false">IF(F1841&gt;=40,2_Girdiler!$I$21+(F1841-40)*(2_Girdiler!$I$21-2_Girdiler!$H$21)/(2_Girdiler!$I$20-2_Girdiler!$H$20),INDEX(2_Girdiler!$B$21:$I$21,G1841)+(F1841-INDEX(2_Girdiler!$B$20:$I$20,G1841))*(INDEX(2_Girdiler!$B$21:$I$21,G1841+1)-INDEX(2_Girdiler!$B$21:$I$21,G1841))/(INDEX(2_Girdiler!$B$20:$I$20,G1841+1)-INDEX(2_Girdiler!$B$20:$I$20,G1841)))</f>
        <v>6.09918782472481</v>
      </c>
      <c r="I1841" s="16" t="n">
        <f aca="false">H1841/2_Girdiler!$B$17</f>
        <v>2.443584865675</v>
      </c>
      <c r="J1841" s="16" t="n">
        <f aca="false">D1841+I1841</f>
        <v>12.0975144055021</v>
      </c>
    </row>
    <row r="1842" customFormat="false" ht="15" hidden="false" customHeight="false" outlineLevel="0" collapsed="false">
      <c r="A1842" s="0" t="n">
        <v>1830</v>
      </c>
      <c r="B1842" s="7" t="n">
        <v>0.63328</v>
      </c>
      <c r="C1842" s="7" t="n">
        <v>0.843019</v>
      </c>
      <c r="D1842" s="16" t="n">
        <f aca="false">LOGINV(B1842,$B$7,$C$7)</f>
        <v>16.3728476033721</v>
      </c>
      <c r="E1842" s="16" t="n">
        <f aca="false">LOGINV(C1842,$B$8,$C$8)</f>
        <v>209.183320294573</v>
      </c>
      <c r="F1842" s="16" t="n">
        <f aca="false">$B$5/100*E1842*2_Girdiler!$B$14*2_Girdiler!$B$15*2_Girdiler!$B$16</f>
        <v>5.26305233861145</v>
      </c>
      <c r="G1842" s="16" t="n">
        <f aca="false">MIN(MATCH(F1842,2_Girdiler!$B$20:$I$20,1),7)</f>
        <v>2</v>
      </c>
      <c r="H1842" s="16" t="n">
        <f aca="false">IF(F1842&gt;=40,2_Girdiler!$I$21+(F1842-40)*(2_Girdiler!$I$21-2_Girdiler!$H$21)/(2_Girdiler!$I$20-2_Girdiler!$H$20),INDEX(2_Girdiler!$B$21:$I$21,G1842)+(F1842-INDEX(2_Girdiler!$B$20:$I$20,G1842))*(INDEX(2_Girdiler!$B$21:$I$21,G1842+1)-INDEX(2_Girdiler!$B$21:$I$21,G1842))/(INDEX(2_Girdiler!$B$20:$I$20,G1842+1)-INDEX(2_Girdiler!$B$20:$I$20,G1842)))</f>
        <v>11.4208837417783</v>
      </c>
      <c r="I1842" s="16" t="n">
        <f aca="false">H1842/2_Girdiler!$B$17</f>
        <v>4.57567457603298</v>
      </c>
      <c r="J1842" s="16" t="n">
        <f aca="false">D1842+I1842</f>
        <v>20.9485221794051</v>
      </c>
    </row>
    <row r="1843" customFormat="false" ht="15" hidden="false" customHeight="false" outlineLevel="0" collapsed="false">
      <c r="A1843" s="0" t="n">
        <v>1831</v>
      </c>
      <c r="B1843" s="7" t="n">
        <v>0.464867</v>
      </c>
      <c r="C1843" s="7" t="n">
        <v>0.504176</v>
      </c>
      <c r="D1843" s="16" t="n">
        <f aca="false">LOGINV(B1843,$B$7,$C$7)</f>
        <v>12.8925385797654</v>
      </c>
      <c r="E1843" s="16" t="n">
        <f aca="false">LOGINV(C1843,$B$8,$C$8)</f>
        <v>109.945643697057</v>
      </c>
      <c r="F1843" s="16" t="n">
        <f aca="false">$B$5/100*E1843*2_Girdiler!$B$14*2_Girdiler!$B$15*2_Girdiler!$B$16</f>
        <v>2.76623239541796</v>
      </c>
      <c r="G1843" s="16" t="n">
        <f aca="false">MIN(MATCH(F1843,2_Girdiler!$B$20:$I$20,1),7)</f>
        <v>1</v>
      </c>
      <c r="H1843" s="16" t="n">
        <f aca="false">IF(F1843&gt;=40,2_Girdiler!$I$21+(F1843-40)*(2_Girdiler!$I$21-2_Girdiler!$H$21)/(2_Girdiler!$I$20-2_Girdiler!$H$20),INDEX(2_Girdiler!$B$21:$I$21,G1843)+(F1843-INDEX(2_Girdiler!$B$20:$I$20,G1843))*(INDEX(2_Girdiler!$B$21:$I$21,G1843+1)-INDEX(2_Girdiler!$B$21:$I$21,G1843))/(INDEX(2_Girdiler!$B$20:$I$20,G1843+1)-INDEX(2_Girdiler!$B$20:$I$20,G1843)))</f>
        <v>6.08571126991952</v>
      </c>
      <c r="I1843" s="16" t="n">
        <f aca="false">H1843/2_Girdiler!$B$17</f>
        <v>2.43818560493571</v>
      </c>
      <c r="J1843" s="16" t="n">
        <f aca="false">D1843+I1843</f>
        <v>15.3307241847011</v>
      </c>
    </row>
    <row r="1844" customFormat="false" ht="15" hidden="false" customHeight="false" outlineLevel="0" collapsed="false">
      <c r="A1844" s="0" t="n">
        <v>1832</v>
      </c>
      <c r="B1844" s="7" t="n">
        <v>0.183399</v>
      </c>
      <c r="C1844" s="7" t="n">
        <v>0.360696</v>
      </c>
      <c r="D1844" s="16" t="n">
        <f aca="false">LOGINV(B1844,$B$7,$C$7)</f>
        <v>8.18868653630198</v>
      </c>
      <c r="E1844" s="16" t="n">
        <f aca="false">LOGINV(C1844,$B$8,$C$8)</f>
        <v>86.7512140860196</v>
      </c>
      <c r="F1844" s="16" t="n">
        <f aca="false">$B$5/100*E1844*2_Girdiler!$B$14*2_Girdiler!$B$15*2_Girdiler!$B$16</f>
        <v>2.18266054640425</v>
      </c>
      <c r="G1844" s="16" t="n">
        <f aca="false">MIN(MATCH(F1844,2_Girdiler!$B$20:$I$20,1),7)</f>
        <v>1</v>
      </c>
      <c r="H1844" s="16" t="n">
        <f aca="false">IF(F1844&gt;=40,2_Girdiler!$I$21+(F1844-40)*(2_Girdiler!$I$21-2_Girdiler!$H$21)/(2_Girdiler!$I$20-2_Girdiler!$H$20),INDEX(2_Girdiler!$B$21:$I$21,G1844)+(F1844-INDEX(2_Girdiler!$B$20:$I$20,G1844))*(INDEX(2_Girdiler!$B$21:$I$21,G1844+1)-INDEX(2_Girdiler!$B$21:$I$21,G1844))/(INDEX(2_Girdiler!$B$20:$I$20,G1844+1)-INDEX(2_Girdiler!$B$20:$I$20,G1844)))</f>
        <v>4.80185320208936</v>
      </c>
      <c r="I1844" s="16" t="n">
        <f aca="false">H1844/2_Girdiler!$B$17</f>
        <v>1.92381939186272</v>
      </c>
      <c r="J1844" s="16" t="n">
        <f aca="false">D1844+I1844</f>
        <v>10.1125059281647</v>
      </c>
    </row>
    <row r="1845" customFormat="false" ht="15" hidden="false" customHeight="false" outlineLevel="0" collapsed="false">
      <c r="A1845" s="0" t="n">
        <v>1833</v>
      </c>
      <c r="B1845" s="7" t="n">
        <v>0.496869</v>
      </c>
      <c r="C1845" s="7" t="n">
        <v>0.425382</v>
      </c>
      <c r="D1845" s="16" t="n">
        <f aca="false">LOGINV(B1845,$B$7,$C$7)</f>
        <v>13.4829421060703</v>
      </c>
      <c r="E1845" s="16" t="n">
        <f aca="false">LOGINV(C1845,$B$8,$C$8)</f>
        <v>96.7163362523434</v>
      </c>
      <c r="F1845" s="16" t="n">
        <f aca="false">$B$5/100*E1845*2_Girdiler!$B$14*2_Girdiler!$B$15*2_Girdiler!$B$16</f>
        <v>2.43338302010896</v>
      </c>
      <c r="G1845" s="16" t="n">
        <f aca="false">MIN(MATCH(F1845,2_Girdiler!$B$20:$I$20,1),7)</f>
        <v>1</v>
      </c>
      <c r="H1845" s="16" t="n">
        <f aca="false">IF(F1845&gt;=40,2_Girdiler!$I$21+(F1845-40)*(2_Girdiler!$I$21-2_Girdiler!$H$21)/(2_Girdiler!$I$20-2_Girdiler!$H$20),INDEX(2_Girdiler!$B$21:$I$21,G1845)+(F1845-INDEX(2_Girdiler!$B$20:$I$20,G1845))*(INDEX(2_Girdiler!$B$21:$I$21,G1845+1)-INDEX(2_Girdiler!$B$21:$I$21,G1845))/(INDEX(2_Girdiler!$B$20:$I$20,G1845+1)-INDEX(2_Girdiler!$B$20:$I$20,G1845)))</f>
        <v>5.35344264423971</v>
      </c>
      <c r="I1845" s="16" t="n">
        <f aca="false">H1845/2_Girdiler!$B$17</f>
        <v>2.1448087516986</v>
      </c>
      <c r="J1845" s="16" t="n">
        <f aca="false">D1845+I1845</f>
        <v>15.6277508577689</v>
      </c>
    </row>
    <row r="1846" customFormat="false" ht="15" hidden="false" customHeight="false" outlineLevel="0" collapsed="false">
      <c r="A1846" s="0" t="n">
        <v>1834</v>
      </c>
      <c r="B1846" s="7" t="n">
        <v>0.557866</v>
      </c>
      <c r="C1846" s="7" t="n">
        <v>0.985325</v>
      </c>
      <c r="D1846" s="16" t="n">
        <f aca="false">LOGINV(B1846,$B$7,$C$7)</f>
        <v>14.686602319686</v>
      </c>
      <c r="E1846" s="16" t="n">
        <f aca="false">LOGINV(C1846,$B$8,$C$8)</f>
        <v>445.685836852973</v>
      </c>
      <c r="F1846" s="16" t="n">
        <f aca="false">$B$5/100*E1846*2_Girdiler!$B$14*2_Girdiler!$B$15*2_Girdiler!$B$16</f>
        <v>11.2134556552208</v>
      </c>
      <c r="G1846" s="16" t="n">
        <f aca="false">MIN(MATCH(F1846,2_Girdiler!$B$20:$I$20,1),7)</f>
        <v>3</v>
      </c>
      <c r="H1846" s="16" t="n">
        <f aca="false">IF(F1846&gt;=40,2_Girdiler!$I$21+(F1846-40)*(2_Girdiler!$I$21-2_Girdiler!$H$21)/(2_Girdiler!$I$20-2_Girdiler!$H$20),INDEX(2_Girdiler!$B$21:$I$21,G1846)+(F1846-INDEX(2_Girdiler!$B$20:$I$20,G1846))*(INDEX(2_Girdiler!$B$21:$I$21,G1846+1)-INDEX(2_Girdiler!$B$21:$I$21,G1846))/(INDEX(2_Girdiler!$B$20:$I$20,G1846+1)-INDEX(2_Girdiler!$B$20:$I$20,G1846)))</f>
        <v>20.0921100896987</v>
      </c>
      <c r="I1846" s="16" t="n">
        <f aca="false">H1846/2_Girdiler!$B$17</f>
        <v>8.04972359362929</v>
      </c>
      <c r="J1846" s="16" t="n">
        <f aca="false">D1846+I1846</f>
        <v>22.7363259133153</v>
      </c>
    </row>
    <row r="1847" customFormat="false" ht="15" hidden="false" customHeight="false" outlineLevel="0" collapsed="false">
      <c r="A1847" s="0" t="n">
        <v>1835</v>
      </c>
      <c r="B1847" s="7" t="n">
        <v>0.100734</v>
      </c>
      <c r="C1847" s="7" t="n">
        <v>0.474326</v>
      </c>
      <c r="D1847" s="16" t="n">
        <f aca="false">LOGINV(B1847,$B$7,$C$7)</f>
        <v>6.6444916957395</v>
      </c>
      <c r="E1847" s="16" t="n">
        <f aca="false">LOGINV(C1847,$B$8,$C$8)</f>
        <v>104.758647066712</v>
      </c>
      <c r="F1847" s="16" t="n">
        <f aca="false">$B$5/100*E1847*2_Girdiler!$B$14*2_Girdiler!$B$15*2_Girdiler!$B$16</f>
        <v>2.63572756019847</v>
      </c>
      <c r="G1847" s="16" t="n">
        <f aca="false">MIN(MATCH(F1847,2_Girdiler!$B$20:$I$20,1),7)</f>
        <v>1</v>
      </c>
      <c r="H1847" s="16" t="n">
        <f aca="false">IF(F1847&gt;=40,2_Girdiler!$I$21+(F1847-40)*(2_Girdiler!$I$21-2_Girdiler!$H$21)/(2_Girdiler!$I$20-2_Girdiler!$H$20),INDEX(2_Girdiler!$B$21:$I$21,G1847)+(F1847-INDEX(2_Girdiler!$B$20:$I$20,G1847))*(INDEX(2_Girdiler!$B$21:$I$21,G1847+1)-INDEX(2_Girdiler!$B$21:$I$21,G1847))/(INDEX(2_Girdiler!$B$20:$I$20,G1847+1)-INDEX(2_Girdiler!$B$20:$I$20,G1847)))</f>
        <v>5.79860063243664</v>
      </c>
      <c r="I1847" s="16" t="n">
        <f aca="false">H1847/2_Girdiler!$B$17</f>
        <v>2.32315730466211</v>
      </c>
      <c r="J1847" s="16" t="n">
        <f aca="false">D1847+I1847</f>
        <v>8.96764900040162</v>
      </c>
    </row>
    <row r="1848" customFormat="false" ht="15" hidden="false" customHeight="false" outlineLevel="0" collapsed="false">
      <c r="A1848" s="0" t="n">
        <v>1836</v>
      </c>
      <c r="B1848" s="7" t="n">
        <v>0.004542</v>
      </c>
      <c r="C1848" s="7" t="n">
        <v>0.120066</v>
      </c>
      <c r="D1848" s="16" t="n">
        <f aca="false">LOGINV(B1848,$B$7,$C$7)</f>
        <v>3.16328864318732</v>
      </c>
      <c r="E1848" s="16" t="n">
        <f aca="false">LOGINV(C1848,$B$8,$C$8)</f>
        <v>51.1615391501349</v>
      </c>
      <c r="F1848" s="16" t="n">
        <f aca="false">$B$5/100*E1848*2_Girdiler!$B$14*2_Girdiler!$B$15*2_Girdiler!$B$16</f>
        <v>1.2872243250174</v>
      </c>
      <c r="G1848" s="16" t="n">
        <f aca="false">MIN(MATCH(F1848,2_Girdiler!$B$20:$I$20,1),7)</f>
        <v>1</v>
      </c>
      <c r="H1848" s="16" t="n">
        <f aca="false">IF(F1848&gt;=40,2_Girdiler!$I$21+(F1848-40)*(2_Girdiler!$I$21-2_Girdiler!$H$21)/(2_Girdiler!$I$20-2_Girdiler!$H$20),INDEX(2_Girdiler!$B$21:$I$21,G1848)+(F1848-INDEX(2_Girdiler!$B$20:$I$20,G1848))*(INDEX(2_Girdiler!$B$21:$I$21,G1848+1)-INDEX(2_Girdiler!$B$21:$I$21,G1848))/(INDEX(2_Girdiler!$B$20:$I$20,G1848+1)-INDEX(2_Girdiler!$B$20:$I$20,G1848)))</f>
        <v>2.83189351503827</v>
      </c>
      <c r="I1848" s="16" t="n">
        <f aca="false">H1848/2_Girdiler!$B$17</f>
        <v>1.1345727223711</v>
      </c>
      <c r="J1848" s="16" t="n">
        <f aca="false">D1848+I1848</f>
        <v>4.29786136555843</v>
      </c>
    </row>
    <row r="1849" customFormat="false" ht="15" hidden="false" customHeight="false" outlineLevel="0" collapsed="false">
      <c r="A1849" s="0" t="n">
        <v>1837</v>
      </c>
      <c r="B1849" s="7" t="n">
        <v>0.263805</v>
      </c>
      <c r="C1849" s="7" t="n">
        <v>0.943937</v>
      </c>
      <c r="D1849" s="16" t="n">
        <f aca="false">LOGINV(B1849,$B$7,$C$7)</f>
        <v>9.52303412201604</v>
      </c>
      <c r="E1849" s="16" t="n">
        <f aca="false">LOGINV(C1849,$B$8,$C$8)</f>
        <v>304.521295517474</v>
      </c>
      <c r="F1849" s="16" t="n">
        <f aca="false">$B$5/100*E1849*2_Girdiler!$B$14*2_Girdiler!$B$15*2_Girdiler!$B$16</f>
        <v>7.66175579521964</v>
      </c>
      <c r="G1849" s="16" t="n">
        <f aca="false">MIN(MATCH(F1849,2_Girdiler!$B$20:$I$20,1),7)</f>
        <v>2</v>
      </c>
      <c r="H1849" s="16" t="n">
        <f aca="false">IF(F1849&gt;=40,2_Girdiler!$I$21+(F1849-40)*(2_Girdiler!$I$21-2_Girdiler!$H$21)/(2_Girdiler!$I$20-2_Girdiler!$H$20),INDEX(2_Girdiler!$B$21:$I$21,G1849)+(F1849-INDEX(2_Girdiler!$B$20:$I$20,G1849))*(INDEX(2_Girdiler!$B$21:$I$21,G1849+1)-INDEX(2_Girdiler!$B$21:$I$21,G1849))/(INDEX(2_Girdiler!$B$20:$I$20,G1849+1)-INDEX(2_Girdiler!$B$20:$I$20,G1849)))</f>
        <v>15.2588092723514</v>
      </c>
      <c r="I1849" s="16" t="n">
        <f aca="false">H1849/2_Girdiler!$B$17</f>
        <v>6.11330499693567</v>
      </c>
      <c r="J1849" s="16" t="n">
        <f aca="false">D1849+I1849</f>
        <v>15.6363391189517</v>
      </c>
    </row>
    <row r="1850" customFormat="false" ht="15" hidden="false" customHeight="false" outlineLevel="0" collapsed="false">
      <c r="A1850" s="0" t="n">
        <v>1838</v>
      </c>
      <c r="B1850" s="7" t="n">
        <v>0.85586</v>
      </c>
      <c r="C1850" s="7" t="n">
        <v>0.001503</v>
      </c>
      <c r="D1850" s="16" t="n">
        <f aca="false">LOGINV(B1850,$B$7,$C$7)</f>
        <v>24.4762777200402</v>
      </c>
      <c r="E1850" s="16" t="n">
        <f aca="false">LOGINV(C1850,$B$8,$C$8)</f>
        <v>16.0860235363322</v>
      </c>
      <c r="F1850" s="16" t="n">
        <f aca="false">$B$5/100*E1850*2_Girdiler!$B$14*2_Girdiler!$B$15*2_Girdiler!$B$16</f>
        <v>0.404724352174119</v>
      </c>
      <c r="G1850" s="16" t="n">
        <f aca="false">MIN(MATCH(F1850,2_Girdiler!$B$20:$I$20,1),7)</f>
        <v>1</v>
      </c>
      <c r="H1850" s="16" t="n">
        <f aca="false">IF(F1850&gt;=40,2_Girdiler!$I$21+(F1850-40)*(2_Girdiler!$I$21-2_Girdiler!$H$21)/(2_Girdiler!$I$20-2_Girdiler!$H$20),INDEX(2_Girdiler!$B$21:$I$21,G1850)+(F1850-INDEX(2_Girdiler!$B$20:$I$20,G1850))*(INDEX(2_Girdiler!$B$21:$I$21,G1850+1)-INDEX(2_Girdiler!$B$21:$I$21,G1850))/(INDEX(2_Girdiler!$B$20:$I$20,G1850+1)-INDEX(2_Girdiler!$B$20:$I$20,G1850)))</f>
        <v>0.890393574783063</v>
      </c>
      <c r="I1850" s="16" t="n">
        <f aca="false">H1850/2_Girdiler!$B$17</f>
        <v>0.356728195025265</v>
      </c>
      <c r="J1850" s="16" t="n">
        <f aca="false">D1850+I1850</f>
        <v>24.8330059150654</v>
      </c>
    </row>
    <row r="1851" customFormat="false" ht="15" hidden="false" customHeight="false" outlineLevel="0" collapsed="false">
      <c r="A1851" s="0" t="n">
        <v>1839</v>
      </c>
      <c r="B1851" s="7" t="n">
        <v>0.721767</v>
      </c>
      <c r="C1851" s="7" t="n">
        <v>0.102972</v>
      </c>
      <c r="D1851" s="16" t="n">
        <f aca="false">LOGINV(B1851,$B$7,$C$7)</f>
        <v>18.7952889995661</v>
      </c>
      <c r="E1851" s="16" t="n">
        <f aca="false">LOGINV(C1851,$B$8,$C$8)</f>
        <v>48.269623520047</v>
      </c>
      <c r="F1851" s="16" t="n">
        <f aca="false">$B$5/100*E1851*2_Girdiler!$B$14*2_Girdiler!$B$15*2_Girdiler!$B$16</f>
        <v>1.21446372776438</v>
      </c>
      <c r="G1851" s="16" t="n">
        <f aca="false">MIN(MATCH(F1851,2_Girdiler!$B$20:$I$20,1),7)</f>
        <v>1</v>
      </c>
      <c r="H1851" s="16" t="n">
        <f aca="false">IF(F1851&gt;=40,2_Girdiler!$I$21+(F1851-40)*(2_Girdiler!$I$21-2_Girdiler!$H$21)/(2_Girdiler!$I$20-2_Girdiler!$H$20),INDEX(2_Girdiler!$B$21:$I$21,G1851)+(F1851-INDEX(2_Girdiler!$B$20:$I$20,G1851))*(INDEX(2_Girdiler!$B$21:$I$21,G1851+1)-INDEX(2_Girdiler!$B$21:$I$21,G1851))/(INDEX(2_Girdiler!$B$20:$I$20,G1851+1)-INDEX(2_Girdiler!$B$20:$I$20,G1851)))</f>
        <v>2.67182020108164</v>
      </c>
      <c r="I1851" s="16" t="n">
        <f aca="false">H1851/2_Girdiler!$B$17</f>
        <v>1.07044078568976</v>
      </c>
      <c r="J1851" s="16" t="n">
        <f aca="false">D1851+I1851</f>
        <v>19.8657297852559</v>
      </c>
    </row>
    <row r="1852" customFormat="false" ht="15" hidden="false" customHeight="false" outlineLevel="0" collapsed="false">
      <c r="A1852" s="0" t="n">
        <v>1840</v>
      </c>
      <c r="B1852" s="7" t="n">
        <v>0.530378</v>
      </c>
      <c r="C1852" s="7" t="n">
        <v>0.375299</v>
      </c>
      <c r="D1852" s="16" t="n">
        <f aca="false">LOGINV(B1852,$B$7,$C$7)</f>
        <v>14.129786373533</v>
      </c>
      <c r="E1852" s="16" t="n">
        <f aca="false">LOGINV(C1852,$B$8,$C$8)</f>
        <v>88.948388904676</v>
      </c>
      <c r="F1852" s="16" t="n">
        <f aca="false">$B$5/100*E1852*2_Girdiler!$B$14*2_Girdiler!$B$15*2_Girdiler!$B$16</f>
        <v>2.23794146484165</v>
      </c>
      <c r="G1852" s="16" t="n">
        <f aca="false">MIN(MATCH(F1852,2_Girdiler!$B$20:$I$20,1),7)</f>
        <v>1</v>
      </c>
      <c r="H1852" s="16" t="n">
        <f aca="false">IF(F1852&gt;=40,2_Girdiler!$I$21+(F1852-40)*(2_Girdiler!$I$21-2_Girdiler!$H$21)/(2_Girdiler!$I$20-2_Girdiler!$H$20),INDEX(2_Girdiler!$B$21:$I$21,G1852)+(F1852-INDEX(2_Girdiler!$B$20:$I$20,G1852))*(INDEX(2_Girdiler!$B$21:$I$21,G1852+1)-INDEX(2_Girdiler!$B$21:$I$21,G1852))/(INDEX(2_Girdiler!$B$20:$I$20,G1852+1)-INDEX(2_Girdiler!$B$20:$I$20,G1852)))</f>
        <v>4.92347122265162</v>
      </c>
      <c r="I1852" s="16" t="n">
        <f aca="false">H1852/2_Girdiler!$B$17</f>
        <v>1.97254456035722</v>
      </c>
      <c r="J1852" s="16" t="n">
        <f aca="false">D1852+I1852</f>
        <v>16.1023309338903</v>
      </c>
    </row>
    <row r="1853" customFormat="false" ht="15" hidden="false" customHeight="false" outlineLevel="0" collapsed="false">
      <c r="A1853" s="0" t="n">
        <v>1841</v>
      </c>
      <c r="B1853" s="7" t="n">
        <v>0.818214</v>
      </c>
      <c r="C1853" s="7" t="n">
        <v>0.502065</v>
      </c>
      <c r="D1853" s="16" t="n">
        <f aca="false">LOGINV(B1853,$B$7,$C$7)</f>
        <v>22.471376690866</v>
      </c>
      <c r="E1853" s="16" t="n">
        <f aca="false">LOGINV(C1853,$B$8,$C$8)</f>
        <v>109.570735696447</v>
      </c>
      <c r="F1853" s="16" t="n">
        <f aca="false">$B$5/100*E1853*2_Girdiler!$B$14*2_Girdiler!$B$15*2_Girdiler!$B$16</f>
        <v>2.75679971012262</v>
      </c>
      <c r="G1853" s="16" t="n">
        <f aca="false">MIN(MATCH(F1853,2_Girdiler!$B$20:$I$20,1),7)</f>
        <v>1</v>
      </c>
      <c r="H1853" s="16" t="n">
        <f aca="false">IF(F1853&gt;=40,2_Girdiler!$I$21+(F1853-40)*(2_Girdiler!$I$21-2_Girdiler!$H$21)/(2_Girdiler!$I$20-2_Girdiler!$H$20),INDEX(2_Girdiler!$B$21:$I$21,G1853)+(F1853-INDEX(2_Girdiler!$B$20:$I$20,G1853))*(INDEX(2_Girdiler!$B$21:$I$21,G1853+1)-INDEX(2_Girdiler!$B$21:$I$21,G1853))/(INDEX(2_Girdiler!$B$20:$I$20,G1853+1)-INDEX(2_Girdiler!$B$20:$I$20,G1853)))</f>
        <v>6.06495936226975</v>
      </c>
      <c r="I1853" s="16" t="n">
        <f aca="false">H1853/2_Girdiler!$B$17</f>
        <v>2.4298715393709</v>
      </c>
      <c r="J1853" s="16" t="n">
        <f aca="false">D1853+I1853</f>
        <v>24.9012482302369</v>
      </c>
    </row>
    <row r="1854" customFormat="false" ht="15" hidden="false" customHeight="false" outlineLevel="0" collapsed="false">
      <c r="A1854" s="0" t="n">
        <v>1842</v>
      </c>
      <c r="B1854" s="7" t="n">
        <v>0.745859</v>
      </c>
      <c r="C1854" s="7" t="n">
        <v>0.722448</v>
      </c>
      <c r="D1854" s="16" t="n">
        <f aca="false">LOGINV(B1854,$B$7,$C$7)</f>
        <v>19.5803898290417</v>
      </c>
      <c r="E1854" s="16" t="n">
        <f aca="false">LOGINV(C1854,$B$8,$C$8)</f>
        <v>159.837473133114</v>
      </c>
      <c r="F1854" s="16" t="n">
        <f aca="false">$B$5/100*E1854*2_Girdiler!$B$14*2_Girdiler!$B$15*2_Girdiler!$B$16</f>
        <v>4.02151082402915</v>
      </c>
      <c r="G1854" s="16" t="n">
        <f aca="false">MIN(MATCH(F1854,2_Girdiler!$B$20:$I$20,1),7)</f>
        <v>1</v>
      </c>
      <c r="H1854" s="16" t="n">
        <f aca="false">IF(F1854&gt;=40,2_Girdiler!$I$21+(F1854-40)*(2_Girdiler!$I$21-2_Girdiler!$H$21)/(2_Girdiler!$I$20-2_Girdiler!$H$20),INDEX(2_Girdiler!$B$21:$I$21,G1854)+(F1854-INDEX(2_Girdiler!$B$20:$I$20,G1854))*(INDEX(2_Girdiler!$B$21:$I$21,G1854+1)-INDEX(2_Girdiler!$B$21:$I$21,G1854))/(INDEX(2_Girdiler!$B$20:$I$20,G1854+1)-INDEX(2_Girdiler!$B$20:$I$20,G1854)))</f>
        <v>8.84732381286414</v>
      </c>
      <c r="I1854" s="16" t="n">
        <f aca="false">H1854/2_Girdiler!$B$17</f>
        <v>3.54460088656416</v>
      </c>
      <c r="J1854" s="16" t="n">
        <f aca="false">D1854+I1854</f>
        <v>23.1249907156058</v>
      </c>
    </row>
    <row r="1855" customFormat="false" ht="15" hidden="false" customHeight="false" outlineLevel="0" collapsed="false">
      <c r="A1855" s="0" t="n">
        <v>1843</v>
      </c>
      <c r="B1855" s="7" t="n">
        <v>0.906682</v>
      </c>
      <c r="C1855" s="7" t="n">
        <v>0.67634</v>
      </c>
      <c r="D1855" s="16" t="n">
        <f aca="false">LOGINV(B1855,$B$7,$C$7)</f>
        <v>28.2728050311614</v>
      </c>
      <c r="E1855" s="16" t="n">
        <f aca="false">LOGINV(C1855,$B$8,$C$8)</f>
        <v>146.721740867933</v>
      </c>
      <c r="F1855" s="16" t="n">
        <f aca="false">$B$5/100*E1855*2_Girdiler!$B$14*2_Girdiler!$B$15*2_Girdiler!$B$16</f>
        <v>3.6915190002372</v>
      </c>
      <c r="G1855" s="16" t="n">
        <f aca="false">MIN(MATCH(F1855,2_Girdiler!$B$20:$I$20,1),7)</f>
        <v>1</v>
      </c>
      <c r="H1855" s="16" t="n">
        <f aca="false">IF(F1855&gt;=40,2_Girdiler!$I$21+(F1855-40)*(2_Girdiler!$I$21-2_Girdiler!$H$21)/(2_Girdiler!$I$20-2_Girdiler!$H$20),INDEX(2_Girdiler!$B$21:$I$21,G1855)+(F1855-INDEX(2_Girdiler!$B$20:$I$20,G1855))*(INDEX(2_Girdiler!$B$21:$I$21,G1855+1)-INDEX(2_Girdiler!$B$21:$I$21,G1855))/(INDEX(2_Girdiler!$B$20:$I$20,G1855+1)-INDEX(2_Girdiler!$B$20:$I$20,G1855)))</f>
        <v>8.12134180052185</v>
      </c>
      <c r="I1855" s="16" t="n">
        <f aca="false">H1855/2_Girdiler!$B$17</f>
        <v>3.25374270854241</v>
      </c>
      <c r="J1855" s="16" t="n">
        <f aca="false">D1855+I1855</f>
        <v>31.5265477397038</v>
      </c>
    </row>
    <row r="1856" customFormat="false" ht="15" hidden="false" customHeight="false" outlineLevel="0" collapsed="false">
      <c r="A1856" s="0" t="n">
        <v>1844</v>
      </c>
      <c r="B1856" s="7" t="n">
        <v>0.65297</v>
      </c>
      <c r="C1856" s="7" t="n">
        <v>0.366724</v>
      </c>
      <c r="D1856" s="16" t="n">
        <f aca="false">LOGINV(B1856,$B$7,$C$7)</f>
        <v>16.8618561752485</v>
      </c>
      <c r="E1856" s="16" t="n">
        <f aca="false">LOGINV(C1856,$B$8,$C$8)</f>
        <v>87.6550203953035</v>
      </c>
      <c r="F1856" s="16" t="n">
        <f aca="false">$B$5/100*E1856*2_Girdiler!$B$14*2_Girdiler!$B$15*2_Girdiler!$B$16</f>
        <v>2.20540031314584</v>
      </c>
      <c r="G1856" s="16" t="n">
        <f aca="false">MIN(MATCH(F1856,2_Girdiler!$B$20:$I$20,1),7)</f>
        <v>1</v>
      </c>
      <c r="H1856" s="16" t="n">
        <f aca="false">IF(F1856&gt;=40,2_Girdiler!$I$21+(F1856-40)*(2_Girdiler!$I$21-2_Girdiler!$H$21)/(2_Girdiler!$I$20-2_Girdiler!$H$20),INDEX(2_Girdiler!$B$21:$I$21,G1856)+(F1856-INDEX(2_Girdiler!$B$20:$I$20,G1856))*(INDEX(2_Girdiler!$B$21:$I$21,G1856+1)-INDEX(2_Girdiler!$B$21:$I$21,G1856))/(INDEX(2_Girdiler!$B$20:$I$20,G1856+1)-INDEX(2_Girdiler!$B$20:$I$20,G1856)))</f>
        <v>4.85188068892084</v>
      </c>
      <c r="I1856" s="16" t="n">
        <f aca="false">H1856/2_Girdiler!$B$17</f>
        <v>1.94386245549713</v>
      </c>
      <c r="J1856" s="16" t="n">
        <f aca="false">D1856+I1856</f>
        <v>18.8057186307456</v>
      </c>
    </row>
    <row r="1857" customFormat="false" ht="15" hidden="false" customHeight="false" outlineLevel="0" collapsed="false">
      <c r="A1857" s="0" t="n">
        <v>1845</v>
      </c>
      <c r="B1857" s="7" t="n">
        <v>0.522268</v>
      </c>
      <c r="C1857" s="7" t="n">
        <v>0.129633</v>
      </c>
      <c r="D1857" s="16" t="n">
        <f aca="false">LOGINV(B1857,$B$7,$C$7)</f>
        <v>13.9702337138625</v>
      </c>
      <c r="E1857" s="16" t="n">
        <f aca="false">LOGINV(C1857,$B$8,$C$8)</f>
        <v>52.7214653930295</v>
      </c>
      <c r="F1857" s="16" t="n">
        <f aca="false">$B$5/100*E1857*2_Girdiler!$B$14*2_Girdiler!$B$15*2_Girdiler!$B$16</f>
        <v>1.32647206928862</v>
      </c>
      <c r="G1857" s="16" t="n">
        <f aca="false">MIN(MATCH(F1857,2_Girdiler!$B$20:$I$20,1),7)</f>
        <v>1</v>
      </c>
      <c r="H1857" s="16" t="n">
        <f aca="false">IF(F1857&gt;=40,2_Girdiler!$I$21+(F1857-40)*(2_Girdiler!$I$21-2_Girdiler!$H$21)/(2_Girdiler!$I$20-2_Girdiler!$H$20),INDEX(2_Girdiler!$B$21:$I$21,G1857)+(F1857-INDEX(2_Girdiler!$B$20:$I$20,G1857))*(INDEX(2_Girdiler!$B$21:$I$21,G1857+1)-INDEX(2_Girdiler!$B$21:$I$21,G1857))/(INDEX(2_Girdiler!$B$20:$I$20,G1857+1)-INDEX(2_Girdiler!$B$20:$I$20,G1857)))</f>
        <v>2.91823855243497</v>
      </c>
      <c r="I1857" s="16" t="n">
        <f aca="false">H1857/2_Girdiler!$B$17</f>
        <v>1.16916608671273</v>
      </c>
      <c r="J1857" s="16" t="n">
        <f aca="false">D1857+I1857</f>
        <v>15.1393998005752</v>
      </c>
    </row>
    <row r="1858" customFormat="false" ht="15" hidden="false" customHeight="false" outlineLevel="0" collapsed="false">
      <c r="A1858" s="0" t="n">
        <v>1846</v>
      </c>
      <c r="B1858" s="7" t="n">
        <v>0.786448</v>
      </c>
      <c r="C1858" s="7" t="n">
        <v>0.040874</v>
      </c>
      <c r="D1858" s="16" t="n">
        <f aca="false">LOGINV(B1858,$B$7,$C$7)</f>
        <v>21.0829181881386</v>
      </c>
      <c r="E1858" s="16" t="n">
        <f aca="false">LOGINV(C1858,$B$8,$C$8)</f>
        <v>35.5041919687077</v>
      </c>
      <c r="F1858" s="16" t="n">
        <f aca="false">$B$5/100*E1858*2_Girdiler!$B$14*2_Girdiler!$B$15*2_Girdiler!$B$16</f>
        <v>0.893285469932685</v>
      </c>
      <c r="G1858" s="16" t="n">
        <f aca="false">MIN(MATCH(F1858,2_Girdiler!$B$20:$I$20,1),7)</f>
        <v>1</v>
      </c>
      <c r="H1858" s="16" t="n">
        <f aca="false">IF(F1858&gt;=40,2_Girdiler!$I$21+(F1858-40)*(2_Girdiler!$I$21-2_Girdiler!$H$21)/(2_Girdiler!$I$20-2_Girdiler!$H$20),INDEX(2_Girdiler!$B$21:$I$21,G1858)+(F1858-INDEX(2_Girdiler!$B$20:$I$20,G1858))*(INDEX(2_Girdiler!$B$21:$I$21,G1858+1)-INDEX(2_Girdiler!$B$21:$I$21,G1858))/(INDEX(2_Girdiler!$B$20:$I$20,G1858+1)-INDEX(2_Girdiler!$B$20:$I$20,G1858)))</f>
        <v>1.96522803385191</v>
      </c>
      <c r="I1858" s="16" t="n">
        <f aca="false">H1858/2_Girdiler!$B$17</f>
        <v>0.787350975100924</v>
      </c>
      <c r="J1858" s="16" t="n">
        <f aca="false">D1858+I1858</f>
        <v>21.8702691632395</v>
      </c>
    </row>
    <row r="1859" customFormat="false" ht="15" hidden="false" customHeight="false" outlineLevel="0" collapsed="false">
      <c r="A1859" s="0" t="n">
        <v>1847</v>
      </c>
      <c r="B1859" s="7" t="n">
        <v>0.123123</v>
      </c>
      <c r="C1859" s="7" t="n">
        <v>0.422173</v>
      </c>
      <c r="D1859" s="16" t="n">
        <f aca="false">LOGINV(B1859,$B$7,$C$7)</f>
        <v>7.09567819000819</v>
      </c>
      <c r="E1859" s="16" t="n">
        <f aca="false">LOGINV(C1859,$B$8,$C$8)</f>
        <v>96.2061439795132</v>
      </c>
      <c r="F1859" s="16" t="n">
        <f aca="false">$B$5/100*E1859*2_Girdiler!$B$14*2_Girdiler!$B$15*2_Girdiler!$B$16</f>
        <v>2.42054658252455</v>
      </c>
      <c r="G1859" s="16" t="n">
        <f aca="false">MIN(MATCH(F1859,2_Girdiler!$B$20:$I$20,1),7)</f>
        <v>1</v>
      </c>
      <c r="H1859" s="16" t="n">
        <f aca="false">IF(F1859&gt;=40,2_Girdiler!$I$21+(F1859-40)*(2_Girdiler!$I$21-2_Girdiler!$H$21)/(2_Girdiler!$I$20-2_Girdiler!$H$20),INDEX(2_Girdiler!$B$21:$I$21,G1859)+(F1859-INDEX(2_Girdiler!$B$20:$I$20,G1859))*(INDEX(2_Girdiler!$B$21:$I$21,G1859+1)-INDEX(2_Girdiler!$B$21:$I$21,G1859))/(INDEX(2_Girdiler!$B$20:$I$20,G1859+1)-INDEX(2_Girdiler!$B$20:$I$20,G1859)))</f>
        <v>5.32520248155402</v>
      </c>
      <c r="I1859" s="16" t="n">
        <f aca="false">H1859/2_Girdiler!$B$17</f>
        <v>2.13349458395594</v>
      </c>
      <c r="J1859" s="16" t="n">
        <f aca="false">D1859+I1859</f>
        <v>9.22917277396412</v>
      </c>
    </row>
    <row r="1860" customFormat="false" ht="15" hidden="false" customHeight="false" outlineLevel="0" collapsed="false">
      <c r="A1860" s="0" t="n">
        <v>1848</v>
      </c>
      <c r="B1860" s="7" t="n">
        <v>0.435456</v>
      </c>
      <c r="C1860" s="7" t="n">
        <v>0.978784</v>
      </c>
      <c r="D1860" s="16" t="n">
        <f aca="false">LOGINV(B1860,$B$7,$C$7)</f>
        <v>12.3693595325102</v>
      </c>
      <c r="E1860" s="16" t="n">
        <f aca="false">LOGINV(C1860,$B$8,$C$8)</f>
        <v>404.68751792806</v>
      </c>
      <c r="F1860" s="16" t="n">
        <f aca="false">$B$5/100*E1860*2_Girdiler!$B$14*2_Girdiler!$B$15*2_Girdiler!$B$16</f>
        <v>10.18193795107</v>
      </c>
      <c r="G1860" s="16" t="n">
        <f aca="false">MIN(MATCH(F1860,2_Girdiler!$B$20:$I$20,1),7)</f>
        <v>3</v>
      </c>
      <c r="H1860" s="16" t="n">
        <f aca="false">IF(F1860&gt;=40,2_Girdiler!$I$21+(F1860-40)*(2_Girdiler!$I$21-2_Girdiler!$H$21)/(2_Girdiler!$I$20-2_Girdiler!$H$20),INDEX(2_Girdiler!$B$21:$I$21,G1860)+(F1860-INDEX(2_Girdiler!$B$20:$I$20,G1860))*(INDEX(2_Girdiler!$B$21:$I$21,G1860+1)-INDEX(2_Girdiler!$B$21:$I$21,G1860))/(INDEX(2_Girdiler!$B$20:$I$20,G1860+1)-INDEX(2_Girdiler!$B$20:$I$20,G1860)))</f>
        <v>19.163744155963</v>
      </c>
      <c r="I1860" s="16" t="n">
        <f aca="false">H1860/2_Girdiler!$B$17</f>
        <v>7.67778211376722</v>
      </c>
      <c r="J1860" s="16" t="n">
        <f aca="false">D1860+I1860</f>
        <v>20.0471416462774</v>
      </c>
    </row>
    <row r="1861" customFormat="false" ht="15" hidden="false" customHeight="false" outlineLevel="0" collapsed="false">
      <c r="A1861" s="0" t="n">
        <v>1849</v>
      </c>
      <c r="B1861" s="7" t="n">
        <v>0.649155</v>
      </c>
      <c r="C1861" s="7" t="n">
        <v>0.441458</v>
      </c>
      <c r="D1861" s="16" t="n">
        <f aca="false">LOGINV(B1861,$B$7,$C$7)</f>
        <v>16.7652212280017</v>
      </c>
      <c r="E1861" s="16" t="n">
        <f aca="false">LOGINV(C1861,$B$8,$C$8)</f>
        <v>99.3018222611597</v>
      </c>
      <c r="F1861" s="16" t="n">
        <f aca="false">$B$5/100*E1861*2_Girdiler!$B$14*2_Girdiler!$B$15*2_Girdiler!$B$16</f>
        <v>2.49843384809078</v>
      </c>
      <c r="G1861" s="16" t="n">
        <f aca="false">MIN(MATCH(F1861,2_Girdiler!$B$20:$I$20,1),7)</f>
        <v>1</v>
      </c>
      <c r="H1861" s="16" t="n">
        <f aca="false">IF(F1861&gt;=40,2_Girdiler!$I$21+(F1861-40)*(2_Girdiler!$I$21-2_Girdiler!$H$21)/(2_Girdiler!$I$20-2_Girdiler!$H$20),INDEX(2_Girdiler!$B$21:$I$21,G1861)+(F1861-INDEX(2_Girdiler!$B$20:$I$20,G1861))*(INDEX(2_Girdiler!$B$21:$I$21,G1861+1)-INDEX(2_Girdiler!$B$21:$I$21,G1861))/(INDEX(2_Girdiler!$B$20:$I$20,G1861+1)-INDEX(2_Girdiler!$B$20:$I$20,G1861)))</f>
        <v>5.49655446579971</v>
      </c>
      <c r="I1861" s="16" t="n">
        <f aca="false">H1861/2_Girdiler!$B$17</f>
        <v>2.20214521866976</v>
      </c>
      <c r="J1861" s="16" t="n">
        <f aca="false">D1861+I1861</f>
        <v>18.9673664466715</v>
      </c>
    </row>
    <row r="1862" customFormat="false" ht="15" hidden="false" customHeight="false" outlineLevel="0" collapsed="false">
      <c r="A1862" s="0" t="n">
        <v>1850</v>
      </c>
      <c r="B1862" s="7" t="n">
        <v>0.951974</v>
      </c>
      <c r="C1862" s="7" t="n">
        <v>0.960102</v>
      </c>
      <c r="D1862" s="16" t="n">
        <f aca="false">LOGINV(B1862,$B$7,$C$7)</f>
        <v>34.2430010241976</v>
      </c>
      <c r="E1862" s="16" t="n">
        <f aca="false">LOGINV(C1862,$B$8,$C$8)</f>
        <v>338.343535427112</v>
      </c>
      <c r="F1862" s="16" t="n">
        <f aca="false">$B$5/100*E1862*2_Girdiler!$B$14*2_Girdiler!$B$15*2_Girdiler!$B$16</f>
        <v>8.51272335134613</v>
      </c>
      <c r="G1862" s="16" t="n">
        <f aca="false">MIN(MATCH(F1862,2_Girdiler!$B$20:$I$20,1),7)</f>
        <v>2</v>
      </c>
      <c r="H1862" s="16" t="n">
        <f aca="false">IF(F1862&gt;=40,2_Girdiler!$I$21+(F1862-40)*(2_Girdiler!$I$21-2_Girdiler!$H$21)/(2_Girdiler!$I$20-2_Girdiler!$H$20),INDEX(2_Girdiler!$B$21:$I$21,G1862)+(F1862-INDEX(2_Girdiler!$B$20:$I$20,G1862))*(INDEX(2_Girdiler!$B$21:$I$21,G1862+1)-INDEX(2_Girdiler!$B$21:$I$21,G1862))/(INDEX(2_Girdiler!$B$20:$I$20,G1862+1)-INDEX(2_Girdiler!$B$20:$I$20,G1862)))</f>
        <v>16.6203573621538</v>
      </c>
      <c r="I1862" s="16" t="n">
        <f aca="false">H1862/2_Girdiler!$B$17</f>
        <v>6.65879702009367</v>
      </c>
      <c r="J1862" s="16" t="n">
        <f aca="false">D1862+I1862</f>
        <v>40.9017980442913</v>
      </c>
    </row>
    <row r="1863" customFormat="false" ht="15" hidden="false" customHeight="false" outlineLevel="0" collapsed="false">
      <c r="A1863" s="0" t="n">
        <v>1851</v>
      </c>
      <c r="B1863" s="7" t="n">
        <v>0.568007</v>
      </c>
      <c r="C1863" s="7" t="n">
        <v>0.286705</v>
      </c>
      <c r="D1863" s="16" t="n">
        <f aca="false">LOGINV(B1863,$B$7,$C$7)</f>
        <v>14.8988488727295</v>
      </c>
      <c r="E1863" s="16" t="n">
        <f aca="false">LOGINV(C1863,$B$8,$C$8)</f>
        <v>75.9282644404915</v>
      </c>
      <c r="F1863" s="16" t="n">
        <f aca="false">$B$5/100*E1863*2_Girdiler!$B$14*2_Girdiler!$B$15*2_Girdiler!$B$16</f>
        <v>1.91035513332277</v>
      </c>
      <c r="G1863" s="16" t="n">
        <f aca="false">MIN(MATCH(F1863,2_Girdiler!$B$20:$I$20,1),7)</f>
        <v>1</v>
      </c>
      <c r="H1863" s="16" t="n">
        <f aca="false">IF(F1863&gt;=40,2_Girdiler!$I$21+(F1863-40)*(2_Girdiler!$I$21-2_Girdiler!$H$21)/(2_Girdiler!$I$20-2_Girdiler!$H$20),INDEX(2_Girdiler!$B$21:$I$21,G1863)+(F1863-INDEX(2_Girdiler!$B$20:$I$20,G1863))*(INDEX(2_Girdiler!$B$21:$I$21,G1863+1)-INDEX(2_Girdiler!$B$21:$I$21,G1863))/(INDEX(2_Girdiler!$B$20:$I$20,G1863+1)-INDEX(2_Girdiler!$B$20:$I$20,G1863)))</f>
        <v>4.20278129331008</v>
      </c>
      <c r="I1863" s="16" t="n">
        <f aca="false">H1863/2_Girdiler!$B$17</f>
        <v>1.68380660789667</v>
      </c>
      <c r="J1863" s="16" t="n">
        <f aca="false">D1863+I1863</f>
        <v>16.5826554806261</v>
      </c>
    </row>
    <row r="1864" customFormat="false" ht="15" hidden="false" customHeight="false" outlineLevel="0" collapsed="false">
      <c r="A1864" s="0" t="n">
        <v>1852</v>
      </c>
      <c r="B1864" s="7" t="n">
        <v>0.415078</v>
      </c>
      <c r="C1864" s="7" t="n">
        <v>0.923295</v>
      </c>
      <c r="D1864" s="16" t="n">
        <f aca="false">LOGINV(B1864,$B$7,$C$7)</f>
        <v>12.0159732135875</v>
      </c>
      <c r="E1864" s="16" t="n">
        <f aca="false">LOGINV(C1864,$B$8,$C$8)</f>
        <v>274.441518169729</v>
      </c>
      <c r="F1864" s="16" t="n">
        <f aca="false">$B$5/100*E1864*2_Girdiler!$B$14*2_Girdiler!$B$15*2_Girdiler!$B$16</f>
        <v>6.90494859715038</v>
      </c>
      <c r="G1864" s="16" t="n">
        <f aca="false">MIN(MATCH(F1864,2_Girdiler!$B$20:$I$20,1),7)</f>
        <v>2</v>
      </c>
      <c r="H1864" s="16" t="n">
        <f aca="false">IF(F1864&gt;=40,2_Girdiler!$I$21+(F1864-40)*(2_Girdiler!$I$21-2_Girdiler!$H$21)/(2_Girdiler!$I$20-2_Girdiler!$H$20),INDEX(2_Girdiler!$B$21:$I$21,G1864)+(F1864-INDEX(2_Girdiler!$B$20:$I$20,G1864))*(INDEX(2_Girdiler!$B$21:$I$21,G1864+1)-INDEX(2_Girdiler!$B$21:$I$21,G1864))/(INDEX(2_Girdiler!$B$20:$I$20,G1864+1)-INDEX(2_Girdiler!$B$20:$I$20,G1864)))</f>
        <v>14.0479177554406</v>
      </c>
      <c r="I1864" s="16" t="n">
        <f aca="false">H1864/2_Girdiler!$B$17</f>
        <v>5.6281721776605</v>
      </c>
      <c r="J1864" s="16" t="n">
        <f aca="false">D1864+I1864</f>
        <v>17.644145391248</v>
      </c>
    </row>
    <row r="1865" customFormat="false" ht="15" hidden="false" customHeight="false" outlineLevel="0" collapsed="false">
      <c r="A1865" s="0" t="n">
        <v>1853</v>
      </c>
      <c r="B1865" s="7" t="n">
        <v>0.658495</v>
      </c>
      <c r="C1865" s="7" t="n">
        <v>0.278872</v>
      </c>
      <c r="D1865" s="16" t="n">
        <f aca="false">LOGINV(B1865,$B$7,$C$7)</f>
        <v>17.0035033954653</v>
      </c>
      <c r="E1865" s="16" t="n">
        <f aca="false">LOGINV(C1865,$B$8,$C$8)</f>
        <v>74.8016362729839</v>
      </c>
      <c r="F1865" s="16" t="n">
        <f aca="false">$B$5/100*E1865*2_Girdiler!$B$14*2_Girdiler!$B$15*2_Girdiler!$B$16</f>
        <v>1.88200916862828</v>
      </c>
      <c r="G1865" s="16" t="n">
        <f aca="false">MIN(MATCH(F1865,2_Girdiler!$B$20:$I$20,1),7)</f>
        <v>1</v>
      </c>
      <c r="H1865" s="16" t="n">
        <f aca="false">IF(F1865&gt;=40,2_Girdiler!$I$21+(F1865-40)*(2_Girdiler!$I$21-2_Girdiler!$H$21)/(2_Girdiler!$I$20-2_Girdiler!$H$20),INDEX(2_Girdiler!$B$21:$I$21,G1865)+(F1865-INDEX(2_Girdiler!$B$20:$I$20,G1865))*(INDEX(2_Girdiler!$B$21:$I$21,G1865+1)-INDEX(2_Girdiler!$B$21:$I$21,G1865))/(INDEX(2_Girdiler!$B$20:$I$20,G1865+1)-INDEX(2_Girdiler!$B$20:$I$20,G1865)))</f>
        <v>4.14042017098221</v>
      </c>
      <c r="I1865" s="16" t="n">
        <f aca="false">H1865/2_Girdiler!$B$17</f>
        <v>1.6588221838871</v>
      </c>
      <c r="J1865" s="16" t="n">
        <f aca="false">D1865+I1865</f>
        <v>18.6623255793524</v>
      </c>
    </row>
    <row r="1866" customFormat="false" ht="15" hidden="false" customHeight="false" outlineLevel="0" collapsed="false">
      <c r="A1866" s="0" t="n">
        <v>1854</v>
      </c>
      <c r="B1866" s="7" t="n">
        <v>0.497491</v>
      </c>
      <c r="C1866" s="7" t="n">
        <v>0.699578</v>
      </c>
      <c r="D1866" s="16" t="n">
        <f aca="false">LOGINV(B1866,$B$7,$C$7)</f>
        <v>13.4946649120861</v>
      </c>
      <c r="E1866" s="16" t="n">
        <f aca="false">LOGINV(C1866,$B$8,$C$8)</f>
        <v>153.077817405014</v>
      </c>
      <c r="F1866" s="16" t="n">
        <f aca="false">$B$5/100*E1866*2_Girdiler!$B$14*2_Girdiler!$B$15*2_Girdiler!$B$16</f>
        <v>3.85143788591016</v>
      </c>
      <c r="G1866" s="16" t="n">
        <f aca="false">MIN(MATCH(F1866,2_Girdiler!$B$20:$I$20,1),7)</f>
        <v>1</v>
      </c>
      <c r="H1866" s="16" t="n">
        <f aca="false">IF(F1866&gt;=40,2_Girdiler!$I$21+(F1866-40)*(2_Girdiler!$I$21-2_Girdiler!$H$21)/(2_Girdiler!$I$20-2_Girdiler!$H$20),INDEX(2_Girdiler!$B$21:$I$21,G1866)+(F1866-INDEX(2_Girdiler!$B$20:$I$20,G1866))*(INDEX(2_Girdiler!$B$21:$I$21,G1866+1)-INDEX(2_Girdiler!$B$21:$I$21,G1866))/(INDEX(2_Girdiler!$B$20:$I$20,G1866+1)-INDEX(2_Girdiler!$B$20:$I$20,G1866)))</f>
        <v>8.47316334900236</v>
      </c>
      <c r="I1866" s="16" t="n">
        <f aca="false">H1866/2_Girdiler!$B$17</f>
        <v>3.39469685456825</v>
      </c>
      <c r="J1866" s="16" t="n">
        <f aca="false">D1866+I1866</f>
        <v>16.8893617666544</v>
      </c>
    </row>
    <row r="1867" customFormat="false" ht="15" hidden="false" customHeight="false" outlineLevel="0" collapsed="false">
      <c r="A1867" s="0" t="n">
        <v>1855</v>
      </c>
      <c r="B1867" s="7" t="n">
        <v>0.416943</v>
      </c>
      <c r="C1867" s="7" t="n">
        <v>0.593649</v>
      </c>
      <c r="D1867" s="16" t="n">
        <f aca="false">LOGINV(B1867,$B$7,$C$7)</f>
        <v>12.0480391255767</v>
      </c>
      <c r="E1867" s="16" t="n">
        <f aca="false">LOGINV(C1867,$B$8,$C$8)</f>
        <v>127.252711563534</v>
      </c>
      <c r="F1867" s="16" t="n">
        <f aca="false">$B$5/100*E1867*2_Girdiler!$B$14*2_Girdiler!$B$15*2_Girdiler!$B$16</f>
        <v>3.20167822293851</v>
      </c>
      <c r="G1867" s="16" t="n">
        <f aca="false">MIN(MATCH(F1867,2_Girdiler!$B$20:$I$20,1),7)</f>
        <v>1</v>
      </c>
      <c r="H1867" s="16" t="n">
        <f aca="false">IF(F1867&gt;=40,2_Girdiler!$I$21+(F1867-40)*(2_Girdiler!$I$21-2_Girdiler!$H$21)/(2_Girdiler!$I$20-2_Girdiler!$H$20),INDEX(2_Girdiler!$B$21:$I$21,G1867)+(F1867-INDEX(2_Girdiler!$B$20:$I$20,G1867))*(INDEX(2_Girdiler!$B$21:$I$21,G1867+1)-INDEX(2_Girdiler!$B$21:$I$21,G1867))/(INDEX(2_Girdiler!$B$20:$I$20,G1867+1)-INDEX(2_Girdiler!$B$20:$I$20,G1867)))</f>
        <v>7.04369209046473</v>
      </c>
      <c r="I1867" s="16" t="n">
        <f aca="false">H1867/2_Girdiler!$B$17</f>
        <v>2.82199202342337</v>
      </c>
      <c r="J1867" s="16" t="n">
        <f aca="false">D1867+I1867</f>
        <v>14.8700311490001</v>
      </c>
    </row>
    <row r="1868" customFormat="false" ht="15" hidden="false" customHeight="false" outlineLevel="0" collapsed="false">
      <c r="A1868" s="0" t="n">
        <v>1856</v>
      </c>
      <c r="B1868" s="7" t="n">
        <v>0.99679</v>
      </c>
      <c r="C1868" s="7" t="n">
        <v>0.135133</v>
      </c>
      <c r="D1868" s="16" t="n">
        <f aca="false">LOGINV(B1868,$B$7,$C$7)</f>
        <v>61.8681600390219</v>
      </c>
      <c r="E1868" s="16" t="n">
        <f aca="false">LOGINV(C1868,$B$8,$C$8)</f>
        <v>53.6025961911248</v>
      </c>
      <c r="F1868" s="16" t="n">
        <f aca="false">$B$5/100*E1868*2_Girdiler!$B$14*2_Girdiler!$B$15*2_Girdiler!$B$16</f>
        <v>1.3486413201687</v>
      </c>
      <c r="G1868" s="16" t="n">
        <f aca="false">MIN(MATCH(F1868,2_Girdiler!$B$20:$I$20,1),7)</f>
        <v>1</v>
      </c>
      <c r="H1868" s="16" t="n">
        <f aca="false">IF(F1868&gt;=40,2_Girdiler!$I$21+(F1868-40)*(2_Girdiler!$I$21-2_Girdiler!$H$21)/(2_Girdiler!$I$20-2_Girdiler!$H$20),INDEX(2_Girdiler!$B$21:$I$21,G1868)+(F1868-INDEX(2_Girdiler!$B$20:$I$20,G1868))*(INDEX(2_Girdiler!$B$21:$I$21,G1868+1)-INDEX(2_Girdiler!$B$21:$I$21,G1868))/(INDEX(2_Girdiler!$B$20:$I$20,G1868+1)-INDEX(2_Girdiler!$B$20:$I$20,G1868)))</f>
        <v>2.96701090437114</v>
      </c>
      <c r="I1868" s="16" t="n">
        <f aca="false">H1868/2_Girdiler!$B$17</f>
        <v>1.18870629181536</v>
      </c>
      <c r="J1868" s="16" t="n">
        <f aca="false">D1868+I1868</f>
        <v>63.0568663308373</v>
      </c>
    </row>
    <row r="1869" customFormat="false" ht="15" hidden="false" customHeight="false" outlineLevel="0" collapsed="false">
      <c r="A1869" s="0" t="n">
        <v>1857</v>
      </c>
      <c r="B1869" s="7" t="n">
        <v>0.679334</v>
      </c>
      <c r="C1869" s="7" t="n">
        <v>0.872221</v>
      </c>
      <c r="D1869" s="16" t="n">
        <f aca="false">LOGINV(B1869,$B$7,$C$7)</f>
        <v>17.5570869445953</v>
      </c>
      <c r="E1869" s="16" t="n">
        <f aca="false">LOGINV(C1869,$B$8,$C$8)</f>
        <v>227.495879347187</v>
      </c>
      <c r="F1869" s="16" t="n">
        <f aca="false">$B$5/100*E1869*2_Girdiler!$B$14*2_Girdiler!$B$15*2_Girdiler!$B$16</f>
        <v>5.72379632437522</v>
      </c>
      <c r="G1869" s="16" t="n">
        <f aca="false">MIN(MATCH(F1869,2_Girdiler!$B$20:$I$20,1),7)</f>
        <v>2</v>
      </c>
      <c r="H1869" s="16" t="n">
        <f aca="false">IF(F1869&gt;=40,2_Girdiler!$I$21+(F1869-40)*(2_Girdiler!$I$21-2_Girdiler!$H$21)/(2_Girdiler!$I$20-2_Girdiler!$H$20),INDEX(2_Girdiler!$B$21:$I$21,G1869)+(F1869-INDEX(2_Girdiler!$B$20:$I$20,G1869))*(INDEX(2_Girdiler!$B$21:$I$21,G1869+1)-INDEX(2_Girdiler!$B$21:$I$21,G1869))/(INDEX(2_Girdiler!$B$20:$I$20,G1869+1)-INDEX(2_Girdiler!$B$20:$I$20,G1869)))</f>
        <v>12.1580741190004</v>
      </c>
      <c r="I1869" s="16" t="n">
        <f aca="false">H1869/2_Girdiler!$B$17</f>
        <v>4.87102328485591</v>
      </c>
      <c r="J1869" s="16" t="n">
        <f aca="false">D1869+I1869</f>
        <v>22.4281102294512</v>
      </c>
    </row>
    <row r="1870" customFormat="false" ht="15" hidden="false" customHeight="false" outlineLevel="0" collapsed="false">
      <c r="A1870" s="0" t="n">
        <v>1858</v>
      </c>
      <c r="B1870" s="7" t="n">
        <v>0.536951</v>
      </c>
      <c r="C1870" s="7" t="n">
        <v>0.492884</v>
      </c>
      <c r="D1870" s="16" t="n">
        <f aca="false">LOGINV(B1870,$B$7,$C$7)</f>
        <v>14.2606183765323</v>
      </c>
      <c r="E1870" s="16" t="n">
        <f aca="false">LOGINV(C1870,$B$8,$C$8)</f>
        <v>107.955011862611</v>
      </c>
      <c r="F1870" s="16" t="n">
        <f aca="false">$B$5/100*E1870*2_Girdiler!$B$14*2_Girdiler!$B$15*2_Girdiler!$B$16</f>
        <v>2.71614809846328</v>
      </c>
      <c r="G1870" s="16" t="n">
        <f aca="false">MIN(MATCH(F1870,2_Girdiler!$B$20:$I$20,1),7)</f>
        <v>1</v>
      </c>
      <c r="H1870" s="16" t="n">
        <f aca="false">IF(F1870&gt;=40,2_Girdiler!$I$21+(F1870-40)*(2_Girdiler!$I$21-2_Girdiler!$H$21)/(2_Girdiler!$I$20-2_Girdiler!$H$20),INDEX(2_Girdiler!$B$21:$I$21,G1870)+(F1870-INDEX(2_Girdiler!$B$20:$I$20,G1870))*(INDEX(2_Girdiler!$B$21:$I$21,G1870+1)-INDEX(2_Girdiler!$B$21:$I$21,G1870))/(INDEX(2_Girdiler!$B$20:$I$20,G1870+1)-INDEX(2_Girdiler!$B$20:$I$20,G1870)))</f>
        <v>5.97552581661922</v>
      </c>
      <c r="I1870" s="16" t="n">
        <f aca="false">H1870/2_Girdiler!$B$17</f>
        <v>2.39404079191475</v>
      </c>
      <c r="J1870" s="16" t="n">
        <f aca="false">D1870+I1870</f>
        <v>16.6546591684471</v>
      </c>
    </row>
    <row r="1871" customFormat="false" ht="15" hidden="false" customHeight="false" outlineLevel="0" collapsed="false">
      <c r="A1871" s="0" t="n">
        <v>1859</v>
      </c>
      <c r="B1871" s="7" t="n">
        <v>0.323745</v>
      </c>
      <c r="C1871" s="7" t="n">
        <v>0.526516</v>
      </c>
      <c r="D1871" s="16" t="n">
        <f aca="false">LOGINV(B1871,$B$7,$C$7)</f>
        <v>10.4953026709566</v>
      </c>
      <c r="E1871" s="16" t="n">
        <f aca="false">LOGINV(C1871,$B$8,$C$8)</f>
        <v>113.996114797283</v>
      </c>
      <c r="F1871" s="16" t="n">
        <f aca="false">$B$5/100*E1871*2_Girdiler!$B$14*2_Girdiler!$B$15*2_Girdiler!$B$16</f>
        <v>2.86814224829963</v>
      </c>
      <c r="G1871" s="16" t="n">
        <f aca="false">MIN(MATCH(F1871,2_Girdiler!$B$20:$I$20,1),7)</f>
        <v>1</v>
      </c>
      <c r="H1871" s="16" t="n">
        <f aca="false">IF(F1871&gt;=40,2_Girdiler!$I$21+(F1871-40)*(2_Girdiler!$I$21-2_Girdiler!$H$21)/(2_Girdiler!$I$20-2_Girdiler!$H$20),INDEX(2_Girdiler!$B$21:$I$21,G1871)+(F1871-INDEX(2_Girdiler!$B$20:$I$20,G1871))*(INDEX(2_Girdiler!$B$21:$I$21,G1871+1)-INDEX(2_Girdiler!$B$21:$I$21,G1871))/(INDEX(2_Girdiler!$B$20:$I$20,G1871+1)-INDEX(2_Girdiler!$B$20:$I$20,G1871)))</f>
        <v>6.30991294625919</v>
      </c>
      <c r="I1871" s="16" t="n">
        <f aca="false">H1871/2_Girdiler!$B$17</f>
        <v>2.52800999449487</v>
      </c>
      <c r="J1871" s="16" t="n">
        <f aca="false">D1871+I1871</f>
        <v>13.0233126654514</v>
      </c>
    </row>
    <row r="1872" customFormat="false" ht="15" hidden="false" customHeight="false" outlineLevel="0" collapsed="false">
      <c r="A1872" s="0" t="n">
        <v>1860</v>
      </c>
      <c r="B1872" s="7" t="n">
        <v>0.752739</v>
      </c>
      <c r="C1872" s="7" t="n">
        <v>0.766721</v>
      </c>
      <c r="D1872" s="16" t="n">
        <f aca="false">LOGINV(B1872,$B$7,$C$7)</f>
        <v>19.8177706755768</v>
      </c>
      <c r="E1872" s="16" t="n">
        <f aca="false">LOGINV(C1872,$B$8,$C$8)</f>
        <v>174.724716975779</v>
      </c>
      <c r="F1872" s="16" t="n">
        <f aca="false">$B$5/100*E1872*2_Girdiler!$B$14*2_Girdiler!$B$15*2_Girdiler!$B$16</f>
        <v>4.39607387911061</v>
      </c>
      <c r="G1872" s="16" t="n">
        <f aca="false">MIN(MATCH(F1872,2_Girdiler!$B$20:$I$20,1),7)</f>
        <v>1</v>
      </c>
      <c r="H1872" s="16" t="n">
        <f aca="false">IF(F1872&gt;=40,2_Girdiler!$I$21+(F1872-40)*(2_Girdiler!$I$21-2_Girdiler!$H$21)/(2_Girdiler!$I$20-2_Girdiler!$H$20),INDEX(2_Girdiler!$B$21:$I$21,G1872)+(F1872-INDEX(2_Girdiler!$B$20:$I$20,G1872))*(INDEX(2_Girdiler!$B$21:$I$21,G1872+1)-INDEX(2_Girdiler!$B$21:$I$21,G1872))/(INDEX(2_Girdiler!$B$20:$I$20,G1872+1)-INDEX(2_Girdiler!$B$20:$I$20,G1872)))</f>
        <v>9.67136253404334</v>
      </c>
      <c r="I1872" s="16" t="n">
        <f aca="false">H1872/2_Girdiler!$B$17</f>
        <v>3.87474460498531</v>
      </c>
      <c r="J1872" s="16" t="n">
        <f aca="false">D1872+I1872</f>
        <v>23.6925152805621</v>
      </c>
    </row>
    <row r="1873" customFormat="false" ht="15" hidden="false" customHeight="false" outlineLevel="0" collapsed="false">
      <c r="A1873" s="0" t="n">
        <v>1861</v>
      </c>
      <c r="B1873" s="7" t="n">
        <v>0.63669</v>
      </c>
      <c r="C1873" s="7" t="n">
        <v>0.62805</v>
      </c>
      <c r="D1873" s="16" t="n">
        <f aca="false">LOGINV(B1873,$B$7,$C$7)</f>
        <v>16.4558507669574</v>
      </c>
      <c r="E1873" s="16" t="n">
        <f aca="false">LOGINV(C1873,$B$8,$C$8)</f>
        <v>134.842777979079</v>
      </c>
      <c r="F1873" s="16" t="n">
        <f aca="false">$B$5/100*E1873*2_Girdiler!$B$14*2_Girdiler!$B$15*2_Girdiler!$B$16</f>
        <v>3.39264429395363</v>
      </c>
      <c r="G1873" s="16" t="n">
        <f aca="false">MIN(MATCH(F1873,2_Girdiler!$B$20:$I$20,1),7)</f>
        <v>1</v>
      </c>
      <c r="H1873" s="16" t="n">
        <f aca="false">IF(F1873&gt;=40,2_Girdiler!$I$21+(F1873-40)*(2_Girdiler!$I$21-2_Girdiler!$H$21)/(2_Girdiler!$I$20-2_Girdiler!$H$20),INDEX(2_Girdiler!$B$21:$I$21,G1873)+(F1873-INDEX(2_Girdiler!$B$20:$I$20,G1873))*(INDEX(2_Girdiler!$B$21:$I$21,G1873+1)-INDEX(2_Girdiler!$B$21:$I$21,G1873))/(INDEX(2_Girdiler!$B$20:$I$20,G1873+1)-INDEX(2_Girdiler!$B$20:$I$20,G1873)))</f>
        <v>7.46381744669799</v>
      </c>
      <c r="I1873" s="16" t="n">
        <f aca="false">H1873/2_Girdiler!$B$17</f>
        <v>2.99031147704246</v>
      </c>
      <c r="J1873" s="16" t="n">
        <f aca="false">D1873+I1873</f>
        <v>19.4461622439999</v>
      </c>
    </row>
    <row r="1874" customFormat="false" ht="15" hidden="false" customHeight="false" outlineLevel="0" collapsed="false">
      <c r="A1874" s="0" t="n">
        <v>1862</v>
      </c>
      <c r="B1874" s="7" t="n">
        <v>0.804486</v>
      </c>
      <c r="C1874" s="7" t="n">
        <v>0.08915</v>
      </c>
      <c r="D1874" s="16" t="n">
        <f aca="false">LOGINV(B1874,$B$7,$C$7)</f>
        <v>21.8436966616258</v>
      </c>
      <c r="E1874" s="16" t="n">
        <f aca="false">LOGINV(C1874,$B$8,$C$8)</f>
        <v>45.8044418835087</v>
      </c>
      <c r="F1874" s="16" t="n">
        <f aca="false">$B$5/100*E1874*2_Girdiler!$B$14*2_Girdiler!$B$15*2_Girdiler!$B$16</f>
        <v>1.15243975778908</v>
      </c>
      <c r="G1874" s="16" t="n">
        <f aca="false">MIN(MATCH(F1874,2_Girdiler!$B$20:$I$20,1),7)</f>
        <v>1</v>
      </c>
      <c r="H1874" s="16" t="n">
        <f aca="false">IF(F1874&gt;=40,2_Girdiler!$I$21+(F1874-40)*(2_Girdiler!$I$21-2_Girdiler!$H$21)/(2_Girdiler!$I$20-2_Girdiler!$H$20),INDEX(2_Girdiler!$B$21:$I$21,G1874)+(F1874-INDEX(2_Girdiler!$B$20:$I$20,G1874))*(INDEX(2_Girdiler!$B$21:$I$21,G1874+1)-INDEX(2_Girdiler!$B$21:$I$21,G1874))/(INDEX(2_Girdiler!$B$20:$I$20,G1874+1)-INDEX(2_Girdiler!$B$20:$I$20,G1874)))</f>
        <v>2.53536746713597</v>
      </c>
      <c r="I1874" s="16" t="n">
        <f aca="false">H1874/2_Girdiler!$B$17</f>
        <v>1.01577222241025</v>
      </c>
      <c r="J1874" s="16" t="n">
        <f aca="false">D1874+I1874</f>
        <v>22.859468884036</v>
      </c>
    </row>
    <row r="1875" customFormat="false" ht="15" hidden="false" customHeight="false" outlineLevel="0" collapsed="false">
      <c r="A1875" s="0" t="n">
        <v>1863</v>
      </c>
      <c r="B1875" s="7" t="n">
        <v>0.552102</v>
      </c>
      <c r="C1875" s="7" t="n">
        <v>0.982752</v>
      </c>
      <c r="D1875" s="16" t="n">
        <f aca="false">LOGINV(B1875,$B$7,$C$7)</f>
        <v>14.567671892084</v>
      </c>
      <c r="E1875" s="16" t="n">
        <f aca="false">LOGINV(C1875,$B$8,$C$8)</f>
        <v>427.503168202545</v>
      </c>
      <c r="F1875" s="16" t="n">
        <f aca="false">$B$5/100*E1875*2_Girdiler!$B$14*2_Girdiler!$B$15*2_Girdiler!$B$16</f>
        <v>10.755979711976</v>
      </c>
      <c r="G1875" s="16" t="n">
        <f aca="false">MIN(MATCH(F1875,2_Girdiler!$B$20:$I$20,1),7)</f>
        <v>3</v>
      </c>
      <c r="H1875" s="16" t="n">
        <f aca="false">IF(F1875&gt;=40,2_Girdiler!$I$21+(F1875-40)*(2_Girdiler!$I$21-2_Girdiler!$H$21)/(2_Girdiler!$I$20-2_Girdiler!$H$20),INDEX(2_Girdiler!$B$21:$I$21,G1875)+(F1875-INDEX(2_Girdiler!$B$20:$I$20,G1875))*(INDEX(2_Girdiler!$B$21:$I$21,G1875+1)-INDEX(2_Girdiler!$B$21:$I$21,G1875))/(INDEX(2_Girdiler!$B$20:$I$20,G1875+1)-INDEX(2_Girdiler!$B$20:$I$20,G1875)))</f>
        <v>19.6803817407784</v>
      </c>
      <c r="I1875" s="16" t="n">
        <f aca="false">H1875/2_Girdiler!$B$17</f>
        <v>7.88476832563238</v>
      </c>
      <c r="J1875" s="16" t="n">
        <f aca="false">D1875+I1875</f>
        <v>22.4524402177164</v>
      </c>
    </row>
    <row r="1876" customFormat="false" ht="15" hidden="false" customHeight="false" outlineLevel="0" collapsed="false">
      <c r="A1876" s="0" t="n">
        <v>1864</v>
      </c>
      <c r="B1876" s="7" t="n">
        <v>0.337457</v>
      </c>
      <c r="C1876" s="7" t="n">
        <v>0.778245</v>
      </c>
      <c r="D1876" s="16" t="n">
        <f aca="false">LOGINV(B1876,$B$7,$C$7)</f>
        <v>10.719011557639</v>
      </c>
      <c r="E1876" s="16" t="n">
        <f aca="false">LOGINV(C1876,$B$8,$C$8)</f>
        <v>179.085349274799</v>
      </c>
      <c r="F1876" s="16" t="n">
        <f aca="false">$B$5/100*E1876*2_Girdiler!$B$14*2_Girdiler!$B$15*2_Girdiler!$B$16</f>
        <v>4.50578738775393</v>
      </c>
      <c r="G1876" s="16" t="n">
        <f aca="false">MIN(MATCH(F1876,2_Girdiler!$B$20:$I$20,1),7)</f>
        <v>1</v>
      </c>
      <c r="H1876" s="16" t="n">
        <f aca="false">IF(F1876&gt;=40,2_Girdiler!$I$21+(F1876-40)*(2_Girdiler!$I$21-2_Girdiler!$H$21)/(2_Girdiler!$I$20-2_Girdiler!$H$20),INDEX(2_Girdiler!$B$21:$I$21,G1876)+(F1876-INDEX(2_Girdiler!$B$20:$I$20,G1876))*(INDEX(2_Girdiler!$B$21:$I$21,G1876+1)-INDEX(2_Girdiler!$B$21:$I$21,G1876))/(INDEX(2_Girdiler!$B$20:$I$20,G1876+1)-INDEX(2_Girdiler!$B$20:$I$20,G1876)))</f>
        <v>9.91273225305865</v>
      </c>
      <c r="I1876" s="16" t="n">
        <f aca="false">H1876/2_Girdiler!$B$17</f>
        <v>3.97144721677029</v>
      </c>
      <c r="J1876" s="16" t="n">
        <f aca="false">D1876+I1876</f>
        <v>14.6904587744093</v>
      </c>
    </row>
    <row r="1877" customFormat="false" ht="15" hidden="false" customHeight="false" outlineLevel="0" collapsed="false">
      <c r="A1877" s="0" t="n">
        <v>1865</v>
      </c>
      <c r="B1877" s="7" t="n">
        <v>0.440432</v>
      </c>
      <c r="C1877" s="7" t="n">
        <v>0.292662</v>
      </c>
      <c r="D1877" s="16" t="n">
        <f aca="false">LOGINV(B1877,$B$7,$C$7)</f>
        <v>12.4567197311277</v>
      </c>
      <c r="E1877" s="16" t="n">
        <f aca="false">LOGINV(C1877,$B$8,$C$8)</f>
        <v>76.7864663108497</v>
      </c>
      <c r="F1877" s="16" t="n">
        <f aca="false">$B$5/100*E1877*2_Girdiler!$B$14*2_Girdiler!$B$15*2_Girdiler!$B$16</f>
        <v>1.93194749238098</v>
      </c>
      <c r="G1877" s="16" t="n">
        <f aca="false">MIN(MATCH(F1877,2_Girdiler!$B$20:$I$20,1),7)</f>
        <v>1</v>
      </c>
      <c r="H1877" s="16" t="n">
        <f aca="false">IF(F1877&gt;=40,2_Girdiler!$I$21+(F1877-40)*(2_Girdiler!$I$21-2_Girdiler!$H$21)/(2_Girdiler!$I$20-2_Girdiler!$H$20),INDEX(2_Girdiler!$B$21:$I$21,G1877)+(F1877-INDEX(2_Girdiler!$B$20:$I$20,G1877))*(INDEX(2_Girdiler!$B$21:$I$21,G1877+1)-INDEX(2_Girdiler!$B$21:$I$21,G1877))/(INDEX(2_Girdiler!$B$20:$I$20,G1877+1)-INDEX(2_Girdiler!$B$20:$I$20,G1877)))</f>
        <v>4.25028448323815</v>
      </c>
      <c r="I1877" s="16" t="n">
        <f aca="false">H1877/2_Girdiler!$B$17</f>
        <v>1.70283833463067</v>
      </c>
      <c r="J1877" s="16" t="n">
        <f aca="false">D1877+I1877</f>
        <v>14.1595580657584</v>
      </c>
    </row>
    <row r="1878" customFormat="false" ht="15" hidden="false" customHeight="false" outlineLevel="0" collapsed="false">
      <c r="A1878" s="0" t="n">
        <v>1866</v>
      </c>
      <c r="B1878" s="7" t="n">
        <v>0.386071</v>
      </c>
      <c r="C1878" s="7" t="n">
        <v>0.819667</v>
      </c>
      <c r="D1878" s="16" t="n">
        <f aca="false">LOGINV(B1878,$B$7,$C$7)</f>
        <v>11.5235335008129</v>
      </c>
      <c r="E1878" s="16" t="n">
        <f aca="false">LOGINV(C1878,$B$8,$C$8)</f>
        <v>197.014737192608</v>
      </c>
      <c r="F1878" s="16" t="n">
        <f aca="false">$B$5/100*E1878*2_Girdiler!$B$14*2_Girdiler!$B$15*2_Girdiler!$B$16</f>
        <v>4.95689078776601</v>
      </c>
      <c r="G1878" s="16" t="n">
        <f aca="false">MIN(MATCH(F1878,2_Girdiler!$B$20:$I$20,1),7)</f>
        <v>1</v>
      </c>
      <c r="H1878" s="16" t="n">
        <f aca="false">IF(F1878&gt;=40,2_Girdiler!$I$21+(F1878-40)*(2_Girdiler!$I$21-2_Girdiler!$H$21)/(2_Girdiler!$I$20-2_Girdiler!$H$20),INDEX(2_Girdiler!$B$21:$I$21,G1878)+(F1878-INDEX(2_Girdiler!$B$20:$I$20,G1878))*(INDEX(2_Girdiler!$B$21:$I$21,G1878+1)-INDEX(2_Girdiler!$B$21:$I$21,G1878))/(INDEX(2_Girdiler!$B$20:$I$20,G1878+1)-INDEX(2_Girdiler!$B$20:$I$20,G1878)))</f>
        <v>10.9051597330852</v>
      </c>
      <c r="I1878" s="16" t="n">
        <f aca="false">H1878/2_Girdiler!$B$17</f>
        <v>4.36905438024248</v>
      </c>
      <c r="J1878" s="16" t="n">
        <f aca="false">D1878+I1878</f>
        <v>15.8925878810554</v>
      </c>
    </row>
    <row r="1879" customFormat="false" ht="15" hidden="false" customHeight="false" outlineLevel="0" collapsed="false">
      <c r="A1879" s="0" t="n">
        <v>1867</v>
      </c>
      <c r="B1879" s="7" t="n">
        <v>0.620138</v>
      </c>
      <c r="C1879" s="7" t="n">
        <v>0.74993</v>
      </c>
      <c r="D1879" s="16" t="n">
        <f aca="false">LOGINV(B1879,$B$7,$C$7)</f>
        <v>16.0591218070665</v>
      </c>
      <c r="E1879" s="16" t="n">
        <f aca="false">LOGINV(C1879,$B$8,$C$8)</f>
        <v>168.758724096734</v>
      </c>
      <c r="F1879" s="16" t="n">
        <f aca="false">$B$5/100*E1879*2_Girdiler!$B$14*2_Girdiler!$B$15*2_Girdiler!$B$16</f>
        <v>4.24596949827383</v>
      </c>
      <c r="G1879" s="16" t="n">
        <f aca="false">MIN(MATCH(F1879,2_Girdiler!$B$20:$I$20,1),7)</f>
        <v>1</v>
      </c>
      <c r="H1879" s="16" t="n">
        <f aca="false">IF(F1879&gt;=40,2_Girdiler!$I$21+(F1879-40)*(2_Girdiler!$I$21-2_Girdiler!$H$21)/(2_Girdiler!$I$20-2_Girdiler!$H$20),INDEX(2_Girdiler!$B$21:$I$21,G1879)+(F1879-INDEX(2_Girdiler!$B$20:$I$20,G1879))*(INDEX(2_Girdiler!$B$21:$I$21,G1879+1)-INDEX(2_Girdiler!$B$21:$I$21,G1879))/(INDEX(2_Girdiler!$B$20:$I$20,G1879+1)-INDEX(2_Girdiler!$B$20:$I$20,G1879)))</f>
        <v>9.34113289620242</v>
      </c>
      <c r="I1879" s="16" t="n">
        <f aca="false">H1879/2_Girdiler!$B$17</f>
        <v>3.74244106418366</v>
      </c>
      <c r="J1879" s="16" t="n">
        <f aca="false">D1879+I1879</f>
        <v>19.8015628712502</v>
      </c>
    </row>
    <row r="1880" customFormat="false" ht="15" hidden="false" customHeight="false" outlineLevel="0" collapsed="false">
      <c r="A1880" s="0" t="n">
        <v>1868</v>
      </c>
      <c r="B1880" s="7" t="n">
        <v>0.35545</v>
      </c>
      <c r="C1880" s="7" t="n">
        <v>0.301226</v>
      </c>
      <c r="D1880" s="16" t="n">
        <f aca="false">LOGINV(B1880,$B$7,$C$7)</f>
        <v>11.014372491188</v>
      </c>
      <c r="E1880" s="16" t="n">
        <f aca="false">LOGINV(C1880,$B$8,$C$8)</f>
        <v>78.0229149822517</v>
      </c>
      <c r="F1880" s="16" t="n">
        <f aca="false">$B$5/100*E1880*2_Girdiler!$B$14*2_Girdiler!$B$15*2_Girdiler!$B$16</f>
        <v>1.96305654095345</v>
      </c>
      <c r="G1880" s="16" t="n">
        <f aca="false">MIN(MATCH(F1880,2_Girdiler!$B$20:$I$20,1),7)</f>
        <v>1</v>
      </c>
      <c r="H1880" s="16" t="n">
        <f aca="false">IF(F1880&gt;=40,2_Girdiler!$I$21+(F1880-40)*(2_Girdiler!$I$21-2_Girdiler!$H$21)/(2_Girdiler!$I$20-2_Girdiler!$H$20),INDEX(2_Girdiler!$B$21:$I$21,G1880)+(F1880-INDEX(2_Girdiler!$B$20:$I$20,G1880))*(INDEX(2_Girdiler!$B$21:$I$21,G1880+1)-INDEX(2_Girdiler!$B$21:$I$21,G1880))/(INDEX(2_Girdiler!$B$20:$I$20,G1880+1)-INDEX(2_Girdiler!$B$20:$I$20,G1880)))</f>
        <v>4.3187243900976</v>
      </c>
      <c r="I1880" s="16" t="n">
        <f aca="false">H1880/2_Girdiler!$B$17</f>
        <v>1.73025816910961</v>
      </c>
      <c r="J1880" s="16" t="n">
        <f aca="false">D1880+I1880</f>
        <v>12.7446306602976</v>
      </c>
    </row>
    <row r="1881" customFormat="false" ht="15" hidden="false" customHeight="false" outlineLevel="0" collapsed="false">
      <c r="A1881" s="0" t="n">
        <v>1869</v>
      </c>
      <c r="B1881" s="7" t="n">
        <v>0.186792</v>
      </c>
      <c r="C1881" s="7" t="n">
        <v>0.975962</v>
      </c>
      <c r="D1881" s="16" t="n">
        <f aca="false">LOGINV(B1881,$B$7,$C$7)</f>
        <v>8.24689362596471</v>
      </c>
      <c r="E1881" s="16" t="n">
        <f aca="false">LOGINV(C1881,$B$8,$C$8)</f>
        <v>391.187246974592</v>
      </c>
      <c r="F1881" s="16" t="n">
        <f aca="false">$B$5/100*E1881*2_Girdiler!$B$14*2_Girdiler!$B$15*2_Girdiler!$B$16</f>
        <v>9.84227113388073</v>
      </c>
      <c r="G1881" s="16" t="n">
        <f aca="false">MIN(MATCH(F1881,2_Girdiler!$B$20:$I$20,1),7)</f>
        <v>2</v>
      </c>
      <c r="H1881" s="16" t="n">
        <f aca="false">IF(F1881&gt;=40,2_Girdiler!$I$21+(F1881-40)*(2_Girdiler!$I$21-2_Girdiler!$H$21)/(2_Girdiler!$I$20-2_Girdiler!$H$20),INDEX(2_Girdiler!$B$21:$I$21,G1881)+(F1881-INDEX(2_Girdiler!$B$20:$I$20,G1881))*(INDEX(2_Girdiler!$B$21:$I$21,G1881+1)-INDEX(2_Girdiler!$B$21:$I$21,G1881))/(INDEX(2_Girdiler!$B$20:$I$20,G1881+1)-INDEX(2_Girdiler!$B$20:$I$20,G1881)))</f>
        <v>18.7476338142092</v>
      </c>
      <c r="I1881" s="16" t="n">
        <f aca="false">H1881/2_Girdiler!$B$17</f>
        <v>7.51107123966714</v>
      </c>
      <c r="J1881" s="16" t="n">
        <f aca="false">D1881+I1881</f>
        <v>15.7579648656318</v>
      </c>
    </row>
    <row r="1882" customFormat="false" ht="15" hidden="false" customHeight="false" outlineLevel="0" collapsed="false">
      <c r="A1882" s="0" t="n">
        <v>1870</v>
      </c>
      <c r="B1882" s="7" t="n">
        <v>0.369156</v>
      </c>
      <c r="C1882" s="7" t="n">
        <v>0.795405</v>
      </c>
      <c r="D1882" s="16" t="n">
        <f aca="false">LOGINV(B1882,$B$7,$C$7)</f>
        <v>11.2411201349277</v>
      </c>
      <c r="E1882" s="16" t="n">
        <f aca="false">LOGINV(C1882,$B$8,$C$8)</f>
        <v>186.042113145494</v>
      </c>
      <c r="F1882" s="16" t="n">
        <f aca="false">$B$5/100*E1882*2_Girdiler!$B$14*2_Girdiler!$B$15*2_Girdiler!$B$16</f>
        <v>4.68081956674063</v>
      </c>
      <c r="G1882" s="16" t="n">
        <f aca="false">MIN(MATCH(F1882,2_Girdiler!$B$20:$I$20,1),7)</f>
        <v>1</v>
      </c>
      <c r="H1882" s="16" t="n">
        <f aca="false">IF(F1882&gt;=40,2_Girdiler!$I$21+(F1882-40)*(2_Girdiler!$I$21-2_Girdiler!$H$21)/(2_Girdiler!$I$20-2_Girdiler!$H$20),INDEX(2_Girdiler!$B$21:$I$21,G1882)+(F1882-INDEX(2_Girdiler!$B$20:$I$20,G1882))*(INDEX(2_Girdiler!$B$21:$I$21,G1882+1)-INDEX(2_Girdiler!$B$21:$I$21,G1882))/(INDEX(2_Girdiler!$B$20:$I$20,G1882+1)-INDEX(2_Girdiler!$B$20:$I$20,G1882)))</f>
        <v>10.2978030468294</v>
      </c>
      <c r="I1882" s="16" t="n">
        <f aca="false">H1882/2_Girdiler!$B$17</f>
        <v>4.125722374531</v>
      </c>
      <c r="J1882" s="16" t="n">
        <f aca="false">D1882+I1882</f>
        <v>15.3668425094587</v>
      </c>
    </row>
    <row r="1883" customFormat="false" ht="15" hidden="false" customHeight="false" outlineLevel="0" collapsed="false">
      <c r="A1883" s="0" t="n">
        <v>1871</v>
      </c>
      <c r="B1883" s="7" t="n">
        <v>0.388988</v>
      </c>
      <c r="C1883" s="7" t="n">
        <v>0.548037</v>
      </c>
      <c r="D1883" s="16" t="n">
        <f aca="false">LOGINV(B1883,$B$7,$C$7)</f>
        <v>11.5725604528233</v>
      </c>
      <c r="E1883" s="16" t="n">
        <f aca="false">LOGINV(C1883,$B$8,$C$8)</f>
        <v>118.054112498413</v>
      </c>
      <c r="F1883" s="16" t="n">
        <f aca="false">$B$5/100*E1883*2_Girdiler!$B$14*2_Girdiler!$B$15*2_Girdiler!$B$16</f>
        <v>2.97024147046007</v>
      </c>
      <c r="G1883" s="16" t="n">
        <f aca="false">MIN(MATCH(F1883,2_Girdiler!$B$20:$I$20,1),7)</f>
        <v>1</v>
      </c>
      <c r="H1883" s="16" t="n">
        <f aca="false">IF(F1883&gt;=40,2_Girdiler!$I$21+(F1883-40)*(2_Girdiler!$I$21-2_Girdiler!$H$21)/(2_Girdiler!$I$20-2_Girdiler!$H$20),INDEX(2_Girdiler!$B$21:$I$21,G1883)+(F1883-INDEX(2_Girdiler!$B$20:$I$20,G1883))*(INDEX(2_Girdiler!$B$21:$I$21,G1883+1)-INDEX(2_Girdiler!$B$21:$I$21,G1883))/(INDEX(2_Girdiler!$B$20:$I$20,G1883+1)-INDEX(2_Girdiler!$B$20:$I$20,G1883)))</f>
        <v>6.53453123501216</v>
      </c>
      <c r="I1883" s="16" t="n">
        <f aca="false">H1883/2_Girdiler!$B$17</f>
        <v>2.61800129607859</v>
      </c>
      <c r="J1883" s="16" t="n">
        <f aca="false">D1883+I1883</f>
        <v>14.1905617489019</v>
      </c>
    </row>
    <row r="1884" customFormat="false" ht="15" hidden="false" customHeight="false" outlineLevel="0" collapsed="false">
      <c r="A1884" s="0" t="n">
        <v>1872</v>
      </c>
      <c r="B1884" s="7" t="n">
        <v>0.864347</v>
      </c>
      <c r="C1884" s="7" t="n">
        <v>0.207901</v>
      </c>
      <c r="D1884" s="16" t="n">
        <f aca="false">LOGINV(B1884,$B$7,$C$7)</f>
        <v>25.0024399734678</v>
      </c>
      <c r="E1884" s="16" t="n">
        <f aca="false">LOGINV(C1884,$B$8,$C$8)</f>
        <v>64.5841508593201</v>
      </c>
      <c r="F1884" s="16" t="n">
        <f aca="false">$B$5/100*E1884*2_Girdiler!$B$14*2_Girdiler!$B$15*2_Girdiler!$B$16</f>
        <v>1.62493723562049</v>
      </c>
      <c r="G1884" s="16" t="n">
        <f aca="false">MIN(MATCH(F1884,2_Girdiler!$B$20:$I$20,1),7)</f>
        <v>1</v>
      </c>
      <c r="H1884" s="16" t="n">
        <f aca="false">IF(F1884&gt;=40,2_Girdiler!$I$21+(F1884-40)*(2_Girdiler!$I$21-2_Girdiler!$H$21)/(2_Girdiler!$I$20-2_Girdiler!$H$20),INDEX(2_Girdiler!$B$21:$I$21,G1884)+(F1884-INDEX(2_Girdiler!$B$20:$I$20,G1884))*(INDEX(2_Girdiler!$B$21:$I$21,G1884+1)-INDEX(2_Girdiler!$B$21:$I$21,G1884))/(INDEX(2_Girdiler!$B$20:$I$20,G1884+1)-INDEX(2_Girdiler!$B$20:$I$20,G1884)))</f>
        <v>3.57486191836508</v>
      </c>
      <c r="I1884" s="16" t="n">
        <f aca="false">H1884/2_Girdiler!$B$17</f>
        <v>1.43223634549883</v>
      </c>
      <c r="J1884" s="16" t="n">
        <f aca="false">D1884+I1884</f>
        <v>26.4346763189667</v>
      </c>
    </row>
    <row r="1885" customFormat="false" ht="15" hidden="false" customHeight="false" outlineLevel="0" collapsed="false">
      <c r="A1885" s="0" t="n">
        <v>1873</v>
      </c>
      <c r="B1885" s="7" t="n">
        <v>0.544593</v>
      </c>
      <c r="C1885" s="7" t="n">
        <v>0.244268</v>
      </c>
      <c r="D1885" s="16" t="n">
        <f aca="false">LOGINV(B1885,$B$7,$C$7)</f>
        <v>14.4145110754904</v>
      </c>
      <c r="E1885" s="16" t="n">
        <f aca="false">LOGINV(C1885,$B$8,$C$8)</f>
        <v>69.8346628941775</v>
      </c>
      <c r="F1885" s="16" t="n">
        <f aca="false">$B$5/100*E1885*2_Girdiler!$B$14*2_Girdiler!$B$15*2_Girdiler!$B$16</f>
        <v>1.7570401184175</v>
      </c>
      <c r="G1885" s="16" t="n">
        <f aca="false">MIN(MATCH(F1885,2_Girdiler!$B$20:$I$20,1),7)</f>
        <v>1</v>
      </c>
      <c r="H1885" s="16" t="n">
        <f aca="false">IF(F1885&gt;=40,2_Girdiler!$I$21+(F1885-40)*(2_Girdiler!$I$21-2_Girdiler!$H$21)/(2_Girdiler!$I$20-2_Girdiler!$H$20),INDEX(2_Girdiler!$B$21:$I$21,G1885)+(F1885-INDEX(2_Girdiler!$B$20:$I$20,G1885))*(INDEX(2_Girdiler!$B$21:$I$21,G1885+1)-INDEX(2_Girdiler!$B$21:$I$21,G1885))/(INDEX(2_Girdiler!$B$20:$I$20,G1885+1)-INDEX(2_Girdiler!$B$20:$I$20,G1885)))</f>
        <v>3.86548826051851</v>
      </c>
      <c r="I1885" s="16" t="n">
        <f aca="false">H1885/2_Girdiler!$B$17</f>
        <v>1.54867318129748</v>
      </c>
      <c r="J1885" s="16" t="n">
        <f aca="false">D1885+I1885</f>
        <v>15.9631842567879</v>
      </c>
    </row>
    <row r="1886" customFormat="false" ht="15" hidden="false" customHeight="false" outlineLevel="0" collapsed="false">
      <c r="A1886" s="0" t="n">
        <v>1874</v>
      </c>
      <c r="B1886" s="7" t="n">
        <v>0.983016</v>
      </c>
      <c r="C1886" s="7" t="n">
        <v>0.92081</v>
      </c>
      <c r="D1886" s="16" t="n">
        <f aca="false">LOGINV(B1886,$B$7,$C$7)</f>
        <v>44.1564753582573</v>
      </c>
      <c r="E1886" s="16" t="n">
        <f aca="false">LOGINV(C1886,$B$8,$C$8)</f>
        <v>271.437870239574</v>
      </c>
      <c r="F1886" s="16" t="n">
        <f aca="false">$B$5/100*E1886*2_Girdiler!$B$14*2_Girdiler!$B$15*2_Girdiler!$B$16</f>
        <v>6.82937681522769</v>
      </c>
      <c r="G1886" s="16" t="n">
        <f aca="false">MIN(MATCH(F1886,2_Girdiler!$B$20:$I$20,1),7)</f>
        <v>2</v>
      </c>
      <c r="H1886" s="16" t="n">
        <f aca="false">IF(F1886&gt;=40,2_Girdiler!$I$21+(F1886-40)*(2_Girdiler!$I$21-2_Girdiler!$H$21)/(2_Girdiler!$I$20-2_Girdiler!$H$20),INDEX(2_Girdiler!$B$21:$I$21,G1886)+(F1886-INDEX(2_Girdiler!$B$20:$I$20,G1886))*(INDEX(2_Girdiler!$B$21:$I$21,G1886+1)-INDEX(2_Girdiler!$B$21:$I$21,G1886))/(INDEX(2_Girdiler!$B$20:$I$20,G1886+1)-INDEX(2_Girdiler!$B$20:$I$20,G1886)))</f>
        <v>13.9270029043643</v>
      </c>
      <c r="I1886" s="16" t="n">
        <f aca="false">H1886/2_Girdiler!$B$17</f>
        <v>5.57972872771006</v>
      </c>
      <c r="J1886" s="16" t="n">
        <f aca="false">D1886+I1886</f>
        <v>49.7362040859673</v>
      </c>
    </row>
    <row r="1887" customFormat="false" ht="15" hidden="false" customHeight="false" outlineLevel="0" collapsed="false">
      <c r="A1887" s="0" t="n">
        <v>1875</v>
      </c>
      <c r="B1887" s="7" t="n">
        <v>0.461837</v>
      </c>
      <c r="C1887" s="7" t="n">
        <v>0.274623</v>
      </c>
      <c r="D1887" s="16" t="n">
        <f aca="false">LOGINV(B1887,$B$7,$C$7)</f>
        <v>12.8378428015646</v>
      </c>
      <c r="E1887" s="16" t="n">
        <f aca="false">LOGINV(C1887,$B$8,$C$8)</f>
        <v>74.1911868503711</v>
      </c>
      <c r="F1887" s="16" t="n">
        <f aca="false">$B$5/100*E1887*2_Girdiler!$B$14*2_Girdiler!$B$15*2_Girdiler!$B$16</f>
        <v>1.86665026115534</v>
      </c>
      <c r="G1887" s="16" t="n">
        <f aca="false">MIN(MATCH(F1887,2_Girdiler!$B$20:$I$20,1),7)</f>
        <v>1</v>
      </c>
      <c r="H1887" s="16" t="n">
        <f aca="false">IF(F1887&gt;=40,2_Girdiler!$I$21+(F1887-40)*(2_Girdiler!$I$21-2_Girdiler!$H$21)/(2_Girdiler!$I$20-2_Girdiler!$H$20),INDEX(2_Girdiler!$B$21:$I$21,G1887)+(F1887-INDEX(2_Girdiler!$B$20:$I$20,G1887))*(INDEX(2_Girdiler!$B$21:$I$21,G1887+1)-INDEX(2_Girdiler!$B$21:$I$21,G1887))/(INDEX(2_Girdiler!$B$20:$I$20,G1887+1)-INDEX(2_Girdiler!$B$20:$I$20,G1887)))</f>
        <v>4.10663057454174</v>
      </c>
      <c r="I1887" s="16" t="n">
        <f aca="false">H1887/2_Girdiler!$B$17</f>
        <v>1.6452846853132</v>
      </c>
      <c r="J1887" s="16" t="n">
        <f aca="false">D1887+I1887</f>
        <v>14.4831274868778</v>
      </c>
    </row>
    <row r="1888" customFormat="false" ht="15" hidden="false" customHeight="false" outlineLevel="0" collapsed="false">
      <c r="A1888" s="0" t="n">
        <v>1876</v>
      </c>
      <c r="B1888" s="7" t="n">
        <v>0.613815</v>
      </c>
      <c r="C1888" s="7" t="n">
        <v>0.865647</v>
      </c>
      <c r="D1888" s="16" t="n">
        <f aca="false">LOGINV(B1888,$B$7,$C$7)</f>
        <v>15.9115072072579</v>
      </c>
      <c r="E1888" s="16" t="n">
        <f aca="false">LOGINV(C1888,$B$8,$C$8)</f>
        <v>223.00243005737</v>
      </c>
      <c r="F1888" s="16" t="n">
        <f aca="false">$B$5/100*E1888*2_Girdiler!$B$14*2_Girdiler!$B$15*2_Girdiler!$B$16</f>
        <v>5.61074114024342</v>
      </c>
      <c r="G1888" s="16" t="n">
        <f aca="false">MIN(MATCH(F1888,2_Girdiler!$B$20:$I$20,1),7)</f>
        <v>2</v>
      </c>
      <c r="H1888" s="16" t="n">
        <f aca="false">IF(F1888&gt;=40,2_Girdiler!$I$21+(F1888-40)*(2_Girdiler!$I$21-2_Girdiler!$H$21)/(2_Girdiler!$I$20-2_Girdiler!$H$20),INDEX(2_Girdiler!$B$21:$I$21,G1888)+(F1888-INDEX(2_Girdiler!$B$20:$I$20,G1888))*(INDEX(2_Girdiler!$B$21:$I$21,G1888+1)-INDEX(2_Girdiler!$B$21:$I$21,G1888))/(INDEX(2_Girdiler!$B$20:$I$20,G1888+1)-INDEX(2_Girdiler!$B$20:$I$20,G1888)))</f>
        <v>11.9771858243895</v>
      </c>
      <c r="I1888" s="16" t="n">
        <f aca="false">H1888/2_Girdiler!$B$17</f>
        <v>4.79855201297655</v>
      </c>
      <c r="J1888" s="16" t="n">
        <f aca="false">D1888+I1888</f>
        <v>20.7100592202345</v>
      </c>
    </row>
    <row r="1889" customFormat="false" ht="15" hidden="false" customHeight="false" outlineLevel="0" collapsed="false">
      <c r="A1889" s="0" t="n">
        <v>1877</v>
      </c>
      <c r="B1889" s="7" t="n">
        <v>0.646552</v>
      </c>
      <c r="C1889" s="7" t="n">
        <v>0.839189</v>
      </c>
      <c r="D1889" s="16" t="n">
        <f aca="false">LOGINV(B1889,$B$7,$C$7)</f>
        <v>16.6998221092936</v>
      </c>
      <c r="E1889" s="16" t="n">
        <f aca="false">LOGINV(C1889,$B$8,$C$8)</f>
        <v>207.058968156124</v>
      </c>
      <c r="F1889" s="16" t="n">
        <f aca="false">$B$5/100*E1889*2_Girdiler!$B$14*2_Girdiler!$B$15*2_Girdiler!$B$16</f>
        <v>5.20960363880808</v>
      </c>
      <c r="G1889" s="16" t="n">
        <f aca="false">MIN(MATCH(F1889,2_Girdiler!$B$20:$I$20,1),7)</f>
        <v>2</v>
      </c>
      <c r="H1889" s="16" t="n">
        <f aca="false">IF(F1889&gt;=40,2_Girdiler!$I$21+(F1889-40)*(2_Girdiler!$I$21-2_Girdiler!$H$21)/(2_Girdiler!$I$20-2_Girdiler!$H$20),INDEX(2_Girdiler!$B$21:$I$21,G1889)+(F1889-INDEX(2_Girdiler!$B$20:$I$20,G1889))*(INDEX(2_Girdiler!$B$21:$I$21,G1889+1)-INDEX(2_Girdiler!$B$21:$I$21,G1889))/(INDEX(2_Girdiler!$B$20:$I$20,G1889+1)-INDEX(2_Girdiler!$B$20:$I$20,G1889)))</f>
        <v>11.3353658220929</v>
      </c>
      <c r="I1889" s="16" t="n">
        <f aca="false">H1889/2_Girdiler!$B$17</f>
        <v>4.54141258897954</v>
      </c>
      <c r="J1889" s="16" t="n">
        <f aca="false">D1889+I1889</f>
        <v>21.2412346982731</v>
      </c>
    </row>
    <row r="1890" customFormat="false" ht="15" hidden="false" customHeight="false" outlineLevel="0" collapsed="false">
      <c r="A1890" s="0" t="n">
        <v>1878</v>
      </c>
      <c r="B1890" s="7" t="n">
        <v>0.836141</v>
      </c>
      <c r="C1890" s="7" t="n">
        <v>0.155179</v>
      </c>
      <c r="D1890" s="16" t="n">
        <f aca="false">LOGINV(B1890,$B$7,$C$7)</f>
        <v>23.3673306219844</v>
      </c>
      <c r="E1890" s="16" t="n">
        <f aca="false">LOGINV(C1890,$B$8,$C$8)</f>
        <v>56.7348119622268</v>
      </c>
      <c r="F1890" s="16" t="n">
        <f aca="false">$B$5/100*E1890*2_Girdiler!$B$14*2_Girdiler!$B$15*2_Girdiler!$B$16</f>
        <v>1.42744786896963</v>
      </c>
      <c r="G1890" s="16" t="n">
        <f aca="false">MIN(MATCH(F1890,2_Girdiler!$B$20:$I$20,1),7)</f>
        <v>1</v>
      </c>
      <c r="H1890" s="16" t="n">
        <f aca="false">IF(F1890&gt;=40,2_Girdiler!$I$21+(F1890-40)*(2_Girdiler!$I$21-2_Girdiler!$H$21)/(2_Girdiler!$I$20-2_Girdiler!$H$20),INDEX(2_Girdiler!$B$21:$I$21,G1890)+(F1890-INDEX(2_Girdiler!$B$20:$I$20,G1890))*(INDEX(2_Girdiler!$B$21:$I$21,G1890+1)-INDEX(2_Girdiler!$B$21:$I$21,G1890))/(INDEX(2_Girdiler!$B$20:$I$20,G1890+1)-INDEX(2_Girdiler!$B$20:$I$20,G1890)))</f>
        <v>3.14038531173318</v>
      </c>
      <c r="I1890" s="16" t="n">
        <f aca="false">H1890/2_Girdiler!$B$17</f>
        <v>1.25816719220079</v>
      </c>
      <c r="J1890" s="16" t="n">
        <f aca="false">D1890+I1890</f>
        <v>24.6254978141852</v>
      </c>
    </row>
    <row r="1891" customFormat="false" ht="15" hidden="false" customHeight="false" outlineLevel="0" collapsed="false">
      <c r="A1891" s="0" t="n">
        <v>1879</v>
      </c>
      <c r="B1891" s="7" t="n">
        <v>0.480722</v>
      </c>
      <c r="C1891" s="7" t="n">
        <v>0.248301</v>
      </c>
      <c r="D1891" s="16" t="n">
        <f aca="false">LOGINV(B1891,$B$7,$C$7)</f>
        <v>13.1820280596396</v>
      </c>
      <c r="E1891" s="16" t="n">
        <f aca="false">LOGINV(C1891,$B$8,$C$8)</f>
        <v>70.4137479420392</v>
      </c>
      <c r="F1891" s="16" t="n">
        <f aca="false">$B$5/100*E1891*2_Girdiler!$B$14*2_Girdiler!$B$15*2_Girdiler!$B$16</f>
        <v>1.77160989822171</v>
      </c>
      <c r="G1891" s="16" t="n">
        <f aca="false">MIN(MATCH(F1891,2_Girdiler!$B$20:$I$20,1),7)</f>
        <v>1</v>
      </c>
      <c r="H1891" s="16" t="n">
        <f aca="false">IF(F1891&gt;=40,2_Girdiler!$I$21+(F1891-40)*(2_Girdiler!$I$21-2_Girdiler!$H$21)/(2_Girdiler!$I$20-2_Girdiler!$H$20),INDEX(2_Girdiler!$B$21:$I$21,G1891)+(F1891-INDEX(2_Girdiler!$B$20:$I$20,G1891))*(INDEX(2_Girdiler!$B$21:$I$21,G1891+1)-INDEX(2_Girdiler!$B$21:$I$21,G1891))/(INDEX(2_Girdiler!$B$20:$I$20,G1891+1)-INDEX(2_Girdiler!$B$20:$I$20,G1891)))</f>
        <v>3.89754177608775</v>
      </c>
      <c r="I1891" s="16" t="n">
        <f aca="false">H1891/2_Girdiler!$B$17</f>
        <v>1.56151513465054</v>
      </c>
      <c r="J1891" s="16" t="n">
        <f aca="false">D1891+I1891</f>
        <v>14.7435431942902</v>
      </c>
    </row>
    <row r="1892" customFormat="false" ht="15" hidden="false" customHeight="false" outlineLevel="0" collapsed="false">
      <c r="A1892" s="0" t="n">
        <v>1880</v>
      </c>
      <c r="B1892" s="7" t="n">
        <v>0.056684</v>
      </c>
      <c r="C1892" s="7" t="n">
        <v>0.096792</v>
      </c>
      <c r="D1892" s="16" t="n">
        <f aca="false">LOGINV(B1892,$B$7,$C$7)</f>
        <v>5.60301601411466</v>
      </c>
      <c r="E1892" s="16" t="n">
        <f aca="false">LOGINV(C1892,$B$8,$C$8)</f>
        <v>47.1836364386901</v>
      </c>
      <c r="F1892" s="16" t="n">
        <f aca="false">$B$5/100*E1892*2_Girdiler!$B$14*2_Girdiler!$B$15*2_Girdiler!$B$16</f>
        <v>1.18714029279744</v>
      </c>
      <c r="G1892" s="16" t="n">
        <f aca="false">MIN(MATCH(F1892,2_Girdiler!$B$20:$I$20,1),7)</f>
        <v>1</v>
      </c>
      <c r="H1892" s="16" t="n">
        <f aca="false">IF(F1892&gt;=40,2_Girdiler!$I$21+(F1892-40)*(2_Girdiler!$I$21-2_Girdiler!$H$21)/(2_Girdiler!$I$20-2_Girdiler!$H$20),INDEX(2_Girdiler!$B$21:$I$21,G1892)+(F1892-INDEX(2_Girdiler!$B$20:$I$20,G1892))*(INDEX(2_Girdiler!$B$21:$I$21,G1892+1)-INDEX(2_Girdiler!$B$21:$I$21,G1892))/(INDEX(2_Girdiler!$B$20:$I$20,G1892+1)-INDEX(2_Girdiler!$B$20:$I$20,G1892)))</f>
        <v>2.61170864415437</v>
      </c>
      <c r="I1892" s="16" t="n">
        <f aca="false">H1892/2_Girdiler!$B$17</f>
        <v>1.04635762986954</v>
      </c>
      <c r="J1892" s="16" t="n">
        <f aca="false">D1892+I1892</f>
        <v>6.6493736439842</v>
      </c>
    </row>
    <row r="1893" customFormat="false" ht="15" hidden="false" customHeight="false" outlineLevel="0" collapsed="false">
      <c r="A1893" s="0" t="n">
        <v>1881</v>
      </c>
      <c r="B1893" s="7" t="n">
        <v>0.965995</v>
      </c>
      <c r="C1893" s="7" t="n">
        <v>0.849915</v>
      </c>
      <c r="D1893" s="16" t="n">
        <f aca="false">LOGINV(B1893,$B$7,$C$7)</f>
        <v>37.4505676266746</v>
      </c>
      <c r="E1893" s="16" t="n">
        <f aca="false">LOGINV(C1893,$B$8,$C$8)</f>
        <v>213.153282340076</v>
      </c>
      <c r="F1893" s="16" t="n">
        <f aca="false">$B$5/100*E1893*2_Girdiler!$B$14*2_Girdiler!$B$15*2_Girdiler!$B$16</f>
        <v>5.36293658367631</v>
      </c>
      <c r="G1893" s="16" t="n">
        <f aca="false">MIN(MATCH(F1893,2_Girdiler!$B$20:$I$20,1),7)</f>
        <v>2</v>
      </c>
      <c r="H1893" s="16" t="n">
        <f aca="false">IF(F1893&gt;=40,2_Girdiler!$I$21+(F1893-40)*(2_Girdiler!$I$21-2_Girdiler!$H$21)/(2_Girdiler!$I$20-2_Girdiler!$H$20),INDEX(2_Girdiler!$B$21:$I$21,G1893)+(F1893-INDEX(2_Girdiler!$B$20:$I$20,G1893))*(INDEX(2_Girdiler!$B$21:$I$21,G1893+1)-INDEX(2_Girdiler!$B$21:$I$21,G1893))/(INDEX(2_Girdiler!$B$20:$I$20,G1893+1)-INDEX(2_Girdiler!$B$20:$I$20,G1893)))</f>
        <v>11.5806985338821</v>
      </c>
      <c r="I1893" s="16" t="n">
        <f aca="false">H1893/2_Girdiler!$B$17</f>
        <v>4.63970293825405</v>
      </c>
      <c r="J1893" s="16" t="n">
        <f aca="false">D1893+I1893</f>
        <v>42.0902705649286</v>
      </c>
    </row>
    <row r="1894" customFormat="false" ht="15" hidden="false" customHeight="false" outlineLevel="0" collapsed="false">
      <c r="A1894" s="0" t="n">
        <v>1882</v>
      </c>
      <c r="B1894" s="7" t="n">
        <v>0.901487</v>
      </c>
      <c r="C1894" s="7" t="n">
        <v>0.163298</v>
      </c>
      <c r="D1894" s="16" t="n">
        <f aca="false">LOGINV(B1894,$B$7,$C$7)</f>
        <v>27.7958182793951</v>
      </c>
      <c r="E1894" s="16" t="n">
        <f aca="false">LOGINV(C1894,$B$8,$C$8)</f>
        <v>57.9741874116934</v>
      </c>
      <c r="F1894" s="16" t="n">
        <f aca="false">$B$5/100*E1894*2_Girdiler!$B$14*2_Girdiler!$B$15*2_Girdiler!$B$16</f>
        <v>1.4586305552782</v>
      </c>
      <c r="G1894" s="16" t="n">
        <f aca="false">MIN(MATCH(F1894,2_Girdiler!$B$20:$I$20,1),7)</f>
        <v>1</v>
      </c>
      <c r="H1894" s="16" t="n">
        <f aca="false">IF(F1894&gt;=40,2_Girdiler!$I$21+(F1894-40)*(2_Girdiler!$I$21-2_Girdiler!$H$21)/(2_Girdiler!$I$20-2_Girdiler!$H$20),INDEX(2_Girdiler!$B$21:$I$21,G1894)+(F1894-INDEX(2_Girdiler!$B$20:$I$20,G1894))*(INDEX(2_Girdiler!$B$21:$I$21,G1894+1)-INDEX(2_Girdiler!$B$21:$I$21,G1894))/(INDEX(2_Girdiler!$B$20:$I$20,G1894+1)-INDEX(2_Girdiler!$B$20:$I$20,G1894)))</f>
        <v>3.20898722161205</v>
      </c>
      <c r="I1894" s="16" t="n">
        <f aca="false">H1894/2_Girdiler!$B$17</f>
        <v>1.2856519317356</v>
      </c>
      <c r="J1894" s="16" t="n">
        <f aca="false">D1894+I1894</f>
        <v>29.0814702111307</v>
      </c>
    </row>
    <row r="1895" customFormat="false" ht="15" hidden="false" customHeight="false" outlineLevel="0" collapsed="false">
      <c r="A1895" s="0" t="n">
        <v>1883</v>
      </c>
      <c r="B1895" s="7" t="n">
        <v>0.268138</v>
      </c>
      <c r="C1895" s="7" t="n">
        <v>0.268302</v>
      </c>
      <c r="D1895" s="16" t="n">
        <f aca="false">LOGINV(B1895,$B$7,$C$7)</f>
        <v>9.59338353984225</v>
      </c>
      <c r="E1895" s="16" t="n">
        <f aca="false">LOGINV(C1895,$B$8,$C$8)</f>
        <v>73.2836964223729</v>
      </c>
      <c r="F1895" s="16" t="n">
        <f aca="false">$B$5/100*E1895*2_Girdiler!$B$14*2_Girdiler!$B$15*2_Girdiler!$B$16</f>
        <v>1.8438178019869</v>
      </c>
      <c r="G1895" s="16" t="n">
        <f aca="false">MIN(MATCH(F1895,2_Girdiler!$B$20:$I$20,1),7)</f>
        <v>1</v>
      </c>
      <c r="H1895" s="16" t="n">
        <f aca="false">IF(F1895&gt;=40,2_Girdiler!$I$21+(F1895-40)*(2_Girdiler!$I$21-2_Girdiler!$H$21)/(2_Girdiler!$I$20-2_Girdiler!$H$20),INDEX(2_Girdiler!$B$21:$I$21,G1895)+(F1895-INDEX(2_Girdiler!$B$20:$I$20,G1895))*(INDEX(2_Girdiler!$B$21:$I$21,G1895+1)-INDEX(2_Girdiler!$B$21:$I$21,G1895))/(INDEX(2_Girdiler!$B$20:$I$20,G1895+1)-INDEX(2_Girdiler!$B$20:$I$20,G1895)))</f>
        <v>4.05639916437119</v>
      </c>
      <c r="I1895" s="16" t="n">
        <f aca="false">H1895/2_Girdiler!$B$17</f>
        <v>1.62515992162307</v>
      </c>
      <c r="J1895" s="16" t="n">
        <f aca="false">D1895+I1895</f>
        <v>11.2185434614653</v>
      </c>
    </row>
    <row r="1896" customFormat="false" ht="15" hidden="false" customHeight="false" outlineLevel="0" collapsed="false">
      <c r="A1896" s="0" t="n">
        <v>1884</v>
      </c>
      <c r="B1896" s="7" t="n">
        <v>0.433532</v>
      </c>
      <c r="C1896" s="7" t="n">
        <v>0.831338</v>
      </c>
      <c r="D1896" s="16" t="n">
        <f aca="false">LOGINV(B1896,$B$7,$C$7)</f>
        <v>12.3356986215328</v>
      </c>
      <c r="E1896" s="16" t="n">
        <f aca="false">LOGINV(C1896,$B$8,$C$8)</f>
        <v>202.869805882844</v>
      </c>
      <c r="F1896" s="16" t="n">
        <f aca="false">$B$5/100*E1896*2_Girdiler!$B$14*2_Girdiler!$B$15*2_Girdiler!$B$16</f>
        <v>5.10420431601235</v>
      </c>
      <c r="G1896" s="16" t="n">
        <f aca="false">MIN(MATCH(F1896,2_Girdiler!$B$20:$I$20,1),7)</f>
        <v>2</v>
      </c>
      <c r="H1896" s="16" t="n">
        <f aca="false">IF(F1896&gt;=40,2_Girdiler!$I$21+(F1896-40)*(2_Girdiler!$I$21-2_Girdiler!$H$21)/(2_Girdiler!$I$20-2_Girdiler!$H$20),INDEX(2_Girdiler!$B$21:$I$21,G1896)+(F1896-INDEX(2_Girdiler!$B$20:$I$20,G1896))*(INDEX(2_Girdiler!$B$21:$I$21,G1896+1)-INDEX(2_Girdiler!$B$21:$I$21,G1896))/(INDEX(2_Girdiler!$B$20:$I$20,G1896+1)-INDEX(2_Girdiler!$B$20:$I$20,G1896)))</f>
        <v>11.1667269056198</v>
      </c>
      <c r="I1896" s="16" t="n">
        <f aca="false">H1896/2_Girdiler!$B$17</f>
        <v>4.47384892052074</v>
      </c>
      <c r="J1896" s="16" t="n">
        <f aca="false">D1896+I1896</f>
        <v>16.8095475420535</v>
      </c>
    </row>
    <row r="1897" customFormat="false" ht="15" hidden="false" customHeight="false" outlineLevel="0" collapsed="false">
      <c r="A1897" s="0" t="n">
        <v>1885</v>
      </c>
      <c r="B1897" s="7" t="n">
        <v>0.550205</v>
      </c>
      <c r="C1897" s="7" t="n">
        <v>0.590274</v>
      </c>
      <c r="D1897" s="16" t="n">
        <f aca="false">LOGINV(B1897,$B$7,$C$7)</f>
        <v>14.5287920527828</v>
      </c>
      <c r="E1897" s="16" t="n">
        <f aca="false">LOGINV(C1897,$B$8,$C$8)</f>
        <v>126.540747014958</v>
      </c>
      <c r="F1897" s="16" t="n">
        <f aca="false">$B$5/100*E1897*2_Girdiler!$B$14*2_Girdiler!$B$15*2_Girdiler!$B$16</f>
        <v>3.18376519489634</v>
      </c>
      <c r="G1897" s="16" t="n">
        <f aca="false">MIN(MATCH(F1897,2_Girdiler!$B$20:$I$20,1),7)</f>
        <v>1</v>
      </c>
      <c r="H1897" s="16" t="n">
        <f aca="false">IF(F1897&gt;=40,2_Girdiler!$I$21+(F1897-40)*(2_Girdiler!$I$21-2_Girdiler!$H$21)/(2_Girdiler!$I$20-2_Girdiler!$H$20),INDEX(2_Girdiler!$B$21:$I$21,G1897)+(F1897-INDEX(2_Girdiler!$B$20:$I$20,G1897))*(INDEX(2_Girdiler!$B$21:$I$21,G1897+1)-INDEX(2_Girdiler!$B$21:$I$21,G1897))/(INDEX(2_Girdiler!$B$20:$I$20,G1897+1)-INDEX(2_Girdiler!$B$20:$I$20,G1897)))</f>
        <v>7.00428342877194</v>
      </c>
      <c r="I1897" s="16" t="n">
        <f aca="false">H1897/2_Girdiler!$B$17</f>
        <v>2.80620329678363</v>
      </c>
      <c r="J1897" s="16" t="n">
        <f aca="false">D1897+I1897</f>
        <v>17.3349953495664</v>
      </c>
    </row>
    <row r="1898" customFormat="false" ht="15" hidden="false" customHeight="false" outlineLevel="0" collapsed="false">
      <c r="A1898" s="0" t="n">
        <v>1886</v>
      </c>
      <c r="B1898" s="7" t="n">
        <v>0.850252</v>
      </c>
      <c r="C1898" s="7" t="n">
        <v>0.380867</v>
      </c>
      <c r="D1898" s="16" t="n">
        <f aca="false">LOGINV(B1898,$B$7,$C$7)</f>
        <v>24.1458072403139</v>
      </c>
      <c r="E1898" s="16" t="n">
        <f aca="false">LOGINV(C1898,$B$8,$C$8)</f>
        <v>89.7933185256721</v>
      </c>
      <c r="F1898" s="16" t="n">
        <f aca="false">$B$5/100*E1898*2_Girdiler!$B$14*2_Girdiler!$B$15*2_Girdiler!$B$16</f>
        <v>2.25919989410591</v>
      </c>
      <c r="G1898" s="16" t="n">
        <f aca="false">MIN(MATCH(F1898,2_Girdiler!$B$20:$I$20,1),7)</f>
        <v>1</v>
      </c>
      <c r="H1898" s="16" t="n">
        <f aca="false">IF(F1898&gt;=40,2_Girdiler!$I$21+(F1898-40)*(2_Girdiler!$I$21-2_Girdiler!$H$21)/(2_Girdiler!$I$20-2_Girdiler!$H$20),INDEX(2_Girdiler!$B$21:$I$21,G1898)+(F1898-INDEX(2_Girdiler!$B$20:$I$20,G1898))*(INDEX(2_Girdiler!$B$21:$I$21,G1898+1)-INDEX(2_Girdiler!$B$21:$I$21,G1898))/(INDEX(2_Girdiler!$B$20:$I$20,G1898+1)-INDEX(2_Girdiler!$B$20:$I$20,G1898)))</f>
        <v>4.970239767033</v>
      </c>
      <c r="I1898" s="16" t="n">
        <f aca="false">H1898/2_Girdiler!$B$17</f>
        <v>1.99128195794591</v>
      </c>
      <c r="J1898" s="16" t="n">
        <f aca="false">D1898+I1898</f>
        <v>26.1370891982598</v>
      </c>
    </row>
    <row r="1899" customFormat="false" ht="15" hidden="false" customHeight="false" outlineLevel="0" collapsed="false">
      <c r="A1899" s="0" t="n">
        <v>1887</v>
      </c>
      <c r="B1899" s="7" t="n">
        <v>0.871094</v>
      </c>
      <c r="C1899" s="7" t="n">
        <v>0.991071</v>
      </c>
      <c r="D1899" s="16" t="n">
        <f aca="false">LOGINV(B1899,$B$7,$C$7)</f>
        <v>25.4455642795773</v>
      </c>
      <c r="E1899" s="16" t="n">
        <f aca="false">LOGINV(C1899,$B$8,$C$8)</f>
        <v>503.773932395185</v>
      </c>
      <c r="F1899" s="16" t="n">
        <f aca="false">$B$5/100*E1899*2_Girdiler!$B$14*2_Girdiler!$B$15*2_Girdiler!$B$16</f>
        <v>12.6749521390628</v>
      </c>
      <c r="G1899" s="16" t="n">
        <f aca="false">MIN(MATCH(F1899,2_Girdiler!$B$20:$I$20,1),7)</f>
        <v>3</v>
      </c>
      <c r="H1899" s="16" t="n">
        <f aca="false">IF(F1899&gt;=40,2_Girdiler!$I$21+(F1899-40)*(2_Girdiler!$I$21-2_Girdiler!$H$21)/(2_Girdiler!$I$20-2_Girdiler!$H$20),INDEX(2_Girdiler!$B$21:$I$21,G1899)+(F1899-INDEX(2_Girdiler!$B$20:$I$20,G1899))*(INDEX(2_Girdiler!$B$21:$I$21,G1899+1)-INDEX(2_Girdiler!$B$21:$I$21,G1899))/(INDEX(2_Girdiler!$B$20:$I$20,G1899+1)-INDEX(2_Girdiler!$B$20:$I$20,G1899)))</f>
        <v>21.4074569251566</v>
      </c>
      <c r="I1899" s="16" t="n">
        <f aca="false">H1899/2_Girdiler!$B$17</f>
        <v>8.5767054988608</v>
      </c>
      <c r="J1899" s="16" t="n">
        <f aca="false">D1899+I1899</f>
        <v>34.0222697784381</v>
      </c>
    </row>
    <row r="1900" customFormat="false" ht="15" hidden="false" customHeight="false" outlineLevel="0" collapsed="false">
      <c r="A1900" s="0" t="n">
        <v>1888</v>
      </c>
      <c r="B1900" s="7" t="n">
        <v>0.491279</v>
      </c>
      <c r="C1900" s="7" t="n">
        <v>0.657387</v>
      </c>
      <c r="D1900" s="16" t="n">
        <f aca="false">LOGINV(B1900,$B$7,$C$7)</f>
        <v>13.3780338270829</v>
      </c>
      <c r="E1900" s="16" t="n">
        <f aca="false">LOGINV(C1900,$B$8,$C$8)</f>
        <v>141.865221191261</v>
      </c>
      <c r="F1900" s="16" t="n">
        <f aca="false">$B$5/100*E1900*2_Girdiler!$B$14*2_Girdiler!$B$15*2_Girdiler!$B$16</f>
        <v>3.56932896517214</v>
      </c>
      <c r="G1900" s="16" t="n">
        <f aca="false">MIN(MATCH(F1900,2_Girdiler!$B$20:$I$20,1),7)</f>
        <v>1</v>
      </c>
      <c r="H1900" s="16" t="n">
        <f aca="false">IF(F1900&gt;=40,2_Girdiler!$I$21+(F1900-40)*(2_Girdiler!$I$21-2_Girdiler!$H$21)/(2_Girdiler!$I$20-2_Girdiler!$H$20),INDEX(2_Girdiler!$B$21:$I$21,G1900)+(F1900-INDEX(2_Girdiler!$B$20:$I$20,G1900))*(INDEX(2_Girdiler!$B$21:$I$21,G1900+1)-INDEX(2_Girdiler!$B$21:$I$21,G1900))/(INDEX(2_Girdiler!$B$20:$I$20,G1900+1)-INDEX(2_Girdiler!$B$20:$I$20,G1900)))</f>
        <v>7.8525237233787</v>
      </c>
      <c r="I1900" s="16" t="n">
        <f aca="false">H1900/2_Girdiler!$B$17</f>
        <v>3.14604315840493</v>
      </c>
      <c r="J1900" s="16" t="n">
        <f aca="false">D1900+I1900</f>
        <v>16.5240769854878</v>
      </c>
    </row>
    <row r="1901" customFormat="false" ht="15" hidden="false" customHeight="false" outlineLevel="0" collapsed="false">
      <c r="A1901" s="0" t="n">
        <v>1889</v>
      </c>
      <c r="B1901" s="7" t="n">
        <v>0.794178</v>
      </c>
      <c r="C1901" s="7" t="n">
        <v>0.203733</v>
      </c>
      <c r="D1901" s="16" t="n">
        <f aca="false">LOGINV(B1901,$B$7,$C$7)</f>
        <v>21.4007853428227</v>
      </c>
      <c r="E1901" s="16" t="n">
        <f aca="false">LOGINV(C1901,$B$8,$C$8)</f>
        <v>63.9768932446277</v>
      </c>
      <c r="F1901" s="16" t="n">
        <f aca="false">$B$5/100*E1901*2_Girdiler!$B$14*2_Girdiler!$B$15*2_Girdiler!$B$16</f>
        <v>1.60965863403483</v>
      </c>
      <c r="G1901" s="16" t="n">
        <f aca="false">MIN(MATCH(F1901,2_Girdiler!$B$20:$I$20,1),7)</f>
        <v>1</v>
      </c>
      <c r="H1901" s="16" t="n">
        <f aca="false">IF(F1901&gt;=40,2_Girdiler!$I$21+(F1901-40)*(2_Girdiler!$I$21-2_Girdiler!$H$21)/(2_Girdiler!$I$20-2_Girdiler!$H$20),INDEX(2_Girdiler!$B$21:$I$21,G1901)+(F1901-INDEX(2_Girdiler!$B$20:$I$20,G1901))*(INDEX(2_Girdiler!$B$21:$I$21,G1901+1)-INDEX(2_Girdiler!$B$21:$I$21,G1901))/(INDEX(2_Girdiler!$B$20:$I$20,G1901+1)-INDEX(2_Girdiler!$B$20:$I$20,G1901)))</f>
        <v>3.54124899487663</v>
      </c>
      <c r="I1901" s="16" t="n">
        <f aca="false">H1901/2_Girdiler!$B$17</f>
        <v>1.41876962935763</v>
      </c>
      <c r="J1901" s="16" t="n">
        <f aca="false">D1901+I1901</f>
        <v>22.8195549721803</v>
      </c>
    </row>
    <row r="1902" customFormat="false" ht="15" hidden="false" customHeight="false" outlineLevel="0" collapsed="false">
      <c r="A1902" s="0" t="n">
        <v>1890</v>
      </c>
      <c r="B1902" s="7" t="n">
        <v>0.367195</v>
      </c>
      <c r="C1902" s="7" t="n">
        <v>0.049107</v>
      </c>
      <c r="D1902" s="16" t="n">
        <f aca="false">LOGINV(B1902,$B$7,$C$7)</f>
        <v>11.2085716375645</v>
      </c>
      <c r="E1902" s="16" t="n">
        <f aca="false">LOGINV(C1902,$B$8,$C$8)</f>
        <v>37.55651186079</v>
      </c>
      <c r="F1902" s="16" t="n">
        <f aca="false">$B$5/100*E1902*2_Girdiler!$B$14*2_Girdiler!$B$15*2_Girdiler!$B$16</f>
        <v>0.944921838417477</v>
      </c>
      <c r="G1902" s="16" t="n">
        <f aca="false">MIN(MATCH(F1902,2_Girdiler!$B$20:$I$20,1),7)</f>
        <v>1</v>
      </c>
      <c r="H1902" s="16" t="n">
        <f aca="false">IF(F1902&gt;=40,2_Girdiler!$I$21+(F1902-40)*(2_Girdiler!$I$21-2_Girdiler!$H$21)/(2_Girdiler!$I$20-2_Girdiler!$H$20),INDEX(2_Girdiler!$B$21:$I$21,G1902)+(F1902-INDEX(2_Girdiler!$B$20:$I$20,G1902))*(INDEX(2_Girdiler!$B$21:$I$21,G1902+1)-INDEX(2_Girdiler!$B$21:$I$21,G1902))/(INDEX(2_Girdiler!$B$20:$I$20,G1902+1)-INDEX(2_Girdiler!$B$20:$I$20,G1902)))</f>
        <v>2.07882804451845</v>
      </c>
      <c r="I1902" s="16" t="n">
        <f aca="false">H1902/2_Girdiler!$B$17</f>
        <v>0.832863799887199</v>
      </c>
      <c r="J1902" s="16" t="n">
        <f aca="false">D1902+I1902</f>
        <v>12.0414354374517</v>
      </c>
    </row>
    <row r="1903" customFormat="false" ht="15" hidden="false" customHeight="false" outlineLevel="0" collapsed="false">
      <c r="A1903" s="0" t="n">
        <v>1891</v>
      </c>
      <c r="B1903" s="7" t="n">
        <v>0.950444</v>
      </c>
      <c r="C1903" s="7" t="n">
        <v>0.46053</v>
      </c>
      <c r="D1903" s="16" t="n">
        <f aca="false">LOGINV(B1903,$B$7,$C$7)</f>
        <v>33.9554566862623</v>
      </c>
      <c r="E1903" s="16" t="n">
        <f aca="false">LOGINV(C1903,$B$8,$C$8)</f>
        <v>102.438329456873</v>
      </c>
      <c r="F1903" s="16" t="n">
        <f aca="false">$B$5/100*E1903*2_Girdiler!$B$14*2_Girdiler!$B$15*2_Girdiler!$B$16</f>
        <v>2.57734836913492</v>
      </c>
      <c r="G1903" s="16" t="n">
        <f aca="false">MIN(MATCH(F1903,2_Girdiler!$B$20:$I$20,1),7)</f>
        <v>1</v>
      </c>
      <c r="H1903" s="16" t="n">
        <f aca="false">IF(F1903&gt;=40,2_Girdiler!$I$21+(F1903-40)*(2_Girdiler!$I$21-2_Girdiler!$H$21)/(2_Girdiler!$I$20-2_Girdiler!$H$20),INDEX(2_Girdiler!$B$21:$I$21,G1903)+(F1903-INDEX(2_Girdiler!$B$20:$I$20,G1903))*(INDEX(2_Girdiler!$B$21:$I$21,G1903+1)-INDEX(2_Girdiler!$B$21:$I$21,G1903))/(INDEX(2_Girdiler!$B$20:$I$20,G1903+1)-INDEX(2_Girdiler!$B$20:$I$20,G1903)))</f>
        <v>5.67016641209681</v>
      </c>
      <c r="I1903" s="16" t="n">
        <f aca="false">H1903/2_Girdiler!$B$17</f>
        <v>2.27170128689776</v>
      </c>
      <c r="J1903" s="16" t="n">
        <f aca="false">D1903+I1903</f>
        <v>36.2271579731601</v>
      </c>
    </row>
    <row r="1904" customFormat="false" ht="15" hidden="false" customHeight="false" outlineLevel="0" collapsed="false">
      <c r="A1904" s="0" t="n">
        <v>1892</v>
      </c>
      <c r="B1904" s="7" t="n">
        <v>0.486619</v>
      </c>
      <c r="C1904" s="7" t="n">
        <v>0.072947</v>
      </c>
      <c r="D1904" s="16" t="n">
        <f aca="false">LOGINV(B1904,$B$7,$C$7)</f>
        <v>13.2911796652752</v>
      </c>
      <c r="E1904" s="16" t="n">
        <f aca="false">LOGINV(C1904,$B$8,$C$8)</f>
        <v>42.7150070135324</v>
      </c>
      <c r="F1904" s="16" t="n">
        <f aca="false">$B$5/100*E1904*2_Girdiler!$B$14*2_Girdiler!$B$15*2_Girdiler!$B$16</f>
        <v>1.07470957646048</v>
      </c>
      <c r="G1904" s="16" t="n">
        <f aca="false">MIN(MATCH(F1904,2_Girdiler!$B$20:$I$20,1),7)</f>
        <v>1</v>
      </c>
      <c r="H1904" s="16" t="n">
        <f aca="false">IF(F1904&gt;=40,2_Girdiler!$I$21+(F1904-40)*(2_Girdiler!$I$21-2_Girdiler!$H$21)/(2_Girdiler!$I$20-2_Girdiler!$H$20),INDEX(2_Girdiler!$B$21:$I$21,G1904)+(F1904-INDEX(2_Girdiler!$B$20:$I$20,G1904))*(INDEX(2_Girdiler!$B$21:$I$21,G1904+1)-INDEX(2_Girdiler!$B$21:$I$21,G1904))/(INDEX(2_Girdiler!$B$20:$I$20,G1904+1)-INDEX(2_Girdiler!$B$20:$I$20,G1904)))</f>
        <v>2.36436106821305</v>
      </c>
      <c r="I1904" s="16" t="n">
        <f aca="false">H1904/2_Girdiler!$B$17</f>
        <v>0.947260043354585</v>
      </c>
      <c r="J1904" s="16" t="n">
        <f aca="false">D1904+I1904</f>
        <v>14.2384397086298</v>
      </c>
    </row>
    <row r="1905" customFormat="false" ht="15" hidden="false" customHeight="false" outlineLevel="0" collapsed="false">
      <c r="A1905" s="0" t="n">
        <v>1893</v>
      </c>
      <c r="B1905" s="7" t="n">
        <v>0.884636</v>
      </c>
      <c r="C1905" s="7" t="n">
        <v>0.362968</v>
      </c>
      <c r="D1905" s="16" t="n">
        <f aca="false">LOGINV(B1905,$B$7,$C$7)</f>
        <v>26.4124611021133</v>
      </c>
      <c r="E1905" s="16" t="n">
        <f aca="false">LOGINV(C1905,$B$8,$C$8)</f>
        <v>87.0913608139651</v>
      </c>
      <c r="F1905" s="16" t="n">
        <f aca="false">$B$5/100*E1905*2_Girdiler!$B$14*2_Girdiler!$B$15*2_Girdiler!$B$16</f>
        <v>2.19121863807936</v>
      </c>
      <c r="G1905" s="16" t="n">
        <f aca="false">MIN(MATCH(F1905,2_Girdiler!$B$20:$I$20,1),7)</f>
        <v>1</v>
      </c>
      <c r="H1905" s="16" t="n">
        <f aca="false">IF(F1905&gt;=40,2_Girdiler!$I$21+(F1905-40)*(2_Girdiler!$I$21-2_Girdiler!$H$21)/(2_Girdiler!$I$20-2_Girdiler!$H$20),INDEX(2_Girdiler!$B$21:$I$21,G1905)+(F1905-INDEX(2_Girdiler!$B$20:$I$20,G1905))*(INDEX(2_Girdiler!$B$21:$I$21,G1905+1)-INDEX(2_Girdiler!$B$21:$I$21,G1905))/(INDEX(2_Girdiler!$B$20:$I$20,G1905+1)-INDEX(2_Girdiler!$B$20:$I$20,G1905)))</f>
        <v>4.8206810037746</v>
      </c>
      <c r="I1905" s="16" t="n">
        <f aca="false">H1905/2_Girdiler!$B$17</f>
        <v>1.93136258164046</v>
      </c>
      <c r="J1905" s="16" t="n">
        <f aca="false">D1905+I1905</f>
        <v>28.3438236837538</v>
      </c>
    </row>
    <row r="1906" customFormat="false" ht="15" hidden="false" customHeight="false" outlineLevel="0" collapsed="false">
      <c r="A1906" s="0" t="n">
        <v>1894</v>
      </c>
      <c r="B1906" s="7" t="n">
        <v>0.220876</v>
      </c>
      <c r="C1906" s="7" t="n">
        <v>0.421146</v>
      </c>
      <c r="D1906" s="16" t="n">
        <f aca="false">LOGINV(B1906,$B$7,$C$7)</f>
        <v>8.82004264721376</v>
      </c>
      <c r="E1906" s="16" t="n">
        <f aca="false">LOGINV(C1906,$B$8,$C$8)</f>
        <v>96.0432614092415</v>
      </c>
      <c r="F1906" s="16" t="n">
        <f aca="false">$B$5/100*E1906*2_Girdiler!$B$14*2_Girdiler!$B$15*2_Girdiler!$B$16</f>
        <v>2.41644845705652</v>
      </c>
      <c r="G1906" s="16" t="n">
        <f aca="false">MIN(MATCH(F1906,2_Girdiler!$B$20:$I$20,1),7)</f>
        <v>1</v>
      </c>
      <c r="H1906" s="16" t="n">
        <f aca="false">IF(F1906&gt;=40,2_Girdiler!$I$21+(F1906-40)*(2_Girdiler!$I$21-2_Girdiler!$H$21)/(2_Girdiler!$I$20-2_Girdiler!$H$20),INDEX(2_Girdiler!$B$21:$I$21,G1906)+(F1906-INDEX(2_Girdiler!$B$20:$I$20,G1906))*(INDEX(2_Girdiler!$B$21:$I$21,G1906+1)-INDEX(2_Girdiler!$B$21:$I$21,G1906))/(INDEX(2_Girdiler!$B$20:$I$20,G1906+1)-INDEX(2_Girdiler!$B$20:$I$20,G1906)))</f>
        <v>5.31618660552434</v>
      </c>
      <c r="I1906" s="16" t="n">
        <f aca="false">H1906/2_Girdiler!$B$17</f>
        <v>2.12988245413635</v>
      </c>
      <c r="J1906" s="16" t="n">
        <f aca="false">D1906+I1906</f>
        <v>10.9499251013501</v>
      </c>
    </row>
    <row r="1907" customFormat="false" ht="15" hidden="false" customHeight="false" outlineLevel="0" collapsed="false">
      <c r="A1907" s="0" t="n">
        <v>1895</v>
      </c>
      <c r="B1907" s="7" t="n">
        <v>0.430072</v>
      </c>
      <c r="C1907" s="7" t="n">
        <v>0.615424</v>
      </c>
      <c r="D1907" s="16" t="n">
        <f aca="false">LOGINV(B1907,$B$7,$C$7)</f>
        <v>12.2753257847421</v>
      </c>
      <c r="E1907" s="16" t="n">
        <f aca="false">LOGINV(C1907,$B$8,$C$8)</f>
        <v>131.983008942012</v>
      </c>
      <c r="F1907" s="16" t="n">
        <f aca="false">$B$5/100*E1907*2_Girdiler!$B$14*2_Girdiler!$B$15*2_Girdiler!$B$16</f>
        <v>3.32069250498101</v>
      </c>
      <c r="G1907" s="16" t="n">
        <f aca="false">MIN(MATCH(F1907,2_Girdiler!$B$20:$I$20,1),7)</f>
        <v>1</v>
      </c>
      <c r="H1907" s="16" t="n">
        <f aca="false">IF(F1907&gt;=40,2_Girdiler!$I$21+(F1907-40)*(2_Girdiler!$I$21-2_Girdiler!$H$21)/(2_Girdiler!$I$20-2_Girdiler!$H$20),INDEX(2_Girdiler!$B$21:$I$21,G1907)+(F1907-INDEX(2_Girdiler!$B$20:$I$20,G1907))*(INDEX(2_Girdiler!$B$21:$I$21,G1907+1)-INDEX(2_Girdiler!$B$21:$I$21,G1907))/(INDEX(2_Girdiler!$B$20:$I$20,G1907+1)-INDEX(2_Girdiler!$B$20:$I$20,G1907)))</f>
        <v>7.30552351095822</v>
      </c>
      <c r="I1907" s="16" t="n">
        <f aca="false">H1907/2_Girdiler!$B$17</f>
        <v>2.92689243227493</v>
      </c>
      <c r="J1907" s="16" t="n">
        <f aca="false">D1907+I1907</f>
        <v>15.202218217017</v>
      </c>
    </row>
    <row r="1908" customFormat="false" ht="15" hidden="false" customHeight="false" outlineLevel="0" collapsed="false">
      <c r="A1908" s="0" t="n">
        <v>1896</v>
      </c>
      <c r="B1908" s="7" t="n">
        <v>0.497124</v>
      </c>
      <c r="C1908" s="7" t="n">
        <v>0.279994</v>
      </c>
      <c r="D1908" s="16" t="n">
        <f aca="false">LOGINV(B1908,$B$7,$C$7)</f>
        <v>13.4877468631471</v>
      </c>
      <c r="E1908" s="16" t="n">
        <f aca="false">LOGINV(C1908,$B$8,$C$8)</f>
        <v>74.962905395074</v>
      </c>
      <c r="F1908" s="16" t="n">
        <f aca="false">$B$5/100*E1908*2_Girdiler!$B$14*2_Girdiler!$B$15*2_Girdiler!$B$16</f>
        <v>1.88606669974006</v>
      </c>
      <c r="G1908" s="16" t="n">
        <f aca="false">MIN(MATCH(F1908,2_Girdiler!$B$20:$I$20,1),7)</f>
        <v>1</v>
      </c>
      <c r="H1908" s="16" t="n">
        <f aca="false">IF(F1908&gt;=40,2_Girdiler!$I$21+(F1908-40)*(2_Girdiler!$I$21-2_Girdiler!$H$21)/(2_Girdiler!$I$20-2_Girdiler!$H$20),INDEX(2_Girdiler!$B$21:$I$21,G1908)+(F1908-INDEX(2_Girdiler!$B$20:$I$20,G1908))*(INDEX(2_Girdiler!$B$21:$I$21,G1908+1)-INDEX(2_Girdiler!$B$21:$I$21,G1908))/(INDEX(2_Girdiler!$B$20:$I$20,G1908+1)-INDEX(2_Girdiler!$B$20:$I$20,G1908)))</f>
        <v>4.14934673942813</v>
      </c>
      <c r="I1908" s="16" t="n">
        <f aca="false">H1908/2_Girdiler!$B$17</f>
        <v>1.66239853342473</v>
      </c>
      <c r="J1908" s="16" t="n">
        <f aca="false">D1908+I1908</f>
        <v>15.1501453965719</v>
      </c>
    </row>
    <row r="1909" customFormat="false" ht="15" hidden="false" customHeight="false" outlineLevel="0" collapsed="false">
      <c r="A1909" s="0" t="n">
        <v>1897</v>
      </c>
      <c r="B1909" s="7" t="n">
        <v>0.128744</v>
      </c>
      <c r="C1909" s="7" t="n">
        <v>0.13689</v>
      </c>
      <c r="D1909" s="16" t="n">
        <f aca="false">LOGINV(B1909,$B$7,$C$7)</f>
        <v>7.20394660927171</v>
      </c>
      <c r="E1909" s="16" t="n">
        <f aca="false">LOGINV(C1909,$B$8,$C$8)</f>
        <v>53.8818947045679</v>
      </c>
      <c r="F1909" s="16" t="n">
        <f aca="false">$B$5/100*E1909*2_Girdiler!$B$14*2_Girdiler!$B$15*2_Girdiler!$B$16</f>
        <v>1.35566847076693</v>
      </c>
      <c r="G1909" s="16" t="n">
        <f aca="false">MIN(MATCH(F1909,2_Girdiler!$B$20:$I$20,1),7)</f>
        <v>1</v>
      </c>
      <c r="H1909" s="16" t="n">
        <f aca="false">IF(F1909&gt;=40,2_Girdiler!$I$21+(F1909-40)*(2_Girdiler!$I$21-2_Girdiler!$H$21)/(2_Girdiler!$I$20-2_Girdiler!$H$20),INDEX(2_Girdiler!$B$21:$I$21,G1909)+(F1909-INDEX(2_Girdiler!$B$20:$I$20,G1909))*(INDEX(2_Girdiler!$B$21:$I$21,G1909+1)-INDEX(2_Girdiler!$B$21:$I$21,G1909))/(INDEX(2_Girdiler!$B$20:$I$20,G1909+1)-INDEX(2_Girdiler!$B$20:$I$20,G1909)))</f>
        <v>2.98247063568724</v>
      </c>
      <c r="I1909" s="16" t="n">
        <f aca="false">H1909/2_Girdiler!$B$17</f>
        <v>1.19490009442598</v>
      </c>
      <c r="J1909" s="16" t="n">
        <f aca="false">D1909+I1909</f>
        <v>8.39884670369769</v>
      </c>
    </row>
    <row r="1910" customFormat="false" ht="15" hidden="false" customHeight="false" outlineLevel="0" collapsed="false">
      <c r="A1910" s="0" t="n">
        <v>1898</v>
      </c>
      <c r="B1910" s="7" t="n">
        <v>0.596097</v>
      </c>
      <c r="C1910" s="7" t="n">
        <v>0.725198</v>
      </c>
      <c r="D1910" s="16" t="n">
        <f aca="false">LOGINV(B1910,$B$7,$C$7)</f>
        <v>15.5085529822631</v>
      </c>
      <c r="E1910" s="16" t="n">
        <f aca="false">LOGINV(C1910,$B$8,$C$8)</f>
        <v>160.688280477496</v>
      </c>
      <c r="F1910" s="16" t="n">
        <f aca="false">$B$5/100*E1910*2_Girdiler!$B$14*2_Girdiler!$B$15*2_Girdiler!$B$16</f>
        <v>4.04291713681379</v>
      </c>
      <c r="G1910" s="16" t="n">
        <f aca="false">MIN(MATCH(F1910,2_Girdiler!$B$20:$I$20,1),7)</f>
        <v>1</v>
      </c>
      <c r="H1910" s="16" t="n">
        <f aca="false">IF(F1910&gt;=40,2_Girdiler!$I$21+(F1910-40)*(2_Girdiler!$I$21-2_Girdiler!$H$21)/(2_Girdiler!$I$20-2_Girdiler!$H$20),INDEX(2_Girdiler!$B$21:$I$21,G1910)+(F1910-INDEX(2_Girdiler!$B$20:$I$20,G1910))*(INDEX(2_Girdiler!$B$21:$I$21,G1910+1)-INDEX(2_Girdiler!$B$21:$I$21,G1910))/(INDEX(2_Girdiler!$B$20:$I$20,G1910+1)-INDEX(2_Girdiler!$B$20:$I$20,G1910)))</f>
        <v>8.89441770099034</v>
      </c>
      <c r="I1910" s="16" t="n">
        <f aca="false">H1910/2_Girdiler!$B$17</f>
        <v>3.56346863020446</v>
      </c>
      <c r="J1910" s="16" t="n">
        <f aca="false">D1910+I1910</f>
        <v>19.0720216124676</v>
      </c>
    </row>
    <row r="1911" customFormat="false" ht="15" hidden="false" customHeight="false" outlineLevel="0" collapsed="false">
      <c r="A1911" s="0" t="n">
        <v>1899</v>
      </c>
      <c r="B1911" s="7" t="n">
        <v>0.109384</v>
      </c>
      <c r="C1911" s="7" t="n">
        <v>0.561628</v>
      </c>
      <c r="D1911" s="16" t="n">
        <f aca="false">LOGINV(B1911,$B$7,$C$7)</f>
        <v>6.82302904790267</v>
      </c>
      <c r="E1911" s="16" t="n">
        <f aca="false">LOGINV(C1911,$B$8,$C$8)</f>
        <v>120.704437191217</v>
      </c>
      <c r="F1911" s="16" t="n">
        <f aca="false">$B$5/100*E1911*2_Girdiler!$B$14*2_Girdiler!$B$15*2_Girdiler!$B$16</f>
        <v>3.03692363973103</v>
      </c>
      <c r="G1911" s="16" t="n">
        <f aca="false">MIN(MATCH(F1911,2_Girdiler!$B$20:$I$20,1),7)</f>
        <v>1</v>
      </c>
      <c r="H1911" s="16" t="n">
        <f aca="false">IF(F1911&gt;=40,2_Girdiler!$I$21+(F1911-40)*(2_Girdiler!$I$21-2_Girdiler!$H$21)/(2_Girdiler!$I$20-2_Girdiler!$H$20),INDEX(2_Girdiler!$B$21:$I$21,G1911)+(F1911-INDEX(2_Girdiler!$B$20:$I$20,G1911))*(INDEX(2_Girdiler!$B$21:$I$21,G1911+1)-INDEX(2_Girdiler!$B$21:$I$21,G1911))/(INDEX(2_Girdiler!$B$20:$I$20,G1911+1)-INDEX(2_Girdiler!$B$20:$I$20,G1911)))</f>
        <v>6.68123200740827</v>
      </c>
      <c r="I1911" s="16" t="n">
        <f aca="false">H1911/2_Girdiler!$B$17</f>
        <v>2.6767756439937</v>
      </c>
      <c r="J1911" s="16" t="n">
        <f aca="false">D1911+I1911</f>
        <v>9.49980469189637</v>
      </c>
    </row>
    <row r="1912" customFormat="false" ht="15" hidden="false" customHeight="false" outlineLevel="0" collapsed="false">
      <c r="A1912" s="0" t="n">
        <v>1900</v>
      </c>
      <c r="B1912" s="7" t="n">
        <v>0.773958</v>
      </c>
      <c r="C1912" s="7" t="n">
        <v>0.043211</v>
      </c>
      <c r="D1912" s="16" t="n">
        <f aca="false">LOGINV(B1912,$B$7,$C$7)</f>
        <v>20.5926510706949</v>
      </c>
      <c r="E1912" s="16" t="n">
        <f aca="false">LOGINV(C1912,$B$8,$C$8)</f>
        <v>36.1062801588932</v>
      </c>
      <c r="F1912" s="16" t="n">
        <f aca="false">$B$5/100*E1912*2_Girdiler!$B$14*2_Girdiler!$B$15*2_Girdiler!$B$16</f>
        <v>0.908434008797753</v>
      </c>
      <c r="G1912" s="16" t="n">
        <f aca="false">MIN(MATCH(F1912,2_Girdiler!$B$20:$I$20,1),7)</f>
        <v>1</v>
      </c>
      <c r="H1912" s="16" t="n">
        <f aca="false">IF(F1912&gt;=40,2_Girdiler!$I$21+(F1912-40)*(2_Girdiler!$I$21-2_Girdiler!$H$21)/(2_Girdiler!$I$20-2_Girdiler!$H$20),INDEX(2_Girdiler!$B$21:$I$21,G1912)+(F1912-INDEX(2_Girdiler!$B$20:$I$20,G1912))*(INDEX(2_Girdiler!$B$21:$I$21,G1912+1)-INDEX(2_Girdiler!$B$21:$I$21,G1912))/(INDEX(2_Girdiler!$B$20:$I$20,G1912+1)-INDEX(2_Girdiler!$B$20:$I$20,G1912)))</f>
        <v>1.99855481935506</v>
      </c>
      <c r="I1912" s="16" t="n">
        <f aca="false">H1912/2_Girdiler!$B$17</f>
        <v>0.800703052626224</v>
      </c>
      <c r="J1912" s="16" t="n">
        <f aca="false">D1912+I1912</f>
        <v>21.3933541233211</v>
      </c>
    </row>
    <row r="1913" customFormat="false" ht="15" hidden="false" customHeight="false" outlineLevel="0" collapsed="false">
      <c r="A1913" s="0" t="n">
        <v>1901</v>
      </c>
      <c r="B1913" s="7" t="n">
        <v>0.794166</v>
      </c>
      <c r="C1913" s="7" t="n">
        <v>0.200655</v>
      </c>
      <c r="D1913" s="16" t="n">
        <f aca="false">LOGINV(B1913,$B$7,$C$7)</f>
        <v>21.4002827424486</v>
      </c>
      <c r="E1913" s="16" t="n">
        <f aca="false">LOGINV(C1913,$B$8,$C$8)</f>
        <v>63.5274009446427</v>
      </c>
      <c r="F1913" s="16" t="n">
        <f aca="false">$B$5/100*E1913*2_Girdiler!$B$14*2_Girdiler!$B$15*2_Girdiler!$B$16</f>
        <v>1.59834940776721</v>
      </c>
      <c r="G1913" s="16" t="n">
        <f aca="false">MIN(MATCH(F1913,2_Girdiler!$B$20:$I$20,1),7)</f>
        <v>1</v>
      </c>
      <c r="H1913" s="16" t="n">
        <f aca="false">IF(F1913&gt;=40,2_Girdiler!$I$21+(F1913-40)*(2_Girdiler!$I$21-2_Girdiler!$H$21)/(2_Girdiler!$I$20-2_Girdiler!$H$20),INDEX(2_Girdiler!$B$21:$I$21,G1913)+(F1913-INDEX(2_Girdiler!$B$20:$I$20,G1913))*(INDEX(2_Girdiler!$B$21:$I$21,G1913+1)-INDEX(2_Girdiler!$B$21:$I$21,G1913))/(INDEX(2_Girdiler!$B$20:$I$20,G1913+1)-INDEX(2_Girdiler!$B$20:$I$20,G1913)))</f>
        <v>3.51636869708786</v>
      </c>
      <c r="I1913" s="16" t="n">
        <f aca="false">H1913/2_Girdiler!$B$17</f>
        <v>1.40880156133328</v>
      </c>
      <c r="J1913" s="16" t="n">
        <f aca="false">D1913+I1913</f>
        <v>22.8090843037818</v>
      </c>
    </row>
    <row r="1914" customFormat="false" ht="15" hidden="false" customHeight="false" outlineLevel="0" collapsed="false">
      <c r="A1914" s="0" t="n">
        <v>1902</v>
      </c>
      <c r="B1914" s="7" t="n">
        <v>0.796139</v>
      </c>
      <c r="C1914" s="7" t="n">
        <v>0.606338</v>
      </c>
      <c r="D1914" s="16" t="n">
        <f aca="false">LOGINV(B1914,$B$7,$C$7)</f>
        <v>21.4833134160342</v>
      </c>
      <c r="E1914" s="16" t="n">
        <f aca="false">LOGINV(C1914,$B$8,$C$8)</f>
        <v>129.979493209038</v>
      </c>
      <c r="F1914" s="16" t="n">
        <f aca="false">$B$5/100*E1914*2_Girdiler!$B$14*2_Girdiler!$B$15*2_Girdiler!$B$16</f>
        <v>3.27028404913939</v>
      </c>
      <c r="G1914" s="16" t="n">
        <f aca="false">MIN(MATCH(F1914,2_Girdiler!$B$20:$I$20,1),7)</f>
        <v>1</v>
      </c>
      <c r="H1914" s="16" t="n">
        <f aca="false">IF(F1914&gt;=40,2_Girdiler!$I$21+(F1914-40)*(2_Girdiler!$I$21-2_Girdiler!$H$21)/(2_Girdiler!$I$20-2_Girdiler!$H$20),INDEX(2_Girdiler!$B$21:$I$21,G1914)+(F1914-INDEX(2_Girdiler!$B$20:$I$20,G1914))*(INDEX(2_Girdiler!$B$21:$I$21,G1914+1)-INDEX(2_Girdiler!$B$21:$I$21,G1914))/(INDEX(2_Girdiler!$B$20:$I$20,G1914+1)-INDEX(2_Girdiler!$B$20:$I$20,G1914)))</f>
        <v>7.19462490810666</v>
      </c>
      <c r="I1914" s="16" t="n">
        <f aca="false">H1914/2_Girdiler!$B$17</f>
        <v>2.88246190228632</v>
      </c>
      <c r="J1914" s="16" t="n">
        <f aca="false">D1914+I1914</f>
        <v>24.3657753183206</v>
      </c>
    </row>
    <row r="1915" customFormat="false" ht="15" hidden="false" customHeight="false" outlineLevel="0" collapsed="false">
      <c r="A1915" s="0" t="n">
        <v>1903</v>
      </c>
      <c r="B1915" s="7" t="n">
        <v>0.630494</v>
      </c>
      <c r="C1915" s="7" t="n">
        <v>0.114442</v>
      </c>
      <c r="D1915" s="16" t="n">
        <f aca="false">LOGINV(B1915,$B$7,$C$7)</f>
        <v>16.3055330204962</v>
      </c>
      <c r="E1915" s="16" t="n">
        <f aca="false">LOGINV(C1915,$B$8,$C$8)</f>
        <v>50.2262895790576</v>
      </c>
      <c r="F1915" s="16" t="n">
        <f aca="false">$B$5/100*E1915*2_Girdiler!$B$14*2_Girdiler!$B$15*2_Girdiler!$B$16</f>
        <v>1.26369344580909</v>
      </c>
      <c r="G1915" s="16" t="n">
        <f aca="false">MIN(MATCH(F1915,2_Girdiler!$B$20:$I$20,1),7)</f>
        <v>1</v>
      </c>
      <c r="H1915" s="16" t="n">
        <f aca="false">IF(F1915&gt;=40,2_Girdiler!$I$21+(F1915-40)*(2_Girdiler!$I$21-2_Girdiler!$H$21)/(2_Girdiler!$I$20-2_Girdiler!$H$20),INDEX(2_Girdiler!$B$21:$I$21,G1915)+(F1915-INDEX(2_Girdiler!$B$20:$I$20,G1915))*(INDEX(2_Girdiler!$B$21:$I$21,G1915+1)-INDEX(2_Girdiler!$B$21:$I$21,G1915))/(INDEX(2_Girdiler!$B$20:$I$20,G1915+1)-INDEX(2_Girdiler!$B$20:$I$20,G1915)))</f>
        <v>2.78012558078</v>
      </c>
      <c r="I1915" s="16" t="n">
        <f aca="false">H1915/2_Girdiler!$B$17</f>
        <v>1.11383236409455</v>
      </c>
      <c r="J1915" s="16" t="n">
        <f aca="false">D1915+I1915</f>
        <v>17.4193653845908</v>
      </c>
    </row>
    <row r="1916" customFormat="false" ht="15" hidden="false" customHeight="false" outlineLevel="0" collapsed="false">
      <c r="A1916" s="0" t="n">
        <v>1904</v>
      </c>
      <c r="B1916" s="7" t="n">
        <v>0.871586</v>
      </c>
      <c r="C1916" s="7" t="n">
        <v>0.396788</v>
      </c>
      <c r="D1916" s="16" t="n">
        <f aca="false">LOGINV(B1916,$B$7,$C$7)</f>
        <v>25.4788106052819</v>
      </c>
      <c r="E1916" s="16" t="n">
        <f aca="false">LOGINV(C1916,$B$8,$C$8)</f>
        <v>92.233297732154</v>
      </c>
      <c r="F1916" s="16" t="n">
        <f aca="false">$B$5/100*E1916*2_Girdiler!$B$14*2_Girdiler!$B$15*2_Girdiler!$B$16</f>
        <v>2.320589770941</v>
      </c>
      <c r="G1916" s="16" t="n">
        <f aca="false">MIN(MATCH(F1916,2_Girdiler!$B$20:$I$20,1),7)</f>
        <v>1</v>
      </c>
      <c r="H1916" s="16" t="n">
        <f aca="false">IF(F1916&gt;=40,2_Girdiler!$I$21+(F1916-40)*(2_Girdiler!$I$21-2_Girdiler!$H$21)/(2_Girdiler!$I$20-2_Girdiler!$H$20),INDEX(2_Girdiler!$B$21:$I$21,G1916)+(F1916-INDEX(2_Girdiler!$B$20:$I$20,G1916))*(INDEX(2_Girdiler!$B$21:$I$21,G1916+1)-INDEX(2_Girdiler!$B$21:$I$21,G1916))/(INDEX(2_Girdiler!$B$20:$I$20,G1916+1)-INDEX(2_Girdiler!$B$20:$I$20,G1916)))</f>
        <v>5.10529749607019</v>
      </c>
      <c r="I1916" s="16" t="n">
        <f aca="false">H1916/2_Girdiler!$B$17</f>
        <v>2.04539162502812</v>
      </c>
      <c r="J1916" s="16" t="n">
        <f aca="false">D1916+I1916</f>
        <v>27.52420223031</v>
      </c>
    </row>
    <row r="1917" customFormat="false" ht="15" hidden="false" customHeight="false" outlineLevel="0" collapsed="false">
      <c r="A1917" s="0" t="n">
        <v>1905</v>
      </c>
      <c r="B1917" s="7" t="n">
        <v>0.384357</v>
      </c>
      <c r="C1917" s="7" t="n">
        <v>0.858107</v>
      </c>
      <c r="D1917" s="16" t="n">
        <f aca="false">LOGINV(B1917,$B$7,$C$7)</f>
        <v>11.4947725868628</v>
      </c>
      <c r="E1917" s="16" t="n">
        <f aca="false">LOGINV(C1917,$B$8,$C$8)</f>
        <v>218.134156299587</v>
      </c>
      <c r="F1917" s="16" t="n">
        <f aca="false">$B$5/100*E1917*2_Girdiler!$B$14*2_Girdiler!$B$15*2_Girdiler!$B$16</f>
        <v>5.4882553724976</v>
      </c>
      <c r="G1917" s="16" t="n">
        <f aca="false">MIN(MATCH(F1917,2_Girdiler!$B$20:$I$20,1),7)</f>
        <v>2</v>
      </c>
      <c r="H1917" s="16" t="n">
        <f aca="false">IF(F1917&gt;=40,2_Girdiler!$I$21+(F1917-40)*(2_Girdiler!$I$21-2_Girdiler!$H$21)/(2_Girdiler!$I$20-2_Girdiler!$H$20),INDEX(2_Girdiler!$B$21:$I$21,G1917)+(F1917-INDEX(2_Girdiler!$B$20:$I$20,G1917))*(INDEX(2_Girdiler!$B$21:$I$21,G1917+1)-INDEX(2_Girdiler!$B$21:$I$21,G1917))/(INDEX(2_Girdiler!$B$20:$I$20,G1917+1)-INDEX(2_Girdiler!$B$20:$I$20,G1917)))</f>
        <v>11.7812085959962</v>
      </c>
      <c r="I1917" s="16" t="n">
        <f aca="false">H1917/2_Girdiler!$B$17</f>
        <v>4.72003549519077</v>
      </c>
      <c r="J1917" s="16" t="n">
        <f aca="false">D1917+I1917</f>
        <v>16.2148080820536</v>
      </c>
    </row>
    <row r="1918" customFormat="false" ht="15" hidden="false" customHeight="false" outlineLevel="0" collapsed="false">
      <c r="A1918" s="0" t="n">
        <v>1906</v>
      </c>
      <c r="B1918" s="7" t="n">
        <v>0.273693</v>
      </c>
      <c r="C1918" s="7" t="n">
        <v>0.855906</v>
      </c>
      <c r="D1918" s="16" t="n">
        <f aca="false">LOGINV(B1918,$B$7,$C$7)</f>
        <v>9.68349211825843</v>
      </c>
      <c r="E1918" s="16" t="n">
        <f aca="false">LOGINV(C1918,$B$8,$C$8)</f>
        <v>216.765879240252</v>
      </c>
      <c r="F1918" s="16" t="n">
        <f aca="false">$B$5/100*E1918*2_Girdiler!$B$14*2_Girdiler!$B$15*2_Girdiler!$B$16</f>
        <v>5.45382952168473</v>
      </c>
      <c r="G1918" s="16" t="n">
        <f aca="false">MIN(MATCH(F1918,2_Girdiler!$B$20:$I$20,1),7)</f>
        <v>2</v>
      </c>
      <c r="H1918" s="16" t="n">
        <f aca="false">IF(F1918&gt;=40,2_Girdiler!$I$21+(F1918-40)*(2_Girdiler!$I$21-2_Girdiler!$H$21)/(2_Girdiler!$I$20-2_Girdiler!$H$20),INDEX(2_Girdiler!$B$21:$I$21,G1918)+(F1918-INDEX(2_Girdiler!$B$20:$I$20,G1918))*(INDEX(2_Girdiler!$B$21:$I$21,G1918+1)-INDEX(2_Girdiler!$B$21:$I$21,G1918))/(INDEX(2_Girdiler!$B$20:$I$20,G1918+1)-INDEX(2_Girdiler!$B$20:$I$20,G1918)))</f>
        <v>11.7261272346956</v>
      </c>
      <c r="I1918" s="16" t="n">
        <f aca="false">H1918/2_Girdiler!$B$17</f>
        <v>4.6979676421056</v>
      </c>
      <c r="J1918" s="16" t="n">
        <f aca="false">D1918+I1918</f>
        <v>14.381459760364</v>
      </c>
    </row>
    <row r="1919" customFormat="false" ht="15" hidden="false" customHeight="false" outlineLevel="0" collapsed="false">
      <c r="A1919" s="0" t="n">
        <v>1907</v>
      </c>
      <c r="B1919" s="7" t="n">
        <v>0.216988</v>
      </c>
      <c r="C1919" s="7" t="n">
        <v>0.926976</v>
      </c>
      <c r="D1919" s="16" t="n">
        <f aca="false">LOGINV(B1919,$B$7,$C$7)</f>
        <v>8.75554213984129</v>
      </c>
      <c r="E1919" s="16" t="n">
        <f aca="false">LOGINV(C1919,$B$8,$C$8)</f>
        <v>279.094198610533</v>
      </c>
      <c r="F1919" s="16" t="n">
        <f aca="false">$B$5/100*E1919*2_Girdiler!$B$14*2_Girdiler!$B$15*2_Girdiler!$B$16</f>
        <v>7.02201003704102</v>
      </c>
      <c r="G1919" s="16" t="n">
        <f aca="false">MIN(MATCH(F1919,2_Girdiler!$B$20:$I$20,1),7)</f>
        <v>2</v>
      </c>
      <c r="H1919" s="16" t="n">
        <f aca="false">IF(F1919&gt;=40,2_Girdiler!$I$21+(F1919-40)*(2_Girdiler!$I$21-2_Girdiler!$H$21)/(2_Girdiler!$I$20-2_Girdiler!$H$20),INDEX(2_Girdiler!$B$21:$I$21,G1919)+(F1919-INDEX(2_Girdiler!$B$20:$I$20,G1919))*(INDEX(2_Girdiler!$B$21:$I$21,G1919+1)-INDEX(2_Girdiler!$B$21:$I$21,G1919))/(INDEX(2_Girdiler!$B$20:$I$20,G1919+1)-INDEX(2_Girdiler!$B$20:$I$20,G1919)))</f>
        <v>14.2352160592656</v>
      </c>
      <c r="I1919" s="16" t="n">
        <f aca="false">H1919/2_Girdiler!$B$17</f>
        <v>5.70321156220578</v>
      </c>
      <c r="J1919" s="16" t="n">
        <f aca="false">D1919+I1919</f>
        <v>14.4587537020471</v>
      </c>
    </row>
    <row r="1920" customFormat="false" ht="15" hidden="false" customHeight="false" outlineLevel="0" collapsed="false">
      <c r="A1920" s="0" t="n">
        <v>1908</v>
      </c>
      <c r="B1920" s="7" t="n">
        <v>0.304317</v>
      </c>
      <c r="C1920" s="7" t="n">
        <v>0.861002</v>
      </c>
      <c r="D1920" s="16" t="n">
        <f aca="false">LOGINV(B1920,$B$7,$C$7)</f>
        <v>10.1797214969906</v>
      </c>
      <c r="E1920" s="16" t="n">
        <f aca="false">LOGINV(C1920,$B$8,$C$8)</f>
        <v>219.969351282453</v>
      </c>
      <c r="F1920" s="16" t="n">
        <f aca="false">$B$5/100*E1920*2_Girdiler!$B$14*2_Girdiler!$B$15*2_Girdiler!$B$16</f>
        <v>5.53442887826652</v>
      </c>
      <c r="G1920" s="16" t="n">
        <f aca="false">MIN(MATCH(F1920,2_Girdiler!$B$20:$I$20,1),7)</f>
        <v>2</v>
      </c>
      <c r="H1920" s="16" t="n">
        <f aca="false">IF(F1920&gt;=40,2_Girdiler!$I$21+(F1920-40)*(2_Girdiler!$I$21-2_Girdiler!$H$21)/(2_Girdiler!$I$20-2_Girdiler!$H$20),INDEX(2_Girdiler!$B$21:$I$21,G1920)+(F1920-INDEX(2_Girdiler!$B$20:$I$20,G1920))*(INDEX(2_Girdiler!$B$21:$I$21,G1920+1)-INDEX(2_Girdiler!$B$21:$I$21,G1920))/(INDEX(2_Girdiler!$B$20:$I$20,G1920+1)-INDEX(2_Girdiler!$B$20:$I$20,G1920)))</f>
        <v>11.8550862052264</v>
      </c>
      <c r="I1920" s="16" t="n">
        <f aca="false">H1920/2_Girdiler!$B$17</f>
        <v>4.74963389632469</v>
      </c>
      <c r="J1920" s="16" t="n">
        <f aca="false">D1920+I1920</f>
        <v>14.9293553933153</v>
      </c>
    </row>
    <row r="1921" customFormat="false" ht="15" hidden="false" customHeight="false" outlineLevel="0" collapsed="false">
      <c r="A1921" s="0" t="n">
        <v>1909</v>
      </c>
      <c r="B1921" s="7" t="n">
        <v>0.031856</v>
      </c>
      <c r="C1921" s="7" t="n">
        <v>0.504328</v>
      </c>
      <c r="D1921" s="16" t="n">
        <f aca="false">LOGINV(B1921,$B$7,$C$7)</f>
        <v>4.81759366223772</v>
      </c>
      <c r="E1921" s="16" t="n">
        <f aca="false">LOGINV(C1921,$B$8,$C$8)</f>
        <v>109.972688627187</v>
      </c>
      <c r="F1921" s="16" t="n">
        <f aca="false">$B$5/100*E1921*2_Girdiler!$B$14*2_Girdiler!$B$15*2_Girdiler!$B$16</f>
        <v>2.76691284586003</v>
      </c>
      <c r="G1921" s="16" t="n">
        <f aca="false">MIN(MATCH(F1921,2_Girdiler!$B$20:$I$20,1),7)</f>
        <v>1</v>
      </c>
      <c r="H1921" s="16" t="n">
        <f aca="false">IF(F1921&gt;=40,2_Girdiler!$I$21+(F1921-40)*(2_Girdiler!$I$21-2_Girdiler!$H$21)/(2_Girdiler!$I$20-2_Girdiler!$H$20),INDEX(2_Girdiler!$B$21:$I$21,G1921)+(F1921-INDEX(2_Girdiler!$B$20:$I$20,G1921))*(INDEX(2_Girdiler!$B$21:$I$21,G1921+1)-INDEX(2_Girdiler!$B$21:$I$21,G1921))/(INDEX(2_Girdiler!$B$20:$I$20,G1921+1)-INDEX(2_Girdiler!$B$20:$I$20,G1921)))</f>
        <v>6.08720826089206</v>
      </c>
      <c r="I1921" s="16" t="n">
        <f aca="false">H1921/2_Girdiler!$B$17</f>
        <v>2.43878536093432</v>
      </c>
      <c r="J1921" s="16" t="n">
        <f aca="false">D1921+I1921</f>
        <v>7.25637902317204</v>
      </c>
    </row>
    <row r="1922" customFormat="false" ht="15" hidden="false" customHeight="false" outlineLevel="0" collapsed="false">
      <c r="A1922" s="0" t="n">
        <v>1910</v>
      </c>
      <c r="B1922" s="7" t="n">
        <v>0.762601</v>
      </c>
      <c r="C1922" s="7" t="n">
        <v>0.299662</v>
      </c>
      <c r="D1922" s="16" t="n">
        <f aca="false">LOGINV(B1922,$B$7,$C$7)</f>
        <v>20.169479930367</v>
      </c>
      <c r="E1922" s="16" t="n">
        <f aca="false">LOGINV(C1922,$B$8,$C$8)</f>
        <v>77.796846539214</v>
      </c>
      <c r="F1922" s="16" t="n">
        <f aca="false">$B$5/100*E1922*2_Girdiler!$B$14*2_Girdiler!$B$15*2_Girdiler!$B$16</f>
        <v>1.95736865892663</v>
      </c>
      <c r="G1922" s="16" t="n">
        <f aca="false">MIN(MATCH(F1922,2_Girdiler!$B$20:$I$20,1),7)</f>
        <v>1</v>
      </c>
      <c r="H1922" s="16" t="n">
        <f aca="false">IF(F1922&gt;=40,2_Girdiler!$I$21+(F1922-40)*(2_Girdiler!$I$21-2_Girdiler!$H$21)/(2_Girdiler!$I$20-2_Girdiler!$H$20),INDEX(2_Girdiler!$B$21:$I$21,G1922)+(F1922-INDEX(2_Girdiler!$B$20:$I$20,G1922))*(INDEX(2_Girdiler!$B$21:$I$21,G1922+1)-INDEX(2_Girdiler!$B$21:$I$21,G1922))/(INDEX(2_Girdiler!$B$20:$I$20,G1922+1)-INDEX(2_Girdiler!$B$20:$I$20,G1922)))</f>
        <v>4.30621104963858</v>
      </c>
      <c r="I1922" s="16" t="n">
        <f aca="false">H1922/2_Girdiler!$B$17</f>
        <v>1.72524481155392</v>
      </c>
      <c r="J1922" s="16" t="n">
        <f aca="false">D1922+I1922</f>
        <v>21.8947247419209</v>
      </c>
    </row>
    <row r="1923" customFormat="false" ht="15" hidden="false" customHeight="false" outlineLevel="0" collapsed="false">
      <c r="A1923" s="0" t="n">
        <v>1911</v>
      </c>
      <c r="B1923" s="7" t="n">
        <v>0.068842</v>
      </c>
      <c r="C1923" s="7" t="n">
        <v>0.378967</v>
      </c>
      <c r="D1923" s="16" t="n">
        <f aca="false">LOGINV(B1923,$B$7,$C$7)</f>
        <v>5.92011480366955</v>
      </c>
      <c r="E1923" s="16" t="n">
        <f aca="false">LOGINV(C1923,$B$8,$C$8)</f>
        <v>89.5045314157446</v>
      </c>
      <c r="F1923" s="16" t="n">
        <f aca="false">$B$5/100*E1923*2_Girdiler!$B$14*2_Girdiler!$B$15*2_Girdiler!$B$16</f>
        <v>2.25193401042013</v>
      </c>
      <c r="G1923" s="16" t="n">
        <f aca="false">MIN(MATCH(F1923,2_Girdiler!$B$20:$I$20,1),7)</f>
        <v>1</v>
      </c>
      <c r="H1923" s="16" t="n">
        <f aca="false">IF(F1923&gt;=40,2_Girdiler!$I$21+(F1923-40)*(2_Girdiler!$I$21-2_Girdiler!$H$21)/(2_Girdiler!$I$20-2_Girdiler!$H$20),INDEX(2_Girdiler!$B$21:$I$21,G1923)+(F1923-INDEX(2_Girdiler!$B$20:$I$20,G1923))*(INDEX(2_Girdiler!$B$21:$I$21,G1923+1)-INDEX(2_Girdiler!$B$21:$I$21,G1923))/(INDEX(2_Girdiler!$B$20:$I$20,G1923+1)-INDEX(2_Girdiler!$B$20:$I$20,G1923)))</f>
        <v>4.9542548229243</v>
      </c>
      <c r="I1923" s="16" t="n">
        <f aca="false">H1923/2_Girdiler!$B$17</f>
        <v>1.98487773354339</v>
      </c>
      <c r="J1923" s="16" t="n">
        <f aca="false">D1923+I1923</f>
        <v>7.90499253721294</v>
      </c>
    </row>
    <row r="1924" customFormat="false" ht="15" hidden="false" customHeight="false" outlineLevel="0" collapsed="false">
      <c r="A1924" s="0" t="n">
        <v>1912</v>
      </c>
      <c r="B1924" s="7" t="n">
        <v>0.546193</v>
      </c>
      <c r="C1924" s="7" t="n">
        <v>0.049876</v>
      </c>
      <c r="D1924" s="16" t="n">
        <f aca="false">LOGINV(B1924,$B$7,$C$7)</f>
        <v>14.4469816015756</v>
      </c>
      <c r="E1924" s="16" t="n">
        <f aca="false">LOGINV(C1924,$B$8,$C$8)</f>
        <v>37.7391962763561</v>
      </c>
      <c r="F1924" s="16" t="n">
        <f aca="false">$B$5/100*E1924*2_Girdiler!$B$14*2_Girdiler!$B$15*2_Girdiler!$B$16</f>
        <v>0.949518178313119</v>
      </c>
      <c r="G1924" s="16" t="n">
        <f aca="false">MIN(MATCH(F1924,2_Girdiler!$B$20:$I$20,1),7)</f>
        <v>1</v>
      </c>
      <c r="H1924" s="16" t="n">
        <f aca="false">IF(F1924&gt;=40,2_Girdiler!$I$21+(F1924-40)*(2_Girdiler!$I$21-2_Girdiler!$H$21)/(2_Girdiler!$I$20-2_Girdiler!$H$20),INDEX(2_Girdiler!$B$21:$I$21,G1924)+(F1924-INDEX(2_Girdiler!$B$20:$I$20,G1924))*(INDEX(2_Girdiler!$B$21:$I$21,G1924+1)-INDEX(2_Girdiler!$B$21:$I$21,G1924))/(INDEX(2_Girdiler!$B$20:$I$20,G1924+1)-INDEX(2_Girdiler!$B$20:$I$20,G1924)))</f>
        <v>2.08893999228886</v>
      </c>
      <c r="I1924" s="16" t="n">
        <f aca="false">H1924/2_Girdiler!$B$17</f>
        <v>0.836915061013165</v>
      </c>
      <c r="J1924" s="16" t="n">
        <f aca="false">D1924+I1924</f>
        <v>15.2838966625888</v>
      </c>
    </row>
    <row r="1925" customFormat="false" ht="15" hidden="false" customHeight="false" outlineLevel="0" collapsed="false">
      <c r="A1925" s="0" t="n">
        <v>1913</v>
      </c>
      <c r="B1925" s="7" t="n">
        <v>0.178005</v>
      </c>
      <c r="C1925" s="7" t="n">
        <v>0.585621</v>
      </c>
      <c r="D1925" s="16" t="n">
        <f aca="false">LOGINV(B1925,$B$7,$C$7)</f>
        <v>8.09561687987807</v>
      </c>
      <c r="E1925" s="16" t="n">
        <f aca="false">LOGINV(C1925,$B$8,$C$8)</f>
        <v>125.567987301099</v>
      </c>
      <c r="F1925" s="16" t="n">
        <f aca="false">$B$5/100*E1925*2_Girdiler!$B$14*2_Girdiler!$B$15*2_Girdiler!$B$16</f>
        <v>3.15929056049564</v>
      </c>
      <c r="G1925" s="16" t="n">
        <f aca="false">MIN(MATCH(F1925,2_Girdiler!$B$20:$I$20,1),7)</f>
        <v>1</v>
      </c>
      <c r="H1925" s="16" t="n">
        <f aca="false">IF(F1925&gt;=40,2_Girdiler!$I$21+(F1925-40)*(2_Girdiler!$I$21-2_Girdiler!$H$21)/(2_Girdiler!$I$20-2_Girdiler!$H$20),INDEX(2_Girdiler!$B$21:$I$21,G1925)+(F1925-INDEX(2_Girdiler!$B$20:$I$20,G1925))*(INDEX(2_Girdiler!$B$21:$I$21,G1925+1)-INDEX(2_Girdiler!$B$21:$I$21,G1925))/(INDEX(2_Girdiler!$B$20:$I$20,G1925+1)-INDEX(2_Girdiler!$B$20:$I$20,G1925)))</f>
        <v>6.95043923309041</v>
      </c>
      <c r="I1925" s="16" t="n">
        <f aca="false">H1925/2_Girdiler!$B$17</f>
        <v>2.78463110300097</v>
      </c>
      <c r="J1925" s="16" t="n">
        <f aca="false">D1925+I1925</f>
        <v>10.880247982879</v>
      </c>
    </row>
    <row r="1926" customFormat="false" ht="15" hidden="false" customHeight="false" outlineLevel="0" collapsed="false">
      <c r="A1926" s="0" t="n">
        <v>1914</v>
      </c>
      <c r="B1926" s="7" t="n">
        <v>0.584577</v>
      </c>
      <c r="C1926" s="7" t="n">
        <v>0.713088</v>
      </c>
      <c r="D1926" s="16" t="n">
        <f aca="false">LOGINV(B1926,$B$7,$C$7)</f>
        <v>15.2544296680185</v>
      </c>
      <c r="E1926" s="16" t="n">
        <f aca="false">LOGINV(C1926,$B$8,$C$8)</f>
        <v>157.004861909019</v>
      </c>
      <c r="F1926" s="16" t="n">
        <f aca="false">$B$5/100*E1926*2_Girdiler!$B$14*2_Girdiler!$B$15*2_Girdiler!$B$16</f>
        <v>3.95024232563091</v>
      </c>
      <c r="G1926" s="16" t="n">
        <f aca="false">MIN(MATCH(F1926,2_Girdiler!$B$20:$I$20,1),7)</f>
        <v>1</v>
      </c>
      <c r="H1926" s="16" t="n">
        <f aca="false">IF(F1926&gt;=40,2_Girdiler!$I$21+(F1926-40)*(2_Girdiler!$I$21-2_Girdiler!$H$21)/(2_Girdiler!$I$20-2_Girdiler!$H$20),INDEX(2_Girdiler!$B$21:$I$21,G1926)+(F1926-INDEX(2_Girdiler!$B$20:$I$20,G1926))*(INDEX(2_Girdiler!$B$21:$I$21,G1926+1)-INDEX(2_Girdiler!$B$21:$I$21,G1926))/(INDEX(2_Girdiler!$B$20:$I$20,G1926+1)-INDEX(2_Girdiler!$B$20:$I$20,G1926)))</f>
        <v>8.69053311638801</v>
      </c>
      <c r="I1926" s="16" t="n">
        <f aca="false">H1926/2_Girdiler!$B$17</f>
        <v>3.48178410111699</v>
      </c>
      <c r="J1926" s="16" t="n">
        <f aca="false">D1926+I1926</f>
        <v>18.7362137691355</v>
      </c>
    </row>
    <row r="1927" customFormat="false" ht="15" hidden="false" customHeight="false" outlineLevel="0" collapsed="false">
      <c r="A1927" s="0" t="n">
        <v>1915</v>
      </c>
      <c r="B1927" s="7" t="n">
        <v>0.301711</v>
      </c>
      <c r="C1927" s="7" t="n">
        <v>0.545068</v>
      </c>
      <c r="D1927" s="16" t="n">
        <f aca="false">LOGINV(B1927,$B$7,$C$7)</f>
        <v>10.1374714679198</v>
      </c>
      <c r="E1927" s="16" t="n">
        <f aca="false">LOGINV(C1927,$B$8,$C$8)</f>
        <v>117.48447453893</v>
      </c>
      <c r="F1927" s="16" t="n">
        <f aca="false">$B$5/100*E1927*2_Girdiler!$B$14*2_Girdiler!$B$15*2_Girdiler!$B$16</f>
        <v>2.95590937939949</v>
      </c>
      <c r="G1927" s="16" t="n">
        <f aca="false">MIN(MATCH(F1927,2_Girdiler!$B$20:$I$20,1),7)</f>
        <v>1</v>
      </c>
      <c r="H1927" s="16" t="n">
        <f aca="false">IF(F1927&gt;=40,2_Girdiler!$I$21+(F1927-40)*(2_Girdiler!$I$21-2_Girdiler!$H$21)/(2_Girdiler!$I$20-2_Girdiler!$H$20),INDEX(2_Girdiler!$B$21:$I$21,G1927)+(F1927-INDEX(2_Girdiler!$B$20:$I$20,G1927))*(INDEX(2_Girdiler!$B$21:$I$21,G1927+1)-INDEX(2_Girdiler!$B$21:$I$21,G1927))/(INDEX(2_Girdiler!$B$20:$I$20,G1927+1)-INDEX(2_Girdiler!$B$20:$I$20,G1927)))</f>
        <v>6.50300063467888</v>
      </c>
      <c r="I1927" s="16" t="n">
        <f aca="false">H1927/2_Girdiler!$B$17</f>
        <v>2.60536884402199</v>
      </c>
      <c r="J1927" s="16" t="n">
        <f aca="false">D1927+I1927</f>
        <v>12.7428403119418</v>
      </c>
    </row>
    <row r="1928" customFormat="false" ht="15" hidden="false" customHeight="false" outlineLevel="0" collapsed="false">
      <c r="A1928" s="0" t="n">
        <v>1916</v>
      </c>
      <c r="B1928" s="7" t="n">
        <v>0.711497</v>
      </c>
      <c r="C1928" s="7" t="n">
        <v>0.63255</v>
      </c>
      <c r="D1928" s="16" t="n">
        <f aca="false">LOGINV(B1928,$B$7,$C$7)</f>
        <v>18.4801518850388</v>
      </c>
      <c r="E1928" s="16" t="n">
        <f aca="false">LOGINV(C1928,$B$8,$C$8)</f>
        <v>135.884447555292</v>
      </c>
      <c r="F1928" s="16" t="n">
        <f aca="false">$B$5/100*E1928*2_Girdiler!$B$14*2_Girdiler!$B$15*2_Girdiler!$B$16</f>
        <v>3.41885270049115</v>
      </c>
      <c r="G1928" s="16" t="n">
        <f aca="false">MIN(MATCH(F1928,2_Girdiler!$B$20:$I$20,1),7)</f>
        <v>1</v>
      </c>
      <c r="H1928" s="16" t="n">
        <f aca="false">IF(F1928&gt;=40,2_Girdiler!$I$21+(F1928-40)*(2_Girdiler!$I$21-2_Girdiler!$H$21)/(2_Girdiler!$I$20-2_Girdiler!$H$20),INDEX(2_Girdiler!$B$21:$I$21,G1928)+(F1928-INDEX(2_Girdiler!$B$20:$I$20,G1928))*(INDEX(2_Girdiler!$B$21:$I$21,G1928+1)-INDEX(2_Girdiler!$B$21:$I$21,G1928))/(INDEX(2_Girdiler!$B$20:$I$20,G1928+1)-INDEX(2_Girdiler!$B$20:$I$20,G1928)))</f>
        <v>7.52147594108054</v>
      </c>
      <c r="I1928" s="16" t="n">
        <f aca="false">H1928/2_Girdiler!$B$17</f>
        <v>3.01341183536881</v>
      </c>
      <c r="J1928" s="16" t="n">
        <f aca="false">D1928+I1928</f>
        <v>21.4935637204076</v>
      </c>
    </row>
    <row r="1929" customFormat="false" ht="15" hidden="false" customHeight="false" outlineLevel="0" collapsed="false">
      <c r="A1929" s="0" t="n">
        <v>1917</v>
      </c>
      <c r="B1929" s="7" t="n">
        <v>0.74173</v>
      </c>
      <c r="C1929" s="7" t="n">
        <v>0.069486</v>
      </c>
      <c r="D1929" s="16" t="n">
        <f aca="false">LOGINV(B1929,$B$7,$C$7)</f>
        <v>19.4408932086026</v>
      </c>
      <c r="E1929" s="16" t="n">
        <f aca="false">LOGINV(C1929,$B$8,$C$8)</f>
        <v>42.019252531175</v>
      </c>
      <c r="F1929" s="16" t="n">
        <f aca="false">$B$5/100*E1929*2_Girdiler!$B$14*2_Girdiler!$B$15*2_Girdiler!$B$16</f>
        <v>1.05720439368436</v>
      </c>
      <c r="G1929" s="16" t="n">
        <f aca="false">MIN(MATCH(F1929,2_Girdiler!$B$20:$I$20,1),7)</f>
        <v>1</v>
      </c>
      <c r="H1929" s="16" t="n">
        <f aca="false">IF(F1929&gt;=40,2_Girdiler!$I$21+(F1929-40)*(2_Girdiler!$I$21-2_Girdiler!$H$21)/(2_Girdiler!$I$20-2_Girdiler!$H$20),INDEX(2_Girdiler!$B$21:$I$21,G1929)+(F1929-INDEX(2_Girdiler!$B$20:$I$20,G1929))*(INDEX(2_Girdiler!$B$21:$I$21,G1929+1)-INDEX(2_Girdiler!$B$21:$I$21,G1929))/(INDEX(2_Girdiler!$B$20:$I$20,G1929+1)-INDEX(2_Girdiler!$B$20:$I$20,G1929)))</f>
        <v>2.3258496661056</v>
      </c>
      <c r="I1929" s="16" t="n">
        <f aca="false">H1929/2_Girdiler!$B$17</f>
        <v>0.931830795715384</v>
      </c>
      <c r="J1929" s="16" t="n">
        <f aca="false">D1929+I1929</f>
        <v>20.372724004318</v>
      </c>
    </row>
    <row r="1930" customFormat="false" ht="15" hidden="false" customHeight="false" outlineLevel="0" collapsed="false">
      <c r="A1930" s="0" t="n">
        <v>1918</v>
      </c>
      <c r="B1930" s="7" t="n">
        <v>0.648332</v>
      </c>
      <c r="C1930" s="7" t="n">
        <v>0.188952</v>
      </c>
      <c r="D1930" s="16" t="n">
        <f aca="false">LOGINV(B1930,$B$7,$C$7)</f>
        <v>16.7444972547338</v>
      </c>
      <c r="E1930" s="16" t="n">
        <f aca="false">LOGINV(C1930,$B$8,$C$8)</f>
        <v>61.8090571134149</v>
      </c>
      <c r="F1930" s="16" t="n">
        <f aca="false">$B$5/100*E1930*2_Girdiler!$B$14*2_Girdiler!$B$15*2_Girdiler!$B$16</f>
        <v>1.55511587697352</v>
      </c>
      <c r="G1930" s="16" t="n">
        <f aca="false">MIN(MATCH(F1930,2_Girdiler!$B$20:$I$20,1),7)</f>
        <v>1</v>
      </c>
      <c r="H1930" s="16" t="n">
        <f aca="false">IF(F1930&gt;=40,2_Girdiler!$I$21+(F1930-40)*(2_Girdiler!$I$21-2_Girdiler!$H$21)/(2_Girdiler!$I$20-2_Girdiler!$H$20),INDEX(2_Girdiler!$B$21:$I$21,G1930)+(F1930-INDEX(2_Girdiler!$B$20:$I$20,G1930))*(INDEX(2_Girdiler!$B$21:$I$21,G1930+1)-INDEX(2_Girdiler!$B$21:$I$21,G1930))/(INDEX(2_Girdiler!$B$20:$I$20,G1930+1)-INDEX(2_Girdiler!$B$20:$I$20,G1930)))</f>
        <v>3.42125492934174</v>
      </c>
      <c r="I1930" s="16" t="n">
        <f aca="false">H1930/2_Girdiler!$B$17</f>
        <v>1.37069508387089</v>
      </c>
      <c r="J1930" s="16" t="n">
        <f aca="false">D1930+I1930</f>
        <v>18.1151923386047</v>
      </c>
    </row>
    <row r="1931" customFormat="false" ht="15" hidden="false" customHeight="false" outlineLevel="0" collapsed="false">
      <c r="A1931" s="0" t="n">
        <v>1919</v>
      </c>
      <c r="B1931" s="7" t="n">
        <v>0.39483</v>
      </c>
      <c r="C1931" s="7" t="n">
        <v>0.463217</v>
      </c>
      <c r="D1931" s="16" t="n">
        <f aca="false">LOGINV(B1931,$B$7,$C$7)</f>
        <v>11.6710609270283</v>
      </c>
      <c r="E1931" s="16" t="n">
        <f aca="false">LOGINV(C1931,$B$8,$C$8)</f>
        <v>102.886718805476</v>
      </c>
      <c r="F1931" s="16" t="n">
        <f aca="false">$B$5/100*E1931*2_Girdiler!$B$14*2_Girdiler!$B$15*2_Girdiler!$B$16</f>
        <v>2.58862984514577</v>
      </c>
      <c r="G1931" s="16" t="n">
        <f aca="false">MIN(MATCH(F1931,2_Girdiler!$B$20:$I$20,1),7)</f>
        <v>1</v>
      </c>
      <c r="H1931" s="16" t="n">
        <f aca="false">IF(F1931&gt;=40,2_Girdiler!$I$21+(F1931-40)*(2_Girdiler!$I$21-2_Girdiler!$H$21)/(2_Girdiler!$I$20-2_Girdiler!$H$20),INDEX(2_Girdiler!$B$21:$I$21,G1931)+(F1931-INDEX(2_Girdiler!$B$20:$I$20,G1931))*(INDEX(2_Girdiler!$B$21:$I$21,G1931+1)-INDEX(2_Girdiler!$B$21:$I$21,G1931))/(INDEX(2_Girdiler!$B$20:$I$20,G1931+1)-INDEX(2_Girdiler!$B$20:$I$20,G1931)))</f>
        <v>5.6949856593207</v>
      </c>
      <c r="I1931" s="16" t="n">
        <f aca="false">H1931/2_Girdiler!$B$17</f>
        <v>2.28164489556118</v>
      </c>
      <c r="J1931" s="16" t="n">
        <f aca="false">D1931+I1931</f>
        <v>13.9527058225894</v>
      </c>
    </row>
    <row r="1932" customFormat="false" ht="15" hidden="false" customHeight="false" outlineLevel="0" collapsed="false">
      <c r="A1932" s="0" t="n">
        <v>1920</v>
      </c>
      <c r="B1932" s="7" t="n">
        <v>0.125077</v>
      </c>
      <c r="C1932" s="7" t="n">
        <v>0.145547</v>
      </c>
      <c r="D1932" s="16" t="n">
        <f aca="false">LOGINV(B1932,$B$7,$C$7)</f>
        <v>7.13351219654806</v>
      </c>
      <c r="E1932" s="16" t="n">
        <f aca="false">LOGINV(C1932,$B$8,$C$8)</f>
        <v>55.2439480169221</v>
      </c>
      <c r="F1932" s="16" t="n">
        <f aca="false">$B$5/100*E1932*2_Girdiler!$B$14*2_Girdiler!$B$15*2_Girdiler!$B$16</f>
        <v>1.38993773210576</v>
      </c>
      <c r="G1932" s="16" t="n">
        <f aca="false">MIN(MATCH(F1932,2_Girdiler!$B$20:$I$20,1),7)</f>
        <v>1</v>
      </c>
      <c r="H1932" s="16" t="n">
        <f aca="false">IF(F1932&gt;=40,2_Girdiler!$I$21+(F1932-40)*(2_Girdiler!$I$21-2_Girdiler!$H$21)/(2_Girdiler!$I$20-2_Girdiler!$H$20),INDEX(2_Girdiler!$B$21:$I$21,G1932)+(F1932-INDEX(2_Girdiler!$B$20:$I$20,G1932))*(INDEX(2_Girdiler!$B$21:$I$21,G1932+1)-INDEX(2_Girdiler!$B$21:$I$21,G1932))/(INDEX(2_Girdiler!$B$20:$I$20,G1932+1)-INDEX(2_Girdiler!$B$20:$I$20,G1932)))</f>
        <v>3.05786301063267</v>
      </c>
      <c r="I1932" s="16" t="n">
        <f aca="false">H1932/2_Girdiler!$B$17</f>
        <v>1.22510537284963</v>
      </c>
      <c r="J1932" s="16" t="n">
        <f aca="false">D1932+I1932</f>
        <v>8.35861756939769</v>
      </c>
    </row>
    <row r="1933" customFormat="false" ht="15" hidden="false" customHeight="false" outlineLevel="0" collapsed="false">
      <c r="A1933" s="0" t="n">
        <v>1921</v>
      </c>
      <c r="B1933" s="7" t="n">
        <v>0.096848</v>
      </c>
      <c r="C1933" s="7" t="n">
        <v>0.261448</v>
      </c>
      <c r="D1933" s="16" t="n">
        <f aca="false">LOGINV(B1933,$B$7,$C$7)</f>
        <v>6.56225650086116</v>
      </c>
      <c r="E1933" s="16" t="n">
        <f aca="false">LOGINV(C1933,$B$8,$C$8)</f>
        <v>72.3002144461794</v>
      </c>
      <c r="F1933" s="16" t="n">
        <f aca="false">$B$5/100*E1933*2_Girdiler!$B$14*2_Girdiler!$B$15*2_Girdiler!$B$16</f>
        <v>1.81907339546587</v>
      </c>
      <c r="G1933" s="16" t="n">
        <f aca="false">MIN(MATCH(F1933,2_Girdiler!$B$20:$I$20,1),7)</f>
        <v>1</v>
      </c>
      <c r="H1933" s="16" t="n">
        <f aca="false">IF(F1933&gt;=40,2_Girdiler!$I$21+(F1933-40)*(2_Girdiler!$I$21-2_Girdiler!$H$21)/(2_Girdiler!$I$20-2_Girdiler!$H$20),INDEX(2_Girdiler!$B$21:$I$21,G1933)+(F1933-INDEX(2_Girdiler!$B$20:$I$20,G1933))*(INDEX(2_Girdiler!$B$21:$I$21,G1933+1)-INDEX(2_Girdiler!$B$21:$I$21,G1933))/(INDEX(2_Girdiler!$B$20:$I$20,G1933+1)-INDEX(2_Girdiler!$B$20:$I$20,G1933)))</f>
        <v>4.00196147002492</v>
      </c>
      <c r="I1933" s="16" t="n">
        <f aca="false">H1933/2_Girdiler!$B$17</f>
        <v>1.60334994792665</v>
      </c>
      <c r="J1933" s="16" t="n">
        <f aca="false">D1933+I1933</f>
        <v>8.16560644878781</v>
      </c>
    </row>
    <row r="1934" customFormat="false" ht="15" hidden="false" customHeight="false" outlineLevel="0" collapsed="false">
      <c r="A1934" s="0" t="n">
        <v>1922</v>
      </c>
      <c r="B1934" s="7" t="n">
        <v>0.718026</v>
      </c>
      <c r="C1934" s="7" t="n">
        <v>0.309628</v>
      </c>
      <c r="D1934" s="16" t="n">
        <f aca="false">LOGINV(B1934,$B$7,$C$7)</f>
        <v>18.6792400557845</v>
      </c>
      <c r="E1934" s="16" t="n">
        <f aca="false">LOGINV(C1934,$B$8,$C$8)</f>
        <v>79.2396555064902</v>
      </c>
      <c r="F1934" s="16" t="n">
        <f aca="false">$B$5/100*E1934*2_Girdiler!$B$14*2_Girdiler!$B$15*2_Girdiler!$B$16</f>
        <v>1.99366973254329</v>
      </c>
      <c r="G1934" s="16" t="n">
        <f aca="false">MIN(MATCH(F1934,2_Girdiler!$B$20:$I$20,1),7)</f>
        <v>1</v>
      </c>
      <c r="H1934" s="16" t="n">
        <f aca="false">IF(F1934&gt;=40,2_Girdiler!$I$21+(F1934-40)*(2_Girdiler!$I$21-2_Girdiler!$H$21)/(2_Girdiler!$I$20-2_Girdiler!$H$20),INDEX(2_Girdiler!$B$21:$I$21,G1934)+(F1934-INDEX(2_Girdiler!$B$20:$I$20,G1934))*(INDEX(2_Girdiler!$B$21:$I$21,G1934+1)-INDEX(2_Girdiler!$B$21:$I$21,G1934))/(INDEX(2_Girdiler!$B$20:$I$20,G1934+1)-INDEX(2_Girdiler!$B$20:$I$20,G1934)))</f>
        <v>4.38607341159524</v>
      </c>
      <c r="I1934" s="16" t="n">
        <f aca="false">H1934/2_Girdiler!$B$17</f>
        <v>1.75724095015835</v>
      </c>
      <c r="J1934" s="16" t="n">
        <f aca="false">D1934+I1934</f>
        <v>20.4364810059429</v>
      </c>
    </row>
    <row r="1935" customFormat="false" ht="15" hidden="false" customHeight="false" outlineLevel="0" collapsed="false">
      <c r="A1935" s="0" t="n">
        <v>1923</v>
      </c>
      <c r="B1935" s="7" t="n">
        <v>0.543957</v>
      </c>
      <c r="C1935" s="7" t="n">
        <v>0.893652</v>
      </c>
      <c r="D1935" s="16" t="n">
        <f aca="false">LOGINV(B1935,$B$7,$C$7)</f>
        <v>14.4016284189482</v>
      </c>
      <c r="E1935" s="16" t="n">
        <f aca="false">LOGINV(C1935,$B$8,$C$8)</f>
        <v>244.115709871252</v>
      </c>
      <c r="F1935" s="16" t="n">
        <f aca="false">$B$5/100*E1935*2_Girdiler!$B$14*2_Girdiler!$B$15*2_Girdiler!$B$16</f>
        <v>6.1419512603607</v>
      </c>
      <c r="G1935" s="16" t="n">
        <f aca="false">MIN(MATCH(F1935,2_Girdiler!$B$20:$I$20,1),7)</f>
        <v>2</v>
      </c>
      <c r="H1935" s="16" t="n">
        <f aca="false">IF(F1935&gt;=40,2_Girdiler!$I$21+(F1935-40)*(2_Girdiler!$I$21-2_Girdiler!$H$21)/(2_Girdiler!$I$20-2_Girdiler!$H$20),INDEX(2_Girdiler!$B$21:$I$21,G1935)+(F1935-INDEX(2_Girdiler!$B$20:$I$20,G1935))*(INDEX(2_Girdiler!$B$21:$I$21,G1935+1)-INDEX(2_Girdiler!$B$21:$I$21,G1935))/(INDEX(2_Girdiler!$B$20:$I$20,G1935+1)-INDEX(2_Girdiler!$B$20:$I$20,G1935)))</f>
        <v>12.8271220165771</v>
      </c>
      <c r="I1935" s="16" t="n">
        <f aca="false">H1935/2_Girdiler!$B$17</f>
        <v>5.13907132074404</v>
      </c>
      <c r="J1935" s="16" t="n">
        <f aca="false">D1935+I1935</f>
        <v>19.5406997396923</v>
      </c>
    </row>
    <row r="1936" customFormat="false" ht="15" hidden="false" customHeight="false" outlineLevel="0" collapsed="false">
      <c r="A1936" s="0" t="n">
        <v>1924</v>
      </c>
      <c r="B1936" s="7" t="n">
        <v>0.19271</v>
      </c>
      <c r="C1936" s="7" t="n">
        <v>0.310408</v>
      </c>
      <c r="D1936" s="16" t="n">
        <f aca="false">LOGINV(B1936,$B$7,$C$7)</f>
        <v>8.34784092720577</v>
      </c>
      <c r="E1936" s="16" t="n">
        <f aca="false">LOGINV(C1936,$B$8,$C$8)</f>
        <v>79.3528204448786</v>
      </c>
      <c r="F1936" s="16" t="n">
        <f aca="false">$B$5/100*E1936*2_Girdiler!$B$14*2_Girdiler!$B$15*2_Girdiler!$B$16</f>
        <v>1.99651696239315</v>
      </c>
      <c r="G1936" s="16" t="n">
        <f aca="false">MIN(MATCH(F1936,2_Girdiler!$B$20:$I$20,1),7)</f>
        <v>1</v>
      </c>
      <c r="H1936" s="16" t="n">
        <f aca="false">IF(F1936&gt;=40,2_Girdiler!$I$21+(F1936-40)*(2_Girdiler!$I$21-2_Girdiler!$H$21)/(2_Girdiler!$I$20-2_Girdiler!$H$20),INDEX(2_Girdiler!$B$21:$I$21,G1936)+(F1936-INDEX(2_Girdiler!$B$20:$I$20,G1936))*(INDEX(2_Girdiler!$B$21:$I$21,G1936+1)-INDEX(2_Girdiler!$B$21:$I$21,G1936))/(INDEX(2_Girdiler!$B$20:$I$20,G1936+1)-INDEX(2_Girdiler!$B$20:$I$20,G1936)))</f>
        <v>4.39233731726492</v>
      </c>
      <c r="I1936" s="16" t="n">
        <f aca="false">H1936/2_Girdiler!$B$17</f>
        <v>1.75975052775037</v>
      </c>
      <c r="J1936" s="16" t="n">
        <f aca="false">D1936+I1936</f>
        <v>10.1075914549561</v>
      </c>
    </row>
    <row r="1937" customFormat="false" ht="15" hidden="false" customHeight="false" outlineLevel="0" collapsed="false">
      <c r="A1937" s="0" t="n">
        <v>1925</v>
      </c>
      <c r="B1937" s="7" t="n">
        <v>0.584558</v>
      </c>
      <c r="C1937" s="7" t="n">
        <v>0.013469</v>
      </c>
      <c r="D1937" s="16" t="n">
        <f aca="false">LOGINV(B1937,$B$7,$C$7)</f>
        <v>15.2540153753982</v>
      </c>
      <c r="E1937" s="16" t="n">
        <f aca="false">LOGINV(C1937,$B$8,$C$8)</f>
        <v>26.1831273314855</v>
      </c>
      <c r="F1937" s="16" t="n">
        <f aca="false">$B$5/100*E1937*2_Girdiler!$B$14*2_Girdiler!$B$15*2_Girdiler!$B$16</f>
        <v>0.658767483660175</v>
      </c>
      <c r="G1937" s="16" t="n">
        <f aca="false">MIN(MATCH(F1937,2_Girdiler!$B$20:$I$20,1),7)</f>
        <v>1</v>
      </c>
      <c r="H1937" s="16" t="n">
        <f aca="false">IF(F1937&gt;=40,2_Girdiler!$I$21+(F1937-40)*(2_Girdiler!$I$21-2_Girdiler!$H$21)/(2_Girdiler!$I$20-2_Girdiler!$H$20),INDEX(2_Girdiler!$B$21:$I$21,G1937)+(F1937-INDEX(2_Girdiler!$B$20:$I$20,G1937))*(INDEX(2_Girdiler!$B$21:$I$21,G1937+1)-INDEX(2_Girdiler!$B$21:$I$21,G1937))/(INDEX(2_Girdiler!$B$20:$I$20,G1937+1)-INDEX(2_Girdiler!$B$20:$I$20,G1937)))</f>
        <v>1.44928846405238</v>
      </c>
      <c r="I1937" s="16" t="n">
        <f aca="false">H1937/2_Girdiler!$B$17</f>
        <v>0.580644416687654</v>
      </c>
      <c r="J1937" s="16" t="n">
        <f aca="false">D1937+I1937</f>
        <v>15.8346597920858</v>
      </c>
    </row>
    <row r="1938" customFormat="false" ht="15" hidden="false" customHeight="false" outlineLevel="0" collapsed="false">
      <c r="A1938" s="0" t="n">
        <v>1926</v>
      </c>
      <c r="B1938" s="7" t="n">
        <v>0.630361</v>
      </c>
      <c r="C1938" s="7" t="n">
        <v>0.136012</v>
      </c>
      <c r="D1938" s="16" t="n">
        <f aca="false">LOGINV(B1938,$B$7,$C$7)</f>
        <v>16.3023306020521</v>
      </c>
      <c r="E1938" s="16" t="n">
        <f aca="false">LOGINV(C1938,$B$8,$C$8)</f>
        <v>53.7424522373629</v>
      </c>
      <c r="F1938" s="16" t="n">
        <f aca="false">$B$5/100*E1938*2_Girdiler!$B$14*2_Girdiler!$B$15*2_Girdiler!$B$16</f>
        <v>1.35216009829205</v>
      </c>
      <c r="G1938" s="16" t="n">
        <f aca="false">MIN(MATCH(F1938,2_Girdiler!$B$20:$I$20,1),7)</f>
        <v>1</v>
      </c>
      <c r="H1938" s="16" t="n">
        <f aca="false">IF(F1938&gt;=40,2_Girdiler!$I$21+(F1938-40)*(2_Girdiler!$I$21-2_Girdiler!$H$21)/(2_Girdiler!$I$20-2_Girdiler!$H$20),INDEX(2_Girdiler!$B$21:$I$21,G1938)+(F1938-INDEX(2_Girdiler!$B$20:$I$20,G1938))*(INDEX(2_Girdiler!$B$21:$I$21,G1938+1)-INDEX(2_Girdiler!$B$21:$I$21,G1938))/(INDEX(2_Girdiler!$B$20:$I$20,G1938+1)-INDEX(2_Girdiler!$B$20:$I$20,G1938)))</f>
        <v>2.97475221624251</v>
      </c>
      <c r="I1938" s="16" t="n">
        <f aca="false">H1938/2_Girdiler!$B$17</f>
        <v>1.19180777894331</v>
      </c>
      <c r="J1938" s="16" t="n">
        <f aca="false">D1938+I1938</f>
        <v>17.4941383809954</v>
      </c>
    </row>
    <row r="1939" customFormat="false" ht="15" hidden="false" customHeight="false" outlineLevel="0" collapsed="false">
      <c r="A1939" s="0" t="n">
        <v>1927</v>
      </c>
      <c r="B1939" s="7" t="n">
        <v>0.9479</v>
      </c>
      <c r="C1939" s="7" t="n">
        <v>0.940404</v>
      </c>
      <c r="D1939" s="16" t="n">
        <f aca="false">LOGINV(B1939,$B$7,$C$7)</f>
        <v>33.4977096998433</v>
      </c>
      <c r="E1939" s="16" t="n">
        <f aca="false">LOGINV(C1939,$B$8,$C$8)</f>
        <v>298.577757615145</v>
      </c>
      <c r="F1939" s="16" t="n">
        <f aca="false">$B$5/100*E1939*2_Girdiler!$B$14*2_Girdiler!$B$15*2_Girdiler!$B$16</f>
        <v>7.51221638159706</v>
      </c>
      <c r="G1939" s="16" t="n">
        <f aca="false">MIN(MATCH(F1939,2_Girdiler!$B$20:$I$20,1),7)</f>
        <v>2</v>
      </c>
      <c r="H1939" s="16" t="n">
        <f aca="false">IF(F1939&gt;=40,2_Girdiler!$I$21+(F1939-40)*(2_Girdiler!$I$21-2_Girdiler!$H$21)/(2_Girdiler!$I$20-2_Girdiler!$H$20),INDEX(2_Girdiler!$B$21:$I$21,G1939)+(F1939-INDEX(2_Girdiler!$B$20:$I$20,G1939))*(INDEX(2_Girdiler!$B$21:$I$21,G1939+1)-INDEX(2_Girdiler!$B$21:$I$21,G1939))/(INDEX(2_Girdiler!$B$20:$I$20,G1939+1)-INDEX(2_Girdiler!$B$20:$I$20,G1939)))</f>
        <v>15.0195462105553</v>
      </c>
      <c r="I1939" s="16" t="n">
        <f aca="false">H1939/2_Girdiler!$B$17</f>
        <v>6.01744639845965</v>
      </c>
      <c r="J1939" s="16" t="n">
        <f aca="false">D1939+I1939</f>
        <v>39.5151560983029</v>
      </c>
    </row>
    <row r="1940" customFormat="false" ht="15" hidden="false" customHeight="false" outlineLevel="0" collapsed="false">
      <c r="A1940" s="0" t="n">
        <v>1928</v>
      </c>
      <c r="B1940" s="7" t="n">
        <v>0.368057</v>
      </c>
      <c r="C1940" s="7" t="n">
        <v>0.435642</v>
      </c>
      <c r="D1940" s="16" t="n">
        <f aca="false">LOGINV(B1940,$B$7,$C$7)</f>
        <v>11.2228744331271</v>
      </c>
      <c r="E1940" s="16" t="n">
        <f aca="false">LOGINV(C1940,$B$8,$C$8)</f>
        <v>98.3605859070338</v>
      </c>
      <c r="F1940" s="16" t="n">
        <f aca="false">$B$5/100*E1940*2_Girdiler!$B$14*2_Girdiler!$B$15*2_Girdiler!$B$16</f>
        <v>2.47475234142097</v>
      </c>
      <c r="G1940" s="16" t="n">
        <f aca="false">MIN(MATCH(F1940,2_Girdiler!$B$20:$I$20,1),7)</f>
        <v>1</v>
      </c>
      <c r="H1940" s="16" t="n">
        <f aca="false">IF(F1940&gt;=40,2_Girdiler!$I$21+(F1940-40)*(2_Girdiler!$I$21-2_Girdiler!$H$21)/(2_Girdiler!$I$20-2_Girdiler!$H$20),INDEX(2_Girdiler!$B$21:$I$21,G1940)+(F1940-INDEX(2_Girdiler!$B$20:$I$20,G1940))*(INDEX(2_Girdiler!$B$21:$I$21,G1940+1)-INDEX(2_Girdiler!$B$21:$I$21,G1940))/(INDEX(2_Girdiler!$B$20:$I$20,G1940+1)-INDEX(2_Girdiler!$B$20:$I$20,G1940)))</f>
        <v>5.44445515112614</v>
      </c>
      <c r="I1940" s="16" t="n">
        <f aca="false">H1940/2_Girdiler!$B$17</f>
        <v>2.18127209580374</v>
      </c>
      <c r="J1940" s="16" t="n">
        <f aca="false">D1940+I1940</f>
        <v>13.4041465289308</v>
      </c>
    </row>
    <row r="1941" customFormat="false" ht="15" hidden="false" customHeight="false" outlineLevel="0" collapsed="false">
      <c r="A1941" s="0" t="n">
        <v>1929</v>
      </c>
      <c r="B1941" s="7" t="n">
        <v>0.663808</v>
      </c>
      <c r="C1941" s="7" t="n">
        <v>0.550902</v>
      </c>
      <c r="D1941" s="16" t="n">
        <f aca="false">LOGINV(B1941,$B$7,$C$7)</f>
        <v>17.1416711282189</v>
      </c>
      <c r="E1941" s="16" t="n">
        <f aca="false">LOGINV(C1941,$B$8,$C$8)</f>
        <v>118.606907225706</v>
      </c>
      <c r="F1941" s="16" t="n">
        <f aca="false">$B$5/100*E1941*2_Girdiler!$B$14*2_Girdiler!$B$15*2_Girdiler!$B$16</f>
        <v>2.98414978579877</v>
      </c>
      <c r="G1941" s="16" t="n">
        <f aca="false">MIN(MATCH(F1941,2_Girdiler!$B$20:$I$20,1),7)</f>
        <v>1</v>
      </c>
      <c r="H1941" s="16" t="n">
        <f aca="false">IF(F1941&gt;=40,2_Girdiler!$I$21+(F1941-40)*(2_Girdiler!$I$21-2_Girdiler!$H$21)/(2_Girdiler!$I$20-2_Girdiler!$H$20),INDEX(2_Girdiler!$B$21:$I$21,G1941)+(F1941-INDEX(2_Girdiler!$B$20:$I$20,G1941))*(INDEX(2_Girdiler!$B$21:$I$21,G1941+1)-INDEX(2_Girdiler!$B$21:$I$21,G1941))/(INDEX(2_Girdiler!$B$20:$I$20,G1941+1)-INDEX(2_Girdiler!$B$20:$I$20,G1941)))</f>
        <v>6.56512952875729</v>
      </c>
      <c r="I1941" s="16" t="n">
        <f aca="false">H1941/2_Girdiler!$B$17</f>
        <v>2.63026022786751</v>
      </c>
      <c r="J1941" s="16" t="n">
        <f aca="false">D1941+I1941</f>
        <v>19.7719313560864</v>
      </c>
    </row>
    <row r="1942" customFormat="false" ht="15" hidden="false" customHeight="false" outlineLevel="0" collapsed="false">
      <c r="A1942" s="0" t="n">
        <v>1930</v>
      </c>
      <c r="B1942" s="7" t="n">
        <v>0.959411</v>
      </c>
      <c r="C1942" s="7" t="n">
        <v>0.883499</v>
      </c>
      <c r="D1942" s="16" t="n">
        <f aca="false">LOGINV(B1942,$B$7,$C$7)</f>
        <v>35.7963222443416</v>
      </c>
      <c r="E1942" s="16" t="n">
        <f aca="false">LOGINV(C1942,$B$8,$C$8)</f>
        <v>235.825473579511</v>
      </c>
      <c r="F1942" s="16" t="n">
        <f aca="false">$B$5/100*E1942*2_Girdiler!$B$14*2_Girdiler!$B$15*2_Girdiler!$B$16</f>
        <v>5.93336891526049</v>
      </c>
      <c r="G1942" s="16" t="n">
        <f aca="false">MIN(MATCH(F1942,2_Girdiler!$B$20:$I$20,1),7)</f>
        <v>2</v>
      </c>
      <c r="H1942" s="16" t="n">
        <f aca="false">IF(F1942&gt;=40,2_Girdiler!$I$21+(F1942-40)*(2_Girdiler!$I$21-2_Girdiler!$H$21)/(2_Girdiler!$I$20-2_Girdiler!$H$20),INDEX(2_Girdiler!$B$21:$I$21,G1942)+(F1942-INDEX(2_Girdiler!$B$20:$I$20,G1942))*(INDEX(2_Girdiler!$B$21:$I$21,G1942+1)-INDEX(2_Girdiler!$B$21:$I$21,G1942))/(INDEX(2_Girdiler!$B$20:$I$20,G1942+1)-INDEX(2_Girdiler!$B$20:$I$20,G1942)))</f>
        <v>12.4933902644168</v>
      </c>
      <c r="I1942" s="16" t="n">
        <f aca="false">H1942/2_Girdiler!$B$17</f>
        <v>5.00536468926954</v>
      </c>
      <c r="J1942" s="16" t="n">
        <f aca="false">D1942+I1942</f>
        <v>40.8016869336112</v>
      </c>
    </row>
    <row r="1943" customFormat="false" ht="15" hidden="false" customHeight="false" outlineLevel="0" collapsed="false">
      <c r="A1943" s="0" t="n">
        <v>1931</v>
      </c>
      <c r="B1943" s="7" t="n">
        <v>0.853954</v>
      </c>
      <c r="C1943" s="7" t="n">
        <v>0.47797</v>
      </c>
      <c r="D1943" s="16" t="n">
        <f aca="false">LOGINV(B1943,$B$7,$C$7)</f>
        <v>24.3625010648897</v>
      </c>
      <c r="E1943" s="16" t="n">
        <f aca="false">LOGINV(C1943,$B$8,$C$8)</f>
        <v>105.379253594051</v>
      </c>
      <c r="F1943" s="16" t="n">
        <f aca="false">$B$5/100*E1943*2_Girdiler!$B$14*2_Girdiler!$B$15*2_Girdiler!$B$16</f>
        <v>2.65134202042634</v>
      </c>
      <c r="G1943" s="16" t="n">
        <f aca="false">MIN(MATCH(F1943,2_Girdiler!$B$20:$I$20,1),7)</f>
        <v>1</v>
      </c>
      <c r="H1943" s="16" t="n">
        <f aca="false">IF(F1943&gt;=40,2_Girdiler!$I$21+(F1943-40)*(2_Girdiler!$I$21-2_Girdiler!$H$21)/(2_Girdiler!$I$20-2_Girdiler!$H$20),INDEX(2_Girdiler!$B$21:$I$21,G1943)+(F1943-INDEX(2_Girdiler!$B$20:$I$20,G1943))*(INDEX(2_Girdiler!$B$21:$I$21,G1943+1)-INDEX(2_Girdiler!$B$21:$I$21,G1943))/(INDEX(2_Girdiler!$B$20:$I$20,G1943+1)-INDEX(2_Girdiler!$B$20:$I$20,G1943)))</f>
        <v>5.83295244493794</v>
      </c>
      <c r="I1943" s="16" t="n">
        <f aca="false">H1943/2_Girdiler!$B$17</f>
        <v>2.33692005005526</v>
      </c>
      <c r="J1943" s="16" t="n">
        <f aca="false">D1943+I1943</f>
        <v>26.6994211149449</v>
      </c>
    </row>
    <row r="1944" customFormat="false" ht="15" hidden="false" customHeight="false" outlineLevel="0" collapsed="false">
      <c r="A1944" s="0" t="n">
        <v>1932</v>
      </c>
      <c r="B1944" s="7" t="n">
        <v>0.533579</v>
      </c>
      <c r="C1944" s="7" t="n">
        <v>0.171205</v>
      </c>
      <c r="D1944" s="16" t="n">
        <f aca="false">LOGINV(B1944,$B$7,$C$7)</f>
        <v>14.1933271137572</v>
      </c>
      <c r="E1944" s="16" t="n">
        <f aca="false">LOGINV(C1944,$B$8,$C$8)</f>
        <v>59.1680823147622</v>
      </c>
      <c r="F1944" s="16" t="n">
        <f aca="false">$B$5/100*E1944*2_Girdiler!$B$14*2_Girdiler!$B$15*2_Girdiler!$B$16</f>
        <v>1.48866895103942</v>
      </c>
      <c r="G1944" s="16" t="n">
        <f aca="false">MIN(MATCH(F1944,2_Girdiler!$B$20:$I$20,1),7)</f>
        <v>1</v>
      </c>
      <c r="H1944" s="16" t="n">
        <f aca="false">IF(F1944&gt;=40,2_Girdiler!$I$21+(F1944-40)*(2_Girdiler!$I$21-2_Girdiler!$H$21)/(2_Girdiler!$I$20-2_Girdiler!$H$20),INDEX(2_Girdiler!$B$21:$I$21,G1944)+(F1944-INDEX(2_Girdiler!$B$20:$I$20,G1944))*(INDEX(2_Girdiler!$B$21:$I$21,G1944+1)-INDEX(2_Girdiler!$B$21:$I$21,G1944))/(INDEX(2_Girdiler!$B$20:$I$20,G1944+1)-INDEX(2_Girdiler!$B$20:$I$20,G1944)))</f>
        <v>3.27507169228672</v>
      </c>
      <c r="I1944" s="16" t="n">
        <f aca="false">H1944/2_Girdiler!$B$17</f>
        <v>1.31212808184564</v>
      </c>
      <c r="J1944" s="16" t="n">
        <f aca="false">D1944+I1944</f>
        <v>15.5054551956028</v>
      </c>
    </row>
    <row r="1945" customFormat="false" ht="15" hidden="false" customHeight="false" outlineLevel="0" collapsed="false">
      <c r="A1945" s="0" t="n">
        <v>1933</v>
      </c>
      <c r="B1945" s="7" t="n">
        <v>0.842758</v>
      </c>
      <c r="C1945" s="7" t="n">
        <v>0.419251</v>
      </c>
      <c r="D1945" s="16" t="n">
        <f aca="false">LOGINV(B1945,$B$7,$C$7)</f>
        <v>23.7234761531761</v>
      </c>
      <c r="E1945" s="16" t="n">
        <f aca="false">LOGINV(C1945,$B$8,$C$8)</f>
        <v>95.7432138230242</v>
      </c>
      <c r="F1945" s="16" t="n">
        <f aca="false">$B$5/100*E1945*2_Girdiler!$B$14*2_Girdiler!$B$15*2_Girdiler!$B$16</f>
        <v>2.40889925978729</v>
      </c>
      <c r="G1945" s="16" t="n">
        <f aca="false">MIN(MATCH(F1945,2_Girdiler!$B$20:$I$20,1),7)</f>
        <v>1</v>
      </c>
      <c r="H1945" s="16" t="n">
        <f aca="false">IF(F1945&gt;=40,2_Girdiler!$I$21+(F1945-40)*(2_Girdiler!$I$21-2_Girdiler!$H$21)/(2_Girdiler!$I$20-2_Girdiler!$H$20),INDEX(2_Girdiler!$B$21:$I$21,G1945)+(F1945-INDEX(2_Girdiler!$B$20:$I$20,G1945))*(INDEX(2_Girdiler!$B$21:$I$21,G1945+1)-INDEX(2_Girdiler!$B$21:$I$21,G1945))/(INDEX(2_Girdiler!$B$20:$I$20,G1945+1)-INDEX(2_Girdiler!$B$20:$I$20,G1945)))</f>
        <v>5.29957837153203</v>
      </c>
      <c r="I1945" s="16" t="n">
        <f aca="false">H1945/2_Girdiler!$B$17</f>
        <v>2.12322851423559</v>
      </c>
      <c r="J1945" s="16" t="n">
        <f aca="false">D1945+I1945</f>
        <v>25.8467046674117</v>
      </c>
    </row>
    <row r="1946" customFormat="false" ht="15" hidden="false" customHeight="false" outlineLevel="0" collapsed="false">
      <c r="A1946" s="0" t="n">
        <v>1934</v>
      </c>
      <c r="B1946" s="7" t="n">
        <v>0.714215</v>
      </c>
      <c r="C1946" s="7" t="n">
        <v>0.285829</v>
      </c>
      <c r="D1946" s="16" t="n">
        <f aca="false">LOGINV(B1946,$B$7,$C$7)</f>
        <v>18.562509310094</v>
      </c>
      <c r="E1946" s="16" t="n">
        <f aca="false">LOGINV(C1946,$B$8,$C$8)</f>
        <v>75.8021728819335</v>
      </c>
      <c r="F1946" s="16" t="n">
        <f aca="false">$B$5/100*E1946*2_Girdiler!$B$14*2_Girdiler!$B$15*2_Girdiler!$B$16</f>
        <v>1.90718266970945</v>
      </c>
      <c r="G1946" s="16" t="n">
        <f aca="false">MIN(MATCH(F1946,2_Girdiler!$B$20:$I$20,1),7)</f>
        <v>1</v>
      </c>
      <c r="H1946" s="16" t="n">
        <f aca="false">IF(F1946&gt;=40,2_Girdiler!$I$21+(F1946-40)*(2_Girdiler!$I$21-2_Girdiler!$H$21)/(2_Girdiler!$I$20-2_Girdiler!$H$20),INDEX(2_Girdiler!$B$21:$I$21,G1946)+(F1946-INDEX(2_Girdiler!$B$20:$I$20,G1946))*(INDEX(2_Girdiler!$B$21:$I$21,G1946+1)-INDEX(2_Girdiler!$B$21:$I$21,G1946))/(INDEX(2_Girdiler!$B$20:$I$20,G1946+1)-INDEX(2_Girdiler!$B$20:$I$20,G1946)))</f>
        <v>4.19580187336078</v>
      </c>
      <c r="I1946" s="16" t="n">
        <f aca="false">H1946/2_Girdiler!$B$17</f>
        <v>1.6810103659298</v>
      </c>
      <c r="J1946" s="16" t="n">
        <f aca="false">D1946+I1946</f>
        <v>20.2435196760238</v>
      </c>
    </row>
    <row r="1947" customFormat="false" ht="15" hidden="false" customHeight="false" outlineLevel="0" collapsed="false">
      <c r="A1947" s="0" t="n">
        <v>1935</v>
      </c>
      <c r="B1947" s="7" t="n">
        <v>0.862489</v>
      </c>
      <c r="C1947" s="7" t="n">
        <v>0.542493</v>
      </c>
      <c r="D1947" s="16" t="n">
        <f aca="false">LOGINV(B1947,$B$7,$C$7)</f>
        <v>24.8844050998851</v>
      </c>
      <c r="E1947" s="16" t="n">
        <f aca="false">LOGINV(C1947,$B$8,$C$8)</f>
        <v>116.993045899164</v>
      </c>
      <c r="F1947" s="16" t="n">
        <f aca="false">$B$5/100*E1947*2_Girdiler!$B$14*2_Girdiler!$B$15*2_Girdiler!$B$16</f>
        <v>2.94354503482297</v>
      </c>
      <c r="G1947" s="16" t="n">
        <f aca="false">MIN(MATCH(F1947,2_Girdiler!$B$20:$I$20,1),7)</f>
        <v>1</v>
      </c>
      <c r="H1947" s="16" t="n">
        <f aca="false">IF(F1947&gt;=40,2_Girdiler!$I$21+(F1947-40)*(2_Girdiler!$I$21-2_Girdiler!$H$21)/(2_Girdiler!$I$20-2_Girdiler!$H$20),INDEX(2_Girdiler!$B$21:$I$21,G1947)+(F1947-INDEX(2_Girdiler!$B$20:$I$20,G1947))*(INDEX(2_Girdiler!$B$21:$I$21,G1947+1)-INDEX(2_Girdiler!$B$21:$I$21,G1947))/(INDEX(2_Girdiler!$B$20:$I$20,G1947+1)-INDEX(2_Girdiler!$B$20:$I$20,G1947)))</f>
        <v>6.47579907661053</v>
      </c>
      <c r="I1947" s="16" t="n">
        <f aca="false">H1947/2_Girdiler!$B$17</f>
        <v>2.59447078389845</v>
      </c>
      <c r="J1947" s="16" t="n">
        <f aca="false">D1947+I1947</f>
        <v>27.4788758837836</v>
      </c>
    </row>
    <row r="1948" customFormat="false" ht="15" hidden="false" customHeight="false" outlineLevel="0" collapsed="false">
      <c r="A1948" s="0" t="n">
        <v>1936</v>
      </c>
      <c r="B1948" s="7" t="n">
        <v>0.515332</v>
      </c>
      <c r="C1948" s="7" t="n">
        <v>0.495948</v>
      </c>
      <c r="D1948" s="16" t="n">
        <f aca="false">LOGINV(B1948,$B$7,$C$7)</f>
        <v>13.8353521106802</v>
      </c>
      <c r="E1948" s="16" t="n">
        <f aca="false">LOGINV(C1948,$B$8,$C$8)</f>
        <v>108.491596758795</v>
      </c>
      <c r="F1948" s="16" t="n">
        <f aca="false">$B$5/100*E1948*2_Girdiler!$B$14*2_Girdiler!$B$15*2_Girdiler!$B$16</f>
        <v>2.72964857445128</v>
      </c>
      <c r="G1948" s="16" t="n">
        <f aca="false">MIN(MATCH(F1948,2_Girdiler!$B$20:$I$20,1),7)</f>
        <v>1</v>
      </c>
      <c r="H1948" s="16" t="n">
        <f aca="false">IF(F1948&gt;=40,2_Girdiler!$I$21+(F1948-40)*(2_Girdiler!$I$21-2_Girdiler!$H$21)/(2_Girdiler!$I$20-2_Girdiler!$H$20),INDEX(2_Girdiler!$B$21:$I$21,G1948)+(F1948-INDEX(2_Girdiler!$B$20:$I$20,G1948))*(INDEX(2_Girdiler!$B$21:$I$21,G1948+1)-INDEX(2_Girdiler!$B$21:$I$21,G1948))/(INDEX(2_Girdiler!$B$20:$I$20,G1948+1)-INDEX(2_Girdiler!$B$20:$I$20,G1948)))</f>
        <v>6.00522686379282</v>
      </c>
      <c r="I1948" s="16" t="n">
        <f aca="false">H1948/2_Girdiler!$B$17</f>
        <v>2.405940249917</v>
      </c>
      <c r="J1948" s="16" t="n">
        <f aca="false">D1948+I1948</f>
        <v>16.2412923605972</v>
      </c>
    </row>
    <row r="1949" customFormat="false" ht="15" hidden="false" customHeight="false" outlineLevel="0" collapsed="false">
      <c r="A1949" s="0" t="n">
        <v>1937</v>
      </c>
      <c r="B1949" s="7" t="n">
        <v>0.020099</v>
      </c>
      <c r="C1949" s="7" t="n">
        <v>0.638008</v>
      </c>
      <c r="D1949" s="16" t="n">
        <f aca="false">LOGINV(B1949,$B$7,$C$7)</f>
        <v>4.31534675211171</v>
      </c>
      <c r="E1949" s="16" t="n">
        <f aca="false">LOGINV(C1949,$B$8,$C$8)</f>
        <v>137.16444121823</v>
      </c>
      <c r="F1949" s="16" t="n">
        <f aca="false">$B$5/100*E1949*2_Girdiler!$B$14*2_Girdiler!$B$15*2_Girdiler!$B$16</f>
        <v>3.45105734105067</v>
      </c>
      <c r="G1949" s="16" t="n">
        <f aca="false">MIN(MATCH(F1949,2_Girdiler!$B$20:$I$20,1),7)</f>
        <v>1</v>
      </c>
      <c r="H1949" s="16" t="n">
        <f aca="false">IF(F1949&gt;=40,2_Girdiler!$I$21+(F1949-40)*(2_Girdiler!$I$21-2_Girdiler!$H$21)/(2_Girdiler!$I$20-2_Girdiler!$H$20),INDEX(2_Girdiler!$B$21:$I$21,G1949)+(F1949-INDEX(2_Girdiler!$B$20:$I$20,G1949))*(INDEX(2_Girdiler!$B$21:$I$21,G1949+1)-INDEX(2_Girdiler!$B$21:$I$21,G1949))/(INDEX(2_Girdiler!$B$20:$I$20,G1949+1)-INDEX(2_Girdiler!$B$20:$I$20,G1949)))</f>
        <v>7.59232615031146</v>
      </c>
      <c r="I1949" s="16" t="n">
        <f aca="false">H1949/2_Girdiler!$B$17</f>
        <v>3.04179733586196</v>
      </c>
      <c r="J1949" s="16" t="n">
        <f aca="false">D1949+I1949</f>
        <v>7.35714408797367</v>
      </c>
    </row>
    <row r="1950" customFormat="false" ht="15" hidden="false" customHeight="false" outlineLevel="0" collapsed="false">
      <c r="A1950" s="0" t="n">
        <v>1938</v>
      </c>
      <c r="B1950" s="7" t="n">
        <v>0.361126</v>
      </c>
      <c r="C1950" s="7" t="n">
        <v>0.595228</v>
      </c>
      <c r="D1950" s="16" t="n">
        <f aca="false">LOGINV(B1950,$B$7,$C$7)</f>
        <v>11.1080692146046</v>
      </c>
      <c r="E1950" s="16" t="n">
        <f aca="false">LOGINV(C1950,$B$8,$C$8)</f>
        <v>127.587683167895</v>
      </c>
      <c r="F1950" s="16" t="n">
        <f aca="false">$B$5/100*E1950*2_Girdiler!$B$14*2_Girdiler!$B$15*2_Girdiler!$B$16</f>
        <v>3.21010610850425</v>
      </c>
      <c r="G1950" s="16" t="n">
        <f aca="false">MIN(MATCH(F1950,2_Girdiler!$B$20:$I$20,1),7)</f>
        <v>1</v>
      </c>
      <c r="H1950" s="16" t="n">
        <f aca="false">IF(F1950&gt;=40,2_Girdiler!$I$21+(F1950-40)*(2_Girdiler!$I$21-2_Girdiler!$H$21)/(2_Girdiler!$I$20-2_Girdiler!$H$20),INDEX(2_Girdiler!$B$21:$I$21,G1950)+(F1950-INDEX(2_Girdiler!$B$20:$I$20,G1950))*(INDEX(2_Girdiler!$B$21:$I$21,G1950+1)-INDEX(2_Girdiler!$B$21:$I$21,G1950))/(INDEX(2_Girdiler!$B$20:$I$20,G1950+1)-INDEX(2_Girdiler!$B$20:$I$20,G1950)))</f>
        <v>7.06223343870934</v>
      </c>
      <c r="I1950" s="16" t="n">
        <f aca="false">H1950/2_Girdiler!$B$17</f>
        <v>2.82942044820086</v>
      </c>
      <c r="J1950" s="16" t="n">
        <f aca="false">D1950+I1950</f>
        <v>13.9374896628055</v>
      </c>
    </row>
    <row r="1951" customFormat="false" ht="15" hidden="false" customHeight="false" outlineLevel="0" collapsed="false">
      <c r="A1951" s="0" t="n">
        <v>1939</v>
      </c>
      <c r="B1951" s="7" t="n">
        <v>0.766357</v>
      </c>
      <c r="C1951" s="7" t="n">
        <v>0.378655</v>
      </c>
      <c r="D1951" s="16" t="n">
        <f aca="false">LOGINV(B1951,$B$7,$C$7)</f>
        <v>20.3071931865208</v>
      </c>
      <c r="E1951" s="16" t="n">
        <f aca="false">LOGINV(C1951,$B$8,$C$8)</f>
        <v>89.4571561888094</v>
      </c>
      <c r="F1951" s="16" t="n">
        <f aca="false">$B$5/100*E1951*2_Girdiler!$B$14*2_Girdiler!$B$15*2_Girdiler!$B$16</f>
        <v>2.25074204971044</v>
      </c>
      <c r="G1951" s="16" t="n">
        <f aca="false">MIN(MATCH(F1951,2_Girdiler!$B$20:$I$20,1),7)</f>
        <v>1</v>
      </c>
      <c r="H1951" s="16" t="n">
        <f aca="false">IF(F1951&gt;=40,2_Girdiler!$I$21+(F1951-40)*(2_Girdiler!$I$21-2_Girdiler!$H$21)/(2_Girdiler!$I$20-2_Girdiler!$H$20),INDEX(2_Girdiler!$B$21:$I$21,G1951)+(F1951-INDEX(2_Girdiler!$B$20:$I$20,G1951))*(INDEX(2_Girdiler!$B$21:$I$21,G1951+1)-INDEX(2_Girdiler!$B$21:$I$21,G1951))/(INDEX(2_Girdiler!$B$20:$I$20,G1951+1)-INDEX(2_Girdiler!$B$20:$I$20,G1951)))</f>
        <v>4.95163250936298</v>
      </c>
      <c r="I1951" s="16" t="n">
        <f aca="false">H1951/2_Girdiler!$B$17</f>
        <v>1.98382712714863</v>
      </c>
      <c r="J1951" s="16" t="n">
        <f aca="false">D1951+I1951</f>
        <v>22.2910203136695</v>
      </c>
    </row>
    <row r="1952" customFormat="false" ht="15" hidden="false" customHeight="false" outlineLevel="0" collapsed="false">
      <c r="A1952" s="0" t="n">
        <v>1940</v>
      </c>
      <c r="B1952" s="7" t="n">
        <v>0.116594</v>
      </c>
      <c r="C1952" s="7" t="n">
        <v>0.555273</v>
      </c>
      <c r="D1952" s="16" t="n">
        <f aca="false">LOGINV(B1952,$B$7,$C$7)</f>
        <v>6.96762949823918</v>
      </c>
      <c r="E1952" s="16" t="n">
        <f aca="false">LOGINV(C1952,$B$8,$C$8)</f>
        <v>119.456278833532</v>
      </c>
      <c r="F1952" s="16" t="n">
        <f aca="false">$B$5/100*E1952*2_Girdiler!$B$14*2_Girdiler!$B$15*2_Girdiler!$B$16</f>
        <v>3.00551997545166</v>
      </c>
      <c r="G1952" s="16" t="n">
        <f aca="false">MIN(MATCH(F1952,2_Girdiler!$B$20:$I$20,1),7)</f>
        <v>1</v>
      </c>
      <c r="H1952" s="16" t="n">
        <f aca="false">IF(F1952&gt;=40,2_Girdiler!$I$21+(F1952-40)*(2_Girdiler!$I$21-2_Girdiler!$H$21)/(2_Girdiler!$I$20-2_Girdiler!$H$20),INDEX(2_Girdiler!$B$21:$I$21,G1952)+(F1952-INDEX(2_Girdiler!$B$20:$I$20,G1952))*(INDEX(2_Girdiler!$B$21:$I$21,G1952+1)-INDEX(2_Girdiler!$B$21:$I$21,G1952))/(INDEX(2_Girdiler!$B$20:$I$20,G1952+1)-INDEX(2_Girdiler!$B$20:$I$20,G1952)))</f>
        <v>6.61214394599365</v>
      </c>
      <c r="I1952" s="16" t="n">
        <f aca="false">H1952/2_Girdiler!$B$17</f>
        <v>2.64909613220899</v>
      </c>
      <c r="J1952" s="16" t="n">
        <f aca="false">D1952+I1952</f>
        <v>9.61672563044817</v>
      </c>
    </row>
    <row r="1953" customFormat="false" ht="15" hidden="false" customHeight="false" outlineLevel="0" collapsed="false">
      <c r="A1953" s="0" t="n">
        <v>1941</v>
      </c>
      <c r="B1953" s="7" t="n">
        <v>0.449261</v>
      </c>
      <c r="C1953" s="7" t="n">
        <v>0.235649</v>
      </c>
      <c r="D1953" s="16" t="n">
        <f aca="false">LOGINV(B1953,$B$7,$C$7)</f>
        <v>12.6128423784989</v>
      </c>
      <c r="E1953" s="16" t="n">
        <f aca="false">LOGINV(C1953,$B$8,$C$8)</f>
        <v>68.5957846381436</v>
      </c>
      <c r="F1953" s="16" t="n">
        <f aca="false">$B$5/100*E1953*2_Girdiler!$B$14*2_Girdiler!$B$15*2_Girdiler!$B$16</f>
        <v>1.72586994149569</v>
      </c>
      <c r="G1953" s="16" t="n">
        <f aca="false">MIN(MATCH(F1953,2_Girdiler!$B$20:$I$20,1),7)</f>
        <v>1</v>
      </c>
      <c r="H1953" s="16" t="n">
        <f aca="false">IF(F1953&gt;=40,2_Girdiler!$I$21+(F1953-40)*(2_Girdiler!$I$21-2_Girdiler!$H$21)/(2_Girdiler!$I$20-2_Girdiler!$H$20),INDEX(2_Girdiler!$B$21:$I$21,G1953)+(F1953-INDEX(2_Girdiler!$B$20:$I$20,G1953))*(INDEX(2_Girdiler!$B$21:$I$21,G1953+1)-INDEX(2_Girdiler!$B$21:$I$21,G1953))/(INDEX(2_Girdiler!$B$20:$I$20,G1953+1)-INDEX(2_Girdiler!$B$20:$I$20,G1953)))</f>
        <v>3.79691387129052</v>
      </c>
      <c r="I1953" s="16" t="n">
        <f aca="false">H1953/2_Girdiler!$B$17</f>
        <v>1.52119946766447</v>
      </c>
      <c r="J1953" s="16" t="n">
        <f aca="false">D1953+I1953</f>
        <v>14.1340418461634</v>
      </c>
    </row>
    <row r="1954" customFormat="false" ht="15" hidden="false" customHeight="false" outlineLevel="0" collapsed="false">
      <c r="A1954" s="0" t="n">
        <v>1942</v>
      </c>
      <c r="B1954" s="7" t="n">
        <v>0.692935</v>
      </c>
      <c r="C1954" s="7" t="n">
        <v>0.873496</v>
      </c>
      <c r="D1954" s="16" t="n">
        <f aca="false">LOGINV(B1954,$B$7,$C$7)</f>
        <v>17.9364295282314</v>
      </c>
      <c r="E1954" s="16" t="n">
        <f aca="false">LOGINV(C1954,$B$8,$C$8)</f>
        <v>228.396494060879</v>
      </c>
      <c r="F1954" s="16" t="n">
        <f aca="false">$B$5/100*E1954*2_Girdiler!$B$14*2_Girdiler!$B$15*2_Girdiler!$B$16</f>
        <v>5.74645579057173</v>
      </c>
      <c r="G1954" s="16" t="n">
        <f aca="false">MIN(MATCH(F1954,2_Girdiler!$B$20:$I$20,1),7)</f>
        <v>2</v>
      </c>
      <c r="H1954" s="16" t="n">
        <f aca="false">IF(F1954&gt;=40,2_Girdiler!$I$21+(F1954-40)*(2_Girdiler!$I$21-2_Girdiler!$H$21)/(2_Girdiler!$I$20-2_Girdiler!$H$20),INDEX(2_Girdiler!$B$21:$I$21,G1954)+(F1954-INDEX(2_Girdiler!$B$20:$I$20,G1954))*(INDEX(2_Girdiler!$B$21:$I$21,G1954+1)-INDEX(2_Girdiler!$B$21:$I$21,G1954))/(INDEX(2_Girdiler!$B$20:$I$20,G1954+1)-INDEX(2_Girdiler!$B$20:$I$20,G1954)))</f>
        <v>12.1943292649148</v>
      </c>
      <c r="I1954" s="16" t="n">
        <f aca="false">H1954/2_Girdiler!$B$17</f>
        <v>4.88554858369982</v>
      </c>
      <c r="J1954" s="16" t="n">
        <f aca="false">D1954+I1954</f>
        <v>22.8219781119312</v>
      </c>
    </row>
    <row r="1955" customFormat="false" ht="15" hidden="false" customHeight="false" outlineLevel="0" collapsed="false">
      <c r="A1955" s="0" t="n">
        <v>1943</v>
      </c>
      <c r="B1955" s="7" t="n">
        <v>0.744848</v>
      </c>
      <c r="C1955" s="7" t="n">
        <v>0.792513</v>
      </c>
      <c r="D1955" s="16" t="n">
        <f aca="false">LOGINV(B1955,$B$7,$C$7)</f>
        <v>19.546032431194</v>
      </c>
      <c r="E1955" s="16" t="n">
        <f aca="false">LOGINV(C1955,$B$8,$C$8)</f>
        <v>184.827404783324</v>
      </c>
      <c r="F1955" s="16" t="n">
        <f aca="false">$B$5/100*E1955*2_Girdiler!$B$14*2_Girdiler!$B$15*2_Girdiler!$B$16</f>
        <v>4.65025750434844</v>
      </c>
      <c r="G1955" s="16" t="n">
        <f aca="false">MIN(MATCH(F1955,2_Girdiler!$B$20:$I$20,1),7)</f>
        <v>1</v>
      </c>
      <c r="H1955" s="16" t="n">
        <f aca="false">IF(F1955&gt;=40,2_Girdiler!$I$21+(F1955-40)*(2_Girdiler!$I$21-2_Girdiler!$H$21)/(2_Girdiler!$I$20-2_Girdiler!$H$20),INDEX(2_Girdiler!$B$21:$I$21,G1955)+(F1955-INDEX(2_Girdiler!$B$20:$I$20,G1955))*(INDEX(2_Girdiler!$B$21:$I$21,G1955+1)-INDEX(2_Girdiler!$B$21:$I$21,G1955))/(INDEX(2_Girdiler!$B$20:$I$20,G1955+1)-INDEX(2_Girdiler!$B$20:$I$20,G1955)))</f>
        <v>10.2305665095666</v>
      </c>
      <c r="I1955" s="16" t="n">
        <f aca="false">H1955/2_Girdiler!$B$17</f>
        <v>4.09878465928148</v>
      </c>
      <c r="J1955" s="16" t="n">
        <f aca="false">D1955+I1955</f>
        <v>23.6448170904754</v>
      </c>
    </row>
    <row r="1956" customFormat="false" ht="15" hidden="false" customHeight="false" outlineLevel="0" collapsed="false">
      <c r="A1956" s="0" t="n">
        <v>1944</v>
      </c>
      <c r="B1956" s="7" t="n">
        <v>0.539728</v>
      </c>
      <c r="C1956" s="7" t="n">
        <v>0.83849</v>
      </c>
      <c r="D1956" s="16" t="n">
        <f aca="false">LOGINV(B1956,$B$7,$C$7)</f>
        <v>14.3163152066619</v>
      </c>
      <c r="E1956" s="16" t="n">
        <f aca="false">LOGINV(C1956,$B$8,$C$8)</f>
        <v>206.677152309674</v>
      </c>
      <c r="F1956" s="16" t="n">
        <f aca="false">$B$5/100*E1956*2_Girdiler!$B$14*2_Girdiler!$B$15*2_Girdiler!$B$16</f>
        <v>5.19999715211139</v>
      </c>
      <c r="G1956" s="16" t="n">
        <f aca="false">MIN(MATCH(F1956,2_Girdiler!$B$20:$I$20,1),7)</f>
        <v>2</v>
      </c>
      <c r="H1956" s="16" t="n">
        <f aca="false">IF(F1956&gt;=40,2_Girdiler!$I$21+(F1956-40)*(2_Girdiler!$I$21-2_Girdiler!$H$21)/(2_Girdiler!$I$20-2_Girdiler!$H$20),INDEX(2_Girdiler!$B$21:$I$21,G1956)+(F1956-INDEX(2_Girdiler!$B$20:$I$20,G1956))*(INDEX(2_Girdiler!$B$21:$I$21,G1956+1)-INDEX(2_Girdiler!$B$21:$I$21,G1956))/(INDEX(2_Girdiler!$B$20:$I$20,G1956+1)-INDEX(2_Girdiler!$B$20:$I$20,G1956)))</f>
        <v>11.3199954433782</v>
      </c>
      <c r="I1956" s="16" t="n">
        <f aca="false">H1956/2_Girdiler!$B$17</f>
        <v>4.53525458468679</v>
      </c>
      <c r="J1956" s="16" t="n">
        <f aca="false">D1956+I1956</f>
        <v>18.8515697913486</v>
      </c>
    </row>
    <row r="1957" customFormat="false" ht="15" hidden="false" customHeight="false" outlineLevel="0" collapsed="false">
      <c r="A1957" s="0" t="n">
        <v>1945</v>
      </c>
      <c r="B1957" s="7" t="n">
        <v>0.95159</v>
      </c>
      <c r="C1957" s="7" t="n">
        <v>0.501</v>
      </c>
      <c r="D1957" s="16" t="n">
        <f aca="false">LOGINV(B1957,$B$7,$C$7)</f>
        <v>34.1699227956083</v>
      </c>
      <c r="E1957" s="16" t="n">
        <f aca="false">LOGINV(C1957,$B$8,$C$8)</f>
        <v>109.382084505707</v>
      </c>
      <c r="F1957" s="16" t="n">
        <f aca="false">$B$5/100*E1957*2_Girdiler!$B$14*2_Girdiler!$B$15*2_Girdiler!$B$16</f>
        <v>2.75205324616359</v>
      </c>
      <c r="G1957" s="16" t="n">
        <f aca="false">MIN(MATCH(F1957,2_Girdiler!$B$20:$I$20,1),7)</f>
        <v>1</v>
      </c>
      <c r="H1957" s="16" t="n">
        <f aca="false">IF(F1957&gt;=40,2_Girdiler!$I$21+(F1957-40)*(2_Girdiler!$I$21-2_Girdiler!$H$21)/(2_Girdiler!$I$20-2_Girdiler!$H$20),INDEX(2_Girdiler!$B$21:$I$21,G1957)+(F1957-INDEX(2_Girdiler!$B$20:$I$20,G1957))*(INDEX(2_Girdiler!$B$21:$I$21,G1957+1)-INDEX(2_Girdiler!$B$21:$I$21,G1957))/(INDEX(2_Girdiler!$B$20:$I$20,G1957+1)-INDEX(2_Girdiler!$B$20:$I$20,G1957)))</f>
        <v>6.0545171415599</v>
      </c>
      <c r="I1957" s="16" t="n">
        <f aca="false">H1957/2_Girdiler!$B$17</f>
        <v>2.42568795735573</v>
      </c>
      <c r="J1957" s="16" t="n">
        <f aca="false">D1957+I1957</f>
        <v>36.595610752964</v>
      </c>
    </row>
    <row r="1958" customFormat="false" ht="15" hidden="false" customHeight="false" outlineLevel="0" collapsed="false">
      <c r="A1958" s="0" t="n">
        <v>1946</v>
      </c>
      <c r="B1958" s="7" t="n">
        <v>0.678818</v>
      </c>
      <c r="C1958" s="7" t="n">
        <v>0.132483</v>
      </c>
      <c r="D1958" s="16" t="n">
        <f aca="false">LOGINV(B1958,$B$7,$C$7)</f>
        <v>17.5429888347626</v>
      </c>
      <c r="E1958" s="16" t="n">
        <f aca="false">LOGINV(C1958,$B$8,$C$8)</f>
        <v>53.1793772943205</v>
      </c>
      <c r="F1958" s="16" t="n">
        <f aca="false">$B$5/100*E1958*2_Girdiler!$B$14*2_Girdiler!$B$15*2_Girdiler!$B$16</f>
        <v>1.3379931327251</v>
      </c>
      <c r="G1958" s="16" t="n">
        <f aca="false">MIN(MATCH(F1958,2_Girdiler!$B$20:$I$20,1),7)</f>
        <v>1</v>
      </c>
      <c r="H1958" s="16" t="n">
        <f aca="false">IF(F1958&gt;=40,2_Girdiler!$I$21+(F1958-40)*(2_Girdiler!$I$21-2_Girdiler!$H$21)/(2_Girdiler!$I$20-2_Girdiler!$H$20),INDEX(2_Girdiler!$B$21:$I$21,G1958)+(F1958-INDEX(2_Girdiler!$B$20:$I$20,G1958))*(INDEX(2_Girdiler!$B$21:$I$21,G1958+1)-INDEX(2_Girdiler!$B$21:$I$21,G1958))/(INDEX(2_Girdiler!$B$20:$I$20,G1958+1)-INDEX(2_Girdiler!$B$20:$I$20,G1958)))</f>
        <v>2.94358489199523</v>
      </c>
      <c r="I1958" s="16" t="n">
        <f aca="false">H1958/2_Girdiler!$B$17</f>
        <v>1.1793208701904</v>
      </c>
      <c r="J1958" s="16" t="n">
        <f aca="false">D1958+I1958</f>
        <v>18.722309704953</v>
      </c>
    </row>
    <row r="1959" customFormat="false" ht="15" hidden="false" customHeight="false" outlineLevel="0" collapsed="false">
      <c r="A1959" s="0" t="n">
        <v>1947</v>
      </c>
      <c r="B1959" s="7" t="n">
        <v>0.660147</v>
      </c>
      <c r="C1959" s="7" t="n">
        <v>0.721086</v>
      </c>
      <c r="D1959" s="16" t="n">
        <f aca="false">LOGINV(B1959,$B$7,$C$7)</f>
        <v>17.0462559957168</v>
      </c>
      <c r="E1959" s="16" t="n">
        <f aca="false">LOGINV(C1959,$B$8,$C$8)</f>
        <v>159.419280661536</v>
      </c>
      <c r="F1959" s="16" t="n">
        <f aca="false">$B$5/100*E1959*2_Girdiler!$B$14*2_Girdiler!$B$15*2_Girdiler!$B$16</f>
        <v>4.01098910144425</v>
      </c>
      <c r="G1959" s="16" t="n">
        <f aca="false">MIN(MATCH(F1959,2_Girdiler!$B$20:$I$20,1),7)</f>
        <v>1</v>
      </c>
      <c r="H1959" s="16" t="n">
        <f aca="false">IF(F1959&gt;=40,2_Girdiler!$I$21+(F1959-40)*(2_Girdiler!$I$21-2_Girdiler!$H$21)/(2_Girdiler!$I$20-2_Girdiler!$H$20),INDEX(2_Girdiler!$B$21:$I$21,G1959)+(F1959-INDEX(2_Girdiler!$B$20:$I$20,G1959))*(INDEX(2_Girdiler!$B$21:$I$21,G1959+1)-INDEX(2_Girdiler!$B$21:$I$21,G1959))/(INDEX(2_Girdiler!$B$20:$I$20,G1959+1)-INDEX(2_Girdiler!$B$20:$I$20,G1959)))</f>
        <v>8.82417602317735</v>
      </c>
      <c r="I1959" s="16" t="n">
        <f aca="false">H1959/2_Girdiler!$B$17</f>
        <v>3.53532693236272</v>
      </c>
      <c r="J1959" s="16" t="n">
        <f aca="false">D1959+I1959</f>
        <v>20.5815829280796</v>
      </c>
    </row>
    <row r="1960" customFormat="false" ht="15" hidden="false" customHeight="false" outlineLevel="0" collapsed="false">
      <c r="A1960" s="0" t="n">
        <v>1948</v>
      </c>
      <c r="B1960" s="7" t="n">
        <v>0.789889</v>
      </c>
      <c r="C1960" s="7" t="n">
        <v>0.999883</v>
      </c>
      <c r="D1960" s="16" t="n">
        <f aca="false">LOGINV(B1960,$B$7,$C$7)</f>
        <v>21.2229799644601</v>
      </c>
      <c r="E1960" s="16" t="n">
        <f aca="false">LOGINV(C1960,$B$8,$C$8)</f>
        <v>1173.94977290243</v>
      </c>
      <c r="F1960" s="16" t="n">
        <f aca="false">$B$5/100*E1960*2_Girdiler!$B$14*2_Girdiler!$B$15*2_Girdiler!$B$16</f>
        <v>29.5365762862252</v>
      </c>
      <c r="G1960" s="16" t="n">
        <f aca="false">MIN(MATCH(F1960,2_Girdiler!$B$20:$I$20,1),7)</f>
        <v>6</v>
      </c>
      <c r="H1960" s="16" t="n">
        <f aca="false">IF(F1960&gt;=40,2_Girdiler!$I$21+(F1960-40)*(2_Girdiler!$I$21-2_Girdiler!$H$21)/(2_Girdiler!$I$20-2_Girdiler!$H$20),INDEX(2_Girdiler!$B$21:$I$21,G1960)+(F1960-INDEX(2_Girdiler!$B$20:$I$20,G1960))*(INDEX(2_Girdiler!$B$21:$I$21,G1960+1)-INDEX(2_Girdiler!$B$21:$I$21,G1960))/(INDEX(2_Girdiler!$B$20:$I$20,G1960+1)-INDEX(2_Girdiler!$B$20:$I$20,G1960)))</f>
        <v>28.8609728858676</v>
      </c>
      <c r="I1960" s="16" t="n">
        <f aca="false">H1960/2_Girdiler!$B$17</f>
        <v>11.5628897779918</v>
      </c>
      <c r="J1960" s="16" t="n">
        <f aca="false">D1960+I1960</f>
        <v>32.7858697424519</v>
      </c>
    </row>
    <row r="1961" customFormat="false" ht="15" hidden="false" customHeight="false" outlineLevel="0" collapsed="false">
      <c r="A1961" s="0" t="n">
        <v>1949</v>
      </c>
      <c r="B1961" s="7" t="n">
        <v>0.904961</v>
      </c>
      <c r="C1961" s="7" t="n">
        <v>0.12796</v>
      </c>
      <c r="D1961" s="16" t="n">
        <f aca="false">LOGINV(B1961,$B$7,$C$7)</f>
        <v>28.1117657830351</v>
      </c>
      <c r="E1961" s="16" t="n">
        <f aca="false">LOGINV(C1961,$B$8,$C$8)</f>
        <v>52.4512783048699</v>
      </c>
      <c r="F1961" s="16" t="n">
        <f aca="false">$B$5/100*E1961*2_Girdiler!$B$14*2_Girdiler!$B$15*2_Girdiler!$B$16</f>
        <v>1.31967416215053</v>
      </c>
      <c r="G1961" s="16" t="n">
        <f aca="false">MIN(MATCH(F1961,2_Girdiler!$B$20:$I$20,1),7)</f>
        <v>1</v>
      </c>
      <c r="H1961" s="16" t="n">
        <f aca="false">IF(F1961&gt;=40,2_Girdiler!$I$21+(F1961-40)*(2_Girdiler!$I$21-2_Girdiler!$H$21)/(2_Girdiler!$I$20-2_Girdiler!$H$20),INDEX(2_Girdiler!$B$21:$I$21,G1961)+(F1961-INDEX(2_Girdiler!$B$20:$I$20,G1961))*(INDEX(2_Girdiler!$B$21:$I$21,G1961+1)-INDEX(2_Girdiler!$B$21:$I$21,G1961))/(INDEX(2_Girdiler!$B$20:$I$20,G1961+1)-INDEX(2_Girdiler!$B$20:$I$20,G1961)))</f>
        <v>2.90328315673116</v>
      </c>
      <c r="I1961" s="16" t="n">
        <f aca="false">H1961/2_Girdiler!$B$17</f>
        <v>1.16317434163909</v>
      </c>
      <c r="J1961" s="16" t="n">
        <f aca="false">D1961+I1961</f>
        <v>29.2749401246742</v>
      </c>
    </row>
    <row r="1962" customFormat="false" ht="15" hidden="false" customHeight="false" outlineLevel="0" collapsed="false">
      <c r="A1962" s="0" t="n">
        <v>1950</v>
      </c>
      <c r="B1962" s="7" t="n">
        <v>0.51477</v>
      </c>
      <c r="C1962" s="7" t="n">
        <v>0.59744</v>
      </c>
      <c r="D1962" s="16" t="n">
        <f aca="false">LOGINV(B1962,$B$7,$C$7)</f>
        <v>13.8244848003343</v>
      </c>
      <c r="E1962" s="16" t="n">
        <f aca="false">LOGINV(C1962,$B$8,$C$8)</f>
        <v>128.05898142536</v>
      </c>
      <c r="F1962" s="16" t="n">
        <f aca="false">$B$5/100*E1962*2_Girdiler!$B$14*2_Girdiler!$B$15*2_Girdiler!$B$16</f>
        <v>3.22196397266205</v>
      </c>
      <c r="G1962" s="16" t="n">
        <f aca="false">MIN(MATCH(F1962,2_Girdiler!$B$20:$I$20,1),7)</f>
        <v>1</v>
      </c>
      <c r="H1962" s="16" t="n">
        <f aca="false">IF(F1962&gt;=40,2_Girdiler!$I$21+(F1962-40)*(2_Girdiler!$I$21-2_Girdiler!$H$21)/(2_Girdiler!$I$20-2_Girdiler!$H$20),INDEX(2_Girdiler!$B$21:$I$21,G1962)+(F1962-INDEX(2_Girdiler!$B$20:$I$20,G1962))*(INDEX(2_Girdiler!$B$21:$I$21,G1962+1)-INDEX(2_Girdiler!$B$21:$I$21,G1962))/(INDEX(2_Girdiler!$B$20:$I$20,G1962+1)-INDEX(2_Girdiler!$B$20:$I$20,G1962)))</f>
        <v>7.0883207398565</v>
      </c>
      <c r="I1962" s="16" t="n">
        <f aca="false">H1962/2_Girdiler!$B$17</f>
        <v>2.83987209128866</v>
      </c>
      <c r="J1962" s="16" t="n">
        <f aca="false">D1962+I1962</f>
        <v>16.6643568916229</v>
      </c>
    </row>
    <row r="1963" customFormat="false" ht="15" hidden="false" customHeight="false" outlineLevel="0" collapsed="false">
      <c r="A1963" s="0" t="n">
        <v>1951</v>
      </c>
      <c r="B1963" s="7" t="n">
        <v>0.057493</v>
      </c>
      <c r="C1963" s="7" t="n">
        <v>0.885446</v>
      </c>
      <c r="D1963" s="16" t="n">
        <f aca="false">LOGINV(B1963,$B$7,$C$7)</f>
        <v>5.6251145767401</v>
      </c>
      <c r="E1963" s="16" t="n">
        <f aca="false">LOGINV(C1963,$B$8,$C$8)</f>
        <v>237.352400644869</v>
      </c>
      <c r="F1963" s="16" t="n">
        <f aca="false">$B$5/100*E1963*2_Girdiler!$B$14*2_Girdiler!$B$15*2_Girdiler!$B$16</f>
        <v>5.9717864002249</v>
      </c>
      <c r="G1963" s="16" t="n">
        <f aca="false">MIN(MATCH(F1963,2_Girdiler!$B$20:$I$20,1),7)</f>
        <v>2</v>
      </c>
      <c r="H1963" s="16" t="n">
        <f aca="false">IF(F1963&gt;=40,2_Girdiler!$I$21+(F1963-40)*(2_Girdiler!$I$21-2_Girdiler!$H$21)/(2_Girdiler!$I$20-2_Girdiler!$H$20),INDEX(2_Girdiler!$B$21:$I$21,G1963)+(F1963-INDEX(2_Girdiler!$B$20:$I$20,G1963))*(INDEX(2_Girdiler!$B$21:$I$21,G1963+1)-INDEX(2_Girdiler!$B$21:$I$21,G1963))/(INDEX(2_Girdiler!$B$20:$I$20,G1963+1)-INDEX(2_Girdiler!$B$20:$I$20,G1963)))</f>
        <v>12.5548582403598</v>
      </c>
      <c r="I1963" s="16" t="n">
        <f aca="false">H1963/2_Girdiler!$B$17</f>
        <v>5.02999128219545</v>
      </c>
      <c r="J1963" s="16" t="n">
        <f aca="false">D1963+I1963</f>
        <v>10.6551058589356</v>
      </c>
    </row>
    <row r="1964" customFormat="false" ht="15" hidden="false" customHeight="false" outlineLevel="0" collapsed="false">
      <c r="A1964" s="0" t="n">
        <v>1952</v>
      </c>
      <c r="B1964" s="7" t="n">
        <v>0.988753</v>
      </c>
      <c r="C1964" s="7" t="n">
        <v>0.285643</v>
      </c>
      <c r="D1964" s="16" t="n">
        <f aca="false">LOGINV(B1964,$B$7,$C$7)</f>
        <v>48.3150357055735</v>
      </c>
      <c r="E1964" s="16" t="n">
        <f aca="false">LOGINV(C1964,$B$8,$C$8)</f>
        <v>75.7754033842434</v>
      </c>
      <c r="F1964" s="16" t="n">
        <f aca="false">$B$5/100*E1964*2_Girdiler!$B$14*2_Girdiler!$B$15*2_Girdiler!$B$16</f>
        <v>1.90650914914756</v>
      </c>
      <c r="G1964" s="16" t="n">
        <f aca="false">MIN(MATCH(F1964,2_Girdiler!$B$20:$I$20,1),7)</f>
        <v>1</v>
      </c>
      <c r="H1964" s="16" t="n">
        <f aca="false">IF(F1964&gt;=40,2_Girdiler!$I$21+(F1964-40)*(2_Girdiler!$I$21-2_Girdiler!$H$21)/(2_Girdiler!$I$20-2_Girdiler!$H$20),INDEX(2_Girdiler!$B$21:$I$21,G1964)+(F1964-INDEX(2_Girdiler!$B$20:$I$20,G1964))*(INDEX(2_Girdiler!$B$21:$I$21,G1964+1)-INDEX(2_Girdiler!$B$21:$I$21,G1964))/(INDEX(2_Girdiler!$B$20:$I$20,G1964+1)-INDEX(2_Girdiler!$B$20:$I$20,G1964)))</f>
        <v>4.19432012812464</v>
      </c>
      <c r="I1964" s="16" t="n">
        <f aca="false">H1964/2_Girdiler!$B$17</f>
        <v>1.68041671799865</v>
      </c>
      <c r="J1964" s="16" t="n">
        <f aca="false">D1964+I1964</f>
        <v>49.9954524235722</v>
      </c>
    </row>
    <row r="1965" customFormat="false" ht="15" hidden="false" customHeight="false" outlineLevel="0" collapsed="false">
      <c r="A1965" s="0" t="n">
        <v>1953</v>
      </c>
      <c r="B1965" s="7" t="n">
        <v>0.160828</v>
      </c>
      <c r="C1965" s="7" t="n">
        <v>0.94818</v>
      </c>
      <c r="D1965" s="16" t="n">
        <f aca="false">LOGINV(B1965,$B$7,$C$7)</f>
        <v>7.79422311140724</v>
      </c>
      <c r="E1965" s="16" t="n">
        <f aca="false">LOGINV(C1965,$B$8,$C$8)</f>
        <v>312.233959216097</v>
      </c>
      <c r="F1965" s="16" t="n">
        <f aca="false">$B$5/100*E1965*2_Girdiler!$B$14*2_Girdiler!$B$15*2_Girdiler!$B$16</f>
        <v>7.855806413877</v>
      </c>
      <c r="G1965" s="16" t="n">
        <f aca="false">MIN(MATCH(F1965,2_Girdiler!$B$20:$I$20,1),7)</f>
        <v>2</v>
      </c>
      <c r="H1965" s="16" t="n">
        <f aca="false">IF(F1965&gt;=40,2_Girdiler!$I$21+(F1965-40)*(2_Girdiler!$I$21-2_Girdiler!$H$21)/(2_Girdiler!$I$20-2_Girdiler!$H$20),INDEX(2_Girdiler!$B$21:$I$21,G1965)+(F1965-INDEX(2_Girdiler!$B$20:$I$20,G1965))*(INDEX(2_Girdiler!$B$21:$I$21,G1965+1)-INDEX(2_Girdiler!$B$21:$I$21,G1965))/(INDEX(2_Girdiler!$B$20:$I$20,G1965+1)-INDEX(2_Girdiler!$B$20:$I$20,G1965)))</f>
        <v>15.5692902622032</v>
      </c>
      <c r="I1965" s="16" t="n">
        <f aca="false">H1965/2_Girdiler!$B$17</f>
        <v>6.23769641915193</v>
      </c>
      <c r="J1965" s="16" t="n">
        <f aca="false">D1965+I1965</f>
        <v>14.0319195305592</v>
      </c>
    </row>
    <row r="1966" customFormat="false" ht="15" hidden="false" customHeight="false" outlineLevel="0" collapsed="false">
      <c r="A1966" s="0" t="n">
        <v>1954</v>
      </c>
      <c r="B1966" s="7" t="n">
        <v>0.417375</v>
      </c>
      <c r="C1966" s="7" t="n">
        <v>0.296263</v>
      </c>
      <c r="D1966" s="16" t="n">
        <f aca="false">LOGINV(B1966,$B$7,$C$7)</f>
        <v>12.0554743035729</v>
      </c>
      <c r="E1966" s="16" t="n">
        <f aca="false">LOGINV(C1966,$B$8,$C$8)</f>
        <v>77.3059533768854</v>
      </c>
      <c r="F1966" s="16" t="n">
        <f aca="false">$B$5/100*E1966*2_Girdiler!$B$14*2_Girdiler!$B$15*2_Girdiler!$B$16</f>
        <v>1.94501778696244</v>
      </c>
      <c r="G1966" s="16" t="n">
        <f aca="false">MIN(MATCH(F1966,2_Girdiler!$B$20:$I$20,1),7)</f>
        <v>1</v>
      </c>
      <c r="H1966" s="16" t="n">
        <f aca="false">IF(F1966&gt;=40,2_Girdiler!$I$21+(F1966-40)*(2_Girdiler!$I$21-2_Girdiler!$H$21)/(2_Girdiler!$I$20-2_Girdiler!$H$20),INDEX(2_Girdiler!$B$21:$I$21,G1966)+(F1966-INDEX(2_Girdiler!$B$20:$I$20,G1966))*(INDEX(2_Girdiler!$B$21:$I$21,G1966+1)-INDEX(2_Girdiler!$B$21:$I$21,G1966))/(INDEX(2_Girdiler!$B$20:$I$20,G1966+1)-INDEX(2_Girdiler!$B$20:$I$20,G1966)))</f>
        <v>4.27903913131736</v>
      </c>
      <c r="I1966" s="16" t="n">
        <f aca="false">H1966/2_Girdiler!$B$17</f>
        <v>1.71435862632907</v>
      </c>
      <c r="J1966" s="16" t="n">
        <f aca="false">D1966+I1966</f>
        <v>13.769832929902</v>
      </c>
    </row>
    <row r="1967" customFormat="false" ht="15" hidden="false" customHeight="false" outlineLevel="0" collapsed="false">
      <c r="A1967" s="0" t="n">
        <v>1955</v>
      </c>
      <c r="B1967" s="7" t="n">
        <v>0.112703</v>
      </c>
      <c r="C1967" s="7" t="n">
        <v>0.904343</v>
      </c>
      <c r="D1967" s="16" t="n">
        <f aca="false">LOGINV(B1967,$B$7,$C$7)</f>
        <v>6.89003571411897</v>
      </c>
      <c r="E1967" s="16" t="n">
        <f aca="false">LOGINV(C1967,$B$8,$C$8)</f>
        <v>253.84023885998</v>
      </c>
      <c r="F1967" s="16" t="n">
        <f aca="false">$B$5/100*E1967*2_Girdiler!$B$14*2_Girdiler!$B$15*2_Girdiler!$B$16</f>
        <v>6.3866204097171</v>
      </c>
      <c r="G1967" s="16" t="n">
        <f aca="false">MIN(MATCH(F1967,2_Girdiler!$B$20:$I$20,1),7)</f>
        <v>2</v>
      </c>
      <c r="H1967" s="16" t="n">
        <f aca="false">IF(F1967&gt;=40,2_Girdiler!$I$21+(F1967-40)*(2_Girdiler!$I$21-2_Girdiler!$H$21)/(2_Girdiler!$I$20-2_Girdiler!$H$20),INDEX(2_Girdiler!$B$21:$I$21,G1967)+(F1967-INDEX(2_Girdiler!$B$20:$I$20,G1967))*(INDEX(2_Girdiler!$B$21:$I$21,G1967+1)-INDEX(2_Girdiler!$B$21:$I$21,G1967))/(INDEX(2_Girdiler!$B$20:$I$20,G1967+1)-INDEX(2_Girdiler!$B$20:$I$20,G1967)))</f>
        <v>13.2185926555474</v>
      </c>
      <c r="I1967" s="16" t="n">
        <f aca="false">H1967/2_Girdiler!$B$17</f>
        <v>5.29591051904942</v>
      </c>
      <c r="J1967" s="16" t="n">
        <f aca="false">D1967+I1967</f>
        <v>12.1859462331684</v>
      </c>
    </row>
    <row r="1968" customFormat="false" ht="15" hidden="false" customHeight="false" outlineLevel="0" collapsed="false">
      <c r="A1968" s="0" t="n">
        <v>1956</v>
      </c>
      <c r="B1968" s="7" t="n">
        <v>0.102558</v>
      </c>
      <c r="C1968" s="7" t="n">
        <v>0.665915</v>
      </c>
      <c r="D1968" s="16" t="n">
        <f aca="false">LOGINV(B1968,$B$7,$C$7)</f>
        <v>6.68263885523784</v>
      </c>
      <c r="E1968" s="16" t="n">
        <f aca="false">LOGINV(C1968,$B$8,$C$8)</f>
        <v>144.016763453461</v>
      </c>
      <c r="F1968" s="16" t="n">
        <f aca="false">$B$5/100*E1968*2_Girdiler!$B$14*2_Girdiler!$B$15*2_Girdiler!$B$16</f>
        <v>3.62346176848908</v>
      </c>
      <c r="G1968" s="16" t="n">
        <f aca="false">MIN(MATCH(F1968,2_Girdiler!$B$20:$I$20,1),7)</f>
        <v>1</v>
      </c>
      <c r="H1968" s="16" t="n">
        <f aca="false">IF(F1968&gt;=40,2_Girdiler!$I$21+(F1968-40)*(2_Girdiler!$I$21-2_Girdiler!$H$21)/(2_Girdiler!$I$20-2_Girdiler!$H$20),INDEX(2_Girdiler!$B$21:$I$21,G1968)+(F1968-INDEX(2_Girdiler!$B$20:$I$20,G1968))*(INDEX(2_Girdiler!$B$21:$I$21,G1968+1)-INDEX(2_Girdiler!$B$21:$I$21,G1968))/(INDEX(2_Girdiler!$B$20:$I$20,G1968+1)-INDEX(2_Girdiler!$B$20:$I$20,G1968)))</f>
        <v>7.97161589067597</v>
      </c>
      <c r="I1968" s="16" t="n">
        <f aca="false">H1968/2_Girdiler!$B$17</f>
        <v>3.19375636645672</v>
      </c>
      <c r="J1968" s="16" t="n">
        <f aca="false">D1968+I1968</f>
        <v>9.87639522169456</v>
      </c>
    </row>
    <row r="1969" customFormat="false" ht="15" hidden="false" customHeight="false" outlineLevel="0" collapsed="false">
      <c r="A1969" s="0" t="n">
        <v>1957</v>
      </c>
      <c r="B1969" s="7" t="n">
        <v>0.187125</v>
      </c>
      <c r="C1969" s="7" t="n">
        <v>0.290568</v>
      </c>
      <c r="D1969" s="16" t="n">
        <f aca="false">LOGINV(B1969,$B$7,$C$7)</f>
        <v>8.25259289939701</v>
      </c>
      <c r="E1969" s="16" t="n">
        <f aca="false">LOGINV(C1969,$B$8,$C$8)</f>
        <v>76.4846351610495</v>
      </c>
      <c r="F1969" s="16" t="n">
        <f aca="false">$B$5/100*E1969*2_Girdiler!$B$14*2_Girdiler!$B$15*2_Girdiler!$B$16</f>
        <v>1.924353420652</v>
      </c>
      <c r="G1969" s="16" t="n">
        <f aca="false">MIN(MATCH(F1969,2_Girdiler!$B$20:$I$20,1),7)</f>
        <v>1</v>
      </c>
      <c r="H1969" s="16" t="n">
        <f aca="false">IF(F1969&gt;=40,2_Girdiler!$I$21+(F1969-40)*(2_Girdiler!$I$21-2_Girdiler!$H$21)/(2_Girdiler!$I$20-2_Girdiler!$H$20),INDEX(2_Girdiler!$B$21:$I$21,G1969)+(F1969-INDEX(2_Girdiler!$B$20:$I$20,G1969))*(INDEX(2_Girdiler!$B$21:$I$21,G1969+1)-INDEX(2_Girdiler!$B$21:$I$21,G1969))/(INDEX(2_Girdiler!$B$20:$I$20,G1969+1)-INDEX(2_Girdiler!$B$20:$I$20,G1969)))</f>
        <v>4.23357752543441</v>
      </c>
      <c r="I1969" s="16" t="n">
        <f aca="false">H1969/2_Girdiler!$B$17</f>
        <v>1.69614484192084</v>
      </c>
      <c r="J1969" s="16" t="n">
        <f aca="false">D1969+I1969</f>
        <v>9.94873774131785</v>
      </c>
    </row>
    <row r="1970" customFormat="false" ht="15" hidden="false" customHeight="false" outlineLevel="0" collapsed="false">
      <c r="A1970" s="0" t="n">
        <v>1958</v>
      </c>
      <c r="B1970" s="7" t="n">
        <v>0.733658</v>
      </c>
      <c r="C1970" s="7" t="n">
        <v>0.795883</v>
      </c>
      <c r="D1970" s="16" t="n">
        <f aca="false">LOGINV(B1970,$B$7,$C$7)</f>
        <v>19.1742784959569</v>
      </c>
      <c r="E1970" s="16" t="n">
        <f aca="false">LOGINV(C1970,$B$8,$C$8)</f>
        <v>186.244636133116</v>
      </c>
      <c r="F1970" s="16" t="n">
        <f aca="false">$B$5/100*E1970*2_Girdiler!$B$14*2_Girdiler!$B$15*2_Girdiler!$B$16</f>
        <v>4.68591504510919</v>
      </c>
      <c r="G1970" s="16" t="n">
        <f aca="false">MIN(MATCH(F1970,2_Girdiler!$B$20:$I$20,1),7)</f>
        <v>1</v>
      </c>
      <c r="H1970" s="16" t="n">
        <f aca="false">IF(F1970&gt;=40,2_Girdiler!$I$21+(F1970-40)*(2_Girdiler!$I$21-2_Girdiler!$H$21)/(2_Girdiler!$I$20-2_Girdiler!$H$20),INDEX(2_Girdiler!$B$21:$I$21,G1970)+(F1970-INDEX(2_Girdiler!$B$20:$I$20,G1970))*(INDEX(2_Girdiler!$B$21:$I$21,G1970+1)-INDEX(2_Girdiler!$B$21:$I$21,G1970))/(INDEX(2_Girdiler!$B$20:$I$20,G1970+1)-INDEX(2_Girdiler!$B$20:$I$20,G1970)))</f>
        <v>10.3090130992402</v>
      </c>
      <c r="I1970" s="16" t="n">
        <f aca="false">H1970/2_Girdiler!$B$17</f>
        <v>4.13021358142637</v>
      </c>
      <c r="J1970" s="16" t="n">
        <f aca="false">D1970+I1970</f>
        <v>23.3044920773832</v>
      </c>
    </row>
    <row r="1971" customFormat="false" ht="15" hidden="false" customHeight="false" outlineLevel="0" collapsed="false">
      <c r="A1971" s="0" t="n">
        <v>1959</v>
      </c>
      <c r="B1971" s="7" t="n">
        <v>0.26098</v>
      </c>
      <c r="C1971" s="7" t="n">
        <v>0.252922</v>
      </c>
      <c r="D1971" s="16" t="n">
        <f aca="false">LOGINV(B1971,$B$7,$C$7)</f>
        <v>9.47713166679573</v>
      </c>
      <c r="E1971" s="16" t="n">
        <f aca="false">LOGINV(C1971,$B$8,$C$8)</f>
        <v>71.0769560299572</v>
      </c>
      <c r="F1971" s="16" t="n">
        <f aca="false">$B$5/100*E1971*2_Girdiler!$B$14*2_Girdiler!$B$15*2_Girdiler!$B$16</f>
        <v>1.78829621371372</v>
      </c>
      <c r="G1971" s="16" t="n">
        <f aca="false">MIN(MATCH(F1971,2_Girdiler!$B$20:$I$20,1),7)</f>
        <v>1</v>
      </c>
      <c r="H1971" s="16" t="n">
        <f aca="false">IF(F1971&gt;=40,2_Girdiler!$I$21+(F1971-40)*(2_Girdiler!$I$21-2_Girdiler!$H$21)/(2_Girdiler!$I$20-2_Girdiler!$H$20),INDEX(2_Girdiler!$B$21:$I$21,G1971)+(F1971-INDEX(2_Girdiler!$B$20:$I$20,G1971))*(INDEX(2_Girdiler!$B$21:$I$21,G1971+1)-INDEX(2_Girdiler!$B$21:$I$21,G1971))/(INDEX(2_Girdiler!$B$20:$I$20,G1971+1)-INDEX(2_Girdiler!$B$20:$I$20,G1971)))</f>
        <v>3.93425167017019</v>
      </c>
      <c r="I1971" s="16" t="n">
        <f aca="false">H1971/2_Girdiler!$B$17</f>
        <v>1.5762226242669</v>
      </c>
      <c r="J1971" s="16" t="n">
        <f aca="false">D1971+I1971</f>
        <v>11.0533542910626</v>
      </c>
    </row>
    <row r="1972" customFormat="false" ht="15" hidden="false" customHeight="false" outlineLevel="0" collapsed="false">
      <c r="A1972" s="0" t="n">
        <v>1960</v>
      </c>
      <c r="B1972" s="7" t="n">
        <v>0.298153</v>
      </c>
      <c r="C1972" s="7" t="n">
        <v>0.529365</v>
      </c>
      <c r="D1972" s="16" t="n">
        <f aca="false">LOGINV(B1972,$B$7,$C$7)</f>
        <v>10.0798059191415</v>
      </c>
      <c r="E1972" s="16" t="n">
        <f aca="false">LOGINV(C1972,$B$8,$C$8)</f>
        <v>114.524122585076</v>
      </c>
      <c r="F1972" s="16" t="n">
        <f aca="false">$B$5/100*E1972*2_Girdiler!$B$14*2_Girdiler!$B$15*2_Girdiler!$B$16</f>
        <v>2.8814269242405</v>
      </c>
      <c r="G1972" s="16" t="n">
        <f aca="false">MIN(MATCH(F1972,2_Girdiler!$B$20:$I$20,1),7)</f>
        <v>1</v>
      </c>
      <c r="H1972" s="16" t="n">
        <f aca="false">IF(F1972&gt;=40,2_Girdiler!$I$21+(F1972-40)*(2_Girdiler!$I$21-2_Girdiler!$H$21)/(2_Girdiler!$I$20-2_Girdiler!$H$20),INDEX(2_Girdiler!$B$21:$I$21,G1972)+(F1972-INDEX(2_Girdiler!$B$20:$I$20,G1972))*(INDEX(2_Girdiler!$B$21:$I$21,G1972+1)-INDEX(2_Girdiler!$B$21:$I$21,G1972))/(INDEX(2_Girdiler!$B$20:$I$20,G1972+1)-INDEX(2_Girdiler!$B$20:$I$20,G1972)))</f>
        <v>6.33913923332911</v>
      </c>
      <c r="I1972" s="16" t="n">
        <f aca="false">H1972/2_Girdiler!$B$17</f>
        <v>2.53971924412224</v>
      </c>
      <c r="J1972" s="16" t="n">
        <f aca="false">D1972+I1972</f>
        <v>12.6195251632637</v>
      </c>
    </row>
    <row r="1973" customFormat="false" ht="15" hidden="false" customHeight="false" outlineLevel="0" collapsed="false">
      <c r="A1973" s="0" t="n">
        <v>1961</v>
      </c>
      <c r="B1973" s="7" t="n">
        <v>0.572631</v>
      </c>
      <c r="C1973" s="7" t="n">
        <v>0.72688</v>
      </c>
      <c r="D1973" s="16" t="n">
        <f aca="false">LOGINV(B1973,$B$7,$C$7)</f>
        <v>14.9969498505871</v>
      </c>
      <c r="E1973" s="16" t="n">
        <f aca="false">LOGINV(C1973,$B$8,$C$8)</f>
        <v>161.212975461066</v>
      </c>
      <c r="F1973" s="16" t="n">
        <f aca="false">$B$5/100*E1973*2_Girdiler!$B$14*2_Girdiler!$B$15*2_Girdiler!$B$16</f>
        <v>4.05611846260043</v>
      </c>
      <c r="G1973" s="16" t="n">
        <f aca="false">MIN(MATCH(F1973,2_Girdiler!$B$20:$I$20,1),7)</f>
        <v>1</v>
      </c>
      <c r="H1973" s="16" t="n">
        <f aca="false">IF(F1973&gt;=40,2_Girdiler!$I$21+(F1973-40)*(2_Girdiler!$I$21-2_Girdiler!$H$21)/(2_Girdiler!$I$20-2_Girdiler!$H$20),INDEX(2_Girdiler!$B$21:$I$21,G1973)+(F1973-INDEX(2_Girdiler!$B$20:$I$20,G1973))*(INDEX(2_Girdiler!$B$21:$I$21,G1973+1)-INDEX(2_Girdiler!$B$21:$I$21,G1973))/(INDEX(2_Girdiler!$B$20:$I$20,G1973+1)-INDEX(2_Girdiler!$B$20:$I$20,G1973)))</f>
        <v>8.92346061772095</v>
      </c>
      <c r="I1973" s="16" t="n">
        <f aca="false">H1973/2_Girdiler!$B$17</f>
        <v>3.57510441415102</v>
      </c>
      <c r="J1973" s="16" t="n">
        <f aca="false">D1973+I1973</f>
        <v>18.5720542647381</v>
      </c>
    </row>
    <row r="1974" customFormat="false" ht="15" hidden="false" customHeight="false" outlineLevel="0" collapsed="false">
      <c r="A1974" s="0" t="n">
        <v>1962</v>
      </c>
      <c r="B1974" s="7" t="n">
        <v>0.10477</v>
      </c>
      <c r="C1974" s="7" t="n">
        <v>0.627529</v>
      </c>
      <c r="D1974" s="16" t="n">
        <f aca="false">LOGINV(B1974,$B$7,$C$7)</f>
        <v>6.72853220018234</v>
      </c>
      <c r="E1974" s="16" t="n">
        <f aca="false">LOGINV(C1974,$B$8,$C$8)</f>
        <v>134.722955924077</v>
      </c>
      <c r="F1974" s="16" t="n">
        <f aca="false">$B$5/100*E1974*2_Girdiler!$B$14*2_Girdiler!$B$15*2_Girdiler!$B$16</f>
        <v>3.38962957104979</v>
      </c>
      <c r="G1974" s="16" t="n">
        <f aca="false">MIN(MATCH(F1974,2_Girdiler!$B$20:$I$20,1),7)</f>
        <v>1</v>
      </c>
      <c r="H1974" s="16" t="n">
        <f aca="false">IF(F1974&gt;=40,2_Girdiler!$I$21+(F1974-40)*(2_Girdiler!$I$21-2_Girdiler!$H$21)/(2_Girdiler!$I$20-2_Girdiler!$H$20),INDEX(2_Girdiler!$B$21:$I$21,G1974)+(F1974-INDEX(2_Girdiler!$B$20:$I$20,G1974))*(INDEX(2_Girdiler!$B$21:$I$21,G1974+1)-INDEX(2_Girdiler!$B$21:$I$21,G1974))/(INDEX(2_Girdiler!$B$20:$I$20,G1974+1)-INDEX(2_Girdiler!$B$20:$I$20,G1974)))</f>
        <v>7.45718505630953</v>
      </c>
      <c r="I1974" s="16" t="n">
        <f aca="false">H1974/2_Girdiler!$B$17</f>
        <v>2.98765426935478</v>
      </c>
      <c r="J1974" s="16" t="n">
        <f aca="false">D1974+I1974</f>
        <v>9.71618646953712</v>
      </c>
    </row>
    <row r="1975" customFormat="false" ht="15" hidden="false" customHeight="false" outlineLevel="0" collapsed="false">
      <c r="A1975" s="0" t="n">
        <v>1963</v>
      </c>
      <c r="B1975" s="7" t="n">
        <v>0.198402</v>
      </c>
      <c r="C1975" s="7" t="n">
        <v>0.244297</v>
      </c>
      <c r="D1975" s="16" t="n">
        <f aca="false">LOGINV(B1975,$B$7,$C$7)</f>
        <v>8.44429483817054</v>
      </c>
      <c r="E1975" s="16" t="n">
        <f aca="false">LOGINV(C1975,$B$8,$C$8)</f>
        <v>69.8388280422932</v>
      </c>
      <c r="F1975" s="16" t="n">
        <f aca="false">$B$5/100*E1975*2_Girdiler!$B$14*2_Girdiler!$B$15*2_Girdiler!$B$16</f>
        <v>1.7571449135441</v>
      </c>
      <c r="G1975" s="16" t="n">
        <f aca="false">MIN(MATCH(F1975,2_Girdiler!$B$20:$I$20,1),7)</f>
        <v>1</v>
      </c>
      <c r="H1975" s="16" t="n">
        <f aca="false">IF(F1975&gt;=40,2_Girdiler!$I$21+(F1975-40)*(2_Girdiler!$I$21-2_Girdiler!$H$21)/(2_Girdiler!$I$20-2_Girdiler!$H$20),INDEX(2_Girdiler!$B$21:$I$21,G1975)+(F1975-INDEX(2_Girdiler!$B$20:$I$20,G1975))*(INDEX(2_Girdiler!$B$21:$I$21,G1975+1)-INDEX(2_Girdiler!$B$21:$I$21,G1975))/(INDEX(2_Girdiler!$B$20:$I$20,G1975+1)-INDEX(2_Girdiler!$B$20:$I$20,G1975)))</f>
        <v>3.86571880979702</v>
      </c>
      <c r="I1975" s="16" t="n">
        <f aca="false">H1975/2_Girdiler!$B$17</f>
        <v>1.54876554879688</v>
      </c>
      <c r="J1975" s="16" t="n">
        <f aca="false">D1975+I1975</f>
        <v>9.99306038696742</v>
      </c>
    </row>
    <row r="1976" customFormat="false" ht="15" hidden="false" customHeight="false" outlineLevel="0" collapsed="false">
      <c r="A1976" s="0" t="n">
        <v>1964</v>
      </c>
      <c r="B1976" s="7" t="n">
        <v>0.027683</v>
      </c>
      <c r="C1976" s="7" t="n">
        <v>0.036074</v>
      </c>
      <c r="D1976" s="16" t="n">
        <f aca="false">LOGINV(B1976,$B$7,$C$7)</f>
        <v>4.65445841910908</v>
      </c>
      <c r="E1976" s="16" t="n">
        <f aca="false">LOGINV(C1976,$B$8,$C$8)</f>
        <v>34.2094505430472</v>
      </c>
      <c r="F1976" s="16" t="n">
        <f aca="false">$B$5/100*E1976*2_Girdiler!$B$14*2_Girdiler!$B$15*2_Girdiler!$B$16</f>
        <v>0.860709775663068</v>
      </c>
      <c r="G1976" s="16" t="n">
        <f aca="false">MIN(MATCH(F1976,2_Girdiler!$B$20:$I$20,1),7)</f>
        <v>1</v>
      </c>
      <c r="H1976" s="16" t="n">
        <f aca="false">IF(F1976&gt;=40,2_Girdiler!$I$21+(F1976-40)*(2_Girdiler!$I$21-2_Girdiler!$H$21)/(2_Girdiler!$I$20-2_Girdiler!$H$20),INDEX(2_Girdiler!$B$21:$I$21,G1976)+(F1976-INDEX(2_Girdiler!$B$20:$I$20,G1976))*(INDEX(2_Girdiler!$B$21:$I$21,G1976+1)-INDEX(2_Girdiler!$B$21:$I$21,G1976))/(INDEX(2_Girdiler!$B$20:$I$20,G1976+1)-INDEX(2_Girdiler!$B$20:$I$20,G1976)))</f>
        <v>1.89356150645875</v>
      </c>
      <c r="I1976" s="16" t="n">
        <f aca="false">H1976/2_Girdiler!$B$17</f>
        <v>0.758638424061999</v>
      </c>
      <c r="J1976" s="16" t="n">
        <f aca="false">D1976+I1976</f>
        <v>5.41309684317108</v>
      </c>
    </row>
    <row r="1977" customFormat="false" ht="15" hidden="false" customHeight="false" outlineLevel="0" collapsed="false">
      <c r="A1977" s="0" t="n">
        <v>1965</v>
      </c>
      <c r="B1977" s="7" t="n">
        <v>0.414141</v>
      </c>
      <c r="C1977" s="7" t="n">
        <v>0.40806</v>
      </c>
      <c r="D1977" s="16" t="n">
        <f aca="false">LOGINV(B1977,$B$7,$C$7)</f>
        <v>11.9998827696988</v>
      </c>
      <c r="E1977" s="16" t="n">
        <f aca="false">LOGINV(C1977,$B$8,$C$8)</f>
        <v>93.9841041761492</v>
      </c>
      <c r="F1977" s="16" t="n">
        <f aca="false">$B$5/100*E1977*2_Girdiler!$B$14*2_Girdiler!$B$15*2_Girdiler!$B$16</f>
        <v>2.36464006107191</v>
      </c>
      <c r="G1977" s="16" t="n">
        <f aca="false">MIN(MATCH(F1977,2_Girdiler!$B$20:$I$20,1),7)</f>
        <v>1</v>
      </c>
      <c r="H1977" s="16" t="n">
        <f aca="false">IF(F1977&gt;=40,2_Girdiler!$I$21+(F1977-40)*(2_Girdiler!$I$21-2_Girdiler!$H$21)/(2_Girdiler!$I$20-2_Girdiler!$H$20),INDEX(2_Girdiler!$B$21:$I$21,G1977)+(F1977-INDEX(2_Girdiler!$B$20:$I$20,G1977))*(INDEX(2_Girdiler!$B$21:$I$21,G1977+1)-INDEX(2_Girdiler!$B$21:$I$21,G1977))/(INDEX(2_Girdiler!$B$20:$I$20,G1977+1)-INDEX(2_Girdiler!$B$20:$I$20,G1977)))</f>
        <v>5.20220813435821</v>
      </c>
      <c r="I1977" s="16" t="n">
        <f aca="false">H1977/2_Girdiler!$B$17</f>
        <v>2.08421800254736</v>
      </c>
      <c r="J1977" s="16" t="n">
        <f aca="false">D1977+I1977</f>
        <v>14.0841007722462</v>
      </c>
    </row>
    <row r="1978" customFormat="false" ht="15" hidden="false" customHeight="false" outlineLevel="0" collapsed="false">
      <c r="A1978" s="0" t="n">
        <v>1966</v>
      </c>
      <c r="B1978" s="7" t="n">
        <v>0.208654</v>
      </c>
      <c r="C1978" s="7" t="n">
        <v>0.981511</v>
      </c>
      <c r="D1978" s="16" t="n">
        <f aca="false">LOGINV(B1978,$B$7,$C$7)</f>
        <v>8.61661762982082</v>
      </c>
      <c r="E1978" s="16" t="n">
        <f aca="false">LOGINV(C1978,$B$8,$C$8)</f>
        <v>419.786601126382</v>
      </c>
      <c r="F1978" s="16" t="n">
        <f aca="false">$B$5/100*E1978*2_Girdiler!$B$14*2_Girdiler!$B$15*2_Girdiler!$B$16</f>
        <v>10.5618308843398</v>
      </c>
      <c r="G1978" s="16" t="n">
        <f aca="false">MIN(MATCH(F1978,2_Girdiler!$B$20:$I$20,1),7)</f>
        <v>3</v>
      </c>
      <c r="H1978" s="16" t="n">
        <f aca="false">IF(F1978&gt;=40,2_Girdiler!$I$21+(F1978-40)*(2_Girdiler!$I$21-2_Girdiler!$H$21)/(2_Girdiler!$I$20-2_Girdiler!$H$20),INDEX(2_Girdiler!$B$21:$I$21,G1978)+(F1978-INDEX(2_Girdiler!$B$20:$I$20,G1978))*(INDEX(2_Girdiler!$B$21:$I$21,G1978+1)-INDEX(2_Girdiler!$B$21:$I$21,G1978))/(INDEX(2_Girdiler!$B$20:$I$20,G1978+1)-INDEX(2_Girdiler!$B$20:$I$20,G1978)))</f>
        <v>19.5056477959058</v>
      </c>
      <c r="I1978" s="16" t="n">
        <f aca="false">H1978/2_Girdiler!$B$17</f>
        <v>7.81476273874431</v>
      </c>
      <c r="J1978" s="16" t="n">
        <f aca="false">D1978+I1978</f>
        <v>16.4313803685651</v>
      </c>
    </row>
    <row r="1979" customFormat="false" ht="15" hidden="false" customHeight="false" outlineLevel="0" collapsed="false">
      <c r="A1979" s="0" t="n">
        <v>1967</v>
      </c>
      <c r="B1979" s="7" t="n">
        <v>0.906411</v>
      </c>
      <c r="C1979" s="7" t="n">
        <v>0.655612</v>
      </c>
      <c r="D1979" s="16" t="n">
        <f aca="false">LOGINV(B1979,$B$7,$C$7)</f>
        <v>28.2472408039459</v>
      </c>
      <c r="E1979" s="16" t="n">
        <f aca="false">LOGINV(C1979,$B$8,$C$8)</f>
        <v>141.424017713194</v>
      </c>
      <c r="F1979" s="16" t="n">
        <f aca="false">$B$5/100*E1979*2_Girdiler!$B$14*2_Girdiler!$B$15*2_Girdiler!$B$16</f>
        <v>3.55822828566397</v>
      </c>
      <c r="G1979" s="16" t="n">
        <f aca="false">MIN(MATCH(F1979,2_Girdiler!$B$20:$I$20,1),7)</f>
        <v>1</v>
      </c>
      <c r="H1979" s="16" t="n">
        <f aca="false">IF(F1979&gt;=40,2_Girdiler!$I$21+(F1979-40)*(2_Girdiler!$I$21-2_Girdiler!$H$21)/(2_Girdiler!$I$20-2_Girdiler!$H$20),INDEX(2_Girdiler!$B$21:$I$21,G1979)+(F1979-INDEX(2_Girdiler!$B$20:$I$20,G1979))*(INDEX(2_Girdiler!$B$21:$I$21,G1979+1)-INDEX(2_Girdiler!$B$21:$I$21,G1979))/(INDEX(2_Girdiler!$B$20:$I$20,G1979+1)-INDEX(2_Girdiler!$B$20:$I$20,G1979)))</f>
        <v>7.82810222846073</v>
      </c>
      <c r="I1979" s="16" t="n">
        <f aca="false">H1979/2_Girdiler!$B$17</f>
        <v>3.13625890563331</v>
      </c>
      <c r="J1979" s="16" t="n">
        <f aca="false">D1979+I1979</f>
        <v>31.3834997095792</v>
      </c>
    </row>
    <row r="1980" customFormat="false" ht="15" hidden="false" customHeight="false" outlineLevel="0" collapsed="false">
      <c r="A1980" s="0" t="n">
        <v>1968</v>
      </c>
      <c r="B1980" s="7" t="n">
        <v>0.18976</v>
      </c>
      <c r="C1980" s="7" t="n">
        <v>0.366736</v>
      </c>
      <c r="D1980" s="16" t="n">
        <f aca="false">LOGINV(B1980,$B$7,$C$7)</f>
        <v>8.29760932092451</v>
      </c>
      <c r="E1980" s="16" t="n">
        <f aca="false">LOGINV(C1980,$B$8,$C$8)</f>
        <v>87.6568239475031</v>
      </c>
      <c r="F1980" s="16" t="n">
        <f aca="false">$B$5/100*E1980*2_Girdiler!$B$14*2_Girdiler!$B$15*2_Girdiler!$B$16</f>
        <v>2.20544569051918</v>
      </c>
      <c r="G1980" s="16" t="n">
        <f aca="false">MIN(MATCH(F1980,2_Girdiler!$B$20:$I$20,1),7)</f>
        <v>1</v>
      </c>
      <c r="H1980" s="16" t="n">
        <f aca="false">IF(F1980&gt;=40,2_Girdiler!$I$21+(F1980-40)*(2_Girdiler!$I$21-2_Girdiler!$H$21)/(2_Girdiler!$I$20-2_Girdiler!$H$20),INDEX(2_Girdiler!$B$21:$I$21,G1980)+(F1980-INDEX(2_Girdiler!$B$20:$I$20,G1980))*(INDEX(2_Girdiler!$B$21:$I$21,G1980+1)-INDEX(2_Girdiler!$B$21:$I$21,G1980))/(INDEX(2_Girdiler!$B$20:$I$20,G1980+1)-INDEX(2_Girdiler!$B$20:$I$20,G1980)))</f>
        <v>4.85198051914219</v>
      </c>
      <c r="I1980" s="16" t="n">
        <f aca="false">H1980/2_Girdiler!$B$17</f>
        <v>1.9439024515794</v>
      </c>
      <c r="J1980" s="16" t="n">
        <f aca="false">D1980+I1980</f>
        <v>10.2415117725039</v>
      </c>
    </row>
    <row r="1981" customFormat="false" ht="15" hidden="false" customHeight="false" outlineLevel="0" collapsed="false">
      <c r="A1981" s="0" t="n">
        <v>1969</v>
      </c>
      <c r="B1981" s="7" t="n">
        <v>0.58384</v>
      </c>
      <c r="C1981" s="7" t="n">
        <v>0.031996</v>
      </c>
      <c r="D1981" s="16" t="n">
        <f aca="false">LOGINV(B1981,$B$7,$C$7)</f>
        <v>15.2383708659167</v>
      </c>
      <c r="E1981" s="16" t="n">
        <f aca="false">LOGINV(C1981,$B$8,$C$8)</f>
        <v>33.0364349585345</v>
      </c>
      <c r="F1981" s="16" t="n">
        <f aca="false">$B$5/100*E1981*2_Girdiler!$B$14*2_Girdiler!$B$15*2_Girdiler!$B$16</f>
        <v>0.831196703556728</v>
      </c>
      <c r="G1981" s="16" t="n">
        <f aca="false">MIN(MATCH(F1981,2_Girdiler!$B$20:$I$20,1),7)</f>
        <v>1</v>
      </c>
      <c r="H1981" s="16" t="n">
        <f aca="false">IF(F1981&gt;=40,2_Girdiler!$I$21+(F1981-40)*(2_Girdiler!$I$21-2_Girdiler!$H$21)/(2_Girdiler!$I$20-2_Girdiler!$H$20),INDEX(2_Girdiler!$B$21:$I$21,G1981)+(F1981-INDEX(2_Girdiler!$B$20:$I$20,G1981))*(INDEX(2_Girdiler!$B$21:$I$21,G1981+1)-INDEX(2_Girdiler!$B$21:$I$21,G1981))/(INDEX(2_Girdiler!$B$20:$I$20,G1981+1)-INDEX(2_Girdiler!$B$20:$I$20,G1981)))</f>
        <v>1.8286327478248</v>
      </c>
      <c r="I1981" s="16" t="n">
        <f aca="false">H1981/2_Girdiler!$B$17</f>
        <v>0.732625299609296</v>
      </c>
      <c r="J1981" s="16" t="n">
        <f aca="false">D1981+I1981</f>
        <v>15.970996165526</v>
      </c>
    </row>
    <row r="1982" customFormat="false" ht="15" hidden="false" customHeight="false" outlineLevel="0" collapsed="false">
      <c r="A1982" s="0" t="n">
        <v>1970</v>
      </c>
      <c r="B1982" s="7" t="n">
        <v>0.287317</v>
      </c>
      <c r="C1982" s="7" t="n">
        <v>0.236669</v>
      </c>
      <c r="D1982" s="16" t="n">
        <f aca="false">LOGINV(B1982,$B$7,$C$7)</f>
        <v>9.90425908013822</v>
      </c>
      <c r="E1982" s="16" t="n">
        <f aca="false">LOGINV(C1982,$B$8,$C$8)</f>
        <v>68.742513376578</v>
      </c>
      <c r="F1982" s="16" t="n">
        <f aca="false">$B$5/100*E1982*2_Girdiler!$B$14*2_Girdiler!$B$15*2_Girdiler!$B$16</f>
        <v>1.7295616365547</v>
      </c>
      <c r="G1982" s="16" t="n">
        <f aca="false">MIN(MATCH(F1982,2_Girdiler!$B$20:$I$20,1),7)</f>
        <v>1</v>
      </c>
      <c r="H1982" s="16" t="n">
        <f aca="false">IF(F1982&gt;=40,2_Girdiler!$I$21+(F1982-40)*(2_Girdiler!$I$21-2_Girdiler!$H$21)/(2_Girdiler!$I$20-2_Girdiler!$H$20),INDEX(2_Girdiler!$B$21:$I$21,G1982)+(F1982-INDEX(2_Girdiler!$B$20:$I$20,G1982))*(INDEX(2_Girdiler!$B$21:$I$21,G1982+1)-INDEX(2_Girdiler!$B$21:$I$21,G1982))/(INDEX(2_Girdiler!$B$20:$I$20,G1982+1)-INDEX(2_Girdiler!$B$20:$I$20,G1982)))</f>
        <v>3.80503560042034</v>
      </c>
      <c r="I1982" s="16" t="n">
        <f aca="false">H1982/2_Girdiler!$B$17</f>
        <v>1.52445336555302</v>
      </c>
      <c r="J1982" s="16" t="n">
        <f aca="false">D1982+I1982</f>
        <v>11.4287124456912</v>
      </c>
    </row>
    <row r="1983" customFormat="false" ht="15" hidden="false" customHeight="false" outlineLevel="0" collapsed="false">
      <c r="A1983" s="0" t="n">
        <v>1971</v>
      </c>
      <c r="B1983" s="7" t="n">
        <v>0.046101</v>
      </c>
      <c r="C1983" s="7" t="n">
        <v>0.449816</v>
      </c>
      <c r="D1983" s="16" t="n">
        <f aca="false">LOGINV(B1983,$B$7,$C$7)</f>
        <v>5.29729882093546</v>
      </c>
      <c r="E1983" s="16" t="n">
        <f aca="false">LOGINV(C1983,$B$8,$C$8)</f>
        <v>100.666653893472</v>
      </c>
      <c r="F1983" s="16" t="n">
        <f aca="false">$B$5/100*E1983*2_Girdiler!$B$14*2_Girdiler!$B$15*2_Girdiler!$B$16</f>
        <v>2.53277301195976</v>
      </c>
      <c r="G1983" s="16" t="n">
        <f aca="false">MIN(MATCH(F1983,2_Girdiler!$B$20:$I$20,1),7)</f>
        <v>1</v>
      </c>
      <c r="H1983" s="16" t="n">
        <f aca="false">IF(F1983&gt;=40,2_Girdiler!$I$21+(F1983-40)*(2_Girdiler!$I$21-2_Girdiler!$H$21)/(2_Girdiler!$I$20-2_Girdiler!$H$20),INDEX(2_Girdiler!$B$21:$I$21,G1983)+(F1983-INDEX(2_Girdiler!$B$20:$I$20,G1983))*(INDEX(2_Girdiler!$B$21:$I$21,G1983+1)-INDEX(2_Girdiler!$B$21:$I$21,G1983))/(INDEX(2_Girdiler!$B$20:$I$20,G1983+1)-INDEX(2_Girdiler!$B$20:$I$20,G1983)))</f>
        <v>5.57210062631147</v>
      </c>
      <c r="I1983" s="16" t="n">
        <f aca="false">H1983/2_Girdiler!$B$17</f>
        <v>2.23241210990043</v>
      </c>
      <c r="J1983" s="16" t="n">
        <f aca="false">D1983+I1983</f>
        <v>7.52971093083589</v>
      </c>
    </row>
    <row r="1984" customFormat="false" ht="15" hidden="false" customHeight="false" outlineLevel="0" collapsed="false">
      <c r="A1984" s="0" t="n">
        <v>1972</v>
      </c>
      <c r="B1984" s="7" t="n">
        <v>0.878876</v>
      </c>
      <c r="C1984" s="7" t="n">
        <v>0.385819</v>
      </c>
      <c r="D1984" s="16" t="n">
        <f aca="false">LOGINV(B1984,$B$7,$C$7)</f>
        <v>25.9875079996917</v>
      </c>
      <c r="E1984" s="16" t="n">
        <f aca="false">LOGINV(C1984,$B$8,$C$8)</f>
        <v>90.5483258353852</v>
      </c>
      <c r="F1984" s="16" t="n">
        <f aca="false">$B$5/100*E1984*2_Girdiler!$B$14*2_Girdiler!$B$15*2_Girdiler!$B$16</f>
        <v>2.27819587801829</v>
      </c>
      <c r="G1984" s="16" t="n">
        <f aca="false">MIN(MATCH(F1984,2_Girdiler!$B$20:$I$20,1),7)</f>
        <v>1</v>
      </c>
      <c r="H1984" s="16" t="n">
        <f aca="false">IF(F1984&gt;=40,2_Girdiler!$I$21+(F1984-40)*(2_Girdiler!$I$21-2_Girdiler!$H$21)/(2_Girdiler!$I$20-2_Girdiler!$H$20),INDEX(2_Girdiler!$B$21:$I$21,G1984)+(F1984-INDEX(2_Girdiler!$B$20:$I$20,G1984))*(INDEX(2_Girdiler!$B$21:$I$21,G1984+1)-INDEX(2_Girdiler!$B$21:$I$21,G1984))/(INDEX(2_Girdiler!$B$20:$I$20,G1984+1)-INDEX(2_Girdiler!$B$20:$I$20,G1984)))</f>
        <v>5.01203093164024</v>
      </c>
      <c r="I1984" s="16" t="n">
        <f aca="false">H1984/2_Girdiler!$B$17</f>
        <v>2.00802521299689</v>
      </c>
      <c r="J1984" s="16" t="n">
        <f aca="false">D1984+I1984</f>
        <v>27.9955332126886</v>
      </c>
    </row>
    <row r="1985" customFormat="false" ht="15" hidden="false" customHeight="false" outlineLevel="0" collapsed="false">
      <c r="A1985" s="0" t="n">
        <v>1973</v>
      </c>
      <c r="B1985" s="7" t="n">
        <v>0.78799</v>
      </c>
      <c r="C1985" s="7" t="n">
        <v>0.693643</v>
      </c>
      <c r="D1985" s="16" t="n">
        <f aca="false">LOGINV(B1985,$B$7,$C$7)</f>
        <v>21.1454043293847</v>
      </c>
      <c r="E1985" s="16" t="n">
        <f aca="false">LOGINV(C1985,$B$8,$C$8)</f>
        <v>151.408767692898</v>
      </c>
      <c r="F1985" s="16" t="n">
        <f aca="false">$B$5/100*E1985*2_Girdiler!$B$14*2_Girdiler!$B$15*2_Girdiler!$B$16</f>
        <v>3.80944459515332</v>
      </c>
      <c r="G1985" s="16" t="n">
        <f aca="false">MIN(MATCH(F1985,2_Girdiler!$B$20:$I$20,1),7)</f>
        <v>1</v>
      </c>
      <c r="H1985" s="16" t="n">
        <f aca="false">IF(F1985&gt;=40,2_Girdiler!$I$21+(F1985-40)*(2_Girdiler!$I$21-2_Girdiler!$H$21)/(2_Girdiler!$I$20-2_Girdiler!$H$20),INDEX(2_Girdiler!$B$21:$I$21,G1985)+(F1985-INDEX(2_Girdiler!$B$20:$I$20,G1985))*(INDEX(2_Girdiler!$B$21:$I$21,G1985+1)-INDEX(2_Girdiler!$B$21:$I$21,G1985))/(INDEX(2_Girdiler!$B$20:$I$20,G1985+1)-INDEX(2_Girdiler!$B$20:$I$20,G1985)))</f>
        <v>8.38077810933731</v>
      </c>
      <c r="I1985" s="16" t="n">
        <f aca="false">H1985/2_Girdiler!$B$17</f>
        <v>3.35768353739476</v>
      </c>
      <c r="J1985" s="16" t="n">
        <f aca="false">D1985+I1985</f>
        <v>24.5030878667795</v>
      </c>
    </row>
    <row r="1986" customFormat="false" ht="15" hidden="false" customHeight="false" outlineLevel="0" collapsed="false">
      <c r="A1986" s="0" t="n">
        <v>1974</v>
      </c>
      <c r="B1986" s="7" t="n">
        <v>0.564974</v>
      </c>
      <c r="C1986" s="7" t="n">
        <v>0.427641</v>
      </c>
      <c r="D1986" s="16" t="n">
        <f aca="false">LOGINV(B1986,$B$7,$C$7)</f>
        <v>14.8349580148874</v>
      </c>
      <c r="E1986" s="16" t="n">
        <f aca="false">LOGINV(C1986,$B$8,$C$8)</f>
        <v>97.0766356647562</v>
      </c>
      <c r="F1986" s="16" t="n">
        <f aca="false">$B$5/100*E1986*2_Girdiler!$B$14*2_Girdiler!$B$15*2_Girdiler!$B$16</f>
        <v>2.44244815332527</v>
      </c>
      <c r="G1986" s="16" t="n">
        <f aca="false">MIN(MATCH(F1986,2_Girdiler!$B$20:$I$20,1),7)</f>
        <v>1</v>
      </c>
      <c r="H1986" s="16" t="n">
        <f aca="false">IF(F1986&gt;=40,2_Girdiler!$I$21+(F1986-40)*(2_Girdiler!$I$21-2_Girdiler!$H$21)/(2_Girdiler!$I$20-2_Girdiler!$H$20),INDEX(2_Girdiler!$B$21:$I$21,G1986)+(F1986-INDEX(2_Girdiler!$B$20:$I$20,G1986))*(INDEX(2_Girdiler!$B$21:$I$21,G1986+1)-INDEX(2_Girdiler!$B$21:$I$21,G1986))/(INDEX(2_Girdiler!$B$20:$I$20,G1986+1)-INDEX(2_Girdiler!$B$20:$I$20,G1986)))</f>
        <v>5.37338593731559</v>
      </c>
      <c r="I1986" s="16" t="n">
        <f aca="false">H1986/2_Girdiler!$B$17</f>
        <v>2.15279885309118</v>
      </c>
      <c r="J1986" s="16" t="n">
        <f aca="false">D1986+I1986</f>
        <v>16.9877568679786</v>
      </c>
    </row>
    <row r="1987" customFormat="false" ht="15" hidden="false" customHeight="false" outlineLevel="0" collapsed="false">
      <c r="A1987" s="0" t="n">
        <v>1975</v>
      </c>
      <c r="B1987" s="7" t="n">
        <v>0.312718</v>
      </c>
      <c r="C1987" s="7" t="n">
        <v>0.795132</v>
      </c>
      <c r="D1987" s="16" t="n">
        <f aca="false">LOGINV(B1987,$B$7,$C$7)</f>
        <v>10.3160322155837</v>
      </c>
      <c r="E1987" s="16" t="n">
        <f aca="false">LOGINV(C1987,$B$8,$C$8)</f>
        <v>185.926671235339</v>
      </c>
      <c r="F1987" s="16" t="n">
        <f aca="false">$B$5/100*E1987*2_Girdiler!$B$14*2_Girdiler!$B$15*2_Girdiler!$B$16</f>
        <v>4.67791504828112</v>
      </c>
      <c r="G1987" s="16" t="n">
        <f aca="false">MIN(MATCH(F1987,2_Girdiler!$B$20:$I$20,1),7)</f>
        <v>1</v>
      </c>
      <c r="H1987" s="16" t="n">
        <f aca="false">IF(F1987&gt;=40,2_Girdiler!$I$21+(F1987-40)*(2_Girdiler!$I$21-2_Girdiler!$H$21)/(2_Girdiler!$I$20-2_Girdiler!$H$20),INDEX(2_Girdiler!$B$21:$I$21,G1987)+(F1987-INDEX(2_Girdiler!$B$20:$I$20,G1987))*(INDEX(2_Girdiler!$B$21:$I$21,G1987+1)-INDEX(2_Girdiler!$B$21:$I$21,G1987))/(INDEX(2_Girdiler!$B$20:$I$20,G1987+1)-INDEX(2_Girdiler!$B$20:$I$20,G1987)))</f>
        <v>10.2914131062185</v>
      </c>
      <c r="I1987" s="16" t="n">
        <f aca="false">H1987/2_Girdiler!$B$17</f>
        <v>4.12316230217086</v>
      </c>
      <c r="J1987" s="16" t="n">
        <f aca="false">D1987+I1987</f>
        <v>14.4391945177546</v>
      </c>
    </row>
    <row r="1988" customFormat="false" ht="15" hidden="false" customHeight="false" outlineLevel="0" collapsed="false">
      <c r="A1988" s="0" t="n">
        <v>1976</v>
      </c>
      <c r="B1988" s="7" t="n">
        <v>0.286299</v>
      </c>
      <c r="C1988" s="7" t="n">
        <v>0.03119</v>
      </c>
      <c r="D1988" s="16" t="n">
        <f aca="false">LOGINV(B1988,$B$7,$C$7)</f>
        <v>9.88776876071819</v>
      </c>
      <c r="E1988" s="16" t="n">
        <f aca="false">LOGINV(C1988,$B$8,$C$8)</f>
        <v>32.7952921419446</v>
      </c>
      <c r="F1988" s="16" t="n">
        <f aca="false">$B$5/100*E1988*2_Girdiler!$B$14*2_Girdiler!$B$15*2_Girdiler!$B$16</f>
        <v>0.825129550291326</v>
      </c>
      <c r="G1988" s="16" t="n">
        <f aca="false">MIN(MATCH(F1988,2_Girdiler!$B$20:$I$20,1),7)</f>
        <v>1</v>
      </c>
      <c r="H1988" s="16" t="n">
        <f aca="false">IF(F1988&gt;=40,2_Girdiler!$I$21+(F1988-40)*(2_Girdiler!$I$21-2_Girdiler!$H$21)/(2_Girdiler!$I$20-2_Girdiler!$H$20),INDEX(2_Girdiler!$B$21:$I$21,G1988)+(F1988-INDEX(2_Girdiler!$B$20:$I$20,G1988))*(INDEX(2_Girdiler!$B$21:$I$21,G1988+1)-INDEX(2_Girdiler!$B$21:$I$21,G1988))/(INDEX(2_Girdiler!$B$20:$I$20,G1988+1)-INDEX(2_Girdiler!$B$20:$I$20,G1988)))</f>
        <v>1.81528501064092</v>
      </c>
      <c r="I1988" s="16" t="n">
        <f aca="false">H1988/2_Girdiler!$B$17</f>
        <v>0.727277648493957</v>
      </c>
      <c r="J1988" s="16" t="n">
        <f aca="false">D1988+I1988</f>
        <v>10.6150464092121</v>
      </c>
    </row>
    <row r="1989" customFormat="false" ht="15" hidden="false" customHeight="false" outlineLevel="0" collapsed="false">
      <c r="A1989" s="0" t="n">
        <v>1977</v>
      </c>
      <c r="B1989" s="7" t="n">
        <v>0.624065</v>
      </c>
      <c r="C1989" s="7" t="n">
        <v>0.992021</v>
      </c>
      <c r="D1989" s="16" t="n">
        <f aca="false">LOGINV(B1989,$B$7,$C$7)</f>
        <v>16.1518680491699</v>
      </c>
      <c r="E1989" s="16" t="n">
        <f aca="false">LOGINV(C1989,$B$8,$C$8)</f>
        <v>517.393219020665</v>
      </c>
      <c r="F1989" s="16" t="n">
        <f aca="false">$B$5/100*E1989*2_Girdiler!$B$14*2_Girdiler!$B$15*2_Girdiler!$B$16</f>
        <v>13.0176133905599</v>
      </c>
      <c r="G1989" s="16" t="n">
        <f aca="false">MIN(MATCH(F1989,2_Girdiler!$B$20:$I$20,1),7)</f>
        <v>3</v>
      </c>
      <c r="H1989" s="16" t="n">
        <f aca="false">IF(F1989&gt;=40,2_Girdiler!$I$21+(F1989-40)*(2_Girdiler!$I$21-2_Girdiler!$H$21)/(2_Girdiler!$I$20-2_Girdiler!$H$20),INDEX(2_Girdiler!$B$21:$I$21,G1989)+(F1989-INDEX(2_Girdiler!$B$20:$I$20,G1989))*(INDEX(2_Girdiler!$B$21:$I$21,G1989+1)-INDEX(2_Girdiler!$B$21:$I$21,G1989))/(INDEX(2_Girdiler!$B$20:$I$20,G1989+1)-INDEX(2_Girdiler!$B$20:$I$20,G1989)))</f>
        <v>21.7158520515039</v>
      </c>
      <c r="I1989" s="16" t="n">
        <f aca="false">H1989/2_Girdiler!$B$17</f>
        <v>8.70026123858331</v>
      </c>
      <c r="J1989" s="16" t="n">
        <f aca="false">D1989+I1989</f>
        <v>24.8521292877532</v>
      </c>
    </row>
    <row r="1990" customFormat="false" ht="15" hidden="false" customHeight="false" outlineLevel="0" collapsed="false">
      <c r="A1990" s="0" t="n">
        <v>1978</v>
      </c>
      <c r="B1990" s="7" t="n">
        <v>0.72574</v>
      </c>
      <c r="C1990" s="7" t="n">
        <v>0.44965</v>
      </c>
      <c r="D1990" s="16" t="n">
        <f aca="false">LOGINV(B1990,$B$7,$C$7)</f>
        <v>18.9201688465053</v>
      </c>
      <c r="E1990" s="16" t="n">
        <f aca="false">LOGINV(C1990,$B$8,$C$8)</f>
        <v>100.639402611256</v>
      </c>
      <c r="F1990" s="16" t="n">
        <f aca="false">$B$5/100*E1990*2_Girdiler!$B$14*2_Girdiler!$B$15*2_Girdiler!$B$16</f>
        <v>2.5320873696992</v>
      </c>
      <c r="G1990" s="16" t="n">
        <f aca="false">MIN(MATCH(F1990,2_Girdiler!$B$20:$I$20,1),7)</f>
        <v>1</v>
      </c>
      <c r="H1990" s="16" t="n">
        <f aca="false">IF(F1990&gt;=40,2_Girdiler!$I$21+(F1990-40)*(2_Girdiler!$I$21-2_Girdiler!$H$21)/(2_Girdiler!$I$20-2_Girdiler!$H$20),INDEX(2_Girdiler!$B$21:$I$21,G1990)+(F1990-INDEX(2_Girdiler!$B$20:$I$20,G1990))*(INDEX(2_Girdiler!$B$21:$I$21,G1990+1)-INDEX(2_Girdiler!$B$21:$I$21,G1990))/(INDEX(2_Girdiler!$B$20:$I$20,G1990+1)-INDEX(2_Girdiler!$B$20:$I$20,G1990)))</f>
        <v>5.57059221333825</v>
      </c>
      <c r="I1990" s="16" t="n">
        <f aca="false">H1990/2_Girdiler!$B$17</f>
        <v>2.23180777777975</v>
      </c>
      <c r="J1990" s="16" t="n">
        <f aca="false">D1990+I1990</f>
        <v>21.151976624285</v>
      </c>
    </row>
    <row r="1991" customFormat="false" ht="15" hidden="false" customHeight="false" outlineLevel="0" collapsed="false">
      <c r="A1991" s="0" t="n">
        <v>1979</v>
      </c>
      <c r="B1991" s="7" t="n">
        <v>0.860259</v>
      </c>
      <c r="C1991" s="7" t="n">
        <v>0.86377</v>
      </c>
      <c r="D1991" s="16" t="n">
        <f aca="false">LOGINV(B1991,$B$7,$C$7)</f>
        <v>24.7448905129347</v>
      </c>
      <c r="E1991" s="16" t="n">
        <f aca="false">LOGINV(C1991,$B$8,$C$8)</f>
        <v>221.763273481893</v>
      </c>
      <c r="F1991" s="16" t="n">
        <f aca="false">$B$5/100*E1991*2_Girdiler!$B$14*2_Girdiler!$B$15*2_Girdiler!$B$16</f>
        <v>5.57956396080443</v>
      </c>
      <c r="G1991" s="16" t="n">
        <f aca="false">MIN(MATCH(F1991,2_Girdiler!$B$20:$I$20,1),7)</f>
        <v>2</v>
      </c>
      <c r="H1991" s="16" t="n">
        <f aca="false">IF(F1991&gt;=40,2_Girdiler!$I$21+(F1991-40)*(2_Girdiler!$I$21-2_Girdiler!$H$21)/(2_Girdiler!$I$20-2_Girdiler!$H$20),INDEX(2_Girdiler!$B$21:$I$21,G1991)+(F1991-INDEX(2_Girdiler!$B$20:$I$20,G1991))*(INDEX(2_Girdiler!$B$21:$I$21,G1991+1)-INDEX(2_Girdiler!$B$21:$I$21,G1991))/(INDEX(2_Girdiler!$B$20:$I$20,G1991+1)-INDEX(2_Girdiler!$B$20:$I$20,G1991)))</f>
        <v>11.9273023372871</v>
      </c>
      <c r="I1991" s="16" t="n">
        <f aca="false">H1991/2_Girdiler!$B$17</f>
        <v>4.7785666415413</v>
      </c>
      <c r="J1991" s="16" t="n">
        <f aca="false">D1991+I1991</f>
        <v>29.5234571544761</v>
      </c>
    </row>
    <row r="1992" customFormat="false" ht="15" hidden="false" customHeight="false" outlineLevel="0" collapsed="false">
      <c r="A1992" s="0" t="n">
        <v>1980</v>
      </c>
      <c r="B1992" s="7" t="n">
        <v>0.507268</v>
      </c>
      <c r="C1992" s="7" t="n">
        <v>0.363841</v>
      </c>
      <c r="D1992" s="16" t="n">
        <f aca="false">LOGINV(B1992,$B$7,$C$7)</f>
        <v>13.6802798951041</v>
      </c>
      <c r="E1992" s="16" t="n">
        <f aca="false">LOGINV(C1992,$B$8,$C$8)</f>
        <v>87.2222208577888</v>
      </c>
      <c r="F1992" s="16" t="n">
        <f aca="false">$B$5/100*E1992*2_Girdiler!$B$14*2_Girdiler!$B$15*2_Girdiler!$B$16</f>
        <v>2.19451107678197</v>
      </c>
      <c r="G1992" s="16" t="n">
        <f aca="false">MIN(MATCH(F1992,2_Girdiler!$B$20:$I$20,1),7)</f>
        <v>1</v>
      </c>
      <c r="H1992" s="16" t="n">
        <f aca="false">IF(F1992&gt;=40,2_Girdiler!$I$21+(F1992-40)*(2_Girdiler!$I$21-2_Girdiler!$H$21)/(2_Girdiler!$I$20-2_Girdiler!$H$20),INDEX(2_Girdiler!$B$21:$I$21,G1992)+(F1992-INDEX(2_Girdiler!$B$20:$I$20,G1992))*(INDEX(2_Girdiler!$B$21:$I$21,G1992+1)-INDEX(2_Girdiler!$B$21:$I$21,G1992))/(INDEX(2_Girdiler!$B$20:$I$20,G1992+1)-INDEX(2_Girdiler!$B$20:$I$20,G1992)))</f>
        <v>4.82792436892032</v>
      </c>
      <c r="I1992" s="16" t="n">
        <f aca="false">H1992/2_Girdiler!$B$17</f>
        <v>1.93426457088154</v>
      </c>
      <c r="J1992" s="16" t="n">
        <f aca="false">D1992+I1992</f>
        <v>15.6145444659856</v>
      </c>
    </row>
    <row r="1993" customFormat="false" ht="15" hidden="false" customHeight="false" outlineLevel="0" collapsed="false">
      <c r="A1993" s="0" t="n">
        <v>1981</v>
      </c>
      <c r="B1993" s="7" t="n">
        <v>0.194715</v>
      </c>
      <c r="C1993" s="7" t="n">
        <v>0.729247</v>
      </c>
      <c r="D1993" s="16" t="n">
        <f aca="false">LOGINV(B1993,$B$7,$C$7)</f>
        <v>8.38188509787518</v>
      </c>
      <c r="E1993" s="16" t="n">
        <f aca="false">LOGINV(C1993,$B$8,$C$8)</f>
        <v>161.956996427624</v>
      </c>
      <c r="F1993" s="16" t="n">
        <f aca="false">$B$5/100*E1993*2_Girdiler!$B$14*2_Girdiler!$B$15*2_Girdiler!$B$16</f>
        <v>4.07483803011903</v>
      </c>
      <c r="G1993" s="16" t="n">
        <f aca="false">MIN(MATCH(F1993,2_Girdiler!$B$20:$I$20,1),7)</f>
        <v>1</v>
      </c>
      <c r="H1993" s="16" t="n">
        <f aca="false">IF(F1993&gt;=40,2_Girdiler!$I$21+(F1993-40)*(2_Girdiler!$I$21-2_Girdiler!$H$21)/(2_Girdiler!$I$20-2_Girdiler!$H$20),INDEX(2_Girdiler!$B$21:$I$21,G1993)+(F1993-INDEX(2_Girdiler!$B$20:$I$20,G1993))*(INDEX(2_Girdiler!$B$21:$I$21,G1993+1)-INDEX(2_Girdiler!$B$21:$I$21,G1993))/(INDEX(2_Girdiler!$B$20:$I$20,G1993+1)-INDEX(2_Girdiler!$B$20:$I$20,G1993)))</f>
        <v>8.96464366626186</v>
      </c>
      <c r="I1993" s="16" t="n">
        <f aca="false">H1993/2_Girdiler!$B$17</f>
        <v>3.59160403295747</v>
      </c>
      <c r="J1993" s="16" t="n">
        <f aca="false">D1993+I1993</f>
        <v>11.9734891308327</v>
      </c>
    </row>
    <row r="1994" customFormat="false" ht="15" hidden="false" customHeight="false" outlineLevel="0" collapsed="false">
      <c r="A1994" s="0" t="n">
        <v>1982</v>
      </c>
      <c r="B1994" s="7" t="n">
        <v>0.162378</v>
      </c>
      <c r="C1994" s="7" t="n">
        <v>0.25912</v>
      </c>
      <c r="D1994" s="16" t="n">
        <f aca="false">LOGINV(B1994,$B$7,$C$7)</f>
        <v>7.82176857575417</v>
      </c>
      <c r="E1994" s="16" t="n">
        <f aca="false">LOGINV(C1994,$B$8,$C$8)</f>
        <v>71.9662219023475</v>
      </c>
      <c r="F1994" s="16" t="n">
        <f aca="false">$B$5/100*E1994*2_Girdiler!$B$14*2_Girdiler!$B$15*2_Girdiler!$B$16</f>
        <v>1.81067014306306</v>
      </c>
      <c r="G1994" s="16" t="n">
        <f aca="false">MIN(MATCH(F1994,2_Girdiler!$B$20:$I$20,1),7)</f>
        <v>1</v>
      </c>
      <c r="H1994" s="16" t="n">
        <f aca="false">IF(F1994&gt;=40,2_Girdiler!$I$21+(F1994-40)*(2_Girdiler!$I$21-2_Girdiler!$H$21)/(2_Girdiler!$I$20-2_Girdiler!$H$20),INDEX(2_Girdiler!$B$21:$I$21,G1994)+(F1994-INDEX(2_Girdiler!$B$20:$I$20,G1994))*(INDEX(2_Girdiler!$B$21:$I$21,G1994+1)-INDEX(2_Girdiler!$B$21:$I$21,G1994))/(INDEX(2_Girdiler!$B$20:$I$20,G1994+1)-INDEX(2_Girdiler!$B$20:$I$20,G1994)))</f>
        <v>3.98347431473874</v>
      </c>
      <c r="I1994" s="16" t="n">
        <f aca="false">H1994/2_Girdiler!$B$17</f>
        <v>1.59594323507161</v>
      </c>
      <c r="J1994" s="16" t="n">
        <f aca="false">D1994+I1994</f>
        <v>9.41771181082578</v>
      </c>
    </row>
    <row r="1995" customFormat="false" ht="15" hidden="false" customHeight="false" outlineLevel="0" collapsed="false">
      <c r="A1995" s="0" t="n">
        <v>1983</v>
      </c>
      <c r="B1995" s="7" t="n">
        <v>0.617382</v>
      </c>
      <c r="C1995" s="7" t="n">
        <v>0.620101</v>
      </c>
      <c r="D1995" s="16" t="n">
        <f aca="false">LOGINV(B1995,$B$7,$C$7)</f>
        <v>15.9945239082035</v>
      </c>
      <c r="E1995" s="16" t="n">
        <f aca="false">LOGINV(C1995,$B$8,$C$8)</f>
        <v>133.031795310848</v>
      </c>
      <c r="F1995" s="16" t="n">
        <f aca="false">$B$5/100*E1995*2_Girdiler!$B$14*2_Girdiler!$B$15*2_Girdiler!$B$16</f>
        <v>3.34707997002094</v>
      </c>
      <c r="G1995" s="16" t="n">
        <f aca="false">MIN(MATCH(F1995,2_Girdiler!$B$20:$I$20,1),7)</f>
        <v>1</v>
      </c>
      <c r="H1995" s="16" t="n">
        <f aca="false">IF(F1995&gt;=40,2_Girdiler!$I$21+(F1995-40)*(2_Girdiler!$I$21-2_Girdiler!$H$21)/(2_Girdiler!$I$20-2_Girdiler!$H$20),INDEX(2_Girdiler!$B$21:$I$21,G1995)+(F1995-INDEX(2_Girdiler!$B$20:$I$20,G1995))*(INDEX(2_Girdiler!$B$21:$I$21,G1995+1)-INDEX(2_Girdiler!$B$21:$I$21,G1995))/(INDEX(2_Girdiler!$B$20:$I$20,G1995+1)-INDEX(2_Girdiler!$B$20:$I$20,G1995)))</f>
        <v>7.36357593404607</v>
      </c>
      <c r="I1995" s="16" t="n">
        <f aca="false">H1995/2_Girdiler!$B$17</f>
        <v>2.95015061460179</v>
      </c>
      <c r="J1995" s="16" t="n">
        <f aca="false">D1995+I1995</f>
        <v>18.9446745228052</v>
      </c>
    </row>
    <row r="1996" customFormat="false" ht="15" hidden="false" customHeight="false" outlineLevel="0" collapsed="false">
      <c r="A1996" s="0" t="n">
        <v>1984</v>
      </c>
      <c r="B1996" s="7" t="n">
        <v>0.99276</v>
      </c>
      <c r="C1996" s="7" t="n">
        <v>0.098663</v>
      </c>
      <c r="D1996" s="16" t="n">
        <f aca="false">LOGINV(B1996,$B$7,$C$7)</f>
        <v>52.9165093414897</v>
      </c>
      <c r="E1996" s="16" t="n">
        <f aca="false">LOGINV(C1996,$B$8,$C$8)</f>
        <v>47.5150138916198</v>
      </c>
      <c r="F1996" s="16" t="n">
        <f aca="false">$B$5/100*E1996*2_Girdiler!$B$14*2_Girdiler!$B$15*2_Girdiler!$B$16</f>
        <v>1.19547774951315</v>
      </c>
      <c r="G1996" s="16" t="n">
        <f aca="false">MIN(MATCH(F1996,2_Girdiler!$B$20:$I$20,1),7)</f>
        <v>1</v>
      </c>
      <c r="H1996" s="16" t="n">
        <f aca="false">IF(F1996&gt;=40,2_Girdiler!$I$21+(F1996-40)*(2_Girdiler!$I$21-2_Girdiler!$H$21)/(2_Girdiler!$I$20-2_Girdiler!$H$20),INDEX(2_Girdiler!$B$21:$I$21,G1996)+(F1996-INDEX(2_Girdiler!$B$20:$I$20,G1996))*(INDEX(2_Girdiler!$B$21:$I$21,G1996+1)-INDEX(2_Girdiler!$B$21:$I$21,G1996))/(INDEX(2_Girdiler!$B$20:$I$20,G1996+1)-INDEX(2_Girdiler!$B$20:$I$20,G1996)))</f>
        <v>2.63005104892894</v>
      </c>
      <c r="I1996" s="16" t="n">
        <f aca="false">H1996/2_Girdiler!$B$17</f>
        <v>1.05370634973115</v>
      </c>
      <c r="J1996" s="16" t="n">
        <f aca="false">D1996+I1996</f>
        <v>53.9702156912208</v>
      </c>
    </row>
    <row r="1997" customFormat="false" ht="15" hidden="false" customHeight="false" outlineLevel="0" collapsed="false">
      <c r="A1997" s="0" t="n">
        <v>1985</v>
      </c>
      <c r="B1997" s="7" t="n">
        <v>0.630731</v>
      </c>
      <c r="C1997" s="7" t="n">
        <v>0.634243</v>
      </c>
      <c r="D1997" s="16" t="n">
        <f aca="false">LOGINV(B1997,$B$7,$C$7)</f>
        <v>16.3112420777916</v>
      </c>
      <c r="E1997" s="16" t="n">
        <f aca="false">LOGINV(C1997,$B$8,$C$8)</f>
        <v>136.279517197637</v>
      </c>
      <c r="F1997" s="16" t="n">
        <f aca="false">$B$5/100*E1997*2_Girdiler!$B$14*2_Girdiler!$B$15*2_Girdiler!$B$16</f>
        <v>3.42879265269255</v>
      </c>
      <c r="G1997" s="16" t="n">
        <f aca="false">MIN(MATCH(F1997,2_Girdiler!$B$20:$I$20,1),7)</f>
        <v>1</v>
      </c>
      <c r="H1997" s="16" t="n">
        <f aca="false">IF(F1997&gt;=40,2_Girdiler!$I$21+(F1997-40)*(2_Girdiler!$I$21-2_Girdiler!$H$21)/(2_Girdiler!$I$20-2_Girdiler!$H$20),INDEX(2_Girdiler!$B$21:$I$21,G1997)+(F1997-INDEX(2_Girdiler!$B$20:$I$20,G1997))*(INDEX(2_Girdiler!$B$21:$I$21,G1997+1)-INDEX(2_Girdiler!$B$21:$I$21,G1997))/(INDEX(2_Girdiler!$B$20:$I$20,G1997+1)-INDEX(2_Girdiler!$B$20:$I$20,G1997)))</f>
        <v>7.54334383592361</v>
      </c>
      <c r="I1997" s="16" t="n">
        <f aca="false">H1997/2_Girdiler!$B$17</f>
        <v>3.02217301118735</v>
      </c>
      <c r="J1997" s="16" t="n">
        <f aca="false">D1997+I1997</f>
        <v>19.333415088979</v>
      </c>
    </row>
    <row r="1998" customFormat="false" ht="15" hidden="false" customHeight="false" outlineLevel="0" collapsed="false">
      <c r="A1998" s="0" t="n">
        <v>1986</v>
      </c>
      <c r="B1998" s="7" t="n">
        <v>0.492236</v>
      </c>
      <c r="C1998" s="7" t="n">
        <v>0.592999</v>
      </c>
      <c r="D1998" s="16" t="n">
        <f aca="false">LOGINV(B1998,$B$7,$C$7)</f>
        <v>13.3959375926667</v>
      </c>
      <c r="E1998" s="16" t="n">
        <f aca="false">LOGINV(C1998,$B$8,$C$8)</f>
        <v>127.11516912921</v>
      </c>
      <c r="F1998" s="16" t="n">
        <f aca="false">$B$5/100*E1998*2_Girdiler!$B$14*2_Girdiler!$B$15*2_Girdiler!$B$16</f>
        <v>3.19821765529093</v>
      </c>
      <c r="G1998" s="16" t="n">
        <f aca="false">MIN(MATCH(F1998,2_Girdiler!$B$20:$I$20,1),7)</f>
        <v>1</v>
      </c>
      <c r="H1998" s="16" t="n">
        <f aca="false">IF(F1998&gt;=40,2_Girdiler!$I$21+(F1998-40)*(2_Girdiler!$I$21-2_Girdiler!$H$21)/(2_Girdiler!$I$20-2_Girdiler!$H$20),INDEX(2_Girdiler!$B$21:$I$21,G1998)+(F1998-INDEX(2_Girdiler!$B$20:$I$20,G1998))*(INDEX(2_Girdiler!$B$21:$I$21,G1998+1)-INDEX(2_Girdiler!$B$21:$I$21,G1998))/(INDEX(2_Girdiler!$B$20:$I$20,G1998+1)-INDEX(2_Girdiler!$B$20:$I$20,G1998)))</f>
        <v>7.03607884164005</v>
      </c>
      <c r="I1998" s="16" t="n">
        <f aca="false">H1998/2_Girdiler!$B$17</f>
        <v>2.81894184360579</v>
      </c>
      <c r="J1998" s="16" t="n">
        <f aca="false">D1998+I1998</f>
        <v>16.2148794362725</v>
      </c>
    </row>
    <row r="1999" customFormat="false" ht="15" hidden="false" customHeight="false" outlineLevel="0" collapsed="false">
      <c r="A1999" s="0" t="n">
        <v>1987</v>
      </c>
      <c r="B1999" s="7" t="n">
        <v>0.661068</v>
      </c>
      <c r="C1999" s="7" t="n">
        <v>0.954589</v>
      </c>
      <c r="D1999" s="16" t="n">
        <f aca="false">LOGINV(B1999,$B$7,$C$7)</f>
        <v>17.0701720879408</v>
      </c>
      <c r="E1999" s="16" t="n">
        <f aca="false">LOGINV(C1999,$B$8,$C$8)</f>
        <v>325.323342854204</v>
      </c>
      <c r="F1999" s="16" t="n">
        <f aca="false">$B$5/100*E1999*2_Girdiler!$B$14*2_Girdiler!$B$15*2_Girdiler!$B$16</f>
        <v>8.18513530621176</v>
      </c>
      <c r="G1999" s="16" t="n">
        <f aca="false">MIN(MATCH(F1999,2_Girdiler!$B$20:$I$20,1),7)</f>
        <v>2</v>
      </c>
      <c r="H1999" s="16" t="n">
        <f aca="false">IF(F1999&gt;=40,2_Girdiler!$I$21+(F1999-40)*(2_Girdiler!$I$21-2_Girdiler!$H$21)/(2_Girdiler!$I$20-2_Girdiler!$H$20),INDEX(2_Girdiler!$B$21:$I$21,G1999)+(F1999-INDEX(2_Girdiler!$B$20:$I$20,G1999))*(INDEX(2_Girdiler!$B$21:$I$21,G1999+1)-INDEX(2_Girdiler!$B$21:$I$21,G1999))/(INDEX(2_Girdiler!$B$20:$I$20,G1999+1)-INDEX(2_Girdiler!$B$20:$I$20,G1999)))</f>
        <v>16.0962164899388</v>
      </c>
      <c r="I1999" s="16" t="n">
        <f aca="false">H1999/2_Girdiler!$B$17</f>
        <v>6.44880468346908</v>
      </c>
      <c r="J1999" s="16" t="n">
        <f aca="false">D1999+I1999</f>
        <v>23.5189767714099</v>
      </c>
    </row>
    <row r="2000" customFormat="false" ht="15" hidden="false" customHeight="false" outlineLevel="0" collapsed="false">
      <c r="A2000" s="0" t="n">
        <v>1988</v>
      </c>
      <c r="B2000" s="7" t="n">
        <v>0.403113</v>
      </c>
      <c r="C2000" s="7" t="n">
        <v>0.318318</v>
      </c>
      <c r="D2000" s="16" t="n">
        <f aca="false">LOGINV(B2000,$B$7,$C$7)</f>
        <v>11.8114702051424</v>
      </c>
      <c r="E2000" s="16" t="n">
        <f aca="false">LOGINV(C2000,$B$8,$C$8)</f>
        <v>80.5026493562707</v>
      </c>
      <c r="F2000" s="16" t="n">
        <f aca="false">$B$5/100*E2000*2_Girdiler!$B$14*2_Girdiler!$B$15*2_Girdiler!$B$16</f>
        <v>2.02544665780377</v>
      </c>
      <c r="G2000" s="16" t="n">
        <f aca="false">MIN(MATCH(F2000,2_Girdiler!$B$20:$I$20,1),7)</f>
        <v>1</v>
      </c>
      <c r="H2000" s="16" t="n">
        <f aca="false">IF(F2000&gt;=40,2_Girdiler!$I$21+(F2000-40)*(2_Girdiler!$I$21-2_Girdiler!$H$21)/(2_Girdiler!$I$20-2_Girdiler!$H$20),INDEX(2_Girdiler!$B$21:$I$21,G2000)+(F2000-INDEX(2_Girdiler!$B$20:$I$20,G2000))*(INDEX(2_Girdiler!$B$21:$I$21,G2000+1)-INDEX(2_Girdiler!$B$21:$I$21,G2000))/(INDEX(2_Girdiler!$B$20:$I$20,G2000+1)-INDEX(2_Girdiler!$B$20:$I$20,G2000)))</f>
        <v>4.4559826471683</v>
      </c>
      <c r="I2000" s="16" t="n">
        <f aca="false">H2000/2_Girdiler!$B$17</f>
        <v>1.78524945800012</v>
      </c>
      <c r="J2000" s="16" t="n">
        <f aca="false">D2000+I2000</f>
        <v>13.5967196631425</v>
      </c>
    </row>
    <row r="2001" customFormat="false" ht="15" hidden="false" customHeight="false" outlineLevel="0" collapsed="false">
      <c r="A2001" s="0" t="n">
        <v>1989</v>
      </c>
      <c r="B2001" s="7" t="n">
        <v>0.253116</v>
      </c>
      <c r="C2001" s="7" t="n">
        <v>0.072262</v>
      </c>
      <c r="D2001" s="16" t="n">
        <f aca="false">LOGINV(B2001,$B$7,$C$7)</f>
        <v>9.34916620878169</v>
      </c>
      <c r="E2001" s="16" t="n">
        <f aca="false">LOGINV(C2001,$B$8,$C$8)</f>
        <v>42.578447180337</v>
      </c>
      <c r="F2001" s="16" t="n">
        <f aca="false">$B$5/100*E2001*2_Girdiler!$B$14*2_Girdiler!$B$15*2_Girdiler!$B$16</f>
        <v>1.07127373105728</v>
      </c>
      <c r="G2001" s="16" t="n">
        <f aca="false">MIN(MATCH(F2001,2_Girdiler!$B$20:$I$20,1),7)</f>
        <v>1</v>
      </c>
      <c r="H2001" s="16" t="n">
        <f aca="false">IF(F2001&gt;=40,2_Girdiler!$I$21+(F2001-40)*(2_Girdiler!$I$21-2_Girdiler!$H$21)/(2_Girdiler!$I$20-2_Girdiler!$H$20),INDEX(2_Girdiler!$B$21:$I$21,G2001)+(F2001-INDEX(2_Girdiler!$B$20:$I$20,G2001))*(INDEX(2_Girdiler!$B$21:$I$21,G2001+1)-INDEX(2_Girdiler!$B$21:$I$21,G2001))/(INDEX(2_Girdiler!$B$20:$I$20,G2001+1)-INDEX(2_Girdiler!$B$20:$I$20,G2001)))</f>
        <v>2.35680220832601</v>
      </c>
      <c r="I2001" s="16" t="n">
        <f aca="false">H2001/2_Girdiler!$B$17</f>
        <v>0.944231653976767</v>
      </c>
      <c r="J2001" s="16" t="n">
        <f aca="false">D2001+I2001</f>
        <v>10.2933978627585</v>
      </c>
    </row>
    <row r="2002" customFormat="false" ht="15" hidden="false" customHeight="false" outlineLevel="0" collapsed="false">
      <c r="A2002" s="0" t="n">
        <v>1990</v>
      </c>
      <c r="B2002" s="7" t="n">
        <v>0.783144</v>
      </c>
      <c r="C2002" s="7" t="n">
        <v>0.326785</v>
      </c>
      <c r="D2002" s="16" t="n">
        <f aca="false">LOGINV(B2002,$B$7,$C$7)</f>
        <v>20.9505233918348</v>
      </c>
      <c r="E2002" s="16" t="n">
        <f aca="false">LOGINV(C2002,$B$8,$C$8)</f>
        <v>81.7383571141009</v>
      </c>
      <c r="F2002" s="16" t="n">
        <f aca="false">$B$5/100*E2002*2_Girdiler!$B$14*2_Girdiler!$B$15*2_Girdiler!$B$16</f>
        <v>2.05653706499078</v>
      </c>
      <c r="G2002" s="16" t="n">
        <f aca="false">MIN(MATCH(F2002,2_Girdiler!$B$20:$I$20,1),7)</f>
        <v>1</v>
      </c>
      <c r="H2002" s="16" t="n">
        <f aca="false">IF(F2002&gt;=40,2_Girdiler!$I$21+(F2002-40)*(2_Girdiler!$I$21-2_Girdiler!$H$21)/(2_Girdiler!$I$20-2_Girdiler!$H$20),INDEX(2_Girdiler!$B$21:$I$21,G2002)+(F2002-INDEX(2_Girdiler!$B$20:$I$20,G2002))*(INDEX(2_Girdiler!$B$21:$I$21,G2002+1)-INDEX(2_Girdiler!$B$21:$I$21,G2002))/(INDEX(2_Girdiler!$B$20:$I$20,G2002+1)-INDEX(2_Girdiler!$B$20:$I$20,G2002)))</f>
        <v>4.52438154297971</v>
      </c>
      <c r="I2002" s="16" t="n">
        <f aca="false">H2002/2_Girdiler!$B$17</f>
        <v>1.81265286177072</v>
      </c>
      <c r="J2002" s="16" t="n">
        <f aca="false">D2002+I2002</f>
        <v>22.7631762536056</v>
      </c>
    </row>
    <row r="2003" customFormat="false" ht="15" hidden="false" customHeight="false" outlineLevel="0" collapsed="false">
      <c r="A2003" s="0" t="n">
        <v>1991</v>
      </c>
      <c r="B2003" s="7" t="n">
        <v>0.537574</v>
      </c>
      <c r="C2003" s="7" t="n">
        <v>0.663054</v>
      </c>
      <c r="D2003" s="16" t="n">
        <f aca="false">LOGINV(B2003,$B$7,$C$7)</f>
        <v>14.2730914409617</v>
      </c>
      <c r="E2003" s="16" t="n">
        <f aca="false">LOGINV(C2003,$B$8,$C$8)</f>
        <v>143.288997072462</v>
      </c>
      <c r="F2003" s="16" t="n">
        <f aca="false">$B$5/100*E2003*2_Girdiler!$B$14*2_Girdiler!$B$15*2_Girdiler!$B$16</f>
        <v>3.60515116634314</v>
      </c>
      <c r="G2003" s="16" t="n">
        <f aca="false">MIN(MATCH(F2003,2_Girdiler!$B$20:$I$20,1),7)</f>
        <v>1</v>
      </c>
      <c r="H2003" s="16" t="n">
        <f aca="false">IF(F2003&gt;=40,2_Girdiler!$I$21+(F2003-40)*(2_Girdiler!$I$21-2_Girdiler!$H$21)/(2_Girdiler!$I$20-2_Girdiler!$H$20),INDEX(2_Girdiler!$B$21:$I$21,G2003)+(F2003-INDEX(2_Girdiler!$B$20:$I$20,G2003))*(INDEX(2_Girdiler!$B$21:$I$21,G2003+1)-INDEX(2_Girdiler!$B$21:$I$21,G2003))/(INDEX(2_Girdiler!$B$20:$I$20,G2003+1)-INDEX(2_Girdiler!$B$20:$I$20,G2003)))</f>
        <v>7.93133256595491</v>
      </c>
      <c r="I2003" s="16" t="n">
        <f aca="false">H2003/2_Girdiler!$B$17</f>
        <v>3.17761721392424</v>
      </c>
      <c r="J2003" s="16" t="n">
        <f aca="false">D2003+I2003</f>
        <v>17.450708654886</v>
      </c>
    </row>
    <row r="2004" customFormat="false" ht="15" hidden="false" customHeight="false" outlineLevel="0" collapsed="false">
      <c r="A2004" s="0" t="n">
        <v>1992</v>
      </c>
      <c r="B2004" s="7" t="n">
        <v>0.329168</v>
      </c>
      <c r="C2004" s="7" t="n">
        <v>0.571222</v>
      </c>
      <c r="D2004" s="16" t="n">
        <f aca="false">LOGINV(B2004,$B$7,$C$7)</f>
        <v>10.5836587341773</v>
      </c>
      <c r="E2004" s="16" t="n">
        <f aca="false">LOGINV(C2004,$B$8,$C$8)</f>
        <v>122.619661864556</v>
      </c>
      <c r="F2004" s="16" t="n">
        <f aca="false">$B$5/100*E2004*2_Girdiler!$B$14*2_Girdiler!$B$15*2_Girdiler!$B$16</f>
        <v>3.08511069251224</v>
      </c>
      <c r="G2004" s="16" t="n">
        <f aca="false">MIN(MATCH(F2004,2_Girdiler!$B$20:$I$20,1),7)</f>
        <v>1</v>
      </c>
      <c r="H2004" s="16" t="n">
        <f aca="false">IF(F2004&gt;=40,2_Girdiler!$I$21+(F2004-40)*(2_Girdiler!$I$21-2_Girdiler!$H$21)/(2_Girdiler!$I$20-2_Girdiler!$H$20),INDEX(2_Girdiler!$B$21:$I$21,G2004)+(F2004-INDEX(2_Girdiler!$B$20:$I$20,G2004))*(INDEX(2_Girdiler!$B$21:$I$21,G2004+1)-INDEX(2_Girdiler!$B$21:$I$21,G2004))/(INDEX(2_Girdiler!$B$20:$I$20,G2004+1)-INDEX(2_Girdiler!$B$20:$I$20,G2004)))</f>
        <v>6.78724352352693</v>
      </c>
      <c r="I2004" s="16" t="n">
        <f aca="false">H2004/2_Girdiler!$B$17</f>
        <v>2.71924820654124</v>
      </c>
      <c r="J2004" s="16" t="n">
        <f aca="false">D2004+I2004</f>
        <v>13.3029069407185</v>
      </c>
    </row>
    <row r="2005" customFormat="false" ht="15" hidden="false" customHeight="false" outlineLevel="0" collapsed="false">
      <c r="A2005" s="0" t="n">
        <v>1993</v>
      </c>
      <c r="B2005" s="7" t="n">
        <v>0.473177</v>
      </c>
      <c r="C2005" s="7" t="n">
        <v>0.216758</v>
      </c>
      <c r="D2005" s="16" t="n">
        <f aca="false">LOGINV(B2005,$B$7,$C$7)</f>
        <v>13.0435631671601</v>
      </c>
      <c r="E2005" s="16" t="n">
        <f aca="false">LOGINV(C2005,$B$8,$C$8)</f>
        <v>65.869825405605</v>
      </c>
      <c r="F2005" s="16" t="n">
        <f aca="false">$B$5/100*E2005*2_Girdiler!$B$14*2_Girdiler!$B$15*2_Girdiler!$B$16</f>
        <v>1.65728480720502</v>
      </c>
      <c r="G2005" s="16" t="n">
        <f aca="false">MIN(MATCH(F2005,2_Girdiler!$B$20:$I$20,1),7)</f>
        <v>1</v>
      </c>
      <c r="H2005" s="16" t="n">
        <f aca="false">IF(F2005&gt;=40,2_Girdiler!$I$21+(F2005-40)*(2_Girdiler!$I$21-2_Girdiler!$H$21)/(2_Girdiler!$I$20-2_Girdiler!$H$20),INDEX(2_Girdiler!$B$21:$I$21,G2005)+(F2005-INDEX(2_Girdiler!$B$20:$I$20,G2005))*(INDEX(2_Girdiler!$B$21:$I$21,G2005+1)-INDEX(2_Girdiler!$B$21:$I$21,G2005))/(INDEX(2_Girdiler!$B$20:$I$20,G2005+1)-INDEX(2_Girdiler!$B$20:$I$20,G2005)))</f>
        <v>3.64602657585105</v>
      </c>
      <c r="I2005" s="16" t="n">
        <f aca="false">H2005/2_Girdiler!$B$17</f>
        <v>1.4607478268634</v>
      </c>
      <c r="J2005" s="16" t="n">
        <f aca="false">D2005+I2005</f>
        <v>14.5043109940235</v>
      </c>
    </row>
    <row r="2006" customFormat="false" ht="15" hidden="false" customHeight="false" outlineLevel="0" collapsed="false">
      <c r="A2006" s="0" t="n">
        <v>1994</v>
      </c>
      <c r="B2006" s="7" t="n">
        <v>0.248686</v>
      </c>
      <c r="C2006" s="7" t="n">
        <v>0.83627</v>
      </c>
      <c r="D2006" s="16" t="n">
        <f aca="false">LOGINV(B2006,$B$7,$C$7)</f>
        <v>9.27693626379926</v>
      </c>
      <c r="E2006" s="16" t="n">
        <f aca="false">LOGINV(C2006,$B$8,$C$8)</f>
        <v>205.476224064656</v>
      </c>
      <c r="F2006" s="16" t="n">
        <f aca="false">$B$5/100*E2006*2_Girdiler!$B$14*2_Girdiler!$B$15*2_Girdiler!$B$16</f>
        <v>5.16978179746674</v>
      </c>
      <c r="G2006" s="16" t="n">
        <f aca="false">MIN(MATCH(F2006,2_Girdiler!$B$20:$I$20,1),7)</f>
        <v>2</v>
      </c>
      <c r="H2006" s="16" t="n">
        <f aca="false">IF(F2006&gt;=40,2_Girdiler!$I$21+(F2006-40)*(2_Girdiler!$I$21-2_Girdiler!$H$21)/(2_Girdiler!$I$20-2_Girdiler!$H$20),INDEX(2_Girdiler!$B$21:$I$21,G2006)+(F2006-INDEX(2_Girdiler!$B$20:$I$20,G2006))*(INDEX(2_Girdiler!$B$21:$I$21,G2006+1)-INDEX(2_Girdiler!$B$21:$I$21,G2006))/(INDEX(2_Girdiler!$B$20:$I$20,G2006+1)-INDEX(2_Girdiler!$B$20:$I$20,G2006)))</f>
        <v>11.2716508759468</v>
      </c>
      <c r="I2006" s="16" t="n">
        <f aca="false">H2006/2_Girdiler!$B$17</f>
        <v>4.51588576760688</v>
      </c>
      <c r="J2006" s="16" t="n">
        <f aca="false">D2006+I2006</f>
        <v>13.7928220314061</v>
      </c>
    </row>
    <row r="2007" customFormat="false" ht="15" hidden="false" customHeight="false" outlineLevel="0" collapsed="false">
      <c r="A2007" s="0" t="n">
        <v>1995</v>
      </c>
      <c r="B2007" s="7" t="n">
        <v>0.549499</v>
      </c>
      <c r="C2007" s="7" t="n">
        <v>0.404463</v>
      </c>
      <c r="D2007" s="16" t="n">
        <f aca="false">LOGINV(B2007,$B$7,$C$7)</f>
        <v>14.5143548237511</v>
      </c>
      <c r="E2007" s="16" t="n">
        <f aca="false">LOGINV(C2007,$B$8,$C$8)</f>
        <v>93.4231876552684</v>
      </c>
      <c r="F2007" s="16" t="n">
        <f aca="false">$B$5/100*E2007*2_Girdiler!$B$14*2_Girdiler!$B$15*2_Girdiler!$B$16</f>
        <v>2.35052740140655</v>
      </c>
      <c r="G2007" s="16" t="n">
        <f aca="false">MIN(MATCH(F2007,2_Girdiler!$B$20:$I$20,1),7)</f>
        <v>1</v>
      </c>
      <c r="H2007" s="16" t="n">
        <f aca="false">IF(F2007&gt;=40,2_Girdiler!$I$21+(F2007-40)*(2_Girdiler!$I$21-2_Girdiler!$H$21)/(2_Girdiler!$I$20-2_Girdiler!$H$20),INDEX(2_Girdiler!$B$21:$I$21,G2007)+(F2007-INDEX(2_Girdiler!$B$20:$I$20,G2007))*(INDEX(2_Girdiler!$B$21:$I$21,G2007+1)-INDEX(2_Girdiler!$B$21:$I$21,G2007))/(INDEX(2_Girdiler!$B$20:$I$20,G2007+1)-INDEX(2_Girdiler!$B$20:$I$20,G2007)))</f>
        <v>5.17116028309442</v>
      </c>
      <c r="I2007" s="16" t="n">
        <f aca="false">H2007/2_Girdiler!$B$17</f>
        <v>2.07177895957308</v>
      </c>
      <c r="J2007" s="16" t="n">
        <f aca="false">D2007+I2007</f>
        <v>16.5861337833242</v>
      </c>
    </row>
    <row r="2008" customFormat="false" ht="15" hidden="false" customHeight="false" outlineLevel="0" collapsed="false">
      <c r="A2008" s="0" t="n">
        <v>1996</v>
      </c>
      <c r="B2008" s="7" t="n">
        <v>0.099092</v>
      </c>
      <c r="C2008" s="7" t="n">
        <v>0.106032</v>
      </c>
      <c r="D2008" s="16" t="n">
        <f aca="false">LOGINV(B2008,$B$7,$C$7)</f>
        <v>6.60990739200513</v>
      </c>
      <c r="E2008" s="16" t="n">
        <f aca="false">LOGINV(C2008,$B$8,$C$8)</f>
        <v>48.7986754107981</v>
      </c>
      <c r="F2008" s="16" t="n">
        <f aca="false">$B$5/100*E2008*2_Girdiler!$B$14*2_Girdiler!$B$15*2_Girdiler!$B$16</f>
        <v>1.22777467333568</v>
      </c>
      <c r="G2008" s="16" t="n">
        <f aca="false">MIN(MATCH(F2008,2_Girdiler!$B$20:$I$20,1),7)</f>
        <v>1</v>
      </c>
      <c r="H2008" s="16" t="n">
        <f aca="false">IF(F2008&gt;=40,2_Girdiler!$I$21+(F2008-40)*(2_Girdiler!$I$21-2_Girdiler!$H$21)/(2_Girdiler!$I$20-2_Girdiler!$H$20),INDEX(2_Girdiler!$B$21:$I$21,G2008)+(F2008-INDEX(2_Girdiler!$B$20:$I$20,G2008))*(INDEX(2_Girdiler!$B$21:$I$21,G2008+1)-INDEX(2_Girdiler!$B$21:$I$21,G2008))/(INDEX(2_Girdiler!$B$20:$I$20,G2008+1)-INDEX(2_Girdiler!$B$20:$I$20,G2008)))</f>
        <v>2.7011042813385</v>
      </c>
      <c r="I2008" s="16" t="n">
        <f aca="false">H2008/2_Girdiler!$B$17</f>
        <v>1.08217318963882</v>
      </c>
      <c r="J2008" s="16" t="n">
        <f aca="false">D2008+I2008</f>
        <v>7.69208058164395</v>
      </c>
    </row>
    <row r="2009" customFormat="false" ht="15" hidden="false" customHeight="false" outlineLevel="0" collapsed="false">
      <c r="A2009" s="0" t="n">
        <v>1997</v>
      </c>
      <c r="B2009" s="7" t="n">
        <v>0.35594</v>
      </c>
      <c r="C2009" s="7" t="n">
        <v>0.64055</v>
      </c>
      <c r="D2009" s="16" t="n">
        <f aca="false">LOGINV(B2009,$B$7,$C$7)</f>
        <v>11.0224503790876</v>
      </c>
      <c r="E2009" s="16" t="n">
        <f aca="false">LOGINV(C2009,$B$8,$C$8)</f>
        <v>137.766944084346</v>
      </c>
      <c r="F2009" s="16" t="n">
        <f aca="false">$B$5/100*E2009*2_Girdiler!$B$14*2_Girdiler!$B$15*2_Girdiler!$B$16</f>
        <v>3.46621631316213</v>
      </c>
      <c r="G2009" s="16" t="n">
        <f aca="false">MIN(MATCH(F2009,2_Girdiler!$B$20:$I$20,1),7)</f>
        <v>1</v>
      </c>
      <c r="H2009" s="16" t="n">
        <f aca="false">IF(F2009&gt;=40,2_Girdiler!$I$21+(F2009-40)*(2_Girdiler!$I$21-2_Girdiler!$H$21)/(2_Girdiler!$I$20-2_Girdiler!$H$20),INDEX(2_Girdiler!$B$21:$I$21,G2009)+(F2009-INDEX(2_Girdiler!$B$20:$I$20,G2009))*(INDEX(2_Girdiler!$B$21:$I$21,G2009+1)-INDEX(2_Girdiler!$B$21:$I$21,G2009))/(INDEX(2_Girdiler!$B$20:$I$20,G2009+1)-INDEX(2_Girdiler!$B$20:$I$20,G2009)))</f>
        <v>7.62567588895669</v>
      </c>
      <c r="I2009" s="16" t="n">
        <f aca="false">H2009/2_Girdiler!$B$17</f>
        <v>3.05515860935765</v>
      </c>
      <c r="J2009" s="16" t="n">
        <f aca="false">D2009+I2009</f>
        <v>14.0776089884453</v>
      </c>
    </row>
    <row r="2010" customFormat="false" ht="15" hidden="false" customHeight="false" outlineLevel="0" collapsed="false">
      <c r="A2010" s="0" t="n">
        <v>1998</v>
      </c>
      <c r="B2010" s="7" t="n">
        <v>0.122511</v>
      </c>
      <c r="C2010" s="7" t="n">
        <v>0.679162</v>
      </c>
      <c r="D2010" s="16" t="n">
        <f aca="false">LOGINV(B2010,$B$7,$C$7)</f>
        <v>7.08378370346083</v>
      </c>
      <c r="E2010" s="16" t="n">
        <f aca="false">LOGINV(C2010,$B$8,$C$8)</f>
        <v>147.468834239477</v>
      </c>
      <c r="F2010" s="16" t="n">
        <f aca="false">$B$5/100*E2010*2_Girdiler!$B$14*2_Girdiler!$B$15*2_Girdiler!$B$16</f>
        <v>3.71031586946525</v>
      </c>
      <c r="G2010" s="16" t="n">
        <f aca="false">MIN(MATCH(F2010,2_Girdiler!$B$20:$I$20,1),7)</f>
        <v>1</v>
      </c>
      <c r="H2010" s="16" t="n">
        <f aca="false">IF(F2010&gt;=40,2_Girdiler!$I$21+(F2010-40)*(2_Girdiler!$I$21-2_Girdiler!$H$21)/(2_Girdiler!$I$20-2_Girdiler!$H$20),INDEX(2_Girdiler!$B$21:$I$21,G2010)+(F2010-INDEX(2_Girdiler!$B$20:$I$20,G2010))*(INDEX(2_Girdiler!$B$21:$I$21,G2010+1)-INDEX(2_Girdiler!$B$21:$I$21,G2010))/(INDEX(2_Girdiler!$B$20:$I$20,G2010+1)-INDEX(2_Girdiler!$B$20:$I$20,G2010)))</f>
        <v>8.16269491282355</v>
      </c>
      <c r="I2010" s="16" t="n">
        <f aca="false">H2010/2_Girdiler!$B$17</f>
        <v>3.27031046186841</v>
      </c>
      <c r="J2010" s="16" t="n">
        <f aca="false">D2010+I2010</f>
        <v>10.3540941653292</v>
      </c>
    </row>
    <row r="2011" customFormat="false" ht="15" hidden="false" customHeight="false" outlineLevel="0" collapsed="false">
      <c r="A2011" s="0" t="n">
        <v>1999</v>
      </c>
      <c r="B2011" s="7" t="n">
        <v>0.03671</v>
      </c>
      <c r="C2011" s="7" t="n">
        <v>0.59045</v>
      </c>
      <c r="D2011" s="16" t="n">
        <f aca="false">LOGINV(B2011,$B$7,$C$7)</f>
        <v>4.9924980595273</v>
      </c>
      <c r="E2011" s="16" t="n">
        <f aca="false">LOGINV(C2011,$B$8,$C$8)</f>
        <v>126.577740743143</v>
      </c>
      <c r="F2011" s="16" t="n">
        <f aca="false">$B$5/100*E2011*2_Girdiler!$B$14*2_Girdiler!$B$15*2_Girdiler!$B$16</f>
        <v>3.18469595709747</v>
      </c>
      <c r="G2011" s="16" t="n">
        <f aca="false">MIN(MATCH(F2011,2_Girdiler!$B$20:$I$20,1),7)</f>
        <v>1</v>
      </c>
      <c r="H2011" s="16" t="n">
        <f aca="false">IF(F2011&gt;=40,2_Girdiler!$I$21+(F2011-40)*(2_Girdiler!$I$21-2_Girdiler!$H$21)/(2_Girdiler!$I$20-2_Girdiler!$H$20),INDEX(2_Girdiler!$B$21:$I$21,G2011)+(F2011-INDEX(2_Girdiler!$B$20:$I$20,G2011))*(INDEX(2_Girdiler!$B$21:$I$21,G2011+1)-INDEX(2_Girdiler!$B$21:$I$21,G2011))/(INDEX(2_Girdiler!$B$20:$I$20,G2011+1)-INDEX(2_Girdiler!$B$20:$I$20,G2011)))</f>
        <v>7.00633110561444</v>
      </c>
      <c r="I2011" s="16" t="n">
        <f aca="false">H2011/2_Girdiler!$B$17</f>
        <v>2.80702368013399</v>
      </c>
      <c r="J2011" s="16" t="n">
        <f aca="false">D2011+I2011</f>
        <v>7.79952173966129</v>
      </c>
    </row>
    <row r="2012" customFormat="false" ht="15" hidden="false" customHeight="false" outlineLevel="0" collapsed="false">
      <c r="A2012" s="0" t="n">
        <v>2000</v>
      </c>
      <c r="B2012" s="7" t="n">
        <v>0.356321</v>
      </c>
      <c r="C2012" s="7" t="n">
        <v>0.039739</v>
      </c>
      <c r="D2012" s="16" t="n">
        <f aca="false">LOGINV(B2012,$B$7,$C$7)</f>
        <v>11.028732729054</v>
      </c>
      <c r="E2012" s="16" t="n">
        <f aca="false">LOGINV(C2012,$B$8,$C$8)</f>
        <v>35.2054529550365</v>
      </c>
      <c r="F2012" s="16" t="n">
        <f aca="false">$B$5/100*E2012*2_Girdiler!$B$14*2_Girdiler!$B$15*2_Girdiler!$B$16</f>
        <v>0.885769196348719</v>
      </c>
      <c r="G2012" s="16" t="n">
        <f aca="false">MIN(MATCH(F2012,2_Girdiler!$B$20:$I$20,1),7)</f>
        <v>1</v>
      </c>
      <c r="H2012" s="16" t="n">
        <f aca="false">IF(F2012&gt;=40,2_Girdiler!$I$21+(F2012-40)*(2_Girdiler!$I$21-2_Girdiler!$H$21)/(2_Girdiler!$I$20-2_Girdiler!$H$20),INDEX(2_Girdiler!$B$21:$I$21,G2012)+(F2012-INDEX(2_Girdiler!$B$20:$I$20,G2012))*(INDEX(2_Girdiler!$B$21:$I$21,G2012+1)-INDEX(2_Girdiler!$B$21:$I$21,G2012))/(INDEX(2_Girdiler!$B$20:$I$20,G2012+1)-INDEX(2_Girdiler!$B$20:$I$20,G2012)))</f>
        <v>1.94869223196718</v>
      </c>
      <c r="I2012" s="16" t="n">
        <f aca="false">H2012/2_Girdiler!$B$17</f>
        <v>0.780726054474032</v>
      </c>
      <c r="J2012" s="16" t="n">
        <f aca="false">D2012+I2012</f>
        <v>11.8094587835281</v>
      </c>
    </row>
    <row r="2013" customFormat="false" ht="15" hidden="false" customHeight="false" outlineLevel="0" collapsed="false">
      <c r="A2013" s="0" t="n">
        <v>2001</v>
      </c>
      <c r="B2013" s="7" t="n">
        <v>0.854826</v>
      </c>
      <c r="C2013" s="7" t="n">
        <v>0.328221</v>
      </c>
      <c r="D2013" s="16" t="n">
        <f aca="false">LOGINV(B2013,$B$7,$C$7)</f>
        <v>24.4143636371584</v>
      </c>
      <c r="E2013" s="16" t="n">
        <f aca="false">LOGINV(C2013,$B$8,$C$8)</f>
        <v>81.9484819143889</v>
      </c>
      <c r="F2013" s="16" t="n">
        <f aca="false">$B$5/100*E2013*2_Girdiler!$B$14*2_Girdiler!$B$15*2_Girdiler!$B$16</f>
        <v>2.06182380496603</v>
      </c>
      <c r="G2013" s="16" t="n">
        <f aca="false">MIN(MATCH(F2013,2_Girdiler!$B$20:$I$20,1),7)</f>
        <v>1</v>
      </c>
      <c r="H2013" s="16" t="n">
        <f aca="false">IF(F2013&gt;=40,2_Girdiler!$I$21+(F2013-40)*(2_Girdiler!$I$21-2_Girdiler!$H$21)/(2_Girdiler!$I$20-2_Girdiler!$H$20),INDEX(2_Girdiler!$B$21:$I$21,G2013)+(F2013-INDEX(2_Girdiler!$B$20:$I$20,G2013))*(INDEX(2_Girdiler!$B$21:$I$21,G2013+1)-INDEX(2_Girdiler!$B$21:$I$21,G2013))/(INDEX(2_Girdiler!$B$20:$I$20,G2013+1)-INDEX(2_Girdiler!$B$20:$I$20,G2013)))</f>
        <v>4.53601237092526</v>
      </c>
      <c r="I2013" s="16" t="n">
        <f aca="false">H2013/2_Girdiler!$B$17</f>
        <v>1.81731264860787</v>
      </c>
      <c r="J2013" s="16" t="n">
        <f aca="false">D2013+I2013</f>
        <v>26.2316762857663</v>
      </c>
    </row>
    <row r="2014" customFormat="false" ht="15" hidden="false" customHeight="false" outlineLevel="0" collapsed="false">
      <c r="A2014" s="0" t="n">
        <v>2002</v>
      </c>
      <c r="B2014" s="7" t="n">
        <v>0.955295</v>
      </c>
      <c r="C2014" s="7" t="n">
        <v>0.022325</v>
      </c>
      <c r="D2014" s="16" t="n">
        <f aca="false">LOGINV(B2014,$B$7,$C$7)</f>
        <v>34.9023459624141</v>
      </c>
      <c r="E2014" s="16" t="n">
        <f aca="false">LOGINV(C2014,$B$8,$C$8)</f>
        <v>29.877505295523</v>
      </c>
      <c r="F2014" s="16" t="n">
        <f aca="false">$B$5/100*E2014*2_Girdiler!$B$14*2_Girdiler!$B$15*2_Girdiler!$B$16</f>
        <v>0.751718033235357</v>
      </c>
      <c r="G2014" s="16" t="n">
        <f aca="false">MIN(MATCH(F2014,2_Girdiler!$B$20:$I$20,1),7)</f>
        <v>1</v>
      </c>
      <c r="H2014" s="16" t="n">
        <f aca="false">IF(F2014&gt;=40,2_Girdiler!$I$21+(F2014-40)*(2_Girdiler!$I$21-2_Girdiler!$H$21)/(2_Girdiler!$I$20-2_Girdiler!$H$20),INDEX(2_Girdiler!$B$21:$I$21,G2014)+(F2014-INDEX(2_Girdiler!$B$20:$I$20,G2014))*(INDEX(2_Girdiler!$B$21:$I$21,G2014+1)-INDEX(2_Girdiler!$B$21:$I$21,G2014))/(INDEX(2_Girdiler!$B$20:$I$20,G2014+1)-INDEX(2_Girdiler!$B$20:$I$20,G2014)))</f>
        <v>1.65377967311779</v>
      </c>
      <c r="I2014" s="16" t="n">
        <f aca="false">H2014/2_Girdiler!$B$17</f>
        <v>0.66257198442219</v>
      </c>
      <c r="J2014" s="16" t="n">
        <f aca="false">D2014+I2014</f>
        <v>35.5649179468363</v>
      </c>
    </row>
    <row r="2015" customFormat="false" ht="15" hidden="false" customHeight="false" outlineLevel="0" collapsed="false">
      <c r="A2015" s="0" t="n">
        <v>2003</v>
      </c>
      <c r="B2015" s="7" t="n">
        <v>0.775547</v>
      </c>
      <c r="C2015" s="7" t="n">
        <v>0.986898</v>
      </c>
      <c r="D2015" s="16" t="n">
        <f aca="false">LOGINV(B2015,$B$7,$C$7)</f>
        <v>20.6535178267712</v>
      </c>
      <c r="E2015" s="16" t="n">
        <f aca="false">LOGINV(C2015,$B$8,$C$8)</f>
        <v>458.650521056046</v>
      </c>
      <c r="F2015" s="16" t="n">
        <f aca="false">$B$5/100*E2015*2_Girdiler!$B$14*2_Girdiler!$B$15*2_Girdiler!$B$16</f>
        <v>11.5396471097701</v>
      </c>
      <c r="G2015" s="16" t="n">
        <f aca="false">MIN(MATCH(F2015,2_Girdiler!$B$20:$I$20,1),7)</f>
        <v>3</v>
      </c>
      <c r="H2015" s="16" t="n">
        <f aca="false">IF(F2015&gt;=40,2_Girdiler!$I$21+(F2015-40)*(2_Girdiler!$I$21-2_Girdiler!$H$21)/(2_Girdiler!$I$20-2_Girdiler!$H$20),INDEX(2_Girdiler!$B$21:$I$21,G2015)+(F2015-INDEX(2_Girdiler!$B$20:$I$20,G2015))*(INDEX(2_Girdiler!$B$21:$I$21,G2015+1)-INDEX(2_Girdiler!$B$21:$I$21,G2015))/(INDEX(2_Girdiler!$B$20:$I$20,G2015+1)-INDEX(2_Girdiler!$B$20:$I$20,G2015)))</f>
        <v>20.3856823987931</v>
      </c>
      <c r="I2015" s="16" t="n">
        <f aca="false">H2015/2_Girdiler!$B$17</f>
        <v>8.16734070464467</v>
      </c>
      <c r="J2015" s="16" t="n">
        <f aca="false">D2015+I2015</f>
        <v>28.8208585314159</v>
      </c>
    </row>
    <row r="2016" customFormat="false" ht="15" hidden="false" customHeight="false" outlineLevel="0" collapsed="false">
      <c r="A2016" s="0" t="n">
        <v>2004</v>
      </c>
      <c r="B2016" s="7" t="n">
        <v>0.46346</v>
      </c>
      <c r="C2016" s="7" t="n">
        <v>0.578879</v>
      </c>
      <c r="D2016" s="16" t="n">
        <f aca="false">LOGINV(B2016,$B$7,$C$7)</f>
        <v>12.8671160910709</v>
      </c>
      <c r="E2016" s="16" t="n">
        <f aca="false">LOGINV(C2016,$B$8,$C$8)</f>
        <v>124.176097583017</v>
      </c>
      <c r="F2016" s="16" t="n">
        <f aca="false">$B$5/100*E2016*2_Girdiler!$B$14*2_Girdiler!$B$15*2_Girdiler!$B$16</f>
        <v>3.12427061518872</v>
      </c>
      <c r="G2016" s="16" t="n">
        <f aca="false">MIN(MATCH(F2016,2_Girdiler!$B$20:$I$20,1),7)</f>
        <v>1</v>
      </c>
      <c r="H2016" s="16" t="n">
        <f aca="false">IF(F2016&gt;=40,2_Girdiler!$I$21+(F2016-40)*(2_Girdiler!$I$21-2_Girdiler!$H$21)/(2_Girdiler!$I$20-2_Girdiler!$H$20),INDEX(2_Girdiler!$B$21:$I$21,G2016)+(F2016-INDEX(2_Girdiler!$B$20:$I$20,G2016))*(INDEX(2_Girdiler!$B$21:$I$21,G2016+1)-INDEX(2_Girdiler!$B$21:$I$21,G2016))/(INDEX(2_Girdiler!$B$20:$I$20,G2016+1)-INDEX(2_Girdiler!$B$20:$I$20,G2016)))</f>
        <v>6.87339535341518</v>
      </c>
      <c r="I2016" s="16" t="n">
        <f aca="false">H2016/2_Girdiler!$B$17</f>
        <v>2.75376416402852</v>
      </c>
      <c r="J2016" s="16" t="n">
        <f aca="false">D2016+I2016</f>
        <v>15.6208802550995</v>
      </c>
    </row>
    <row r="2017" customFormat="false" ht="15" hidden="false" customHeight="false" outlineLevel="0" collapsed="false">
      <c r="A2017" s="0" t="n">
        <v>2005</v>
      </c>
      <c r="B2017" s="7" t="n">
        <v>0.615366</v>
      </c>
      <c r="C2017" s="7" t="n">
        <v>0.214045</v>
      </c>
      <c r="D2017" s="16" t="n">
        <f aca="false">LOGINV(B2017,$B$7,$C$7)</f>
        <v>15.9475234229089</v>
      </c>
      <c r="E2017" s="16" t="n">
        <f aca="false">LOGINV(C2017,$B$8,$C$8)</f>
        <v>65.4766370582942</v>
      </c>
      <c r="F2017" s="16" t="n">
        <f aca="false">$B$5/100*E2017*2_Girdiler!$B$14*2_Girdiler!$B$15*2_Girdiler!$B$16</f>
        <v>1.64739218838668</v>
      </c>
      <c r="G2017" s="16" t="n">
        <f aca="false">MIN(MATCH(F2017,2_Girdiler!$B$20:$I$20,1),7)</f>
        <v>1</v>
      </c>
      <c r="H2017" s="16" t="n">
        <f aca="false">IF(F2017&gt;=40,2_Girdiler!$I$21+(F2017-40)*(2_Girdiler!$I$21-2_Girdiler!$H$21)/(2_Girdiler!$I$20-2_Girdiler!$H$20),INDEX(2_Girdiler!$B$21:$I$21,G2017)+(F2017-INDEX(2_Girdiler!$B$20:$I$20,G2017))*(INDEX(2_Girdiler!$B$21:$I$21,G2017+1)-INDEX(2_Girdiler!$B$21:$I$21,G2017))/(INDEX(2_Girdiler!$B$20:$I$20,G2017+1)-INDEX(2_Girdiler!$B$20:$I$20,G2017)))</f>
        <v>3.6242628144507</v>
      </c>
      <c r="I2017" s="16" t="n">
        <f aca="false">H2017/2_Girdiler!$B$17</f>
        <v>1.45202837117416</v>
      </c>
      <c r="J2017" s="16" t="n">
        <f aca="false">D2017+I2017</f>
        <v>17.399551794083</v>
      </c>
    </row>
    <row r="2018" customFormat="false" ht="15" hidden="false" customHeight="false" outlineLevel="0" collapsed="false">
      <c r="A2018" s="0" t="n">
        <v>2006</v>
      </c>
      <c r="B2018" s="7" t="n">
        <v>0.747362</v>
      </c>
      <c r="C2018" s="7" t="n">
        <v>0.817132</v>
      </c>
      <c r="D2018" s="16" t="n">
        <f aca="false">LOGINV(B2018,$B$7,$C$7)</f>
        <v>19.631712104778</v>
      </c>
      <c r="E2018" s="16" t="n">
        <f aca="false">LOGINV(C2018,$B$8,$C$8)</f>
        <v>195.796708522374</v>
      </c>
      <c r="F2018" s="16" t="n">
        <f aca="false">$B$5/100*E2018*2_Girdiler!$B$14*2_Girdiler!$B$15*2_Girdiler!$B$16</f>
        <v>4.92624518642293</v>
      </c>
      <c r="G2018" s="16" t="n">
        <f aca="false">MIN(MATCH(F2018,2_Girdiler!$B$20:$I$20,1),7)</f>
        <v>1</v>
      </c>
      <c r="H2018" s="16" t="n">
        <f aca="false">IF(F2018&gt;=40,2_Girdiler!$I$21+(F2018-40)*(2_Girdiler!$I$21-2_Girdiler!$H$21)/(2_Girdiler!$I$20-2_Girdiler!$H$20),INDEX(2_Girdiler!$B$21:$I$21,G2018)+(F2018-INDEX(2_Girdiler!$B$20:$I$20,G2018))*(INDEX(2_Girdiler!$B$21:$I$21,G2018+1)-INDEX(2_Girdiler!$B$21:$I$21,G2018))/(INDEX(2_Girdiler!$B$20:$I$20,G2018+1)-INDEX(2_Girdiler!$B$20:$I$20,G2018)))</f>
        <v>10.8377394101305</v>
      </c>
      <c r="I2018" s="16" t="n">
        <f aca="false">H2018/2_Girdiler!$B$17</f>
        <v>4.34204303290483</v>
      </c>
      <c r="J2018" s="16" t="n">
        <f aca="false">D2018+I2018</f>
        <v>23.9737551376828</v>
      </c>
    </row>
    <row r="2019" customFormat="false" ht="15" hidden="false" customHeight="false" outlineLevel="0" collapsed="false">
      <c r="A2019" s="0" t="n">
        <v>2007</v>
      </c>
      <c r="B2019" s="7" t="n">
        <v>0.896211</v>
      </c>
      <c r="C2019" s="7" t="n">
        <v>0.68886</v>
      </c>
      <c r="D2019" s="16" t="n">
        <f aca="false">LOGINV(B2019,$B$7,$C$7)</f>
        <v>27.3376586848593</v>
      </c>
      <c r="E2019" s="16" t="n">
        <f aca="false">LOGINV(C2019,$B$8,$C$8)</f>
        <v>150.087176787788</v>
      </c>
      <c r="F2019" s="16" t="n">
        <f aca="false">$B$5/100*E2019*2_Girdiler!$B$14*2_Girdiler!$B$15*2_Girdiler!$B$16</f>
        <v>3.77619336798076</v>
      </c>
      <c r="G2019" s="16" t="n">
        <f aca="false">MIN(MATCH(F2019,2_Girdiler!$B$20:$I$20,1),7)</f>
        <v>1</v>
      </c>
      <c r="H2019" s="16" t="n">
        <f aca="false">IF(F2019&gt;=40,2_Girdiler!$I$21+(F2019-40)*(2_Girdiler!$I$21-2_Girdiler!$H$21)/(2_Girdiler!$I$20-2_Girdiler!$H$20),INDEX(2_Girdiler!$B$21:$I$21,G2019)+(F2019-INDEX(2_Girdiler!$B$20:$I$20,G2019))*(INDEX(2_Girdiler!$B$21:$I$21,G2019+1)-INDEX(2_Girdiler!$B$21:$I$21,G2019))/(INDEX(2_Girdiler!$B$20:$I$20,G2019+1)-INDEX(2_Girdiler!$B$20:$I$20,G2019)))</f>
        <v>8.30762540955767</v>
      </c>
      <c r="I2019" s="16" t="n">
        <f aca="false">H2019/2_Girdiler!$B$17</f>
        <v>3.32837556472663</v>
      </c>
      <c r="J2019" s="16" t="n">
        <f aca="false">D2019+I2019</f>
        <v>30.6660342495859</v>
      </c>
    </row>
    <row r="2020" customFormat="false" ht="15" hidden="false" customHeight="false" outlineLevel="0" collapsed="false">
      <c r="A2020" s="0" t="n">
        <v>2008</v>
      </c>
      <c r="B2020" s="7" t="n">
        <v>0.142095</v>
      </c>
      <c r="C2020" s="7" t="n">
        <v>0.106336</v>
      </c>
      <c r="D2020" s="16" t="n">
        <f aca="false">LOGINV(B2020,$B$7,$C$7)</f>
        <v>7.45474020873739</v>
      </c>
      <c r="E2020" s="16" t="n">
        <f aca="false">LOGINV(C2020,$B$8,$C$8)</f>
        <v>48.8509402891581</v>
      </c>
      <c r="F2020" s="16" t="n">
        <f aca="false">$B$5/100*E2020*2_Girdiler!$B$14*2_Girdiler!$B$15*2_Girdiler!$B$16</f>
        <v>1.22908965767522</v>
      </c>
      <c r="G2020" s="16" t="n">
        <f aca="false">MIN(MATCH(F2020,2_Girdiler!$B$20:$I$20,1),7)</f>
        <v>1</v>
      </c>
      <c r="H2020" s="16" t="n">
        <f aca="false">IF(F2020&gt;=40,2_Girdiler!$I$21+(F2020-40)*(2_Girdiler!$I$21-2_Girdiler!$H$21)/(2_Girdiler!$I$20-2_Girdiler!$H$20),INDEX(2_Girdiler!$B$21:$I$21,G2020)+(F2020-INDEX(2_Girdiler!$B$20:$I$20,G2020))*(INDEX(2_Girdiler!$B$21:$I$21,G2020+1)-INDEX(2_Girdiler!$B$21:$I$21,G2020))/(INDEX(2_Girdiler!$B$20:$I$20,G2020+1)-INDEX(2_Girdiler!$B$20:$I$20,G2020)))</f>
        <v>2.70399724688548</v>
      </c>
      <c r="I2020" s="16" t="n">
        <f aca="false">H2020/2_Girdiler!$B$17</f>
        <v>1.08333223032271</v>
      </c>
      <c r="J2020" s="16" t="n">
        <f aca="false">D2020+I2020</f>
        <v>8.5380724390601</v>
      </c>
    </row>
    <row r="2021" customFormat="false" ht="15" hidden="false" customHeight="false" outlineLevel="0" collapsed="false">
      <c r="A2021" s="0" t="n">
        <v>2009</v>
      </c>
      <c r="B2021" s="7" t="n">
        <v>0.380791</v>
      </c>
      <c r="C2021" s="7" t="n">
        <v>0.657093</v>
      </c>
      <c r="D2021" s="16" t="n">
        <f aca="false">LOGINV(B2021,$B$7,$C$7)</f>
        <v>11.4350432770656</v>
      </c>
      <c r="E2021" s="16" t="n">
        <f aca="false">LOGINV(C2021,$B$8,$C$8)</f>
        <v>141.791988541841</v>
      </c>
      <c r="F2021" s="16" t="n">
        <f aca="false">$B$5/100*E2021*2_Girdiler!$B$14*2_Girdiler!$B$15*2_Girdiler!$B$16</f>
        <v>3.56748643171273</v>
      </c>
      <c r="G2021" s="16" t="n">
        <f aca="false">MIN(MATCH(F2021,2_Girdiler!$B$20:$I$20,1),7)</f>
        <v>1</v>
      </c>
      <c r="H2021" s="16" t="n">
        <f aca="false">IF(F2021&gt;=40,2_Girdiler!$I$21+(F2021-40)*(2_Girdiler!$I$21-2_Girdiler!$H$21)/(2_Girdiler!$I$20-2_Girdiler!$H$20),INDEX(2_Girdiler!$B$21:$I$21,G2021)+(F2021-INDEX(2_Girdiler!$B$20:$I$20,G2021))*(INDEX(2_Girdiler!$B$21:$I$21,G2021+1)-INDEX(2_Girdiler!$B$21:$I$21,G2021))/(INDEX(2_Girdiler!$B$20:$I$20,G2021+1)-INDEX(2_Girdiler!$B$20:$I$20,G2021)))</f>
        <v>7.84847014976801</v>
      </c>
      <c r="I2021" s="16" t="n">
        <f aca="false">H2021/2_Girdiler!$B$17</f>
        <v>3.14441913051603</v>
      </c>
      <c r="J2021" s="16" t="n">
        <f aca="false">D2021+I2021</f>
        <v>14.5794624075816</v>
      </c>
    </row>
    <row r="2022" customFormat="false" ht="15" hidden="false" customHeight="false" outlineLevel="0" collapsed="false">
      <c r="A2022" s="0" t="n">
        <v>2010</v>
      </c>
      <c r="B2022" s="7" t="n">
        <v>0.232399</v>
      </c>
      <c r="C2022" s="7" t="n">
        <v>0.678363</v>
      </c>
      <c r="D2022" s="16" t="n">
        <f aca="false">LOGINV(B2022,$B$7,$C$7)</f>
        <v>9.01020477512694</v>
      </c>
      <c r="E2022" s="16" t="n">
        <f aca="false">LOGINV(C2022,$B$8,$C$8)</f>
        <v>147.25664652918</v>
      </c>
      <c r="F2022" s="16" t="n">
        <f aca="false">$B$5/100*E2022*2_Girdiler!$B$14*2_Girdiler!$B$15*2_Girdiler!$B$16</f>
        <v>3.70497722667416</v>
      </c>
      <c r="G2022" s="16" t="n">
        <f aca="false">MIN(MATCH(F2022,2_Girdiler!$B$20:$I$20,1),7)</f>
        <v>1</v>
      </c>
      <c r="H2022" s="16" t="n">
        <f aca="false">IF(F2022&gt;=40,2_Girdiler!$I$21+(F2022-40)*(2_Girdiler!$I$21-2_Girdiler!$H$21)/(2_Girdiler!$I$20-2_Girdiler!$H$20),INDEX(2_Girdiler!$B$21:$I$21,G2022)+(F2022-INDEX(2_Girdiler!$B$20:$I$20,G2022))*(INDEX(2_Girdiler!$B$21:$I$21,G2022+1)-INDEX(2_Girdiler!$B$21:$I$21,G2022))/(INDEX(2_Girdiler!$B$20:$I$20,G2022+1)-INDEX(2_Girdiler!$B$20:$I$20,G2022)))</f>
        <v>8.15094989868315</v>
      </c>
      <c r="I2022" s="16" t="n">
        <f aca="false">H2022/2_Girdiler!$B$17</f>
        <v>3.26560492735703</v>
      </c>
      <c r="J2022" s="16" t="n">
        <f aca="false">D2022+I2022</f>
        <v>12.275809702484</v>
      </c>
    </row>
    <row r="2023" customFormat="false" ht="15" hidden="false" customHeight="false" outlineLevel="0" collapsed="false">
      <c r="A2023" s="0" t="n">
        <v>2011</v>
      </c>
      <c r="B2023" s="7" t="n">
        <v>0.54166</v>
      </c>
      <c r="C2023" s="7" t="n">
        <v>0.57986</v>
      </c>
      <c r="D2023" s="16" t="n">
        <f aca="false">LOGINV(B2023,$B$7,$C$7)</f>
        <v>14.3552154534429</v>
      </c>
      <c r="E2023" s="16" t="n">
        <f aca="false">LOGINV(C2023,$B$8,$C$8)</f>
        <v>124.377356581127</v>
      </c>
      <c r="F2023" s="16" t="n">
        <f aca="false">$B$5/100*E2023*2_Girdiler!$B$14*2_Girdiler!$B$15*2_Girdiler!$B$16</f>
        <v>3.12933429158115</v>
      </c>
      <c r="G2023" s="16" t="n">
        <f aca="false">MIN(MATCH(F2023,2_Girdiler!$B$20:$I$20,1),7)</f>
        <v>1</v>
      </c>
      <c r="H2023" s="16" t="n">
        <f aca="false">IF(F2023&gt;=40,2_Girdiler!$I$21+(F2023-40)*(2_Girdiler!$I$21-2_Girdiler!$H$21)/(2_Girdiler!$I$20-2_Girdiler!$H$20),INDEX(2_Girdiler!$B$21:$I$21,G2023)+(F2023-INDEX(2_Girdiler!$B$20:$I$20,G2023))*(INDEX(2_Girdiler!$B$21:$I$21,G2023+1)-INDEX(2_Girdiler!$B$21:$I$21,G2023))/(INDEX(2_Girdiler!$B$20:$I$20,G2023+1)-INDEX(2_Girdiler!$B$20:$I$20,G2023)))</f>
        <v>6.88453544147852</v>
      </c>
      <c r="I2023" s="16" t="n">
        <f aca="false">H2023/2_Girdiler!$B$17</f>
        <v>2.75822734033595</v>
      </c>
      <c r="J2023" s="16" t="n">
        <f aca="false">D2023+I2023</f>
        <v>17.1134427937789</v>
      </c>
    </row>
    <row r="2024" customFormat="false" ht="15" hidden="false" customHeight="false" outlineLevel="0" collapsed="false">
      <c r="A2024" s="0" t="n">
        <v>2012</v>
      </c>
      <c r="B2024" s="7" t="n">
        <v>0.609869</v>
      </c>
      <c r="C2024" s="7" t="n">
        <v>0.853361</v>
      </c>
      <c r="D2024" s="16" t="n">
        <f aca="false">LOGINV(B2024,$B$7,$C$7)</f>
        <v>15.8204297233745</v>
      </c>
      <c r="E2024" s="16" t="n">
        <f aca="false">LOGINV(C2024,$B$8,$C$8)</f>
        <v>215.211719971168</v>
      </c>
      <c r="F2024" s="16" t="n">
        <f aca="false">$B$5/100*E2024*2_Girdiler!$B$14*2_Girdiler!$B$15*2_Girdiler!$B$16</f>
        <v>5.41472687447459</v>
      </c>
      <c r="G2024" s="16" t="n">
        <f aca="false">MIN(MATCH(F2024,2_Girdiler!$B$20:$I$20,1),7)</f>
        <v>2</v>
      </c>
      <c r="H2024" s="16" t="n">
        <f aca="false">IF(F2024&gt;=40,2_Girdiler!$I$21+(F2024-40)*(2_Girdiler!$I$21-2_Girdiler!$H$21)/(2_Girdiler!$I$20-2_Girdiler!$H$20),INDEX(2_Girdiler!$B$21:$I$21,G2024)+(F2024-INDEX(2_Girdiler!$B$20:$I$20,G2024))*(INDEX(2_Girdiler!$B$21:$I$21,G2024+1)-INDEX(2_Girdiler!$B$21:$I$21,G2024))/(INDEX(2_Girdiler!$B$20:$I$20,G2024+1)-INDEX(2_Girdiler!$B$20:$I$20,G2024)))</f>
        <v>11.6635629991594</v>
      </c>
      <c r="I2024" s="16" t="n">
        <f aca="false">H2024/2_Girdiler!$B$17</f>
        <v>4.67290184261192</v>
      </c>
      <c r="J2024" s="16" t="n">
        <f aca="false">D2024+I2024</f>
        <v>20.4933315659864</v>
      </c>
    </row>
    <row r="2025" customFormat="false" ht="15" hidden="false" customHeight="false" outlineLevel="0" collapsed="false">
      <c r="A2025" s="0" t="n">
        <v>2013</v>
      </c>
      <c r="B2025" s="7" t="n">
        <v>0.998864</v>
      </c>
      <c r="C2025" s="7" t="n">
        <v>0.081627</v>
      </c>
      <c r="D2025" s="16" t="n">
        <f aca="false">LOGINV(B2025,$B$7,$C$7)</f>
        <v>74.2230456848429</v>
      </c>
      <c r="E2025" s="16" t="n">
        <f aca="false">LOGINV(C2025,$B$8,$C$8)</f>
        <v>44.4011836566843</v>
      </c>
      <c r="F2025" s="16" t="n">
        <f aca="false">$B$5/100*E2025*2_Girdiler!$B$14*2_Girdiler!$B$15*2_Girdiler!$B$16</f>
        <v>1.11713378080218</v>
      </c>
      <c r="G2025" s="16" t="n">
        <f aca="false">MIN(MATCH(F2025,2_Girdiler!$B$20:$I$20,1),7)</f>
        <v>1</v>
      </c>
      <c r="H2025" s="16" t="n">
        <f aca="false">IF(F2025&gt;=40,2_Girdiler!$I$21+(F2025-40)*(2_Girdiler!$I$21-2_Girdiler!$H$21)/(2_Girdiler!$I$20-2_Girdiler!$H$20),INDEX(2_Girdiler!$B$21:$I$21,G2025)+(F2025-INDEX(2_Girdiler!$B$20:$I$20,G2025))*(INDEX(2_Girdiler!$B$21:$I$21,G2025+1)-INDEX(2_Girdiler!$B$21:$I$21,G2025))/(INDEX(2_Girdiler!$B$20:$I$20,G2025+1)-INDEX(2_Girdiler!$B$20:$I$20,G2025)))</f>
        <v>2.45769431776479</v>
      </c>
      <c r="I2025" s="16" t="n">
        <f aca="false">H2025/2_Girdiler!$B$17</f>
        <v>0.984653172181405</v>
      </c>
      <c r="J2025" s="16" t="n">
        <f aca="false">D2025+I2025</f>
        <v>75.2076988570243</v>
      </c>
    </row>
    <row r="2026" customFormat="false" ht="15" hidden="false" customHeight="false" outlineLevel="0" collapsed="false">
      <c r="A2026" s="0" t="n">
        <v>2014</v>
      </c>
      <c r="B2026" s="7" t="n">
        <v>0.877801</v>
      </c>
      <c r="C2026" s="7" t="n">
        <v>0.979247</v>
      </c>
      <c r="D2026" s="16" t="n">
        <f aca="false">LOGINV(B2026,$B$7,$C$7)</f>
        <v>25.9105281590252</v>
      </c>
      <c r="E2026" s="16" t="n">
        <f aca="false">LOGINV(C2026,$B$8,$C$8)</f>
        <v>407.093033866278</v>
      </c>
      <c r="F2026" s="16" t="n">
        <f aca="false">$B$5/100*E2026*2_Girdiler!$B$14*2_Girdiler!$B$15*2_Girdiler!$B$16</f>
        <v>10.2424607320755</v>
      </c>
      <c r="G2026" s="16" t="n">
        <f aca="false">MIN(MATCH(F2026,2_Girdiler!$B$20:$I$20,1),7)</f>
        <v>3</v>
      </c>
      <c r="H2026" s="16" t="n">
        <f aca="false">IF(F2026&gt;=40,2_Girdiler!$I$21+(F2026-40)*(2_Girdiler!$I$21-2_Girdiler!$H$21)/(2_Girdiler!$I$20-2_Girdiler!$H$20),INDEX(2_Girdiler!$B$21:$I$21,G2026)+(F2026-INDEX(2_Girdiler!$B$20:$I$20,G2026))*(INDEX(2_Girdiler!$B$21:$I$21,G2026+1)-INDEX(2_Girdiler!$B$21:$I$21,G2026))/(INDEX(2_Girdiler!$B$20:$I$20,G2026+1)-INDEX(2_Girdiler!$B$20:$I$20,G2026)))</f>
        <v>19.218214658868</v>
      </c>
      <c r="I2026" s="16" t="n">
        <f aca="false">H2026/2_Girdiler!$B$17</f>
        <v>7.69960523191827</v>
      </c>
      <c r="J2026" s="16" t="n">
        <f aca="false">D2026+I2026</f>
        <v>33.6101333909434</v>
      </c>
    </row>
    <row r="2027" customFormat="false" ht="15" hidden="false" customHeight="false" outlineLevel="0" collapsed="false">
      <c r="A2027" s="0" t="n">
        <v>2015</v>
      </c>
      <c r="B2027" s="7" t="n">
        <v>0.258859</v>
      </c>
      <c r="C2027" s="7" t="n">
        <v>0.074916</v>
      </c>
      <c r="D2027" s="16" t="n">
        <f aca="false">LOGINV(B2027,$B$7,$C$7)</f>
        <v>9.44264670884153</v>
      </c>
      <c r="E2027" s="16" t="n">
        <f aca="false">LOGINV(C2027,$B$8,$C$8)</f>
        <v>43.1045403850969</v>
      </c>
      <c r="F2027" s="16" t="n">
        <f aca="false">$B$5/100*E2027*2_Girdiler!$B$14*2_Girdiler!$B$15*2_Girdiler!$B$16</f>
        <v>1.08451023608904</v>
      </c>
      <c r="G2027" s="16" t="n">
        <f aca="false">MIN(MATCH(F2027,2_Girdiler!$B$20:$I$20,1),7)</f>
        <v>1</v>
      </c>
      <c r="H2027" s="16" t="n">
        <f aca="false">IF(F2027&gt;=40,2_Girdiler!$I$21+(F2027-40)*(2_Girdiler!$I$21-2_Girdiler!$H$21)/(2_Girdiler!$I$20-2_Girdiler!$H$20),INDEX(2_Girdiler!$B$21:$I$21,G2027)+(F2027-INDEX(2_Girdiler!$B$20:$I$20,G2027))*(INDEX(2_Girdiler!$B$21:$I$21,G2027+1)-INDEX(2_Girdiler!$B$21:$I$21,G2027))/(INDEX(2_Girdiler!$B$20:$I$20,G2027+1)-INDEX(2_Girdiler!$B$20:$I$20,G2027)))</f>
        <v>2.38592251939588</v>
      </c>
      <c r="I2027" s="16" t="n">
        <f aca="false">H2027/2_Girdiler!$B$17</f>
        <v>0.955898445270786</v>
      </c>
      <c r="J2027" s="16" t="n">
        <f aca="false">D2027+I2027</f>
        <v>10.3985451541123</v>
      </c>
    </row>
    <row r="2028" customFormat="false" ht="15" hidden="false" customHeight="false" outlineLevel="0" collapsed="false">
      <c r="A2028" s="0" t="n">
        <v>2016</v>
      </c>
      <c r="B2028" s="7" t="n">
        <v>0.203276</v>
      </c>
      <c r="C2028" s="7" t="n">
        <v>0.37253</v>
      </c>
      <c r="D2028" s="16" t="n">
        <f aca="false">LOGINV(B2028,$B$7,$C$7)</f>
        <v>8.52643237403255</v>
      </c>
      <c r="E2028" s="16" t="n">
        <f aca="false">LOGINV(C2028,$B$8,$C$8)</f>
        <v>88.5297210896336</v>
      </c>
      <c r="F2028" s="16" t="n">
        <f aca="false">$B$5/100*E2028*2_Girdiler!$B$14*2_Girdiler!$B$15*2_Girdiler!$B$16</f>
        <v>2.22740778261518</v>
      </c>
      <c r="G2028" s="16" t="n">
        <f aca="false">MIN(MATCH(F2028,2_Girdiler!$B$20:$I$20,1),7)</f>
        <v>1</v>
      </c>
      <c r="H2028" s="16" t="n">
        <f aca="false">IF(F2028&gt;=40,2_Girdiler!$I$21+(F2028-40)*(2_Girdiler!$I$21-2_Girdiler!$H$21)/(2_Girdiler!$I$20-2_Girdiler!$H$20),INDEX(2_Girdiler!$B$21:$I$21,G2028)+(F2028-INDEX(2_Girdiler!$B$20:$I$20,G2028))*(INDEX(2_Girdiler!$B$21:$I$21,G2028+1)-INDEX(2_Girdiler!$B$21:$I$21,G2028))/(INDEX(2_Girdiler!$B$20:$I$20,G2028+1)-INDEX(2_Girdiler!$B$20:$I$20,G2028)))</f>
        <v>4.9002971217534</v>
      </c>
      <c r="I2028" s="16" t="n">
        <f aca="false">H2028/2_Girdiler!$B$17</f>
        <v>1.96326006480505</v>
      </c>
      <c r="J2028" s="16" t="n">
        <f aca="false">D2028+I2028</f>
        <v>10.4896924388376</v>
      </c>
    </row>
    <row r="2029" customFormat="false" ht="15" hidden="false" customHeight="false" outlineLevel="0" collapsed="false">
      <c r="A2029" s="0" t="n">
        <v>2017</v>
      </c>
      <c r="B2029" s="7" t="n">
        <v>0.626731</v>
      </c>
      <c r="C2029" s="7" t="n">
        <v>0.530751</v>
      </c>
      <c r="D2029" s="16" t="n">
        <f aca="false">LOGINV(B2029,$B$7,$C$7)</f>
        <v>16.2153112548668</v>
      </c>
      <c r="E2029" s="16" t="n">
        <f aca="false">LOGINV(C2029,$B$8,$C$8)</f>
        <v>114.781974330106</v>
      </c>
      <c r="F2029" s="16" t="n">
        <f aca="false">$B$5/100*E2029*2_Girdiler!$B$14*2_Girdiler!$B$15*2_Girdiler!$B$16</f>
        <v>2.88791447414547</v>
      </c>
      <c r="G2029" s="16" t="n">
        <f aca="false">MIN(MATCH(F2029,2_Girdiler!$B$20:$I$20,1),7)</f>
        <v>1</v>
      </c>
      <c r="H2029" s="16" t="n">
        <f aca="false">IF(F2029&gt;=40,2_Girdiler!$I$21+(F2029-40)*(2_Girdiler!$I$21-2_Girdiler!$H$21)/(2_Girdiler!$I$20-2_Girdiler!$H$20),INDEX(2_Girdiler!$B$21:$I$21,G2029)+(F2029-INDEX(2_Girdiler!$B$20:$I$20,G2029))*(INDEX(2_Girdiler!$B$21:$I$21,G2029+1)-INDEX(2_Girdiler!$B$21:$I$21,G2029))/(INDEX(2_Girdiler!$B$20:$I$20,G2029+1)-INDEX(2_Girdiler!$B$20:$I$20,G2029)))</f>
        <v>6.35341184312004</v>
      </c>
      <c r="I2029" s="16" t="n">
        <f aca="false">H2029/2_Girdiler!$B$17</f>
        <v>2.54543743714745</v>
      </c>
      <c r="J2029" s="16" t="n">
        <f aca="false">D2029+I2029</f>
        <v>18.7607486920142</v>
      </c>
    </row>
    <row r="2030" customFormat="false" ht="15" hidden="false" customHeight="false" outlineLevel="0" collapsed="false">
      <c r="A2030" s="0" t="n">
        <v>2018</v>
      </c>
      <c r="B2030" s="7" t="n">
        <v>0.205849</v>
      </c>
      <c r="C2030" s="7" t="n">
        <v>0.07949</v>
      </c>
      <c r="D2030" s="16" t="n">
        <f aca="false">LOGINV(B2030,$B$7,$C$7)</f>
        <v>8.56963568684014</v>
      </c>
      <c r="E2030" s="16" t="n">
        <f aca="false">LOGINV(C2030,$B$8,$C$8)</f>
        <v>43.9932260378053</v>
      </c>
      <c r="F2030" s="16" t="n">
        <f aca="false">$B$5/100*E2030*2_Girdiler!$B$14*2_Girdiler!$B$15*2_Girdiler!$B$16</f>
        <v>1.10686956711118</v>
      </c>
      <c r="G2030" s="16" t="n">
        <f aca="false">MIN(MATCH(F2030,2_Girdiler!$B$20:$I$20,1),7)</f>
        <v>1</v>
      </c>
      <c r="H2030" s="16" t="n">
        <f aca="false">IF(F2030&gt;=40,2_Girdiler!$I$21+(F2030-40)*(2_Girdiler!$I$21-2_Girdiler!$H$21)/(2_Girdiler!$I$20-2_Girdiler!$H$20),INDEX(2_Girdiler!$B$21:$I$21,G2030)+(F2030-INDEX(2_Girdiler!$B$20:$I$20,G2030))*(INDEX(2_Girdiler!$B$21:$I$21,G2030+1)-INDEX(2_Girdiler!$B$21:$I$21,G2030))/(INDEX(2_Girdiler!$B$20:$I$20,G2030+1)-INDEX(2_Girdiler!$B$20:$I$20,G2030)))</f>
        <v>2.4351130476446</v>
      </c>
      <c r="I2030" s="16" t="n">
        <f aca="false">H2030/2_Girdiler!$B$17</f>
        <v>0.975606188960176</v>
      </c>
      <c r="J2030" s="16" t="n">
        <f aca="false">D2030+I2030</f>
        <v>9.54524187580031</v>
      </c>
    </row>
    <row r="2031" customFormat="false" ht="15" hidden="false" customHeight="false" outlineLevel="0" collapsed="false">
      <c r="A2031" s="0" t="n">
        <v>2019</v>
      </c>
      <c r="B2031" s="7" t="n">
        <v>0.024452</v>
      </c>
      <c r="C2031" s="7" t="n">
        <v>0.706372</v>
      </c>
      <c r="D2031" s="16" t="n">
        <f aca="false">LOGINV(B2031,$B$7,$C$7)</f>
        <v>4.51787166489666</v>
      </c>
      <c r="E2031" s="16" t="n">
        <f aca="false">LOGINV(C2031,$B$8,$C$8)</f>
        <v>155.029786368661</v>
      </c>
      <c r="F2031" s="16" t="n">
        <f aca="false">$B$5/100*E2031*2_Girdiler!$B$14*2_Girdiler!$B$15*2_Girdiler!$B$16</f>
        <v>3.90054942503551</v>
      </c>
      <c r="G2031" s="16" t="n">
        <f aca="false">MIN(MATCH(F2031,2_Girdiler!$B$20:$I$20,1),7)</f>
        <v>1</v>
      </c>
      <c r="H2031" s="16" t="n">
        <f aca="false">IF(F2031&gt;=40,2_Girdiler!$I$21+(F2031-40)*(2_Girdiler!$I$21-2_Girdiler!$H$21)/(2_Girdiler!$I$20-2_Girdiler!$H$20),INDEX(2_Girdiler!$B$21:$I$21,G2031)+(F2031-INDEX(2_Girdiler!$B$20:$I$20,G2031))*(INDEX(2_Girdiler!$B$21:$I$21,G2031+1)-INDEX(2_Girdiler!$B$21:$I$21,G2031))/(INDEX(2_Girdiler!$B$20:$I$20,G2031+1)-INDEX(2_Girdiler!$B$20:$I$20,G2031)))</f>
        <v>8.58120873507812</v>
      </c>
      <c r="I2031" s="16" t="n">
        <f aca="false">H2031/2_Girdiler!$B$17</f>
        <v>3.43798426886143</v>
      </c>
      <c r="J2031" s="16" t="n">
        <f aca="false">D2031+I2031</f>
        <v>7.95585593375808</v>
      </c>
    </row>
    <row r="2032" customFormat="false" ht="15" hidden="false" customHeight="false" outlineLevel="0" collapsed="false">
      <c r="A2032" s="0" t="n">
        <v>2020</v>
      </c>
      <c r="B2032" s="7" t="n">
        <v>0.502548</v>
      </c>
      <c r="C2032" s="7" t="n">
        <v>0.283033</v>
      </c>
      <c r="D2032" s="16" t="n">
        <f aca="false">LOGINV(B2032,$B$7,$C$7)</f>
        <v>13.5903512772646</v>
      </c>
      <c r="E2032" s="16" t="n">
        <f aca="false">LOGINV(C2032,$B$8,$C$8)</f>
        <v>75.3998859343857</v>
      </c>
      <c r="F2032" s="16" t="n">
        <f aca="false">$B$5/100*E2032*2_Girdiler!$B$14*2_Girdiler!$B$15*2_Girdiler!$B$16</f>
        <v>1.89706113010914</v>
      </c>
      <c r="G2032" s="16" t="n">
        <f aca="false">MIN(MATCH(F2032,2_Girdiler!$B$20:$I$20,1),7)</f>
        <v>1</v>
      </c>
      <c r="H2032" s="16" t="n">
        <f aca="false">IF(F2032&gt;=40,2_Girdiler!$I$21+(F2032-40)*(2_Girdiler!$I$21-2_Girdiler!$H$21)/(2_Girdiler!$I$20-2_Girdiler!$H$20),INDEX(2_Girdiler!$B$21:$I$21,G2032)+(F2032-INDEX(2_Girdiler!$B$20:$I$20,G2032))*(INDEX(2_Girdiler!$B$21:$I$21,G2032+1)-INDEX(2_Girdiler!$B$21:$I$21,G2032))/(INDEX(2_Girdiler!$B$20:$I$20,G2032+1)-INDEX(2_Girdiler!$B$20:$I$20,G2032)))</f>
        <v>4.17353448624012</v>
      </c>
      <c r="I2032" s="16" t="n">
        <f aca="false">H2032/2_Girdiler!$B$17</f>
        <v>1.67208913711543</v>
      </c>
      <c r="J2032" s="16" t="n">
        <f aca="false">D2032+I2032</f>
        <v>15.2624404143801</v>
      </c>
    </row>
    <row r="2033" customFormat="false" ht="15" hidden="false" customHeight="false" outlineLevel="0" collapsed="false">
      <c r="A2033" s="0" t="n">
        <v>2021</v>
      </c>
      <c r="B2033" s="7" t="n">
        <v>0.507602</v>
      </c>
      <c r="C2033" s="7" t="n">
        <v>0.193458</v>
      </c>
      <c r="D2033" s="16" t="n">
        <f aca="false">LOGINV(B2033,$B$7,$C$7)</f>
        <v>13.6866665749708</v>
      </c>
      <c r="E2033" s="16" t="n">
        <f aca="false">LOGINV(C2033,$B$8,$C$8)</f>
        <v>62.4725448711447</v>
      </c>
      <c r="F2033" s="16" t="n">
        <f aca="false">$B$5/100*E2033*2_Girdiler!$B$14*2_Girdiler!$B$15*2_Girdiler!$B$16</f>
        <v>1.571809228958</v>
      </c>
      <c r="G2033" s="16" t="n">
        <f aca="false">MIN(MATCH(F2033,2_Girdiler!$B$20:$I$20,1),7)</f>
        <v>1</v>
      </c>
      <c r="H2033" s="16" t="n">
        <f aca="false">IF(F2033&gt;=40,2_Girdiler!$I$21+(F2033-40)*(2_Girdiler!$I$21-2_Girdiler!$H$21)/(2_Girdiler!$I$20-2_Girdiler!$H$20),INDEX(2_Girdiler!$B$21:$I$21,G2033)+(F2033-INDEX(2_Girdiler!$B$20:$I$20,G2033))*(INDEX(2_Girdiler!$B$21:$I$21,G2033+1)-INDEX(2_Girdiler!$B$21:$I$21,G2033))/(INDEX(2_Girdiler!$B$20:$I$20,G2033+1)-INDEX(2_Girdiler!$B$20:$I$20,G2033)))</f>
        <v>3.4579803037076</v>
      </c>
      <c r="I2033" s="16" t="n">
        <f aca="false">H2033/2_Girdiler!$B$17</f>
        <v>1.38540877552388</v>
      </c>
      <c r="J2033" s="16" t="n">
        <f aca="false">D2033+I2033</f>
        <v>15.0720753504947</v>
      </c>
    </row>
    <row r="2034" customFormat="false" ht="15" hidden="false" customHeight="false" outlineLevel="0" collapsed="false">
      <c r="A2034" s="0" t="n">
        <v>2022</v>
      </c>
      <c r="B2034" s="7" t="n">
        <v>0.675678</v>
      </c>
      <c r="C2034" s="7" t="n">
        <v>0.364184</v>
      </c>
      <c r="D2034" s="16" t="n">
        <f aca="false">LOGINV(B2034,$B$7,$C$7)</f>
        <v>17.4576424171767</v>
      </c>
      <c r="E2034" s="16" t="n">
        <f aca="false">LOGINV(C2034,$B$8,$C$8)</f>
        <v>87.2736602349171</v>
      </c>
      <c r="F2034" s="16" t="n">
        <f aca="false">$B$5/100*E2034*2_Girdiler!$B$14*2_Girdiler!$B$15*2_Girdiler!$B$16</f>
        <v>2.19580529151052</v>
      </c>
      <c r="G2034" s="16" t="n">
        <f aca="false">MIN(MATCH(F2034,2_Girdiler!$B$20:$I$20,1),7)</f>
        <v>1</v>
      </c>
      <c r="H2034" s="16" t="n">
        <f aca="false">IF(F2034&gt;=40,2_Girdiler!$I$21+(F2034-40)*(2_Girdiler!$I$21-2_Girdiler!$H$21)/(2_Girdiler!$I$20-2_Girdiler!$H$20),INDEX(2_Girdiler!$B$21:$I$21,G2034)+(F2034-INDEX(2_Girdiler!$B$20:$I$20,G2034))*(INDEX(2_Girdiler!$B$21:$I$21,G2034+1)-INDEX(2_Girdiler!$B$21:$I$21,G2034))/(INDEX(2_Girdiler!$B$20:$I$20,G2034+1)-INDEX(2_Girdiler!$B$20:$I$20,G2034)))</f>
        <v>4.83077164132313</v>
      </c>
      <c r="I2034" s="16" t="n">
        <f aca="false">H2034/2_Girdiler!$B$17</f>
        <v>1.93540530501728</v>
      </c>
      <c r="J2034" s="16" t="n">
        <f aca="false">D2034+I2034</f>
        <v>19.393047722194</v>
      </c>
    </row>
    <row r="2035" customFormat="false" ht="15" hidden="false" customHeight="false" outlineLevel="0" collapsed="false">
      <c r="A2035" s="0" t="n">
        <v>2023</v>
      </c>
      <c r="B2035" s="7" t="n">
        <v>0.541214</v>
      </c>
      <c r="C2035" s="7" t="n">
        <v>0.322697</v>
      </c>
      <c r="D2035" s="16" t="n">
        <f aca="false">LOGINV(B2035,$B$7,$C$7)</f>
        <v>14.3462242756486</v>
      </c>
      <c r="E2035" s="16" t="n">
        <f aca="false">LOGINV(C2035,$B$8,$C$8)</f>
        <v>81.1410643890273</v>
      </c>
      <c r="F2035" s="16" t="n">
        <f aca="false">$B$5/100*E2035*2_Girdiler!$B$14*2_Girdiler!$B$15*2_Girdiler!$B$16</f>
        <v>2.04150918002793</v>
      </c>
      <c r="G2035" s="16" t="n">
        <f aca="false">MIN(MATCH(F2035,2_Girdiler!$B$20:$I$20,1),7)</f>
        <v>1</v>
      </c>
      <c r="H2035" s="16" t="n">
        <f aca="false">IF(F2035&gt;=40,2_Girdiler!$I$21+(F2035-40)*(2_Girdiler!$I$21-2_Girdiler!$H$21)/(2_Girdiler!$I$20-2_Girdiler!$H$20),INDEX(2_Girdiler!$B$21:$I$21,G2035)+(F2035-INDEX(2_Girdiler!$B$20:$I$20,G2035))*(INDEX(2_Girdiler!$B$21:$I$21,G2035+1)-INDEX(2_Girdiler!$B$21:$I$21,G2035))/(INDEX(2_Girdiler!$B$20:$I$20,G2035+1)-INDEX(2_Girdiler!$B$20:$I$20,G2035)))</f>
        <v>4.49132019606144</v>
      </c>
      <c r="I2035" s="16" t="n">
        <f aca="false">H2035/2_Girdiler!$B$17</f>
        <v>1.79940712983231</v>
      </c>
      <c r="J2035" s="16" t="n">
        <f aca="false">D2035+I2035</f>
        <v>16.1456314054809</v>
      </c>
    </row>
    <row r="2036" customFormat="false" ht="15" hidden="false" customHeight="false" outlineLevel="0" collapsed="false">
      <c r="A2036" s="0" t="n">
        <v>2024</v>
      </c>
      <c r="B2036" s="7" t="n">
        <v>0.752568</v>
      </c>
      <c r="C2036" s="7" t="n">
        <v>0.912045</v>
      </c>
      <c r="D2036" s="16" t="n">
        <f aca="false">LOGINV(B2036,$B$7,$C$7)</f>
        <v>19.8117934633355</v>
      </c>
      <c r="E2036" s="16" t="n">
        <f aca="false">LOGINV(C2036,$B$8,$C$8)</f>
        <v>261.617864103317</v>
      </c>
      <c r="F2036" s="16" t="n">
        <f aca="false">$B$5/100*E2036*2_Girdiler!$B$14*2_Girdiler!$B$15*2_Girdiler!$B$16</f>
        <v>6.58230546083944</v>
      </c>
      <c r="G2036" s="16" t="n">
        <f aca="false">MIN(MATCH(F2036,2_Girdiler!$B$20:$I$20,1),7)</f>
        <v>2</v>
      </c>
      <c r="H2036" s="16" t="n">
        <f aca="false">IF(F2036&gt;=40,2_Girdiler!$I$21+(F2036-40)*(2_Girdiler!$I$21-2_Girdiler!$H$21)/(2_Girdiler!$I$20-2_Girdiler!$H$20),INDEX(2_Girdiler!$B$21:$I$21,G2036)+(F2036-INDEX(2_Girdiler!$B$20:$I$20,G2036))*(INDEX(2_Girdiler!$B$21:$I$21,G2036+1)-INDEX(2_Girdiler!$B$21:$I$21,G2036))/(INDEX(2_Girdiler!$B$20:$I$20,G2036+1)-INDEX(2_Girdiler!$B$20:$I$20,G2036)))</f>
        <v>13.5316887373431</v>
      </c>
      <c r="I2036" s="16" t="n">
        <f aca="false">H2036/2_Girdiler!$B$17</f>
        <v>5.42134965438426</v>
      </c>
      <c r="J2036" s="16" t="n">
        <f aca="false">D2036+I2036</f>
        <v>25.2331431177198</v>
      </c>
    </row>
    <row r="2037" customFormat="false" ht="15" hidden="false" customHeight="false" outlineLevel="0" collapsed="false">
      <c r="A2037" s="0" t="n">
        <v>2025</v>
      </c>
      <c r="B2037" s="7" t="n">
        <v>0.413751</v>
      </c>
      <c r="C2037" s="7" t="n">
        <v>0.729194</v>
      </c>
      <c r="D2037" s="16" t="n">
        <f aca="false">LOGINV(B2037,$B$7,$C$7)</f>
        <v>11.9931894600191</v>
      </c>
      <c r="E2037" s="16" t="n">
        <f aca="false">LOGINV(C2037,$B$8,$C$8)</f>
        <v>161.940263922443</v>
      </c>
      <c r="F2037" s="16" t="n">
        <f aca="false">$B$5/100*E2037*2_Girdiler!$B$14*2_Girdiler!$B$15*2_Girdiler!$B$16</f>
        <v>4.07441704028867</v>
      </c>
      <c r="G2037" s="16" t="n">
        <f aca="false">MIN(MATCH(F2037,2_Girdiler!$B$20:$I$20,1),7)</f>
        <v>1</v>
      </c>
      <c r="H2037" s="16" t="n">
        <f aca="false">IF(F2037&gt;=40,2_Girdiler!$I$21+(F2037-40)*(2_Girdiler!$I$21-2_Girdiler!$H$21)/(2_Girdiler!$I$20-2_Girdiler!$H$20),INDEX(2_Girdiler!$B$21:$I$21,G2037)+(F2037-INDEX(2_Girdiler!$B$20:$I$20,G2037))*(INDEX(2_Girdiler!$B$21:$I$21,G2037+1)-INDEX(2_Girdiler!$B$21:$I$21,G2037))/(INDEX(2_Girdiler!$B$20:$I$20,G2037+1)-INDEX(2_Girdiler!$B$20:$I$20,G2037)))</f>
        <v>8.96371748863507</v>
      </c>
      <c r="I2037" s="16" t="n">
        <f aca="false">H2037/2_Girdiler!$B$17</f>
        <v>3.59123296820315</v>
      </c>
      <c r="J2037" s="16" t="n">
        <f aca="false">D2037+I2037</f>
        <v>15.5844224282222</v>
      </c>
    </row>
    <row r="2038" customFormat="false" ht="15" hidden="false" customHeight="false" outlineLevel="0" collapsed="false">
      <c r="A2038" s="0" t="n">
        <v>2026</v>
      </c>
      <c r="B2038" s="7" t="n">
        <v>0.33309</v>
      </c>
      <c r="C2038" s="7" t="n">
        <v>0.212366</v>
      </c>
      <c r="D2038" s="16" t="n">
        <f aca="false">LOGINV(B2038,$B$7,$C$7)</f>
        <v>10.647653279538</v>
      </c>
      <c r="E2038" s="16" t="n">
        <f aca="false">LOGINV(C2038,$B$8,$C$8)</f>
        <v>65.2330365522928</v>
      </c>
      <c r="F2038" s="16" t="n">
        <f aca="false">$B$5/100*E2038*2_Girdiler!$B$14*2_Girdiler!$B$15*2_Girdiler!$B$16</f>
        <v>1.64126319965569</v>
      </c>
      <c r="G2038" s="16" t="n">
        <f aca="false">MIN(MATCH(F2038,2_Girdiler!$B$20:$I$20,1),7)</f>
        <v>1</v>
      </c>
      <c r="H2038" s="16" t="n">
        <f aca="false">IF(F2038&gt;=40,2_Girdiler!$I$21+(F2038-40)*(2_Girdiler!$I$21-2_Girdiler!$H$21)/(2_Girdiler!$I$20-2_Girdiler!$H$20),INDEX(2_Girdiler!$B$21:$I$21,G2038)+(F2038-INDEX(2_Girdiler!$B$20:$I$20,G2038))*(INDEX(2_Girdiler!$B$21:$I$21,G2038+1)-INDEX(2_Girdiler!$B$21:$I$21,G2038))/(INDEX(2_Girdiler!$B$20:$I$20,G2038+1)-INDEX(2_Girdiler!$B$20:$I$20,G2038)))</f>
        <v>3.61077903924251</v>
      </c>
      <c r="I2038" s="16" t="n">
        <f aca="false">H2038/2_Girdiler!$B$17</f>
        <v>1.44662621764524</v>
      </c>
      <c r="J2038" s="16" t="n">
        <f aca="false">D2038+I2038</f>
        <v>12.0942794971833</v>
      </c>
    </row>
    <row r="2039" customFormat="false" ht="15" hidden="false" customHeight="false" outlineLevel="0" collapsed="false">
      <c r="A2039" s="0" t="n">
        <v>2027</v>
      </c>
      <c r="B2039" s="7" t="n">
        <v>0.115706</v>
      </c>
      <c r="C2039" s="7" t="n">
        <v>0.670163</v>
      </c>
      <c r="D2039" s="16" t="n">
        <f aca="false">LOGINV(B2039,$B$7,$C$7)</f>
        <v>6.95000910554201</v>
      </c>
      <c r="E2039" s="16" t="n">
        <f aca="false">LOGINV(C2039,$B$8,$C$8)</f>
        <v>145.108768485315</v>
      </c>
      <c r="F2039" s="16" t="n">
        <f aca="false">$B$5/100*E2039*2_Girdiler!$B$14*2_Girdiler!$B$15*2_Girdiler!$B$16</f>
        <v>3.65093661509053</v>
      </c>
      <c r="G2039" s="16" t="n">
        <f aca="false">MIN(MATCH(F2039,2_Girdiler!$B$20:$I$20,1),7)</f>
        <v>1</v>
      </c>
      <c r="H2039" s="16" t="n">
        <f aca="false">IF(F2039&gt;=40,2_Girdiler!$I$21+(F2039-40)*(2_Girdiler!$I$21-2_Girdiler!$H$21)/(2_Girdiler!$I$20-2_Girdiler!$H$20),INDEX(2_Girdiler!$B$21:$I$21,G2039)+(F2039-INDEX(2_Girdiler!$B$20:$I$20,G2039))*(INDEX(2_Girdiler!$B$21:$I$21,G2039+1)-INDEX(2_Girdiler!$B$21:$I$21,G2039))/(INDEX(2_Girdiler!$B$20:$I$20,G2039+1)-INDEX(2_Girdiler!$B$20:$I$20,G2039)))</f>
        <v>8.03206055319917</v>
      </c>
      <c r="I2039" s="16" t="n">
        <f aca="false">H2039/2_Girdiler!$B$17</f>
        <v>3.21797297804454</v>
      </c>
      <c r="J2039" s="16" t="n">
        <f aca="false">D2039+I2039</f>
        <v>10.1679820835866</v>
      </c>
    </row>
    <row r="2040" customFormat="false" ht="15" hidden="false" customHeight="false" outlineLevel="0" collapsed="false">
      <c r="A2040" s="0" t="n">
        <v>2028</v>
      </c>
      <c r="B2040" s="7" t="n">
        <v>0.89433</v>
      </c>
      <c r="C2040" s="7" t="n">
        <v>0.311632</v>
      </c>
      <c r="D2040" s="16" t="n">
        <f aca="false">LOGINV(B2040,$B$7,$C$7)</f>
        <v>27.1801867208288</v>
      </c>
      <c r="E2040" s="16" t="n">
        <f aca="false">LOGINV(C2040,$B$8,$C$8)</f>
        <v>79.5304785786731</v>
      </c>
      <c r="F2040" s="16" t="n">
        <f aca="false">$B$5/100*E2040*2_Girdiler!$B$14*2_Girdiler!$B$15*2_Girdiler!$B$16</f>
        <v>2.00098684103941</v>
      </c>
      <c r="G2040" s="16" t="n">
        <f aca="false">MIN(MATCH(F2040,2_Girdiler!$B$20:$I$20,1),7)</f>
        <v>1</v>
      </c>
      <c r="H2040" s="16" t="n">
        <f aca="false">IF(F2040&gt;=40,2_Girdiler!$I$21+(F2040-40)*(2_Girdiler!$I$21-2_Girdiler!$H$21)/(2_Girdiler!$I$20-2_Girdiler!$H$20),INDEX(2_Girdiler!$B$21:$I$21,G2040)+(F2040-INDEX(2_Girdiler!$B$20:$I$20,G2040))*(INDEX(2_Girdiler!$B$21:$I$21,G2040+1)-INDEX(2_Girdiler!$B$21:$I$21,G2040))/(INDEX(2_Girdiler!$B$20:$I$20,G2040+1)-INDEX(2_Girdiler!$B$20:$I$20,G2040)))</f>
        <v>4.40217105028671</v>
      </c>
      <c r="I2040" s="16" t="n">
        <f aca="false">H2040/2_Girdiler!$B$17</f>
        <v>1.7636903246341</v>
      </c>
      <c r="J2040" s="16" t="n">
        <f aca="false">D2040+I2040</f>
        <v>28.9438770454629</v>
      </c>
    </row>
    <row r="2041" customFormat="false" ht="15" hidden="false" customHeight="false" outlineLevel="0" collapsed="false">
      <c r="A2041" s="0" t="n">
        <v>2029</v>
      </c>
      <c r="B2041" s="7" t="n">
        <v>0.447258</v>
      </c>
      <c r="C2041" s="7" t="n">
        <v>0.486455</v>
      </c>
      <c r="D2041" s="16" t="n">
        <f aca="false">LOGINV(B2041,$B$7,$C$7)</f>
        <v>12.5772946587838</v>
      </c>
      <c r="E2041" s="16" t="n">
        <f aca="false">LOGINV(C2041,$B$8,$C$8)</f>
        <v>106.83746666481</v>
      </c>
      <c r="F2041" s="16" t="n">
        <f aca="false">$B$5/100*E2041*2_Girdiler!$B$14*2_Girdiler!$B$15*2_Girdiler!$B$16</f>
        <v>2.68803066128662</v>
      </c>
      <c r="G2041" s="16" t="n">
        <f aca="false">MIN(MATCH(F2041,2_Girdiler!$B$20:$I$20,1),7)</f>
        <v>1</v>
      </c>
      <c r="H2041" s="16" t="n">
        <f aca="false">IF(F2041&gt;=40,2_Girdiler!$I$21+(F2041-40)*(2_Girdiler!$I$21-2_Girdiler!$H$21)/(2_Girdiler!$I$20-2_Girdiler!$H$20),INDEX(2_Girdiler!$B$21:$I$21,G2041)+(F2041-INDEX(2_Girdiler!$B$20:$I$20,G2041))*(INDEX(2_Girdiler!$B$21:$I$21,G2041+1)-INDEX(2_Girdiler!$B$21:$I$21,G2041))/(INDEX(2_Girdiler!$B$20:$I$20,G2041+1)-INDEX(2_Girdiler!$B$20:$I$20,G2041)))</f>
        <v>5.91366745483057</v>
      </c>
      <c r="I2041" s="16" t="n">
        <f aca="false">H2041/2_Girdiler!$B$17</f>
        <v>2.36925779440327</v>
      </c>
      <c r="J2041" s="16" t="n">
        <f aca="false">D2041+I2041</f>
        <v>14.9465524531871</v>
      </c>
    </row>
    <row r="2042" customFormat="false" ht="15" hidden="false" customHeight="false" outlineLevel="0" collapsed="false">
      <c r="A2042" s="0" t="n">
        <v>2030</v>
      </c>
      <c r="B2042" s="7" t="n">
        <v>0.239097</v>
      </c>
      <c r="C2042" s="7" t="n">
        <v>0.873261</v>
      </c>
      <c r="D2042" s="16" t="n">
        <f aca="false">LOGINV(B2042,$B$7,$C$7)</f>
        <v>9.12014948053639</v>
      </c>
      <c r="E2042" s="16" t="n">
        <f aca="false">LOGINV(C2042,$B$8,$C$8)</f>
        <v>228.229756861287</v>
      </c>
      <c r="F2042" s="16" t="n">
        <f aca="false">$B$5/100*E2042*2_Girdiler!$B$14*2_Girdiler!$B$15*2_Girdiler!$B$16</f>
        <v>5.74226068262999</v>
      </c>
      <c r="G2042" s="16" t="n">
        <f aca="false">MIN(MATCH(F2042,2_Girdiler!$B$20:$I$20,1),7)</f>
        <v>2</v>
      </c>
      <c r="H2042" s="16" t="n">
        <f aca="false">IF(F2042&gt;=40,2_Girdiler!$I$21+(F2042-40)*(2_Girdiler!$I$21-2_Girdiler!$H$21)/(2_Girdiler!$I$20-2_Girdiler!$H$20),INDEX(2_Girdiler!$B$21:$I$21,G2042)+(F2042-INDEX(2_Girdiler!$B$20:$I$20,G2042))*(INDEX(2_Girdiler!$B$21:$I$21,G2042+1)-INDEX(2_Girdiler!$B$21:$I$21,G2042))/(INDEX(2_Girdiler!$B$20:$I$20,G2042+1)-INDEX(2_Girdiler!$B$20:$I$20,G2042)))</f>
        <v>12.187617092208</v>
      </c>
      <c r="I2042" s="16" t="n">
        <f aca="false">H2042/2_Girdiler!$B$17</f>
        <v>4.8828594119423</v>
      </c>
      <c r="J2042" s="16" t="n">
        <f aca="false">D2042+I2042</f>
        <v>14.0030088924787</v>
      </c>
    </row>
    <row r="2043" customFormat="false" ht="15" hidden="false" customHeight="false" outlineLevel="0" collapsed="false">
      <c r="A2043" s="0" t="n">
        <v>2031</v>
      </c>
      <c r="B2043" s="7" t="n">
        <v>0.618304</v>
      </c>
      <c r="C2043" s="7" t="n">
        <v>0.763197</v>
      </c>
      <c r="D2043" s="16" t="n">
        <f aca="false">LOGINV(B2043,$B$7,$C$7)</f>
        <v>16.0160900159972</v>
      </c>
      <c r="E2043" s="16" t="n">
        <f aca="false">LOGINV(C2043,$B$8,$C$8)</f>
        <v>173.436233659849</v>
      </c>
      <c r="F2043" s="16" t="n">
        <f aca="false">$B$5/100*E2043*2_Girdiler!$B$14*2_Girdiler!$B$15*2_Girdiler!$B$16</f>
        <v>4.3636556388818</v>
      </c>
      <c r="G2043" s="16" t="n">
        <f aca="false">MIN(MATCH(F2043,2_Girdiler!$B$20:$I$20,1),7)</f>
        <v>1</v>
      </c>
      <c r="H2043" s="16" t="n">
        <f aca="false">IF(F2043&gt;=40,2_Girdiler!$I$21+(F2043-40)*(2_Girdiler!$I$21-2_Girdiler!$H$21)/(2_Girdiler!$I$20-2_Girdiler!$H$20),INDEX(2_Girdiler!$B$21:$I$21,G2043)+(F2043-INDEX(2_Girdiler!$B$20:$I$20,G2043))*(INDEX(2_Girdiler!$B$21:$I$21,G2043+1)-INDEX(2_Girdiler!$B$21:$I$21,G2043))/(INDEX(2_Girdiler!$B$20:$I$20,G2043+1)-INDEX(2_Girdiler!$B$20:$I$20,G2043)))</f>
        <v>9.60004240553996</v>
      </c>
      <c r="I2043" s="16" t="n">
        <f aca="false">H2043/2_Girdiler!$B$17</f>
        <v>3.84617083555287</v>
      </c>
      <c r="J2043" s="16" t="n">
        <f aca="false">D2043+I2043</f>
        <v>19.86226085155</v>
      </c>
    </row>
    <row r="2044" customFormat="false" ht="15" hidden="false" customHeight="false" outlineLevel="0" collapsed="false">
      <c r="A2044" s="0" t="n">
        <v>2032</v>
      </c>
      <c r="B2044" s="7" t="n">
        <v>0.572393</v>
      </c>
      <c r="C2044" s="7" t="n">
        <v>0.591467</v>
      </c>
      <c r="D2044" s="16" t="n">
        <f aca="false">LOGINV(B2044,$B$7,$C$7)</f>
        <v>14.9918797402926</v>
      </c>
      <c r="E2044" s="16" t="n">
        <f aca="false">LOGINV(C2044,$B$8,$C$8)</f>
        <v>126.791792979204</v>
      </c>
      <c r="F2044" s="16" t="n">
        <f aca="false">$B$5/100*E2044*2_Girdiler!$B$14*2_Girdiler!$B$15*2_Girdiler!$B$16</f>
        <v>3.19008151135677</v>
      </c>
      <c r="G2044" s="16" t="n">
        <f aca="false">MIN(MATCH(F2044,2_Girdiler!$B$20:$I$20,1),7)</f>
        <v>1</v>
      </c>
      <c r="H2044" s="16" t="n">
        <f aca="false">IF(F2044&gt;=40,2_Girdiler!$I$21+(F2044-40)*(2_Girdiler!$I$21-2_Girdiler!$H$21)/(2_Girdiler!$I$20-2_Girdiler!$H$20),INDEX(2_Girdiler!$B$21:$I$21,G2044)+(F2044-INDEX(2_Girdiler!$B$20:$I$20,G2044))*(INDEX(2_Girdiler!$B$21:$I$21,G2044+1)-INDEX(2_Girdiler!$B$21:$I$21,G2044))/(INDEX(2_Girdiler!$B$20:$I$20,G2044+1)-INDEX(2_Girdiler!$B$20:$I$20,G2044)))</f>
        <v>7.0181793249849</v>
      </c>
      <c r="I2044" s="16" t="n">
        <f aca="false">H2044/2_Girdiler!$B$17</f>
        <v>2.81177056289459</v>
      </c>
      <c r="J2044" s="16" t="n">
        <f aca="false">D2044+I2044</f>
        <v>17.8036503031872</v>
      </c>
    </row>
    <row r="2045" customFormat="false" ht="15" hidden="false" customHeight="false" outlineLevel="0" collapsed="false">
      <c r="A2045" s="0" t="n">
        <v>2033</v>
      </c>
      <c r="B2045" s="7" t="n">
        <v>0.704719</v>
      </c>
      <c r="C2045" s="7" t="n">
        <v>0.963513</v>
      </c>
      <c r="D2045" s="16" t="n">
        <f aca="false">LOGINV(B2045,$B$7,$C$7)</f>
        <v>18.2779122507879</v>
      </c>
      <c r="E2045" s="16" t="n">
        <f aca="false">LOGINV(C2045,$B$8,$C$8)</f>
        <v>347.444941643119</v>
      </c>
      <c r="F2045" s="16" t="n">
        <f aca="false">$B$5/100*E2045*2_Girdiler!$B$14*2_Girdiler!$B$15*2_Girdiler!$B$16</f>
        <v>8.74171473174088</v>
      </c>
      <c r="G2045" s="16" t="n">
        <f aca="false">MIN(MATCH(F2045,2_Girdiler!$B$20:$I$20,1),7)</f>
        <v>2</v>
      </c>
      <c r="H2045" s="16" t="n">
        <f aca="false">IF(F2045&gt;=40,2_Girdiler!$I$21+(F2045-40)*(2_Girdiler!$I$21-2_Girdiler!$H$21)/(2_Girdiler!$I$20-2_Girdiler!$H$20),INDEX(2_Girdiler!$B$21:$I$21,G2045)+(F2045-INDEX(2_Girdiler!$B$20:$I$20,G2045))*(INDEX(2_Girdiler!$B$21:$I$21,G2045+1)-INDEX(2_Girdiler!$B$21:$I$21,G2045))/(INDEX(2_Girdiler!$B$20:$I$20,G2045+1)-INDEX(2_Girdiler!$B$20:$I$20,G2045)))</f>
        <v>16.9867435707854</v>
      </c>
      <c r="I2045" s="16" t="n">
        <f aca="false">H2045/2_Girdiler!$B$17</f>
        <v>6.80558636650057</v>
      </c>
      <c r="J2045" s="16" t="n">
        <f aca="false">D2045+I2045</f>
        <v>25.0834986172884</v>
      </c>
    </row>
    <row r="2046" customFormat="false" ht="15" hidden="false" customHeight="false" outlineLevel="0" collapsed="false">
      <c r="A2046" s="0" t="n">
        <v>2034</v>
      </c>
      <c r="B2046" s="7" t="n">
        <v>0.801963</v>
      </c>
      <c r="C2046" s="7" t="n">
        <v>0.668177</v>
      </c>
      <c r="D2046" s="16" t="n">
        <f aca="false">LOGINV(B2046,$B$7,$C$7)</f>
        <v>21.7331683497515</v>
      </c>
      <c r="E2046" s="16" t="n">
        <f aca="false">LOGINV(C2046,$B$8,$C$8)</f>
        <v>144.596522280042</v>
      </c>
      <c r="F2046" s="16" t="n">
        <f aca="false">$B$5/100*E2046*2_Girdiler!$B$14*2_Girdiler!$B$15*2_Girdiler!$B$16</f>
        <v>3.63804850056586</v>
      </c>
      <c r="G2046" s="16" t="n">
        <f aca="false">MIN(MATCH(F2046,2_Girdiler!$B$20:$I$20,1),7)</f>
        <v>1</v>
      </c>
      <c r="H2046" s="16" t="n">
        <f aca="false">IF(F2046&gt;=40,2_Girdiler!$I$21+(F2046-40)*(2_Girdiler!$I$21-2_Girdiler!$H$21)/(2_Girdiler!$I$20-2_Girdiler!$H$20),INDEX(2_Girdiler!$B$21:$I$21,G2046)+(F2046-INDEX(2_Girdiler!$B$20:$I$20,G2046))*(INDEX(2_Girdiler!$B$21:$I$21,G2046+1)-INDEX(2_Girdiler!$B$21:$I$21,G2046))/(INDEX(2_Girdiler!$B$20:$I$20,G2046+1)-INDEX(2_Girdiler!$B$20:$I$20,G2046)))</f>
        <v>8.00370670124489</v>
      </c>
      <c r="I2046" s="16" t="n">
        <f aca="false">H2046/2_Girdiler!$B$17</f>
        <v>3.2066132617167</v>
      </c>
      <c r="J2046" s="16" t="n">
        <f aca="false">D2046+I2046</f>
        <v>24.9397816114682</v>
      </c>
    </row>
    <row r="2047" customFormat="false" ht="15" hidden="false" customHeight="false" outlineLevel="0" collapsed="false">
      <c r="A2047" s="0" t="n">
        <v>2035</v>
      </c>
      <c r="B2047" s="7" t="n">
        <v>0.791489</v>
      </c>
      <c r="C2047" s="7" t="n">
        <v>0.454641</v>
      </c>
      <c r="D2047" s="16" t="n">
        <f aca="false">LOGINV(B2047,$B$7,$C$7)</f>
        <v>21.2888839173615</v>
      </c>
      <c r="E2047" s="16" t="n">
        <f aca="false">LOGINV(C2047,$B$8,$C$8)</f>
        <v>101.461364805061</v>
      </c>
      <c r="F2047" s="16" t="n">
        <f aca="false">$B$5/100*E2047*2_Girdiler!$B$14*2_Girdiler!$B$15*2_Girdiler!$B$16</f>
        <v>2.55276793849533</v>
      </c>
      <c r="G2047" s="16" t="n">
        <f aca="false">MIN(MATCH(F2047,2_Girdiler!$B$20:$I$20,1),7)</f>
        <v>1</v>
      </c>
      <c r="H2047" s="16" t="n">
        <f aca="false">IF(F2047&gt;=40,2_Girdiler!$I$21+(F2047-40)*(2_Girdiler!$I$21-2_Girdiler!$H$21)/(2_Girdiler!$I$20-2_Girdiler!$H$20),INDEX(2_Girdiler!$B$21:$I$21,G2047)+(F2047-INDEX(2_Girdiler!$B$20:$I$20,G2047))*(INDEX(2_Girdiler!$B$21:$I$21,G2047+1)-INDEX(2_Girdiler!$B$21:$I$21,G2047))/(INDEX(2_Girdiler!$B$20:$I$20,G2047+1)-INDEX(2_Girdiler!$B$20:$I$20,G2047)))</f>
        <v>5.61608946468973</v>
      </c>
      <c r="I2047" s="16" t="n">
        <f aca="false">H2047/2_Girdiler!$B$17</f>
        <v>2.25003584322505</v>
      </c>
      <c r="J2047" s="16" t="n">
        <f aca="false">D2047+I2047</f>
        <v>23.5389197605866</v>
      </c>
    </row>
    <row r="2048" customFormat="false" ht="15" hidden="false" customHeight="false" outlineLevel="0" collapsed="false">
      <c r="A2048" s="0" t="n">
        <v>2036</v>
      </c>
      <c r="B2048" s="7" t="n">
        <v>0.923652</v>
      </c>
      <c r="C2048" s="7" t="n">
        <v>0.205545</v>
      </c>
      <c r="D2048" s="16" t="n">
        <f aca="false">LOGINV(B2048,$B$7,$C$7)</f>
        <v>30.0518079306458</v>
      </c>
      <c r="E2048" s="16" t="n">
        <f aca="false">LOGINV(C2048,$B$8,$C$8)</f>
        <v>64.2410850449688</v>
      </c>
      <c r="F2048" s="16" t="n">
        <f aca="false">$B$5/100*E2048*2_Girdiler!$B$14*2_Girdiler!$B$15*2_Girdiler!$B$16</f>
        <v>1.61630569973142</v>
      </c>
      <c r="G2048" s="16" t="n">
        <f aca="false">MIN(MATCH(F2048,2_Girdiler!$B$20:$I$20,1),7)</f>
        <v>1</v>
      </c>
      <c r="H2048" s="16" t="n">
        <f aca="false">IF(F2048&gt;=40,2_Girdiler!$I$21+(F2048-40)*(2_Girdiler!$I$21-2_Girdiler!$H$21)/(2_Girdiler!$I$20-2_Girdiler!$H$20),INDEX(2_Girdiler!$B$21:$I$21,G2048)+(F2048-INDEX(2_Girdiler!$B$20:$I$20,G2048))*(INDEX(2_Girdiler!$B$21:$I$21,G2048+1)-INDEX(2_Girdiler!$B$21:$I$21,G2048))/(INDEX(2_Girdiler!$B$20:$I$20,G2048+1)-INDEX(2_Girdiler!$B$20:$I$20,G2048)))</f>
        <v>3.55587253940911</v>
      </c>
      <c r="I2048" s="16" t="n">
        <f aca="false">H2048/2_Girdiler!$B$17</f>
        <v>1.42462842123763</v>
      </c>
      <c r="J2048" s="16" t="n">
        <f aca="false">D2048+I2048</f>
        <v>31.4764363518834</v>
      </c>
    </row>
    <row r="2049" customFormat="false" ht="15" hidden="false" customHeight="false" outlineLevel="0" collapsed="false">
      <c r="A2049" s="0" t="n">
        <v>2037</v>
      </c>
      <c r="B2049" s="7" t="n">
        <v>0.566992</v>
      </c>
      <c r="C2049" s="7" t="n">
        <v>0.91342</v>
      </c>
      <c r="D2049" s="16" t="n">
        <f aca="false">LOGINV(B2049,$B$7,$C$7)</f>
        <v>14.8774278696838</v>
      </c>
      <c r="E2049" s="16" t="n">
        <f aca="false">LOGINV(C2049,$B$8,$C$8)</f>
        <v>263.085100964029</v>
      </c>
      <c r="F2049" s="16" t="n">
        <f aca="false">$B$5/100*E2049*2_Girdiler!$B$14*2_Girdiler!$B$15*2_Girdiler!$B$16</f>
        <v>6.61922114025497</v>
      </c>
      <c r="G2049" s="16" t="n">
        <f aca="false">MIN(MATCH(F2049,2_Girdiler!$B$20:$I$20,1),7)</f>
        <v>2</v>
      </c>
      <c r="H2049" s="16" t="n">
        <f aca="false">IF(F2049&gt;=40,2_Girdiler!$I$21+(F2049-40)*(2_Girdiler!$I$21-2_Girdiler!$H$21)/(2_Girdiler!$I$20-2_Girdiler!$H$20),INDEX(2_Girdiler!$B$21:$I$21,G2049)+(F2049-INDEX(2_Girdiler!$B$20:$I$20,G2049))*(INDEX(2_Girdiler!$B$21:$I$21,G2049+1)-INDEX(2_Girdiler!$B$21:$I$21,G2049))/(INDEX(2_Girdiler!$B$20:$I$20,G2049+1)-INDEX(2_Girdiler!$B$20:$I$20,G2049)))</f>
        <v>13.590753824408</v>
      </c>
      <c r="I2049" s="16" t="n">
        <f aca="false">H2049/2_Girdiler!$B$17</f>
        <v>5.44501355144549</v>
      </c>
      <c r="J2049" s="16" t="n">
        <f aca="false">D2049+I2049</f>
        <v>20.3224414211293</v>
      </c>
    </row>
    <row r="2050" customFormat="false" ht="15" hidden="false" customHeight="false" outlineLevel="0" collapsed="false">
      <c r="A2050" s="0" t="n">
        <v>2038</v>
      </c>
      <c r="B2050" s="7" t="n">
        <v>0.108931</v>
      </c>
      <c r="C2050" s="7" t="n">
        <v>0.21158</v>
      </c>
      <c r="D2050" s="16" t="n">
        <f aca="false">LOGINV(B2050,$B$7,$C$7)</f>
        <v>6.8138222783158</v>
      </c>
      <c r="E2050" s="16" t="n">
        <f aca="false">LOGINV(C2050,$B$8,$C$8)</f>
        <v>65.1189249685443</v>
      </c>
      <c r="F2050" s="16" t="n">
        <f aca="false">$B$5/100*E2050*2_Girdiler!$B$14*2_Girdiler!$B$15*2_Girdiler!$B$16</f>
        <v>1.63839215220857</v>
      </c>
      <c r="G2050" s="16" t="n">
        <f aca="false">MIN(MATCH(F2050,2_Girdiler!$B$20:$I$20,1),7)</f>
        <v>1</v>
      </c>
      <c r="H2050" s="16" t="n">
        <f aca="false">IF(F2050&gt;=40,2_Girdiler!$I$21+(F2050-40)*(2_Girdiler!$I$21-2_Girdiler!$H$21)/(2_Girdiler!$I$20-2_Girdiler!$H$20),INDEX(2_Girdiler!$B$21:$I$21,G2050)+(F2050-INDEX(2_Girdiler!$B$20:$I$20,G2050))*(INDEX(2_Girdiler!$B$21:$I$21,G2050+1)-INDEX(2_Girdiler!$B$21:$I$21,G2050))/(INDEX(2_Girdiler!$B$20:$I$20,G2050+1)-INDEX(2_Girdiler!$B$20:$I$20,G2050)))</f>
        <v>3.60446273485886</v>
      </c>
      <c r="I2050" s="16" t="n">
        <f aca="false">H2050/2_Girdiler!$B$17</f>
        <v>1.44409564697871</v>
      </c>
      <c r="J2050" s="16" t="n">
        <f aca="false">D2050+I2050</f>
        <v>8.25791792529452</v>
      </c>
    </row>
    <row r="2051" customFormat="false" ht="15" hidden="false" customHeight="false" outlineLevel="0" collapsed="false">
      <c r="A2051" s="0" t="n">
        <v>2039</v>
      </c>
      <c r="B2051" s="7" t="n">
        <v>0.447816</v>
      </c>
      <c r="C2051" s="7" t="n">
        <v>0.907688</v>
      </c>
      <c r="D2051" s="16" t="n">
        <f aca="false">LOGINV(B2051,$B$7,$C$7)</f>
        <v>12.5871898964679</v>
      </c>
      <c r="E2051" s="16" t="n">
        <f aca="false">LOGINV(C2051,$B$8,$C$8)</f>
        <v>257.130204538936</v>
      </c>
      <c r="F2051" s="16" t="n">
        <f aca="false">$B$5/100*E2051*2_Girdiler!$B$14*2_Girdiler!$B$15*2_Girdiler!$B$16</f>
        <v>6.46939594619963</v>
      </c>
      <c r="G2051" s="16" t="n">
        <f aca="false">MIN(MATCH(F2051,2_Girdiler!$B$20:$I$20,1),7)</f>
        <v>2</v>
      </c>
      <c r="H2051" s="16" t="n">
        <f aca="false">IF(F2051&gt;=40,2_Girdiler!$I$21+(F2051-40)*(2_Girdiler!$I$21-2_Girdiler!$H$21)/(2_Girdiler!$I$20-2_Girdiler!$H$20),INDEX(2_Girdiler!$B$21:$I$21,G2051)+(F2051-INDEX(2_Girdiler!$B$20:$I$20,G2051))*(INDEX(2_Girdiler!$B$21:$I$21,G2051+1)-INDEX(2_Girdiler!$B$21:$I$21,G2051))/(INDEX(2_Girdiler!$B$20:$I$20,G2051+1)-INDEX(2_Girdiler!$B$20:$I$20,G2051)))</f>
        <v>13.3510335139194</v>
      </c>
      <c r="I2051" s="16" t="n">
        <f aca="false">H2051/2_Girdiler!$B$17</f>
        <v>5.34897176038438</v>
      </c>
      <c r="J2051" s="16" t="n">
        <f aca="false">D2051+I2051</f>
        <v>17.9361616568523</v>
      </c>
    </row>
    <row r="2052" customFormat="false" ht="15" hidden="false" customHeight="false" outlineLevel="0" collapsed="false">
      <c r="A2052" s="0" t="n">
        <v>2040</v>
      </c>
      <c r="B2052" s="7" t="n">
        <v>0.382736</v>
      </c>
      <c r="C2052" s="7" t="n">
        <v>0.444621</v>
      </c>
      <c r="D2052" s="16" t="n">
        <f aca="false">LOGINV(B2052,$B$7,$C$7)</f>
        <v>11.4676034664413</v>
      </c>
      <c r="E2052" s="16" t="n">
        <f aca="false">LOGINV(C2052,$B$8,$C$8)</f>
        <v>99.8166051784339</v>
      </c>
      <c r="F2052" s="16" t="n">
        <f aca="false">$B$5/100*E2052*2_Girdiler!$B$14*2_Girdiler!$B$15*2_Girdiler!$B$16</f>
        <v>2.5113857862894</v>
      </c>
      <c r="G2052" s="16" t="n">
        <f aca="false">MIN(MATCH(F2052,2_Girdiler!$B$20:$I$20,1),7)</f>
        <v>1</v>
      </c>
      <c r="H2052" s="16" t="n">
        <f aca="false">IF(F2052&gt;=40,2_Girdiler!$I$21+(F2052-40)*(2_Girdiler!$I$21-2_Girdiler!$H$21)/(2_Girdiler!$I$20-2_Girdiler!$H$20),INDEX(2_Girdiler!$B$21:$I$21,G2052)+(F2052-INDEX(2_Girdiler!$B$20:$I$20,G2052))*(INDEX(2_Girdiler!$B$21:$I$21,G2052+1)-INDEX(2_Girdiler!$B$21:$I$21,G2052))/(INDEX(2_Girdiler!$B$20:$I$20,G2052+1)-INDEX(2_Girdiler!$B$20:$I$20,G2052)))</f>
        <v>5.52504872983667</v>
      </c>
      <c r="I2052" s="16" t="n">
        <f aca="false">H2052/2_Girdiler!$B$17</f>
        <v>2.21356118983841</v>
      </c>
      <c r="J2052" s="16" t="n">
        <f aca="false">D2052+I2052</f>
        <v>13.6811646562797</v>
      </c>
    </row>
    <row r="2053" customFormat="false" ht="15" hidden="false" customHeight="false" outlineLevel="0" collapsed="false">
      <c r="A2053" s="0" t="n">
        <v>2041</v>
      </c>
      <c r="B2053" s="7" t="n">
        <v>0.101126</v>
      </c>
      <c r="C2053" s="7" t="n">
        <v>0.975836</v>
      </c>
      <c r="D2053" s="16" t="n">
        <f aca="false">LOGINV(B2053,$B$7,$C$7)</f>
        <v>6.65271369397129</v>
      </c>
      <c r="E2053" s="16" t="n">
        <f aca="false">LOGINV(C2053,$B$8,$C$8)</f>
        <v>390.626275353316</v>
      </c>
      <c r="F2053" s="16" t="n">
        <f aca="false">$B$5/100*E2053*2_Girdiler!$B$14*2_Girdiler!$B$15*2_Girdiler!$B$16</f>
        <v>9.82815708788943</v>
      </c>
      <c r="G2053" s="16" t="n">
        <f aca="false">MIN(MATCH(F2053,2_Girdiler!$B$20:$I$20,1),7)</f>
        <v>2</v>
      </c>
      <c r="H2053" s="16" t="n">
        <f aca="false">IF(F2053&gt;=40,2_Girdiler!$I$21+(F2053-40)*(2_Girdiler!$I$21-2_Girdiler!$H$21)/(2_Girdiler!$I$20-2_Girdiler!$H$20),INDEX(2_Girdiler!$B$21:$I$21,G2053)+(F2053-INDEX(2_Girdiler!$B$20:$I$20,G2053))*(INDEX(2_Girdiler!$B$21:$I$21,G2053+1)-INDEX(2_Girdiler!$B$21:$I$21,G2053))/(INDEX(2_Girdiler!$B$20:$I$20,G2053+1)-INDEX(2_Girdiler!$B$20:$I$20,G2053)))</f>
        <v>18.7250513406231</v>
      </c>
      <c r="I2053" s="16" t="n">
        <f aca="false">H2053/2_Girdiler!$B$17</f>
        <v>7.5020237742881</v>
      </c>
      <c r="J2053" s="16" t="n">
        <f aca="false">D2053+I2053</f>
        <v>14.1547374682594</v>
      </c>
    </row>
    <row r="2054" customFormat="false" ht="15" hidden="false" customHeight="false" outlineLevel="0" collapsed="false">
      <c r="A2054" s="0" t="n">
        <v>2042</v>
      </c>
      <c r="B2054" s="7" t="n">
        <v>0.771507</v>
      </c>
      <c r="C2054" s="7" t="n">
        <v>0.618869</v>
      </c>
      <c r="D2054" s="16" t="n">
        <f aca="false">LOGINV(B2054,$B$7,$C$7)</f>
        <v>20.4995861017572</v>
      </c>
      <c r="E2054" s="16" t="n">
        <f aca="false">LOGINV(C2054,$B$8,$C$8)</f>
        <v>132.75434569549</v>
      </c>
      <c r="F2054" s="16" t="n">
        <f aca="false">$B$5/100*E2054*2_Girdiler!$B$14*2_Girdiler!$B$15*2_Girdiler!$B$16</f>
        <v>3.34009933769854</v>
      </c>
      <c r="G2054" s="16" t="n">
        <f aca="false">MIN(MATCH(F2054,2_Girdiler!$B$20:$I$20,1),7)</f>
        <v>1</v>
      </c>
      <c r="H2054" s="16" t="n">
        <f aca="false">IF(F2054&gt;=40,2_Girdiler!$I$21+(F2054-40)*(2_Girdiler!$I$21-2_Girdiler!$H$21)/(2_Girdiler!$I$20-2_Girdiler!$H$20),INDEX(2_Girdiler!$B$21:$I$21,G2054)+(F2054-INDEX(2_Girdiler!$B$20:$I$20,G2054))*(INDEX(2_Girdiler!$B$21:$I$21,G2054+1)-INDEX(2_Girdiler!$B$21:$I$21,G2054))/(INDEX(2_Girdiler!$B$20:$I$20,G2054+1)-INDEX(2_Girdiler!$B$20:$I$20,G2054)))</f>
        <v>7.34821854293678</v>
      </c>
      <c r="I2054" s="16" t="n">
        <f aca="false">H2054/2_Girdiler!$B$17</f>
        <v>2.94399781367659</v>
      </c>
      <c r="J2054" s="16" t="n">
        <f aca="false">D2054+I2054</f>
        <v>23.4435839154338</v>
      </c>
    </row>
    <row r="2055" customFormat="false" ht="15" hidden="false" customHeight="false" outlineLevel="0" collapsed="false">
      <c r="A2055" s="0" t="n">
        <v>2043</v>
      </c>
      <c r="B2055" s="7" t="n">
        <v>0.661233</v>
      </c>
      <c r="C2055" s="7" t="n">
        <v>0.637732</v>
      </c>
      <c r="D2055" s="16" t="n">
        <f aca="false">LOGINV(B2055,$B$7,$C$7)</f>
        <v>17.0744629113811</v>
      </c>
      <c r="E2055" s="16" t="n">
        <f aca="false">LOGINV(C2055,$B$8,$C$8)</f>
        <v>137.099269820012</v>
      </c>
      <c r="F2055" s="16" t="n">
        <f aca="false">$B$5/100*E2055*2_Girdiler!$B$14*2_Girdiler!$B$15*2_Girdiler!$B$16</f>
        <v>3.4494176286715</v>
      </c>
      <c r="G2055" s="16" t="n">
        <f aca="false">MIN(MATCH(F2055,2_Girdiler!$B$20:$I$20,1),7)</f>
        <v>1</v>
      </c>
      <c r="H2055" s="16" t="n">
        <f aca="false">IF(F2055&gt;=40,2_Girdiler!$I$21+(F2055-40)*(2_Girdiler!$I$21-2_Girdiler!$H$21)/(2_Girdiler!$I$20-2_Girdiler!$H$20),INDEX(2_Girdiler!$B$21:$I$21,G2055)+(F2055-INDEX(2_Girdiler!$B$20:$I$20,G2055))*(INDEX(2_Girdiler!$B$21:$I$21,G2055+1)-INDEX(2_Girdiler!$B$21:$I$21,G2055))/(INDEX(2_Girdiler!$B$20:$I$20,G2055+1)-INDEX(2_Girdiler!$B$20:$I$20,G2055)))</f>
        <v>7.5887187830773</v>
      </c>
      <c r="I2055" s="16" t="n">
        <f aca="false">H2055/2_Girdiler!$B$17</f>
        <v>3.04035207655341</v>
      </c>
      <c r="J2055" s="16" t="n">
        <f aca="false">D2055+I2055</f>
        <v>20.1148149879345</v>
      </c>
    </row>
    <row r="2056" customFormat="false" ht="15" hidden="false" customHeight="false" outlineLevel="0" collapsed="false">
      <c r="A2056" s="0" t="n">
        <v>2044</v>
      </c>
      <c r="B2056" s="7" t="n">
        <v>0.823173</v>
      </c>
      <c r="C2056" s="7" t="n">
        <v>0.447157</v>
      </c>
      <c r="D2056" s="16" t="n">
        <f aca="false">LOGINV(B2056,$B$7,$C$7)</f>
        <v>22.7099340961257</v>
      </c>
      <c r="E2056" s="16" t="n">
        <f aca="false">LOGINV(C2056,$B$8,$C$8)</f>
        <v>100.230851058403</v>
      </c>
      <c r="F2056" s="16" t="n">
        <f aca="false">$B$5/100*E2056*2_Girdiler!$B$14*2_Girdiler!$B$15*2_Girdiler!$B$16</f>
        <v>2.52180821262942</v>
      </c>
      <c r="G2056" s="16" t="n">
        <f aca="false">MIN(MATCH(F2056,2_Girdiler!$B$20:$I$20,1),7)</f>
        <v>1</v>
      </c>
      <c r="H2056" s="16" t="n">
        <f aca="false">IF(F2056&gt;=40,2_Girdiler!$I$21+(F2056-40)*(2_Girdiler!$I$21-2_Girdiler!$H$21)/(2_Girdiler!$I$20-2_Girdiler!$H$20),INDEX(2_Girdiler!$B$21:$I$21,G2056)+(F2056-INDEX(2_Girdiler!$B$20:$I$20,G2056))*(INDEX(2_Girdiler!$B$21:$I$21,G2056+1)-INDEX(2_Girdiler!$B$21:$I$21,G2056))/(INDEX(2_Girdiler!$B$20:$I$20,G2056+1)-INDEX(2_Girdiler!$B$20:$I$20,G2056)))</f>
        <v>5.54797806778472</v>
      </c>
      <c r="I2056" s="16" t="n">
        <f aca="false">H2056/2_Girdiler!$B$17</f>
        <v>2.22274762331119</v>
      </c>
      <c r="J2056" s="16" t="n">
        <f aca="false">D2056+I2056</f>
        <v>24.9326817194369</v>
      </c>
    </row>
    <row r="2057" customFormat="false" ht="15" hidden="false" customHeight="false" outlineLevel="0" collapsed="false">
      <c r="A2057" s="0" t="n">
        <v>2045</v>
      </c>
      <c r="B2057" s="7" t="n">
        <v>0.921096</v>
      </c>
      <c r="C2057" s="7" t="n">
        <v>0.247605</v>
      </c>
      <c r="D2057" s="16" t="n">
        <f aca="false">LOGINV(B2057,$B$7,$C$7)</f>
        <v>29.7585841031805</v>
      </c>
      <c r="E2057" s="16" t="n">
        <f aca="false">LOGINV(C2057,$B$8,$C$8)</f>
        <v>70.313832406119</v>
      </c>
      <c r="F2057" s="16" t="n">
        <f aca="false">$B$5/100*E2057*2_Girdiler!$B$14*2_Girdiler!$B$15*2_Girdiler!$B$16</f>
        <v>1.76909602333795</v>
      </c>
      <c r="G2057" s="16" t="n">
        <f aca="false">MIN(MATCH(F2057,2_Girdiler!$B$20:$I$20,1),7)</f>
        <v>1</v>
      </c>
      <c r="H2057" s="16" t="n">
        <f aca="false">IF(F2057&gt;=40,2_Girdiler!$I$21+(F2057-40)*(2_Girdiler!$I$21-2_Girdiler!$H$21)/(2_Girdiler!$I$20-2_Girdiler!$H$20),INDEX(2_Girdiler!$B$21:$I$21,G2057)+(F2057-INDEX(2_Girdiler!$B$20:$I$20,G2057))*(INDEX(2_Girdiler!$B$21:$I$21,G2057+1)-INDEX(2_Girdiler!$B$21:$I$21,G2057))/(INDEX(2_Girdiler!$B$20:$I$20,G2057+1)-INDEX(2_Girdiler!$B$20:$I$20,G2057)))</f>
        <v>3.8920112513435</v>
      </c>
      <c r="I2057" s="16" t="n">
        <f aca="false">H2057/2_Girdiler!$B$17</f>
        <v>1.55929937954467</v>
      </c>
      <c r="J2057" s="16" t="n">
        <f aca="false">D2057+I2057</f>
        <v>31.3178834827252</v>
      </c>
    </row>
    <row r="2058" customFormat="false" ht="15" hidden="false" customHeight="false" outlineLevel="0" collapsed="false">
      <c r="A2058" s="0" t="n">
        <v>2046</v>
      </c>
      <c r="B2058" s="7" t="n">
        <v>0.204078</v>
      </c>
      <c r="C2058" s="7" t="n">
        <v>0.850233</v>
      </c>
      <c r="D2058" s="16" t="n">
        <f aca="false">LOGINV(B2058,$B$7,$C$7)</f>
        <v>8.53991007247656</v>
      </c>
      <c r="E2058" s="16" t="n">
        <f aca="false">LOGINV(C2058,$B$8,$C$8)</f>
        <v>213.341083328659</v>
      </c>
      <c r="F2058" s="16" t="n">
        <f aca="false">$B$5/100*E2058*2_Girdiler!$B$14*2_Girdiler!$B$15*2_Girdiler!$B$16</f>
        <v>5.36766165654905</v>
      </c>
      <c r="G2058" s="16" t="n">
        <f aca="false">MIN(MATCH(F2058,2_Girdiler!$B$20:$I$20,1),7)</f>
        <v>2</v>
      </c>
      <c r="H2058" s="16" t="n">
        <f aca="false">IF(F2058&gt;=40,2_Girdiler!$I$21+(F2058-40)*(2_Girdiler!$I$21-2_Girdiler!$H$21)/(2_Girdiler!$I$20-2_Girdiler!$H$20),INDEX(2_Girdiler!$B$21:$I$21,G2058)+(F2058-INDEX(2_Girdiler!$B$20:$I$20,G2058))*(INDEX(2_Girdiler!$B$21:$I$21,G2058+1)-INDEX(2_Girdiler!$B$21:$I$21,G2058))/(INDEX(2_Girdiler!$B$20:$I$20,G2058+1)-INDEX(2_Girdiler!$B$20:$I$20,G2058)))</f>
        <v>11.5882586504785</v>
      </c>
      <c r="I2058" s="16" t="n">
        <f aca="false">H2058/2_Girdiler!$B$17</f>
        <v>4.64273183112119</v>
      </c>
      <c r="J2058" s="16" t="n">
        <f aca="false">D2058+I2058</f>
        <v>13.1826419035977</v>
      </c>
    </row>
    <row r="2059" customFormat="false" ht="15" hidden="false" customHeight="false" outlineLevel="0" collapsed="false">
      <c r="A2059" s="0" t="n">
        <v>2047</v>
      </c>
      <c r="B2059" s="7" t="n">
        <v>0.369976</v>
      </c>
      <c r="C2059" s="7" t="n">
        <v>0.297936</v>
      </c>
      <c r="D2059" s="16" t="n">
        <f aca="false">LOGINV(B2059,$B$7,$C$7)</f>
        <v>11.2547415779476</v>
      </c>
      <c r="E2059" s="16" t="n">
        <f aca="false">LOGINV(C2059,$B$8,$C$8)</f>
        <v>77.5475034495811</v>
      </c>
      <c r="F2059" s="16" t="n">
        <f aca="false">$B$5/100*E2059*2_Girdiler!$B$14*2_Girdiler!$B$15*2_Girdiler!$B$16</f>
        <v>1.95109518679146</v>
      </c>
      <c r="G2059" s="16" t="n">
        <f aca="false">MIN(MATCH(F2059,2_Girdiler!$B$20:$I$20,1),7)</f>
        <v>1</v>
      </c>
      <c r="H2059" s="16" t="n">
        <f aca="false">IF(F2059&gt;=40,2_Girdiler!$I$21+(F2059-40)*(2_Girdiler!$I$21-2_Girdiler!$H$21)/(2_Girdiler!$I$20-2_Girdiler!$H$20),INDEX(2_Girdiler!$B$21:$I$21,G2059)+(F2059-INDEX(2_Girdiler!$B$20:$I$20,G2059))*(INDEX(2_Girdiler!$B$21:$I$21,G2059+1)-INDEX(2_Girdiler!$B$21:$I$21,G2059))/(INDEX(2_Girdiler!$B$20:$I$20,G2059+1)-INDEX(2_Girdiler!$B$20:$I$20,G2059)))</f>
        <v>4.29240941094121</v>
      </c>
      <c r="I2059" s="16" t="n">
        <f aca="false">H2059/2_Girdiler!$B$17</f>
        <v>1.71971530887068</v>
      </c>
      <c r="J2059" s="16" t="n">
        <f aca="false">D2059+I2059</f>
        <v>12.9744568868182</v>
      </c>
    </row>
    <row r="2060" customFormat="false" ht="15" hidden="false" customHeight="false" outlineLevel="0" collapsed="false">
      <c r="A2060" s="0" t="n">
        <v>2048</v>
      </c>
      <c r="B2060" s="7" t="n">
        <v>0.139393</v>
      </c>
      <c r="C2060" s="7" t="n">
        <v>0.826267</v>
      </c>
      <c r="D2060" s="16" t="n">
        <f aca="false">LOGINV(B2060,$B$7,$C$7)</f>
        <v>7.40464599697995</v>
      </c>
      <c r="E2060" s="16" t="n">
        <f aca="false">LOGINV(C2060,$B$8,$C$8)</f>
        <v>200.274013792824</v>
      </c>
      <c r="F2060" s="16" t="n">
        <f aca="false">$B$5/100*E2060*2_Girdiler!$B$14*2_Girdiler!$B$15*2_Girdiler!$B$16</f>
        <v>5.03889418702744</v>
      </c>
      <c r="G2060" s="16" t="n">
        <f aca="false">MIN(MATCH(F2060,2_Girdiler!$B$20:$I$20,1),7)</f>
        <v>2</v>
      </c>
      <c r="H2060" s="16" t="n">
        <f aca="false">IF(F2060&gt;=40,2_Girdiler!$I$21+(F2060-40)*(2_Girdiler!$I$21-2_Girdiler!$H$21)/(2_Girdiler!$I$20-2_Girdiler!$H$20),INDEX(2_Girdiler!$B$21:$I$21,G2060)+(F2060-INDEX(2_Girdiler!$B$20:$I$20,G2060))*(INDEX(2_Girdiler!$B$21:$I$21,G2060+1)-INDEX(2_Girdiler!$B$21:$I$21,G2060))/(INDEX(2_Girdiler!$B$20:$I$20,G2060+1)-INDEX(2_Girdiler!$B$20:$I$20,G2060)))</f>
        <v>11.0622306992439</v>
      </c>
      <c r="I2060" s="16" t="n">
        <f aca="false">H2060/2_Girdiler!$B$17</f>
        <v>4.43198345322272</v>
      </c>
      <c r="J2060" s="16" t="n">
        <f aca="false">D2060+I2060</f>
        <v>11.8366294502027</v>
      </c>
    </row>
    <row r="2061" customFormat="false" ht="15" hidden="false" customHeight="false" outlineLevel="0" collapsed="false">
      <c r="A2061" s="0" t="n">
        <v>2049</v>
      </c>
      <c r="B2061" s="7" t="n">
        <v>0.844357</v>
      </c>
      <c r="C2061" s="7" t="n">
        <v>0.681502</v>
      </c>
      <c r="D2061" s="16" t="n">
        <f aca="false">LOGINV(B2061,$B$7,$C$7)</f>
        <v>23.8118347978129</v>
      </c>
      <c r="E2061" s="16" t="n">
        <f aca="false">LOGINV(C2061,$B$8,$C$8)</f>
        <v>148.093301040861</v>
      </c>
      <c r="F2061" s="16" t="n">
        <f aca="false">$B$5/100*E2061*2_Girdiler!$B$14*2_Girdiler!$B$15*2_Girdiler!$B$16</f>
        <v>3.72602745418806</v>
      </c>
      <c r="G2061" s="16" t="n">
        <f aca="false">MIN(MATCH(F2061,2_Girdiler!$B$20:$I$20,1),7)</f>
        <v>1</v>
      </c>
      <c r="H2061" s="16" t="n">
        <f aca="false">IF(F2061&gt;=40,2_Girdiler!$I$21+(F2061-40)*(2_Girdiler!$I$21-2_Girdiler!$H$21)/(2_Girdiler!$I$20-2_Girdiler!$H$20),INDEX(2_Girdiler!$B$21:$I$21,G2061)+(F2061-INDEX(2_Girdiler!$B$20:$I$20,G2061))*(INDEX(2_Girdiler!$B$21:$I$21,G2061+1)-INDEX(2_Girdiler!$B$21:$I$21,G2061))/(INDEX(2_Girdiler!$B$20:$I$20,G2061+1)-INDEX(2_Girdiler!$B$20:$I$20,G2061)))</f>
        <v>8.19726039921374</v>
      </c>
      <c r="I2061" s="16" t="n">
        <f aca="false">H2061/2_Girdiler!$B$17</f>
        <v>3.28415881378756</v>
      </c>
      <c r="J2061" s="16" t="n">
        <f aca="false">D2061+I2061</f>
        <v>27.0959936116005</v>
      </c>
    </row>
    <row r="2062" customFormat="false" ht="15" hidden="false" customHeight="false" outlineLevel="0" collapsed="false">
      <c r="A2062" s="0" t="n">
        <v>2050</v>
      </c>
      <c r="B2062" s="7" t="n">
        <v>0.814862</v>
      </c>
      <c r="C2062" s="7" t="n">
        <v>0.855532</v>
      </c>
      <c r="D2062" s="16" t="n">
        <f aca="false">LOGINV(B2062,$B$7,$C$7)</f>
        <v>22.3138184802402</v>
      </c>
      <c r="E2062" s="16" t="n">
        <f aca="false">LOGINV(C2062,$B$8,$C$8)</f>
        <v>216.53563168569</v>
      </c>
      <c r="F2062" s="16" t="n">
        <f aca="false">$B$5/100*E2062*2_Girdiler!$B$14*2_Girdiler!$B$15*2_Girdiler!$B$16</f>
        <v>5.44803649321196</v>
      </c>
      <c r="G2062" s="16" t="n">
        <f aca="false">MIN(MATCH(F2062,2_Girdiler!$B$20:$I$20,1),7)</f>
        <v>2</v>
      </c>
      <c r="H2062" s="16" t="n">
        <f aca="false">IF(F2062&gt;=40,2_Girdiler!$I$21+(F2062-40)*(2_Girdiler!$I$21-2_Girdiler!$H$21)/(2_Girdiler!$I$20-2_Girdiler!$H$20),INDEX(2_Girdiler!$B$21:$I$21,G2062)+(F2062-INDEX(2_Girdiler!$B$20:$I$20,G2062))*(INDEX(2_Girdiler!$B$21:$I$21,G2062+1)-INDEX(2_Girdiler!$B$21:$I$21,G2062))/(INDEX(2_Girdiler!$B$20:$I$20,G2062+1)-INDEX(2_Girdiler!$B$20:$I$20,G2062)))</f>
        <v>11.7168583891391</v>
      </c>
      <c r="I2062" s="16" t="n">
        <f aca="false">H2062/2_Girdiler!$B$17</f>
        <v>4.69425416231536</v>
      </c>
      <c r="J2062" s="16" t="n">
        <f aca="false">D2062+I2062</f>
        <v>27.0080726425556</v>
      </c>
    </row>
    <row r="2063" customFormat="false" ht="15" hidden="false" customHeight="false" outlineLevel="0" collapsed="false">
      <c r="A2063" s="0" t="n">
        <v>2051</v>
      </c>
      <c r="B2063" s="7" t="n">
        <v>0.039006</v>
      </c>
      <c r="C2063" s="7" t="n">
        <v>0.552774</v>
      </c>
      <c r="D2063" s="16" t="n">
        <f aca="false">LOGINV(B2063,$B$7,$C$7)</f>
        <v>5.070665721442</v>
      </c>
      <c r="E2063" s="16" t="n">
        <f aca="false">LOGINV(C2063,$B$8,$C$8)</f>
        <v>118.969778866384</v>
      </c>
      <c r="F2063" s="16" t="n">
        <f aca="false">$B$5/100*E2063*2_Girdiler!$B$14*2_Girdiler!$B$15*2_Girdiler!$B$16</f>
        <v>2.99327963627823</v>
      </c>
      <c r="G2063" s="16" t="n">
        <f aca="false">MIN(MATCH(F2063,2_Girdiler!$B$20:$I$20,1),7)</f>
        <v>1</v>
      </c>
      <c r="H2063" s="16" t="n">
        <f aca="false">IF(F2063&gt;=40,2_Girdiler!$I$21+(F2063-40)*(2_Girdiler!$I$21-2_Girdiler!$H$21)/(2_Girdiler!$I$20-2_Girdiler!$H$20),INDEX(2_Girdiler!$B$21:$I$21,G2063)+(F2063-INDEX(2_Girdiler!$B$20:$I$20,G2063))*(INDEX(2_Girdiler!$B$21:$I$21,G2063+1)-INDEX(2_Girdiler!$B$21:$I$21,G2063))/(INDEX(2_Girdiler!$B$20:$I$20,G2063+1)-INDEX(2_Girdiler!$B$20:$I$20,G2063)))</f>
        <v>6.5852151998121</v>
      </c>
      <c r="I2063" s="16" t="n">
        <f aca="false">H2063/2_Girdiler!$B$17</f>
        <v>2.63830737171959</v>
      </c>
      <c r="J2063" s="16" t="n">
        <f aca="false">D2063+I2063</f>
        <v>7.70897309316159</v>
      </c>
    </row>
    <row r="2064" customFormat="false" ht="15" hidden="false" customHeight="false" outlineLevel="0" collapsed="false">
      <c r="A2064" s="0" t="n">
        <v>2052</v>
      </c>
      <c r="B2064" s="7" t="n">
        <v>0.79453</v>
      </c>
      <c r="C2064" s="7" t="n">
        <v>0.854738</v>
      </c>
      <c r="D2064" s="16" t="n">
        <f aca="false">LOGINV(B2064,$B$7,$C$7)</f>
        <v>21.4155412890688</v>
      </c>
      <c r="E2064" s="16" t="n">
        <f aca="false">LOGINV(C2064,$B$8,$C$8)</f>
        <v>216.048951931092</v>
      </c>
      <c r="F2064" s="16" t="n">
        <f aca="false">$B$5/100*E2064*2_Girdiler!$B$14*2_Girdiler!$B$15*2_Girdiler!$B$16</f>
        <v>5.43579163058628</v>
      </c>
      <c r="G2064" s="16" t="n">
        <f aca="false">MIN(MATCH(F2064,2_Girdiler!$B$20:$I$20,1),7)</f>
        <v>2</v>
      </c>
      <c r="H2064" s="16" t="n">
        <f aca="false">IF(F2064&gt;=40,2_Girdiler!$I$21+(F2064-40)*(2_Girdiler!$I$21-2_Girdiler!$H$21)/(2_Girdiler!$I$20-2_Girdiler!$H$20),INDEX(2_Girdiler!$B$21:$I$21,G2064)+(F2064-INDEX(2_Girdiler!$B$20:$I$20,G2064))*(INDEX(2_Girdiler!$B$21:$I$21,G2064+1)-INDEX(2_Girdiler!$B$21:$I$21,G2064))/(INDEX(2_Girdiler!$B$20:$I$20,G2064+1)-INDEX(2_Girdiler!$B$20:$I$20,G2064)))</f>
        <v>11.697266608938</v>
      </c>
      <c r="I2064" s="16" t="n">
        <f aca="false">H2064/2_Girdiler!$B$17</f>
        <v>4.68640489140146</v>
      </c>
      <c r="J2064" s="16" t="n">
        <f aca="false">D2064+I2064</f>
        <v>26.1019461804703</v>
      </c>
    </row>
    <row r="2065" customFormat="false" ht="15" hidden="false" customHeight="false" outlineLevel="0" collapsed="false">
      <c r="A2065" s="0" t="n">
        <v>2053</v>
      </c>
      <c r="B2065" s="7" t="n">
        <v>0.65643</v>
      </c>
      <c r="C2065" s="7" t="n">
        <v>0.389293</v>
      </c>
      <c r="D2065" s="16" t="n">
        <f aca="false">LOGINV(B2065,$B$7,$C$7)</f>
        <v>16.9503231844124</v>
      </c>
      <c r="E2065" s="16" t="n">
        <f aca="false">LOGINV(C2065,$B$8,$C$8)</f>
        <v>91.0800593940341</v>
      </c>
      <c r="F2065" s="16" t="n">
        <f aca="false">$B$5/100*E2065*2_Girdiler!$B$14*2_Girdiler!$B$15*2_Girdiler!$B$16</f>
        <v>2.2915742943539</v>
      </c>
      <c r="G2065" s="16" t="n">
        <f aca="false">MIN(MATCH(F2065,2_Girdiler!$B$20:$I$20,1),7)</f>
        <v>1</v>
      </c>
      <c r="H2065" s="16" t="n">
        <f aca="false">IF(F2065&gt;=40,2_Girdiler!$I$21+(F2065-40)*(2_Girdiler!$I$21-2_Girdiler!$H$21)/(2_Girdiler!$I$20-2_Girdiler!$H$20),INDEX(2_Girdiler!$B$21:$I$21,G2065)+(F2065-INDEX(2_Girdiler!$B$20:$I$20,G2065))*(INDEX(2_Girdiler!$B$21:$I$21,G2065+1)-INDEX(2_Girdiler!$B$21:$I$21,G2065))/(INDEX(2_Girdiler!$B$20:$I$20,G2065+1)-INDEX(2_Girdiler!$B$20:$I$20,G2065)))</f>
        <v>5.04146344757858</v>
      </c>
      <c r="I2065" s="16" t="n">
        <f aca="false">H2065/2_Girdiler!$B$17</f>
        <v>2.01981708636962</v>
      </c>
      <c r="J2065" s="16" t="n">
        <f aca="false">D2065+I2065</f>
        <v>18.9701402707821</v>
      </c>
    </row>
    <row r="2066" customFormat="false" ht="15" hidden="false" customHeight="false" outlineLevel="0" collapsed="false">
      <c r="A2066" s="0" t="n">
        <v>2054</v>
      </c>
      <c r="B2066" s="7" t="n">
        <v>0.720499</v>
      </c>
      <c r="C2066" s="7" t="n">
        <v>0.710433</v>
      </c>
      <c r="D2066" s="16" t="n">
        <f aca="false">LOGINV(B2066,$B$7,$C$7)</f>
        <v>18.7557896496473</v>
      </c>
      <c r="E2066" s="16" t="n">
        <f aca="false">LOGINV(C2066,$B$8,$C$8)</f>
        <v>156.218509340752</v>
      </c>
      <c r="F2066" s="16" t="n">
        <f aca="false">$B$5/100*E2066*2_Girdiler!$B$14*2_Girdiler!$B$15*2_Girdiler!$B$16</f>
        <v>3.93045769501333</v>
      </c>
      <c r="G2066" s="16" t="n">
        <f aca="false">MIN(MATCH(F2066,2_Girdiler!$B$20:$I$20,1),7)</f>
        <v>1</v>
      </c>
      <c r="H2066" s="16" t="n">
        <f aca="false">IF(F2066&gt;=40,2_Girdiler!$I$21+(F2066-40)*(2_Girdiler!$I$21-2_Girdiler!$H$21)/(2_Girdiler!$I$20-2_Girdiler!$H$20),INDEX(2_Girdiler!$B$21:$I$21,G2066)+(F2066-INDEX(2_Girdiler!$B$20:$I$20,G2066))*(INDEX(2_Girdiler!$B$21:$I$21,G2066+1)-INDEX(2_Girdiler!$B$21:$I$21,G2066))/(INDEX(2_Girdiler!$B$20:$I$20,G2066+1)-INDEX(2_Girdiler!$B$20:$I$20,G2066)))</f>
        <v>8.64700692902933</v>
      </c>
      <c r="I2066" s="16" t="n">
        <f aca="false">H2066/2_Girdiler!$B$17</f>
        <v>3.46434572477137</v>
      </c>
      <c r="J2066" s="16" t="n">
        <f aca="false">D2066+I2066</f>
        <v>22.2201353744186</v>
      </c>
    </row>
    <row r="2067" customFormat="false" ht="15" hidden="false" customHeight="false" outlineLevel="0" collapsed="false">
      <c r="A2067" s="0" t="n">
        <v>2055</v>
      </c>
      <c r="B2067" s="7" t="n">
        <v>0.172243</v>
      </c>
      <c r="C2067" s="7" t="n">
        <v>0.252426</v>
      </c>
      <c r="D2067" s="16" t="n">
        <f aca="false">LOGINV(B2067,$B$7,$C$7)</f>
        <v>7.99541476504767</v>
      </c>
      <c r="E2067" s="16" t="n">
        <f aca="false">LOGINV(C2067,$B$8,$C$8)</f>
        <v>71.0057814798097</v>
      </c>
      <c r="F2067" s="16" t="n">
        <f aca="false">$B$5/100*E2067*2_Girdiler!$B$14*2_Girdiler!$B$15*2_Girdiler!$B$16</f>
        <v>1.78650546203201</v>
      </c>
      <c r="G2067" s="16" t="n">
        <f aca="false">MIN(MATCH(F2067,2_Girdiler!$B$20:$I$20,1),7)</f>
        <v>1</v>
      </c>
      <c r="H2067" s="16" t="n">
        <f aca="false">IF(F2067&gt;=40,2_Girdiler!$I$21+(F2067-40)*(2_Girdiler!$I$21-2_Girdiler!$H$21)/(2_Girdiler!$I$20-2_Girdiler!$H$20),INDEX(2_Girdiler!$B$21:$I$21,G2067)+(F2067-INDEX(2_Girdiler!$B$20:$I$20,G2067))*(INDEX(2_Girdiler!$B$21:$I$21,G2067+1)-INDEX(2_Girdiler!$B$21:$I$21,G2067))/(INDEX(2_Girdiler!$B$20:$I$20,G2067+1)-INDEX(2_Girdiler!$B$20:$I$20,G2067)))</f>
        <v>3.93031201647042</v>
      </c>
      <c r="I2067" s="16" t="n">
        <f aca="false">H2067/2_Girdiler!$B$17</f>
        <v>1.57464423736796</v>
      </c>
      <c r="J2067" s="16" t="n">
        <f aca="false">D2067+I2067</f>
        <v>9.57005900241562</v>
      </c>
    </row>
    <row r="2068" customFormat="false" ht="15" hidden="false" customHeight="false" outlineLevel="0" collapsed="false">
      <c r="A2068" s="0" t="n">
        <v>2056</v>
      </c>
      <c r="B2068" s="7" t="n">
        <v>0.451412</v>
      </c>
      <c r="C2068" s="7" t="n">
        <v>0.897668</v>
      </c>
      <c r="D2068" s="16" t="n">
        <f aca="false">LOGINV(B2068,$B$7,$C$7)</f>
        <v>12.6511029445005</v>
      </c>
      <c r="E2068" s="16" t="n">
        <f aca="false">LOGINV(C2068,$B$8,$C$8)</f>
        <v>247.637316832784</v>
      </c>
      <c r="F2068" s="16" t="n">
        <f aca="false">$B$5/100*E2068*2_Girdiler!$B$14*2_Girdiler!$B$15*2_Girdiler!$B$16</f>
        <v>6.23055489151284</v>
      </c>
      <c r="G2068" s="16" t="n">
        <f aca="false">MIN(MATCH(F2068,2_Girdiler!$B$20:$I$20,1),7)</f>
        <v>2</v>
      </c>
      <c r="H2068" s="16" t="n">
        <f aca="false">IF(F2068&gt;=40,2_Girdiler!$I$21+(F2068-40)*(2_Girdiler!$I$21-2_Girdiler!$H$21)/(2_Girdiler!$I$20-2_Girdiler!$H$20),INDEX(2_Girdiler!$B$21:$I$21,G2068)+(F2068-INDEX(2_Girdiler!$B$20:$I$20,G2068))*(INDEX(2_Girdiler!$B$21:$I$21,G2068+1)-INDEX(2_Girdiler!$B$21:$I$21,G2068))/(INDEX(2_Girdiler!$B$20:$I$20,G2068+1)-INDEX(2_Girdiler!$B$20:$I$20,G2068)))</f>
        <v>12.9688878264205</v>
      </c>
      <c r="I2068" s="16" t="n">
        <f aca="false">H2068/2_Girdiler!$B$17</f>
        <v>5.19586852020054</v>
      </c>
      <c r="J2068" s="16" t="n">
        <f aca="false">D2068+I2068</f>
        <v>17.846971464701</v>
      </c>
    </row>
    <row r="2069" customFormat="false" ht="15" hidden="false" customHeight="false" outlineLevel="0" collapsed="false">
      <c r="A2069" s="0" t="n">
        <v>2057</v>
      </c>
      <c r="B2069" s="7" t="n">
        <v>0.3496</v>
      </c>
      <c r="C2069" s="7" t="n">
        <v>0.455312</v>
      </c>
      <c r="D2069" s="16" t="n">
        <f aca="false">LOGINV(B2069,$B$7,$C$7)</f>
        <v>10.918081861414</v>
      </c>
      <c r="E2069" s="16" t="n">
        <f aca="false">LOGINV(C2069,$B$8,$C$8)</f>
        <v>101.572288490088</v>
      </c>
      <c r="F2069" s="16" t="n">
        <f aca="false">$B$5/100*E2069*2_Girdiler!$B$14*2_Girdiler!$B$15*2_Girdiler!$B$16</f>
        <v>2.55555877841062</v>
      </c>
      <c r="G2069" s="16" t="n">
        <f aca="false">MIN(MATCH(F2069,2_Girdiler!$B$20:$I$20,1),7)</f>
        <v>1</v>
      </c>
      <c r="H2069" s="16" t="n">
        <f aca="false">IF(F2069&gt;=40,2_Girdiler!$I$21+(F2069-40)*(2_Girdiler!$I$21-2_Girdiler!$H$21)/(2_Girdiler!$I$20-2_Girdiler!$H$20),INDEX(2_Girdiler!$B$21:$I$21,G2069)+(F2069-INDEX(2_Girdiler!$B$20:$I$20,G2069))*(INDEX(2_Girdiler!$B$21:$I$21,G2069+1)-INDEX(2_Girdiler!$B$21:$I$21,G2069))/(INDEX(2_Girdiler!$B$20:$I$20,G2069+1)-INDEX(2_Girdiler!$B$20:$I$20,G2069)))</f>
        <v>5.62222931250337</v>
      </c>
      <c r="I2069" s="16" t="n">
        <f aca="false">H2069/2_Girdiler!$B$17</f>
        <v>2.25249571815039</v>
      </c>
      <c r="J2069" s="16" t="n">
        <f aca="false">D2069+I2069</f>
        <v>13.1705775795644</v>
      </c>
    </row>
    <row r="2070" customFormat="false" ht="15" hidden="false" customHeight="false" outlineLevel="0" collapsed="false">
      <c r="A2070" s="0" t="n">
        <v>2058</v>
      </c>
      <c r="B2070" s="7" t="n">
        <v>0.63603</v>
      </c>
      <c r="C2070" s="7" t="n">
        <v>0.687273</v>
      </c>
      <c r="D2070" s="16" t="n">
        <f aca="false">LOGINV(B2070,$B$7,$C$7)</f>
        <v>16.4397324856081</v>
      </c>
      <c r="E2070" s="16" t="n">
        <f aca="false">LOGINV(C2070,$B$8,$C$8)</f>
        <v>149.653170623322</v>
      </c>
      <c r="F2070" s="16" t="n">
        <f aca="false">$B$5/100*E2070*2_Girdiler!$B$14*2_Girdiler!$B$15*2_Girdiler!$B$16</f>
        <v>3.76527377288279</v>
      </c>
      <c r="G2070" s="16" t="n">
        <f aca="false">MIN(MATCH(F2070,2_Girdiler!$B$20:$I$20,1),7)</f>
        <v>1</v>
      </c>
      <c r="H2070" s="16" t="n">
        <f aca="false">IF(F2070&gt;=40,2_Girdiler!$I$21+(F2070-40)*(2_Girdiler!$I$21-2_Girdiler!$H$21)/(2_Girdiler!$I$20-2_Girdiler!$H$20),INDEX(2_Girdiler!$B$21:$I$21,G2070)+(F2070-INDEX(2_Girdiler!$B$20:$I$20,G2070))*(INDEX(2_Girdiler!$B$21:$I$21,G2070+1)-INDEX(2_Girdiler!$B$21:$I$21,G2070))/(INDEX(2_Girdiler!$B$20:$I$20,G2070+1)-INDEX(2_Girdiler!$B$20:$I$20,G2070)))</f>
        <v>8.28360230034214</v>
      </c>
      <c r="I2070" s="16" t="n">
        <f aca="false">H2070/2_Girdiler!$B$17</f>
        <v>3.31875092161143</v>
      </c>
      <c r="J2070" s="16" t="n">
        <f aca="false">D2070+I2070</f>
        <v>19.7584834072195</v>
      </c>
    </row>
    <row r="2071" customFormat="false" ht="15" hidden="false" customHeight="false" outlineLevel="0" collapsed="false">
      <c r="A2071" s="0" t="n">
        <v>2059</v>
      </c>
      <c r="B2071" s="7" t="n">
        <v>0.288847</v>
      </c>
      <c r="C2071" s="7" t="n">
        <v>0.073701</v>
      </c>
      <c r="D2071" s="16" t="n">
        <f aca="false">LOGINV(B2071,$B$7,$C$7)</f>
        <v>9.92904284603103</v>
      </c>
      <c r="E2071" s="16" t="n">
        <f aca="false">LOGINV(C2071,$B$8,$C$8)</f>
        <v>42.8646930134305</v>
      </c>
      <c r="F2071" s="16" t="n">
        <f aca="false">$B$5/100*E2071*2_Girdiler!$B$14*2_Girdiler!$B$15*2_Girdiler!$B$16</f>
        <v>1.07847567621791</v>
      </c>
      <c r="G2071" s="16" t="n">
        <f aca="false">MIN(MATCH(F2071,2_Girdiler!$B$20:$I$20,1),7)</f>
        <v>1</v>
      </c>
      <c r="H2071" s="16" t="n">
        <f aca="false">IF(F2071&gt;=40,2_Girdiler!$I$21+(F2071-40)*(2_Girdiler!$I$21-2_Girdiler!$H$21)/(2_Girdiler!$I$20-2_Girdiler!$H$20),INDEX(2_Girdiler!$B$21:$I$21,G2071)+(F2071-INDEX(2_Girdiler!$B$20:$I$20,G2071))*(INDEX(2_Girdiler!$B$21:$I$21,G2071+1)-INDEX(2_Girdiler!$B$21:$I$21,G2071))/(INDEX(2_Girdiler!$B$20:$I$20,G2071+1)-INDEX(2_Girdiler!$B$20:$I$20,G2071)))</f>
        <v>2.3726464876794</v>
      </c>
      <c r="I2071" s="16" t="n">
        <f aca="false">H2071/2_Girdiler!$B$17</f>
        <v>0.950579522307454</v>
      </c>
      <c r="J2071" s="16" t="n">
        <f aca="false">D2071+I2071</f>
        <v>10.8796223683385</v>
      </c>
    </row>
    <row r="2072" customFormat="false" ht="15" hidden="false" customHeight="false" outlineLevel="0" collapsed="false">
      <c r="A2072" s="0" t="n">
        <v>2060</v>
      </c>
      <c r="B2072" s="7" t="n">
        <v>0.870551</v>
      </c>
      <c r="C2072" s="7" t="n">
        <v>0.060396</v>
      </c>
      <c r="D2072" s="16" t="n">
        <f aca="false">LOGINV(B2072,$B$7,$C$7)</f>
        <v>25.409023840265</v>
      </c>
      <c r="E2072" s="16" t="n">
        <f aca="false">LOGINV(C2072,$B$8,$C$8)</f>
        <v>40.1155109664505</v>
      </c>
      <c r="F2072" s="16" t="n">
        <f aca="false">$B$5/100*E2072*2_Girdiler!$B$14*2_Girdiler!$B$15*2_Girdiler!$B$16</f>
        <v>1.00930625591589</v>
      </c>
      <c r="G2072" s="16" t="n">
        <f aca="false">MIN(MATCH(F2072,2_Girdiler!$B$20:$I$20,1),7)</f>
        <v>1</v>
      </c>
      <c r="H2072" s="16" t="n">
        <f aca="false">IF(F2072&gt;=40,2_Girdiler!$I$21+(F2072-40)*(2_Girdiler!$I$21-2_Girdiler!$H$21)/(2_Girdiler!$I$20-2_Girdiler!$H$20),INDEX(2_Girdiler!$B$21:$I$21,G2072)+(F2072-INDEX(2_Girdiler!$B$20:$I$20,G2072))*(INDEX(2_Girdiler!$B$21:$I$21,G2072+1)-INDEX(2_Girdiler!$B$21:$I$21,G2072))/(INDEX(2_Girdiler!$B$20:$I$20,G2072+1)-INDEX(2_Girdiler!$B$20:$I$20,G2072)))</f>
        <v>2.22047376301497</v>
      </c>
      <c r="I2072" s="16" t="n">
        <f aca="false">H2072/2_Girdiler!$B$17</f>
        <v>0.889612885823304</v>
      </c>
      <c r="J2072" s="16" t="n">
        <f aca="false">D2072+I2072</f>
        <v>26.2986367260883</v>
      </c>
    </row>
    <row r="2073" customFormat="false" ht="15" hidden="false" customHeight="false" outlineLevel="0" collapsed="false">
      <c r="A2073" s="0" t="n">
        <v>2061</v>
      </c>
      <c r="B2073" s="7" t="n">
        <v>0.948794</v>
      </c>
      <c r="C2073" s="7" t="n">
        <v>0.309193</v>
      </c>
      <c r="D2073" s="16" t="n">
        <f aca="false">LOGINV(B2073,$B$7,$C$7)</f>
        <v>33.6557961811171</v>
      </c>
      <c r="E2073" s="16" t="n">
        <f aca="false">LOGINV(C2073,$B$8,$C$8)</f>
        <v>79.176560478881</v>
      </c>
      <c r="F2073" s="16" t="n">
        <f aca="false">$B$5/100*E2073*2_Girdiler!$B$14*2_Girdiler!$B$15*2_Girdiler!$B$16</f>
        <v>1.99208226164865</v>
      </c>
      <c r="G2073" s="16" t="n">
        <f aca="false">MIN(MATCH(F2073,2_Girdiler!$B$20:$I$20,1),7)</f>
        <v>1</v>
      </c>
      <c r="H2073" s="16" t="n">
        <f aca="false">IF(F2073&gt;=40,2_Girdiler!$I$21+(F2073-40)*(2_Girdiler!$I$21-2_Girdiler!$H$21)/(2_Girdiler!$I$20-2_Girdiler!$H$20),INDEX(2_Girdiler!$B$21:$I$21,G2073)+(F2073-INDEX(2_Girdiler!$B$20:$I$20,G2073))*(INDEX(2_Girdiler!$B$21:$I$21,G2073+1)-INDEX(2_Girdiler!$B$21:$I$21,G2073))/(INDEX(2_Girdiler!$B$20:$I$20,G2073+1)-INDEX(2_Girdiler!$B$20:$I$20,G2073)))</f>
        <v>4.38258097562702</v>
      </c>
      <c r="I2073" s="16" t="n">
        <f aca="false">H2073/2_Girdiler!$B$17</f>
        <v>1.75584173703006</v>
      </c>
      <c r="J2073" s="16" t="n">
        <f aca="false">D2073+I2073</f>
        <v>35.4116379181471</v>
      </c>
    </row>
    <row r="2074" customFormat="false" ht="15" hidden="false" customHeight="false" outlineLevel="0" collapsed="false">
      <c r="A2074" s="0" t="n">
        <v>2062</v>
      </c>
      <c r="B2074" s="7" t="n">
        <v>0.295063</v>
      </c>
      <c r="C2074" s="7" t="n">
        <v>0.355898</v>
      </c>
      <c r="D2074" s="16" t="n">
        <f aca="false">LOGINV(B2074,$B$7,$C$7)</f>
        <v>10.0297388786898</v>
      </c>
      <c r="E2074" s="16" t="n">
        <f aca="false">LOGINV(C2074,$B$8,$C$8)</f>
        <v>86.0348365613263</v>
      </c>
      <c r="F2074" s="16" t="n">
        <f aca="false">$B$5/100*E2074*2_Girdiler!$B$14*2_Girdiler!$B$15*2_Girdiler!$B$16</f>
        <v>2.16463648788297</v>
      </c>
      <c r="G2074" s="16" t="n">
        <f aca="false">MIN(MATCH(F2074,2_Girdiler!$B$20:$I$20,1),7)</f>
        <v>1</v>
      </c>
      <c r="H2074" s="16" t="n">
        <f aca="false">IF(F2074&gt;=40,2_Girdiler!$I$21+(F2074-40)*(2_Girdiler!$I$21-2_Girdiler!$H$21)/(2_Girdiler!$I$20-2_Girdiler!$H$20),INDEX(2_Girdiler!$B$21:$I$21,G2074)+(F2074-INDEX(2_Girdiler!$B$20:$I$20,G2074))*(INDEX(2_Girdiler!$B$21:$I$21,G2074+1)-INDEX(2_Girdiler!$B$21:$I$21,G2074))/(INDEX(2_Girdiler!$B$20:$I$20,G2074+1)-INDEX(2_Girdiler!$B$20:$I$20,G2074)))</f>
        <v>4.76220027334253</v>
      </c>
      <c r="I2074" s="16" t="n">
        <f aca="false">H2074/2_Girdiler!$B$17</f>
        <v>1.90793280181993</v>
      </c>
      <c r="J2074" s="16" t="n">
        <f aca="false">D2074+I2074</f>
        <v>11.9376716805097</v>
      </c>
    </row>
    <row r="2075" customFormat="false" ht="15" hidden="false" customHeight="false" outlineLevel="0" collapsed="false">
      <c r="A2075" s="0" t="n">
        <v>2063</v>
      </c>
      <c r="B2075" s="7" t="n">
        <v>0.06237</v>
      </c>
      <c r="C2075" s="7" t="n">
        <v>0.725188</v>
      </c>
      <c r="D2075" s="16" t="n">
        <f aca="false">LOGINV(B2075,$B$7,$C$7)</f>
        <v>5.75512942672814</v>
      </c>
      <c r="E2075" s="16" t="n">
        <f aca="false">LOGINV(C2075,$B$8,$C$8)</f>
        <v>160.685170860763</v>
      </c>
      <c r="F2075" s="16" t="n">
        <f aca="false">$B$5/100*E2075*2_Girdiler!$B$14*2_Girdiler!$B$15*2_Girdiler!$B$16</f>
        <v>4.04283889885679</v>
      </c>
      <c r="G2075" s="16" t="n">
        <f aca="false">MIN(MATCH(F2075,2_Girdiler!$B$20:$I$20,1),7)</f>
        <v>1</v>
      </c>
      <c r="H2075" s="16" t="n">
        <f aca="false">IF(F2075&gt;=40,2_Girdiler!$I$21+(F2075-40)*(2_Girdiler!$I$21-2_Girdiler!$H$21)/(2_Girdiler!$I$20-2_Girdiler!$H$20),INDEX(2_Girdiler!$B$21:$I$21,G2075)+(F2075-INDEX(2_Girdiler!$B$20:$I$20,G2075))*(INDEX(2_Girdiler!$B$21:$I$21,G2075+1)-INDEX(2_Girdiler!$B$21:$I$21,G2075))/(INDEX(2_Girdiler!$B$20:$I$20,G2075+1)-INDEX(2_Girdiler!$B$20:$I$20,G2075)))</f>
        <v>8.89424557748494</v>
      </c>
      <c r="I2075" s="16" t="n">
        <f aca="false">H2075/2_Girdiler!$B$17</f>
        <v>3.56339967046672</v>
      </c>
      <c r="J2075" s="16" t="n">
        <f aca="false">D2075+I2075</f>
        <v>9.31852909719486</v>
      </c>
    </row>
    <row r="2076" customFormat="false" ht="15" hidden="false" customHeight="false" outlineLevel="0" collapsed="false">
      <c r="A2076" s="0" t="n">
        <v>2064</v>
      </c>
      <c r="B2076" s="7" t="n">
        <v>0.655612</v>
      </c>
      <c r="C2076" s="7" t="n">
        <v>0.162652</v>
      </c>
      <c r="D2076" s="16" t="n">
        <f aca="false">LOGINV(B2076,$B$7,$C$7)</f>
        <v>16.9293363850288</v>
      </c>
      <c r="E2076" s="16" t="n">
        <f aca="false">LOGINV(C2076,$B$8,$C$8)</f>
        <v>57.876099357001</v>
      </c>
      <c r="F2076" s="16" t="n">
        <f aca="false">$B$5/100*E2076*2_Girdiler!$B$14*2_Girdiler!$B$15*2_Girdiler!$B$16</f>
        <v>1.45616265982215</v>
      </c>
      <c r="G2076" s="16" t="n">
        <f aca="false">MIN(MATCH(F2076,2_Girdiler!$B$20:$I$20,1),7)</f>
        <v>1</v>
      </c>
      <c r="H2076" s="16" t="n">
        <f aca="false">IF(F2076&gt;=40,2_Girdiler!$I$21+(F2076-40)*(2_Girdiler!$I$21-2_Girdiler!$H$21)/(2_Girdiler!$I$20-2_Girdiler!$H$20),INDEX(2_Girdiler!$B$21:$I$21,G2076)+(F2076-INDEX(2_Girdiler!$B$20:$I$20,G2076))*(INDEX(2_Girdiler!$B$21:$I$21,G2076+1)-INDEX(2_Girdiler!$B$21:$I$21,G2076))/(INDEX(2_Girdiler!$B$20:$I$20,G2076+1)-INDEX(2_Girdiler!$B$20:$I$20,G2076)))</f>
        <v>3.20355785160872</v>
      </c>
      <c r="I2076" s="16" t="n">
        <f aca="false">H2076/2_Girdiler!$B$17</f>
        <v>1.28347670336888</v>
      </c>
      <c r="J2076" s="16" t="n">
        <f aca="false">D2076+I2076</f>
        <v>18.2128130883977</v>
      </c>
    </row>
    <row r="2077" customFormat="false" ht="15" hidden="false" customHeight="false" outlineLevel="0" collapsed="false">
      <c r="A2077" s="0" t="n">
        <v>2065</v>
      </c>
      <c r="B2077" s="7" t="n">
        <v>0.153217</v>
      </c>
      <c r="C2077" s="7" t="n">
        <v>0.689181</v>
      </c>
      <c r="D2077" s="16" t="n">
        <f aca="false">LOGINV(B2077,$B$7,$C$7)</f>
        <v>7.65782884639629</v>
      </c>
      <c r="E2077" s="16" t="n">
        <f aca="false">LOGINV(C2077,$B$8,$C$8)</f>
        <v>150.175232156443</v>
      </c>
      <c r="F2077" s="16" t="n">
        <f aca="false">$B$5/100*E2077*2_Girdiler!$B$14*2_Girdiler!$B$15*2_Girdiler!$B$16</f>
        <v>3.77840884105609</v>
      </c>
      <c r="G2077" s="16" t="n">
        <f aca="false">MIN(MATCH(F2077,2_Girdiler!$B$20:$I$20,1),7)</f>
        <v>1</v>
      </c>
      <c r="H2077" s="16" t="n">
        <f aca="false">IF(F2077&gt;=40,2_Girdiler!$I$21+(F2077-40)*(2_Girdiler!$I$21-2_Girdiler!$H$21)/(2_Girdiler!$I$20-2_Girdiler!$H$20),INDEX(2_Girdiler!$B$21:$I$21,G2077)+(F2077-INDEX(2_Girdiler!$B$20:$I$20,G2077))*(INDEX(2_Girdiler!$B$21:$I$21,G2077+1)-INDEX(2_Girdiler!$B$21:$I$21,G2077))/(INDEX(2_Girdiler!$B$20:$I$20,G2077+1)-INDEX(2_Girdiler!$B$20:$I$20,G2077)))</f>
        <v>8.31249945032341</v>
      </c>
      <c r="I2077" s="16" t="n">
        <f aca="false">H2077/2_Girdiler!$B$17</f>
        <v>3.33032830541803</v>
      </c>
      <c r="J2077" s="16" t="n">
        <f aca="false">D2077+I2077</f>
        <v>10.9881571518143</v>
      </c>
    </row>
    <row r="2078" customFormat="false" ht="15" hidden="false" customHeight="false" outlineLevel="0" collapsed="false">
      <c r="A2078" s="0" t="n">
        <v>2066</v>
      </c>
      <c r="B2078" s="7" t="n">
        <v>0.931733</v>
      </c>
      <c r="C2078" s="7" t="n">
        <v>0.338909</v>
      </c>
      <c r="D2078" s="16" t="n">
        <f aca="false">LOGINV(B2078,$B$7,$C$7)</f>
        <v>31.052207675034</v>
      </c>
      <c r="E2078" s="16" t="n">
        <f aca="false">LOGINV(C2078,$B$8,$C$8)</f>
        <v>83.517898183228</v>
      </c>
      <c r="F2078" s="16" t="n">
        <f aca="false">$B$5/100*E2078*2_Girdiler!$B$14*2_Girdiler!$B$15*2_Girdiler!$B$16</f>
        <v>2.10131031829002</v>
      </c>
      <c r="G2078" s="16" t="n">
        <f aca="false">MIN(MATCH(F2078,2_Girdiler!$B$20:$I$20,1),7)</f>
        <v>1</v>
      </c>
      <c r="H2078" s="16" t="n">
        <f aca="false">IF(F2078&gt;=40,2_Girdiler!$I$21+(F2078-40)*(2_Girdiler!$I$21-2_Girdiler!$H$21)/(2_Girdiler!$I$20-2_Girdiler!$H$20),INDEX(2_Girdiler!$B$21:$I$21,G2078)+(F2078-INDEX(2_Girdiler!$B$20:$I$20,G2078))*(INDEX(2_Girdiler!$B$21:$I$21,G2078+1)-INDEX(2_Girdiler!$B$21:$I$21,G2078))/(INDEX(2_Girdiler!$B$20:$I$20,G2078+1)-INDEX(2_Girdiler!$B$20:$I$20,G2078)))</f>
        <v>4.62288270023804</v>
      </c>
      <c r="I2078" s="16" t="n">
        <f aca="false">H2078/2_Girdiler!$B$17</f>
        <v>1.85211646644152</v>
      </c>
      <c r="J2078" s="16" t="n">
        <f aca="false">D2078+I2078</f>
        <v>32.9043241414755</v>
      </c>
    </row>
    <row r="2079" customFormat="false" ht="15" hidden="false" customHeight="false" outlineLevel="0" collapsed="false">
      <c r="A2079" s="0" t="n">
        <v>2067</v>
      </c>
      <c r="B2079" s="7" t="n">
        <v>0.797843</v>
      </c>
      <c r="C2079" s="7" t="n">
        <v>0.530524</v>
      </c>
      <c r="D2079" s="16" t="n">
        <f aca="false">LOGINV(B2079,$B$7,$C$7)</f>
        <v>21.5556711137212</v>
      </c>
      <c r="E2079" s="16" t="n">
        <f aca="false">LOGINV(C2079,$B$8,$C$8)</f>
        <v>114.739698812093</v>
      </c>
      <c r="F2079" s="16" t="n">
        <f aca="false">$B$5/100*E2079*2_Girdiler!$B$14*2_Girdiler!$B$15*2_Girdiler!$B$16</f>
        <v>2.88685082211225</v>
      </c>
      <c r="G2079" s="16" t="n">
        <f aca="false">MIN(MATCH(F2079,2_Girdiler!$B$20:$I$20,1),7)</f>
        <v>1</v>
      </c>
      <c r="H2079" s="16" t="n">
        <f aca="false">IF(F2079&gt;=40,2_Girdiler!$I$21+(F2079-40)*(2_Girdiler!$I$21-2_Girdiler!$H$21)/(2_Girdiler!$I$20-2_Girdiler!$H$20),INDEX(2_Girdiler!$B$21:$I$21,G2079)+(F2079-INDEX(2_Girdiler!$B$20:$I$20,G2079))*(INDEX(2_Girdiler!$B$21:$I$21,G2079+1)-INDEX(2_Girdiler!$B$21:$I$21,G2079))/(INDEX(2_Girdiler!$B$20:$I$20,G2079+1)-INDEX(2_Girdiler!$B$20:$I$20,G2079)))</f>
        <v>6.35107180864696</v>
      </c>
      <c r="I2079" s="16" t="n">
        <f aca="false">H2079/2_Girdiler!$B$17</f>
        <v>2.54449992333612</v>
      </c>
      <c r="J2079" s="16" t="n">
        <f aca="false">D2079+I2079</f>
        <v>24.1001710370573</v>
      </c>
    </row>
    <row r="2080" customFormat="false" ht="15" hidden="false" customHeight="false" outlineLevel="0" collapsed="false">
      <c r="A2080" s="0" t="n">
        <v>2068</v>
      </c>
      <c r="B2080" s="7" t="n">
        <v>0.087688</v>
      </c>
      <c r="C2080" s="7" t="n">
        <v>0.019101</v>
      </c>
      <c r="D2080" s="16" t="n">
        <f aca="false">LOGINV(B2080,$B$7,$C$7)</f>
        <v>6.36268392697714</v>
      </c>
      <c r="E2080" s="16" t="n">
        <f aca="false">LOGINV(C2080,$B$8,$C$8)</f>
        <v>28.6545915267296</v>
      </c>
      <c r="F2080" s="16" t="n">
        <f aca="false">$B$5/100*E2080*2_Girdiler!$B$14*2_Girdiler!$B$15*2_Girdiler!$B$16</f>
        <v>0.720949522812517</v>
      </c>
      <c r="G2080" s="16" t="n">
        <f aca="false">MIN(MATCH(F2080,2_Girdiler!$B$20:$I$20,1),7)</f>
        <v>1</v>
      </c>
      <c r="H2080" s="16" t="n">
        <f aca="false">IF(F2080&gt;=40,2_Girdiler!$I$21+(F2080-40)*(2_Girdiler!$I$21-2_Girdiler!$H$21)/(2_Girdiler!$I$20-2_Girdiler!$H$20),INDEX(2_Girdiler!$B$21:$I$21,G2080)+(F2080-INDEX(2_Girdiler!$B$20:$I$20,G2080))*(INDEX(2_Girdiler!$B$21:$I$21,G2080+1)-INDEX(2_Girdiler!$B$21:$I$21,G2080))/(INDEX(2_Girdiler!$B$20:$I$20,G2080+1)-INDEX(2_Girdiler!$B$20:$I$20,G2080)))</f>
        <v>1.58608895018754</v>
      </c>
      <c r="I2080" s="16" t="n">
        <f aca="false">H2080/2_Girdiler!$B$17</f>
        <v>0.635452303761033</v>
      </c>
      <c r="J2080" s="16" t="n">
        <f aca="false">D2080+I2080</f>
        <v>6.99813623073817</v>
      </c>
    </row>
    <row r="2081" customFormat="false" ht="15" hidden="false" customHeight="false" outlineLevel="0" collapsed="false">
      <c r="A2081" s="0" t="n">
        <v>2069</v>
      </c>
      <c r="B2081" s="7" t="n">
        <v>0.777918</v>
      </c>
      <c r="C2081" s="7" t="n">
        <v>0.841078</v>
      </c>
      <c r="D2081" s="16" t="n">
        <f aca="false">LOGINV(B2081,$B$7,$C$7)</f>
        <v>20.7451332276402</v>
      </c>
      <c r="E2081" s="16" t="n">
        <f aca="false">LOGINV(C2081,$B$8,$C$8)</f>
        <v>208.099819742735</v>
      </c>
      <c r="F2081" s="16" t="n">
        <f aca="false">$B$5/100*E2081*2_Girdiler!$B$14*2_Girdiler!$B$15*2_Girdiler!$B$16</f>
        <v>5.23579146472722</v>
      </c>
      <c r="G2081" s="16" t="n">
        <f aca="false">MIN(MATCH(F2081,2_Girdiler!$B$20:$I$20,1),7)</f>
        <v>2</v>
      </c>
      <c r="H2081" s="16" t="n">
        <f aca="false">IF(F2081&gt;=40,2_Girdiler!$I$21+(F2081-40)*(2_Girdiler!$I$21-2_Girdiler!$H$21)/(2_Girdiler!$I$20-2_Girdiler!$H$20),INDEX(2_Girdiler!$B$21:$I$21,G2081)+(F2081-INDEX(2_Girdiler!$B$20:$I$20,G2081))*(INDEX(2_Girdiler!$B$21:$I$21,G2081+1)-INDEX(2_Girdiler!$B$21:$I$21,G2081))/(INDEX(2_Girdiler!$B$20:$I$20,G2081+1)-INDEX(2_Girdiler!$B$20:$I$20,G2081)))</f>
        <v>11.3772663435636</v>
      </c>
      <c r="I2081" s="16" t="n">
        <f aca="false">H2081/2_Girdiler!$B$17</f>
        <v>4.55819965687642</v>
      </c>
      <c r="J2081" s="16" t="n">
        <f aca="false">D2081+I2081</f>
        <v>25.3033328845166</v>
      </c>
    </row>
    <row r="2082" customFormat="false" ht="15" hidden="false" customHeight="false" outlineLevel="0" collapsed="false">
      <c r="A2082" s="0" t="n">
        <v>2070</v>
      </c>
      <c r="B2082" s="7" t="n">
        <v>0.525556</v>
      </c>
      <c r="C2082" s="7" t="n">
        <v>0.574602</v>
      </c>
      <c r="D2082" s="16" t="n">
        <f aca="false">LOGINV(B2082,$B$7,$C$7)</f>
        <v>14.0346765189876</v>
      </c>
      <c r="E2082" s="16" t="n">
        <f aca="false">LOGINV(C2082,$B$8,$C$8)</f>
        <v>123.303586053379</v>
      </c>
      <c r="F2082" s="16" t="n">
        <f aca="false">$B$5/100*E2082*2_Girdiler!$B$14*2_Girdiler!$B$15*2_Girdiler!$B$16</f>
        <v>3.10231822510302</v>
      </c>
      <c r="G2082" s="16" t="n">
        <f aca="false">MIN(MATCH(F2082,2_Girdiler!$B$20:$I$20,1),7)</f>
        <v>1</v>
      </c>
      <c r="H2082" s="16" t="n">
        <f aca="false">IF(F2082&gt;=40,2_Girdiler!$I$21+(F2082-40)*(2_Girdiler!$I$21-2_Girdiler!$H$21)/(2_Girdiler!$I$20-2_Girdiler!$H$20),INDEX(2_Girdiler!$B$21:$I$21,G2082)+(F2082-INDEX(2_Girdiler!$B$20:$I$20,G2082))*(INDEX(2_Girdiler!$B$21:$I$21,G2082+1)-INDEX(2_Girdiler!$B$21:$I$21,G2082))/(INDEX(2_Girdiler!$B$20:$I$20,G2082+1)-INDEX(2_Girdiler!$B$20:$I$20,G2082)))</f>
        <v>6.82510009522664</v>
      </c>
      <c r="I2082" s="16" t="n">
        <f aca="false">H2082/2_Girdiler!$B$17</f>
        <v>2.73441510225426</v>
      </c>
      <c r="J2082" s="16" t="n">
        <f aca="false">D2082+I2082</f>
        <v>16.7690916212418</v>
      </c>
    </row>
    <row r="2083" customFormat="false" ht="15" hidden="false" customHeight="false" outlineLevel="0" collapsed="false">
      <c r="A2083" s="0" t="n">
        <v>2071</v>
      </c>
      <c r="B2083" s="7" t="n">
        <v>0.474295</v>
      </c>
      <c r="C2083" s="7" t="n">
        <v>0.214865</v>
      </c>
      <c r="D2083" s="16" t="n">
        <f aca="false">LOGINV(B2083,$B$7,$C$7)</f>
        <v>13.0639983052544</v>
      </c>
      <c r="E2083" s="16" t="n">
        <f aca="false">LOGINV(C2083,$B$8,$C$8)</f>
        <v>65.5955326169233</v>
      </c>
      <c r="F2083" s="16" t="n">
        <f aca="false">$B$5/100*E2083*2_Girdiler!$B$14*2_Girdiler!$B$15*2_Girdiler!$B$16</f>
        <v>1.65038360064179</v>
      </c>
      <c r="G2083" s="16" t="n">
        <f aca="false">MIN(MATCH(F2083,2_Girdiler!$B$20:$I$20,1),7)</f>
        <v>1</v>
      </c>
      <c r="H2083" s="16" t="n">
        <f aca="false">IF(F2083&gt;=40,2_Girdiler!$I$21+(F2083-40)*(2_Girdiler!$I$21-2_Girdiler!$H$21)/(2_Girdiler!$I$20-2_Girdiler!$H$20),INDEX(2_Girdiler!$B$21:$I$21,G2083)+(F2083-INDEX(2_Girdiler!$B$20:$I$20,G2083))*(INDEX(2_Girdiler!$B$21:$I$21,G2083+1)-INDEX(2_Girdiler!$B$21:$I$21,G2083))/(INDEX(2_Girdiler!$B$20:$I$20,G2083+1)-INDEX(2_Girdiler!$B$20:$I$20,G2083)))</f>
        <v>3.63084392141194</v>
      </c>
      <c r="I2083" s="16" t="n">
        <f aca="false">H2083/2_Girdiler!$B$17</f>
        <v>1.45466503261696</v>
      </c>
      <c r="J2083" s="16" t="n">
        <f aca="false">D2083+I2083</f>
        <v>14.5186633378714</v>
      </c>
    </row>
    <row r="2084" customFormat="false" ht="15" hidden="false" customHeight="false" outlineLevel="0" collapsed="false">
      <c r="A2084" s="0" t="n">
        <v>2072</v>
      </c>
      <c r="B2084" s="7" t="n">
        <v>0.63543</v>
      </c>
      <c r="C2084" s="7" t="n">
        <v>0.380008</v>
      </c>
      <c r="D2084" s="16" t="n">
        <f aca="false">LOGINV(B2084,$B$7,$C$7)</f>
        <v>16.4251017418069</v>
      </c>
      <c r="E2084" s="16" t="n">
        <f aca="false">LOGINV(C2084,$B$8,$C$8)</f>
        <v>89.6626956868941</v>
      </c>
      <c r="F2084" s="16" t="n">
        <f aca="false">$B$5/100*E2084*2_Girdiler!$B$14*2_Girdiler!$B$15*2_Girdiler!$B$16</f>
        <v>2.25591342348226</v>
      </c>
      <c r="G2084" s="16" t="n">
        <f aca="false">MIN(MATCH(F2084,2_Girdiler!$B$20:$I$20,1),7)</f>
        <v>1</v>
      </c>
      <c r="H2084" s="16" t="n">
        <f aca="false">IF(F2084&gt;=40,2_Girdiler!$I$21+(F2084-40)*(2_Girdiler!$I$21-2_Girdiler!$H$21)/(2_Girdiler!$I$20-2_Girdiler!$H$20),INDEX(2_Girdiler!$B$21:$I$21,G2084)+(F2084-INDEX(2_Girdiler!$B$20:$I$20,G2084))*(INDEX(2_Girdiler!$B$21:$I$21,G2084+1)-INDEX(2_Girdiler!$B$21:$I$21,G2084))/(INDEX(2_Girdiler!$B$20:$I$20,G2084+1)-INDEX(2_Girdiler!$B$20:$I$20,G2084)))</f>
        <v>4.96300953166096</v>
      </c>
      <c r="I2084" s="16" t="n">
        <f aca="false">H2084/2_Girdiler!$B$17</f>
        <v>1.98838522903083</v>
      </c>
      <c r="J2084" s="16" t="n">
        <f aca="false">D2084+I2084</f>
        <v>18.4134869708378</v>
      </c>
    </row>
    <row r="2085" customFormat="false" ht="15" hidden="false" customHeight="false" outlineLevel="0" collapsed="false">
      <c r="A2085" s="0" t="n">
        <v>2073</v>
      </c>
      <c r="B2085" s="7" t="n">
        <v>0.177108</v>
      </c>
      <c r="C2085" s="7" t="n">
        <v>0.377464</v>
      </c>
      <c r="D2085" s="16" t="n">
        <f aca="false">LOGINV(B2085,$B$7,$C$7)</f>
        <v>8.0800727776805</v>
      </c>
      <c r="E2085" s="16" t="n">
        <f aca="false">LOGINV(C2085,$B$8,$C$8)</f>
        <v>89.2764303106144</v>
      </c>
      <c r="F2085" s="16" t="n">
        <f aca="false">$B$5/100*E2085*2_Girdiler!$B$14*2_Girdiler!$B$15*2_Girdiler!$B$16</f>
        <v>2.24619498661506</v>
      </c>
      <c r="G2085" s="16" t="n">
        <f aca="false">MIN(MATCH(F2085,2_Girdiler!$B$20:$I$20,1),7)</f>
        <v>1</v>
      </c>
      <c r="H2085" s="16" t="n">
        <f aca="false">IF(F2085&gt;=40,2_Girdiler!$I$21+(F2085-40)*(2_Girdiler!$I$21-2_Girdiler!$H$21)/(2_Girdiler!$I$20-2_Girdiler!$H$20),INDEX(2_Girdiler!$B$21:$I$21,G2085)+(F2085-INDEX(2_Girdiler!$B$20:$I$20,G2085))*(INDEX(2_Girdiler!$B$21:$I$21,G2085+1)-INDEX(2_Girdiler!$B$21:$I$21,G2085))/(INDEX(2_Girdiler!$B$20:$I$20,G2085+1)-INDEX(2_Girdiler!$B$20:$I$20,G2085)))</f>
        <v>4.94162897055313</v>
      </c>
      <c r="I2085" s="16" t="n">
        <f aca="false">H2085/2_Girdiler!$B$17</f>
        <v>1.97981929909981</v>
      </c>
      <c r="J2085" s="16" t="n">
        <f aca="false">D2085+I2085</f>
        <v>10.0598920767803</v>
      </c>
    </row>
    <row r="2086" customFormat="false" ht="15" hidden="false" customHeight="false" outlineLevel="0" collapsed="false">
      <c r="A2086" s="0" t="n">
        <v>2074</v>
      </c>
      <c r="B2086" s="7" t="n">
        <v>0.601466</v>
      </c>
      <c r="C2086" s="7" t="n">
        <v>0.031759</v>
      </c>
      <c r="D2086" s="16" t="n">
        <f aca="false">LOGINV(B2086,$B$7,$C$7)</f>
        <v>15.6290566189394</v>
      </c>
      <c r="E2086" s="16" t="n">
        <f aca="false">LOGINV(C2086,$B$8,$C$8)</f>
        <v>32.9658715453905</v>
      </c>
      <c r="F2086" s="16" t="n">
        <f aca="false">$B$5/100*E2086*2_Girdiler!$B$14*2_Girdiler!$B$15*2_Girdiler!$B$16</f>
        <v>0.829421328082024</v>
      </c>
      <c r="G2086" s="16" t="n">
        <f aca="false">MIN(MATCH(F2086,2_Girdiler!$B$20:$I$20,1),7)</f>
        <v>1</v>
      </c>
      <c r="H2086" s="16" t="n">
        <f aca="false">IF(F2086&gt;=40,2_Girdiler!$I$21+(F2086-40)*(2_Girdiler!$I$21-2_Girdiler!$H$21)/(2_Girdiler!$I$20-2_Girdiler!$H$20),INDEX(2_Girdiler!$B$21:$I$21,G2086)+(F2086-INDEX(2_Girdiler!$B$20:$I$20,G2086))*(INDEX(2_Girdiler!$B$21:$I$21,G2086+1)-INDEX(2_Girdiler!$B$21:$I$21,G2086))/(INDEX(2_Girdiler!$B$20:$I$20,G2086+1)-INDEX(2_Girdiler!$B$20:$I$20,G2086)))</f>
        <v>1.82472692178045</v>
      </c>
      <c r="I2086" s="16" t="n">
        <f aca="false">H2086/2_Girdiler!$B$17</f>
        <v>0.731060465456912</v>
      </c>
      <c r="J2086" s="16" t="n">
        <f aca="false">D2086+I2086</f>
        <v>16.3601170843963</v>
      </c>
    </row>
    <row r="2087" customFormat="false" ht="15" hidden="false" customHeight="false" outlineLevel="0" collapsed="false">
      <c r="A2087" s="0" t="n">
        <v>2075</v>
      </c>
      <c r="B2087" s="7" t="n">
        <v>0.961865</v>
      </c>
      <c r="C2087" s="7" t="n">
        <v>0.425612</v>
      </c>
      <c r="D2087" s="16" t="n">
        <f aca="false">LOGINV(B2087,$B$7,$C$7)</f>
        <v>36.3768043041894</v>
      </c>
      <c r="E2087" s="16" t="n">
        <f aca="false">LOGINV(C2087,$B$8,$C$8)</f>
        <v>96.7529765282194</v>
      </c>
      <c r="F2087" s="16" t="n">
        <f aca="false">$B$5/100*E2087*2_Girdiler!$B$14*2_Girdiler!$B$15*2_Girdiler!$B$16</f>
        <v>2.43430488945</v>
      </c>
      <c r="G2087" s="16" t="n">
        <f aca="false">MIN(MATCH(F2087,2_Girdiler!$B$20:$I$20,1),7)</f>
        <v>1</v>
      </c>
      <c r="H2087" s="16" t="n">
        <f aca="false">IF(F2087&gt;=40,2_Girdiler!$I$21+(F2087-40)*(2_Girdiler!$I$21-2_Girdiler!$H$21)/(2_Girdiler!$I$20-2_Girdiler!$H$20),INDEX(2_Girdiler!$B$21:$I$21,G2087)+(F2087-INDEX(2_Girdiler!$B$20:$I$20,G2087))*(INDEX(2_Girdiler!$B$21:$I$21,G2087+1)-INDEX(2_Girdiler!$B$21:$I$21,G2087))/(INDEX(2_Girdiler!$B$20:$I$20,G2087+1)-INDEX(2_Girdiler!$B$20:$I$20,G2087)))</f>
        <v>5.35547075679</v>
      </c>
      <c r="I2087" s="16" t="n">
        <f aca="false">H2087/2_Girdiler!$B$17</f>
        <v>2.14562129679086</v>
      </c>
      <c r="J2087" s="16" t="n">
        <f aca="false">D2087+I2087</f>
        <v>38.5224256009802</v>
      </c>
    </row>
    <row r="2088" customFormat="false" ht="15" hidden="false" customHeight="false" outlineLevel="0" collapsed="false">
      <c r="A2088" s="0" t="n">
        <v>2076</v>
      </c>
      <c r="B2088" s="7" t="n">
        <v>0.487635</v>
      </c>
      <c r="C2088" s="7" t="n">
        <v>0.487334</v>
      </c>
      <c r="D2088" s="16" t="n">
        <f aca="false">LOGINV(B2088,$B$7,$C$7)</f>
        <v>13.3100704011696</v>
      </c>
      <c r="E2088" s="16" t="n">
        <f aca="false">LOGINV(C2088,$B$8,$C$8)</f>
        <v>106.989606231889</v>
      </c>
      <c r="F2088" s="16" t="n">
        <f aca="false">$B$5/100*E2088*2_Girdiler!$B$14*2_Girdiler!$B$15*2_Girdiler!$B$16</f>
        <v>2.69185849279433</v>
      </c>
      <c r="G2088" s="16" t="n">
        <f aca="false">MIN(MATCH(F2088,2_Girdiler!$B$20:$I$20,1),7)</f>
        <v>1</v>
      </c>
      <c r="H2088" s="16" t="n">
        <f aca="false">IF(F2088&gt;=40,2_Girdiler!$I$21+(F2088-40)*(2_Girdiler!$I$21-2_Girdiler!$H$21)/(2_Girdiler!$I$20-2_Girdiler!$H$20),INDEX(2_Girdiler!$B$21:$I$21,G2088)+(F2088-INDEX(2_Girdiler!$B$20:$I$20,G2088))*(INDEX(2_Girdiler!$B$21:$I$21,G2088+1)-INDEX(2_Girdiler!$B$21:$I$21,G2088))/(INDEX(2_Girdiler!$B$20:$I$20,G2088+1)-INDEX(2_Girdiler!$B$20:$I$20,G2088)))</f>
        <v>5.92208868414752</v>
      </c>
      <c r="I2088" s="16" t="n">
        <f aca="false">H2088/2_Girdiler!$B$17</f>
        <v>2.37263168435398</v>
      </c>
      <c r="J2088" s="16" t="n">
        <f aca="false">D2088+I2088</f>
        <v>15.6827020855236</v>
      </c>
    </row>
    <row r="2089" customFormat="false" ht="15" hidden="false" customHeight="false" outlineLevel="0" collapsed="false">
      <c r="A2089" s="0" t="n">
        <v>2077</v>
      </c>
      <c r="B2089" s="7" t="n">
        <v>0.216906</v>
      </c>
      <c r="C2089" s="7" t="n">
        <v>0.481831</v>
      </c>
      <c r="D2089" s="16" t="n">
        <f aca="false">LOGINV(B2089,$B$7,$C$7)</f>
        <v>8.75417976657016</v>
      </c>
      <c r="E2089" s="16" t="n">
        <f aca="false">LOGINV(C2089,$B$8,$C$8)</f>
        <v>106.04048498032</v>
      </c>
      <c r="F2089" s="16" t="n">
        <f aca="false">$B$5/100*E2089*2_Girdiler!$B$14*2_Girdiler!$B$15*2_Girdiler!$B$16</f>
        <v>2.66797860210485</v>
      </c>
      <c r="G2089" s="16" t="n">
        <f aca="false">MIN(MATCH(F2089,2_Girdiler!$B$20:$I$20,1),7)</f>
        <v>1</v>
      </c>
      <c r="H2089" s="16" t="n">
        <f aca="false">IF(F2089&gt;=40,2_Girdiler!$I$21+(F2089-40)*(2_Girdiler!$I$21-2_Girdiler!$H$21)/(2_Girdiler!$I$20-2_Girdiler!$H$20),INDEX(2_Girdiler!$B$21:$I$21,G2089)+(F2089-INDEX(2_Girdiler!$B$20:$I$20,G2089))*(INDEX(2_Girdiler!$B$21:$I$21,G2089+1)-INDEX(2_Girdiler!$B$21:$I$21,G2089))/(INDEX(2_Girdiler!$B$20:$I$20,G2089+1)-INDEX(2_Girdiler!$B$20:$I$20,G2089)))</f>
        <v>5.86955292463067</v>
      </c>
      <c r="I2089" s="16" t="n">
        <f aca="false">H2089/2_Girdiler!$B$17</f>
        <v>2.35158370377831</v>
      </c>
      <c r="J2089" s="16" t="n">
        <f aca="false">D2089+I2089</f>
        <v>11.1057634703485</v>
      </c>
    </row>
    <row r="2090" customFormat="false" ht="15" hidden="false" customHeight="false" outlineLevel="0" collapsed="false">
      <c r="A2090" s="0" t="n">
        <v>2078</v>
      </c>
      <c r="B2090" s="7" t="n">
        <v>0.386268</v>
      </c>
      <c r="C2090" s="7" t="n">
        <v>0.326612</v>
      </c>
      <c r="D2090" s="16" t="n">
        <f aca="false">LOGINV(B2090,$B$7,$C$7)</f>
        <v>11.526841361843</v>
      </c>
      <c r="E2090" s="16" t="n">
        <f aca="false">LOGINV(C2090,$B$8,$C$8)</f>
        <v>81.7130537990658</v>
      </c>
      <c r="F2090" s="16" t="n">
        <f aca="false">$B$5/100*E2090*2_Girdiler!$B$14*2_Girdiler!$B$15*2_Girdiler!$B$16</f>
        <v>2.0559004335845</v>
      </c>
      <c r="G2090" s="16" t="n">
        <f aca="false">MIN(MATCH(F2090,2_Girdiler!$B$20:$I$20,1),7)</f>
        <v>1</v>
      </c>
      <c r="H2090" s="16" t="n">
        <f aca="false">IF(F2090&gt;=40,2_Girdiler!$I$21+(F2090-40)*(2_Girdiler!$I$21-2_Girdiler!$H$21)/(2_Girdiler!$I$20-2_Girdiler!$H$20),INDEX(2_Girdiler!$B$21:$I$21,G2090)+(F2090-INDEX(2_Girdiler!$B$20:$I$20,G2090))*(INDEX(2_Girdiler!$B$21:$I$21,G2090+1)-INDEX(2_Girdiler!$B$21:$I$21,G2090))/(INDEX(2_Girdiler!$B$20:$I$20,G2090+1)-INDEX(2_Girdiler!$B$20:$I$20,G2090)))</f>
        <v>4.52298095388589</v>
      </c>
      <c r="I2090" s="16" t="n">
        <f aca="false">H2090/2_Girdiler!$B$17</f>
        <v>1.81209172831967</v>
      </c>
      <c r="J2090" s="16" t="n">
        <f aca="false">D2090+I2090</f>
        <v>13.3389330901627</v>
      </c>
    </row>
    <row r="2091" customFormat="false" ht="15" hidden="false" customHeight="false" outlineLevel="0" collapsed="false">
      <c r="A2091" s="0" t="n">
        <v>2079</v>
      </c>
      <c r="B2091" s="7" t="n">
        <v>0.623854</v>
      </c>
      <c r="C2091" s="7" t="n">
        <v>0.630133</v>
      </c>
      <c r="D2091" s="16" t="n">
        <f aca="false">LOGINV(B2091,$B$7,$C$7)</f>
        <v>16.1468635099859</v>
      </c>
      <c r="E2091" s="16" t="n">
        <f aca="false">LOGINV(C2091,$B$8,$C$8)</f>
        <v>135.323445761922</v>
      </c>
      <c r="F2091" s="16" t="n">
        <f aca="false">$B$5/100*E2091*2_Girdiler!$B$14*2_Girdiler!$B$15*2_Girdiler!$B$16</f>
        <v>3.40473789536995</v>
      </c>
      <c r="G2091" s="16" t="n">
        <f aca="false">MIN(MATCH(F2091,2_Girdiler!$B$20:$I$20,1),7)</f>
        <v>1</v>
      </c>
      <c r="H2091" s="16" t="n">
        <f aca="false">IF(F2091&gt;=40,2_Girdiler!$I$21+(F2091-40)*(2_Girdiler!$I$21-2_Girdiler!$H$21)/(2_Girdiler!$I$20-2_Girdiler!$H$20),INDEX(2_Girdiler!$B$21:$I$21,G2091)+(F2091-INDEX(2_Girdiler!$B$20:$I$20,G2091))*(INDEX(2_Girdiler!$B$21:$I$21,G2091+1)-INDEX(2_Girdiler!$B$21:$I$21,G2091))/(INDEX(2_Girdiler!$B$20:$I$20,G2091+1)-INDEX(2_Girdiler!$B$20:$I$20,G2091)))</f>
        <v>7.49042336981389</v>
      </c>
      <c r="I2091" s="16" t="n">
        <f aca="false">H2091/2_Girdiler!$B$17</f>
        <v>3.00097090136775</v>
      </c>
      <c r="J2091" s="16" t="n">
        <f aca="false">D2091+I2091</f>
        <v>19.1478344113536</v>
      </c>
    </row>
    <row r="2092" customFormat="false" ht="15" hidden="false" customHeight="false" outlineLevel="0" collapsed="false">
      <c r="A2092" s="0" t="n">
        <v>2080</v>
      </c>
      <c r="B2092" s="7" t="n">
        <v>0.467911</v>
      </c>
      <c r="C2092" s="7" t="n">
        <v>0.85988</v>
      </c>
      <c r="D2092" s="16" t="n">
        <f aca="false">LOGINV(B2092,$B$7,$C$7)</f>
        <v>12.9476844785306</v>
      </c>
      <c r="E2092" s="16" t="n">
        <f aca="false">LOGINV(C2092,$B$8,$C$8)</f>
        <v>219.253213430003</v>
      </c>
      <c r="F2092" s="16" t="n">
        <f aca="false">$B$5/100*E2092*2_Girdiler!$B$14*2_Girdiler!$B$15*2_Girdiler!$B$16</f>
        <v>5.51641084989887</v>
      </c>
      <c r="G2092" s="16" t="n">
        <f aca="false">MIN(MATCH(F2092,2_Girdiler!$B$20:$I$20,1),7)</f>
        <v>2</v>
      </c>
      <c r="H2092" s="16" t="n">
        <f aca="false">IF(F2092&gt;=40,2_Girdiler!$I$21+(F2092-40)*(2_Girdiler!$I$21-2_Girdiler!$H$21)/(2_Girdiler!$I$20-2_Girdiler!$H$20),INDEX(2_Girdiler!$B$21:$I$21,G2092)+(F2092-INDEX(2_Girdiler!$B$20:$I$20,G2092))*(INDEX(2_Girdiler!$B$21:$I$21,G2092+1)-INDEX(2_Girdiler!$B$21:$I$21,G2092))/(INDEX(2_Girdiler!$B$20:$I$20,G2092+1)-INDEX(2_Girdiler!$B$20:$I$20,G2092)))</f>
        <v>11.8262573598382</v>
      </c>
      <c r="I2092" s="16" t="n">
        <f aca="false">H2092/2_Girdiler!$B$17</f>
        <v>4.7380838781403</v>
      </c>
      <c r="J2092" s="16" t="n">
        <f aca="false">D2092+I2092</f>
        <v>17.6857683566709</v>
      </c>
    </row>
    <row r="2093" customFormat="false" ht="15" hidden="false" customHeight="false" outlineLevel="0" collapsed="false">
      <c r="A2093" s="0" t="n">
        <v>2081</v>
      </c>
      <c r="B2093" s="7" t="n">
        <v>0.527997</v>
      </c>
      <c r="C2093" s="7" t="n">
        <v>0.798462</v>
      </c>
      <c r="D2093" s="16" t="n">
        <f aca="false">LOGINV(B2093,$B$7,$C$7)</f>
        <v>14.082732777217</v>
      </c>
      <c r="E2093" s="16" t="n">
        <f aca="false">LOGINV(C2093,$B$8,$C$8)</f>
        <v>187.346081656173</v>
      </c>
      <c r="F2093" s="16" t="n">
        <f aca="false">$B$5/100*E2093*2_Girdiler!$B$14*2_Girdiler!$B$15*2_Girdiler!$B$16</f>
        <v>4.71362741446932</v>
      </c>
      <c r="G2093" s="16" t="n">
        <f aca="false">MIN(MATCH(F2093,2_Girdiler!$B$20:$I$20,1),7)</f>
        <v>1</v>
      </c>
      <c r="H2093" s="16" t="n">
        <f aca="false">IF(F2093&gt;=40,2_Girdiler!$I$21+(F2093-40)*(2_Girdiler!$I$21-2_Girdiler!$H$21)/(2_Girdiler!$I$20-2_Girdiler!$H$20),INDEX(2_Girdiler!$B$21:$I$21,G2093)+(F2093-INDEX(2_Girdiler!$B$20:$I$20,G2093))*(INDEX(2_Girdiler!$B$21:$I$21,G2093+1)-INDEX(2_Girdiler!$B$21:$I$21,G2093))/(INDEX(2_Girdiler!$B$20:$I$20,G2093+1)-INDEX(2_Girdiler!$B$20:$I$20,G2093)))</f>
        <v>10.3699803118325</v>
      </c>
      <c r="I2093" s="16" t="n">
        <f aca="false">H2093/2_Girdiler!$B$17</f>
        <v>4.15463954800981</v>
      </c>
      <c r="J2093" s="16" t="n">
        <f aca="false">D2093+I2093</f>
        <v>18.2373723252268</v>
      </c>
    </row>
    <row r="2094" customFormat="false" ht="15" hidden="false" customHeight="false" outlineLevel="0" collapsed="false">
      <c r="A2094" s="0" t="n">
        <v>2082</v>
      </c>
      <c r="B2094" s="7" t="n">
        <v>0.5316</v>
      </c>
      <c r="C2094" s="7" t="n">
        <v>0.452542</v>
      </c>
      <c r="D2094" s="16" t="n">
        <f aca="false">LOGINV(B2094,$B$7,$C$7)</f>
        <v>14.1540049536316</v>
      </c>
      <c r="E2094" s="16" t="n">
        <f aca="false">LOGINV(C2094,$B$8,$C$8)</f>
        <v>101.115019437458</v>
      </c>
      <c r="F2094" s="16" t="n">
        <f aca="false">$B$5/100*E2094*2_Girdiler!$B$14*2_Girdiler!$B$15*2_Girdiler!$B$16</f>
        <v>2.54405388904646</v>
      </c>
      <c r="G2094" s="16" t="n">
        <f aca="false">MIN(MATCH(F2094,2_Girdiler!$B$20:$I$20,1),7)</f>
        <v>1</v>
      </c>
      <c r="H2094" s="16" t="n">
        <f aca="false">IF(F2094&gt;=40,2_Girdiler!$I$21+(F2094-40)*(2_Girdiler!$I$21-2_Girdiler!$H$21)/(2_Girdiler!$I$20-2_Girdiler!$H$20),INDEX(2_Girdiler!$B$21:$I$21,G2094)+(F2094-INDEX(2_Girdiler!$B$20:$I$20,G2094))*(INDEX(2_Girdiler!$B$21:$I$21,G2094+1)-INDEX(2_Girdiler!$B$21:$I$21,G2094))/(INDEX(2_Girdiler!$B$20:$I$20,G2094+1)-INDEX(2_Girdiler!$B$20:$I$20,G2094)))</f>
        <v>5.5969185559022</v>
      </c>
      <c r="I2094" s="16" t="n">
        <f aca="false">H2094/2_Girdiler!$B$17</f>
        <v>2.24235519066595</v>
      </c>
      <c r="J2094" s="16" t="n">
        <f aca="false">D2094+I2094</f>
        <v>16.3963601442975</v>
      </c>
    </row>
    <row r="2095" customFormat="false" ht="15" hidden="false" customHeight="false" outlineLevel="0" collapsed="false">
      <c r="A2095" s="0" t="n">
        <v>2083</v>
      </c>
      <c r="B2095" s="7" t="n">
        <v>0.786821</v>
      </c>
      <c r="C2095" s="7" t="n">
        <v>0.545525</v>
      </c>
      <c r="D2095" s="16" t="n">
        <f aca="false">LOGINV(B2095,$B$7,$C$7)</f>
        <v>21.0979920485751</v>
      </c>
      <c r="E2095" s="16" t="n">
        <f aca="false">LOGINV(C2095,$B$8,$C$8)</f>
        <v>117.571943905319</v>
      </c>
      <c r="F2095" s="16" t="n">
        <f aca="false">$B$5/100*E2095*2_Girdiler!$B$14*2_Girdiler!$B$15*2_Girdiler!$B$16</f>
        <v>2.95811010865783</v>
      </c>
      <c r="G2095" s="16" t="n">
        <f aca="false">MIN(MATCH(F2095,2_Girdiler!$B$20:$I$20,1),7)</f>
        <v>1</v>
      </c>
      <c r="H2095" s="16" t="n">
        <f aca="false">IF(F2095&gt;=40,2_Girdiler!$I$21+(F2095-40)*(2_Girdiler!$I$21-2_Girdiler!$H$21)/(2_Girdiler!$I$20-2_Girdiler!$H$20),INDEX(2_Girdiler!$B$21:$I$21,G2095)+(F2095-INDEX(2_Girdiler!$B$20:$I$20,G2095))*(INDEX(2_Girdiler!$B$21:$I$21,G2095+1)-INDEX(2_Girdiler!$B$21:$I$21,G2095))/(INDEX(2_Girdiler!$B$20:$I$20,G2095+1)-INDEX(2_Girdiler!$B$20:$I$20,G2095)))</f>
        <v>6.50784223904722</v>
      </c>
      <c r="I2095" s="16" t="n">
        <f aca="false">H2095/2_Girdiler!$B$17</f>
        <v>2.60730858936187</v>
      </c>
      <c r="J2095" s="16" t="n">
        <f aca="false">D2095+I2095</f>
        <v>23.705300637937</v>
      </c>
    </row>
    <row r="2096" customFormat="false" ht="15" hidden="false" customHeight="false" outlineLevel="0" collapsed="false">
      <c r="A2096" s="0" t="n">
        <v>2084</v>
      </c>
      <c r="B2096" s="7" t="n">
        <v>0.934413</v>
      </c>
      <c r="C2096" s="7" t="n">
        <v>0.729519</v>
      </c>
      <c r="D2096" s="16" t="n">
        <f aca="false">LOGINV(B2096,$B$7,$C$7)</f>
        <v>31.411965032484</v>
      </c>
      <c r="E2096" s="16" t="n">
        <f aca="false">LOGINV(C2096,$B$8,$C$8)</f>
        <v>162.04292187844</v>
      </c>
      <c r="F2096" s="16" t="n">
        <f aca="false">$B$5/100*E2096*2_Girdiler!$B$14*2_Girdiler!$B$15*2_Girdiler!$B$16</f>
        <v>4.07699991446156</v>
      </c>
      <c r="G2096" s="16" t="n">
        <f aca="false">MIN(MATCH(F2096,2_Girdiler!$B$20:$I$20,1),7)</f>
        <v>1</v>
      </c>
      <c r="H2096" s="16" t="n">
        <f aca="false">IF(F2096&gt;=40,2_Girdiler!$I$21+(F2096-40)*(2_Girdiler!$I$21-2_Girdiler!$H$21)/(2_Girdiler!$I$20-2_Girdiler!$H$20),INDEX(2_Girdiler!$B$21:$I$21,G2096)+(F2096-INDEX(2_Girdiler!$B$20:$I$20,G2096))*(INDEX(2_Girdiler!$B$21:$I$21,G2096+1)-INDEX(2_Girdiler!$B$21:$I$21,G2096))/(INDEX(2_Girdiler!$B$20:$I$20,G2096+1)-INDEX(2_Girdiler!$B$20:$I$20,G2096)))</f>
        <v>8.96939981181543</v>
      </c>
      <c r="I2096" s="16" t="n">
        <f aca="false">H2096/2_Girdiler!$B$17</f>
        <v>3.59350953999016</v>
      </c>
      <c r="J2096" s="16" t="n">
        <f aca="false">D2096+I2096</f>
        <v>35.0054745724742</v>
      </c>
    </row>
    <row r="2097" customFormat="false" ht="15" hidden="false" customHeight="false" outlineLevel="0" collapsed="false">
      <c r="A2097" s="0" t="n">
        <v>2085</v>
      </c>
      <c r="B2097" s="7" t="n">
        <v>0.872989</v>
      </c>
      <c r="C2097" s="7" t="n">
        <v>0.677188</v>
      </c>
      <c r="D2097" s="16" t="n">
        <f aca="false">LOGINV(B2097,$B$7,$C$7)</f>
        <v>25.5743460798424</v>
      </c>
      <c r="E2097" s="16" t="n">
        <f aca="false">LOGINV(C2097,$B$8,$C$8)</f>
        <v>146.945556531892</v>
      </c>
      <c r="F2097" s="16" t="n">
        <f aca="false">$B$5/100*E2097*2_Girdiler!$B$14*2_Girdiler!$B$15*2_Girdiler!$B$16</f>
        <v>3.6971502023424</v>
      </c>
      <c r="G2097" s="16" t="n">
        <f aca="false">MIN(MATCH(F2097,2_Girdiler!$B$20:$I$20,1),7)</f>
        <v>1</v>
      </c>
      <c r="H2097" s="16" t="n">
        <f aca="false">IF(F2097&gt;=40,2_Girdiler!$I$21+(F2097-40)*(2_Girdiler!$I$21-2_Girdiler!$H$21)/(2_Girdiler!$I$20-2_Girdiler!$H$20),INDEX(2_Girdiler!$B$21:$I$21,G2097)+(F2097-INDEX(2_Girdiler!$B$20:$I$20,G2097))*(INDEX(2_Girdiler!$B$21:$I$21,G2097+1)-INDEX(2_Girdiler!$B$21:$I$21,G2097))/(INDEX(2_Girdiler!$B$20:$I$20,G2097+1)-INDEX(2_Girdiler!$B$20:$I$20,G2097)))</f>
        <v>8.13373044515327</v>
      </c>
      <c r="I2097" s="16" t="n">
        <f aca="false">H2097/2_Girdiler!$B$17</f>
        <v>3.25870610783384</v>
      </c>
      <c r="J2097" s="16" t="n">
        <f aca="false">D2097+I2097</f>
        <v>28.8330521876762</v>
      </c>
    </row>
    <row r="2098" customFormat="false" ht="15" hidden="false" customHeight="false" outlineLevel="0" collapsed="false">
      <c r="A2098" s="0" t="n">
        <v>2086</v>
      </c>
      <c r="B2098" s="7" t="n">
        <v>0.676211</v>
      </c>
      <c r="C2098" s="7" t="n">
        <v>0.39036</v>
      </c>
      <c r="D2098" s="16" t="n">
        <f aca="false">LOGINV(B2098,$B$7,$C$7)</f>
        <v>17.4720761555344</v>
      </c>
      <c r="E2098" s="16" t="n">
        <f aca="false">LOGINV(C2098,$B$8,$C$8)</f>
        <v>91.2437261626562</v>
      </c>
      <c r="F2098" s="16" t="n">
        <f aca="false">$B$5/100*E2098*2_Girdiler!$B$14*2_Girdiler!$B$15*2_Girdiler!$B$16</f>
        <v>2.29569215025243</v>
      </c>
      <c r="G2098" s="16" t="n">
        <f aca="false">MIN(MATCH(F2098,2_Girdiler!$B$20:$I$20,1),7)</f>
        <v>1</v>
      </c>
      <c r="H2098" s="16" t="n">
        <f aca="false">IF(F2098&gt;=40,2_Girdiler!$I$21+(F2098-40)*(2_Girdiler!$I$21-2_Girdiler!$H$21)/(2_Girdiler!$I$20-2_Girdiler!$H$20),INDEX(2_Girdiler!$B$21:$I$21,G2098)+(F2098-INDEX(2_Girdiler!$B$20:$I$20,G2098))*(INDEX(2_Girdiler!$B$21:$I$21,G2098+1)-INDEX(2_Girdiler!$B$21:$I$21,G2098))/(INDEX(2_Girdiler!$B$20:$I$20,G2098+1)-INDEX(2_Girdiler!$B$20:$I$20,G2098)))</f>
        <v>5.05052273055535</v>
      </c>
      <c r="I2098" s="16" t="n">
        <f aca="false">H2098/2_Girdiler!$B$17</f>
        <v>2.02344660679301</v>
      </c>
      <c r="J2098" s="16" t="n">
        <f aca="false">D2098+I2098</f>
        <v>19.4955227623274</v>
      </c>
    </row>
    <row r="2099" customFormat="false" ht="15" hidden="false" customHeight="false" outlineLevel="0" collapsed="false">
      <c r="A2099" s="0" t="n">
        <v>2087</v>
      </c>
      <c r="B2099" s="7" t="n">
        <v>0.809063</v>
      </c>
      <c r="C2099" s="7" t="n">
        <v>0.894382</v>
      </c>
      <c r="D2099" s="16" t="n">
        <f aca="false">LOGINV(B2099,$B$7,$C$7)</f>
        <v>22.0479064096784</v>
      </c>
      <c r="E2099" s="16" t="n">
        <f aca="false">LOGINV(C2099,$B$8,$C$8)</f>
        <v>244.744881320169</v>
      </c>
      <c r="F2099" s="16" t="n">
        <f aca="false">$B$5/100*E2099*2_Girdiler!$B$14*2_Girdiler!$B$15*2_Girdiler!$B$16</f>
        <v>6.15778121401544</v>
      </c>
      <c r="G2099" s="16" t="n">
        <f aca="false">MIN(MATCH(F2099,2_Girdiler!$B$20:$I$20,1),7)</f>
        <v>2</v>
      </c>
      <c r="H2099" s="16" t="n">
        <f aca="false">IF(F2099&gt;=40,2_Girdiler!$I$21+(F2099-40)*(2_Girdiler!$I$21-2_Girdiler!$H$21)/(2_Girdiler!$I$20-2_Girdiler!$H$20),INDEX(2_Girdiler!$B$21:$I$21,G2099)+(F2099-INDEX(2_Girdiler!$B$20:$I$20,G2099))*(INDEX(2_Girdiler!$B$21:$I$21,G2099+1)-INDEX(2_Girdiler!$B$21:$I$21,G2099))/(INDEX(2_Girdiler!$B$20:$I$20,G2099+1)-INDEX(2_Girdiler!$B$20:$I$20,G2099)))</f>
        <v>12.8524499424247</v>
      </c>
      <c r="I2099" s="16" t="n">
        <f aca="false">H2099/2_Girdiler!$B$17</f>
        <v>5.14921872693298</v>
      </c>
      <c r="J2099" s="16" t="n">
        <f aca="false">D2099+I2099</f>
        <v>27.1971251366113</v>
      </c>
    </row>
    <row r="2100" customFormat="false" ht="15" hidden="false" customHeight="false" outlineLevel="0" collapsed="false">
      <c r="A2100" s="0" t="n">
        <v>2088</v>
      </c>
      <c r="B2100" s="7" t="n">
        <v>0.327447</v>
      </c>
      <c r="C2100" s="7" t="n">
        <v>0.11394</v>
      </c>
      <c r="D2100" s="16" t="n">
        <f aca="false">LOGINV(B2100,$B$7,$C$7)</f>
        <v>10.5556031330362</v>
      </c>
      <c r="E2100" s="16" t="n">
        <f aca="false">LOGINV(C2100,$B$8,$C$8)</f>
        <v>50.1420883824551</v>
      </c>
      <c r="F2100" s="16" t="n">
        <f aca="false">$B$5/100*E2100*2_Girdiler!$B$14*2_Girdiler!$B$15*2_Girdiler!$B$16</f>
        <v>1.26157494370257</v>
      </c>
      <c r="G2100" s="16" t="n">
        <f aca="false">MIN(MATCH(F2100,2_Girdiler!$B$20:$I$20,1),7)</f>
        <v>1</v>
      </c>
      <c r="H2100" s="16" t="n">
        <f aca="false">IF(F2100&gt;=40,2_Girdiler!$I$21+(F2100-40)*(2_Girdiler!$I$21-2_Girdiler!$H$21)/(2_Girdiler!$I$20-2_Girdiler!$H$20),INDEX(2_Girdiler!$B$21:$I$21,G2100)+(F2100-INDEX(2_Girdiler!$B$20:$I$20,G2100))*(INDEX(2_Girdiler!$B$21:$I$21,G2100+1)-INDEX(2_Girdiler!$B$21:$I$21,G2100))/(INDEX(2_Girdiler!$B$20:$I$20,G2100+1)-INDEX(2_Girdiler!$B$20:$I$20,G2100)))</f>
        <v>2.77546487614565</v>
      </c>
      <c r="I2100" s="16" t="n">
        <f aca="false">H2100/2_Girdiler!$B$17</f>
        <v>1.11196509460964</v>
      </c>
      <c r="J2100" s="16" t="n">
        <f aca="false">D2100+I2100</f>
        <v>11.6675682276459</v>
      </c>
    </row>
    <row r="2101" customFormat="false" ht="15" hidden="false" customHeight="false" outlineLevel="0" collapsed="false">
      <c r="A2101" s="0" t="n">
        <v>2089</v>
      </c>
      <c r="B2101" s="7" t="n">
        <v>0.021845</v>
      </c>
      <c r="C2101" s="7" t="n">
        <v>0.164404</v>
      </c>
      <c r="D2101" s="16" t="n">
        <f aca="false">LOGINV(B2101,$B$7,$C$7)</f>
        <v>4.39951694788647</v>
      </c>
      <c r="E2101" s="16" t="n">
        <f aca="false">LOGINV(C2101,$B$8,$C$8)</f>
        <v>58.1419219035994</v>
      </c>
      <c r="F2101" s="16" t="n">
        <f aca="false">$B$5/100*E2101*2_Girdiler!$B$14*2_Girdiler!$B$15*2_Girdiler!$B$16</f>
        <v>1.46285075509456</v>
      </c>
      <c r="G2101" s="16" t="n">
        <f aca="false">MIN(MATCH(F2101,2_Girdiler!$B$20:$I$20,1),7)</f>
        <v>1</v>
      </c>
      <c r="H2101" s="16" t="n">
        <f aca="false">IF(F2101&gt;=40,2_Girdiler!$I$21+(F2101-40)*(2_Girdiler!$I$21-2_Girdiler!$H$21)/(2_Girdiler!$I$20-2_Girdiler!$H$20),INDEX(2_Girdiler!$B$21:$I$21,G2101)+(F2101-INDEX(2_Girdiler!$B$20:$I$20,G2101))*(INDEX(2_Girdiler!$B$21:$I$21,G2101+1)-INDEX(2_Girdiler!$B$21:$I$21,G2101))/(INDEX(2_Girdiler!$B$20:$I$20,G2101+1)-INDEX(2_Girdiler!$B$20:$I$20,G2101)))</f>
        <v>3.21827166120803</v>
      </c>
      <c r="I2101" s="16" t="n">
        <f aca="false">H2101/2_Girdiler!$B$17</f>
        <v>1.28937165913783</v>
      </c>
      <c r="J2101" s="16" t="n">
        <f aca="false">D2101+I2101</f>
        <v>5.68888860702431</v>
      </c>
    </row>
    <row r="2102" customFormat="false" ht="15" hidden="false" customHeight="false" outlineLevel="0" collapsed="false">
      <c r="A2102" s="0" t="n">
        <v>2090</v>
      </c>
      <c r="B2102" s="7" t="n">
        <v>0.362868</v>
      </c>
      <c r="C2102" s="7" t="n">
        <v>0.137927</v>
      </c>
      <c r="D2102" s="16" t="n">
        <f aca="false">LOGINV(B2102,$B$7,$C$7)</f>
        <v>11.136881955422</v>
      </c>
      <c r="E2102" s="16" t="n">
        <f aca="false">LOGINV(C2102,$B$8,$C$8)</f>
        <v>54.0462669086282</v>
      </c>
      <c r="F2102" s="16" t="n">
        <f aca="false">$B$5/100*E2102*2_Girdiler!$B$14*2_Girdiler!$B$15*2_Girdiler!$B$16</f>
        <v>1.35980407542109</v>
      </c>
      <c r="G2102" s="16" t="n">
        <f aca="false">MIN(MATCH(F2102,2_Girdiler!$B$20:$I$20,1),7)</f>
        <v>1</v>
      </c>
      <c r="H2102" s="16" t="n">
        <f aca="false">IF(F2102&gt;=40,2_Girdiler!$I$21+(F2102-40)*(2_Girdiler!$I$21-2_Girdiler!$H$21)/(2_Girdiler!$I$20-2_Girdiler!$H$20),INDEX(2_Girdiler!$B$21:$I$21,G2102)+(F2102-INDEX(2_Girdiler!$B$20:$I$20,G2102))*(INDEX(2_Girdiler!$B$21:$I$21,G2102+1)-INDEX(2_Girdiler!$B$21:$I$21,G2102))/(INDEX(2_Girdiler!$B$20:$I$20,G2102+1)-INDEX(2_Girdiler!$B$20:$I$20,G2102)))</f>
        <v>2.99156896592639</v>
      </c>
      <c r="I2102" s="16" t="n">
        <f aca="false">H2102/2_Girdiler!$B$17</f>
        <v>1.19854525878461</v>
      </c>
      <c r="J2102" s="16" t="n">
        <f aca="false">D2102+I2102</f>
        <v>12.3354272142066</v>
      </c>
    </row>
    <row r="2103" customFormat="false" ht="15" hidden="false" customHeight="false" outlineLevel="0" collapsed="false">
      <c r="A2103" s="0" t="n">
        <v>2091</v>
      </c>
      <c r="B2103" s="7" t="n">
        <v>0.287795</v>
      </c>
      <c r="C2103" s="7" t="n">
        <v>0.625675</v>
      </c>
      <c r="D2103" s="16" t="n">
        <f aca="false">LOGINV(B2103,$B$7,$C$7)</f>
        <v>9.91200200457752</v>
      </c>
      <c r="E2103" s="16" t="n">
        <f aca="false">LOGINV(C2103,$B$8,$C$8)</f>
        <v>134.297858918468</v>
      </c>
      <c r="F2103" s="16" t="n">
        <f aca="false">$B$5/100*E2103*2_Girdiler!$B$14*2_Girdiler!$B$15*2_Girdiler!$B$16</f>
        <v>3.37893413038866</v>
      </c>
      <c r="G2103" s="16" t="n">
        <f aca="false">MIN(MATCH(F2103,2_Girdiler!$B$20:$I$20,1),7)</f>
        <v>1</v>
      </c>
      <c r="H2103" s="16" t="n">
        <f aca="false">IF(F2103&gt;=40,2_Girdiler!$I$21+(F2103-40)*(2_Girdiler!$I$21-2_Girdiler!$H$21)/(2_Girdiler!$I$20-2_Girdiler!$H$20),INDEX(2_Girdiler!$B$21:$I$21,G2103)+(F2103-INDEX(2_Girdiler!$B$20:$I$20,G2103))*(INDEX(2_Girdiler!$B$21:$I$21,G2103+1)-INDEX(2_Girdiler!$B$21:$I$21,G2103))/(INDEX(2_Girdiler!$B$20:$I$20,G2103+1)-INDEX(2_Girdiler!$B$20:$I$20,G2103)))</f>
        <v>7.43365508685505</v>
      </c>
      <c r="I2103" s="16" t="n">
        <f aca="false">H2103/2_Girdiler!$B$17</f>
        <v>2.97822719825923</v>
      </c>
      <c r="J2103" s="16" t="n">
        <f aca="false">D2103+I2103</f>
        <v>12.8902292028368</v>
      </c>
    </row>
    <row r="2104" customFormat="false" ht="15" hidden="false" customHeight="false" outlineLevel="0" collapsed="false">
      <c r="A2104" s="0" t="n">
        <v>2092</v>
      </c>
      <c r="B2104" s="7" t="n">
        <v>0.121113</v>
      </c>
      <c r="C2104" s="7" t="n">
        <v>0.527278</v>
      </c>
      <c r="D2104" s="16" t="n">
        <f aca="false">LOGINV(B2104,$B$7,$C$7)</f>
        <v>7.05653111854739</v>
      </c>
      <c r="E2104" s="16" t="n">
        <f aca="false">LOGINV(C2104,$B$8,$C$8)</f>
        <v>114.137072294228</v>
      </c>
      <c r="F2104" s="16" t="n">
        <f aca="false">$B$5/100*E2104*2_Girdiler!$B$14*2_Girdiler!$B$15*2_Girdiler!$B$16</f>
        <v>2.87168873892276</v>
      </c>
      <c r="G2104" s="16" t="n">
        <f aca="false">MIN(MATCH(F2104,2_Girdiler!$B$20:$I$20,1),7)</f>
        <v>1</v>
      </c>
      <c r="H2104" s="16" t="n">
        <f aca="false">IF(F2104&gt;=40,2_Girdiler!$I$21+(F2104-40)*(2_Girdiler!$I$21-2_Girdiler!$H$21)/(2_Girdiler!$I$20-2_Girdiler!$H$20),INDEX(2_Girdiler!$B$21:$I$21,G2104)+(F2104-INDEX(2_Girdiler!$B$20:$I$20,G2104))*(INDEX(2_Girdiler!$B$21:$I$21,G2104+1)-INDEX(2_Girdiler!$B$21:$I$21,G2104))/(INDEX(2_Girdiler!$B$20:$I$20,G2104+1)-INDEX(2_Girdiler!$B$20:$I$20,G2104)))</f>
        <v>6.31771522563008</v>
      </c>
      <c r="I2104" s="16" t="n">
        <f aca="false">H2104/2_Girdiler!$B$17</f>
        <v>2.53113590770436</v>
      </c>
      <c r="J2104" s="16" t="n">
        <f aca="false">D2104+I2104</f>
        <v>9.58766702625175</v>
      </c>
    </row>
    <row r="2105" customFormat="false" ht="15" hidden="false" customHeight="false" outlineLevel="0" collapsed="false">
      <c r="A2105" s="0" t="n">
        <v>2093</v>
      </c>
      <c r="B2105" s="7" t="n">
        <v>0.871035</v>
      </c>
      <c r="C2105" s="7" t="n">
        <v>0.164314</v>
      </c>
      <c r="D2105" s="16" t="n">
        <f aca="false">LOGINV(B2105,$B$7,$C$7)</f>
        <v>25.4415862476539</v>
      </c>
      <c r="E2105" s="16" t="n">
        <f aca="false">LOGINV(C2105,$B$8,$C$8)</f>
        <v>58.1282819489149</v>
      </c>
      <c r="F2105" s="16" t="n">
        <f aca="false">$B$5/100*E2105*2_Girdiler!$B$14*2_Girdiler!$B$15*2_Girdiler!$B$16</f>
        <v>1.4625075738347</v>
      </c>
      <c r="G2105" s="16" t="n">
        <f aca="false">MIN(MATCH(F2105,2_Girdiler!$B$20:$I$20,1),7)</f>
        <v>1</v>
      </c>
      <c r="H2105" s="16" t="n">
        <f aca="false">IF(F2105&gt;=40,2_Girdiler!$I$21+(F2105-40)*(2_Girdiler!$I$21-2_Girdiler!$H$21)/(2_Girdiler!$I$20-2_Girdiler!$H$20),INDEX(2_Girdiler!$B$21:$I$21,G2105)+(F2105-INDEX(2_Girdiler!$B$20:$I$20,G2105))*(INDEX(2_Girdiler!$B$21:$I$21,G2105+1)-INDEX(2_Girdiler!$B$21:$I$21,G2105))/(INDEX(2_Girdiler!$B$20:$I$20,G2105+1)-INDEX(2_Girdiler!$B$20:$I$20,G2105)))</f>
        <v>3.21751666243634</v>
      </c>
      <c r="I2105" s="16" t="n">
        <f aca="false">H2105/2_Girdiler!$B$17</f>
        <v>1.28906917565558</v>
      </c>
      <c r="J2105" s="16" t="n">
        <f aca="false">D2105+I2105</f>
        <v>26.7306554233095</v>
      </c>
    </row>
    <row r="2106" customFormat="false" ht="15" hidden="false" customHeight="false" outlineLevel="0" collapsed="false">
      <c r="A2106" s="0" t="n">
        <v>2094</v>
      </c>
      <c r="B2106" s="7" t="n">
        <v>0.010529</v>
      </c>
      <c r="C2106" s="7" t="n">
        <v>0.677253</v>
      </c>
      <c r="D2106" s="16" t="n">
        <f aca="false">LOGINV(B2106,$B$7,$C$7)</f>
        <v>3.7430844558011</v>
      </c>
      <c r="E2106" s="16" t="n">
        <f aca="false">LOGINV(C2106,$B$8,$C$8)</f>
        <v>146.962736320729</v>
      </c>
      <c r="F2106" s="16" t="n">
        <f aca="false">$B$5/100*E2106*2_Girdiler!$B$14*2_Girdiler!$B$15*2_Girdiler!$B$16</f>
        <v>3.69758244582953</v>
      </c>
      <c r="G2106" s="16" t="n">
        <f aca="false">MIN(MATCH(F2106,2_Girdiler!$B$20:$I$20,1),7)</f>
        <v>1</v>
      </c>
      <c r="H2106" s="16" t="n">
        <f aca="false">IF(F2106&gt;=40,2_Girdiler!$I$21+(F2106-40)*(2_Girdiler!$I$21-2_Girdiler!$H$21)/(2_Girdiler!$I$20-2_Girdiler!$H$20),INDEX(2_Girdiler!$B$21:$I$21,G2106)+(F2106-INDEX(2_Girdiler!$B$20:$I$20,G2106))*(INDEX(2_Girdiler!$B$21:$I$21,G2106+1)-INDEX(2_Girdiler!$B$21:$I$21,G2106))/(INDEX(2_Girdiler!$B$20:$I$20,G2106+1)-INDEX(2_Girdiler!$B$20:$I$20,G2106)))</f>
        <v>8.13468138082497</v>
      </c>
      <c r="I2106" s="16" t="n">
        <f aca="false">H2106/2_Girdiler!$B$17</f>
        <v>3.25908709167667</v>
      </c>
      <c r="J2106" s="16" t="n">
        <f aca="false">D2106+I2106</f>
        <v>7.00217154747778</v>
      </c>
    </row>
    <row r="2107" customFormat="false" ht="15" hidden="false" customHeight="false" outlineLevel="0" collapsed="false">
      <c r="A2107" s="0" t="n">
        <v>2095</v>
      </c>
      <c r="B2107" s="7" t="n">
        <v>0.034516</v>
      </c>
      <c r="C2107" s="7" t="n">
        <v>0.704349</v>
      </c>
      <c r="D2107" s="16" t="n">
        <f aca="false">LOGINV(B2107,$B$7,$C$7)</f>
        <v>4.91518597991315</v>
      </c>
      <c r="E2107" s="16" t="n">
        <f aca="false">LOGINV(C2107,$B$8,$C$8)</f>
        <v>154.443825771873</v>
      </c>
      <c r="F2107" s="16" t="n">
        <f aca="false">$B$5/100*E2107*2_Girdiler!$B$14*2_Girdiler!$B$15*2_Girdiler!$B$16</f>
        <v>3.88580665642032</v>
      </c>
      <c r="G2107" s="16" t="n">
        <f aca="false">MIN(MATCH(F2107,2_Girdiler!$B$20:$I$20,1),7)</f>
        <v>1</v>
      </c>
      <c r="H2107" s="16" t="n">
        <f aca="false">IF(F2107&gt;=40,2_Girdiler!$I$21+(F2107-40)*(2_Girdiler!$I$21-2_Girdiler!$H$21)/(2_Girdiler!$I$20-2_Girdiler!$H$20),INDEX(2_Girdiler!$B$21:$I$21,G2107)+(F2107-INDEX(2_Girdiler!$B$20:$I$20,G2107))*(INDEX(2_Girdiler!$B$21:$I$21,G2107+1)-INDEX(2_Girdiler!$B$21:$I$21,G2107))/(INDEX(2_Girdiler!$B$20:$I$20,G2107+1)-INDEX(2_Girdiler!$B$20:$I$20,G2107)))</f>
        <v>8.5487746441247</v>
      </c>
      <c r="I2107" s="16" t="n">
        <f aca="false">H2107/2_Girdiler!$B$17</f>
        <v>3.42498984139611</v>
      </c>
      <c r="J2107" s="16" t="n">
        <f aca="false">D2107+I2107</f>
        <v>8.34017582130927</v>
      </c>
    </row>
    <row r="2108" customFormat="false" ht="15" hidden="false" customHeight="false" outlineLevel="0" collapsed="false">
      <c r="A2108" s="0" t="n">
        <v>2096</v>
      </c>
      <c r="B2108" s="7" t="n">
        <v>0.631476</v>
      </c>
      <c r="C2108" s="7" t="n">
        <v>0.061259</v>
      </c>
      <c r="D2108" s="16" t="n">
        <f aca="false">LOGINV(B2108,$B$7,$C$7)</f>
        <v>16.329209110051</v>
      </c>
      <c r="E2108" s="16" t="n">
        <f aca="false">LOGINV(C2108,$B$8,$C$8)</f>
        <v>40.3015393511058</v>
      </c>
      <c r="F2108" s="16" t="n">
        <f aca="false">$B$5/100*E2108*2_Girdiler!$B$14*2_Girdiler!$B$15*2_Girdiler!$B$16</f>
        <v>1.01398673007382</v>
      </c>
      <c r="G2108" s="16" t="n">
        <f aca="false">MIN(MATCH(F2108,2_Girdiler!$B$20:$I$20,1),7)</f>
        <v>1</v>
      </c>
      <c r="H2108" s="16" t="n">
        <f aca="false">IF(F2108&gt;=40,2_Girdiler!$I$21+(F2108-40)*(2_Girdiler!$I$21-2_Girdiler!$H$21)/(2_Girdiler!$I$20-2_Girdiler!$H$20),INDEX(2_Girdiler!$B$21:$I$21,G2108)+(F2108-INDEX(2_Girdiler!$B$20:$I$20,G2108))*(INDEX(2_Girdiler!$B$21:$I$21,G2108+1)-INDEX(2_Girdiler!$B$21:$I$21,G2108))/(INDEX(2_Girdiler!$B$20:$I$20,G2108+1)-INDEX(2_Girdiler!$B$20:$I$20,G2108)))</f>
        <v>2.23077080616241</v>
      </c>
      <c r="I2108" s="16" t="n">
        <f aca="false">H2108/2_Girdiler!$B$17</f>
        <v>0.893738303750964</v>
      </c>
      <c r="J2108" s="16" t="n">
        <f aca="false">D2108+I2108</f>
        <v>17.2229474138019</v>
      </c>
    </row>
    <row r="2109" customFormat="false" ht="15" hidden="false" customHeight="false" outlineLevel="0" collapsed="false">
      <c r="A2109" s="0" t="n">
        <v>2097</v>
      </c>
      <c r="B2109" s="7" t="n">
        <v>0.705143</v>
      </c>
      <c r="C2109" s="7" t="n">
        <v>0.728527</v>
      </c>
      <c r="D2109" s="16" t="n">
        <f aca="false">LOGINV(B2109,$B$7,$C$7)</f>
        <v>18.2904349741724</v>
      </c>
      <c r="E2109" s="16" t="n">
        <f aca="false">LOGINV(C2109,$B$8,$C$8)</f>
        <v>161.72997393088</v>
      </c>
      <c r="F2109" s="16" t="n">
        <f aca="false">$B$5/100*E2109*2_Girdiler!$B$14*2_Girdiler!$B$15*2_Girdiler!$B$16</f>
        <v>4.06912614410094</v>
      </c>
      <c r="G2109" s="16" t="n">
        <f aca="false">MIN(MATCH(F2109,2_Girdiler!$B$20:$I$20,1),7)</f>
        <v>1</v>
      </c>
      <c r="H2109" s="16" t="n">
        <f aca="false">IF(F2109&gt;=40,2_Girdiler!$I$21+(F2109-40)*(2_Girdiler!$I$21-2_Girdiler!$H$21)/(2_Girdiler!$I$20-2_Girdiler!$H$20),INDEX(2_Girdiler!$B$21:$I$21,G2109)+(F2109-INDEX(2_Girdiler!$B$20:$I$20,G2109))*(INDEX(2_Girdiler!$B$21:$I$21,G2109+1)-INDEX(2_Girdiler!$B$21:$I$21,G2109))/(INDEX(2_Girdiler!$B$20:$I$20,G2109+1)-INDEX(2_Girdiler!$B$20:$I$20,G2109)))</f>
        <v>8.95207751702208</v>
      </c>
      <c r="I2109" s="16" t="n">
        <f aca="false">H2109/2_Girdiler!$B$17</f>
        <v>3.58656951803769</v>
      </c>
      <c r="J2109" s="16" t="n">
        <f aca="false">D2109+I2109</f>
        <v>21.8770044922101</v>
      </c>
    </row>
    <row r="2110" customFormat="false" ht="15" hidden="false" customHeight="false" outlineLevel="0" collapsed="false">
      <c r="A2110" s="0" t="n">
        <v>2098</v>
      </c>
      <c r="B2110" s="7" t="n">
        <v>0.5167</v>
      </c>
      <c r="C2110" s="7" t="n">
        <v>0.997043</v>
      </c>
      <c r="D2110" s="16" t="n">
        <f aca="false">LOGINV(B2110,$B$7,$C$7)</f>
        <v>13.8618431527193</v>
      </c>
      <c r="E2110" s="16" t="n">
        <f aca="false">LOGINV(C2110,$B$8,$C$8)</f>
        <v>645.467886412101</v>
      </c>
      <c r="F2110" s="16" t="n">
        <f aca="false">$B$5/100*E2110*2_Girdiler!$B$14*2_Girdiler!$B$15*2_Girdiler!$B$16</f>
        <v>16.2399720221285</v>
      </c>
      <c r="G2110" s="16" t="n">
        <f aca="false">MIN(MATCH(F2110,2_Girdiler!$B$20:$I$20,1),7)</f>
        <v>4</v>
      </c>
      <c r="H2110" s="16" t="n">
        <f aca="false">IF(F2110&gt;=40,2_Girdiler!$I$21+(F2110-40)*(2_Girdiler!$I$21-2_Girdiler!$H$21)/(2_Girdiler!$I$20-2_Girdiler!$H$20),INDEX(2_Girdiler!$B$21:$I$21,G2110)+(F2110-INDEX(2_Girdiler!$B$20:$I$20,G2110))*(INDEX(2_Girdiler!$B$21:$I$21,G2110+1)-INDEX(2_Girdiler!$B$21:$I$21,G2110))/(INDEX(2_Girdiler!$B$20:$I$20,G2110+1)-INDEX(2_Girdiler!$B$20:$I$20,G2110)))</f>
        <v>24.1199860110642</v>
      </c>
      <c r="I2110" s="16" t="n">
        <f aca="false">H2110/2_Girdiler!$B$17</f>
        <v>9.66345593391996</v>
      </c>
      <c r="J2110" s="16" t="n">
        <f aca="false">D2110+I2110</f>
        <v>23.5252990866393</v>
      </c>
    </row>
    <row r="2111" customFormat="false" ht="15" hidden="false" customHeight="false" outlineLevel="0" collapsed="false">
      <c r="A2111" s="0" t="n">
        <v>2099</v>
      </c>
      <c r="B2111" s="7" t="n">
        <v>0.192208</v>
      </c>
      <c r="C2111" s="7" t="n">
        <v>0.81575</v>
      </c>
      <c r="D2111" s="16" t="n">
        <f aca="false">LOGINV(B2111,$B$7,$C$7)</f>
        <v>8.33930511136694</v>
      </c>
      <c r="E2111" s="16" t="n">
        <f aca="false">LOGINV(C2111,$B$8,$C$8)</f>
        <v>195.140263094756</v>
      </c>
      <c r="F2111" s="16" t="n">
        <f aca="false">$B$5/100*E2111*2_Girdiler!$B$14*2_Girdiler!$B$15*2_Girdiler!$B$16</f>
        <v>4.90972901946407</v>
      </c>
      <c r="G2111" s="16" t="n">
        <f aca="false">MIN(MATCH(F2111,2_Girdiler!$B$20:$I$20,1),7)</f>
        <v>1</v>
      </c>
      <c r="H2111" s="16" t="n">
        <f aca="false">IF(F2111&gt;=40,2_Girdiler!$I$21+(F2111-40)*(2_Girdiler!$I$21-2_Girdiler!$H$21)/(2_Girdiler!$I$20-2_Girdiler!$H$20),INDEX(2_Girdiler!$B$21:$I$21,G2111)+(F2111-INDEX(2_Girdiler!$B$20:$I$20,G2111))*(INDEX(2_Girdiler!$B$21:$I$21,G2111+1)-INDEX(2_Girdiler!$B$21:$I$21,G2111))/(INDEX(2_Girdiler!$B$20:$I$20,G2111+1)-INDEX(2_Girdiler!$B$20:$I$20,G2111)))</f>
        <v>10.8014038428209</v>
      </c>
      <c r="I2111" s="16" t="n">
        <f aca="false">H2111/2_Girdiler!$B$17</f>
        <v>4.3274855139507</v>
      </c>
      <c r="J2111" s="16" t="n">
        <f aca="false">D2111+I2111</f>
        <v>12.6667906253176</v>
      </c>
    </row>
    <row r="2112" customFormat="false" ht="15" hidden="false" customHeight="false" outlineLevel="0" collapsed="false">
      <c r="A2112" s="0" t="n">
        <v>2100</v>
      </c>
      <c r="B2112" s="7" t="n">
        <v>0.65107</v>
      </c>
      <c r="C2112" s="7" t="n">
        <v>0.058081</v>
      </c>
      <c r="D2112" s="16" t="n">
        <f aca="false">LOGINV(B2112,$B$7,$C$7)</f>
        <v>16.8136109024299</v>
      </c>
      <c r="E2112" s="16" t="n">
        <f aca="false">LOGINV(C2112,$B$8,$C$8)</f>
        <v>39.610380795719</v>
      </c>
      <c r="F2112" s="16" t="n">
        <f aca="false">$B$5/100*E2112*2_Girdiler!$B$14*2_Girdiler!$B$15*2_Girdiler!$B$16</f>
        <v>0.996597180820289</v>
      </c>
      <c r="G2112" s="16" t="n">
        <f aca="false">MIN(MATCH(F2112,2_Girdiler!$B$20:$I$20,1),7)</f>
        <v>1</v>
      </c>
      <c r="H2112" s="16" t="n">
        <f aca="false">IF(F2112&gt;=40,2_Girdiler!$I$21+(F2112-40)*(2_Girdiler!$I$21-2_Girdiler!$H$21)/(2_Girdiler!$I$20-2_Girdiler!$H$20),INDEX(2_Girdiler!$B$21:$I$21,G2112)+(F2112-INDEX(2_Girdiler!$B$20:$I$20,G2112))*(INDEX(2_Girdiler!$B$21:$I$21,G2112+1)-INDEX(2_Girdiler!$B$21:$I$21,G2112))/(INDEX(2_Girdiler!$B$20:$I$20,G2112+1)-INDEX(2_Girdiler!$B$20:$I$20,G2112)))</f>
        <v>2.19251379780464</v>
      </c>
      <c r="I2112" s="16" t="n">
        <f aca="false">H2112/2_Girdiler!$B$17</f>
        <v>0.87841097668455</v>
      </c>
      <c r="J2112" s="16" t="n">
        <f aca="false">D2112+I2112</f>
        <v>17.6920218791144</v>
      </c>
    </row>
    <row r="2113" customFormat="false" ht="15" hidden="false" customHeight="false" outlineLevel="0" collapsed="false">
      <c r="A2113" s="0" t="n">
        <v>2101</v>
      </c>
      <c r="B2113" s="7" t="n">
        <v>0.80669</v>
      </c>
      <c r="C2113" s="7" t="n">
        <v>0.559524</v>
      </c>
      <c r="D2113" s="16" t="n">
        <f aca="false">LOGINV(B2113,$B$7,$C$7)</f>
        <v>21.9414258640381</v>
      </c>
      <c r="E2113" s="16" t="n">
        <f aca="false">LOGINV(C2113,$B$8,$C$8)</f>
        <v>120.289432131099</v>
      </c>
      <c r="F2113" s="16" t="n">
        <f aca="false">$B$5/100*E2113*2_Girdiler!$B$14*2_Girdiler!$B$15*2_Girdiler!$B$16</f>
        <v>3.02648211241846</v>
      </c>
      <c r="G2113" s="16" t="n">
        <f aca="false">MIN(MATCH(F2113,2_Girdiler!$B$20:$I$20,1),7)</f>
        <v>1</v>
      </c>
      <c r="H2113" s="16" t="n">
        <f aca="false">IF(F2113&gt;=40,2_Girdiler!$I$21+(F2113-40)*(2_Girdiler!$I$21-2_Girdiler!$H$21)/(2_Girdiler!$I$20-2_Girdiler!$H$20),INDEX(2_Girdiler!$B$21:$I$21,G2113)+(F2113-INDEX(2_Girdiler!$B$20:$I$20,G2113))*(INDEX(2_Girdiler!$B$21:$I$21,G2113+1)-INDEX(2_Girdiler!$B$21:$I$21,G2113))/(INDEX(2_Girdiler!$B$20:$I$20,G2113+1)-INDEX(2_Girdiler!$B$20:$I$20,G2113)))</f>
        <v>6.6582606473206</v>
      </c>
      <c r="I2113" s="16" t="n">
        <f aca="false">H2113/2_Girdiler!$B$17</f>
        <v>2.66757237472781</v>
      </c>
      <c r="J2113" s="16" t="n">
        <f aca="false">D2113+I2113</f>
        <v>24.6089982387659</v>
      </c>
    </row>
    <row r="2114" customFormat="false" ht="15" hidden="false" customHeight="false" outlineLevel="0" collapsed="false">
      <c r="A2114" s="0" t="n">
        <v>2102</v>
      </c>
      <c r="B2114" s="7" t="n">
        <v>0.252393</v>
      </c>
      <c r="C2114" s="7" t="n">
        <v>0.937819</v>
      </c>
      <c r="D2114" s="16" t="n">
        <f aca="false">LOGINV(B2114,$B$7,$C$7)</f>
        <v>9.33738561571148</v>
      </c>
      <c r="E2114" s="16" t="n">
        <f aca="false">LOGINV(C2114,$B$8,$C$8)</f>
        <v>294.471296304582</v>
      </c>
      <c r="F2114" s="16" t="n">
        <f aca="false">$B$5/100*E2114*2_Girdiler!$B$14*2_Girdiler!$B$15*2_Girdiler!$B$16</f>
        <v>7.40889781502327</v>
      </c>
      <c r="G2114" s="16" t="n">
        <f aca="false">MIN(MATCH(F2114,2_Girdiler!$B$20:$I$20,1),7)</f>
        <v>2</v>
      </c>
      <c r="H2114" s="16" t="n">
        <f aca="false">IF(F2114&gt;=40,2_Girdiler!$I$21+(F2114-40)*(2_Girdiler!$I$21-2_Girdiler!$H$21)/(2_Girdiler!$I$20-2_Girdiler!$H$20),INDEX(2_Girdiler!$B$21:$I$21,G2114)+(F2114-INDEX(2_Girdiler!$B$20:$I$20,G2114))*(INDEX(2_Girdiler!$B$21:$I$21,G2114+1)-INDEX(2_Girdiler!$B$21:$I$21,G2114))/(INDEX(2_Girdiler!$B$20:$I$20,G2114+1)-INDEX(2_Girdiler!$B$20:$I$20,G2114)))</f>
        <v>14.8542365040372</v>
      </c>
      <c r="I2114" s="16" t="n">
        <f aca="false">H2114/2_Girdiler!$B$17</f>
        <v>5.95121654809184</v>
      </c>
      <c r="J2114" s="16" t="n">
        <f aca="false">D2114+I2114</f>
        <v>15.2886021638033</v>
      </c>
    </row>
    <row r="2115" customFormat="false" ht="15" hidden="false" customHeight="false" outlineLevel="0" collapsed="false">
      <c r="A2115" s="0" t="n">
        <v>2103</v>
      </c>
      <c r="B2115" s="7" t="n">
        <v>0.638632</v>
      </c>
      <c r="C2115" s="7" t="n">
        <v>0.402193</v>
      </c>
      <c r="D2115" s="16" t="n">
        <f aca="false">LOGINV(B2115,$B$7,$C$7)</f>
        <v>16.5034272366804</v>
      </c>
      <c r="E2115" s="16" t="n">
        <f aca="false">LOGINV(C2115,$B$8,$C$8)</f>
        <v>93.0702868062003</v>
      </c>
      <c r="F2115" s="16" t="n">
        <f aca="false">$B$5/100*E2115*2_Girdiler!$B$14*2_Girdiler!$B$15*2_Girdiler!$B$16</f>
        <v>2.341648416044</v>
      </c>
      <c r="G2115" s="16" t="n">
        <f aca="false">MIN(MATCH(F2115,2_Girdiler!$B$20:$I$20,1),7)</f>
        <v>1</v>
      </c>
      <c r="H2115" s="16" t="n">
        <f aca="false">IF(F2115&gt;=40,2_Girdiler!$I$21+(F2115-40)*(2_Girdiler!$I$21-2_Girdiler!$H$21)/(2_Girdiler!$I$20-2_Girdiler!$H$20),INDEX(2_Girdiler!$B$21:$I$21,G2115)+(F2115-INDEX(2_Girdiler!$B$20:$I$20,G2115))*(INDEX(2_Girdiler!$B$21:$I$21,G2115+1)-INDEX(2_Girdiler!$B$21:$I$21,G2115))/(INDEX(2_Girdiler!$B$20:$I$20,G2115+1)-INDEX(2_Girdiler!$B$20:$I$20,G2115)))</f>
        <v>5.1516265152968</v>
      </c>
      <c r="I2115" s="16" t="n">
        <f aca="false">H2115/2_Girdiler!$B$17</f>
        <v>2.06395293080801</v>
      </c>
      <c r="J2115" s="16" t="n">
        <f aca="false">D2115+I2115</f>
        <v>18.5673801674884</v>
      </c>
    </row>
    <row r="2116" customFormat="false" ht="15" hidden="false" customHeight="false" outlineLevel="0" collapsed="false">
      <c r="A2116" s="0" t="n">
        <v>2104</v>
      </c>
      <c r="B2116" s="7" t="n">
        <v>0.792471</v>
      </c>
      <c r="C2116" s="7" t="n">
        <v>0.550138</v>
      </c>
      <c r="D2116" s="16" t="n">
        <f aca="false">LOGINV(B2116,$B$7,$C$7)</f>
        <v>21.3295819905489</v>
      </c>
      <c r="E2116" s="16" t="n">
        <f aca="false">LOGINV(C2116,$B$8,$C$8)</f>
        <v>118.459193788275</v>
      </c>
      <c r="F2116" s="16" t="n">
        <f aca="false">$B$5/100*E2116*2_Girdiler!$B$14*2_Girdiler!$B$15*2_Girdiler!$B$16</f>
        <v>2.98043331571299</v>
      </c>
      <c r="G2116" s="16" t="n">
        <f aca="false">MIN(MATCH(F2116,2_Girdiler!$B$20:$I$20,1),7)</f>
        <v>1</v>
      </c>
      <c r="H2116" s="16" t="n">
        <f aca="false">IF(F2116&gt;=40,2_Girdiler!$I$21+(F2116-40)*(2_Girdiler!$I$21-2_Girdiler!$H$21)/(2_Girdiler!$I$20-2_Girdiler!$H$20),INDEX(2_Girdiler!$B$21:$I$21,G2116)+(F2116-INDEX(2_Girdiler!$B$20:$I$20,G2116))*(INDEX(2_Girdiler!$B$21:$I$21,G2116+1)-INDEX(2_Girdiler!$B$21:$I$21,G2116))/(INDEX(2_Girdiler!$B$20:$I$20,G2116+1)-INDEX(2_Girdiler!$B$20:$I$20,G2116)))</f>
        <v>6.55695329456858</v>
      </c>
      <c r="I2116" s="16" t="n">
        <f aca="false">H2116/2_Girdiler!$B$17</f>
        <v>2.62698449301626</v>
      </c>
      <c r="J2116" s="16" t="n">
        <f aca="false">D2116+I2116</f>
        <v>23.9565664835652</v>
      </c>
    </row>
    <row r="2117" customFormat="false" ht="15" hidden="false" customHeight="false" outlineLevel="0" collapsed="false">
      <c r="A2117" s="0" t="n">
        <v>2105</v>
      </c>
      <c r="B2117" s="7" t="n">
        <v>0.698699</v>
      </c>
      <c r="C2117" s="7" t="n">
        <v>0.900563</v>
      </c>
      <c r="D2117" s="16" t="n">
        <f aca="false">LOGINV(B2117,$B$7,$C$7)</f>
        <v>18.1019053223576</v>
      </c>
      <c r="E2117" s="16" t="n">
        <f aca="false">LOGINV(C2117,$B$8,$C$8)</f>
        <v>250.271327590105</v>
      </c>
      <c r="F2117" s="16" t="n">
        <f aca="false">$B$5/100*E2117*2_Girdiler!$B$14*2_Girdiler!$B$15*2_Girdiler!$B$16</f>
        <v>6.29682660216704</v>
      </c>
      <c r="G2117" s="16" t="n">
        <f aca="false">MIN(MATCH(F2117,2_Girdiler!$B$20:$I$20,1),7)</f>
        <v>2</v>
      </c>
      <c r="H2117" s="16" t="n">
        <f aca="false">IF(F2117&gt;=40,2_Girdiler!$I$21+(F2117-40)*(2_Girdiler!$I$21-2_Girdiler!$H$21)/(2_Girdiler!$I$20-2_Girdiler!$H$20),INDEX(2_Girdiler!$B$21:$I$21,G2117)+(F2117-INDEX(2_Girdiler!$B$20:$I$20,G2117))*(INDEX(2_Girdiler!$B$21:$I$21,G2117+1)-INDEX(2_Girdiler!$B$21:$I$21,G2117))/(INDEX(2_Girdiler!$B$20:$I$20,G2117+1)-INDEX(2_Girdiler!$B$20:$I$20,G2117)))</f>
        <v>13.0749225634673</v>
      </c>
      <c r="I2117" s="16" t="n">
        <f aca="false">H2117/2_Girdiler!$B$17</f>
        <v>5.23835038600451</v>
      </c>
      <c r="J2117" s="16" t="n">
        <f aca="false">D2117+I2117</f>
        <v>23.3402557083621</v>
      </c>
    </row>
    <row r="2118" customFormat="false" ht="15" hidden="false" customHeight="false" outlineLevel="0" collapsed="false">
      <c r="A2118" s="0" t="n">
        <v>2106</v>
      </c>
      <c r="B2118" s="7" t="n">
        <v>0.930924</v>
      </c>
      <c r="C2118" s="7" t="n">
        <v>0.138719</v>
      </c>
      <c r="D2118" s="16" t="n">
        <f aca="false">LOGINV(B2118,$B$7,$C$7)</f>
        <v>30.9465479456944</v>
      </c>
      <c r="E2118" s="16" t="n">
        <f aca="false">LOGINV(C2118,$B$8,$C$8)</f>
        <v>54.1715732602054</v>
      </c>
      <c r="F2118" s="16" t="n">
        <f aca="false">$B$5/100*E2118*2_Girdiler!$B$14*2_Girdiler!$B$15*2_Girdiler!$B$16</f>
        <v>1.36295678322677</v>
      </c>
      <c r="G2118" s="16" t="n">
        <f aca="false">MIN(MATCH(F2118,2_Girdiler!$B$20:$I$20,1),7)</f>
        <v>1</v>
      </c>
      <c r="H2118" s="16" t="n">
        <f aca="false">IF(F2118&gt;=40,2_Girdiler!$I$21+(F2118-40)*(2_Girdiler!$I$21-2_Girdiler!$H$21)/(2_Girdiler!$I$20-2_Girdiler!$H$20),INDEX(2_Girdiler!$B$21:$I$21,G2118)+(F2118-INDEX(2_Girdiler!$B$20:$I$20,G2118))*(INDEX(2_Girdiler!$B$21:$I$21,G2118+1)-INDEX(2_Girdiler!$B$21:$I$21,G2118))/(INDEX(2_Girdiler!$B$20:$I$20,G2118+1)-INDEX(2_Girdiler!$B$20:$I$20,G2118)))</f>
        <v>2.99850492309889</v>
      </c>
      <c r="I2118" s="16" t="n">
        <f aca="false">H2118/2_Girdiler!$B$17</f>
        <v>1.20132408778</v>
      </c>
      <c r="J2118" s="16" t="n">
        <f aca="false">D2118+I2118</f>
        <v>32.1478720334744</v>
      </c>
    </row>
    <row r="2119" customFormat="false" ht="15" hidden="false" customHeight="false" outlineLevel="0" collapsed="false">
      <c r="A2119" s="0" t="n">
        <v>2107</v>
      </c>
      <c r="B2119" s="7" t="n">
        <v>0.585535</v>
      </c>
      <c r="C2119" s="7" t="n">
        <v>0.386567</v>
      </c>
      <c r="D2119" s="16" t="n">
        <f aca="false">LOGINV(B2119,$B$7,$C$7)</f>
        <v>15.2753389519416</v>
      </c>
      <c r="E2119" s="16" t="n">
        <f aca="false">LOGINV(C2119,$B$8,$C$8)</f>
        <v>90.6626691438496</v>
      </c>
      <c r="F2119" s="16" t="n">
        <f aca="false">$B$5/100*E2119*2_Girdiler!$B$14*2_Girdiler!$B$15*2_Girdiler!$B$16</f>
        <v>2.28107275565926</v>
      </c>
      <c r="G2119" s="16" t="n">
        <f aca="false">MIN(MATCH(F2119,2_Girdiler!$B$20:$I$20,1),7)</f>
        <v>1</v>
      </c>
      <c r="H2119" s="16" t="n">
        <f aca="false">IF(F2119&gt;=40,2_Girdiler!$I$21+(F2119-40)*(2_Girdiler!$I$21-2_Girdiler!$H$21)/(2_Girdiler!$I$20-2_Girdiler!$H$20),INDEX(2_Girdiler!$B$21:$I$21,G2119)+(F2119-INDEX(2_Girdiler!$B$20:$I$20,G2119))*(INDEX(2_Girdiler!$B$21:$I$21,G2119+1)-INDEX(2_Girdiler!$B$21:$I$21,G2119))/(INDEX(2_Girdiler!$B$20:$I$20,G2119+1)-INDEX(2_Girdiler!$B$20:$I$20,G2119)))</f>
        <v>5.01836006245036</v>
      </c>
      <c r="I2119" s="16" t="n">
        <f aca="false">H2119/2_Girdiler!$B$17</f>
        <v>2.01056092245607</v>
      </c>
      <c r="J2119" s="16" t="n">
        <f aca="false">D2119+I2119</f>
        <v>17.2858998743977</v>
      </c>
    </row>
    <row r="2120" customFormat="false" ht="15" hidden="false" customHeight="false" outlineLevel="0" collapsed="false">
      <c r="A2120" s="0" t="n">
        <v>2108</v>
      </c>
      <c r="B2120" s="7" t="n">
        <v>0.462056</v>
      </c>
      <c r="C2120" s="7" t="n">
        <v>0.043971</v>
      </c>
      <c r="D2120" s="16" t="n">
        <f aca="false">LOGINV(B2120,$B$7,$C$7)</f>
        <v>12.841789569113</v>
      </c>
      <c r="E2120" s="16" t="n">
        <f aca="false">LOGINV(C2120,$B$8,$C$8)</f>
        <v>36.2985192712558</v>
      </c>
      <c r="F2120" s="16" t="n">
        <f aca="false">$B$5/100*E2120*2_Girdiler!$B$14*2_Girdiler!$B$15*2_Girdiler!$B$16</f>
        <v>0.913270744864795</v>
      </c>
      <c r="G2120" s="16" t="n">
        <f aca="false">MIN(MATCH(F2120,2_Girdiler!$B$20:$I$20,1),7)</f>
        <v>1</v>
      </c>
      <c r="H2120" s="16" t="n">
        <f aca="false">IF(F2120&gt;=40,2_Girdiler!$I$21+(F2120-40)*(2_Girdiler!$I$21-2_Girdiler!$H$21)/(2_Girdiler!$I$20-2_Girdiler!$H$20),INDEX(2_Girdiler!$B$21:$I$21,G2120)+(F2120-INDEX(2_Girdiler!$B$20:$I$20,G2120))*(INDEX(2_Girdiler!$B$21:$I$21,G2120+1)-INDEX(2_Girdiler!$B$21:$I$21,G2120))/(INDEX(2_Girdiler!$B$20:$I$20,G2120+1)-INDEX(2_Girdiler!$B$20:$I$20,G2120)))</f>
        <v>2.00919563870255</v>
      </c>
      <c r="I2120" s="16" t="n">
        <f aca="false">H2120/2_Girdiler!$B$17</f>
        <v>0.804966201403265</v>
      </c>
      <c r="J2120" s="16" t="n">
        <f aca="false">D2120+I2120</f>
        <v>13.6467557705163</v>
      </c>
    </row>
    <row r="2121" customFormat="false" ht="15" hidden="false" customHeight="false" outlineLevel="0" collapsed="false">
      <c r="A2121" s="0" t="n">
        <v>2109</v>
      </c>
      <c r="B2121" s="7" t="n">
        <v>0.131193</v>
      </c>
      <c r="C2121" s="7" t="n">
        <v>0.828874</v>
      </c>
      <c r="D2121" s="16" t="n">
        <f aca="false">LOGINV(B2121,$B$7,$C$7)</f>
        <v>7.25059180519297</v>
      </c>
      <c r="E2121" s="16" t="n">
        <f aca="false">LOGINV(C2121,$B$8,$C$8)</f>
        <v>201.598190534212</v>
      </c>
      <c r="F2121" s="16" t="n">
        <f aca="false">$B$5/100*E2121*2_Girdiler!$B$14*2_Girdiler!$B$15*2_Girdiler!$B$16</f>
        <v>5.07221047384077</v>
      </c>
      <c r="G2121" s="16" t="n">
        <f aca="false">MIN(MATCH(F2121,2_Girdiler!$B$20:$I$20,1),7)</f>
        <v>2</v>
      </c>
      <c r="H2121" s="16" t="n">
        <f aca="false">IF(F2121&gt;=40,2_Girdiler!$I$21+(F2121-40)*(2_Girdiler!$I$21-2_Girdiler!$H$21)/(2_Girdiler!$I$20-2_Girdiler!$H$20),INDEX(2_Girdiler!$B$21:$I$21,G2121)+(F2121-INDEX(2_Girdiler!$B$20:$I$20,G2121))*(INDEX(2_Girdiler!$B$21:$I$21,G2121+1)-INDEX(2_Girdiler!$B$21:$I$21,G2121))/(INDEX(2_Girdiler!$B$20:$I$20,G2121+1)-INDEX(2_Girdiler!$B$20:$I$20,G2121)))</f>
        <v>11.1155367581452</v>
      </c>
      <c r="I2121" s="16" t="n">
        <f aca="false">H2121/2_Girdiler!$B$17</f>
        <v>4.45334004733383</v>
      </c>
      <c r="J2121" s="16" t="n">
        <f aca="false">D2121+I2121</f>
        <v>11.7039318525268</v>
      </c>
    </row>
    <row r="2122" customFormat="false" ht="15" hidden="false" customHeight="false" outlineLevel="0" collapsed="false">
      <c r="A2122" s="0" t="n">
        <v>2110</v>
      </c>
      <c r="B2122" s="7" t="n">
        <v>0.778591</v>
      </c>
      <c r="C2122" s="7" t="n">
        <v>0.163472</v>
      </c>
      <c r="D2122" s="16" t="n">
        <f aca="false">LOGINV(B2122,$B$7,$C$7)</f>
        <v>20.771313753862</v>
      </c>
      <c r="E2122" s="16" t="n">
        <f aca="false">LOGINV(C2122,$B$8,$C$8)</f>
        <v>58.0005926412461</v>
      </c>
      <c r="F2122" s="16" t="n">
        <f aca="false">$B$5/100*E2122*2_Girdiler!$B$14*2_Girdiler!$B$15*2_Girdiler!$B$16</f>
        <v>1.45929491085375</v>
      </c>
      <c r="G2122" s="16" t="n">
        <f aca="false">MIN(MATCH(F2122,2_Girdiler!$B$20:$I$20,1),7)</f>
        <v>1</v>
      </c>
      <c r="H2122" s="16" t="n">
        <f aca="false">IF(F2122&gt;=40,2_Girdiler!$I$21+(F2122-40)*(2_Girdiler!$I$21-2_Girdiler!$H$21)/(2_Girdiler!$I$20-2_Girdiler!$H$20),INDEX(2_Girdiler!$B$21:$I$21,G2122)+(F2122-INDEX(2_Girdiler!$B$20:$I$20,G2122))*(INDEX(2_Girdiler!$B$21:$I$21,G2122+1)-INDEX(2_Girdiler!$B$21:$I$21,G2122))/(INDEX(2_Girdiler!$B$20:$I$20,G2122+1)-INDEX(2_Girdiler!$B$20:$I$20,G2122)))</f>
        <v>3.21044880387825</v>
      </c>
      <c r="I2122" s="16" t="n">
        <f aca="false">H2122/2_Girdiler!$B$17</f>
        <v>1.28623750155379</v>
      </c>
      <c r="J2122" s="16" t="n">
        <f aca="false">D2122+I2122</f>
        <v>22.0575512554158</v>
      </c>
    </row>
    <row r="2123" customFormat="false" ht="15" hidden="false" customHeight="false" outlineLevel="0" collapsed="false">
      <c r="A2123" s="0" t="n">
        <v>2111</v>
      </c>
      <c r="B2123" s="7" t="n">
        <v>0.707815</v>
      </c>
      <c r="C2123" s="7" t="n">
        <v>0.500289</v>
      </c>
      <c r="D2123" s="16" t="n">
        <f aca="false">LOGINV(B2123,$B$7,$C$7)</f>
        <v>18.3697425546974</v>
      </c>
      <c r="E2123" s="16" t="n">
        <f aca="false">LOGINV(C2123,$B$8,$C$8)</f>
        <v>109.256321530437</v>
      </c>
      <c r="F2123" s="16" t="n">
        <f aca="false">$B$5/100*E2123*2_Girdiler!$B$14*2_Girdiler!$B$15*2_Girdiler!$B$16</f>
        <v>2.7488890497058</v>
      </c>
      <c r="G2123" s="16" t="n">
        <f aca="false">MIN(MATCH(F2123,2_Girdiler!$B$20:$I$20,1),7)</f>
        <v>1</v>
      </c>
      <c r="H2123" s="16" t="n">
        <f aca="false">IF(F2123&gt;=40,2_Girdiler!$I$21+(F2123-40)*(2_Girdiler!$I$21-2_Girdiler!$H$21)/(2_Girdiler!$I$20-2_Girdiler!$H$20),INDEX(2_Girdiler!$B$21:$I$21,G2123)+(F2123-INDEX(2_Girdiler!$B$20:$I$20,G2123))*(INDEX(2_Girdiler!$B$21:$I$21,G2123+1)-INDEX(2_Girdiler!$B$21:$I$21,G2123))/(INDEX(2_Girdiler!$B$20:$I$20,G2123+1)-INDEX(2_Girdiler!$B$20:$I$20,G2123)))</f>
        <v>6.04755590935276</v>
      </c>
      <c r="I2123" s="16" t="n">
        <f aca="false">H2123/2_Girdiler!$B$17</f>
        <v>2.42289900214453</v>
      </c>
      <c r="J2123" s="16" t="n">
        <f aca="false">D2123+I2123</f>
        <v>20.792641556842</v>
      </c>
    </row>
    <row r="2124" customFormat="false" ht="15" hidden="false" customHeight="false" outlineLevel="0" collapsed="false">
      <c r="A2124" s="0" t="n">
        <v>2112</v>
      </c>
      <c r="B2124" s="7" t="n">
        <v>0.898242</v>
      </c>
      <c r="C2124" s="7" t="n">
        <v>0.3916</v>
      </c>
      <c r="D2124" s="16" t="n">
        <f aca="false">LOGINV(B2124,$B$7,$C$7)</f>
        <v>27.5110765157872</v>
      </c>
      <c r="E2124" s="16" t="n">
        <f aca="false">LOGINV(C2124,$B$8,$C$8)</f>
        <v>91.4341394134</v>
      </c>
      <c r="F2124" s="16" t="n">
        <f aca="false">$B$5/100*E2124*2_Girdiler!$B$14*2_Girdiler!$B$15*2_Girdiler!$B$16</f>
        <v>2.30048294764114</v>
      </c>
      <c r="G2124" s="16" t="n">
        <f aca="false">MIN(MATCH(F2124,2_Girdiler!$B$20:$I$20,1),7)</f>
        <v>1</v>
      </c>
      <c r="H2124" s="16" t="n">
        <f aca="false">IF(F2124&gt;=40,2_Girdiler!$I$21+(F2124-40)*(2_Girdiler!$I$21-2_Girdiler!$H$21)/(2_Girdiler!$I$20-2_Girdiler!$H$20),INDEX(2_Girdiler!$B$21:$I$21,G2124)+(F2124-INDEX(2_Girdiler!$B$20:$I$20,G2124))*(INDEX(2_Girdiler!$B$21:$I$21,G2124+1)-INDEX(2_Girdiler!$B$21:$I$21,G2124))/(INDEX(2_Girdiler!$B$20:$I$20,G2124+1)-INDEX(2_Girdiler!$B$20:$I$20,G2124)))</f>
        <v>5.06106248481052</v>
      </c>
      <c r="I2124" s="16" t="n">
        <f aca="false">H2124/2_Girdiler!$B$17</f>
        <v>2.0276692647478</v>
      </c>
      <c r="J2124" s="16" t="n">
        <f aca="false">D2124+I2124</f>
        <v>29.538745780535</v>
      </c>
    </row>
    <row r="2125" customFormat="false" ht="15" hidden="false" customHeight="false" outlineLevel="0" collapsed="false">
      <c r="A2125" s="0" t="n">
        <v>2113</v>
      </c>
      <c r="B2125" s="7" t="n">
        <v>0.307907</v>
      </c>
      <c r="C2125" s="7" t="n">
        <v>0.026241</v>
      </c>
      <c r="D2125" s="16" t="n">
        <f aca="false">LOGINV(B2125,$B$7,$C$7)</f>
        <v>10.2379485752057</v>
      </c>
      <c r="E2125" s="16" t="n">
        <f aca="false">LOGINV(C2125,$B$8,$C$8)</f>
        <v>31.2338389201219</v>
      </c>
      <c r="F2125" s="16" t="n">
        <f aca="false">$B$5/100*E2125*2_Girdiler!$B$14*2_Girdiler!$B$15*2_Girdiler!$B$16</f>
        <v>0.785843387230268</v>
      </c>
      <c r="G2125" s="16" t="n">
        <f aca="false">MIN(MATCH(F2125,2_Girdiler!$B$20:$I$20,1),7)</f>
        <v>1</v>
      </c>
      <c r="H2125" s="16" t="n">
        <f aca="false">IF(F2125&gt;=40,2_Girdiler!$I$21+(F2125-40)*(2_Girdiler!$I$21-2_Girdiler!$H$21)/(2_Girdiler!$I$20-2_Girdiler!$H$20),INDEX(2_Girdiler!$B$21:$I$21,G2125)+(F2125-INDEX(2_Girdiler!$B$20:$I$20,G2125))*(INDEX(2_Girdiler!$B$21:$I$21,G2125+1)-INDEX(2_Girdiler!$B$21:$I$21,G2125))/(INDEX(2_Girdiler!$B$20:$I$20,G2125+1)-INDEX(2_Girdiler!$B$20:$I$20,G2125)))</f>
        <v>1.72885545190659</v>
      </c>
      <c r="I2125" s="16" t="n">
        <f aca="false">H2125/2_Girdiler!$B$17</f>
        <v>0.692650421436935</v>
      </c>
      <c r="J2125" s="16" t="n">
        <f aca="false">D2125+I2125</f>
        <v>10.9305989966426</v>
      </c>
    </row>
    <row r="2126" customFormat="false" ht="15" hidden="false" customHeight="false" outlineLevel="0" collapsed="false">
      <c r="A2126" s="0" t="n">
        <v>2114</v>
      </c>
      <c r="B2126" s="7" t="n">
        <v>0.246188</v>
      </c>
      <c r="C2126" s="7" t="n">
        <v>0.008377</v>
      </c>
      <c r="D2126" s="16" t="n">
        <f aca="false">LOGINV(B2126,$B$7,$C$7)</f>
        <v>9.23615401362459</v>
      </c>
      <c r="E2126" s="16" t="n">
        <f aca="false">LOGINV(C2126,$B$8,$C$8)</f>
        <v>23.3163058104412</v>
      </c>
      <c r="F2126" s="16" t="n">
        <f aca="false">$B$5/100*E2126*2_Girdiler!$B$14*2_Girdiler!$B$15*2_Girdiler!$B$16</f>
        <v>0.5866382541907</v>
      </c>
      <c r="G2126" s="16" t="n">
        <f aca="false">MIN(MATCH(F2126,2_Girdiler!$B$20:$I$20,1),7)</f>
        <v>1</v>
      </c>
      <c r="H2126" s="16" t="n">
        <f aca="false">IF(F2126&gt;=40,2_Girdiler!$I$21+(F2126-40)*(2_Girdiler!$I$21-2_Girdiler!$H$21)/(2_Girdiler!$I$20-2_Girdiler!$H$20),INDEX(2_Girdiler!$B$21:$I$21,G2126)+(F2126-INDEX(2_Girdiler!$B$20:$I$20,G2126))*(INDEX(2_Girdiler!$B$21:$I$21,G2126+1)-INDEX(2_Girdiler!$B$21:$I$21,G2126))/(INDEX(2_Girdiler!$B$20:$I$20,G2126+1)-INDEX(2_Girdiler!$B$20:$I$20,G2126)))</f>
        <v>1.29060415921954</v>
      </c>
      <c r="I2126" s="16" t="n">
        <f aca="false">H2126/2_Girdiler!$B$17</f>
        <v>0.51706897404629</v>
      </c>
      <c r="J2126" s="16" t="n">
        <f aca="false">D2126+I2126</f>
        <v>9.75322298767087</v>
      </c>
    </row>
    <row r="2127" customFormat="false" ht="15" hidden="false" customHeight="false" outlineLevel="0" collapsed="false">
      <c r="A2127" s="0" t="n">
        <v>2115</v>
      </c>
      <c r="B2127" s="7" t="n">
        <v>0.475515</v>
      </c>
      <c r="C2127" s="7" t="n">
        <v>0.298661</v>
      </c>
      <c r="D2127" s="16" t="n">
        <f aca="false">LOGINV(B2127,$B$7,$C$7)</f>
        <v>13.086330135126</v>
      </c>
      <c r="E2127" s="16" t="n">
        <f aca="false">LOGINV(C2127,$B$8,$C$8)</f>
        <v>77.6522213547049</v>
      </c>
      <c r="F2127" s="16" t="n">
        <f aca="false">$B$5/100*E2127*2_Girdiler!$B$14*2_Girdiler!$B$15*2_Girdiler!$B$16</f>
        <v>1.95372988928438</v>
      </c>
      <c r="G2127" s="16" t="n">
        <f aca="false">MIN(MATCH(F2127,2_Girdiler!$B$20:$I$20,1),7)</f>
        <v>1</v>
      </c>
      <c r="H2127" s="16" t="n">
        <f aca="false">IF(F2127&gt;=40,2_Girdiler!$I$21+(F2127-40)*(2_Girdiler!$I$21-2_Girdiler!$H$21)/(2_Girdiler!$I$20-2_Girdiler!$H$20),INDEX(2_Girdiler!$B$21:$I$21,G2127)+(F2127-INDEX(2_Girdiler!$B$20:$I$20,G2127))*(INDEX(2_Girdiler!$B$21:$I$21,G2127+1)-INDEX(2_Girdiler!$B$21:$I$21,G2127))/(INDEX(2_Girdiler!$B$20:$I$20,G2127+1)-INDEX(2_Girdiler!$B$20:$I$20,G2127)))</f>
        <v>4.29820575642563</v>
      </c>
      <c r="I2127" s="16" t="n">
        <f aca="false">H2127/2_Girdiler!$B$17</f>
        <v>1.72203756267052</v>
      </c>
      <c r="J2127" s="16" t="n">
        <f aca="false">D2127+I2127</f>
        <v>14.8083676977966</v>
      </c>
    </row>
    <row r="2128" customFormat="false" ht="15" hidden="false" customHeight="false" outlineLevel="0" collapsed="false">
      <c r="A2128" s="0" t="n">
        <v>2116</v>
      </c>
      <c r="B2128" s="7" t="n">
        <v>0.415973</v>
      </c>
      <c r="C2128" s="7" t="n">
        <v>0.172456</v>
      </c>
      <c r="D2128" s="16" t="n">
        <f aca="false">LOGINV(B2128,$B$7,$C$7)</f>
        <v>12.03135480676</v>
      </c>
      <c r="E2128" s="16" t="n">
        <f aca="false">LOGINV(C2128,$B$8,$C$8)</f>
        <v>59.3559024930647</v>
      </c>
      <c r="F2128" s="16" t="n">
        <f aca="false">$B$5/100*E2128*2_Girdiler!$B$14*2_Girdiler!$B$15*2_Girdiler!$B$16</f>
        <v>1.49339450672551</v>
      </c>
      <c r="G2128" s="16" t="n">
        <f aca="false">MIN(MATCH(F2128,2_Girdiler!$B$20:$I$20,1),7)</f>
        <v>1</v>
      </c>
      <c r="H2128" s="16" t="n">
        <f aca="false">IF(F2128&gt;=40,2_Girdiler!$I$21+(F2128-40)*(2_Girdiler!$I$21-2_Girdiler!$H$21)/(2_Girdiler!$I$20-2_Girdiler!$H$20),INDEX(2_Girdiler!$B$21:$I$21,G2128)+(F2128-INDEX(2_Girdiler!$B$20:$I$20,G2128))*(INDEX(2_Girdiler!$B$21:$I$21,G2128+1)-INDEX(2_Girdiler!$B$21:$I$21,G2128))/(INDEX(2_Girdiler!$B$20:$I$20,G2128+1)-INDEX(2_Girdiler!$B$20:$I$20,G2128)))</f>
        <v>3.28546791479612</v>
      </c>
      <c r="I2128" s="16" t="n">
        <f aca="false">H2128/2_Girdiler!$B$17</f>
        <v>1.3162932350946</v>
      </c>
      <c r="J2128" s="16" t="n">
        <f aca="false">D2128+I2128</f>
        <v>13.3476480418546</v>
      </c>
    </row>
    <row r="2129" customFormat="false" ht="15" hidden="false" customHeight="false" outlineLevel="0" collapsed="false">
      <c r="A2129" s="0" t="n">
        <v>2117</v>
      </c>
      <c r="B2129" s="7" t="n">
        <v>0.529248</v>
      </c>
      <c r="C2129" s="7" t="n">
        <v>0.646719</v>
      </c>
      <c r="D2129" s="16" t="n">
        <f aca="false">LOGINV(B2129,$B$7,$C$7)</f>
        <v>14.1074330413093</v>
      </c>
      <c r="E2129" s="16" t="n">
        <f aca="false">LOGINV(C2129,$B$8,$C$8)</f>
        <v>139.246431570107</v>
      </c>
      <c r="F2129" s="16" t="n">
        <f aca="false">$B$5/100*E2129*2_Girdiler!$B$14*2_Girdiler!$B$15*2_Girdiler!$B$16</f>
        <v>3.5034402183039</v>
      </c>
      <c r="G2129" s="16" t="n">
        <f aca="false">MIN(MATCH(F2129,2_Girdiler!$B$20:$I$20,1),7)</f>
        <v>1</v>
      </c>
      <c r="H2129" s="16" t="n">
        <f aca="false">IF(F2129&gt;=40,2_Girdiler!$I$21+(F2129-40)*(2_Girdiler!$I$21-2_Girdiler!$H$21)/(2_Girdiler!$I$20-2_Girdiler!$H$20),INDEX(2_Girdiler!$B$21:$I$21,G2129)+(F2129-INDEX(2_Girdiler!$B$20:$I$20,G2129))*(INDEX(2_Girdiler!$B$21:$I$21,G2129+1)-INDEX(2_Girdiler!$B$21:$I$21,G2129))/(INDEX(2_Girdiler!$B$20:$I$20,G2129+1)-INDEX(2_Girdiler!$B$20:$I$20,G2129)))</f>
        <v>7.70756848026857</v>
      </c>
      <c r="I2129" s="16" t="n">
        <f aca="false">H2129/2_Girdiler!$B$17</f>
        <v>3.08796814113324</v>
      </c>
      <c r="J2129" s="16" t="n">
        <f aca="false">D2129+I2129</f>
        <v>17.1954011824425</v>
      </c>
    </row>
    <row r="2130" customFormat="false" ht="15" hidden="false" customHeight="false" outlineLevel="0" collapsed="false">
      <c r="A2130" s="0" t="n">
        <v>2118</v>
      </c>
      <c r="B2130" s="7" t="n">
        <v>0.352874</v>
      </c>
      <c r="C2130" s="7" t="n">
        <v>0.256335</v>
      </c>
      <c r="D2130" s="16" t="n">
        <f aca="false">LOGINV(B2130,$B$7,$C$7)</f>
        <v>10.9719382032759</v>
      </c>
      <c r="E2130" s="16" t="n">
        <f aca="false">LOGINV(C2130,$B$8,$C$8)</f>
        <v>71.5666613845909</v>
      </c>
      <c r="F2130" s="16" t="n">
        <f aca="false">$B$5/100*E2130*2_Girdiler!$B$14*2_Girdiler!$B$15*2_Girdiler!$B$16</f>
        <v>1.80061720043631</v>
      </c>
      <c r="G2130" s="16" t="n">
        <f aca="false">MIN(MATCH(F2130,2_Girdiler!$B$20:$I$20,1),7)</f>
        <v>1</v>
      </c>
      <c r="H2130" s="16" t="n">
        <f aca="false">IF(F2130&gt;=40,2_Girdiler!$I$21+(F2130-40)*(2_Girdiler!$I$21-2_Girdiler!$H$21)/(2_Girdiler!$I$20-2_Girdiler!$H$20),INDEX(2_Girdiler!$B$21:$I$21,G2130)+(F2130-INDEX(2_Girdiler!$B$20:$I$20,G2130))*(INDEX(2_Girdiler!$B$21:$I$21,G2130+1)-INDEX(2_Girdiler!$B$21:$I$21,G2130))/(INDEX(2_Girdiler!$B$20:$I$20,G2130+1)-INDEX(2_Girdiler!$B$20:$I$20,G2130)))</f>
        <v>3.96135784095987</v>
      </c>
      <c r="I2130" s="16" t="n">
        <f aca="false">H2130/2_Girdiler!$B$17</f>
        <v>1.58708246833328</v>
      </c>
      <c r="J2130" s="16" t="n">
        <f aca="false">D2130+I2130</f>
        <v>12.5590206716092</v>
      </c>
    </row>
    <row r="2131" customFormat="false" ht="15" hidden="false" customHeight="false" outlineLevel="0" collapsed="false">
      <c r="A2131" s="0" t="n">
        <v>2119</v>
      </c>
      <c r="B2131" s="7" t="n">
        <v>0.696806</v>
      </c>
      <c r="C2131" s="7" t="n">
        <v>0.809471</v>
      </c>
      <c r="D2131" s="16" t="n">
        <f aca="false">LOGINV(B2131,$B$7,$C$7)</f>
        <v>18.0472377253015</v>
      </c>
      <c r="E2131" s="16" t="n">
        <f aca="false">LOGINV(C2131,$B$8,$C$8)</f>
        <v>192.222559416077</v>
      </c>
      <c r="F2131" s="16" t="n">
        <f aca="false">$B$5/100*E2131*2_Girdiler!$B$14*2_Girdiler!$B$15*2_Girdiler!$B$16</f>
        <v>4.8363195949085</v>
      </c>
      <c r="G2131" s="16" t="n">
        <f aca="false">MIN(MATCH(F2131,2_Girdiler!$B$20:$I$20,1),7)</f>
        <v>1</v>
      </c>
      <c r="H2131" s="16" t="n">
        <f aca="false">IF(F2131&gt;=40,2_Girdiler!$I$21+(F2131-40)*(2_Girdiler!$I$21-2_Girdiler!$H$21)/(2_Girdiler!$I$20-2_Girdiler!$H$20),INDEX(2_Girdiler!$B$21:$I$21,G2131)+(F2131-INDEX(2_Girdiler!$B$20:$I$20,G2131))*(INDEX(2_Girdiler!$B$21:$I$21,G2131+1)-INDEX(2_Girdiler!$B$21:$I$21,G2131))/(INDEX(2_Girdiler!$B$20:$I$20,G2131+1)-INDEX(2_Girdiler!$B$20:$I$20,G2131)))</f>
        <v>10.6399031087987</v>
      </c>
      <c r="I2131" s="16" t="n">
        <f aca="false">H2131/2_Girdiler!$B$17</f>
        <v>4.26278169423024</v>
      </c>
      <c r="J2131" s="16" t="n">
        <f aca="false">D2131+I2131</f>
        <v>22.3100194195317</v>
      </c>
    </row>
    <row r="2132" customFormat="false" ht="15" hidden="false" customHeight="false" outlineLevel="0" collapsed="false">
      <c r="A2132" s="0" t="n">
        <v>2120</v>
      </c>
      <c r="B2132" s="7" t="n">
        <v>0.384685</v>
      </c>
      <c r="C2132" s="7" t="n">
        <v>0.708058</v>
      </c>
      <c r="D2132" s="16" t="n">
        <f aca="false">LOGINV(B2132,$B$7,$C$7)</f>
        <v>11.5002737806552</v>
      </c>
      <c r="E2132" s="16" t="n">
        <f aca="false">LOGINV(C2132,$B$8,$C$8)</f>
        <v>155.521269278305</v>
      </c>
      <c r="F2132" s="16" t="n">
        <f aca="false">$B$5/100*E2132*2_Girdiler!$B$14*2_Girdiler!$B$15*2_Girdiler!$B$16</f>
        <v>3.91291513504214</v>
      </c>
      <c r="G2132" s="16" t="n">
        <f aca="false">MIN(MATCH(F2132,2_Girdiler!$B$20:$I$20,1),7)</f>
        <v>1</v>
      </c>
      <c r="H2132" s="16" t="n">
        <f aca="false">IF(F2132&gt;=40,2_Girdiler!$I$21+(F2132-40)*(2_Girdiler!$I$21-2_Girdiler!$H$21)/(2_Girdiler!$I$20-2_Girdiler!$H$20),INDEX(2_Girdiler!$B$21:$I$21,G2132)+(F2132-INDEX(2_Girdiler!$B$20:$I$20,G2132))*(INDEX(2_Girdiler!$B$21:$I$21,G2132+1)-INDEX(2_Girdiler!$B$21:$I$21,G2132))/(INDEX(2_Girdiler!$B$20:$I$20,G2132+1)-INDEX(2_Girdiler!$B$20:$I$20,G2132)))</f>
        <v>8.60841329709271</v>
      </c>
      <c r="I2132" s="16" t="n">
        <f aca="false">H2132/2_Girdiler!$B$17</f>
        <v>3.44888353248907</v>
      </c>
      <c r="J2132" s="16" t="n">
        <f aca="false">D2132+I2132</f>
        <v>14.9491573131442</v>
      </c>
    </row>
    <row r="2133" customFormat="false" ht="15" hidden="false" customHeight="false" outlineLevel="0" collapsed="false">
      <c r="A2133" s="0" t="n">
        <v>2121</v>
      </c>
      <c r="B2133" s="7" t="n">
        <v>0.952087</v>
      </c>
      <c r="C2133" s="7" t="n">
        <v>0.652359</v>
      </c>
      <c r="D2133" s="16" t="n">
        <f aca="false">LOGINV(B2133,$B$7,$C$7)</f>
        <v>34.2646247389894</v>
      </c>
      <c r="E2133" s="16" t="n">
        <f aca="false">LOGINV(C2133,$B$8,$C$8)</f>
        <v>140.621176781195</v>
      </c>
      <c r="F2133" s="16" t="n">
        <f aca="false">$B$5/100*E2133*2_Girdiler!$B$14*2_Girdiler!$B$15*2_Girdiler!$B$16</f>
        <v>3.53802880781486</v>
      </c>
      <c r="G2133" s="16" t="n">
        <f aca="false">MIN(MATCH(F2133,2_Girdiler!$B$20:$I$20,1),7)</f>
        <v>1</v>
      </c>
      <c r="H2133" s="16" t="n">
        <f aca="false">IF(F2133&gt;=40,2_Girdiler!$I$21+(F2133-40)*(2_Girdiler!$I$21-2_Girdiler!$H$21)/(2_Girdiler!$I$20-2_Girdiler!$H$20),INDEX(2_Girdiler!$B$21:$I$21,G2133)+(F2133-INDEX(2_Girdiler!$B$20:$I$20,G2133))*(INDEX(2_Girdiler!$B$21:$I$21,G2133+1)-INDEX(2_Girdiler!$B$21:$I$21,G2133))/(INDEX(2_Girdiler!$B$20:$I$20,G2133+1)-INDEX(2_Girdiler!$B$20:$I$20,G2133)))</f>
        <v>7.78366337719269</v>
      </c>
      <c r="I2133" s="16" t="n">
        <f aca="false">H2133/2_Girdiler!$B$17</f>
        <v>3.11845487868297</v>
      </c>
      <c r="J2133" s="16" t="n">
        <f aca="false">D2133+I2133</f>
        <v>37.3830796176724</v>
      </c>
    </row>
    <row r="2134" customFormat="false" ht="15" hidden="false" customHeight="false" outlineLevel="0" collapsed="false">
      <c r="A2134" s="0" t="n">
        <v>2122</v>
      </c>
      <c r="B2134" s="7" t="n">
        <v>0.826924</v>
      </c>
      <c r="C2134" s="7" t="n">
        <v>0.986376</v>
      </c>
      <c r="D2134" s="16" t="n">
        <f aca="false">LOGINV(B2134,$B$7,$C$7)</f>
        <v>22.8949198896668</v>
      </c>
      <c r="E2134" s="16" t="n">
        <f aca="false">LOGINV(C2134,$B$8,$C$8)</f>
        <v>454.164078632031</v>
      </c>
      <c r="F2134" s="16" t="n">
        <f aca="false">$B$5/100*E2134*2_Girdiler!$B$14*2_Girdiler!$B$15*2_Girdiler!$B$16</f>
        <v>11.4267682183819</v>
      </c>
      <c r="G2134" s="16" t="n">
        <f aca="false">MIN(MATCH(F2134,2_Girdiler!$B$20:$I$20,1),7)</f>
        <v>3</v>
      </c>
      <c r="H2134" s="16" t="n">
        <f aca="false">IF(F2134&gt;=40,2_Girdiler!$I$21+(F2134-40)*(2_Girdiler!$I$21-2_Girdiler!$H$21)/(2_Girdiler!$I$20-2_Girdiler!$H$20),INDEX(2_Girdiler!$B$21:$I$21,G2134)+(F2134-INDEX(2_Girdiler!$B$20:$I$20,G2134))*(INDEX(2_Girdiler!$B$21:$I$21,G2134+1)-INDEX(2_Girdiler!$B$21:$I$21,G2134))/(INDEX(2_Girdiler!$B$20:$I$20,G2134+1)-INDEX(2_Girdiler!$B$20:$I$20,G2134)))</f>
        <v>20.2840913965437</v>
      </c>
      <c r="I2134" s="16" t="n">
        <f aca="false">H2134/2_Girdiler!$B$17</f>
        <v>8.12663918130758</v>
      </c>
      <c r="J2134" s="16" t="n">
        <f aca="false">D2134+I2134</f>
        <v>31.0215590709744</v>
      </c>
    </row>
    <row r="2135" customFormat="false" ht="15" hidden="false" customHeight="false" outlineLevel="0" collapsed="false">
      <c r="A2135" s="0" t="n">
        <v>2123</v>
      </c>
      <c r="B2135" s="7" t="n">
        <v>0.498577</v>
      </c>
      <c r="C2135" s="7" t="n">
        <v>0.975465</v>
      </c>
      <c r="D2135" s="16" t="n">
        <f aca="false">LOGINV(B2135,$B$7,$C$7)</f>
        <v>13.5151568849142</v>
      </c>
      <c r="E2135" s="16" t="n">
        <f aca="false">LOGINV(C2135,$B$8,$C$8)</f>
        <v>388.993270149272</v>
      </c>
      <c r="F2135" s="16" t="n">
        <f aca="false">$B$5/100*E2135*2_Girdiler!$B$14*2_Girdiler!$B$15*2_Girdiler!$B$16</f>
        <v>9.78707067695569</v>
      </c>
      <c r="G2135" s="16" t="n">
        <f aca="false">MIN(MATCH(F2135,2_Girdiler!$B$20:$I$20,1),7)</f>
        <v>2</v>
      </c>
      <c r="H2135" s="16" t="n">
        <f aca="false">IF(F2135&gt;=40,2_Girdiler!$I$21+(F2135-40)*(2_Girdiler!$I$21-2_Girdiler!$H$21)/(2_Girdiler!$I$20-2_Girdiler!$H$20),INDEX(2_Girdiler!$B$21:$I$21,G2135)+(F2135-INDEX(2_Girdiler!$B$20:$I$20,G2135))*(INDEX(2_Girdiler!$B$21:$I$21,G2135+1)-INDEX(2_Girdiler!$B$21:$I$21,G2135))/(INDEX(2_Girdiler!$B$20:$I$20,G2135+1)-INDEX(2_Girdiler!$B$20:$I$20,G2135)))</f>
        <v>18.6593130831291</v>
      </c>
      <c r="I2135" s="16" t="n">
        <f aca="false">H2135/2_Girdiler!$B$17</f>
        <v>7.47568633138185</v>
      </c>
      <c r="J2135" s="16" t="n">
        <f aca="false">D2135+I2135</f>
        <v>20.9908432162961</v>
      </c>
    </row>
    <row r="2136" customFormat="false" ht="15" hidden="false" customHeight="false" outlineLevel="0" collapsed="false">
      <c r="A2136" s="0" t="n">
        <v>2124</v>
      </c>
      <c r="B2136" s="7" t="n">
        <v>0.160604</v>
      </c>
      <c r="C2136" s="7" t="n">
        <v>0.558775</v>
      </c>
      <c r="D2136" s="16" t="n">
        <f aca="false">LOGINV(B2136,$B$7,$C$7)</f>
        <v>7.79023610901974</v>
      </c>
      <c r="E2136" s="16" t="n">
        <f aca="false">LOGINV(C2136,$B$8,$C$8)</f>
        <v>120.142120080877</v>
      </c>
      <c r="F2136" s="16" t="n">
        <f aca="false">$B$5/100*E2136*2_Girdiler!$B$14*2_Girdiler!$B$15*2_Girdiler!$B$16</f>
        <v>3.02277574123487</v>
      </c>
      <c r="G2136" s="16" t="n">
        <f aca="false">MIN(MATCH(F2136,2_Girdiler!$B$20:$I$20,1),7)</f>
        <v>1</v>
      </c>
      <c r="H2136" s="16" t="n">
        <f aca="false">IF(F2136&gt;=40,2_Girdiler!$I$21+(F2136-40)*(2_Girdiler!$I$21-2_Girdiler!$H$21)/(2_Girdiler!$I$20-2_Girdiler!$H$20),INDEX(2_Girdiler!$B$21:$I$21,G2136)+(F2136-INDEX(2_Girdiler!$B$20:$I$20,G2136))*(INDEX(2_Girdiler!$B$21:$I$21,G2136+1)-INDEX(2_Girdiler!$B$21:$I$21,G2136))/(INDEX(2_Girdiler!$B$20:$I$20,G2136+1)-INDEX(2_Girdiler!$B$20:$I$20,G2136)))</f>
        <v>6.65010663071671</v>
      </c>
      <c r="I2136" s="16" t="n">
        <f aca="false">H2136/2_Girdiler!$B$17</f>
        <v>2.66430554115253</v>
      </c>
      <c r="J2136" s="16" t="n">
        <f aca="false">D2136+I2136</f>
        <v>10.4545416501723</v>
      </c>
    </row>
    <row r="2137" customFormat="false" ht="15" hidden="false" customHeight="false" outlineLevel="0" collapsed="false">
      <c r="A2137" s="0" t="n">
        <v>2125</v>
      </c>
      <c r="B2137" s="7" t="n">
        <v>0.478352</v>
      </c>
      <c r="C2137" s="7" t="n">
        <v>0.494158</v>
      </c>
      <c r="D2137" s="16" t="n">
        <f aca="false">LOGINV(B2137,$B$7,$C$7)</f>
        <v>13.1383925419652</v>
      </c>
      <c r="E2137" s="16" t="n">
        <f aca="false">LOGINV(C2137,$B$8,$C$8)</f>
        <v>108.17780593205</v>
      </c>
      <c r="F2137" s="16" t="n">
        <f aca="false">$B$5/100*E2137*2_Girdiler!$B$14*2_Girdiler!$B$15*2_Girdiler!$B$16</f>
        <v>2.72175359725038</v>
      </c>
      <c r="G2137" s="16" t="n">
        <f aca="false">MIN(MATCH(F2137,2_Girdiler!$B$20:$I$20,1),7)</f>
        <v>1</v>
      </c>
      <c r="H2137" s="16" t="n">
        <f aca="false">IF(F2137&gt;=40,2_Girdiler!$I$21+(F2137-40)*(2_Girdiler!$I$21-2_Girdiler!$H$21)/(2_Girdiler!$I$20-2_Girdiler!$H$20),INDEX(2_Girdiler!$B$21:$I$21,G2137)+(F2137-INDEX(2_Girdiler!$B$20:$I$20,G2137))*(INDEX(2_Girdiler!$B$21:$I$21,G2137+1)-INDEX(2_Girdiler!$B$21:$I$21,G2137))/(INDEX(2_Girdiler!$B$20:$I$20,G2137+1)-INDEX(2_Girdiler!$B$20:$I$20,G2137)))</f>
        <v>5.98785791395084</v>
      </c>
      <c r="I2137" s="16" t="n">
        <f aca="false">H2137/2_Girdiler!$B$17</f>
        <v>2.398981536038</v>
      </c>
      <c r="J2137" s="16" t="n">
        <f aca="false">D2137+I2137</f>
        <v>15.5373740780032</v>
      </c>
    </row>
    <row r="2138" customFormat="false" ht="15" hidden="false" customHeight="false" outlineLevel="0" collapsed="false">
      <c r="A2138" s="0" t="n">
        <v>2126</v>
      </c>
      <c r="B2138" s="7" t="n">
        <v>0.025862</v>
      </c>
      <c r="C2138" s="7" t="n">
        <v>0.98207</v>
      </c>
      <c r="D2138" s="16" t="n">
        <f aca="false">LOGINV(B2138,$B$7,$C$7)</f>
        <v>4.5787260675278</v>
      </c>
      <c r="E2138" s="16" t="n">
        <f aca="false">LOGINV(C2138,$B$8,$C$8)</f>
        <v>423.188672405389</v>
      </c>
      <c r="F2138" s="16" t="n">
        <f aca="false">$B$5/100*E2138*2_Girdiler!$B$14*2_Girdiler!$B$15*2_Girdiler!$B$16</f>
        <v>10.6474269977196</v>
      </c>
      <c r="G2138" s="16" t="n">
        <f aca="false">MIN(MATCH(F2138,2_Girdiler!$B$20:$I$20,1),7)</f>
        <v>3</v>
      </c>
      <c r="H2138" s="16" t="n">
        <f aca="false">IF(F2138&gt;=40,2_Girdiler!$I$21+(F2138-40)*(2_Girdiler!$I$21-2_Girdiler!$H$21)/(2_Girdiler!$I$20-2_Girdiler!$H$20),INDEX(2_Girdiler!$B$21:$I$21,G2138)+(F2138-INDEX(2_Girdiler!$B$20:$I$20,G2138))*(INDEX(2_Girdiler!$B$21:$I$21,G2138+1)-INDEX(2_Girdiler!$B$21:$I$21,G2138))/(INDEX(2_Girdiler!$B$20:$I$20,G2138+1)-INDEX(2_Girdiler!$B$20:$I$20,G2138)))</f>
        <v>19.5826842979476</v>
      </c>
      <c r="I2138" s="16" t="n">
        <f aca="false">H2138/2_Girdiler!$B$17</f>
        <v>7.84562672193415</v>
      </c>
      <c r="J2138" s="16" t="n">
        <f aca="false">D2138+I2138</f>
        <v>12.4243527894619</v>
      </c>
    </row>
    <row r="2139" customFormat="false" ht="15" hidden="false" customHeight="false" outlineLevel="0" collapsed="false">
      <c r="A2139" s="0" t="n">
        <v>2127</v>
      </c>
      <c r="B2139" s="7" t="n">
        <v>0.128331</v>
      </c>
      <c r="C2139" s="7" t="n">
        <v>0.110855</v>
      </c>
      <c r="D2139" s="16" t="n">
        <f aca="false">LOGINV(B2139,$B$7,$C$7)</f>
        <v>7.19604978835071</v>
      </c>
      <c r="E2139" s="16" t="n">
        <f aca="false">LOGINV(C2139,$B$8,$C$8)</f>
        <v>49.621894431642</v>
      </c>
      <c r="F2139" s="16" t="n">
        <f aca="false">$B$5/100*E2139*2_Girdiler!$B$14*2_Girdiler!$B$15*2_Girdiler!$B$16</f>
        <v>1.24848686390011</v>
      </c>
      <c r="G2139" s="16" t="n">
        <f aca="false">MIN(MATCH(F2139,2_Girdiler!$B$20:$I$20,1),7)</f>
        <v>1</v>
      </c>
      <c r="H2139" s="16" t="n">
        <f aca="false">IF(F2139&gt;=40,2_Girdiler!$I$21+(F2139-40)*(2_Girdiler!$I$21-2_Girdiler!$H$21)/(2_Girdiler!$I$20-2_Girdiler!$H$20),INDEX(2_Girdiler!$B$21:$I$21,G2139)+(F2139-INDEX(2_Girdiler!$B$20:$I$20,G2139))*(INDEX(2_Girdiler!$B$21:$I$21,G2139+1)-INDEX(2_Girdiler!$B$21:$I$21,G2139))/(INDEX(2_Girdiler!$B$20:$I$20,G2139+1)-INDEX(2_Girdiler!$B$20:$I$20,G2139)))</f>
        <v>2.74667110058025</v>
      </c>
      <c r="I2139" s="16" t="n">
        <f aca="false">H2139/2_Girdiler!$B$17</f>
        <v>1.10042912683504</v>
      </c>
      <c r="J2139" s="16" t="n">
        <f aca="false">D2139+I2139</f>
        <v>8.29647891518574</v>
      </c>
    </row>
    <row r="2140" customFormat="false" ht="15" hidden="false" customHeight="false" outlineLevel="0" collapsed="false">
      <c r="A2140" s="0" t="n">
        <v>2128</v>
      </c>
      <c r="B2140" s="7" t="n">
        <v>0.796126</v>
      </c>
      <c r="C2140" s="7" t="n">
        <v>0.839096</v>
      </c>
      <c r="D2140" s="16" t="n">
        <f aca="false">LOGINV(B2140,$B$7,$C$7)</f>
        <v>21.4827637135714</v>
      </c>
      <c r="E2140" s="16" t="n">
        <f aca="false">LOGINV(C2140,$B$8,$C$8)</f>
        <v>207.008065548187</v>
      </c>
      <c r="F2140" s="16" t="n">
        <f aca="false">$B$5/100*E2140*2_Girdiler!$B$14*2_Girdiler!$B$15*2_Girdiler!$B$16</f>
        <v>5.20832292919238</v>
      </c>
      <c r="G2140" s="16" t="n">
        <f aca="false">MIN(MATCH(F2140,2_Girdiler!$B$20:$I$20,1),7)</f>
        <v>2</v>
      </c>
      <c r="H2140" s="16" t="n">
        <f aca="false">IF(F2140&gt;=40,2_Girdiler!$I$21+(F2140-40)*(2_Girdiler!$I$21-2_Girdiler!$H$21)/(2_Girdiler!$I$20-2_Girdiler!$H$20),INDEX(2_Girdiler!$B$21:$I$21,G2140)+(F2140-INDEX(2_Girdiler!$B$20:$I$20,G2140))*(INDEX(2_Girdiler!$B$21:$I$21,G2140+1)-INDEX(2_Girdiler!$B$21:$I$21,G2140))/(INDEX(2_Girdiler!$B$20:$I$20,G2140+1)-INDEX(2_Girdiler!$B$20:$I$20,G2140)))</f>
        <v>11.3333166867078</v>
      </c>
      <c r="I2140" s="16" t="n">
        <f aca="false">H2140/2_Girdiler!$B$17</f>
        <v>4.54059162127717</v>
      </c>
      <c r="J2140" s="16" t="n">
        <f aca="false">D2140+I2140</f>
        <v>26.0233553348486</v>
      </c>
    </row>
    <row r="2141" customFormat="false" ht="15" hidden="false" customHeight="false" outlineLevel="0" collapsed="false">
      <c r="A2141" s="0" t="n">
        <v>2129</v>
      </c>
      <c r="B2141" s="7" t="n">
        <v>0.394153</v>
      </c>
      <c r="C2141" s="7" t="n">
        <v>0.58934</v>
      </c>
      <c r="D2141" s="16" t="n">
        <f aca="false">LOGINV(B2141,$B$7,$C$7)</f>
        <v>11.6596243353468</v>
      </c>
      <c r="E2141" s="16" t="n">
        <f aca="false">LOGINV(C2141,$B$8,$C$8)</f>
        <v>126.344672552018</v>
      </c>
      <c r="F2141" s="16" t="n">
        <f aca="false">$B$5/100*E2141*2_Girdiler!$B$14*2_Girdiler!$B$15*2_Girdiler!$B$16</f>
        <v>3.17883196140878</v>
      </c>
      <c r="G2141" s="16" t="n">
        <f aca="false">MIN(MATCH(F2141,2_Girdiler!$B$20:$I$20,1),7)</f>
        <v>1</v>
      </c>
      <c r="H2141" s="16" t="n">
        <f aca="false">IF(F2141&gt;=40,2_Girdiler!$I$21+(F2141-40)*(2_Girdiler!$I$21-2_Girdiler!$H$21)/(2_Girdiler!$I$20-2_Girdiler!$H$20),INDEX(2_Girdiler!$B$21:$I$21,G2141)+(F2141-INDEX(2_Girdiler!$B$20:$I$20,G2141))*(INDEX(2_Girdiler!$B$21:$I$21,G2141+1)-INDEX(2_Girdiler!$B$21:$I$21,G2141))/(INDEX(2_Girdiler!$B$20:$I$20,G2141+1)-INDEX(2_Girdiler!$B$20:$I$20,G2141)))</f>
        <v>6.99343031509931</v>
      </c>
      <c r="I2141" s="16" t="n">
        <f aca="false">H2141/2_Girdiler!$B$17</f>
        <v>2.80185509419043</v>
      </c>
      <c r="J2141" s="16" t="n">
        <f aca="false">D2141+I2141</f>
        <v>14.4614794295372</v>
      </c>
    </row>
    <row r="2142" customFormat="false" ht="15" hidden="false" customHeight="false" outlineLevel="0" collapsed="false">
      <c r="A2142" s="0" t="n">
        <v>2130</v>
      </c>
      <c r="B2142" s="7" t="n">
        <v>0.798231</v>
      </c>
      <c r="C2142" s="7" t="n">
        <v>0.93036</v>
      </c>
      <c r="D2142" s="16" t="n">
        <f aca="false">LOGINV(B2142,$B$7,$C$7)</f>
        <v>21.5722319938689</v>
      </c>
      <c r="E2142" s="16" t="n">
        <f aca="false">LOGINV(C2142,$B$8,$C$8)</f>
        <v>283.606105403947</v>
      </c>
      <c r="F2142" s="16" t="n">
        <f aca="false">$B$5/100*E2142*2_Girdiler!$B$14*2_Girdiler!$B$15*2_Girdiler!$B$16</f>
        <v>7.1355296119633</v>
      </c>
      <c r="G2142" s="16" t="n">
        <f aca="false">MIN(MATCH(F2142,2_Girdiler!$B$20:$I$20,1),7)</f>
        <v>2</v>
      </c>
      <c r="H2142" s="16" t="n">
        <f aca="false">IF(F2142&gt;=40,2_Girdiler!$I$21+(F2142-40)*(2_Girdiler!$I$21-2_Girdiler!$H$21)/(2_Girdiler!$I$20-2_Girdiler!$H$20),INDEX(2_Girdiler!$B$21:$I$21,G2142)+(F2142-INDEX(2_Girdiler!$B$20:$I$20,G2142))*(INDEX(2_Girdiler!$B$21:$I$21,G2142+1)-INDEX(2_Girdiler!$B$21:$I$21,G2142))/(INDEX(2_Girdiler!$B$20:$I$20,G2142+1)-INDEX(2_Girdiler!$B$20:$I$20,G2142)))</f>
        <v>14.4168473791413</v>
      </c>
      <c r="I2142" s="16" t="n">
        <f aca="false">H2142/2_Girdiler!$B$17</f>
        <v>5.77598052048929</v>
      </c>
      <c r="J2142" s="16" t="n">
        <f aca="false">D2142+I2142</f>
        <v>27.3482125143582</v>
      </c>
    </row>
    <row r="2143" customFormat="false" ht="15" hidden="false" customHeight="false" outlineLevel="0" collapsed="false">
      <c r="A2143" s="0" t="n">
        <v>2131</v>
      </c>
      <c r="B2143" s="7" t="n">
        <v>0.149667</v>
      </c>
      <c r="C2143" s="7" t="n">
        <v>0.715121</v>
      </c>
      <c r="D2143" s="16" t="n">
        <f aca="false">LOGINV(B2143,$B$7,$C$7)</f>
        <v>7.59352077181386</v>
      </c>
      <c r="E2143" s="16" t="n">
        <f aca="false">LOGINV(C2143,$B$8,$C$8)</f>
        <v>157.612013270175</v>
      </c>
      <c r="F2143" s="16" t="n">
        <f aca="false">$B$5/100*E2143*2_Girdiler!$B$14*2_Girdiler!$B$15*2_Girdiler!$B$16</f>
        <v>3.9655182538776</v>
      </c>
      <c r="G2143" s="16" t="n">
        <f aca="false">MIN(MATCH(F2143,2_Girdiler!$B$20:$I$20,1),7)</f>
        <v>1</v>
      </c>
      <c r="H2143" s="16" t="n">
        <f aca="false">IF(F2143&gt;=40,2_Girdiler!$I$21+(F2143-40)*(2_Girdiler!$I$21-2_Girdiler!$H$21)/(2_Girdiler!$I$20-2_Girdiler!$H$20),INDEX(2_Girdiler!$B$21:$I$21,G2143)+(F2143-INDEX(2_Girdiler!$B$20:$I$20,G2143))*(INDEX(2_Girdiler!$B$21:$I$21,G2143+1)-INDEX(2_Girdiler!$B$21:$I$21,G2143))/(INDEX(2_Girdiler!$B$20:$I$20,G2143+1)-INDEX(2_Girdiler!$B$20:$I$20,G2143)))</f>
        <v>8.72414015853073</v>
      </c>
      <c r="I2143" s="16" t="n">
        <f aca="false">H2143/2_Girdiler!$B$17</f>
        <v>3.49524846094981</v>
      </c>
      <c r="J2143" s="16" t="n">
        <f aca="false">D2143+I2143</f>
        <v>11.0887692327637</v>
      </c>
    </row>
    <row r="2144" customFormat="false" ht="15" hidden="false" customHeight="false" outlineLevel="0" collapsed="false">
      <c r="A2144" s="0" t="n">
        <v>2132</v>
      </c>
      <c r="B2144" s="7" t="n">
        <v>0.49304</v>
      </c>
      <c r="C2144" s="7" t="n">
        <v>0.924759</v>
      </c>
      <c r="D2144" s="16" t="n">
        <f aca="false">LOGINV(B2144,$B$7,$C$7)</f>
        <v>13.4109968685089</v>
      </c>
      <c r="E2144" s="16" t="n">
        <f aca="false">LOGINV(C2144,$B$8,$C$8)</f>
        <v>276.261808236166</v>
      </c>
      <c r="F2144" s="16" t="n">
        <f aca="false">$B$5/100*E2144*2_Girdiler!$B$14*2_Girdiler!$B$15*2_Girdiler!$B$16</f>
        <v>6.95074709522193</v>
      </c>
      <c r="G2144" s="16" t="n">
        <f aca="false">MIN(MATCH(F2144,2_Girdiler!$B$20:$I$20,1),7)</f>
        <v>2</v>
      </c>
      <c r="H2144" s="16" t="n">
        <f aca="false">IF(F2144&gt;=40,2_Girdiler!$I$21+(F2144-40)*(2_Girdiler!$I$21-2_Girdiler!$H$21)/(2_Girdiler!$I$20-2_Girdiler!$H$20),INDEX(2_Girdiler!$B$21:$I$21,G2144)+(F2144-INDEX(2_Girdiler!$B$20:$I$20,G2144))*(INDEX(2_Girdiler!$B$21:$I$21,G2144+1)-INDEX(2_Girdiler!$B$21:$I$21,G2144))/(INDEX(2_Girdiler!$B$20:$I$20,G2144+1)-INDEX(2_Girdiler!$B$20:$I$20,G2144)))</f>
        <v>14.1211953523551</v>
      </c>
      <c r="I2144" s="16" t="n">
        <f aca="false">H2144/2_Girdiler!$B$17</f>
        <v>5.65753018924483</v>
      </c>
      <c r="J2144" s="16" t="n">
        <f aca="false">D2144+I2144</f>
        <v>19.0685270577537</v>
      </c>
    </row>
    <row r="2145" customFormat="false" ht="15" hidden="false" customHeight="false" outlineLevel="0" collapsed="false">
      <c r="A2145" s="0" t="n">
        <v>2133</v>
      </c>
      <c r="B2145" s="7" t="n">
        <v>0.528517</v>
      </c>
      <c r="C2145" s="7" t="n">
        <v>0.067979</v>
      </c>
      <c r="D2145" s="16" t="n">
        <f aca="false">LOGINV(B2145,$B$7,$C$7)</f>
        <v>14.0929939407229</v>
      </c>
      <c r="E2145" s="16" t="n">
        <f aca="false">LOGINV(C2145,$B$8,$C$8)</f>
        <v>41.7116312830937</v>
      </c>
      <c r="F2145" s="16" t="n">
        <f aca="false">$B$5/100*E2145*2_Girdiler!$B$14*2_Girdiler!$B$15*2_Girdiler!$B$16</f>
        <v>1.04946464308264</v>
      </c>
      <c r="G2145" s="16" t="n">
        <f aca="false">MIN(MATCH(F2145,2_Girdiler!$B$20:$I$20,1),7)</f>
        <v>1</v>
      </c>
      <c r="H2145" s="16" t="n">
        <f aca="false">IF(F2145&gt;=40,2_Girdiler!$I$21+(F2145-40)*(2_Girdiler!$I$21-2_Girdiler!$H$21)/(2_Girdiler!$I$20-2_Girdiler!$H$20),INDEX(2_Girdiler!$B$21:$I$21,G2145)+(F2145-INDEX(2_Girdiler!$B$20:$I$20,G2145))*(INDEX(2_Girdiler!$B$21:$I$21,G2145+1)-INDEX(2_Girdiler!$B$21:$I$21,G2145))/(INDEX(2_Girdiler!$B$20:$I$20,G2145+1)-INDEX(2_Girdiler!$B$20:$I$20,G2145)))</f>
        <v>2.3088222147818</v>
      </c>
      <c r="I2145" s="16" t="n">
        <f aca="false">H2145/2_Girdiler!$B$17</f>
        <v>0.925008900152965</v>
      </c>
      <c r="J2145" s="16" t="n">
        <f aca="false">D2145+I2145</f>
        <v>15.0180028408759</v>
      </c>
    </row>
    <row r="2146" customFormat="false" ht="15" hidden="false" customHeight="false" outlineLevel="0" collapsed="false">
      <c r="A2146" s="0" t="n">
        <v>2134</v>
      </c>
      <c r="B2146" s="7" t="n">
        <v>0.969975</v>
      </c>
      <c r="C2146" s="7" t="n">
        <v>0.944169</v>
      </c>
      <c r="D2146" s="16" t="n">
        <f aca="false">LOGINV(B2146,$B$7,$C$7)</f>
        <v>38.6269271485304</v>
      </c>
      <c r="E2146" s="16" t="n">
        <f aca="false">LOGINV(C2146,$B$8,$C$8)</f>
        <v>304.926029234228</v>
      </c>
      <c r="F2146" s="16" t="n">
        <f aca="false">$B$5/100*E2146*2_Girdiler!$B$14*2_Girdiler!$B$15*2_Girdiler!$B$16</f>
        <v>7.67193889553317</v>
      </c>
      <c r="G2146" s="16" t="n">
        <f aca="false">MIN(MATCH(F2146,2_Girdiler!$B$20:$I$20,1),7)</f>
        <v>2</v>
      </c>
      <c r="H2146" s="16" t="n">
        <f aca="false">IF(F2146&gt;=40,2_Girdiler!$I$21+(F2146-40)*(2_Girdiler!$I$21-2_Girdiler!$H$21)/(2_Girdiler!$I$20-2_Girdiler!$H$20),INDEX(2_Girdiler!$B$21:$I$21,G2146)+(F2146-INDEX(2_Girdiler!$B$20:$I$20,G2146))*(INDEX(2_Girdiler!$B$21:$I$21,G2146+1)-INDEX(2_Girdiler!$B$21:$I$21,G2146))/(INDEX(2_Girdiler!$B$20:$I$20,G2146+1)-INDEX(2_Girdiler!$B$20:$I$20,G2146)))</f>
        <v>15.2751022328531</v>
      </c>
      <c r="I2146" s="16" t="n">
        <f aca="false">H2146/2_Girdiler!$B$17</f>
        <v>6.11983262534177</v>
      </c>
      <c r="J2146" s="16" t="n">
        <f aca="false">D2146+I2146</f>
        <v>44.7467597738722</v>
      </c>
    </row>
    <row r="2147" customFormat="false" ht="15" hidden="false" customHeight="false" outlineLevel="0" collapsed="false">
      <c r="A2147" s="0" t="n">
        <v>2135</v>
      </c>
      <c r="B2147" s="7" t="n">
        <v>0.098886</v>
      </c>
      <c r="C2147" s="7" t="n">
        <v>0.187636</v>
      </c>
      <c r="D2147" s="16" t="n">
        <f aca="false">LOGINV(B2147,$B$7,$C$7)</f>
        <v>6.60555188235001</v>
      </c>
      <c r="E2147" s="16" t="n">
        <f aca="false">LOGINV(C2147,$B$8,$C$8)</f>
        <v>61.6147986686779</v>
      </c>
      <c r="F2147" s="16" t="n">
        <f aca="false">$B$5/100*E2147*2_Girdiler!$B$14*2_Girdiler!$B$15*2_Girdiler!$B$16</f>
        <v>1.55022833450394</v>
      </c>
      <c r="G2147" s="16" t="n">
        <f aca="false">MIN(MATCH(F2147,2_Girdiler!$B$20:$I$20,1),7)</f>
        <v>1</v>
      </c>
      <c r="H2147" s="16" t="n">
        <f aca="false">IF(F2147&gt;=40,2_Girdiler!$I$21+(F2147-40)*(2_Girdiler!$I$21-2_Girdiler!$H$21)/(2_Girdiler!$I$20-2_Girdiler!$H$20),INDEX(2_Girdiler!$B$21:$I$21,G2147)+(F2147-INDEX(2_Girdiler!$B$20:$I$20,G2147))*(INDEX(2_Girdiler!$B$21:$I$21,G2147+1)-INDEX(2_Girdiler!$B$21:$I$21,G2147))/(INDEX(2_Girdiler!$B$20:$I$20,G2147+1)-INDEX(2_Girdiler!$B$20:$I$20,G2147)))</f>
        <v>3.41050233590866</v>
      </c>
      <c r="I2147" s="16" t="n">
        <f aca="false">H2147/2_Girdiler!$B$17</f>
        <v>1.36638715380956</v>
      </c>
      <c r="J2147" s="16" t="n">
        <f aca="false">D2147+I2147</f>
        <v>7.97193903615957</v>
      </c>
    </row>
    <row r="2148" customFormat="false" ht="15" hidden="false" customHeight="false" outlineLevel="0" collapsed="false">
      <c r="A2148" s="0" t="n">
        <v>2136</v>
      </c>
      <c r="B2148" s="7" t="n">
        <v>0.091798</v>
      </c>
      <c r="C2148" s="7" t="n">
        <v>0.487335</v>
      </c>
      <c r="D2148" s="16" t="n">
        <f aca="false">LOGINV(B2148,$B$7,$C$7)</f>
        <v>6.45328612396054</v>
      </c>
      <c r="E2148" s="16" t="n">
        <f aca="false">LOGINV(C2148,$B$8,$C$8)</f>
        <v>106.989779431555</v>
      </c>
      <c r="F2148" s="16" t="n">
        <f aca="false">$B$5/100*E2148*2_Girdiler!$B$14*2_Girdiler!$B$15*2_Girdiler!$B$16</f>
        <v>2.69186285049792</v>
      </c>
      <c r="G2148" s="16" t="n">
        <f aca="false">MIN(MATCH(F2148,2_Girdiler!$B$20:$I$20,1),7)</f>
        <v>1</v>
      </c>
      <c r="H2148" s="16" t="n">
        <f aca="false">IF(F2148&gt;=40,2_Girdiler!$I$21+(F2148-40)*(2_Girdiler!$I$21-2_Girdiler!$H$21)/(2_Girdiler!$I$20-2_Girdiler!$H$20),INDEX(2_Girdiler!$B$21:$I$21,G2148)+(F2148-INDEX(2_Girdiler!$B$20:$I$20,G2148))*(INDEX(2_Girdiler!$B$21:$I$21,G2148+1)-INDEX(2_Girdiler!$B$21:$I$21,G2148))/(INDEX(2_Girdiler!$B$20:$I$20,G2148+1)-INDEX(2_Girdiler!$B$20:$I$20,G2148)))</f>
        <v>5.92209827109543</v>
      </c>
      <c r="I2148" s="16" t="n">
        <f aca="false">H2148/2_Girdiler!$B$17</f>
        <v>2.37263552527862</v>
      </c>
      <c r="J2148" s="16" t="n">
        <f aca="false">D2148+I2148</f>
        <v>8.82592164923916</v>
      </c>
    </row>
    <row r="2149" customFormat="false" ht="15" hidden="false" customHeight="false" outlineLevel="0" collapsed="false">
      <c r="A2149" s="0" t="n">
        <v>2137</v>
      </c>
      <c r="B2149" s="7" t="n">
        <v>0.123199</v>
      </c>
      <c r="C2149" s="7" t="n">
        <v>0.853359</v>
      </c>
      <c r="D2149" s="16" t="n">
        <f aca="false">LOGINV(B2149,$B$7,$C$7)</f>
        <v>7.09715377789616</v>
      </c>
      <c r="E2149" s="16" t="n">
        <f aca="false">LOGINV(C2149,$B$8,$C$8)</f>
        <v>215.210510151487</v>
      </c>
      <c r="F2149" s="16" t="n">
        <f aca="false">$B$5/100*E2149*2_Girdiler!$B$14*2_Girdiler!$B$15*2_Girdiler!$B$16</f>
        <v>5.41469643541141</v>
      </c>
      <c r="G2149" s="16" t="n">
        <f aca="false">MIN(MATCH(F2149,2_Girdiler!$B$20:$I$20,1),7)</f>
        <v>2</v>
      </c>
      <c r="H2149" s="16" t="n">
        <f aca="false">IF(F2149&gt;=40,2_Girdiler!$I$21+(F2149-40)*(2_Girdiler!$I$21-2_Girdiler!$H$21)/(2_Girdiler!$I$20-2_Girdiler!$H$20),INDEX(2_Girdiler!$B$21:$I$21,G2149)+(F2149-INDEX(2_Girdiler!$B$20:$I$20,G2149))*(INDEX(2_Girdiler!$B$21:$I$21,G2149+1)-INDEX(2_Girdiler!$B$21:$I$21,G2149))/(INDEX(2_Girdiler!$B$20:$I$20,G2149+1)-INDEX(2_Girdiler!$B$20:$I$20,G2149)))</f>
        <v>11.6635142966583</v>
      </c>
      <c r="I2149" s="16" t="n">
        <f aca="false">H2149/2_Girdiler!$B$17</f>
        <v>4.67288233039193</v>
      </c>
      <c r="J2149" s="16" t="n">
        <f aca="false">D2149+I2149</f>
        <v>11.7700361082881</v>
      </c>
    </row>
    <row r="2150" customFormat="false" ht="15" hidden="false" customHeight="false" outlineLevel="0" collapsed="false">
      <c r="A2150" s="0" t="n">
        <v>2138</v>
      </c>
      <c r="B2150" s="7" t="n">
        <v>0.363198</v>
      </c>
      <c r="C2150" s="7" t="n">
        <v>0.658858</v>
      </c>
      <c r="D2150" s="16" t="n">
        <f aca="false">LOGINV(B2150,$B$7,$C$7)</f>
        <v>11.1423432642634</v>
      </c>
      <c r="E2150" s="16" t="n">
        <f aca="false">LOGINV(C2150,$B$8,$C$8)</f>
        <v>142.232560980757</v>
      </c>
      <c r="F2150" s="16" t="n">
        <f aca="false">$B$5/100*E2150*2_Girdiler!$B$14*2_Girdiler!$B$15*2_Girdiler!$B$16</f>
        <v>3.57857123427586</v>
      </c>
      <c r="G2150" s="16" t="n">
        <f aca="false">MIN(MATCH(F2150,2_Girdiler!$B$20:$I$20,1),7)</f>
        <v>1</v>
      </c>
      <c r="H2150" s="16" t="n">
        <f aca="false">IF(F2150&gt;=40,2_Girdiler!$I$21+(F2150-40)*(2_Girdiler!$I$21-2_Girdiler!$H$21)/(2_Girdiler!$I$20-2_Girdiler!$H$20),INDEX(2_Girdiler!$B$21:$I$21,G2150)+(F2150-INDEX(2_Girdiler!$B$20:$I$20,G2150))*(INDEX(2_Girdiler!$B$21:$I$21,G2150+1)-INDEX(2_Girdiler!$B$21:$I$21,G2150))/(INDEX(2_Girdiler!$B$20:$I$20,G2150+1)-INDEX(2_Girdiler!$B$20:$I$20,G2150)))</f>
        <v>7.87285671540688</v>
      </c>
      <c r="I2150" s="16" t="n">
        <f aca="false">H2150/2_Girdiler!$B$17</f>
        <v>3.15418938918545</v>
      </c>
      <c r="J2150" s="16" t="n">
        <f aca="false">D2150+I2150</f>
        <v>14.2965326534488</v>
      </c>
    </row>
    <row r="2151" customFormat="false" ht="15" hidden="false" customHeight="false" outlineLevel="0" collapsed="false">
      <c r="A2151" s="0" t="n">
        <v>2139</v>
      </c>
      <c r="B2151" s="7" t="n">
        <v>0.572174</v>
      </c>
      <c r="C2151" s="7" t="n">
        <v>0.94499</v>
      </c>
      <c r="D2151" s="16" t="n">
        <f aca="false">LOGINV(B2151,$B$7,$C$7)</f>
        <v>14.9872163965565</v>
      </c>
      <c r="E2151" s="16" t="n">
        <f aca="false">LOGINV(C2151,$B$8,$C$8)</f>
        <v>306.373426845996</v>
      </c>
      <c r="F2151" s="16" t="n">
        <f aca="false">$B$5/100*E2151*2_Girdiler!$B$14*2_Girdiler!$B$15*2_Girdiler!$B$16</f>
        <v>7.70835541944526</v>
      </c>
      <c r="G2151" s="16" t="n">
        <f aca="false">MIN(MATCH(F2151,2_Girdiler!$B$20:$I$20,1),7)</f>
        <v>2</v>
      </c>
      <c r="H2151" s="16" t="n">
        <f aca="false">IF(F2151&gt;=40,2_Girdiler!$I$21+(F2151-40)*(2_Girdiler!$I$21-2_Girdiler!$H$21)/(2_Girdiler!$I$20-2_Girdiler!$H$20),INDEX(2_Girdiler!$B$21:$I$21,G2151)+(F2151-INDEX(2_Girdiler!$B$20:$I$20,G2151))*(INDEX(2_Girdiler!$B$21:$I$21,G2151+1)-INDEX(2_Girdiler!$B$21:$I$21,G2151))/(INDEX(2_Girdiler!$B$20:$I$20,G2151+1)-INDEX(2_Girdiler!$B$20:$I$20,G2151)))</f>
        <v>15.3333686711124</v>
      </c>
      <c r="I2151" s="16" t="n">
        <f aca="false">H2151/2_Girdiler!$B$17</f>
        <v>6.14317655092645</v>
      </c>
      <c r="J2151" s="16" t="n">
        <f aca="false">D2151+I2151</f>
        <v>21.1303929474829</v>
      </c>
    </row>
    <row r="2152" customFormat="false" ht="15" hidden="false" customHeight="false" outlineLevel="0" collapsed="false">
      <c r="A2152" s="0" t="n">
        <v>2140</v>
      </c>
      <c r="B2152" s="7" t="n">
        <v>0.847772</v>
      </c>
      <c r="C2152" s="7" t="n">
        <v>0.779825</v>
      </c>
      <c r="D2152" s="16" t="n">
        <f aca="false">LOGINV(B2152,$B$7,$C$7)</f>
        <v>24.0036940233139</v>
      </c>
      <c r="E2152" s="16" t="n">
        <f aca="false">LOGINV(C2152,$B$8,$C$8)</f>
        <v>179.701720713185</v>
      </c>
      <c r="F2152" s="16" t="n">
        <f aca="false">$B$5/100*E2152*2_Girdiler!$B$14*2_Girdiler!$B$15*2_Girdiler!$B$16</f>
        <v>4.52129529314373</v>
      </c>
      <c r="G2152" s="16" t="n">
        <f aca="false">MIN(MATCH(F2152,2_Girdiler!$B$20:$I$20,1),7)</f>
        <v>1</v>
      </c>
      <c r="H2152" s="16" t="n">
        <f aca="false">IF(F2152&gt;=40,2_Girdiler!$I$21+(F2152-40)*(2_Girdiler!$I$21-2_Girdiler!$H$21)/(2_Girdiler!$I$20-2_Girdiler!$H$20),INDEX(2_Girdiler!$B$21:$I$21,G2152)+(F2152-INDEX(2_Girdiler!$B$20:$I$20,G2152))*(INDEX(2_Girdiler!$B$21:$I$21,G2152+1)-INDEX(2_Girdiler!$B$21:$I$21,G2152))/(INDEX(2_Girdiler!$B$20:$I$20,G2152+1)-INDEX(2_Girdiler!$B$20:$I$20,G2152)))</f>
        <v>9.94684964491621</v>
      </c>
      <c r="I2152" s="16" t="n">
        <f aca="false">H2152/2_Girdiler!$B$17</f>
        <v>3.9851160436363</v>
      </c>
      <c r="J2152" s="16" t="n">
        <f aca="false">D2152+I2152</f>
        <v>27.9888100669502</v>
      </c>
    </row>
    <row r="2153" customFormat="false" ht="15" hidden="false" customHeight="false" outlineLevel="0" collapsed="false">
      <c r="A2153" s="0" t="n">
        <v>2141</v>
      </c>
      <c r="B2153" s="7" t="n">
        <v>0.015091</v>
      </c>
      <c r="C2153" s="7" t="n">
        <v>0.413371</v>
      </c>
      <c r="D2153" s="16" t="n">
        <f aca="false">LOGINV(B2153,$B$7,$C$7)</f>
        <v>4.04518602359437</v>
      </c>
      <c r="E2153" s="16" t="n">
        <f aca="false">LOGINV(C2153,$B$8,$C$8)</f>
        <v>94.8162477068848</v>
      </c>
      <c r="F2153" s="16" t="n">
        <f aca="false">$B$5/100*E2153*2_Girdiler!$B$14*2_Girdiler!$B$15*2_Girdiler!$B$16</f>
        <v>2.38557679230522</v>
      </c>
      <c r="G2153" s="16" t="n">
        <f aca="false">MIN(MATCH(F2153,2_Girdiler!$B$20:$I$20,1),7)</f>
        <v>1</v>
      </c>
      <c r="H2153" s="16" t="n">
        <f aca="false">IF(F2153&gt;=40,2_Girdiler!$I$21+(F2153-40)*(2_Girdiler!$I$21-2_Girdiler!$H$21)/(2_Girdiler!$I$20-2_Girdiler!$H$20),INDEX(2_Girdiler!$B$21:$I$21,G2153)+(F2153-INDEX(2_Girdiler!$B$20:$I$20,G2153))*(INDEX(2_Girdiler!$B$21:$I$21,G2153+1)-INDEX(2_Girdiler!$B$21:$I$21,G2153))/(INDEX(2_Girdiler!$B$20:$I$20,G2153+1)-INDEX(2_Girdiler!$B$20:$I$20,G2153)))</f>
        <v>5.24826894307149</v>
      </c>
      <c r="I2153" s="16" t="n">
        <f aca="false">H2153/2_Girdiler!$B$17</f>
        <v>2.1026718521921</v>
      </c>
      <c r="J2153" s="16" t="n">
        <f aca="false">D2153+I2153</f>
        <v>6.14785787578648</v>
      </c>
    </row>
    <row r="2154" customFormat="false" ht="15" hidden="false" customHeight="false" outlineLevel="0" collapsed="false">
      <c r="A2154" s="0" t="n">
        <v>2142</v>
      </c>
      <c r="B2154" s="7" t="n">
        <v>0.662617</v>
      </c>
      <c r="C2154" s="7" t="n">
        <v>0.438402</v>
      </c>
      <c r="D2154" s="16" t="n">
        <f aca="false">LOGINV(B2154,$B$7,$C$7)</f>
        <v>17.1105281768139</v>
      </c>
      <c r="E2154" s="16" t="n">
        <f aca="false">LOGINV(C2154,$B$8,$C$8)</f>
        <v>98.8064028029162</v>
      </c>
      <c r="F2154" s="16" t="n">
        <f aca="false">$B$5/100*E2154*2_Girdiler!$B$14*2_Girdiler!$B$15*2_Girdiler!$B$16</f>
        <v>2.48596909452137</v>
      </c>
      <c r="G2154" s="16" t="n">
        <f aca="false">MIN(MATCH(F2154,2_Girdiler!$B$20:$I$20,1),7)</f>
        <v>1</v>
      </c>
      <c r="H2154" s="16" t="n">
        <f aca="false">IF(F2154&gt;=40,2_Girdiler!$I$21+(F2154-40)*(2_Girdiler!$I$21-2_Girdiler!$H$21)/(2_Girdiler!$I$20-2_Girdiler!$H$20),INDEX(2_Girdiler!$B$21:$I$21,G2154)+(F2154-INDEX(2_Girdiler!$B$20:$I$20,G2154))*(INDEX(2_Girdiler!$B$21:$I$21,G2154+1)-INDEX(2_Girdiler!$B$21:$I$21,G2154))/(INDEX(2_Girdiler!$B$20:$I$20,G2154+1)-INDEX(2_Girdiler!$B$20:$I$20,G2154)))</f>
        <v>5.46913200794702</v>
      </c>
      <c r="I2154" s="16" t="n">
        <f aca="false">H2154/2_Girdiler!$B$17</f>
        <v>2.19115865703005</v>
      </c>
      <c r="J2154" s="16" t="n">
        <f aca="false">D2154+I2154</f>
        <v>19.3016868338439</v>
      </c>
    </row>
    <row r="2155" customFormat="false" ht="15" hidden="false" customHeight="false" outlineLevel="0" collapsed="false">
      <c r="A2155" s="0" t="n">
        <v>2143</v>
      </c>
      <c r="B2155" s="7" t="n">
        <v>0.106044</v>
      </c>
      <c r="C2155" s="7" t="n">
        <v>0.197626</v>
      </c>
      <c r="D2155" s="16" t="n">
        <f aca="false">LOGINV(B2155,$B$7,$C$7)</f>
        <v>6.75478716080736</v>
      </c>
      <c r="E2155" s="16" t="n">
        <f aca="false">LOGINV(C2155,$B$8,$C$8)</f>
        <v>63.084130421615</v>
      </c>
      <c r="F2155" s="16" t="n">
        <f aca="false">$B$5/100*E2155*2_Girdiler!$B$14*2_Girdiler!$B$15*2_Girdiler!$B$16</f>
        <v>1.58719672140783</v>
      </c>
      <c r="G2155" s="16" t="n">
        <f aca="false">MIN(MATCH(F2155,2_Girdiler!$B$20:$I$20,1),7)</f>
        <v>1</v>
      </c>
      <c r="H2155" s="16" t="n">
        <f aca="false">IF(F2155&gt;=40,2_Girdiler!$I$21+(F2155-40)*(2_Girdiler!$I$21-2_Girdiler!$H$21)/(2_Girdiler!$I$20-2_Girdiler!$H$20),INDEX(2_Girdiler!$B$21:$I$21,G2155)+(F2155-INDEX(2_Girdiler!$B$20:$I$20,G2155))*(INDEX(2_Girdiler!$B$21:$I$21,G2155+1)-INDEX(2_Girdiler!$B$21:$I$21,G2155))/(INDEX(2_Girdiler!$B$20:$I$20,G2155+1)-INDEX(2_Girdiler!$B$20:$I$20,G2155)))</f>
        <v>3.49183278709723</v>
      </c>
      <c r="I2155" s="16" t="n">
        <f aca="false">H2155/2_Girdiler!$B$17</f>
        <v>1.3989714691896</v>
      </c>
      <c r="J2155" s="16" t="n">
        <f aca="false">D2155+I2155</f>
        <v>8.15375862999696</v>
      </c>
    </row>
    <row r="2156" customFormat="false" ht="15" hidden="false" customHeight="false" outlineLevel="0" collapsed="false">
      <c r="A2156" s="0" t="n">
        <v>2144</v>
      </c>
      <c r="B2156" s="7" t="n">
        <v>0.65344</v>
      </c>
      <c r="C2156" s="7" t="n">
        <v>0.020601</v>
      </c>
      <c r="D2156" s="16" t="n">
        <f aca="false">LOGINV(B2156,$B$7,$C$7)</f>
        <v>16.8738269230653</v>
      </c>
      <c r="E2156" s="16" t="n">
        <f aca="false">LOGINV(C2156,$B$8,$C$8)</f>
        <v>29.2373315392642</v>
      </c>
      <c r="F2156" s="16" t="n">
        <f aca="false">$B$5/100*E2156*2_Girdiler!$B$14*2_Girdiler!$B$15*2_Girdiler!$B$16</f>
        <v>0.735611261527888</v>
      </c>
      <c r="G2156" s="16" t="n">
        <f aca="false">MIN(MATCH(F2156,2_Girdiler!$B$20:$I$20,1),7)</f>
        <v>1</v>
      </c>
      <c r="H2156" s="16" t="n">
        <f aca="false">IF(F2156&gt;=40,2_Girdiler!$I$21+(F2156-40)*(2_Girdiler!$I$21-2_Girdiler!$H$21)/(2_Girdiler!$I$20-2_Girdiler!$H$20),INDEX(2_Girdiler!$B$21:$I$21,G2156)+(F2156-INDEX(2_Girdiler!$B$20:$I$20,G2156))*(INDEX(2_Girdiler!$B$21:$I$21,G2156+1)-INDEX(2_Girdiler!$B$21:$I$21,G2156))/(INDEX(2_Girdiler!$B$20:$I$20,G2156+1)-INDEX(2_Girdiler!$B$20:$I$20,G2156)))</f>
        <v>1.61834477536135</v>
      </c>
      <c r="I2156" s="16" t="n">
        <f aca="false">H2156/2_Girdiler!$B$17</f>
        <v>0.648375310641568</v>
      </c>
      <c r="J2156" s="16" t="n">
        <f aca="false">D2156+I2156</f>
        <v>17.5222022337069</v>
      </c>
    </row>
    <row r="2157" customFormat="false" ht="15" hidden="false" customHeight="false" outlineLevel="0" collapsed="false">
      <c r="A2157" s="0" t="n">
        <v>2145</v>
      </c>
      <c r="B2157" s="7" t="n">
        <v>0.517324</v>
      </c>
      <c r="C2157" s="7" t="n">
        <v>0.394937</v>
      </c>
      <c r="D2157" s="16" t="n">
        <f aca="false">LOGINV(B2157,$B$7,$C$7)</f>
        <v>13.8739448732724</v>
      </c>
      <c r="E2157" s="16" t="n">
        <f aca="false">LOGINV(C2157,$B$8,$C$8)</f>
        <v>91.9477031162628</v>
      </c>
      <c r="F2157" s="16" t="n">
        <f aca="false">$B$5/100*E2157*2_Girdiler!$B$14*2_Girdiler!$B$15*2_Girdiler!$B$16</f>
        <v>2.31340421040517</v>
      </c>
      <c r="G2157" s="16" t="n">
        <f aca="false">MIN(MATCH(F2157,2_Girdiler!$B$20:$I$20,1),7)</f>
        <v>1</v>
      </c>
      <c r="H2157" s="16" t="n">
        <f aca="false">IF(F2157&gt;=40,2_Girdiler!$I$21+(F2157-40)*(2_Girdiler!$I$21-2_Girdiler!$H$21)/(2_Girdiler!$I$20-2_Girdiler!$H$20),INDEX(2_Girdiler!$B$21:$I$21,G2157)+(F2157-INDEX(2_Girdiler!$B$20:$I$20,G2157))*(INDEX(2_Girdiler!$B$21:$I$21,G2157+1)-INDEX(2_Girdiler!$B$21:$I$21,G2157))/(INDEX(2_Girdiler!$B$20:$I$20,G2157+1)-INDEX(2_Girdiler!$B$20:$I$20,G2157)))</f>
        <v>5.08948926289138</v>
      </c>
      <c r="I2157" s="16" t="n">
        <f aca="false">H2157/2_Girdiler!$B$17</f>
        <v>2.03905819827379</v>
      </c>
      <c r="J2157" s="16" t="n">
        <f aca="false">D2157+I2157</f>
        <v>15.9130030715462</v>
      </c>
    </row>
    <row r="2158" customFormat="false" ht="15" hidden="false" customHeight="false" outlineLevel="0" collapsed="false">
      <c r="A2158" s="0" t="n">
        <v>2146</v>
      </c>
      <c r="B2158" s="7" t="n">
        <v>0.105147</v>
      </c>
      <c r="C2158" s="7" t="n">
        <v>0.786768</v>
      </c>
      <c r="D2158" s="16" t="n">
        <f aca="false">LOGINV(B2158,$B$7,$C$7)</f>
        <v>6.73631480749665</v>
      </c>
      <c r="E2158" s="16" t="n">
        <f aca="false">LOGINV(C2158,$B$8,$C$8)</f>
        <v>182.466663092038</v>
      </c>
      <c r="F2158" s="16" t="n">
        <f aca="false">$B$5/100*E2158*2_Girdiler!$B$14*2_Girdiler!$B$15*2_Girdiler!$B$16</f>
        <v>4.59086124339567</v>
      </c>
      <c r="G2158" s="16" t="n">
        <f aca="false">MIN(MATCH(F2158,2_Girdiler!$B$20:$I$20,1),7)</f>
        <v>1</v>
      </c>
      <c r="H2158" s="16" t="n">
        <f aca="false">IF(F2158&gt;=40,2_Girdiler!$I$21+(F2158-40)*(2_Girdiler!$I$21-2_Girdiler!$H$21)/(2_Girdiler!$I$20-2_Girdiler!$H$20),INDEX(2_Girdiler!$B$21:$I$21,G2158)+(F2158-INDEX(2_Girdiler!$B$20:$I$20,G2158))*(INDEX(2_Girdiler!$B$21:$I$21,G2158+1)-INDEX(2_Girdiler!$B$21:$I$21,G2158))/(INDEX(2_Girdiler!$B$20:$I$20,G2158+1)-INDEX(2_Girdiler!$B$20:$I$20,G2158)))</f>
        <v>10.0998947354705</v>
      </c>
      <c r="I2158" s="16" t="n">
        <f aca="false">H2158/2_Girdiler!$B$17</f>
        <v>4.04643218568529</v>
      </c>
      <c r="J2158" s="16" t="n">
        <f aca="false">D2158+I2158</f>
        <v>10.7827469931819</v>
      </c>
    </row>
    <row r="2159" customFormat="false" ht="15" hidden="false" customHeight="false" outlineLevel="0" collapsed="false">
      <c r="A2159" s="0" t="n">
        <v>2147</v>
      </c>
      <c r="B2159" s="7" t="n">
        <v>0.651074</v>
      </c>
      <c r="C2159" s="7" t="n">
        <v>0.911631</v>
      </c>
      <c r="D2159" s="16" t="n">
        <f aca="false">LOGINV(B2159,$B$7,$C$7)</f>
        <v>16.8137122249206</v>
      </c>
      <c r="E2159" s="16" t="n">
        <f aca="false">LOGINV(C2159,$B$8,$C$8)</f>
        <v>261.181036415902</v>
      </c>
      <c r="F2159" s="16" t="n">
        <f aca="false">$B$5/100*E2159*2_Girdiler!$B$14*2_Girdiler!$B$15*2_Girdiler!$B$16</f>
        <v>6.5713148762241</v>
      </c>
      <c r="G2159" s="16" t="n">
        <f aca="false">MIN(MATCH(F2159,2_Girdiler!$B$20:$I$20,1),7)</f>
        <v>2</v>
      </c>
      <c r="H2159" s="16" t="n">
        <f aca="false">IF(F2159&gt;=40,2_Girdiler!$I$21+(F2159-40)*(2_Girdiler!$I$21-2_Girdiler!$H$21)/(2_Girdiler!$I$20-2_Girdiler!$H$20),INDEX(2_Girdiler!$B$21:$I$21,G2159)+(F2159-INDEX(2_Girdiler!$B$20:$I$20,G2159))*(INDEX(2_Girdiler!$B$21:$I$21,G2159+1)-INDEX(2_Girdiler!$B$21:$I$21,G2159))/(INDEX(2_Girdiler!$B$20:$I$20,G2159+1)-INDEX(2_Girdiler!$B$20:$I$20,G2159)))</f>
        <v>13.5141038019586</v>
      </c>
      <c r="I2159" s="16" t="n">
        <f aca="false">H2159/2_Girdiler!$B$17</f>
        <v>5.41430440783596</v>
      </c>
      <c r="J2159" s="16" t="n">
        <f aca="false">D2159+I2159</f>
        <v>22.2280166327566</v>
      </c>
    </row>
    <row r="2160" customFormat="false" ht="15" hidden="false" customHeight="false" outlineLevel="0" collapsed="false">
      <c r="A2160" s="0" t="n">
        <v>2148</v>
      </c>
      <c r="B2160" s="7" t="n">
        <v>0.713646</v>
      </c>
      <c r="C2160" s="7" t="n">
        <v>0.849405</v>
      </c>
      <c r="D2160" s="16" t="n">
        <f aca="false">LOGINV(B2160,$B$7,$C$7)</f>
        <v>18.5452072128912</v>
      </c>
      <c r="E2160" s="16" t="n">
        <f aca="false">LOGINV(C2160,$B$8,$C$8)</f>
        <v>212.852989192336</v>
      </c>
      <c r="F2160" s="16" t="n">
        <f aca="false">$B$5/100*E2160*2_Girdiler!$B$14*2_Girdiler!$B$15*2_Girdiler!$B$16</f>
        <v>5.35538120807917</v>
      </c>
      <c r="G2160" s="16" t="n">
        <f aca="false">MIN(MATCH(F2160,2_Girdiler!$B$20:$I$20,1),7)</f>
        <v>2</v>
      </c>
      <c r="H2160" s="16" t="n">
        <f aca="false">IF(F2160&gt;=40,2_Girdiler!$I$21+(F2160-40)*(2_Girdiler!$I$21-2_Girdiler!$H$21)/(2_Girdiler!$I$20-2_Girdiler!$H$20),INDEX(2_Girdiler!$B$21:$I$21,G2160)+(F2160-INDEX(2_Girdiler!$B$20:$I$20,G2160))*(INDEX(2_Girdiler!$B$21:$I$21,G2160+1)-INDEX(2_Girdiler!$B$21:$I$21,G2160))/(INDEX(2_Girdiler!$B$20:$I$20,G2160+1)-INDEX(2_Girdiler!$B$20:$I$20,G2160)))</f>
        <v>11.5686099329267</v>
      </c>
      <c r="I2160" s="16" t="n">
        <f aca="false">H2160/2_Girdiler!$B$17</f>
        <v>4.6348597487687</v>
      </c>
      <c r="J2160" s="16" t="n">
        <f aca="false">D2160+I2160</f>
        <v>23.1800669616599</v>
      </c>
    </row>
    <row r="2161" customFormat="false" ht="15" hidden="false" customHeight="false" outlineLevel="0" collapsed="false">
      <c r="A2161" s="0" t="n">
        <v>2149</v>
      </c>
      <c r="B2161" s="7" t="n">
        <v>0.753967</v>
      </c>
      <c r="C2161" s="7" t="n">
        <v>0.301522</v>
      </c>
      <c r="D2161" s="16" t="n">
        <f aca="false">LOGINV(B2161,$B$7,$C$7)</f>
        <v>19.8608130522595</v>
      </c>
      <c r="E2161" s="16" t="n">
        <f aca="false">LOGINV(C2161,$B$8,$C$8)</f>
        <v>78.0657144218481</v>
      </c>
      <c r="F2161" s="16" t="n">
        <f aca="false">$B$5/100*E2161*2_Girdiler!$B$14*2_Girdiler!$B$15*2_Girdiler!$B$16</f>
        <v>1.9641333748537</v>
      </c>
      <c r="G2161" s="16" t="n">
        <f aca="false">MIN(MATCH(F2161,2_Girdiler!$B$20:$I$20,1),7)</f>
        <v>1</v>
      </c>
      <c r="H2161" s="16" t="n">
        <f aca="false">IF(F2161&gt;=40,2_Girdiler!$I$21+(F2161-40)*(2_Girdiler!$I$21-2_Girdiler!$H$21)/(2_Girdiler!$I$20-2_Girdiler!$H$20),INDEX(2_Girdiler!$B$21:$I$21,G2161)+(F2161-INDEX(2_Girdiler!$B$20:$I$20,G2161))*(INDEX(2_Girdiler!$B$21:$I$21,G2161+1)-INDEX(2_Girdiler!$B$21:$I$21,G2161))/(INDEX(2_Girdiler!$B$20:$I$20,G2161+1)-INDEX(2_Girdiler!$B$20:$I$20,G2161)))</f>
        <v>4.32109342467814</v>
      </c>
      <c r="I2161" s="16" t="n">
        <f aca="false">H2161/2_Girdiler!$B$17</f>
        <v>1.73120730155374</v>
      </c>
      <c r="J2161" s="16" t="n">
        <f aca="false">D2161+I2161</f>
        <v>21.5920203538133</v>
      </c>
    </row>
    <row r="2162" customFormat="false" ht="15" hidden="false" customHeight="false" outlineLevel="0" collapsed="false">
      <c r="A2162" s="0" t="n">
        <v>2150</v>
      </c>
      <c r="B2162" s="7" t="n">
        <v>0.620528</v>
      </c>
      <c r="C2162" s="7" t="n">
        <v>0.763368</v>
      </c>
      <c r="D2162" s="16" t="n">
        <f aca="false">LOGINV(B2162,$B$7,$C$7)</f>
        <v>16.0682955676973</v>
      </c>
      <c r="E2162" s="16" t="n">
        <f aca="false">LOGINV(C2162,$B$8,$C$8)</f>
        <v>173.498292276189</v>
      </c>
      <c r="F2162" s="16" t="n">
        <f aca="false">$B$5/100*E2162*2_Girdiler!$B$14*2_Girdiler!$B$15*2_Girdiler!$B$16</f>
        <v>4.36521703366893</v>
      </c>
      <c r="G2162" s="16" t="n">
        <f aca="false">MIN(MATCH(F2162,2_Girdiler!$B$20:$I$20,1),7)</f>
        <v>1</v>
      </c>
      <c r="H2162" s="16" t="n">
        <f aca="false">IF(F2162&gt;=40,2_Girdiler!$I$21+(F2162-40)*(2_Girdiler!$I$21-2_Girdiler!$H$21)/(2_Girdiler!$I$20-2_Girdiler!$H$20),INDEX(2_Girdiler!$B$21:$I$21,G2162)+(F2162-INDEX(2_Girdiler!$B$20:$I$20,G2162))*(INDEX(2_Girdiler!$B$21:$I$21,G2162+1)-INDEX(2_Girdiler!$B$21:$I$21,G2162))/(INDEX(2_Girdiler!$B$20:$I$20,G2162+1)-INDEX(2_Girdiler!$B$20:$I$20,G2162)))</f>
        <v>9.60347747407164</v>
      </c>
      <c r="I2162" s="16" t="n">
        <f aca="false">H2162/2_Girdiler!$B$17</f>
        <v>3.84754706493255</v>
      </c>
      <c r="J2162" s="16" t="n">
        <f aca="false">D2162+I2162</f>
        <v>19.9158426326299</v>
      </c>
    </row>
    <row r="2163" customFormat="false" ht="15" hidden="false" customHeight="false" outlineLevel="0" collapsed="false">
      <c r="A2163" s="0" t="n">
        <v>2151</v>
      </c>
      <c r="B2163" s="7" t="n">
        <v>0.670462</v>
      </c>
      <c r="C2163" s="7" t="n">
        <v>0.129177</v>
      </c>
      <c r="D2163" s="16" t="n">
        <f aca="false">LOGINV(B2163,$B$7,$C$7)</f>
        <v>17.3175230877612</v>
      </c>
      <c r="E2163" s="16" t="n">
        <f aca="false">LOGINV(C2163,$B$8,$C$8)</f>
        <v>52.647925566002</v>
      </c>
      <c r="F2163" s="16" t="n">
        <f aca="false">$B$5/100*E2163*2_Girdiler!$B$14*2_Girdiler!$B$15*2_Girdiler!$B$16</f>
        <v>1.32462180724061</v>
      </c>
      <c r="G2163" s="16" t="n">
        <f aca="false">MIN(MATCH(F2163,2_Girdiler!$B$20:$I$20,1),7)</f>
        <v>1</v>
      </c>
      <c r="H2163" s="16" t="n">
        <f aca="false">IF(F2163&gt;=40,2_Girdiler!$I$21+(F2163-40)*(2_Girdiler!$I$21-2_Girdiler!$H$21)/(2_Girdiler!$I$20-2_Girdiler!$H$20),INDEX(2_Girdiler!$B$21:$I$21,G2163)+(F2163-INDEX(2_Girdiler!$B$20:$I$20,G2163))*(INDEX(2_Girdiler!$B$21:$I$21,G2163+1)-INDEX(2_Girdiler!$B$21:$I$21,G2163))/(INDEX(2_Girdiler!$B$20:$I$20,G2163+1)-INDEX(2_Girdiler!$B$20:$I$20,G2163)))</f>
        <v>2.91416797592934</v>
      </c>
      <c r="I2163" s="16" t="n">
        <f aca="false">H2163/2_Girdiler!$B$17</f>
        <v>1.16753524676656</v>
      </c>
      <c r="J2163" s="16" t="n">
        <f aca="false">D2163+I2163</f>
        <v>18.4850583345277</v>
      </c>
    </row>
    <row r="2164" customFormat="false" ht="15" hidden="false" customHeight="false" outlineLevel="0" collapsed="false">
      <c r="A2164" s="0" t="n">
        <v>2152</v>
      </c>
      <c r="B2164" s="7" t="n">
        <v>0.722371</v>
      </c>
      <c r="C2164" s="7" t="n">
        <v>0.983781</v>
      </c>
      <c r="D2164" s="16" t="n">
        <f aca="false">LOGINV(B2164,$B$7,$C$7)</f>
        <v>18.8141642875187</v>
      </c>
      <c r="E2164" s="16" t="n">
        <f aca="false">LOGINV(C2164,$B$8,$C$8)</f>
        <v>434.38661932898</v>
      </c>
      <c r="F2164" s="16" t="n">
        <f aca="false">$B$5/100*E2164*2_Girdiler!$B$14*2_Girdiler!$B$15*2_Girdiler!$B$16</f>
        <v>10.9291673423171</v>
      </c>
      <c r="G2164" s="16" t="n">
        <f aca="false">MIN(MATCH(F2164,2_Girdiler!$B$20:$I$20,1),7)</f>
        <v>3</v>
      </c>
      <c r="H2164" s="16" t="n">
        <f aca="false">IF(F2164&gt;=40,2_Girdiler!$I$21+(F2164-40)*(2_Girdiler!$I$21-2_Girdiler!$H$21)/(2_Girdiler!$I$20-2_Girdiler!$H$20),INDEX(2_Girdiler!$B$21:$I$21,G2164)+(F2164-INDEX(2_Girdiler!$B$20:$I$20,G2164))*(INDEX(2_Girdiler!$B$21:$I$21,G2164+1)-INDEX(2_Girdiler!$B$21:$I$21,G2164))/(INDEX(2_Girdiler!$B$20:$I$20,G2164+1)-INDEX(2_Girdiler!$B$20:$I$20,G2164)))</f>
        <v>19.8362506080854</v>
      </c>
      <c r="I2164" s="16" t="n">
        <f aca="false">H2164/2_Girdiler!$B$17</f>
        <v>7.94721578849576</v>
      </c>
      <c r="J2164" s="16" t="n">
        <f aca="false">D2164+I2164</f>
        <v>26.7613800760144</v>
      </c>
    </row>
    <row r="2165" customFormat="false" ht="15" hidden="false" customHeight="false" outlineLevel="0" collapsed="false">
      <c r="A2165" s="0" t="n">
        <v>2153</v>
      </c>
      <c r="B2165" s="7" t="n">
        <v>0.478382</v>
      </c>
      <c r="C2165" s="7" t="n">
        <v>0.697351</v>
      </c>
      <c r="D2165" s="16" t="n">
        <f aca="false">LOGINV(B2165,$B$7,$C$7)</f>
        <v>13.1389440713279</v>
      </c>
      <c r="E2165" s="16" t="n">
        <f aca="false">LOGINV(C2165,$B$8,$C$8)</f>
        <v>152.447675190751</v>
      </c>
      <c r="F2165" s="16" t="n">
        <f aca="false">$B$5/100*E2165*2_Girdiler!$B$14*2_Girdiler!$B$15*2_Girdiler!$B$16</f>
        <v>3.8355835077993</v>
      </c>
      <c r="G2165" s="16" t="n">
        <f aca="false">MIN(MATCH(F2165,2_Girdiler!$B$20:$I$20,1),7)</f>
        <v>1</v>
      </c>
      <c r="H2165" s="16" t="n">
        <f aca="false">IF(F2165&gt;=40,2_Girdiler!$I$21+(F2165-40)*(2_Girdiler!$I$21-2_Girdiler!$H$21)/(2_Girdiler!$I$20-2_Girdiler!$H$20),INDEX(2_Girdiler!$B$21:$I$21,G2165)+(F2165-INDEX(2_Girdiler!$B$20:$I$20,G2165))*(INDEX(2_Girdiler!$B$21:$I$21,G2165+1)-INDEX(2_Girdiler!$B$21:$I$21,G2165))/(INDEX(2_Girdiler!$B$20:$I$20,G2165+1)-INDEX(2_Girdiler!$B$20:$I$20,G2165)))</f>
        <v>8.43828371715846</v>
      </c>
      <c r="I2165" s="16" t="n">
        <f aca="false">H2165/2_Girdiler!$B$17</f>
        <v>3.38072264309233</v>
      </c>
      <c r="J2165" s="16" t="n">
        <f aca="false">D2165+I2165</f>
        <v>16.5196667144203</v>
      </c>
    </row>
    <row r="2166" customFormat="false" ht="15" hidden="false" customHeight="false" outlineLevel="0" collapsed="false">
      <c r="A2166" s="0" t="n">
        <v>2154</v>
      </c>
      <c r="B2166" s="7" t="n">
        <v>0.1901</v>
      </c>
      <c r="C2166" s="7" t="n">
        <v>0.277344</v>
      </c>
      <c r="D2166" s="16" t="n">
        <f aca="false">LOGINV(B2166,$B$7,$C$7)</f>
        <v>8.30340754149507</v>
      </c>
      <c r="E2166" s="16" t="n">
        <f aca="false">LOGINV(C2166,$B$8,$C$8)</f>
        <v>74.5820623238425</v>
      </c>
      <c r="F2166" s="16" t="n">
        <f aca="false">$B$5/100*E2166*2_Girdiler!$B$14*2_Girdiler!$B$15*2_Girdiler!$B$16</f>
        <v>1.87648468806788</v>
      </c>
      <c r="G2166" s="16" t="n">
        <f aca="false">MIN(MATCH(F2166,2_Girdiler!$B$20:$I$20,1),7)</f>
        <v>1</v>
      </c>
      <c r="H2166" s="16" t="n">
        <f aca="false">IF(F2166&gt;=40,2_Girdiler!$I$21+(F2166-40)*(2_Girdiler!$I$21-2_Girdiler!$H$21)/(2_Girdiler!$I$20-2_Girdiler!$H$20),INDEX(2_Girdiler!$B$21:$I$21,G2166)+(F2166-INDEX(2_Girdiler!$B$20:$I$20,G2166))*(INDEX(2_Girdiler!$B$21:$I$21,G2166+1)-INDEX(2_Girdiler!$B$21:$I$21,G2166))/(INDEX(2_Girdiler!$B$20:$I$20,G2166+1)-INDEX(2_Girdiler!$B$20:$I$20,G2166)))</f>
        <v>4.12826631374933</v>
      </c>
      <c r="I2166" s="16" t="n">
        <f aca="false">H2166/2_Girdiler!$B$17</f>
        <v>1.65395285005983</v>
      </c>
      <c r="J2166" s="16" t="n">
        <f aca="false">D2166+I2166</f>
        <v>9.9573603915549</v>
      </c>
    </row>
    <row r="2167" customFormat="false" ht="15" hidden="false" customHeight="false" outlineLevel="0" collapsed="false">
      <c r="A2167" s="0" t="n">
        <v>2155</v>
      </c>
      <c r="B2167" s="7" t="n">
        <v>0.82442</v>
      </c>
      <c r="C2167" s="7" t="n">
        <v>0.287287</v>
      </c>
      <c r="D2167" s="16" t="n">
        <f aca="false">LOGINV(B2167,$B$7,$C$7)</f>
        <v>22.7709869720607</v>
      </c>
      <c r="E2167" s="16" t="n">
        <f aca="false">LOGINV(C2167,$B$8,$C$8)</f>
        <v>76.0120523429433</v>
      </c>
      <c r="F2167" s="16" t="n">
        <f aca="false">$B$5/100*E2167*2_Girdiler!$B$14*2_Girdiler!$B$15*2_Girdiler!$B$16</f>
        <v>1.91246323694845</v>
      </c>
      <c r="G2167" s="16" t="n">
        <f aca="false">MIN(MATCH(F2167,2_Girdiler!$B$20:$I$20,1),7)</f>
        <v>1</v>
      </c>
      <c r="H2167" s="16" t="n">
        <f aca="false">IF(F2167&gt;=40,2_Girdiler!$I$21+(F2167-40)*(2_Girdiler!$I$21-2_Girdiler!$H$21)/(2_Girdiler!$I$20-2_Girdiler!$H$20),INDEX(2_Girdiler!$B$21:$I$21,G2167)+(F2167-INDEX(2_Girdiler!$B$20:$I$20,G2167))*(INDEX(2_Girdiler!$B$21:$I$21,G2167+1)-INDEX(2_Girdiler!$B$21:$I$21,G2167))/(INDEX(2_Girdiler!$B$20:$I$20,G2167+1)-INDEX(2_Girdiler!$B$20:$I$20,G2167)))</f>
        <v>4.2074191212866</v>
      </c>
      <c r="I2167" s="16" t="n">
        <f aca="false">H2167/2_Girdiler!$B$17</f>
        <v>1.68566471205392</v>
      </c>
      <c r="J2167" s="16" t="n">
        <f aca="false">D2167+I2167</f>
        <v>24.4566516841146</v>
      </c>
    </row>
    <row r="2168" customFormat="false" ht="15" hidden="false" customHeight="false" outlineLevel="0" collapsed="false">
      <c r="A2168" s="0" t="n">
        <v>2156</v>
      </c>
      <c r="B2168" s="7" t="n">
        <v>0.458145</v>
      </c>
      <c r="C2168" s="7" t="n">
        <v>0.130375</v>
      </c>
      <c r="D2168" s="16" t="n">
        <f aca="false">LOGINV(B2168,$B$7,$C$7)</f>
        <v>12.771456533603</v>
      </c>
      <c r="E2168" s="16" t="n">
        <f aca="false">LOGINV(C2168,$B$8,$C$8)</f>
        <v>52.8409653888774</v>
      </c>
      <c r="F2168" s="16" t="n">
        <f aca="false">$B$5/100*E2168*2_Girdiler!$B$14*2_Girdiler!$B$15*2_Girdiler!$B$16</f>
        <v>1.32947868918415</v>
      </c>
      <c r="G2168" s="16" t="n">
        <f aca="false">MIN(MATCH(F2168,2_Girdiler!$B$20:$I$20,1),7)</f>
        <v>1</v>
      </c>
      <c r="H2168" s="16" t="n">
        <f aca="false">IF(F2168&gt;=40,2_Girdiler!$I$21+(F2168-40)*(2_Girdiler!$I$21-2_Girdiler!$H$21)/(2_Girdiler!$I$20-2_Girdiler!$H$20),INDEX(2_Girdiler!$B$21:$I$21,G2168)+(F2168-INDEX(2_Girdiler!$B$20:$I$20,G2168))*(INDEX(2_Girdiler!$B$21:$I$21,G2168+1)-INDEX(2_Girdiler!$B$21:$I$21,G2168))/(INDEX(2_Girdiler!$B$20:$I$20,G2168+1)-INDEX(2_Girdiler!$B$20:$I$20,G2168)))</f>
        <v>2.92485311620514</v>
      </c>
      <c r="I2168" s="16" t="n">
        <f aca="false">H2168/2_Girdiler!$B$17</f>
        <v>1.17181615232578</v>
      </c>
      <c r="J2168" s="16" t="n">
        <f aca="false">D2168+I2168</f>
        <v>13.9432726859287</v>
      </c>
    </row>
    <row r="2169" customFormat="false" ht="15" hidden="false" customHeight="false" outlineLevel="0" collapsed="false">
      <c r="A2169" s="0" t="n">
        <v>2157</v>
      </c>
      <c r="B2169" s="7" t="n">
        <v>0.583176</v>
      </c>
      <c r="C2169" s="7" t="n">
        <v>0.527519</v>
      </c>
      <c r="D2169" s="16" t="n">
        <f aca="false">LOGINV(B2169,$B$7,$C$7)</f>
        <v>15.2239226620197</v>
      </c>
      <c r="E2169" s="16" t="n">
        <f aca="false">LOGINV(C2169,$B$8,$C$8)</f>
        <v>114.181693432629</v>
      </c>
      <c r="F2169" s="16" t="n">
        <f aca="false">$B$5/100*E2169*2_Girdiler!$B$14*2_Girdiler!$B$15*2_Girdiler!$B$16</f>
        <v>2.87281140676494</v>
      </c>
      <c r="G2169" s="16" t="n">
        <f aca="false">MIN(MATCH(F2169,2_Girdiler!$B$20:$I$20,1),7)</f>
        <v>1</v>
      </c>
      <c r="H2169" s="16" t="n">
        <f aca="false">IF(F2169&gt;=40,2_Girdiler!$I$21+(F2169-40)*(2_Girdiler!$I$21-2_Girdiler!$H$21)/(2_Girdiler!$I$20-2_Girdiler!$H$20),INDEX(2_Girdiler!$B$21:$I$21,G2169)+(F2169-INDEX(2_Girdiler!$B$20:$I$20,G2169))*(INDEX(2_Girdiler!$B$21:$I$21,G2169+1)-INDEX(2_Girdiler!$B$21:$I$21,G2169))/(INDEX(2_Girdiler!$B$20:$I$20,G2169+1)-INDEX(2_Girdiler!$B$20:$I$20,G2169)))</f>
        <v>6.32018509488286</v>
      </c>
      <c r="I2169" s="16" t="n">
        <f aca="false">H2169/2_Girdiler!$B$17</f>
        <v>2.53212543865499</v>
      </c>
      <c r="J2169" s="16" t="n">
        <f aca="false">D2169+I2169</f>
        <v>17.7560481006747</v>
      </c>
    </row>
    <row r="2170" customFormat="false" ht="15" hidden="false" customHeight="false" outlineLevel="0" collapsed="false">
      <c r="A2170" s="0" t="n">
        <v>2158</v>
      </c>
      <c r="B2170" s="7" t="n">
        <v>0.621454</v>
      </c>
      <c r="C2170" s="7" t="n">
        <v>0.31865</v>
      </c>
      <c r="D2170" s="16" t="n">
        <f aca="false">LOGINV(B2170,$B$7,$C$7)</f>
        <v>16.0901099653022</v>
      </c>
      <c r="E2170" s="16" t="n">
        <f aca="false">LOGINV(C2170,$B$8,$C$8)</f>
        <v>80.5510030818953</v>
      </c>
      <c r="F2170" s="16" t="n">
        <f aca="false">$B$5/100*E2170*2_Girdiler!$B$14*2_Girdiler!$B$15*2_Girdiler!$B$16</f>
        <v>2.02666323754049</v>
      </c>
      <c r="G2170" s="16" t="n">
        <f aca="false">MIN(MATCH(F2170,2_Girdiler!$B$20:$I$20,1),7)</f>
        <v>1</v>
      </c>
      <c r="H2170" s="16" t="n">
        <f aca="false">IF(F2170&gt;=40,2_Girdiler!$I$21+(F2170-40)*(2_Girdiler!$I$21-2_Girdiler!$H$21)/(2_Girdiler!$I$20-2_Girdiler!$H$20),INDEX(2_Girdiler!$B$21:$I$21,G2170)+(F2170-INDEX(2_Girdiler!$B$20:$I$20,G2170))*(INDEX(2_Girdiler!$B$21:$I$21,G2170+1)-INDEX(2_Girdiler!$B$21:$I$21,G2170))/(INDEX(2_Girdiler!$B$20:$I$20,G2170+1)-INDEX(2_Girdiler!$B$20:$I$20,G2170)))</f>
        <v>4.45865912258907</v>
      </c>
      <c r="I2170" s="16" t="n">
        <f aca="false">H2170/2_Girdiler!$B$17</f>
        <v>1.7863217638578</v>
      </c>
      <c r="J2170" s="16" t="n">
        <f aca="false">D2170+I2170</f>
        <v>17.87643172916</v>
      </c>
    </row>
    <row r="2171" customFormat="false" ht="15" hidden="false" customHeight="false" outlineLevel="0" collapsed="false">
      <c r="A2171" s="0" t="n">
        <v>2159</v>
      </c>
      <c r="B2171" s="7" t="n">
        <v>0.489827</v>
      </c>
      <c r="C2171" s="7" t="n">
        <v>0.113342</v>
      </c>
      <c r="D2171" s="16" t="n">
        <f aca="false">LOGINV(B2171,$B$7,$C$7)</f>
        <v>13.350913354638</v>
      </c>
      <c r="E2171" s="16" t="n">
        <f aca="false">LOGINV(C2171,$B$8,$C$8)</f>
        <v>50.0416244421943</v>
      </c>
      <c r="F2171" s="16" t="n">
        <f aca="false">$B$5/100*E2171*2_Girdiler!$B$14*2_Girdiler!$B$15*2_Girdiler!$B$16</f>
        <v>1.25904727096561</v>
      </c>
      <c r="G2171" s="16" t="n">
        <f aca="false">MIN(MATCH(F2171,2_Girdiler!$B$20:$I$20,1),7)</f>
        <v>1</v>
      </c>
      <c r="H2171" s="16" t="n">
        <f aca="false">IF(F2171&gt;=40,2_Girdiler!$I$21+(F2171-40)*(2_Girdiler!$I$21-2_Girdiler!$H$21)/(2_Girdiler!$I$20-2_Girdiler!$H$20),INDEX(2_Girdiler!$B$21:$I$21,G2171)+(F2171-INDEX(2_Girdiler!$B$20:$I$20,G2171))*(INDEX(2_Girdiler!$B$21:$I$21,G2171+1)-INDEX(2_Girdiler!$B$21:$I$21,G2171))/(INDEX(2_Girdiler!$B$20:$I$20,G2171+1)-INDEX(2_Girdiler!$B$20:$I$20,G2171)))</f>
        <v>2.76990399612434</v>
      </c>
      <c r="I2171" s="16" t="n">
        <f aca="false">H2171/2_Girdiler!$B$17</f>
        <v>1.10973717793443</v>
      </c>
      <c r="J2171" s="16" t="n">
        <f aca="false">D2171+I2171</f>
        <v>14.4606505325724</v>
      </c>
    </row>
    <row r="2172" customFormat="false" ht="15" hidden="false" customHeight="false" outlineLevel="0" collapsed="false">
      <c r="A2172" s="0" t="n">
        <v>2160</v>
      </c>
      <c r="B2172" s="7" t="n">
        <v>0.873462</v>
      </c>
      <c r="C2172" s="7" t="n">
        <v>0.443872</v>
      </c>
      <c r="D2172" s="16" t="n">
        <f aca="false">LOGINV(B2172,$B$7,$C$7)</f>
        <v>25.6068010078718</v>
      </c>
      <c r="E2172" s="16" t="n">
        <f aca="false">LOGINV(C2172,$B$8,$C$8)</f>
        <v>99.6945168740203</v>
      </c>
      <c r="F2172" s="16" t="n">
        <f aca="false">$B$5/100*E2172*2_Girdiler!$B$14*2_Girdiler!$B$15*2_Girdiler!$B$16</f>
        <v>2.50831404455035</v>
      </c>
      <c r="G2172" s="16" t="n">
        <f aca="false">MIN(MATCH(F2172,2_Girdiler!$B$20:$I$20,1),7)</f>
        <v>1</v>
      </c>
      <c r="H2172" s="16" t="n">
        <f aca="false">IF(F2172&gt;=40,2_Girdiler!$I$21+(F2172-40)*(2_Girdiler!$I$21-2_Girdiler!$H$21)/(2_Girdiler!$I$20-2_Girdiler!$H$20),INDEX(2_Girdiler!$B$21:$I$21,G2172)+(F2172-INDEX(2_Girdiler!$B$20:$I$20,G2172))*(INDEX(2_Girdiler!$B$21:$I$21,G2172+1)-INDEX(2_Girdiler!$B$21:$I$21,G2172))/(INDEX(2_Girdiler!$B$20:$I$20,G2172+1)-INDEX(2_Girdiler!$B$20:$I$20,G2172)))</f>
        <v>5.51829089801077</v>
      </c>
      <c r="I2172" s="16" t="n">
        <f aca="false">H2172/2_Girdiler!$B$17</f>
        <v>2.21085372516457</v>
      </c>
      <c r="J2172" s="16" t="n">
        <f aca="false">D2172+I2172</f>
        <v>27.8176547330364</v>
      </c>
    </row>
    <row r="2173" customFormat="false" ht="15" hidden="false" customHeight="false" outlineLevel="0" collapsed="false">
      <c r="A2173" s="0" t="n">
        <v>2161</v>
      </c>
      <c r="B2173" s="7" t="n">
        <v>0.138506</v>
      </c>
      <c r="C2173" s="7" t="n">
        <v>0.615974</v>
      </c>
      <c r="D2173" s="16" t="n">
        <f aca="false">LOGINV(B2173,$B$7,$C$7)</f>
        <v>7.38813184350236</v>
      </c>
      <c r="E2173" s="16" t="n">
        <f aca="false">LOGINV(C2173,$B$8,$C$8)</f>
        <v>132.105714471108</v>
      </c>
      <c r="F2173" s="16" t="n">
        <f aca="false">$B$5/100*E2173*2_Girdiler!$B$14*2_Girdiler!$B$15*2_Girdiler!$B$16</f>
        <v>3.32377977609307</v>
      </c>
      <c r="G2173" s="16" t="n">
        <f aca="false">MIN(MATCH(F2173,2_Girdiler!$B$20:$I$20,1),7)</f>
        <v>1</v>
      </c>
      <c r="H2173" s="16" t="n">
        <f aca="false">IF(F2173&gt;=40,2_Girdiler!$I$21+(F2173-40)*(2_Girdiler!$I$21-2_Girdiler!$H$21)/(2_Girdiler!$I$20-2_Girdiler!$H$20),INDEX(2_Girdiler!$B$21:$I$21,G2173)+(F2173-INDEX(2_Girdiler!$B$20:$I$20,G2173))*(INDEX(2_Girdiler!$B$21:$I$21,G2173+1)-INDEX(2_Girdiler!$B$21:$I$21,G2173))/(INDEX(2_Girdiler!$B$20:$I$20,G2173+1)-INDEX(2_Girdiler!$B$20:$I$20,G2173)))</f>
        <v>7.31231550740476</v>
      </c>
      <c r="I2173" s="16" t="n">
        <f aca="false">H2173/2_Girdiler!$B$17</f>
        <v>2.92961358469742</v>
      </c>
      <c r="J2173" s="16" t="n">
        <f aca="false">D2173+I2173</f>
        <v>10.3177454281998</v>
      </c>
    </row>
    <row r="2174" customFormat="false" ht="15" hidden="false" customHeight="false" outlineLevel="0" collapsed="false">
      <c r="A2174" s="0" t="n">
        <v>2162</v>
      </c>
      <c r="B2174" s="7" t="n">
        <v>0.7734</v>
      </c>
      <c r="C2174" s="7" t="n">
        <v>0.52536</v>
      </c>
      <c r="D2174" s="16" t="n">
        <f aca="false">LOGINV(B2174,$B$7,$C$7)</f>
        <v>20.5713767307581</v>
      </c>
      <c r="E2174" s="16" t="n">
        <f aca="false">LOGINV(C2174,$B$8,$C$8)</f>
        <v>113.782640068831</v>
      </c>
      <c r="F2174" s="16" t="n">
        <f aca="false">$B$5/100*E2174*2_Girdiler!$B$14*2_Girdiler!$B$15*2_Girdiler!$B$16</f>
        <v>2.86277122413178</v>
      </c>
      <c r="G2174" s="16" t="n">
        <f aca="false">MIN(MATCH(F2174,2_Girdiler!$B$20:$I$20,1),7)</f>
        <v>1</v>
      </c>
      <c r="H2174" s="16" t="n">
        <f aca="false">IF(F2174&gt;=40,2_Girdiler!$I$21+(F2174-40)*(2_Girdiler!$I$21-2_Girdiler!$H$21)/(2_Girdiler!$I$20-2_Girdiler!$H$20),INDEX(2_Girdiler!$B$21:$I$21,G2174)+(F2174-INDEX(2_Girdiler!$B$20:$I$20,G2174))*(INDEX(2_Girdiler!$B$21:$I$21,G2174+1)-INDEX(2_Girdiler!$B$21:$I$21,G2174))/(INDEX(2_Girdiler!$B$20:$I$20,G2174+1)-INDEX(2_Girdiler!$B$20:$I$20,G2174)))</f>
        <v>6.29809669308992</v>
      </c>
      <c r="I2174" s="16" t="n">
        <f aca="false">H2174/2_Girdiler!$B$17</f>
        <v>2.5232759187059</v>
      </c>
      <c r="J2174" s="16" t="n">
        <f aca="false">D2174+I2174</f>
        <v>23.094652649464</v>
      </c>
    </row>
    <row r="2175" customFormat="false" ht="15" hidden="false" customHeight="false" outlineLevel="0" collapsed="false">
      <c r="A2175" s="0" t="n">
        <v>2163</v>
      </c>
      <c r="B2175" s="7" t="n">
        <v>0.800215</v>
      </c>
      <c r="C2175" s="7" t="n">
        <v>0.118494</v>
      </c>
      <c r="D2175" s="16" t="n">
        <f aca="false">LOGINV(B2175,$B$7,$C$7)</f>
        <v>21.6574146920451</v>
      </c>
      <c r="E2175" s="16" t="n">
        <f aca="false">LOGINV(C2175,$B$8,$C$8)</f>
        <v>50.9015732357836</v>
      </c>
      <c r="F2175" s="16" t="n">
        <f aca="false">$B$5/100*E2175*2_Girdiler!$B$14*2_Girdiler!$B$15*2_Girdiler!$B$16</f>
        <v>1.28068358261232</v>
      </c>
      <c r="G2175" s="16" t="n">
        <f aca="false">MIN(MATCH(F2175,2_Girdiler!$B$20:$I$20,1),7)</f>
        <v>1</v>
      </c>
      <c r="H2175" s="16" t="n">
        <f aca="false">IF(F2175&gt;=40,2_Girdiler!$I$21+(F2175-40)*(2_Girdiler!$I$21-2_Girdiler!$H$21)/(2_Girdiler!$I$20-2_Girdiler!$H$20),INDEX(2_Girdiler!$B$21:$I$21,G2175)+(F2175-INDEX(2_Girdiler!$B$20:$I$20,G2175))*(INDEX(2_Girdiler!$B$21:$I$21,G2175+1)-INDEX(2_Girdiler!$B$21:$I$21,G2175))/(INDEX(2_Girdiler!$B$20:$I$20,G2175+1)-INDEX(2_Girdiler!$B$20:$I$20,G2175)))</f>
        <v>2.81750388174709</v>
      </c>
      <c r="I2175" s="16" t="n">
        <f aca="false">H2175/2_Girdiler!$B$17</f>
        <v>1.12880764493073</v>
      </c>
      <c r="J2175" s="16" t="n">
        <f aca="false">D2175+I2175</f>
        <v>22.7862223369758</v>
      </c>
    </row>
    <row r="2176" customFormat="false" ht="15" hidden="false" customHeight="false" outlineLevel="0" collapsed="false">
      <c r="A2176" s="0" t="n">
        <v>2164</v>
      </c>
      <c r="B2176" s="7" t="n">
        <v>0.943066</v>
      </c>
      <c r="C2176" s="7" t="n">
        <v>0.131578</v>
      </c>
      <c r="D2176" s="16" t="n">
        <f aca="false">LOGINV(B2176,$B$7,$C$7)</f>
        <v>32.690152015229</v>
      </c>
      <c r="E2176" s="16" t="n">
        <f aca="false">LOGINV(C2176,$B$8,$C$8)</f>
        <v>53.0342855871838</v>
      </c>
      <c r="F2176" s="16" t="n">
        <f aca="false">$B$5/100*E2176*2_Girdiler!$B$14*2_Girdiler!$B$15*2_Girdiler!$B$16</f>
        <v>1.33434262537355</v>
      </c>
      <c r="G2176" s="16" t="n">
        <f aca="false">MIN(MATCH(F2176,2_Girdiler!$B$20:$I$20,1),7)</f>
        <v>1</v>
      </c>
      <c r="H2176" s="16" t="n">
        <f aca="false">IF(F2176&gt;=40,2_Girdiler!$I$21+(F2176-40)*(2_Girdiler!$I$21-2_Girdiler!$H$21)/(2_Girdiler!$I$20-2_Girdiler!$H$20),INDEX(2_Girdiler!$B$21:$I$21,G2176)+(F2176-INDEX(2_Girdiler!$B$20:$I$20,G2176))*(INDEX(2_Girdiler!$B$21:$I$21,G2176+1)-INDEX(2_Girdiler!$B$21:$I$21,G2176))/(INDEX(2_Girdiler!$B$20:$I$20,G2176+1)-INDEX(2_Girdiler!$B$20:$I$20,G2176)))</f>
        <v>2.9355537758218</v>
      </c>
      <c r="I2176" s="16" t="n">
        <f aca="false">H2176/2_Girdiler!$B$17</f>
        <v>1.17610327556963</v>
      </c>
      <c r="J2176" s="16" t="n">
        <f aca="false">D2176+I2176</f>
        <v>33.8662552907987</v>
      </c>
    </row>
    <row r="2177" customFormat="false" ht="15" hidden="false" customHeight="false" outlineLevel="0" collapsed="false">
      <c r="A2177" s="0" t="n">
        <v>2165</v>
      </c>
      <c r="B2177" s="7" t="n">
        <v>0.481706</v>
      </c>
      <c r="C2177" s="7" t="n">
        <v>0.712666</v>
      </c>
      <c r="D2177" s="16" t="n">
        <f aca="false">LOGINV(B2177,$B$7,$C$7)</f>
        <v>13.2001838479936</v>
      </c>
      <c r="E2177" s="16" t="n">
        <f aca="false">LOGINV(C2177,$B$8,$C$8)</f>
        <v>156.879381402807</v>
      </c>
      <c r="F2177" s="16" t="n">
        <f aca="false">$B$5/100*E2177*2_Girdiler!$B$14*2_Girdiler!$B$15*2_Girdiler!$B$16</f>
        <v>3.94708523609462</v>
      </c>
      <c r="G2177" s="16" t="n">
        <f aca="false">MIN(MATCH(F2177,2_Girdiler!$B$20:$I$20,1),7)</f>
        <v>1</v>
      </c>
      <c r="H2177" s="16" t="n">
        <f aca="false">IF(F2177&gt;=40,2_Girdiler!$I$21+(F2177-40)*(2_Girdiler!$I$21-2_Girdiler!$H$21)/(2_Girdiler!$I$20-2_Girdiler!$H$20),INDEX(2_Girdiler!$B$21:$I$21,G2177)+(F2177-INDEX(2_Girdiler!$B$20:$I$20,G2177))*(INDEX(2_Girdiler!$B$21:$I$21,G2177+1)-INDEX(2_Girdiler!$B$21:$I$21,G2177))/(INDEX(2_Girdiler!$B$20:$I$20,G2177+1)-INDEX(2_Girdiler!$B$20:$I$20,G2177)))</f>
        <v>8.68358751940817</v>
      </c>
      <c r="I2177" s="16" t="n">
        <f aca="false">H2177/2_Girdiler!$B$17</f>
        <v>3.4790014100193</v>
      </c>
      <c r="J2177" s="16" t="n">
        <f aca="false">D2177+I2177</f>
        <v>16.6791852580129</v>
      </c>
    </row>
    <row r="2178" customFormat="false" ht="15" hidden="false" customHeight="false" outlineLevel="0" collapsed="false">
      <c r="A2178" s="0" t="n">
        <v>2166</v>
      </c>
      <c r="B2178" s="7" t="n">
        <v>0.561159</v>
      </c>
      <c r="C2178" s="7" t="n">
        <v>0.400797</v>
      </c>
      <c r="D2178" s="16" t="n">
        <f aca="false">LOGINV(B2178,$B$7,$C$7)</f>
        <v>14.755095996947</v>
      </c>
      <c r="E2178" s="16" t="n">
        <f aca="false">LOGINV(C2178,$B$8,$C$8)</f>
        <v>92.8536699501678</v>
      </c>
      <c r="F2178" s="16" t="n">
        <f aca="false">$B$5/100*E2178*2_Girdiler!$B$14*2_Girdiler!$B$15*2_Girdiler!$B$16</f>
        <v>2.33619833594622</v>
      </c>
      <c r="G2178" s="16" t="n">
        <f aca="false">MIN(MATCH(F2178,2_Girdiler!$B$20:$I$20,1),7)</f>
        <v>1</v>
      </c>
      <c r="H2178" s="16" t="n">
        <f aca="false">IF(F2178&gt;=40,2_Girdiler!$I$21+(F2178-40)*(2_Girdiler!$I$21-2_Girdiler!$H$21)/(2_Girdiler!$I$20-2_Girdiler!$H$20),INDEX(2_Girdiler!$B$21:$I$21,G2178)+(F2178-INDEX(2_Girdiler!$B$20:$I$20,G2178))*(INDEX(2_Girdiler!$B$21:$I$21,G2178+1)-INDEX(2_Girdiler!$B$21:$I$21,G2178))/(INDEX(2_Girdiler!$B$20:$I$20,G2178+1)-INDEX(2_Girdiler!$B$20:$I$20,G2178)))</f>
        <v>5.13963633908169</v>
      </c>
      <c r="I2178" s="16" t="n">
        <f aca="false">H2178/2_Girdiler!$B$17</f>
        <v>2.05914917431157</v>
      </c>
      <c r="J2178" s="16" t="n">
        <f aca="false">D2178+I2178</f>
        <v>16.8142451712585</v>
      </c>
    </row>
    <row r="2179" customFormat="false" ht="15" hidden="false" customHeight="false" outlineLevel="0" collapsed="false">
      <c r="A2179" s="0" t="n">
        <v>2167</v>
      </c>
      <c r="B2179" s="7" t="n">
        <v>0.89003</v>
      </c>
      <c r="C2179" s="7" t="n">
        <v>0.128047</v>
      </c>
      <c r="D2179" s="16" t="n">
        <f aca="false">LOGINV(B2179,$B$7,$C$7)</f>
        <v>26.8309403639168</v>
      </c>
      <c r="E2179" s="16" t="n">
        <f aca="false">LOGINV(C2179,$B$8,$C$8)</f>
        <v>52.465354587469</v>
      </c>
      <c r="F2179" s="16" t="n">
        <f aca="false">$B$5/100*E2179*2_Girdiler!$B$14*2_Girdiler!$B$15*2_Girdiler!$B$16</f>
        <v>1.32002832142072</v>
      </c>
      <c r="G2179" s="16" t="n">
        <f aca="false">MIN(MATCH(F2179,2_Girdiler!$B$20:$I$20,1),7)</f>
        <v>1</v>
      </c>
      <c r="H2179" s="16" t="n">
        <f aca="false">IF(F2179&gt;=40,2_Girdiler!$I$21+(F2179-40)*(2_Girdiler!$I$21-2_Girdiler!$H$21)/(2_Girdiler!$I$20-2_Girdiler!$H$20),INDEX(2_Girdiler!$B$21:$I$21,G2179)+(F2179-INDEX(2_Girdiler!$B$20:$I$20,G2179))*(INDEX(2_Girdiler!$B$21:$I$21,G2179+1)-INDEX(2_Girdiler!$B$21:$I$21,G2179))/(INDEX(2_Girdiler!$B$20:$I$20,G2179+1)-INDEX(2_Girdiler!$B$20:$I$20,G2179)))</f>
        <v>2.90406230712558</v>
      </c>
      <c r="I2179" s="16" t="n">
        <f aca="false">H2179/2_Girdiler!$B$17</f>
        <v>1.16348650125224</v>
      </c>
      <c r="J2179" s="16" t="n">
        <f aca="false">D2179+I2179</f>
        <v>27.994426865169</v>
      </c>
    </row>
    <row r="2180" customFormat="false" ht="15" hidden="false" customHeight="false" outlineLevel="0" collapsed="false">
      <c r="A2180" s="0" t="n">
        <v>2168</v>
      </c>
      <c r="B2180" s="7" t="n">
        <v>0.748958</v>
      </c>
      <c r="C2180" s="7" t="n">
        <v>0.174479</v>
      </c>
      <c r="D2180" s="16" t="n">
        <f aca="false">LOGINV(B2180,$B$7,$C$7)</f>
        <v>19.6865343889376</v>
      </c>
      <c r="E2180" s="16" t="n">
        <f aca="false">LOGINV(C2180,$B$8,$C$8)</f>
        <v>59.6590486518181</v>
      </c>
      <c r="F2180" s="16" t="n">
        <f aca="false">$B$5/100*E2180*2_Girdiler!$B$14*2_Girdiler!$B$15*2_Girdiler!$B$16</f>
        <v>1.50102166407974</v>
      </c>
      <c r="G2180" s="16" t="n">
        <f aca="false">MIN(MATCH(F2180,2_Girdiler!$B$20:$I$20,1),7)</f>
        <v>1</v>
      </c>
      <c r="H2180" s="16" t="n">
        <f aca="false">IF(F2180&gt;=40,2_Girdiler!$I$21+(F2180-40)*(2_Girdiler!$I$21-2_Girdiler!$H$21)/(2_Girdiler!$I$20-2_Girdiler!$H$20),INDEX(2_Girdiler!$B$21:$I$21,G2180)+(F2180-INDEX(2_Girdiler!$B$20:$I$20,G2180))*(INDEX(2_Girdiler!$B$21:$I$21,G2180+1)-INDEX(2_Girdiler!$B$21:$I$21,G2180))/(INDEX(2_Girdiler!$B$20:$I$20,G2180+1)-INDEX(2_Girdiler!$B$20:$I$20,G2180)))</f>
        <v>3.30224766097543</v>
      </c>
      <c r="I2180" s="16" t="n">
        <f aca="false">H2180/2_Girdiler!$B$17</f>
        <v>1.32301588981388</v>
      </c>
      <c r="J2180" s="16" t="n">
        <f aca="false">D2180+I2180</f>
        <v>21.0095502787515</v>
      </c>
    </row>
    <row r="2181" customFormat="false" ht="15" hidden="false" customHeight="false" outlineLevel="0" collapsed="false">
      <c r="A2181" s="0" t="n">
        <v>2169</v>
      </c>
      <c r="B2181" s="7" t="n">
        <v>0.105292</v>
      </c>
      <c r="C2181" s="7" t="n">
        <v>0.166259</v>
      </c>
      <c r="D2181" s="16" t="n">
        <f aca="false">LOGINV(B2181,$B$7,$C$7)</f>
        <v>6.73930513128362</v>
      </c>
      <c r="E2181" s="16" t="n">
        <f aca="false">LOGINV(C2181,$B$8,$C$8)</f>
        <v>58.4226948410684</v>
      </c>
      <c r="F2181" s="16" t="n">
        <f aca="false">$B$5/100*E2181*2_Girdiler!$B$14*2_Girdiler!$B$15*2_Girdiler!$B$16</f>
        <v>1.46991500220128</v>
      </c>
      <c r="G2181" s="16" t="n">
        <f aca="false">MIN(MATCH(F2181,2_Girdiler!$B$20:$I$20,1),7)</f>
        <v>1</v>
      </c>
      <c r="H2181" s="16" t="n">
        <f aca="false">IF(F2181&gt;=40,2_Girdiler!$I$21+(F2181-40)*(2_Girdiler!$I$21-2_Girdiler!$H$21)/(2_Girdiler!$I$20-2_Girdiler!$H$20),INDEX(2_Girdiler!$B$21:$I$21,G2181)+(F2181-INDEX(2_Girdiler!$B$20:$I$20,G2181))*(INDEX(2_Girdiler!$B$21:$I$21,G2181+1)-INDEX(2_Girdiler!$B$21:$I$21,G2181))/(INDEX(2_Girdiler!$B$20:$I$20,G2181+1)-INDEX(2_Girdiler!$B$20:$I$20,G2181)))</f>
        <v>3.23381300484282</v>
      </c>
      <c r="I2181" s="16" t="n">
        <f aca="false">H2181/2_Girdiler!$B$17</f>
        <v>1.29559815899151</v>
      </c>
      <c r="J2181" s="16" t="n">
        <f aca="false">D2181+I2181</f>
        <v>8.03490329027513</v>
      </c>
    </row>
    <row r="2182" customFormat="false" ht="15" hidden="false" customHeight="false" outlineLevel="0" collapsed="false">
      <c r="A2182" s="0" t="n">
        <v>2170</v>
      </c>
      <c r="B2182" s="7" t="n">
        <v>0.688716</v>
      </c>
      <c r="C2182" s="7" t="n">
        <v>0.047785</v>
      </c>
      <c r="D2182" s="16" t="n">
        <f aca="false">LOGINV(B2182,$B$7,$C$7)</f>
        <v>17.8171261425105</v>
      </c>
      <c r="E2182" s="16" t="n">
        <f aca="false">LOGINV(C2182,$B$8,$C$8)</f>
        <v>37.2391656651627</v>
      </c>
      <c r="F2182" s="16" t="n">
        <f aca="false">$B$5/100*E2182*2_Girdiler!$B$14*2_Girdiler!$B$15*2_Girdiler!$B$16</f>
        <v>0.936937408135493</v>
      </c>
      <c r="G2182" s="16" t="n">
        <f aca="false">MIN(MATCH(F2182,2_Girdiler!$B$20:$I$20,1),7)</f>
        <v>1</v>
      </c>
      <c r="H2182" s="16" t="n">
        <f aca="false">IF(F2182&gt;=40,2_Girdiler!$I$21+(F2182-40)*(2_Girdiler!$I$21-2_Girdiler!$H$21)/(2_Girdiler!$I$20-2_Girdiler!$H$20),INDEX(2_Girdiler!$B$21:$I$21,G2182)+(F2182-INDEX(2_Girdiler!$B$20:$I$20,G2182))*(INDEX(2_Girdiler!$B$21:$I$21,G2182+1)-INDEX(2_Girdiler!$B$21:$I$21,G2182))/(INDEX(2_Girdiler!$B$20:$I$20,G2182+1)-INDEX(2_Girdiler!$B$20:$I$20,G2182)))</f>
        <v>2.06126229789808</v>
      </c>
      <c r="I2182" s="16" t="n">
        <f aca="false">H2182/2_Girdiler!$B$17</f>
        <v>0.825826241145065</v>
      </c>
      <c r="J2182" s="16" t="n">
        <f aca="false">D2182+I2182</f>
        <v>18.6429523836556</v>
      </c>
    </row>
    <row r="2183" customFormat="false" ht="15" hidden="false" customHeight="false" outlineLevel="0" collapsed="false">
      <c r="A2183" s="0" t="n">
        <v>2171</v>
      </c>
      <c r="B2183" s="7" t="n">
        <v>0.585273</v>
      </c>
      <c r="C2183" s="7" t="n">
        <v>0.658095</v>
      </c>
      <c r="D2183" s="16" t="n">
        <f aca="false">LOGINV(B2183,$B$7,$C$7)</f>
        <v>15.2696166028017</v>
      </c>
      <c r="E2183" s="16" t="n">
        <f aca="false">LOGINV(C2183,$B$8,$C$8)</f>
        <v>142.041830360944</v>
      </c>
      <c r="F2183" s="16" t="n">
        <f aca="false">$B$5/100*E2183*2_Girdiler!$B$14*2_Girdiler!$B$15*2_Girdiler!$B$16</f>
        <v>3.57377245188136</v>
      </c>
      <c r="G2183" s="16" t="n">
        <f aca="false">MIN(MATCH(F2183,2_Girdiler!$B$20:$I$20,1),7)</f>
        <v>1</v>
      </c>
      <c r="H2183" s="16" t="n">
        <f aca="false">IF(F2183&gt;=40,2_Girdiler!$I$21+(F2183-40)*(2_Girdiler!$I$21-2_Girdiler!$H$21)/(2_Girdiler!$I$20-2_Girdiler!$H$20),INDEX(2_Girdiler!$B$21:$I$21,G2183)+(F2183-INDEX(2_Girdiler!$B$20:$I$20,G2183))*(INDEX(2_Girdiler!$B$21:$I$21,G2183+1)-INDEX(2_Girdiler!$B$21:$I$21,G2183))/(INDEX(2_Girdiler!$B$20:$I$20,G2183+1)-INDEX(2_Girdiler!$B$20:$I$20,G2183)))</f>
        <v>7.862299394139</v>
      </c>
      <c r="I2183" s="16" t="n">
        <f aca="false">H2183/2_Girdiler!$B$17</f>
        <v>3.14995969316466</v>
      </c>
      <c r="J2183" s="16" t="n">
        <f aca="false">D2183+I2183</f>
        <v>18.4195762959664</v>
      </c>
    </row>
    <row r="2184" customFormat="false" ht="15" hidden="false" customHeight="false" outlineLevel="0" collapsed="false">
      <c r="A2184" s="0" t="n">
        <v>2172</v>
      </c>
      <c r="B2184" s="7" t="n">
        <v>0.580299</v>
      </c>
      <c r="C2184" s="7" t="n">
        <v>0.295718</v>
      </c>
      <c r="D2184" s="16" t="n">
        <f aca="false">LOGINV(B2184,$B$7,$C$7)</f>
        <v>15.161537919662</v>
      </c>
      <c r="E2184" s="16" t="n">
        <f aca="false">LOGINV(C2184,$B$8,$C$8)</f>
        <v>77.2272936178093</v>
      </c>
      <c r="F2184" s="16" t="n">
        <f aca="false">$B$5/100*E2184*2_Girdiler!$B$14*2_Girdiler!$B$15*2_Girdiler!$B$16</f>
        <v>1.94303870742408</v>
      </c>
      <c r="G2184" s="16" t="n">
        <f aca="false">MIN(MATCH(F2184,2_Girdiler!$B$20:$I$20,1),7)</f>
        <v>1</v>
      </c>
      <c r="H2184" s="16" t="n">
        <f aca="false">IF(F2184&gt;=40,2_Girdiler!$I$21+(F2184-40)*(2_Girdiler!$I$21-2_Girdiler!$H$21)/(2_Girdiler!$I$20-2_Girdiler!$H$20),INDEX(2_Girdiler!$B$21:$I$21,G2184)+(F2184-INDEX(2_Girdiler!$B$20:$I$20,G2184))*(INDEX(2_Girdiler!$B$21:$I$21,G2184+1)-INDEX(2_Girdiler!$B$21:$I$21,G2184))/(INDEX(2_Girdiler!$B$20:$I$20,G2184+1)-INDEX(2_Girdiler!$B$20:$I$20,G2184)))</f>
        <v>4.27468515633298</v>
      </c>
      <c r="I2184" s="16" t="n">
        <f aca="false">H2184/2_Girdiler!$B$17</f>
        <v>1.71261424532571</v>
      </c>
      <c r="J2184" s="16" t="n">
        <f aca="false">D2184+I2184</f>
        <v>16.8741521649878</v>
      </c>
    </row>
    <row r="2185" customFormat="false" ht="15" hidden="false" customHeight="false" outlineLevel="0" collapsed="false">
      <c r="A2185" s="0" t="n">
        <v>2173</v>
      </c>
      <c r="B2185" s="7" t="n">
        <v>0.172027</v>
      </c>
      <c r="C2185" s="7" t="n">
        <v>0.391305</v>
      </c>
      <c r="D2185" s="16" t="n">
        <f aca="false">LOGINV(B2185,$B$7,$C$7)</f>
        <v>7.99164182451964</v>
      </c>
      <c r="E2185" s="16" t="n">
        <f aca="false">LOGINV(C2185,$B$8,$C$8)</f>
        <v>91.3888189146695</v>
      </c>
      <c r="F2185" s="16" t="n">
        <f aca="false">$B$5/100*E2185*2_Girdiler!$B$14*2_Girdiler!$B$15*2_Girdiler!$B$16</f>
        <v>2.29934268389309</v>
      </c>
      <c r="G2185" s="16" t="n">
        <f aca="false">MIN(MATCH(F2185,2_Girdiler!$B$20:$I$20,1),7)</f>
        <v>1</v>
      </c>
      <c r="H2185" s="16" t="n">
        <f aca="false">IF(F2185&gt;=40,2_Girdiler!$I$21+(F2185-40)*(2_Girdiler!$I$21-2_Girdiler!$H$21)/(2_Girdiler!$I$20-2_Girdiler!$H$20),INDEX(2_Girdiler!$B$21:$I$21,G2185)+(F2185-INDEX(2_Girdiler!$B$20:$I$20,G2185))*(INDEX(2_Girdiler!$B$21:$I$21,G2185+1)-INDEX(2_Girdiler!$B$21:$I$21,G2185))/(INDEX(2_Girdiler!$B$20:$I$20,G2185+1)-INDEX(2_Girdiler!$B$20:$I$20,G2185)))</f>
        <v>5.05855390456479</v>
      </c>
      <c r="I2185" s="16" t="n">
        <f aca="false">H2185/2_Girdiler!$B$17</f>
        <v>2.02666422458525</v>
      </c>
      <c r="J2185" s="16" t="n">
        <f aca="false">D2185+I2185</f>
        <v>10.0183060491049</v>
      </c>
    </row>
    <row r="2186" customFormat="false" ht="15" hidden="false" customHeight="false" outlineLevel="0" collapsed="false">
      <c r="A2186" s="0" t="n">
        <v>2174</v>
      </c>
      <c r="B2186" s="7" t="n">
        <v>0.980872</v>
      </c>
      <c r="C2186" s="7" t="n">
        <v>0.25877</v>
      </c>
      <c r="D2186" s="16" t="n">
        <f aca="false">LOGINV(B2186,$B$7,$C$7)</f>
        <v>42.9823357815605</v>
      </c>
      <c r="E2186" s="16" t="n">
        <f aca="false">LOGINV(C2186,$B$8,$C$8)</f>
        <v>71.9160085517299</v>
      </c>
      <c r="F2186" s="16" t="n">
        <f aca="false">$B$5/100*E2186*2_Girdiler!$B$14*2_Girdiler!$B$15*2_Girdiler!$B$16</f>
        <v>1.80940677516152</v>
      </c>
      <c r="G2186" s="16" t="n">
        <f aca="false">MIN(MATCH(F2186,2_Girdiler!$B$20:$I$20,1),7)</f>
        <v>1</v>
      </c>
      <c r="H2186" s="16" t="n">
        <f aca="false">IF(F2186&gt;=40,2_Girdiler!$I$21+(F2186-40)*(2_Girdiler!$I$21-2_Girdiler!$H$21)/(2_Girdiler!$I$20-2_Girdiler!$H$20),INDEX(2_Girdiler!$B$21:$I$21,G2186)+(F2186-INDEX(2_Girdiler!$B$20:$I$20,G2186))*(INDEX(2_Girdiler!$B$21:$I$21,G2186+1)-INDEX(2_Girdiler!$B$21:$I$21,G2186))/(INDEX(2_Girdiler!$B$20:$I$20,G2186+1)-INDEX(2_Girdiler!$B$20:$I$20,G2186)))</f>
        <v>3.98069490535535</v>
      </c>
      <c r="I2186" s="16" t="n">
        <f aca="false">H2186/2_Girdiler!$B$17</f>
        <v>1.59482968964557</v>
      </c>
      <c r="J2186" s="16" t="n">
        <f aca="false">D2186+I2186</f>
        <v>44.577165471206</v>
      </c>
    </row>
    <row r="2187" customFormat="false" ht="15" hidden="false" customHeight="false" outlineLevel="0" collapsed="false">
      <c r="A2187" s="0" t="n">
        <v>2175</v>
      </c>
      <c r="B2187" s="7" t="n">
        <v>0.608482</v>
      </c>
      <c r="C2187" s="7" t="n">
        <v>0.157573</v>
      </c>
      <c r="D2187" s="16" t="n">
        <f aca="false">LOGINV(B2187,$B$7,$C$7)</f>
        <v>15.7886026482835</v>
      </c>
      <c r="E2187" s="16" t="n">
        <f aca="false">LOGINV(C2187,$B$8,$C$8)</f>
        <v>57.101792668189</v>
      </c>
      <c r="F2187" s="16" t="n">
        <f aca="false">$B$5/100*E2187*2_Girdiler!$B$14*2_Girdiler!$B$15*2_Girdiler!$B$16</f>
        <v>1.43668110353164</v>
      </c>
      <c r="G2187" s="16" t="n">
        <f aca="false">MIN(MATCH(F2187,2_Girdiler!$B$20:$I$20,1),7)</f>
        <v>1</v>
      </c>
      <c r="H2187" s="16" t="n">
        <f aca="false">IF(F2187&gt;=40,2_Girdiler!$I$21+(F2187-40)*(2_Girdiler!$I$21-2_Girdiler!$H$21)/(2_Girdiler!$I$20-2_Girdiler!$H$20),INDEX(2_Girdiler!$B$21:$I$21,G2187)+(F2187-INDEX(2_Girdiler!$B$20:$I$20,G2187))*(INDEX(2_Girdiler!$B$21:$I$21,G2187+1)-INDEX(2_Girdiler!$B$21:$I$21,G2187))/(INDEX(2_Girdiler!$B$20:$I$20,G2187+1)-INDEX(2_Girdiler!$B$20:$I$20,G2187)))</f>
        <v>3.1606984277696</v>
      </c>
      <c r="I2187" s="16" t="n">
        <f aca="false">H2187/2_Girdiler!$B$17</f>
        <v>1.26630545984359</v>
      </c>
      <c r="J2187" s="16" t="n">
        <f aca="false">D2187+I2187</f>
        <v>17.0549081081271</v>
      </c>
    </row>
    <row r="2188" customFormat="false" ht="15" hidden="false" customHeight="false" outlineLevel="0" collapsed="false">
      <c r="A2188" s="0" t="n">
        <v>2176</v>
      </c>
      <c r="B2188" s="7" t="n">
        <v>0.101729</v>
      </c>
      <c r="C2188" s="7" t="n">
        <v>0.463589</v>
      </c>
      <c r="D2188" s="16" t="n">
        <f aca="false">LOGINV(B2188,$B$7,$C$7)</f>
        <v>6.66533583820511</v>
      </c>
      <c r="E2188" s="16" t="n">
        <f aca="false">LOGINV(C2188,$B$8,$C$8)</f>
        <v>102.948927661254</v>
      </c>
      <c r="F2188" s="16" t="n">
        <f aca="false">$B$5/100*E2188*2_Girdiler!$B$14*2_Girdiler!$B$15*2_Girdiler!$B$16</f>
        <v>2.59019501995715</v>
      </c>
      <c r="G2188" s="16" t="n">
        <f aca="false">MIN(MATCH(F2188,2_Girdiler!$B$20:$I$20,1),7)</f>
        <v>1</v>
      </c>
      <c r="H2188" s="16" t="n">
        <f aca="false">IF(F2188&gt;=40,2_Girdiler!$I$21+(F2188-40)*(2_Girdiler!$I$21-2_Girdiler!$H$21)/(2_Girdiler!$I$20-2_Girdiler!$H$20),INDEX(2_Girdiler!$B$21:$I$21,G2188)+(F2188-INDEX(2_Girdiler!$B$20:$I$20,G2188))*(INDEX(2_Girdiler!$B$21:$I$21,G2188+1)-INDEX(2_Girdiler!$B$21:$I$21,G2188))/(INDEX(2_Girdiler!$B$20:$I$20,G2188+1)-INDEX(2_Girdiler!$B$20:$I$20,G2188)))</f>
        <v>5.69842904390573</v>
      </c>
      <c r="I2188" s="16" t="n">
        <f aca="false">H2188/2_Girdiler!$B$17</f>
        <v>2.283024456693</v>
      </c>
      <c r="J2188" s="16" t="n">
        <f aca="false">D2188+I2188</f>
        <v>8.94836029489811</v>
      </c>
    </row>
    <row r="2189" customFormat="false" ht="15" hidden="false" customHeight="false" outlineLevel="0" collapsed="false">
      <c r="A2189" s="0" t="n">
        <v>2177</v>
      </c>
      <c r="B2189" s="7" t="n">
        <v>0.614886</v>
      </c>
      <c r="C2189" s="7" t="n">
        <v>0.284469</v>
      </c>
      <c r="D2189" s="16" t="n">
        <f aca="false">LOGINV(B2189,$B$7,$C$7)</f>
        <v>15.936363949084</v>
      </c>
      <c r="E2189" s="16" t="n">
        <f aca="false">LOGINV(C2189,$B$8,$C$8)</f>
        <v>75.6064654268246</v>
      </c>
      <c r="F2189" s="16" t="n">
        <f aca="false">$B$5/100*E2189*2_Girdiler!$B$14*2_Girdiler!$B$15*2_Girdiler!$B$16</f>
        <v>1.90225867013891</v>
      </c>
      <c r="G2189" s="16" t="n">
        <f aca="false">MIN(MATCH(F2189,2_Girdiler!$B$20:$I$20,1),7)</f>
        <v>1</v>
      </c>
      <c r="H2189" s="16" t="n">
        <f aca="false">IF(F2189&gt;=40,2_Girdiler!$I$21+(F2189-40)*(2_Girdiler!$I$21-2_Girdiler!$H$21)/(2_Girdiler!$I$20-2_Girdiler!$H$20),INDEX(2_Girdiler!$B$21:$I$21,G2189)+(F2189-INDEX(2_Girdiler!$B$20:$I$20,G2189))*(INDEX(2_Girdiler!$B$21:$I$21,G2189+1)-INDEX(2_Girdiler!$B$21:$I$21,G2189))/(INDEX(2_Girdiler!$B$20:$I$20,G2189+1)-INDEX(2_Girdiler!$B$20:$I$20,G2189)))</f>
        <v>4.1849690743056</v>
      </c>
      <c r="I2189" s="16" t="n">
        <f aca="false">H2189/2_Girdiler!$B$17</f>
        <v>1.67667030220577</v>
      </c>
      <c r="J2189" s="16" t="n">
        <f aca="false">D2189+I2189</f>
        <v>17.6130342512897</v>
      </c>
    </row>
    <row r="2190" customFormat="false" ht="15" hidden="false" customHeight="false" outlineLevel="0" collapsed="false">
      <c r="A2190" s="0" t="n">
        <v>2178</v>
      </c>
      <c r="B2190" s="7" t="n">
        <v>0.919644</v>
      </c>
      <c r="C2190" s="7" t="n">
        <v>0.919665</v>
      </c>
      <c r="D2190" s="16" t="n">
        <f aca="false">LOGINV(B2190,$B$7,$C$7)</f>
        <v>29.5964482453798</v>
      </c>
      <c r="E2190" s="16" t="n">
        <f aca="false">LOGINV(C2190,$B$8,$C$8)</f>
        <v>270.088720556807</v>
      </c>
      <c r="F2190" s="16" t="n">
        <f aca="false">$B$5/100*E2190*2_Girdiler!$B$14*2_Girdiler!$B$15*2_Girdiler!$B$16</f>
        <v>6.79543220920925</v>
      </c>
      <c r="G2190" s="16" t="n">
        <f aca="false">MIN(MATCH(F2190,2_Girdiler!$B$20:$I$20,1),7)</f>
        <v>2</v>
      </c>
      <c r="H2190" s="16" t="n">
        <f aca="false">IF(F2190&gt;=40,2_Girdiler!$I$21+(F2190-40)*(2_Girdiler!$I$21-2_Girdiler!$H$21)/(2_Girdiler!$I$20-2_Girdiler!$H$20),INDEX(2_Girdiler!$B$21:$I$21,G2190)+(F2190-INDEX(2_Girdiler!$B$20:$I$20,G2190))*(INDEX(2_Girdiler!$B$21:$I$21,G2190+1)-INDEX(2_Girdiler!$B$21:$I$21,G2190))/(INDEX(2_Girdiler!$B$20:$I$20,G2190+1)-INDEX(2_Girdiler!$B$20:$I$20,G2190)))</f>
        <v>13.8726915347348</v>
      </c>
      <c r="I2190" s="16" t="n">
        <f aca="false">H2190/2_Girdiler!$B$17</f>
        <v>5.55796936487773</v>
      </c>
      <c r="J2190" s="16" t="n">
        <f aca="false">D2190+I2190</f>
        <v>35.1544176102575</v>
      </c>
    </row>
    <row r="2191" customFormat="false" ht="15" hidden="false" customHeight="false" outlineLevel="0" collapsed="false">
      <c r="A2191" s="0" t="n">
        <v>2179</v>
      </c>
      <c r="B2191" s="7" t="n">
        <v>0.088569</v>
      </c>
      <c r="C2191" s="7" t="n">
        <v>0.81389</v>
      </c>
      <c r="D2191" s="16" t="n">
        <f aca="false">LOGINV(B2191,$B$7,$C$7)</f>
        <v>6.38225814642215</v>
      </c>
      <c r="E2191" s="16" t="n">
        <f aca="false">LOGINV(C2191,$B$8,$C$8)</f>
        <v>194.265030088743</v>
      </c>
      <c r="F2191" s="16" t="n">
        <f aca="false">$B$5/100*E2191*2_Girdiler!$B$14*2_Girdiler!$B$15*2_Girdiler!$B$16</f>
        <v>4.88770815703277</v>
      </c>
      <c r="G2191" s="16" t="n">
        <f aca="false">MIN(MATCH(F2191,2_Girdiler!$B$20:$I$20,1),7)</f>
        <v>1</v>
      </c>
      <c r="H2191" s="16" t="n">
        <f aca="false">IF(F2191&gt;=40,2_Girdiler!$I$21+(F2191-40)*(2_Girdiler!$I$21-2_Girdiler!$H$21)/(2_Girdiler!$I$20-2_Girdiler!$H$20),INDEX(2_Girdiler!$B$21:$I$21,G2191)+(F2191-INDEX(2_Girdiler!$B$20:$I$20,G2191))*(INDEX(2_Girdiler!$B$21:$I$21,G2191+1)-INDEX(2_Girdiler!$B$21:$I$21,G2191))/(INDEX(2_Girdiler!$B$20:$I$20,G2191+1)-INDEX(2_Girdiler!$B$20:$I$20,G2191)))</f>
        <v>10.7529579454721</v>
      </c>
      <c r="I2191" s="16" t="n">
        <f aca="false">H2191/2_Girdiler!$B$17</f>
        <v>4.30807609994876</v>
      </c>
      <c r="J2191" s="16" t="n">
        <f aca="false">D2191+I2191</f>
        <v>10.6903342463709</v>
      </c>
    </row>
    <row r="2192" customFormat="false" ht="15" hidden="false" customHeight="false" outlineLevel="0" collapsed="false">
      <c r="A2192" s="0" t="n">
        <v>2180</v>
      </c>
      <c r="B2192" s="7" t="n">
        <v>0.15111</v>
      </c>
      <c r="C2192" s="7" t="n">
        <v>0.372251</v>
      </c>
      <c r="D2192" s="16" t="n">
        <f aca="false">LOGINV(B2192,$B$7,$C$7)</f>
        <v>7.61971623900577</v>
      </c>
      <c r="E2192" s="16" t="n">
        <f aca="false">LOGINV(C2192,$B$8,$C$8)</f>
        <v>88.4875915242263</v>
      </c>
      <c r="F2192" s="16" t="n">
        <f aca="false">$B$5/100*E2192*2_Girdiler!$B$14*2_Girdiler!$B$15*2_Girdiler!$B$16</f>
        <v>2.22634780274953</v>
      </c>
      <c r="G2192" s="16" t="n">
        <f aca="false">MIN(MATCH(F2192,2_Girdiler!$B$20:$I$20,1),7)</f>
        <v>1</v>
      </c>
      <c r="H2192" s="16" t="n">
        <f aca="false">IF(F2192&gt;=40,2_Girdiler!$I$21+(F2192-40)*(2_Girdiler!$I$21-2_Girdiler!$H$21)/(2_Girdiler!$I$20-2_Girdiler!$H$20),INDEX(2_Girdiler!$B$21:$I$21,G2192)+(F2192-INDEX(2_Girdiler!$B$20:$I$20,G2192))*(INDEX(2_Girdiler!$B$21:$I$21,G2192+1)-INDEX(2_Girdiler!$B$21:$I$21,G2192))/(INDEX(2_Girdiler!$B$20:$I$20,G2192+1)-INDEX(2_Girdiler!$B$20:$I$20,G2192)))</f>
        <v>4.89796516604898</v>
      </c>
      <c r="I2192" s="16" t="n">
        <f aca="false">H2192/2_Girdiler!$B$17</f>
        <v>1.96232578767988</v>
      </c>
      <c r="J2192" s="16" t="n">
        <f aca="false">D2192+I2192</f>
        <v>9.58204202668565</v>
      </c>
    </row>
    <row r="2193" customFormat="false" ht="15" hidden="false" customHeight="false" outlineLevel="0" collapsed="false">
      <c r="A2193" s="0" t="n">
        <v>2181</v>
      </c>
      <c r="B2193" s="7" t="n">
        <v>0.72682</v>
      </c>
      <c r="C2193" s="7" t="n">
        <v>0.396563</v>
      </c>
      <c r="D2193" s="16" t="n">
        <f aca="false">LOGINV(B2193,$B$7,$C$7)</f>
        <v>18.9544132315293</v>
      </c>
      <c r="E2193" s="16" t="n">
        <f aca="false">LOGINV(C2193,$B$8,$C$8)</f>
        <v>92.1985540283774</v>
      </c>
      <c r="F2193" s="16" t="n">
        <f aca="false">$B$5/100*E2193*2_Girdiler!$B$14*2_Girdiler!$B$15*2_Girdiler!$B$16</f>
        <v>2.31971561935397</v>
      </c>
      <c r="G2193" s="16" t="n">
        <f aca="false">MIN(MATCH(F2193,2_Girdiler!$B$20:$I$20,1),7)</f>
        <v>1</v>
      </c>
      <c r="H2193" s="16" t="n">
        <f aca="false">IF(F2193&gt;=40,2_Girdiler!$I$21+(F2193-40)*(2_Girdiler!$I$21-2_Girdiler!$H$21)/(2_Girdiler!$I$20-2_Girdiler!$H$20),INDEX(2_Girdiler!$B$21:$I$21,G2193)+(F2193-INDEX(2_Girdiler!$B$20:$I$20,G2193))*(INDEX(2_Girdiler!$B$21:$I$21,G2193+1)-INDEX(2_Girdiler!$B$21:$I$21,G2193))/(INDEX(2_Girdiler!$B$20:$I$20,G2193+1)-INDEX(2_Girdiler!$B$20:$I$20,G2193)))</f>
        <v>5.10337436257874</v>
      </c>
      <c r="I2193" s="16" t="n">
        <f aca="false">H2193/2_Girdiler!$B$17</f>
        <v>2.04462113885366</v>
      </c>
      <c r="J2193" s="16" t="n">
        <f aca="false">D2193+I2193</f>
        <v>20.999034370383</v>
      </c>
    </row>
    <row r="2194" customFormat="false" ht="15" hidden="false" customHeight="false" outlineLevel="0" collapsed="false">
      <c r="A2194" s="0" t="n">
        <v>2182</v>
      </c>
      <c r="B2194" s="7" t="n">
        <v>0.742124</v>
      </c>
      <c r="C2194" s="7" t="n">
        <v>0.599968</v>
      </c>
      <c r="D2194" s="16" t="n">
        <f aca="false">LOGINV(B2194,$B$7,$C$7)</f>
        <v>19.4541111412009</v>
      </c>
      <c r="E2194" s="16" t="n">
        <f aca="false">LOGINV(C2194,$B$8,$C$8)</f>
        <v>128.600560571706</v>
      </c>
      <c r="F2194" s="16" t="n">
        <f aca="false">$B$5/100*E2194*2_Girdiler!$B$14*2_Girdiler!$B$15*2_Girdiler!$B$16</f>
        <v>3.23559010398411</v>
      </c>
      <c r="G2194" s="16" t="n">
        <f aca="false">MIN(MATCH(F2194,2_Girdiler!$B$20:$I$20,1),7)</f>
        <v>1</v>
      </c>
      <c r="H2194" s="16" t="n">
        <f aca="false">IF(F2194&gt;=40,2_Girdiler!$I$21+(F2194-40)*(2_Girdiler!$I$21-2_Girdiler!$H$21)/(2_Girdiler!$I$20-2_Girdiler!$H$20),INDEX(2_Girdiler!$B$21:$I$21,G2194)+(F2194-INDEX(2_Girdiler!$B$20:$I$20,G2194))*(INDEX(2_Girdiler!$B$21:$I$21,G2194+1)-INDEX(2_Girdiler!$B$21:$I$21,G2194))/(INDEX(2_Girdiler!$B$20:$I$20,G2194+1)-INDEX(2_Girdiler!$B$20:$I$20,G2194)))</f>
        <v>7.11829822876505</v>
      </c>
      <c r="I2194" s="16" t="n">
        <f aca="false">H2194/2_Girdiler!$B$17</f>
        <v>2.85188230319112</v>
      </c>
      <c r="J2194" s="16" t="n">
        <f aca="false">D2194+I2194</f>
        <v>22.305993444392</v>
      </c>
    </row>
    <row r="2195" customFormat="false" ht="15" hidden="false" customHeight="false" outlineLevel="0" collapsed="false">
      <c r="A2195" s="0" t="n">
        <v>2183</v>
      </c>
      <c r="B2195" s="7" t="n">
        <v>0.885572</v>
      </c>
      <c r="C2195" s="7" t="n">
        <v>0.112818</v>
      </c>
      <c r="D2195" s="16" t="n">
        <f aca="false">LOGINV(B2195,$B$7,$C$7)</f>
        <v>26.4835965345606</v>
      </c>
      <c r="E2195" s="16" t="n">
        <f aca="false">LOGINV(C2195,$B$8,$C$8)</f>
        <v>49.9534475831986</v>
      </c>
      <c r="F2195" s="16" t="n">
        <f aca="false">$B$5/100*E2195*2_Girdiler!$B$14*2_Girdiler!$B$15*2_Girdiler!$B$16</f>
        <v>1.25682874119328</v>
      </c>
      <c r="G2195" s="16" t="n">
        <f aca="false">MIN(MATCH(F2195,2_Girdiler!$B$20:$I$20,1),7)</f>
        <v>1</v>
      </c>
      <c r="H2195" s="16" t="n">
        <f aca="false">IF(F2195&gt;=40,2_Girdiler!$I$21+(F2195-40)*(2_Girdiler!$I$21-2_Girdiler!$H$21)/(2_Girdiler!$I$20-2_Girdiler!$H$20),INDEX(2_Girdiler!$B$21:$I$21,G2195)+(F2195-INDEX(2_Girdiler!$B$20:$I$20,G2195))*(INDEX(2_Girdiler!$B$21:$I$21,G2195+1)-INDEX(2_Girdiler!$B$21:$I$21,G2195))/(INDEX(2_Girdiler!$B$20:$I$20,G2195+1)-INDEX(2_Girdiler!$B$20:$I$20,G2195)))</f>
        <v>2.76502323062521</v>
      </c>
      <c r="I2195" s="16" t="n">
        <f aca="false">H2195/2_Girdiler!$B$17</f>
        <v>1.10778174303895</v>
      </c>
      <c r="J2195" s="16" t="n">
        <f aca="false">D2195+I2195</f>
        <v>27.5913782775995</v>
      </c>
    </row>
    <row r="2196" customFormat="false" ht="15" hidden="false" customHeight="false" outlineLevel="0" collapsed="false">
      <c r="A2196" s="0" t="n">
        <v>2184</v>
      </c>
      <c r="B2196" s="7" t="n">
        <v>0.921155</v>
      </c>
      <c r="C2196" s="7" t="n">
        <v>0.822757</v>
      </c>
      <c r="D2196" s="16" t="n">
        <f aca="false">LOGINV(B2196,$B$7,$C$7)</f>
        <v>29.7652387434708</v>
      </c>
      <c r="E2196" s="16" t="n">
        <f aca="false">LOGINV(C2196,$B$8,$C$8)</f>
        <v>198.524469134868</v>
      </c>
      <c r="F2196" s="16" t="n">
        <f aca="false">$B$5/100*E2196*2_Girdiler!$B$14*2_Girdiler!$B$15*2_Girdiler!$B$16</f>
        <v>4.99487564343327</v>
      </c>
      <c r="G2196" s="16" t="n">
        <f aca="false">MIN(MATCH(F2196,2_Girdiler!$B$20:$I$20,1),7)</f>
        <v>1</v>
      </c>
      <c r="H2196" s="16" t="n">
        <f aca="false">IF(F2196&gt;=40,2_Girdiler!$I$21+(F2196-40)*(2_Girdiler!$I$21-2_Girdiler!$H$21)/(2_Girdiler!$I$20-2_Girdiler!$H$20),INDEX(2_Girdiler!$B$21:$I$21,G2196)+(F2196-INDEX(2_Girdiler!$B$20:$I$20,G2196))*(INDEX(2_Girdiler!$B$21:$I$21,G2196+1)-INDEX(2_Girdiler!$B$21:$I$21,G2196))/(INDEX(2_Girdiler!$B$20:$I$20,G2196+1)-INDEX(2_Girdiler!$B$20:$I$20,G2196)))</f>
        <v>10.9887264155532</v>
      </c>
      <c r="I2196" s="16" t="n">
        <f aca="false">H2196/2_Girdiler!$B$17</f>
        <v>4.40253462161586</v>
      </c>
      <c r="J2196" s="16" t="n">
        <f aca="false">D2196+I2196</f>
        <v>34.1677733650866</v>
      </c>
    </row>
    <row r="2197" customFormat="false" ht="15" hidden="false" customHeight="false" outlineLevel="0" collapsed="false">
      <c r="A2197" s="0" t="n">
        <v>2185</v>
      </c>
      <c r="B2197" s="7" t="n">
        <v>0.676501</v>
      </c>
      <c r="C2197" s="7" t="n">
        <v>0.757837</v>
      </c>
      <c r="D2197" s="16" t="n">
        <f aca="false">LOGINV(B2197,$B$7,$C$7)</f>
        <v>17.4799385341383</v>
      </c>
      <c r="E2197" s="16" t="n">
        <f aca="false">LOGINV(C2197,$B$8,$C$8)</f>
        <v>171.514372523186</v>
      </c>
      <c r="F2197" s="16" t="n">
        <f aca="false">$B$5/100*E2197*2_Girdiler!$B$14*2_Girdiler!$B$15*2_Girdiler!$B$16</f>
        <v>4.31530161268337</v>
      </c>
      <c r="G2197" s="16" t="n">
        <f aca="false">MIN(MATCH(F2197,2_Girdiler!$B$20:$I$20,1),7)</f>
        <v>1</v>
      </c>
      <c r="H2197" s="16" t="n">
        <f aca="false">IF(F2197&gt;=40,2_Girdiler!$I$21+(F2197-40)*(2_Girdiler!$I$21-2_Girdiler!$H$21)/(2_Girdiler!$I$20-2_Girdiler!$H$20),INDEX(2_Girdiler!$B$21:$I$21,G2197)+(F2197-INDEX(2_Girdiler!$B$20:$I$20,G2197))*(INDEX(2_Girdiler!$B$21:$I$21,G2197+1)-INDEX(2_Girdiler!$B$21:$I$21,G2197))/(INDEX(2_Girdiler!$B$20:$I$20,G2197+1)-INDEX(2_Girdiler!$B$20:$I$20,G2197)))</f>
        <v>9.4936635479034</v>
      </c>
      <c r="I2197" s="16" t="n">
        <f aca="false">H2197/2_Girdiler!$B$17</f>
        <v>3.80355110092284</v>
      </c>
      <c r="J2197" s="16" t="n">
        <f aca="false">D2197+I2197</f>
        <v>21.2834896350612</v>
      </c>
    </row>
    <row r="2198" customFormat="false" ht="15" hidden="false" customHeight="false" outlineLevel="0" collapsed="false">
      <c r="A2198" s="0" t="n">
        <v>2186</v>
      </c>
      <c r="B2198" s="7" t="n">
        <v>0.645245</v>
      </c>
      <c r="C2198" s="7" t="n">
        <v>0.006367</v>
      </c>
      <c r="D2198" s="16" t="n">
        <f aca="false">LOGINV(B2198,$B$7,$C$7)</f>
        <v>16.6671454963489</v>
      </c>
      <c r="E2198" s="16" t="n">
        <f aca="false">LOGINV(C2198,$B$8,$C$8)</f>
        <v>21.8720415832299</v>
      </c>
      <c r="F2198" s="16" t="n">
        <f aca="false">$B$5/100*E2198*2_Girdiler!$B$14*2_Girdiler!$B$15*2_Girdiler!$B$16</f>
        <v>0.550300566234064</v>
      </c>
      <c r="G2198" s="16" t="n">
        <f aca="false">MIN(MATCH(F2198,2_Girdiler!$B$20:$I$20,1),7)</f>
        <v>1</v>
      </c>
      <c r="H2198" s="16" t="n">
        <f aca="false">IF(F2198&gt;=40,2_Girdiler!$I$21+(F2198-40)*(2_Girdiler!$I$21-2_Girdiler!$H$21)/(2_Girdiler!$I$20-2_Girdiler!$H$20),INDEX(2_Girdiler!$B$21:$I$21,G2198)+(F2198-INDEX(2_Girdiler!$B$20:$I$20,G2198))*(INDEX(2_Girdiler!$B$21:$I$21,G2198+1)-INDEX(2_Girdiler!$B$21:$I$21,G2198))/(INDEX(2_Girdiler!$B$20:$I$20,G2198+1)-INDEX(2_Girdiler!$B$20:$I$20,G2198)))</f>
        <v>1.21066124571494</v>
      </c>
      <c r="I2198" s="16" t="n">
        <f aca="false">H2198/2_Girdiler!$B$17</f>
        <v>0.485040563187076</v>
      </c>
      <c r="J2198" s="16" t="n">
        <f aca="false">D2198+I2198</f>
        <v>17.152186059536</v>
      </c>
    </row>
    <row r="2199" customFormat="false" ht="15" hidden="false" customHeight="false" outlineLevel="0" collapsed="false">
      <c r="A2199" s="0" t="n">
        <v>2187</v>
      </c>
      <c r="B2199" s="7" t="n">
        <v>0.193835</v>
      </c>
      <c r="C2199" s="7" t="n">
        <v>0.484081</v>
      </c>
      <c r="D2199" s="16" t="n">
        <f aca="false">LOGINV(B2199,$B$7,$C$7)</f>
        <v>8.36695240539865</v>
      </c>
      <c r="E2199" s="16" t="n">
        <f aca="false">LOGINV(C2199,$B$8,$C$8)</f>
        <v>106.427590232173</v>
      </c>
      <c r="F2199" s="16" t="n">
        <f aca="false">$B$5/100*E2199*2_Girdiler!$B$14*2_Girdiler!$B$15*2_Girdiler!$B$16</f>
        <v>2.67771817024148</v>
      </c>
      <c r="G2199" s="16" t="n">
        <f aca="false">MIN(MATCH(F2199,2_Girdiler!$B$20:$I$20,1),7)</f>
        <v>1</v>
      </c>
      <c r="H2199" s="16" t="n">
        <f aca="false">IF(F2199&gt;=40,2_Girdiler!$I$21+(F2199-40)*(2_Girdiler!$I$21-2_Girdiler!$H$21)/(2_Girdiler!$I$20-2_Girdiler!$H$20),INDEX(2_Girdiler!$B$21:$I$21,G2199)+(F2199-INDEX(2_Girdiler!$B$20:$I$20,G2199))*(INDEX(2_Girdiler!$B$21:$I$21,G2199+1)-INDEX(2_Girdiler!$B$21:$I$21,G2199))/(INDEX(2_Girdiler!$B$20:$I$20,G2199+1)-INDEX(2_Girdiler!$B$20:$I$20,G2199)))</f>
        <v>5.89097997453125</v>
      </c>
      <c r="I2199" s="16" t="n">
        <f aca="false">H2199/2_Girdiler!$B$17</f>
        <v>2.36016825902694</v>
      </c>
      <c r="J2199" s="16" t="n">
        <f aca="false">D2199+I2199</f>
        <v>10.7271206644256</v>
      </c>
    </row>
    <row r="2200" customFormat="false" ht="15" hidden="false" customHeight="false" outlineLevel="0" collapsed="false">
      <c r="A2200" s="0" t="n">
        <v>2188</v>
      </c>
      <c r="B2200" s="7" t="n">
        <v>0.214626</v>
      </c>
      <c r="C2200" s="7" t="n">
        <v>0.338282</v>
      </c>
      <c r="D2200" s="16" t="n">
        <f aca="false">LOGINV(B2200,$B$7,$C$7)</f>
        <v>8.71626435648206</v>
      </c>
      <c r="E2200" s="16" t="n">
        <f aca="false">LOGINV(C2200,$B$8,$C$8)</f>
        <v>83.4255505329158</v>
      </c>
      <c r="F2200" s="16" t="n">
        <f aca="false">$B$5/100*E2200*2_Girdiler!$B$14*2_Girdiler!$B$15*2_Girdiler!$B$16</f>
        <v>2.09898685140816</v>
      </c>
      <c r="G2200" s="16" t="n">
        <f aca="false">MIN(MATCH(F2200,2_Girdiler!$B$20:$I$20,1),7)</f>
        <v>1</v>
      </c>
      <c r="H2200" s="16" t="n">
        <f aca="false">IF(F2200&gt;=40,2_Girdiler!$I$21+(F2200-40)*(2_Girdiler!$I$21-2_Girdiler!$H$21)/(2_Girdiler!$I$20-2_Girdiler!$H$20),INDEX(2_Girdiler!$B$21:$I$21,G2200)+(F2200-INDEX(2_Girdiler!$B$20:$I$20,G2200))*(INDEX(2_Girdiler!$B$21:$I$21,G2200+1)-INDEX(2_Girdiler!$B$21:$I$21,G2200))/(INDEX(2_Girdiler!$B$20:$I$20,G2200+1)-INDEX(2_Girdiler!$B$20:$I$20,G2200)))</f>
        <v>4.61777107309796</v>
      </c>
      <c r="I2200" s="16" t="n">
        <f aca="false">H2200/2_Girdiler!$B$17</f>
        <v>1.85006853890142</v>
      </c>
      <c r="J2200" s="16" t="n">
        <f aca="false">D2200+I2200</f>
        <v>10.5663328953835</v>
      </c>
    </row>
    <row r="2201" customFormat="false" ht="15" hidden="false" customHeight="false" outlineLevel="0" collapsed="false">
      <c r="A2201" s="0" t="n">
        <v>2189</v>
      </c>
      <c r="B2201" s="7" t="n">
        <v>0.110992</v>
      </c>
      <c r="C2201" s="7" t="n">
        <v>0.546039</v>
      </c>
      <c r="D2201" s="16" t="n">
        <f aca="false">LOGINV(B2201,$B$7,$C$7)</f>
        <v>6.85559004530526</v>
      </c>
      <c r="E2201" s="16" t="n">
        <f aca="false">LOGINV(C2201,$B$8,$C$8)</f>
        <v>117.670414638295</v>
      </c>
      <c r="F2201" s="16" t="n">
        <f aca="false">$B$5/100*E2201*2_Girdiler!$B$14*2_Girdiler!$B$15*2_Girdiler!$B$16</f>
        <v>2.96058763229949</v>
      </c>
      <c r="G2201" s="16" t="n">
        <f aca="false">MIN(MATCH(F2201,2_Girdiler!$B$20:$I$20,1),7)</f>
        <v>1</v>
      </c>
      <c r="H2201" s="16" t="n">
        <f aca="false">IF(F2201&gt;=40,2_Girdiler!$I$21+(F2201-40)*(2_Girdiler!$I$21-2_Girdiler!$H$21)/(2_Girdiler!$I$20-2_Girdiler!$H$20),INDEX(2_Girdiler!$B$21:$I$21,G2201)+(F2201-INDEX(2_Girdiler!$B$20:$I$20,G2201))*(INDEX(2_Girdiler!$B$21:$I$21,G2201+1)-INDEX(2_Girdiler!$B$21:$I$21,G2201))/(INDEX(2_Girdiler!$B$20:$I$20,G2201+1)-INDEX(2_Girdiler!$B$20:$I$20,G2201)))</f>
        <v>6.51329279105889</v>
      </c>
      <c r="I2201" s="16" t="n">
        <f aca="false">H2201/2_Girdiler!$B$17</f>
        <v>2.60949230411013</v>
      </c>
      <c r="J2201" s="16" t="n">
        <f aca="false">D2201+I2201</f>
        <v>9.46508234941539</v>
      </c>
    </row>
    <row r="2202" customFormat="false" ht="15" hidden="false" customHeight="false" outlineLevel="0" collapsed="false">
      <c r="A2202" s="0" t="n">
        <v>2190</v>
      </c>
      <c r="B2202" s="7" t="n">
        <v>0.424878</v>
      </c>
      <c r="C2202" s="7" t="n">
        <v>0.71848</v>
      </c>
      <c r="D2202" s="16" t="n">
        <f aca="false">LOGINV(B2202,$B$7,$C$7)</f>
        <v>12.1850751033241</v>
      </c>
      <c r="E2202" s="16" t="n">
        <f aca="false">LOGINV(C2202,$B$8,$C$8)</f>
        <v>158.624912639494</v>
      </c>
      <c r="F2202" s="16" t="n">
        <f aca="false">$B$5/100*E2202*2_Girdiler!$B$14*2_Girdiler!$B$15*2_Girdiler!$B$16</f>
        <v>3.99100280200967</v>
      </c>
      <c r="G2202" s="16" t="n">
        <f aca="false">MIN(MATCH(F2202,2_Girdiler!$B$20:$I$20,1),7)</f>
        <v>1</v>
      </c>
      <c r="H2202" s="16" t="n">
        <f aca="false">IF(F2202&gt;=40,2_Girdiler!$I$21+(F2202-40)*(2_Girdiler!$I$21-2_Girdiler!$H$21)/(2_Girdiler!$I$20-2_Girdiler!$H$20),INDEX(2_Girdiler!$B$21:$I$21,G2202)+(F2202-INDEX(2_Girdiler!$B$20:$I$20,G2202))*(INDEX(2_Girdiler!$B$21:$I$21,G2202+1)-INDEX(2_Girdiler!$B$21:$I$21,G2202))/(INDEX(2_Girdiler!$B$20:$I$20,G2202+1)-INDEX(2_Girdiler!$B$20:$I$20,G2202)))</f>
        <v>8.78020616442128</v>
      </c>
      <c r="I2202" s="16" t="n">
        <f aca="false">H2202/2_Girdiler!$B$17</f>
        <v>3.5177108030534</v>
      </c>
      <c r="J2202" s="16" t="n">
        <f aca="false">D2202+I2202</f>
        <v>15.7027859063775</v>
      </c>
    </row>
    <row r="2203" customFormat="false" ht="15" hidden="false" customHeight="false" outlineLevel="0" collapsed="false">
      <c r="A2203" s="0" t="n">
        <v>2191</v>
      </c>
      <c r="B2203" s="7" t="n">
        <v>0.17411</v>
      </c>
      <c r="C2203" s="7" t="n">
        <v>0.15632</v>
      </c>
      <c r="D2203" s="16" t="n">
        <f aca="false">LOGINV(B2203,$B$7,$C$7)</f>
        <v>8.02797505288275</v>
      </c>
      <c r="E2203" s="16" t="n">
        <f aca="false">LOGINV(C2203,$B$8,$C$8)</f>
        <v>56.9098844283156</v>
      </c>
      <c r="F2203" s="16" t="n">
        <f aca="false">$B$5/100*E2203*2_Girdiler!$B$14*2_Girdiler!$B$15*2_Girdiler!$B$16</f>
        <v>1.43185269221642</v>
      </c>
      <c r="G2203" s="16" t="n">
        <f aca="false">MIN(MATCH(F2203,2_Girdiler!$B$20:$I$20,1),7)</f>
        <v>1</v>
      </c>
      <c r="H2203" s="16" t="n">
        <f aca="false">IF(F2203&gt;=40,2_Girdiler!$I$21+(F2203-40)*(2_Girdiler!$I$21-2_Girdiler!$H$21)/(2_Girdiler!$I$20-2_Girdiler!$H$20),INDEX(2_Girdiler!$B$21:$I$21,G2203)+(F2203-INDEX(2_Girdiler!$B$20:$I$20,G2203))*(INDEX(2_Girdiler!$B$21:$I$21,G2203+1)-INDEX(2_Girdiler!$B$21:$I$21,G2203))/(INDEX(2_Girdiler!$B$20:$I$20,G2203+1)-INDEX(2_Girdiler!$B$20:$I$20,G2203)))</f>
        <v>3.15007592287612</v>
      </c>
      <c r="I2203" s="16" t="n">
        <f aca="false">H2203/2_Girdiler!$B$17</f>
        <v>1.26204964858819</v>
      </c>
      <c r="J2203" s="16" t="n">
        <f aca="false">D2203+I2203</f>
        <v>9.29002470147094</v>
      </c>
    </row>
    <row r="2204" customFormat="false" ht="15" hidden="false" customHeight="false" outlineLevel="0" collapsed="false">
      <c r="A2204" s="0" t="n">
        <v>2192</v>
      </c>
      <c r="B2204" s="7" t="n">
        <v>0.11635</v>
      </c>
      <c r="C2204" s="7" t="n">
        <v>0.899802</v>
      </c>
      <c r="D2204" s="16" t="n">
        <f aca="false">LOGINV(B2204,$B$7,$C$7)</f>
        <v>6.96279293364874</v>
      </c>
      <c r="E2204" s="16" t="n">
        <f aca="false">LOGINV(C2204,$B$8,$C$8)</f>
        <v>249.570854616628</v>
      </c>
      <c r="F2204" s="16" t="n">
        <f aca="false">$B$5/100*E2204*2_Girdiler!$B$14*2_Girdiler!$B$15*2_Girdiler!$B$16</f>
        <v>6.27920270215437</v>
      </c>
      <c r="G2204" s="16" t="n">
        <f aca="false">MIN(MATCH(F2204,2_Girdiler!$B$20:$I$20,1),7)</f>
        <v>2</v>
      </c>
      <c r="H2204" s="16" t="n">
        <f aca="false">IF(F2204&gt;=40,2_Girdiler!$I$21+(F2204-40)*(2_Girdiler!$I$21-2_Girdiler!$H$21)/(2_Girdiler!$I$20-2_Girdiler!$H$20),INDEX(2_Girdiler!$B$21:$I$21,G2204)+(F2204-INDEX(2_Girdiler!$B$20:$I$20,G2204))*(INDEX(2_Girdiler!$B$21:$I$21,G2204+1)-INDEX(2_Girdiler!$B$21:$I$21,G2204))/(INDEX(2_Girdiler!$B$20:$I$20,G2204+1)-INDEX(2_Girdiler!$B$20:$I$20,G2204)))</f>
        <v>13.046724323447</v>
      </c>
      <c r="I2204" s="16" t="n">
        <f aca="false">H2204/2_Girdiler!$B$17</f>
        <v>5.22705301420152</v>
      </c>
      <c r="J2204" s="16" t="n">
        <f aca="false">D2204+I2204</f>
        <v>12.1898459478503</v>
      </c>
    </row>
    <row r="2205" customFormat="false" ht="15" hidden="false" customHeight="false" outlineLevel="0" collapsed="false">
      <c r="A2205" s="0" t="n">
        <v>2193</v>
      </c>
      <c r="B2205" s="7" t="n">
        <v>0.702728</v>
      </c>
      <c r="C2205" s="7" t="n">
        <v>0.876312</v>
      </c>
      <c r="D2205" s="16" t="n">
        <f aca="false">LOGINV(B2205,$B$7,$C$7)</f>
        <v>18.219332929117</v>
      </c>
      <c r="E2205" s="16" t="n">
        <f aca="false">LOGINV(C2205,$B$8,$C$8)</f>
        <v>230.421178491173</v>
      </c>
      <c r="F2205" s="16" t="n">
        <f aca="false">$B$5/100*E2205*2_Girdiler!$B$14*2_Girdiler!$B$15*2_Girdiler!$B$16</f>
        <v>5.79739685083791</v>
      </c>
      <c r="G2205" s="16" t="n">
        <f aca="false">MIN(MATCH(F2205,2_Girdiler!$B$20:$I$20,1),7)</f>
        <v>2</v>
      </c>
      <c r="H2205" s="16" t="n">
        <f aca="false">IF(F2205&gt;=40,2_Girdiler!$I$21+(F2205-40)*(2_Girdiler!$I$21-2_Girdiler!$H$21)/(2_Girdiler!$I$20-2_Girdiler!$H$20),INDEX(2_Girdiler!$B$21:$I$21,G2205)+(F2205-INDEX(2_Girdiler!$B$20:$I$20,G2205))*(INDEX(2_Girdiler!$B$21:$I$21,G2205+1)-INDEX(2_Girdiler!$B$21:$I$21,G2205))/(INDEX(2_Girdiler!$B$20:$I$20,G2205+1)-INDEX(2_Girdiler!$B$20:$I$20,G2205)))</f>
        <v>12.2758349613407</v>
      </c>
      <c r="I2205" s="16" t="n">
        <f aca="false">H2205/2_Girdiler!$B$17</f>
        <v>4.91820310951148</v>
      </c>
      <c r="J2205" s="16" t="n">
        <f aca="false">D2205+I2205</f>
        <v>23.1375360386284</v>
      </c>
    </row>
    <row r="2206" customFormat="false" ht="15" hidden="false" customHeight="false" outlineLevel="0" collapsed="false">
      <c r="A2206" s="0" t="n">
        <v>2194</v>
      </c>
      <c r="B2206" s="7" t="n">
        <v>0.17467</v>
      </c>
      <c r="C2206" s="7" t="n">
        <v>0.295797</v>
      </c>
      <c r="D2206" s="16" t="n">
        <f aca="false">LOGINV(B2206,$B$7,$C$7)</f>
        <v>8.03772374415923</v>
      </c>
      <c r="E2206" s="16" t="n">
        <f aca="false">LOGINV(C2206,$B$8,$C$8)</f>
        <v>77.2386948339249</v>
      </c>
      <c r="F2206" s="16" t="n">
        <f aca="false">$B$5/100*E2206*2_Girdiler!$B$14*2_Girdiler!$B$15*2_Girdiler!$B$16</f>
        <v>1.94332556202155</v>
      </c>
      <c r="G2206" s="16" t="n">
        <f aca="false">MIN(MATCH(F2206,2_Girdiler!$B$20:$I$20,1),7)</f>
        <v>1</v>
      </c>
      <c r="H2206" s="16" t="n">
        <f aca="false">IF(F2206&gt;=40,2_Girdiler!$I$21+(F2206-40)*(2_Girdiler!$I$21-2_Girdiler!$H$21)/(2_Girdiler!$I$20-2_Girdiler!$H$20),INDEX(2_Girdiler!$B$21:$I$21,G2206)+(F2206-INDEX(2_Girdiler!$B$20:$I$20,G2206))*(INDEX(2_Girdiler!$B$21:$I$21,G2206+1)-INDEX(2_Girdiler!$B$21:$I$21,G2206))/(INDEX(2_Girdiler!$B$20:$I$20,G2206+1)-INDEX(2_Girdiler!$B$20:$I$20,G2206)))</f>
        <v>4.27531623644741</v>
      </c>
      <c r="I2206" s="16" t="n">
        <f aca="false">H2206/2_Girdiler!$B$17</f>
        <v>1.71286708191002</v>
      </c>
      <c r="J2206" s="16" t="n">
        <f aca="false">D2206+I2206</f>
        <v>9.75059082606926</v>
      </c>
    </row>
    <row r="2207" customFormat="false" ht="15" hidden="false" customHeight="false" outlineLevel="0" collapsed="false">
      <c r="A2207" s="0" t="n">
        <v>2195</v>
      </c>
      <c r="B2207" s="7" t="n">
        <v>0.746033</v>
      </c>
      <c r="C2207" s="7" t="n">
        <v>0.279281</v>
      </c>
      <c r="D2207" s="16" t="n">
        <f aca="false">LOGINV(B2207,$B$7,$C$7)</f>
        <v>19.5863162887647</v>
      </c>
      <c r="E2207" s="16" t="n">
        <f aca="false">LOGINV(C2207,$B$8,$C$8)</f>
        <v>74.8604195330165</v>
      </c>
      <c r="F2207" s="16" t="n">
        <f aca="false">$B$5/100*E2207*2_Girdiler!$B$14*2_Girdiler!$B$15*2_Girdiler!$B$16</f>
        <v>1.88348815545069</v>
      </c>
      <c r="G2207" s="16" t="n">
        <f aca="false">MIN(MATCH(F2207,2_Girdiler!$B$20:$I$20,1),7)</f>
        <v>1</v>
      </c>
      <c r="H2207" s="16" t="n">
        <f aca="false">IF(F2207&gt;=40,2_Girdiler!$I$21+(F2207-40)*(2_Girdiler!$I$21-2_Girdiler!$H$21)/(2_Girdiler!$I$20-2_Girdiler!$H$20),INDEX(2_Girdiler!$B$21:$I$21,G2207)+(F2207-INDEX(2_Girdiler!$B$20:$I$20,G2207))*(INDEX(2_Girdiler!$B$21:$I$21,G2207+1)-INDEX(2_Girdiler!$B$21:$I$21,G2207))/(INDEX(2_Girdiler!$B$20:$I$20,G2207+1)-INDEX(2_Girdiler!$B$20:$I$20,G2207)))</f>
        <v>4.14367394199153</v>
      </c>
      <c r="I2207" s="16" t="n">
        <f aca="false">H2207/2_Girdiler!$B$17</f>
        <v>1.66012577804148</v>
      </c>
      <c r="J2207" s="16" t="n">
        <f aca="false">D2207+I2207</f>
        <v>21.2464420668062</v>
      </c>
    </row>
    <row r="2208" customFormat="false" ht="15" hidden="false" customHeight="false" outlineLevel="0" collapsed="false">
      <c r="A2208" s="0" t="n">
        <v>2196</v>
      </c>
      <c r="B2208" s="7" t="n">
        <v>0.337782</v>
      </c>
      <c r="C2208" s="7" t="n">
        <v>0.414295</v>
      </c>
      <c r="D2208" s="16" t="n">
        <f aca="false">LOGINV(B2208,$B$7,$C$7)</f>
        <v>10.7243267570801</v>
      </c>
      <c r="E2208" s="16" t="n">
        <f aca="false">LOGINV(C2208,$B$8,$C$8)</f>
        <v>94.9615138590295</v>
      </c>
      <c r="F2208" s="16" t="n">
        <f aca="false">$B$5/100*E2208*2_Girdiler!$B$14*2_Girdiler!$B$15*2_Girdiler!$B$16</f>
        <v>2.38923168869318</v>
      </c>
      <c r="G2208" s="16" t="n">
        <f aca="false">MIN(MATCH(F2208,2_Girdiler!$B$20:$I$20,1),7)</f>
        <v>1</v>
      </c>
      <c r="H2208" s="16" t="n">
        <f aca="false">IF(F2208&gt;=40,2_Girdiler!$I$21+(F2208-40)*(2_Girdiler!$I$21-2_Girdiler!$H$21)/(2_Girdiler!$I$20-2_Girdiler!$H$20),INDEX(2_Girdiler!$B$21:$I$21,G2208)+(F2208-INDEX(2_Girdiler!$B$20:$I$20,G2208))*(INDEX(2_Girdiler!$B$21:$I$21,G2208+1)-INDEX(2_Girdiler!$B$21:$I$21,G2208))/(INDEX(2_Girdiler!$B$20:$I$20,G2208+1)-INDEX(2_Girdiler!$B$20:$I$20,G2208)))</f>
        <v>5.256309715125</v>
      </c>
      <c r="I2208" s="16" t="n">
        <f aca="false">H2208/2_Girdiler!$B$17</f>
        <v>2.10589331535457</v>
      </c>
      <c r="J2208" s="16" t="n">
        <f aca="false">D2208+I2208</f>
        <v>12.8302200724347</v>
      </c>
    </row>
    <row r="2209" customFormat="false" ht="15" hidden="false" customHeight="false" outlineLevel="0" collapsed="false">
      <c r="A2209" s="0" t="n">
        <v>2197</v>
      </c>
      <c r="B2209" s="7" t="n">
        <v>0.475673</v>
      </c>
      <c r="C2209" s="7" t="n">
        <v>0.139644</v>
      </c>
      <c r="D2209" s="16" t="n">
        <f aca="false">LOGINV(B2209,$B$7,$C$7)</f>
        <v>13.0892247687216</v>
      </c>
      <c r="E2209" s="16" t="n">
        <f aca="false">LOGINV(C2209,$B$8,$C$8)</f>
        <v>54.3176723354131</v>
      </c>
      <c r="F2209" s="16" t="n">
        <f aca="false">$B$5/100*E2209*2_Girdiler!$B$14*2_Girdiler!$B$15*2_Girdiler!$B$16</f>
        <v>1.36663263595899</v>
      </c>
      <c r="G2209" s="16" t="n">
        <f aca="false">MIN(MATCH(F2209,2_Girdiler!$B$20:$I$20,1),7)</f>
        <v>1</v>
      </c>
      <c r="H2209" s="16" t="n">
        <f aca="false">IF(F2209&gt;=40,2_Girdiler!$I$21+(F2209-40)*(2_Girdiler!$I$21-2_Girdiler!$H$21)/(2_Girdiler!$I$20-2_Girdiler!$H$20),INDEX(2_Girdiler!$B$21:$I$21,G2209)+(F2209-INDEX(2_Girdiler!$B$20:$I$20,G2209))*(INDEX(2_Girdiler!$B$21:$I$21,G2209+1)-INDEX(2_Girdiler!$B$21:$I$21,G2209))/(INDEX(2_Girdiler!$B$20:$I$20,G2209+1)-INDEX(2_Girdiler!$B$20:$I$20,G2209)))</f>
        <v>3.00659179910979</v>
      </c>
      <c r="I2209" s="16" t="n">
        <f aca="false">H2209/2_Girdiler!$B$17</f>
        <v>1.20456402207924</v>
      </c>
      <c r="J2209" s="16" t="n">
        <f aca="false">D2209+I2209</f>
        <v>14.2937887908009</v>
      </c>
    </row>
    <row r="2210" customFormat="false" ht="15" hidden="false" customHeight="false" outlineLevel="0" collapsed="false">
      <c r="A2210" s="0" t="n">
        <v>2198</v>
      </c>
      <c r="B2210" s="7" t="n">
        <v>0.940109</v>
      </c>
      <c r="C2210" s="7" t="n">
        <v>0.606191</v>
      </c>
      <c r="D2210" s="16" t="n">
        <f aca="false">LOGINV(B2210,$B$7,$C$7)</f>
        <v>32.2314020887483</v>
      </c>
      <c r="E2210" s="16" t="n">
        <f aca="false">LOGINV(C2210,$B$8,$C$8)</f>
        <v>129.947437344374</v>
      </c>
      <c r="F2210" s="16" t="n">
        <f aca="false">$B$5/100*E2210*2_Girdiler!$B$14*2_Girdiler!$B$15*2_Girdiler!$B$16</f>
        <v>3.26947752358445</v>
      </c>
      <c r="G2210" s="16" t="n">
        <f aca="false">MIN(MATCH(F2210,2_Girdiler!$B$20:$I$20,1),7)</f>
        <v>1</v>
      </c>
      <c r="H2210" s="16" t="n">
        <f aca="false">IF(F2210&gt;=40,2_Girdiler!$I$21+(F2210-40)*(2_Girdiler!$I$21-2_Girdiler!$H$21)/(2_Girdiler!$I$20-2_Girdiler!$H$20),INDEX(2_Girdiler!$B$21:$I$21,G2210)+(F2210-INDEX(2_Girdiler!$B$20:$I$20,G2210))*(INDEX(2_Girdiler!$B$21:$I$21,G2210+1)-INDEX(2_Girdiler!$B$21:$I$21,G2210))/(INDEX(2_Girdiler!$B$20:$I$20,G2210+1)-INDEX(2_Girdiler!$B$20:$I$20,G2210)))</f>
        <v>7.19285055188578</v>
      </c>
      <c r="I2210" s="16" t="n">
        <f aca="false">H2210/2_Girdiler!$B$17</f>
        <v>2.88175102239014</v>
      </c>
      <c r="J2210" s="16" t="n">
        <f aca="false">D2210+I2210</f>
        <v>35.1131531111384</v>
      </c>
    </row>
    <row r="2211" customFormat="false" ht="15" hidden="false" customHeight="false" outlineLevel="0" collapsed="false">
      <c r="A2211" s="0" t="n">
        <v>2199</v>
      </c>
      <c r="B2211" s="7" t="n">
        <v>0.89904</v>
      </c>
      <c r="C2211" s="7" t="n">
        <v>0.602855</v>
      </c>
      <c r="D2211" s="16" t="n">
        <f aca="false">LOGINV(B2211,$B$7,$C$7)</f>
        <v>27.5802079065053</v>
      </c>
      <c r="E2211" s="16" t="n">
        <f aca="false">LOGINV(C2211,$B$8,$C$8)</f>
        <v>129.222958884958</v>
      </c>
      <c r="F2211" s="16" t="n">
        <f aca="false">$B$5/100*E2211*2_Girdiler!$B$14*2_Girdiler!$B$15*2_Girdiler!$B$16</f>
        <v>3.25124964554555</v>
      </c>
      <c r="G2211" s="16" t="n">
        <f aca="false">MIN(MATCH(F2211,2_Girdiler!$B$20:$I$20,1),7)</f>
        <v>1</v>
      </c>
      <c r="H2211" s="16" t="n">
        <f aca="false">IF(F2211&gt;=40,2_Girdiler!$I$21+(F2211-40)*(2_Girdiler!$I$21-2_Girdiler!$H$21)/(2_Girdiler!$I$20-2_Girdiler!$H$20),INDEX(2_Girdiler!$B$21:$I$21,G2211)+(F2211-INDEX(2_Girdiler!$B$20:$I$20,G2211))*(INDEX(2_Girdiler!$B$21:$I$21,G2211+1)-INDEX(2_Girdiler!$B$21:$I$21,G2211))/(INDEX(2_Girdiler!$B$20:$I$20,G2211+1)-INDEX(2_Girdiler!$B$20:$I$20,G2211)))</f>
        <v>7.15274922020021</v>
      </c>
      <c r="I2211" s="16" t="n">
        <f aca="false">H2211/2_Girdiler!$B$17</f>
        <v>2.86568478373406</v>
      </c>
      <c r="J2211" s="16" t="n">
        <f aca="false">D2211+I2211</f>
        <v>30.4458926902393</v>
      </c>
    </row>
    <row r="2212" customFormat="false" ht="15" hidden="false" customHeight="false" outlineLevel="0" collapsed="false">
      <c r="A2212" s="0" t="n">
        <v>2200</v>
      </c>
      <c r="B2212" s="7" t="n">
        <v>0.142095</v>
      </c>
      <c r="C2212" s="7" t="n">
        <v>0.980937</v>
      </c>
      <c r="D2212" s="16" t="n">
        <f aca="false">LOGINV(B2212,$B$7,$C$7)</f>
        <v>7.45474020873739</v>
      </c>
      <c r="E2212" s="16" t="n">
        <f aca="false">LOGINV(C2212,$B$8,$C$8)</f>
        <v>416.410565816936</v>
      </c>
      <c r="F2212" s="16" t="n">
        <f aca="false">$B$5/100*E2212*2_Girdiler!$B$14*2_Girdiler!$B$15*2_Girdiler!$B$16</f>
        <v>10.4768898359541</v>
      </c>
      <c r="G2212" s="16" t="n">
        <f aca="false">MIN(MATCH(F2212,2_Girdiler!$B$20:$I$20,1),7)</f>
        <v>3</v>
      </c>
      <c r="H2212" s="16" t="n">
        <f aca="false">IF(F2212&gt;=40,2_Girdiler!$I$21+(F2212-40)*(2_Girdiler!$I$21-2_Girdiler!$H$21)/(2_Girdiler!$I$20-2_Girdiler!$H$20),INDEX(2_Girdiler!$B$21:$I$21,G2212)+(F2212-INDEX(2_Girdiler!$B$20:$I$20,G2212))*(INDEX(2_Girdiler!$B$21:$I$21,G2212+1)-INDEX(2_Girdiler!$B$21:$I$21,G2212))/(INDEX(2_Girdiler!$B$20:$I$20,G2212+1)-INDEX(2_Girdiler!$B$20:$I$20,G2212)))</f>
        <v>19.4292008523587</v>
      </c>
      <c r="I2212" s="16" t="n">
        <f aca="false">H2212/2_Girdiler!$B$17</f>
        <v>7.78413495687448</v>
      </c>
      <c r="J2212" s="16" t="n">
        <f aca="false">D2212+I2212</f>
        <v>15.2388751656119</v>
      </c>
    </row>
    <row r="2213" customFormat="false" ht="15" hidden="false" customHeight="false" outlineLevel="0" collapsed="false">
      <c r="A2213" s="0" t="n">
        <v>2201</v>
      </c>
      <c r="B2213" s="7" t="n">
        <v>0.747701</v>
      </c>
      <c r="C2213" s="7" t="n">
        <v>0.855021</v>
      </c>
      <c r="D2213" s="16" t="n">
        <f aca="false">LOGINV(B2213,$B$7,$C$7)</f>
        <v>19.6433285953321</v>
      </c>
      <c r="E2213" s="16" t="n">
        <f aca="false">LOGINV(C2213,$B$8,$C$8)</f>
        <v>216.222084462654</v>
      </c>
      <c r="F2213" s="16" t="n">
        <f aca="false">$B$5/100*E2213*2_Girdiler!$B$14*2_Girdiler!$B$15*2_Girdiler!$B$16</f>
        <v>5.44014764508039</v>
      </c>
      <c r="G2213" s="16" t="n">
        <f aca="false">MIN(MATCH(F2213,2_Girdiler!$B$20:$I$20,1),7)</f>
        <v>2</v>
      </c>
      <c r="H2213" s="16" t="n">
        <f aca="false">IF(F2213&gt;=40,2_Girdiler!$I$21+(F2213-40)*(2_Girdiler!$I$21-2_Girdiler!$H$21)/(2_Girdiler!$I$20-2_Girdiler!$H$20),INDEX(2_Girdiler!$B$21:$I$21,G2213)+(F2213-INDEX(2_Girdiler!$B$20:$I$20,G2213))*(INDEX(2_Girdiler!$B$21:$I$21,G2213+1)-INDEX(2_Girdiler!$B$21:$I$21,G2213))/(INDEX(2_Girdiler!$B$20:$I$20,G2213+1)-INDEX(2_Girdiler!$B$20:$I$20,G2213)))</f>
        <v>11.7042362321286</v>
      </c>
      <c r="I2213" s="16" t="n">
        <f aca="false">H2213/2_Girdiler!$B$17</f>
        <v>4.68919720838486</v>
      </c>
      <c r="J2213" s="16" t="n">
        <f aca="false">D2213+I2213</f>
        <v>24.332525803717</v>
      </c>
    </row>
    <row r="2214" customFormat="false" ht="15" hidden="false" customHeight="false" outlineLevel="0" collapsed="false">
      <c r="A2214" s="0" t="n">
        <v>2202</v>
      </c>
      <c r="B2214" s="7" t="n">
        <v>0.681024</v>
      </c>
      <c r="C2214" s="7" t="n">
        <v>0.022064</v>
      </c>
      <c r="D2214" s="16" t="n">
        <f aca="false">LOGINV(B2214,$B$7,$C$7)</f>
        <v>17.6034070885869</v>
      </c>
      <c r="E2214" s="16" t="n">
        <f aca="false">LOGINV(C2214,$B$8,$C$8)</f>
        <v>29.7824605690029</v>
      </c>
      <c r="F2214" s="16" t="n">
        <f aca="false">$B$5/100*E2214*2_Girdiler!$B$14*2_Girdiler!$B$15*2_Girdiler!$B$16</f>
        <v>0.749326707916113</v>
      </c>
      <c r="G2214" s="16" t="n">
        <f aca="false">MIN(MATCH(F2214,2_Girdiler!$B$20:$I$20,1),7)</f>
        <v>1</v>
      </c>
      <c r="H2214" s="16" t="n">
        <f aca="false">IF(F2214&gt;=40,2_Girdiler!$I$21+(F2214-40)*(2_Girdiler!$I$21-2_Girdiler!$H$21)/(2_Girdiler!$I$20-2_Girdiler!$H$20),INDEX(2_Girdiler!$B$21:$I$21,G2214)+(F2214-INDEX(2_Girdiler!$B$20:$I$20,G2214))*(INDEX(2_Girdiler!$B$21:$I$21,G2214+1)-INDEX(2_Girdiler!$B$21:$I$21,G2214))/(INDEX(2_Girdiler!$B$20:$I$20,G2214+1)-INDEX(2_Girdiler!$B$20:$I$20,G2214)))</f>
        <v>1.64851875741545</v>
      </c>
      <c r="I2214" s="16" t="n">
        <f aca="false">H2214/2_Girdiler!$B$17</f>
        <v>0.660464245759395</v>
      </c>
      <c r="J2214" s="16" t="n">
        <f aca="false">D2214+I2214</f>
        <v>18.2638713343463</v>
      </c>
    </row>
    <row r="2215" customFormat="false" ht="15" hidden="false" customHeight="false" outlineLevel="0" collapsed="false">
      <c r="A2215" s="0" t="n">
        <v>2203</v>
      </c>
      <c r="B2215" s="7" t="n">
        <v>0.955562</v>
      </c>
      <c r="C2215" s="7" t="n">
        <v>0.05614</v>
      </c>
      <c r="D2215" s="16" t="n">
        <f aca="false">LOGINV(B2215,$B$7,$C$7)</f>
        <v>34.9576141893627</v>
      </c>
      <c r="E2215" s="16" t="n">
        <f aca="false">LOGINV(C2215,$B$8,$C$8)</f>
        <v>39.1796318410788</v>
      </c>
      <c r="F2215" s="16" t="n">
        <f aca="false">$B$5/100*E2215*2_Girdiler!$B$14*2_Girdiler!$B$15*2_Girdiler!$B$16</f>
        <v>0.985759537121542</v>
      </c>
      <c r="G2215" s="16" t="n">
        <f aca="false">MIN(MATCH(F2215,2_Girdiler!$B$20:$I$20,1),7)</f>
        <v>1</v>
      </c>
      <c r="H2215" s="16" t="n">
        <f aca="false">IF(F2215&gt;=40,2_Girdiler!$I$21+(F2215-40)*(2_Girdiler!$I$21-2_Girdiler!$H$21)/(2_Girdiler!$I$20-2_Girdiler!$H$20),INDEX(2_Girdiler!$B$21:$I$21,G2215)+(F2215-INDEX(2_Girdiler!$B$20:$I$20,G2215))*(INDEX(2_Girdiler!$B$21:$I$21,G2215+1)-INDEX(2_Girdiler!$B$21:$I$21,G2215))/(INDEX(2_Girdiler!$B$20:$I$20,G2215+1)-INDEX(2_Girdiler!$B$20:$I$20,G2215)))</f>
        <v>2.16867098166739</v>
      </c>
      <c r="I2215" s="16" t="n">
        <f aca="false">H2215/2_Girdiler!$B$17</f>
        <v>0.868858566373154</v>
      </c>
      <c r="J2215" s="16" t="n">
        <f aca="false">D2215+I2215</f>
        <v>35.8264727557359</v>
      </c>
    </row>
    <row r="2216" customFormat="false" ht="15" hidden="false" customHeight="false" outlineLevel="0" collapsed="false">
      <c r="A2216" s="0" t="n">
        <v>2204</v>
      </c>
      <c r="B2216" s="7" t="n">
        <v>0.05747</v>
      </c>
      <c r="C2216" s="7" t="n">
        <v>0.36035</v>
      </c>
      <c r="D2216" s="16" t="n">
        <f aca="false">LOGINV(B2216,$B$7,$C$7)</f>
        <v>5.62448850568603</v>
      </c>
      <c r="E2216" s="16" t="n">
        <f aca="false">LOGINV(C2216,$B$8,$C$8)</f>
        <v>86.6994661571427</v>
      </c>
      <c r="F2216" s="16" t="n">
        <f aca="false">$B$5/100*E2216*2_Girdiler!$B$14*2_Girdiler!$B$15*2_Girdiler!$B$16</f>
        <v>2.18135856851371</v>
      </c>
      <c r="G2216" s="16" t="n">
        <f aca="false">MIN(MATCH(F2216,2_Girdiler!$B$20:$I$20,1),7)</f>
        <v>1</v>
      </c>
      <c r="H2216" s="16" t="n">
        <f aca="false">IF(F2216&gt;=40,2_Girdiler!$I$21+(F2216-40)*(2_Girdiler!$I$21-2_Girdiler!$H$21)/(2_Girdiler!$I$20-2_Girdiler!$H$20),INDEX(2_Girdiler!$B$21:$I$21,G2216)+(F2216-INDEX(2_Girdiler!$B$20:$I$20,G2216))*(INDEX(2_Girdiler!$B$21:$I$21,G2216+1)-INDEX(2_Girdiler!$B$21:$I$21,G2216))/(INDEX(2_Girdiler!$B$20:$I$20,G2216+1)-INDEX(2_Girdiler!$B$20:$I$20,G2216)))</f>
        <v>4.79898885073016</v>
      </c>
      <c r="I2216" s="16" t="n">
        <f aca="false">H2216/2_Girdiler!$B$17</f>
        <v>1.92267181519638</v>
      </c>
      <c r="J2216" s="16" t="n">
        <f aca="false">D2216+I2216</f>
        <v>7.54716032088241</v>
      </c>
    </row>
    <row r="2217" customFormat="false" ht="15" hidden="false" customHeight="false" outlineLevel="0" collapsed="false">
      <c r="A2217" s="0" t="n">
        <v>2205</v>
      </c>
      <c r="B2217" s="7" t="n">
        <v>0.341603</v>
      </c>
      <c r="C2217" s="7" t="n">
        <v>0.529144</v>
      </c>
      <c r="D2217" s="16" t="n">
        <f aca="false">LOGINV(B2217,$B$7,$C$7)</f>
        <v>10.7868674581067</v>
      </c>
      <c r="E2217" s="16" t="n">
        <f aca="false">LOGINV(C2217,$B$8,$C$8)</f>
        <v>114.483067464439</v>
      </c>
      <c r="F2217" s="16" t="n">
        <f aca="false">$B$5/100*E2217*2_Girdiler!$B$14*2_Girdiler!$B$15*2_Girdiler!$B$16</f>
        <v>2.88039397740528</v>
      </c>
      <c r="G2217" s="16" t="n">
        <f aca="false">MIN(MATCH(F2217,2_Girdiler!$B$20:$I$20,1),7)</f>
        <v>1</v>
      </c>
      <c r="H2217" s="16" t="n">
        <f aca="false">IF(F2217&gt;=40,2_Girdiler!$I$21+(F2217-40)*(2_Girdiler!$I$21-2_Girdiler!$H$21)/(2_Girdiler!$I$20-2_Girdiler!$H$20),INDEX(2_Girdiler!$B$21:$I$21,G2217)+(F2217-INDEX(2_Girdiler!$B$20:$I$20,G2217))*(INDEX(2_Girdiler!$B$21:$I$21,G2217+1)-INDEX(2_Girdiler!$B$21:$I$21,G2217))/(INDEX(2_Girdiler!$B$20:$I$20,G2217+1)-INDEX(2_Girdiler!$B$20:$I$20,G2217)))</f>
        <v>6.33686675029161</v>
      </c>
      <c r="I2217" s="16" t="n">
        <f aca="false">H2217/2_Girdiler!$B$17</f>
        <v>2.53880879418734</v>
      </c>
      <c r="J2217" s="16" t="n">
        <f aca="false">D2217+I2217</f>
        <v>13.325676252294</v>
      </c>
    </row>
    <row r="2218" customFormat="false" ht="15" hidden="false" customHeight="false" outlineLevel="0" collapsed="false">
      <c r="A2218" s="0" t="n">
        <v>2206</v>
      </c>
      <c r="B2218" s="7" t="n">
        <v>0.611581</v>
      </c>
      <c r="C2218" s="7" t="n">
        <v>0.822807</v>
      </c>
      <c r="D2218" s="16" t="n">
        <f aca="false">LOGINV(B2218,$B$7,$C$7)</f>
        <v>15.8598474455425</v>
      </c>
      <c r="E2218" s="16" t="n">
        <f aca="false">LOGINV(C2218,$B$8,$C$8)</f>
        <v>198.549129724838</v>
      </c>
      <c r="F2218" s="16" t="n">
        <f aca="false">$B$5/100*E2218*2_Girdiler!$B$14*2_Girdiler!$B$15*2_Girdiler!$B$16</f>
        <v>4.99549610387693</v>
      </c>
      <c r="G2218" s="16" t="n">
        <f aca="false">MIN(MATCH(F2218,2_Girdiler!$B$20:$I$20,1),7)</f>
        <v>1</v>
      </c>
      <c r="H2218" s="16" t="n">
        <f aca="false">IF(F2218&gt;=40,2_Girdiler!$I$21+(F2218-40)*(2_Girdiler!$I$21-2_Girdiler!$H$21)/(2_Girdiler!$I$20-2_Girdiler!$H$20),INDEX(2_Girdiler!$B$21:$I$21,G2218)+(F2218-INDEX(2_Girdiler!$B$20:$I$20,G2218))*(INDEX(2_Girdiler!$B$21:$I$21,G2218+1)-INDEX(2_Girdiler!$B$21:$I$21,G2218))/(INDEX(2_Girdiler!$B$20:$I$20,G2218+1)-INDEX(2_Girdiler!$B$20:$I$20,G2218)))</f>
        <v>10.9900914285292</v>
      </c>
      <c r="I2218" s="16" t="n">
        <f aca="false">H2218/2_Girdiler!$B$17</f>
        <v>4.4030815018146</v>
      </c>
      <c r="J2218" s="16" t="n">
        <f aca="false">D2218+I2218</f>
        <v>20.2629289473571</v>
      </c>
    </row>
    <row r="2219" customFormat="false" ht="15" hidden="false" customHeight="false" outlineLevel="0" collapsed="false">
      <c r="A2219" s="0" t="n">
        <v>2207</v>
      </c>
      <c r="B2219" s="7" t="n">
        <v>0.983256</v>
      </c>
      <c r="C2219" s="7" t="n">
        <v>0.785977</v>
      </c>
      <c r="D2219" s="16" t="n">
        <f aca="false">LOGINV(B2219,$B$7,$C$7)</f>
        <v>44.2977803968487</v>
      </c>
      <c r="E2219" s="16" t="n">
        <f aca="false">LOGINV(C2219,$B$8,$C$8)</f>
        <v>182.146900374921</v>
      </c>
      <c r="F2219" s="16" t="n">
        <f aca="false">$B$5/100*E2219*2_Girdiler!$B$14*2_Girdiler!$B$15*2_Girdiler!$B$16</f>
        <v>4.58281601343301</v>
      </c>
      <c r="G2219" s="16" t="n">
        <f aca="false">MIN(MATCH(F2219,2_Girdiler!$B$20:$I$20,1),7)</f>
        <v>1</v>
      </c>
      <c r="H2219" s="16" t="n">
        <f aca="false">IF(F2219&gt;=40,2_Girdiler!$I$21+(F2219-40)*(2_Girdiler!$I$21-2_Girdiler!$H$21)/(2_Girdiler!$I$20-2_Girdiler!$H$20),INDEX(2_Girdiler!$B$21:$I$21,G2219)+(F2219-INDEX(2_Girdiler!$B$20:$I$20,G2219))*(INDEX(2_Girdiler!$B$21:$I$21,G2219+1)-INDEX(2_Girdiler!$B$21:$I$21,G2219))/(INDEX(2_Girdiler!$B$20:$I$20,G2219+1)-INDEX(2_Girdiler!$B$20:$I$20,G2219)))</f>
        <v>10.0821952295526</v>
      </c>
      <c r="I2219" s="16" t="n">
        <f aca="false">H2219/2_Girdiler!$B$17</f>
        <v>4.03934103748102</v>
      </c>
      <c r="J2219" s="16" t="n">
        <f aca="false">D2219+I2219</f>
        <v>48.3371214343297</v>
      </c>
    </row>
    <row r="2220" customFormat="false" ht="15" hidden="false" customHeight="false" outlineLevel="0" collapsed="false">
      <c r="A2220" s="0" t="n">
        <v>2208</v>
      </c>
      <c r="B2220" s="7" t="n">
        <v>0.918636</v>
      </c>
      <c r="C2220" s="7" t="n">
        <v>0.952689</v>
      </c>
      <c r="D2220" s="16" t="n">
        <f aca="false">LOGINV(B2220,$B$7,$C$7)</f>
        <v>29.485700094934</v>
      </c>
      <c r="E2220" s="16" t="n">
        <f aca="false">LOGINV(C2220,$B$8,$C$8)</f>
        <v>321.239015401178</v>
      </c>
      <c r="F2220" s="16" t="n">
        <f aca="false">$B$5/100*E2220*2_Girdiler!$B$14*2_Girdiler!$B$15*2_Girdiler!$B$16</f>
        <v>8.08237362749364</v>
      </c>
      <c r="G2220" s="16" t="n">
        <f aca="false">MIN(MATCH(F2220,2_Girdiler!$B$20:$I$20,1),7)</f>
        <v>2</v>
      </c>
      <c r="H2220" s="16" t="n">
        <f aca="false">IF(F2220&gt;=40,2_Girdiler!$I$21+(F2220-40)*(2_Girdiler!$I$21-2_Girdiler!$H$21)/(2_Girdiler!$I$20-2_Girdiler!$H$20),INDEX(2_Girdiler!$B$21:$I$21,G2220)+(F2220-INDEX(2_Girdiler!$B$20:$I$20,G2220))*(INDEX(2_Girdiler!$B$21:$I$21,G2220+1)-INDEX(2_Girdiler!$B$21:$I$21,G2220))/(INDEX(2_Girdiler!$B$20:$I$20,G2220+1)-INDEX(2_Girdiler!$B$20:$I$20,G2220)))</f>
        <v>15.9317978039898</v>
      </c>
      <c r="I2220" s="16" t="n">
        <f aca="false">H2220/2_Girdiler!$B$17</f>
        <v>6.38293181249592</v>
      </c>
      <c r="J2220" s="16" t="n">
        <f aca="false">D2220+I2220</f>
        <v>35.8686319074299</v>
      </c>
    </row>
    <row r="2221" customFormat="false" ht="15" hidden="false" customHeight="false" outlineLevel="0" collapsed="false">
      <c r="A2221" s="0" t="n">
        <v>2209</v>
      </c>
      <c r="B2221" s="7" t="n">
        <v>0.630004</v>
      </c>
      <c r="C2221" s="7" t="n">
        <v>0.291932</v>
      </c>
      <c r="D2221" s="16" t="n">
        <f aca="false">LOGINV(B2221,$B$7,$C$7)</f>
        <v>16.2937396006781</v>
      </c>
      <c r="E2221" s="16" t="n">
        <f aca="false">LOGINV(C2221,$B$8,$C$8)</f>
        <v>76.6812231092542</v>
      </c>
      <c r="F2221" s="16" t="n">
        <f aca="false">$B$5/100*E2221*2_Girdiler!$B$14*2_Girdiler!$B$15*2_Girdiler!$B$16</f>
        <v>1.92929957342883</v>
      </c>
      <c r="G2221" s="16" t="n">
        <f aca="false">MIN(MATCH(F2221,2_Girdiler!$B$20:$I$20,1),7)</f>
        <v>1</v>
      </c>
      <c r="H2221" s="16" t="n">
        <f aca="false">IF(F2221&gt;=40,2_Girdiler!$I$21+(F2221-40)*(2_Girdiler!$I$21-2_Girdiler!$H$21)/(2_Girdiler!$I$20-2_Girdiler!$H$20),INDEX(2_Girdiler!$B$21:$I$21,G2221)+(F2221-INDEX(2_Girdiler!$B$20:$I$20,G2221))*(INDEX(2_Girdiler!$B$21:$I$21,G2221+1)-INDEX(2_Girdiler!$B$21:$I$21,G2221))/(INDEX(2_Girdiler!$B$20:$I$20,G2221+1)-INDEX(2_Girdiler!$B$20:$I$20,G2221)))</f>
        <v>4.24445906154344</v>
      </c>
      <c r="I2221" s="16" t="n">
        <f aca="false">H2221/2_Girdiler!$B$17</f>
        <v>1.70050443170811</v>
      </c>
      <c r="J2221" s="16" t="n">
        <f aca="false">D2221+I2221</f>
        <v>17.9942440323863</v>
      </c>
    </row>
    <row r="2222" customFormat="false" ht="15" hidden="false" customHeight="false" outlineLevel="0" collapsed="false">
      <c r="A2222" s="0" t="n">
        <v>2210</v>
      </c>
      <c r="B2222" s="7" t="n">
        <v>0.160712</v>
      </c>
      <c r="C2222" s="7" t="n">
        <v>0.076839</v>
      </c>
      <c r="D2222" s="16" t="n">
        <f aca="false">LOGINV(B2222,$B$7,$C$7)</f>
        <v>7.79215861209499</v>
      </c>
      <c r="E2222" s="16" t="n">
        <f aca="false">LOGINV(C2222,$B$8,$C$8)</f>
        <v>43.4808345943617</v>
      </c>
      <c r="F2222" s="16" t="n">
        <f aca="false">$B$5/100*E2222*2_Girdiler!$B$14*2_Girdiler!$B$15*2_Girdiler!$B$16</f>
        <v>1.09397779839414</v>
      </c>
      <c r="G2222" s="16" t="n">
        <f aca="false">MIN(MATCH(F2222,2_Girdiler!$B$20:$I$20,1),7)</f>
        <v>1</v>
      </c>
      <c r="H2222" s="16" t="n">
        <f aca="false">IF(F2222&gt;=40,2_Girdiler!$I$21+(F2222-40)*(2_Girdiler!$I$21-2_Girdiler!$H$21)/(2_Girdiler!$I$20-2_Girdiler!$H$20),INDEX(2_Girdiler!$B$21:$I$21,G2222)+(F2222-INDEX(2_Girdiler!$B$20:$I$20,G2222))*(INDEX(2_Girdiler!$B$21:$I$21,G2222+1)-INDEX(2_Girdiler!$B$21:$I$21,G2222))/(INDEX(2_Girdiler!$B$20:$I$20,G2222+1)-INDEX(2_Girdiler!$B$20:$I$20,G2222)))</f>
        <v>2.40675115646711</v>
      </c>
      <c r="I2222" s="16" t="n">
        <f aca="false">H2222/2_Girdiler!$B$17</f>
        <v>0.964243251789707</v>
      </c>
      <c r="J2222" s="16" t="n">
        <f aca="false">D2222+I2222</f>
        <v>8.7564018638847</v>
      </c>
    </row>
    <row r="2223" customFormat="false" ht="15" hidden="false" customHeight="false" outlineLevel="0" collapsed="false">
      <c r="A2223" s="0" t="n">
        <v>2211</v>
      </c>
      <c r="B2223" s="7" t="n">
        <v>0.649371</v>
      </c>
      <c r="C2223" s="7" t="n">
        <v>0.922737</v>
      </c>
      <c r="D2223" s="16" t="n">
        <f aca="false">LOGINV(B2223,$B$7,$C$7)</f>
        <v>16.7706674927679</v>
      </c>
      <c r="E2223" s="16" t="n">
        <f aca="false">LOGINV(C2223,$B$8,$C$8)</f>
        <v>273.757795516233</v>
      </c>
      <c r="F2223" s="16" t="n">
        <f aca="false">$B$5/100*E2223*2_Girdiler!$B$14*2_Girdiler!$B$15*2_Girdiler!$B$16</f>
        <v>6.88774613518842</v>
      </c>
      <c r="G2223" s="16" t="n">
        <f aca="false">MIN(MATCH(F2223,2_Girdiler!$B$20:$I$20,1),7)</f>
        <v>2</v>
      </c>
      <c r="H2223" s="16" t="n">
        <f aca="false">IF(F2223&gt;=40,2_Girdiler!$I$21+(F2223-40)*(2_Girdiler!$I$21-2_Girdiler!$H$21)/(2_Girdiler!$I$20-2_Girdiler!$H$20),INDEX(2_Girdiler!$B$21:$I$21,G2223)+(F2223-INDEX(2_Girdiler!$B$20:$I$20,G2223))*(INDEX(2_Girdiler!$B$21:$I$21,G2223+1)-INDEX(2_Girdiler!$B$21:$I$21,G2223))/(INDEX(2_Girdiler!$B$20:$I$20,G2223+1)-INDEX(2_Girdiler!$B$20:$I$20,G2223)))</f>
        <v>14.0203938163015</v>
      </c>
      <c r="I2223" s="16" t="n">
        <f aca="false">H2223/2_Girdiler!$B$17</f>
        <v>5.61714495845412</v>
      </c>
      <c r="J2223" s="16" t="n">
        <f aca="false">D2223+I2223</f>
        <v>22.387812451222</v>
      </c>
    </row>
    <row r="2224" customFormat="false" ht="15" hidden="false" customHeight="false" outlineLevel="0" collapsed="false">
      <c r="A2224" s="0" t="n">
        <v>2212</v>
      </c>
      <c r="B2224" s="7" t="n">
        <v>0.707184</v>
      </c>
      <c r="C2224" s="7" t="n">
        <v>0.579837</v>
      </c>
      <c r="D2224" s="16" t="n">
        <f aca="false">LOGINV(B2224,$B$7,$C$7)</f>
        <v>18.3509526452722</v>
      </c>
      <c r="E2224" s="16" t="n">
        <f aca="false">LOGINV(C2224,$B$8,$C$8)</f>
        <v>124.372633077362</v>
      </c>
      <c r="F2224" s="16" t="n">
        <f aca="false">$B$5/100*E2224*2_Girdiler!$B$14*2_Girdiler!$B$15*2_Girdiler!$B$16</f>
        <v>3.12921544822643</v>
      </c>
      <c r="G2224" s="16" t="n">
        <f aca="false">MIN(MATCH(F2224,2_Girdiler!$B$20:$I$20,1),7)</f>
        <v>1</v>
      </c>
      <c r="H2224" s="16" t="n">
        <f aca="false">IF(F2224&gt;=40,2_Girdiler!$I$21+(F2224-40)*(2_Girdiler!$I$21-2_Girdiler!$H$21)/(2_Girdiler!$I$20-2_Girdiler!$H$20),INDEX(2_Girdiler!$B$21:$I$21,G2224)+(F2224-INDEX(2_Girdiler!$B$20:$I$20,G2224))*(INDEX(2_Girdiler!$B$21:$I$21,G2224+1)-INDEX(2_Girdiler!$B$21:$I$21,G2224))/(INDEX(2_Girdiler!$B$20:$I$20,G2224+1)-INDEX(2_Girdiler!$B$20:$I$20,G2224)))</f>
        <v>6.88427398609815</v>
      </c>
      <c r="I2224" s="16" t="n">
        <f aca="false">H2224/2_Girdiler!$B$17</f>
        <v>2.75812259058419</v>
      </c>
      <c r="J2224" s="16" t="n">
        <f aca="false">D2224+I2224</f>
        <v>21.1090752358564</v>
      </c>
    </row>
    <row r="2225" customFormat="false" ht="15" hidden="false" customHeight="false" outlineLevel="0" collapsed="false">
      <c r="A2225" s="0" t="n">
        <v>2213</v>
      </c>
      <c r="B2225" s="7" t="n">
        <v>0.894582</v>
      </c>
      <c r="C2225" s="7" t="n">
        <v>0.670658</v>
      </c>
      <c r="D2225" s="16" t="n">
        <f aca="false">LOGINV(B2225,$B$7,$C$7)</f>
        <v>27.2011126270675</v>
      </c>
      <c r="E2225" s="16" t="n">
        <f aca="false">LOGINV(C2225,$B$8,$C$8)</f>
        <v>145.236917944244</v>
      </c>
      <c r="F2225" s="16" t="n">
        <f aca="false">$B$5/100*E2225*2_Girdiler!$B$14*2_Girdiler!$B$15*2_Girdiler!$B$16</f>
        <v>3.65416085547718</v>
      </c>
      <c r="G2225" s="16" t="n">
        <f aca="false">MIN(MATCH(F2225,2_Girdiler!$B$20:$I$20,1),7)</f>
        <v>1</v>
      </c>
      <c r="H2225" s="16" t="n">
        <f aca="false">IF(F2225&gt;=40,2_Girdiler!$I$21+(F2225-40)*(2_Girdiler!$I$21-2_Girdiler!$H$21)/(2_Girdiler!$I$20-2_Girdiler!$H$20),INDEX(2_Girdiler!$B$21:$I$21,G2225)+(F2225-INDEX(2_Girdiler!$B$20:$I$20,G2225))*(INDEX(2_Girdiler!$B$21:$I$21,G2225+1)-INDEX(2_Girdiler!$B$21:$I$21,G2225))/(INDEX(2_Girdiler!$B$20:$I$20,G2225+1)-INDEX(2_Girdiler!$B$20:$I$20,G2225)))</f>
        <v>8.03915388204981</v>
      </c>
      <c r="I2225" s="16" t="n">
        <f aca="false">H2225/2_Girdiler!$B$17</f>
        <v>3.22081485659047</v>
      </c>
      <c r="J2225" s="16" t="n">
        <f aca="false">D2225+I2225</f>
        <v>30.421927483658</v>
      </c>
    </row>
    <row r="2226" customFormat="false" ht="15" hidden="false" customHeight="false" outlineLevel="0" collapsed="false">
      <c r="A2226" s="0" t="n">
        <v>2214</v>
      </c>
      <c r="B2226" s="7" t="n">
        <v>0.478902</v>
      </c>
      <c r="C2226" s="7" t="n">
        <v>0.825324</v>
      </c>
      <c r="D2226" s="16" t="n">
        <f aca="false">LOGINV(B2226,$B$7,$C$7)</f>
        <v>13.1485072377719</v>
      </c>
      <c r="E2226" s="16" t="n">
        <f aca="false">LOGINV(C2226,$B$8,$C$8)</f>
        <v>199.800280122406</v>
      </c>
      <c r="F2226" s="16" t="n">
        <f aca="false">$B$5/100*E2226*2_Girdiler!$B$14*2_Girdiler!$B$15*2_Girdiler!$B$16</f>
        <v>5.02697504787974</v>
      </c>
      <c r="G2226" s="16" t="n">
        <f aca="false">MIN(MATCH(F2226,2_Girdiler!$B$20:$I$20,1),7)</f>
        <v>2</v>
      </c>
      <c r="H2226" s="16" t="n">
        <f aca="false">IF(F2226&gt;=40,2_Girdiler!$I$21+(F2226-40)*(2_Girdiler!$I$21-2_Girdiler!$H$21)/(2_Girdiler!$I$20-2_Girdiler!$H$20),INDEX(2_Girdiler!$B$21:$I$21,G2226)+(F2226-INDEX(2_Girdiler!$B$20:$I$20,G2226))*(INDEX(2_Girdiler!$B$21:$I$21,G2226+1)-INDEX(2_Girdiler!$B$21:$I$21,G2226))/(INDEX(2_Girdiler!$B$20:$I$20,G2226+1)-INDEX(2_Girdiler!$B$20:$I$20,G2226)))</f>
        <v>11.0431600766076</v>
      </c>
      <c r="I2226" s="16" t="n">
        <f aca="false">H2226/2_Girdiler!$B$17</f>
        <v>4.42434297941009</v>
      </c>
      <c r="J2226" s="16" t="n">
        <f aca="false">D2226+I2226</f>
        <v>17.572850217182</v>
      </c>
    </row>
    <row r="2227" customFormat="false" ht="15" hidden="false" customHeight="false" outlineLevel="0" collapsed="false">
      <c r="A2227" s="0" t="n">
        <v>2215</v>
      </c>
      <c r="B2227" s="7" t="n">
        <v>0.774518</v>
      </c>
      <c r="C2227" s="7" t="n">
        <v>0.92785</v>
      </c>
      <c r="D2227" s="16" t="n">
        <f aca="false">LOGINV(B2227,$B$7,$C$7)</f>
        <v>20.6140536954923</v>
      </c>
      <c r="E2227" s="16" t="n">
        <f aca="false">LOGINV(C2227,$B$8,$C$8)</f>
        <v>280.23702067229</v>
      </c>
      <c r="F2227" s="16" t="n">
        <f aca="false">$B$5/100*E2227*2_Girdiler!$B$14*2_Girdiler!$B$15*2_Girdiler!$B$16</f>
        <v>7.05076344011482</v>
      </c>
      <c r="G2227" s="16" t="n">
        <f aca="false">MIN(MATCH(F2227,2_Girdiler!$B$20:$I$20,1),7)</f>
        <v>2</v>
      </c>
      <c r="H2227" s="16" t="n">
        <f aca="false">IF(F2227&gt;=40,2_Girdiler!$I$21+(F2227-40)*(2_Girdiler!$I$21-2_Girdiler!$H$21)/(2_Girdiler!$I$20-2_Girdiler!$H$20),INDEX(2_Girdiler!$B$21:$I$21,G2227)+(F2227-INDEX(2_Girdiler!$B$20:$I$20,G2227))*(INDEX(2_Girdiler!$B$21:$I$21,G2227+1)-INDEX(2_Girdiler!$B$21:$I$21,G2227))/(INDEX(2_Girdiler!$B$20:$I$20,G2227+1)-INDEX(2_Girdiler!$B$20:$I$20,G2227)))</f>
        <v>14.2812215041837</v>
      </c>
      <c r="I2227" s="16" t="n">
        <f aca="false">H2227/2_Girdiler!$B$17</f>
        <v>5.72164323084283</v>
      </c>
      <c r="J2227" s="16" t="n">
        <f aca="false">D2227+I2227</f>
        <v>26.3356969263351</v>
      </c>
    </row>
    <row r="2228" customFormat="false" ht="15" hidden="false" customHeight="false" outlineLevel="0" collapsed="false">
      <c r="A2228" s="0" t="n">
        <v>2216</v>
      </c>
      <c r="B2228" s="7" t="n">
        <v>0.808698</v>
      </c>
      <c r="C2228" s="7" t="n">
        <v>0.324249</v>
      </c>
      <c r="D2228" s="16" t="n">
        <f aca="false">LOGINV(B2228,$B$7,$C$7)</f>
        <v>22.0314420660697</v>
      </c>
      <c r="E2228" s="16" t="n">
        <f aca="false">LOGINV(C2228,$B$8,$C$8)</f>
        <v>81.3676729232753</v>
      </c>
      <c r="F2228" s="16" t="n">
        <f aca="false">$B$5/100*E2228*2_Girdiler!$B$14*2_Girdiler!$B$15*2_Girdiler!$B$16</f>
        <v>2.04721065074961</v>
      </c>
      <c r="G2228" s="16" t="n">
        <f aca="false">MIN(MATCH(F2228,2_Girdiler!$B$20:$I$20,1),7)</f>
        <v>1</v>
      </c>
      <c r="H2228" s="16" t="n">
        <f aca="false">IF(F2228&gt;=40,2_Girdiler!$I$21+(F2228-40)*(2_Girdiler!$I$21-2_Girdiler!$H$21)/(2_Girdiler!$I$20-2_Girdiler!$H$20),INDEX(2_Girdiler!$B$21:$I$21,G2228)+(F2228-INDEX(2_Girdiler!$B$20:$I$20,G2228))*(INDEX(2_Girdiler!$B$21:$I$21,G2228+1)-INDEX(2_Girdiler!$B$21:$I$21,G2228))/(INDEX(2_Girdiler!$B$20:$I$20,G2228+1)-INDEX(2_Girdiler!$B$20:$I$20,G2228)))</f>
        <v>4.50386343164913</v>
      </c>
      <c r="I2228" s="16" t="n">
        <f aca="false">H2228/2_Girdiler!$B$17</f>
        <v>1.80443246460302</v>
      </c>
      <c r="J2228" s="16" t="n">
        <f aca="false">D2228+I2228</f>
        <v>23.8358745306727</v>
      </c>
    </row>
    <row r="2229" customFormat="false" ht="15" hidden="false" customHeight="false" outlineLevel="0" collapsed="false">
      <c r="A2229" s="0" t="n">
        <v>2217</v>
      </c>
      <c r="B2229" s="7" t="n">
        <v>0.944127</v>
      </c>
      <c r="C2229" s="7" t="n">
        <v>0.500238</v>
      </c>
      <c r="D2229" s="16" t="n">
        <f aca="false">LOGINV(B2229,$B$7,$C$7)</f>
        <v>32.8609712664547</v>
      </c>
      <c r="E2229" s="16" t="n">
        <f aca="false">LOGINV(C2229,$B$8,$C$8)</f>
        <v>109.24730612845</v>
      </c>
      <c r="F2229" s="16" t="n">
        <f aca="false">$B$5/100*E2229*2_Girdiler!$B$14*2_Girdiler!$B$15*2_Girdiler!$B$16</f>
        <v>2.7486622221918</v>
      </c>
      <c r="G2229" s="16" t="n">
        <f aca="false">MIN(MATCH(F2229,2_Girdiler!$B$20:$I$20,1),7)</f>
        <v>1</v>
      </c>
      <c r="H2229" s="16" t="n">
        <f aca="false">IF(F2229&gt;=40,2_Girdiler!$I$21+(F2229-40)*(2_Girdiler!$I$21-2_Girdiler!$H$21)/(2_Girdiler!$I$20-2_Girdiler!$H$20),INDEX(2_Girdiler!$B$21:$I$21,G2229)+(F2229-INDEX(2_Girdiler!$B$20:$I$20,G2229))*(INDEX(2_Girdiler!$B$21:$I$21,G2229+1)-INDEX(2_Girdiler!$B$21:$I$21,G2229))/(INDEX(2_Girdiler!$B$20:$I$20,G2229+1)-INDEX(2_Girdiler!$B$20:$I$20,G2229)))</f>
        <v>6.04705688882196</v>
      </c>
      <c r="I2229" s="16" t="n">
        <f aca="false">H2229/2_Girdiler!$B$17</f>
        <v>2.42269907404726</v>
      </c>
      <c r="J2229" s="16" t="n">
        <f aca="false">D2229+I2229</f>
        <v>35.283670340502</v>
      </c>
    </row>
    <row r="2230" customFormat="false" ht="15" hidden="false" customHeight="false" outlineLevel="0" collapsed="false">
      <c r="A2230" s="0" t="n">
        <v>2218</v>
      </c>
      <c r="B2230" s="7" t="n">
        <v>0.03022</v>
      </c>
      <c r="C2230" s="7" t="n">
        <v>0.710772</v>
      </c>
      <c r="D2230" s="16" t="n">
        <f aca="false">LOGINV(B2230,$B$7,$C$7)</f>
        <v>4.75521746660071</v>
      </c>
      <c r="E2230" s="16" t="n">
        <f aca="false">LOGINV(C2230,$B$8,$C$8)</f>
        <v>156.318504562669</v>
      </c>
      <c r="F2230" s="16" t="n">
        <f aca="false">$B$5/100*E2230*2_Girdiler!$B$14*2_Girdiler!$B$15*2_Girdiler!$B$16</f>
        <v>3.93297357479674</v>
      </c>
      <c r="G2230" s="16" t="n">
        <f aca="false">MIN(MATCH(F2230,2_Girdiler!$B$20:$I$20,1),7)</f>
        <v>1</v>
      </c>
      <c r="H2230" s="16" t="n">
        <f aca="false">IF(F2230&gt;=40,2_Girdiler!$I$21+(F2230-40)*(2_Girdiler!$I$21-2_Girdiler!$H$21)/(2_Girdiler!$I$20-2_Girdiler!$H$20),INDEX(2_Girdiler!$B$21:$I$21,G2230)+(F2230-INDEX(2_Girdiler!$B$20:$I$20,G2230))*(INDEX(2_Girdiler!$B$21:$I$21,G2230+1)-INDEX(2_Girdiler!$B$21:$I$21,G2230))/(INDEX(2_Girdiler!$B$20:$I$20,G2230+1)-INDEX(2_Girdiler!$B$20:$I$20,G2230)))</f>
        <v>8.65254186455283</v>
      </c>
      <c r="I2230" s="16" t="n">
        <f aca="false">H2230/2_Girdiler!$B$17</f>
        <v>3.46656324701636</v>
      </c>
      <c r="J2230" s="16" t="n">
        <f aca="false">D2230+I2230</f>
        <v>8.22178071361707</v>
      </c>
    </row>
    <row r="2231" customFormat="false" ht="15" hidden="false" customHeight="false" outlineLevel="0" collapsed="false">
      <c r="A2231" s="0" t="n">
        <v>2219</v>
      </c>
      <c r="B2231" s="7" t="n">
        <v>0.448465</v>
      </c>
      <c r="C2231" s="7" t="n">
        <v>0.498561</v>
      </c>
      <c r="D2231" s="16" t="n">
        <f aca="false">LOGINV(B2231,$B$7,$C$7)</f>
        <v>12.5987063620824</v>
      </c>
      <c r="E2231" s="16" t="n">
        <f aca="false">LOGINV(C2231,$B$8,$C$8)</f>
        <v>108.951272057183</v>
      </c>
      <c r="F2231" s="16" t="n">
        <f aca="false">$B$5/100*E2231*2_Girdiler!$B$14*2_Girdiler!$B$15*2_Girdiler!$B$16</f>
        <v>2.74121400495873</v>
      </c>
      <c r="G2231" s="16" t="n">
        <f aca="false">MIN(MATCH(F2231,2_Girdiler!$B$20:$I$20,1),7)</f>
        <v>1</v>
      </c>
      <c r="H2231" s="16" t="n">
        <f aca="false">IF(F2231&gt;=40,2_Girdiler!$I$21+(F2231-40)*(2_Girdiler!$I$21-2_Girdiler!$H$21)/(2_Girdiler!$I$20-2_Girdiler!$H$20),INDEX(2_Girdiler!$B$21:$I$21,G2231)+(F2231-INDEX(2_Girdiler!$B$20:$I$20,G2231))*(INDEX(2_Girdiler!$B$21:$I$21,G2231+1)-INDEX(2_Girdiler!$B$21:$I$21,G2231))/(INDEX(2_Girdiler!$B$20:$I$20,G2231+1)-INDEX(2_Girdiler!$B$20:$I$20,G2231)))</f>
        <v>6.03067081090921</v>
      </c>
      <c r="I2231" s="16" t="n">
        <f aca="false">H2231/2_Girdiler!$B$17</f>
        <v>2.41613413898606</v>
      </c>
      <c r="J2231" s="16" t="n">
        <f aca="false">D2231+I2231</f>
        <v>15.0148405010684</v>
      </c>
    </row>
    <row r="2232" customFormat="false" ht="15" hidden="false" customHeight="false" outlineLevel="0" collapsed="false">
      <c r="A2232" s="0" t="n">
        <v>2220</v>
      </c>
      <c r="B2232" s="7" t="n">
        <v>0.78803</v>
      </c>
      <c r="C2232" s="7" t="n">
        <v>0.573302</v>
      </c>
      <c r="D2232" s="16" t="n">
        <f aca="false">LOGINV(B2232,$B$7,$C$7)</f>
        <v>21.1470312354218</v>
      </c>
      <c r="E2232" s="16" t="n">
        <f aca="false">LOGINV(C2232,$B$8,$C$8)</f>
        <v>123.039959497261</v>
      </c>
      <c r="F2232" s="16" t="n">
        <f aca="false">$B$5/100*E2232*2_Girdiler!$B$14*2_Girdiler!$B$15*2_Girdiler!$B$16</f>
        <v>3.09568538095109</v>
      </c>
      <c r="G2232" s="16" t="n">
        <f aca="false">MIN(MATCH(F2232,2_Girdiler!$B$20:$I$20,1),7)</f>
        <v>1</v>
      </c>
      <c r="H2232" s="16" t="n">
        <f aca="false">IF(F2232&gt;=40,2_Girdiler!$I$21+(F2232-40)*(2_Girdiler!$I$21-2_Girdiler!$H$21)/(2_Girdiler!$I$20-2_Girdiler!$H$20),INDEX(2_Girdiler!$B$21:$I$21,G2232)+(F2232-INDEX(2_Girdiler!$B$20:$I$20,G2232))*(INDEX(2_Girdiler!$B$21:$I$21,G2232+1)-INDEX(2_Girdiler!$B$21:$I$21,G2232))/(INDEX(2_Girdiler!$B$20:$I$20,G2232+1)-INDEX(2_Girdiler!$B$20:$I$20,G2232)))</f>
        <v>6.8105078380924</v>
      </c>
      <c r="I2232" s="16" t="n">
        <f aca="false">H2232/2_Girdiler!$B$17</f>
        <v>2.72856884538958</v>
      </c>
      <c r="J2232" s="16" t="n">
        <f aca="false">D2232+I2232</f>
        <v>23.8756000808114</v>
      </c>
    </row>
    <row r="2233" customFormat="false" ht="15" hidden="false" customHeight="false" outlineLevel="0" collapsed="false">
      <c r="A2233" s="0" t="n">
        <v>2221</v>
      </c>
      <c r="B2233" s="7" t="n">
        <v>0.371447</v>
      </c>
      <c r="C2233" s="7" t="n">
        <v>0.186109</v>
      </c>
      <c r="D2233" s="16" t="n">
        <f aca="false">LOGINV(B2233,$B$7,$C$7)</f>
        <v>11.2791938799165</v>
      </c>
      <c r="E2233" s="16" t="n">
        <f aca="false">LOGINV(C2233,$B$8,$C$8)</f>
        <v>61.3891064166233</v>
      </c>
      <c r="F2233" s="16" t="n">
        <f aca="false">$B$5/100*E2233*2_Girdiler!$B$14*2_Girdiler!$B$15*2_Girdiler!$B$16</f>
        <v>1.54454991744224</v>
      </c>
      <c r="G2233" s="16" t="n">
        <f aca="false">MIN(MATCH(F2233,2_Girdiler!$B$20:$I$20,1),7)</f>
        <v>1</v>
      </c>
      <c r="H2233" s="16" t="n">
        <f aca="false">IF(F2233&gt;=40,2_Girdiler!$I$21+(F2233-40)*(2_Girdiler!$I$21-2_Girdiler!$H$21)/(2_Girdiler!$I$20-2_Girdiler!$H$20),INDEX(2_Girdiler!$B$21:$I$21,G2233)+(F2233-INDEX(2_Girdiler!$B$20:$I$20,G2233))*(INDEX(2_Girdiler!$B$21:$I$21,G2233+1)-INDEX(2_Girdiler!$B$21:$I$21,G2233))/(INDEX(2_Girdiler!$B$20:$I$20,G2233+1)-INDEX(2_Girdiler!$B$20:$I$20,G2233)))</f>
        <v>3.39800981837293</v>
      </c>
      <c r="I2233" s="16" t="n">
        <f aca="false">H2233/2_Girdiler!$B$17</f>
        <v>1.36138213877121</v>
      </c>
      <c r="J2233" s="16" t="n">
        <f aca="false">D2233+I2233</f>
        <v>12.6405760186877</v>
      </c>
    </row>
    <row r="2234" customFormat="false" ht="15" hidden="false" customHeight="false" outlineLevel="0" collapsed="false">
      <c r="A2234" s="0" t="n">
        <v>2222</v>
      </c>
      <c r="B2234" s="7" t="n">
        <v>0.636187</v>
      </c>
      <c r="C2234" s="7" t="n">
        <v>0.599986</v>
      </c>
      <c r="D2234" s="16" t="n">
        <f aca="false">LOGINV(B2234,$B$7,$C$7)</f>
        <v>16.4435643560674</v>
      </c>
      <c r="E2234" s="16" t="n">
        <f aca="false">LOGINV(C2234,$B$8,$C$8)</f>
        <v>128.604428149514</v>
      </c>
      <c r="F2234" s="16" t="n">
        <f aca="false">$B$5/100*E2234*2_Girdiler!$B$14*2_Girdiler!$B$15*2_Girdiler!$B$16</f>
        <v>3.23568741224177</v>
      </c>
      <c r="G2234" s="16" t="n">
        <f aca="false">MIN(MATCH(F2234,2_Girdiler!$B$20:$I$20,1),7)</f>
        <v>1</v>
      </c>
      <c r="H2234" s="16" t="n">
        <f aca="false">IF(F2234&gt;=40,2_Girdiler!$I$21+(F2234-40)*(2_Girdiler!$I$21-2_Girdiler!$H$21)/(2_Girdiler!$I$20-2_Girdiler!$H$20),INDEX(2_Girdiler!$B$21:$I$21,G2234)+(F2234-INDEX(2_Girdiler!$B$20:$I$20,G2234))*(INDEX(2_Girdiler!$B$21:$I$21,G2234+1)-INDEX(2_Girdiler!$B$21:$I$21,G2234))/(INDEX(2_Girdiler!$B$20:$I$20,G2234+1)-INDEX(2_Girdiler!$B$20:$I$20,G2234)))</f>
        <v>7.1185123069319</v>
      </c>
      <c r="I2234" s="16" t="n">
        <f aca="false">H2234/2_Girdiler!$B$17</f>
        <v>2.85196807168746</v>
      </c>
      <c r="J2234" s="16" t="n">
        <f aca="false">D2234+I2234</f>
        <v>19.2955324277549</v>
      </c>
    </row>
    <row r="2235" customFormat="false" ht="15" hidden="false" customHeight="false" outlineLevel="0" collapsed="false">
      <c r="A2235" s="0" t="n">
        <v>2223</v>
      </c>
      <c r="B2235" s="7" t="n">
        <v>0.020258</v>
      </c>
      <c r="C2235" s="7" t="n">
        <v>0.338193</v>
      </c>
      <c r="D2235" s="16" t="n">
        <f aca="false">LOGINV(B2235,$B$7,$C$7)</f>
        <v>4.32319359872473</v>
      </c>
      <c r="E2235" s="16" t="n">
        <f aca="false">LOGINV(C2235,$B$8,$C$8)</f>
        <v>83.412445109908</v>
      </c>
      <c r="F2235" s="16" t="n">
        <f aca="false">$B$5/100*E2235*2_Girdiler!$B$14*2_Girdiler!$B$15*2_Girdiler!$B$16</f>
        <v>2.09865711896528</v>
      </c>
      <c r="G2235" s="16" t="n">
        <f aca="false">MIN(MATCH(F2235,2_Girdiler!$B$20:$I$20,1),7)</f>
        <v>1</v>
      </c>
      <c r="H2235" s="16" t="n">
        <f aca="false">IF(F2235&gt;=40,2_Girdiler!$I$21+(F2235-40)*(2_Girdiler!$I$21-2_Girdiler!$H$21)/(2_Girdiler!$I$20-2_Girdiler!$H$20),INDEX(2_Girdiler!$B$21:$I$21,G2235)+(F2235-INDEX(2_Girdiler!$B$20:$I$20,G2235))*(INDEX(2_Girdiler!$B$21:$I$21,G2235+1)-INDEX(2_Girdiler!$B$21:$I$21,G2235))/(INDEX(2_Girdiler!$B$20:$I$20,G2235+1)-INDEX(2_Girdiler!$B$20:$I$20,G2235)))</f>
        <v>4.61704566172362</v>
      </c>
      <c r="I2235" s="16" t="n">
        <f aca="false">H2235/2_Girdiler!$B$17</f>
        <v>1.8497779093444</v>
      </c>
      <c r="J2235" s="16" t="n">
        <f aca="false">D2235+I2235</f>
        <v>6.17297150806913</v>
      </c>
    </row>
    <row r="2236" customFormat="false" ht="15" hidden="false" customHeight="false" outlineLevel="0" collapsed="false">
      <c r="A2236" s="0" t="n">
        <v>2224</v>
      </c>
      <c r="B2236" s="7" t="n">
        <v>0.784008</v>
      </c>
      <c r="C2236" s="7" t="n">
        <v>0.909892</v>
      </c>
      <c r="D2236" s="16" t="n">
        <f aca="false">LOGINV(B2236,$B$7,$C$7)</f>
        <v>20.9849508393509</v>
      </c>
      <c r="E2236" s="16" t="n">
        <f aca="false">LOGINV(C2236,$B$8,$C$8)</f>
        <v>259.370445049856</v>
      </c>
      <c r="F2236" s="16" t="n">
        <f aca="false">$B$5/100*E2236*2_Girdiler!$B$14*2_Girdiler!$B$15*2_Girdiler!$B$16</f>
        <v>6.52576039745438</v>
      </c>
      <c r="G2236" s="16" t="n">
        <f aca="false">MIN(MATCH(F2236,2_Girdiler!$B$20:$I$20,1),7)</f>
        <v>2</v>
      </c>
      <c r="H2236" s="16" t="n">
        <f aca="false">IF(F2236&gt;=40,2_Girdiler!$I$21+(F2236-40)*(2_Girdiler!$I$21-2_Girdiler!$H$21)/(2_Girdiler!$I$20-2_Girdiler!$H$20),INDEX(2_Girdiler!$B$21:$I$21,G2236)+(F2236-INDEX(2_Girdiler!$B$20:$I$20,G2236))*(INDEX(2_Girdiler!$B$21:$I$21,G2236+1)-INDEX(2_Girdiler!$B$21:$I$21,G2236))/(INDEX(2_Girdiler!$B$20:$I$20,G2236+1)-INDEX(2_Girdiler!$B$20:$I$20,G2236)))</f>
        <v>13.441216635927</v>
      </c>
      <c r="I2236" s="16" t="n">
        <f aca="false">H2236/2_Girdiler!$B$17</f>
        <v>5.38510281888101</v>
      </c>
      <c r="J2236" s="16" t="n">
        <f aca="false">D2236+I2236</f>
        <v>26.3700536582319</v>
      </c>
    </row>
    <row r="2237" customFormat="false" ht="15" hidden="false" customHeight="false" outlineLevel="0" collapsed="false">
      <c r="A2237" s="0" t="n">
        <v>2225</v>
      </c>
      <c r="B2237" s="7" t="n">
        <v>0.680734</v>
      </c>
      <c r="C2237" s="7" t="n">
        <v>0.785758</v>
      </c>
      <c r="D2237" s="16" t="n">
        <f aca="false">LOGINV(B2237,$B$7,$C$7)</f>
        <v>17.5954426805188</v>
      </c>
      <c r="E2237" s="16" t="n">
        <f aca="false">LOGINV(C2237,$B$8,$C$8)</f>
        <v>182.058589967718</v>
      </c>
      <c r="F2237" s="16" t="n">
        <f aca="false">$B$5/100*E2237*2_Girdiler!$B$14*2_Girdiler!$B$15*2_Girdiler!$B$16</f>
        <v>4.58059412358779</v>
      </c>
      <c r="G2237" s="16" t="n">
        <f aca="false">MIN(MATCH(F2237,2_Girdiler!$B$20:$I$20,1),7)</f>
        <v>1</v>
      </c>
      <c r="H2237" s="16" t="n">
        <f aca="false">IF(F2237&gt;=40,2_Girdiler!$I$21+(F2237-40)*(2_Girdiler!$I$21-2_Girdiler!$H$21)/(2_Girdiler!$I$20-2_Girdiler!$H$20),INDEX(2_Girdiler!$B$21:$I$21,G2237)+(F2237-INDEX(2_Girdiler!$B$20:$I$20,G2237))*(INDEX(2_Girdiler!$B$21:$I$21,G2237+1)-INDEX(2_Girdiler!$B$21:$I$21,G2237))/(INDEX(2_Girdiler!$B$20:$I$20,G2237+1)-INDEX(2_Girdiler!$B$20:$I$20,G2237)))</f>
        <v>10.0773070718931</v>
      </c>
      <c r="I2237" s="16" t="n">
        <f aca="false">H2237/2_Girdiler!$B$17</f>
        <v>4.03738264098283</v>
      </c>
      <c r="J2237" s="16" t="n">
        <f aca="false">D2237+I2237</f>
        <v>21.6328253215017</v>
      </c>
    </row>
    <row r="2238" customFormat="false" ht="15" hidden="false" customHeight="false" outlineLevel="0" collapsed="false">
      <c r="A2238" s="0" t="n">
        <v>2226</v>
      </c>
      <c r="B2238" s="7" t="n">
        <v>0.453667</v>
      </c>
      <c r="C2238" s="7" t="n">
        <v>0.22731</v>
      </c>
      <c r="D2238" s="16" t="n">
        <f aca="false">LOGINV(B2238,$B$7,$C$7)</f>
        <v>12.6913106700685</v>
      </c>
      <c r="E2238" s="16" t="n">
        <f aca="false">LOGINV(C2238,$B$8,$C$8)</f>
        <v>67.3946837452842</v>
      </c>
      <c r="F2238" s="16" t="n">
        <f aca="false">$B$5/100*E2238*2_Girdiler!$B$14*2_Girdiler!$B$15*2_Girdiler!$B$16</f>
        <v>1.69565024303135</v>
      </c>
      <c r="G2238" s="16" t="n">
        <f aca="false">MIN(MATCH(F2238,2_Girdiler!$B$20:$I$20,1),7)</f>
        <v>1</v>
      </c>
      <c r="H2238" s="16" t="n">
        <f aca="false">IF(F2238&gt;=40,2_Girdiler!$I$21+(F2238-40)*(2_Girdiler!$I$21-2_Girdiler!$H$21)/(2_Girdiler!$I$20-2_Girdiler!$H$20),INDEX(2_Girdiler!$B$21:$I$21,G2238)+(F2238-INDEX(2_Girdiler!$B$20:$I$20,G2238))*(INDEX(2_Girdiler!$B$21:$I$21,G2238+1)-INDEX(2_Girdiler!$B$21:$I$21,G2238))/(INDEX(2_Girdiler!$B$20:$I$20,G2238+1)-INDEX(2_Girdiler!$B$20:$I$20,G2238)))</f>
        <v>3.73043053466897</v>
      </c>
      <c r="I2238" s="16" t="n">
        <f aca="false">H2238/2_Girdiler!$B$17</f>
        <v>1.49456351549238</v>
      </c>
      <c r="J2238" s="16" t="n">
        <f aca="false">D2238+I2238</f>
        <v>14.1858741855608</v>
      </c>
    </row>
    <row r="2239" customFormat="false" ht="15" hidden="false" customHeight="false" outlineLevel="0" collapsed="false">
      <c r="A2239" s="0" t="n">
        <v>2227</v>
      </c>
      <c r="B2239" s="7" t="n">
        <v>0.39531</v>
      </c>
      <c r="C2239" s="7" t="n">
        <v>0.350128</v>
      </c>
      <c r="D2239" s="16" t="n">
        <f aca="false">LOGINV(B2239,$B$7,$C$7)</f>
        <v>11.6791731288795</v>
      </c>
      <c r="E2239" s="16" t="n">
        <f aca="false">LOGINV(C2239,$B$8,$C$8)</f>
        <v>85.1766881538678</v>
      </c>
      <c r="F2239" s="16" t="n">
        <f aca="false">$B$5/100*E2239*2_Girdiler!$B$14*2_Girdiler!$B$15*2_Girdiler!$B$16</f>
        <v>2.14304547395131</v>
      </c>
      <c r="G2239" s="16" t="n">
        <f aca="false">MIN(MATCH(F2239,2_Girdiler!$B$20:$I$20,1),7)</f>
        <v>1</v>
      </c>
      <c r="H2239" s="16" t="n">
        <f aca="false">IF(F2239&gt;=40,2_Girdiler!$I$21+(F2239-40)*(2_Girdiler!$I$21-2_Girdiler!$H$21)/(2_Girdiler!$I$20-2_Girdiler!$H$20),INDEX(2_Girdiler!$B$21:$I$21,G2239)+(F2239-INDEX(2_Girdiler!$B$20:$I$20,G2239))*(INDEX(2_Girdiler!$B$21:$I$21,G2239+1)-INDEX(2_Girdiler!$B$21:$I$21,G2239))/(INDEX(2_Girdiler!$B$20:$I$20,G2239+1)-INDEX(2_Girdiler!$B$20:$I$20,G2239)))</f>
        <v>4.71470004269289</v>
      </c>
      <c r="I2239" s="16" t="n">
        <f aca="false">H2239/2_Girdiler!$B$17</f>
        <v>1.88890226069427</v>
      </c>
      <c r="J2239" s="16" t="n">
        <f aca="false">D2239+I2239</f>
        <v>13.5680753895738</v>
      </c>
    </row>
    <row r="2240" customFormat="false" ht="15" hidden="false" customHeight="false" outlineLevel="0" collapsed="false">
      <c r="A2240" s="0" t="n">
        <v>2228</v>
      </c>
      <c r="B2240" s="7" t="n">
        <v>0.718682</v>
      </c>
      <c r="C2240" s="7" t="n">
        <v>0.501812</v>
      </c>
      <c r="D2240" s="16" t="n">
        <f aca="false">LOGINV(B2240,$B$7,$C$7)</f>
        <v>18.6994837764799</v>
      </c>
      <c r="E2240" s="16" t="n">
        <f aca="false">LOGINV(C2240,$B$8,$C$8)</f>
        <v>109.525890336636</v>
      </c>
      <c r="F2240" s="16" t="n">
        <f aca="false">$B$5/100*E2240*2_Girdiler!$B$14*2_Girdiler!$B$15*2_Girdiler!$B$16</f>
        <v>2.75567140086977</v>
      </c>
      <c r="G2240" s="16" t="n">
        <f aca="false">MIN(MATCH(F2240,2_Girdiler!$B$20:$I$20,1),7)</f>
        <v>1</v>
      </c>
      <c r="H2240" s="16" t="n">
        <f aca="false">IF(F2240&gt;=40,2_Girdiler!$I$21+(F2240-40)*(2_Girdiler!$I$21-2_Girdiler!$H$21)/(2_Girdiler!$I$20-2_Girdiler!$H$20),INDEX(2_Girdiler!$B$21:$I$21,G2240)+(F2240-INDEX(2_Girdiler!$B$20:$I$20,G2240))*(INDEX(2_Girdiler!$B$21:$I$21,G2240+1)-INDEX(2_Girdiler!$B$21:$I$21,G2240))/(INDEX(2_Girdiler!$B$20:$I$20,G2240+1)-INDEX(2_Girdiler!$B$20:$I$20,G2240)))</f>
        <v>6.06247708191349</v>
      </c>
      <c r="I2240" s="16" t="n">
        <f aca="false">H2240/2_Girdiler!$B$17</f>
        <v>2.42887703602303</v>
      </c>
      <c r="J2240" s="16" t="n">
        <f aca="false">D2240+I2240</f>
        <v>21.128360812503</v>
      </c>
    </row>
    <row r="2241" customFormat="false" ht="15" hidden="false" customHeight="false" outlineLevel="0" collapsed="false">
      <c r="A2241" s="0" t="n">
        <v>2229</v>
      </c>
      <c r="B2241" s="7" t="n">
        <v>0.686624</v>
      </c>
      <c r="C2241" s="7" t="n">
        <v>0.765094</v>
      </c>
      <c r="D2241" s="16" t="n">
        <f aca="false">LOGINV(B2241,$B$7,$C$7)</f>
        <v>17.7585229946057</v>
      </c>
      <c r="E2241" s="16" t="n">
        <f aca="false">LOGINV(C2241,$B$8,$C$8)</f>
        <v>174.127323126617</v>
      </c>
      <c r="F2241" s="16" t="n">
        <f aca="false">$B$5/100*E2241*2_Girdiler!$B$14*2_Girdiler!$B$15*2_Girdiler!$B$16</f>
        <v>4.38104344986567</v>
      </c>
      <c r="G2241" s="16" t="n">
        <f aca="false">MIN(MATCH(F2241,2_Girdiler!$B$20:$I$20,1),7)</f>
        <v>1</v>
      </c>
      <c r="H2241" s="16" t="n">
        <f aca="false">IF(F2241&gt;=40,2_Girdiler!$I$21+(F2241-40)*(2_Girdiler!$I$21-2_Girdiler!$H$21)/(2_Girdiler!$I$20-2_Girdiler!$H$20),INDEX(2_Girdiler!$B$21:$I$21,G2241)+(F2241-INDEX(2_Girdiler!$B$20:$I$20,G2241))*(INDEX(2_Girdiler!$B$21:$I$21,G2241+1)-INDEX(2_Girdiler!$B$21:$I$21,G2241))/(INDEX(2_Girdiler!$B$20:$I$20,G2241+1)-INDEX(2_Girdiler!$B$20:$I$20,G2241)))</f>
        <v>9.63829558970448</v>
      </c>
      <c r="I2241" s="16" t="n">
        <f aca="false">H2241/2_Girdiler!$B$17</f>
        <v>3.86149663049058</v>
      </c>
      <c r="J2241" s="16" t="n">
        <f aca="false">D2241+I2241</f>
        <v>21.6200196250963</v>
      </c>
    </row>
    <row r="2242" customFormat="false" ht="15" hidden="false" customHeight="false" outlineLevel="0" collapsed="false">
      <c r="A2242" s="0" t="n">
        <v>2230</v>
      </c>
      <c r="B2242" s="7" t="n">
        <v>0.42522</v>
      </c>
      <c r="C2242" s="7" t="n">
        <v>0.110934</v>
      </c>
      <c r="D2242" s="16" t="n">
        <f aca="false">LOGINV(B2242,$B$7,$C$7)</f>
        <v>12.1910039884971</v>
      </c>
      <c r="E2242" s="16" t="n">
        <f aca="false">LOGINV(C2242,$B$8,$C$8)</f>
        <v>49.6352755832474</v>
      </c>
      <c r="F2242" s="16" t="n">
        <f aca="false">$B$5/100*E2242*2_Girdiler!$B$14*2_Girdiler!$B$15*2_Girdiler!$B$16</f>
        <v>1.2488235336745</v>
      </c>
      <c r="G2242" s="16" t="n">
        <f aca="false">MIN(MATCH(F2242,2_Girdiler!$B$20:$I$20,1),7)</f>
        <v>1</v>
      </c>
      <c r="H2242" s="16" t="n">
        <f aca="false">IF(F2242&gt;=40,2_Girdiler!$I$21+(F2242-40)*(2_Girdiler!$I$21-2_Girdiler!$H$21)/(2_Girdiler!$I$20-2_Girdiler!$H$20),INDEX(2_Girdiler!$B$21:$I$21,G2242)+(F2242-INDEX(2_Girdiler!$B$20:$I$20,G2242))*(INDEX(2_Girdiler!$B$21:$I$21,G2242+1)-INDEX(2_Girdiler!$B$21:$I$21,G2242))/(INDEX(2_Girdiler!$B$20:$I$20,G2242+1)-INDEX(2_Girdiler!$B$20:$I$20,G2242)))</f>
        <v>2.74741177408391</v>
      </c>
      <c r="I2242" s="16" t="n">
        <f aca="false">H2242/2_Girdiler!$B$17</f>
        <v>1.10072587102721</v>
      </c>
      <c r="J2242" s="16" t="n">
        <f aca="false">D2242+I2242</f>
        <v>13.2917298595243</v>
      </c>
    </row>
    <row r="2243" customFormat="false" ht="15" hidden="false" customHeight="false" outlineLevel="0" collapsed="false">
      <c r="A2243" s="0" t="n">
        <v>2231</v>
      </c>
      <c r="B2243" s="7" t="n">
        <v>0.835989</v>
      </c>
      <c r="C2243" s="7" t="n">
        <v>0.864217</v>
      </c>
      <c r="D2243" s="16" t="n">
        <f aca="false">LOGINV(B2243,$B$7,$C$7)</f>
        <v>23.3593229073413</v>
      </c>
      <c r="E2243" s="16" t="n">
        <f aca="false">LOGINV(C2243,$B$8,$C$8)</f>
        <v>222.056682533694</v>
      </c>
      <c r="F2243" s="16" t="n">
        <f aca="false">$B$5/100*E2243*2_Girdiler!$B$14*2_Girdiler!$B$15*2_Girdiler!$B$16</f>
        <v>5.58694613254773</v>
      </c>
      <c r="G2243" s="16" t="n">
        <f aca="false">MIN(MATCH(F2243,2_Girdiler!$B$20:$I$20,1),7)</f>
        <v>2</v>
      </c>
      <c r="H2243" s="16" t="n">
        <f aca="false">IF(F2243&gt;=40,2_Girdiler!$I$21+(F2243-40)*(2_Girdiler!$I$21-2_Girdiler!$H$21)/(2_Girdiler!$I$20-2_Girdiler!$H$20),INDEX(2_Girdiler!$B$21:$I$21,G2243)+(F2243-INDEX(2_Girdiler!$B$20:$I$20,G2243))*(INDEX(2_Girdiler!$B$21:$I$21,G2243+1)-INDEX(2_Girdiler!$B$21:$I$21,G2243))/(INDEX(2_Girdiler!$B$20:$I$20,G2243+1)-INDEX(2_Girdiler!$B$20:$I$20,G2243)))</f>
        <v>11.9391138120764</v>
      </c>
      <c r="I2243" s="16" t="n">
        <f aca="false">H2243/2_Girdiler!$B$17</f>
        <v>4.78329880291521</v>
      </c>
      <c r="J2243" s="16" t="n">
        <f aca="false">D2243+I2243</f>
        <v>28.1426217102565</v>
      </c>
    </row>
    <row r="2244" customFormat="false" ht="15" hidden="false" customHeight="false" outlineLevel="0" collapsed="false">
      <c r="A2244" s="0" t="n">
        <v>2232</v>
      </c>
      <c r="B2244" s="7" t="n">
        <v>0.296525</v>
      </c>
      <c r="C2244" s="7" t="n">
        <v>0.416516</v>
      </c>
      <c r="D2244" s="16" t="n">
        <f aca="false">LOGINV(B2244,$B$7,$C$7)</f>
        <v>10.0534262662768</v>
      </c>
      <c r="E2244" s="16" t="n">
        <f aca="false">LOGINV(C2244,$B$8,$C$8)</f>
        <v>95.311293602021</v>
      </c>
      <c r="F2244" s="16" t="n">
        <f aca="false">$B$5/100*E2244*2_Girdiler!$B$14*2_Girdiler!$B$15*2_Girdiler!$B$16</f>
        <v>2.39803214702685</v>
      </c>
      <c r="G2244" s="16" t="n">
        <f aca="false">MIN(MATCH(F2244,2_Girdiler!$B$20:$I$20,1),7)</f>
        <v>1</v>
      </c>
      <c r="H2244" s="16" t="n">
        <f aca="false">IF(F2244&gt;=40,2_Girdiler!$I$21+(F2244-40)*(2_Girdiler!$I$21-2_Girdiler!$H$21)/(2_Girdiler!$I$20-2_Girdiler!$H$20),INDEX(2_Girdiler!$B$21:$I$21,G2244)+(F2244-INDEX(2_Girdiler!$B$20:$I$20,G2244))*(INDEX(2_Girdiler!$B$21:$I$21,G2244+1)-INDEX(2_Girdiler!$B$21:$I$21,G2244))/(INDEX(2_Girdiler!$B$20:$I$20,G2244+1)-INDEX(2_Girdiler!$B$20:$I$20,G2244)))</f>
        <v>5.27567072345907</v>
      </c>
      <c r="I2244" s="16" t="n">
        <f aca="false">H2244/2_Girdiler!$B$17</f>
        <v>2.11365012959097</v>
      </c>
      <c r="J2244" s="16" t="n">
        <f aca="false">D2244+I2244</f>
        <v>12.1670763958678</v>
      </c>
    </row>
    <row r="2245" customFormat="false" ht="15" hidden="false" customHeight="false" outlineLevel="0" collapsed="false">
      <c r="A2245" s="0" t="n">
        <v>2233</v>
      </c>
      <c r="B2245" s="7" t="n">
        <v>0.586738</v>
      </c>
      <c r="C2245" s="7" t="n">
        <v>0.057401</v>
      </c>
      <c r="D2245" s="16" t="n">
        <f aca="false">LOGINV(B2245,$B$7,$C$7)</f>
        <v>15.3016519841901</v>
      </c>
      <c r="E2245" s="16" t="n">
        <f aca="false">LOGINV(C2245,$B$8,$C$8)</f>
        <v>39.4602476184108</v>
      </c>
      <c r="F2245" s="16" t="n">
        <f aca="false">$B$5/100*E2245*2_Girdiler!$B$14*2_Girdiler!$B$15*2_Girdiler!$B$16</f>
        <v>0.992819830079217</v>
      </c>
      <c r="G2245" s="16" t="n">
        <f aca="false">MIN(MATCH(F2245,2_Girdiler!$B$20:$I$20,1),7)</f>
        <v>1</v>
      </c>
      <c r="H2245" s="16" t="n">
        <f aca="false">IF(F2245&gt;=40,2_Girdiler!$I$21+(F2245-40)*(2_Girdiler!$I$21-2_Girdiler!$H$21)/(2_Girdiler!$I$20-2_Girdiler!$H$20),INDEX(2_Girdiler!$B$21:$I$21,G2245)+(F2245-INDEX(2_Girdiler!$B$20:$I$20,G2245))*(INDEX(2_Girdiler!$B$21:$I$21,G2245+1)-INDEX(2_Girdiler!$B$21:$I$21,G2245))/(INDEX(2_Girdiler!$B$20:$I$20,G2245+1)-INDEX(2_Girdiler!$B$20:$I$20,G2245)))</f>
        <v>2.18420362617428</v>
      </c>
      <c r="I2245" s="16" t="n">
        <f aca="false">H2245/2_Girdiler!$B$17</f>
        <v>0.87508158099931</v>
      </c>
      <c r="J2245" s="16" t="n">
        <f aca="false">D2245+I2245</f>
        <v>16.1767335651894</v>
      </c>
    </row>
    <row r="2246" customFormat="false" ht="15" hidden="false" customHeight="false" outlineLevel="0" collapsed="false">
      <c r="A2246" s="0" t="n">
        <v>2234</v>
      </c>
      <c r="B2246" s="7" t="n">
        <v>0.321852</v>
      </c>
      <c r="C2246" s="7" t="n">
        <v>0.86095</v>
      </c>
      <c r="D2246" s="16" t="n">
        <f aca="false">LOGINV(B2246,$B$7,$C$7)</f>
        <v>10.4644927321284</v>
      </c>
      <c r="E2246" s="16" t="n">
        <f aca="false">LOGINV(C2246,$B$8,$C$8)</f>
        <v>219.936022797873</v>
      </c>
      <c r="F2246" s="16" t="n">
        <f aca="false">$B$5/100*E2246*2_Girdiler!$B$14*2_Girdiler!$B$15*2_Girdiler!$B$16</f>
        <v>5.53359033359449</v>
      </c>
      <c r="G2246" s="16" t="n">
        <f aca="false">MIN(MATCH(F2246,2_Girdiler!$B$20:$I$20,1),7)</f>
        <v>2</v>
      </c>
      <c r="H2246" s="16" t="n">
        <f aca="false">IF(F2246&gt;=40,2_Girdiler!$I$21+(F2246-40)*(2_Girdiler!$I$21-2_Girdiler!$H$21)/(2_Girdiler!$I$20-2_Girdiler!$H$20),INDEX(2_Girdiler!$B$21:$I$21,G2246)+(F2246-INDEX(2_Girdiler!$B$20:$I$20,G2246))*(INDEX(2_Girdiler!$B$21:$I$21,G2246+1)-INDEX(2_Girdiler!$B$21:$I$21,G2246))/(INDEX(2_Girdiler!$B$20:$I$20,G2246+1)-INDEX(2_Girdiler!$B$20:$I$20,G2246)))</f>
        <v>11.8537445337512</v>
      </c>
      <c r="I2246" s="16" t="n">
        <f aca="false">H2246/2_Girdiler!$B$17</f>
        <v>4.74909636768878</v>
      </c>
      <c r="J2246" s="16" t="n">
        <f aca="false">D2246+I2246</f>
        <v>15.2135890998172</v>
      </c>
    </row>
    <row r="2247" customFormat="false" ht="15" hidden="false" customHeight="false" outlineLevel="0" collapsed="false">
      <c r="A2247" s="0" t="n">
        <v>2235</v>
      </c>
      <c r="B2247" s="7" t="n">
        <v>0.440521</v>
      </c>
      <c r="C2247" s="7" t="n">
        <v>0.721531</v>
      </c>
      <c r="D2247" s="16" t="n">
        <f aca="false">LOGINV(B2247,$B$7,$C$7)</f>
        <v>12.4582862952541</v>
      </c>
      <c r="E2247" s="16" t="n">
        <f aca="false">LOGINV(C2247,$B$8,$C$8)</f>
        <v>159.555684622833</v>
      </c>
      <c r="F2247" s="16" t="n">
        <f aca="false">$B$5/100*E2247*2_Girdiler!$B$14*2_Girdiler!$B$15*2_Girdiler!$B$16</f>
        <v>4.01442102511047</v>
      </c>
      <c r="G2247" s="16" t="n">
        <f aca="false">MIN(MATCH(F2247,2_Girdiler!$B$20:$I$20,1),7)</f>
        <v>1</v>
      </c>
      <c r="H2247" s="16" t="n">
        <f aca="false">IF(F2247&gt;=40,2_Girdiler!$I$21+(F2247-40)*(2_Girdiler!$I$21-2_Girdiler!$H$21)/(2_Girdiler!$I$20-2_Girdiler!$H$20),INDEX(2_Girdiler!$B$21:$I$21,G2247)+(F2247-INDEX(2_Girdiler!$B$20:$I$20,G2247))*(INDEX(2_Girdiler!$B$21:$I$21,G2247+1)-INDEX(2_Girdiler!$B$21:$I$21,G2247))/(INDEX(2_Girdiler!$B$20:$I$20,G2247+1)-INDEX(2_Girdiler!$B$20:$I$20,G2247)))</f>
        <v>8.83172625524304</v>
      </c>
      <c r="I2247" s="16" t="n">
        <f aca="false">H2247/2_Girdiler!$B$17</f>
        <v>3.53835186508135</v>
      </c>
      <c r="J2247" s="16" t="n">
        <f aca="false">D2247+I2247</f>
        <v>15.9966381603355</v>
      </c>
    </row>
    <row r="2248" customFormat="false" ht="15" hidden="false" customHeight="false" outlineLevel="0" collapsed="false">
      <c r="A2248" s="0" t="n">
        <v>2236</v>
      </c>
      <c r="B2248" s="7" t="n">
        <v>0.222093</v>
      </c>
      <c r="C2248" s="7" t="n">
        <v>0.992703</v>
      </c>
      <c r="D2248" s="16" t="n">
        <f aca="false">LOGINV(B2248,$B$7,$C$7)</f>
        <v>8.84019486630391</v>
      </c>
      <c r="E2248" s="16" t="n">
        <f aca="false">LOGINV(C2248,$B$8,$C$8)</f>
        <v>528.336773187753</v>
      </c>
      <c r="F2248" s="16" t="n">
        <f aca="false">$B$5/100*E2248*2_Girdiler!$B$14*2_Girdiler!$B$15*2_Girdiler!$B$16</f>
        <v>13.2929532134039</v>
      </c>
      <c r="G2248" s="16" t="n">
        <f aca="false">MIN(MATCH(F2248,2_Girdiler!$B$20:$I$20,1),7)</f>
        <v>3</v>
      </c>
      <c r="H2248" s="16" t="n">
        <f aca="false">IF(F2248&gt;=40,2_Girdiler!$I$21+(F2248-40)*(2_Girdiler!$I$21-2_Girdiler!$H$21)/(2_Girdiler!$I$20-2_Girdiler!$H$20),INDEX(2_Girdiler!$B$21:$I$21,G2248)+(F2248-INDEX(2_Girdiler!$B$20:$I$20,G2248))*(INDEX(2_Girdiler!$B$21:$I$21,G2248+1)-INDEX(2_Girdiler!$B$21:$I$21,G2248))/(INDEX(2_Girdiler!$B$20:$I$20,G2248+1)-INDEX(2_Girdiler!$B$20:$I$20,G2248)))</f>
        <v>21.9636578920635</v>
      </c>
      <c r="I2248" s="16" t="n">
        <f aca="false">H2248/2_Girdiler!$B$17</f>
        <v>8.79954242470492</v>
      </c>
      <c r="J2248" s="16" t="n">
        <f aca="false">D2248+I2248</f>
        <v>17.6397372910088</v>
      </c>
    </row>
    <row r="2249" customFormat="false" ht="15" hidden="false" customHeight="false" outlineLevel="0" collapsed="false">
      <c r="A2249" s="0" t="n">
        <v>2237</v>
      </c>
      <c r="B2249" s="7" t="n">
        <v>0.851887</v>
      </c>
      <c r="C2249" s="7" t="n">
        <v>0.599828</v>
      </c>
      <c r="D2249" s="16" t="n">
        <f aca="false">LOGINV(B2249,$B$7,$C$7)</f>
        <v>24.2408250149096</v>
      </c>
      <c r="E2249" s="16" t="n">
        <f aca="false">LOGINV(C2249,$B$8,$C$8)</f>
        <v>128.570484937766</v>
      </c>
      <c r="F2249" s="16" t="n">
        <f aca="false">$B$5/100*E2249*2_Girdiler!$B$14*2_Girdiler!$B$15*2_Girdiler!$B$16</f>
        <v>3.23483340103419</v>
      </c>
      <c r="G2249" s="16" t="n">
        <f aca="false">MIN(MATCH(F2249,2_Girdiler!$B$20:$I$20,1),7)</f>
        <v>1</v>
      </c>
      <c r="H2249" s="16" t="n">
        <f aca="false">IF(F2249&gt;=40,2_Girdiler!$I$21+(F2249-40)*(2_Girdiler!$I$21-2_Girdiler!$H$21)/(2_Girdiler!$I$20-2_Girdiler!$H$20),INDEX(2_Girdiler!$B$21:$I$21,G2249)+(F2249-INDEX(2_Girdiler!$B$20:$I$20,G2249))*(INDEX(2_Girdiler!$B$21:$I$21,G2249+1)-INDEX(2_Girdiler!$B$21:$I$21,G2249))/(INDEX(2_Girdiler!$B$20:$I$20,G2249+1)-INDEX(2_Girdiler!$B$20:$I$20,G2249)))</f>
        <v>7.11663348227522</v>
      </c>
      <c r="I2249" s="16" t="n">
        <f aca="false">H2249/2_Girdiler!$B$17</f>
        <v>2.85121533745001</v>
      </c>
      <c r="J2249" s="16" t="n">
        <f aca="false">D2249+I2249</f>
        <v>27.0920403523596</v>
      </c>
    </row>
    <row r="2250" customFormat="false" ht="15" hidden="false" customHeight="false" outlineLevel="0" collapsed="false">
      <c r="A2250" s="0" t="n">
        <v>2238</v>
      </c>
      <c r="B2250" s="7" t="n">
        <v>0.926386</v>
      </c>
      <c r="C2250" s="7" t="n">
        <v>0.921906</v>
      </c>
      <c r="D2250" s="16" t="n">
        <f aca="false">LOGINV(B2250,$B$7,$C$7)</f>
        <v>30.3771713372471</v>
      </c>
      <c r="E2250" s="16" t="n">
        <f aca="false">LOGINV(C2250,$B$8,$C$8)</f>
        <v>272.749604249041</v>
      </c>
      <c r="F2250" s="16" t="n">
        <f aca="false">$B$5/100*E2250*2_Girdiler!$B$14*2_Girdiler!$B$15*2_Girdiler!$B$16</f>
        <v>6.86238004290587</v>
      </c>
      <c r="G2250" s="16" t="n">
        <f aca="false">MIN(MATCH(F2250,2_Girdiler!$B$20:$I$20,1),7)</f>
        <v>2</v>
      </c>
      <c r="H2250" s="16" t="n">
        <f aca="false">IF(F2250&gt;=40,2_Girdiler!$I$21+(F2250-40)*(2_Girdiler!$I$21-2_Girdiler!$H$21)/(2_Girdiler!$I$20-2_Girdiler!$H$20),INDEX(2_Girdiler!$B$21:$I$21,G2250)+(F2250-INDEX(2_Girdiler!$B$20:$I$20,G2250))*(INDEX(2_Girdiler!$B$21:$I$21,G2250+1)-INDEX(2_Girdiler!$B$21:$I$21,G2250))/(INDEX(2_Girdiler!$B$20:$I$20,G2250+1)-INDEX(2_Girdiler!$B$20:$I$20,G2250)))</f>
        <v>13.9798080686494</v>
      </c>
      <c r="I2250" s="16" t="n">
        <f aca="false">H2250/2_Girdiler!$B$17</f>
        <v>5.60088464288838</v>
      </c>
      <c r="J2250" s="16" t="n">
        <f aca="false">D2250+I2250</f>
        <v>35.9780559801355</v>
      </c>
    </row>
    <row r="2251" customFormat="false" ht="15" hidden="false" customHeight="false" outlineLevel="0" collapsed="false">
      <c r="A2251" s="0" t="n">
        <v>2239</v>
      </c>
      <c r="B2251" s="7" t="n">
        <v>0.63769</v>
      </c>
      <c r="C2251" s="7" t="n">
        <v>0.777539</v>
      </c>
      <c r="D2251" s="16" t="n">
        <f aca="false">LOGINV(B2251,$B$7,$C$7)</f>
        <v>16.4803214693186</v>
      </c>
      <c r="E2251" s="16" t="n">
        <f aca="false">LOGINV(C2251,$B$8,$C$8)</f>
        <v>178.811425465174</v>
      </c>
      <c r="F2251" s="16" t="n">
        <f aca="false">$B$5/100*E2251*2_Girdiler!$B$14*2_Girdiler!$B$15*2_Girdiler!$B$16</f>
        <v>4.49889546470377</v>
      </c>
      <c r="G2251" s="16" t="n">
        <f aca="false">MIN(MATCH(F2251,2_Girdiler!$B$20:$I$20,1),7)</f>
        <v>1</v>
      </c>
      <c r="H2251" s="16" t="n">
        <f aca="false">IF(F2251&gt;=40,2_Girdiler!$I$21+(F2251-40)*(2_Girdiler!$I$21-2_Girdiler!$H$21)/(2_Girdiler!$I$20-2_Girdiler!$H$20),INDEX(2_Girdiler!$B$21:$I$21,G2251)+(F2251-INDEX(2_Girdiler!$B$20:$I$20,G2251))*(INDEX(2_Girdiler!$B$21:$I$21,G2251+1)-INDEX(2_Girdiler!$B$21:$I$21,G2251))/(INDEX(2_Girdiler!$B$20:$I$20,G2251+1)-INDEX(2_Girdiler!$B$20:$I$20,G2251)))</f>
        <v>9.89757002234829</v>
      </c>
      <c r="I2251" s="16" t="n">
        <f aca="false">H2251/2_Girdiler!$B$17</f>
        <v>3.96537260510749</v>
      </c>
      <c r="J2251" s="16" t="n">
        <f aca="false">D2251+I2251</f>
        <v>20.4456940744261</v>
      </c>
    </row>
    <row r="2252" customFormat="false" ht="15" hidden="false" customHeight="false" outlineLevel="0" collapsed="false">
      <c r="A2252" s="0" t="n">
        <v>2240</v>
      </c>
      <c r="B2252" s="7" t="n">
        <v>0.873726</v>
      </c>
      <c r="C2252" s="7" t="n">
        <v>0.789371</v>
      </c>
      <c r="D2252" s="16" t="n">
        <f aca="false">LOGINV(B2252,$B$7,$C$7)</f>
        <v>25.6249700964597</v>
      </c>
      <c r="E2252" s="16" t="n">
        <f aca="false">LOGINV(C2252,$B$8,$C$8)</f>
        <v>183.527848361407</v>
      </c>
      <c r="F2252" s="16" t="n">
        <f aca="false">$B$5/100*E2252*2_Girdiler!$B$14*2_Girdiler!$B$15*2_Girdiler!$B$16</f>
        <v>4.617560664773</v>
      </c>
      <c r="G2252" s="16" t="n">
        <f aca="false">MIN(MATCH(F2252,2_Girdiler!$B$20:$I$20,1),7)</f>
        <v>1</v>
      </c>
      <c r="H2252" s="16" t="n">
        <f aca="false">IF(F2252&gt;=40,2_Girdiler!$I$21+(F2252-40)*(2_Girdiler!$I$21-2_Girdiler!$H$21)/(2_Girdiler!$I$20-2_Girdiler!$H$20),INDEX(2_Girdiler!$B$21:$I$21,G2252)+(F2252-INDEX(2_Girdiler!$B$20:$I$20,G2252))*(INDEX(2_Girdiler!$B$21:$I$21,G2252+1)-INDEX(2_Girdiler!$B$21:$I$21,G2252))/(INDEX(2_Girdiler!$B$20:$I$20,G2252+1)-INDEX(2_Girdiler!$B$20:$I$20,G2252)))</f>
        <v>10.1586334625006</v>
      </c>
      <c r="I2252" s="16" t="n">
        <f aca="false">H2252/2_Girdiler!$B$17</f>
        <v>4.06996532952749</v>
      </c>
      <c r="J2252" s="16" t="n">
        <f aca="false">D2252+I2252</f>
        <v>29.6949354259872</v>
      </c>
    </row>
    <row r="2253" customFormat="false" ht="15" hidden="false" customHeight="false" outlineLevel="0" collapsed="false">
      <c r="A2253" s="0" t="n">
        <v>2241</v>
      </c>
      <c r="B2253" s="7" t="n">
        <v>0.753333</v>
      </c>
      <c r="C2253" s="7" t="n">
        <v>0.51567</v>
      </c>
      <c r="D2253" s="16" t="n">
        <f aca="false">LOGINV(B2253,$B$7,$C$7)</f>
        <v>19.8385648576374</v>
      </c>
      <c r="E2253" s="16" t="n">
        <f aca="false">LOGINV(C2253,$B$8,$C$8)</f>
        <v>112.010219746347</v>
      </c>
      <c r="F2253" s="16" t="n">
        <f aca="false">$B$5/100*E2253*2_Girdiler!$B$14*2_Girdiler!$B$15*2_Girdiler!$B$16</f>
        <v>2.81817712881808</v>
      </c>
      <c r="G2253" s="16" t="n">
        <f aca="false">MIN(MATCH(F2253,2_Girdiler!$B$20:$I$20,1),7)</f>
        <v>1</v>
      </c>
      <c r="H2253" s="16" t="n">
        <f aca="false">IF(F2253&gt;=40,2_Girdiler!$I$21+(F2253-40)*(2_Girdiler!$I$21-2_Girdiler!$H$21)/(2_Girdiler!$I$20-2_Girdiler!$H$20),INDEX(2_Girdiler!$B$21:$I$21,G2253)+(F2253-INDEX(2_Girdiler!$B$20:$I$20,G2253))*(INDEX(2_Girdiler!$B$21:$I$21,G2253+1)-INDEX(2_Girdiler!$B$21:$I$21,G2253))/(INDEX(2_Girdiler!$B$20:$I$20,G2253+1)-INDEX(2_Girdiler!$B$20:$I$20,G2253)))</f>
        <v>6.19998968339977</v>
      </c>
      <c r="I2253" s="16" t="n">
        <f aca="false">H2253/2_Girdiler!$B$17</f>
        <v>2.48397022572106</v>
      </c>
      <c r="J2253" s="16" t="n">
        <f aca="false">D2253+I2253</f>
        <v>22.3225350833585</v>
      </c>
    </row>
    <row r="2254" customFormat="false" ht="15" hidden="false" customHeight="false" outlineLevel="0" collapsed="false">
      <c r="A2254" s="0" t="n">
        <v>2242</v>
      </c>
      <c r="B2254" s="7" t="n">
        <v>0.625262</v>
      </c>
      <c r="C2254" s="7" t="n">
        <v>0.458218</v>
      </c>
      <c r="D2254" s="16" t="n">
        <f aca="false">LOGINV(B2254,$B$7,$C$7)</f>
        <v>16.1803048425651</v>
      </c>
      <c r="E2254" s="16" t="n">
        <f aca="false">LOGINV(C2254,$B$8,$C$8)</f>
        <v>102.053843490823</v>
      </c>
      <c r="F2254" s="16" t="n">
        <f aca="false">$B$5/100*E2254*2_Girdiler!$B$14*2_Girdiler!$B$15*2_Girdiler!$B$16</f>
        <v>2.56767470222909</v>
      </c>
      <c r="G2254" s="16" t="n">
        <f aca="false">MIN(MATCH(F2254,2_Girdiler!$B$20:$I$20,1),7)</f>
        <v>1</v>
      </c>
      <c r="H2254" s="16" t="n">
        <f aca="false">IF(F2254&gt;=40,2_Girdiler!$I$21+(F2254-40)*(2_Girdiler!$I$21-2_Girdiler!$H$21)/(2_Girdiler!$I$20-2_Girdiler!$H$20),INDEX(2_Girdiler!$B$21:$I$21,G2254)+(F2254-INDEX(2_Girdiler!$B$20:$I$20,G2254))*(INDEX(2_Girdiler!$B$21:$I$21,G2254+1)-INDEX(2_Girdiler!$B$21:$I$21,G2254))/(INDEX(2_Girdiler!$B$20:$I$20,G2254+1)-INDEX(2_Girdiler!$B$20:$I$20,G2254)))</f>
        <v>5.64888434490401</v>
      </c>
      <c r="I2254" s="16" t="n">
        <f aca="false">H2254/2_Girdiler!$B$17</f>
        <v>2.26317481766987</v>
      </c>
      <c r="J2254" s="16" t="n">
        <f aca="false">D2254+I2254</f>
        <v>18.4434796602349</v>
      </c>
    </row>
    <row r="2255" customFormat="false" ht="15" hidden="false" customHeight="false" outlineLevel="0" collapsed="false">
      <c r="A2255" s="0" t="n">
        <v>2243</v>
      </c>
      <c r="B2255" s="7" t="n">
        <v>0.409133</v>
      </c>
      <c r="C2255" s="7" t="n">
        <v>0.475308</v>
      </c>
      <c r="D2255" s="16" t="n">
        <f aca="false">LOGINV(B2255,$B$7,$C$7)</f>
        <v>11.9141048048471</v>
      </c>
      <c r="E2255" s="16" t="n">
        <f aca="false">LOGINV(C2255,$B$8,$C$8)</f>
        <v>104.925563780706</v>
      </c>
      <c r="F2255" s="16" t="n">
        <f aca="false">$B$5/100*E2255*2_Girdiler!$B$14*2_Girdiler!$B$15*2_Girdiler!$B$16</f>
        <v>2.63992718472258</v>
      </c>
      <c r="G2255" s="16" t="n">
        <f aca="false">MIN(MATCH(F2255,2_Girdiler!$B$20:$I$20,1),7)</f>
        <v>1</v>
      </c>
      <c r="H2255" s="16" t="n">
        <f aca="false">IF(F2255&gt;=40,2_Girdiler!$I$21+(F2255-40)*(2_Girdiler!$I$21-2_Girdiler!$H$21)/(2_Girdiler!$I$20-2_Girdiler!$H$20),INDEX(2_Girdiler!$B$21:$I$21,G2255)+(F2255-INDEX(2_Girdiler!$B$20:$I$20,G2255))*(INDEX(2_Girdiler!$B$21:$I$21,G2255+1)-INDEX(2_Girdiler!$B$21:$I$21,G2255))/(INDEX(2_Girdiler!$B$20:$I$20,G2255+1)-INDEX(2_Girdiler!$B$20:$I$20,G2255)))</f>
        <v>5.80783980638967</v>
      </c>
      <c r="I2255" s="16" t="n">
        <f aca="false">H2255/2_Girdiler!$B$17</f>
        <v>2.32685889679073</v>
      </c>
      <c r="J2255" s="16" t="n">
        <f aca="false">D2255+I2255</f>
        <v>14.2409637016379</v>
      </c>
    </row>
    <row r="2256" customFormat="false" ht="15" hidden="false" customHeight="false" outlineLevel="0" collapsed="false">
      <c r="A2256" s="0" t="n">
        <v>2244</v>
      </c>
      <c r="B2256" s="7" t="n">
        <v>0.23114</v>
      </c>
      <c r="C2256" s="7" t="n">
        <v>0.034278</v>
      </c>
      <c r="D2256" s="16" t="n">
        <f aca="false">LOGINV(B2256,$B$7,$C$7)</f>
        <v>8.98949386040937</v>
      </c>
      <c r="E2256" s="16" t="n">
        <f aca="false">LOGINV(C2256,$B$8,$C$8)</f>
        <v>33.7020137006036</v>
      </c>
      <c r="F2256" s="16" t="n">
        <f aca="false">$B$5/100*E2256*2_Girdiler!$B$14*2_Girdiler!$B$15*2_Girdiler!$B$16</f>
        <v>0.847942664707188</v>
      </c>
      <c r="G2256" s="16" t="n">
        <f aca="false">MIN(MATCH(F2256,2_Girdiler!$B$20:$I$20,1),7)</f>
        <v>1</v>
      </c>
      <c r="H2256" s="16" t="n">
        <f aca="false">IF(F2256&gt;=40,2_Girdiler!$I$21+(F2256-40)*(2_Girdiler!$I$21-2_Girdiler!$H$21)/(2_Girdiler!$I$20-2_Girdiler!$H$20),INDEX(2_Girdiler!$B$21:$I$21,G2256)+(F2256-INDEX(2_Girdiler!$B$20:$I$20,G2256))*(INDEX(2_Girdiler!$B$21:$I$21,G2256+1)-INDEX(2_Girdiler!$B$21:$I$21,G2256))/(INDEX(2_Girdiler!$B$20:$I$20,G2256+1)-INDEX(2_Girdiler!$B$20:$I$20,G2256)))</f>
        <v>1.86547386235581</v>
      </c>
      <c r="I2256" s="16" t="n">
        <f aca="false">H2256/2_Girdiler!$B$17</f>
        <v>0.747385361520758</v>
      </c>
      <c r="J2256" s="16" t="n">
        <f aca="false">D2256+I2256</f>
        <v>9.73687922193013</v>
      </c>
    </row>
    <row r="2257" customFormat="false" ht="15" hidden="false" customHeight="false" outlineLevel="0" collapsed="false">
      <c r="A2257" s="0" t="n">
        <v>2245</v>
      </c>
      <c r="B2257" s="7" t="n">
        <v>0.540099</v>
      </c>
      <c r="C2257" s="7" t="n">
        <v>0.60411</v>
      </c>
      <c r="D2257" s="16" t="n">
        <f aca="false">LOGINV(B2257,$B$7,$C$7)</f>
        <v>14.323775502722</v>
      </c>
      <c r="E2257" s="16" t="n">
        <f aca="false">LOGINV(C2257,$B$8,$C$8)</f>
        <v>129.494837108422</v>
      </c>
      <c r="F2257" s="16" t="n">
        <f aca="false">$B$5/100*E2257*2_Girdiler!$B$14*2_Girdiler!$B$15*2_Girdiler!$B$16</f>
        <v>3.25809010164789</v>
      </c>
      <c r="G2257" s="16" t="n">
        <f aca="false">MIN(MATCH(F2257,2_Girdiler!$B$20:$I$20,1),7)</f>
        <v>1</v>
      </c>
      <c r="H2257" s="16" t="n">
        <f aca="false">IF(F2257&gt;=40,2_Girdiler!$I$21+(F2257-40)*(2_Girdiler!$I$21-2_Girdiler!$H$21)/(2_Girdiler!$I$20-2_Girdiler!$H$20),INDEX(2_Girdiler!$B$21:$I$21,G2257)+(F2257-INDEX(2_Girdiler!$B$20:$I$20,G2257))*(INDEX(2_Girdiler!$B$21:$I$21,G2257+1)-INDEX(2_Girdiler!$B$21:$I$21,G2257))/(INDEX(2_Girdiler!$B$20:$I$20,G2257+1)-INDEX(2_Girdiler!$B$20:$I$20,G2257)))</f>
        <v>7.16779822362536</v>
      </c>
      <c r="I2257" s="16" t="n">
        <f aca="false">H2257/2_Girdiler!$B$17</f>
        <v>2.87171403190119</v>
      </c>
      <c r="J2257" s="16" t="n">
        <f aca="false">D2257+I2257</f>
        <v>17.1954895346232</v>
      </c>
    </row>
    <row r="2258" customFormat="false" ht="15" hidden="false" customHeight="false" outlineLevel="0" collapsed="false">
      <c r="A2258" s="0" t="n">
        <v>2246</v>
      </c>
      <c r="B2258" s="7" t="n">
        <v>0.806344</v>
      </c>
      <c r="C2258" s="7" t="n">
        <v>0.72992</v>
      </c>
      <c r="D2258" s="16" t="n">
        <f aca="false">LOGINV(B2258,$B$7,$C$7)</f>
        <v>21.926009919995</v>
      </c>
      <c r="E2258" s="16" t="n">
        <f aca="false">LOGINV(C2258,$B$8,$C$8)</f>
        <v>162.169760767615</v>
      </c>
      <c r="F2258" s="16" t="n">
        <f aca="false">$B$5/100*E2258*2_Girdiler!$B$14*2_Girdiler!$B$15*2_Girdiler!$B$16</f>
        <v>4.08019118091319</v>
      </c>
      <c r="G2258" s="16" t="n">
        <f aca="false">MIN(MATCH(F2258,2_Girdiler!$B$20:$I$20,1),7)</f>
        <v>1</v>
      </c>
      <c r="H2258" s="16" t="n">
        <f aca="false">IF(F2258&gt;=40,2_Girdiler!$I$21+(F2258-40)*(2_Girdiler!$I$21-2_Girdiler!$H$21)/(2_Girdiler!$I$20-2_Girdiler!$H$20),INDEX(2_Girdiler!$B$21:$I$21,G2258)+(F2258-INDEX(2_Girdiler!$B$20:$I$20,G2258))*(INDEX(2_Girdiler!$B$21:$I$21,G2258+1)-INDEX(2_Girdiler!$B$21:$I$21,G2258))/(INDEX(2_Girdiler!$B$20:$I$20,G2258+1)-INDEX(2_Girdiler!$B$20:$I$20,G2258)))</f>
        <v>8.97642059800903</v>
      </c>
      <c r="I2258" s="16" t="n">
        <f aca="false">H2258/2_Girdiler!$B$17</f>
        <v>3.59632235497156</v>
      </c>
      <c r="J2258" s="16" t="n">
        <f aca="false">D2258+I2258</f>
        <v>25.5223322749666</v>
      </c>
    </row>
    <row r="2259" customFormat="false" ht="15" hidden="false" customHeight="false" outlineLevel="0" collapsed="false">
      <c r="A2259" s="0" t="n">
        <v>2247</v>
      </c>
      <c r="B2259" s="7" t="n">
        <v>0.340423</v>
      </c>
      <c r="C2259" s="7" t="n">
        <v>0.589782</v>
      </c>
      <c r="D2259" s="16" t="n">
        <f aca="false">LOGINV(B2259,$B$7,$C$7)</f>
        <v>10.7675435811138</v>
      </c>
      <c r="E2259" s="16" t="n">
        <f aca="false">LOGINV(C2259,$B$8,$C$8)</f>
        <v>126.4374103124</v>
      </c>
      <c r="F2259" s="16" t="n">
        <f aca="false">$B$5/100*E2259*2_Girdiler!$B$14*2_Girdiler!$B$15*2_Girdiler!$B$16</f>
        <v>3.18116524345999</v>
      </c>
      <c r="G2259" s="16" t="n">
        <f aca="false">MIN(MATCH(F2259,2_Girdiler!$B$20:$I$20,1),7)</f>
        <v>1</v>
      </c>
      <c r="H2259" s="16" t="n">
        <f aca="false">IF(F2259&gt;=40,2_Girdiler!$I$21+(F2259-40)*(2_Girdiler!$I$21-2_Girdiler!$H$21)/(2_Girdiler!$I$20-2_Girdiler!$H$20),INDEX(2_Girdiler!$B$21:$I$21,G2259)+(F2259-INDEX(2_Girdiler!$B$20:$I$20,G2259))*(INDEX(2_Girdiler!$B$21:$I$21,G2259+1)-INDEX(2_Girdiler!$B$21:$I$21,G2259))/(INDEX(2_Girdiler!$B$20:$I$20,G2259+1)-INDEX(2_Girdiler!$B$20:$I$20,G2259)))</f>
        <v>6.99856353561199</v>
      </c>
      <c r="I2259" s="16" t="n">
        <f aca="false">H2259/2_Girdiler!$B$17</f>
        <v>2.80391167292147</v>
      </c>
      <c r="J2259" s="16" t="n">
        <f aca="false">D2259+I2259</f>
        <v>13.5714552540353</v>
      </c>
    </row>
    <row r="2260" customFormat="false" ht="15" hidden="false" customHeight="false" outlineLevel="0" collapsed="false">
      <c r="A2260" s="0" t="n">
        <v>2248</v>
      </c>
      <c r="B2260" s="7" t="n">
        <v>0.209329</v>
      </c>
      <c r="C2260" s="7" t="n">
        <v>0.197533</v>
      </c>
      <c r="D2260" s="16" t="n">
        <f aca="false">LOGINV(B2260,$B$7,$C$7)</f>
        <v>8.62790586732306</v>
      </c>
      <c r="E2260" s="16" t="n">
        <f aca="false">LOGINV(C2260,$B$8,$C$8)</f>
        <v>63.0705052641073</v>
      </c>
      <c r="F2260" s="16" t="n">
        <f aca="false">$B$5/100*E2260*2_Girdiler!$B$14*2_Girdiler!$B$15*2_Girdiler!$B$16</f>
        <v>1.58685391244494</v>
      </c>
      <c r="G2260" s="16" t="n">
        <f aca="false">MIN(MATCH(F2260,2_Girdiler!$B$20:$I$20,1),7)</f>
        <v>1</v>
      </c>
      <c r="H2260" s="16" t="n">
        <f aca="false">IF(F2260&gt;=40,2_Girdiler!$I$21+(F2260-40)*(2_Girdiler!$I$21-2_Girdiler!$H$21)/(2_Girdiler!$I$20-2_Girdiler!$H$20),INDEX(2_Girdiler!$B$21:$I$21,G2260)+(F2260-INDEX(2_Girdiler!$B$20:$I$20,G2260))*(INDEX(2_Girdiler!$B$21:$I$21,G2260+1)-INDEX(2_Girdiler!$B$21:$I$21,G2260))/(INDEX(2_Girdiler!$B$20:$I$20,G2260+1)-INDEX(2_Girdiler!$B$20:$I$20,G2260)))</f>
        <v>3.49107860737887</v>
      </c>
      <c r="I2260" s="16" t="n">
        <f aca="false">H2260/2_Girdiler!$B$17</f>
        <v>1.39866931385371</v>
      </c>
      <c r="J2260" s="16" t="n">
        <f aca="false">D2260+I2260</f>
        <v>10.0265751811768</v>
      </c>
    </row>
    <row r="2261" customFormat="false" ht="15" hidden="false" customHeight="false" outlineLevel="0" collapsed="false">
      <c r="A2261" s="0" t="n">
        <v>2249</v>
      </c>
      <c r="B2261" s="7" t="n">
        <v>0.498597</v>
      </c>
      <c r="C2261" s="7" t="n">
        <v>0.868479</v>
      </c>
      <c r="D2261" s="16" t="n">
        <f aca="false">LOGINV(B2261,$B$7,$C$7)</f>
        <v>13.5155345586445</v>
      </c>
      <c r="E2261" s="16" t="n">
        <f aca="false">LOGINV(C2261,$B$8,$C$8)</f>
        <v>224.908145472389</v>
      </c>
      <c r="F2261" s="16" t="n">
        <f aca="false">$B$5/100*E2261*2_Girdiler!$B$14*2_Girdiler!$B$15*2_Girdiler!$B$16</f>
        <v>5.65868894008531</v>
      </c>
      <c r="G2261" s="16" t="n">
        <f aca="false">MIN(MATCH(F2261,2_Girdiler!$B$20:$I$20,1),7)</f>
        <v>2</v>
      </c>
      <c r="H2261" s="16" t="n">
        <f aca="false">IF(F2261&gt;=40,2_Girdiler!$I$21+(F2261-40)*(2_Girdiler!$I$21-2_Girdiler!$H$21)/(2_Girdiler!$I$20-2_Girdiler!$H$20),INDEX(2_Girdiler!$B$21:$I$21,G2261)+(F2261-INDEX(2_Girdiler!$B$20:$I$20,G2261))*(INDEX(2_Girdiler!$B$21:$I$21,G2261+1)-INDEX(2_Girdiler!$B$21:$I$21,G2261))/(INDEX(2_Girdiler!$B$20:$I$20,G2261+1)-INDEX(2_Girdiler!$B$20:$I$20,G2261)))</f>
        <v>12.0539023041365</v>
      </c>
      <c r="I2261" s="16" t="n">
        <f aca="false">H2261/2_Girdiler!$B$17</f>
        <v>4.82928778210597</v>
      </c>
      <c r="J2261" s="16" t="n">
        <f aca="false">D2261+I2261</f>
        <v>18.3448223407504</v>
      </c>
    </row>
    <row r="2262" customFormat="false" ht="15" hidden="false" customHeight="false" outlineLevel="0" collapsed="false">
      <c r="A2262" s="0" t="n">
        <v>2250</v>
      </c>
      <c r="B2262" s="7" t="n">
        <v>0.541421</v>
      </c>
      <c r="C2262" s="7" t="n">
        <v>0.029749</v>
      </c>
      <c r="D2262" s="16" t="n">
        <f aca="false">LOGINV(B2262,$B$7,$C$7)</f>
        <v>14.3503964798013</v>
      </c>
      <c r="E2262" s="16" t="n">
        <f aca="false">LOGINV(C2262,$B$8,$C$8)</f>
        <v>32.3556077867334</v>
      </c>
      <c r="F2262" s="16" t="n">
        <f aca="false">$B$5/100*E2262*2_Girdiler!$B$14*2_Girdiler!$B$15*2_Girdiler!$B$16</f>
        <v>0.814067091914213</v>
      </c>
      <c r="G2262" s="16" t="n">
        <f aca="false">MIN(MATCH(F2262,2_Girdiler!$B$20:$I$20,1),7)</f>
        <v>1</v>
      </c>
      <c r="H2262" s="16" t="n">
        <f aca="false">IF(F2262&gt;=40,2_Girdiler!$I$21+(F2262-40)*(2_Girdiler!$I$21-2_Girdiler!$H$21)/(2_Girdiler!$I$20-2_Girdiler!$H$20),INDEX(2_Girdiler!$B$21:$I$21,G2262)+(F2262-INDEX(2_Girdiler!$B$20:$I$20,G2262))*(INDEX(2_Girdiler!$B$21:$I$21,G2262+1)-INDEX(2_Girdiler!$B$21:$I$21,G2262))/(INDEX(2_Girdiler!$B$20:$I$20,G2262+1)-INDEX(2_Girdiler!$B$20:$I$20,G2262)))</f>
        <v>1.79094760221127</v>
      </c>
      <c r="I2262" s="16" t="n">
        <f aca="false">H2262/2_Girdiler!$B$17</f>
        <v>0.717527084219258</v>
      </c>
      <c r="J2262" s="16" t="n">
        <f aca="false">D2262+I2262</f>
        <v>15.0679235640206</v>
      </c>
    </row>
    <row r="2263" customFormat="false" ht="15" hidden="false" customHeight="false" outlineLevel="0" collapsed="false">
      <c r="A2263" s="0" t="n">
        <v>2251</v>
      </c>
      <c r="B2263" s="7" t="n">
        <v>0.889756</v>
      </c>
      <c r="C2263" s="7" t="n">
        <v>0.354749</v>
      </c>
      <c r="D2263" s="16" t="n">
        <f aca="false">LOGINV(B2263,$B$7,$C$7)</f>
        <v>26.8091715686411</v>
      </c>
      <c r="E2263" s="16" t="n">
        <f aca="false">LOGINV(C2263,$B$8,$C$8)</f>
        <v>85.8636637901723</v>
      </c>
      <c r="F2263" s="16" t="n">
        <f aca="false">$B$5/100*E2263*2_Girdiler!$B$14*2_Girdiler!$B$15*2_Girdiler!$B$16</f>
        <v>2.16032978096073</v>
      </c>
      <c r="G2263" s="16" t="n">
        <f aca="false">MIN(MATCH(F2263,2_Girdiler!$B$20:$I$20,1),7)</f>
        <v>1</v>
      </c>
      <c r="H2263" s="16" t="n">
        <f aca="false">IF(F2263&gt;=40,2_Girdiler!$I$21+(F2263-40)*(2_Girdiler!$I$21-2_Girdiler!$H$21)/(2_Girdiler!$I$20-2_Girdiler!$H$20),INDEX(2_Girdiler!$B$21:$I$21,G2263)+(F2263-INDEX(2_Girdiler!$B$20:$I$20,G2263))*(INDEX(2_Girdiler!$B$21:$I$21,G2263+1)-INDEX(2_Girdiler!$B$21:$I$21,G2263))/(INDEX(2_Girdiler!$B$20:$I$20,G2263+1)-INDEX(2_Girdiler!$B$20:$I$20,G2263)))</f>
        <v>4.75272551811362</v>
      </c>
      <c r="I2263" s="16" t="n">
        <f aca="false">H2263/2_Girdiler!$B$17</f>
        <v>1.90413682616731</v>
      </c>
      <c r="J2263" s="16" t="n">
        <f aca="false">D2263+I2263</f>
        <v>28.7133083948084</v>
      </c>
    </row>
    <row r="2264" customFormat="false" ht="15" hidden="false" customHeight="false" outlineLevel="0" collapsed="false">
      <c r="A2264" s="0" t="n">
        <v>2252</v>
      </c>
      <c r="B2264" s="7" t="n">
        <v>0.298786</v>
      </c>
      <c r="C2264" s="7" t="n">
        <v>0.794414</v>
      </c>
      <c r="D2264" s="16" t="n">
        <f aca="false">LOGINV(B2264,$B$7,$C$7)</f>
        <v>10.0900637667701</v>
      </c>
      <c r="E2264" s="16" t="n">
        <f aca="false">LOGINV(C2264,$B$8,$C$8)</f>
        <v>185.623831603086</v>
      </c>
      <c r="F2264" s="16" t="n">
        <f aca="false">$B$5/100*E2264*2_Girdiler!$B$14*2_Girdiler!$B$15*2_Girdiler!$B$16</f>
        <v>4.67029560313364</v>
      </c>
      <c r="G2264" s="16" t="n">
        <f aca="false">MIN(MATCH(F2264,2_Girdiler!$B$20:$I$20,1),7)</f>
        <v>1</v>
      </c>
      <c r="H2264" s="16" t="n">
        <f aca="false">IF(F2264&gt;=40,2_Girdiler!$I$21+(F2264-40)*(2_Girdiler!$I$21-2_Girdiler!$H$21)/(2_Girdiler!$I$20-2_Girdiler!$H$20),INDEX(2_Girdiler!$B$21:$I$21,G2264)+(F2264-INDEX(2_Girdiler!$B$20:$I$20,G2264))*(INDEX(2_Girdiler!$B$21:$I$21,G2264+1)-INDEX(2_Girdiler!$B$21:$I$21,G2264))/(INDEX(2_Girdiler!$B$20:$I$20,G2264+1)-INDEX(2_Girdiler!$B$20:$I$20,G2264)))</f>
        <v>10.274650326894</v>
      </c>
      <c r="I2264" s="16" t="n">
        <f aca="false">H2264/2_Girdiler!$B$17</f>
        <v>4.11644644506972</v>
      </c>
      <c r="J2264" s="16" t="n">
        <f aca="false">D2264+I2264</f>
        <v>14.2065102118398</v>
      </c>
    </row>
    <row r="2265" customFormat="false" ht="15" hidden="false" customHeight="false" outlineLevel="0" collapsed="false">
      <c r="A2265" s="0" t="n">
        <v>2253</v>
      </c>
      <c r="B2265" s="7" t="n">
        <v>0.74606</v>
      </c>
      <c r="C2265" s="7" t="n">
        <v>0.105689</v>
      </c>
      <c r="D2265" s="16" t="n">
        <f aca="false">LOGINV(B2265,$B$7,$C$7)</f>
        <v>19.5872362635292</v>
      </c>
      <c r="E2265" s="16" t="n">
        <f aca="false">LOGINV(C2265,$B$8,$C$8)</f>
        <v>48.7396426968155</v>
      </c>
      <c r="F2265" s="16" t="n">
        <f aca="false">$B$5/100*E2265*2_Girdiler!$B$14*2_Girdiler!$B$15*2_Girdiler!$B$16</f>
        <v>1.22628941025188</v>
      </c>
      <c r="G2265" s="16" t="n">
        <f aca="false">MIN(MATCH(F2265,2_Girdiler!$B$20:$I$20,1),7)</f>
        <v>1</v>
      </c>
      <c r="H2265" s="16" t="n">
        <f aca="false">IF(F2265&gt;=40,2_Girdiler!$I$21+(F2265-40)*(2_Girdiler!$I$21-2_Girdiler!$H$21)/(2_Girdiler!$I$20-2_Girdiler!$H$20),INDEX(2_Girdiler!$B$21:$I$21,G2265)+(F2265-INDEX(2_Girdiler!$B$20:$I$20,G2265))*(INDEX(2_Girdiler!$B$21:$I$21,G2265+1)-INDEX(2_Girdiler!$B$21:$I$21,G2265))/(INDEX(2_Girdiler!$B$20:$I$20,G2265+1)-INDEX(2_Girdiler!$B$20:$I$20,G2265)))</f>
        <v>2.69783670255413</v>
      </c>
      <c r="I2265" s="16" t="n">
        <f aca="false">H2265/2_Girdiler!$B$17</f>
        <v>1.08086406352329</v>
      </c>
      <c r="J2265" s="16" t="n">
        <f aca="false">D2265+I2265</f>
        <v>20.6681003270525</v>
      </c>
    </row>
    <row r="2266" customFormat="false" ht="15" hidden="false" customHeight="false" outlineLevel="0" collapsed="false">
      <c r="A2266" s="0" t="n">
        <v>2254</v>
      </c>
      <c r="B2266" s="7" t="n">
        <v>0.603055</v>
      </c>
      <c r="C2266" s="7" t="n">
        <v>0.676537</v>
      </c>
      <c r="D2266" s="16" t="n">
        <f aca="false">LOGINV(B2266,$B$7,$C$7)</f>
        <v>15.6649820355573</v>
      </c>
      <c r="E2266" s="16" t="n">
        <f aca="false">LOGINV(C2266,$B$8,$C$8)</f>
        <v>146.773683769531</v>
      </c>
      <c r="F2266" s="16" t="n">
        <f aca="false">$B$5/100*E2266*2_Girdiler!$B$14*2_Girdiler!$B$15*2_Girdiler!$B$16</f>
        <v>3.69282588364141</v>
      </c>
      <c r="G2266" s="16" t="n">
        <f aca="false">MIN(MATCH(F2266,2_Girdiler!$B$20:$I$20,1),7)</f>
        <v>1</v>
      </c>
      <c r="H2266" s="16" t="n">
        <f aca="false">IF(F2266&gt;=40,2_Girdiler!$I$21+(F2266-40)*(2_Girdiler!$I$21-2_Girdiler!$H$21)/(2_Girdiler!$I$20-2_Girdiler!$H$20),INDEX(2_Girdiler!$B$21:$I$21,G2266)+(F2266-INDEX(2_Girdiler!$B$20:$I$20,G2266))*(INDEX(2_Girdiler!$B$21:$I$21,G2266+1)-INDEX(2_Girdiler!$B$21:$I$21,G2266))/(INDEX(2_Girdiler!$B$20:$I$20,G2266+1)-INDEX(2_Girdiler!$B$20:$I$20,G2266)))</f>
        <v>8.12421694401109</v>
      </c>
      <c r="I2266" s="16" t="n">
        <f aca="false">H2266/2_Girdiler!$B$17</f>
        <v>3.2548946089788</v>
      </c>
      <c r="J2266" s="16" t="n">
        <f aca="false">D2266+I2266</f>
        <v>18.9198766445361</v>
      </c>
    </row>
    <row r="2267" customFormat="false" ht="15" hidden="false" customHeight="false" outlineLevel="0" collapsed="false">
      <c r="A2267" s="0" t="n">
        <v>2255</v>
      </c>
      <c r="B2267" s="7" t="n">
        <v>0.913867</v>
      </c>
      <c r="C2267" s="7" t="n">
        <v>0.555633</v>
      </c>
      <c r="D2267" s="16" t="n">
        <f aca="false">LOGINV(B2267,$B$7,$C$7)</f>
        <v>28.9806403925619</v>
      </c>
      <c r="E2267" s="16" t="n">
        <f aca="false">LOGINV(C2267,$B$8,$C$8)</f>
        <v>119.52656148709</v>
      </c>
      <c r="F2267" s="16" t="n">
        <f aca="false">$B$5/100*E2267*2_Girdiler!$B$14*2_Girdiler!$B$15*2_Girdiler!$B$16</f>
        <v>3.00728828701517</v>
      </c>
      <c r="G2267" s="16" t="n">
        <f aca="false">MIN(MATCH(F2267,2_Girdiler!$B$20:$I$20,1),7)</f>
        <v>1</v>
      </c>
      <c r="H2267" s="16" t="n">
        <f aca="false">IF(F2267&gt;=40,2_Girdiler!$I$21+(F2267-40)*(2_Girdiler!$I$21-2_Girdiler!$H$21)/(2_Girdiler!$I$20-2_Girdiler!$H$20),INDEX(2_Girdiler!$B$21:$I$21,G2267)+(F2267-INDEX(2_Girdiler!$B$20:$I$20,G2267))*(INDEX(2_Girdiler!$B$21:$I$21,G2267+1)-INDEX(2_Girdiler!$B$21:$I$21,G2267))/(INDEX(2_Girdiler!$B$20:$I$20,G2267+1)-INDEX(2_Girdiler!$B$20:$I$20,G2267)))</f>
        <v>6.61603423143338</v>
      </c>
      <c r="I2267" s="16" t="n">
        <f aca="false">H2267/2_Girdiler!$B$17</f>
        <v>2.65065474015761</v>
      </c>
      <c r="J2267" s="16" t="n">
        <f aca="false">D2267+I2267</f>
        <v>31.6312951327195</v>
      </c>
    </row>
    <row r="2268" customFormat="false" ht="15" hidden="false" customHeight="false" outlineLevel="0" collapsed="false">
      <c r="A2268" s="0" t="n">
        <v>2256</v>
      </c>
      <c r="B2268" s="7" t="n">
        <v>0.330964</v>
      </c>
      <c r="C2268" s="7" t="n">
        <v>0.361622</v>
      </c>
      <c r="D2268" s="16" t="n">
        <f aca="false">LOGINV(B2268,$B$7,$C$7)</f>
        <v>10.6129533854885</v>
      </c>
      <c r="E2268" s="16" t="n">
        <f aca="false">LOGINV(C2268,$B$8,$C$8)</f>
        <v>86.8897751992853</v>
      </c>
      <c r="F2268" s="16" t="n">
        <f aca="false">$B$5/100*E2268*2_Girdiler!$B$14*2_Girdiler!$B$15*2_Girdiler!$B$16</f>
        <v>2.18614674401402</v>
      </c>
      <c r="G2268" s="16" t="n">
        <f aca="false">MIN(MATCH(F2268,2_Girdiler!$B$20:$I$20,1),7)</f>
        <v>1</v>
      </c>
      <c r="H2268" s="16" t="n">
        <f aca="false">IF(F2268&gt;=40,2_Girdiler!$I$21+(F2268-40)*(2_Girdiler!$I$21-2_Girdiler!$H$21)/(2_Girdiler!$I$20-2_Girdiler!$H$20),INDEX(2_Girdiler!$B$21:$I$21,G2268)+(F2268-INDEX(2_Girdiler!$B$20:$I$20,G2268))*(INDEX(2_Girdiler!$B$21:$I$21,G2268+1)-INDEX(2_Girdiler!$B$21:$I$21,G2268))/(INDEX(2_Girdiler!$B$20:$I$20,G2268+1)-INDEX(2_Girdiler!$B$20:$I$20,G2268)))</f>
        <v>4.80952283683084</v>
      </c>
      <c r="I2268" s="16" t="n">
        <f aca="false">H2268/2_Girdiler!$B$17</f>
        <v>1.92689216219184</v>
      </c>
      <c r="J2268" s="16" t="n">
        <f aca="false">D2268+I2268</f>
        <v>12.5398455476804</v>
      </c>
    </row>
    <row r="2269" customFormat="false" ht="15" hidden="false" customHeight="false" outlineLevel="0" collapsed="false">
      <c r="A2269" s="0" t="n">
        <v>2257</v>
      </c>
      <c r="B2269" s="7" t="n">
        <v>0.316901</v>
      </c>
      <c r="C2269" s="7" t="n">
        <v>0.08708</v>
      </c>
      <c r="D2269" s="16" t="n">
        <f aca="false">LOGINV(B2269,$B$7,$C$7)</f>
        <v>10.3839824816468</v>
      </c>
      <c r="E2269" s="16" t="n">
        <f aca="false">LOGINV(C2269,$B$8,$C$8)</f>
        <v>45.4231518059585</v>
      </c>
      <c r="F2269" s="16" t="n">
        <f aca="false">$B$5/100*E2269*2_Girdiler!$B$14*2_Girdiler!$B$15*2_Girdiler!$B$16</f>
        <v>1.14284649943791</v>
      </c>
      <c r="G2269" s="16" t="n">
        <f aca="false">MIN(MATCH(F2269,2_Girdiler!$B$20:$I$20,1),7)</f>
        <v>1</v>
      </c>
      <c r="H2269" s="16" t="n">
        <f aca="false">IF(F2269&gt;=40,2_Girdiler!$I$21+(F2269-40)*(2_Girdiler!$I$21-2_Girdiler!$H$21)/(2_Girdiler!$I$20-2_Girdiler!$H$20),INDEX(2_Girdiler!$B$21:$I$21,G2269)+(F2269-INDEX(2_Girdiler!$B$20:$I$20,G2269))*(INDEX(2_Girdiler!$B$21:$I$21,G2269+1)-INDEX(2_Girdiler!$B$21:$I$21,G2269))/(INDEX(2_Girdiler!$B$20:$I$20,G2269+1)-INDEX(2_Girdiler!$B$20:$I$20,G2269)))</f>
        <v>2.51426229876341</v>
      </c>
      <c r="I2269" s="16" t="n">
        <f aca="false">H2269/2_Girdiler!$B$17</f>
        <v>1.00731662610714</v>
      </c>
      <c r="J2269" s="16" t="n">
        <f aca="false">D2269+I2269</f>
        <v>11.3912991077539</v>
      </c>
    </row>
    <row r="2270" customFormat="false" ht="15" hidden="false" customHeight="false" outlineLevel="0" collapsed="false">
      <c r="A2270" s="0" t="n">
        <v>2258</v>
      </c>
      <c r="B2270" s="7" t="n">
        <v>0.295493</v>
      </c>
      <c r="C2270" s="7" t="n">
        <v>0.255657</v>
      </c>
      <c r="D2270" s="16" t="n">
        <f aca="false">LOGINV(B2270,$B$7,$C$7)</f>
        <v>10.0367055432781</v>
      </c>
      <c r="E2270" s="16" t="n">
        <f aca="false">LOGINV(C2270,$B$8,$C$8)</f>
        <v>71.4693858976914</v>
      </c>
      <c r="F2270" s="16" t="n">
        <f aca="false">$B$5/100*E2270*2_Girdiler!$B$14*2_Girdiler!$B$15*2_Girdiler!$B$16</f>
        <v>1.79816974918591</v>
      </c>
      <c r="G2270" s="16" t="n">
        <f aca="false">MIN(MATCH(F2270,2_Girdiler!$B$20:$I$20,1),7)</f>
        <v>1</v>
      </c>
      <c r="H2270" s="16" t="n">
        <f aca="false">IF(F2270&gt;=40,2_Girdiler!$I$21+(F2270-40)*(2_Girdiler!$I$21-2_Girdiler!$H$21)/(2_Girdiler!$I$20-2_Girdiler!$H$20),INDEX(2_Girdiler!$B$21:$I$21,G2270)+(F2270-INDEX(2_Girdiler!$B$20:$I$20,G2270))*(INDEX(2_Girdiler!$B$21:$I$21,G2270+1)-INDEX(2_Girdiler!$B$21:$I$21,G2270))/(INDEX(2_Girdiler!$B$20:$I$20,G2270+1)-INDEX(2_Girdiler!$B$20:$I$20,G2270)))</f>
        <v>3.95597344820901</v>
      </c>
      <c r="I2270" s="16" t="n">
        <f aca="false">H2270/2_Girdiler!$B$17</f>
        <v>1.58492525969912</v>
      </c>
      <c r="J2270" s="16" t="n">
        <f aca="false">D2270+I2270</f>
        <v>11.6216308029772</v>
      </c>
    </row>
    <row r="2271" customFormat="false" ht="15" hidden="false" customHeight="false" outlineLevel="0" collapsed="false">
      <c r="A2271" s="0" t="n">
        <v>2259</v>
      </c>
      <c r="B2271" s="7" t="n">
        <v>0.748101</v>
      </c>
      <c r="C2271" s="7" t="n">
        <v>0.862897</v>
      </c>
      <c r="D2271" s="16" t="n">
        <f aca="false">LOGINV(B2271,$B$7,$C$7)</f>
        <v>19.6570548091312</v>
      </c>
      <c r="E2271" s="16" t="n">
        <f aca="false">LOGINV(C2271,$B$8,$C$8)</f>
        <v>221.193244887645</v>
      </c>
      <c r="F2271" s="16" t="n">
        <f aca="false">$B$5/100*E2271*2_Girdiler!$B$14*2_Girdiler!$B$15*2_Girdiler!$B$16</f>
        <v>5.56522204137314</v>
      </c>
      <c r="G2271" s="16" t="n">
        <f aca="false">MIN(MATCH(F2271,2_Girdiler!$B$20:$I$20,1),7)</f>
        <v>2</v>
      </c>
      <c r="H2271" s="16" t="n">
        <f aca="false">IF(F2271&gt;=40,2_Girdiler!$I$21+(F2271-40)*(2_Girdiler!$I$21-2_Girdiler!$H$21)/(2_Girdiler!$I$20-2_Girdiler!$H$20),INDEX(2_Girdiler!$B$21:$I$21,G2271)+(F2271-INDEX(2_Girdiler!$B$20:$I$20,G2271))*(INDEX(2_Girdiler!$B$21:$I$21,G2271+1)-INDEX(2_Girdiler!$B$21:$I$21,G2271))/(INDEX(2_Girdiler!$B$20:$I$20,G2271+1)-INDEX(2_Girdiler!$B$20:$I$20,G2271)))</f>
        <v>11.904355266197</v>
      </c>
      <c r="I2271" s="16" t="n">
        <f aca="false">H2271/2_Girdiler!$B$17</f>
        <v>4.76937310344432</v>
      </c>
      <c r="J2271" s="16" t="n">
        <f aca="false">D2271+I2271</f>
        <v>24.4264279125755</v>
      </c>
    </row>
    <row r="2272" customFormat="false" ht="15" hidden="false" customHeight="false" outlineLevel="0" collapsed="false">
      <c r="A2272" s="0" t="n">
        <v>2260</v>
      </c>
      <c r="B2272" s="7" t="n">
        <v>0.897384</v>
      </c>
      <c r="C2272" s="7" t="n">
        <v>0.323204</v>
      </c>
      <c r="D2272" s="16" t="n">
        <f aca="false">LOGINV(B2272,$B$7,$C$7)</f>
        <v>27.4373777395388</v>
      </c>
      <c r="E2272" s="16" t="n">
        <f aca="false">LOGINV(C2272,$B$8,$C$8)</f>
        <v>81.2150716275719</v>
      </c>
      <c r="F2272" s="16" t="n">
        <f aca="false">$B$5/100*E2272*2_Girdiler!$B$14*2_Girdiler!$B$15*2_Girdiler!$B$16</f>
        <v>2.04337120214971</v>
      </c>
      <c r="G2272" s="16" t="n">
        <f aca="false">MIN(MATCH(F2272,2_Girdiler!$B$20:$I$20,1),7)</f>
        <v>1</v>
      </c>
      <c r="H2272" s="16" t="n">
        <f aca="false">IF(F2272&gt;=40,2_Girdiler!$I$21+(F2272-40)*(2_Girdiler!$I$21-2_Girdiler!$H$21)/(2_Girdiler!$I$20-2_Girdiler!$H$20),INDEX(2_Girdiler!$B$21:$I$21,G2272)+(F2272-INDEX(2_Girdiler!$B$20:$I$20,G2272))*(INDEX(2_Girdiler!$B$21:$I$21,G2272+1)-INDEX(2_Girdiler!$B$21:$I$21,G2272))/(INDEX(2_Girdiler!$B$20:$I$20,G2272+1)-INDEX(2_Girdiler!$B$20:$I$20,G2272)))</f>
        <v>4.49541664472936</v>
      </c>
      <c r="I2272" s="16" t="n">
        <f aca="false">H2272/2_Girdiler!$B$17</f>
        <v>1.80104833522811</v>
      </c>
      <c r="J2272" s="16" t="n">
        <f aca="false">D2272+I2272</f>
        <v>29.2384260747669</v>
      </c>
    </row>
    <row r="2273" customFormat="false" ht="15" hidden="false" customHeight="false" outlineLevel="0" collapsed="false">
      <c r="A2273" s="0" t="n">
        <v>2261</v>
      </c>
      <c r="B2273" s="7" t="n">
        <v>0.439168</v>
      </c>
      <c r="C2273" s="7" t="n">
        <v>0.193606</v>
      </c>
      <c r="D2273" s="16" t="n">
        <f aca="false">LOGINV(B2273,$B$7,$C$7)</f>
        <v>12.4344865063931</v>
      </c>
      <c r="E2273" s="16" t="n">
        <f aca="false">LOGINV(C2273,$B$8,$C$8)</f>
        <v>62.4942954303229</v>
      </c>
      <c r="F2273" s="16" t="n">
        <f aca="false">$B$5/100*E2273*2_Girdiler!$B$14*2_Girdiler!$B$15*2_Girdiler!$B$16</f>
        <v>1.57235647302692</v>
      </c>
      <c r="G2273" s="16" t="n">
        <f aca="false">MIN(MATCH(F2273,2_Girdiler!$B$20:$I$20,1),7)</f>
        <v>1</v>
      </c>
      <c r="H2273" s="16" t="n">
        <f aca="false">IF(F2273&gt;=40,2_Girdiler!$I$21+(F2273-40)*(2_Girdiler!$I$21-2_Girdiler!$H$21)/(2_Girdiler!$I$20-2_Girdiler!$H$20),INDEX(2_Girdiler!$B$21:$I$21,G2273)+(F2273-INDEX(2_Girdiler!$B$20:$I$20,G2273))*(INDEX(2_Girdiler!$B$21:$I$21,G2273+1)-INDEX(2_Girdiler!$B$21:$I$21,G2273))/(INDEX(2_Girdiler!$B$20:$I$20,G2273+1)-INDEX(2_Girdiler!$B$20:$I$20,G2273)))</f>
        <v>3.45918424065923</v>
      </c>
      <c r="I2273" s="16" t="n">
        <f aca="false">H2273/2_Girdiler!$B$17</f>
        <v>1.38589112205899</v>
      </c>
      <c r="J2273" s="16" t="n">
        <f aca="false">D2273+I2273</f>
        <v>13.8203776284521</v>
      </c>
    </row>
    <row r="2274" customFormat="false" ht="15" hidden="false" customHeight="false" outlineLevel="0" collapsed="false">
      <c r="A2274" s="0" t="n">
        <v>2262</v>
      </c>
      <c r="B2274" s="7" t="n">
        <v>0.997663</v>
      </c>
      <c r="C2274" s="7" t="n">
        <v>0.685698</v>
      </c>
      <c r="D2274" s="16" t="n">
        <f aca="false">LOGINV(B2274,$B$7,$C$7)</f>
        <v>65.5299828243236</v>
      </c>
      <c r="E2274" s="16" t="n">
        <f aca="false">LOGINV(C2274,$B$8,$C$8)</f>
        <v>149.224620613697</v>
      </c>
      <c r="F2274" s="16" t="n">
        <f aca="false">$B$5/100*E2274*2_Girdiler!$B$14*2_Girdiler!$B$15*2_Girdiler!$B$16</f>
        <v>3.75449145464061</v>
      </c>
      <c r="G2274" s="16" t="n">
        <f aca="false">MIN(MATCH(F2274,2_Girdiler!$B$20:$I$20,1),7)</f>
        <v>1</v>
      </c>
      <c r="H2274" s="16" t="n">
        <f aca="false">IF(F2274&gt;=40,2_Girdiler!$I$21+(F2274-40)*(2_Girdiler!$I$21-2_Girdiler!$H$21)/(2_Girdiler!$I$20-2_Girdiler!$H$20),INDEX(2_Girdiler!$B$21:$I$21,G2274)+(F2274-INDEX(2_Girdiler!$B$20:$I$20,G2274))*(INDEX(2_Girdiler!$B$21:$I$21,G2274+1)-INDEX(2_Girdiler!$B$21:$I$21,G2274))/(INDEX(2_Girdiler!$B$20:$I$20,G2274+1)-INDEX(2_Girdiler!$B$20:$I$20,G2274)))</f>
        <v>8.25988120020933</v>
      </c>
      <c r="I2274" s="16" t="n">
        <f aca="false">H2274/2_Girdiler!$B$17</f>
        <v>3.30924727572489</v>
      </c>
      <c r="J2274" s="16" t="n">
        <f aca="false">D2274+I2274</f>
        <v>68.8392301000485</v>
      </c>
    </row>
    <row r="2275" customFormat="false" ht="15" hidden="false" customHeight="false" outlineLevel="0" collapsed="false">
      <c r="A2275" s="0" t="n">
        <v>2263</v>
      </c>
      <c r="B2275" s="7" t="n">
        <v>0.848362</v>
      </c>
      <c r="C2275" s="7" t="n">
        <v>0.926564</v>
      </c>
      <c r="D2275" s="16" t="n">
        <f aca="false">LOGINV(B2275,$B$7,$C$7)</f>
        <v>24.0372869909299</v>
      </c>
      <c r="E2275" s="16" t="n">
        <f aca="false">LOGINV(C2275,$B$8,$C$8)</f>
        <v>278.560708487851</v>
      </c>
      <c r="F2275" s="16" t="n">
        <f aca="false">$B$5/100*E2275*2_Girdiler!$B$14*2_Girdiler!$B$15*2_Girdiler!$B$16</f>
        <v>7.00858742555434</v>
      </c>
      <c r="G2275" s="16" t="n">
        <f aca="false">MIN(MATCH(F2275,2_Girdiler!$B$20:$I$20,1),7)</f>
        <v>2</v>
      </c>
      <c r="H2275" s="16" t="n">
        <f aca="false">IF(F2275&gt;=40,2_Girdiler!$I$21+(F2275-40)*(2_Girdiler!$I$21-2_Girdiler!$H$21)/(2_Girdiler!$I$20-2_Girdiler!$H$20),INDEX(2_Girdiler!$B$21:$I$21,G2275)+(F2275-INDEX(2_Girdiler!$B$20:$I$20,G2275))*(INDEX(2_Girdiler!$B$21:$I$21,G2275+1)-INDEX(2_Girdiler!$B$21:$I$21,G2275))/(INDEX(2_Girdiler!$B$20:$I$20,G2275+1)-INDEX(2_Girdiler!$B$20:$I$20,G2275)))</f>
        <v>14.2137398808869</v>
      </c>
      <c r="I2275" s="16" t="n">
        <f aca="false">H2275/2_Girdiler!$B$17</f>
        <v>5.6946073240733</v>
      </c>
      <c r="J2275" s="16" t="n">
        <f aca="false">D2275+I2275</f>
        <v>29.7318943150031</v>
      </c>
    </row>
    <row r="2276" customFormat="false" ht="15" hidden="false" customHeight="false" outlineLevel="0" collapsed="false">
      <c r="A2276" s="0" t="n">
        <v>2264</v>
      </c>
      <c r="B2276" s="7" t="n">
        <v>0.463243</v>
      </c>
      <c r="C2276" s="7" t="n">
        <v>0.536102</v>
      </c>
      <c r="D2276" s="16" t="n">
        <f aca="false">LOGINV(B2276,$B$7,$C$7)</f>
        <v>12.863198948061</v>
      </c>
      <c r="E2276" s="16" t="n">
        <f aca="false">LOGINV(C2276,$B$8,$C$8)</f>
        <v>115.783620321064</v>
      </c>
      <c r="F2276" s="16" t="n">
        <f aca="false">$B$5/100*E2276*2_Girdiler!$B$14*2_Girdiler!$B$15*2_Girdiler!$B$16</f>
        <v>2.91311588727796</v>
      </c>
      <c r="G2276" s="16" t="n">
        <f aca="false">MIN(MATCH(F2276,2_Girdiler!$B$20:$I$20,1),7)</f>
        <v>1</v>
      </c>
      <c r="H2276" s="16" t="n">
        <f aca="false">IF(F2276&gt;=40,2_Girdiler!$I$21+(F2276-40)*(2_Girdiler!$I$21-2_Girdiler!$H$21)/(2_Girdiler!$I$20-2_Girdiler!$H$20),INDEX(2_Girdiler!$B$21:$I$21,G2276)+(F2276-INDEX(2_Girdiler!$B$20:$I$20,G2276))*(INDEX(2_Girdiler!$B$21:$I$21,G2276+1)-INDEX(2_Girdiler!$B$21:$I$21,G2276))/(INDEX(2_Girdiler!$B$20:$I$20,G2276+1)-INDEX(2_Girdiler!$B$20:$I$20,G2276)))</f>
        <v>6.40885495201151</v>
      </c>
      <c r="I2276" s="16" t="n">
        <f aca="false">H2276/2_Girdiler!$B$17</f>
        <v>2.56765022115846</v>
      </c>
      <c r="J2276" s="16" t="n">
        <f aca="false">D2276+I2276</f>
        <v>15.4308491692195</v>
      </c>
    </row>
    <row r="2277" customFormat="false" ht="15" hidden="false" customHeight="false" outlineLevel="0" collapsed="false">
      <c r="A2277" s="0" t="n">
        <v>2265</v>
      </c>
      <c r="B2277" s="7" t="n">
        <v>0.428123</v>
      </c>
      <c r="C2277" s="7" t="n">
        <v>0.933759</v>
      </c>
      <c r="D2277" s="16" t="n">
        <f aca="false">LOGINV(B2277,$B$7,$C$7)</f>
        <v>12.2414075136392</v>
      </c>
      <c r="E2277" s="16" t="n">
        <f aca="false">LOGINV(C2277,$B$8,$C$8)</f>
        <v>288.388993256897</v>
      </c>
      <c r="F2277" s="16" t="n">
        <f aca="false">$B$5/100*E2277*2_Girdiler!$B$14*2_Girdiler!$B$15*2_Girdiler!$B$16</f>
        <v>7.25586707034353</v>
      </c>
      <c r="G2277" s="16" t="n">
        <f aca="false">MIN(MATCH(F2277,2_Girdiler!$B$20:$I$20,1),7)</f>
        <v>2</v>
      </c>
      <c r="H2277" s="16" t="n">
        <f aca="false">IF(F2277&gt;=40,2_Girdiler!$I$21+(F2277-40)*(2_Girdiler!$I$21-2_Girdiler!$H$21)/(2_Girdiler!$I$20-2_Girdiler!$H$20),INDEX(2_Girdiler!$B$21:$I$21,G2277)+(F2277-INDEX(2_Girdiler!$B$20:$I$20,G2277))*(INDEX(2_Girdiler!$B$21:$I$21,G2277+1)-INDEX(2_Girdiler!$B$21:$I$21,G2277))/(INDEX(2_Girdiler!$B$20:$I$20,G2277+1)-INDEX(2_Girdiler!$B$20:$I$20,G2277)))</f>
        <v>14.6093873125496</v>
      </c>
      <c r="I2277" s="16" t="n">
        <f aca="false">H2277/2_Girdiler!$B$17</f>
        <v>5.85311991688688</v>
      </c>
      <c r="J2277" s="16" t="n">
        <f aca="false">D2277+I2277</f>
        <v>18.0945274305261</v>
      </c>
    </row>
    <row r="2278" customFormat="false" ht="15" hidden="false" customHeight="false" outlineLevel="0" collapsed="false">
      <c r="A2278" s="0" t="n">
        <v>2266</v>
      </c>
      <c r="B2278" s="7" t="n">
        <v>0.688058</v>
      </c>
      <c r="C2278" s="7" t="n">
        <v>0.135751</v>
      </c>
      <c r="D2278" s="16" t="n">
        <f aca="false">LOGINV(B2278,$B$7,$C$7)</f>
        <v>17.7986544858694</v>
      </c>
      <c r="E2278" s="16" t="n">
        <f aca="false">LOGINV(C2278,$B$8,$C$8)</f>
        <v>53.7009517969717</v>
      </c>
      <c r="F2278" s="16" t="n">
        <f aca="false">$B$5/100*E2278*2_Girdiler!$B$14*2_Girdiler!$B$15*2_Girdiler!$B$16</f>
        <v>1.35111594721181</v>
      </c>
      <c r="G2278" s="16" t="n">
        <f aca="false">MIN(MATCH(F2278,2_Girdiler!$B$20:$I$20,1),7)</f>
        <v>1</v>
      </c>
      <c r="H2278" s="16" t="n">
        <f aca="false">IF(F2278&gt;=40,2_Girdiler!$I$21+(F2278-40)*(2_Girdiler!$I$21-2_Girdiler!$H$21)/(2_Girdiler!$I$20-2_Girdiler!$H$20),INDEX(2_Girdiler!$B$21:$I$21,G2278)+(F2278-INDEX(2_Girdiler!$B$20:$I$20,G2278))*(INDEX(2_Girdiler!$B$21:$I$21,G2278+1)-INDEX(2_Girdiler!$B$21:$I$21,G2278))/(INDEX(2_Girdiler!$B$20:$I$20,G2278+1)-INDEX(2_Girdiler!$B$20:$I$20,G2278)))</f>
        <v>2.97245508386598</v>
      </c>
      <c r="I2278" s="16" t="n">
        <f aca="false">H2278/2_Girdiler!$B$17</f>
        <v>1.19088745347195</v>
      </c>
      <c r="J2278" s="16" t="n">
        <f aca="false">D2278+I2278</f>
        <v>18.9895419393414</v>
      </c>
    </row>
    <row r="2279" customFormat="false" ht="15" hidden="false" customHeight="false" outlineLevel="0" collapsed="false">
      <c r="A2279" s="0" t="n">
        <v>2267</v>
      </c>
      <c r="B2279" s="7" t="n">
        <v>0.618774</v>
      </c>
      <c r="C2279" s="7" t="n">
        <v>0.098665</v>
      </c>
      <c r="D2279" s="16" t="n">
        <f aca="false">LOGINV(B2279,$B$7,$C$7)</f>
        <v>16.0271008145299</v>
      </c>
      <c r="E2279" s="16" t="n">
        <f aca="false">LOGINV(C2279,$B$8,$C$8)</f>
        <v>47.5153668765948</v>
      </c>
      <c r="F2279" s="16" t="n">
        <f aca="false">$B$5/100*E2279*2_Girdiler!$B$14*2_Girdiler!$B$15*2_Girdiler!$B$16</f>
        <v>1.19548663061512</v>
      </c>
      <c r="G2279" s="16" t="n">
        <f aca="false">MIN(MATCH(F2279,2_Girdiler!$B$20:$I$20,1),7)</f>
        <v>1</v>
      </c>
      <c r="H2279" s="16" t="n">
        <f aca="false">IF(F2279&gt;=40,2_Girdiler!$I$21+(F2279-40)*(2_Girdiler!$I$21-2_Girdiler!$H$21)/(2_Girdiler!$I$20-2_Girdiler!$H$20),INDEX(2_Girdiler!$B$21:$I$21,G2279)+(F2279-INDEX(2_Girdiler!$B$20:$I$20,G2279))*(INDEX(2_Girdiler!$B$21:$I$21,G2279+1)-INDEX(2_Girdiler!$B$21:$I$21,G2279))/(INDEX(2_Girdiler!$B$20:$I$20,G2279+1)-INDEX(2_Girdiler!$B$20:$I$20,G2279)))</f>
        <v>2.63007058735327</v>
      </c>
      <c r="I2279" s="16" t="n">
        <f aca="false">H2279/2_Girdiler!$B$17</f>
        <v>1.05371417762551</v>
      </c>
      <c r="J2279" s="16" t="n">
        <f aca="false">D2279+I2279</f>
        <v>17.0808149921554</v>
      </c>
    </row>
    <row r="2280" customFormat="false" ht="15" hidden="false" customHeight="false" outlineLevel="0" collapsed="false">
      <c r="A2280" s="0" t="n">
        <v>2268</v>
      </c>
      <c r="B2280" s="7" t="n">
        <v>0.261019</v>
      </c>
      <c r="C2280" s="7" t="n">
        <v>0.856619</v>
      </c>
      <c r="D2280" s="16" t="n">
        <f aca="false">LOGINV(B2280,$B$7,$C$7)</f>
        <v>9.47776558131001</v>
      </c>
      <c r="E2280" s="16" t="n">
        <f aca="false">LOGINV(C2280,$B$8,$C$8)</f>
        <v>217.20662758957</v>
      </c>
      <c r="F2280" s="16" t="n">
        <f aca="false">$B$5/100*E2280*2_Girdiler!$B$14*2_Girdiler!$B$15*2_Girdiler!$B$16</f>
        <v>5.46491875015358</v>
      </c>
      <c r="G2280" s="16" t="n">
        <f aca="false">MIN(MATCH(F2280,2_Girdiler!$B$20:$I$20,1),7)</f>
        <v>2</v>
      </c>
      <c r="H2280" s="16" t="n">
        <f aca="false">IF(F2280&gt;=40,2_Girdiler!$I$21+(F2280-40)*(2_Girdiler!$I$21-2_Girdiler!$H$21)/(2_Girdiler!$I$20-2_Girdiler!$H$20),INDEX(2_Girdiler!$B$21:$I$21,G2280)+(F2280-INDEX(2_Girdiler!$B$20:$I$20,G2280))*(INDEX(2_Girdiler!$B$21:$I$21,G2280+1)-INDEX(2_Girdiler!$B$21:$I$21,G2280))/(INDEX(2_Girdiler!$B$20:$I$20,G2280+1)-INDEX(2_Girdiler!$B$20:$I$20,G2280)))</f>
        <v>11.7438700002457</v>
      </c>
      <c r="I2280" s="16" t="n">
        <f aca="false">H2280/2_Girdiler!$B$17</f>
        <v>4.70507612189332</v>
      </c>
      <c r="J2280" s="16" t="n">
        <f aca="false">D2280+I2280</f>
        <v>14.1828417032033</v>
      </c>
    </row>
    <row r="2281" customFormat="false" ht="15" hidden="false" customHeight="false" outlineLevel="0" collapsed="false">
      <c r="A2281" s="0" t="n">
        <v>2269</v>
      </c>
      <c r="B2281" s="7" t="n">
        <v>0.660713</v>
      </c>
      <c r="C2281" s="7" t="n">
        <v>0.883962</v>
      </c>
      <c r="D2281" s="16" t="n">
        <f aca="false">LOGINV(B2281,$B$7,$C$7)</f>
        <v>17.0609466923619</v>
      </c>
      <c r="E2281" s="16" t="n">
        <f aca="false">LOGINV(C2281,$B$8,$C$8)</f>
        <v>236.186037354195</v>
      </c>
      <c r="F2281" s="16" t="n">
        <f aca="false">$B$5/100*E2281*2_Girdiler!$B$14*2_Girdiler!$B$15*2_Girdiler!$B$16</f>
        <v>5.94244069983154</v>
      </c>
      <c r="G2281" s="16" t="n">
        <f aca="false">MIN(MATCH(F2281,2_Girdiler!$B$20:$I$20,1),7)</f>
        <v>2</v>
      </c>
      <c r="H2281" s="16" t="n">
        <f aca="false">IF(F2281&gt;=40,2_Girdiler!$I$21+(F2281-40)*(2_Girdiler!$I$21-2_Girdiler!$H$21)/(2_Girdiler!$I$20-2_Girdiler!$H$20),INDEX(2_Girdiler!$B$21:$I$21,G2281)+(F2281-INDEX(2_Girdiler!$B$20:$I$20,G2281))*(INDEX(2_Girdiler!$B$21:$I$21,G2281+1)-INDEX(2_Girdiler!$B$21:$I$21,G2281))/(INDEX(2_Girdiler!$B$20:$I$20,G2281+1)-INDEX(2_Girdiler!$B$20:$I$20,G2281)))</f>
        <v>12.5079051197305</v>
      </c>
      <c r="I2281" s="16" t="n">
        <f aca="false">H2281/2_Girdiler!$B$17</f>
        <v>5.01117993578945</v>
      </c>
      <c r="J2281" s="16" t="n">
        <f aca="false">D2281+I2281</f>
        <v>22.0721266281514</v>
      </c>
    </row>
    <row r="2282" customFormat="false" ht="15" hidden="false" customHeight="false" outlineLevel="0" collapsed="false">
      <c r="A2282" s="0" t="n">
        <v>2270</v>
      </c>
      <c r="B2282" s="7" t="n">
        <v>0.111609</v>
      </c>
      <c r="C2282" s="7" t="n">
        <v>0.931555</v>
      </c>
      <c r="D2282" s="16" t="n">
        <f aca="false">LOGINV(B2282,$B$7,$C$7)</f>
        <v>6.8680349999373</v>
      </c>
      <c r="E2282" s="16" t="n">
        <f aca="false">LOGINV(C2282,$B$8,$C$8)</f>
        <v>285.257621745093</v>
      </c>
      <c r="F2282" s="16" t="n">
        <f aca="false">$B$5/100*E2282*2_Girdiler!$B$14*2_Girdiler!$B$15*2_Girdiler!$B$16</f>
        <v>7.17708176310653</v>
      </c>
      <c r="G2282" s="16" t="n">
        <f aca="false">MIN(MATCH(F2282,2_Girdiler!$B$20:$I$20,1),7)</f>
        <v>2</v>
      </c>
      <c r="H2282" s="16" t="n">
        <f aca="false">IF(F2282&gt;=40,2_Girdiler!$I$21+(F2282-40)*(2_Girdiler!$I$21-2_Girdiler!$H$21)/(2_Girdiler!$I$20-2_Girdiler!$H$20),INDEX(2_Girdiler!$B$21:$I$21,G2282)+(F2282-INDEX(2_Girdiler!$B$20:$I$20,G2282))*(INDEX(2_Girdiler!$B$21:$I$21,G2282+1)-INDEX(2_Girdiler!$B$21:$I$21,G2282))/(INDEX(2_Girdiler!$B$20:$I$20,G2282+1)-INDEX(2_Girdiler!$B$20:$I$20,G2282)))</f>
        <v>14.4833308209705</v>
      </c>
      <c r="I2282" s="16" t="n">
        <f aca="false">H2282/2_Girdiler!$B$17</f>
        <v>5.80261651481188</v>
      </c>
      <c r="J2282" s="16" t="n">
        <f aca="false">D2282+I2282</f>
        <v>12.6706515147492</v>
      </c>
    </row>
    <row r="2283" customFormat="false" ht="15" hidden="false" customHeight="false" outlineLevel="0" collapsed="false">
      <c r="A2283" s="0" t="n">
        <v>2271</v>
      </c>
      <c r="B2283" s="7" t="n">
        <v>0.427283</v>
      </c>
      <c r="C2283" s="7" t="n">
        <v>0.305573</v>
      </c>
      <c r="D2283" s="16" t="n">
        <f aca="false">LOGINV(B2283,$B$7,$C$7)</f>
        <v>12.2268086473618</v>
      </c>
      <c r="E2283" s="16" t="n">
        <f aca="false">LOGINV(C2283,$B$8,$C$8)</f>
        <v>78.6519302958592</v>
      </c>
      <c r="F2283" s="16" t="n">
        <f aca="false">$B$5/100*E2283*2_Girdiler!$B$14*2_Girdiler!$B$15*2_Girdiler!$B$16</f>
        <v>1.97888256624382</v>
      </c>
      <c r="G2283" s="16" t="n">
        <f aca="false">MIN(MATCH(F2283,2_Girdiler!$B$20:$I$20,1),7)</f>
        <v>1</v>
      </c>
      <c r="H2283" s="16" t="n">
        <f aca="false">IF(F2283&gt;=40,2_Girdiler!$I$21+(F2283-40)*(2_Girdiler!$I$21-2_Girdiler!$H$21)/(2_Girdiler!$I$20-2_Girdiler!$H$20),INDEX(2_Girdiler!$B$21:$I$21,G2283)+(F2283-INDEX(2_Girdiler!$B$20:$I$20,G2283))*(INDEX(2_Girdiler!$B$21:$I$21,G2283+1)-INDEX(2_Girdiler!$B$21:$I$21,G2283))/(INDEX(2_Girdiler!$B$20:$I$20,G2283+1)-INDEX(2_Girdiler!$B$20:$I$20,G2283)))</f>
        <v>4.3535416457364</v>
      </c>
      <c r="I2283" s="16" t="n">
        <f aca="false">H2283/2_Girdiler!$B$17</f>
        <v>1.74420739011875</v>
      </c>
      <c r="J2283" s="16" t="n">
        <f aca="false">D2283+I2283</f>
        <v>13.9710160374806</v>
      </c>
    </row>
    <row r="2284" customFormat="false" ht="15" hidden="false" customHeight="false" outlineLevel="0" collapsed="false">
      <c r="A2284" s="0" t="n">
        <v>2272</v>
      </c>
      <c r="B2284" s="7" t="n">
        <v>0.986541</v>
      </c>
      <c r="C2284" s="7" t="n">
        <v>0.10256</v>
      </c>
      <c r="D2284" s="16" t="n">
        <f aca="false">LOGINV(B2284,$B$7,$C$7)</f>
        <v>46.4864880093796</v>
      </c>
      <c r="E2284" s="16" t="n">
        <f aca="false">LOGINV(C2284,$B$8,$C$8)</f>
        <v>48.1979695680821</v>
      </c>
      <c r="F2284" s="16" t="n">
        <f aca="false">$B$5/100*E2284*2_Girdiler!$B$14*2_Girdiler!$B$15*2_Girdiler!$B$16</f>
        <v>1.21266091433295</v>
      </c>
      <c r="G2284" s="16" t="n">
        <f aca="false">MIN(MATCH(F2284,2_Girdiler!$B$20:$I$20,1),7)</f>
        <v>1</v>
      </c>
      <c r="H2284" s="16" t="n">
        <f aca="false">IF(F2284&gt;=40,2_Girdiler!$I$21+(F2284-40)*(2_Girdiler!$I$21-2_Girdiler!$H$21)/(2_Girdiler!$I$20-2_Girdiler!$H$20),INDEX(2_Girdiler!$B$21:$I$21,G2284)+(F2284-INDEX(2_Girdiler!$B$20:$I$20,G2284))*(INDEX(2_Girdiler!$B$21:$I$21,G2284+1)-INDEX(2_Girdiler!$B$21:$I$21,G2284))/(INDEX(2_Girdiler!$B$20:$I$20,G2284+1)-INDEX(2_Girdiler!$B$20:$I$20,G2284)))</f>
        <v>2.66785401153248</v>
      </c>
      <c r="I2284" s="16" t="n">
        <f aca="false">H2284/2_Girdiler!$B$17</f>
        <v>1.0688517674409</v>
      </c>
      <c r="J2284" s="16" t="n">
        <f aca="false">D2284+I2284</f>
        <v>47.5553397768205</v>
      </c>
    </row>
    <row r="2285" customFormat="false" ht="15" hidden="false" customHeight="false" outlineLevel="0" collapsed="false">
      <c r="A2285" s="0" t="n">
        <v>2273</v>
      </c>
      <c r="B2285" s="7" t="n">
        <v>0.037336</v>
      </c>
      <c r="C2285" s="7" t="n">
        <v>0.226266</v>
      </c>
      <c r="D2285" s="16" t="n">
        <f aca="false">LOGINV(B2285,$B$7,$C$7)</f>
        <v>5.01407573188132</v>
      </c>
      <c r="E2285" s="16" t="n">
        <f aca="false">LOGINV(C2285,$B$8,$C$8)</f>
        <v>67.2440928321162</v>
      </c>
      <c r="F2285" s="16" t="n">
        <f aca="false">$B$5/100*E2285*2_Girdiler!$B$14*2_Girdiler!$B$15*2_Girdiler!$B$16</f>
        <v>1.69186137565604</v>
      </c>
      <c r="G2285" s="16" t="n">
        <f aca="false">MIN(MATCH(F2285,2_Girdiler!$B$20:$I$20,1),7)</f>
        <v>1</v>
      </c>
      <c r="H2285" s="16" t="n">
        <f aca="false">IF(F2285&gt;=40,2_Girdiler!$I$21+(F2285-40)*(2_Girdiler!$I$21-2_Girdiler!$H$21)/(2_Girdiler!$I$20-2_Girdiler!$H$20),INDEX(2_Girdiler!$B$21:$I$21,G2285)+(F2285-INDEX(2_Girdiler!$B$20:$I$20,G2285))*(INDEX(2_Girdiler!$B$21:$I$21,G2285+1)-INDEX(2_Girdiler!$B$21:$I$21,G2285))/(INDEX(2_Girdiler!$B$20:$I$20,G2285+1)-INDEX(2_Girdiler!$B$20:$I$20,G2285)))</f>
        <v>3.7220950264433</v>
      </c>
      <c r="I2285" s="16" t="n">
        <f aca="false">H2285/2_Girdiler!$B$17</f>
        <v>1.4912239689276</v>
      </c>
      <c r="J2285" s="16" t="n">
        <f aca="false">D2285+I2285</f>
        <v>6.50529970080892</v>
      </c>
    </row>
    <row r="2286" customFormat="false" ht="15" hidden="false" customHeight="false" outlineLevel="0" collapsed="false">
      <c r="A2286" s="0" t="n">
        <v>2274</v>
      </c>
      <c r="B2286" s="7" t="n">
        <v>0.818242</v>
      </c>
      <c r="C2286" s="7" t="n">
        <v>0.641025</v>
      </c>
      <c r="D2286" s="16" t="n">
        <f aca="false">LOGINV(B2286,$B$7,$C$7)</f>
        <v>22.4727051161867</v>
      </c>
      <c r="E2286" s="16" t="n">
        <f aca="false">LOGINV(C2286,$B$8,$C$8)</f>
        <v>137.879984453971</v>
      </c>
      <c r="F2286" s="16" t="n">
        <f aca="false">$B$5/100*E2286*2_Girdiler!$B$14*2_Girdiler!$B$15*2_Girdiler!$B$16</f>
        <v>3.46906040886192</v>
      </c>
      <c r="G2286" s="16" t="n">
        <f aca="false">MIN(MATCH(F2286,2_Girdiler!$B$20:$I$20,1),7)</f>
        <v>1</v>
      </c>
      <c r="H2286" s="16" t="n">
        <f aca="false">IF(F2286&gt;=40,2_Girdiler!$I$21+(F2286-40)*(2_Girdiler!$I$21-2_Girdiler!$H$21)/(2_Girdiler!$I$20-2_Girdiler!$H$20),INDEX(2_Girdiler!$B$21:$I$21,G2286)+(F2286-INDEX(2_Girdiler!$B$20:$I$20,G2286))*(INDEX(2_Girdiler!$B$21:$I$21,G2286+1)-INDEX(2_Girdiler!$B$21:$I$21,G2286))/(INDEX(2_Girdiler!$B$20:$I$20,G2286+1)-INDEX(2_Girdiler!$B$20:$I$20,G2286)))</f>
        <v>7.63193289949621</v>
      </c>
      <c r="I2286" s="16" t="n">
        <f aca="false">H2286/2_Girdiler!$B$17</f>
        <v>3.05766542447765</v>
      </c>
      <c r="J2286" s="16" t="n">
        <f aca="false">D2286+I2286</f>
        <v>25.5303705406644</v>
      </c>
    </row>
    <row r="2287" customFormat="false" ht="15" hidden="false" customHeight="false" outlineLevel="0" collapsed="false">
      <c r="A2287" s="0" t="n">
        <v>2275</v>
      </c>
      <c r="B2287" s="7" t="n">
        <v>0.870749</v>
      </c>
      <c r="C2287" s="7" t="n">
        <v>0.711734</v>
      </c>
      <c r="D2287" s="16" t="n">
        <f aca="false">LOGINV(B2287,$B$7,$C$7)</f>
        <v>25.4223295683108</v>
      </c>
      <c r="E2287" s="16" t="n">
        <f aca="false">LOGINV(C2287,$B$8,$C$8)</f>
        <v>156.602916750832</v>
      </c>
      <c r="F2287" s="16" t="n">
        <f aca="false">$B$5/100*E2287*2_Girdiler!$B$14*2_Girdiler!$B$15*2_Girdiler!$B$16</f>
        <v>3.94012938545092</v>
      </c>
      <c r="G2287" s="16" t="n">
        <f aca="false">MIN(MATCH(F2287,2_Girdiler!$B$20:$I$20,1),7)</f>
        <v>1</v>
      </c>
      <c r="H2287" s="16" t="n">
        <f aca="false">IF(F2287&gt;=40,2_Girdiler!$I$21+(F2287-40)*(2_Girdiler!$I$21-2_Girdiler!$H$21)/(2_Girdiler!$I$20-2_Girdiler!$H$20),INDEX(2_Girdiler!$B$21:$I$21,G2287)+(F2287-INDEX(2_Girdiler!$B$20:$I$20,G2287))*(INDEX(2_Girdiler!$B$21:$I$21,G2287+1)-INDEX(2_Girdiler!$B$21:$I$21,G2287))/(INDEX(2_Girdiler!$B$20:$I$20,G2287+1)-INDEX(2_Girdiler!$B$20:$I$20,G2287)))</f>
        <v>8.66828464799203</v>
      </c>
      <c r="I2287" s="16" t="n">
        <f aca="false">H2287/2_Girdiler!$B$17</f>
        <v>3.47287045191988</v>
      </c>
      <c r="J2287" s="16" t="n">
        <f aca="false">D2287+I2287</f>
        <v>28.8952000202307</v>
      </c>
    </row>
    <row r="2288" customFormat="false" ht="15" hidden="false" customHeight="false" outlineLevel="0" collapsed="false">
      <c r="A2288" s="0" t="n">
        <v>2276</v>
      </c>
      <c r="B2288" s="7" t="n">
        <v>0.967006</v>
      </c>
      <c r="C2288" s="7" t="n">
        <v>0.894056</v>
      </c>
      <c r="D2288" s="16" t="n">
        <f aca="false">LOGINV(B2288,$B$7,$C$7)</f>
        <v>37.7348014696547</v>
      </c>
      <c r="E2288" s="16" t="n">
        <f aca="false">LOGINV(C2288,$B$8,$C$8)</f>
        <v>244.463321606619</v>
      </c>
      <c r="F2288" s="16" t="n">
        <f aca="false">$B$5/100*E2288*2_Girdiler!$B$14*2_Girdiler!$B$15*2_Girdiler!$B$16</f>
        <v>6.15069717162254</v>
      </c>
      <c r="G2288" s="16" t="n">
        <f aca="false">MIN(MATCH(F2288,2_Girdiler!$B$20:$I$20,1),7)</f>
        <v>2</v>
      </c>
      <c r="H2288" s="16" t="n">
        <f aca="false">IF(F2288&gt;=40,2_Girdiler!$I$21+(F2288-40)*(2_Girdiler!$I$21-2_Girdiler!$H$21)/(2_Girdiler!$I$20-2_Girdiler!$H$20),INDEX(2_Girdiler!$B$21:$I$21,G2288)+(F2288-INDEX(2_Girdiler!$B$20:$I$20,G2288))*(INDEX(2_Girdiler!$B$21:$I$21,G2288+1)-INDEX(2_Girdiler!$B$21:$I$21,G2288))/(INDEX(2_Girdiler!$B$20:$I$20,G2288+1)-INDEX(2_Girdiler!$B$20:$I$20,G2288)))</f>
        <v>12.8411154745961</v>
      </c>
      <c r="I2288" s="16" t="n">
        <f aca="false">H2288/2_Girdiler!$B$17</f>
        <v>5.14467767411701</v>
      </c>
      <c r="J2288" s="16" t="n">
        <f aca="false">D2288+I2288</f>
        <v>42.8794791437718</v>
      </c>
    </row>
    <row r="2289" customFormat="false" ht="15" hidden="false" customHeight="false" outlineLevel="0" collapsed="false">
      <c r="A2289" s="0" t="n">
        <v>2277</v>
      </c>
      <c r="B2289" s="7" t="n">
        <v>0.517706</v>
      </c>
      <c r="C2289" s="7" t="n">
        <v>0.803421</v>
      </c>
      <c r="D2289" s="16" t="n">
        <f aca="false">LOGINV(B2289,$B$7,$C$7)</f>
        <v>13.881358915979</v>
      </c>
      <c r="E2289" s="16" t="n">
        <f aca="false">LOGINV(C2289,$B$8,$C$8)</f>
        <v>189.506687809673</v>
      </c>
      <c r="F2289" s="16" t="n">
        <f aca="false">$B$5/100*E2289*2_Girdiler!$B$14*2_Girdiler!$B$15*2_Girdiler!$B$16</f>
        <v>4.76798826529137</v>
      </c>
      <c r="G2289" s="16" t="n">
        <f aca="false">MIN(MATCH(F2289,2_Girdiler!$B$20:$I$20,1),7)</f>
        <v>1</v>
      </c>
      <c r="H2289" s="16" t="n">
        <f aca="false">IF(F2289&gt;=40,2_Girdiler!$I$21+(F2289-40)*(2_Girdiler!$I$21-2_Girdiler!$H$21)/(2_Girdiler!$I$20-2_Girdiler!$H$20),INDEX(2_Girdiler!$B$21:$I$21,G2289)+(F2289-INDEX(2_Girdiler!$B$20:$I$20,G2289))*(INDEX(2_Girdiler!$B$21:$I$21,G2289+1)-INDEX(2_Girdiler!$B$21:$I$21,G2289))/(INDEX(2_Girdiler!$B$20:$I$20,G2289+1)-INDEX(2_Girdiler!$B$20:$I$20,G2289)))</f>
        <v>10.489574183641</v>
      </c>
      <c r="I2289" s="16" t="n">
        <f aca="false">H2289/2_Girdiler!$B$17</f>
        <v>4.20255375947156</v>
      </c>
      <c r="J2289" s="16" t="n">
        <f aca="false">D2289+I2289</f>
        <v>18.0839126754506</v>
      </c>
    </row>
    <row r="2290" customFormat="false" ht="15" hidden="false" customHeight="false" outlineLevel="0" collapsed="false">
      <c r="A2290" s="0" t="n">
        <v>2278</v>
      </c>
      <c r="B2290" s="7" t="n">
        <v>0.816147</v>
      </c>
      <c r="C2290" s="7" t="n">
        <v>0.126775</v>
      </c>
      <c r="D2290" s="16" t="n">
        <f aca="false">LOGINV(B2290,$B$7,$C$7)</f>
        <v>22.3738763045184</v>
      </c>
      <c r="E2290" s="16" t="n">
        <f aca="false">LOGINV(C2290,$B$8,$C$8)</f>
        <v>52.2592618500891</v>
      </c>
      <c r="F2290" s="16" t="n">
        <f aca="false">$B$5/100*E2290*2_Girdiler!$B$14*2_Girdiler!$B$15*2_Girdiler!$B$16</f>
        <v>1.31484302814824</v>
      </c>
      <c r="G2290" s="16" t="n">
        <f aca="false">MIN(MATCH(F2290,2_Girdiler!$B$20:$I$20,1),7)</f>
        <v>1</v>
      </c>
      <c r="H2290" s="16" t="n">
        <f aca="false">IF(F2290&gt;=40,2_Girdiler!$I$21+(F2290-40)*(2_Girdiler!$I$21-2_Girdiler!$H$21)/(2_Girdiler!$I$20-2_Girdiler!$H$20),INDEX(2_Girdiler!$B$21:$I$21,G2290)+(F2290-INDEX(2_Girdiler!$B$20:$I$20,G2290))*(INDEX(2_Girdiler!$B$21:$I$21,G2290+1)-INDEX(2_Girdiler!$B$21:$I$21,G2290))/(INDEX(2_Girdiler!$B$20:$I$20,G2290+1)-INDEX(2_Girdiler!$B$20:$I$20,G2290)))</f>
        <v>2.89265466192613</v>
      </c>
      <c r="I2290" s="16" t="n">
        <f aca="false">H2290/2_Girdiler!$B$17</f>
        <v>1.15891613057938</v>
      </c>
      <c r="J2290" s="16" t="n">
        <f aca="false">D2290+I2290</f>
        <v>23.5327924350978</v>
      </c>
    </row>
    <row r="2291" customFormat="false" ht="15" hidden="false" customHeight="false" outlineLevel="0" collapsed="false">
      <c r="A2291" s="0" t="n">
        <v>2279</v>
      </c>
      <c r="B2291" s="7" t="n">
        <v>0.705372</v>
      </c>
      <c r="C2291" s="7" t="n">
        <v>0.473349</v>
      </c>
      <c r="D2291" s="16" t="n">
        <f aca="false">LOGINV(B2291,$B$7,$C$7)</f>
        <v>18.2972054478296</v>
      </c>
      <c r="E2291" s="16" t="n">
        <f aca="false">LOGINV(C2291,$B$8,$C$8)</f>
        <v>104.592817492874</v>
      </c>
      <c r="F2291" s="16" t="n">
        <f aca="false">$B$5/100*E2291*2_Girdiler!$B$14*2_Girdiler!$B$15*2_Girdiler!$B$16</f>
        <v>2.6315552881207</v>
      </c>
      <c r="G2291" s="16" t="n">
        <f aca="false">MIN(MATCH(F2291,2_Girdiler!$B$20:$I$20,1),7)</f>
        <v>1</v>
      </c>
      <c r="H2291" s="16" t="n">
        <f aca="false">IF(F2291&gt;=40,2_Girdiler!$I$21+(F2291-40)*(2_Girdiler!$I$21-2_Girdiler!$H$21)/(2_Girdiler!$I$20-2_Girdiler!$H$20),INDEX(2_Girdiler!$B$21:$I$21,G2291)+(F2291-INDEX(2_Girdiler!$B$20:$I$20,G2291))*(INDEX(2_Girdiler!$B$21:$I$21,G2291+1)-INDEX(2_Girdiler!$B$21:$I$21,G2291))/(INDEX(2_Girdiler!$B$20:$I$20,G2291+1)-INDEX(2_Girdiler!$B$20:$I$20,G2291)))</f>
        <v>5.78942163386555</v>
      </c>
      <c r="I2291" s="16" t="n">
        <f aca="false">H2291/2_Girdiler!$B$17</f>
        <v>2.31947982126024</v>
      </c>
      <c r="J2291" s="16" t="n">
        <f aca="false">D2291+I2291</f>
        <v>20.6166852690898</v>
      </c>
    </row>
    <row r="2292" customFormat="false" ht="15" hidden="false" customHeight="false" outlineLevel="0" collapsed="false">
      <c r="A2292" s="0" t="n">
        <v>2280</v>
      </c>
      <c r="B2292" s="7" t="n">
        <v>0.11038</v>
      </c>
      <c r="C2292" s="7" t="n">
        <v>0.430361</v>
      </c>
      <c r="D2292" s="16" t="n">
        <f aca="false">LOGINV(B2292,$B$7,$C$7)</f>
        <v>6.84321930388175</v>
      </c>
      <c r="E2292" s="16" t="n">
        <f aca="false">LOGINV(C2292,$B$8,$C$8)</f>
        <v>97.5117400108644</v>
      </c>
      <c r="F2292" s="16" t="n">
        <f aca="false">$B$5/100*E2292*2_Girdiler!$B$14*2_Girdiler!$B$15*2_Girdiler!$B$16</f>
        <v>2.45339537867335</v>
      </c>
      <c r="G2292" s="16" t="n">
        <f aca="false">MIN(MATCH(F2292,2_Girdiler!$B$20:$I$20,1),7)</f>
        <v>1</v>
      </c>
      <c r="H2292" s="16" t="n">
        <f aca="false">IF(F2292&gt;=40,2_Girdiler!$I$21+(F2292-40)*(2_Girdiler!$I$21-2_Girdiler!$H$21)/(2_Girdiler!$I$20-2_Girdiler!$H$20),INDEX(2_Girdiler!$B$21:$I$21,G2292)+(F2292-INDEX(2_Girdiler!$B$20:$I$20,G2292))*(INDEX(2_Girdiler!$B$21:$I$21,G2292+1)-INDEX(2_Girdiler!$B$21:$I$21,G2292))/(INDEX(2_Girdiler!$B$20:$I$20,G2292+1)-INDEX(2_Girdiler!$B$20:$I$20,G2292)))</f>
        <v>5.39746983308137</v>
      </c>
      <c r="I2292" s="16" t="n">
        <f aca="false">H2292/2_Girdiler!$B$17</f>
        <v>2.16244784979221</v>
      </c>
      <c r="J2292" s="16" t="n">
        <f aca="false">D2292+I2292</f>
        <v>9.00566715367396</v>
      </c>
    </row>
    <row r="2293" customFormat="false" ht="15" hidden="false" customHeight="false" outlineLevel="0" collapsed="false">
      <c r="A2293" s="0" t="n">
        <v>2281</v>
      </c>
      <c r="B2293" s="7" t="n">
        <v>0.018031</v>
      </c>
      <c r="C2293" s="7" t="n">
        <v>0.464836</v>
      </c>
      <c r="D2293" s="16" t="n">
        <f aca="false">LOGINV(B2293,$B$7,$C$7)</f>
        <v>4.20957924089839</v>
      </c>
      <c r="E2293" s="16" t="n">
        <f aca="false">LOGINV(C2293,$B$8,$C$8)</f>
        <v>103.157697008297</v>
      </c>
      <c r="F2293" s="16" t="n">
        <f aca="false">$B$5/100*E2293*2_Girdiler!$B$14*2_Girdiler!$B$15*2_Girdiler!$B$16</f>
        <v>2.59544765672876</v>
      </c>
      <c r="G2293" s="16" t="n">
        <f aca="false">MIN(MATCH(F2293,2_Girdiler!$B$20:$I$20,1),7)</f>
        <v>1</v>
      </c>
      <c r="H2293" s="16" t="n">
        <f aca="false">IF(F2293&gt;=40,2_Girdiler!$I$21+(F2293-40)*(2_Girdiler!$I$21-2_Girdiler!$H$21)/(2_Girdiler!$I$20-2_Girdiler!$H$20),INDEX(2_Girdiler!$B$21:$I$21,G2293)+(F2293-INDEX(2_Girdiler!$B$20:$I$20,G2293))*(INDEX(2_Girdiler!$B$21:$I$21,G2293+1)-INDEX(2_Girdiler!$B$21:$I$21,G2293))/(INDEX(2_Girdiler!$B$20:$I$20,G2293+1)-INDEX(2_Girdiler!$B$20:$I$20,G2293)))</f>
        <v>5.70998484480328</v>
      </c>
      <c r="I2293" s="16" t="n">
        <f aca="false">H2293/2_Girdiler!$B$17</f>
        <v>2.2876541846167</v>
      </c>
      <c r="J2293" s="16" t="n">
        <f aca="false">D2293+I2293</f>
        <v>6.49723342551509</v>
      </c>
    </row>
    <row r="2294" customFormat="false" ht="15" hidden="false" customHeight="false" outlineLevel="0" collapsed="false">
      <c r="A2294" s="0" t="n">
        <v>2282</v>
      </c>
      <c r="B2294" s="7" t="n">
        <v>0.006972</v>
      </c>
      <c r="C2294" s="7" t="n">
        <v>0.809126</v>
      </c>
      <c r="D2294" s="16" t="n">
        <f aca="false">LOGINV(B2294,$B$7,$C$7)</f>
        <v>3.43947575720427</v>
      </c>
      <c r="E2294" s="16" t="n">
        <f aca="false">LOGINV(C2294,$B$8,$C$8)</f>
        <v>192.065231909163</v>
      </c>
      <c r="F2294" s="16" t="n">
        <f aca="false">$B$5/100*E2294*2_Girdiler!$B$14*2_Girdiler!$B$15*2_Girdiler!$B$16</f>
        <v>4.83236123483455</v>
      </c>
      <c r="G2294" s="16" t="n">
        <f aca="false">MIN(MATCH(F2294,2_Girdiler!$B$20:$I$20,1),7)</f>
        <v>1</v>
      </c>
      <c r="H2294" s="16" t="n">
        <f aca="false">IF(F2294&gt;=40,2_Girdiler!$I$21+(F2294-40)*(2_Girdiler!$I$21-2_Girdiler!$H$21)/(2_Girdiler!$I$20-2_Girdiler!$H$20),INDEX(2_Girdiler!$B$21:$I$21,G2294)+(F2294-INDEX(2_Girdiler!$B$20:$I$20,G2294))*(INDEX(2_Girdiler!$B$21:$I$21,G2294+1)-INDEX(2_Girdiler!$B$21:$I$21,G2294))/(INDEX(2_Girdiler!$B$20:$I$20,G2294+1)-INDEX(2_Girdiler!$B$20:$I$20,G2294)))</f>
        <v>10.631194716636</v>
      </c>
      <c r="I2294" s="16" t="n">
        <f aca="false">H2294/2_Girdiler!$B$17</f>
        <v>4.2592927550625</v>
      </c>
      <c r="J2294" s="16" t="n">
        <f aca="false">D2294+I2294</f>
        <v>7.69876851226677</v>
      </c>
    </row>
    <row r="2295" customFormat="false" ht="15" hidden="false" customHeight="false" outlineLevel="0" collapsed="false">
      <c r="A2295" s="0" t="n">
        <v>2283</v>
      </c>
      <c r="B2295" s="7" t="n">
        <v>0.198611</v>
      </c>
      <c r="C2295" s="7" t="n">
        <v>0.241402</v>
      </c>
      <c r="D2295" s="16" t="n">
        <f aca="false">LOGINV(B2295,$B$7,$C$7)</f>
        <v>8.44782527914442</v>
      </c>
      <c r="E2295" s="16" t="n">
        <f aca="false">LOGINV(C2295,$B$8,$C$8)</f>
        <v>69.422935919176</v>
      </c>
      <c r="F2295" s="16" t="n">
        <f aca="false">$B$5/100*E2295*2_Girdiler!$B$14*2_Girdiler!$B$15*2_Girdiler!$B$16</f>
        <v>1.74668106772647</v>
      </c>
      <c r="G2295" s="16" t="n">
        <f aca="false">MIN(MATCH(F2295,2_Girdiler!$B$20:$I$20,1),7)</f>
        <v>1</v>
      </c>
      <c r="H2295" s="16" t="n">
        <f aca="false">IF(F2295&gt;=40,2_Girdiler!$I$21+(F2295-40)*(2_Girdiler!$I$21-2_Girdiler!$H$21)/(2_Girdiler!$I$20-2_Girdiler!$H$20),INDEX(2_Girdiler!$B$21:$I$21,G2295)+(F2295-INDEX(2_Girdiler!$B$20:$I$20,G2295))*(INDEX(2_Girdiler!$B$21:$I$21,G2295+1)-INDEX(2_Girdiler!$B$21:$I$21,G2295))/(INDEX(2_Girdiler!$B$20:$I$20,G2295+1)-INDEX(2_Girdiler!$B$20:$I$20,G2295)))</f>
        <v>3.84269834899823</v>
      </c>
      <c r="I2295" s="16" t="n">
        <f aca="false">H2295/2_Girdiler!$B$17</f>
        <v>1.53954260777173</v>
      </c>
      <c r="J2295" s="16" t="n">
        <f aca="false">D2295+I2295</f>
        <v>9.98736788691615</v>
      </c>
    </row>
    <row r="2296" customFormat="false" ht="15" hidden="false" customHeight="false" outlineLevel="0" collapsed="false">
      <c r="A2296" s="0" t="n">
        <v>2284</v>
      </c>
      <c r="B2296" s="7" t="n">
        <v>0.887815</v>
      </c>
      <c r="C2296" s="7" t="n">
        <v>0.434512</v>
      </c>
      <c r="D2296" s="16" t="n">
        <f aca="false">LOGINV(B2296,$B$7,$C$7)</f>
        <v>26.6565603626265</v>
      </c>
      <c r="E2296" s="16" t="n">
        <f aca="false">LOGINV(C2296,$B$8,$C$8)</f>
        <v>98.1784960429625</v>
      </c>
      <c r="F2296" s="16" t="n">
        <f aca="false">$B$5/100*E2296*2_Girdiler!$B$14*2_Girdiler!$B$15*2_Girdiler!$B$16</f>
        <v>2.47017096044094</v>
      </c>
      <c r="G2296" s="16" t="n">
        <f aca="false">MIN(MATCH(F2296,2_Girdiler!$B$20:$I$20,1),7)</f>
        <v>1</v>
      </c>
      <c r="H2296" s="16" t="n">
        <f aca="false">IF(F2296&gt;=40,2_Girdiler!$I$21+(F2296-40)*(2_Girdiler!$I$21-2_Girdiler!$H$21)/(2_Girdiler!$I$20-2_Girdiler!$H$20),INDEX(2_Girdiler!$B$21:$I$21,G2296)+(F2296-INDEX(2_Girdiler!$B$20:$I$20,G2296))*(INDEX(2_Girdiler!$B$21:$I$21,G2296+1)-INDEX(2_Girdiler!$B$21:$I$21,G2296))/(INDEX(2_Girdiler!$B$20:$I$20,G2296+1)-INDEX(2_Girdiler!$B$20:$I$20,G2296)))</f>
        <v>5.43437611297006</v>
      </c>
      <c r="I2296" s="16" t="n">
        <f aca="false">H2296/2_Girdiler!$B$17</f>
        <v>2.17723401961941</v>
      </c>
      <c r="J2296" s="16" t="n">
        <f aca="false">D2296+I2296</f>
        <v>28.8337943822459</v>
      </c>
    </row>
    <row r="2297" customFormat="false" ht="15" hidden="false" customHeight="false" outlineLevel="0" collapsed="false">
      <c r="A2297" s="0" t="n">
        <v>2285</v>
      </c>
      <c r="B2297" s="7" t="n">
        <v>0.306195</v>
      </c>
      <c r="C2297" s="7" t="n">
        <v>0.066036</v>
      </c>
      <c r="D2297" s="16" t="n">
        <f aca="false">LOGINV(B2297,$B$7,$C$7)</f>
        <v>10.2101774747904</v>
      </c>
      <c r="E2297" s="16" t="n">
        <f aca="false">LOGINV(C2297,$B$8,$C$8)</f>
        <v>41.3105636731942</v>
      </c>
      <c r="F2297" s="16" t="n">
        <f aca="false">$B$5/100*E2297*2_Girdiler!$B$14*2_Girdiler!$B$15*2_Girdiler!$B$16</f>
        <v>1.03937378201757</v>
      </c>
      <c r="G2297" s="16" t="n">
        <f aca="false">MIN(MATCH(F2297,2_Girdiler!$B$20:$I$20,1),7)</f>
        <v>1</v>
      </c>
      <c r="H2297" s="16" t="n">
        <f aca="false">IF(F2297&gt;=40,2_Girdiler!$I$21+(F2297-40)*(2_Girdiler!$I$21-2_Girdiler!$H$21)/(2_Girdiler!$I$20-2_Girdiler!$H$20),INDEX(2_Girdiler!$B$21:$I$21,G2297)+(F2297-INDEX(2_Girdiler!$B$20:$I$20,G2297))*(INDEX(2_Girdiler!$B$21:$I$21,G2297+1)-INDEX(2_Girdiler!$B$21:$I$21,G2297))/(INDEX(2_Girdiler!$B$20:$I$20,G2297+1)-INDEX(2_Girdiler!$B$20:$I$20,G2297)))</f>
        <v>2.28662232043865</v>
      </c>
      <c r="I2297" s="16" t="n">
        <f aca="false">H2297/2_Girdiler!$B$17</f>
        <v>0.916114711714201</v>
      </c>
      <c r="J2297" s="16" t="n">
        <f aca="false">D2297+I2297</f>
        <v>11.1262921865046</v>
      </c>
    </row>
    <row r="2298" customFormat="false" ht="15" hidden="false" customHeight="false" outlineLevel="0" collapsed="false">
      <c r="A2298" s="0" t="n">
        <v>2286</v>
      </c>
      <c r="B2298" s="7" t="n">
        <v>0.605991</v>
      </c>
      <c r="C2298" s="7" t="n">
        <v>0.772693</v>
      </c>
      <c r="D2298" s="16" t="n">
        <f aca="false">LOGINV(B2298,$B$7,$C$7)</f>
        <v>15.7316818238265</v>
      </c>
      <c r="E2298" s="16" t="n">
        <f aca="false">LOGINV(C2298,$B$8,$C$8)</f>
        <v>176.95552877045</v>
      </c>
      <c r="F2298" s="16" t="n">
        <f aca="false">$B$5/100*E2298*2_Girdiler!$B$14*2_Girdiler!$B$15*2_Girdiler!$B$16</f>
        <v>4.45220110386452</v>
      </c>
      <c r="G2298" s="16" t="n">
        <f aca="false">MIN(MATCH(F2298,2_Girdiler!$B$20:$I$20,1),7)</f>
        <v>1</v>
      </c>
      <c r="H2298" s="16" t="n">
        <f aca="false">IF(F2298&gt;=40,2_Girdiler!$I$21+(F2298-40)*(2_Girdiler!$I$21-2_Girdiler!$H$21)/(2_Girdiler!$I$20-2_Girdiler!$H$20),INDEX(2_Girdiler!$B$21:$I$21,G2298)+(F2298-INDEX(2_Girdiler!$B$20:$I$20,G2298))*(INDEX(2_Girdiler!$B$21:$I$21,G2298+1)-INDEX(2_Girdiler!$B$21:$I$21,G2298))/(INDEX(2_Girdiler!$B$20:$I$20,G2298+1)-INDEX(2_Girdiler!$B$20:$I$20,G2298)))</f>
        <v>9.79484242850195</v>
      </c>
      <c r="I2298" s="16" t="n">
        <f aca="false">H2298/2_Girdiler!$B$17</f>
        <v>3.92421571654726</v>
      </c>
      <c r="J2298" s="16" t="n">
        <f aca="false">D2298+I2298</f>
        <v>19.6558975403738</v>
      </c>
    </row>
    <row r="2299" customFormat="false" ht="15" hidden="false" customHeight="false" outlineLevel="0" collapsed="false">
      <c r="A2299" s="0" t="n">
        <v>2287</v>
      </c>
      <c r="B2299" s="7" t="n">
        <v>0.0297</v>
      </c>
      <c r="C2299" s="7" t="n">
        <v>0.89839</v>
      </c>
      <c r="D2299" s="16" t="n">
        <f aca="false">LOGINV(B2299,$B$7,$C$7)</f>
        <v>4.73498134464451</v>
      </c>
      <c r="E2299" s="16" t="n">
        <f aca="false">LOGINV(C2299,$B$8,$C$8)</f>
        <v>248.286499734274</v>
      </c>
      <c r="F2299" s="16" t="n">
        <f aca="false">$B$5/100*E2299*2_Girdiler!$B$14*2_Girdiler!$B$15*2_Girdiler!$B$16</f>
        <v>6.24688833331434</v>
      </c>
      <c r="G2299" s="16" t="n">
        <f aca="false">MIN(MATCH(F2299,2_Girdiler!$B$20:$I$20,1),7)</f>
        <v>2</v>
      </c>
      <c r="H2299" s="16" t="n">
        <f aca="false">IF(F2299&gt;=40,2_Girdiler!$I$21+(F2299-40)*(2_Girdiler!$I$21-2_Girdiler!$H$21)/(2_Girdiler!$I$20-2_Girdiler!$H$20),INDEX(2_Girdiler!$B$21:$I$21,G2299)+(F2299-INDEX(2_Girdiler!$B$20:$I$20,G2299))*(INDEX(2_Girdiler!$B$21:$I$21,G2299+1)-INDEX(2_Girdiler!$B$21:$I$21,G2299))/(INDEX(2_Girdiler!$B$20:$I$20,G2299+1)-INDEX(2_Girdiler!$B$20:$I$20,G2299)))</f>
        <v>12.9950213333029</v>
      </c>
      <c r="I2299" s="16" t="n">
        <f aca="false">H2299/2_Girdiler!$B$17</f>
        <v>5.2063386752015</v>
      </c>
      <c r="J2299" s="16" t="n">
        <f aca="false">D2299+I2299</f>
        <v>9.94132001984601</v>
      </c>
    </row>
    <row r="2300" customFormat="false" ht="15" hidden="false" customHeight="false" outlineLevel="0" collapsed="false">
      <c r="A2300" s="0" t="n">
        <v>2288</v>
      </c>
      <c r="B2300" s="7" t="n">
        <v>0.17917</v>
      </c>
      <c r="C2300" s="7" t="n">
        <v>0.52161</v>
      </c>
      <c r="D2300" s="16" t="n">
        <f aca="false">LOGINV(B2300,$B$7,$C$7)</f>
        <v>8.11577600518204</v>
      </c>
      <c r="E2300" s="16" t="n">
        <f aca="false">LOGINV(C2300,$B$8,$C$8)</f>
        <v>113.093148028741</v>
      </c>
      <c r="F2300" s="16" t="n">
        <f aca="false">$B$5/100*E2300*2_Girdiler!$B$14*2_Girdiler!$B$15*2_Girdiler!$B$16</f>
        <v>2.84542360440312</v>
      </c>
      <c r="G2300" s="16" t="n">
        <f aca="false">MIN(MATCH(F2300,2_Girdiler!$B$20:$I$20,1),7)</f>
        <v>1</v>
      </c>
      <c r="H2300" s="16" t="n">
        <f aca="false">IF(F2300&gt;=40,2_Girdiler!$I$21+(F2300-40)*(2_Girdiler!$I$21-2_Girdiler!$H$21)/(2_Girdiler!$I$20-2_Girdiler!$H$20),INDEX(2_Girdiler!$B$21:$I$21,G2300)+(F2300-INDEX(2_Girdiler!$B$20:$I$20,G2300))*(INDEX(2_Girdiler!$B$21:$I$21,G2300+1)-INDEX(2_Girdiler!$B$21:$I$21,G2300))/(INDEX(2_Girdiler!$B$20:$I$20,G2300+1)-INDEX(2_Girdiler!$B$20:$I$20,G2300)))</f>
        <v>6.25993192968687</v>
      </c>
      <c r="I2300" s="16" t="n">
        <f aca="false">H2300/2_Girdiler!$B$17</f>
        <v>2.50798554875275</v>
      </c>
      <c r="J2300" s="16" t="n">
        <f aca="false">D2300+I2300</f>
        <v>10.6237615539348</v>
      </c>
    </row>
    <row r="2301" customFormat="false" ht="15" hidden="false" customHeight="false" outlineLevel="0" collapsed="false">
      <c r="A2301" s="0" t="n">
        <v>2289</v>
      </c>
      <c r="B2301" s="7" t="n">
        <v>0.065343</v>
      </c>
      <c r="C2301" s="7" t="n">
        <v>0.746408</v>
      </c>
      <c r="D2301" s="16" t="n">
        <f aca="false">LOGINV(B2301,$B$7,$C$7)</f>
        <v>5.83190901515633</v>
      </c>
      <c r="E2301" s="16" t="n">
        <f aca="false">LOGINV(C2301,$B$8,$C$8)</f>
        <v>167.560301155939</v>
      </c>
      <c r="F2301" s="16" t="n">
        <f aca="false">$B$5/100*E2301*2_Girdiler!$B$14*2_Girdiler!$B$15*2_Girdiler!$B$16</f>
        <v>4.21581717708343</v>
      </c>
      <c r="G2301" s="16" t="n">
        <f aca="false">MIN(MATCH(F2301,2_Girdiler!$B$20:$I$20,1),7)</f>
        <v>1</v>
      </c>
      <c r="H2301" s="16" t="n">
        <f aca="false">IF(F2301&gt;=40,2_Girdiler!$I$21+(F2301-40)*(2_Girdiler!$I$21-2_Girdiler!$H$21)/(2_Girdiler!$I$20-2_Girdiler!$H$20),INDEX(2_Girdiler!$B$21:$I$21,G2301)+(F2301-INDEX(2_Girdiler!$B$20:$I$20,G2301))*(INDEX(2_Girdiler!$B$21:$I$21,G2301+1)-INDEX(2_Girdiler!$B$21:$I$21,G2301))/(INDEX(2_Girdiler!$B$20:$I$20,G2301+1)-INDEX(2_Girdiler!$B$20:$I$20,G2301)))</f>
        <v>9.27479778958356</v>
      </c>
      <c r="I2301" s="16" t="n">
        <f aca="false">H2301/2_Girdiler!$B$17</f>
        <v>3.71586449903187</v>
      </c>
      <c r="J2301" s="16" t="n">
        <f aca="false">D2301+I2301</f>
        <v>9.5477735141882</v>
      </c>
    </row>
    <row r="2302" customFormat="false" ht="15" hidden="false" customHeight="false" outlineLevel="0" collapsed="false">
      <c r="A2302" s="0" t="n">
        <v>2290</v>
      </c>
      <c r="B2302" s="7" t="n">
        <v>0.861751</v>
      </c>
      <c r="C2302" s="7" t="n">
        <v>0.223165</v>
      </c>
      <c r="D2302" s="16" t="n">
        <f aca="false">LOGINV(B2302,$B$7,$C$7)</f>
        <v>24.8379773065548</v>
      </c>
      <c r="E2302" s="16" t="n">
        <f aca="false">LOGINV(C2302,$B$8,$C$8)</f>
        <v>66.7964581975968</v>
      </c>
      <c r="F2302" s="16" t="n">
        <f aca="false">$B$5/100*E2302*2_Girdiler!$B$14*2_Girdiler!$B$15*2_Girdiler!$B$16</f>
        <v>1.68059888825154</v>
      </c>
      <c r="G2302" s="16" t="n">
        <f aca="false">MIN(MATCH(F2302,2_Girdiler!$B$20:$I$20,1),7)</f>
        <v>1</v>
      </c>
      <c r="H2302" s="16" t="n">
        <f aca="false">IF(F2302&gt;=40,2_Girdiler!$I$21+(F2302-40)*(2_Girdiler!$I$21-2_Girdiler!$H$21)/(2_Girdiler!$I$20-2_Girdiler!$H$20),INDEX(2_Girdiler!$B$21:$I$21,G2302)+(F2302-INDEX(2_Girdiler!$B$20:$I$20,G2302))*(INDEX(2_Girdiler!$B$21:$I$21,G2302+1)-INDEX(2_Girdiler!$B$21:$I$21,G2302))/(INDEX(2_Girdiler!$B$20:$I$20,G2302+1)-INDEX(2_Girdiler!$B$20:$I$20,G2302)))</f>
        <v>3.69731755415338</v>
      </c>
      <c r="I2302" s="16" t="n">
        <f aca="false">H2302/2_Girdiler!$B$17</f>
        <v>1.48129709701658</v>
      </c>
      <c r="J2302" s="16" t="n">
        <f aca="false">D2302+I2302</f>
        <v>26.3192744035714</v>
      </c>
    </row>
    <row r="2303" customFormat="false" ht="15" hidden="false" customHeight="false" outlineLevel="0" collapsed="false">
      <c r="A2303" s="0" t="n">
        <v>2291</v>
      </c>
      <c r="B2303" s="7" t="n">
        <v>0.680796</v>
      </c>
      <c r="C2303" s="7" t="n">
        <v>0.653386</v>
      </c>
      <c r="D2303" s="16" t="n">
        <f aca="false">LOGINV(B2303,$B$7,$C$7)</f>
        <v>17.5971448577396</v>
      </c>
      <c r="E2303" s="16" t="n">
        <f aca="false">LOGINV(C2303,$B$8,$C$8)</f>
        <v>140.873844918937</v>
      </c>
      <c r="F2303" s="16" t="n">
        <f aca="false">$B$5/100*E2303*2_Girdiler!$B$14*2_Girdiler!$B$15*2_Girdiler!$B$16</f>
        <v>3.54438593816046</v>
      </c>
      <c r="G2303" s="16" t="n">
        <f aca="false">MIN(MATCH(F2303,2_Girdiler!$B$20:$I$20,1),7)</f>
        <v>1</v>
      </c>
      <c r="H2303" s="16" t="n">
        <f aca="false">IF(F2303&gt;=40,2_Girdiler!$I$21+(F2303-40)*(2_Girdiler!$I$21-2_Girdiler!$H$21)/(2_Girdiler!$I$20-2_Girdiler!$H$20),INDEX(2_Girdiler!$B$21:$I$21,G2303)+(F2303-INDEX(2_Girdiler!$B$20:$I$20,G2303))*(INDEX(2_Girdiler!$B$21:$I$21,G2303+1)-INDEX(2_Girdiler!$B$21:$I$21,G2303))/(INDEX(2_Girdiler!$B$20:$I$20,G2303+1)-INDEX(2_Girdiler!$B$20:$I$20,G2303)))</f>
        <v>7.79764906395302</v>
      </c>
      <c r="I2303" s="16" t="n">
        <f aca="false">H2303/2_Girdiler!$B$17</f>
        <v>3.12405811857092</v>
      </c>
      <c r="J2303" s="16" t="n">
        <f aca="false">D2303+I2303</f>
        <v>20.7212029763106</v>
      </c>
    </row>
    <row r="2304" customFormat="false" ht="15" hidden="false" customHeight="false" outlineLevel="0" collapsed="false">
      <c r="A2304" s="0" t="n">
        <v>2292</v>
      </c>
      <c r="B2304" s="7" t="n">
        <v>0.946008</v>
      </c>
      <c r="C2304" s="7" t="n">
        <v>0.584815</v>
      </c>
      <c r="D2304" s="16" t="n">
        <f aca="false">LOGINV(B2304,$B$7,$C$7)</f>
        <v>33.1724810761588</v>
      </c>
      <c r="E2304" s="16" t="n">
        <f aca="false">LOGINV(C2304,$B$8,$C$8)</f>
        <v>125.400503645521</v>
      </c>
      <c r="F2304" s="16" t="n">
        <f aca="false">$B$5/100*E2304*2_Girdiler!$B$14*2_Girdiler!$B$15*2_Girdiler!$B$16</f>
        <v>3.1550766717213</v>
      </c>
      <c r="G2304" s="16" t="n">
        <f aca="false">MIN(MATCH(F2304,2_Girdiler!$B$20:$I$20,1),7)</f>
        <v>1</v>
      </c>
      <c r="H2304" s="16" t="n">
        <f aca="false">IF(F2304&gt;=40,2_Girdiler!$I$21+(F2304-40)*(2_Girdiler!$I$21-2_Girdiler!$H$21)/(2_Girdiler!$I$20-2_Girdiler!$H$20),INDEX(2_Girdiler!$B$21:$I$21,G2304)+(F2304-INDEX(2_Girdiler!$B$20:$I$20,G2304))*(INDEX(2_Girdiler!$B$21:$I$21,G2304+1)-INDEX(2_Girdiler!$B$21:$I$21,G2304))/(INDEX(2_Girdiler!$B$20:$I$20,G2304+1)-INDEX(2_Girdiler!$B$20:$I$20,G2304)))</f>
        <v>6.94116867778687</v>
      </c>
      <c r="I2304" s="16" t="n">
        <f aca="false">H2304/2_Girdiler!$B$17</f>
        <v>2.78091693821589</v>
      </c>
      <c r="J2304" s="16" t="n">
        <f aca="false">D2304+I2304</f>
        <v>35.9533980143747</v>
      </c>
    </row>
    <row r="2305" customFormat="false" ht="15" hidden="false" customHeight="false" outlineLevel="0" collapsed="false">
      <c r="A2305" s="0" t="n">
        <v>2293</v>
      </c>
      <c r="B2305" s="7" t="n">
        <v>0.470615</v>
      </c>
      <c r="C2305" s="7" t="n">
        <v>0.178604</v>
      </c>
      <c r="D2305" s="16" t="n">
        <f aca="false">LOGINV(B2305,$B$7,$C$7)</f>
        <v>12.9968398745689</v>
      </c>
      <c r="E2305" s="16" t="n">
        <f aca="false">LOGINV(C2305,$B$8,$C$8)</f>
        <v>60.2750583709092</v>
      </c>
      <c r="F2305" s="16" t="n">
        <f aca="false">$B$5/100*E2305*2_Girdiler!$B$14*2_Girdiler!$B$15*2_Girdiler!$B$16</f>
        <v>1.51652046861208</v>
      </c>
      <c r="G2305" s="16" t="n">
        <f aca="false">MIN(MATCH(F2305,2_Girdiler!$B$20:$I$20,1),7)</f>
        <v>1</v>
      </c>
      <c r="H2305" s="16" t="n">
        <f aca="false">IF(F2305&gt;=40,2_Girdiler!$I$21+(F2305-40)*(2_Girdiler!$I$21-2_Girdiler!$H$21)/(2_Girdiler!$I$20-2_Girdiler!$H$20),INDEX(2_Girdiler!$B$21:$I$21,G2305)+(F2305-INDEX(2_Girdiler!$B$20:$I$20,G2305))*(INDEX(2_Girdiler!$B$21:$I$21,G2305+1)-INDEX(2_Girdiler!$B$21:$I$21,G2305))/(INDEX(2_Girdiler!$B$20:$I$20,G2305+1)-INDEX(2_Girdiler!$B$20:$I$20,G2305)))</f>
        <v>3.33634503094657</v>
      </c>
      <c r="I2305" s="16" t="n">
        <f aca="false">H2305/2_Girdiler!$B$17</f>
        <v>1.33667669509077</v>
      </c>
      <c r="J2305" s="16" t="n">
        <f aca="false">D2305+I2305</f>
        <v>14.3335165696597</v>
      </c>
    </row>
    <row r="2306" customFormat="false" ht="15" hidden="false" customHeight="false" outlineLevel="0" collapsed="false">
      <c r="A2306" s="0" t="n">
        <v>2294</v>
      </c>
      <c r="B2306" s="7" t="n">
        <v>0.171432</v>
      </c>
      <c r="C2306" s="7" t="n">
        <v>0.164321</v>
      </c>
      <c r="D2306" s="16" t="n">
        <f aca="false">LOGINV(B2306,$B$7,$C$7)</f>
        <v>7.98124233124879</v>
      </c>
      <c r="E2306" s="16" t="n">
        <f aca="false">LOGINV(C2306,$B$8,$C$8)</f>
        <v>58.1293428931823</v>
      </c>
      <c r="F2306" s="16" t="n">
        <f aca="false">$B$5/100*E2306*2_Girdiler!$B$14*2_Girdiler!$B$15*2_Girdiler!$B$16</f>
        <v>1.46253426719247</v>
      </c>
      <c r="G2306" s="16" t="n">
        <f aca="false">MIN(MATCH(F2306,2_Girdiler!$B$20:$I$20,1),7)</f>
        <v>1</v>
      </c>
      <c r="H2306" s="16" t="n">
        <f aca="false">IF(F2306&gt;=40,2_Girdiler!$I$21+(F2306-40)*(2_Girdiler!$I$21-2_Girdiler!$H$21)/(2_Girdiler!$I$20-2_Girdiler!$H$20),INDEX(2_Girdiler!$B$21:$I$21,G2306)+(F2306-INDEX(2_Girdiler!$B$20:$I$20,G2306))*(INDEX(2_Girdiler!$B$21:$I$21,G2306+1)-INDEX(2_Girdiler!$B$21:$I$21,G2306))/(INDEX(2_Girdiler!$B$20:$I$20,G2306+1)-INDEX(2_Girdiler!$B$20:$I$20,G2306)))</f>
        <v>3.21757538782343</v>
      </c>
      <c r="I2306" s="16" t="n">
        <f aca="false">H2306/2_Girdiler!$B$17</f>
        <v>1.2890927034549</v>
      </c>
      <c r="J2306" s="16" t="n">
        <f aca="false">D2306+I2306</f>
        <v>9.27033503470368</v>
      </c>
    </row>
    <row r="2307" customFormat="false" ht="15" hidden="false" customHeight="false" outlineLevel="0" collapsed="false">
      <c r="A2307" s="0" t="n">
        <v>2295</v>
      </c>
      <c r="B2307" s="7" t="n">
        <v>0.02148</v>
      </c>
      <c r="C2307" s="7" t="n">
        <v>0.566196</v>
      </c>
      <c r="D2307" s="16" t="n">
        <f aca="false">LOGINV(B2307,$B$7,$C$7)</f>
        <v>4.3822723837073</v>
      </c>
      <c r="E2307" s="16" t="n">
        <f aca="false">LOGINV(C2307,$B$8,$C$8)</f>
        <v>121.611602232782</v>
      </c>
      <c r="F2307" s="16" t="n">
        <f aca="false">$B$5/100*E2307*2_Girdiler!$B$14*2_Girdiler!$B$15*2_Girdiler!$B$16</f>
        <v>3.0597479121768</v>
      </c>
      <c r="G2307" s="16" t="n">
        <f aca="false">MIN(MATCH(F2307,2_Girdiler!$B$20:$I$20,1),7)</f>
        <v>1</v>
      </c>
      <c r="H2307" s="16" t="n">
        <f aca="false">IF(F2307&gt;=40,2_Girdiler!$I$21+(F2307-40)*(2_Girdiler!$I$21-2_Girdiler!$H$21)/(2_Girdiler!$I$20-2_Girdiler!$H$20),INDEX(2_Girdiler!$B$21:$I$21,G2307)+(F2307-INDEX(2_Girdiler!$B$20:$I$20,G2307))*(INDEX(2_Girdiler!$B$21:$I$21,G2307+1)-INDEX(2_Girdiler!$B$21:$I$21,G2307))/(INDEX(2_Girdiler!$B$20:$I$20,G2307+1)-INDEX(2_Girdiler!$B$20:$I$20,G2307)))</f>
        <v>6.73144540678897</v>
      </c>
      <c r="I2307" s="16" t="n">
        <f aca="false">H2307/2_Girdiler!$B$17</f>
        <v>2.6968931918225</v>
      </c>
      <c r="J2307" s="16" t="n">
        <f aca="false">D2307+I2307</f>
        <v>7.0791655755298</v>
      </c>
    </row>
    <row r="2308" customFormat="false" ht="15" hidden="false" customHeight="false" outlineLevel="0" collapsed="false">
      <c r="A2308" s="0" t="n">
        <v>2296</v>
      </c>
      <c r="B2308" s="7" t="n">
        <v>0.857979</v>
      </c>
      <c r="C2308" s="7" t="n">
        <v>0.83642</v>
      </c>
      <c r="D2308" s="16" t="n">
        <f aca="false">LOGINV(B2308,$B$7,$C$7)</f>
        <v>24.604599421496</v>
      </c>
      <c r="E2308" s="16" t="n">
        <f aca="false">LOGINV(C2308,$B$8,$C$8)</f>
        <v>205.556813746275</v>
      </c>
      <c r="F2308" s="16" t="n">
        <f aca="false">$B$5/100*E2308*2_Girdiler!$B$14*2_Girdiler!$B$15*2_Girdiler!$B$16</f>
        <v>5.17180943385628</v>
      </c>
      <c r="G2308" s="16" t="n">
        <f aca="false">MIN(MATCH(F2308,2_Girdiler!$B$20:$I$20,1),7)</f>
        <v>2</v>
      </c>
      <c r="H2308" s="16" t="n">
        <f aca="false">IF(F2308&gt;=40,2_Girdiler!$I$21+(F2308-40)*(2_Girdiler!$I$21-2_Girdiler!$H$21)/(2_Girdiler!$I$20-2_Girdiler!$H$20),INDEX(2_Girdiler!$B$21:$I$21,G2308)+(F2308-INDEX(2_Girdiler!$B$20:$I$20,G2308))*(INDEX(2_Girdiler!$B$21:$I$21,G2308+1)-INDEX(2_Girdiler!$B$21:$I$21,G2308))/(INDEX(2_Girdiler!$B$20:$I$20,G2308+1)-INDEX(2_Girdiler!$B$20:$I$20,G2308)))</f>
        <v>11.2748950941701</v>
      </c>
      <c r="I2308" s="16" t="n">
        <f aca="false">H2308/2_Girdiler!$B$17</f>
        <v>4.51718553452326</v>
      </c>
      <c r="J2308" s="16" t="n">
        <f aca="false">D2308+I2308</f>
        <v>29.1217849560192</v>
      </c>
    </row>
    <row r="2309" customFormat="false" ht="15" hidden="false" customHeight="false" outlineLevel="0" collapsed="false">
      <c r="A2309" s="0" t="n">
        <v>2297</v>
      </c>
      <c r="B2309" s="7" t="n">
        <v>0.267137</v>
      </c>
      <c r="C2309" s="7" t="n">
        <v>0.478787</v>
      </c>
      <c r="D2309" s="16" t="n">
        <f aca="false">LOGINV(B2309,$B$7,$C$7)</f>
        <v>9.57713705391103</v>
      </c>
      <c r="E2309" s="16" t="n">
        <f aca="false">LOGINV(C2309,$B$8,$C$8)</f>
        <v>105.518854868974</v>
      </c>
      <c r="F2309" s="16" t="n">
        <f aca="false">$B$5/100*E2309*2_Girdiler!$B$14*2_Girdiler!$B$15*2_Girdiler!$B$16</f>
        <v>2.65485438850339</v>
      </c>
      <c r="G2309" s="16" t="n">
        <f aca="false">MIN(MATCH(F2309,2_Girdiler!$B$20:$I$20,1),7)</f>
        <v>1</v>
      </c>
      <c r="H2309" s="16" t="n">
        <f aca="false">IF(F2309&gt;=40,2_Girdiler!$I$21+(F2309-40)*(2_Girdiler!$I$21-2_Girdiler!$H$21)/(2_Girdiler!$I$20-2_Girdiler!$H$20),INDEX(2_Girdiler!$B$21:$I$21,G2309)+(F2309-INDEX(2_Girdiler!$B$20:$I$20,G2309))*(INDEX(2_Girdiler!$B$21:$I$21,G2309+1)-INDEX(2_Girdiler!$B$21:$I$21,G2309))/(INDEX(2_Girdiler!$B$20:$I$20,G2309+1)-INDEX(2_Girdiler!$B$20:$I$20,G2309)))</f>
        <v>5.84067965470746</v>
      </c>
      <c r="I2309" s="16" t="n">
        <f aca="false">H2309/2_Girdiler!$B$17</f>
        <v>2.34001588730267</v>
      </c>
      <c r="J2309" s="16" t="n">
        <f aca="false">D2309+I2309</f>
        <v>11.9171529412137</v>
      </c>
    </row>
    <row r="2310" customFormat="false" ht="15" hidden="false" customHeight="false" outlineLevel="0" collapsed="false">
      <c r="A2310" s="0" t="n">
        <v>2298</v>
      </c>
      <c r="B2310" s="7" t="n">
        <v>0.865764</v>
      </c>
      <c r="C2310" s="7" t="n">
        <v>0.163548</v>
      </c>
      <c r="D2310" s="16" t="n">
        <f aca="false">LOGINV(B2310,$B$7,$C$7)</f>
        <v>25.0935860420195</v>
      </c>
      <c r="E2310" s="16" t="n">
        <f aca="false">LOGINV(C2310,$B$8,$C$8)</f>
        <v>58.0121240029003</v>
      </c>
      <c r="F2310" s="16" t="n">
        <f aca="false">$B$5/100*E2310*2_Girdiler!$B$14*2_Girdiler!$B$15*2_Girdiler!$B$16</f>
        <v>1.45958503991297</v>
      </c>
      <c r="G2310" s="16" t="n">
        <f aca="false">MIN(MATCH(F2310,2_Girdiler!$B$20:$I$20,1),7)</f>
        <v>1</v>
      </c>
      <c r="H2310" s="16" t="n">
        <f aca="false">IF(F2310&gt;=40,2_Girdiler!$I$21+(F2310-40)*(2_Girdiler!$I$21-2_Girdiler!$H$21)/(2_Girdiler!$I$20-2_Girdiler!$H$20),INDEX(2_Girdiler!$B$21:$I$21,G2310)+(F2310-INDEX(2_Girdiler!$B$20:$I$20,G2310))*(INDEX(2_Girdiler!$B$21:$I$21,G2310+1)-INDEX(2_Girdiler!$B$21:$I$21,G2310))/(INDEX(2_Girdiler!$B$20:$I$20,G2310+1)-INDEX(2_Girdiler!$B$20:$I$20,G2310)))</f>
        <v>3.21108708780854</v>
      </c>
      <c r="I2310" s="16" t="n">
        <f aca="false">H2310/2_Girdiler!$B$17</f>
        <v>1.28649322428227</v>
      </c>
      <c r="J2310" s="16" t="n">
        <f aca="false">D2310+I2310</f>
        <v>26.3800792663018</v>
      </c>
    </row>
    <row r="2311" customFormat="false" ht="15" hidden="false" customHeight="false" outlineLevel="0" collapsed="false">
      <c r="A2311" s="0" t="n">
        <v>2299</v>
      </c>
      <c r="B2311" s="7" t="n">
        <v>0.457645</v>
      </c>
      <c r="C2311" s="7" t="n">
        <v>0.412715</v>
      </c>
      <c r="D2311" s="16" t="n">
        <f aca="false">LOGINV(B2311,$B$7,$C$7)</f>
        <v>12.762487561869</v>
      </c>
      <c r="E2311" s="16" t="n">
        <f aca="false">LOGINV(C2311,$B$8,$C$8)</f>
        <v>94.7132042737453</v>
      </c>
      <c r="F2311" s="16" t="n">
        <f aca="false">$B$5/100*E2311*2_Girdiler!$B$14*2_Girdiler!$B$15*2_Girdiler!$B$16</f>
        <v>2.38298421952743</v>
      </c>
      <c r="G2311" s="16" t="n">
        <f aca="false">MIN(MATCH(F2311,2_Girdiler!$B$20:$I$20,1),7)</f>
        <v>1</v>
      </c>
      <c r="H2311" s="16" t="n">
        <f aca="false">IF(F2311&gt;=40,2_Girdiler!$I$21+(F2311-40)*(2_Girdiler!$I$21-2_Girdiler!$H$21)/(2_Girdiler!$I$20-2_Girdiler!$H$20),INDEX(2_Girdiler!$B$21:$I$21,G2311)+(F2311-INDEX(2_Girdiler!$B$20:$I$20,G2311))*(INDEX(2_Girdiler!$B$21:$I$21,G2311+1)-INDEX(2_Girdiler!$B$21:$I$21,G2311))/(INDEX(2_Girdiler!$B$20:$I$20,G2311+1)-INDEX(2_Girdiler!$B$20:$I$20,G2311)))</f>
        <v>5.24256528296035</v>
      </c>
      <c r="I2311" s="16" t="n">
        <f aca="false">H2311/2_Girdiler!$B$17</f>
        <v>2.10038673195527</v>
      </c>
      <c r="J2311" s="16" t="n">
        <f aca="false">D2311+I2311</f>
        <v>14.8628742938243</v>
      </c>
    </row>
    <row r="2312" customFormat="false" ht="15" hidden="false" customHeight="false" outlineLevel="0" collapsed="false">
      <c r="A2312" s="0" t="n">
        <v>2300</v>
      </c>
      <c r="B2312" s="7" t="n">
        <v>0.934847</v>
      </c>
      <c r="C2312" s="7" t="n">
        <v>0.644076</v>
      </c>
      <c r="D2312" s="16" t="n">
        <f aca="false">LOGINV(B2312,$B$7,$C$7)</f>
        <v>31.4716896928996</v>
      </c>
      <c r="E2312" s="16" t="n">
        <f aca="false">LOGINV(C2312,$B$8,$C$8)</f>
        <v>138.609529542176</v>
      </c>
      <c r="F2312" s="16" t="n">
        <f aca="false">$B$5/100*E2312*2_Girdiler!$B$14*2_Girdiler!$B$15*2_Girdiler!$B$16</f>
        <v>3.48741576328115</v>
      </c>
      <c r="G2312" s="16" t="n">
        <f aca="false">MIN(MATCH(F2312,2_Girdiler!$B$20:$I$20,1),7)</f>
        <v>1</v>
      </c>
      <c r="H2312" s="16" t="n">
        <f aca="false">IF(F2312&gt;=40,2_Girdiler!$I$21+(F2312-40)*(2_Girdiler!$I$21-2_Girdiler!$H$21)/(2_Girdiler!$I$20-2_Girdiler!$H$20),INDEX(2_Girdiler!$B$21:$I$21,G2312)+(F2312-INDEX(2_Girdiler!$B$20:$I$20,G2312))*(INDEX(2_Girdiler!$B$21:$I$21,G2312+1)-INDEX(2_Girdiler!$B$21:$I$21,G2312))/(INDEX(2_Girdiler!$B$20:$I$20,G2312+1)-INDEX(2_Girdiler!$B$20:$I$20,G2312)))</f>
        <v>7.67231467921854</v>
      </c>
      <c r="I2312" s="16" t="n">
        <f aca="false">H2312/2_Girdiler!$B$17</f>
        <v>3.07384402212281</v>
      </c>
      <c r="J2312" s="16" t="n">
        <f aca="false">D2312+I2312</f>
        <v>34.5455337150224</v>
      </c>
    </row>
    <row r="2313" customFormat="false" ht="15" hidden="false" customHeight="false" outlineLevel="0" collapsed="false">
      <c r="A2313" s="0" t="n">
        <v>2301</v>
      </c>
      <c r="B2313" s="7" t="n">
        <v>0.750694</v>
      </c>
      <c r="C2313" s="7" t="n">
        <v>0.906703</v>
      </c>
      <c r="D2313" s="16" t="n">
        <f aca="false">LOGINV(B2313,$B$7,$C$7)</f>
        <v>19.7465502386451</v>
      </c>
      <c r="E2313" s="16" t="n">
        <f aca="false">LOGINV(C2313,$B$8,$C$8)</f>
        <v>256.147963561427</v>
      </c>
      <c r="F2313" s="16" t="n">
        <f aca="false">$B$5/100*E2313*2_Girdiler!$B$14*2_Girdiler!$B$15*2_Girdiler!$B$16</f>
        <v>6.4446827632055</v>
      </c>
      <c r="G2313" s="16" t="n">
        <f aca="false">MIN(MATCH(F2313,2_Girdiler!$B$20:$I$20,1),7)</f>
        <v>2</v>
      </c>
      <c r="H2313" s="16" t="n">
        <f aca="false">IF(F2313&gt;=40,2_Girdiler!$I$21+(F2313-40)*(2_Girdiler!$I$21-2_Girdiler!$H$21)/(2_Girdiler!$I$20-2_Girdiler!$H$20),INDEX(2_Girdiler!$B$21:$I$21,G2313)+(F2313-INDEX(2_Girdiler!$B$20:$I$20,G2313))*(INDEX(2_Girdiler!$B$21:$I$21,G2313+1)-INDEX(2_Girdiler!$B$21:$I$21,G2313))/(INDEX(2_Girdiler!$B$20:$I$20,G2313+1)-INDEX(2_Girdiler!$B$20:$I$20,G2313)))</f>
        <v>13.3114924211288</v>
      </c>
      <c r="I2313" s="16" t="n">
        <f aca="false">H2313/2_Girdiler!$B$17</f>
        <v>5.33312997641378</v>
      </c>
      <c r="J2313" s="16" t="n">
        <f aca="false">D2313+I2313</f>
        <v>25.0796802150589</v>
      </c>
    </row>
    <row r="2314" customFormat="false" ht="15" hidden="false" customHeight="false" outlineLevel="0" collapsed="false">
      <c r="A2314" s="0" t="n">
        <v>2302</v>
      </c>
      <c r="B2314" s="7" t="n">
        <v>0.281102</v>
      </c>
      <c r="C2314" s="7" t="n">
        <v>0.084259</v>
      </c>
      <c r="D2314" s="16" t="n">
        <f aca="false">LOGINV(B2314,$B$7,$C$7)</f>
        <v>9.80357546463857</v>
      </c>
      <c r="E2314" s="16" t="n">
        <f aca="false">LOGINV(C2314,$B$8,$C$8)</f>
        <v>44.8977471098829</v>
      </c>
      <c r="F2314" s="16" t="n">
        <f aca="false">$B$5/100*E2314*2_Girdiler!$B$14*2_Girdiler!$B$15*2_Girdiler!$B$16</f>
        <v>1.12962731728465</v>
      </c>
      <c r="G2314" s="16" t="n">
        <f aca="false">MIN(MATCH(F2314,2_Girdiler!$B$20:$I$20,1),7)</f>
        <v>1</v>
      </c>
      <c r="H2314" s="16" t="n">
        <f aca="false">IF(F2314&gt;=40,2_Girdiler!$I$21+(F2314-40)*(2_Girdiler!$I$21-2_Girdiler!$H$21)/(2_Girdiler!$I$20-2_Girdiler!$H$20),INDEX(2_Girdiler!$B$21:$I$21,G2314)+(F2314-INDEX(2_Girdiler!$B$20:$I$20,G2314))*(INDEX(2_Girdiler!$B$21:$I$21,G2314+1)-INDEX(2_Girdiler!$B$21:$I$21,G2314))/(INDEX(2_Girdiler!$B$20:$I$20,G2314+1)-INDEX(2_Girdiler!$B$20:$I$20,G2314)))</f>
        <v>2.48518009802624</v>
      </c>
      <c r="I2314" s="16" t="n">
        <f aca="false">H2314/2_Girdiler!$B$17</f>
        <v>0.995665103375898</v>
      </c>
      <c r="J2314" s="16" t="n">
        <f aca="false">D2314+I2314</f>
        <v>10.7992405680145</v>
      </c>
    </row>
    <row r="2315" customFormat="false" ht="15" hidden="false" customHeight="false" outlineLevel="0" collapsed="false">
      <c r="A2315" s="0" t="n">
        <v>2303</v>
      </c>
      <c r="B2315" s="7" t="n">
        <v>0.867243</v>
      </c>
      <c r="C2315" s="7" t="n">
        <v>0.609816</v>
      </c>
      <c r="D2315" s="16" t="n">
        <f aca="false">LOGINV(B2315,$B$7,$C$7)</f>
        <v>25.1897861931555</v>
      </c>
      <c r="E2315" s="16" t="n">
        <f aca="false">LOGINV(C2315,$B$8,$C$8)</f>
        <v>130.741223596807</v>
      </c>
      <c r="F2315" s="16" t="n">
        <f aca="false">$B$5/100*E2315*2_Girdiler!$B$14*2_Girdiler!$B$15*2_Girdiler!$B$16</f>
        <v>3.28944918569567</v>
      </c>
      <c r="G2315" s="16" t="n">
        <f aca="false">MIN(MATCH(F2315,2_Girdiler!$B$20:$I$20,1),7)</f>
        <v>1</v>
      </c>
      <c r="H2315" s="16" t="n">
        <f aca="false">IF(F2315&gt;=40,2_Girdiler!$I$21+(F2315-40)*(2_Girdiler!$I$21-2_Girdiler!$H$21)/(2_Girdiler!$I$20-2_Girdiler!$H$20),INDEX(2_Girdiler!$B$21:$I$21,G2315)+(F2315-INDEX(2_Girdiler!$B$20:$I$20,G2315))*(INDEX(2_Girdiler!$B$21:$I$21,G2315+1)-INDEX(2_Girdiler!$B$21:$I$21,G2315))/(INDEX(2_Girdiler!$B$20:$I$20,G2315+1)-INDEX(2_Girdiler!$B$20:$I$20,G2315)))</f>
        <v>7.23678820853047</v>
      </c>
      <c r="I2315" s="16" t="n">
        <f aca="false">H2315/2_Girdiler!$B$17</f>
        <v>2.89935425021253</v>
      </c>
      <c r="J2315" s="16" t="n">
        <f aca="false">D2315+I2315</f>
        <v>28.0891404433681</v>
      </c>
    </row>
    <row r="2316" customFormat="false" ht="15" hidden="false" customHeight="false" outlineLevel="0" collapsed="false">
      <c r="A2316" s="0" t="n">
        <v>2304</v>
      </c>
      <c r="B2316" s="7" t="n">
        <v>0.649595</v>
      </c>
      <c r="C2316" s="7" t="n">
        <v>0.358295</v>
      </c>
      <c r="D2316" s="16" t="n">
        <f aca="false">LOGINV(B2316,$B$7,$C$7)</f>
        <v>16.7763186266966</v>
      </c>
      <c r="E2316" s="16" t="n">
        <f aca="false">LOGINV(C2316,$B$8,$C$8)</f>
        <v>86.3924017649246</v>
      </c>
      <c r="F2316" s="16" t="n">
        <f aca="false">$B$5/100*E2316*2_Girdiler!$B$14*2_Girdiler!$B$15*2_Girdiler!$B$16</f>
        <v>2.1736328284055</v>
      </c>
      <c r="G2316" s="16" t="n">
        <f aca="false">MIN(MATCH(F2316,2_Girdiler!$B$20:$I$20,1),7)</f>
        <v>1</v>
      </c>
      <c r="H2316" s="16" t="n">
        <f aca="false">IF(F2316&gt;=40,2_Girdiler!$I$21+(F2316-40)*(2_Girdiler!$I$21-2_Girdiler!$H$21)/(2_Girdiler!$I$20-2_Girdiler!$H$20),INDEX(2_Girdiler!$B$21:$I$21,G2316)+(F2316-INDEX(2_Girdiler!$B$20:$I$20,G2316))*(INDEX(2_Girdiler!$B$21:$I$21,G2316+1)-INDEX(2_Girdiler!$B$21:$I$21,G2316))/(INDEX(2_Girdiler!$B$20:$I$20,G2316+1)-INDEX(2_Girdiler!$B$20:$I$20,G2316)))</f>
        <v>4.78199222249211</v>
      </c>
      <c r="I2316" s="16" t="n">
        <f aca="false">H2316/2_Girdiler!$B$17</f>
        <v>1.91586226862665</v>
      </c>
      <c r="J2316" s="16" t="n">
        <f aca="false">D2316+I2316</f>
        <v>18.6921808953232</v>
      </c>
    </row>
    <row r="2317" customFormat="false" ht="15" hidden="false" customHeight="false" outlineLevel="0" collapsed="false">
      <c r="A2317" s="0" t="n">
        <v>2305</v>
      </c>
      <c r="B2317" s="7" t="n">
        <v>0.834937</v>
      </c>
      <c r="C2317" s="7" t="n">
        <v>0.858924</v>
      </c>
      <c r="D2317" s="16" t="n">
        <f aca="false">LOGINV(B2317,$B$7,$C$7)</f>
        <v>23.3041073903465</v>
      </c>
      <c r="E2317" s="16" t="n">
        <f aca="false">LOGINV(C2317,$B$8,$C$8)</f>
        <v>218.647922516486</v>
      </c>
      <c r="F2317" s="16" t="n">
        <f aca="false">$B$5/100*E2317*2_Girdiler!$B$14*2_Girdiler!$B$15*2_Girdiler!$B$16</f>
        <v>5.50118173051478</v>
      </c>
      <c r="G2317" s="16" t="n">
        <f aca="false">MIN(MATCH(F2317,2_Girdiler!$B$20:$I$20,1),7)</f>
        <v>2</v>
      </c>
      <c r="H2317" s="16" t="n">
        <f aca="false">IF(F2317&gt;=40,2_Girdiler!$I$21+(F2317-40)*(2_Girdiler!$I$21-2_Girdiler!$H$21)/(2_Girdiler!$I$20-2_Girdiler!$H$20),INDEX(2_Girdiler!$B$21:$I$21,G2317)+(F2317-INDEX(2_Girdiler!$B$20:$I$20,G2317))*(INDEX(2_Girdiler!$B$21:$I$21,G2317+1)-INDEX(2_Girdiler!$B$21:$I$21,G2317))/(INDEX(2_Girdiler!$B$20:$I$20,G2317+1)-INDEX(2_Girdiler!$B$20:$I$20,G2317)))</f>
        <v>11.8018907688236</v>
      </c>
      <c r="I2317" s="16" t="n">
        <f aca="false">H2317/2_Girdiler!$B$17</f>
        <v>4.72832162212486</v>
      </c>
      <c r="J2317" s="16" t="n">
        <f aca="false">D2317+I2317</f>
        <v>28.0324290124713</v>
      </c>
    </row>
    <row r="2318" customFormat="false" ht="15" hidden="false" customHeight="false" outlineLevel="0" collapsed="false">
      <c r="A2318" s="0" t="n">
        <v>2306</v>
      </c>
      <c r="B2318" s="7" t="n">
        <v>0.678754</v>
      </c>
      <c r="C2318" s="7" t="n">
        <v>0.405495</v>
      </c>
      <c r="D2318" s="16" t="n">
        <f aca="false">LOGINV(B2318,$B$7,$C$7)</f>
        <v>17.5412416791135</v>
      </c>
      <c r="E2318" s="16" t="n">
        <f aca="false">LOGINV(C2318,$B$8,$C$8)</f>
        <v>93.5839009336751</v>
      </c>
      <c r="F2318" s="16" t="n">
        <f aca="false">$B$5/100*E2318*2_Girdiler!$B$14*2_Girdiler!$B$15*2_Girdiler!$B$16</f>
        <v>2.35457094749127</v>
      </c>
      <c r="G2318" s="16" t="n">
        <f aca="false">MIN(MATCH(F2318,2_Girdiler!$B$20:$I$20,1),7)</f>
        <v>1</v>
      </c>
      <c r="H2318" s="16" t="n">
        <f aca="false">IF(F2318&gt;=40,2_Girdiler!$I$21+(F2318-40)*(2_Girdiler!$I$21-2_Girdiler!$H$21)/(2_Girdiler!$I$20-2_Girdiler!$H$20),INDEX(2_Girdiler!$B$21:$I$21,G2318)+(F2318-INDEX(2_Girdiler!$B$20:$I$20,G2318))*(INDEX(2_Girdiler!$B$21:$I$21,G2318+1)-INDEX(2_Girdiler!$B$21:$I$21,G2318))/(INDEX(2_Girdiler!$B$20:$I$20,G2318+1)-INDEX(2_Girdiler!$B$20:$I$20,G2318)))</f>
        <v>5.18005608448078</v>
      </c>
      <c r="I2318" s="16" t="n">
        <f aca="false">H2318/2_Girdiler!$B$17</f>
        <v>2.07534298256442</v>
      </c>
      <c r="J2318" s="16" t="n">
        <f aca="false">D2318+I2318</f>
        <v>19.6165846616779</v>
      </c>
    </row>
    <row r="2319" customFormat="false" ht="15" hidden="false" customHeight="false" outlineLevel="0" collapsed="false">
      <c r="A2319" s="0" t="n">
        <v>2307</v>
      </c>
      <c r="B2319" s="7" t="n">
        <v>0.226024</v>
      </c>
      <c r="C2319" s="7" t="n">
        <v>0.843275</v>
      </c>
      <c r="D2319" s="16" t="n">
        <f aca="false">LOGINV(B2319,$B$7,$C$7)</f>
        <v>8.90517318716448</v>
      </c>
      <c r="E2319" s="16" t="n">
        <f aca="false">LOGINV(C2319,$B$8,$C$8)</f>
        <v>209.327302529607</v>
      </c>
      <c r="F2319" s="16" t="n">
        <f aca="false">$B$5/100*E2319*2_Girdiler!$B$14*2_Girdiler!$B$15*2_Girdiler!$B$16</f>
        <v>5.26667493164492</v>
      </c>
      <c r="G2319" s="16" t="n">
        <f aca="false">MIN(MATCH(F2319,2_Girdiler!$B$20:$I$20,1),7)</f>
        <v>2</v>
      </c>
      <c r="H2319" s="16" t="n">
        <f aca="false">IF(F2319&gt;=40,2_Girdiler!$I$21+(F2319-40)*(2_Girdiler!$I$21-2_Girdiler!$H$21)/(2_Girdiler!$I$20-2_Girdiler!$H$20),INDEX(2_Girdiler!$B$21:$I$21,G2319)+(F2319-INDEX(2_Girdiler!$B$20:$I$20,G2319))*(INDEX(2_Girdiler!$B$21:$I$21,G2319+1)-INDEX(2_Girdiler!$B$21:$I$21,G2319))/(INDEX(2_Girdiler!$B$20:$I$20,G2319+1)-INDEX(2_Girdiler!$B$20:$I$20,G2319)))</f>
        <v>11.4266798906319</v>
      </c>
      <c r="I2319" s="16" t="n">
        <f aca="false">H2319/2_Girdiler!$B$17</f>
        <v>4.57799675105444</v>
      </c>
      <c r="J2319" s="16" t="n">
        <f aca="false">D2319+I2319</f>
        <v>13.4831699382189</v>
      </c>
    </row>
    <row r="2320" customFormat="false" ht="15" hidden="false" customHeight="false" outlineLevel="0" collapsed="false">
      <c r="A2320" s="0" t="n">
        <v>2308</v>
      </c>
      <c r="B2320" s="7" t="n">
        <v>0.08901</v>
      </c>
      <c r="C2320" s="7" t="n">
        <v>0.513915</v>
      </c>
      <c r="D2320" s="16" t="n">
        <f aca="false">LOGINV(B2320,$B$7,$C$7)</f>
        <v>6.39202435967212</v>
      </c>
      <c r="E2320" s="16" t="n">
        <f aca="false">LOGINV(C2320,$B$8,$C$8)</f>
        <v>111.692383751405</v>
      </c>
      <c r="F2320" s="16" t="n">
        <f aca="false">$B$5/100*E2320*2_Girdiler!$B$14*2_Girdiler!$B$15*2_Girdiler!$B$16</f>
        <v>2.81018037518534</v>
      </c>
      <c r="G2320" s="16" t="n">
        <f aca="false">MIN(MATCH(F2320,2_Girdiler!$B$20:$I$20,1),7)</f>
        <v>1</v>
      </c>
      <c r="H2320" s="16" t="n">
        <f aca="false">IF(F2320&gt;=40,2_Girdiler!$I$21+(F2320-40)*(2_Girdiler!$I$21-2_Girdiler!$H$21)/(2_Girdiler!$I$20-2_Girdiler!$H$20),INDEX(2_Girdiler!$B$21:$I$21,G2320)+(F2320-INDEX(2_Girdiler!$B$20:$I$20,G2320))*(INDEX(2_Girdiler!$B$21:$I$21,G2320+1)-INDEX(2_Girdiler!$B$21:$I$21,G2320))/(INDEX(2_Girdiler!$B$20:$I$20,G2320+1)-INDEX(2_Girdiler!$B$20:$I$20,G2320)))</f>
        <v>6.18239682540776</v>
      </c>
      <c r="I2320" s="16" t="n">
        <f aca="false">H2320/2_Girdiler!$B$17</f>
        <v>2.47692180505118</v>
      </c>
      <c r="J2320" s="16" t="n">
        <f aca="false">D2320+I2320</f>
        <v>8.8689461647233</v>
      </c>
    </row>
    <row r="2321" customFormat="false" ht="15" hidden="false" customHeight="false" outlineLevel="0" collapsed="false">
      <c r="A2321" s="0" t="n">
        <v>2309</v>
      </c>
      <c r="B2321" s="7" t="n">
        <v>0.457677</v>
      </c>
      <c r="C2321" s="7" t="n">
        <v>0.029185</v>
      </c>
      <c r="D2321" s="16" t="n">
        <f aca="false">LOGINV(B2321,$B$7,$C$7)</f>
        <v>12.7630614232098</v>
      </c>
      <c r="E2321" s="16" t="n">
        <f aca="false">LOGINV(C2321,$B$8,$C$8)</f>
        <v>32.1803652797647</v>
      </c>
      <c r="F2321" s="16" t="n">
        <f aca="false">$B$5/100*E2321*2_Girdiler!$B$14*2_Girdiler!$B$15*2_Girdiler!$B$16</f>
        <v>0.809657990438879</v>
      </c>
      <c r="G2321" s="16" t="n">
        <f aca="false">MIN(MATCH(F2321,2_Girdiler!$B$20:$I$20,1),7)</f>
        <v>1</v>
      </c>
      <c r="H2321" s="16" t="n">
        <f aca="false">IF(F2321&gt;=40,2_Girdiler!$I$21+(F2321-40)*(2_Girdiler!$I$21-2_Girdiler!$H$21)/(2_Girdiler!$I$20-2_Girdiler!$H$20),INDEX(2_Girdiler!$B$21:$I$21,G2321)+(F2321-INDEX(2_Girdiler!$B$20:$I$20,G2321))*(INDEX(2_Girdiler!$B$21:$I$21,G2321+1)-INDEX(2_Girdiler!$B$21:$I$21,G2321))/(INDEX(2_Girdiler!$B$20:$I$20,G2321+1)-INDEX(2_Girdiler!$B$20:$I$20,G2321)))</f>
        <v>1.78124757896553</v>
      </c>
      <c r="I2321" s="16" t="n">
        <f aca="false">H2321/2_Girdiler!$B$17</f>
        <v>0.713640856957345</v>
      </c>
      <c r="J2321" s="16" t="n">
        <f aca="false">D2321+I2321</f>
        <v>13.4767022801672</v>
      </c>
    </row>
    <row r="2322" customFormat="false" ht="15" hidden="false" customHeight="false" outlineLevel="0" collapsed="false">
      <c r="A2322" s="0" t="n">
        <v>2310</v>
      </c>
      <c r="B2322" s="7" t="n">
        <v>0.175092</v>
      </c>
      <c r="C2322" s="7" t="n">
        <v>0.646548</v>
      </c>
      <c r="D2322" s="16" t="n">
        <f aca="false">LOGINV(B2322,$B$7,$C$7)</f>
        <v>8.04506477550373</v>
      </c>
      <c r="E2322" s="16" t="n">
        <f aca="false">LOGINV(C2322,$B$8,$C$8)</f>
        <v>139.205084790479</v>
      </c>
      <c r="F2322" s="16" t="n">
        <f aca="false">$B$5/100*E2322*2_Girdiler!$B$14*2_Girdiler!$B$15*2_Girdiler!$B$16</f>
        <v>3.50239993332844</v>
      </c>
      <c r="G2322" s="16" t="n">
        <f aca="false">MIN(MATCH(F2322,2_Girdiler!$B$20:$I$20,1),7)</f>
        <v>1</v>
      </c>
      <c r="H2322" s="16" t="n">
        <f aca="false">IF(F2322&gt;=40,2_Girdiler!$I$21+(F2322-40)*(2_Girdiler!$I$21-2_Girdiler!$H$21)/(2_Girdiler!$I$20-2_Girdiler!$H$20),INDEX(2_Girdiler!$B$21:$I$21,G2322)+(F2322-INDEX(2_Girdiler!$B$20:$I$20,G2322))*(INDEX(2_Girdiler!$B$21:$I$21,G2322+1)-INDEX(2_Girdiler!$B$21:$I$21,G2322))/(INDEX(2_Girdiler!$B$20:$I$20,G2322+1)-INDEX(2_Girdiler!$B$20:$I$20,G2322)))</f>
        <v>7.70527985332257</v>
      </c>
      <c r="I2322" s="16" t="n">
        <f aca="false">H2322/2_Girdiler!$B$17</f>
        <v>3.08705122328629</v>
      </c>
      <c r="J2322" s="16" t="n">
        <f aca="false">D2322+I2322</f>
        <v>11.13211599879</v>
      </c>
    </row>
    <row r="2323" customFormat="false" ht="15" hidden="false" customHeight="false" outlineLevel="0" collapsed="false">
      <c r="A2323" s="0" t="n">
        <v>2311</v>
      </c>
      <c r="B2323" s="7" t="n">
        <v>0.7583</v>
      </c>
      <c r="C2323" s="7" t="n">
        <v>0.590664</v>
      </c>
      <c r="D2323" s="16" t="n">
        <f aca="false">LOGINV(B2323,$B$7,$C$7)</f>
        <v>20.0143753123499</v>
      </c>
      <c r="E2323" s="16" t="n">
        <f aca="false">LOGINV(C2323,$B$8,$C$8)</f>
        <v>126.622741488751</v>
      </c>
      <c r="F2323" s="16" t="n">
        <f aca="false">$B$5/100*E2323*2_Girdiler!$B$14*2_Girdiler!$B$15*2_Girdiler!$B$16</f>
        <v>3.18582817585697</v>
      </c>
      <c r="G2323" s="16" t="n">
        <f aca="false">MIN(MATCH(F2323,2_Girdiler!$B$20:$I$20,1),7)</f>
        <v>1</v>
      </c>
      <c r="H2323" s="16" t="n">
        <f aca="false">IF(F2323&gt;=40,2_Girdiler!$I$21+(F2323-40)*(2_Girdiler!$I$21-2_Girdiler!$H$21)/(2_Girdiler!$I$20-2_Girdiler!$H$20),INDEX(2_Girdiler!$B$21:$I$21,G2323)+(F2323-INDEX(2_Girdiler!$B$20:$I$20,G2323))*(INDEX(2_Girdiler!$B$21:$I$21,G2323+1)-INDEX(2_Girdiler!$B$21:$I$21,G2323))/(INDEX(2_Girdiler!$B$20:$I$20,G2323+1)-INDEX(2_Girdiler!$B$20:$I$20,G2323)))</f>
        <v>7.00882198688533</v>
      </c>
      <c r="I2323" s="16" t="n">
        <f aca="false">H2323/2_Girdiler!$B$17</f>
        <v>2.80802162936111</v>
      </c>
      <c r="J2323" s="16" t="n">
        <f aca="false">D2323+I2323</f>
        <v>22.822396941711</v>
      </c>
    </row>
    <row r="2324" customFormat="false" ht="15" hidden="false" customHeight="false" outlineLevel="0" collapsed="false">
      <c r="A2324" s="0" t="n">
        <v>2312</v>
      </c>
      <c r="B2324" s="7" t="n">
        <v>0.793354</v>
      </c>
      <c r="C2324" s="7" t="n">
        <v>0.175878</v>
      </c>
      <c r="D2324" s="16" t="n">
        <f aca="false">LOGINV(B2324,$B$7,$C$7)</f>
        <v>21.3663410744215</v>
      </c>
      <c r="E2324" s="16" t="n">
        <f aca="false">LOGINV(C2324,$B$8,$C$8)</f>
        <v>59.8682815960766</v>
      </c>
      <c r="F2324" s="16" t="n">
        <f aca="false">$B$5/100*E2324*2_Girdiler!$B$14*2_Girdiler!$B$15*2_Girdiler!$B$16</f>
        <v>1.50628596495729</v>
      </c>
      <c r="G2324" s="16" t="n">
        <f aca="false">MIN(MATCH(F2324,2_Girdiler!$B$20:$I$20,1),7)</f>
        <v>1</v>
      </c>
      <c r="H2324" s="16" t="n">
        <f aca="false">IF(F2324&gt;=40,2_Girdiler!$I$21+(F2324-40)*(2_Girdiler!$I$21-2_Girdiler!$H$21)/(2_Girdiler!$I$20-2_Girdiler!$H$20),INDEX(2_Girdiler!$B$21:$I$21,G2324)+(F2324-INDEX(2_Girdiler!$B$20:$I$20,G2324))*(INDEX(2_Girdiler!$B$21:$I$21,G2324+1)-INDEX(2_Girdiler!$B$21:$I$21,G2324))/(INDEX(2_Girdiler!$B$20:$I$20,G2324+1)-INDEX(2_Girdiler!$B$20:$I$20,G2324)))</f>
        <v>3.31382912290603</v>
      </c>
      <c r="I2324" s="16" t="n">
        <f aca="false">H2324/2_Girdiler!$B$17</f>
        <v>1.32765589860017</v>
      </c>
      <c r="J2324" s="16" t="n">
        <f aca="false">D2324+I2324</f>
        <v>22.6939969730217</v>
      </c>
    </row>
    <row r="2325" customFormat="false" ht="15" hidden="false" customHeight="false" outlineLevel="0" collapsed="false">
      <c r="A2325" s="0" t="n">
        <v>2313</v>
      </c>
      <c r="B2325" s="7" t="n">
        <v>0.005612</v>
      </c>
      <c r="C2325" s="7" t="n">
        <v>0.199839</v>
      </c>
      <c r="D2325" s="16" t="n">
        <f aca="false">LOGINV(B2325,$B$7,$C$7)</f>
        <v>3.29508080853432</v>
      </c>
      <c r="E2325" s="16" t="n">
        <f aca="false">LOGINV(C2325,$B$8,$C$8)</f>
        <v>63.4080794954328</v>
      </c>
      <c r="F2325" s="16" t="n">
        <f aca="false">$B$5/100*E2325*2_Girdiler!$B$14*2_Girdiler!$B$15*2_Girdiler!$B$16</f>
        <v>1.59534728010509</v>
      </c>
      <c r="G2325" s="16" t="n">
        <f aca="false">MIN(MATCH(F2325,2_Girdiler!$B$20:$I$20,1),7)</f>
        <v>1</v>
      </c>
      <c r="H2325" s="16" t="n">
        <f aca="false">IF(F2325&gt;=40,2_Girdiler!$I$21+(F2325-40)*(2_Girdiler!$I$21-2_Girdiler!$H$21)/(2_Girdiler!$I$20-2_Girdiler!$H$20),INDEX(2_Girdiler!$B$21:$I$21,G2325)+(F2325-INDEX(2_Girdiler!$B$20:$I$20,G2325))*(INDEX(2_Girdiler!$B$21:$I$21,G2325+1)-INDEX(2_Girdiler!$B$21:$I$21,G2325))/(INDEX(2_Girdiler!$B$20:$I$20,G2325+1)-INDEX(2_Girdiler!$B$20:$I$20,G2325)))</f>
        <v>3.50976401623119</v>
      </c>
      <c r="I2325" s="16" t="n">
        <f aca="false">H2325/2_Girdiler!$B$17</f>
        <v>1.40615545522083</v>
      </c>
      <c r="J2325" s="16" t="n">
        <f aca="false">D2325+I2325</f>
        <v>4.70123626375515</v>
      </c>
    </row>
    <row r="2326" customFormat="false" ht="15" hidden="false" customHeight="false" outlineLevel="0" collapsed="false">
      <c r="A2326" s="0" t="n">
        <v>2314</v>
      </c>
      <c r="B2326" s="7" t="n">
        <v>0.112617</v>
      </c>
      <c r="C2326" s="7" t="n">
        <v>0.402756</v>
      </c>
      <c r="D2326" s="16" t="n">
        <f aca="false">LOGINV(B2326,$B$7,$C$7)</f>
        <v>6.88830922348042</v>
      </c>
      <c r="E2326" s="16" t="n">
        <f aca="false">LOGINV(C2326,$B$8,$C$8)</f>
        <v>93.1577352116554</v>
      </c>
      <c r="F2326" s="16" t="n">
        <f aca="false">$B$5/100*E2326*2_Girdiler!$B$14*2_Girdiler!$B$15*2_Girdiler!$B$16</f>
        <v>2.34384861792525</v>
      </c>
      <c r="G2326" s="16" t="n">
        <f aca="false">MIN(MATCH(F2326,2_Girdiler!$B$20:$I$20,1),7)</f>
        <v>1</v>
      </c>
      <c r="H2326" s="16" t="n">
        <f aca="false">IF(F2326&gt;=40,2_Girdiler!$I$21+(F2326-40)*(2_Girdiler!$I$21-2_Girdiler!$H$21)/(2_Girdiler!$I$20-2_Girdiler!$H$20),INDEX(2_Girdiler!$B$21:$I$21,G2326)+(F2326-INDEX(2_Girdiler!$B$20:$I$20,G2326))*(INDEX(2_Girdiler!$B$21:$I$21,G2326+1)-INDEX(2_Girdiler!$B$21:$I$21,G2326))/(INDEX(2_Girdiler!$B$20:$I$20,G2326+1)-INDEX(2_Girdiler!$B$20:$I$20,G2326)))</f>
        <v>5.15646695943555</v>
      </c>
      <c r="I2326" s="16" t="n">
        <f aca="false">H2326/2_Girdiler!$B$17</f>
        <v>2.06589221131232</v>
      </c>
      <c r="J2326" s="16" t="n">
        <f aca="false">D2326+I2326</f>
        <v>8.95420143479274</v>
      </c>
    </row>
    <row r="2327" customFormat="false" ht="15" hidden="false" customHeight="false" outlineLevel="0" collapsed="false">
      <c r="A2327" s="0" t="n">
        <v>2315</v>
      </c>
      <c r="B2327" s="7" t="n">
        <v>0.286454</v>
      </c>
      <c r="C2327" s="7" t="n">
        <v>0.973043</v>
      </c>
      <c r="D2327" s="16" t="n">
        <f aca="false">LOGINV(B2327,$B$7,$C$7)</f>
        <v>9.89027958381616</v>
      </c>
      <c r="E2327" s="16" t="n">
        <f aca="false">LOGINV(C2327,$B$8,$C$8)</f>
        <v>378.966443282434</v>
      </c>
      <c r="F2327" s="16" t="n">
        <f aca="false">$B$5/100*E2327*2_Girdiler!$B$14*2_Girdiler!$B$15*2_Girdiler!$B$16</f>
        <v>9.53479571298604</v>
      </c>
      <c r="G2327" s="16" t="n">
        <f aca="false">MIN(MATCH(F2327,2_Girdiler!$B$20:$I$20,1),7)</f>
        <v>2</v>
      </c>
      <c r="H2327" s="16" t="n">
        <f aca="false">IF(F2327&gt;=40,2_Girdiler!$I$21+(F2327-40)*(2_Girdiler!$I$21-2_Girdiler!$H$21)/(2_Girdiler!$I$20-2_Girdiler!$H$20),INDEX(2_Girdiler!$B$21:$I$21,G2327)+(F2327-INDEX(2_Girdiler!$B$20:$I$20,G2327))*(INDEX(2_Girdiler!$B$21:$I$21,G2327+1)-INDEX(2_Girdiler!$B$21:$I$21,G2327))/(INDEX(2_Girdiler!$B$20:$I$20,G2327+1)-INDEX(2_Girdiler!$B$20:$I$20,G2327)))</f>
        <v>18.2556731407777</v>
      </c>
      <c r="I2327" s="16" t="n">
        <f aca="false">H2327/2_Girdiler!$B$17</f>
        <v>7.31397161088849</v>
      </c>
      <c r="J2327" s="16" t="n">
        <f aca="false">D2327+I2327</f>
        <v>17.2042511947046</v>
      </c>
    </row>
    <row r="2328" customFormat="false" ht="15" hidden="false" customHeight="false" outlineLevel="0" collapsed="false">
      <c r="A2328" s="0" t="n">
        <v>2316</v>
      </c>
      <c r="B2328" s="7" t="n">
        <v>0.091585</v>
      </c>
      <c r="C2328" s="7" t="n">
        <v>0.022271</v>
      </c>
      <c r="D2328" s="16" t="n">
        <f aca="false">LOGINV(B2328,$B$7,$C$7)</f>
        <v>6.44863444226458</v>
      </c>
      <c r="E2328" s="16" t="n">
        <f aca="false">LOGINV(C2328,$B$8,$C$8)</f>
        <v>29.8578933018864</v>
      </c>
      <c r="F2328" s="16" t="n">
        <f aca="false">$B$5/100*E2328*2_Girdiler!$B$14*2_Girdiler!$B$15*2_Girdiler!$B$16</f>
        <v>0.751224595475462</v>
      </c>
      <c r="G2328" s="16" t="n">
        <f aca="false">MIN(MATCH(F2328,2_Girdiler!$B$20:$I$20,1),7)</f>
        <v>1</v>
      </c>
      <c r="H2328" s="16" t="n">
        <f aca="false">IF(F2328&gt;=40,2_Girdiler!$I$21+(F2328-40)*(2_Girdiler!$I$21-2_Girdiler!$H$21)/(2_Girdiler!$I$20-2_Girdiler!$H$20),INDEX(2_Girdiler!$B$21:$I$21,G2328)+(F2328-INDEX(2_Girdiler!$B$20:$I$20,G2328))*(INDEX(2_Girdiler!$B$21:$I$21,G2328+1)-INDEX(2_Girdiler!$B$21:$I$21,G2328))/(INDEX(2_Girdiler!$B$20:$I$20,G2328+1)-INDEX(2_Girdiler!$B$20:$I$20,G2328)))</f>
        <v>1.65269411004602</v>
      </c>
      <c r="I2328" s="16" t="n">
        <f aca="false">H2328/2_Girdiler!$B$17</f>
        <v>0.662137063319718</v>
      </c>
      <c r="J2328" s="16" t="n">
        <f aca="false">D2328+I2328</f>
        <v>7.1107715055843</v>
      </c>
    </row>
    <row r="2329" customFormat="false" ht="15" hidden="false" customHeight="false" outlineLevel="0" collapsed="false">
      <c r="A2329" s="0" t="n">
        <v>2317</v>
      </c>
      <c r="B2329" s="7" t="n">
        <v>0.862446</v>
      </c>
      <c r="C2329" s="7" t="n">
        <v>0.170604</v>
      </c>
      <c r="D2329" s="16" t="n">
        <f aca="false">LOGINV(B2329,$B$7,$C$7)</f>
        <v>24.8816929159429</v>
      </c>
      <c r="E2329" s="16" t="n">
        <f aca="false">LOGINV(C2329,$B$8,$C$8)</f>
        <v>59.0777509736611</v>
      </c>
      <c r="F2329" s="16" t="n">
        <f aca="false">$B$5/100*E2329*2_Girdiler!$B$14*2_Girdiler!$B$15*2_Girdiler!$B$16</f>
        <v>1.48639621449731</v>
      </c>
      <c r="G2329" s="16" t="n">
        <f aca="false">MIN(MATCH(F2329,2_Girdiler!$B$20:$I$20,1),7)</f>
        <v>1</v>
      </c>
      <c r="H2329" s="16" t="n">
        <f aca="false">IF(F2329&gt;=40,2_Girdiler!$I$21+(F2329-40)*(2_Girdiler!$I$21-2_Girdiler!$H$21)/(2_Girdiler!$I$20-2_Girdiler!$H$20),INDEX(2_Girdiler!$B$21:$I$21,G2329)+(F2329-INDEX(2_Girdiler!$B$20:$I$20,G2329))*(INDEX(2_Girdiler!$B$21:$I$21,G2329+1)-INDEX(2_Girdiler!$B$21:$I$21,G2329))/(INDEX(2_Girdiler!$B$20:$I$20,G2329+1)-INDEX(2_Girdiler!$B$20:$I$20,G2329)))</f>
        <v>3.27007167189409</v>
      </c>
      <c r="I2329" s="16" t="n">
        <f aca="false">H2329/2_Girdiler!$B$17</f>
        <v>1.31012486854731</v>
      </c>
      <c r="J2329" s="16" t="n">
        <f aca="false">D2329+I2329</f>
        <v>26.1918177844902</v>
      </c>
    </row>
    <row r="2330" customFormat="false" ht="15" hidden="false" customHeight="false" outlineLevel="0" collapsed="false">
      <c r="A2330" s="0" t="n">
        <v>2318</v>
      </c>
      <c r="B2330" s="7" t="n">
        <v>0.112502</v>
      </c>
      <c r="C2330" s="7" t="n">
        <v>0.014655</v>
      </c>
      <c r="D2330" s="16" t="n">
        <f aca="false">LOGINV(B2330,$B$7,$C$7)</f>
        <v>6.88599974875409</v>
      </c>
      <c r="E2330" s="16" t="n">
        <f aca="false">LOGINV(C2330,$B$8,$C$8)</f>
        <v>26.7489784146068</v>
      </c>
      <c r="F2330" s="16" t="n">
        <f aca="false">$B$5/100*E2330*2_Girdiler!$B$14*2_Girdiler!$B$15*2_Girdiler!$B$16</f>
        <v>0.673004296911507</v>
      </c>
      <c r="G2330" s="16" t="n">
        <f aca="false">MIN(MATCH(F2330,2_Girdiler!$B$20:$I$20,1),7)</f>
        <v>1</v>
      </c>
      <c r="H2330" s="16" t="n">
        <f aca="false">IF(F2330&gt;=40,2_Girdiler!$I$21+(F2330-40)*(2_Girdiler!$I$21-2_Girdiler!$H$21)/(2_Girdiler!$I$20-2_Girdiler!$H$20),INDEX(2_Girdiler!$B$21:$I$21,G2330)+(F2330-INDEX(2_Girdiler!$B$20:$I$20,G2330))*(INDEX(2_Girdiler!$B$21:$I$21,G2330+1)-INDEX(2_Girdiler!$B$21:$I$21,G2330))/(INDEX(2_Girdiler!$B$20:$I$20,G2330+1)-INDEX(2_Girdiler!$B$20:$I$20,G2330)))</f>
        <v>1.48060945320531</v>
      </c>
      <c r="I2330" s="16" t="n">
        <f aca="false">H2330/2_Girdiler!$B$17</f>
        <v>0.593192889905975</v>
      </c>
      <c r="J2330" s="16" t="n">
        <f aca="false">D2330+I2330</f>
        <v>7.47919263866007</v>
      </c>
    </row>
    <row r="2331" customFormat="false" ht="15" hidden="false" customHeight="false" outlineLevel="0" collapsed="false">
      <c r="A2331" s="0" t="n">
        <v>2319</v>
      </c>
      <c r="B2331" s="7" t="n">
        <v>0.828579</v>
      </c>
      <c r="C2331" s="7" t="n">
        <v>0.330117</v>
      </c>
      <c r="D2331" s="16" t="n">
        <f aca="false">LOGINV(B2331,$B$7,$C$7)</f>
        <v>22.9778341918887</v>
      </c>
      <c r="E2331" s="16" t="n">
        <f aca="false">LOGINV(C2331,$B$8,$C$8)</f>
        <v>82.2261741740782</v>
      </c>
      <c r="F2331" s="16" t="n">
        <f aca="false">$B$5/100*E2331*2_Girdiler!$B$14*2_Girdiler!$B$15*2_Girdiler!$B$16</f>
        <v>2.06881054221981</v>
      </c>
      <c r="G2331" s="16" t="n">
        <f aca="false">MIN(MATCH(F2331,2_Girdiler!$B$20:$I$20,1),7)</f>
        <v>1</v>
      </c>
      <c r="H2331" s="16" t="n">
        <f aca="false">IF(F2331&gt;=40,2_Girdiler!$I$21+(F2331-40)*(2_Girdiler!$I$21-2_Girdiler!$H$21)/(2_Girdiler!$I$20-2_Girdiler!$H$20),INDEX(2_Girdiler!$B$21:$I$21,G2331)+(F2331-INDEX(2_Girdiler!$B$20:$I$20,G2331))*(INDEX(2_Girdiler!$B$21:$I$21,G2331+1)-INDEX(2_Girdiler!$B$21:$I$21,G2331))/(INDEX(2_Girdiler!$B$20:$I$20,G2331+1)-INDEX(2_Girdiler!$B$20:$I$20,G2331)))</f>
        <v>4.55138319288358</v>
      </c>
      <c r="I2331" s="16" t="n">
        <f aca="false">H2331/2_Girdiler!$B$17</f>
        <v>1.8234708304822</v>
      </c>
      <c r="J2331" s="16" t="n">
        <f aca="false">D2331+I2331</f>
        <v>24.8013050223709</v>
      </c>
    </row>
    <row r="2332" customFormat="false" ht="15" hidden="false" customHeight="false" outlineLevel="0" collapsed="false">
      <c r="A2332" s="0" t="n">
        <v>2320</v>
      </c>
      <c r="B2332" s="7" t="n">
        <v>0.107403</v>
      </c>
      <c r="C2332" s="7" t="n">
        <v>0.702717</v>
      </c>
      <c r="D2332" s="16" t="n">
        <f aca="false">LOGINV(B2332,$B$7,$C$7)</f>
        <v>6.78265522191343</v>
      </c>
      <c r="E2332" s="16" t="n">
        <f aca="false">LOGINV(C2332,$B$8,$C$8)</f>
        <v>153.9740682589</v>
      </c>
      <c r="F2332" s="16" t="n">
        <f aca="false">$B$5/100*E2332*2_Girdiler!$B$14*2_Girdiler!$B$15*2_Girdiler!$B$16</f>
        <v>3.87398755739393</v>
      </c>
      <c r="G2332" s="16" t="n">
        <f aca="false">MIN(MATCH(F2332,2_Girdiler!$B$20:$I$20,1),7)</f>
        <v>1</v>
      </c>
      <c r="H2332" s="16" t="n">
        <f aca="false">IF(F2332&gt;=40,2_Girdiler!$I$21+(F2332-40)*(2_Girdiler!$I$21-2_Girdiler!$H$21)/(2_Girdiler!$I$20-2_Girdiler!$H$20),INDEX(2_Girdiler!$B$21:$I$21,G2332)+(F2332-INDEX(2_Girdiler!$B$20:$I$20,G2332))*(INDEX(2_Girdiler!$B$21:$I$21,G2332+1)-INDEX(2_Girdiler!$B$21:$I$21,G2332))/(INDEX(2_Girdiler!$B$20:$I$20,G2332+1)-INDEX(2_Girdiler!$B$20:$I$20,G2332)))</f>
        <v>8.52277262626665</v>
      </c>
      <c r="I2332" s="16" t="n">
        <f aca="false">H2332/2_Girdiler!$B$17</f>
        <v>3.41457236629273</v>
      </c>
      <c r="J2332" s="16" t="n">
        <f aca="false">D2332+I2332</f>
        <v>10.1972275882062</v>
      </c>
    </row>
    <row r="2333" customFormat="false" ht="15" hidden="false" customHeight="false" outlineLevel="0" collapsed="false">
      <c r="A2333" s="0" t="n">
        <v>2321</v>
      </c>
      <c r="B2333" s="7" t="n">
        <v>0.658345</v>
      </c>
      <c r="C2333" s="7" t="n">
        <v>0.396241</v>
      </c>
      <c r="D2333" s="16" t="n">
        <f aca="false">LOGINV(B2333,$B$7,$C$7)</f>
        <v>16.9996307142181</v>
      </c>
      <c r="E2333" s="16" t="n">
        <f aca="false">LOGINV(C2333,$B$8,$C$8)</f>
        <v>92.1488454442782</v>
      </c>
      <c r="F2333" s="16" t="n">
        <f aca="false">$B$5/100*E2333*2_Girdiler!$B$14*2_Girdiler!$B$15*2_Girdiler!$B$16</f>
        <v>2.31846495137804</v>
      </c>
      <c r="G2333" s="16" t="n">
        <f aca="false">MIN(MATCH(F2333,2_Girdiler!$B$20:$I$20,1),7)</f>
        <v>1</v>
      </c>
      <c r="H2333" s="16" t="n">
        <f aca="false">IF(F2333&gt;=40,2_Girdiler!$I$21+(F2333-40)*(2_Girdiler!$I$21-2_Girdiler!$H$21)/(2_Girdiler!$I$20-2_Girdiler!$H$20),INDEX(2_Girdiler!$B$21:$I$21,G2333)+(F2333-INDEX(2_Girdiler!$B$20:$I$20,G2333))*(INDEX(2_Girdiler!$B$21:$I$21,G2333+1)-INDEX(2_Girdiler!$B$21:$I$21,G2333))/(INDEX(2_Girdiler!$B$20:$I$20,G2333+1)-INDEX(2_Girdiler!$B$20:$I$20,G2333)))</f>
        <v>5.10062289303168</v>
      </c>
      <c r="I2333" s="16" t="n">
        <f aca="false">H2333/2_Girdiler!$B$17</f>
        <v>2.04351878727231</v>
      </c>
      <c r="J2333" s="16" t="n">
        <f aca="false">D2333+I2333</f>
        <v>19.0431495014904</v>
      </c>
    </row>
    <row r="2334" customFormat="false" ht="15" hidden="false" customHeight="false" outlineLevel="0" collapsed="false">
      <c r="A2334" s="0" t="n">
        <v>2322</v>
      </c>
      <c r="B2334" s="7" t="n">
        <v>0.082057</v>
      </c>
      <c r="C2334" s="7" t="n">
        <v>0.314419</v>
      </c>
      <c r="D2334" s="16" t="n">
        <f aca="false">LOGINV(B2334,$B$7,$C$7)</f>
        <v>6.23545610322101</v>
      </c>
      <c r="E2334" s="16" t="n">
        <f aca="false">LOGINV(C2334,$B$8,$C$8)</f>
        <v>79.9353564186629</v>
      </c>
      <c r="F2334" s="16" t="n">
        <f aca="false">$B$5/100*E2334*2_Girdiler!$B$14*2_Girdiler!$B$15*2_Girdiler!$B$16</f>
        <v>2.01117356749356</v>
      </c>
      <c r="G2334" s="16" t="n">
        <f aca="false">MIN(MATCH(F2334,2_Girdiler!$B$20:$I$20,1),7)</f>
        <v>1</v>
      </c>
      <c r="H2334" s="16" t="n">
        <f aca="false">IF(F2334&gt;=40,2_Girdiler!$I$21+(F2334-40)*(2_Girdiler!$I$21-2_Girdiler!$H$21)/(2_Girdiler!$I$20-2_Girdiler!$H$20),INDEX(2_Girdiler!$B$21:$I$21,G2334)+(F2334-INDEX(2_Girdiler!$B$20:$I$20,G2334))*(INDEX(2_Girdiler!$B$21:$I$21,G2334+1)-INDEX(2_Girdiler!$B$21:$I$21,G2334))/(INDEX(2_Girdiler!$B$20:$I$20,G2334+1)-INDEX(2_Girdiler!$B$20:$I$20,G2334)))</f>
        <v>4.42458184848583</v>
      </c>
      <c r="I2334" s="16" t="n">
        <f aca="false">H2334/2_Girdiler!$B$17</f>
        <v>1.77266900981003</v>
      </c>
      <c r="J2334" s="16" t="n">
        <f aca="false">D2334+I2334</f>
        <v>8.00812511303104</v>
      </c>
    </row>
    <row r="2335" customFormat="false" ht="15" hidden="false" customHeight="false" outlineLevel="0" collapsed="false">
      <c r="A2335" s="0" t="n">
        <v>2323</v>
      </c>
      <c r="B2335" s="7" t="n">
        <v>0.699493</v>
      </c>
      <c r="C2335" s="7" t="n">
        <v>0.690654</v>
      </c>
      <c r="D2335" s="16" t="n">
        <f aca="false">LOGINV(B2335,$B$7,$C$7)</f>
        <v>18.1249304596851</v>
      </c>
      <c r="E2335" s="16" t="n">
        <f aca="false">LOGINV(C2335,$B$8,$C$8)</f>
        <v>150.580471983731</v>
      </c>
      <c r="F2335" s="16" t="n">
        <f aca="false">$B$5/100*E2335*2_Girdiler!$B$14*2_Girdiler!$B$15*2_Girdiler!$B$16</f>
        <v>3.78860467511067</v>
      </c>
      <c r="G2335" s="16" t="n">
        <f aca="false">MIN(MATCH(F2335,2_Girdiler!$B$20:$I$20,1),7)</f>
        <v>1</v>
      </c>
      <c r="H2335" s="16" t="n">
        <f aca="false">IF(F2335&gt;=40,2_Girdiler!$I$21+(F2335-40)*(2_Girdiler!$I$21-2_Girdiler!$H$21)/(2_Girdiler!$I$20-2_Girdiler!$H$20),INDEX(2_Girdiler!$B$21:$I$21,G2335)+(F2335-INDEX(2_Girdiler!$B$20:$I$20,G2335))*(INDEX(2_Girdiler!$B$21:$I$21,G2335+1)-INDEX(2_Girdiler!$B$21:$I$21,G2335))/(INDEX(2_Girdiler!$B$20:$I$20,G2335+1)-INDEX(2_Girdiler!$B$20:$I$20,G2335)))</f>
        <v>8.33493028524348</v>
      </c>
      <c r="I2335" s="16" t="n">
        <f aca="false">H2335/2_Girdiler!$B$17</f>
        <v>3.33931501812639</v>
      </c>
      <c r="J2335" s="16" t="n">
        <f aca="false">D2335+I2335</f>
        <v>21.4642454778115</v>
      </c>
    </row>
    <row r="2336" customFormat="false" ht="15" hidden="false" customHeight="false" outlineLevel="0" collapsed="false">
      <c r="A2336" s="0" t="n">
        <v>2324</v>
      </c>
      <c r="B2336" s="7" t="n">
        <v>0.638995</v>
      </c>
      <c r="C2336" s="7" t="n">
        <v>0.240022</v>
      </c>
      <c r="D2336" s="16" t="n">
        <f aca="false">LOGINV(B2336,$B$7,$C$7)</f>
        <v>16.5123451978365</v>
      </c>
      <c r="E2336" s="16" t="n">
        <f aca="false">LOGINV(C2336,$B$8,$C$8)</f>
        <v>69.2246125822515</v>
      </c>
      <c r="F2336" s="16" t="n">
        <f aca="false">$B$5/100*E2336*2_Girdiler!$B$14*2_Girdiler!$B$15*2_Girdiler!$B$16</f>
        <v>1.74169125256945</v>
      </c>
      <c r="G2336" s="16" t="n">
        <f aca="false">MIN(MATCH(F2336,2_Girdiler!$B$20:$I$20,1),7)</f>
        <v>1</v>
      </c>
      <c r="H2336" s="16" t="n">
        <f aca="false">IF(F2336&gt;=40,2_Girdiler!$I$21+(F2336-40)*(2_Girdiler!$I$21-2_Girdiler!$H$21)/(2_Girdiler!$I$20-2_Girdiler!$H$20),INDEX(2_Girdiler!$B$21:$I$21,G2336)+(F2336-INDEX(2_Girdiler!$B$20:$I$20,G2336))*(INDEX(2_Girdiler!$B$21:$I$21,G2336+1)-INDEX(2_Girdiler!$B$21:$I$21,G2336))/(INDEX(2_Girdiler!$B$20:$I$20,G2336+1)-INDEX(2_Girdiler!$B$20:$I$20,G2336)))</f>
        <v>3.83172075565279</v>
      </c>
      <c r="I2336" s="16" t="n">
        <f aca="false">H2336/2_Girdiler!$B$17</f>
        <v>1.53514453351474</v>
      </c>
      <c r="J2336" s="16" t="n">
        <f aca="false">D2336+I2336</f>
        <v>18.0474897313512</v>
      </c>
    </row>
    <row r="2337" customFormat="false" ht="15" hidden="false" customHeight="false" outlineLevel="0" collapsed="false">
      <c r="A2337" s="0" t="n">
        <v>2325</v>
      </c>
      <c r="B2337" s="7" t="n">
        <v>0.344723</v>
      </c>
      <c r="C2337" s="7" t="n">
        <v>0.708581</v>
      </c>
      <c r="D2337" s="16" t="n">
        <f aca="false">LOGINV(B2337,$B$7,$C$7)</f>
        <v>10.8380062986771</v>
      </c>
      <c r="E2337" s="16" t="n">
        <f aca="false">LOGINV(C2337,$B$8,$C$8)</f>
        <v>155.674313261953</v>
      </c>
      <c r="F2337" s="16" t="n">
        <f aca="false">$B$5/100*E2337*2_Girdiler!$B$14*2_Girdiler!$B$15*2_Girdiler!$B$16</f>
        <v>3.91676572167073</v>
      </c>
      <c r="G2337" s="16" t="n">
        <f aca="false">MIN(MATCH(F2337,2_Girdiler!$B$20:$I$20,1),7)</f>
        <v>1</v>
      </c>
      <c r="H2337" s="16" t="n">
        <f aca="false">IF(F2337&gt;=40,2_Girdiler!$I$21+(F2337-40)*(2_Girdiler!$I$21-2_Girdiler!$H$21)/(2_Girdiler!$I$20-2_Girdiler!$H$20),INDEX(2_Girdiler!$B$21:$I$21,G2337)+(F2337-INDEX(2_Girdiler!$B$20:$I$20,G2337))*(INDEX(2_Girdiler!$B$21:$I$21,G2337+1)-INDEX(2_Girdiler!$B$21:$I$21,G2337))/(INDEX(2_Girdiler!$B$20:$I$20,G2337+1)-INDEX(2_Girdiler!$B$20:$I$20,G2337)))</f>
        <v>8.61688458767561</v>
      </c>
      <c r="I2337" s="16" t="n">
        <f aca="false">H2337/2_Girdiler!$B$17</f>
        <v>3.4522774790367</v>
      </c>
      <c r="J2337" s="16" t="n">
        <f aca="false">D2337+I2337</f>
        <v>14.2902837777138</v>
      </c>
    </row>
    <row r="2338" customFormat="false" ht="15" hidden="false" customHeight="false" outlineLevel="0" collapsed="false">
      <c r="A2338" s="0" t="n">
        <v>2326</v>
      </c>
      <c r="B2338" s="7" t="n">
        <v>0.814706</v>
      </c>
      <c r="C2338" s="7" t="n">
        <v>0.837615</v>
      </c>
      <c r="D2338" s="16" t="n">
        <f aca="false">LOGINV(B2338,$B$7,$C$7)</f>
        <v>22.3065560251735</v>
      </c>
      <c r="E2338" s="16" t="n">
        <f aca="false">LOGINV(C2338,$B$8,$C$8)</f>
        <v>206.201702235638</v>
      </c>
      <c r="F2338" s="16" t="n">
        <f aca="false">$B$5/100*E2338*2_Girdiler!$B$14*2_Girdiler!$B$15*2_Girdiler!$B$16</f>
        <v>5.18803482824865</v>
      </c>
      <c r="G2338" s="16" t="n">
        <f aca="false">MIN(MATCH(F2338,2_Girdiler!$B$20:$I$20,1),7)</f>
        <v>2</v>
      </c>
      <c r="H2338" s="16" t="n">
        <f aca="false">IF(F2338&gt;=40,2_Girdiler!$I$21+(F2338-40)*(2_Girdiler!$I$21-2_Girdiler!$H$21)/(2_Girdiler!$I$20-2_Girdiler!$H$20),INDEX(2_Girdiler!$B$21:$I$21,G2338)+(F2338-INDEX(2_Girdiler!$B$20:$I$20,G2338))*(INDEX(2_Girdiler!$B$21:$I$21,G2338+1)-INDEX(2_Girdiler!$B$21:$I$21,G2338))/(INDEX(2_Girdiler!$B$20:$I$20,G2338+1)-INDEX(2_Girdiler!$B$20:$I$20,G2338)))</f>
        <v>11.3008557251978</v>
      </c>
      <c r="I2338" s="16" t="n">
        <f aca="false">H2338/2_Girdiler!$B$17</f>
        <v>4.52758642836452</v>
      </c>
      <c r="J2338" s="16" t="n">
        <f aca="false">D2338+I2338</f>
        <v>26.834142453538</v>
      </c>
    </row>
    <row r="2339" customFormat="false" ht="15" hidden="false" customHeight="false" outlineLevel="0" collapsed="false">
      <c r="A2339" s="0" t="n">
        <v>2327</v>
      </c>
      <c r="B2339" s="7" t="n">
        <v>0.454193</v>
      </c>
      <c r="C2339" s="7" t="n">
        <v>0.87508</v>
      </c>
      <c r="D2339" s="16" t="n">
        <f aca="false">LOGINV(B2339,$B$7,$C$7)</f>
        <v>12.7007039784627</v>
      </c>
      <c r="E2339" s="16" t="n">
        <f aca="false">LOGINV(C2339,$B$8,$C$8)</f>
        <v>229.529257393232</v>
      </c>
      <c r="F2339" s="16" t="n">
        <f aca="false">$B$5/100*E2339*2_Girdiler!$B$14*2_Girdiler!$B$15*2_Girdiler!$B$16</f>
        <v>5.77495611601371</v>
      </c>
      <c r="G2339" s="16" t="n">
        <f aca="false">MIN(MATCH(F2339,2_Girdiler!$B$20:$I$20,1),7)</f>
        <v>2</v>
      </c>
      <c r="H2339" s="16" t="n">
        <f aca="false">IF(F2339&gt;=40,2_Girdiler!$I$21+(F2339-40)*(2_Girdiler!$I$21-2_Girdiler!$H$21)/(2_Girdiler!$I$20-2_Girdiler!$H$20),INDEX(2_Girdiler!$B$21:$I$21,G2339)+(F2339-INDEX(2_Girdiler!$B$20:$I$20,G2339))*(INDEX(2_Girdiler!$B$21:$I$21,G2339+1)-INDEX(2_Girdiler!$B$21:$I$21,G2339))/(INDEX(2_Girdiler!$B$20:$I$20,G2339+1)-INDEX(2_Girdiler!$B$20:$I$20,G2339)))</f>
        <v>12.2399297856219</v>
      </c>
      <c r="I2339" s="16" t="n">
        <f aca="false">H2339/2_Girdiler!$B$17</f>
        <v>4.90381802308571</v>
      </c>
      <c r="J2339" s="16" t="n">
        <f aca="false">D2339+I2339</f>
        <v>17.6045220015484</v>
      </c>
    </row>
    <row r="2340" customFormat="false" ht="15" hidden="false" customHeight="false" outlineLevel="0" collapsed="false">
      <c r="A2340" s="0" t="n">
        <v>2328</v>
      </c>
      <c r="B2340" s="7" t="n">
        <v>0.839091</v>
      </c>
      <c r="C2340" s="7" t="n">
        <v>0.970787</v>
      </c>
      <c r="D2340" s="16" t="n">
        <f aca="false">LOGINV(B2340,$B$7,$C$7)</f>
        <v>23.5242607435782</v>
      </c>
      <c r="E2340" s="16" t="n">
        <f aca="false">LOGINV(C2340,$B$8,$C$8)</f>
        <v>370.491318729674</v>
      </c>
      <c r="F2340" s="16" t="n">
        <f aca="false">$B$5/100*E2340*2_Girdiler!$B$14*2_Girdiler!$B$15*2_Girdiler!$B$16</f>
        <v>9.32156157923859</v>
      </c>
      <c r="G2340" s="16" t="n">
        <f aca="false">MIN(MATCH(F2340,2_Girdiler!$B$20:$I$20,1),7)</f>
        <v>2</v>
      </c>
      <c r="H2340" s="16" t="n">
        <f aca="false">IF(F2340&gt;=40,2_Girdiler!$I$21+(F2340-40)*(2_Girdiler!$I$21-2_Girdiler!$H$21)/(2_Girdiler!$I$20-2_Girdiler!$H$20),INDEX(2_Girdiler!$B$21:$I$21,G2340)+(F2340-INDEX(2_Girdiler!$B$20:$I$20,G2340))*(INDEX(2_Girdiler!$B$21:$I$21,G2340+1)-INDEX(2_Girdiler!$B$21:$I$21,G2340))/(INDEX(2_Girdiler!$B$20:$I$20,G2340+1)-INDEX(2_Girdiler!$B$20:$I$20,G2340)))</f>
        <v>17.9144985267817</v>
      </c>
      <c r="I2340" s="16" t="n">
        <f aca="false">H2340/2_Girdiler!$B$17</f>
        <v>7.17728306361448</v>
      </c>
      <c r="J2340" s="16" t="n">
        <f aca="false">D2340+I2340</f>
        <v>30.7015438071927</v>
      </c>
    </row>
    <row r="2341" customFormat="false" ht="15" hidden="false" customHeight="false" outlineLevel="0" collapsed="false">
      <c r="A2341" s="0" t="n">
        <v>2329</v>
      </c>
      <c r="B2341" s="7" t="n">
        <v>0.080178</v>
      </c>
      <c r="C2341" s="7" t="n">
        <v>0.319007</v>
      </c>
      <c r="D2341" s="16" t="n">
        <f aca="false">LOGINV(B2341,$B$7,$C$7)</f>
        <v>6.19213497256828</v>
      </c>
      <c r="E2341" s="16" t="n">
        <f aca="false">LOGINV(C2341,$B$8,$C$8)</f>
        <v>80.6030066351596</v>
      </c>
      <c r="F2341" s="16" t="n">
        <f aca="false">$B$5/100*E2341*2_Girdiler!$B$14*2_Girdiler!$B$15*2_Girdiler!$B$16</f>
        <v>2.02797164694062</v>
      </c>
      <c r="G2341" s="16" t="n">
        <f aca="false">MIN(MATCH(F2341,2_Girdiler!$B$20:$I$20,1),7)</f>
        <v>1</v>
      </c>
      <c r="H2341" s="16" t="n">
        <f aca="false">IF(F2341&gt;=40,2_Girdiler!$I$21+(F2341-40)*(2_Girdiler!$I$21-2_Girdiler!$H$21)/(2_Girdiler!$I$20-2_Girdiler!$H$20),INDEX(2_Girdiler!$B$21:$I$21,G2341)+(F2341-INDEX(2_Girdiler!$B$20:$I$20,G2341))*(INDEX(2_Girdiler!$B$21:$I$21,G2341+1)-INDEX(2_Girdiler!$B$21:$I$21,G2341))/(INDEX(2_Girdiler!$B$20:$I$20,G2341+1)-INDEX(2_Girdiler!$B$20:$I$20,G2341)))</f>
        <v>4.46153762326936</v>
      </c>
      <c r="I2341" s="16" t="n">
        <f aca="false">H2341/2_Girdiler!$B$17</f>
        <v>1.78747500932266</v>
      </c>
      <c r="J2341" s="16" t="n">
        <f aca="false">D2341+I2341</f>
        <v>7.97960998189094</v>
      </c>
    </row>
    <row r="2342" customFormat="false" ht="15" hidden="false" customHeight="false" outlineLevel="0" collapsed="false">
      <c r="A2342" s="0" t="n">
        <v>2330</v>
      </c>
      <c r="B2342" s="7" t="n">
        <v>0.646046</v>
      </c>
      <c r="C2342" s="7" t="n">
        <v>0.665668</v>
      </c>
      <c r="D2342" s="16" t="n">
        <f aca="false">LOGINV(B2342,$B$7,$C$7)</f>
        <v>16.6871587901786</v>
      </c>
      <c r="E2342" s="16" t="n">
        <f aca="false">LOGINV(C2342,$B$8,$C$8)</f>
        <v>143.953691139686</v>
      </c>
      <c r="F2342" s="16" t="n">
        <f aca="false">$B$5/100*E2342*2_Girdiler!$B$14*2_Girdiler!$B$15*2_Girdiler!$B$16</f>
        <v>3.62187486907451</v>
      </c>
      <c r="G2342" s="16" t="n">
        <f aca="false">MIN(MATCH(F2342,2_Girdiler!$B$20:$I$20,1),7)</f>
        <v>1</v>
      </c>
      <c r="H2342" s="16" t="n">
        <f aca="false">IF(F2342&gt;=40,2_Girdiler!$I$21+(F2342-40)*(2_Girdiler!$I$21-2_Girdiler!$H$21)/(2_Girdiler!$I$20-2_Girdiler!$H$20),INDEX(2_Girdiler!$B$21:$I$21,G2342)+(F2342-INDEX(2_Girdiler!$B$20:$I$20,G2342))*(INDEX(2_Girdiler!$B$21:$I$21,G2342+1)-INDEX(2_Girdiler!$B$21:$I$21,G2342))/(INDEX(2_Girdiler!$B$20:$I$20,G2342+1)-INDEX(2_Girdiler!$B$20:$I$20,G2342)))</f>
        <v>7.96812471196391</v>
      </c>
      <c r="I2342" s="16" t="n">
        <f aca="false">H2342/2_Girdiler!$B$17</f>
        <v>3.19235765703682</v>
      </c>
      <c r="J2342" s="16" t="n">
        <f aca="false">D2342+I2342</f>
        <v>19.8795164472154</v>
      </c>
    </row>
    <row r="2343" customFormat="false" ht="15" hidden="false" customHeight="false" outlineLevel="0" collapsed="false">
      <c r="A2343" s="0" t="n">
        <v>2331</v>
      </c>
      <c r="B2343" s="7" t="n">
        <v>0.45948</v>
      </c>
      <c r="C2343" s="7" t="n">
        <v>0.105723</v>
      </c>
      <c r="D2343" s="16" t="n">
        <f aca="false">LOGINV(B2343,$B$7,$C$7)</f>
        <v>12.7954287879816</v>
      </c>
      <c r="E2343" s="16" t="n">
        <f aca="false">LOGINV(C2343,$B$8,$C$8)</f>
        <v>48.7454973208847</v>
      </c>
      <c r="F2343" s="16" t="n">
        <f aca="false">$B$5/100*E2343*2_Girdiler!$B$14*2_Girdiler!$B$15*2_Girdiler!$B$16</f>
        <v>1.22643671259346</v>
      </c>
      <c r="G2343" s="16" t="n">
        <f aca="false">MIN(MATCH(F2343,2_Girdiler!$B$20:$I$20,1),7)</f>
        <v>1</v>
      </c>
      <c r="H2343" s="16" t="n">
        <f aca="false">IF(F2343&gt;=40,2_Girdiler!$I$21+(F2343-40)*(2_Girdiler!$I$21-2_Girdiler!$H$21)/(2_Girdiler!$I$20-2_Girdiler!$H$20),INDEX(2_Girdiler!$B$21:$I$21,G2343)+(F2343-INDEX(2_Girdiler!$B$20:$I$20,G2343))*(INDEX(2_Girdiler!$B$21:$I$21,G2343+1)-INDEX(2_Girdiler!$B$21:$I$21,G2343))/(INDEX(2_Girdiler!$B$20:$I$20,G2343+1)-INDEX(2_Girdiler!$B$20:$I$20,G2343)))</f>
        <v>2.69816076770561</v>
      </c>
      <c r="I2343" s="16" t="n">
        <f aca="false">H2343/2_Girdiler!$B$17</f>
        <v>1.08099389731795</v>
      </c>
      <c r="J2343" s="16" t="n">
        <f aca="false">D2343+I2343</f>
        <v>13.8764226852995</v>
      </c>
    </row>
    <row r="2344" customFormat="false" ht="15" hidden="false" customHeight="false" outlineLevel="0" collapsed="false">
      <c r="A2344" s="0" t="n">
        <v>2332</v>
      </c>
      <c r="B2344" s="7" t="n">
        <v>0.864217</v>
      </c>
      <c r="C2344" s="7" t="n">
        <v>0.397843</v>
      </c>
      <c r="D2344" s="16" t="n">
        <f aca="false">LOGINV(B2344,$B$7,$C$7)</f>
        <v>24.9941272228434</v>
      </c>
      <c r="E2344" s="16" t="n">
        <f aca="false">LOGINV(C2344,$B$8,$C$8)</f>
        <v>92.396311119906</v>
      </c>
      <c r="F2344" s="16" t="n">
        <f aca="false">$B$5/100*E2344*2_Girdiler!$B$14*2_Girdiler!$B$15*2_Girdiler!$B$16</f>
        <v>2.32469118777683</v>
      </c>
      <c r="G2344" s="16" t="n">
        <f aca="false">MIN(MATCH(F2344,2_Girdiler!$B$20:$I$20,1),7)</f>
        <v>1</v>
      </c>
      <c r="H2344" s="16" t="n">
        <f aca="false">IF(F2344&gt;=40,2_Girdiler!$I$21+(F2344-40)*(2_Girdiler!$I$21-2_Girdiler!$H$21)/(2_Girdiler!$I$20-2_Girdiler!$H$20),INDEX(2_Girdiler!$B$21:$I$21,G2344)+(F2344-INDEX(2_Girdiler!$B$20:$I$20,G2344))*(INDEX(2_Girdiler!$B$21:$I$21,G2344+1)-INDEX(2_Girdiler!$B$21:$I$21,G2344))/(INDEX(2_Girdiler!$B$20:$I$20,G2344+1)-INDEX(2_Girdiler!$B$20:$I$20,G2344)))</f>
        <v>5.11432061310903</v>
      </c>
      <c r="I2344" s="16" t="n">
        <f aca="false">H2344/2_Girdiler!$B$17</f>
        <v>2.04900665589304</v>
      </c>
      <c r="J2344" s="16" t="n">
        <f aca="false">D2344+I2344</f>
        <v>27.0431338787364</v>
      </c>
    </row>
    <row r="2345" customFormat="false" ht="15" hidden="false" customHeight="false" outlineLevel="0" collapsed="false">
      <c r="A2345" s="0" t="n">
        <v>2333</v>
      </c>
      <c r="B2345" s="7" t="n">
        <v>0.174889</v>
      </c>
      <c r="C2345" s="7" t="n">
        <v>0.096559</v>
      </c>
      <c r="D2345" s="16" t="n">
        <f aca="false">LOGINV(B2345,$B$7,$C$7)</f>
        <v>8.04153399302977</v>
      </c>
      <c r="E2345" s="16" t="n">
        <f aca="false">LOGINV(C2345,$B$8,$C$8)</f>
        <v>47.1422046372619</v>
      </c>
      <c r="F2345" s="16" t="n">
        <f aca="false">$B$5/100*E2345*2_Girdiler!$B$14*2_Girdiler!$B$15*2_Girdiler!$B$16</f>
        <v>1.18609786867351</v>
      </c>
      <c r="G2345" s="16" t="n">
        <f aca="false">MIN(MATCH(F2345,2_Girdiler!$B$20:$I$20,1),7)</f>
        <v>1</v>
      </c>
      <c r="H2345" s="16" t="n">
        <f aca="false">IF(F2345&gt;=40,2_Girdiler!$I$21+(F2345-40)*(2_Girdiler!$I$21-2_Girdiler!$H$21)/(2_Girdiler!$I$20-2_Girdiler!$H$20),INDEX(2_Girdiler!$B$21:$I$21,G2345)+(F2345-INDEX(2_Girdiler!$B$20:$I$20,G2345))*(INDEX(2_Girdiler!$B$21:$I$21,G2345+1)-INDEX(2_Girdiler!$B$21:$I$21,G2345))/(INDEX(2_Girdiler!$B$20:$I$20,G2345+1)-INDEX(2_Girdiler!$B$20:$I$20,G2345)))</f>
        <v>2.60941531108172</v>
      </c>
      <c r="I2345" s="16" t="n">
        <f aca="false">H2345/2_Girdiler!$B$17</f>
        <v>1.04543882655518</v>
      </c>
      <c r="J2345" s="16" t="n">
        <f aca="false">D2345+I2345</f>
        <v>9.08697281958495</v>
      </c>
    </row>
    <row r="2346" customFormat="false" ht="15" hidden="false" customHeight="false" outlineLevel="0" collapsed="false">
      <c r="A2346" s="0" t="n">
        <v>2334</v>
      </c>
      <c r="B2346" s="7" t="n">
        <v>0.619636</v>
      </c>
      <c r="C2346" s="7" t="n">
        <v>0.283048</v>
      </c>
      <c r="D2346" s="16" t="n">
        <f aca="false">LOGINV(B2346,$B$7,$C$7)</f>
        <v>16.0473254639995</v>
      </c>
      <c r="E2346" s="16" t="n">
        <f aca="false">LOGINV(C2346,$B$8,$C$8)</f>
        <v>75.4020434673637</v>
      </c>
      <c r="F2346" s="16" t="n">
        <f aca="false">$B$5/100*E2346*2_Girdiler!$B$14*2_Girdiler!$B$15*2_Girdiler!$B$16</f>
        <v>1.89711541363887</v>
      </c>
      <c r="G2346" s="16" t="n">
        <f aca="false">MIN(MATCH(F2346,2_Girdiler!$B$20:$I$20,1),7)</f>
        <v>1</v>
      </c>
      <c r="H2346" s="16" t="n">
        <f aca="false">IF(F2346&gt;=40,2_Girdiler!$I$21+(F2346-40)*(2_Girdiler!$I$21-2_Girdiler!$H$21)/(2_Girdiler!$I$20-2_Girdiler!$H$20),INDEX(2_Girdiler!$B$21:$I$21,G2346)+(F2346-INDEX(2_Girdiler!$B$20:$I$20,G2346))*(INDEX(2_Girdiler!$B$21:$I$21,G2346+1)-INDEX(2_Girdiler!$B$21:$I$21,G2346))/(INDEX(2_Girdiler!$B$20:$I$20,G2346+1)-INDEX(2_Girdiler!$B$20:$I$20,G2346)))</f>
        <v>4.17365391000552</v>
      </c>
      <c r="I2346" s="16" t="n">
        <f aca="false">H2346/2_Girdiler!$B$17</f>
        <v>1.67213698317529</v>
      </c>
      <c r="J2346" s="16" t="n">
        <f aca="false">D2346+I2346</f>
        <v>17.7194624471748</v>
      </c>
    </row>
    <row r="2347" customFormat="false" ht="15" hidden="false" customHeight="false" outlineLevel="0" collapsed="false">
      <c r="A2347" s="0" t="n">
        <v>2335</v>
      </c>
      <c r="B2347" s="7" t="n">
        <v>0.726911</v>
      </c>
      <c r="C2347" s="7" t="n">
        <v>0.163878</v>
      </c>
      <c r="D2347" s="16" t="n">
        <f aca="false">LOGINV(B2347,$B$7,$C$7)</f>
        <v>18.9573045294523</v>
      </c>
      <c r="E2347" s="16" t="n">
        <f aca="false">LOGINV(C2347,$B$8,$C$8)</f>
        <v>58.0621806355214</v>
      </c>
      <c r="F2347" s="16" t="n">
        <f aca="false">$B$5/100*E2347*2_Girdiler!$B$14*2_Girdiler!$B$15*2_Girdiler!$B$16</f>
        <v>1.46084446478972</v>
      </c>
      <c r="G2347" s="16" t="n">
        <f aca="false">MIN(MATCH(F2347,2_Girdiler!$B$20:$I$20,1),7)</f>
        <v>1</v>
      </c>
      <c r="H2347" s="16" t="n">
        <f aca="false">IF(F2347&gt;=40,2_Girdiler!$I$21+(F2347-40)*(2_Girdiler!$I$21-2_Girdiler!$H$21)/(2_Girdiler!$I$20-2_Girdiler!$H$20),INDEX(2_Girdiler!$B$21:$I$21,G2347)+(F2347-INDEX(2_Girdiler!$B$20:$I$20,G2347))*(INDEX(2_Girdiler!$B$21:$I$21,G2347+1)-INDEX(2_Girdiler!$B$21:$I$21,G2347))/(INDEX(2_Girdiler!$B$20:$I$20,G2347+1)-INDEX(2_Girdiler!$B$20:$I$20,G2347)))</f>
        <v>3.21385782253738</v>
      </c>
      <c r="I2347" s="16" t="n">
        <f aca="false">H2347/2_Girdiler!$B$17</f>
        <v>1.28760329428581</v>
      </c>
      <c r="J2347" s="16" t="n">
        <f aca="false">D2347+I2347</f>
        <v>20.2449078237381</v>
      </c>
    </row>
    <row r="2348" customFormat="false" ht="15" hidden="false" customHeight="false" outlineLevel="0" collapsed="false">
      <c r="A2348" s="0" t="n">
        <v>2336</v>
      </c>
      <c r="B2348" s="7" t="n">
        <v>0.250778</v>
      </c>
      <c r="C2348" s="7" t="n">
        <v>0.396902</v>
      </c>
      <c r="D2348" s="16" t="n">
        <f aca="false">LOGINV(B2348,$B$7,$C$7)</f>
        <v>9.31106008297505</v>
      </c>
      <c r="E2348" s="16" t="n">
        <f aca="false">LOGINV(C2348,$B$8,$C$8)</f>
        <v>92.2509041790349</v>
      </c>
      <c r="F2348" s="16" t="n">
        <f aca="false">$B$5/100*E2348*2_Girdiler!$B$14*2_Girdiler!$B$15*2_Girdiler!$B$16</f>
        <v>2.32103274914452</v>
      </c>
      <c r="G2348" s="16" t="n">
        <f aca="false">MIN(MATCH(F2348,2_Girdiler!$B$20:$I$20,1),7)</f>
        <v>1</v>
      </c>
      <c r="H2348" s="16" t="n">
        <f aca="false">IF(F2348&gt;=40,2_Girdiler!$I$21+(F2348-40)*(2_Girdiler!$I$21-2_Girdiler!$H$21)/(2_Girdiler!$I$20-2_Girdiler!$H$20),INDEX(2_Girdiler!$B$21:$I$21,G2348)+(F2348-INDEX(2_Girdiler!$B$20:$I$20,G2348))*(INDEX(2_Girdiler!$B$21:$I$21,G2348+1)-INDEX(2_Girdiler!$B$21:$I$21,G2348))/(INDEX(2_Girdiler!$B$20:$I$20,G2348+1)-INDEX(2_Girdiler!$B$20:$I$20,G2348)))</f>
        <v>5.10627204811794</v>
      </c>
      <c r="I2348" s="16" t="n">
        <f aca="false">H2348/2_Girdiler!$B$17</f>
        <v>2.04578207056007</v>
      </c>
      <c r="J2348" s="16" t="n">
        <f aca="false">D2348+I2348</f>
        <v>11.3568421535351</v>
      </c>
    </row>
    <row r="2349" customFormat="false" ht="15" hidden="false" customHeight="false" outlineLevel="0" collapsed="false">
      <c r="A2349" s="0" t="n">
        <v>2337</v>
      </c>
      <c r="B2349" s="7" t="n">
        <v>0.387228</v>
      </c>
      <c r="C2349" s="7" t="n">
        <v>0.403663</v>
      </c>
      <c r="D2349" s="16" t="n">
        <f aca="false">LOGINV(B2349,$B$7,$C$7)</f>
        <v>11.5429674442128</v>
      </c>
      <c r="E2349" s="16" t="n">
        <f aca="false">LOGINV(C2349,$B$8,$C$8)</f>
        <v>93.2987226196354</v>
      </c>
      <c r="F2349" s="16" t="n">
        <f aca="false">$B$5/100*E2349*2_Girdiler!$B$14*2_Girdiler!$B$15*2_Girdiler!$B$16</f>
        <v>2.34739586111003</v>
      </c>
      <c r="G2349" s="16" t="n">
        <f aca="false">MIN(MATCH(F2349,2_Girdiler!$B$20:$I$20,1),7)</f>
        <v>1</v>
      </c>
      <c r="H2349" s="16" t="n">
        <f aca="false">IF(F2349&gt;=40,2_Girdiler!$I$21+(F2349-40)*(2_Girdiler!$I$21-2_Girdiler!$H$21)/(2_Girdiler!$I$20-2_Girdiler!$H$20),INDEX(2_Girdiler!$B$21:$I$21,G2349)+(F2349-INDEX(2_Girdiler!$B$20:$I$20,G2349))*(INDEX(2_Girdiler!$B$21:$I$21,G2349+1)-INDEX(2_Girdiler!$B$21:$I$21,G2349))/(INDEX(2_Girdiler!$B$20:$I$20,G2349+1)-INDEX(2_Girdiler!$B$20:$I$20,G2349)))</f>
        <v>5.16427089444206</v>
      </c>
      <c r="I2349" s="16" t="n">
        <f aca="false">H2349/2_Girdiler!$B$17</f>
        <v>2.06901878783736</v>
      </c>
      <c r="J2349" s="16" t="n">
        <f aca="false">D2349+I2349</f>
        <v>13.6119862320502</v>
      </c>
    </row>
    <row r="2350" customFormat="false" ht="15" hidden="false" customHeight="false" outlineLevel="0" collapsed="false">
      <c r="A2350" s="0" t="n">
        <v>2338</v>
      </c>
      <c r="B2350" s="7" t="n">
        <v>0.512294</v>
      </c>
      <c r="C2350" s="7" t="n">
        <v>0.667267</v>
      </c>
      <c r="D2350" s="16" t="n">
        <f aca="false">LOGINV(B2350,$B$7,$C$7)</f>
        <v>13.7767147499136</v>
      </c>
      <c r="E2350" s="16" t="n">
        <f aca="false">LOGINV(C2350,$B$8,$C$8)</f>
        <v>144.362818391288</v>
      </c>
      <c r="F2350" s="16" t="n">
        <f aca="false">$B$5/100*E2350*2_Girdiler!$B$14*2_Girdiler!$B$15*2_Girdiler!$B$16</f>
        <v>3.63216851072481</v>
      </c>
      <c r="G2350" s="16" t="n">
        <f aca="false">MIN(MATCH(F2350,2_Girdiler!$B$20:$I$20,1),7)</f>
        <v>1</v>
      </c>
      <c r="H2350" s="16" t="n">
        <f aca="false">IF(F2350&gt;=40,2_Girdiler!$I$21+(F2350-40)*(2_Girdiler!$I$21-2_Girdiler!$H$21)/(2_Girdiler!$I$20-2_Girdiler!$H$20),INDEX(2_Girdiler!$B$21:$I$21,G2350)+(F2350-INDEX(2_Girdiler!$B$20:$I$20,G2350))*(INDEX(2_Girdiler!$B$21:$I$21,G2350+1)-INDEX(2_Girdiler!$B$21:$I$21,G2350))/(INDEX(2_Girdiler!$B$20:$I$20,G2350+1)-INDEX(2_Girdiler!$B$20:$I$20,G2350)))</f>
        <v>7.99077072359457</v>
      </c>
      <c r="I2350" s="16" t="n">
        <f aca="false">H2350/2_Girdiler!$B$17</f>
        <v>3.20143057836321</v>
      </c>
      <c r="J2350" s="16" t="n">
        <f aca="false">D2350+I2350</f>
        <v>16.9781453282768</v>
      </c>
    </row>
    <row r="2351" customFormat="false" ht="15" hidden="false" customHeight="false" outlineLevel="0" collapsed="false">
      <c r="A2351" s="0" t="n">
        <v>2339</v>
      </c>
      <c r="B2351" s="7" t="n">
        <v>0.229104</v>
      </c>
      <c r="C2351" s="7" t="n">
        <v>0.268502</v>
      </c>
      <c r="D2351" s="16" t="n">
        <f aca="false">LOGINV(B2351,$B$7,$C$7)</f>
        <v>8.95596867562562</v>
      </c>
      <c r="E2351" s="16" t="n">
        <f aca="false">LOGINV(C2351,$B$8,$C$8)</f>
        <v>73.3124008744346</v>
      </c>
      <c r="F2351" s="16" t="n">
        <f aca="false">$B$5/100*E2351*2_Girdiler!$B$14*2_Girdiler!$B$15*2_Girdiler!$B$16</f>
        <v>1.84454000600077</v>
      </c>
      <c r="G2351" s="16" t="n">
        <f aca="false">MIN(MATCH(F2351,2_Girdiler!$B$20:$I$20,1),7)</f>
        <v>1</v>
      </c>
      <c r="H2351" s="16" t="n">
        <f aca="false">IF(F2351&gt;=40,2_Girdiler!$I$21+(F2351-40)*(2_Girdiler!$I$21-2_Girdiler!$H$21)/(2_Girdiler!$I$20-2_Girdiler!$H$20),INDEX(2_Girdiler!$B$21:$I$21,G2351)+(F2351-INDEX(2_Girdiler!$B$20:$I$20,G2351))*(INDEX(2_Girdiler!$B$21:$I$21,G2351+1)-INDEX(2_Girdiler!$B$21:$I$21,G2351))/(INDEX(2_Girdiler!$B$20:$I$20,G2351+1)-INDEX(2_Girdiler!$B$20:$I$20,G2351)))</f>
        <v>4.0579880132017</v>
      </c>
      <c r="I2351" s="16" t="n">
        <f aca="false">H2351/2_Girdiler!$B$17</f>
        <v>1.62579647964812</v>
      </c>
      <c r="J2351" s="16" t="n">
        <f aca="false">D2351+I2351</f>
        <v>10.5817651552737</v>
      </c>
    </row>
    <row r="2352" customFormat="false" ht="15" hidden="false" customHeight="false" outlineLevel="0" collapsed="false">
      <c r="A2352" s="0" t="n">
        <v>2340</v>
      </c>
      <c r="B2352" s="7" t="n">
        <v>0.999566</v>
      </c>
      <c r="C2352" s="7" t="n">
        <v>0.643138</v>
      </c>
      <c r="D2352" s="16" t="n">
        <f aca="false">LOGINV(B2352,$B$7,$C$7)</f>
        <v>86.6627543070543</v>
      </c>
      <c r="E2352" s="16" t="n">
        <f aca="false">LOGINV(C2352,$B$8,$C$8)</f>
        <v>138.384595457954</v>
      </c>
      <c r="F2352" s="16" t="n">
        <f aca="false">$B$5/100*E2352*2_Girdiler!$B$14*2_Girdiler!$B$15*2_Girdiler!$B$16</f>
        <v>3.48175642172213</v>
      </c>
      <c r="G2352" s="16" t="n">
        <f aca="false">MIN(MATCH(F2352,2_Girdiler!$B$20:$I$20,1),7)</f>
        <v>1</v>
      </c>
      <c r="H2352" s="16" t="n">
        <f aca="false">IF(F2352&gt;=40,2_Girdiler!$I$21+(F2352-40)*(2_Girdiler!$I$21-2_Girdiler!$H$21)/(2_Girdiler!$I$20-2_Girdiler!$H$20),INDEX(2_Girdiler!$B$21:$I$21,G2352)+(F2352-INDEX(2_Girdiler!$B$20:$I$20,G2352))*(INDEX(2_Girdiler!$B$21:$I$21,G2352+1)-INDEX(2_Girdiler!$B$21:$I$21,G2352))/(INDEX(2_Girdiler!$B$20:$I$20,G2352+1)-INDEX(2_Girdiler!$B$20:$I$20,G2352)))</f>
        <v>7.65986412778868</v>
      </c>
      <c r="I2352" s="16" t="n">
        <f aca="false">H2352/2_Girdiler!$B$17</f>
        <v>3.06885582042816</v>
      </c>
      <c r="J2352" s="16" t="n">
        <f aca="false">D2352+I2352</f>
        <v>89.7316101274825</v>
      </c>
    </row>
    <row r="2353" customFormat="false" ht="15" hidden="false" customHeight="false" outlineLevel="0" collapsed="false">
      <c r="A2353" s="0" t="n">
        <v>2341</v>
      </c>
      <c r="B2353" s="7" t="n">
        <v>0.1566</v>
      </c>
      <c r="C2353" s="7" t="n">
        <v>0.524019</v>
      </c>
      <c r="D2353" s="16" t="n">
        <f aca="false">LOGINV(B2353,$B$7,$C$7)</f>
        <v>7.71869470323237</v>
      </c>
      <c r="E2353" s="16" t="n">
        <f aca="false">LOGINV(C2353,$B$8,$C$8)</f>
        <v>113.535551912514</v>
      </c>
      <c r="F2353" s="16" t="n">
        <f aca="false">$B$5/100*E2353*2_Girdiler!$B$14*2_Girdiler!$B$15*2_Girdiler!$B$16</f>
        <v>2.85655448611886</v>
      </c>
      <c r="G2353" s="16" t="n">
        <f aca="false">MIN(MATCH(F2353,2_Girdiler!$B$20:$I$20,1),7)</f>
        <v>1</v>
      </c>
      <c r="H2353" s="16" t="n">
        <f aca="false">IF(F2353&gt;=40,2_Girdiler!$I$21+(F2353-40)*(2_Girdiler!$I$21-2_Girdiler!$H$21)/(2_Girdiler!$I$20-2_Girdiler!$H$20),INDEX(2_Girdiler!$B$21:$I$21,G2353)+(F2353-INDEX(2_Girdiler!$B$20:$I$20,G2353))*(INDEX(2_Girdiler!$B$21:$I$21,G2353+1)-INDEX(2_Girdiler!$B$21:$I$21,G2353))/(INDEX(2_Girdiler!$B$20:$I$20,G2353+1)-INDEX(2_Girdiler!$B$20:$I$20,G2353)))</f>
        <v>6.28441986946149</v>
      </c>
      <c r="I2353" s="16" t="n">
        <f aca="false">H2353/2_Girdiler!$B$17</f>
        <v>2.51779642205989</v>
      </c>
      <c r="J2353" s="16" t="n">
        <f aca="false">D2353+I2353</f>
        <v>10.2364911252923</v>
      </c>
    </row>
    <row r="2354" customFormat="false" ht="15" hidden="false" customHeight="false" outlineLevel="0" collapsed="false">
      <c r="A2354" s="0" t="n">
        <v>2342</v>
      </c>
      <c r="B2354" s="7" t="n">
        <v>0.325344</v>
      </c>
      <c r="C2354" s="7" t="n">
        <v>0.795024</v>
      </c>
      <c r="D2354" s="16" t="n">
        <f aca="false">LOGINV(B2354,$B$7,$C$7)</f>
        <v>10.5213401816274</v>
      </c>
      <c r="E2354" s="16" t="n">
        <f aca="false">LOGINV(C2354,$B$8,$C$8)</f>
        <v>185.8810469271</v>
      </c>
      <c r="F2354" s="16" t="n">
        <f aca="false">$B$5/100*E2354*2_Girdiler!$B$14*2_Girdiler!$B$15*2_Girdiler!$B$16</f>
        <v>4.67676714068583</v>
      </c>
      <c r="G2354" s="16" t="n">
        <f aca="false">MIN(MATCH(F2354,2_Girdiler!$B$20:$I$20,1),7)</f>
        <v>1</v>
      </c>
      <c r="H2354" s="16" t="n">
        <f aca="false">IF(F2354&gt;=40,2_Girdiler!$I$21+(F2354-40)*(2_Girdiler!$I$21-2_Girdiler!$H$21)/(2_Girdiler!$I$20-2_Girdiler!$H$20),INDEX(2_Girdiler!$B$21:$I$21,G2354)+(F2354-INDEX(2_Girdiler!$B$20:$I$20,G2354))*(INDEX(2_Girdiler!$B$21:$I$21,G2354+1)-INDEX(2_Girdiler!$B$21:$I$21,G2354))/(INDEX(2_Girdiler!$B$20:$I$20,G2354+1)-INDEX(2_Girdiler!$B$20:$I$20,G2354)))</f>
        <v>10.2888877095088</v>
      </c>
      <c r="I2354" s="16" t="n">
        <f aca="false">H2354/2_Girdiler!$B$17</f>
        <v>4.12215052464295</v>
      </c>
      <c r="J2354" s="16" t="n">
        <f aca="false">D2354+I2354</f>
        <v>14.6434907062704</v>
      </c>
    </row>
    <row r="2355" customFormat="false" ht="15" hidden="false" customHeight="false" outlineLevel="0" collapsed="false">
      <c r="A2355" s="0" t="n">
        <v>2343</v>
      </c>
      <c r="B2355" s="7" t="n">
        <v>0.024436</v>
      </c>
      <c r="C2355" s="7" t="n">
        <v>0.833281</v>
      </c>
      <c r="D2355" s="16" t="n">
        <f aca="false">LOGINV(B2355,$B$7,$C$7)</f>
        <v>4.5171691857227</v>
      </c>
      <c r="E2355" s="16" t="n">
        <f aca="false">LOGINV(C2355,$B$8,$C$8)</f>
        <v>203.886710299021</v>
      </c>
      <c r="F2355" s="16" t="n">
        <f aca="false">$B$5/100*E2355*2_Girdiler!$B$14*2_Girdiler!$B$15*2_Girdiler!$B$16</f>
        <v>5.12978963112338</v>
      </c>
      <c r="G2355" s="16" t="n">
        <f aca="false">MIN(MATCH(F2355,2_Girdiler!$B$20:$I$20,1),7)</f>
        <v>2</v>
      </c>
      <c r="H2355" s="16" t="n">
        <f aca="false">IF(F2355&gt;=40,2_Girdiler!$I$21+(F2355-40)*(2_Girdiler!$I$21-2_Girdiler!$H$21)/(2_Girdiler!$I$20-2_Girdiler!$H$20),INDEX(2_Girdiler!$B$21:$I$21,G2355)+(F2355-INDEX(2_Girdiler!$B$20:$I$20,G2355))*(INDEX(2_Girdiler!$B$21:$I$21,G2355+1)-INDEX(2_Girdiler!$B$21:$I$21,G2355))/(INDEX(2_Girdiler!$B$20:$I$20,G2355+1)-INDEX(2_Girdiler!$B$20:$I$20,G2355)))</f>
        <v>11.2076634097974</v>
      </c>
      <c r="I2355" s="16" t="n">
        <f aca="false">H2355/2_Girdiler!$B$17</f>
        <v>4.49024976354063</v>
      </c>
      <c r="J2355" s="16" t="n">
        <f aca="false">D2355+I2355</f>
        <v>9.00741894926333</v>
      </c>
    </row>
    <row r="2356" customFormat="false" ht="15" hidden="false" customHeight="false" outlineLevel="0" collapsed="false">
      <c r="A2356" s="0" t="n">
        <v>2344</v>
      </c>
      <c r="B2356" s="7" t="n">
        <v>0.247534</v>
      </c>
      <c r="C2356" s="7" t="n">
        <v>0.277044</v>
      </c>
      <c r="D2356" s="16" t="n">
        <f aca="false">LOGINV(B2356,$B$7,$C$7)</f>
        <v>9.25813376593782</v>
      </c>
      <c r="E2356" s="16" t="n">
        <f aca="false">LOGINV(C2356,$B$8,$C$8)</f>
        <v>74.5389588320797</v>
      </c>
      <c r="F2356" s="16" t="n">
        <f aca="false">$B$5/100*E2356*2_Girdiler!$B$14*2_Girdiler!$B$15*2_Girdiler!$B$16</f>
        <v>1.87540020421513</v>
      </c>
      <c r="G2356" s="16" t="n">
        <f aca="false">MIN(MATCH(F2356,2_Girdiler!$B$20:$I$20,1),7)</f>
        <v>1</v>
      </c>
      <c r="H2356" s="16" t="n">
        <f aca="false">IF(F2356&gt;=40,2_Girdiler!$I$21+(F2356-40)*(2_Girdiler!$I$21-2_Girdiler!$H$21)/(2_Girdiler!$I$20-2_Girdiler!$H$20),INDEX(2_Girdiler!$B$21:$I$21,G2356)+(F2356-INDEX(2_Girdiler!$B$20:$I$20,G2356))*(INDEX(2_Girdiler!$B$21:$I$21,G2356+1)-INDEX(2_Girdiler!$B$21:$I$21,G2356))/(INDEX(2_Girdiler!$B$20:$I$20,G2356+1)-INDEX(2_Girdiler!$B$20:$I$20,G2356)))</f>
        <v>4.12588044927328</v>
      </c>
      <c r="I2356" s="16" t="n">
        <f aca="false">H2356/2_Girdiler!$B$17</f>
        <v>1.6529969748691</v>
      </c>
      <c r="J2356" s="16" t="n">
        <f aca="false">D2356+I2356</f>
        <v>10.9111307408069</v>
      </c>
    </row>
    <row r="2357" customFormat="false" ht="15" hidden="false" customHeight="false" outlineLevel="0" collapsed="false">
      <c r="A2357" s="0" t="n">
        <v>2345</v>
      </c>
      <c r="B2357" s="7" t="n">
        <v>0.44662</v>
      </c>
      <c r="C2357" s="7" t="n">
        <v>0.737873</v>
      </c>
      <c r="D2357" s="16" t="n">
        <f aca="false">LOGINV(B2357,$B$7,$C$7)</f>
        <v>12.5659880135429</v>
      </c>
      <c r="E2357" s="16" t="n">
        <f aca="false">LOGINV(C2357,$B$8,$C$8)</f>
        <v>164.726181609799</v>
      </c>
      <c r="F2357" s="16" t="n">
        <f aca="false">$B$5/100*E2357*2_Girdiler!$B$14*2_Girdiler!$B$15*2_Girdiler!$B$16</f>
        <v>4.14451072930254</v>
      </c>
      <c r="G2357" s="16" t="n">
        <f aca="false">MIN(MATCH(F2357,2_Girdiler!$B$20:$I$20,1),7)</f>
        <v>1</v>
      </c>
      <c r="H2357" s="16" t="n">
        <f aca="false">IF(F2357&gt;=40,2_Girdiler!$I$21+(F2357-40)*(2_Girdiler!$I$21-2_Girdiler!$H$21)/(2_Girdiler!$I$20-2_Girdiler!$H$20),INDEX(2_Girdiler!$B$21:$I$21,G2357)+(F2357-INDEX(2_Girdiler!$B$20:$I$20,G2357))*(INDEX(2_Girdiler!$B$21:$I$21,G2357+1)-INDEX(2_Girdiler!$B$21:$I$21,G2357))/(INDEX(2_Girdiler!$B$20:$I$20,G2357+1)-INDEX(2_Girdiler!$B$20:$I$20,G2357)))</f>
        <v>9.11792360446558</v>
      </c>
      <c r="I2357" s="16" t="n">
        <f aca="false">H2357/2_Girdiler!$B$17</f>
        <v>3.65301426460961</v>
      </c>
      <c r="J2357" s="16" t="n">
        <f aca="false">D2357+I2357</f>
        <v>16.2190022781525</v>
      </c>
    </row>
    <row r="2358" customFormat="false" ht="15" hidden="false" customHeight="false" outlineLevel="0" collapsed="false">
      <c r="A2358" s="0" t="n">
        <v>2346</v>
      </c>
      <c r="B2358" s="7" t="n">
        <v>0.526353</v>
      </c>
      <c r="C2358" s="7" t="n">
        <v>0.393208</v>
      </c>
      <c r="D2358" s="16" t="n">
        <f aca="false">LOGINV(B2358,$B$7,$C$7)</f>
        <v>14.0503469317279</v>
      </c>
      <c r="E2358" s="16" t="n">
        <f aca="false">LOGINV(C2358,$B$8,$C$8)</f>
        <v>91.6814019184311</v>
      </c>
      <c r="F2358" s="16" t="n">
        <f aca="false">$B$5/100*E2358*2_Girdiler!$B$14*2_Girdiler!$B$15*2_Girdiler!$B$16</f>
        <v>2.30670407226773</v>
      </c>
      <c r="G2358" s="16" t="n">
        <f aca="false">MIN(MATCH(F2358,2_Girdiler!$B$20:$I$20,1),7)</f>
        <v>1</v>
      </c>
      <c r="H2358" s="16" t="n">
        <f aca="false">IF(F2358&gt;=40,2_Girdiler!$I$21+(F2358-40)*(2_Girdiler!$I$21-2_Girdiler!$H$21)/(2_Girdiler!$I$20-2_Girdiler!$H$20),INDEX(2_Girdiler!$B$21:$I$21,G2358)+(F2358-INDEX(2_Girdiler!$B$20:$I$20,G2358))*(INDEX(2_Girdiler!$B$21:$I$21,G2358+1)-INDEX(2_Girdiler!$B$21:$I$21,G2358))/(INDEX(2_Girdiler!$B$20:$I$20,G2358+1)-INDEX(2_Girdiler!$B$20:$I$20,G2358)))</f>
        <v>5.074748958989</v>
      </c>
      <c r="I2358" s="16" t="n">
        <f aca="false">H2358/2_Girdiler!$B$17</f>
        <v>2.03315262780008</v>
      </c>
      <c r="J2358" s="16" t="n">
        <f aca="false">D2358+I2358</f>
        <v>16.083499559528</v>
      </c>
    </row>
    <row r="2359" customFormat="false" ht="15" hidden="false" customHeight="false" outlineLevel="0" collapsed="false">
      <c r="A2359" s="0" t="n">
        <v>2347</v>
      </c>
      <c r="B2359" s="7" t="n">
        <v>0.790254</v>
      </c>
      <c r="C2359" s="7" t="n">
        <v>0.714328</v>
      </c>
      <c r="D2359" s="16" t="n">
        <f aca="false">LOGINV(B2359,$B$7,$C$7)</f>
        <v>21.2379702736953</v>
      </c>
      <c r="E2359" s="16" t="n">
        <f aca="false">LOGINV(C2359,$B$8,$C$8)</f>
        <v>157.374662178657</v>
      </c>
      <c r="F2359" s="16" t="n">
        <f aca="false">$B$5/100*E2359*2_Girdiler!$B$14*2_Girdiler!$B$15*2_Girdiler!$B$16</f>
        <v>3.959546500415</v>
      </c>
      <c r="G2359" s="16" t="n">
        <f aca="false">MIN(MATCH(F2359,2_Girdiler!$B$20:$I$20,1),7)</f>
        <v>1</v>
      </c>
      <c r="H2359" s="16" t="n">
        <f aca="false">IF(F2359&gt;=40,2_Girdiler!$I$21+(F2359-40)*(2_Girdiler!$I$21-2_Girdiler!$H$21)/(2_Girdiler!$I$20-2_Girdiler!$H$20),INDEX(2_Girdiler!$B$21:$I$21,G2359)+(F2359-INDEX(2_Girdiler!$B$20:$I$20,G2359))*(INDEX(2_Girdiler!$B$21:$I$21,G2359+1)-INDEX(2_Girdiler!$B$21:$I$21,G2359))/(INDEX(2_Girdiler!$B$20:$I$20,G2359+1)-INDEX(2_Girdiler!$B$20:$I$20,G2359)))</f>
        <v>8.711002300913</v>
      </c>
      <c r="I2359" s="16" t="n">
        <f aca="false">H2359/2_Girdiler!$B$17</f>
        <v>3.48998489619912</v>
      </c>
      <c r="J2359" s="16" t="n">
        <f aca="false">D2359+I2359</f>
        <v>24.7279551698945</v>
      </c>
    </row>
    <row r="2360" customFormat="false" ht="15" hidden="false" customHeight="false" outlineLevel="0" collapsed="false">
      <c r="A2360" s="0" t="n">
        <v>2348</v>
      </c>
      <c r="B2360" s="7" t="n">
        <v>0.487386</v>
      </c>
      <c r="C2360" s="7" t="n">
        <v>0.747031</v>
      </c>
      <c r="D2360" s="16" t="n">
        <f aca="false">LOGINV(B2360,$B$7,$C$7)</f>
        <v>13.3054383439028</v>
      </c>
      <c r="E2360" s="16" t="n">
        <f aca="false">LOGINV(C2360,$B$8,$C$8)</f>
        <v>167.771026147574</v>
      </c>
      <c r="F2360" s="16" t="n">
        <f aca="false">$B$5/100*E2360*2_Girdiler!$B$14*2_Girdiler!$B$15*2_Girdiler!$B$16</f>
        <v>4.22111901787296</v>
      </c>
      <c r="G2360" s="16" t="n">
        <f aca="false">MIN(MATCH(F2360,2_Girdiler!$B$20:$I$20,1),7)</f>
        <v>1</v>
      </c>
      <c r="H2360" s="16" t="n">
        <f aca="false">IF(F2360&gt;=40,2_Girdiler!$I$21+(F2360-40)*(2_Girdiler!$I$21-2_Girdiler!$H$21)/(2_Girdiler!$I$20-2_Girdiler!$H$20),INDEX(2_Girdiler!$B$21:$I$21,G2360)+(F2360-INDEX(2_Girdiler!$B$20:$I$20,G2360))*(INDEX(2_Girdiler!$B$21:$I$21,G2360+1)-INDEX(2_Girdiler!$B$21:$I$21,G2360))/(INDEX(2_Girdiler!$B$20:$I$20,G2360+1)-INDEX(2_Girdiler!$B$20:$I$20,G2360)))</f>
        <v>9.28646183932051</v>
      </c>
      <c r="I2360" s="16" t="n">
        <f aca="false">H2360/2_Girdiler!$B$17</f>
        <v>3.72053759588162</v>
      </c>
      <c r="J2360" s="16" t="n">
        <f aca="false">D2360+I2360</f>
        <v>17.0259759397844</v>
      </c>
    </row>
    <row r="2361" customFormat="false" ht="15" hidden="false" customHeight="false" outlineLevel="0" collapsed="false">
      <c r="A2361" s="0" t="n">
        <v>2349</v>
      </c>
      <c r="B2361" s="7" t="n">
        <v>0.772506</v>
      </c>
      <c r="C2361" s="7" t="n">
        <v>0.655194</v>
      </c>
      <c r="D2361" s="16" t="n">
        <f aca="false">LOGINV(B2361,$B$7,$C$7)</f>
        <v>20.5373992416793</v>
      </c>
      <c r="E2361" s="16" t="n">
        <f aca="false">LOGINV(C2361,$B$8,$C$8)</f>
        <v>141.320441199729</v>
      </c>
      <c r="F2361" s="16" t="n">
        <f aca="false">$B$5/100*E2361*2_Girdiler!$B$14*2_Girdiler!$B$15*2_Girdiler!$B$16</f>
        <v>3.55562230058519</v>
      </c>
      <c r="G2361" s="16" t="n">
        <f aca="false">MIN(MATCH(F2361,2_Girdiler!$B$20:$I$20,1),7)</f>
        <v>1</v>
      </c>
      <c r="H2361" s="16" t="n">
        <f aca="false">IF(F2361&gt;=40,2_Girdiler!$I$21+(F2361-40)*(2_Girdiler!$I$21-2_Girdiler!$H$21)/(2_Girdiler!$I$20-2_Girdiler!$H$20),INDEX(2_Girdiler!$B$21:$I$21,G2361)+(F2361-INDEX(2_Girdiler!$B$20:$I$20,G2361))*(INDEX(2_Girdiler!$B$21:$I$21,G2361+1)-INDEX(2_Girdiler!$B$21:$I$21,G2361))/(INDEX(2_Girdiler!$B$20:$I$20,G2361+1)-INDEX(2_Girdiler!$B$20:$I$20,G2361)))</f>
        <v>7.82236906128742</v>
      </c>
      <c r="I2361" s="16" t="n">
        <f aca="false">H2361/2_Girdiler!$B$17</f>
        <v>3.13396196365682</v>
      </c>
      <c r="J2361" s="16" t="n">
        <f aca="false">D2361+I2361</f>
        <v>23.6713612053362</v>
      </c>
    </row>
    <row r="2362" customFormat="false" ht="15" hidden="false" customHeight="false" outlineLevel="0" collapsed="false">
      <c r="A2362" s="0" t="n">
        <v>2350</v>
      </c>
      <c r="B2362" s="7" t="n">
        <v>0.285295</v>
      </c>
      <c r="C2362" s="7" t="n">
        <v>0.932807</v>
      </c>
      <c r="D2362" s="16" t="n">
        <f aca="false">LOGINV(B2362,$B$7,$C$7)</f>
        <v>9.87150489424525</v>
      </c>
      <c r="E2362" s="16" t="n">
        <f aca="false">LOGINV(C2362,$B$8,$C$8)</f>
        <v>287.02248724765</v>
      </c>
      <c r="F2362" s="16" t="n">
        <f aca="false">$B$5/100*E2362*2_Girdiler!$B$14*2_Girdiler!$B$15*2_Girdiler!$B$16</f>
        <v>7.22148577915088</v>
      </c>
      <c r="G2362" s="16" t="n">
        <f aca="false">MIN(MATCH(F2362,2_Girdiler!$B$20:$I$20,1),7)</f>
        <v>2</v>
      </c>
      <c r="H2362" s="16" t="n">
        <f aca="false">IF(F2362&gt;=40,2_Girdiler!$I$21+(F2362-40)*(2_Girdiler!$I$21-2_Girdiler!$H$21)/(2_Girdiler!$I$20-2_Girdiler!$H$20),INDEX(2_Girdiler!$B$21:$I$21,G2362)+(F2362-INDEX(2_Girdiler!$B$20:$I$20,G2362))*(INDEX(2_Girdiler!$B$21:$I$21,G2362+1)-INDEX(2_Girdiler!$B$21:$I$21,G2362))/(INDEX(2_Girdiler!$B$20:$I$20,G2362+1)-INDEX(2_Girdiler!$B$20:$I$20,G2362)))</f>
        <v>14.5543772466414</v>
      </c>
      <c r="I2362" s="16" t="n">
        <f aca="false">H2362/2_Girdiler!$B$17</f>
        <v>5.83108062766082</v>
      </c>
      <c r="J2362" s="16" t="n">
        <f aca="false">D2362+I2362</f>
        <v>15.7025855219061</v>
      </c>
    </row>
    <row r="2363" customFormat="false" ht="15" hidden="false" customHeight="false" outlineLevel="0" collapsed="false">
      <c r="A2363" s="0" t="n">
        <v>2351</v>
      </c>
      <c r="B2363" s="7" t="n">
        <v>0.711288</v>
      </c>
      <c r="C2363" s="7" t="n">
        <v>0.014582</v>
      </c>
      <c r="D2363" s="16" t="n">
        <f aca="false">LOGINV(B2363,$B$7,$C$7)</f>
        <v>18.4738493530971</v>
      </c>
      <c r="E2363" s="16" t="n">
        <f aca="false">LOGINV(C2363,$B$8,$C$8)</f>
        <v>26.7149710688447</v>
      </c>
      <c r="F2363" s="16" t="n">
        <f aca="false">$B$5/100*E2363*2_Girdiler!$B$14*2_Girdiler!$B$15*2_Girdiler!$B$16</f>
        <v>0.672148672092133</v>
      </c>
      <c r="G2363" s="16" t="n">
        <f aca="false">MIN(MATCH(F2363,2_Girdiler!$B$20:$I$20,1),7)</f>
        <v>1</v>
      </c>
      <c r="H2363" s="16" t="n">
        <f aca="false">IF(F2363&gt;=40,2_Girdiler!$I$21+(F2363-40)*(2_Girdiler!$I$21-2_Girdiler!$H$21)/(2_Girdiler!$I$20-2_Girdiler!$H$20),INDEX(2_Girdiler!$B$21:$I$21,G2363)+(F2363-INDEX(2_Girdiler!$B$20:$I$20,G2363))*(INDEX(2_Girdiler!$B$21:$I$21,G2363+1)-INDEX(2_Girdiler!$B$21:$I$21,G2363))/(INDEX(2_Girdiler!$B$20:$I$20,G2363+1)-INDEX(2_Girdiler!$B$20:$I$20,G2363)))</f>
        <v>1.47872707860269</v>
      </c>
      <c r="I2363" s="16" t="n">
        <f aca="false">H2363/2_Girdiler!$B$17</f>
        <v>0.59243873341454</v>
      </c>
      <c r="J2363" s="16" t="n">
        <f aca="false">D2363+I2363</f>
        <v>19.0662880865116</v>
      </c>
    </row>
    <row r="2364" customFormat="false" ht="15" hidden="false" customHeight="false" outlineLevel="0" collapsed="false">
      <c r="A2364" s="0" t="n">
        <v>2352</v>
      </c>
      <c r="B2364" s="7" t="n">
        <v>0.684679</v>
      </c>
      <c r="C2364" s="7" t="n">
        <v>0.68022</v>
      </c>
      <c r="D2364" s="16" t="n">
        <f aca="false">LOGINV(B2364,$B$7,$C$7)</f>
        <v>17.7043607117697</v>
      </c>
      <c r="E2364" s="16" t="n">
        <f aca="false">LOGINV(C2364,$B$8,$C$8)</f>
        <v>147.750614683344</v>
      </c>
      <c r="F2364" s="16" t="n">
        <f aca="false">$B$5/100*E2364*2_Girdiler!$B$14*2_Girdiler!$B$15*2_Girdiler!$B$16</f>
        <v>3.71740546543293</v>
      </c>
      <c r="G2364" s="16" t="n">
        <f aca="false">MIN(MATCH(F2364,2_Girdiler!$B$20:$I$20,1),7)</f>
        <v>1</v>
      </c>
      <c r="H2364" s="16" t="n">
        <f aca="false">IF(F2364&gt;=40,2_Girdiler!$I$21+(F2364-40)*(2_Girdiler!$I$21-2_Girdiler!$H$21)/(2_Girdiler!$I$20-2_Girdiler!$H$20),INDEX(2_Girdiler!$B$21:$I$21,G2364)+(F2364-INDEX(2_Girdiler!$B$20:$I$20,G2364))*(INDEX(2_Girdiler!$B$21:$I$21,G2364+1)-INDEX(2_Girdiler!$B$21:$I$21,G2364))/(INDEX(2_Girdiler!$B$20:$I$20,G2364+1)-INDEX(2_Girdiler!$B$20:$I$20,G2364)))</f>
        <v>8.17829202395244</v>
      </c>
      <c r="I2364" s="16" t="n">
        <f aca="false">H2364/2_Girdiler!$B$17</f>
        <v>3.27655930446813</v>
      </c>
      <c r="J2364" s="16" t="n">
        <f aca="false">D2364+I2364</f>
        <v>20.9809200162378</v>
      </c>
    </row>
    <row r="2365" customFormat="false" ht="15" hidden="false" customHeight="false" outlineLevel="0" collapsed="false">
      <c r="A2365" s="0" t="n">
        <v>2353</v>
      </c>
      <c r="B2365" s="7" t="n">
        <v>0.796117</v>
      </c>
      <c r="C2365" s="7" t="n">
        <v>0.196273</v>
      </c>
      <c r="D2365" s="16" t="n">
        <f aca="false">LOGINV(B2365,$B$7,$C$7)</f>
        <v>21.4823831708046</v>
      </c>
      <c r="E2365" s="16" t="n">
        <f aca="false">LOGINV(C2365,$B$8,$C$8)</f>
        <v>62.8858134698759</v>
      </c>
      <c r="F2365" s="16" t="n">
        <f aca="false">$B$5/100*E2365*2_Girdiler!$B$14*2_Girdiler!$B$15*2_Girdiler!$B$16</f>
        <v>1.58220706690208</v>
      </c>
      <c r="G2365" s="16" t="n">
        <f aca="false">MIN(MATCH(F2365,2_Girdiler!$B$20:$I$20,1),7)</f>
        <v>1</v>
      </c>
      <c r="H2365" s="16" t="n">
        <f aca="false">IF(F2365&gt;=40,2_Girdiler!$I$21+(F2365-40)*(2_Girdiler!$I$21-2_Girdiler!$H$21)/(2_Girdiler!$I$20-2_Girdiler!$H$20),INDEX(2_Girdiler!$B$21:$I$21,G2365)+(F2365-INDEX(2_Girdiler!$B$20:$I$20,G2365))*(INDEX(2_Girdiler!$B$21:$I$21,G2365+1)-INDEX(2_Girdiler!$B$21:$I$21,G2365))/(INDEX(2_Girdiler!$B$20:$I$20,G2365+1)-INDEX(2_Girdiler!$B$20:$I$20,G2365)))</f>
        <v>3.48085554718457</v>
      </c>
      <c r="I2365" s="16" t="n">
        <f aca="false">H2365/2_Girdiler!$B$17</f>
        <v>1.39457353653228</v>
      </c>
      <c r="J2365" s="16" t="n">
        <f aca="false">D2365+I2365</f>
        <v>22.8769567073368</v>
      </c>
    </row>
    <row r="2366" customFormat="false" ht="15" hidden="false" customHeight="false" outlineLevel="0" collapsed="false">
      <c r="A2366" s="0" t="n">
        <v>2354</v>
      </c>
      <c r="B2366" s="7" t="n">
        <v>0.177721</v>
      </c>
      <c r="C2366" s="7" t="n">
        <v>0.69466</v>
      </c>
      <c r="D2366" s="16" t="n">
        <f aca="false">LOGINV(B2366,$B$7,$C$7)</f>
        <v>8.09069757529096</v>
      </c>
      <c r="E2366" s="16" t="n">
        <f aca="false">LOGINV(C2366,$B$8,$C$8)</f>
        <v>151.692446029859</v>
      </c>
      <c r="F2366" s="16" t="n">
        <f aca="false">$B$5/100*E2366*2_Girdiler!$B$14*2_Girdiler!$B$15*2_Girdiler!$B$16</f>
        <v>3.81658194211125</v>
      </c>
      <c r="G2366" s="16" t="n">
        <f aca="false">MIN(MATCH(F2366,2_Girdiler!$B$20:$I$20,1),7)</f>
        <v>1</v>
      </c>
      <c r="H2366" s="16" t="n">
        <f aca="false">IF(F2366&gt;=40,2_Girdiler!$I$21+(F2366-40)*(2_Girdiler!$I$21-2_Girdiler!$H$21)/(2_Girdiler!$I$20-2_Girdiler!$H$20),INDEX(2_Girdiler!$B$21:$I$21,G2366)+(F2366-INDEX(2_Girdiler!$B$20:$I$20,G2366))*(INDEX(2_Girdiler!$B$21:$I$21,G2366+1)-INDEX(2_Girdiler!$B$21:$I$21,G2366))/(INDEX(2_Girdiler!$B$20:$I$20,G2366+1)-INDEX(2_Girdiler!$B$20:$I$20,G2366)))</f>
        <v>8.39648027264474</v>
      </c>
      <c r="I2366" s="16" t="n">
        <f aca="false">H2366/2_Girdiler!$B$17</f>
        <v>3.36397446820703</v>
      </c>
      <c r="J2366" s="16" t="n">
        <f aca="false">D2366+I2366</f>
        <v>11.454672043498</v>
      </c>
    </row>
    <row r="2367" customFormat="false" ht="15" hidden="false" customHeight="false" outlineLevel="0" collapsed="false">
      <c r="A2367" s="0" t="n">
        <v>2355</v>
      </c>
      <c r="B2367" s="7" t="n">
        <v>0.439771</v>
      </c>
      <c r="C2367" s="7" t="n">
        <v>0.535343</v>
      </c>
      <c r="D2367" s="16" t="n">
        <f aca="false">LOGINV(B2367,$B$7,$C$7)</f>
        <v>12.4450894133272</v>
      </c>
      <c r="E2367" s="16" t="n">
        <f aca="false">LOGINV(C2367,$B$8,$C$8)</f>
        <v>115.640943586276</v>
      </c>
      <c r="F2367" s="16" t="n">
        <f aca="false">$B$5/100*E2367*2_Girdiler!$B$14*2_Girdiler!$B$15*2_Girdiler!$B$16</f>
        <v>2.9095261406307</v>
      </c>
      <c r="G2367" s="16" t="n">
        <f aca="false">MIN(MATCH(F2367,2_Girdiler!$B$20:$I$20,1),7)</f>
        <v>1</v>
      </c>
      <c r="H2367" s="16" t="n">
        <f aca="false">IF(F2367&gt;=40,2_Girdiler!$I$21+(F2367-40)*(2_Girdiler!$I$21-2_Girdiler!$H$21)/(2_Girdiler!$I$20-2_Girdiler!$H$20),INDEX(2_Girdiler!$B$21:$I$21,G2367)+(F2367-INDEX(2_Girdiler!$B$20:$I$20,G2367))*(INDEX(2_Girdiler!$B$21:$I$21,G2367+1)-INDEX(2_Girdiler!$B$21:$I$21,G2367))/(INDEX(2_Girdiler!$B$20:$I$20,G2367+1)-INDEX(2_Girdiler!$B$20:$I$20,G2367)))</f>
        <v>6.40095750938754</v>
      </c>
      <c r="I2367" s="16" t="n">
        <f aca="false">H2367/2_Girdiler!$B$17</f>
        <v>2.56448618164565</v>
      </c>
      <c r="J2367" s="16" t="n">
        <f aca="false">D2367+I2367</f>
        <v>15.0095755949728</v>
      </c>
    </row>
    <row r="2368" customFormat="false" ht="15" hidden="false" customHeight="false" outlineLevel="0" collapsed="false">
      <c r="A2368" s="0" t="n">
        <v>2356</v>
      </c>
      <c r="B2368" s="7" t="n">
        <v>0.983341</v>
      </c>
      <c r="C2368" s="7" t="n">
        <v>0.432911</v>
      </c>
      <c r="D2368" s="16" t="n">
        <f aca="false">LOGINV(B2368,$B$7,$C$7)</f>
        <v>44.3483510353565</v>
      </c>
      <c r="E2368" s="16" t="n">
        <f aca="false">LOGINV(C2368,$B$8,$C$8)</f>
        <v>97.9209380381092</v>
      </c>
      <c r="F2368" s="16" t="n">
        <f aca="false">$B$5/100*E2368*2_Girdiler!$B$14*2_Girdiler!$B$15*2_Girdiler!$B$16</f>
        <v>2.46369080103883</v>
      </c>
      <c r="G2368" s="16" t="n">
        <f aca="false">MIN(MATCH(F2368,2_Girdiler!$B$20:$I$20,1),7)</f>
        <v>1</v>
      </c>
      <c r="H2368" s="16" t="n">
        <f aca="false">IF(F2368&gt;=40,2_Girdiler!$I$21+(F2368-40)*(2_Girdiler!$I$21-2_Girdiler!$H$21)/(2_Girdiler!$I$20-2_Girdiler!$H$20),INDEX(2_Girdiler!$B$21:$I$21,G2368)+(F2368-INDEX(2_Girdiler!$B$20:$I$20,G2368))*(INDEX(2_Girdiler!$B$21:$I$21,G2368+1)-INDEX(2_Girdiler!$B$21:$I$21,G2368))/(INDEX(2_Girdiler!$B$20:$I$20,G2368+1)-INDEX(2_Girdiler!$B$20:$I$20,G2368)))</f>
        <v>5.42011976228542</v>
      </c>
      <c r="I2368" s="16" t="n">
        <f aca="false">H2368/2_Girdiler!$B$17</f>
        <v>2.17152234065922</v>
      </c>
      <c r="J2368" s="16" t="n">
        <f aca="false">D2368+I2368</f>
        <v>46.5198733760157</v>
      </c>
    </row>
    <row r="2369" customFormat="false" ht="15" hidden="false" customHeight="false" outlineLevel="0" collapsed="false">
      <c r="A2369" s="0" t="n">
        <v>2357</v>
      </c>
      <c r="B2369" s="7" t="n">
        <v>0.136354</v>
      </c>
      <c r="C2369" s="7" t="n">
        <v>0.213618</v>
      </c>
      <c r="D2369" s="16" t="n">
        <f aca="false">LOGINV(B2369,$B$7,$C$7)</f>
        <v>7.34791885798949</v>
      </c>
      <c r="E2369" s="16" t="n">
        <f aca="false">LOGINV(C2369,$B$8,$C$8)</f>
        <v>65.4147049681929</v>
      </c>
      <c r="F2369" s="16" t="n">
        <f aca="false">$B$5/100*E2369*2_Girdiler!$B$14*2_Girdiler!$B$15*2_Girdiler!$B$16</f>
        <v>1.64583397699973</v>
      </c>
      <c r="G2369" s="16" t="n">
        <f aca="false">MIN(MATCH(F2369,2_Girdiler!$B$20:$I$20,1),7)</f>
        <v>1</v>
      </c>
      <c r="H2369" s="16" t="n">
        <f aca="false">IF(F2369&gt;=40,2_Girdiler!$I$21+(F2369-40)*(2_Girdiler!$I$21-2_Girdiler!$H$21)/(2_Girdiler!$I$20-2_Girdiler!$H$20),INDEX(2_Girdiler!$B$21:$I$21,G2369)+(F2369-INDEX(2_Girdiler!$B$20:$I$20,G2369))*(INDEX(2_Girdiler!$B$21:$I$21,G2369+1)-INDEX(2_Girdiler!$B$21:$I$21,G2369))/(INDEX(2_Girdiler!$B$20:$I$20,G2369+1)-INDEX(2_Girdiler!$B$20:$I$20,G2369)))</f>
        <v>3.62083474939942</v>
      </c>
      <c r="I2369" s="16" t="n">
        <f aca="false">H2369/2_Girdiler!$B$17</f>
        <v>1.45065494767605</v>
      </c>
      <c r="J2369" s="16" t="n">
        <f aca="false">D2369+I2369</f>
        <v>8.79857380566554</v>
      </c>
    </row>
    <row r="2370" customFormat="false" ht="15" hidden="false" customHeight="false" outlineLevel="0" collapsed="false">
      <c r="A2370" s="0" t="n">
        <v>2358</v>
      </c>
      <c r="B2370" s="7" t="n">
        <v>0.985554</v>
      </c>
      <c r="C2370" s="7" t="n">
        <v>0.028139</v>
      </c>
      <c r="D2370" s="16" t="n">
        <f aca="false">LOGINV(B2370,$B$7,$C$7)</f>
        <v>45.7730288730365</v>
      </c>
      <c r="E2370" s="16" t="n">
        <f aca="false">LOGINV(C2370,$B$8,$C$8)</f>
        <v>31.8503767390742</v>
      </c>
      <c r="F2370" s="16" t="n">
        <f aca="false">$B$5/100*E2370*2_Girdiler!$B$14*2_Girdiler!$B$15*2_Girdiler!$B$16</f>
        <v>0.801355478755106</v>
      </c>
      <c r="G2370" s="16" t="n">
        <f aca="false">MIN(MATCH(F2370,2_Girdiler!$B$20:$I$20,1),7)</f>
        <v>1</v>
      </c>
      <c r="H2370" s="16" t="n">
        <f aca="false">IF(F2370&gt;=40,2_Girdiler!$I$21+(F2370-40)*(2_Girdiler!$I$21-2_Girdiler!$H$21)/(2_Girdiler!$I$20-2_Girdiler!$H$20),INDEX(2_Girdiler!$B$21:$I$21,G2370)+(F2370-INDEX(2_Girdiler!$B$20:$I$20,G2370))*(INDEX(2_Girdiler!$B$21:$I$21,G2370+1)-INDEX(2_Girdiler!$B$21:$I$21,G2370))/(INDEX(2_Girdiler!$B$20:$I$20,G2370+1)-INDEX(2_Girdiler!$B$20:$I$20,G2370)))</f>
        <v>1.76298205326123</v>
      </c>
      <c r="I2370" s="16" t="n">
        <f aca="false">H2370/2_Girdiler!$B$17</f>
        <v>0.706322938005302</v>
      </c>
      <c r="J2370" s="16" t="n">
        <f aca="false">D2370+I2370</f>
        <v>46.4793518110418</v>
      </c>
    </row>
    <row r="2371" customFormat="false" ht="15" hidden="false" customHeight="false" outlineLevel="0" collapsed="false">
      <c r="A2371" s="0" t="n">
        <v>2359</v>
      </c>
      <c r="B2371" s="7" t="n">
        <v>0.87594</v>
      </c>
      <c r="C2371" s="7" t="n">
        <v>0.288934</v>
      </c>
      <c r="D2371" s="16" t="n">
        <f aca="false">LOGINV(B2371,$B$7,$C$7)</f>
        <v>25.7789108201309</v>
      </c>
      <c r="E2371" s="16" t="n">
        <f aca="false">LOGINV(C2371,$B$8,$C$8)</f>
        <v>76.2492295170147</v>
      </c>
      <c r="F2371" s="16" t="n">
        <f aca="false">$B$5/100*E2371*2_Girdiler!$B$14*2_Girdiler!$B$15*2_Girdiler!$B$16</f>
        <v>1.91843061464809</v>
      </c>
      <c r="G2371" s="16" t="n">
        <f aca="false">MIN(MATCH(F2371,2_Girdiler!$B$20:$I$20,1),7)</f>
        <v>1</v>
      </c>
      <c r="H2371" s="16" t="n">
        <f aca="false">IF(F2371&gt;=40,2_Girdiler!$I$21+(F2371-40)*(2_Girdiler!$I$21-2_Girdiler!$H$21)/(2_Girdiler!$I$20-2_Girdiler!$H$20),INDEX(2_Girdiler!$B$21:$I$21,G2371)+(F2371-INDEX(2_Girdiler!$B$20:$I$20,G2371))*(INDEX(2_Girdiler!$B$21:$I$21,G2371+1)-INDEX(2_Girdiler!$B$21:$I$21,G2371))/(INDEX(2_Girdiler!$B$20:$I$20,G2371+1)-INDEX(2_Girdiler!$B$20:$I$20,G2371)))</f>
        <v>4.2205473522258</v>
      </c>
      <c r="I2371" s="16" t="n">
        <f aca="false">H2371/2_Girdiler!$B$17</f>
        <v>1.69092441996226</v>
      </c>
      <c r="J2371" s="16" t="n">
        <f aca="false">D2371+I2371</f>
        <v>27.4698352400932</v>
      </c>
    </row>
    <row r="2372" customFormat="false" ht="15" hidden="false" customHeight="false" outlineLevel="0" collapsed="false">
      <c r="A2372" s="0" t="n">
        <v>2360</v>
      </c>
      <c r="B2372" s="7" t="n">
        <v>0.78007</v>
      </c>
      <c r="C2372" s="7" t="n">
        <v>0.486417</v>
      </c>
      <c r="D2372" s="16" t="n">
        <f aca="false">LOGINV(B2372,$B$7,$C$7)</f>
        <v>20.8291257884926</v>
      </c>
      <c r="E2372" s="16" t="n">
        <f aca="false">LOGINV(C2372,$B$8,$C$8)</f>
        <v>106.83089415707</v>
      </c>
      <c r="F2372" s="16" t="n">
        <f aca="false">$B$5/100*E2372*2_Girdiler!$B$14*2_Girdiler!$B$15*2_Girdiler!$B$16</f>
        <v>2.68786529699188</v>
      </c>
      <c r="G2372" s="16" t="n">
        <f aca="false">MIN(MATCH(F2372,2_Girdiler!$B$20:$I$20,1),7)</f>
        <v>1</v>
      </c>
      <c r="H2372" s="16" t="n">
        <f aca="false">IF(F2372&gt;=40,2_Girdiler!$I$21+(F2372-40)*(2_Girdiler!$I$21-2_Girdiler!$H$21)/(2_Girdiler!$I$20-2_Girdiler!$H$20),INDEX(2_Girdiler!$B$21:$I$21,G2372)+(F2372-INDEX(2_Girdiler!$B$20:$I$20,G2372))*(INDEX(2_Girdiler!$B$21:$I$21,G2372+1)-INDEX(2_Girdiler!$B$21:$I$21,G2372))/(INDEX(2_Girdiler!$B$20:$I$20,G2372+1)-INDEX(2_Girdiler!$B$20:$I$20,G2372)))</f>
        <v>5.91330365338214</v>
      </c>
      <c r="I2372" s="16" t="n">
        <f aca="false">H2372/2_Girdiler!$B$17</f>
        <v>2.36911204061785</v>
      </c>
      <c r="J2372" s="16" t="n">
        <f aca="false">D2372+I2372</f>
        <v>23.1982378291104</v>
      </c>
    </row>
    <row r="2373" customFormat="false" ht="15" hidden="false" customHeight="false" outlineLevel="0" collapsed="false">
      <c r="A2373" s="0" t="n">
        <v>2361</v>
      </c>
      <c r="B2373" s="7" t="n">
        <v>0.535853</v>
      </c>
      <c r="C2373" s="7" t="n">
        <v>0.043253</v>
      </c>
      <c r="D2373" s="16" t="n">
        <f aca="false">LOGINV(B2373,$B$7,$C$7)</f>
        <v>14.238666268306</v>
      </c>
      <c r="E2373" s="16" t="n">
        <f aca="false">LOGINV(C2373,$B$8,$C$8)</f>
        <v>36.1169480635933</v>
      </c>
      <c r="F2373" s="16" t="n">
        <f aca="false">$B$5/100*E2373*2_Girdiler!$B$14*2_Girdiler!$B$15*2_Girdiler!$B$16</f>
        <v>0.908702413280008</v>
      </c>
      <c r="G2373" s="16" t="n">
        <f aca="false">MIN(MATCH(F2373,2_Girdiler!$B$20:$I$20,1),7)</f>
        <v>1</v>
      </c>
      <c r="H2373" s="16" t="n">
        <f aca="false">IF(F2373&gt;=40,2_Girdiler!$I$21+(F2373-40)*(2_Girdiler!$I$21-2_Girdiler!$H$21)/(2_Girdiler!$I$20-2_Girdiler!$H$20),INDEX(2_Girdiler!$B$21:$I$21,G2373)+(F2373-INDEX(2_Girdiler!$B$20:$I$20,G2373))*(INDEX(2_Girdiler!$B$21:$I$21,G2373+1)-INDEX(2_Girdiler!$B$21:$I$21,G2373))/(INDEX(2_Girdiler!$B$20:$I$20,G2373+1)-INDEX(2_Girdiler!$B$20:$I$20,G2373)))</f>
        <v>1.99914530921602</v>
      </c>
      <c r="I2373" s="16" t="n">
        <f aca="false">H2373/2_Girdiler!$B$17</f>
        <v>0.80093962708975</v>
      </c>
      <c r="J2373" s="16" t="n">
        <f aca="false">D2373+I2373</f>
        <v>15.0396058953958</v>
      </c>
    </row>
    <row r="2374" customFormat="false" ht="15" hidden="false" customHeight="false" outlineLevel="0" collapsed="false">
      <c r="A2374" s="0" t="n">
        <v>2362</v>
      </c>
      <c r="B2374" s="7" t="n">
        <v>0.612809</v>
      </c>
      <c r="C2374" s="7" t="n">
        <v>0.705323</v>
      </c>
      <c r="D2374" s="16" t="n">
        <f aca="false">LOGINV(B2374,$B$7,$C$7)</f>
        <v>15.8882126465158</v>
      </c>
      <c r="E2374" s="16" t="n">
        <f aca="false">LOGINV(C2374,$B$8,$C$8)</f>
        <v>154.725435618729</v>
      </c>
      <c r="F2374" s="16" t="n">
        <f aca="false">$B$5/100*E2374*2_Girdiler!$B$14*2_Girdiler!$B$15*2_Girdiler!$B$16</f>
        <v>3.89289196016721</v>
      </c>
      <c r="G2374" s="16" t="n">
        <f aca="false">MIN(MATCH(F2374,2_Girdiler!$B$20:$I$20,1),7)</f>
        <v>1</v>
      </c>
      <c r="H2374" s="16" t="n">
        <f aca="false">IF(F2374&gt;=40,2_Girdiler!$I$21+(F2374-40)*(2_Girdiler!$I$21-2_Girdiler!$H$21)/(2_Girdiler!$I$20-2_Girdiler!$H$20),INDEX(2_Girdiler!$B$21:$I$21,G2374)+(F2374-INDEX(2_Girdiler!$B$20:$I$20,G2374))*(INDEX(2_Girdiler!$B$21:$I$21,G2374+1)-INDEX(2_Girdiler!$B$21:$I$21,G2374))/(INDEX(2_Girdiler!$B$20:$I$20,G2374+1)-INDEX(2_Girdiler!$B$20:$I$20,G2374)))</f>
        <v>8.56436231236786</v>
      </c>
      <c r="I2374" s="16" t="n">
        <f aca="false">H2374/2_Girdiler!$B$17</f>
        <v>3.43123490078841</v>
      </c>
      <c r="J2374" s="16" t="n">
        <f aca="false">D2374+I2374</f>
        <v>19.3194475473042</v>
      </c>
    </row>
    <row r="2375" customFormat="false" ht="15" hidden="false" customHeight="false" outlineLevel="0" collapsed="false">
      <c r="A2375" s="0" t="n">
        <v>2363</v>
      </c>
      <c r="B2375" s="7" t="n">
        <v>0.320894</v>
      </c>
      <c r="C2375" s="7" t="n">
        <v>0.205848</v>
      </c>
      <c r="D2375" s="16" t="n">
        <f aca="false">LOGINV(B2375,$B$7,$C$7)</f>
        <v>10.4489065248597</v>
      </c>
      <c r="E2375" s="16" t="n">
        <f aca="false">LOGINV(C2375,$B$8,$C$8)</f>
        <v>64.2852335147233</v>
      </c>
      <c r="F2375" s="16" t="n">
        <f aca="false">$B$5/100*E2375*2_Girdiler!$B$14*2_Girdiler!$B$15*2_Girdiler!$B$16</f>
        <v>1.61741647523044</v>
      </c>
      <c r="G2375" s="16" t="n">
        <f aca="false">MIN(MATCH(F2375,2_Girdiler!$B$20:$I$20,1),7)</f>
        <v>1</v>
      </c>
      <c r="H2375" s="16" t="n">
        <f aca="false">IF(F2375&gt;=40,2_Girdiler!$I$21+(F2375-40)*(2_Girdiler!$I$21-2_Girdiler!$H$21)/(2_Girdiler!$I$20-2_Girdiler!$H$20),INDEX(2_Girdiler!$B$21:$I$21,G2375)+(F2375-INDEX(2_Girdiler!$B$20:$I$20,G2375))*(INDEX(2_Girdiler!$B$21:$I$21,G2375+1)-INDEX(2_Girdiler!$B$21:$I$21,G2375))/(INDEX(2_Girdiler!$B$20:$I$20,G2375+1)-INDEX(2_Girdiler!$B$20:$I$20,G2375)))</f>
        <v>3.55831624550697</v>
      </c>
      <c r="I2375" s="16" t="n">
        <f aca="false">H2375/2_Girdiler!$B$17</f>
        <v>1.42560747015503</v>
      </c>
      <c r="J2375" s="16" t="n">
        <f aca="false">D2375+I2375</f>
        <v>11.8745139950147</v>
      </c>
    </row>
    <row r="2376" customFormat="false" ht="15" hidden="false" customHeight="false" outlineLevel="0" collapsed="false">
      <c r="A2376" s="0" t="n">
        <v>2364</v>
      </c>
      <c r="B2376" s="7" t="n">
        <v>0.69962</v>
      </c>
      <c r="C2376" s="7" t="n">
        <v>0.228813</v>
      </c>
      <c r="D2376" s="16" t="n">
        <f aca="false">LOGINV(B2376,$B$7,$C$7)</f>
        <v>18.1286185853078</v>
      </c>
      <c r="E2376" s="16" t="n">
        <f aca="false">LOGINV(C2376,$B$8,$C$8)</f>
        <v>67.611389675571</v>
      </c>
      <c r="F2376" s="16" t="n">
        <f aca="false">$B$5/100*E2376*2_Girdiler!$B$14*2_Girdiler!$B$15*2_Girdiler!$B$16</f>
        <v>1.70110256423737</v>
      </c>
      <c r="G2376" s="16" t="n">
        <f aca="false">MIN(MATCH(F2376,2_Girdiler!$B$20:$I$20,1),7)</f>
        <v>1</v>
      </c>
      <c r="H2376" s="16" t="n">
        <f aca="false">IF(F2376&gt;=40,2_Girdiler!$I$21+(F2376-40)*(2_Girdiler!$I$21-2_Girdiler!$H$21)/(2_Girdiler!$I$20-2_Girdiler!$H$20),INDEX(2_Girdiler!$B$21:$I$21,G2376)+(F2376-INDEX(2_Girdiler!$B$20:$I$20,G2376))*(INDEX(2_Girdiler!$B$21:$I$21,G2376+1)-INDEX(2_Girdiler!$B$21:$I$21,G2376))/(INDEX(2_Girdiler!$B$20:$I$20,G2376+1)-INDEX(2_Girdiler!$B$20:$I$20,G2376)))</f>
        <v>3.7424256413222</v>
      </c>
      <c r="I2376" s="16" t="n">
        <f aca="false">H2376/2_Girdiler!$B$17</f>
        <v>1.4993692473246</v>
      </c>
      <c r="J2376" s="16" t="n">
        <f aca="false">D2376+I2376</f>
        <v>19.6279878326324</v>
      </c>
    </row>
    <row r="2377" customFormat="false" ht="15" hidden="false" customHeight="false" outlineLevel="0" collapsed="false">
      <c r="A2377" s="0" t="n">
        <v>2365</v>
      </c>
      <c r="B2377" s="7" t="n">
        <v>0.686176</v>
      </c>
      <c r="C2377" s="7" t="n">
        <v>0.450951</v>
      </c>
      <c r="D2377" s="16" t="n">
        <f aca="false">LOGINV(B2377,$B$7,$C$7)</f>
        <v>17.7460201482128</v>
      </c>
      <c r="E2377" s="16" t="n">
        <f aca="false">LOGINV(C2377,$B$8,$C$8)</f>
        <v>100.853139804782</v>
      </c>
      <c r="F2377" s="16" t="n">
        <f aca="false">$B$5/100*E2377*2_Girdiler!$B$14*2_Girdiler!$B$15*2_Girdiler!$B$16</f>
        <v>2.53746499748832</v>
      </c>
      <c r="G2377" s="16" t="n">
        <f aca="false">MIN(MATCH(F2377,2_Girdiler!$B$20:$I$20,1),7)</f>
        <v>1</v>
      </c>
      <c r="H2377" s="16" t="n">
        <f aca="false">IF(F2377&gt;=40,2_Girdiler!$I$21+(F2377-40)*(2_Girdiler!$I$21-2_Girdiler!$H$21)/(2_Girdiler!$I$20-2_Girdiler!$H$20),INDEX(2_Girdiler!$B$21:$I$21,G2377)+(F2377-INDEX(2_Girdiler!$B$20:$I$20,G2377))*(INDEX(2_Girdiler!$B$21:$I$21,G2377+1)-INDEX(2_Girdiler!$B$21:$I$21,G2377))/(INDEX(2_Girdiler!$B$20:$I$20,G2377+1)-INDEX(2_Girdiler!$B$20:$I$20,G2377)))</f>
        <v>5.58242299447431</v>
      </c>
      <c r="I2377" s="16" t="n">
        <f aca="false">H2377/2_Girdiler!$B$17</f>
        <v>2.23654767406823</v>
      </c>
      <c r="J2377" s="16" t="n">
        <f aca="false">D2377+I2377</f>
        <v>19.9825678222811</v>
      </c>
    </row>
    <row r="2378" customFormat="false" ht="15" hidden="false" customHeight="false" outlineLevel="0" collapsed="false">
      <c r="A2378" s="0" t="n">
        <v>2366</v>
      </c>
      <c r="B2378" s="7" t="n">
        <v>0.512786</v>
      </c>
      <c r="C2378" s="7" t="n">
        <v>0.033363</v>
      </c>
      <c r="D2378" s="16" t="n">
        <f aca="false">LOGINV(B2378,$B$7,$C$7)</f>
        <v>13.7861930765271</v>
      </c>
      <c r="E2378" s="16" t="n">
        <f aca="false">LOGINV(C2378,$B$8,$C$8)</f>
        <v>33.4380708608261</v>
      </c>
      <c r="F2378" s="16" t="n">
        <f aca="false">$B$5/100*E2378*2_Girdiler!$B$14*2_Girdiler!$B$15*2_Girdiler!$B$16</f>
        <v>0.841301862858385</v>
      </c>
      <c r="G2378" s="16" t="n">
        <f aca="false">MIN(MATCH(F2378,2_Girdiler!$B$20:$I$20,1),7)</f>
        <v>1</v>
      </c>
      <c r="H2378" s="16" t="n">
        <f aca="false">IF(F2378&gt;=40,2_Girdiler!$I$21+(F2378-40)*(2_Girdiler!$I$21-2_Girdiler!$H$21)/(2_Girdiler!$I$20-2_Girdiler!$H$20),INDEX(2_Girdiler!$B$21:$I$21,G2378)+(F2378-INDEX(2_Girdiler!$B$20:$I$20,G2378))*(INDEX(2_Girdiler!$B$21:$I$21,G2378+1)-INDEX(2_Girdiler!$B$21:$I$21,G2378))/(INDEX(2_Girdiler!$B$20:$I$20,G2378+1)-INDEX(2_Girdiler!$B$20:$I$20,G2378)))</f>
        <v>1.85086409828845</v>
      </c>
      <c r="I2378" s="16" t="n">
        <f aca="false">H2378/2_Girdiler!$B$17</f>
        <v>0.741532090660436</v>
      </c>
      <c r="J2378" s="16" t="n">
        <f aca="false">D2378+I2378</f>
        <v>14.5277251671876</v>
      </c>
    </row>
    <row r="2379" customFormat="false" ht="15" hidden="false" customHeight="false" outlineLevel="0" collapsed="false">
      <c r="A2379" s="0" t="n">
        <v>2367</v>
      </c>
      <c r="B2379" s="7" t="n">
        <v>0.408141</v>
      </c>
      <c r="C2379" s="7" t="n">
        <v>0.227263</v>
      </c>
      <c r="D2379" s="16" t="n">
        <f aca="false">LOGINV(B2379,$B$7,$C$7)</f>
        <v>11.8971569979923</v>
      </c>
      <c r="E2379" s="16" t="n">
        <f aca="false">LOGINV(C2379,$B$8,$C$8)</f>
        <v>67.3879054292207</v>
      </c>
      <c r="F2379" s="16" t="n">
        <f aca="false">$B$5/100*E2379*2_Girdiler!$B$14*2_Girdiler!$B$15*2_Girdiler!$B$16</f>
        <v>1.69547970059919</v>
      </c>
      <c r="G2379" s="16" t="n">
        <f aca="false">MIN(MATCH(F2379,2_Girdiler!$B$20:$I$20,1),7)</f>
        <v>1</v>
      </c>
      <c r="H2379" s="16" t="n">
        <f aca="false">IF(F2379&gt;=40,2_Girdiler!$I$21+(F2379-40)*(2_Girdiler!$I$21-2_Girdiler!$H$21)/(2_Girdiler!$I$20-2_Girdiler!$H$20),INDEX(2_Girdiler!$B$21:$I$21,G2379)+(F2379-INDEX(2_Girdiler!$B$20:$I$20,G2379))*(INDEX(2_Girdiler!$B$21:$I$21,G2379+1)-INDEX(2_Girdiler!$B$21:$I$21,G2379))/(INDEX(2_Girdiler!$B$20:$I$20,G2379+1)-INDEX(2_Girdiler!$B$20:$I$20,G2379)))</f>
        <v>3.73005534131823</v>
      </c>
      <c r="I2379" s="16" t="n">
        <f aca="false">H2379/2_Girdiler!$B$17</f>
        <v>1.49441319764352</v>
      </c>
      <c r="J2379" s="16" t="n">
        <f aca="false">D2379+I2379</f>
        <v>13.3915701956358</v>
      </c>
    </row>
    <row r="2380" customFormat="false" ht="15" hidden="false" customHeight="false" outlineLevel="0" collapsed="false">
      <c r="A2380" s="0" t="n">
        <v>2368</v>
      </c>
      <c r="B2380" s="7" t="n">
        <v>0.01367</v>
      </c>
      <c r="C2380" s="7" t="n">
        <v>0.50535</v>
      </c>
      <c r="D2380" s="16" t="n">
        <f aca="false">LOGINV(B2380,$B$7,$C$7)</f>
        <v>3.95834132973191</v>
      </c>
      <c r="E2380" s="16" t="n">
        <f aca="false">LOGINV(C2380,$B$8,$C$8)</f>
        <v>110.154706121996</v>
      </c>
      <c r="F2380" s="16" t="n">
        <f aca="false">$B$5/100*E2380*2_Girdiler!$B$14*2_Girdiler!$B$15*2_Girdiler!$B$16</f>
        <v>2.77149240602943</v>
      </c>
      <c r="G2380" s="16" t="n">
        <f aca="false">MIN(MATCH(F2380,2_Girdiler!$B$20:$I$20,1),7)</f>
        <v>1</v>
      </c>
      <c r="H2380" s="16" t="n">
        <f aca="false">IF(F2380&gt;=40,2_Girdiler!$I$21+(F2380-40)*(2_Girdiler!$I$21-2_Girdiler!$H$21)/(2_Girdiler!$I$20-2_Girdiler!$H$20),INDEX(2_Girdiler!$B$21:$I$21,G2380)+(F2380-INDEX(2_Girdiler!$B$20:$I$20,G2380))*(INDEX(2_Girdiler!$B$21:$I$21,G2380+1)-INDEX(2_Girdiler!$B$21:$I$21,G2380))/(INDEX(2_Girdiler!$B$20:$I$20,G2380+1)-INDEX(2_Girdiler!$B$20:$I$20,G2380)))</f>
        <v>6.09728329326474</v>
      </c>
      <c r="I2380" s="16" t="n">
        <f aca="false">H2380/2_Girdiler!$B$17</f>
        <v>2.44282183223748</v>
      </c>
      <c r="J2380" s="16" t="n">
        <f aca="false">D2380+I2380</f>
        <v>6.40116316196938</v>
      </c>
    </row>
    <row r="2381" customFormat="false" ht="15" hidden="false" customHeight="false" outlineLevel="0" collapsed="false">
      <c r="A2381" s="0" t="n">
        <v>2369</v>
      </c>
      <c r="B2381" s="7" t="n">
        <v>0.025969</v>
      </c>
      <c r="C2381" s="7" t="n">
        <v>0.301202</v>
      </c>
      <c r="D2381" s="16" t="n">
        <f aca="false">LOGINV(B2381,$B$7,$C$7)</f>
        <v>4.58326215423366</v>
      </c>
      <c r="E2381" s="16" t="n">
        <f aca="false">LOGINV(C2381,$B$8,$C$8)</f>
        <v>78.0194449564487</v>
      </c>
      <c r="F2381" s="16" t="n">
        <f aca="false">$B$5/100*E2381*2_Girdiler!$B$14*2_Girdiler!$B$15*2_Girdiler!$B$16</f>
        <v>1.96296923510425</v>
      </c>
      <c r="G2381" s="16" t="n">
        <f aca="false">MIN(MATCH(F2381,2_Girdiler!$B$20:$I$20,1),7)</f>
        <v>1</v>
      </c>
      <c r="H2381" s="16" t="n">
        <f aca="false">IF(F2381&gt;=40,2_Girdiler!$I$21+(F2381-40)*(2_Girdiler!$I$21-2_Girdiler!$H$21)/(2_Girdiler!$I$20-2_Girdiler!$H$20),INDEX(2_Girdiler!$B$21:$I$21,G2381)+(F2381-INDEX(2_Girdiler!$B$20:$I$20,G2381))*(INDEX(2_Girdiler!$B$21:$I$21,G2381+1)-INDEX(2_Girdiler!$B$21:$I$21,G2381))/(INDEX(2_Girdiler!$B$20:$I$20,G2381+1)-INDEX(2_Girdiler!$B$20:$I$20,G2381)))</f>
        <v>4.31853231722935</v>
      </c>
      <c r="I2381" s="16" t="n">
        <f aca="false">H2381/2_Girdiler!$B$17</f>
        <v>1.73018121683868</v>
      </c>
      <c r="J2381" s="16" t="n">
        <f aca="false">D2381+I2381</f>
        <v>6.31344337107234</v>
      </c>
    </row>
    <row r="2382" customFormat="false" ht="15" hidden="false" customHeight="false" outlineLevel="0" collapsed="false">
      <c r="A2382" s="0" t="n">
        <v>2370</v>
      </c>
      <c r="B2382" s="7" t="n">
        <v>0.100923</v>
      </c>
      <c r="C2382" s="7" t="n">
        <v>0.671312</v>
      </c>
      <c r="D2382" s="16" t="n">
        <f aca="false">LOGINV(B2382,$B$7,$C$7)</f>
        <v>6.64845751058863</v>
      </c>
      <c r="E2382" s="16" t="n">
        <f aca="false">LOGINV(C2382,$B$8,$C$8)</f>
        <v>145.406523140519</v>
      </c>
      <c r="F2382" s="16" t="n">
        <f aca="false">$B$5/100*E2382*2_Girdiler!$B$14*2_Girdiler!$B$15*2_Girdiler!$B$16</f>
        <v>3.65842812221547</v>
      </c>
      <c r="G2382" s="16" t="n">
        <f aca="false">MIN(MATCH(F2382,2_Girdiler!$B$20:$I$20,1),7)</f>
        <v>1</v>
      </c>
      <c r="H2382" s="16" t="n">
        <f aca="false">IF(F2382&gt;=40,2_Girdiler!$I$21+(F2382-40)*(2_Girdiler!$I$21-2_Girdiler!$H$21)/(2_Girdiler!$I$20-2_Girdiler!$H$20),INDEX(2_Girdiler!$B$21:$I$21,G2382)+(F2382-INDEX(2_Girdiler!$B$20:$I$20,G2382))*(INDEX(2_Girdiler!$B$21:$I$21,G2382+1)-INDEX(2_Girdiler!$B$21:$I$21,G2382))/(INDEX(2_Girdiler!$B$20:$I$20,G2382+1)-INDEX(2_Girdiler!$B$20:$I$20,G2382)))</f>
        <v>8.04854186887403</v>
      </c>
      <c r="I2382" s="16" t="n">
        <f aca="false">H2382/2_Girdiler!$B$17</f>
        <v>3.22457606926043</v>
      </c>
      <c r="J2382" s="16" t="n">
        <f aca="false">D2382+I2382</f>
        <v>9.87303357984905</v>
      </c>
    </row>
    <row r="2383" customFormat="false" ht="15" hidden="false" customHeight="false" outlineLevel="0" collapsed="false">
      <c r="A2383" s="0" t="n">
        <v>2371</v>
      </c>
      <c r="B2383" s="7" t="n">
        <v>0.084323</v>
      </c>
      <c r="C2383" s="7" t="n">
        <v>0.819416</v>
      </c>
      <c r="D2383" s="16" t="n">
        <f aca="false">LOGINV(B2383,$B$7,$C$7)</f>
        <v>6.28710849881412</v>
      </c>
      <c r="E2383" s="16" t="n">
        <f aca="false">LOGINV(C2383,$B$8,$C$8)</f>
        <v>196.893320728231</v>
      </c>
      <c r="F2383" s="16" t="n">
        <f aca="false">$B$5/100*E2383*2_Girdiler!$B$14*2_Girdiler!$B$15*2_Girdiler!$B$16</f>
        <v>4.95383594952229</v>
      </c>
      <c r="G2383" s="16" t="n">
        <f aca="false">MIN(MATCH(F2383,2_Girdiler!$B$20:$I$20,1),7)</f>
        <v>1</v>
      </c>
      <c r="H2383" s="16" t="n">
        <f aca="false">IF(F2383&gt;=40,2_Girdiler!$I$21+(F2383-40)*(2_Girdiler!$I$21-2_Girdiler!$H$21)/(2_Girdiler!$I$20-2_Girdiler!$H$20),INDEX(2_Girdiler!$B$21:$I$21,G2383)+(F2383-INDEX(2_Girdiler!$B$20:$I$20,G2383))*(INDEX(2_Girdiler!$B$21:$I$21,G2383+1)-INDEX(2_Girdiler!$B$21:$I$21,G2383))/(INDEX(2_Girdiler!$B$20:$I$20,G2383+1)-INDEX(2_Girdiler!$B$20:$I$20,G2383)))</f>
        <v>10.898439088949</v>
      </c>
      <c r="I2383" s="16" t="n">
        <f aca="false">H2383/2_Girdiler!$B$17</f>
        <v>4.36636181448279</v>
      </c>
      <c r="J2383" s="16" t="n">
        <f aca="false">D2383+I2383</f>
        <v>10.6534703132969</v>
      </c>
    </row>
    <row r="2384" customFormat="false" ht="15" hidden="false" customHeight="false" outlineLevel="0" collapsed="false">
      <c r="A2384" s="0" t="n">
        <v>2372</v>
      </c>
      <c r="B2384" s="7" t="n">
        <v>0.448064</v>
      </c>
      <c r="C2384" s="7" t="n">
        <v>0.465118</v>
      </c>
      <c r="D2384" s="16" t="n">
        <f aca="false">LOGINV(B2384,$B$7,$C$7)</f>
        <v>12.5915896890281</v>
      </c>
      <c r="E2384" s="16" t="n">
        <f aca="false">LOGINV(C2384,$B$8,$C$8)</f>
        <v>103.204959244382</v>
      </c>
      <c r="F2384" s="16" t="n">
        <f aca="false">$B$5/100*E2384*2_Girdiler!$B$14*2_Girdiler!$B$15*2_Girdiler!$B$16</f>
        <v>2.59663677458865</v>
      </c>
      <c r="G2384" s="16" t="n">
        <f aca="false">MIN(MATCH(F2384,2_Girdiler!$B$20:$I$20,1),7)</f>
        <v>1</v>
      </c>
      <c r="H2384" s="16" t="n">
        <f aca="false">IF(F2384&gt;=40,2_Girdiler!$I$21+(F2384-40)*(2_Girdiler!$I$21-2_Girdiler!$H$21)/(2_Girdiler!$I$20-2_Girdiler!$H$20),INDEX(2_Girdiler!$B$21:$I$21,G2384)+(F2384-INDEX(2_Girdiler!$B$20:$I$20,G2384))*(INDEX(2_Girdiler!$B$21:$I$21,G2384+1)-INDEX(2_Girdiler!$B$21:$I$21,G2384))/(INDEX(2_Girdiler!$B$20:$I$20,G2384+1)-INDEX(2_Girdiler!$B$20:$I$20,G2384)))</f>
        <v>5.71260090409503</v>
      </c>
      <c r="I2384" s="16" t="n">
        <f aca="false">H2384/2_Girdiler!$B$17</f>
        <v>2.28870228529448</v>
      </c>
      <c r="J2384" s="16" t="n">
        <f aca="false">D2384+I2384</f>
        <v>14.8802919743226</v>
      </c>
    </row>
    <row r="2385" customFormat="false" ht="15" hidden="false" customHeight="false" outlineLevel="0" collapsed="false">
      <c r="A2385" s="0" t="n">
        <v>2373</v>
      </c>
      <c r="B2385" s="7" t="n">
        <v>0.795832</v>
      </c>
      <c r="C2385" s="7" t="n">
        <v>0.072602</v>
      </c>
      <c r="D2385" s="16" t="n">
        <f aca="false">LOGINV(B2385,$B$7,$C$7)</f>
        <v>21.470341305989</v>
      </c>
      <c r="E2385" s="16" t="n">
        <f aca="false">LOGINV(C2385,$B$8,$C$8)</f>
        <v>42.646297389628</v>
      </c>
      <c r="F2385" s="16" t="n">
        <f aca="false">$B$5/100*E2385*2_Girdiler!$B$14*2_Girdiler!$B$15*2_Girdiler!$B$16</f>
        <v>1.07298084232304</v>
      </c>
      <c r="G2385" s="16" t="n">
        <f aca="false">MIN(MATCH(F2385,2_Girdiler!$B$20:$I$20,1),7)</f>
        <v>1</v>
      </c>
      <c r="H2385" s="16" t="n">
        <f aca="false">IF(F2385&gt;=40,2_Girdiler!$I$21+(F2385-40)*(2_Girdiler!$I$21-2_Girdiler!$H$21)/(2_Girdiler!$I$20-2_Girdiler!$H$20),INDEX(2_Girdiler!$B$21:$I$21,G2385)+(F2385-INDEX(2_Girdiler!$B$20:$I$20,G2385))*(INDEX(2_Girdiler!$B$21:$I$21,G2385+1)-INDEX(2_Girdiler!$B$21:$I$21,G2385))/(INDEX(2_Girdiler!$B$20:$I$20,G2385+1)-INDEX(2_Girdiler!$B$20:$I$20,G2385)))</f>
        <v>2.36055785311069</v>
      </c>
      <c r="I2385" s="16" t="n">
        <f aca="false">H2385/2_Girdiler!$B$17</f>
        <v>0.945736319355243</v>
      </c>
      <c r="J2385" s="16" t="n">
        <f aca="false">D2385+I2385</f>
        <v>22.4160776253443</v>
      </c>
    </row>
    <row r="2386" customFormat="false" ht="15" hidden="false" customHeight="false" outlineLevel="0" collapsed="false">
      <c r="A2386" s="0" t="n">
        <v>2374</v>
      </c>
      <c r="B2386" s="7" t="n">
        <v>0.378947</v>
      </c>
      <c r="C2386" s="7" t="n">
        <v>0.248999</v>
      </c>
      <c r="D2386" s="16" t="n">
        <f aca="false">LOGINV(B2386,$B$7,$C$7)</f>
        <v>11.4042128496836</v>
      </c>
      <c r="E2386" s="16" t="n">
        <f aca="false">LOGINV(C2386,$B$8,$C$8)</f>
        <v>70.5139430161173</v>
      </c>
      <c r="F2386" s="16" t="n">
        <f aca="false">$B$5/100*E2386*2_Girdiler!$B$14*2_Girdiler!$B$15*2_Girdiler!$B$16</f>
        <v>1.77413080628551</v>
      </c>
      <c r="G2386" s="16" t="n">
        <f aca="false">MIN(MATCH(F2386,2_Girdiler!$B$20:$I$20,1),7)</f>
        <v>1</v>
      </c>
      <c r="H2386" s="16" t="n">
        <f aca="false">IF(F2386&gt;=40,2_Girdiler!$I$21+(F2386-40)*(2_Girdiler!$I$21-2_Girdiler!$H$21)/(2_Girdiler!$I$20-2_Girdiler!$H$20),INDEX(2_Girdiler!$B$21:$I$21,G2386)+(F2386-INDEX(2_Girdiler!$B$20:$I$20,G2386))*(INDEX(2_Girdiler!$B$21:$I$21,G2386+1)-INDEX(2_Girdiler!$B$21:$I$21,G2386))/(INDEX(2_Girdiler!$B$20:$I$20,G2386+1)-INDEX(2_Girdiler!$B$20:$I$20,G2386)))</f>
        <v>3.90308777382813</v>
      </c>
      <c r="I2386" s="16" t="n">
        <f aca="false">H2386/2_Girdiler!$B$17</f>
        <v>1.56373708887345</v>
      </c>
      <c r="J2386" s="16" t="n">
        <f aca="false">D2386+I2386</f>
        <v>12.967949938557</v>
      </c>
    </row>
    <row r="2387" customFormat="false" ht="15" hidden="false" customHeight="false" outlineLevel="0" collapsed="false">
      <c r="A2387" s="0" t="n">
        <v>2375</v>
      </c>
      <c r="B2387" s="7" t="n">
        <v>0.48334</v>
      </c>
      <c r="C2387" s="7" t="n">
        <v>0.830409</v>
      </c>
      <c r="D2387" s="16" t="n">
        <f aca="false">LOGINV(B2387,$B$7,$C$7)</f>
        <v>13.2303835437157</v>
      </c>
      <c r="E2387" s="16" t="n">
        <f aca="false">LOGINV(C2387,$B$8,$C$8)</f>
        <v>202.38803913231</v>
      </c>
      <c r="F2387" s="16" t="n">
        <f aca="false">$B$5/100*E2387*2_Girdiler!$B$14*2_Girdiler!$B$15*2_Girdiler!$B$16</f>
        <v>5.09208306456891</v>
      </c>
      <c r="G2387" s="16" t="n">
        <f aca="false">MIN(MATCH(F2387,2_Girdiler!$B$20:$I$20,1),7)</f>
        <v>2</v>
      </c>
      <c r="H2387" s="16" t="n">
        <f aca="false">IF(F2387&gt;=40,2_Girdiler!$I$21+(F2387-40)*(2_Girdiler!$I$21-2_Girdiler!$H$21)/(2_Girdiler!$I$20-2_Girdiler!$H$20),INDEX(2_Girdiler!$B$21:$I$21,G2387)+(F2387-INDEX(2_Girdiler!$B$20:$I$20,G2387))*(INDEX(2_Girdiler!$B$21:$I$21,G2387+1)-INDEX(2_Girdiler!$B$21:$I$21,G2387))/(INDEX(2_Girdiler!$B$20:$I$20,G2387+1)-INDEX(2_Girdiler!$B$20:$I$20,G2387)))</f>
        <v>11.1473329033103</v>
      </c>
      <c r="I2387" s="16" t="n">
        <f aca="false">H2387/2_Girdiler!$B$17</f>
        <v>4.46607888754417</v>
      </c>
      <c r="J2387" s="16" t="n">
        <f aca="false">D2387+I2387</f>
        <v>17.6964624312599</v>
      </c>
    </row>
    <row r="2388" customFormat="false" ht="15" hidden="false" customHeight="false" outlineLevel="0" collapsed="false">
      <c r="A2388" s="0" t="n">
        <v>2376</v>
      </c>
      <c r="B2388" s="7" t="n">
        <v>0.802982</v>
      </c>
      <c r="C2388" s="7" t="n">
        <v>0.244581</v>
      </c>
      <c r="D2388" s="16" t="n">
        <f aca="false">LOGINV(B2388,$B$7,$C$7)</f>
        <v>21.7776383330912</v>
      </c>
      <c r="E2388" s="16" t="n">
        <f aca="false">LOGINV(C2388,$B$8,$C$8)</f>
        <v>69.8796168175391</v>
      </c>
      <c r="F2388" s="16" t="n">
        <f aca="false">$B$5/100*E2388*2_Girdiler!$B$14*2_Girdiler!$B$15*2_Girdiler!$B$16</f>
        <v>1.75817115912928</v>
      </c>
      <c r="G2388" s="16" t="n">
        <f aca="false">MIN(MATCH(F2388,2_Girdiler!$B$20:$I$20,1),7)</f>
        <v>1</v>
      </c>
      <c r="H2388" s="16" t="n">
        <f aca="false">IF(F2388&gt;=40,2_Girdiler!$I$21+(F2388-40)*(2_Girdiler!$I$21-2_Girdiler!$H$21)/(2_Girdiler!$I$20-2_Girdiler!$H$20),INDEX(2_Girdiler!$B$21:$I$21,G2388)+(F2388-INDEX(2_Girdiler!$B$20:$I$20,G2388))*(INDEX(2_Girdiler!$B$21:$I$21,G2388+1)-INDEX(2_Girdiler!$B$21:$I$21,G2388))/(INDEX(2_Girdiler!$B$20:$I$20,G2388+1)-INDEX(2_Girdiler!$B$20:$I$20,G2388)))</f>
        <v>3.86797655008442</v>
      </c>
      <c r="I2388" s="16" t="n">
        <f aca="false">H2388/2_Girdiler!$B$17</f>
        <v>1.54967009218126</v>
      </c>
      <c r="J2388" s="16" t="n">
        <f aca="false">D2388+I2388</f>
        <v>23.3273084252725</v>
      </c>
    </row>
    <row r="2389" customFormat="false" ht="15" hidden="false" customHeight="false" outlineLevel="0" collapsed="false">
      <c r="A2389" s="0" t="n">
        <v>2377</v>
      </c>
      <c r="B2389" s="7" t="n">
        <v>0.531166</v>
      </c>
      <c r="C2389" s="7" t="n">
        <v>0.77524</v>
      </c>
      <c r="D2389" s="16" t="n">
        <f aca="false">LOGINV(B2389,$B$7,$C$7)</f>
        <v>14.1453981784221</v>
      </c>
      <c r="E2389" s="16" t="n">
        <f aca="false">LOGINV(C2389,$B$8,$C$8)</f>
        <v>177.9257233334</v>
      </c>
      <c r="F2389" s="16" t="n">
        <f aca="false">$B$5/100*E2389*2_Girdiler!$B$14*2_Girdiler!$B$15*2_Girdiler!$B$16</f>
        <v>4.47661119906835</v>
      </c>
      <c r="G2389" s="16" t="n">
        <f aca="false">MIN(MATCH(F2389,2_Girdiler!$B$20:$I$20,1),7)</f>
        <v>1</v>
      </c>
      <c r="H2389" s="16" t="n">
        <f aca="false">IF(F2389&gt;=40,2_Girdiler!$I$21+(F2389-40)*(2_Girdiler!$I$21-2_Girdiler!$H$21)/(2_Girdiler!$I$20-2_Girdiler!$H$20),INDEX(2_Girdiler!$B$21:$I$21,G2389)+(F2389-INDEX(2_Girdiler!$B$20:$I$20,G2389))*(INDEX(2_Girdiler!$B$21:$I$21,G2389+1)-INDEX(2_Girdiler!$B$21:$I$21,G2389))/(INDEX(2_Girdiler!$B$20:$I$20,G2389+1)-INDEX(2_Girdiler!$B$20:$I$20,G2389)))</f>
        <v>9.84854463795038</v>
      </c>
      <c r="I2389" s="16" t="n">
        <f aca="false">H2389/2_Girdiler!$B$17</f>
        <v>3.94573102481986</v>
      </c>
      <c r="J2389" s="16" t="n">
        <f aca="false">D2389+I2389</f>
        <v>18.091129203242</v>
      </c>
    </row>
    <row r="2390" customFormat="false" ht="15" hidden="false" customHeight="false" outlineLevel="0" collapsed="false">
      <c r="A2390" s="0" t="n">
        <v>2378</v>
      </c>
      <c r="B2390" s="7" t="n">
        <v>0.53176</v>
      </c>
      <c r="C2390" s="7" t="n">
        <v>0.702614</v>
      </c>
      <c r="D2390" s="16" t="n">
        <f aca="false">LOGINV(B2390,$B$7,$C$7)</f>
        <v>14.1571794667809</v>
      </c>
      <c r="E2390" s="16" t="n">
        <f aca="false">LOGINV(C2390,$B$8,$C$8)</f>
        <v>153.94450813939</v>
      </c>
      <c r="F2390" s="16" t="n">
        <f aca="false">$B$5/100*E2390*2_Girdiler!$B$14*2_Girdiler!$B$15*2_Girdiler!$B$16</f>
        <v>3.87324382478705</v>
      </c>
      <c r="G2390" s="16" t="n">
        <f aca="false">MIN(MATCH(F2390,2_Girdiler!$B$20:$I$20,1),7)</f>
        <v>1</v>
      </c>
      <c r="H2390" s="16" t="n">
        <f aca="false">IF(F2390&gt;=40,2_Girdiler!$I$21+(F2390-40)*(2_Girdiler!$I$21-2_Girdiler!$H$21)/(2_Girdiler!$I$20-2_Girdiler!$H$20),INDEX(2_Girdiler!$B$21:$I$21,G2390)+(F2390-INDEX(2_Girdiler!$B$20:$I$20,G2390))*(INDEX(2_Girdiler!$B$21:$I$21,G2390+1)-INDEX(2_Girdiler!$B$21:$I$21,G2390))/(INDEX(2_Girdiler!$B$20:$I$20,G2390+1)-INDEX(2_Girdiler!$B$20:$I$20,G2390)))</f>
        <v>8.52113641453151</v>
      </c>
      <c r="I2390" s="16" t="n">
        <f aca="false">H2390/2_Girdiler!$B$17</f>
        <v>3.413916832745</v>
      </c>
      <c r="J2390" s="16" t="n">
        <f aca="false">D2390+I2390</f>
        <v>17.5710962995259</v>
      </c>
    </row>
    <row r="2391" customFormat="false" ht="15" hidden="false" customHeight="false" outlineLevel="0" collapsed="false">
      <c r="A2391" s="0" t="n">
        <v>2379</v>
      </c>
      <c r="B2391" s="7" t="n">
        <v>0.166398</v>
      </c>
      <c r="C2391" s="7" t="n">
        <v>0.619566</v>
      </c>
      <c r="D2391" s="16" t="n">
        <f aca="false">LOGINV(B2391,$B$7,$C$7)</f>
        <v>7.89286771180193</v>
      </c>
      <c r="E2391" s="16" t="n">
        <f aca="false">LOGINV(C2391,$B$8,$C$8)</f>
        <v>132.91120721865</v>
      </c>
      <c r="F2391" s="16" t="n">
        <f aca="false">$B$5/100*E2391*2_Girdiler!$B$14*2_Girdiler!$B$15*2_Girdiler!$B$16</f>
        <v>3.34404597362123</v>
      </c>
      <c r="G2391" s="16" t="n">
        <f aca="false">MIN(MATCH(F2391,2_Girdiler!$B$20:$I$20,1),7)</f>
        <v>1</v>
      </c>
      <c r="H2391" s="16" t="n">
        <f aca="false">IF(F2391&gt;=40,2_Girdiler!$I$21+(F2391-40)*(2_Girdiler!$I$21-2_Girdiler!$H$21)/(2_Girdiler!$I$20-2_Girdiler!$H$20),INDEX(2_Girdiler!$B$21:$I$21,G2391)+(F2391-INDEX(2_Girdiler!$B$20:$I$20,G2391))*(INDEX(2_Girdiler!$B$21:$I$21,G2391+1)-INDEX(2_Girdiler!$B$21:$I$21,G2391))/(INDEX(2_Girdiler!$B$20:$I$20,G2391+1)-INDEX(2_Girdiler!$B$20:$I$20,G2391)))</f>
        <v>7.35690114196671</v>
      </c>
      <c r="I2391" s="16" t="n">
        <f aca="false">H2391/2_Girdiler!$B$17</f>
        <v>2.94747641905718</v>
      </c>
      <c r="J2391" s="16" t="n">
        <f aca="false">D2391+I2391</f>
        <v>10.8403441308591</v>
      </c>
    </row>
    <row r="2392" customFormat="false" ht="15" hidden="false" customHeight="false" outlineLevel="0" collapsed="false">
      <c r="A2392" s="0" t="n">
        <v>2380</v>
      </c>
      <c r="B2392" s="7" t="n">
        <v>0.192353</v>
      </c>
      <c r="C2392" s="7" t="n">
        <v>0.404485</v>
      </c>
      <c r="D2392" s="16" t="n">
        <f aca="false">LOGINV(B2392,$B$7,$C$7)</f>
        <v>8.34177113731873</v>
      </c>
      <c r="E2392" s="16" t="n">
        <f aca="false">LOGINV(C2392,$B$8,$C$8)</f>
        <v>93.4266119075031</v>
      </c>
      <c r="F2392" s="16" t="n">
        <f aca="false">$B$5/100*E2392*2_Girdiler!$B$14*2_Girdiler!$B$15*2_Girdiler!$B$16</f>
        <v>2.35061355559278</v>
      </c>
      <c r="G2392" s="16" t="n">
        <f aca="false">MIN(MATCH(F2392,2_Girdiler!$B$20:$I$20,1),7)</f>
        <v>1</v>
      </c>
      <c r="H2392" s="16" t="n">
        <f aca="false">IF(F2392&gt;=40,2_Girdiler!$I$21+(F2392-40)*(2_Girdiler!$I$21-2_Girdiler!$H$21)/(2_Girdiler!$I$20-2_Girdiler!$H$20),INDEX(2_Girdiler!$B$21:$I$21,G2392)+(F2392-INDEX(2_Girdiler!$B$20:$I$20,G2392))*(INDEX(2_Girdiler!$B$21:$I$21,G2392+1)-INDEX(2_Girdiler!$B$21:$I$21,G2392))/(INDEX(2_Girdiler!$B$20:$I$20,G2392+1)-INDEX(2_Girdiler!$B$20:$I$20,G2392)))</f>
        <v>5.17134982230411</v>
      </c>
      <c r="I2392" s="16" t="n">
        <f aca="false">H2392/2_Girdiler!$B$17</f>
        <v>2.07185489675645</v>
      </c>
      <c r="J2392" s="16" t="n">
        <f aca="false">D2392+I2392</f>
        <v>10.4136260340752</v>
      </c>
    </row>
    <row r="2393" customFormat="false" ht="15" hidden="false" customHeight="false" outlineLevel="0" collapsed="false">
      <c r="A2393" s="0" t="n">
        <v>2381</v>
      </c>
      <c r="B2393" s="7" t="n">
        <v>0.297313</v>
      </c>
      <c r="C2393" s="7" t="n">
        <v>0.333175</v>
      </c>
      <c r="D2393" s="16" t="n">
        <f aca="false">LOGINV(B2393,$B$7,$C$7)</f>
        <v>10.0661944041507</v>
      </c>
      <c r="E2393" s="16" t="n">
        <f aca="false">LOGINV(C2393,$B$8,$C$8)</f>
        <v>82.6746896090771</v>
      </c>
      <c r="F2393" s="16" t="n">
        <f aca="false">$B$5/100*E2393*2_Girdiler!$B$14*2_Girdiler!$B$15*2_Girdiler!$B$16</f>
        <v>2.08009519056438</v>
      </c>
      <c r="G2393" s="16" t="n">
        <f aca="false">MIN(MATCH(F2393,2_Girdiler!$B$20:$I$20,1),7)</f>
        <v>1</v>
      </c>
      <c r="H2393" s="16" t="n">
        <f aca="false">IF(F2393&gt;=40,2_Girdiler!$I$21+(F2393-40)*(2_Girdiler!$I$21-2_Girdiler!$H$21)/(2_Girdiler!$I$20-2_Girdiler!$H$20),INDEX(2_Girdiler!$B$21:$I$21,G2393)+(F2393-INDEX(2_Girdiler!$B$20:$I$20,G2393))*(INDEX(2_Girdiler!$B$21:$I$21,G2393+1)-INDEX(2_Girdiler!$B$21:$I$21,G2393))/(INDEX(2_Girdiler!$B$20:$I$20,G2393+1)-INDEX(2_Girdiler!$B$20:$I$20,G2393)))</f>
        <v>4.57620941924164</v>
      </c>
      <c r="I2393" s="16" t="n">
        <f aca="false">H2393/2_Girdiler!$B$17</f>
        <v>1.83341723527309</v>
      </c>
      <c r="J2393" s="16" t="n">
        <f aca="false">D2393+I2393</f>
        <v>11.8996116394238</v>
      </c>
    </row>
    <row r="2394" customFormat="false" ht="15" hidden="false" customHeight="false" outlineLevel="0" collapsed="false">
      <c r="A2394" s="0" t="n">
        <v>2382</v>
      </c>
      <c r="B2394" s="7" t="n">
        <v>0.618544</v>
      </c>
      <c r="C2394" s="7" t="n">
        <v>0.955093</v>
      </c>
      <c r="D2394" s="16" t="n">
        <f aca="false">LOGINV(B2394,$B$7,$C$7)</f>
        <v>16.0217110942855</v>
      </c>
      <c r="E2394" s="16" t="n">
        <f aca="false">LOGINV(C2394,$B$8,$C$8)</f>
        <v>326.438685411972</v>
      </c>
      <c r="F2394" s="16" t="n">
        <f aca="false">$B$5/100*E2394*2_Girdiler!$B$14*2_Girdiler!$B$15*2_Girdiler!$B$16</f>
        <v>8.21319732496522</v>
      </c>
      <c r="G2394" s="16" t="n">
        <f aca="false">MIN(MATCH(F2394,2_Girdiler!$B$20:$I$20,1),7)</f>
        <v>2</v>
      </c>
      <c r="H2394" s="16" t="n">
        <f aca="false">IF(F2394&gt;=40,2_Girdiler!$I$21+(F2394-40)*(2_Girdiler!$I$21-2_Girdiler!$H$21)/(2_Girdiler!$I$20-2_Girdiler!$H$20),INDEX(2_Girdiler!$B$21:$I$21,G2394)+(F2394-INDEX(2_Girdiler!$B$20:$I$20,G2394))*(INDEX(2_Girdiler!$B$21:$I$21,G2394+1)-INDEX(2_Girdiler!$B$21:$I$21,G2394))/(INDEX(2_Girdiler!$B$20:$I$20,G2394+1)-INDEX(2_Girdiler!$B$20:$I$20,G2394)))</f>
        <v>16.1411157199444</v>
      </c>
      <c r="I2394" s="16" t="n">
        <f aca="false">H2394/2_Girdiler!$B$17</f>
        <v>6.46679315702899</v>
      </c>
      <c r="J2394" s="16" t="n">
        <f aca="false">D2394+I2394</f>
        <v>22.4885042513145</v>
      </c>
    </row>
    <row r="2395" customFormat="false" ht="15" hidden="false" customHeight="false" outlineLevel="0" collapsed="false">
      <c r="A2395" s="0" t="n">
        <v>2383</v>
      </c>
      <c r="B2395" s="7" t="n">
        <v>0.924357</v>
      </c>
      <c r="C2395" s="7" t="n">
        <v>0.377637</v>
      </c>
      <c r="D2395" s="16" t="n">
        <f aca="false">LOGINV(B2395,$B$7,$C$7)</f>
        <v>30.1345136261341</v>
      </c>
      <c r="E2395" s="16" t="n">
        <f aca="false">LOGINV(C2395,$B$8,$C$8)</f>
        <v>89.3026700857464</v>
      </c>
      <c r="F2395" s="16" t="n">
        <f aca="false">$B$5/100*E2395*2_Girdiler!$B$14*2_Girdiler!$B$15*2_Girdiler!$B$16</f>
        <v>2.24685517935738</v>
      </c>
      <c r="G2395" s="16" t="n">
        <f aca="false">MIN(MATCH(F2395,2_Girdiler!$B$20:$I$20,1),7)</f>
        <v>1</v>
      </c>
      <c r="H2395" s="16" t="n">
        <f aca="false">IF(F2395&gt;=40,2_Girdiler!$I$21+(F2395-40)*(2_Girdiler!$I$21-2_Girdiler!$H$21)/(2_Girdiler!$I$20-2_Girdiler!$H$20),INDEX(2_Girdiler!$B$21:$I$21,G2395)+(F2395-INDEX(2_Girdiler!$B$20:$I$20,G2395))*(INDEX(2_Girdiler!$B$21:$I$21,G2395+1)-INDEX(2_Girdiler!$B$21:$I$21,G2395))/(INDEX(2_Girdiler!$B$20:$I$20,G2395+1)-INDEX(2_Girdiler!$B$20:$I$20,G2395)))</f>
        <v>4.94308139458623</v>
      </c>
      <c r="I2395" s="16" t="n">
        <f aca="false">H2395/2_Girdiler!$B$17</f>
        <v>1.9804011997541</v>
      </c>
      <c r="J2395" s="16" t="n">
        <f aca="false">D2395+I2395</f>
        <v>32.1149148258882</v>
      </c>
    </row>
    <row r="2396" customFormat="false" ht="15" hidden="false" customHeight="false" outlineLevel="0" collapsed="false">
      <c r="A2396" s="0" t="n">
        <v>2384</v>
      </c>
      <c r="B2396" s="7" t="n">
        <v>0.22177</v>
      </c>
      <c r="C2396" s="7" t="n">
        <v>0.622164</v>
      </c>
      <c r="D2396" s="16" t="n">
        <f aca="false">LOGINV(B2396,$B$7,$C$7)</f>
        <v>8.83484801590437</v>
      </c>
      <c r="E2396" s="16" t="n">
        <f aca="false">LOGINV(C2396,$B$8,$C$8)</f>
        <v>133.498306882193</v>
      </c>
      <c r="F2396" s="16" t="n">
        <f aca="false">$B$5/100*E2396*2_Girdiler!$B$14*2_Girdiler!$B$15*2_Girdiler!$B$16</f>
        <v>3.35881740115598</v>
      </c>
      <c r="G2396" s="16" t="n">
        <f aca="false">MIN(MATCH(F2396,2_Girdiler!$B$20:$I$20,1),7)</f>
        <v>1</v>
      </c>
      <c r="H2396" s="16" t="n">
        <f aca="false">IF(F2396&gt;=40,2_Girdiler!$I$21+(F2396-40)*(2_Girdiler!$I$21-2_Girdiler!$H$21)/(2_Girdiler!$I$20-2_Girdiler!$H$20),INDEX(2_Girdiler!$B$21:$I$21,G2396)+(F2396-INDEX(2_Girdiler!$B$20:$I$20,G2396))*(INDEX(2_Girdiler!$B$21:$I$21,G2396+1)-INDEX(2_Girdiler!$B$21:$I$21,G2396))/(INDEX(2_Girdiler!$B$20:$I$20,G2396+1)-INDEX(2_Girdiler!$B$20:$I$20,G2396)))</f>
        <v>7.38939828254316</v>
      </c>
      <c r="I2396" s="16" t="n">
        <f aca="false">H2396/2_Girdiler!$B$17</f>
        <v>2.96049610678812</v>
      </c>
      <c r="J2396" s="16" t="n">
        <f aca="false">D2396+I2396</f>
        <v>11.7953441226925</v>
      </c>
    </row>
    <row r="2397" customFormat="false" ht="15" hidden="false" customHeight="false" outlineLevel="0" collapsed="false">
      <c r="A2397" s="0" t="n">
        <v>2385</v>
      </c>
      <c r="B2397" s="7" t="n">
        <v>0.734689</v>
      </c>
      <c r="C2397" s="7" t="n">
        <v>0.667572</v>
      </c>
      <c r="D2397" s="16" t="n">
        <f aca="false">LOGINV(B2397,$B$7,$C$7)</f>
        <v>19.2078963591892</v>
      </c>
      <c r="E2397" s="16" t="n">
        <f aca="false">LOGINV(C2397,$B$8,$C$8)</f>
        <v>144.441077328419</v>
      </c>
      <c r="F2397" s="16" t="n">
        <f aca="false">$B$5/100*E2397*2_Girdiler!$B$14*2_Girdiler!$B$15*2_Girdiler!$B$16</f>
        <v>3.63413750558302</v>
      </c>
      <c r="G2397" s="16" t="n">
        <f aca="false">MIN(MATCH(F2397,2_Girdiler!$B$20:$I$20,1),7)</f>
        <v>1</v>
      </c>
      <c r="H2397" s="16" t="n">
        <f aca="false">IF(F2397&gt;=40,2_Girdiler!$I$21+(F2397-40)*(2_Girdiler!$I$21-2_Girdiler!$H$21)/(2_Girdiler!$I$20-2_Girdiler!$H$20),INDEX(2_Girdiler!$B$21:$I$21,G2397)+(F2397-INDEX(2_Girdiler!$B$20:$I$20,G2397))*(INDEX(2_Girdiler!$B$21:$I$21,G2397+1)-INDEX(2_Girdiler!$B$21:$I$21,G2397))/(INDEX(2_Girdiler!$B$20:$I$20,G2397+1)-INDEX(2_Girdiler!$B$20:$I$20,G2397)))</f>
        <v>7.99510251228265</v>
      </c>
      <c r="I2397" s="16" t="n">
        <f aca="false">H2397/2_Girdiler!$B$17</f>
        <v>3.20316607062606</v>
      </c>
      <c r="J2397" s="16" t="n">
        <f aca="false">D2397+I2397</f>
        <v>22.4110624298152</v>
      </c>
    </row>
    <row r="2398" customFormat="false" ht="15" hidden="false" customHeight="false" outlineLevel="0" collapsed="false">
      <c r="A2398" s="0" t="n">
        <v>2386</v>
      </c>
      <c r="B2398" s="7" t="n">
        <v>0.449306</v>
      </c>
      <c r="C2398" s="7" t="n">
        <v>0.589783</v>
      </c>
      <c r="D2398" s="16" t="n">
        <f aca="false">LOGINV(B2398,$B$7,$C$7)</f>
        <v>12.6136418897564</v>
      </c>
      <c r="E2398" s="16" t="n">
        <f aca="false">LOGINV(C2398,$B$8,$C$8)</f>
        <v>126.437620230591</v>
      </c>
      <c r="F2398" s="16" t="n">
        <f aca="false">$B$5/100*E2398*2_Girdiler!$B$14*2_Girdiler!$B$15*2_Girdiler!$B$16</f>
        <v>3.18117052500168</v>
      </c>
      <c r="G2398" s="16" t="n">
        <f aca="false">MIN(MATCH(F2398,2_Girdiler!$B$20:$I$20,1),7)</f>
        <v>1</v>
      </c>
      <c r="H2398" s="16" t="n">
        <f aca="false">IF(F2398&gt;=40,2_Girdiler!$I$21+(F2398-40)*(2_Girdiler!$I$21-2_Girdiler!$H$21)/(2_Girdiler!$I$20-2_Girdiler!$H$20),INDEX(2_Girdiler!$B$21:$I$21,G2398)+(F2398-INDEX(2_Girdiler!$B$20:$I$20,G2398))*(INDEX(2_Girdiler!$B$21:$I$21,G2398+1)-INDEX(2_Girdiler!$B$21:$I$21,G2398))/(INDEX(2_Girdiler!$B$20:$I$20,G2398+1)-INDEX(2_Girdiler!$B$20:$I$20,G2398)))</f>
        <v>6.99857515500369</v>
      </c>
      <c r="I2398" s="16" t="n">
        <f aca="false">H2398/2_Girdiler!$B$17</f>
        <v>2.80391632812648</v>
      </c>
      <c r="J2398" s="16" t="n">
        <f aca="false">D2398+I2398</f>
        <v>15.4175582178829</v>
      </c>
    </row>
    <row r="2399" customFormat="false" ht="15" hidden="false" customHeight="false" outlineLevel="0" collapsed="false">
      <c r="A2399" s="0" t="n">
        <v>2387</v>
      </c>
      <c r="B2399" s="7" t="n">
        <v>0.984542</v>
      </c>
      <c r="C2399" s="7" t="n">
        <v>0.07422</v>
      </c>
      <c r="D2399" s="16" t="n">
        <f aca="false">LOGINV(B2399,$B$7,$C$7)</f>
        <v>45.0942182148572</v>
      </c>
      <c r="E2399" s="16" t="n">
        <f aca="false">LOGINV(C2399,$B$8,$C$8)</f>
        <v>42.9673491438119</v>
      </c>
      <c r="F2399" s="16" t="n">
        <f aca="false">$B$5/100*E2399*2_Girdiler!$B$14*2_Girdiler!$B$15*2_Girdiler!$B$16</f>
        <v>1.08105850445831</v>
      </c>
      <c r="G2399" s="16" t="n">
        <f aca="false">MIN(MATCH(F2399,2_Girdiler!$B$20:$I$20,1),7)</f>
        <v>1</v>
      </c>
      <c r="H2399" s="16" t="n">
        <f aca="false">IF(F2399&gt;=40,2_Girdiler!$I$21+(F2399-40)*(2_Girdiler!$I$21-2_Girdiler!$H$21)/(2_Girdiler!$I$20-2_Girdiler!$H$20),INDEX(2_Girdiler!$B$21:$I$21,G2399)+(F2399-INDEX(2_Girdiler!$B$20:$I$20,G2399))*(INDEX(2_Girdiler!$B$21:$I$21,G2399+1)-INDEX(2_Girdiler!$B$21:$I$21,G2399))/(INDEX(2_Girdiler!$B$20:$I$20,G2399+1)-INDEX(2_Girdiler!$B$20:$I$20,G2399)))</f>
        <v>2.37832870980828</v>
      </c>
      <c r="I2399" s="16" t="n">
        <f aca="false">H2399/2_Girdiler!$B$17</f>
        <v>0.952856053609086</v>
      </c>
      <c r="J2399" s="16" t="n">
        <f aca="false">D2399+I2399</f>
        <v>46.0470742684663</v>
      </c>
    </row>
    <row r="2400" customFormat="false" ht="15" hidden="false" customHeight="false" outlineLevel="0" collapsed="false">
      <c r="A2400" s="0" t="n">
        <v>2388</v>
      </c>
      <c r="B2400" s="7" t="n">
        <v>0.819966</v>
      </c>
      <c r="C2400" s="7" t="n">
        <v>0.256565</v>
      </c>
      <c r="D2400" s="16" t="n">
        <f aca="false">LOGINV(B2400,$B$7,$C$7)</f>
        <v>22.5548987126077</v>
      </c>
      <c r="E2400" s="16" t="n">
        <f aca="false">LOGINV(C2400,$B$8,$C$8)</f>
        <v>71.5996599944276</v>
      </c>
      <c r="F2400" s="16" t="n">
        <f aca="false">$B$5/100*E2400*2_Girdiler!$B$14*2_Girdiler!$B$15*2_Girdiler!$B$16</f>
        <v>1.8014474454598</v>
      </c>
      <c r="G2400" s="16" t="n">
        <f aca="false">MIN(MATCH(F2400,2_Girdiler!$B$20:$I$20,1),7)</f>
        <v>1</v>
      </c>
      <c r="H2400" s="16" t="n">
        <f aca="false">IF(F2400&gt;=40,2_Girdiler!$I$21+(F2400-40)*(2_Girdiler!$I$21-2_Girdiler!$H$21)/(2_Girdiler!$I$20-2_Girdiler!$H$20),INDEX(2_Girdiler!$B$21:$I$21,G2400)+(F2400-INDEX(2_Girdiler!$B$20:$I$20,G2400))*(INDEX(2_Girdiler!$B$21:$I$21,G2400+1)-INDEX(2_Girdiler!$B$21:$I$21,G2400))/(INDEX(2_Girdiler!$B$20:$I$20,G2400+1)-INDEX(2_Girdiler!$B$20:$I$20,G2400)))</f>
        <v>3.96318438001156</v>
      </c>
      <c r="I2400" s="16" t="n">
        <f aca="false">H2400/2_Girdiler!$B$17</f>
        <v>1.58781425481232</v>
      </c>
      <c r="J2400" s="16" t="n">
        <f aca="false">D2400+I2400</f>
        <v>24.14271296742</v>
      </c>
    </row>
    <row r="2401" customFormat="false" ht="15" hidden="false" customHeight="false" outlineLevel="0" collapsed="false">
      <c r="A2401" s="0" t="n">
        <v>2389</v>
      </c>
      <c r="B2401" s="7" t="n">
        <v>0.617001</v>
      </c>
      <c r="C2401" s="7" t="n">
        <v>0.919838</v>
      </c>
      <c r="D2401" s="16" t="n">
        <f aca="false">LOGINV(B2401,$B$7,$C$7)</f>
        <v>15.9856251269931</v>
      </c>
      <c r="E2401" s="16" t="n">
        <f aca="false">LOGINV(C2401,$B$8,$C$8)</f>
        <v>270.291200092895</v>
      </c>
      <c r="F2401" s="16" t="n">
        <f aca="false">$B$5/100*E2401*2_Girdiler!$B$14*2_Girdiler!$B$15*2_Girdiler!$B$16</f>
        <v>6.80052659433723</v>
      </c>
      <c r="G2401" s="16" t="n">
        <f aca="false">MIN(MATCH(F2401,2_Girdiler!$B$20:$I$20,1),7)</f>
        <v>2</v>
      </c>
      <c r="H2401" s="16" t="n">
        <f aca="false">IF(F2401&gt;=40,2_Girdiler!$I$21+(F2401-40)*(2_Girdiler!$I$21-2_Girdiler!$H$21)/(2_Girdiler!$I$20-2_Girdiler!$H$20),INDEX(2_Girdiler!$B$21:$I$21,G2401)+(F2401-INDEX(2_Girdiler!$B$20:$I$20,G2401))*(INDEX(2_Girdiler!$B$21:$I$21,G2401+1)-INDEX(2_Girdiler!$B$21:$I$21,G2401))/(INDEX(2_Girdiler!$B$20:$I$20,G2401+1)-INDEX(2_Girdiler!$B$20:$I$20,G2401)))</f>
        <v>13.8808425509396</v>
      </c>
      <c r="I2401" s="16" t="n">
        <f aca="false">H2401/2_Girdiler!$B$17</f>
        <v>5.56123499637002</v>
      </c>
      <c r="J2401" s="16" t="n">
        <f aca="false">D2401+I2401</f>
        <v>21.5468601233631</v>
      </c>
    </row>
    <row r="2402" customFormat="false" ht="15" hidden="false" customHeight="false" outlineLevel="0" collapsed="false">
      <c r="A2402" s="0" t="n">
        <v>2390</v>
      </c>
      <c r="B2402" s="7" t="n">
        <v>0.878219</v>
      </c>
      <c r="C2402" s="7" t="n">
        <v>0.044841</v>
      </c>
      <c r="D2402" s="16" t="n">
        <f aca="false">LOGINV(B2402,$B$7,$C$7)</f>
        <v>25.9403769106653</v>
      </c>
      <c r="E2402" s="16" t="n">
        <f aca="false">LOGINV(C2402,$B$8,$C$8)</f>
        <v>36.5165490111335</v>
      </c>
      <c r="F2402" s="16" t="n">
        <f aca="false">$B$5/100*E2402*2_Girdiler!$B$14*2_Girdiler!$B$15*2_Girdiler!$B$16</f>
        <v>0.918756373120119</v>
      </c>
      <c r="G2402" s="16" t="n">
        <f aca="false">MIN(MATCH(F2402,2_Girdiler!$B$20:$I$20,1),7)</f>
        <v>1</v>
      </c>
      <c r="H2402" s="16" t="n">
        <f aca="false">IF(F2402&gt;=40,2_Girdiler!$I$21+(F2402-40)*(2_Girdiler!$I$21-2_Girdiler!$H$21)/(2_Girdiler!$I$20-2_Girdiler!$H$20),INDEX(2_Girdiler!$B$21:$I$21,G2402)+(F2402-INDEX(2_Girdiler!$B$20:$I$20,G2402))*(INDEX(2_Girdiler!$B$21:$I$21,G2402+1)-INDEX(2_Girdiler!$B$21:$I$21,G2402))/(INDEX(2_Girdiler!$B$20:$I$20,G2402+1)-INDEX(2_Girdiler!$B$20:$I$20,G2402)))</f>
        <v>2.02126402086426</v>
      </c>
      <c r="I2402" s="16" t="n">
        <f aca="false">H2402/2_Girdiler!$B$17</f>
        <v>0.809801290410362</v>
      </c>
      <c r="J2402" s="16" t="n">
        <f aca="false">D2402+I2402</f>
        <v>26.7501782010756</v>
      </c>
    </row>
    <row r="2403" customFormat="false" ht="15" hidden="false" customHeight="false" outlineLevel="0" collapsed="false">
      <c r="A2403" s="0" t="n">
        <v>2391</v>
      </c>
      <c r="B2403" s="7" t="n">
        <v>0.914119</v>
      </c>
      <c r="C2403" s="7" t="n">
        <v>0.482202</v>
      </c>
      <c r="D2403" s="16" t="n">
        <f aca="false">LOGINV(B2403,$B$7,$C$7)</f>
        <v>29.0065825058962</v>
      </c>
      <c r="E2403" s="16" t="n">
        <f aca="false">LOGINV(C2403,$B$8,$C$8)</f>
        <v>106.104223773624</v>
      </c>
      <c r="F2403" s="16" t="n">
        <f aca="false">$B$5/100*E2403*2_Girdiler!$B$14*2_Girdiler!$B$15*2_Girdiler!$B$16</f>
        <v>2.66958227014438</v>
      </c>
      <c r="G2403" s="16" t="n">
        <f aca="false">MIN(MATCH(F2403,2_Girdiler!$B$20:$I$20,1),7)</f>
        <v>1</v>
      </c>
      <c r="H2403" s="16" t="n">
        <f aca="false">IF(F2403&gt;=40,2_Girdiler!$I$21+(F2403-40)*(2_Girdiler!$I$21-2_Girdiler!$H$21)/(2_Girdiler!$I$20-2_Girdiler!$H$20),INDEX(2_Girdiler!$B$21:$I$21,G2403)+(F2403-INDEX(2_Girdiler!$B$20:$I$20,G2403))*(INDEX(2_Girdiler!$B$21:$I$21,G2403+1)-INDEX(2_Girdiler!$B$21:$I$21,G2403))/(INDEX(2_Girdiler!$B$20:$I$20,G2403+1)-INDEX(2_Girdiler!$B$20:$I$20,G2403)))</f>
        <v>5.87308099431763</v>
      </c>
      <c r="I2403" s="16" t="n">
        <f aca="false">H2403/2_Girdiler!$B$17</f>
        <v>2.35299719323623</v>
      </c>
      <c r="J2403" s="16" t="n">
        <f aca="false">D2403+I2403</f>
        <v>31.3595796991325</v>
      </c>
    </row>
    <row r="2404" customFormat="false" ht="15" hidden="false" customHeight="false" outlineLevel="0" collapsed="false">
      <c r="A2404" s="0" t="n">
        <v>2392</v>
      </c>
      <c r="B2404" s="7" t="n">
        <v>0.045459</v>
      </c>
      <c r="C2404" s="7" t="n">
        <v>0.199714</v>
      </c>
      <c r="D2404" s="16" t="n">
        <f aca="false">LOGINV(B2404,$B$7,$C$7)</f>
        <v>5.27761075580953</v>
      </c>
      <c r="E2404" s="16" t="n">
        <f aca="false">LOGINV(C2404,$B$8,$C$8)</f>
        <v>63.3897950707072</v>
      </c>
      <c r="F2404" s="16" t="n">
        <f aca="false">$B$5/100*E2404*2_Girdiler!$B$14*2_Girdiler!$B$15*2_Girdiler!$B$16</f>
        <v>1.59488724397899</v>
      </c>
      <c r="G2404" s="16" t="n">
        <f aca="false">MIN(MATCH(F2404,2_Girdiler!$B$20:$I$20,1),7)</f>
        <v>1</v>
      </c>
      <c r="H2404" s="16" t="n">
        <f aca="false">IF(F2404&gt;=40,2_Girdiler!$I$21+(F2404-40)*(2_Girdiler!$I$21-2_Girdiler!$H$21)/(2_Girdiler!$I$20-2_Girdiler!$H$20),INDEX(2_Girdiler!$B$21:$I$21,G2404)+(F2404-INDEX(2_Girdiler!$B$20:$I$20,G2404))*(INDEX(2_Girdiler!$B$21:$I$21,G2404+1)-INDEX(2_Girdiler!$B$21:$I$21,G2404))/(INDEX(2_Girdiler!$B$20:$I$20,G2404+1)-INDEX(2_Girdiler!$B$20:$I$20,G2404)))</f>
        <v>3.50875193675379</v>
      </c>
      <c r="I2404" s="16" t="n">
        <f aca="false">H2404/2_Girdiler!$B$17</f>
        <v>1.40574997466097</v>
      </c>
      <c r="J2404" s="16" t="n">
        <f aca="false">D2404+I2404</f>
        <v>6.6833607304705</v>
      </c>
    </row>
    <row r="2405" customFormat="false" ht="15" hidden="false" customHeight="false" outlineLevel="0" collapsed="false">
      <c r="A2405" s="0" t="n">
        <v>2393</v>
      </c>
      <c r="B2405" s="7" t="n">
        <v>0.520341</v>
      </c>
      <c r="C2405" s="7" t="n">
        <v>0.13835</v>
      </c>
      <c r="D2405" s="16" t="n">
        <f aca="false">LOGINV(B2405,$B$7,$C$7)</f>
        <v>13.9326173151047</v>
      </c>
      <c r="E2405" s="16" t="n">
        <f aca="false">LOGINV(C2405,$B$8,$C$8)</f>
        <v>54.1132166319472</v>
      </c>
      <c r="F2405" s="16" t="n">
        <f aca="false">$B$5/100*E2405*2_Girdiler!$B$14*2_Girdiler!$B$15*2_Girdiler!$B$16</f>
        <v>1.36148853045979</v>
      </c>
      <c r="G2405" s="16" t="n">
        <f aca="false">MIN(MATCH(F2405,2_Girdiler!$B$20:$I$20,1),7)</f>
        <v>1</v>
      </c>
      <c r="H2405" s="16" t="n">
        <f aca="false">IF(F2405&gt;=40,2_Girdiler!$I$21+(F2405-40)*(2_Girdiler!$I$21-2_Girdiler!$H$21)/(2_Girdiler!$I$20-2_Girdiler!$H$20),INDEX(2_Girdiler!$B$21:$I$21,G2405)+(F2405-INDEX(2_Girdiler!$B$20:$I$20,G2405))*(INDEX(2_Girdiler!$B$21:$I$21,G2405+1)-INDEX(2_Girdiler!$B$21:$I$21,G2405))/(INDEX(2_Girdiler!$B$20:$I$20,G2405+1)-INDEX(2_Girdiler!$B$20:$I$20,G2405)))</f>
        <v>2.99527476701154</v>
      </c>
      <c r="I2405" s="16" t="n">
        <f aca="false">H2405/2_Girdiler!$B$17</f>
        <v>1.20002995473219</v>
      </c>
      <c r="J2405" s="16" t="n">
        <f aca="false">D2405+I2405</f>
        <v>15.1326472698369</v>
      </c>
    </row>
    <row r="2406" customFormat="false" ht="15" hidden="false" customHeight="false" outlineLevel="0" collapsed="false">
      <c r="A2406" s="0" t="n">
        <v>2394</v>
      </c>
      <c r="B2406" s="7" t="n">
        <v>0.17369</v>
      </c>
      <c r="C2406" s="7" t="n">
        <v>0.863188</v>
      </c>
      <c r="D2406" s="16" t="n">
        <f aca="false">LOGINV(B2406,$B$7,$C$7)</f>
        <v>8.02065822849006</v>
      </c>
      <c r="E2406" s="16" t="n">
        <f aca="false">LOGINV(C2406,$B$8,$C$8)</f>
        <v>221.382815106018</v>
      </c>
      <c r="F2406" s="16" t="n">
        <f aca="false">$B$5/100*E2406*2_Girdiler!$B$14*2_Girdiler!$B$15*2_Girdiler!$B$16</f>
        <v>5.56999162806741</v>
      </c>
      <c r="G2406" s="16" t="n">
        <f aca="false">MIN(MATCH(F2406,2_Girdiler!$B$20:$I$20,1),7)</f>
        <v>2</v>
      </c>
      <c r="H2406" s="16" t="n">
        <f aca="false">IF(F2406&gt;=40,2_Girdiler!$I$21+(F2406-40)*(2_Girdiler!$I$21-2_Girdiler!$H$21)/(2_Girdiler!$I$20-2_Girdiler!$H$20),INDEX(2_Girdiler!$B$21:$I$21,G2406)+(F2406-INDEX(2_Girdiler!$B$20:$I$20,G2406))*(INDEX(2_Girdiler!$B$21:$I$21,G2406+1)-INDEX(2_Girdiler!$B$21:$I$21,G2406))/(INDEX(2_Girdiler!$B$20:$I$20,G2406+1)-INDEX(2_Girdiler!$B$20:$I$20,G2406)))</f>
        <v>11.9119866049079</v>
      </c>
      <c r="I2406" s="16" t="n">
        <f aca="false">H2406/2_Girdiler!$B$17</f>
        <v>4.77243053081244</v>
      </c>
      <c r="J2406" s="16" t="n">
        <f aca="false">D2406+I2406</f>
        <v>12.7930887593025</v>
      </c>
    </row>
    <row r="2407" customFormat="false" ht="15" hidden="false" customHeight="false" outlineLevel="0" collapsed="false">
      <c r="A2407" s="0" t="n">
        <v>2395</v>
      </c>
      <c r="B2407" s="7" t="n">
        <v>0.148744</v>
      </c>
      <c r="C2407" s="7" t="n">
        <v>0.837106</v>
      </c>
      <c r="D2407" s="16" t="n">
        <f aca="false">LOGINV(B2407,$B$7,$C$7)</f>
        <v>7.57672425339334</v>
      </c>
      <c r="E2407" s="16" t="n">
        <f aca="false">LOGINV(C2407,$B$8,$C$8)</f>
        <v>205.926394500149</v>
      </c>
      <c r="F2407" s="16" t="n">
        <f aca="false">$B$5/100*E2407*2_Girdiler!$B$14*2_Girdiler!$B$15*2_Girdiler!$B$16</f>
        <v>5.18110808562374</v>
      </c>
      <c r="G2407" s="16" t="n">
        <f aca="false">MIN(MATCH(F2407,2_Girdiler!$B$20:$I$20,1),7)</f>
        <v>2</v>
      </c>
      <c r="H2407" s="16" t="n">
        <f aca="false">IF(F2407&gt;=40,2_Girdiler!$I$21+(F2407-40)*(2_Girdiler!$I$21-2_Girdiler!$H$21)/(2_Girdiler!$I$20-2_Girdiler!$H$20),INDEX(2_Girdiler!$B$21:$I$21,G2407)+(F2407-INDEX(2_Girdiler!$B$20:$I$20,G2407))*(INDEX(2_Girdiler!$B$21:$I$21,G2407+1)-INDEX(2_Girdiler!$B$21:$I$21,G2407))/(INDEX(2_Girdiler!$B$20:$I$20,G2407+1)-INDEX(2_Girdiler!$B$20:$I$20,G2407)))</f>
        <v>11.289772936998</v>
      </c>
      <c r="I2407" s="16" t="n">
        <f aca="false">H2407/2_Girdiler!$B$17</f>
        <v>4.52314620873317</v>
      </c>
      <c r="J2407" s="16" t="n">
        <f aca="false">D2407+I2407</f>
        <v>12.0998704621265</v>
      </c>
    </row>
    <row r="2408" customFormat="false" ht="15" hidden="false" customHeight="false" outlineLevel="0" collapsed="false">
      <c r="A2408" s="0" t="n">
        <v>2396</v>
      </c>
      <c r="B2408" s="7" t="n">
        <v>0.525897</v>
      </c>
      <c r="C2408" s="7" t="n">
        <v>0.15692</v>
      </c>
      <c r="D2408" s="16" t="n">
        <f aca="false">LOGINV(B2408,$B$7,$C$7)</f>
        <v>14.0413787847776</v>
      </c>
      <c r="E2408" s="16" t="n">
        <f aca="false">LOGINV(C2408,$B$8,$C$8)</f>
        <v>57.0018249976849</v>
      </c>
      <c r="F2408" s="16" t="n">
        <f aca="false">$B$5/100*E2408*2_Girdiler!$B$14*2_Girdiler!$B$15*2_Girdiler!$B$16</f>
        <v>1.43416591694175</v>
      </c>
      <c r="G2408" s="16" t="n">
        <f aca="false">MIN(MATCH(F2408,2_Girdiler!$B$20:$I$20,1),7)</f>
        <v>1</v>
      </c>
      <c r="H2408" s="16" t="n">
        <f aca="false">IF(F2408&gt;=40,2_Girdiler!$I$21+(F2408-40)*(2_Girdiler!$I$21-2_Girdiler!$H$21)/(2_Girdiler!$I$20-2_Girdiler!$H$20),INDEX(2_Girdiler!$B$21:$I$21,G2408)+(F2408-INDEX(2_Girdiler!$B$20:$I$20,G2408))*(INDEX(2_Girdiler!$B$21:$I$21,G2408+1)-INDEX(2_Girdiler!$B$21:$I$21,G2408))/(INDEX(2_Girdiler!$B$20:$I$20,G2408+1)-INDEX(2_Girdiler!$B$20:$I$20,G2408)))</f>
        <v>3.15516501727186</v>
      </c>
      <c r="I2408" s="16" t="n">
        <f aca="false">H2408/2_Girdiler!$B$17</f>
        <v>1.26408854858648</v>
      </c>
      <c r="J2408" s="16" t="n">
        <f aca="false">D2408+I2408</f>
        <v>15.3054673333641</v>
      </c>
    </row>
    <row r="2409" customFormat="false" ht="15" hidden="false" customHeight="false" outlineLevel="0" collapsed="false">
      <c r="A2409" s="0" t="n">
        <v>2397</v>
      </c>
      <c r="B2409" s="7" t="n">
        <v>0.836818</v>
      </c>
      <c r="C2409" s="7" t="n">
        <v>0.195967</v>
      </c>
      <c r="D2409" s="16" t="n">
        <f aca="false">LOGINV(B2409,$B$7,$C$7)</f>
        <v>23.4030887079767</v>
      </c>
      <c r="E2409" s="16" t="n">
        <f aca="false">LOGINV(C2409,$B$8,$C$8)</f>
        <v>62.8409333309531</v>
      </c>
      <c r="F2409" s="16" t="n">
        <f aca="false">$B$5/100*E2409*2_Girdiler!$B$14*2_Girdiler!$B$15*2_Girdiler!$B$16</f>
        <v>1.58107788260678</v>
      </c>
      <c r="G2409" s="16" t="n">
        <f aca="false">MIN(MATCH(F2409,2_Girdiler!$B$20:$I$20,1),7)</f>
        <v>1</v>
      </c>
      <c r="H2409" s="16" t="n">
        <f aca="false">IF(F2409&gt;=40,2_Girdiler!$I$21+(F2409-40)*(2_Girdiler!$I$21-2_Girdiler!$H$21)/(2_Girdiler!$I$20-2_Girdiler!$H$20),INDEX(2_Girdiler!$B$21:$I$21,G2409)+(F2409-INDEX(2_Girdiler!$B$20:$I$20,G2409))*(INDEX(2_Girdiler!$B$21:$I$21,G2409+1)-INDEX(2_Girdiler!$B$21:$I$21,G2409))/(INDEX(2_Girdiler!$B$20:$I$20,G2409+1)-INDEX(2_Girdiler!$B$20:$I$20,G2409)))</f>
        <v>3.47837134173491</v>
      </c>
      <c r="I2409" s="16" t="n">
        <f aca="false">H2409/2_Girdiler!$B$17</f>
        <v>1.39357826191303</v>
      </c>
      <c r="J2409" s="16" t="n">
        <f aca="false">D2409+I2409</f>
        <v>24.7966669698897</v>
      </c>
    </row>
    <row r="2410" customFormat="false" ht="15" hidden="false" customHeight="false" outlineLevel="0" collapsed="false">
      <c r="A2410" s="0" t="n">
        <v>2398</v>
      </c>
      <c r="B2410" s="7" t="n">
        <v>0.078921</v>
      </c>
      <c r="C2410" s="7" t="n">
        <v>0.965189</v>
      </c>
      <c r="D2410" s="16" t="n">
        <f aca="false">LOGINV(B2410,$B$7,$C$7)</f>
        <v>6.16289583870061</v>
      </c>
      <c r="E2410" s="16" t="n">
        <f aca="false">LOGINV(C2410,$B$8,$C$8)</f>
        <v>352.270651238955</v>
      </c>
      <c r="F2410" s="16" t="n">
        <f aca="false">$B$5/100*E2410*2_Girdiler!$B$14*2_Girdiler!$B$15*2_Girdiler!$B$16</f>
        <v>8.8631295851721</v>
      </c>
      <c r="G2410" s="16" t="n">
        <f aca="false">MIN(MATCH(F2410,2_Girdiler!$B$20:$I$20,1),7)</f>
        <v>2</v>
      </c>
      <c r="H2410" s="16" t="n">
        <f aca="false">IF(F2410&gt;=40,2_Girdiler!$I$21+(F2410-40)*(2_Girdiler!$I$21-2_Girdiler!$H$21)/(2_Girdiler!$I$20-2_Girdiler!$H$20),INDEX(2_Girdiler!$B$21:$I$21,G2410)+(F2410-INDEX(2_Girdiler!$B$20:$I$20,G2410))*(INDEX(2_Girdiler!$B$21:$I$21,G2410+1)-INDEX(2_Girdiler!$B$21:$I$21,G2410))/(INDEX(2_Girdiler!$B$20:$I$20,G2410+1)-INDEX(2_Girdiler!$B$20:$I$20,G2410)))</f>
        <v>17.1810073362754</v>
      </c>
      <c r="I2410" s="16" t="n">
        <f aca="false">H2410/2_Girdiler!$B$17</f>
        <v>6.88341640075135</v>
      </c>
      <c r="J2410" s="16" t="n">
        <f aca="false">D2410+I2410</f>
        <v>13.046312239452</v>
      </c>
    </row>
    <row r="2411" customFormat="false" ht="15" hidden="false" customHeight="false" outlineLevel="0" collapsed="false">
      <c r="A2411" s="0" t="n">
        <v>2399</v>
      </c>
      <c r="B2411" s="7" t="n">
        <v>0.423498</v>
      </c>
      <c r="C2411" s="7" t="n">
        <v>0.775301</v>
      </c>
      <c r="D2411" s="16" t="n">
        <f aca="false">LOGINV(B2411,$B$7,$C$7)</f>
        <v>12.1611708220472</v>
      </c>
      <c r="E2411" s="16" t="n">
        <f aca="false">LOGINV(C2411,$B$8,$C$8)</f>
        <v>177.949100664531</v>
      </c>
      <c r="F2411" s="16" t="n">
        <f aca="false">$B$5/100*E2411*2_Girdiler!$B$14*2_Girdiler!$B$15*2_Girdiler!$B$16</f>
        <v>4.47719937271961</v>
      </c>
      <c r="G2411" s="16" t="n">
        <f aca="false">MIN(MATCH(F2411,2_Girdiler!$B$20:$I$20,1),7)</f>
        <v>1</v>
      </c>
      <c r="H2411" s="16" t="n">
        <f aca="false">IF(F2411&gt;=40,2_Girdiler!$I$21+(F2411-40)*(2_Girdiler!$I$21-2_Girdiler!$H$21)/(2_Girdiler!$I$20-2_Girdiler!$H$20),INDEX(2_Girdiler!$B$21:$I$21,G2411)+(F2411-INDEX(2_Girdiler!$B$20:$I$20,G2411))*(INDEX(2_Girdiler!$B$21:$I$21,G2411+1)-INDEX(2_Girdiler!$B$21:$I$21,G2411))/(INDEX(2_Girdiler!$B$20:$I$20,G2411+1)-INDEX(2_Girdiler!$B$20:$I$20,G2411)))</f>
        <v>9.84983861998313</v>
      </c>
      <c r="I2411" s="16" t="n">
        <f aca="false">H2411/2_Girdiler!$B$17</f>
        <v>3.94624944710863</v>
      </c>
      <c r="J2411" s="16" t="n">
        <f aca="false">D2411+I2411</f>
        <v>16.1074202691558</v>
      </c>
    </row>
    <row r="2412" customFormat="false" ht="15" hidden="false" customHeight="false" outlineLevel="0" collapsed="false">
      <c r="A2412" s="0" t="n">
        <v>2400</v>
      </c>
      <c r="B2412" s="7" t="n">
        <v>0.654808</v>
      </c>
      <c r="C2412" s="7" t="n">
        <v>0.724098</v>
      </c>
      <c r="D2412" s="16" t="n">
        <f aca="false">LOGINV(B2412,$B$7,$C$7)</f>
        <v>16.9087522512371</v>
      </c>
      <c r="E2412" s="16" t="n">
        <f aca="false">LOGINV(C2412,$B$8,$C$8)</f>
        <v>160.346915799638</v>
      </c>
      <c r="F2412" s="16" t="n">
        <f aca="false">$B$5/100*E2412*2_Girdiler!$B$14*2_Girdiler!$B$15*2_Girdiler!$B$16</f>
        <v>4.03432840151888</v>
      </c>
      <c r="G2412" s="16" t="n">
        <f aca="false">MIN(MATCH(F2412,2_Girdiler!$B$20:$I$20,1),7)</f>
        <v>1</v>
      </c>
      <c r="H2412" s="16" t="n">
        <f aca="false">IF(F2412&gt;=40,2_Girdiler!$I$21+(F2412-40)*(2_Girdiler!$I$21-2_Girdiler!$H$21)/(2_Girdiler!$I$20-2_Girdiler!$H$20),INDEX(2_Girdiler!$B$21:$I$21,G2412)+(F2412-INDEX(2_Girdiler!$B$20:$I$20,G2412))*(INDEX(2_Girdiler!$B$21:$I$21,G2412+1)-INDEX(2_Girdiler!$B$21:$I$21,G2412))/(INDEX(2_Girdiler!$B$20:$I$20,G2412+1)-INDEX(2_Girdiler!$B$20:$I$20,G2412)))</f>
        <v>8.87552248334155</v>
      </c>
      <c r="I2412" s="16" t="n">
        <f aca="false">H2412/2_Girdiler!$B$17</f>
        <v>3.55589843082594</v>
      </c>
      <c r="J2412" s="16" t="n">
        <f aca="false">D2412+I2412</f>
        <v>20.4646506820631</v>
      </c>
    </row>
    <row r="2413" customFormat="false" ht="15" hidden="false" customHeight="false" outlineLevel="0" collapsed="false">
      <c r="A2413" s="0" t="n">
        <v>2401</v>
      </c>
      <c r="B2413" s="7" t="n">
        <v>0.346994</v>
      </c>
      <c r="C2413" s="7" t="n">
        <v>0.218417</v>
      </c>
      <c r="D2413" s="16" t="n">
        <f aca="false">LOGINV(B2413,$B$7,$C$7)</f>
        <v>10.8752722839547</v>
      </c>
      <c r="E2413" s="16" t="n">
        <f aca="false">LOGINV(C2413,$B$8,$C$8)</f>
        <v>66.1100113612965</v>
      </c>
      <c r="F2413" s="16" t="n">
        <f aca="false">$B$5/100*E2413*2_Girdiler!$B$14*2_Girdiler!$B$15*2_Girdiler!$B$16</f>
        <v>1.66332788585022</v>
      </c>
      <c r="G2413" s="16" t="n">
        <f aca="false">MIN(MATCH(F2413,2_Girdiler!$B$20:$I$20,1),7)</f>
        <v>1</v>
      </c>
      <c r="H2413" s="16" t="n">
        <f aca="false">IF(F2413&gt;=40,2_Girdiler!$I$21+(F2413-40)*(2_Girdiler!$I$21-2_Girdiler!$H$21)/(2_Girdiler!$I$20-2_Girdiler!$H$20),INDEX(2_Girdiler!$B$21:$I$21,G2413)+(F2413-INDEX(2_Girdiler!$B$20:$I$20,G2413))*(INDEX(2_Girdiler!$B$21:$I$21,G2413+1)-INDEX(2_Girdiler!$B$21:$I$21,G2413))/(INDEX(2_Girdiler!$B$20:$I$20,G2413+1)-INDEX(2_Girdiler!$B$20:$I$20,G2413)))</f>
        <v>3.65932134887048</v>
      </c>
      <c r="I2413" s="16" t="n">
        <f aca="false">H2413/2_Girdiler!$B$17</f>
        <v>1.46607425836157</v>
      </c>
      <c r="J2413" s="16" t="n">
        <f aca="false">D2413+I2413</f>
        <v>12.3413465423162</v>
      </c>
    </row>
    <row r="2414" customFormat="false" ht="15" hidden="false" customHeight="false" outlineLevel="0" collapsed="false">
      <c r="A2414" s="0" t="n">
        <v>2402</v>
      </c>
      <c r="B2414" s="7" t="n">
        <v>0.489383</v>
      </c>
      <c r="C2414" s="7" t="n">
        <v>0.588141</v>
      </c>
      <c r="D2414" s="16" t="n">
        <f aca="false">LOGINV(B2414,$B$7,$C$7)</f>
        <v>13.3426308138368</v>
      </c>
      <c r="E2414" s="16" t="n">
        <f aca="false">LOGINV(C2414,$B$8,$C$8)</f>
        <v>126.093567216621</v>
      </c>
      <c r="F2414" s="16" t="n">
        <f aca="false">$B$5/100*E2414*2_Girdiler!$B$14*2_Girdiler!$B$15*2_Girdiler!$B$16</f>
        <v>3.17251415117018</v>
      </c>
      <c r="G2414" s="16" t="n">
        <f aca="false">MIN(MATCH(F2414,2_Girdiler!$B$20:$I$20,1),7)</f>
        <v>1</v>
      </c>
      <c r="H2414" s="16" t="n">
        <f aca="false">IF(F2414&gt;=40,2_Girdiler!$I$21+(F2414-40)*(2_Girdiler!$I$21-2_Girdiler!$H$21)/(2_Girdiler!$I$20-2_Girdiler!$H$20),INDEX(2_Girdiler!$B$21:$I$21,G2414)+(F2414-INDEX(2_Girdiler!$B$20:$I$20,G2414))*(INDEX(2_Girdiler!$B$21:$I$21,G2414+1)-INDEX(2_Girdiler!$B$21:$I$21,G2414))/(INDEX(2_Girdiler!$B$20:$I$20,G2414+1)-INDEX(2_Girdiler!$B$20:$I$20,G2414)))</f>
        <v>6.9795311325744</v>
      </c>
      <c r="I2414" s="16" t="n">
        <f aca="false">H2414/2_Girdiler!$B$17</f>
        <v>2.79628651144808</v>
      </c>
      <c r="J2414" s="16" t="n">
        <f aca="false">D2414+I2414</f>
        <v>16.1389173252849</v>
      </c>
    </row>
    <row r="2415" customFormat="false" ht="15" hidden="false" customHeight="false" outlineLevel="0" collapsed="false">
      <c r="A2415" s="0" t="n">
        <v>2403</v>
      </c>
      <c r="B2415" s="7" t="n">
        <v>0.75173</v>
      </c>
      <c r="C2415" s="7" t="n">
        <v>0.639437</v>
      </c>
      <c r="D2415" s="16" t="n">
        <f aca="false">LOGINV(B2415,$B$7,$C$7)</f>
        <v>19.7825594794599</v>
      </c>
      <c r="E2415" s="16" t="n">
        <f aca="false">LOGINV(C2415,$B$8,$C$8)</f>
        <v>137.502637026793</v>
      </c>
      <c r="F2415" s="16" t="n">
        <f aca="false">$B$5/100*E2415*2_Girdiler!$B$14*2_Girdiler!$B$15*2_Girdiler!$B$16</f>
        <v>3.45956634759412</v>
      </c>
      <c r="G2415" s="16" t="n">
        <f aca="false">MIN(MATCH(F2415,2_Girdiler!$B$20:$I$20,1),7)</f>
        <v>1</v>
      </c>
      <c r="H2415" s="16" t="n">
        <f aca="false">IF(F2415&gt;=40,2_Girdiler!$I$21+(F2415-40)*(2_Girdiler!$I$21-2_Girdiler!$H$21)/(2_Girdiler!$I$20-2_Girdiler!$H$20),INDEX(2_Girdiler!$B$21:$I$21,G2415)+(F2415-INDEX(2_Girdiler!$B$20:$I$20,G2415))*(INDEX(2_Girdiler!$B$21:$I$21,G2415+1)-INDEX(2_Girdiler!$B$21:$I$21,G2415))/(INDEX(2_Girdiler!$B$20:$I$20,G2415+1)-INDEX(2_Girdiler!$B$20:$I$20,G2415)))</f>
        <v>7.61104596470705</v>
      </c>
      <c r="I2415" s="16" t="n">
        <f aca="false">H2415/2_Girdiler!$B$17</f>
        <v>3.04929726150122</v>
      </c>
      <c r="J2415" s="16" t="n">
        <f aca="false">D2415+I2415</f>
        <v>22.8318567409611</v>
      </c>
    </row>
    <row r="2416" customFormat="false" ht="15" hidden="false" customHeight="false" outlineLevel="0" collapsed="false">
      <c r="A2416" s="0" t="n">
        <v>2404</v>
      </c>
      <c r="B2416" s="7" t="n">
        <v>0.507529</v>
      </c>
      <c r="C2416" s="7" t="n">
        <v>0.958125</v>
      </c>
      <c r="D2416" s="16" t="n">
        <f aca="false">LOGINV(B2416,$B$7,$C$7)</f>
        <v>13.6852704207397</v>
      </c>
      <c r="E2416" s="16" t="n">
        <f aca="false">LOGINV(C2416,$B$8,$C$8)</f>
        <v>333.456276658973</v>
      </c>
      <c r="F2416" s="16" t="n">
        <f aca="false">$B$5/100*E2416*2_Girdiler!$B$14*2_Girdiler!$B$15*2_Girdiler!$B$16</f>
        <v>8.38975992073975</v>
      </c>
      <c r="G2416" s="16" t="n">
        <f aca="false">MIN(MATCH(F2416,2_Girdiler!$B$20:$I$20,1),7)</f>
        <v>2</v>
      </c>
      <c r="H2416" s="16" t="n">
        <f aca="false">IF(F2416&gt;=40,2_Girdiler!$I$21+(F2416-40)*(2_Girdiler!$I$21-2_Girdiler!$H$21)/(2_Girdiler!$I$20-2_Girdiler!$H$20),INDEX(2_Girdiler!$B$21:$I$21,G2416)+(F2416-INDEX(2_Girdiler!$B$20:$I$20,G2416))*(INDEX(2_Girdiler!$B$21:$I$21,G2416+1)-INDEX(2_Girdiler!$B$21:$I$21,G2416))/(INDEX(2_Girdiler!$B$20:$I$20,G2416+1)-INDEX(2_Girdiler!$B$20:$I$20,G2416)))</f>
        <v>16.4236158731836</v>
      </c>
      <c r="I2416" s="16" t="n">
        <f aca="false">H2416/2_Girdiler!$B$17</f>
        <v>6.57997430816651</v>
      </c>
      <c r="J2416" s="16" t="n">
        <f aca="false">D2416+I2416</f>
        <v>20.2652447289062</v>
      </c>
    </row>
    <row r="2417" customFormat="false" ht="15" hidden="false" customHeight="false" outlineLevel="0" collapsed="false">
      <c r="A2417" s="0" t="n">
        <v>2405</v>
      </c>
      <c r="B2417" s="7" t="n">
        <v>0.34557</v>
      </c>
      <c r="C2417" s="7" t="n">
        <v>0.096</v>
      </c>
      <c r="D2417" s="16" t="n">
        <f aca="false">LOGINV(B2417,$B$7,$C$7)</f>
        <v>10.8519008389951</v>
      </c>
      <c r="E2417" s="16" t="n">
        <f aca="false">LOGINV(C2417,$B$8,$C$8)</f>
        <v>47.0426525378372</v>
      </c>
      <c r="F2417" s="16" t="n">
        <f aca="false">$B$5/100*E2417*2_Girdiler!$B$14*2_Girdiler!$B$15*2_Girdiler!$B$16</f>
        <v>1.18359313785198</v>
      </c>
      <c r="G2417" s="16" t="n">
        <f aca="false">MIN(MATCH(F2417,2_Girdiler!$B$20:$I$20,1),7)</f>
        <v>1</v>
      </c>
      <c r="H2417" s="16" t="n">
        <f aca="false">IF(F2417&gt;=40,2_Girdiler!$I$21+(F2417-40)*(2_Girdiler!$I$21-2_Girdiler!$H$21)/(2_Girdiler!$I$20-2_Girdiler!$H$20),INDEX(2_Girdiler!$B$21:$I$21,G2417)+(F2417-INDEX(2_Girdiler!$B$20:$I$20,G2417))*(INDEX(2_Girdiler!$B$21:$I$21,G2417+1)-INDEX(2_Girdiler!$B$21:$I$21,G2417))/(INDEX(2_Girdiler!$B$20:$I$20,G2417+1)-INDEX(2_Girdiler!$B$20:$I$20,G2417)))</f>
        <v>2.60390490327437</v>
      </c>
      <c r="I2417" s="16" t="n">
        <f aca="false">H2417/2_Girdiler!$B$17</f>
        <v>1.04323113111954</v>
      </c>
      <c r="J2417" s="16" t="n">
        <f aca="false">D2417+I2417</f>
        <v>11.8951319701147</v>
      </c>
    </row>
    <row r="2418" customFormat="false" ht="15" hidden="false" customHeight="false" outlineLevel="0" collapsed="false">
      <c r="A2418" s="0" t="n">
        <v>2406</v>
      </c>
      <c r="B2418" s="7" t="n">
        <v>0.984007</v>
      </c>
      <c r="C2418" s="7" t="n">
        <v>0.683726</v>
      </c>
      <c r="D2418" s="16" t="n">
        <f aca="false">LOGINV(B2418,$B$7,$C$7)</f>
        <v>44.7544990102674</v>
      </c>
      <c r="E2418" s="16" t="n">
        <f aca="false">LOGINV(C2418,$B$8,$C$8)</f>
        <v>148.691066192853</v>
      </c>
      <c r="F2418" s="16" t="n">
        <f aca="false">$B$5/100*E2418*2_Girdiler!$B$14*2_Girdiler!$B$15*2_Girdiler!$B$16</f>
        <v>3.74106722541218</v>
      </c>
      <c r="G2418" s="16" t="n">
        <f aca="false">MIN(MATCH(F2418,2_Girdiler!$B$20:$I$20,1),7)</f>
        <v>1</v>
      </c>
      <c r="H2418" s="16" t="n">
        <f aca="false">IF(F2418&gt;=40,2_Girdiler!$I$21+(F2418-40)*(2_Girdiler!$I$21-2_Girdiler!$H$21)/(2_Girdiler!$I$20-2_Girdiler!$H$20),INDEX(2_Girdiler!$B$21:$I$21,G2418)+(F2418-INDEX(2_Girdiler!$B$20:$I$20,G2418))*(INDEX(2_Girdiler!$B$21:$I$21,G2418+1)-INDEX(2_Girdiler!$B$21:$I$21,G2418))/(INDEX(2_Girdiler!$B$20:$I$20,G2418+1)-INDEX(2_Girdiler!$B$20:$I$20,G2418)))</f>
        <v>8.23034789590679</v>
      </c>
      <c r="I2418" s="16" t="n">
        <f aca="false">H2418/2_Girdiler!$B$17</f>
        <v>3.29741502239855</v>
      </c>
      <c r="J2418" s="16" t="n">
        <f aca="false">D2418+I2418</f>
        <v>48.051914032666</v>
      </c>
    </row>
    <row r="2419" customFormat="false" ht="15" hidden="false" customHeight="false" outlineLevel="0" collapsed="false">
      <c r="A2419" s="0" t="n">
        <v>2407</v>
      </c>
      <c r="B2419" s="7" t="n">
        <v>0.641319</v>
      </c>
      <c r="C2419" s="7" t="n">
        <v>0.107281</v>
      </c>
      <c r="D2419" s="16" t="n">
        <f aca="false">LOGINV(B2419,$B$7,$C$7)</f>
        <v>16.5696277135468</v>
      </c>
      <c r="E2419" s="16" t="n">
        <f aca="false">LOGINV(C2419,$B$8,$C$8)</f>
        <v>49.0130777689446</v>
      </c>
      <c r="F2419" s="16" t="n">
        <f aca="false">$B$5/100*E2419*2_Girdiler!$B$14*2_Girdiler!$B$15*2_Girdiler!$B$16</f>
        <v>1.23316903666665</v>
      </c>
      <c r="G2419" s="16" t="n">
        <f aca="false">MIN(MATCH(F2419,2_Girdiler!$B$20:$I$20,1),7)</f>
        <v>1</v>
      </c>
      <c r="H2419" s="16" t="n">
        <f aca="false">IF(F2419&gt;=40,2_Girdiler!$I$21+(F2419-40)*(2_Girdiler!$I$21-2_Girdiler!$H$21)/(2_Girdiler!$I$20-2_Girdiler!$H$20),INDEX(2_Girdiler!$B$21:$I$21,G2419)+(F2419-INDEX(2_Girdiler!$B$20:$I$20,G2419))*(INDEX(2_Girdiler!$B$21:$I$21,G2419+1)-INDEX(2_Girdiler!$B$21:$I$21,G2419))/(INDEX(2_Girdiler!$B$20:$I$20,G2419+1)-INDEX(2_Girdiler!$B$20:$I$20,G2419)))</f>
        <v>2.71297188066662</v>
      </c>
      <c r="I2419" s="16" t="n">
        <f aca="false">H2419/2_Girdiler!$B$17</f>
        <v>1.08692783680554</v>
      </c>
      <c r="J2419" s="16" t="n">
        <f aca="false">D2419+I2419</f>
        <v>17.6565555503524</v>
      </c>
    </row>
    <row r="2420" customFormat="false" ht="15" hidden="false" customHeight="false" outlineLevel="0" collapsed="false">
      <c r="A2420" s="0" t="n">
        <v>2408</v>
      </c>
      <c r="B2420" s="7" t="n">
        <v>0.784398</v>
      </c>
      <c r="C2420" s="7" t="n">
        <v>0.587824</v>
      </c>
      <c r="D2420" s="16" t="n">
        <f aca="false">LOGINV(B2420,$B$7,$C$7)</f>
        <v>21.0005356983374</v>
      </c>
      <c r="E2420" s="16" t="n">
        <f aca="false">LOGINV(C2420,$B$8,$C$8)</f>
        <v>126.027290548255</v>
      </c>
      <c r="F2420" s="16" t="n">
        <f aca="false">$B$5/100*E2420*2_Girdiler!$B$14*2_Girdiler!$B$15*2_Girdiler!$B$16</f>
        <v>3.1708466301941</v>
      </c>
      <c r="G2420" s="16" t="n">
        <f aca="false">MIN(MATCH(F2420,2_Girdiler!$B$20:$I$20,1),7)</f>
        <v>1</v>
      </c>
      <c r="H2420" s="16" t="n">
        <f aca="false">IF(F2420&gt;=40,2_Girdiler!$I$21+(F2420-40)*(2_Girdiler!$I$21-2_Girdiler!$H$21)/(2_Girdiler!$I$20-2_Girdiler!$H$20),INDEX(2_Girdiler!$B$21:$I$21,G2420)+(F2420-INDEX(2_Girdiler!$B$20:$I$20,G2420))*(INDEX(2_Girdiler!$B$21:$I$21,G2420+1)-INDEX(2_Girdiler!$B$21:$I$21,G2420))/(INDEX(2_Girdiler!$B$20:$I$20,G2420+1)-INDEX(2_Girdiler!$B$20:$I$20,G2420)))</f>
        <v>6.97586258642701</v>
      </c>
      <c r="I2420" s="16" t="n">
        <f aca="false">H2420/2_Girdiler!$B$17</f>
        <v>2.79481674135698</v>
      </c>
      <c r="J2420" s="16" t="n">
        <f aca="false">D2420+I2420</f>
        <v>23.7953524396943</v>
      </c>
    </row>
    <row r="2421" customFormat="false" ht="15" hidden="false" customHeight="false" outlineLevel="0" collapsed="false">
      <c r="A2421" s="0" t="n">
        <v>2409</v>
      </c>
      <c r="B2421" s="7" t="n">
        <v>0.544521</v>
      </c>
      <c r="C2421" s="7" t="n">
        <v>0.560484</v>
      </c>
      <c r="D2421" s="16" t="n">
        <f aca="false">LOGINV(B2421,$B$7,$C$7)</f>
        <v>14.4130519676651</v>
      </c>
      <c r="E2421" s="16" t="n">
        <f aca="false">LOGINV(C2421,$B$8,$C$8)</f>
        <v>120.47856892249</v>
      </c>
      <c r="F2421" s="16" t="n">
        <f aca="false">$B$5/100*E2421*2_Girdiler!$B$14*2_Girdiler!$B$15*2_Girdiler!$B$16</f>
        <v>3.03124079408986</v>
      </c>
      <c r="G2421" s="16" t="n">
        <f aca="false">MIN(MATCH(F2421,2_Girdiler!$B$20:$I$20,1),7)</f>
        <v>1</v>
      </c>
      <c r="H2421" s="16" t="n">
        <f aca="false">IF(F2421&gt;=40,2_Girdiler!$I$21+(F2421-40)*(2_Girdiler!$I$21-2_Girdiler!$H$21)/(2_Girdiler!$I$20-2_Girdiler!$H$20),INDEX(2_Girdiler!$B$21:$I$21,G2421)+(F2421-INDEX(2_Girdiler!$B$20:$I$20,G2421))*(INDEX(2_Girdiler!$B$21:$I$21,G2421+1)-INDEX(2_Girdiler!$B$21:$I$21,G2421))/(INDEX(2_Girdiler!$B$20:$I$20,G2421+1)-INDEX(2_Girdiler!$B$20:$I$20,G2421)))</f>
        <v>6.66872974699769</v>
      </c>
      <c r="I2421" s="16" t="n">
        <f aca="false">H2421/2_Girdiler!$B$17</f>
        <v>2.67176672555997</v>
      </c>
      <c r="J2421" s="16" t="n">
        <f aca="false">D2421+I2421</f>
        <v>17.084818693225</v>
      </c>
    </row>
    <row r="2422" customFormat="false" ht="15" hidden="false" customHeight="false" outlineLevel="0" collapsed="false">
      <c r="A2422" s="0" t="n">
        <v>2410</v>
      </c>
      <c r="B2422" s="7" t="n">
        <v>0.291274</v>
      </c>
      <c r="C2422" s="7" t="n">
        <v>0.317159</v>
      </c>
      <c r="D2422" s="16" t="n">
        <f aca="false">LOGINV(B2422,$B$7,$C$7)</f>
        <v>9.9683570466262</v>
      </c>
      <c r="E2422" s="16" t="n">
        <f aca="false">LOGINV(C2422,$B$8,$C$8)</f>
        <v>80.3339090296508</v>
      </c>
      <c r="F2422" s="16" t="n">
        <f aca="false">$B$5/100*E2422*2_Girdiler!$B$14*2_Girdiler!$B$15*2_Girdiler!$B$16</f>
        <v>2.02120115118601</v>
      </c>
      <c r="G2422" s="16" t="n">
        <f aca="false">MIN(MATCH(F2422,2_Girdiler!$B$20:$I$20,1),7)</f>
        <v>1</v>
      </c>
      <c r="H2422" s="16" t="n">
        <f aca="false">IF(F2422&gt;=40,2_Girdiler!$I$21+(F2422-40)*(2_Girdiler!$I$21-2_Girdiler!$H$21)/(2_Girdiler!$I$20-2_Girdiler!$H$20),INDEX(2_Girdiler!$B$21:$I$21,G2422)+(F2422-INDEX(2_Girdiler!$B$20:$I$20,G2422))*(INDEX(2_Girdiler!$B$21:$I$21,G2422+1)-INDEX(2_Girdiler!$B$21:$I$21,G2422))/(INDEX(2_Girdiler!$B$20:$I$20,G2422+1)-INDEX(2_Girdiler!$B$20:$I$20,G2422)))</f>
        <v>4.44664253260923</v>
      </c>
      <c r="I2422" s="16" t="n">
        <f aca="false">H2422/2_Girdiler!$B$17</f>
        <v>1.78150742492357</v>
      </c>
      <c r="J2422" s="16" t="n">
        <f aca="false">D2422+I2422</f>
        <v>11.7498644715498</v>
      </c>
    </row>
    <row r="2423" customFormat="false" ht="15" hidden="false" customHeight="false" outlineLevel="0" collapsed="false">
      <c r="A2423" s="0" t="n">
        <v>2411</v>
      </c>
      <c r="B2423" s="7" t="n">
        <v>0.571852</v>
      </c>
      <c r="C2423" s="7" t="n">
        <v>0.289144</v>
      </c>
      <c r="D2423" s="16" t="n">
        <f aca="false">LOGINV(B2423,$B$7,$C$7)</f>
        <v>14.9803632837403</v>
      </c>
      <c r="E2423" s="16" t="n">
        <f aca="false">LOGINV(C2423,$B$8,$C$8)</f>
        <v>76.2794778907998</v>
      </c>
      <c r="F2423" s="16" t="n">
        <f aca="false">$B$5/100*E2423*2_Girdiler!$B$14*2_Girdiler!$B$15*2_Girdiler!$B$16</f>
        <v>1.91919166373252</v>
      </c>
      <c r="G2423" s="16" t="n">
        <f aca="false">MIN(MATCH(F2423,2_Girdiler!$B$20:$I$20,1),7)</f>
        <v>1</v>
      </c>
      <c r="H2423" s="16" t="n">
        <f aca="false">IF(F2423&gt;=40,2_Girdiler!$I$21+(F2423-40)*(2_Girdiler!$I$21-2_Girdiler!$H$21)/(2_Girdiler!$I$20-2_Girdiler!$H$20),INDEX(2_Girdiler!$B$21:$I$21,G2423)+(F2423-INDEX(2_Girdiler!$B$20:$I$20,G2423))*(INDEX(2_Girdiler!$B$21:$I$21,G2423+1)-INDEX(2_Girdiler!$B$21:$I$21,G2423))/(INDEX(2_Girdiler!$B$20:$I$20,G2423+1)-INDEX(2_Girdiler!$B$20:$I$20,G2423)))</f>
        <v>4.22222166021155</v>
      </c>
      <c r="I2423" s="16" t="n">
        <f aca="false">H2423/2_Girdiler!$B$17</f>
        <v>1.69159521643091</v>
      </c>
      <c r="J2423" s="16" t="n">
        <f aca="false">D2423+I2423</f>
        <v>16.6719585001712</v>
      </c>
    </row>
    <row r="2424" customFormat="false" ht="15" hidden="false" customHeight="false" outlineLevel="0" collapsed="false">
      <c r="A2424" s="0" t="n">
        <v>2412</v>
      </c>
      <c r="B2424" s="7" t="n">
        <v>0.83235</v>
      </c>
      <c r="C2424" s="7" t="n">
        <v>0.7627</v>
      </c>
      <c r="D2424" s="16" t="n">
        <f aca="false">LOGINV(B2424,$B$7,$C$7)</f>
        <v>23.1698344420242</v>
      </c>
      <c r="E2424" s="16" t="n">
        <f aca="false">LOGINV(C2424,$B$8,$C$8)</f>
        <v>173.256130009904</v>
      </c>
      <c r="F2424" s="16" t="n">
        <f aca="false">$B$5/100*E2424*2_Girdiler!$B$14*2_Girdiler!$B$15*2_Girdiler!$B$16</f>
        <v>4.35912423104917</v>
      </c>
      <c r="G2424" s="16" t="n">
        <f aca="false">MIN(MATCH(F2424,2_Girdiler!$B$20:$I$20,1),7)</f>
        <v>1</v>
      </c>
      <c r="H2424" s="16" t="n">
        <f aca="false">IF(F2424&gt;=40,2_Girdiler!$I$21+(F2424-40)*(2_Girdiler!$I$21-2_Girdiler!$H$21)/(2_Girdiler!$I$20-2_Girdiler!$H$20),INDEX(2_Girdiler!$B$21:$I$21,G2424)+(F2424-INDEX(2_Girdiler!$B$20:$I$20,G2424))*(INDEX(2_Girdiler!$B$21:$I$21,G2424+1)-INDEX(2_Girdiler!$B$21:$I$21,G2424))/(INDEX(2_Girdiler!$B$20:$I$20,G2424+1)-INDEX(2_Girdiler!$B$20:$I$20,G2424)))</f>
        <v>9.59007330830818</v>
      </c>
      <c r="I2424" s="16" t="n">
        <f aca="false">H2424/2_Girdiler!$B$17</f>
        <v>3.84217680621321</v>
      </c>
      <c r="J2424" s="16" t="n">
        <f aca="false">D2424+I2424</f>
        <v>27.0120112482374</v>
      </c>
    </row>
    <row r="2425" customFormat="false" ht="15" hidden="false" customHeight="false" outlineLevel="0" collapsed="false">
      <c r="A2425" s="0" t="n">
        <v>2413</v>
      </c>
      <c r="B2425" s="7" t="n">
        <v>0.01497</v>
      </c>
      <c r="C2425" s="7" t="n">
        <v>0.178506</v>
      </c>
      <c r="D2425" s="16" t="n">
        <f aca="false">LOGINV(B2425,$B$7,$C$7)</f>
        <v>4.03800066790541</v>
      </c>
      <c r="E2425" s="16" t="n">
        <f aca="false">LOGINV(C2425,$B$8,$C$8)</f>
        <v>60.2604552784475</v>
      </c>
      <c r="F2425" s="16" t="n">
        <f aca="false">$B$5/100*E2425*2_Girdiler!$B$14*2_Girdiler!$B$15*2_Girdiler!$B$16</f>
        <v>1.51615305480574</v>
      </c>
      <c r="G2425" s="16" t="n">
        <f aca="false">MIN(MATCH(F2425,2_Girdiler!$B$20:$I$20,1),7)</f>
        <v>1</v>
      </c>
      <c r="H2425" s="16" t="n">
        <f aca="false">IF(F2425&gt;=40,2_Girdiler!$I$21+(F2425-40)*(2_Girdiler!$I$21-2_Girdiler!$H$21)/(2_Girdiler!$I$20-2_Girdiler!$H$20),INDEX(2_Girdiler!$B$21:$I$21,G2425)+(F2425-INDEX(2_Girdiler!$B$20:$I$20,G2425))*(INDEX(2_Girdiler!$B$21:$I$21,G2425+1)-INDEX(2_Girdiler!$B$21:$I$21,G2425))/(INDEX(2_Girdiler!$B$20:$I$20,G2425+1)-INDEX(2_Girdiler!$B$20:$I$20,G2425)))</f>
        <v>3.33553672057263</v>
      </c>
      <c r="I2425" s="16" t="n">
        <f aca="false">H2425/2_Girdiler!$B$17</f>
        <v>1.33635285279352</v>
      </c>
      <c r="J2425" s="16" t="n">
        <f aca="false">D2425+I2425</f>
        <v>5.37435352069893</v>
      </c>
    </row>
    <row r="2426" customFormat="false" ht="15" hidden="false" customHeight="false" outlineLevel="0" collapsed="false">
      <c r="A2426" s="0" t="n">
        <v>2414</v>
      </c>
      <c r="B2426" s="7" t="n">
        <v>0.948724</v>
      </c>
      <c r="C2426" s="7" t="n">
        <v>0.040741</v>
      </c>
      <c r="D2426" s="16" t="n">
        <f aca="false">LOGINV(B2426,$B$7,$C$7)</f>
        <v>33.6433121566024</v>
      </c>
      <c r="E2426" s="16" t="n">
        <f aca="false">LOGINV(C2426,$B$8,$C$8)</f>
        <v>35.4694069909955</v>
      </c>
      <c r="F2426" s="16" t="n">
        <f aca="false">$B$5/100*E2426*2_Girdiler!$B$14*2_Girdiler!$B$15*2_Girdiler!$B$16</f>
        <v>0.892410279893446</v>
      </c>
      <c r="G2426" s="16" t="n">
        <f aca="false">MIN(MATCH(F2426,2_Girdiler!$B$20:$I$20,1),7)</f>
        <v>1</v>
      </c>
      <c r="H2426" s="16" t="n">
        <f aca="false">IF(F2426&gt;=40,2_Girdiler!$I$21+(F2426-40)*(2_Girdiler!$I$21-2_Girdiler!$H$21)/(2_Girdiler!$I$20-2_Girdiler!$H$20),INDEX(2_Girdiler!$B$21:$I$21,G2426)+(F2426-INDEX(2_Girdiler!$B$20:$I$20,G2426))*(INDEX(2_Girdiler!$B$21:$I$21,G2426+1)-INDEX(2_Girdiler!$B$21:$I$21,G2426))/(INDEX(2_Girdiler!$B$20:$I$20,G2426+1)-INDEX(2_Girdiler!$B$20:$I$20,G2426)))</f>
        <v>1.96330261576558</v>
      </c>
      <c r="I2426" s="16" t="n">
        <f aca="false">H2426/2_Girdiler!$B$17</f>
        <v>0.786579573624031</v>
      </c>
      <c r="J2426" s="16" t="n">
        <f aca="false">D2426+I2426</f>
        <v>34.4298917302265</v>
      </c>
    </row>
    <row r="2427" customFormat="false" ht="15" hidden="false" customHeight="false" outlineLevel="0" collapsed="false">
      <c r="A2427" s="0" t="n">
        <v>2415</v>
      </c>
      <c r="B2427" s="7" t="n">
        <v>0.818796</v>
      </c>
      <c r="C2427" s="7" t="n">
        <v>0.597295</v>
      </c>
      <c r="D2427" s="16" t="n">
        <f aca="false">LOGINV(B2427,$B$7,$C$7)</f>
        <v>22.4990315246219</v>
      </c>
      <c r="E2427" s="16" t="n">
        <f aca="false">LOGINV(C2427,$B$8,$C$8)</f>
        <v>128.028013633904</v>
      </c>
      <c r="F2427" s="16" t="n">
        <f aca="false">$B$5/100*E2427*2_Girdiler!$B$14*2_Girdiler!$B$15*2_Girdiler!$B$16</f>
        <v>3.22118482302903</v>
      </c>
      <c r="G2427" s="16" t="n">
        <f aca="false">MIN(MATCH(F2427,2_Girdiler!$B$20:$I$20,1),7)</f>
        <v>1</v>
      </c>
      <c r="H2427" s="16" t="n">
        <f aca="false">IF(F2427&gt;=40,2_Girdiler!$I$21+(F2427-40)*(2_Girdiler!$I$21-2_Girdiler!$H$21)/(2_Girdiler!$I$20-2_Girdiler!$H$20),INDEX(2_Girdiler!$B$21:$I$21,G2427)+(F2427-INDEX(2_Girdiler!$B$20:$I$20,G2427))*(INDEX(2_Girdiler!$B$21:$I$21,G2427+1)-INDEX(2_Girdiler!$B$21:$I$21,G2427))/(INDEX(2_Girdiler!$B$20:$I$20,G2427+1)-INDEX(2_Girdiler!$B$20:$I$20,G2427)))</f>
        <v>7.08660661066388</v>
      </c>
      <c r="I2427" s="16" t="n">
        <f aca="false">H2427/2_Girdiler!$B$17</f>
        <v>2.83918534081085</v>
      </c>
      <c r="J2427" s="16" t="n">
        <f aca="false">D2427+I2427</f>
        <v>25.3382168654327</v>
      </c>
    </row>
    <row r="2428" customFormat="false" ht="15" hidden="false" customHeight="false" outlineLevel="0" collapsed="false">
      <c r="A2428" s="0" t="n">
        <v>2416</v>
      </c>
      <c r="B2428" s="7" t="n">
        <v>0.915409</v>
      </c>
      <c r="C2428" s="7" t="n">
        <v>0.480727</v>
      </c>
      <c r="D2428" s="16" t="n">
        <f aca="false">LOGINV(B2428,$B$7,$C$7)</f>
        <v>29.1406502642457</v>
      </c>
      <c r="E2428" s="16" t="n">
        <f aca="false">LOGINV(C2428,$B$8,$C$8)</f>
        <v>105.851025056171</v>
      </c>
      <c r="F2428" s="16" t="n">
        <f aca="false">$B$5/100*E2428*2_Girdiler!$B$14*2_Girdiler!$B$15*2_Girdiler!$B$16</f>
        <v>2.66321179041326</v>
      </c>
      <c r="G2428" s="16" t="n">
        <f aca="false">MIN(MATCH(F2428,2_Girdiler!$B$20:$I$20,1),7)</f>
        <v>1</v>
      </c>
      <c r="H2428" s="16" t="n">
        <f aca="false">IF(F2428&gt;=40,2_Girdiler!$I$21+(F2428-40)*(2_Girdiler!$I$21-2_Girdiler!$H$21)/(2_Girdiler!$I$20-2_Girdiler!$H$20),INDEX(2_Girdiler!$B$21:$I$21,G2428)+(F2428-INDEX(2_Girdiler!$B$20:$I$20,G2428))*(INDEX(2_Girdiler!$B$21:$I$21,G2428+1)-INDEX(2_Girdiler!$B$21:$I$21,G2428))/(INDEX(2_Girdiler!$B$20:$I$20,G2428+1)-INDEX(2_Girdiler!$B$20:$I$20,G2428)))</f>
        <v>5.85906593890917</v>
      </c>
      <c r="I2428" s="16" t="n">
        <f aca="false">H2428/2_Girdiler!$B$17</f>
        <v>2.34738218706297</v>
      </c>
      <c r="J2428" s="16" t="n">
        <f aca="false">D2428+I2428</f>
        <v>31.4880324513087</v>
      </c>
    </row>
    <row r="2429" customFormat="false" ht="15" hidden="false" customHeight="false" outlineLevel="0" collapsed="false">
      <c r="A2429" s="0" t="n">
        <v>2417</v>
      </c>
      <c r="B2429" s="7" t="n">
        <v>0.105322</v>
      </c>
      <c r="C2429" s="7" t="n">
        <v>0.476832</v>
      </c>
      <c r="D2429" s="16" t="n">
        <f aca="false">LOGINV(B2429,$B$7,$C$7)</f>
        <v>6.73992361250767</v>
      </c>
      <c r="E2429" s="16" t="n">
        <f aca="false">LOGINV(C2429,$B$8,$C$8)</f>
        <v>105.185084173902</v>
      </c>
      <c r="F2429" s="16" t="n">
        <f aca="false">$B$5/100*E2429*2_Girdiler!$B$14*2_Girdiler!$B$15*2_Girdiler!$B$16</f>
        <v>2.64645671781538</v>
      </c>
      <c r="G2429" s="16" t="n">
        <f aca="false">MIN(MATCH(F2429,2_Girdiler!$B$20:$I$20,1),7)</f>
        <v>1</v>
      </c>
      <c r="H2429" s="16" t="n">
        <f aca="false">IF(F2429&gt;=40,2_Girdiler!$I$21+(F2429-40)*(2_Girdiler!$I$21-2_Girdiler!$H$21)/(2_Girdiler!$I$20-2_Girdiler!$H$20),INDEX(2_Girdiler!$B$21:$I$21,G2429)+(F2429-INDEX(2_Girdiler!$B$20:$I$20,G2429))*(INDEX(2_Girdiler!$B$21:$I$21,G2429+1)-INDEX(2_Girdiler!$B$21:$I$21,G2429))/(INDEX(2_Girdiler!$B$20:$I$20,G2429+1)-INDEX(2_Girdiler!$B$20:$I$20,G2429)))</f>
        <v>5.82220477919383</v>
      </c>
      <c r="I2429" s="16" t="n">
        <f aca="false">H2429/2_Girdiler!$B$17</f>
        <v>2.3326140942283</v>
      </c>
      <c r="J2429" s="16" t="n">
        <f aca="false">D2429+I2429</f>
        <v>9.07253770673597</v>
      </c>
    </row>
    <row r="2430" customFormat="false" ht="15" hidden="false" customHeight="false" outlineLevel="0" collapsed="false">
      <c r="A2430" s="0" t="n">
        <v>2418</v>
      </c>
      <c r="B2430" s="7" t="n">
        <v>0.754687</v>
      </c>
      <c r="C2430" s="7" t="n">
        <v>0.163536</v>
      </c>
      <c r="D2430" s="16" t="n">
        <f aca="false">LOGINV(B2430,$B$7,$C$7)</f>
        <v>19.886146801029</v>
      </c>
      <c r="E2430" s="16" t="n">
        <f aca="false">LOGINV(C2430,$B$8,$C$8)</f>
        <v>58.0103033405811</v>
      </c>
      <c r="F2430" s="16" t="n">
        <f aca="false">$B$5/100*E2430*2_Girdiler!$B$14*2_Girdiler!$B$15*2_Girdiler!$B$16</f>
        <v>1.45953923204902</v>
      </c>
      <c r="G2430" s="16" t="n">
        <f aca="false">MIN(MATCH(F2430,2_Girdiler!$B$20:$I$20,1),7)</f>
        <v>1</v>
      </c>
      <c r="H2430" s="16" t="n">
        <f aca="false">IF(F2430&gt;=40,2_Girdiler!$I$21+(F2430-40)*(2_Girdiler!$I$21-2_Girdiler!$H$21)/(2_Girdiler!$I$20-2_Girdiler!$H$20),INDEX(2_Girdiler!$B$21:$I$21,G2430)+(F2430-INDEX(2_Girdiler!$B$20:$I$20,G2430))*(INDEX(2_Girdiler!$B$21:$I$21,G2430+1)-INDEX(2_Girdiler!$B$21:$I$21,G2430))/(INDEX(2_Girdiler!$B$20:$I$20,G2430+1)-INDEX(2_Girdiler!$B$20:$I$20,G2430)))</f>
        <v>3.21098631050785</v>
      </c>
      <c r="I2430" s="16" t="n">
        <f aca="false">H2430/2_Girdiler!$B$17</f>
        <v>1.28645284876116</v>
      </c>
      <c r="J2430" s="16" t="n">
        <f aca="false">D2430+I2430</f>
        <v>21.1725996497901</v>
      </c>
    </row>
    <row r="2431" customFormat="false" ht="15" hidden="false" customHeight="false" outlineLevel="0" collapsed="false">
      <c r="A2431" s="0" t="n">
        <v>2419</v>
      </c>
      <c r="B2431" s="7" t="n">
        <v>0.299211</v>
      </c>
      <c r="C2431" s="7" t="n">
        <v>0.302449</v>
      </c>
      <c r="D2431" s="16" t="n">
        <f aca="false">LOGINV(B2431,$B$7,$C$7)</f>
        <v>10.0969512549216</v>
      </c>
      <c r="E2431" s="16" t="n">
        <f aca="false">LOGINV(C2431,$B$8,$C$8)</f>
        <v>78.1997815032494</v>
      </c>
      <c r="F2431" s="16" t="n">
        <f aca="false">$B$5/100*E2431*2_Girdiler!$B$14*2_Girdiler!$B$15*2_Girdiler!$B$16</f>
        <v>1.96750650262175</v>
      </c>
      <c r="G2431" s="16" t="n">
        <f aca="false">MIN(MATCH(F2431,2_Girdiler!$B$20:$I$20,1),7)</f>
        <v>1</v>
      </c>
      <c r="H2431" s="16" t="n">
        <f aca="false">IF(F2431&gt;=40,2_Girdiler!$I$21+(F2431-40)*(2_Girdiler!$I$21-2_Girdiler!$H$21)/(2_Girdiler!$I$20-2_Girdiler!$H$20),INDEX(2_Girdiler!$B$21:$I$21,G2431)+(F2431-INDEX(2_Girdiler!$B$20:$I$20,G2431))*(INDEX(2_Girdiler!$B$21:$I$21,G2431+1)-INDEX(2_Girdiler!$B$21:$I$21,G2431))/(INDEX(2_Girdiler!$B$20:$I$20,G2431+1)-INDEX(2_Girdiler!$B$20:$I$20,G2431)))</f>
        <v>4.32851430576786</v>
      </c>
      <c r="I2431" s="16" t="n">
        <f aca="false">H2431/2_Girdiler!$B$17</f>
        <v>1.73418041096469</v>
      </c>
      <c r="J2431" s="16" t="n">
        <f aca="false">D2431+I2431</f>
        <v>11.8311316658863</v>
      </c>
    </row>
    <row r="2432" customFormat="false" ht="15" hidden="false" customHeight="false" outlineLevel="0" collapsed="false">
      <c r="A2432" s="0" t="n">
        <v>2420</v>
      </c>
      <c r="B2432" s="7" t="n">
        <v>0.893432</v>
      </c>
      <c r="C2432" s="7" t="n">
        <v>0.323201</v>
      </c>
      <c r="D2432" s="16" t="n">
        <f aca="false">LOGINV(B2432,$B$7,$C$7)</f>
        <v>27.1060393079853</v>
      </c>
      <c r="E2432" s="16" t="n">
        <f aca="false">LOGINV(C2432,$B$8,$C$8)</f>
        <v>81.2146336576605</v>
      </c>
      <c r="F2432" s="16" t="n">
        <f aca="false">$B$5/100*E2432*2_Girdiler!$B$14*2_Girdiler!$B$15*2_Girdiler!$B$16</f>
        <v>2.04336018282674</v>
      </c>
      <c r="G2432" s="16" t="n">
        <f aca="false">MIN(MATCH(F2432,2_Girdiler!$B$20:$I$20,1),7)</f>
        <v>1</v>
      </c>
      <c r="H2432" s="16" t="n">
        <f aca="false">IF(F2432&gt;=40,2_Girdiler!$I$21+(F2432-40)*(2_Girdiler!$I$21-2_Girdiler!$H$21)/(2_Girdiler!$I$20-2_Girdiler!$H$20),INDEX(2_Girdiler!$B$21:$I$21,G2432)+(F2432-INDEX(2_Girdiler!$B$20:$I$20,G2432))*(INDEX(2_Girdiler!$B$21:$I$21,G2432+1)-INDEX(2_Girdiler!$B$21:$I$21,G2432))/(INDEX(2_Girdiler!$B$20:$I$20,G2432+1)-INDEX(2_Girdiler!$B$20:$I$20,G2432)))</f>
        <v>4.49539240221882</v>
      </c>
      <c r="I2432" s="16" t="n">
        <f aca="false">H2432/2_Girdiler!$B$17</f>
        <v>1.80103862268382</v>
      </c>
      <c r="J2432" s="16" t="n">
        <f aca="false">D2432+I2432</f>
        <v>28.9070779306691</v>
      </c>
    </row>
    <row r="2433" customFormat="false" ht="15" hidden="false" customHeight="false" outlineLevel="0" collapsed="false">
      <c r="A2433" s="0" t="n">
        <v>2421</v>
      </c>
      <c r="B2433" s="7" t="n">
        <v>0.024215</v>
      </c>
      <c r="C2433" s="7" t="n">
        <v>0.886491</v>
      </c>
      <c r="D2433" s="16" t="n">
        <f aca="false">LOGINV(B2433,$B$7,$C$7)</f>
        <v>4.50743772593932</v>
      </c>
      <c r="E2433" s="16" t="n">
        <f aca="false">LOGINV(C2433,$B$8,$C$8)</f>
        <v>238.183687788182</v>
      </c>
      <c r="F2433" s="16" t="n">
        <f aca="false">$B$5/100*E2433*2_Girdiler!$B$14*2_Girdiler!$B$15*2_Girdiler!$B$16</f>
        <v>5.99270158475066</v>
      </c>
      <c r="G2433" s="16" t="n">
        <f aca="false">MIN(MATCH(F2433,2_Girdiler!$B$20:$I$20,1),7)</f>
        <v>2</v>
      </c>
      <c r="H2433" s="16" t="n">
        <f aca="false">IF(F2433&gt;=40,2_Girdiler!$I$21+(F2433-40)*(2_Girdiler!$I$21-2_Girdiler!$H$21)/(2_Girdiler!$I$20-2_Girdiler!$H$20),INDEX(2_Girdiler!$B$21:$I$21,G2433)+(F2433-INDEX(2_Girdiler!$B$20:$I$20,G2433))*(INDEX(2_Girdiler!$B$21:$I$21,G2433+1)-INDEX(2_Girdiler!$B$21:$I$21,G2433))/(INDEX(2_Girdiler!$B$20:$I$20,G2433+1)-INDEX(2_Girdiler!$B$20:$I$20,G2433)))</f>
        <v>12.5883225356011</v>
      </c>
      <c r="I2433" s="16" t="n">
        <f aca="false">H2433/2_Girdiler!$B$17</f>
        <v>5.04339845176324</v>
      </c>
      <c r="J2433" s="16" t="n">
        <f aca="false">D2433+I2433</f>
        <v>9.55083617770256</v>
      </c>
    </row>
    <row r="2434" customFormat="false" ht="15" hidden="false" customHeight="false" outlineLevel="0" collapsed="false">
      <c r="A2434" s="0" t="n">
        <v>2422</v>
      </c>
      <c r="B2434" s="7" t="n">
        <v>0.970334</v>
      </c>
      <c r="C2434" s="7" t="n">
        <v>0.735393</v>
      </c>
      <c r="D2434" s="16" t="n">
        <f aca="false">LOGINV(B2434,$B$7,$C$7)</f>
        <v>38.7411834749161</v>
      </c>
      <c r="E2434" s="16" t="n">
        <f aca="false">LOGINV(C2434,$B$8,$C$8)</f>
        <v>163.920531410898</v>
      </c>
      <c r="F2434" s="16" t="n">
        <f aca="false">$B$5/100*E2434*2_Girdiler!$B$14*2_Girdiler!$B$15*2_Girdiler!$B$16</f>
        <v>4.1242405702982</v>
      </c>
      <c r="G2434" s="16" t="n">
        <f aca="false">MIN(MATCH(F2434,2_Girdiler!$B$20:$I$20,1),7)</f>
        <v>1</v>
      </c>
      <c r="H2434" s="16" t="n">
        <f aca="false">IF(F2434&gt;=40,2_Girdiler!$I$21+(F2434-40)*(2_Girdiler!$I$21-2_Girdiler!$H$21)/(2_Girdiler!$I$20-2_Girdiler!$H$20),INDEX(2_Girdiler!$B$21:$I$21,G2434)+(F2434-INDEX(2_Girdiler!$B$20:$I$20,G2434))*(INDEX(2_Girdiler!$B$21:$I$21,G2434+1)-INDEX(2_Girdiler!$B$21:$I$21,G2434))/(INDEX(2_Girdiler!$B$20:$I$20,G2434+1)-INDEX(2_Girdiler!$B$20:$I$20,G2434)))</f>
        <v>9.07332925465603</v>
      </c>
      <c r="I2434" s="16" t="n">
        <f aca="false">H2434/2_Girdiler!$B$17</f>
        <v>3.63514793856411</v>
      </c>
      <c r="J2434" s="16" t="n">
        <f aca="false">D2434+I2434</f>
        <v>42.3763314134802</v>
      </c>
    </row>
    <row r="2435" customFormat="false" ht="15" hidden="false" customHeight="false" outlineLevel="0" collapsed="false">
      <c r="A2435" s="0" t="n">
        <v>2423</v>
      </c>
      <c r="B2435" s="7" t="n">
        <v>0.1245</v>
      </c>
      <c r="C2435" s="7" t="n">
        <v>0.597919</v>
      </c>
      <c r="D2435" s="16" t="n">
        <f aca="false">LOGINV(B2435,$B$7,$C$7)</f>
        <v>7.12236251171396</v>
      </c>
      <c r="E2435" s="16" t="n">
        <f aca="false">LOGINV(C2435,$B$8,$C$8)</f>
        <v>128.161355572358</v>
      </c>
      <c r="F2435" s="16" t="n">
        <f aca="false">$B$5/100*E2435*2_Girdiler!$B$14*2_Girdiler!$B$15*2_Girdiler!$B$16</f>
        <v>3.22453970620052</v>
      </c>
      <c r="G2435" s="16" t="n">
        <f aca="false">MIN(MATCH(F2435,2_Girdiler!$B$20:$I$20,1),7)</f>
        <v>1</v>
      </c>
      <c r="H2435" s="16" t="n">
        <f aca="false">IF(F2435&gt;=40,2_Girdiler!$I$21+(F2435-40)*(2_Girdiler!$I$21-2_Girdiler!$H$21)/(2_Girdiler!$I$20-2_Girdiler!$H$20),INDEX(2_Girdiler!$B$21:$I$21,G2435)+(F2435-INDEX(2_Girdiler!$B$20:$I$20,G2435))*(INDEX(2_Girdiler!$B$21:$I$21,G2435+1)-INDEX(2_Girdiler!$B$21:$I$21,G2435))/(INDEX(2_Girdiler!$B$20:$I$20,G2435+1)-INDEX(2_Girdiler!$B$20:$I$20,G2435)))</f>
        <v>7.09398735364114</v>
      </c>
      <c r="I2435" s="16" t="n">
        <f aca="false">H2435/2_Girdiler!$B$17</f>
        <v>2.84214236924725</v>
      </c>
      <c r="J2435" s="16" t="n">
        <f aca="false">D2435+I2435</f>
        <v>9.96450488096121</v>
      </c>
    </row>
    <row r="2436" customFormat="false" ht="15" hidden="false" customHeight="false" outlineLevel="0" collapsed="false">
      <c r="A2436" s="0" t="n">
        <v>2424</v>
      </c>
      <c r="B2436" s="7" t="n">
        <v>0.896597</v>
      </c>
      <c r="C2436" s="7" t="n">
        <v>0.778885</v>
      </c>
      <c r="D2436" s="16" t="n">
        <f aca="false">LOGINV(B2436,$B$7,$C$7)</f>
        <v>27.3703425499323</v>
      </c>
      <c r="E2436" s="16" t="n">
        <f aca="false">LOGINV(C2436,$B$8,$C$8)</f>
        <v>179.334459838226</v>
      </c>
      <c r="F2436" s="16" t="n">
        <f aca="false">$B$5/100*E2436*2_Girdiler!$B$14*2_Girdiler!$B$15*2_Girdiler!$B$16</f>
        <v>4.51205500952975</v>
      </c>
      <c r="G2436" s="16" t="n">
        <f aca="false">MIN(MATCH(F2436,2_Girdiler!$B$20:$I$20,1),7)</f>
        <v>1</v>
      </c>
      <c r="H2436" s="16" t="n">
        <f aca="false">IF(F2436&gt;=40,2_Girdiler!$I$21+(F2436-40)*(2_Girdiler!$I$21-2_Girdiler!$H$21)/(2_Girdiler!$I$20-2_Girdiler!$H$20),INDEX(2_Girdiler!$B$21:$I$21,G2436)+(F2436-INDEX(2_Girdiler!$B$20:$I$20,G2436))*(INDEX(2_Girdiler!$B$21:$I$21,G2436+1)-INDEX(2_Girdiler!$B$21:$I$21,G2436))/(INDEX(2_Girdiler!$B$20:$I$20,G2436+1)-INDEX(2_Girdiler!$B$20:$I$20,G2436)))</f>
        <v>9.92652102096546</v>
      </c>
      <c r="I2436" s="16" t="n">
        <f aca="false">H2436/2_Girdiler!$B$17</f>
        <v>3.9769715628868</v>
      </c>
      <c r="J2436" s="16" t="n">
        <f aca="false">D2436+I2436</f>
        <v>31.3473141128191</v>
      </c>
    </row>
    <row r="2437" customFormat="false" ht="15" hidden="false" customHeight="false" outlineLevel="0" collapsed="false">
      <c r="A2437" s="0" t="n">
        <v>2425</v>
      </c>
      <c r="B2437" s="7" t="n">
        <v>0.865069</v>
      </c>
      <c r="C2437" s="7" t="n">
        <v>0.379996</v>
      </c>
      <c r="D2437" s="16" t="n">
        <f aca="false">LOGINV(B2437,$B$7,$C$7)</f>
        <v>25.0487578868557</v>
      </c>
      <c r="E2437" s="16" t="n">
        <f aca="false">LOGINV(C2437,$B$8,$C$8)</f>
        <v>89.6608716318069</v>
      </c>
      <c r="F2437" s="16" t="n">
        <f aca="false">$B$5/100*E2437*2_Girdiler!$B$14*2_Girdiler!$B$15*2_Girdiler!$B$16</f>
        <v>2.25586753025626</v>
      </c>
      <c r="G2437" s="16" t="n">
        <f aca="false">MIN(MATCH(F2437,2_Girdiler!$B$20:$I$20,1),7)</f>
        <v>1</v>
      </c>
      <c r="H2437" s="16" t="n">
        <f aca="false">IF(F2437&gt;=40,2_Girdiler!$I$21+(F2437-40)*(2_Girdiler!$I$21-2_Girdiler!$H$21)/(2_Girdiler!$I$20-2_Girdiler!$H$20),INDEX(2_Girdiler!$B$21:$I$21,G2437)+(F2437-INDEX(2_Girdiler!$B$20:$I$20,G2437))*(INDEX(2_Girdiler!$B$21:$I$21,G2437+1)-INDEX(2_Girdiler!$B$21:$I$21,G2437))/(INDEX(2_Girdiler!$B$20:$I$20,G2437+1)-INDEX(2_Girdiler!$B$20:$I$20,G2437)))</f>
        <v>4.96290856656378</v>
      </c>
      <c r="I2437" s="16" t="n">
        <f aca="false">H2437/2_Girdiler!$B$17</f>
        <v>1.98834477827074</v>
      </c>
      <c r="J2437" s="16" t="n">
        <f aca="false">D2437+I2437</f>
        <v>27.0371026651264</v>
      </c>
    </row>
    <row r="2438" customFormat="false" ht="15" hidden="false" customHeight="false" outlineLevel="0" collapsed="false">
      <c r="A2438" s="0" t="n">
        <v>2426</v>
      </c>
      <c r="B2438" s="7" t="n">
        <v>0.992108</v>
      </c>
      <c r="C2438" s="7" t="n">
        <v>0.111874</v>
      </c>
      <c r="D2438" s="16" t="n">
        <f aca="false">LOGINV(B2438,$B$7,$C$7)</f>
        <v>52.002528019641</v>
      </c>
      <c r="E2438" s="16" t="n">
        <f aca="false">LOGINV(C2438,$B$8,$C$8)</f>
        <v>49.7942486678841</v>
      </c>
      <c r="F2438" s="16" t="n">
        <f aca="false">$B$5/100*E2438*2_Girdiler!$B$14*2_Girdiler!$B$15*2_Girdiler!$B$16</f>
        <v>1.25282329648396</v>
      </c>
      <c r="G2438" s="16" t="n">
        <f aca="false">MIN(MATCH(F2438,2_Girdiler!$B$20:$I$20,1),7)</f>
        <v>1</v>
      </c>
      <c r="H2438" s="16" t="n">
        <f aca="false">IF(F2438&gt;=40,2_Girdiler!$I$21+(F2438-40)*(2_Girdiler!$I$21-2_Girdiler!$H$21)/(2_Girdiler!$I$20-2_Girdiler!$H$20),INDEX(2_Girdiler!$B$21:$I$21,G2438)+(F2438-INDEX(2_Girdiler!$B$20:$I$20,G2438))*(INDEX(2_Girdiler!$B$21:$I$21,G2438+1)-INDEX(2_Girdiler!$B$21:$I$21,G2438))/(INDEX(2_Girdiler!$B$20:$I$20,G2438+1)-INDEX(2_Girdiler!$B$20:$I$20,G2438)))</f>
        <v>2.75621125226472</v>
      </c>
      <c r="I2438" s="16" t="n">
        <f aca="false">H2438/2_Girdiler!$B$17</f>
        <v>1.10425130299067</v>
      </c>
      <c r="J2438" s="16" t="n">
        <f aca="false">D2438+I2438</f>
        <v>53.1067793226317</v>
      </c>
    </row>
    <row r="2439" customFormat="false" ht="15" hidden="false" customHeight="false" outlineLevel="0" collapsed="false">
      <c r="A2439" s="0" t="n">
        <v>2427</v>
      </c>
      <c r="B2439" s="7" t="n">
        <v>0.511211</v>
      </c>
      <c r="C2439" s="7" t="n">
        <v>0.914284</v>
      </c>
      <c r="D2439" s="16" t="n">
        <f aca="false">LOGINV(B2439,$B$7,$C$7)</f>
        <v>13.7558750731286</v>
      </c>
      <c r="E2439" s="16" t="n">
        <f aca="false">LOGINV(C2439,$B$8,$C$8)</f>
        <v>264.02025390316</v>
      </c>
      <c r="F2439" s="16" t="n">
        <f aca="false">$B$5/100*E2439*2_Girdiler!$B$14*2_Girdiler!$B$15*2_Girdiler!$B$16</f>
        <v>6.64274958820352</v>
      </c>
      <c r="G2439" s="16" t="n">
        <f aca="false">MIN(MATCH(F2439,2_Girdiler!$B$20:$I$20,1),7)</f>
        <v>2</v>
      </c>
      <c r="H2439" s="16" t="n">
        <f aca="false">IF(F2439&gt;=40,2_Girdiler!$I$21+(F2439-40)*(2_Girdiler!$I$21-2_Girdiler!$H$21)/(2_Girdiler!$I$20-2_Girdiler!$H$20),INDEX(2_Girdiler!$B$21:$I$21,G2439)+(F2439-INDEX(2_Girdiler!$B$20:$I$20,G2439))*(INDEX(2_Girdiler!$B$21:$I$21,G2439+1)-INDEX(2_Girdiler!$B$21:$I$21,G2439))/(INDEX(2_Girdiler!$B$20:$I$20,G2439+1)-INDEX(2_Girdiler!$B$20:$I$20,G2439)))</f>
        <v>13.6283993411256</v>
      </c>
      <c r="I2439" s="16" t="n">
        <f aca="false">H2439/2_Girdiler!$B$17</f>
        <v>5.46009588987405</v>
      </c>
      <c r="J2439" s="16" t="n">
        <f aca="false">D2439+I2439</f>
        <v>19.2159709630027</v>
      </c>
    </row>
    <row r="2440" customFormat="false" ht="15" hidden="false" customHeight="false" outlineLevel="0" collapsed="false">
      <c r="A2440" s="0" t="n">
        <v>2428</v>
      </c>
      <c r="B2440" s="7" t="n">
        <v>0.822053</v>
      </c>
      <c r="C2440" s="7" t="n">
        <v>0.499819</v>
      </c>
      <c r="D2440" s="16" t="n">
        <f aca="false">LOGINV(B2440,$B$7,$C$7)</f>
        <v>22.6554693758593</v>
      </c>
      <c r="E2440" s="16" t="n">
        <f aca="false">LOGINV(C2440,$B$8,$C$8)</f>
        <v>109.173266583208</v>
      </c>
      <c r="F2440" s="16" t="n">
        <f aca="false">$B$5/100*E2440*2_Girdiler!$B$14*2_Girdiler!$B$15*2_Girdiler!$B$16</f>
        <v>2.7467993872335</v>
      </c>
      <c r="G2440" s="16" t="n">
        <f aca="false">MIN(MATCH(F2440,2_Girdiler!$B$20:$I$20,1),7)</f>
        <v>1</v>
      </c>
      <c r="H2440" s="16" t="n">
        <f aca="false">IF(F2440&gt;=40,2_Girdiler!$I$21+(F2440-40)*(2_Girdiler!$I$21-2_Girdiler!$H$21)/(2_Girdiler!$I$20-2_Girdiler!$H$20),INDEX(2_Girdiler!$B$21:$I$21,G2440)+(F2440-INDEX(2_Girdiler!$B$20:$I$20,G2440))*(INDEX(2_Girdiler!$B$21:$I$21,G2440+1)-INDEX(2_Girdiler!$B$21:$I$21,G2440))/(INDEX(2_Girdiler!$B$20:$I$20,G2440+1)-INDEX(2_Girdiler!$B$20:$I$20,G2440)))</f>
        <v>6.04295865191371</v>
      </c>
      <c r="I2440" s="16" t="n">
        <f aca="false">H2440/2_Girdiler!$B$17</f>
        <v>2.42105715220902</v>
      </c>
      <c r="J2440" s="16" t="n">
        <f aca="false">D2440+I2440</f>
        <v>25.0765265280683</v>
      </c>
    </row>
    <row r="2441" customFormat="false" ht="15" hidden="false" customHeight="false" outlineLevel="0" collapsed="false">
      <c r="A2441" s="0" t="n">
        <v>2429</v>
      </c>
      <c r="B2441" s="7" t="n">
        <v>0.533106</v>
      </c>
      <c r="C2441" s="7" t="n">
        <v>0.563231</v>
      </c>
      <c r="D2441" s="16" t="n">
        <f aca="false">LOGINV(B2441,$B$7,$C$7)</f>
        <v>14.1839173520533</v>
      </c>
      <c r="E2441" s="16" t="n">
        <f aca="false">LOGINV(C2441,$B$8,$C$8)</f>
        <v>121.021813882419</v>
      </c>
      <c r="F2441" s="16" t="n">
        <f aca="false">$B$5/100*E2441*2_Girdiler!$B$14*2_Girdiler!$B$15*2_Girdiler!$B$16</f>
        <v>3.04490883728166</v>
      </c>
      <c r="G2441" s="16" t="n">
        <f aca="false">MIN(MATCH(F2441,2_Girdiler!$B$20:$I$20,1),7)</f>
        <v>1</v>
      </c>
      <c r="H2441" s="16" t="n">
        <f aca="false">IF(F2441&gt;=40,2_Girdiler!$I$21+(F2441-40)*(2_Girdiler!$I$21-2_Girdiler!$H$21)/(2_Girdiler!$I$20-2_Girdiler!$H$20),INDEX(2_Girdiler!$B$21:$I$21,G2441)+(F2441-INDEX(2_Girdiler!$B$20:$I$20,G2441))*(INDEX(2_Girdiler!$B$21:$I$21,G2441+1)-INDEX(2_Girdiler!$B$21:$I$21,G2441))/(INDEX(2_Girdiler!$B$20:$I$20,G2441+1)-INDEX(2_Girdiler!$B$20:$I$20,G2441)))</f>
        <v>6.69879944201965</v>
      </c>
      <c r="I2441" s="16" t="n">
        <f aca="false">H2441/2_Girdiler!$B$17</f>
        <v>2.68381387901428</v>
      </c>
      <c r="J2441" s="16" t="n">
        <f aca="false">D2441+I2441</f>
        <v>16.8677312310676</v>
      </c>
    </row>
    <row r="2442" customFormat="false" ht="15" hidden="false" customHeight="false" outlineLevel="0" collapsed="false">
      <c r="A2442" s="0" t="n">
        <v>2430</v>
      </c>
      <c r="B2442" s="7" t="n">
        <v>0.602701</v>
      </c>
      <c r="C2442" s="7" t="n">
        <v>0.076263</v>
      </c>
      <c r="D2442" s="16" t="n">
        <f aca="false">LOGINV(B2442,$B$7,$C$7)</f>
        <v>15.6569680418963</v>
      </c>
      <c r="E2442" s="16" t="n">
        <f aca="false">LOGINV(C2442,$B$8,$C$8)</f>
        <v>43.368539927646</v>
      </c>
      <c r="F2442" s="16" t="n">
        <f aca="false">$B$5/100*E2442*2_Girdiler!$B$14*2_Girdiler!$B$15*2_Girdiler!$B$16</f>
        <v>1.09115246457957</v>
      </c>
      <c r="G2442" s="16" t="n">
        <f aca="false">MIN(MATCH(F2442,2_Girdiler!$B$20:$I$20,1),7)</f>
        <v>1</v>
      </c>
      <c r="H2442" s="16" t="n">
        <f aca="false">IF(F2442&gt;=40,2_Girdiler!$I$21+(F2442-40)*(2_Girdiler!$I$21-2_Girdiler!$H$21)/(2_Girdiler!$I$20-2_Girdiler!$H$20),INDEX(2_Girdiler!$B$21:$I$21,G2442)+(F2442-INDEX(2_Girdiler!$B$20:$I$20,G2442))*(INDEX(2_Girdiler!$B$21:$I$21,G2442+1)-INDEX(2_Girdiler!$B$21:$I$21,G2442))/(INDEX(2_Girdiler!$B$20:$I$20,G2442+1)-INDEX(2_Girdiler!$B$20:$I$20,G2442)))</f>
        <v>2.40053542207506</v>
      </c>
      <c r="I2442" s="16" t="n">
        <f aca="false">H2442/2_Girdiler!$B$17</f>
        <v>0.961752973587766</v>
      </c>
      <c r="J2442" s="16" t="n">
        <f aca="false">D2442+I2442</f>
        <v>16.618721015484</v>
      </c>
    </row>
    <row r="2443" customFormat="false" ht="15" hidden="false" customHeight="false" outlineLevel="0" collapsed="false">
      <c r="A2443" s="0" t="n">
        <v>2431</v>
      </c>
      <c r="B2443" s="7" t="n">
        <v>0.589901</v>
      </c>
      <c r="C2443" s="7" t="n">
        <v>0.675634</v>
      </c>
      <c r="D2443" s="16" t="n">
        <f aca="false">LOGINV(B2443,$B$7,$C$7)</f>
        <v>15.3711384455521</v>
      </c>
      <c r="E2443" s="16" t="n">
        <f aca="false">LOGINV(C2443,$B$8,$C$8)</f>
        <v>146.535847793683</v>
      </c>
      <c r="F2443" s="16" t="n">
        <f aca="false">$B$5/100*E2443*2_Girdiler!$B$14*2_Girdiler!$B$15*2_Girdiler!$B$16</f>
        <v>3.68684193048907</v>
      </c>
      <c r="G2443" s="16" t="n">
        <f aca="false">MIN(MATCH(F2443,2_Girdiler!$B$20:$I$20,1),7)</f>
        <v>1</v>
      </c>
      <c r="H2443" s="16" t="n">
        <f aca="false">IF(F2443&gt;=40,2_Girdiler!$I$21+(F2443-40)*(2_Girdiler!$I$21-2_Girdiler!$H$21)/(2_Girdiler!$I$20-2_Girdiler!$H$20),INDEX(2_Girdiler!$B$21:$I$21,G2443)+(F2443-INDEX(2_Girdiler!$B$20:$I$20,G2443))*(INDEX(2_Girdiler!$B$21:$I$21,G2443+1)-INDEX(2_Girdiler!$B$21:$I$21,G2443))/(INDEX(2_Girdiler!$B$20:$I$20,G2443+1)-INDEX(2_Girdiler!$B$20:$I$20,G2443)))</f>
        <v>8.11105224707596</v>
      </c>
      <c r="I2443" s="16" t="n">
        <f aca="false">H2443/2_Girdiler!$B$17</f>
        <v>3.24962029129646</v>
      </c>
      <c r="J2443" s="16" t="n">
        <f aca="false">D2443+I2443</f>
        <v>18.6207587368485</v>
      </c>
    </row>
    <row r="2444" customFormat="false" ht="15" hidden="false" customHeight="false" outlineLevel="0" collapsed="false">
      <c r="A2444" s="0" t="n">
        <v>2432</v>
      </c>
      <c r="B2444" s="7" t="n">
        <v>0.73856</v>
      </c>
      <c r="C2444" s="7" t="n">
        <v>0.201148</v>
      </c>
      <c r="D2444" s="16" t="n">
        <f aca="false">LOGINV(B2444,$B$7,$C$7)</f>
        <v>19.3352470809412</v>
      </c>
      <c r="E2444" s="16" t="n">
        <f aca="false">LOGINV(C2444,$B$8,$C$8)</f>
        <v>63.599458323346</v>
      </c>
      <c r="F2444" s="16" t="n">
        <f aca="false">$B$5/100*E2444*2_Girdiler!$B$14*2_Girdiler!$B$15*2_Girdiler!$B$16</f>
        <v>1.60016237141539</v>
      </c>
      <c r="G2444" s="16" t="n">
        <f aca="false">MIN(MATCH(F2444,2_Girdiler!$B$20:$I$20,1),7)</f>
        <v>1</v>
      </c>
      <c r="H2444" s="16" t="n">
        <f aca="false">IF(F2444&gt;=40,2_Girdiler!$I$21+(F2444-40)*(2_Girdiler!$I$21-2_Girdiler!$H$21)/(2_Girdiler!$I$20-2_Girdiler!$H$20),INDEX(2_Girdiler!$B$21:$I$21,G2444)+(F2444-INDEX(2_Girdiler!$B$20:$I$20,G2444))*(INDEX(2_Girdiler!$B$21:$I$21,G2444+1)-INDEX(2_Girdiler!$B$21:$I$21,G2444))/(INDEX(2_Girdiler!$B$20:$I$20,G2444+1)-INDEX(2_Girdiler!$B$20:$I$20,G2444)))</f>
        <v>3.52035721711385</v>
      </c>
      <c r="I2444" s="16" t="n">
        <f aca="false">H2444/2_Girdiler!$B$17</f>
        <v>1.41039952608728</v>
      </c>
      <c r="J2444" s="16" t="n">
        <f aca="false">D2444+I2444</f>
        <v>20.7456466070284</v>
      </c>
    </row>
    <row r="2445" customFormat="false" ht="15" hidden="false" customHeight="false" outlineLevel="0" collapsed="false">
      <c r="A2445" s="0" t="n">
        <v>2433</v>
      </c>
      <c r="B2445" s="7" t="n">
        <v>0.447692</v>
      </c>
      <c r="C2445" s="7" t="n">
        <v>0.491171</v>
      </c>
      <c r="D2445" s="16" t="n">
        <f aca="false">LOGINV(B2445,$B$7,$C$7)</f>
        <v>12.5849904411855</v>
      </c>
      <c r="E2445" s="16" t="n">
        <f aca="false">LOGINV(C2445,$B$8,$C$8)</f>
        <v>107.656149267471</v>
      </c>
      <c r="F2445" s="16" t="n">
        <f aca="false">$B$5/100*E2445*2_Girdiler!$B$14*2_Girdiler!$B$15*2_Girdiler!$B$16</f>
        <v>2.70862871556957</v>
      </c>
      <c r="G2445" s="16" t="n">
        <f aca="false">MIN(MATCH(F2445,2_Girdiler!$B$20:$I$20,1),7)</f>
        <v>1</v>
      </c>
      <c r="H2445" s="16" t="n">
        <f aca="false">IF(F2445&gt;=40,2_Girdiler!$I$21+(F2445-40)*(2_Girdiler!$I$21-2_Girdiler!$H$21)/(2_Girdiler!$I$20-2_Girdiler!$H$20),INDEX(2_Girdiler!$B$21:$I$21,G2445)+(F2445-INDEX(2_Girdiler!$B$20:$I$20,G2445))*(INDEX(2_Girdiler!$B$21:$I$21,G2445+1)-INDEX(2_Girdiler!$B$21:$I$21,G2445))/(INDEX(2_Girdiler!$B$20:$I$20,G2445+1)-INDEX(2_Girdiler!$B$20:$I$20,G2445)))</f>
        <v>5.95898317425306</v>
      </c>
      <c r="I2445" s="16" t="n">
        <f aca="false">H2445/2_Girdiler!$B$17</f>
        <v>2.38741313071036</v>
      </c>
      <c r="J2445" s="16" t="n">
        <f aca="false">D2445+I2445</f>
        <v>14.9724035718959</v>
      </c>
    </row>
    <row r="2446" customFormat="false" ht="15" hidden="false" customHeight="false" outlineLevel="0" collapsed="false">
      <c r="A2446" s="0" t="n">
        <v>2434</v>
      </c>
      <c r="B2446" s="7" t="n">
        <v>0.708189</v>
      </c>
      <c r="C2446" s="7" t="n">
        <v>0.348068</v>
      </c>
      <c r="D2446" s="16" t="n">
        <f aca="false">LOGINV(B2446,$B$7,$C$7)</f>
        <v>18.3808975212479</v>
      </c>
      <c r="E2446" s="16" t="n">
        <f aca="false">LOGINV(C2446,$B$8,$C$8)</f>
        <v>84.871165048218</v>
      </c>
      <c r="F2446" s="16" t="n">
        <f aca="false">$B$5/100*E2446*2_Girdiler!$B$14*2_Girdiler!$B$15*2_Girdiler!$B$16</f>
        <v>2.13535851261316</v>
      </c>
      <c r="G2446" s="16" t="n">
        <f aca="false">MIN(MATCH(F2446,2_Girdiler!$B$20:$I$20,1),7)</f>
        <v>1</v>
      </c>
      <c r="H2446" s="16" t="n">
        <f aca="false">IF(F2446&gt;=40,2_Girdiler!$I$21+(F2446-40)*(2_Girdiler!$I$21-2_Girdiler!$H$21)/(2_Girdiler!$I$20-2_Girdiler!$H$20),INDEX(2_Girdiler!$B$21:$I$21,G2446)+(F2446-INDEX(2_Girdiler!$B$20:$I$20,G2446))*(INDEX(2_Girdiler!$B$21:$I$21,G2446+1)-INDEX(2_Girdiler!$B$21:$I$21,G2446))/(INDEX(2_Girdiler!$B$20:$I$20,G2446+1)-INDEX(2_Girdiler!$B$20:$I$20,G2446)))</f>
        <v>4.69778872774896</v>
      </c>
      <c r="I2446" s="16" t="n">
        <f aca="false">H2446/2_Girdiler!$B$17</f>
        <v>1.88212689413019</v>
      </c>
      <c r="J2446" s="16" t="n">
        <f aca="false">D2446+I2446</f>
        <v>20.2630244153781</v>
      </c>
    </row>
    <row r="2447" customFormat="false" ht="15" hidden="false" customHeight="false" outlineLevel="0" collapsed="false">
      <c r="A2447" s="0" t="n">
        <v>2435</v>
      </c>
      <c r="B2447" s="7" t="n">
        <v>0.881675</v>
      </c>
      <c r="C2447" s="7" t="n">
        <v>0.53813</v>
      </c>
      <c r="D2447" s="16" t="n">
        <f aca="false">LOGINV(B2447,$B$7,$C$7)</f>
        <v>26.1913207009148</v>
      </c>
      <c r="E2447" s="16" t="n">
        <f aca="false">LOGINV(C2447,$B$8,$C$8)</f>
        <v>116.165830778241</v>
      </c>
      <c r="F2447" s="16" t="n">
        <f aca="false">$B$5/100*E2447*2_Girdiler!$B$14*2_Girdiler!$B$15*2_Girdiler!$B$16</f>
        <v>2.92273230238054</v>
      </c>
      <c r="G2447" s="16" t="n">
        <f aca="false">MIN(MATCH(F2447,2_Girdiler!$B$20:$I$20,1),7)</f>
        <v>1</v>
      </c>
      <c r="H2447" s="16" t="n">
        <f aca="false">IF(F2447&gt;=40,2_Girdiler!$I$21+(F2447-40)*(2_Girdiler!$I$21-2_Girdiler!$H$21)/(2_Girdiler!$I$20-2_Girdiler!$H$20),INDEX(2_Girdiler!$B$21:$I$21,G2447)+(F2447-INDEX(2_Girdiler!$B$20:$I$20,G2447))*(INDEX(2_Girdiler!$B$21:$I$21,G2447+1)-INDEX(2_Girdiler!$B$21:$I$21,G2447))/(INDEX(2_Girdiler!$B$20:$I$20,G2447+1)-INDEX(2_Girdiler!$B$20:$I$20,G2447)))</f>
        <v>6.43001106523719</v>
      </c>
      <c r="I2447" s="16" t="n">
        <f aca="false">H2447/2_Girdiler!$B$17</f>
        <v>2.57612622805977</v>
      </c>
      <c r="J2447" s="16" t="n">
        <f aca="false">D2447+I2447</f>
        <v>28.7674469289746</v>
      </c>
    </row>
    <row r="2448" customFormat="false" ht="15" hidden="false" customHeight="false" outlineLevel="0" collapsed="false">
      <c r="A2448" s="0" t="n">
        <v>2436</v>
      </c>
      <c r="B2448" s="7" t="n">
        <v>0.531569</v>
      </c>
      <c r="C2448" s="7" t="n">
        <v>0.029951</v>
      </c>
      <c r="D2448" s="16" t="n">
        <f aca="false">LOGINV(B2448,$B$7,$C$7)</f>
        <v>14.1533899857589</v>
      </c>
      <c r="E2448" s="16" t="n">
        <f aca="false">LOGINV(C2448,$B$8,$C$8)</f>
        <v>32.417930325224</v>
      </c>
      <c r="F2448" s="16" t="n">
        <f aca="false">$B$5/100*E2448*2_Girdiler!$B$14*2_Girdiler!$B$15*2_Girdiler!$B$16</f>
        <v>0.815635126982636</v>
      </c>
      <c r="G2448" s="16" t="n">
        <f aca="false">MIN(MATCH(F2448,2_Girdiler!$B$20:$I$20,1),7)</f>
        <v>1</v>
      </c>
      <c r="H2448" s="16" t="n">
        <f aca="false">IF(F2448&gt;=40,2_Girdiler!$I$21+(F2448-40)*(2_Girdiler!$I$21-2_Girdiler!$H$21)/(2_Girdiler!$I$20-2_Girdiler!$H$20),INDEX(2_Girdiler!$B$21:$I$21,G2448)+(F2448-INDEX(2_Girdiler!$B$20:$I$20,G2448))*(INDEX(2_Girdiler!$B$21:$I$21,G2448+1)-INDEX(2_Girdiler!$B$21:$I$21,G2448))/(INDEX(2_Girdiler!$B$20:$I$20,G2448+1)-INDEX(2_Girdiler!$B$20:$I$20,G2448)))</f>
        <v>1.7943972793618</v>
      </c>
      <c r="I2448" s="16" t="n">
        <f aca="false">H2448/2_Girdiler!$B$17</f>
        <v>0.718909166410977</v>
      </c>
      <c r="J2448" s="16" t="n">
        <f aca="false">D2448+I2448</f>
        <v>14.8722991521699</v>
      </c>
    </row>
    <row r="2449" customFormat="false" ht="15" hidden="false" customHeight="false" outlineLevel="0" collapsed="false">
      <c r="A2449" s="0" t="n">
        <v>2437</v>
      </c>
      <c r="B2449" s="7" t="n">
        <v>0.819004</v>
      </c>
      <c r="C2449" s="7" t="n">
        <v>0.424628</v>
      </c>
      <c r="D2449" s="16" t="n">
        <f aca="false">LOGINV(B2449,$B$7,$C$7)</f>
        <v>22.508936795434</v>
      </c>
      <c r="E2449" s="16" t="n">
        <f aca="false">LOGINV(C2449,$B$8,$C$8)</f>
        <v>96.5962887452221</v>
      </c>
      <c r="F2449" s="16" t="n">
        <f aca="false">$B$5/100*E2449*2_Girdiler!$B$14*2_Girdiler!$B$15*2_Girdiler!$B$16</f>
        <v>2.43036262482979</v>
      </c>
      <c r="G2449" s="16" t="n">
        <f aca="false">MIN(MATCH(F2449,2_Girdiler!$B$20:$I$20,1),7)</f>
        <v>1</v>
      </c>
      <c r="H2449" s="16" t="n">
        <f aca="false">IF(F2449&gt;=40,2_Girdiler!$I$21+(F2449-40)*(2_Girdiler!$I$21-2_Girdiler!$H$21)/(2_Girdiler!$I$20-2_Girdiler!$H$20),INDEX(2_Girdiler!$B$21:$I$21,G2449)+(F2449-INDEX(2_Girdiler!$B$20:$I$20,G2449))*(INDEX(2_Girdiler!$B$21:$I$21,G2449+1)-INDEX(2_Girdiler!$B$21:$I$21,G2449))/(INDEX(2_Girdiler!$B$20:$I$20,G2449+1)-INDEX(2_Girdiler!$B$20:$I$20,G2449)))</f>
        <v>5.34679777462553</v>
      </c>
      <c r="I2449" s="16" t="n">
        <f aca="false">H2449/2_Girdiler!$B$17</f>
        <v>2.14214654432113</v>
      </c>
      <c r="J2449" s="16" t="n">
        <f aca="false">D2449+I2449</f>
        <v>24.6510833397551</v>
      </c>
    </row>
    <row r="2450" customFormat="false" ht="15" hidden="false" customHeight="false" outlineLevel="0" collapsed="false">
      <c r="A2450" s="0" t="n">
        <v>2438</v>
      </c>
      <c r="B2450" s="7" t="n">
        <v>0.15549</v>
      </c>
      <c r="C2450" s="7" t="n">
        <v>0.198118</v>
      </c>
      <c r="D2450" s="16" t="n">
        <f aca="false">LOGINV(B2450,$B$7,$C$7)</f>
        <v>7.69876747063498</v>
      </c>
      <c r="E2450" s="16" t="n">
        <f aca="false">LOGINV(C2450,$B$8,$C$8)</f>
        <v>63.1561964225795</v>
      </c>
      <c r="F2450" s="16" t="n">
        <f aca="false">$B$5/100*E2450*2_Girdiler!$B$14*2_Girdiler!$B$15*2_Girdiler!$B$16</f>
        <v>1.5890099019921</v>
      </c>
      <c r="G2450" s="16" t="n">
        <f aca="false">MIN(MATCH(F2450,2_Girdiler!$B$20:$I$20,1),7)</f>
        <v>1</v>
      </c>
      <c r="H2450" s="16" t="n">
        <f aca="false">IF(F2450&gt;=40,2_Girdiler!$I$21+(F2450-40)*(2_Girdiler!$I$21-2_Girdiler!$H$21)/(2_Girdiler!$I$20-2_Girdiler!$H$20),INDEX(2_Girdiler!$B$21:$I$21,G2450)+(F2450-INDEX(2_Girdiler!$B$20:$I$20,G2450))*(INDEX(2_Girdiler!$B$21:$I$21,G2450+1)-INDEX(2_Girdiler!$B$21:$I$21,G2450))/(INDEX(2_Girdiler!$B$20:$I$20,G2450+1)-INDEX(2_Girdiler!$B$20:$I$20,G2450)))</f>
        <v>3.49582178438262</v>
      </c>
      <c r="I2450" s="16" t="n">
        <f aca="false">H2450/2_Girdiler!$B$17</f>
        <v>1.40056962515329</v>
      </c>
      <c r="J2450" s="16" t="n">
        <f aca="false">D2450+I2450</f>
        <v>9.09933709578827</v>
      </c>
    </row>
    <row r="2451" customFormat="false" ht="15" hidden="false" customHeight="false" outlineLevel="0" collapsed="false">
      <c r="A2451" s="0" t="n">
        <v>2439</v>
      </c>
      <c r="B2451" s="7" t="n">
        <v>0.703559</v>
      </c>
      <c r="C2451" s="7" t="n">
        <v>0.555853</v>
      </c>
      <c r="D2451" s="16" t="n">
        <f aca="false">LOGINV(B2451,$B$7,$C$7)</f>
        <v>18.2437378649007</v>
      </c>
      <c r="E2451" s="16" t="n">
        <f aca="false">LOGINV(C2451,$B$8,$C$8)</f>
        <v>119.569536762904</v>
      </c>
      <c r="F2451" s="16" t="n">
        <f aca="false">$B$5/100*E2451*2_Girdiler!$B$14*2_Girdiler!$B$15*2_Girdiler!$B$16</f>
        <v>3.00836954495465</v>
      </c>
      <c r="G2451" s="16" t="n">
        <f aca="false">MIN(MATCH(F2451,2_Girdiler!$B$20:$I$20,1),7)</f>
        <v>1</v>
      </c>
      <c r="H2451" s="16" t="n">
        <f aca="false">IF(F2451&gt;=40,2_Girdiler!$I$21+(F2451-40)*(2_Girdiler!$I$21-2_Girdiler!$H$21)/(2_Girdiler!$I$20-2_Girdiler!$H$20),INDEX(2_Girdiler!$B$21:$I$21,G2451)+(F2451-INDEX(2_Girdiler!$B$20:$I$20,G2451))*(INDEX(2_Girdiler!$B$21:$I$21,G2451+1)-INDEX(2_Girdiler!$B$21:$I$21,G2451))/(INDEX(2_Girdiler!$B$20:$I$20,G2451+1)-INDEX(2_Girdiler!$B$20:$I$20,G2451)))</f>
        <v>6.61841299890024</v>
      </c>
      <c r="I2451" s="16" t="n">
        <f aca="false">H2451/2_Girdiler!$B$17</f>
        <v>2.65160777199529</v>
      </c>
      <c r="J2451" s="16" t="n">
        <f aca="false">D2451+I2451</f>
        <v>20.895345636896</v>
      </c>
    </row>
    <row r="2452" customFormat="false" ht="15" hidden="false" customHeight="false" outlineLevel="0" collapsed="false">
      <c r="A2452" s="0" t="n">
        <v>2440</v>
      </c>
      <c r="B2452" s="7" t="n">
        <v>0.929604</v>
      </c>
      <c r="C2452" s="7" t="n">
        <v>0.222224</v>
      </c>
      <c r="D2452" s="16" t="n">
        <f aca="false">LOGINV(B2452,$B$7,$C$7)</f>
        <v>30.7769344888336</v>
      </c>
      <c r="E2452" s="16" t="n">
        <f aca="false">LOGINV(C2452,$B$8,$C$8)</f>
        <v>66.6605188896735</v>
      </c>
      <c r="F2452" s="16" t="n">
        <f aca="false">$B$5/100*E2452*2_Girdiler!$B$14*2_Girdiler!$B$15*2_Girdiler!$B$16</f>
        <v>1.67717865526418</v>
      </c>
      <c r="G2452" s="16" t="n">
        <f aca="false">MIN(MATCH(F2452,2_Girdiler!$B$20:$I$20,1),7)</f>
        <v>1</v>
      </c>
      <c r="H2452" s="16" t="n">
        <f aca="false">IF(F2452&gt;=40,2_Girdiler!$I$21+(F2452-40)*(2_Girdiler!$I$21-2_Girdiler!$H$21)/(2_Girdiler!$I$20-2_Girdiler!$H$20),INDEX(2_Girdiler!$B$21:$I$21,G2452)+(F2452-INDEX(2_Girdiler!$B$20:$I$20,G2452))*(INDEX(2_Girdiler!$B$21:$I$21,G2452+1)-INDEX(2_Girdiler!$B$21:$I$21,G2452))/(INDEX(2_Girdiler!$B$20:$I$20,G2452+1)-INDEX(2_Girdiler!$B$20:$I$20,G2452)))</f>
        <v>3.68979304158121</v>
      </c>
      <c r="I2452" s="16" t="n">
        <f aca="false">H2452/2_Girdiler!$B$17</f>
        <v>1.47828246858221</v>
      </c>
      <c r="J2452" s="16" t="n">
        <f aca="false">D2452+I2452</f>
        <v>32.2552169574158</v>
      </c>
    </row>
    <row r="2453" customFormat="false" ht="15" hidden="false" customHeight="false" outlineLevel="0" collapsed="false">
      <c r="A2453" s="0" t="n">
        <v>2441</v>
      </c>
      <c r="B2453" s="7" t="n">
        <v>0.890977</v>
      </c>
      <c r="C2453" s="7" t="n">
        <v>0.303078</v>
      </c>
      <c r="D2453" s="16" t="n">
        <f aca="false">LOGINV(B2453,$B$7,$C$7)</f>
        <v>26.9066161036015</v>
      </c>
      <c r="E2453" s="16" t="n">
        <f aca="false">LOGINV(C2453,$B$8,$C$8)</f>
        <v>78.2907763643892</v>
      </c>
      <c r="F2453" s="16" t="n">
        <f aca="false">$B$5/100*E2453*2_Girdiler!$B$14*2_Girdiler!$B$15*2_Girdiler!$B$16</f>
        <v>1.96979593332803</v>
      </c>
      <c r="G2453" s="16" t="n">
        <f aca="false">MIN(MATCH(F2453,2_Girdiler!$B$20:$I$20,1),7)</f>
        <v>1</v>
      </c>
      <c r="H2453" s="16" t="n">
        <f aca="false">IF(F2453&gt;=40,2_Girdiler!$I$21+(F2453-40)*(2_Girdiler!$I$21-2_Girdiler!$H$21)/(2_Girdiler!$I$20-2_Girdiler!$H$20),INDEX(2_Girdiler!$B$21:$I$21,G2453)+(F2453-INDEX(2_Girdiler!$B$20:$I$20,G2453))*(INDEX(2_Girdiler!$B$21:$I$21,G2453+1)-INDEX(2_Girdiler!$B$21:$I$21,G2453))/(INDEX(2_Girdiler!$B$20:$I$20,G2453+1)-INDEX(2_Girdiler!$B$20:$I$20,G2453)))</f>
        <v>4.33355105332167</v>
      </c>
      <c r="I2453" s="16" t="n">
        <f aca="false">H2453/2_Girdiler!$B$17</f>
        <v>1.73619833867054</v>
      </c>
      <c r="J2453" s="16" t="n">
        <f aca="false">D2453+I2453</f>
        <v>28.642814442272</v>
      </c>
    </row>
    <row r="2454" customFormat="false" ht="15" hidden="false" customHeight="false" outlineLevel="0" collapsed="false">
      <c r="A2454" s="0" t="n">
        <v>2442</v>
      </c>
      <c r="B2454" s="7" t="n">
        <v>0.801442</v>
      </c>
      <c r="C2454" s="7" t="n">
        <v>0.091087</v>
      </c>
      <c r="D2454" s="16" t="n">
        <f aca="false">LOGINV(B2454,$B$7,$C$7)</f>
        <v>21.7105198694286</v>
      </c>
      <c r="E2454" s="16" t="n">
        <f aca="false">LOGINV(C2454,$B$8,$C$8)</f>
        <v>46.1581386786991</v>
      </c>
      <c r="F2454" s="16" t="n">
        <f aca="false">$B$5/100*E2454*2_Girdiler!$B$14*2_Girdiler!$B$15*2_Girdiler!$B$16</f>
        <v>1.16133876915607</v>
      </c>
      <c r="G2454" s="16" t="n">
        <f aca="false">MIN(MATCH(F2454,2_Girdiler!$B$20:$I$20,1),7)</f>
        <v>1</v>
      </c>
      <c r="H2454" s="16" t="n">
        <f aca="false">IF(F2454&gt;=40,2_Girdiler!$I$21+(F2454-40)*(2_Girdiler!$I$21-2_Girdiler!$H$21)/(2_Girdiler!$I$20-2_Girdiler!$H$20),INDEX(2_Girdiler!$B$21:$I$21,G2454)+(F2454-INDEX(2_Girdiler!$B$20:$I$20,G2454))*(INDEX(2_Girdiler!$B$21:$I$21,G2454+1)-INDEX(2_Girdiler!$B$21:$I$21,G2454))/(INDEX(2_Girdiler!$B$20:$I$20,G2454+1)-INDEX(2_Girdiler!$B$20:$I$20,G2454)))</f>
        <v>2.55494529214335</v>
      </c>
      <c r="I2454" s="16" t="n">
        <f aca="false">H2454/2_Girdiler!$B$17</f>
        <v>1.02361590230102</v>
      </c>
      <c r="J2454" s="16" t="n">
        <f aca="false">D2454+I2454</f>
        <v>22.7341357717296</v>
      </c>
    </row>
    <row r="2455" customFormat="false" ht="15" hidden="false" customHeight="false" outlineLevel="0" collapsed="false">
      <c r="A2455" s="0" t="n">
        <v>2443</v>
      </c>
      <c r="B2455" s="7" t="n">
        <v>0.672581</v>
      </c>
      <c r="C2455" s="7" t="n">
        <v>0.539191</v>
      </c>
      <c r="D2455" s="16" t="n">
        <f aca="false">LOGINV(B2455,$B$7,$C$7)</f>
        <v>17.3742010977257</v>
      </c>
      <c r="E2455" s="16" t="n">
        <f aca="false">LOGINV(C2455,$B$8,$C$8)</f>
        <v>116.366370467519</v>
      </c>
      <c r="F2455" s="16" t="n">
        <f aca="false">$B$5/100*E2455*2_Girdiler!$B$14*2_Girdiler!$B$15*2_Girdiler!$B$16</f>
        <v>2.92777788096277</v>
      </c>
      <c r="G2455" s="16" t="n">
        <f aca="false">MIN(MATCH(F2455,2_Girdiler!$B$20:$I$20,1),7)</f>
        <v>1</v>
      </c>
      <c r="H2455" s="16" t="n">
        <f aca="false">IF(F2455&gt;=40,2_Girdiler!$I$21+(F2455-40)*(2_Girdiler!$I$21-2_Girdiler!$H$21)/(2_Girdiler!$I$20-2_Girdiler!$H$20),INDEX(2_Girdiler!$B$21:$I$21,G2455)+(F2455-INDEX(2_Girdiler!$B$20:$I$20,G2455))*(INDEX(2_Girdiler!$B$21:$I$21,G2455+1)-INDEX(2_Girdiler!$B$21:$I$21,G2455))/(INDEX(2_Girdiler!$B$20:$I$20,G2455+1)-INDEX(2_Girdiler!$B$20:$I$20,G2455)))</f>
        <v>6.44111133811809</v>
      </c>
      <c r="I2455" s="16" t="n">
        <f aca="false">H2455/2_Girdiler!$B$17</f>
        <v>2.58057345277167</v>
      </c>
      <c r="J2455" s="16" t="n">
        <f aca="false">D2455+I2455</f>
        <v>19.9547745504973</v>
      </c>
    </row>
    <row r="2456" customFormat="false" ht="15" hidden="false" customHeight="false" outlineLevel="0" collapsed="false">
      <c r="A2456" s="0" t="n">
        <v>2444</v>
      </c>
      <c r="B2456" s="7" t="n">
        <v>0.308747</v>
      </c>
      <c r="C2456" s="7" t="n">
        <v>0.889189</v>
      </c>
      <c r="D2456" s="16" t="n">
        <f aca="false">LOGINV(B2456,$B$7,$C$7)</f>
        <v>10.2515772915341</v>
      </c>
      <c r="E2456" s="16" t="n">
        <f aca="false">LOGINV(C2456,$B$8,$C$8)</f>
        <v>240.369240886157</v>
      </c>
      <c r="F2456" s="16" t="n">
        <f aca="false">$B$5/100*E2456*2_Girdiler!$B$14*2_Girdiler!$B$15*2_Girdiler!$B$16</f>
        <v>6.0476901006957</v>
      </c>
      <c r="G2456" s="16" t="n">
        <f aca="false">MIN(MATCH(F2456,2_Girdiler!$B$20:$I$20,1),7)</f>
        <v>2</v>
      </c>
      <c r="H2456" s="16" t="n">
        <f aca="false">IF(F2456&gt;=40,2_Girdiler!$I$21+(F2456-40)*(2_Girdiler!$I$21-2_Girdiler!$H$21)/(2_Girdiler!$I$20-2_Girdiler!$H$20),INDEX(2_Girdiler!$B$21:$I$21,G2456)+(F2456-INDEX(2_Girdiler!$B$20:$I$20,G2456))*(INDEX(2_Girdiler!$B$21:$I$21,G2456+1)-INDEX(2_Girdiler!$B$21:$I$21,G2456))/(INDEX(2_Girdiler!$B$20:$I$20,G2456+1)-INDEX(2_Girdiler!$B$20:$I$20,G2456)))</f>
        <v>12.6763041611131</v>
      </c>
      <c r="I2456" s="16" t="n">
        <f aca="false">H2456/2_Girdiler!$B$17</f>
        <v>5.07864750044596</v>
      </c>
      <c r="J2456" s="16" t="n">
        <f aca="false">D2456+I2456</f>
        <v>15.3302247919801</v>
      </c>
    </row>
    <row r="2457" customFormat="false" ht="15" hidden="false" customHeight="false" outlineLevel="0" collapsed="false">
      <c r="A2457" s="0" t="n">
        <v>2445</v>
      </c>
      <c r="B2457" s="7" t="n">
        <v>0.437382</v>
      </c>
      <c r="C2457" s="7" t="n">
        <v>0.956498</v>
      </c>
      <c r="D2457" s="16" t="n">
        <f aca="false">LOGINV(B2457,$B$7,$C$7)</f>
        <v>12.4031205579647</v>
      </c>
      <c r="E2457" s="16" t="n">
        <f aca="false">LOGINV(C2457,$B$8,$C$8)</f>
        <v>329.622906452522</v>
      </c>
      <c r="F2457" s="16" t="n">
        <f aca="false">$B$5/100*E2457*2_Girdiler!$B$14*2_Girdiler!$B$15*2_Girdiler!$B$16</f>
        <v>8.29331232634546</v>
      </c>
      <c r="G2457" s="16" t="n">
        <f aca="false">MIN(MATCH(F2457,2_Girdiler!$B$20:$I$20,1),7)</f>
        <v>2</v>
      </c>
      <c r="H2457" s="16" t="n">
        <f aca="false">IF(F2457&gt;=40,2_Girdiler!$I$21+(F2457-40)*(2_Girdiler!$I$21-2_Girdiler!$H$21)/(2_Girdiler!$I$20-2_Girdiler!$H$20),INDEX(2_Girdiler!$B$21:$I$21,G2457)+(F2457-INDEX(2_Girdiler!$B$20:$I$20,G2457))*(INDEX(2_Girdiler!$B$21:$I$21,G2457+1)-INDEX(2_Girdiler!$B$21:$I$21,G2457))/(INDEX(2_Girdiler!$B$20:$I$20,G2457+1)-INDEX(2_Girdiler!$B$20:$I$20,G2457)))</f>
        <v>16.2692997221527</v>
      </c>
      <c r="I2457" s="16" t="n">
        <f aca="false">H2457/2_Girdiler!$B$17</f>
        <v>6.51814892714453</v>
      </c>
      <c r="J2457" s="16" t="n">
        <f aca="false">D2457+I2457</f>
        <v>18.9212694851093</v>
      </c>
    </row>
    <row r="2458" customFormat="false" ht="15" hidden="false" customHeight="false" outlineLevel="0" collapsed="false">
      <c r="A2458" s="0" t="n">
        <v>2446</v>
      </c>
      <c r="B2458" s="7" t="n">
        <v>0.275535</v>
      </c>
      <c r="C2458" s="7" t="n">
        <v>0.040785</v>
      </c>
      <c r="D2458" s="16" t="n">
        <f aca="false">LOGINV(B2458,$B$7,$C$7)</f>
        <v>9.71335553102098</v>
      </c>
      <c r="E2458" s="16" t="n">
        <f aca="false">LOGINV(C2458,$B$8,$C$8)</f>
        <v>35.4809212128578</v>
      </c>
      <c r="F2458" s="16" t="n">
        <f aca="false">$B$5/100*E2458*2_Girdiler!$B$14*2_Girdiler!$B$15*2_Girdiler!$B$16</f>
        <v>0.892699977715503</v>
      </c>
      <c r="G2458" s="16" t="n">
        <f aca="false">MIN(MATCH(F2458,2_Girdiler!$B$20:$I$20,1),7)</f>
        <v>1</v>
      </c>
      <c r="H2458" s="16" t="n">
        <f aca="false">IF(F2458&gt;=40,2_Girdiler!$I$21+(F2458-40)*(2_Girdiler!$I$21-2_Girdiler!$H$21)/(2_Girdiler!$I$20-2_Girdiler!$H$20),INDEX(2_Girdiler!$B$21:$I$21,G2458)+(F2458-INDEX(2_Girdiler!$B$20:$I$20,G2458))*(INDEX(2_Girdiler!$B$21:$I$21,G2458+1)-INDEX(2_Girdiler!$B$21:$I$21,G2458))/(INDEX(2_Girdiler!$B$20:$I$20,G2458+1)-INDEX(2_Girdiler!$B$20:$I$20,G2458)))</f>
        <v>1.96393995097411</v>
      </c>
      <c r="I2458" s="16" t="n">
        <f aca="false">H2458/2_Girdiler!$B$17</f>
        <v>0.786834916255652</v>
      </c>
      <c r="J2458" s="16" t="n">
        <f aca="false">D2458+I2458</f>
        <v>10.5001904472766</v>
      </c>
    </row>
    <row r="2459" customFormat="false" ht="15" hidden="false" customHeight="false" outlineLevel="0" collapsed="false">
      <c r="A2459" s="0" t="n">
        <v>2447</v>
      </c>
      <c r="B2459" s="7" t="n">
        <v>0.72494</v>
      </c>
      <c r="C2459" s="7" t="n">
        <v>0.316181</v>
      </c>
      <c r="D2459" s="16" t="n">
        <f aca="false">LOGINV(B2459,$B$7,$C$7)</f>
        <v>18.8948853576361</v>
      </c>
      <c r="E2459" s="16" t="n">
        <f aca="false">LOGINV(C2459,$B$8,$C$8)</f>
        <v>80.1915933073149</v>
      </c>
      <c r="F2459" s="16" t="n">
        <f aca="false">$B$5/100*E2459*2_Girdiler!$B$14*2_Girdiler!$B$15*2_Girdiler!$B$16</f>
        <v>2.01762048761204</v>
      </c>
      <c r="G2459" s="16" t="n">
        <f aca="false">MIN(MATCH(F2459,2_Girdiler!$B$20:$I$20,1),7)</f>
        <v>1</v>
      </c>
      <c r="H2459" s="16" t="n">
        <f aca="false">IF(F2459&gt;=40,2_Girdiler!$I$21+(F2459-40)*(2_Girdiler!$I$21-2_Girdiler!$H$21)/(2_Girdiler!$I$20-2_Girdiler!$H$20),INDEX(2_Girdiler!$B$21:$I$21,G2459)+(F2459-INDEX(2_Girdiler!$B$20:$I$20,G2459))*(INDEX(2_Girdiler!$B$21:$I$21,G2459+1)-INDEX(2_Girdiler!$B$21:$I$21,G2459))/(INDEX(2_Girdiler!$B$20:$I$20,G2459+1)-INDEX(2_Girdiler!$B$20:$I$20,G2459)))</f>
        <v>4.4387650727465</v>
      </c>
      <c r="I2459" s="16" t="n">
        <f aca="false">H2459/2_Girdiler!$B$17</f>
        <v>1.77835139132472</v>
      </c>
      <c r="J2459" s="16" t="n">
        <f aca="false">D2459+I2459</f>
        <v>20.6732367489609</v>
      </c>
    </row>
    <row r="2460" customFormat="false" ht="15" hidden="false" customHeight="false" outlineLevel="0" collapsed="false">
      <c r="A2460" s="0" t="n">
        <v>2448</v>
      </c>
      <c r="B2460" s="7" t="n">
        <v>0.517098</v>
      </c>
      <c r="C2460" s="7" t="n">
        <v>0.189731</v>
      </c>
      <c r="D2460" s="16" t="n">
        <f aca="false">LOGINV(B2460,$B$7,$C$7)</f>
        <v>13.8695605650017</v>
      </c>
      <c r="E2460" s="16" t="n">
        <f aca="false">LOGINV(C2460,$B$8,$C$8)</f>
        <v>61.9239419406163</v>
      </c>
      <c r="F2460" s="16" t="n">
        <f aca="false">$B$5/100*E2460*2_Girdiler!$B$14*2_Girdiler!$B$15*2_Girdiler!$B$16</f>
        <v>1.55800637922591</v>
      </c>
      <c r="G2460" s="16" t="n">
        <f aca="false">MIN(MATCH(F2460,2_Girdiler!$B$20:$I$20,1),7)</f>
        <v>1</v>
      </c>
      <c r="H2460" s="16" t="n">
        <f aca="false">IF(F2460&gt;=40,2_Girdiler!$I$21+(F2460-40)*(2_Girdiler!$I$21-2_Girdiler!$H$21)/(2_Girdiler!$I$20-2_Girdiler!$H$20),INDEX(2_Girdiler!$B$21:$I$21,G2460)+(F2460-INDEX(2_Girdiler!$B$20:$I$20,G2460))*(INDEX(2_Girdiler!$B$21:$I$21,G2460+1)-INDEX(2_Girdiler!$B$21:$I$21,G2460))/(INDEX(2_Girdiler!$B$20:$I$20,G2460+1)-INDEX(2_Girdiler!$B$20:$I$20,G2460)))</f>
        <v>3.42761403429699</v>
      </c>
      <c r="I2460" s="16" t="n">
        <f aca="false">H2460/2_Girdiler!$B$17</f>
        <v>1.37324280220232</v>
      </c>
      <c r="J2460" s="16" t="n">
        <f aca="false">D2460+I2460</f>
        <v>15.242803367204</v>
      </c>
    </row>
    <row r="2461" customFormat="false" ht="15" hidden="false" customHeight="false" outlineLevel="0" collapsed="false">
      <c r="A2461" s="0" t="n">
        <v>2449</v>
      </c>
      <c r="B2461" s="7" t="n">
        <v>0.783782</v>
      </c>
      <c r="C2461" s="7" t="n">
        <v>0.458144</v>
      </c>
      <c r="D2461" s="16" t="n">
        <f aca="false">LOGINV(B2461,$B$7,$C$7)</f>
        <v>20.9759323618427</v>
      </c>
      <c r="E2461" s="16" t="n">
        <f aca="false">LOGINV(C2461,$B$8,$C$8)</f>
        <v>102.041557336848</v>
      </c>
      <c r="F2461" s="16" t="n">
        <f aca="false">$B$5/100*E2461*2_Girdiler!$B$14*2_Girdiler!$B$15*2_Girdiler!$B$16</f>
        <v>2.5673655825951</v>
      </c>
      <c r="G2461" s="16" t="n">
        <f aca="false">MIN(MATCH(F2461,2_Girdiler!$B$20:$I$20,1),7)</f>
        <v>1</v>
      </c>
      <c r="H2461" s="16" t="n">
        <f aca="false">IF(F2461&gt;=40,2_Girdiler!$I$21+(F2461-40)*(2_Girdiler!$I$21-2_Girdiler!$H$21)/(2_Girdiler!$I$20-2_Girdiler!$H$20),INDEX(2_Girdiler!$B$21:$I$21,G2461)+(F2461-INDEX(2_Girdiler!$B$20:$I$20,G2461))*(INDEX(2_Girdiler!$B$21:$I$21,G2461+1)-INDEX(2_Girdiler!$B$21:$I$21,G2461))/(INDEX(2_Girdiler!$B$20:$I$20,G2461+1)-INDEX(2_Girdiler!$B$20:$I$20,G2461)))</f>
        <v>5.64820428170921</v>
      </c>
      <c r="I2461" s="16" t="n">
        <f aca="false">H2461/2_Girdiler!$B$17</f>
        <v>2.26290235645401</v>
      </c>
      <c r="J2461" s="16" t="n">
        <f aca="false">D2461+I2461</f>
        <v>23.2388347182967</v>
      </c>
    </row>
    <row r="2462" customFormat="false" ht="15" hidden="false" customHeight="false" outlineLevel="0" collapsed="false">
      <c r="A2462" s="0" t="n">
        <v>2450</v>
      </c>
      <c r="B2462" s="7" t="n">
        <v>0.501009</v>
      </c>
      <c r="C2462" s="7" t="n">
        <v>0.804331</v>
      </c>
      <c r="D2462" s="16" t="n">
        <f aca="false">LOGINV(B2462,$B$7,$C$7)</f>
        <v>13.5611592714748</v>
      </c>
      <c r="E2462" s="16" t="n">
        <f aca="false">LOGINV(C2462,$B$8,$C$8)</f>
        <v>189.909457887838</v>
      </c>
      <c r="F2462" s="16" t="n">
        <f aca="false">$B$5/100*E2462*2_Girdiler!$B$14*2_Girdiler!$B$15*2_Girdiler!$B$16</f>
        <v>4.77812196045799</v>
      </c>
      <c r="G2462" s="16" t="n">
        <f aca="false">MIN(MATCH(F2462,2_Girdiler!$B$20:$I$20,1),7)</f>
        <v>1</v>
      </c>
      <c r="H2462" s="16" t="n">
        <f aca="false">IF(F2462&gt;=40,2_Girdiler!$I$21+(F2462-40)*(2_Girdiler!$I$21-2_Girdiler!$H$21)/(2_Girdiler!$I$20-2_Girdiler!$H$20),INDEX(2_Girdiler!$B$21:$I$21,G2462)+(F2462-INDEX(2_Girdiler!$B$20:$I$20,G2462))*(INDEX(2_Girdiler!$B$21:$I$21,G2462+1)-INDEX(2_Girdiler!$B$21:$I$21,G2462))/(INDEX(2_Girdiler!$B$20:$I$20,G2462+1)-INDEX(2_Girdiler!$B$20:$I$20,G2462)))</f>
        <v>10.5118683130076</v>
      </c>
      <c r="I2462" s="16" t="n">
        <f aca="false">H2462/2_Girdiler!$B$17</f>
        <v>4.21148570232676</v>
      </c>
      <c r="J2462" s="16" t="n">
        <f aca="false">D2462+I2462</f>
        <v>17.7726449738016</v>
      </c>
    </row>
    <row r="2463" customFormat="false" ht="15" hidden="false" customHeight="false" outlineLevel="0" collapsed="false">
      <c r="A2463" s="0" t="n">
        <v>2451</v>
      </c>
      <c r="B2463" s="7" t="n">
        <v>0.971715</v>
      </c>
      <c r="C2463" s="7" t="n">
        <v>0.094392</v>
      </c>
      <c r="D2463" s="16" t="n">
        <f aca="false">LOGINV(B2463,$B$7,$C$7)</f>
        <v>39.194999891909</v>
      </c>
      <c r="E2463" s="16" t="n">
        <f aca="false">LOGINV(C2463,$B$8,$C$8)</f>
        <v>46.7550735977994</v>
      </c>
      <c r="F2463" s="16" t="n">
        <f aca="false">$B$5/100*E2463*2_Girdiler!$B$14*2_Girdiler!$B$15*2_Girdiler!$B$16</f>
        <v>1.17635765172063</v>
      </c>
      <c r="G2463" s="16" t="n">
        <f aca="false">MIN(MATCH(F2463,2_Girdiler!$B$20:$I$20,1),7)</f>
        <v>1</v>
      </c>
      <c r="H2463" s="16" t="n">
        <f aca="false">IF(F2463&gt;=40,2_Girdiler!$I$21+(F2463-40)*(2_Girdiler!$I$21-2_Girdiler!$H$21)/(2_Girdiler!$I$20-2_Girdiler!$H$20),INDEX(2_Girdiler!$B$21:$I$21,G2463)+(F2463-INDEX(2_Girdiler!$B$20:$I$20,G2463))*(INDEX(2_Girdiler!$B$21:$I$21,G2463+1)-INDEX(2_Girdiler!$B$21:$I$21,G2463))/(INDEX(2_Girdiler!$B$20:$I$20,G2463+1)-INDEX(2_Girdiler!$B$20:$I$20,G2463)))</f>
        <v>2.58798683378539</v>
      </c>
      <c r="I2463" s="16" t="n">
        <f aca="false">H2463/2_Girdiler!$B$17</f>
        <v>1.03685369943325</v>
      </c>
      <c r="J2463" s="16" t="n">
        <f aca="false">D2463+I2463</f>
        <v>40.2318535913423</v>
      </c>
    </row>
    <row r="2464" customFormat="false" ht="15" hidden="false" customHeight="false" outlineLevel="0" collapsed="false">
      <c r="A2464" s="0" t="n">
        <v>2452</v>
      </c>
      <c r="B2464" s="7" t="n">
        <v>0.233216</v>
      </c>
      <c r="C2464" s="7" t="n">
        <v>0.875115</v>
      </c>
      <c r="D2464" s="16" t="n">
        <f aca="false">LOGINV(B2464,$B$7,$C$7)</f>
        <v>9.02363671071</v>
      </c>
      <c r="E2464" s="16" t="n">
        <f aca="false">LOGINV(C2464,$B$8,$C$8)</f>
        <v>229.554463431846</v>
      </c>
      <c r="F2464" s="16" t="n">
        <f aca="false">$B$5/100*E2464*2_Girdiler!$B$14*2_Girdiler!$B$15*2_Girdiler!$B$16</f>
        <v>5.77559029994524</v>
      </c>
      <c r="G2464" s="16" t="n">
        <f aca="false">MIN(MATCH(F2464,2_Girdiler!$B$20:$I$20,1),7)</f>
        <v>2</v>
      </c>
      <c r="H2464" s="16" t="n">
        <f aca="false">IF(F2464&gt;=40,2_Girdiler!$I$21+(F2464-40)*(2_Girdiler!$I$21-2_Girdiler!$H$21)/(2_Girdiler!$I$20-2_Girdiler!$H$20),INDEX(2_Girdiler!$B$21:$I$21,G2464)+(F2464-INDEX(2_Girdiler!$B$20:$I$20,G2464))*(INDEX(2_Girdiler!$B$21:$I$21,G2464+1)-INDEX(2_Girdiler!$B$21:$I$21,G2464))/(INDEX(2_Girdiler!$B$20:$I$20,G2464+1)-INDEX(2_Girdiler!$B$20:$I$20,G2464)))</f>
        <v>12.2409444799124</v>
      </c>
      <c r="I2464" s="16" t="n">
        <f aca="false">H2464/2_Girdiler!$B$17</f>
        <v>4.90422455124695</v>
      </c>
      <c r="J2464" s="16" t="n">
        <f aca="false">D2464+I2464</f>
        <v>13.9278612619569</v>
      </c>
    </row>
    <row r="2465" customFormat="false" ht="15" hidden="false" customHeight="false" outlineLevel="0" collapsed="false">
      <c r="A2465" s="0" t="n">
        <v>2453</v>
      </c>
      <c r="B2465" s="7" t="n">
        <v>0.591595</v>
      </c>
      <c r="C2465" s="7" t="n">
        <v>0.690237</v>
      </c>
      <c r="D2465" s="16" t="n">
        <f aca="false">LOGINV(B2465,$B$7,$C$7)</f>
        <v>15.4085356083181</v>
      </c>
      <c r="E2465" s="16" t="n">
        <f aca="false">LOGINV(C2465,$B$8,$C$8)</f>
        <v>150.46555427111</v>
      </c>
      <c r="F2465" s="16" t="n">
        <f aca="false">$B$5/100*E2465*2_Girdiler!$B$14*2_Girdiler!$B$15*2_Girdiler!$B$16</f>
        <v>3.78571334546113</v>
      </c>
      <c r="G2465" s="16" t="n">
        <f aca="false">MIN(MATCH(F2465,2_Girdiler!$B$20:$I$20,1),7)</f>
        <v>1</v>
      </c>
      <c r="H2465" s="16" t="n">
        <f aca="false">IF(F2465&gt;=40,2_Girdiler!$I$21+(F2465-40)*(2_Girdiler!$I$21-2_Girdiler!$H$21)/(2_Girdiler!$I$20-2_Girdiler!$H$20),INDEX(2_Girdiler!$B$21:$I$21,G2465)+(F2465-INDEX(2_Girdiler!$B$20:$I$20,G2465))*(INDEX(2_Girdiler!$B$21:$I$21,G2465+1)-INDEX(2_Girdiler!$B$21:$I$21,G2465))/(INDEX(2_Girdiler!$B$20:$I$20,G2465+1)-INDEX(2_Girdiler!$B$20:$I$20,G2465)))</f>
        <v>8.3285693600145</v>
      </c>
      <c r="I2465" s="16" t="n">
        <f aca="false">H2465/2_Girdiler!$B$17</f>
        <v>3.33676657051863</v>
      </c>
      <c r="J2465" s="16" t="n">
        <f aca="false">D2465+I2465</f>
        <v>18.7453021788367</v>
      </c>
    </row>
    <row r="2466" customFormat="false" ht="15" hidden="false" customHeight="false" outlineLevel="0" collapsed="false">
      <c r="A2466" s="0" t="n">
        <v>2454</v>
      </c>
      <c r="B2466" s="7" t="n">
        <v>0.543882</v>
      </c>
      <c r="C2466" s="7" t="n">
        <v>0.311164</v>
      </c>
      <c r="D2466" s="16" t="n">
        <f aca="false">LOGINV(B2466,$B$7,$C$7)</f>
        <v>14.4001101478143</v>
      </c>
      <c r="E2466" s="16" t="n">
        <f aca="false">LOGINV(C2466,$B$8,$C$8)</f>
        <v>79.4625393732052</v>
      </c>
      <c r="F2466" s="16" t="n">
        <f aca="false">$B$5/100*E2466*2_Girdiler!$B$14*2_Girdiler!$B$15*2_Girdiler!$B$16</f>
        <v>1.99927749062984</v>
      </c>
      <c r="G2466" s="16" t="n">
        <f aca="false">MIN(MATCH(F2466,2_Girdiler!$B$20:$I$20,1),7)</f>
        <v>1</v>
      </c>
      <c r="H2466" s="16" t="n">
        <f aca="false">IF(F2466&gt;=40,2_Girdiler!$I$21+(F2466-40)*(2_Girdiler!$I$21-2_Girdiler!$H$21)/(2_Girdiler!$I$20-2_Girdiler!$H$20),INDEX(2_Girdiler!$B$21:$I$21,G2466)+(F2466-INDEX(2_Girdiler!$B$20:$I$20,G2466))*(INDEX(2_Girdiler!$B$21:$I$21,G2466+1)-INDEX(2_Girdiler!$B$21:$I$21,G2466))/(INDEX(2_Girdiler!$B$20:$I$20,G2466+1)-INDEX(2_Girdiler!$B$20:$I$20,G2466)))</f>
        <v>4.39841047938565</v>
      </c>
      <c r="I2466" s="16" t="n">
        <f aca="false">H2466/2_Girdiler!$B$17</f>
        <v>1.7621836856513</v>
      </c>
      <c r="J2466" s="16" t="n">
        <f aca="false">D2466+I2466</f>
        <v>16.1622938334656</v>
      </c>
    </row>
    <row r="2467" customFormat="false" ht="15" hidden="false" customHeight="false" outlineLevel="0" collapsed="false">
      <c r="A2467" s="0" t="n">
        <v>2455</v>
      </c>
      <c r="B2467" s="7" t="n">
        <v>0.727871</v>
      </c>
      <c r="C2467" s="7" t="n">
        <v>0.691878</v>
      </c>
      <c r="D2467" s="16" t="n">
        <f aca="false">LOGINV(B2467,$B$7,$C$7)</f>
        <v>18.9878622296642</v>
      </c>
      <c r="E2467" s="16" t="n">
        <f aca="false">LOGINV(C2467,$B$8,$C$8)</f>
        <v>150.918684409572</v>
      </c>
      <c r="F2467" s="16" t="n">
        <f aca="false">$B$5/100*E2467*2_Girdiler!$B$14*2_Girdiler!$B$15*2_Girdiler!$B$16</f>
        <v>3.79711409974483</v>
      </c>
      <c r="G2467" s="16" t="n">
        <f aca="false">MIN(MATCH(F2467,2_Girdiler!$B$20:$I$20,1),7)</f>
        <v>1</v>
      </c>
      <c r="H2467" s="16" t="n">
        <f aca="false">IF(F2467&gt;=40,2_Girdiler!$I$21+(F2467-40)*(2_Girdiler!$I$21-2_Girdiler!$H$21)/(2_Girdiler!$I$20-2_Girdiler!$H$20),INDEX(2_Girdiler!$B$21:$I$21,G2467)+(F2467-INDEX(2_Girdiler!$B$20:$I$20,G2467))*(INDEX(2_Girdiler!$B$21:$I$21,G2467+1)-INDEX(2_Girdiler!$B$21:$I$21,G2467))/(INDEX(2_Girdiler!$B$20:$I$20,G2467+1)-INDEX(2_Girdiler!$B$20:$I$20,G2467)))</f>
        <v>8.35365101943863</v>
      </c>
      <c r="I2467" s="16" t="n">
        <f aca="false">H2467/2_Girdiler!$B$17</f>
        <v>3.34681531227509</v>
      </c>
      <c r="J2467" s="16" t="n">
        <f aca="false">D2467+I2467</f>
        <v>22.3346775419392</v>
      </c>
    </row>
    <row r="2468" customFormat="false" ht="15" hidden="false" customHeight="false" outlineLevel="0" collapsed="false">
      <c r="A2468" s="0" t="n">
        <v>2456</v>
      </c>
      <c r="B2468" s="7" t="n">
        <v>0.667336</v>
      </c>
      <c r="C2468" s="7" t="n">
        <v>0.437081</v>
      </c>
      <c r="D2468" s="16" t="n">
        <f aca="false">LOGINV(B2468,$B$7,$C$7)</f>
        <v>17.23451217187</v>
      </c>
      <c r="E2468" s="16" t="n">
        <f aca="false">LOGINV(C2468,$B$8,$C$8)</f>
        <v>98.5928347025761</v>
      </c>
      <c r="F2468" s="16" t="n">
        <f aca="false">$B$5/100*E2468*2_Girdiler!$B$14*2_Girdiler!$B$15*2_Girdiler!$B$16</f>
        <v>2.48059572111681</v>
      </c>
      <c r="G2468" s="16" t="n">
        <f aca="false">MIN(MATCH(F2468,2_Girdiler!$B$20:$I$20,1),7)</f>
        <v>1</v>
      </c>
      <c r="H2468" s="16" t="n">
        <f aca="false">IF(F2468&gt;=40,2_Girdiler!$I$21+(F2468-40)*(2_Girdiler!$I$21-2_Girdiler!$H$21)/(2_Girdiler!$I$20-2_Girdiler!$H$20),INDEX(2_Girdiler!$B$21:$I$21,G2468)+(F2468-INDEX(2_Girdiler!$B$20:$I$20,G2468))*(INDEX(2_Girdiler!$B$21:$I$21,G2468+1)-INDEX(2_Girdiler!$B$21:$I$21,G2468))/(INDEX(2_Girdiler!$B$20:$I$20,G2468+1)-INDEX(2_Girdiler!$B$20:$I$20,G2468)))</f>
        <v>5.45731058645699</v>
      </c>
      <c r="I2468" s="16" t="n">
        <f aca="false">H2468/2_Girdiler!$B$17</f>
        <v>2.18642251059976</v>
      </c>
      <c r="J2468" s="16" t="n">
        <f aca="false">D2468+I2468</f>
        <v>19.4209346824697</v>
      </c>
    </row>
    <row r="2469" customFormat="false" ht="15" hidden="false" customHeight="false" outlineLevel="0" collapsed="false">
      <c r="A2469" s="0" t="n">
        <v>2457</v>
      </c>
      <c r="B2469" s="7" t="n">
        <v>0.309199</v>
      </c>
      <c r="C2469" s="7" t="n">
        <v>0.635724</v>
      </c>
      <c r="D2469" s="16" t="n">
        <f aca="false">LOGINV(B2469,$B$7,$C$7)</f>
        <v>10.2589116142851</v>
      </c>
      <c r="E2469" s="16" t="n">
        <f aca="false">LOGINV(C2469,$B$8,$C$8)</f>
        <v>136.626559755485</v>
      </c>
      <c r="F2469" s="16" t="n">
        <f aca="false">$B$5/100*E2469*2_Girdiler!$B$14*2_Girdiler!$B$15*2_Girdiler!$B$16</f>
        <v>3.43752424344799</v>
      </c>
      <c r="G2469" s="16" t="n">
        <f aca="false">MIN(MATCH(F2469,2_Girdiler!$B$20:$I$20,1),7)</f>
        <v>1</v>
      </c>
      <c r="H2469" s="16" t="n">
        <f aca="false">IF(F2469&gt;=40,2_Girdiler!$I$21+(F2469-40)*(2_Girdiler!$I$21-2_Girdiler!$H$21)/(2_Girdiler!$I$20-2_Girdiler!$H$20),INDEX(2_Girdiler!$B$21:$I$21,G2469)+(F2469-INDEX(2_Girdiler!$B$20:$I$20,G2469))*(INDEX(2_Girdiler!$B$21:$I$21,G2469+1)-INDEX(2_Girdiler!$B$21:$I$21,G2469))/(INDEX(2_Girdiler!$B$20:$I$20,G2469+1)-INDEX(2_Girdiler!$B$20:$I$20,G2469)))</f>
        <v>7.56255333558559</v>
      </c>
      <c r="I2469" s="16" t="n">
        <f aca="false">H2469/2_Girdiler!$B$17</f>
        <v>3.02986912483397</v>
      </c>
      <c r="J2469" s="16" t="n">
        <f aca="false">D2469+I2469</f>
        <v>13.2887807391191</v>
      </c>
    </row>
    <row r="2470" customFormat="false" ht="15" hidden="false" customHeight="false" outlineLevel="0" collapsed="false">
      <c r="A2470" s="0" t="n">
        <v>2458</v>
      </c>
      <c r="B2470" s="7" t="n">
        <v>0.676334</v>
      </c>
      <c r="C2470" s="7" t="n">
        <v>0.899682</v>
      </c>
      <c r="D2470" s="16" t="n">
        <f aca="false">LOGINV(B2470,$B$7,$C$7)</f>
        <v>17.4754101020083</v>
      </c>
      <c r="E2470" s="16" t="n">
        <f aca="false">LOGINV(C2470,$B$8,$C$8)</f>
        <v>249.460932329767</v>
      </c>
      <c r="F2470" s="16" t="n">
        <f aca="false">$B$5/100*E2470*2_Girdiler!$B$14*2_Girdiler!$B$15*2_Girdiler!$B$16</f>
        <v>6.27643705741693</v>
      </c>
      <c r="G2470" s="16" t="n">
        <f aca="false">MIN(MATCH(F2470,2_Girdiler!$B$20:$I$20,1),7)</f>
        <v>2</v>
      </c>
      <c r="H2470" s="16" t="n">
        <f aca="false">IF(F2470&gt;=40,2_Girdiler!$I$21+(F2470-40)*(2_Girdiler!$I$21-2_Girdiler!$H$21)/(2_Girdiler!$I$20-2_Girdiler!$H$20),INDEX(2_Girdiler!$B$21:$I$21,G2470)+(F2470-INDEX(2_Girdiler!$B$20:$I$20,G2470))*(INDEX(2_Girdiler!$B$21:$I$21,G2470+1)-INDEX(2_Girdiler!$B$21:$I$21,G2470))/(INDEX(2_Girdiler!$B$20:$I$20,G2470+1)-INDEX(2_Girdiler!$B$20:$I$20,G2470)))</f>
        <v>13.0422992918671</v>
      </c>
      <c r="I2470" s="16" t="n">
        <f aca="false">H2470/2_Girdiler!$B$17</f>
        <v>5.22528016501085</v>
      </c>
      <c r="J2470" s="16" t="n">
        <f aca="false">D2470+I2470</f>
        <v>22.7006902670191</v>
      </c>
    </row>
    <row r="2471" customFormat="false" ht="15" hidden="false" customHeight="false" outlineLevel="0" collapsed="false">
      <c r="A2471" s="0" t="n">
        <v>2459</v>
      </c>
      <c r="B2471" s="7" t="n">
        <v>0.188677</v>
      </c>
      <c r="C2471" s="7" t="n">
        <v>0.727425</v>
      </c>
      <c r="D2471" s="16" t="n">
        <f aca="false">LOGINV(B2471,$B$7,$C$7)</f>
        <v>8.27912464351856</v>
      </c>
      <c r="E2471" s="16" t="n">
        <f aca="false">LOGINV(C2471,$B$8,$C$8)</f>
        <v>161.383697682471</v>
      </c>
      <c r="F2471" s="16" t="n">
        <f aca="false">$B$5/100*E2471*2_Girdiler!$B$14*2_Girdiler!$B$15*2_Girdiler!$B$16</f>
        <v>4.06041383369098</v>
      </c>
      <c r="G2471" s="16" t="n">
        <f aca="false">MIN(MATCH(F2471,2_Girdiler!$B$20:$I$20,1),7)</f>
        <v>1</v>
      </c>
      <c r="H2471" s="16" t="n">
        <f aca="false">IF(F2471&gt;=40,2_Girdiler!$I$21+(F2471-40)*(2_Girdiler!$I$21-2_Girdiler!$H$21)/(2_Girdiler!$I$20-2_Girdiler!$H$20),INDEX(2_Girdiler!$B$21:$I$21,G2471)+(F2471-INDEX(2_Girdiler!$B$20:$I$20,G2471))*(INDEX(2_Girdiler!$B$21:$I$21,G2471+1)-INDEX(2_Girdiler!$B$21:$I$21,G2471))/(INDEX(2_Girdiler!$B$20:$I$20,G2471+1)-INDEX(2_Girdiler!$B$20:$I$20,G2471)))</f>
        <v>8.93291043412015</v>
      </c>
      <c r="I2471" s="16" t="n">
        <f aca="false">H2471/2_Girdiler!$B$17</f>
        <v>3.57889039828532</v>
      </c>
      <c r="J2471" s="16" t="n">
        <f aca="false">D2471+I2471</f>
        <v>11.8580150418039</v>
      </c>
    </row>
    <row r="2472" customFormat="false" ht="15" hidden="false" customHeight="false" outlineLevel="0" collapsed="false">
      <c r="A2472" s="0" t="n">
        <v>2460</v>
      </c>
      <c r="B2472" s="7" t="n">
        <v>0.272215</v>
      </c>
      <c r="C2472" s="7" t="n">
        <v>0.447602</v>
      </c>
      <c r="D2472" s="16" t="n">
        <f aca="false">LOGINV(B2472,$B$7,$C$7)</f>
        <v>9.65952480548692</v>
      </c>
      <c r="E2472" s="16" t="n">
        <f aca="false">LOGINV(C2472,$B$8,$C$8)</f>
        <v>100.303680214312</v>
      </c>
      <c r="F2472" s="16" t="n">
        <f aca="false">$B$5/100*E2472*2_Girdiler!$B$14*2_Girdiler!$B$15*2_Girdiler!$B$16</f>
        <v>2.5236405941921</v>
      </c>
      <c r="G2472" s="16" t="n">
        <f aca="false">MIN(MATCH(F2472,2_Girdiler!$B$20:$I$20,1),7)</f>
        <v>1</v>
      </c>
      <c r="H2472" s="16" t="n">
        <f aca="false">IF(F2472&gt;=40,2_Girdiler!$I$21+(F2472-40)*(2_Girdiler!$I$21-2_Girdiler!$H$21)/(2_Girdiler!$I$20-2_Girdiler!$H$20),INDEX(2_Girdiler!$B$21:$I$21,G2472)+(F2472-INDEX(2_Girdiler!$B$20:$I$20,G2472))*(INDEX(2_Girdiler!$B$21:$I$21,G2472+1)-INDEX(2_Girdiler!$B$21:$I$21,G2472))/(INDEX(2_Girdiler!$B$20:$I$20,G2472+1)-INDEX(2_Girdiler!$B$20:$I$20,G2472)))</f>
        <v>5.55200930722262</v>
      </c>
      <c r="I2472" s="16" t="n">
        <f aca="false">H2472/2_Girdiler!$B$17</f>
        <v>2.22436270321419</v>
      </c>
      <c r="J2472" s="16" t="n">
        <f aca="false">D2472+I2472</f>
        <v>11.8838875087011</v>
      </c>
    </row>
    <row r="2473" customFormat="false" ht="15" hidden="false" customHeight="false" outlineLevel="0" collapsed="false">
      <c r="A2473" s="0" t="n">
        <v>2461</v>
      </c>
      <c r="B2473" s="7" t="n">
        <v>0.336144</v>
      </c>
      <c r="C2473" s="7" t="n">
        <v>0.939419</v>
      </c>
      <c r="D2473" s="16" t="n">
        <f aca="false">LOGINV(B2473,$B$7,$C$7)</f>
        <v>10.6975447519177</v>
      </c>
      <c r="E2473" s="16" t="n">
        <f aca="false">LOGINV(C2473,$B$8,$C$8)</f>
        <v>296.990149934474</v>
      </c>
      <c r="F2473" s="16" t="n">
        <f aca="false">$B$5/100*E2473*2_Girdiler!$B$14*2_Girdiler!$B$15*2_Girdiler!$B$16</f>
        <v>7.47227217235138</v>
      </c>
      <c r="G2473" s="16" t="n">
        <f aca="false">MIN(MATCH(F2473,2_Girdiler!$B$20:$I$20,1),7)</f>
        <v>2</v>
      </c>
      <c r="H2473" s="16" t="n">
        <f aca="false">IF(F2473&gt;=40,2_Girdiler!$I$21+(F2473-40)*(2_Girdiler!$I$21-2_Girdiler!$H$21)/(2_Girdiler!$I$20-2_Girdiler!$H$20),INDEX(2_Girdiler!$B$21:$I$21,G2473)+(F2473-INDEX(2_Girdiler!$B$20:$I$20,G2473))*(INDEX(2_Girdiler!$B$21:$I$21,G2473+1)-INDEX(2_Girdiler!$B$21:$I$21,G2473))/(INDEX(2_Girdiler!$B$20:$I$20,G2473+1)-INDEX(2_Girdiler!$B$20:$I$20,G2473)))</f>
        <v>14.9556354757622</v>
      </c>
      <c r="I2473" s="16" t="n">
        <f aca="false">H2473/2_Girdiler!$B$17</f>
        <v>5.99184113612268</v>
      </c>
      <c r="J2473" s="16" t="n">
        <f aca="false">D2473+I2473</f>
        <v>16.6893858880404</v>
      </c>
    </row>
    <row r="2474" customFormat="false" ht="15" hidden="false" customHeight="false" outlineLevel="0" collapsed="false">
      <c r="A2474" s="0" t="n">
        <v>2462</v>
      </c>
      <c r="B2474" s="7" t="n">
        <v>0.303444</v>
      </c>
      <c r="C2474" s="7" t="n">
        <v>0.272294</v>
      </c>
      <c r="D2474" s="16" t="n">
        <f aca="false">LOGINV(B2474,$B$7,$C$7)</f>
        <v>10.1655664228495</v>
      </c>
      <c r="E2474" s="16" t="n">
        <f aca="false">LOGINV(C2474,$B$8,$C$8)</f>
        <v>73.8567417354355</v>
      </c>
      <c r="F2474" s="16" t="n">
        <f aca="false">$B$5/100*E2474*2_Girdiler!$B$14*2_Girdiler!$B$15*2_Girdiler!$B$16</f>
        <v>1.85823562206356</v>
      </c>
      <c r="G2474" s="16" t="n">
        <f aca="false">MIN(MATCH(F2474,2_Girdiler!$B$20:$I$20,1),7)</f>
        <v>1</v>
      </c>
      <c r="H2474" s="16" t="n">
        <f aca="false">IF(F2474&gt;=40,2_Girdiler!$I$21+(F2474-40)*(2_Girdiler!$I$21-2_Girdiler!$H$21)/(2_Girdiler!$I$20-2_Girdiler!$H$20),INDEX(2_Girdiler!$B$21:$I$21,G2474)+(F2474-INDEX(2_Girdiler!$B$20:$I$20,G2474))*(INDEX(2_Girdiler!$B$21:$I$21,G2474+1)-INDEX(2_Girdiler!$B$21:$I$21,G2474))/(INDEX(2_Girdiler!$B$20:$I$20,G2474+1)-INDEX(2_Girdiler!$B$20:$I$20,G2474)))</f>
        <v>4.08811836853983</v>
      </c>
      <c r="I2474" s="16" t="n">
        <f aca="false">H2474/2_Girdiler!$B$17</f>
        <v>1.63786793611371</v>
      </c>
      <c r="J2474" s="16" t="n">
        <f aca="false">D2474+I2474</f>
        <v>11.8034343589632</v>
      </c>
    </row>
    <row r="2475" customFormat="false" ht="15" hidden="false" customHeight="false" outlineLevel="0" collapsed="false">
      <c r="A2475" s="0" t="n">
        <v>2463</v>
      </c>
      <c r="B2475" s="7" t="n">
        <v>0.379677</v>
      </c>
      <c r="C2475" s="7" t="n">
        <v>0.282182</v>
      </c>
      <c r="D2475" s="16" t="n">
        <f aca="false">LOGINV(B2475,$B$7,$C$7)</f>
        <v>11.4164134645137</v>
      </c>
      <c r="E2475" s="16" t="n">
        <f aca="false">LOGINV(C2475,$B$8,$C$8)</f>
        <v>75.2774929942418</v>
      </c>
      <c r="F2475" s="16" t="n">
        <f aca="false">$B$5/100*E2475*2_Girdiler!$B$14*2_Girdiler!$B$15*2_Girdiler!$B$16</f>
        <v>1.89398172373512</v>
      </c>
      <c r="G2475" s="16" t="n">
        <f aca="false">MIN(MATCH(F2475,2_Girdiler!$B$20:$I$20,1),7)</f>
        <v>1</v>
      </c>
      <c r="H2475" s="16" t="n">
        <f aca="false">IF(F2475&gt;=40,2_Girdiler!$I$21+(F2475-40)*(2_Girdiler!$I$21-2_Girdiler!$H$21)/(2_Girdiler!$I$20-2_Girdiler!$H$20),INDEX(2_Girdiler!$B$21:$I$21,G2475)+(F2475-INDEX(2_Girdiler!$B$20:$I$20,G2475))*(INDEX(2_Girdiler!$B$21:$I$21,G2475+1)-INDEX(2_Girdiler!$B$21:$I$21,G2475))/(INDEX(2_Girdiler!$B$20:$I$20,G2475+1)-INDEX(2_Girdiler!$B$20:$I$20,G2475)))</f>
        <v>4.16675979221727</v>
      </c>
      <c r="I2475" s="16" t="n">
        <f aca="false">H2475/2_Girdiler!$B$17</f>
        <v>1.66937491675371</v>
      </c>
      <c r="J2475" s="16" t="n">
        <f aca="false">D2475+I2475</f>
        <v>13.0857883812674</v>
      </c>
    </row>
    <row r="2476" customFormat="false" ht="15" hidden="false" customHeight="false" outlineLevel="0" collapsed="false">
      <c r="A2476" s="0" t="n">
        <v>2464</v>
      </c>
      <c r="B2476" s="7" t="n">
        <v>0.644742</v>
      </c>
      <c r="C2476" s="7" t="n">
        <v>0.915532</v>
      </c>
      <c r="D2476" s="16" t="n">
        <f aca="false">LOGINV(B2476,$B$7,$C$7)</f>
        <v>16.6545983122706</v>
      </c>
      <c r="E2476" s="16" t="n">
        <f aca="false">LOGINV(C2476,$B$8,$C$8)</f>
        <v>265.389530270476</v>
      </c>
      <c r="F2476" s="16" t="n">
        <f aca="false">$B$5/100*E2476*2_Girdiler!$B$14*2_Girdiler!$B$15*2_Girdiler!$B$16</f>
        <v>6.67720058160517</v>
      </c>
      <c r="G2476" s="16" t="n">
        <f aca="false">MIN(MATCH(F2476,2_Girdiler!$B$20:$I$20,1),7)</f>
        <v>2</v>
      </c>
      <c r="H2476" s="16" t="n">
        <f aca="false">IF(F2476&gt;=40,2_Girdiler!$I$21+(F2476-40)*(2_Girdiler!$I$21-2_Girdiler!$H$21)/(2_Girdiler!$I$20-2_Girdiler!$H$20),INDEX(2_Girdiler!$B$21:$I$21,G2476)+(F2476-INDEX(2_Girdiler!$B$20:$I$20,G2476))*(INDEX(2_Girdiler!$B$21:$I$21,G2476+1)-INDEX(2_Girdiler!$B$21:$I$21,G2476))/(INDEX(2_Girdiler!$B$20:$I$20,G2476+1)-INDEX(2_Girdiler!$B$20:$I$20,G2476)))</f>
        <v>13.6835209305683</v>
      </c>
      <c r="I2476" s="16" t="n">
        <f aca="false">H2476/2_Girdiler!$B$17</f>
        <v>5.48217986000331</v>
      </c>
      <c r="J2476" s="16" t="n">
        <f aca="false">D2476+I2476</f>
        <v>22.136778172274</v>
      </c>
    </row>
    <row r="2477" customFormat="false" ht="15" hidden="false" customHeight="false" outlineLevel="0" collapsed="false">
      <c r="A2477" s="0" t="n">
        <v>2465</v>
      </c>
      <c r="B2477" s="7" t="n">
        <v>0.752196</v>
      </c>
      <c r="C2477" s="7" t="n">
        <v>0.879053</v>
      </c>
      <c r="D2477" s="16" t="n">
        <f aca="false">LOGINV(B2477,$B$7,$C$7)</f>
        <v>19.7988042441039</v>
      </c>
      <c r="E2477" s="16" t="n">
        <f aca="false">LOGINV(C2477,$B$8,$C$8)</f>
        <v>232.44082388161</v>
      </c>
      <c r="F2477" s="16" t="n">
        <f aca="false">$B$5/100*E2477*2_Girdiler!$B$14*2_Girdiler!$B$15*2_Girdiler!$B$16</f>
        <v>5.8482111288613</v>
      </c>
      <c r="G2477" s="16" t="n">
        <f aca="false">MIN(MATCH(F2477,2_Girdiler!$B$20:$I$20,1),7)</f>
        <v>2</v>
      </c>
      <c r="H2477" s="16" t="n">
        <f aca="false">IF(F2477&gt;=40,2_Girdiler!$I$21+(F2477-40)*(2_Girdiler!$I$21-2_Girdiler!$H$21)/(2_Girdiler!$I$20-2_Girdiler!$H$20),INDEX(2_Girdiler!$B$21:$I$21,G2477)+(F2477-INDEX(2_Girdiler!$B$20:$I$20,G2477))*(INDEX(2_Girdiler!$B$21:$I$21,G2477+1)-INDEX(2_Girdiler!$B$21:$I$21,G2477))/(INDEX(2_Girdiler!$B$20:$I$20,G2477+1)-INDEX(2_Girdiler!$B$20:$I$20,G2477)))</f>
        <v>12.3571378061781</v>
      </c>
      <c r="I2477" s="16" t="n">
        <f aca="false">H2477/2_Girdiler!$B$17</f>
        <v>4.95077636465468</v>
      </c>
      <c r="J2477" s="16" t="n">
        <f aca="false">D2477+I2477</f>
        <v>24.7495806087586</v>
      </c>
    </row>
    <row r="2478" customFormat="false" ht="15" hidden="false" customHeight="false" outlineLevel="0" collapsed="false">
      <c r="A2478" s="0" t="n">
        <v>2466</v>
      </c>
      <c r="B2478" s="7" t="n">
        <v>0.150395</v>
      </c>
      <c r="C2478" s="7" t="n">
        <v>0.400616</v>
      </c>
      <c r="D2478" s="16" t="n">
        <f aca="false">LOGINV(B2478,$B$7,$C$7)</f>
        <v>7.60674615928834</v>
      </c>
      <c r="E2478" s="16" t="n">
        <f aca="false">LOGINV(C2478,$B$8,$C$8)</f>
        <v>92.8256068727165</v>
      </c>
      <c r="F2478" s="16" t="n">
        <f aca="false">$B$5/100*E2478*2_Girdiler!$B$14*2_Girdiler!$B$15*2_Girdiler!$B$16</f>
        <v>2.33549226891755</v>
      </c>
      <c r="G2478" s="16" t="n">
        <f aca="false">MIN(MATCH(F2478,2_Girdiler!$B$20:$I$20,1),7)</f>
        <v>1</v>
      </c>
      <c r="H2478" s="16" t="n">
        <f aca="false">IF(F2478&gt;=40,2_Girdiler!$I$21+(F2478-40)*(2_Girdiler!$I$21-2_Girdiler!$H$21)/(2_Girdiler!$I$20-2_Girdiler!$H$20),INDEX(2_Girdiler!$B$21:$I$21,G2478)+(F2478-INDEX(2_Girdiler!$B$20:$I$20,G2478))*(INDEX(2_Girdiler!$B$21:$I$21,G2478+1)-INDEX(2_Girdiler!$B$21:$I$21,G2478))/(INDEX(2_Girdiler!$B$20:$I$20,G2478+1)-INDEX(2_Girdiler!$B$20:$I$20,G2478)))</f>
        <v>5.1380829916186</v>
      </c>
      <c r="I2478" s="16" t="n">
        <f aca="false">H2478/2_Girdiler!$B$17</f>
        <v>2.05852683959079</v>
      </c>
      <c r="J2478" s="16" t="n">
        <f aca="false">D2478+I2478</f>
        <v>9.66527299887913</v>
      </c>
    </row>
    <row r="2479" customFormat="false" ht="15" hidden="false" customHeight="false" outlineLevel="0" collapsed="false">
      <c r="A2479" s="0" t="n">
        <v>2467</v>
      </c>
      <c r="B2479" s="7" t="n">
        <v>0.222602</v>
      </c>
      <c r="C2479" s="7" t="n">
        <v>0.793843</v>
      </c>
      <c r="D2479" s="16" t="n">
        <f aca="false">LOGINV(B2479,$B$7,$C$7)</f>
        <v>8.84861826519571</v>
      </c>
      <c r="E2479" s="16" t="n">
        <f aca="false">LOGINV(C2479,$B$8,$C$8)</f>
        <v>185.383793144173</v>
      </c>
      <c r="F2479" s="16" t="n">
        <f aca="false">$B$5/100*E2479*2_Girdiler!$B$14*2_Girdiler!$B$15*2_Girdiler!$B$16</f>
        <v>4.66425623550738</v>
      </c>
      <c r="G2479" s="16" t="n">
        <f aca="false">MIN(MATCH(F2479,2_Girdiler!$B$20:$I$20,1),7)</f>
        <v>1</v>
      </c>
      <c r="H2479" s="16" t="n">
        <f aca="false">IF(F2479&gt;=40,2_Girdiler!$I$21+(F2479-40)*(2_Girdiler!$I$21-2_Girdiler!$H$21)/(2_Girdiler!$I$20-2_Girdiler!$H$20),INDEX(2_Girdiler!$B$21:$I$21,G2479)+(F2479-INDEX(2_Girdiler!$B$20:$I$20,G2479))*(INDEX(2_Girdiler!$B$21:$I$21,G2479+1)-INDEX(2_Girdiler!$B$21:$I$21,G2479))/(INDEX(2_Girdiler!$B$20:$I$20,G2479+1)-INDEX(2_Girdiler!$B$20:$I$20,G2479)))</f>
        <v>10.2613637181162</v>
      </c>
      <c r="I2479" s="16" t="n">
        <f aca="false">H2479/2_Girdiler!$B$17</f>
        <v>4.1111232845017</v>
      </c>
      <c r="J2479" s="16" t="n">
        <f aca="false">D2479+I2479</f>
        <v>12.9597415496974</v>
      </c>
    </row>
    <row r="2480" customFormat="false" ht="15" hidden="false" customHeight="false" outlineLevel="0" collapsed="false">
      <c r="A2480" s="0" t="n">
        <v>2468</v>
      </c>
      <c r="B2480" s="7" t="n">
        <v>0.292608</v>
      </c>
      <c r="C2480" s="7" t="n">
        <v>0.208575</v>
      </c>
      <c r="D2480" s="16" t="n">
        <f aca="false">LOGINV(B2480,$B$7,$C$7)</f>
        <v>9.98996687833618</v>
      </c>
      <c r="E2480" s="16" t="n">
        <f aca="false">LOGINV(C2480,$B$8,$C$8)</f>
        <v>64.6822060406114</v>
      </c>
      <c r="F2480" s="16" t="n">
        <f aca="false">$B$5/100*E2480*2_Girdiler!$B$14*2_Girdiler!$B$15*2_Girdiler!$B$16</f>
        <v>1.62740430398178</v>
      </c>
      <c r="G2480" s="16" t="n">
        <f aca="false">MIN(MATCH(F2480,2_Girdiler!$B$20:$I$20,1),7)</f>
        <v>1</v>
      </c>
      <c r="H2480" s="16" t="n">
        <f aca="false">IF(F2480&gt;=40,2_Girdiler!$I$21+(F2480-40)*(2_Girdiler!$I$21-2_Girdiler!$H$21)/(2_Girdiler!$I$20-2_Girdiler!$H$20),INDEX(2_Girdiler!$B$21:$I$21,G2480)+(F2480-INDEX(2_Girdiler!$B$20:$I$20,G2480))*(INDEX(2_Girdiler!$B$21:$I$21,G2480+1)-INDEX(2_Girdiler!$B$21:$I$21,G2480))/(INDEX(2_Girdiler!$B$20:$I$20,G2480+1)-INDEX(2_Girdiler!$B$20:$I$20,G2480)))</f>
        <v>3.58028946875992</v>
      </c>
      <c r="I2480" s="16" t="n">
        <f aca="false">H2480/2_Girdiler!$B$17</f>
        <v>1.43441084485574</v>
      </c>
      <c r="J2480" s="16" t="n">
        <f aca="false">D2480+I2480</f>
        <v>11.4243777231919</v>
      </c>
    </row>
    <row r="2481" customFormat="false" ht="15" hidden="false" customHeight="false" outlineLevel="0" collapsed="false">
      <c r="A2481" s="0" t="n">
        <v>2469</v>
      </c>
      <c r="B2481" s="7" t="n">
        <v>0.48509</v>
      </c>
      <c r="C2481" s="7" t="n">
        <v>0.80588</v>
      </c>
      <c r="D2481" s="16" t="n">
        <f aca="false">LOGINV(B2481,$B$7,$C$7)</f>
        <v>13.262798044316</v>
      </c>
      <c r="E2481" s="16" t="n">
        <f aca="false">LOGINV(C2481,$B$8,$C$8)</f>
        <v>190.599659115289</v>
      </c>
      <c r="F2481" s="16" t="n">
        <f aca="false">$B$5/100*E2481*2_Girdiler!$B$14*2_Girdiler!$B$15*2_Girdiler!$B$16</f>
        <v>4.79548742334068</v>
      </c>
      <c r="G2481" s="16" t="n">
        <f aca="false">MIN(MATCH(F2481,2_Girdiler!$B$20:$I$20,1),7)</f>
        <v>1</v>
      </c>
      <c r="H2481" s="16" t="n">
        <f aca="false">IF(F2481&gt;=40,2_Girdiler!$I$21+(F2481-40)*(2_Girdiler!$I$21-2_Girdiler!$H$21)/(2_Girdiler!$I$20-2_Girdiler!$H$20),INDEX(2_Girdiler!$B$21:$I$21,G2481)+(F2481-INDEX(2_Girdiler!$B$20:$I$20,G2481))*(INDEX(2_Girdiler!$B$21:$I$21,G2481+1)-INDEX(2_Girdiler!$B$21:$I$21,G2481))/(INDEX(2_Girdiler!$B$20:$I$20,G2481+1)-INDEX(2_Girdiler!$B$20:$I$20,G2481)))</f>
        <v>10.5500723313495</v>
      </c>
      <c r="I2481" s="16" t="n">
        <f aca="false">H2481/2_Girdiler!$B$17</f>
        <v>4.22679179941887</v>
      </c>
      <c r="J2481" s="16" t="n">
        <f aca="false">D2481+I2481</f>
        <v>17.4895898437348</v>
      </c>
    </row>
    <row r="2482" customFormat="false" ht="15" hidden="false" customHeight="false" outlineLevel="0" collapsed="false">
      <c r="A2482" s="0" t="n">
        <v>2470</v>
      </c>
      <c r="B2482" s="7" t="n">
        <v>0.07391</v>
      </c>
      <c r="C2482" s="7" t="n">
        <v>0.327361</v>
      </c>
      <c r="D2482" s="16" t="n">
        <f aca="false">LOGINV(B2482,$B$7,$C$7)</f>
        <v>6.04413921682511</v>
      </c>
      <c r="E2482" s="16" t="n">
        <f aca="false">LOGINV(C2482,$B$8,$C$8)</f>
        <v>81.8226212250378</v>
      </c>
      <c r="F2482" s="16" t="n">
        <f aca="false">$B$5/100*E2482*2_Girdiler!$B$14*2_Girdiler!$B$15*2_Girdiler!$B$16</f>
        <v>2.05865715002195</v>
      </c>
      <c r="G2482" s="16" t="n">
        <f aca="false">MIN(MATCH(F2482,2_Girdiler!$B$20:$I$20,1),7)</f>
        <v>1</v>
      </c>
      <c r="H2482" s="16" t="n">
        <f aca="false">IF(F2482&gt;=40,2_Girdiler!$I$21+(F2482-40)*(2_Girdiler!$I$21-2_Girdiler!$H$21)/(2_Girdiler!$I$20-2_Girdiler!$H$20),INDEX(2_Girdiler!$B$21:$I$21,G2482)+(F2482-INDEX(2_Girdiler!$B$20:$I$20,G2482))*(INDEX(2_Girdiler!$B$21:$I$21,G2482+1)-INDEX(2_Girdiler!$B$21:$I$21,G2482))/(INDEX(2_Girdiler!$B$20:$I$20,G2482+1)-INDEX(2_Girdiler!$B$20:$I$20,G2482)))</f>
        <v>4.52904573004829</v>
      </c>
      <c r="I2482" s="16" t="n">
        <f aca="false">H2482/2_Girdiler!$B$17</f>
        <v>1.81452152646166</v>
      </c>
      <c r="J2482" s="16" t="n">
        <f aca="false">D2482+I2482</f>
        <v>7.85866074328676</v>
      </c>
    </row>
    <row r="2483" customFormat="false" ht="15" hidden="false" customHeight="false" outlineLevel="0" collapsed="false">
      <c r="A2483" s="0" t="n">
        <v>2471</v>
      </c>
      <c r="B2483" s="7" t="n">
        <v>0.341252</v>
      </c>
      <c r="C2483" s="7" t="n">
        <v>0.162165</v>
      </c>
      <c r="D2483" s="16" t="n">
        <f aca="false">LOGINV(B2483,$B$7,$C$7)</f>
        <v>10.7811184628356</v>
      </c>
      <c r="E2483" s="16" t="n">
        <f aca="false">LOGINV(C2483,$B$8,$C$8)</f>
        <v>57.8020961538268</v>
      </c>
      <c r="F2483" s="16" t="n">
        <f aca="false">$B$5/100*E2483*2_Girdiler!$B$14*2_Girdiler!$B$15*2_Girdiler!$B$16</f>
        <v>1.45430073923028</v>
      </c>
      <c r="G2483" s="16" t="n">
        <f aca="false">MIN(MATCH(F2483,2_Girdiler!$B$20:$I$20,1),7)</f>
        <v>1</v>
      </c>
      <c r="H2483" s="16" t="n">
        <f aca="false">IF(F2483&gt;=40,2_Girdiler!$I$21+(F2483-40)*(2_Girdiler!$I$21-2_Girdiler!$H$21)/(2_Girdiler!$I$20-2_Girdiler!$H$20),INDEX(2_Girdiler!$B$21:$I$21,G2483)+(F2483-INDEX(2_Girdiler!$B$20:$I$20,G2483))*(INDEX(2_Girdiler!$B$21:$I$21,G2483+1)-INDEX(2_Girdiler!$B$21:$I$21,G2483))/(INDEX(2_Girdiler!$B$20:$I$20,G2483+1)-INDEX(2_Girdiler!$B$20:$I$20,G2483)))</f>
        <v>3.19946162630662</v>
      </c>
      <c r="I2483" s="16" t="n">
        <f aca="false">H2483/2_Girdiler!$B$17</f>
        <v>1.28183558746259</v>
      </c>
      <c r="J2483" s="16" t="n">
        <f aca="false">D2483+I2483</f>
        <v>12.0629540502981</v>
      </c>
    </row>
    <row r="2484" customFormat="false" ht="15" hidden="false" customHeight="false" outlineLevel="0" collapsed="false">
      <c r="A2484" s="0" t="n">
        <v>2472</v>
      </c>
      <c r="B2484" s="7" t="n">
        <v>0.270601</v>
      </c>
      <c r="C2484" s="7" t="n">
        <v>0.377232</v>
      </c>
      <c r="D2484" s="16" t="n">
        <f aca="false">LOGINV(B2484,$B$7,$C$7)</f>
        <v>9.63334615366814</v>
      </c>
      <c r="E2484" s="16" t="n">
        <f aca="false">LOGINV(C2484,$B$8,$C$8)</f>
        <v>89.2412479603952</v>
      </c>
      <c r="F2484" s="16" t="n">
        <f aca="false">$B$5/100*E2484*2_Girdiler!$B$14*2_Girdiler!$B$15*2_Girdiler!$B$16</f>
        <v>2.24530979868354</v>
      </c>
      <c r="G2484" s="16" t="n">
        <f aca="false">MIN(MATCH(F2484,2_Girdiler!$B$20:$I$20,1),7)</f>
        <v>1</v>
      </c>
      <c r="H2484" s="16" t="n">
        <f aca="false">IF(F2484&gt;=40,2_Girdiler!$I$21+(F2484-40)*(2_Girdiler!$I$21-2_Girdiler!$H$21)/(2_Girdiler!$I$20-2_Girdiler!$H$20),INDEX(2_Girdiler!$B$21:$I$21,G2484)+(F2484-INDEX(2_Girdiler!$B$20:$I$20,G2484))*(INDEX(2_Girdiler!$B$21:$I$21,G2484+1)-INDEX(2_Girdiler!$B$21:$I$21,G2484))/(INDEX(2_Girdiler!$B$20:$I$20,G2484+1)-INDEX(2_Girdiler!$B$20:$I$20,G2484)))</f>
        <v>4.93968155710379</v>
      </c>
      <c r="I2484" s="16" t="n">
        <f aca="false">H2484/2_Girdiler!$B$17</f>
        <v>1.97903908537812</v>
      </c>
      <c r="J2484" s="16" t="n">
        <f aca="false">D2484+I2484</f>
        <v>11.6123852390463</v>
      </c>
    </row>
    <row r="2485" customFormat="false" ht="15" hidden="false" customHeight="false" outlineLevel="0" collapsed="false">
      <c r="A2485" s="0" t="n">
        <v>2473</v>
      </c>
      <c r="B2485" s="7" t="n">
        <v>0.944413</v>
      </c>
      <c r="C2485" s="7" t="n">
        <v>0.813657</v>
      </c>
      <c r="D2485" s="16" t="n">
        <f aca="false">LOGINV(B2485,$B$7,$C$7)</f>
        <v>32.9076084481481</v>
      </c>
      <c r="E2485" s="16" t="n">
        <f aca="false">LOGINV(C2485,$B$8,$C$8)</f>
        <v>194.156049852806</v>
      </c>
      <c r="F2485" s="16" t="n">
        <f aca="false">$B$5/100*E2485*2_Girdiler!$B$14*2_Girdiler!$B$15*2_Girdiler!$B$16</f>
        <v>4.88496621429659</v>
      </c>
      <c r="G2485" s="16" t="n">
        <f aca="false">MIN(MATCH(F2485,2_Girdiler!$B$20:$I$20,1),7)</f>
        <v>1</v>
      </c>
      <c r="H2485" s="16" t="n">
        <f aca="false">IF(F2485&gt;=40,2_Girdiler!$I$21+(F2485-40)*(2_Girdiler!$I$21-2_Girdiler!$H$21)/(2_Girdiler!$I$20-2_Girdiler!$H$20),INDEX(2_Girdiler!$B$21:$I$21,G2485)+(F2485-INDEX(2_Girdiler!$B$20:$I$20,G2485))*(INDEX(2_Girdiler!$B$21:$I$21,G2485+1)-INDEX(2_Girdiler!$B$21:$I$21,G2485))/(INDEX(2_Girdiler!$B$20:$I$20,G2485+1)-INDEX(2_Girdiler!$B$20:$I$20,G2485)))</f>
        <v>10.7469256714525</v>
      </c>
      <c r="I2485" s="16" t="n">
        <f aca="false">H2485/2_Girdiler!$B$17</f>
        <v>4.3056593234986</v>
      </c>
      <c r="J2485" s="16" t="n">
        <f aca="false">D2485+I2485</f>
        <v>37.2132677716467</v>
      </c>
    </row>
    <row r="2486" customFormat="false" ht="15" hidden="false" customHeight="false" outlineLevel="0" collapsed="false">
      <c r="A2486" s="0" t="n">
        <v>2474</v>
      </c>
      <c r="B2486" s="7" t="n">
        <v>0.566695</v>
      </c>
      <c r="C2486" s="7" t="n">
        <v>0.905002</v>
      </c>
      <c r="D2486" s="16" t="n">
        <f aca="false">LOGINV(B2486,$B$7,$C$7)</f>
        <v>14.8711674467004</v>
      </c>
      <c r="E2486" s="16" t="n">
        <f aca="false">LOGINV(C2486,$B$8,$C$8)</f>
        <v>254.478287480658</v>
      </c>
      <c r="F2486" s="16" t="n">
        <f aca="false">$B$5/100*E2486*2_Girdiler!$B$14*2_Girdiler!$B$15*2_Girdiler!$B$16</f>
        <v>6.40267371301334</v>
      </c>
      <c r="G2486" s="16" t="n">
        <f aca="false">MIN(MATCH(F2486,2_Girdiler!$B$20:$I$20,1),7)</f>
        <v>2</v>
      </c>
      <c r="H2486" s="16" t="n">
        <f aca="false">IF(F2486&gt;=40,2_Girdiler!$I$21+(F2486-40)*(2_Girdiler!$I$21-2_Girdiler!$H$21)/(2_Girdiler!$I$20-2_Girdiler!$H$20),INDEX(2_Girdiler!$B$21:$I$21,G2486)+(F2486-INDEX(2_Girdiler!$B$20:$I$20,G2486))*(INDEX(2_Girdiler!$B$21:$I$21,G2486+1)-INDEX(2_Girdiler!$B$21:$I$21,G2486))/(INDEX(2_Girdiler!$B$20:$I$20,G2486+1)-INDEX(2_Girdiler!$B$20:$I$20,G2486)))</f>
        <v>13.2442779408214</v>
      </c>
      <c r="I2486" s="16" t="n">
        <f aca="false">H2486/2_Girdiler!$B$17</f>
        <v>5.30620109808548</v>
      </c>
      <c r="J2486" s="16" t="n">
        <f aca="false">D2486+I2486</f>
        <v>20.1773685447859</v>
      </c>
    </row>
    <row r="2487" customFormat="false" ht="15" hidden="false" customHeight="false" outlineLevel="0" collapsed="false">
      <c r="A2487" s="0" t="n">
        <v>2475</v>
      </c>
      <c r="B2487" s="7" t="n">
        <v>0.538215</v>
      </c>
      <c r="C2487" s="7" t="n">
        <v>0.460796</v>
      </c>
      <c r="D2487" s="16" t="n">
        <f aca="false">LOGINV(B2487,$B$7,$C$7)</f>
        <v>14.2859381991325</v>
      </c>
      <c r="E2487" s="16" t="n">
        <f aca="false">LOGINV(C2487,$B$8,$C$8)</f>
        <v>102.482643597121</v>
      </c>
      <c r="F2487" s="16" t="n">
        <f aca="false">$B$5/100*E2487*2_Girdiler!$B$14*2_Girdiler!$B$15*2_Girdiler!$B$16</f>
        <v>2.57846331290356</v>
      </c>
      <c r="G2487" s="16" t="n">
        <f aca="false">MIN(MATCH(F2487,2_Girdiler!$B$20:$I$20,1),7)</f>
        <v>1</v>
      </c>
      <c r="H2487" s="16" t="n">
        <f aca="false">IF(F2487&gt;=40,2_Girdiler!$I$21+(F2487-40)*(2_Girdiler!$I$21-2_Girdiler!$H$21)/(2_Girdiler!$I$20-2_Girdiler!$H$20),INDEX(2_Girdiler!$B$21:$I$21,G2487)+(F2487-INDEX(2_Girdiler!$B$20:$I$20,G2487))*(INDEX(2_Girdiler!$B$21:$I$21,G2487+1)-INDEX(2_Girdiler!$B$21:$I$21,G2487))/(INDEX(2_Girdiler!$B$20:$I$20,G2487+1)-INDEX(2_Girdiler!$B$20:$I$20,G2487)))</f>
        <v>5.67261928838782</v>
      </c>
      <c r="I2487" s="16" t="n">
        <f aca="false">H2487/2_Girdiler!$B$17</f>
        <v>2.27268400977076</v>
      </c>
      <c r="J2487" s="16" t="n">
        <f aca="false">D2487+I2487</f>
        <v>16.5586222089033</v>
      </c>
    </row>
    <row r="2488" customFormat="false" ht="15" hidden="false" customHeight="false" outlineLevel="0" collapsed="false">
      <c r="A2488" s="0" t="n">
        <v>2476</v>
      </c>
      <c r="B2488" s="7" t="n">
        <v>0.854522</v>
      </c>
      <c r="C2488" s="7" t="n">
        <v>0.902081</v>
      </c>
      <c r="D2488" s="16" t="n">
        <f aca="false">LOGINV(B2488,$B$7,$C$7)</f>
        <v>24.3962468509531</v>
      </c>
      <c r="E2488" s="16" t="n">
        <f aca="false">LOGINV(C2488,$B$8,$C$8)</f>
        <v>251.686346817832</v>
      </c>
      <c r="F2488" s="16" t="n">
        <f aca="false">$B$5/100*E2488*2_Girdiler!$B$14*2_Girdiler!$B$15*2_Girdiler!$B$16</f>
        <v>6.33242848593665</v>
      </c>
      <c r="G2488" s="16" t="n">
        <f aca="false">MIN(MATCH(F2488,2_Girdiler!$B$20:$I$20,1),7)</f>
        <v>2</v>
      </c>
      <c r="H2488" s="16" t="n">
        <f aca="false">IF(F2488&gt;=40,2_Girdiler!$I$21+(F2488-40)*(2_Girdiler!$I$21-2_Girdiler!$H$21)/(2_Girdiler!$I$20-2_Girdiler!$H$20),INDEX(2_Girdiler!$B$21:$I$21,G2488)+(F2488-INDEX(2_Girdiler!$B$20:$I$20,G2488))*(INDEX(2_Girdiler!$B$21:$I$21,G2488+1)-INDEX(2_Girdiler!$B$21:$I$21,G2488))/(INDEX(2_Girdiler!$B$20:$I$20,G2488+1)-INDEX(2_Girdiler!$B$20:$I$20,G2488)))</f>
        <v>13.1318855774986</v>
      </c>
      <c r="I2488" s="16" t="n">
        <f aca="false">H2488/2_Girdiler!$B$17</f>
        <v>5.26117210636965</v>
      </c>
      <c r="J2488" s="16" t="n">
        <f aca="false">D2488+I2488</f>
        <v>29.6574189573227</v>
      </c>
    </row>
    <row r="2489" customFormat="false" ht="15" hidden="false" customHeight="false" outlineLevel="0" collapsed="false">
      <c r="A2489" s="0" t="n">
        <v>2477</v>
      </c>
      <c r="B2489" s="7" t="n">
        <v>0.555223</v>
      </c>
      <c r="C2489" s="7" t="n">
        <v>0.186097</v>
      </c>
      <c r="D2489" s="16" t="n">
        <f aca="false">LOGINV(B2489,$B$7,$C$7)</f>
        <v>14.63191857783</v>
      </c>
      <c r="E2489" s="16" t="n">
        <f aca="false">LOGINV(C2489,$B$8,$C$8)</f>
        <v>61.3873315576792</v>
      </c>
      <c r="F2489" s="16" t="n">
        <f aca="false">$B$5/100*E2489*2_Girdiler!$B$14*2_Girdiler!$B$15*2_Girdiler!$B$16</f>
        <v>1.54450526199121</v>
      </c>
      <c r="G2489" s="16" t="n">
        <f aca="false">MIN(MATCH(F2489,2_Girdiler!$B$20:$I$20,1),7)</f>
        <v>1</v>
      </c>
      <c r="H2489" s="16" t="n">
        <f aca="false">IF(F2489&gt;=40,2_Girdiler!$I$21+(F2489-40)*(2_Girdiler!$I$21-2_Girdiler!$H$21)/(2_Girdiler!$I$20-2_Girdiler!$H$20),INDEX(2_Girdiler!$B$21:$I$21,G2489)+(F2489-INDEX(2_Girdiler!$B$20:$I$20,G2489))*(INDEX(2_Girdiler!$B$21:$I$21,G2489+1)-INDEX(2_Girdiler!$B$21:$I$21,G2489))/(INDEX(2_Girdiler!$B$20:$I$20,G2489+1)-INDEX(2_Girdiler!$B$20:$I$20,G2489)))</f>
        <v>3.39791157638066</v>
      </c>
      <c r="I2489" s="16" t="n">
        <f aca="false">H2489/2_Girdiler!$B$17</f>
        <v>1.36134277899866</v>
      </c>
      <c r="J2489" s="16" t="n">
        <f aca="false">D2489+I2489</f>
        <v>15.9932613568287</v>
      </c>
    </row>
    <row r="2490" customFormat="false" ht="15" hidden="false" customHeight="false" outlineLevel="0" collapsed="false">
      <c r="A2490" s="0" t="n">
        <v>2478</v>
      </c>
      <c r="B2490" s="7" t="n">
        <v>0.572438</v>
      </c>
      <c r="C2490" s="7" t="n">
        <v>0.066064</v>
      </c>
      <c r="D2490" s="16" t="n">
        <f aca="false">LOGINV(B2490,$B$7,$C$7)</f>
        <v>14.992838200092</v>
      </c>
      <c r="E2490" s="16" t="n">
        <f aca="false">LOGINV(C2490,$B$8,$C$8)</f>
        <v>41.3163800165199</v>
      </c>
      <c r="F2490" s="16" t="n">
        <f aca="false">$B$5/100*E2490*2_Girdiler!$B$14*2_Girdiler!$B$15*2_Girdiler!$B$16</f>
        <v>1.03952012121564</v>
      </c>
      <c r="G2490" s="16" t="n">
        <f aca="false">MIN(MATCH(F2490,2_Girdiler!$B$20:$I$20,1),7)</f>
        <v>1</v>
      </c>
      <c r="H2490" s="16" t="n">
        <f aca="false">IF(F2490&gt;=40,2_Girdiler!$I$21+(F2490-40)*(2_Girdiler!$I$21-2_Girdiler!$H$21)/(2_Girdiler!$I$20-2_Girdiler!$H$20),INDEX(2_Girdiler!$B$21:$I$21,G2490)+(F2490-INDEX(2_Girdiler!$B$20:$I$20,G2490))*(INDEX(2_Girdiler!$B$21:$I$21,G2490+1)-INDEX(2_Girdiler!$B$21:$I$21,G2490))/(INDEX(2_Girdiler!$B$20:$I$20,G2490+1)-INDEX(2_Girdiler!$B$20:$I$20,G2490)))</f>
        <v>2.28694426667441</v>
      </c>
      <c r="I2490" s="16" t="n">
        <f aca="false">H2490/2_Girdiler!$B$17</f>
        <v>0.916243696584299</v>
      </c>
      <c r="J2490" s="16" t="n">
        <f aca="false">D2490+I2490</f>
        <v>15.9090818966763</v>
      </c>
    </row>
    <row r="2491" customFormat="false" ht="15" hidden="false" customHeight="false" outlineLevel="0" collapsed="false">
      <c r="A2491" s="0" t="n">
        <v>2479</v>
      </c>
      <c r="B2491" s="7" t="n">
        <v>0.995945</v>
      </c>
      <c r="C2491" s="7" t="n">
        <v>0.406242</v>
      </c>
      <c r="D2491" s="16" t="n">
        <f aca="false">LOGINV(B2491,$B$7,$C$7)</f>
        <v>59.2337672314828</v>
      </c>
      <c r="E2491" s="16" t="n">
        <f aca="false">LOGINV(C2491,$B$8,$C$8)</f>
        <v>93.7003396282392</v>
      </c>
      <c r="F2491" s="16" t="n">
        <f aca="false">$B$5/100*E2491*2_Girdiler!$B$14*2_Girdiler!$B$15*2_Girdiler!$B$16</f>
        <v>2.3575005450465</v>
      </c>
      <c r="G2491" s="16" t="n">
        <f aca="false">MIN(MATCH(F2491,2_Girdiler!$B$20:$I$20,1),7)</f>
        <v>1</v>
      </c>
      <c r="H2491" s="16" t="n">
        <f aca="false">IF(F2491&gt;=40,2_Girdiler!$I$21+(F2491-40)*(2_Girdiler!$I$21-2_Girdiler!$H$21)/(2_Girdiler!$I$20-2_Girdiler!$H$20),INDEX(2_Girdiler!$B$21:$I$21,G2491)+(F2491-INDEX(2_Girdiler!$B$20:$I$20,G2491))*(INDEX(2_Girdiler!$B$21:$I$21,G2491+1)-INDEX(2_Girdiler!$B$21:$I$21,G2491))/(INDEX(2_Girdiler!$B$20:$I$20,G2491+1)-INDEX(2_Girdiler!$B$20:$I$20,G2491)))</f>
        <v>5.1865011991023</v>
      </c>
      <c r="I2491" s="16" t="n">
        <f aca="false">H2491/2_Girdiler!$B$17</f>
        <v>2.07792515989675</v>
      </c>
      <c r="J2491" s="16" t="n">
        <f aca="false">D2491+I2491</f>
        <v>61.3116923913796</v>
      </c>
    </row>
    <row r="2492" customFormat="false" ht="15" hidden="false" customHeight="false" outlineLevel="0" collapsed="false">
      <c r="A2492" s="0" t="n">
        <v>2480</v>
      </c>
      <c r="B2492" s="7" t="n">
        <v>0.648724</v>
      </c>
      <c r="C2492" s="7" t="n">
        <v>0.280077</v>
      </c>
      <c r="D2492" s="16" t="n">
        <f aca="false">LOGINV(B2492,$B$7,$C$7)</f>
        <v>16.7543628243109</v>
      </c>
      <c r="E2492" s="16" t="n">
        <f aca="false">LOGINV(C2492,$B$8,$C$8)</f>
        <v>74.9748366019724</v>
      </c>
      <c r="F2492" s="16" t="n">
        <f aca="false">$B$5/100*E2492*2_Girdiler!$B$14*2_Girdiler!$B$15*2_Girdiler!$B$16</f>
        <v>1.88636688890563</v>
      </c>
      <c r="G2492" s="16" t="n">
        <f aca="false">MIN(MATCH(F2492,2_Girdiler!$B$20:$I$20,1),7)</f>
        <v>1</v>
      </c>
      <c r="H2492" s="16" t="n">
        <f aca="false">IF(F2492&gt;=40,2_Girdiler!$I$21+(F2492-40)*(2_Girdiler!$I$21-2_Girdiler!$H$21)/(2_Girdiler!$I$20-2_Girdiler!$H$20),INDEX(2_Girdiler!$B$21:$I$21,G2492)+(F2492-INDEX(2_Girdiler!$B$20:$I$20,G2492))*(INDEX(2_Girdiler!$B$21:$I$21,G2492+1)-INDEX(2_Girdiler!$B$21:$I$21,G2492))/(INDEX(2_Girdiler!$B$20:$I$20,G2492+1)-INDEX(2_Girdiler!$B$20:$I$20,G2492)))</f>
        <v>4.15000715559238</v>
      </c>
      <c r="I2492" s="16" t="n">
        <f aca="false">H2492/2_Girdiler!$B$17</f>
        <v>1.66266312323413</v>
      </c>
      <c r="J2492" s="16" t="n">
        <f aca="false">D2492+I2492</f>
        <v>18.417025947545</v>
      </c>
    </row>
    <row r="2493" customFormat="false" ht="15" hidden="false" customHeight="false" outlineLevel="0" collapsed="false">
      <c r="A2493" s="0" t="n">
        <v>2481</v>
      </c>
      <c r="B2493" s="7" t="n">
        <v>0.496983</v>
      </c>
      <c r="C2493" s="7" t="n">
        <v>0.946949</v>
      </c>
      <c r="D2493" s="16" t="n">
        <f aca="false">LOGINV(B2493,$B$7,$C$7)</f>
        <v>13.4850899063902</v>
      </c>
      <c r="E2493" s="16" t="n">
        <f aca="false">LOGINV(C2493,$B$8,$C$8)</f>
        <v>309.926170291555</v>
      </c>
      <c r="F2493" s="16" t="n">
        <f aca="false">$B$5/100*E2493*2_Girdiler!$B$14*2_Girdiler!$B$15*2_Girdiler!$B$16</f>
        <v>7.79774244453552</v>
      </c>
      <c r="G2493" s="16" t="n">
        <f aca="false">MIN(MATCH(F2493,2_Girdiler!$B$20:$I$20,1),7)</f>
        <v>2</v>
      </c>
      <c r="H2493" s="16" t="n">
        <f aca="false">IF(F2493&gt;=40,2_Girdiler!$I$21+(F2493-40)*(2_Girdiler!$I$21-2_Girdiler!$H$21)/(2_Girdiler!$I$20-2_Girdiler!$H$20),INDEX(2_Girdiler!$B$21:$I$21,G2493)+(F2493-INDEX(2_Girdiler!$B$20:$I$20,G2493))*(INDEX(2_Girdiler!$B$21:$I$21,G2493+1)-INDEX(2_Girdiler!$B$21:$I$21,G2493))/(INDEX(2_Girdiler!$B$20:$I$20,G2493+1)-INDEX(2_Girdiler!$B$20:$I$20,G2493)))</f>
        <v>15.4763879112568</v>
      </c>
      <c r="I2493" s="16" t="n">
        <f aca="false">H2493/2_Girdiler!$B$17</f>
        <v>6.20047592598431</v>
      </c>
      <c r="J2493" s="16" t="n">
        <f aca="false">D2493+I2493</f>
        <v>19.6855658323746</v>
      </c>
    </row>
    <row r="2494" customFormat="false" ht="15" hidden="false" customHeight="false" outlineLevel="0" collapsed="false">
      <c r="A2494" s="0" t="n">
        <v>2482</v>
      </c>
      <c r="B2494" s="7" t="n">
        <v>0.854953</v>
      </c>
      <c r="C2494" s="7" t="n">
        <v>0.620487</v>
      </c>
      <c r="D2494" s="16" t="n">
        <f aca="false">LOGINV(B2494,$B$7,$C$7)</f>
        <v>24.4219437114853</v>
      </c>
      <c r="E2494" s="16" t="n">
        <f aca="false">LOGINV(C2494,$B$8,$C$8)</f>
        <v>133.118899196221</v>
      </c>
      <c r="F2494" s="16" t="n">
        <f aca="false">$B$5/100*E2494*2_Girdiler!$B$14*2_Girdiler!$B$15*2_Girdiler!$B$16</f>
        <v>3.34927150377691</v>
      </c>
      <c r="G2494" s="16" t="n">
        <f aca="false">MIN(MATCH(F2494,2_Girdiler!$B$20:$I$20,1),7)</f>
        <v>1</v>
      </c>
      <c r="H2494" s="16" t="n">
        <f aca="false">IF(F2494&gt;=40,2_Girdiler!$I$21+(F2494-40)*(2_Girdiler!$I$21-2_Girdiler!$H$21)/(2_Girdiler!$I$20-2_Girdiler!$H$20),INDEX(2_Girdiler!$B$21:$I$21,G2494)+(F2494-INDEX(2_Girdiler!$B$20:$I$20,G2494))*(INDEX(2_Girdiler!$B$21:$I$21,G2494+1)-INDEX(2_Girdiler!$B$21:$I$21,G2494))/(INDEX(2_Girdiler!$B$20:$I$20,G2494+1)-INDEX(2_Girdiler!$B$20:$I$20,G2494)))</f>
        <v>7.36839730830921</v>
      </c>
      <c r="I2494" s="16" t="n">
        <f aca="false">H2494/2_Girdiler!$B$17</f>
        <v>2.95208225493158</v>
      </c>
      <c r="J2494" s="16" t="n">
        <f aca="false">D2494+I2494</f>
        <v>27.3740259664169</v>
      </c>
    </row>
    <row r="2495" customFormat="false" ht="15" hidden="false" customHeight="false" outlineLevel="0" collapsed="false">
      <c r="A2495" s="0" t="n">
        <v>2483</v>
      </c>
      <c r="B2495" s="7" t="n">
        <v>0.969613</v>
      </c>
      <c r="C2495" s="7" t="n">
        <v>0.469583</v>
      </c>
      <c r="D2495" s="16" t="n">
        <f aca="false">LOGINV(B2495,$B$7,$C$7)</f>
        <v>38.5131935208066</v>
      </c>
      <c r="E2495" s="16" t="n">
        <f aca="false">LOGINV(C2495,$B$8,$C$8)</f>
        <v>103.955791969281</v>
      </c>
      <c r="F2495" s="16" t="n">
        <f aca="false">$B$5/100*E2495*2_Girdiler!$B$14*2_Girdiler!$B$15*2_Girdiler!$B$16</f>
        <v>2.61552772594712</v>
      </c>
      <c r="G2495" s="16" t="n">
        <f aca="false">MIN(MATCH(F2495,2_Girdiler!$B$20:$I$20,1),7)</f>
        <v>1</v>
      </c>
      <c r="H2495" s="16" t="n">
        <f aca="false">IF(F2495&gt;=40,2_Girdiler!$I$21+(F2495-40)*(2_Girdiler!$I$21-2_Girdiler!$H$21)/(2_Girdiler!$I$20-2_Girdiler!$H$20),INDEX(2_Girdiler!$B$21:$I$21,G2495)+(F2495-INDEX(2_Girdiler!$B$20:$I$20,G2495))*(INDEX(2_Girdiler!$B$21:$I$21,G2495+1)-INDEX(2_Girdiler!$B$21:$I$21,G2495))/(INDEX(2_Girdiler!$B$20:$I$20,G2495+1)-INDEX(2_Girdiler!$B$20:$I$20,G2495)))</f>
        <v>5.75416099708366</v>
      </c>
      <c r="I2495" s="16" t="n">
        <f aca="false">H2495/2_Girdiler!$B$17</f>
        <v>2.30535296357519</v>
      </c>
      <c r="J2495" s="16" t="n">
        <f aca="false">D2495+I2495</f>
        <v>40.8185464843818</v>
      </c>
    </row>
    <row r="2496" customFormat="false" ht="15" hidden="false" customHeight="false" outlineLevel="0" collapsed="false">
      <c r="A2496" s="0" t="n">
        <v>2484</v>
      </c>
      <c r="B2496" s="7" t="n">
        <v>0.674971</v>
      </c>
      <c r="C2496" s="7" t="n">
        <v>0.554334</v>
      </c>
      <c r="D2496" s="16" t="n">
        <f aca="false">LOGINV(B2496,$B$7,$C$7)</f>
        <v>17.4385301283284</v>
      </c>
      <c r="E2496" s="16" t="n">
        <f aca="false">LOGINV(C2496,$B$8,$C$8)</f>
        <v>119.273194317659</v>
      </c>
      <c r="F2496" s="16" t="n">
        <f aca="false">$B$5/100*E2496*2_Girdiler!$B$14*2_Girdiler!$B$15*2_Girdiler!$B$16</f>
        <v>3.0009135690323</v>
      </c>
      <c r="G2496" s="16" t="n">
        <f aca="false">MIN(MATCH(F2496,2_Girdiler!$B$20:$I$20,1),7)</f>
        <v>1</v>
      </c>
      <c r="H2496" s="16" t="n">
        <f aca="false">IF(F2496&gt;=40,2_Girdiler!$I$21+(F2496-40)*(2_Girdiler!$I$21-2_Girdiler!$H$21)/(2_Girdiler!$I$20-2_Girdiler!$H$20),INDEX(2_Girdiler!$B$21:$I$21,G2496)+(F2496-INDEX(2_Girdiler!$B$20:$I$20,G2496))*(INDEX(2_Girdiler!$B$21:$I$21,G2496+1)-INDEX(2_Girdiler!$B$21:$I$21,G2496))/(INDEX(2_Girdiler!$B$20:$I$20,G2496+1)-INDEX(2_Girdiler!$B$20:$I$20,G2496)))</f>
        <v>6.60200985187105</v>
      </c>
      <c r="I2496" s="16" t="n">
        <f aca="false">H2496/2_Girdiler!$B$17</f>
        <v>2.64503599834578</v>
      </c>
      <c r="J2496" s="16" t="n">
        <f aca="false">D2496+I2496</f>
        <v>20.0835661266742</v>
      </c>
    </row>
    <row r="2497" customFormat="false" ht="15" hidden="false" customHeight="false" outlineLevel="0" collapsed="false">
      <c r="A2497" s="0" t="n">
        <v>2485</v>
      </c>
      <c r="B2497" s="7" t="n">
        <v>0.554987</v>
      </c>
      <c r="C2497" s="7" t="n">
        <v>0.25999</v>
      </c>
      <c r="D2497" s="16" t="n">
        <f aca="false">LOGINV(B2497,$B$7,$C$7)</f>
        <v>14.6270481459437</v>
      </c>
      <c r="E2497" s="16" t="n">
        <f aca="false">LOGINV(C2497,$B$8,$C$8)</f>
        <v>72.0910379391591</v>
      </c>
      <c r="F2497" s="16" t="n">
        <f aca="false">$B$5/100*E2497*2_Girdiler!$B$14*2_Girdiler!$B$15*2_Girdiler!$B$16</f>
        <v>1.81381051454924</v>
      </c>
      <c r="G2497" s="16" t="n">
        <f aca="false">MIN(MATCH(F2497,2_Girdiler!$B$20:$I$20,1),7)</f>
        <v>1</v>
      </c>
      <c r="H2497" s="16" t="n">
        <f aca="false">IF(F2497&gt;=40,2_Girdiler!$I$21+(F2497-40)*(2_Girdiler!$I$21-2_Girdiler!$H$21)/(2_Girdiler!$I$20-2_Girdiler!$H$20),INDEX(2_Girdiler!$B$21:$I$21,G2497)+(F2497-INDEX(2_Girdiler!$B$20:$I$20,G2497))*(INDEX(2_Girdiler!$B$21:$I$21,G2497+1)-INDEX(2_Girdiler!$B$21:$I$21,G2497))/(INDEX(2_Girdiler!$B$20:$I$20,G2497+1)-INDEX(2_Girdiler!$B$20:$I$20,G2497)))</f>
        <v>3.99038313200834</v>
      </c>
      <c r="I2497" s="16" t="n">
        <f aca="false">H2497/2_Girdiler!$B$17</f>
        <v>1.59871119070847</v>
      </c>
      <c r="J2497" s="16" t="n">
        <f aca="false">D2497+I2497</f>
        <v>16.2257593366522</v>
      </c>
    </row>
    <row r="2498" customFormat="false" ht="15" hidden="false" customHeight="false" outlineLevel="0" collapsed="false">
      <c r="A2498" s="0" t="n">
        <v>2486</v>
      </c>
      <c r="B2498" s="7" t="n">
        <v>0.015976</v>
      </c>
      <c r="C2498" s="7" t="n">
        <v>0.209439</v>
      </c>
      <c r="D2498" s="16" t="n">
        <f aca="false">LOGINV(B2498,$B$7,$C$7)</f>
        <v>4.09665626207942</v>
      </c>
      <c r="E2498" s="16" t="n">
        <f aca="false">LOGINV(C2498,$B$8,$C$8)</f>
        <v>64.8078471297314</v>
      </c>
      <c r="F2498" s="16" t="n">
        <f aca="false">$B$5/100*E2498*2_Girdiler!$B$14*2_Girdiler!$B$15*2_Girdiler!$B$16</f>
        <v>1.63056543378404</v>
      </c>
      <c r="G2498" s="16" t="n">
        <f aca="false">MIN(MATCH(F2498,2_Girdiler!$B$20:$I$20,1),7)</f>
        <v>1</v>
      </c>
      <c r="H2498" s="16" t="n">
        <f aca="false">IF(F2498&gt;=40,2_Girdiler!$I$21+(F2498-40)*(2_Girdiler!$I$21-2_Girdiler!$H$21)/(2_Girdiler!$I$20-2_Girdiler!$H$20),INDEX(2_Girdiler!$B$21:$I$21,G2498)+(F2498-INDEX(2_Girdiler!$B$20:$I$20,G2498))*(INDEX(2_Girdiler!$B$21:$I$21,G2498+1)-INDEX(2_Girdiler!$B$21:$I$21,G2498))/(INDEX(2_Girdiler!$B$20:$I$20,G2498+1)-INDEX(2_Girdiler!$B$20:$I$20,G2498)))</f>
        <v>3.58724395432489</v>
      </c>
      <c r="I2498" s="16" t="n">
        <f aca="false">H2498/2_Girdiler!$B$17</f>
        <v>1.43719709708529</v>
      </c>
      <c r="J2498" s="16" t="n">
        <f aca="false">D2498+I2498</f>
        <v>5.53385335916471</v>
      </c>
    </row>
    <row r="2499" customFormat="false" ht="15" hidden="false" customHeight="false" outlineLevel="0" collapsed="false">
      <c r="A2499" s="0" t="n">
        <v>2487</v>
      </c>
      <c r="B2499" s="7" t="n">
        <v>0.418032</v>
      </c>
      <c r="C2499" s="7" t="n">
        <v>0.156444</v>
      </c>
      <c r="D2499" s="16" t="n">
        <f aca="false">LOGINV(B2499,$B$7,$C$7)</f>
        <v>12.0667874757189</v>
      </c>
      <c r="E2499" s="16" t="n">
        <f aca="false">LOGINV(C2499,$B$8,$C$8)</f>
        <v>56.9288923272233</v>
      </c>
      <c r="F2499" s="16" t="n">
        <f aca="false">$B$5/100*E2499*2_Girdiler!$B$14*2_Girdiler!$B$15*2_Girdiler!$B$16</f>
        <v>1.43233093095294</v>
      </c>
      <c r="G2499" s="16" t="n">
        <f aca="false">MIN(MATCH(F2499,2_Girdiler!$B$20:$I$20,1),7)</f>
        <v>1</v>
      </c>
      <c r="H2499" s="16" t="n">
        <f aca="false">IF(F2499&gt;=40,2_Girdiler!$I$21+(F2499-40)*(2_Girdiler!$I$21-2_Girdiler!$H$21)/(2_Girdiler!$I$20-2_Girdiler!$H$20),INDEX(2_Girdiler!$B$21:$I$21,G2499)+(F2499-INDEX(2_Girdiler!$B$20:$I$20,G2499))*(INDEX(2_Girdiler!$B$21:$I$21,G2499+1)-INDEX(2_Girdiler!$B$21:$I$21,G2499))/(INDEX(2_Girdiler!$B$20:$I$20,G2499+1)-INDEX(2_Girdiler!$B$20:$I$20,G2499)))</f>
        <v>3.15112804809646</v>
      </c>
      <c r="I2499" s="16" t="n">
        <f aca="false">H2499/2_Girdiler!$B$17</f>
        <v>1.26247117311557</v>
      </c>
      <c r="J2499" s="16" t="n">
        <f aca="false">D2499+I2499</f>
        <v>13.3292586488345</v>
      </c>
    </row>
    <row r="2500" customFormat="false" ht="15" hidden="false" customHeight="false" outlineLevel="0" collapsed="false">
      <c r="A2500" s="0" t="n">
        <v>2488</v>
      </c>
      <c r="B2500" s="7" t="n">
        <v>0.783795</v>
      </c>
      <c r="C2500" s="7" t="n">
        <v>0.89521</v>
      </c>
      <c r="D2500" s="16" t="n">
        <f aca="false">LOGINV(B2500,$B$7,$C$7)</f>
        <v>20.9764508707563</v>
      </c>
      <c r="E2500" s="16" t="n">
        <f aca="false">LOGINV(C2500,$B$8,$C$8)</f>
        <v>245.464313753258</v>
      </c>
      <c r="F2500" s="16" t="n">
        <f aca="false">$B$5/100*E2500*2_Girdiler!$B$14*2_Girdiler!$B$15*2_Girdiler!$B$16</f>
        <v>6.17588213403196</v>
      </c>
      <c r="G2500" s="16" t="n">
        <f aca="false">MIN(MATCH(F2500,2_Girdiler!$B$20:$I$20,1),7)</f>
        <v>2</v>
      </c>
      <c r="H2500" s="16" t="n">
        <f aca="false">IF(F2500&gt;=40,2_Girdiler!$I$21+(F2500-40)*(2_Girdiler!$I$21-2_Girdiler!$H$21)/(2_Girdiler!$I$20-2_Girdiler!$H$20),INDEX(2_Girdiler!$B$21:$I$21,G2500)+(F2500-INDEX(2_Girdiler!$B$20:$I$20,G2500))*(INDEX(2_Girdiler!$B$21:$I$21,G2500+1)-INDEX(2_Girdiler!$B$21:$I$21,G2500))/(INDEX(2_Girdiler!$B$20:$I$20,G2500+1)-INDEX(2_Girdiler!$B$20:$I$20,G2500)))</f>
        <v>12.8814114144511</v>
      </c>
      <c r="I2500" s="16" t="n">
        <f aca="false">H2500/2_Girdiler!$B$17</f>
        <v>5.16082188078972</v>
      </c>
      <c r="J2500" s="16" t="n">
        <f aca="false">D2500+I2500</f>
        <v>26.137272751546</v>
      </c>
    </row>
    <row r="2501" customFormat="false" ht="15" hidden="false" customHeight="false" outlineLevel="0" collapsed="false">
      <c r="A2501" s="0" t="n">
        <v>2489</v>
      </c>
      <c r="B2501" s="7" t="n">
        <v>0.41446</v>
      </c>
      <c r="C2501" s="7" t="n">
        <v>0.783751</v>
      </c>
      <c r="D2501" s="16" t="n">
        <f aca="false">LOGINV(B2501,$B$7,$C$7)</f>
        <v>12.0053592496415</v>
      </c>
      <c r="E2501" s="16" t="n">
        <f aca="false">LOGINV(C2501,$B$8,$C$8)</f>
        <v>181.253690763022</v>
      </c>
      <c r="F2501" s="16" t="n">
        <f aca="false">$B$5/100*E2501*2_Girdiler!$B$14*2_Girdiler!$B$15*2_Girdiler!$B$16</f>
        <v>4.56034285959764</v>
      </c>
      <c r="G2501" s="16" t="n">
        <f aca="false">MIN(MATCH(F2501,2_Girdiler!$B$20:$I$20,1),7)</f>
        <v>1</v>
      </c>
      <c r="H2501" s="16" t="n">
        <f aca="false">IF(F2501&gt;=40,2_Girdiler!$I$21+(F2501-40)*(2_Girdiler!$I$21-2_Girdiler!$H$21)/(2_Girdiler!$I$20-2_Girdiler!$H$20),INDEX(2_Girdiler!$B$21:$I$21,G2501)+(F2501-INDEX(2_Girdiler!$B$20:$I$20,G2501))*(INDEX(2_Girdiler!$B$21:$I$21,G2501+1)-INDEX(2_Girdiler!$B$21:$I$21,G2501))/(INDEX(2_Girdiler!$B$20:$I$20,G2501+1)-INDEX(2_Girdiler!$B$20:$I$20,G2501)))</f>
        <v>10.0327542911148</v>
      </c>
      <c r="I2501" s="16" t="n">
        <f aca="false">H2501/2_Girdiler!$B$17</f>
        <v>4.01953296919664</v>
      </c>
      <c r="J2501" s="16" t="n">
        <f aca="false">D2501+I2501</f>
        <v>16.0248922188381</v>
      </c>
    </row>
    <row r="2502" customFormat="false" ht="15" hidden="false" customHeight="false" outlineLevel="0" collapsed="false">
      <c r="A2502" s="0" t="n">
        <v>2490</v>
      </c>
      <c r="B2502" s="7" t="n">
        <v>0.837587</v>
      </c>
      <c r="C2502" s="7" t="n">
        <v>0.554544</v>
      </c>
      <c r="D2502" s="16" t="n">
        <f aca="false">LOGINV(B2502,$B$7,$C$7)</f>
        <v>23.4438899156208</v>
      </c>
      <c r="E2502" s="16" t="n">
        <f aca="false">LOGINV(C2502,$B$8,$C$8)</f>
        <v>119.314110167332</v>
      </c>
      <c r="F2502" s="16" t="n">
        <f aca="false">$B$5/100*E2502*2_Girdiler!$B$14*2_Girdiler!$B$15*2_Girdiler!$B$16</f>
        <v>3.00194301181007</v>
      </c>
      <c r="G2502" s="16" t="n">
        <f aca="false">MIN(MATCH(F2502,2_Girdiler!$B$20:$I$20,1),7)</f>
        <v>1</v>
      </c>
      <c r="H2502" s="16" t="n">
        <f aca="false">IF(F2502&gt;=40,2_Girdiler!$I$21+(F2502-40)*(2_Girdiler!$I$21-2_Girdiler!$H$21)/(2_Girdiler!$I$20-2_Girdiler!$H$20),INDEX(2_Girdiler!$B$21:$I$21,G2502)+(F2502-INDEX(2_Girdiler!$B$20:$I$20,G2502))*(INDEX(2_Girdiler!$B$21:$I$21,G2502+1)-INDEX(2_Girdiler!$B$21:$I$21,G2502))/(INDEX(2_Girdiler!$B$20:$I$20,G2502+1)-INDEX(2_Girdiler!$B$20:$I$20,G2502)))</f>
        <v>6.60427462598216</v>
      </c>
      <c r="I2502" s="16" t="n">
        <f aca="false">H2502/2_Girdiler!$B$17</f>
        <v>2.64594335976849</v>
      </c>
      <c r="J2502" s="16" t="n">
        <f aca="false">D2502+I2502</f>
        <v>26.0898332753893</v>
      </c>
    </row>
    <row r="2503" customFormat="false" ht="15" hidden="false" customHeight="false" outlineLevel="0" collapsed="false">
      <c r="A2503" s="0" t="n">
        <v>2491</v>
      </c>
      <c r="B2503" s="7" t="n">
        <v>0.922956</v>
      </c>
      <c r="C2503" s="7" t="n">
        <v>0.886461</v>
      </c>
      <c r="D2503" s="16" t="n">
        <f aca="false">LOGINV(B2503,$B$7,$C$7)</f>
        <v>29.9709464969385</v>
      </c>
      <c r="E2503" s="16" t="n">
        <f aca="false">LOGINV(C2503,$B$8,$C$8)</f>
        <v>238.159706543395</v>
      </c>
      <c r="F2503" s="16" t="n">
        <f aca="false">$B$5/100*E2503*2_Girdiler!$B$14*2_Girdiler!$B$15*2_Girdiler!$B$16</f>
        <v>5.99209821663181</v>
      </c>
      <c r="G2503" s="16" t="n">
        <f aca="false">MIN(MATCH(F2503,2_Girdiler!$B$20:$I$20,1),7)</f>
        <v>2</v>
      </c>
      <c r="H2503" s="16" t="n">
        <f aca="false">IF(F2503&gt;=40,2_Girdiler!$I$21+(F2503-40)*(2_Girdiler!$I$21-2_Girdiler!$H$21)/(2_Girdiler!$I$20-2_Girdiler!$H$20),INDEX(2_Girdiler!$B$21:$I$21,G2503)+(F2503-INDEX(2_Girdiler!$B$20:$I$20,G2503))*(INDEX(2_Girdiler!$B$21:$I$21,G2503+1)-INDEX(2_Girdiler!$B$21:$I$21,G2503))/(INDEX(2_Girdiler!$B$20:$I$20,G2503+1)-INDEX(2_Girdiler!$B$20:$I$20,G2503)))</f>
        <v>12.5873571466109</v>
      </c>
      <c r="I2503" s="16" t="n">
        <f aca="false">H2503/2_Girdiler!$B$17</f>
        <v>5.04301167732808</v>
      </c>
      <c r="J2503" s="16" t="n">
        <f aca="false">D2503+I2503</f>
        <v>35.0139581742666</v>
      </c>
    </row>
    <row r="2504" customFormat="false" ht="15" hidden="false" customHeight="false" outlineLevel="0" collapsed="false">
      <c r="A2504" s="0" t="n">
        <v>2492</v>
      </c>
      <c r="B2504" s="7" t="n">
        <v>0.092685</v>
      </c>
      <c r="C2504" s="7" t="n">
        <v>0.569133</v>
      </c>
      <c r="D2504" s="16" t="n">
        <f aca="false">LOGINV(B2504,$B$7,$C$7)</f>
        <v>6.47260753116322</v>
      </c>
      <c r="E2504" s="16" t="n">
        <f aca="false">LOGINV(C2504,$B$8,$C$8)</f>
        <v>122.199390705786</v>
      </c>
      <c r="F2504" s="16" t="n">
        <f aca="false">$B$5/100*E2504*2_Girdiler!$B$14*2_Girdiler!$B$15*2_Girdiler!$B$16</f>
        <v>3.07453667015757</v>
      </c>
      <c r="G2504" s="16" t="n">
        <f aca="false">MIN(MATCH(F2504,2_Girdiler!$B$20:$I$20,1),7)</f>
        <v>1</v>
      </c>
      <c r="H2504" s="16" t="n">
        <f aca="false">IF(F2504&gt;=40,2_Girdiler!$I$21+(F2504-40)*(2_Girdiler!$I$21-2_Girdiler!$H$21)/(2_Girdiler!$I$20-2_Girdiler!$H$20),INDEX(2_Girdiler!$B$21:$I$21,G2504)+(F2504-INDEX(2_Girdiler!$B$20:$I$20,G2504))*(INDEX(2_Girdiler!$B$21:$I$21,G2504+1)-INDEX(2_Girdiler!$B$21:$I$21,G2504))/(INDEX(2_Girdiler!$B$20:$I$20,G2504+1)-INDEX(2_Girdiler!$B$20:$I$20,G2504)))</f>
        <v>6.76398067434665</v>
      </c>
      <c r="I2504" s="16" t="n">
        <f aca="false">H2504/2_Girdiler!$B$17</f>
        <v>2.70992815478632</v>
      </c>
      <c r="J2504" s="16" t="n">
        <f aca="false">D2504+I2504</f>
        <v>9.18253568594954</v>
      </c>
    </row>
    <row r="2505" customFormat="false" ht="15" hidden="false" customHeight="false" outlineLevel="0" collapsed="false">
      <c r="A2505" s="0" t="n">
        <v>2493</v>
      </c>
      <c r="B2505" s="7" t="n">
        <v>0.930598</v>
      </c>
      <c r="C2505" s="7" t="n">
        <v>0.744582</v>
      </c>
      <c r="D2505" s="16" t="n">
        <f aca="false">LOGINV(B2505,$B$7,$C$7)</f>
        <v>30.9043410166798</v>
      </c>
      <c r="E2505" s="16" t="n">
        <f aca="false">LOGINV(C2505,$B$8,$C$8)</f>
        <v>166.945747476317</v>
      </c>
      <c r="F2505" s="16" t="n">
        <f aca="false">$B$5/100*E2505*2_Girdiler!$B$14*2_Girdiler!$B$15*2_Girdiler!$B$16</f>
        <v>4.20035500650413</v>
      </c>
      <c r="G2505" s="16" t="n">
        <f aca="false">MIN(MATCH(F2505,2_Girdiler!$B$20:$I$20,1),7)</f>
        <v>1</v>
      </c>
      <c r="H2505" s="16" t="n">
        <f aca="false">IF(F2505&gt;=40,2_Girdiler!$I$21+(F2505-40)*(2_Girdiler!$I$21-2_Girdiler!$H$21)/(2_Girdiler!$I$20-2_Girdiler!$H$20),INDEX(2_Girdiler!$B$21:$I$21,G2505)+(F2505-INDEX(2_Girdiler!$B$20:$I$20,G2505))*(INDEX(2_Girdiler!$B$21:$I$21,G2505+1)-INDEX(2_Girdiler!$B$21:$I$21,G2505))/(INDEX(2_Girdiler!$B$20:$I$20,G2505+1)-INDEX(2_Girdiler!$B$20:$I$20,G2505)))</f>
        <v>9.24078101430909</v>
      </c>
      <c r="I2505" s="16" t="n">
        <f aca="false">H2505/2_Girdiler!$B$17</f>
        <v>3.70223598329691</v>
      </c>
      <c r="J2505" s="16" t="n">
        <f aca="false">D2505+I2505</f>
        <v>34.6065769999767</v>
      </c>
    </row>
    <row r="2506" customFormat="false" ht="15" hidden="false" customHeight="false" outlineLevel="0" collapsed="false">
      <c r="A2506" s="0" t="n">
        <v>2494</v>
      </c>
      <c r="B2506" s="7" t="n">
        <v>0.201319</v>
      </c>
      <c r="C2506" s="7" t="n">
        <v>0.637225</v>
      </c>
      <c r="D2506" s="16" t="n">
        <f aca="false">LOGINV(B2506,$B$7,$C$7)</f>
        <v>8.49350072616329</v>
      </c>
      <c r="E2506" s="16" t="n">
        <f aca="false">LOGINV(C2506,$B$8,$C$8)</f>
        <v>136.979677436892</v>
      </c>
      <c r="F2506" s="16" t="n">
        <f aca="false">$B$5/100*E2506*2_Girdiler!$B$14*2_Girdiler!$B$15*2_Girdiler!$B$16</f>
        <v>3.44640868431221</v>
      </c>
      <c r="G2506" s="16" t="n">
        <f aca="false">MIN(MATCH(F2506,2_Girdiler!$B$20:$I$20,1),7)</f>
        <v>1</v>
      </c>
      <c r="H2506" s="16" t="n">
        <f aca="false">IF(F2506&gt;=40,2_Girdiler!$I$21+(F2506-40)*(2_Girdiler!$I$21-2_Girdiler!$H$21)/(2_Girdiler!$I$20-2_Girdiler!$H$20),INDEX(2_Girdiler!$B$21:$I$21,G2506)+(F2506-INDEX(2_Girdiler!$B$20:$I$20,G2506))*(INDEX(2_Girdiler!$B$21:$I$21,G2506+1)-INDEX(2_Girdiler!$B$21:$I$21,G2506))/(INDEX(2_Girdiler!$B$20:$I$20,G2506+1)-INDEX(2_Girdiler!$B$20:$I$20,G2506)))</f>
        <v>7.58209910548686</v>
      </c>
      <c r="I2506" s="16" t="n">
        <f aca="false">H2506/2_Girdiler!$B$17</f>
        <v>3.03769996213416</v>
      </c>
      <c r="J2506" s="16" t="n">
        <f aca="false">D2506+I2506</f>
        <v>11.5312006882975</v>
      </c>
    </row>
    <row r="2507" customFormat="false" ht="15" hidden="false" customHeight="false" outlineLevel="0" collapsed="false">
      <c r="A2507" s="0" t="n">
        <v>2495</v>
      </c>
      <c r="B2507" s="7" t="n">
        <v>0.396399</v>
      </c>
      <c r="C2507" s="7" t="n">
        <v>0.263429</v>
      </c>
      <c r="D2507" s="16" t="n">
        <f aca="false">LOGINV(B2507,$B$7,$C$7)</f>
        <v>11.6975886518687</v>
      </c>
      <c r="E2507" s="16" t="n">
        <f aca="false">LOGINV(C2507,$B$8,$C$8)</f>
        <v>72.584435504431</v>
      </c>
      <c r="F2507" s="16" t="n">
        <f aca="false">$B$5/100*E2507*2_Girdiler!$B$14*2_Girdiler!$B$15*2_Girdiler!$B$16</f>
        <v>1.82622439729149</v>
      </c>
      <c r="G2507" s="16" t="n">
        <f aca="false">MIN(MATCH(F2507,2_Girdiler!$B$20:$I$20,1),7)</f>
        <v>1</v>
      </c>
      <c r="H2507" s="16" t="n">
        <f aca="false">IF(F2507&gt;=40,2_Girdiler!$I$21+(F2507-40)*(2_Girdiler!$I$21-2_Girdiler!$H$21)/(2_Girdiler!$I$20-2_Girdiler!$H$20),INDEX(2_Girdiler!$B$21:$I$21,G2507)+(F2507-INDEX(2_Girdiler!$B$20:$I$20,G2507))*(INDEX(2_Girdiler!$B$21:$I$21,G2507+1)-INDEX(2_Girdiler!$B$21:$I$21,G2507))/(INDEX(2_Girdiler!$B$20:$I$20,G2507+1)-INDEX(2_Girdiler!$B$20:$I$20,G2507)))</f>
        <v>4.01769367404127</v>
      </c>
      <c r="I2507" s="16" t="n">
        <f aca="false">H2507/2_Girdiler!$B$17</f>
        <v>1.60965291427935</v>
      </c>
      <c r="J2507" s="16" t="n">
        <f aca="false">D2507+I2507</f>
        <v>13.3072415661481</v>
      </c>
    </row>
    <row r="2508" customFormat="false" ht="15" hidden="false" customHeight="false" outlineLevel="0" collapsed="false">
      <c r="A2508" s="0" t="n">
        <v>2496</v>
      </c>
      <c r="B2508" s="7" t="n">
        <v>0.752547</v>
      </c>
      <c r="C2508" s="7" t="n">
        <v>0.165015</v>
      </c>
      <c r="D2508" s="16" t="n">
        <f aca="false">LOGINV(B2508,$B$7,$C$7)</f>
        <v>19.811059696243</v>
      </c>
      <c r="E2508" s="16" t="n">
        <f aca="false">LOGINV(C2508,$B$8,$C$8)</f>
        <v>58.2344787923887</v>
      </c>
      <c r="F2508" s="16" t="n">
        <f aca="false">$B$5/100*E2508*2_Girdiler!$B$14*2_Girdiler!$B$15*2_Girdiler!$B$16</f>
        <v>1.4651794864165</v>
      </c>
      <c r="G2508" s="16" t="n">
        <f aca="false">MIN(MATCH(F2508,2_Girdiler!$B$20:$I$20,1),7)</f>
        <v>1</v>
      </c>
      <c r="H2508" s="16" t="n">
        <f aca="false">IF(F2508&gt;=40,2_Girdiler!$I$21+(F2508-40)*(2_Girdiler!$I$21-2_Girdiler!$H$21)/(2_Girdiler!$I$20-2_Girdiler!$H$20),INDEX(2_Girdiler!$B$21:$I$21,G2508)+(F2508-INDEX(2_Girdiler!$B$20:$I$20,G2508))*(INDEX(2_Girdiler!$B$21:$I$21,G2508+1)-INDEX(2_Girdiler!$B$21:$I$21,G2508))/(INDEX(2_Girdiler!$B$20:$I$20,G2508+1)-INDEX(2_Girdiler!$B$20:$I$20,G2508)))</f>
        <v>3.2233948701163</v>
      </c>
      <c r="I2508" s="16" t="n">
        <f aca="false">H2508/2_Girdiler!$B$17</f>
        <v>1.29142422680942</v>
      </c>
      <c r="J2508" s="16" t="n">
        <f aca="false">D2508+I2508</f>
        <v>21.1024839230524</v>
      </c>
    </row>
    <row r="2509" customFormat="false" ht="15" hidden="false" customHeight="false" outlineLevel="0" collapsed="false">
      <c r="A2509" s="0" t="n">
        <v>2497</v>
      </c>
      <c r="B2509" s="7" t="n">
        <v>0.718368</v>
      </c>
      <c r="C2509" s="7" t="n">
        <v>0.422113</v>
      </c>
      <c r="D2509" s="16" t="n">
        <f aca="false">LOGINV(B2509,$B$7,$C$7)</f>
        <v>18.6897883737955</v>
      </c>
      <c r="E2509" s="16" t="n">
        <f aca="false">LOGINV(C2509,$B$8,$C$8)</f>
        <v>96.1966226858967</v>
      </c>
      <c r="F2509" s="16" t="n">
        <f aca="false">$B$5/100*E2509*2_Girdiler!$B$14*2_Girdiler!$B$15*2_Girdiler!$B$16</f>
        <v>2.42030702677716</v>
      </c>
      <c r="G2509" s="16" t="n">
        <f aca="false">MIN(MATCH(F2509,2_Girdiler!$B$20:$I$20,1),7)</f>
        <v>1</v>
      </c>
      <c r="H2509" s="16" t="n">
        <f aca="false">IF(F2509&gt;=40,2_Girdiler!$I$21+(F2509-40)*(2_Girdiler!$I$21-2_Girdiler!$H$21)/(2_Girdiler!$I$20-2_Girdiler!$H$20),INDEX(2_Girdiler!$B$21:$I$21,G2509)+(F2509-INDEX(2_Girdiler!$B$20:$I$20,G2509))*(INDEX(2_Girdiler!$B$21:$I$21,G2509+1)-INDEX(2_Girdiler!$B$21:$I$21,G2509))/(INDEX(2_Girdiler!$B$20:$I$20,G2509+1)-INDEX(2_Girdiler!$B$20:$I$20,G2509)))</f>
        <v>5.32467545890975</v>
      </c>
      <c r="I2509" s="16" t="n">
        <f aca="false">H2509/2_Girdiler!$B$17</f>
        <v>2.1332834370632</v>
      </c>
      <c r="J2509" s="16" t="n">
        <f aca="false">D2509+I2509</f>
        <v>20.8230718108587</v>
      </c>
    </row>
    <row r="2510" customFormat="false" ht="15" hidden="false" customHeight="false" outlineLevel="0" collapsed="false">
      <c r="A2510" s="0" t="n">
        <v>2498</v>
      </c>
      <c r="B2510" s="7" t="n">
        <v>0.493382</v>
      </c>
      <c r="C2510" s="7" t="n">
        <v>0.228725</v>
      </c>
      <c r="D2510" s="16" t="n">
        <f aca="false">LOGINV(B2510,$B$7,$C$7)</f>
        <v>13.4174076467001</v>
      </c>
      <c r="E2510" s="16" t="n">
        <f aca="false">LOGINV(C2510,$B$8,$C$8)</f>
        <v>67.5987045764136</v>
      </c>
      <c r="F2510" s="16" t="n">
        <f aca="false">$B$5/100*E2510*2_Girdiler!$B$14*2_Girdiler!$B$15*2_Girdiler!$B$16</f>
        <v>1.70078340714257</v>
      </c>
      <c r="G2510" s="16" t="n">
        <f aca="false">MIN(MATCH(F2510,2_Girdiler!$B$20:$I$20,1),7)</f>
        <v>1</v>
      </c>
      <c r="H2510" s="16" t="n">
        <f aca="false">IF(F2510&gt;=40,2_Girdiler!$I$21+(F2510-40)*(2_Girdiler!$I$21-2_Girdiler!$H$21)/(2_Girdiler!$I$20-2_Girdiler!$H$20),INDEX(2_Girdiler!$B$21:$I$21,G2510)+(F2510-INDEX(2_Girdiler!$B$20:$I$20,G2510))*(INDEX(2_Girdiler!$B$21:$I$21,G2510+1)-INDEX(2_Girdiler!$B$21:$I$21,G2510))/(INDEX(2_Girdiler!$B$20:$I$20,G2510+1)-INDEX(2_Girdiler!$B$20:$I$20,G2510)))</f>
        <v>3.74172349571365</v>
      </c>
      <c r="I2510" s="16" t="n">
        <f aca="false">H2510/2_Girdiler!$B$17</f>
        <v>1.49908793898784</v>
      </c>
      <c r="J2510" s="16" t="n">
        <f aca="false">D2510+I2510</f>
        <v>14.9164955856879</v>
      </c>
    </row>
    <row r="2511" customFormat="false" ht="15" hidden="false" customHeight="false" outlineLevel="0" collapsed="false">
      <c r="A2511" s="0" t="n">
        <v>2499</v>
      </c>
      <c r="B2511" s="7" t="n">
        <v>0.430374</v>
      </c>
      <c r="C2511" s="7" t="n">
        <v>0.990237</v>
      </c>
      <c r="D2511" s="16" t="n">
        <f aca="false">LOGINV(B2511,$B$7,$C$7)</f>
        <v>12.2805871869562</v>
      </c>
      <c r="E2511" s="16" t="n">
        <f aca="false">LOGINV(C2511,$B$8,$C$8)</f>
        <v>493.087620138663</v>
      </c>
      <c r="F2511" s="16" t="n">
        <f aca="false">$B$5/100*E2511*2_Girdiler!$B$14*2_Girdiler!$B$15*2_Girdiler!$B$16</f>
        <v>12.4060845226888</v>
      </c>
      <c r="G2511" s="16" t="n">
        <f aca="false">MIN(MATCH(F2511,2_Girdiler!$B$20:$I$20,1),7)</f>
        <v>3</v>
      </c>
      <c r="H2511" s="16" t="n">
        <f aca="false">IF(F2511&gt;=40,2_Girdiler!$I$21+(F2511-40)*(2_Girdiler!$I$21-2_Girdiler!$H$21)/(2_Girdiler!$I$20-2_Girdiler!$H$20),INDEX(2_Girdiler!$B$21:$I$21,G2511)+(F2511-INDEX(2_Girdiler!$B$20:$I$20,G2511))*(INDEX(2_Girdiler!$B$21:$I$21,G2511+1)-INDEX(2_Girdiler!$B$21:$I$21,G2511))/(INDEX(2_Girdiler!$B$20:$I$20,G2511+1)-INDEX(2_Girdiler!$B$20:$I$20,G2511)))</f>
        <v>21.1654760704199</v>
      </c>
      <c r="I2511" s="16" t="n">
        <f aca="false">H2511/2_Girdiler!$B$17</f>
        <v>8.47975804103361</v>
      </c>
      <c r="J2511" s="16" t="n">
        <f aca="false">D2511+I2511</f>
        <v>20.7603452279898</v>
      </c>
    </row>
    <row r="2512" customFormat="false" ht="15" hidden="false" customHeight="false" outlineLevel="0" collapsed="false">
      <c r="A2512" s="0" t="n">
        <v>2500</v>
      </c>
      <c r="B2512" s="7" t="n">
        <v>0.650824</v>
      </c>
      <c r="C2512" s="7" t="n">
        <v>0.884821</v>
      </c>
      <c r="D2512" s="16" t="n">
        <f aca="false">LOGINV(B2512,$B$7,$C$7)</f>
        <v>16.8073815589638</v>
      </c>
      <c r="E2512" s="16" t="n">
        <f aca="false">LOGINV(C2512,$B$8,$C$8)</f>
        <v>236.859173707949</v>
      </c>
      <c r="F2512" s="16" t="n">
        <f aca="false">$B$5/100*E2512*2_Girdiler!$B$14*2_Girdiler!$B$15*2_Girdiler!$B$16</f>
        <v>5.95937681049201</v>
      </c>
      <c r="G2512" s="16" t="n">
        <f aca="false">MIN(MATCH(F2512,2_Girdiler!$B$20:$I$20,1),7)</f>
        <v>2</v>
      </c>
      <c r="H2512" s="16" t="n">
        <f aca="false">IF(F2512&gt;=40,2_Girdiler!$I$21+(F2512-40)*(2_Girdiler!$I$21-2_Girdiler!$H$21)/(2_Girdiler!$I$20-2_Girdiler!$H$20),INDEX(2_Girdiler!$B$21:$I$21,G2512)+(F2512-INDEX(2_Girdiler!$B$20:$I$20,G2512))*(INDEX(2_Girdiler!$B$21:$I$21,G2512+1)-INDEX(2_Girdiler!$B$21:$I$21,G2512))/(INDEX(2_Girdiler!$B$20:$I$20,G2512+1)-INDEX(2_Girdiler!$B$20:$I$20,G2512)))</f>
        <v>12.5350028967872</v>
      </c>
      <c r="I2512" s="16" t="n">
        <f aca="false">H2512/2_Girdiler!$B$17</f>
        <v>5.02203641698206</v>
      </c>
      <c r="J2512" s="16" t="n">
        <f aca="false">D2512+I2512</f>
        <v>21.8294179759459</v>
      </c>
    </row>
    <row r="2513" customFormat="false" ht="15" hidden="false" customHeight="false" outlineLevel="0" collapsed="false">
      <c r="A2513" s="0" t="n">
        <v>2501</v>
      </c>
      <c r="B2513" s="7" t="n">
        <v>0.866009</v>
      </c>
      <c r="C2513" s="7" t="n">
        <v>0.715475</v>
      </c>
      <c r="D2513" s="16" t="n">
        <f aca="false">LOGINV(B2513,$B$7,$C$7)</f>
        <v>25.1094459368592</v>
      </c>
      <c r="E2513" s="16" t="n">
        <f aca="false">LOGINV(C2513,$B$8,$C$8)</f>
        <v>157.718185612421</v>
      </c>
      <c r="F2513" s="16" t="n">
        <f aca="false">$B$5/100*E2513*2_Girdiler!$B$14*2_Girdiler!$B$15*2_Girdiler!$B$16</f>
        <v>3.96818955000852</v>
      </c>
      <c r="G2513" s="16" t="n">
        <f aca="false">MIN(MATCH(F2513,2_Girdiler!$B$20:$I$20,1),7)</f>
        <v>1</v>
      </c>
      <c r="H2513" s="16" t="n">
        <f aca="false">IF(F2513&gt;=40,2_Girdiler!$I$21+(F2513-40)*(2_Girdiler!$I$21-2_Girdiler!$H$21)/(2_Girdiler!$I$20-2_Girdiler!$H$20),INDEX(2_Girdiler!$B$21:$I$21,G2513)+(F2513-INDEX(2_Girdiler!$B$20:$I$20,G2513))*(INDEX(2_Girdiler!$B$21:$I$21,G2513+1)-INDEX(2_Girdiler!$B$21:$I$21,G2513))/(INDEX(2_Girdiler!$B$20:$I$20,G2513+1)-INDEX(2_Girdiler!$B$20:$I$20,G2513)))</f>
        <v>8.73001701001874</v>
      </c>
      <c r="I2513" s="16" t="n">
        <f aca="false">H2513/2_Girdiler!$B$17</f>
        <v>3.49760296875751</v>
      </c>
      <c r="J2513" s="16" t="n">
        <f aca="false">D2513+I2513</f>
        <v>28.6070489056167</v>
      </c>
    </row>
    <row r="2514" customFormat="false" ht="15" hidden="false" customHeight="false" outlineLevel="0" collapsed="false">
      <c r="A2514" s="0" t="n">
        <v>2502</v>
      </c>
      <c r="B2514" s="7" t="n">
        <v>0.117951</v>
      </c>
      <c r="C2514" s="7" t="n">
        <v>0.741961</v>
      </c>
      <c r="D2514" s="16" t="n">
        <f aca="false">LOGINV(B2514,$B$7,$C$7)</f>
        <v>6.99445867297876</v>
      </c>
      <c r="E2514" s="16" t="n">
        <f aca="false">LOGINV(C2514,$B$8,$C$8)</f>
        <v>166.071536113889</v>
      </c>
      <c r="F2514" s="16" t="n">
        <f aca="false">$B$5/100*E2514*2_Girdiler!$B$14*2_Girdiler!$B$15*2_Girdiler!$B$16</f>
        <v>4.17835984862545</v>
      </c>
      <c r="G2514" s="16" t="n">
        <f aca="false">MIN(MATCH(F2514,2_Girdiler!$B$20:$I$20,1),7)</f>
        <v>1</v>
      </c>
      <c r="H2514" s="16" t="n">
        <f aca="false">IF(F2514&gt;=40,2_Girdiler!$I$21+(F2514-40)*(2_Girdiler!$I$21-2_Girdiler!$H$21)/(2_Girdiler!$I$20-2_Girdiler!$H$20),INDEX(2_Girdiler!$B$21:$I$21,G2514)+(F2514-INDEX(2_Girdiler!$B$20:$I$20,G2514))*(INDEX(2_Girdiler!$B$21:$I$21,G2514+1)-INDEX(2_Girdiler!$B$21:$I$21,G2514))/(INDEX(2_Girdiler!$B$20:$I$20,G2514+1)-INDEX(2_Girdiler!$B$20:$I$20,G2514)))</f>
        <v>9.19239166697599</v>
      </c>
      <c r="I2514" s="16" t="n">
        <f aca="false">H2514/2_Girdiler!$B$17</f>
        <v>3.68284922555128</v>
      </c>
      <c r="J2514" s="16" t="n">
        <f aca="false">D2514+I2514</f>
        <v>10.67730789853</v>
      </c>
    </row>
    <row r="2515" customFormat="false" ht="15" hidden="false" customHeight="false" outlineLevel="0" collapsed="false">
      <c r="A2515" s="0" t="n">
        <v>2503</v>
      </c>
      <c r="B2515" s="7" t="n">
        <v>0.452953</v>
      </c>
      <c r="C2515" s="7" t="n">
        <v>0.795027</v>
      </c>
      <c r="D2515" s="16" t="n">
        <f aca="false">LOGINV(B2515,$B$7,$C$7)</f>
        <v>12.6785688495106</v>
      </c>
      <c r="E2515" s="16" t="n">
        <f aca="false">LOGINV(C2515,$B$8,$C$8)</f>
        <v>185.882313924817</v>
      </c>
      <c r="F2515" s="16" t="n">
        <f aca="false">$B$5/100*E2515*2_Girdiler!$B$14*2_Girdiler!$B$15*2_Girdiler!$B$16</f>
        <v>4.67679901834841</v>
      </c>
      <c r="G2515" s="16" t="n">
        <f aca="false">MIN(MATCH(F2515,2_Girdiler!$B$20:$I$20,1),7)</f>
        <v>1</v>
      </c>
      <c r="H2515" s="16" t="n">
        <f aca="false">IF(F2515&gt;=40,2_Girdiler!$I$21+(F2515-40)*(2_Girdiler!$I$21-2_Girdiler!$H$21)/(2_Girdiler!$I$20-2_Girdiler!$H$20),INDEX(2_Girdiler!$B$21:$I$21,G2515)+(F2515-INDEX(2_Girdiler!$B$20:$I$20,G2515))*(INDEX(2_Girdiler!$B$21:$I$21,G2515+1)-INDEX(2_Girdiler!$B$21:$I$21,G2515))/(INDEX(2_Girdiler!$B$20:$I$20,G2515+1)-INDEX(2_Girdiler!$B$20:$I$20,G2515)))</f>
        <v>10.2889578403665</v>
      </c>
      <c r="I2515" s="16" t="n">
        <f aca="false">H2515/2_Girdiler!$B$17</f>
        <v>4.1221786219417</v>
      </c>
      <c r="J2515" s="16" t="n">
        <f aca="false">D2515+I2515</f>
        <v>16.8007474714523</v>
      </c>
    </row>
    <row r="2516" customFormat="false" ht="15" hidden="false" customHeight="false" outlineLevel="0" collapsed="false">
      <c r="A2516" s="0" t="n">
        <v>2504</v>
      </c>
      <c r="B2516" s="7" t="n">
        <v>0.535095</v>
      </c>
      <c r="C2516" s="7" t="n">
        <v>0.106583</v>
      </c>
      <c r="D2516" s="16" t="n">
        <f aca="false">LOGINV(B2516,$B$7,$C$7)</f>
        <v>14.2235346250959</v>
      </c>
      <c r="E2516" s="16" t="n">
        <f aca="false">LOGINV(C2516,$B$8,$C$8)</f>
        <v>48.8933672077078</v>
      </c>
      <c r="F2516" s="16" t="n">
        <f aca="false">$B$5/100*E2516*2_Girdiler!$B$14*2_Girdiler!$B$15*2_Girdiler!$B$16</f>
        <v>1.23015711894593</v>
      </c>
      <c r="G2516" s="16" t="n">
        <f aca="false">MIN(MATCH(F2516,2_Girdiler!$B$20:$I$20,1),7)</f>
        <v>1</v>
      </c>
      <c r="H2516" s="16" t="n">
        <f aca="false">IF(F2516&gt;=40,2_Girdiler!$I$21+(F2516-40)*(2_Girdiler!$I$21-2_Girdiler!$H$21)/(2_Girdiler!$I$20-2_Girdiler!$H$20),INDEX(2_Girdiler!$B$21:$I$21,G2516)+(F2516-INDEX(2_Girdiler!$B$20:$I$20,G2516))*(INDEX(2_Girdiler!$B$21:$I$21,G2516+1)-INDEX(2_Girdiler!$B$21:$I$21,G2516))/(INDEX(2_Girdiler!$B$20:$I$20,G2516+1)-INDEX(2_Girdiler!$B$20:$I$20,G2516)))</f>
        <v>2.70634566168104</v>
      </c>
      <c r="I2516" s="16" t="n">
        <f aca="false">H2516/2_Girdiler!$B$17</f>
        <v>1.08427310163503</v>
      </c>
      <c r="J2516" s="16" t="n">
        <f aca="false">D2516+I2516</f>
        <v>15.3078077267309</v>
      </c>
    </row>
    <row r="2517" customFormat="false" ht="15" hidden="false" customHeight="false" outlineLevel="0" collapsed="false">
      <c r="A2517" s="0" t="n">
        <v>2505</v>
      </c>
      <c r="B2517" s="7" t="n">
        <v>0.451846</v>
      </c>
      <c r="C2517" s="7" t="n">
        <v>0.136986</v>
      </c>
      <c r="D2517" s="16" t="n">
        <f aca="false">LOGINV(B2517,$B$7,$C$7)</f>
        <v>12.6588335897741</v>
      </c>
      <c r="E2517" s="16" t="n">
        <f aca="false">LOGINV(C2517,$B$8,$C$8)</f>
        <v>53.8971260005336</v>
      </c>
      <c r="F2517" s="16" t="n">
        <f aca="false">$B$5/100*E2517*2_Girdiler!$B$14*2_Girdiler!$B$15*2_Girdiler!$B$16</f>
        <v>1.35605169017343</v>
      </c>
      <c r="G2517" s="16" t="n">
        <f aca="false">MIN(MATCH(F2517,2_Girdiler!$B$20:$I$20,1),7)</f>
        <v>1</v>
      </c>
      <c r="H2517" s="16" t="n">
        <f aca="false">IF(F2517&gt;=40,2_Girdiler!$I$21+(F2517-40)*(2_Girdiler!$I$21-2_Girdiler!$H$21)/(2_Girdiler!$I$20-2_Girdiler!$H$20),INDEX(2_Girdiler!$B$21:$I$21,G2517)+(F2517-INDEX(2_Girdiler!$B$20:$I$20,G2517))*(INDEX(2_Girdiler!$B$21:$I$21,G2517+1)-INDEX(2_Girdiler!$B$21:$I$21,G2517))/(INDEX(2_Girdiler!$B$20:$I$20,G2517+1)-INDEX(2_Girdiler!$B$20:$I$20,G2517)))</f>
        <v>2.98331371838154</v>
      </c>
      <c r="I2517" s="16" t="n">
        <f aca="false">H2517/2_Girdiler!$B$17</f>
        <v>1.19523786794132</v>
      </c>
      <c r="J2517" s="16" t="n">
        <f aca="false">D2517+I2517</f>
        <v>13.8540714577154</v>
      </c>
    </row>
    <row r="2518" customFormat="false" ht="15" hidden="false" customHeight="false" outlineLevel="0" collapsed="false">
      <c r="A2518" s="0" t="n">
        <v>2506</v>
      </c>
      <c r="B2518" s="7" t="n">
        <v>0.778844</v>
      </c>
      <c r="C2518" s="7" t="n">
        <v>0.461936</v>
      </c>
      <c r="D2518" s="16" t="n">
        <f aca="false">LOGINV(B2518,$B$7,$C$7)</f>
        <v>20.7811760824956</v>
      </c>
      <c r="E2518" s="16" t="n">
        <f aca="false">LOGINV(C2518,$B$8,$C$8)</f>
        <v>102.672745657429</v>
      </c>
      <c r="F2518" s="16" t="n">
        <f aca="false">$B$5/100*E2518*2_Girdiler!$B$14*2_Girdiler!$B$15*2_Girdiler!$B$16</f>
        <v>2.58324628074092</v>
      </c>
      <c r="G2518" s="16" t="n">
        <f aca="false">MIN(MATCH(F2518,2_Girdiler!$B$20:$I$20,1),7)</f>
        <v>1</v>
      </c>
      <c r="H2518" s="16" t="n">
        <f aca="false">IF(F2518&gt;=40,2_Girdiler!$I$21+(F2518-40)*(2_Girdiler!$I$21-2_Girdiler!$H$21)/(2_Girdiler!$I$20-2_Girdiler!$H$20),INDEX(2_Girdiler!$B$21:$I$21,G2518)+(F2518-INDEX(2_Girdiler!$B$20:$I$20,G2518))*(INDEX(2_Girdiler!$B$21:$I$21,G2518+1)-INDEX(2_Girdiler!$B$21:$I$21,G2518))/(INDEX(2_Girdiler!$B$20:$I$20,G2518+1)-INDEX(2_Girdiler!$B$20:$I$20,G2518)))</f>
        <v>5.68314181763003</v>
      </c>
      <c r="I2518" s="16" t="n">
        <f aca="false">H2518/2_Girdiler!$B$17</f>
        <v>2.2768997666787</v>
      </c>
      <c r="J2518" s="16" t="n">
        <f aca="false">D2518+I2518</f>
        <v>23.0580758491743</v>
      </c>
    </row>
    <row r="2519" customFormat="false" ht="15" hidden="false" customHeight="false" outlineLevel="0" collapsed="false">
      <c r="A2519" s="0" t="n">
        <v>2507</v>
      </c>
      <c r="B2519" s="7" t="n">
        <v>0.912205</v>
      </c>
      <c r="C2519" s="7" t="n">
        <v>0.148797</v>
      </c>
      <c r="D2519" s="16" t="n">
        <f aca="false">LOGINV(B2519,$B$7,$C$7)</f>
        <v>28.8115232821514</v>
      </c>
      <c r="E2519" s="16" t="n">
        <f aca="false">LOGINV(C2519,$B$8,$C$8)</f>
        <v>55.7496923981277</v>
      </c>
      <c r="F2519" s="16" t="n">
        <f aca="false">$B$5/100*E2519*2_Girdiler!$B$14*2_Girdiler!$B$15*2_Girdiler!$B$16</f>
        <v>1.40266226073689</v>
      </c>
      <c r="G2519" s="16" t="n">
        <f aca="false">MIN(MATCH(F2519,2_Girdiler!$B$20:$I$20,1),7)</f>
        <v>1</v>
      </c>
      <c r="H2519" s="16" t="n">
        <f aca="false">IF(F2519&gt;=40,2_Girdiler!$I$21+(F2519-40)*(2_Girdiler!$I$21-2_Girdiler!$H$21)/(2_Girdiler!$I$20-2_Girdiler!$H$20),INDEX(2_Girdiler!$B$21:$I$21,G2519)+(F2519-INDEX(2_Girdiler!$B$20:$I$20,G2519))*(INDEX(2_Girdiler!$B$21:$I$21,G2519+1)-INDEX(2_Girdiler!$B$21:$I$21,G2519))/(INDEX(2_Girdiler!$B$20:$I$20,G2519+1)-INDEX(2_Girdiler!$B$20:$I$20,G2519)))</f>
        <v>3.08585697362117</v>
      </c>
      <c r="I2519" s="16" t="n">
        <f aca="false">H2519/2_Girdiler!$B$17</f>
        <v>1.2363209028931</v>
      </c>
      <c r="J2519" s="16" t="n">
        <f aca="false">D2519+I2519</f>
        <v>30.0478441850445</v>
      </c>
    </row>
    <row r="2520" customFormat="false" ht="15" hidden="false" customHeight="false" outlineLevel="0" collapsed="false">
      <c r="A2520" s="0" t="n">
        <v>2508</v>
      </c>
      <c r="B2520" s="7" t="n">
        <v>0.38664</v>
      </c>
      <c r="C2520" s="7" t="n">
        <v>0.16244</v>
      </c>
      <c r="D2520" s="16" t="n">
        <f aca="false">LOGINV(B2520,$B$7,$C$7)</f>
        <v>11.5330889252046</v>
      </c>
      <c r="E2520" s="16" t="n">
        <f aca="false">LOGINV(C2520,$B$8,$C$8)</f>
        <v>57.8438905227849</v>
      </c>
      <c r="F2520" s="16" t="n">
        <f aca="false">$B$5/100*E2520*2_Girdiler!$B$14*2_Girdiler!$B$15*2_Girdiler!$B$16</f>
        <v>1.45535228555327</v>
      </c>
      <c r="G2520" s="16" t="n">
        <f aca="false">MIN(MATCH(F2520,2_Girdiler!$B$20:$I$20,1),7)</f>
        <v>1</v>
      </c>
      <c r="H2520" s="16" t="n">
        <f aca="false">IF(F2520&gt;=40,2_Girdiler!$I$21+(F2520-40)*(2_Girdiler!$I$21-2_Girdiler!$H$21)/(2_Girdiler!$I$20-2_Girdiler!$H$20),INDEX(2_Girdiler!$B$21:$I$21,G2520)+(F2520-INDEX(2_Girdiler!$B$20:$I$20,G2520))*(INDEX(2_Girdiler!$B$21:$I$21,G2520+1)-INDEX(2_Girdiler!$B$21:$I$21,G2520))/(INDEX(2_Girdiler!$B$20:$I$20,G2520+1)-INDEX(2_Girdiler!$B$20:$I$20,G2520)))</f>
        <v>3.20177502821719</v>
      </c>
      <c r="I2520" s="16" t="n">
        <f aca="false">H2520/2_Girdiler!$B$17</f>
        <v>1.28276243117676</v>
      </c>
      <c r="J2520" s="16" t="n">
        <f aca="false">D2520+I2520</f>
        <v>12.8158513563814</v>
      </c>
    </row>
    <row r="2521" customFormat="false" ht="15" hidden="false" customHeight="false" outlineLevel="0" collapsed="false">
      <c r="A2521" s="0" t="n">
        <v>2509</v>
      </c>
      <c r="B2521" s="7" t="n">
        <v>0.083479</v>
      </c>
      <c r="C2521" s="7" t="n">
        <v>0.202206</v>
      </c>
      <c r="D2521" s="16" t="n">
        <f aca="false">LOGINV(B2521,$B$7,$C$7)</f>
        <v>6.26794360307405</v>
      </c>
      <c r="E2521" s="16" t="n">
        <f aca="false">LOGINV(C2521,$B$8,$C$8)</f>
        <v>63.7540150556575</v>
      </c>
      <c r="F2521" s="16" t="n">
        <f aca="false">$B$5/100*E2521*2_Girdiler!$B$14*2_Girdiler!$B$15*2_Girdiler!$B$16</f>
        <v>1.60405101880034</v>
      </c>
      <c r="G2521" s="16" t="n">
        <f aca="false">MIN(MATCH(F2521,2_Girdiler!$B$20:$I$20,1),7)</f>
        <v>1</v>
      </c>
      <c r="H2521" s="16" t="n">
        <f aca="false">IF(F2521&gt;=40,2_Girdiler!$I$21+(F2521-40)*(2_Girdiler!$I$21-2_Girdiler!$H$21)/(2_Girdiler!$I$20-2_Girdiler!$H$20),INDEX(2_Girdiler!$B$21:$I$21,G2521)+(F2521-INDEX(2_Girdiler!$B$20:$I$20,G2521))*(INDEX(2_Girdiler!$B$21:$I$21,G2521+1)-INDEX(2_Girdiler!$B$21:$I$21,G2521))/(INDEX(2_Girdiler!$B$20:$I$20,G2521+1)-INDEX(2_Girdiler!$B$20:$I$20,G2521)))</f>
        <v>3.52891224136075</v>
      </c>
      <c r="I2521" s="16" t="n">
        <f aca="false">H2521/2_Girdiler!$B$17</f>
        <v>1.41382701977594</v>
      </c>
      <c r="J2521" s="16" t="n">
        <f aca="false">D2521+I2521</f>
        <v>7.68177062284999</v>
      </c>
    </row>
    <row r="2522" customFormat="false" ht="15" hidden="false" customHeight="false" outlineLevel="0" collapsed="false">
      <c r="A2522" s="0" t="n">
        <v>2510</v>
      </c>
      <c r="B2522" s="7" t="n">
        <v>0.029749</v>
      </c>
      <c r="C2522" s="7" t="n">
        <v>0.213435</v>
      </c>
      <c r="D2522" s="16" t="n">
        <f aca="false">LOGINV(B2522,$B$7,$C$7)</f>
        <v>4.73689699391783</v>
      </c>
      <c r="E2522" s="16" t="n">
        <f aca="false">LOGINV(C2522,$B$8,$C$8)</f>
        <v>65.3881585244036</v>
      </c>
      <c r="F2522" s="16" t="n">
        <f aca="false">$B$5/100*E2522*2_Girdiler!$B$14*2_Girdiler!$B$15*2_Girdiler!$B$16</f>
        <v>1.64516606847399</v>
      </c>
      <c r="G2522" s="16" t="n">
        <f aca="false">MIN(MATCH(F2522,2_Girdiler!$B$20:$I$20,1),7)</f>
        <v>1</v>
      </c>
      <c r="H2522" s="16" t="n">
        <f aca="false">IF(F2522&gt;=40,2_Girdiler!$I$21+(F2522-40)*(2_Girdiler!$I$21-2_Girdiler!$H$21)/(2_Girdiler!$I$20-2_Girdiler!$H$20),INDEX(2_Girdiler!$B$21:$I$21,G2522)+(F2522-INDEX(2_Girdiler!$B$20:$I$20,G2522))*(INDEX(2_Girdiler!$B$21:$I$21,G2522+1)-INDEX(2_Girdiler!$B$21:$I$21,G2522))/(INDEX(2_Girdiler!$B$20:$I$20,G2522+1)-INDEX(2_Girdiler!$B$20:$I$20,G2522)))</f>
        <v>3.61936535064279</v>
      </c>
      <c r="I2522" s="16" t="n">
        <f aca="false">H2522/2_Girdiler!$B$17</f>
        <v>1.45006624625112</v>
      </c>
      <c r="J2522" s="16" t="n">
        <f aca="false">D2522+I2522</f>
        <v>6.18696324016895</v>
      </c>
    </row>
    <row r="2523" customFormat="false" ht="15" hidden="false" customHeight="false" outlineLevel="0" collapsed="false">
      <c r="A2523" s="0" t="n">
        <v>2511</v>
      </c>
      <c r="B2523" s="7" t="n">
        <v>0.572316</v>
      </c>
      <c r="C2523" s="7" t="n">
        <v>0.443674</v>
      </c>
      <c r="D2523" s="16" t="n">
        <f aca="false">LOGINV(B2523,$B$7,$C$7)</f>
        <v>14.9902398977109</v>
      </c>
      <c r="E2523" s="16" t="n">
        <f aca="false">LOGINV(C2523,$B$8,$C$8)</f>
        <v>99.66226205388</v>
      </c>
      <c r="F2523" s="16" t="n">
        <f aca="false">$B$5/100*E2523*2_Girdiler!$B$14*2_Girdiler!$B$15*2_Girdiler!$B$16</f>
        <v>2.50750251327562</v>
      </c>
      <c r="G2523" s="16" t="n">
        <f aca="false">MIN(MATCH(F2523,2_Girdiler!$B$20:$I$20,1),7)</f>
        <v>1</v>
      </c>
      <c r="H2523" s="16" t="n">
        <f aca="false">IF(F2523&gt;=40,2_Girdiler!$I$21+(F2523-40)*(2_Girdiler!$I$21-2_Girdiler!$H$21)/(2_Girdiler!$I$20-2_Girdiler!$H$20),INDEX(2_Girdiler!$B$21:$I$21,G2523)+(F2523-INDEX(2_Girdiler!$B$20:$I$20,G2523))*(INDEX(2_Girdiler!$B$21:$I$21,G2523+1)-INDEX(2_Girdiler!$B$21:$I$21,G2523))/(INDEX(2_Girdiler!$B$20:$I$20,G2523+1)-INDEX(2_Girdiler!$B$20:$I$20,G2523)))</f>
        <v>5.51650552920636</v>
      </c>
      <c r="I2523" s="16" t="n">
        <f aca="false">H2523/2_Girdiler!$B$17</f>
        <v>2.21013843317563</v>
      </c>
      <c r="J2523" s="16" t="n">
        <f aca="false">D2523+I2523</f>
        <v>17.2003783308865</v>
      </c>
    </row>
    <row r="2524" customFormat="false" ht="15" hidden="false" customHeight="false" outlineLevel="0" collapsed="false">
      <c r="A2524" s="0" t="n">
        <v>2512</v>
      </c>
      <c r="B2524" s="7" t="n">
        <v>0.025836</v>
      </c>
      <c r="C2524" s="7" t="n">
        <v>0.172089</v>
      </c>
      <c r="D2524" s="16" t="n">
        <f aca="false">LOGINV(B2524,$B$7,$C$7)</f>
        <v>4.5776221497982</v>
      </c>
      <c r="E2524" s="16" t="n">
        <f aca="false">LOGINV(C2524,$B$8,$C$8)</f>
        <v>59.3008313387861</v>
      </c>
      <c r="F2524" s="16" t="n">
        <f aca="false">$B$5/100*E2524*2_Girdiler!$B$14*2_Girdiler!$B$15*2_Girdiler!$B$16</f>
        <v>1.49200891648386</v>
      </c>
      <c r="G2524" s="16" t="n">
        <f aca="false">MIN(MATCH(F2524,2_Girdiler!$B$20:$I$20,1),7)</f>
        <v>1</v>
      </c>
      <c r="H2524" s="16" t="n">
        <f aca="false">IF(F2524&gt;=40,2_Girdiler!$I$21+(F2524-40)*(2_Girdiler!$I$21-2_Girdiler!$H$21)/(2_Girdiler!$I$20-2_Girdiler!$H$20),INDEX(2_Girdiler!$B$21:$I$21,G2524)+(F2524-INDEX(2_Girdiler!$B$20:$I$20,G2524))*(INDEX(2_Girdiler!$B$21:$I$21,G2524+1)-INDEX(2_Girdiler!$B$21:$I$21,G2524))/(INDEX(2_Girdiler!$B$20:$I$20,G2524+1)-INDEX(2_Girdiler!$B$20:$I$20,G2524)))</f>
        <v>3.28241961626449</v>
      </c>
      <c r="I2524" s="16" t="n">
        <f aca="false">H2524/2_Girdiler!$B$17</f>
        <v>1.31507196164443</v>
      </c>
      <c r="J2524" s="16" t="n">
        <f aca="false">D2524+I2524</f>
        <v>5.89269411144263</v>
      </c>
    </row>
    <row r="2525" customFormat="false" ht="15" hidden="false" customHeight="false" outlineLevel="0" collapsed="false">
      <c r="A2525" s="0" t="n">
        <v>2513</v>
      </c>
      <c r="B2525" s="7" t="n">
        <v>0.034035</v>
      </c>
      <c r="C2525" s="7" t="n">
        <v>0.704038</v>
      </c>
      <c r="D2525" s="16" t="n">
        <f aca="false">LOGINV(B2525,$B$7,$C$7)</f>
        <v>4.89786625208267</v>
      </c>
      <c r="E2525" s="16" t="n">
        <f aca="false">LOGINV(C2525,$B$8,$C$8)</f>
        <v>154.354105011363</v>
      </c>
      <c r="F2525" s="16" t="n">
        <f aca="false">$B$5/100*E2525*2_Girdiler!$B$14*2_Girdiler!$B$15*2_Girdiler!$B$16</f>
        <v>3.88354928208589</v>
      </c>
      <c r="G2525" s="16" t="n">
        <f aca="false">MIN(MATCH(F2525,2_Girdiler!$B$20:$I$20,1),7)</f>
        <v>1</v>
      </c>
      <c r="H2525" s="16" t="n">
        <f aca="false">IF(F2525&gt;=40,2_Girdiler!$I$21+(F2525-40)*(2_Girdiler!$I$21-2_Girdiler!$H$21)/(2_Girdiler!$I$20-2_Girdiler!$H$20),INDEX(2_Girdiler!$B$21:$I$21,G2525)+(F2525-INDEX(2_Girdiler!$B$20:$I$20,G2525))*(INDEX(2_Girdiler!$B$21:$I$21,G2525+1)-INDEX(2_Girdiler!$B$21:$I$21,G2525))/(INDEX(2_Girdiler!$B$20:$I$20,G2525+1)-INDEX(2_Girdiler!$B$20:$I$20,G2525)))</f>
        <v>8.54380842058896</v>
      </c>
      <c r="I2525" s="16" t="n">
        <f aca="false">H2525/2_Girdiler!$B$17</f>
        <v>3.42300016850519</v>
      </c>
      <c r="J2525" s="16" t="n">
        <f aca="false">D2525+I2525</f>
        <v>8.32086642058786</v>
      </c>
    </row>
    <row r="2526" customFormat="false" ht="15" hidden="false" customHeight="false" outlineLevel="0" collapsed="false">
      <c r="A2526" s="0" t="n">
        <v>2514</v>
      </c>
      <c r="B2526" s="7" t="n">
        <v>0.274078</v>
      </c>
      <c r="C2526" s="7" t="n">
        <v>0.831629</v>
      </c>
      <c r="D2526" s="16" t="n">
        <f aca="false">LOGINV(B2526,$B$7,$C$7)</f>
        <v>9.68973450189968</v>
      </c>
      <c r="E2526" s="16" t="n">
        <f aca="false">LOGINV(C2526,$B$8,$C$8)</f>
        <v>203.021301493032</v>
      </c>
      <c r="F2526" s="16" t="n">
        <f aca="false">$B$5/100*E2526*2_Girdiler!$B$14*2_Girdiler!$B$15*2_Girdiler!$B$16</f>
        <v>5.10801594556469</v>
      </c>
      <c r="G2526" s="16" t="n">
        <f aca="false">MIN(MATCH(F2526,2_Girdiler!$B$20:$I$20,1),7)</f>
        <v>2</v>
      </c>
      <c r="H2526" s="16" t="n">
        <f aca="false">IF(F2526&gt;=40,2_Girdiler!$I$21+(F2526-40)*(2_Girdiler!$I$21-2_Girdiler!$H$21)/(2_Girdiler!$I$20-2_Girdiler!$H$20),INDEX(2_Girdiler!$B$21:$I$21,G2526)+(F2526-INDEX(2_Girdiler!$B$20:$I$20,G2526))*(INDEX(2_Girdiler!$B$21:$I$21,G2526+1)-INDEX(2_Girdiler!$B$21:$I$21,G2526))/(INDEX(2_Girdiler!$B$20:$I$20,G2526+1)-INDEX(2_Girdiler!$B$20:$I$20,G2526)))</f>
        <v>11.1728255129035</v>
      </c>
      <c r="I2526" s="16" t="n">
        <f aca="false">H2526/2_Girdiler!$B$17</f>
        <v>4.47629227279788</v>
      </c>
      <c r="J2526" s="16" t="n">
        <f aca="false">D2526+I2526</f>
        <v>14.1660267746976</v>
      </c>
    </row>
    <row r="2527" customFormat="false" ht="15" hidden="false" customHeight="false" outlineLevel="0" collapsed="false">
      <c r="A2527" s="0" t="n">
        <v>2515</v>
      </c>
      <c r="B2527" s="7" t="n">
        <v>0.388759</v>
      </c>
      <c r="C2527" s="7" t="n">
        <v>0.674192</v>
      </c>
      <c r="D2527" s="16" t="n">
        <f aca="false">LOGINV(B2527,$B$7,$C$7)</f>
        <v>11.5687078932192</v>
      </c>
      <c r="E2527" s="16" t="n">
        <f aca="false">LOGINV(C2527,$B$8,$C$8)</f>
        <v>146.157407526406</v>
      </c>
      <c r="F2527" s="16" t="n">
        <f aca="false">$B$5/100*E2527*2_Girdiler!$B$14*2_Girdiler!$B$15*2_Girdiler!$B$16</f>
        <v>3.67732037336438</v>
      </c>
      <c r="G2527" s="16" t="n">
        <f aca="false">MIN(MATCH(F2527,2_Girdiler!$B$20:$I$20,1),7)</f>
        <v>1</v>
      </c>
      <c r="H2527" s="16" t="n">
        <f aca="false">IF(F2527&gt;=40,2_Girdiler!$I$21+(F2527-40)*(2_Girdiler!$I$21-2_Girdiler!$H$21)/(2_Girdiler!$I$20-2_Girdiler!$H$20),INDEX(2_Girdiler!$B$21:$I$21,G2527)+(F2527-INDEX(2_Girdiler!$B$20:$I$20,G2527))*(INDEX(2_Girdiler!$B$21:$I$21,G2527+1)-INDEX(2_Girdiler!$B$21:$I$21,G2527))/(INDEX(2_Girdiler!$B$20:$I$20,G2527+1)-INDEX(2_Girdiler!$B$20:$I$20,G2527)))</f>
        <v>8.09010482140163</v>
      </c>
      <c r="I2527" s="16" t="n">
        <f aca="false">H2527/2_Girdiler!$B$17</f>
        <v>3.24122789318976</v>
      </c>
      <c r="J2527" s="16" t="n">
        <f aca="false">D2527+I2527</f>
        <v>14.8099357864089</v>
      </c>
    </row>
    <row r="2528" customFormat="false" ht="15" hidden="false" customHeight="false" outlineLevel="0" collapsed="false">
      <c r="A2528" s="0" t="n">
        <v>2516</v>
      </c>
      <c r="B2528" s="7" t="n">
        <v>0.681347</v>
      </c>
      <c r="C2528" s="7" t="n">
        <v>0.796498</v>
      </c>
      <c r="D2528" s="16" t="n">
        <f aca="false">LOGINV(B2528,$B$7,$C$7)</f>
        <v>17.6122856212249</v>
      </c>
      <c r="E2528" s="16" t="n">
        <f aca="false">LOGINV(C2528,$B$8,$C$8)</f>
        <v>186.505945590542</v>
      </c>
      <c r="F2528" s="16" t="n">
        <f aca="false">$B$5/100*E2528*2_Girdiler!$B$14*2_Girdiler!$B$15*2_Girdiler!$B$16</f>
        <v>4.69248959105804</v>
      </c>
      <c r="G2528" s="16" t="n">
        <f aca="false">MIN(MATCH(F2528,2_Girdiler!$B$20:$I$20,1),7)</f>
        <v>1</v>
      </c>
      <c r="H2528" s="16" t="n">
        <f aca="false">IF(F2528&gt;=40,2_Girdiler!$I$21+(F2528-40)*(2_Girdiler!$I$21-2_Girdiler!$H$21)/(2_Girdiler!$I$20-2_Girdiler!$H$20),INDEX(2_Girdiler!$B$21:$I$21,G2528)+(F2528-INDEX(2_Girdiler!$B$20:$I$20,G2528))*(INDEX(2_Girdiler!$B$21:$I$21,G2528+1)-INDEX(2_Girdiler!$B$21:$I$21,G2528))/(INDEX(2_Girdiler!$B$20:$I$20,G2528+1)-INDEX(2_Girdiler!$B$20:$I$20,G2528)))</f>
        <v>10.3234771003277</v>
      </c>
      <c r="I2528" s="16" t="n">
        <f aca="false">H2528/2_Girdiler!$B$17</f>
        <v>4.13600845365693</v>
      </c>
      <c r="J2528" s="16" t="n">
        <f aca="false">D2528+I2528</f>
        <v>21.7482940748818</v>
      </c>
    </row>
    <row r="2529" customFormat="false" ht="15" hidden="false" customHeight="false" outlineLevel="0" collapsed="false">
      <c r="A2529" s="0" t="n">
        <v>2517</v>
      </c>
      <c r="B2529" s="7" t="n">
        <v>0.570539</v>
      </c>
      <c r="C2529" s="7" t="n">
        <v>0.349472</v>
      </c>
      <c r="D2529" s="16" t="n">
        <f aca="false">LOGINV(B2529,$B$7,$C$7)</f>
        <v>14.9524616507852</v>
      </c>
      <c r="E2529" s="16" t="n">
        <f aca="false">LOGINV(C2529,$B$8,$C$8)</f>
        <v>85.0793477278362</v>
      </c>
      <c r="F2529" s="16" t="n">
        <f aca="false">$B$5/100*E2529*2_Girdiler!$B$14*2_Girdiler!$B$15*2_Girdiler!$B$16</f>
        <v>2.14059638883236</v>
      </c>
      <c r="G2529" s="16" t="n">
        <f aca="false">MIN(MATCH(F2529,2_Girdiler!$B$20:$I$20,1),7)</f>
        <v>1</v>
      </c>
      <c r="H2529" s="16" t="n">
        <f aca="false">IF(F2529&gt;=40,2_Girdiler!$I$21+(F2529-40)*(2_Girdiler!$I$21-2_Girdiler!$H$21)/(2_Girdiler!$I$20-2_Girdiler!$H$20),INDEX(2_Girdiler!$B$21:$I$21,G2529)+(F2529-INDEX(2_Girdiler!$B$20:$I$20,G2529))*(INDEX(2_Girdiler!$B$21:$I$21,G2529+1)-INDEX(2_Girdiler!$B$21:$I$21,G2529))/(INDEX(2_Girdiler!$B$20:$I$20,G2529+1)-INDEX(2_Girdiler!$B$20:$I$20,G2529)))</f>
        <v>4.70931205543119</v>
      </c>
      <c r="I2529" s="16" t="n">
        <f aca="false">H2529/2_Girdiler!$B$17</f>
        <v>1.8867436119516</v>
      </c>
      <c r="J2529" s="16" t="n">
        <f aca="false">D2529+I2529</f>
        <v>16.8392052627368</v>
      </c>
    </row>
    <row r="2530" customFormat="false" ht="15" hidden="false" customHeight="false" outlineLevel="0" collapsed="false">
      <c r="A2530" s="0" t="n">
        <v>2518</v>
      </c>
      <c r="B2530" s="7" t="n">
        <v>0.072942</v>
      </c>
      <c r="C2530" s="7" t="n">
        <v>0.048286</v>
      </c>
      <c r="D2530" s="16" t="n">
        <f aca="false">LOGINV(B2530,$B$7,$C$7)</f>
        <v>6.02076973263069</v>
      </c>
      <c r="E2530" s="16" t="n">
        <f aca="false">LOGINV(C2530,$B$8,$C$8)</f>
        <v>37.359929817955</v>
      </c>
      <c r="F2530" s="16" t="n">
        <f aca="false">$B$5/100*E2530*2_Girdiler!$B$14*2_Girdiler!$B$15*2_Girdiler!$B$16</f>
        <v>0.939975834219747</v>
      </c>
      <c r="G2530" s="16" t="n">
        <f aca="false">MIN(MATCH(F2530,2_Girdiler!$B$20:$I$20,1),7)</f>
        <v>1</v>
      </c>
      <c r="H2530" s="16" t="n">
        <f aca="false">IF(F2530&gt;=40,2_Girdiler!$I$21+(F2530-40)*(2_Girdiler!$I$21-2_Girdiler!$H$21)/(2_Girdiler!$I$20-2_Girdiler!$H$20),INDEX(2_Girdiler!$B$21:$I$21,G2530)+(F2530-INDEX(2_Girdiler!$B$20:$I$20,G2530))*(INDEX(2_Girdiler!$B$21:$I$21,G2530+1)-INDEX(2_Girdiler!$B$21:$I$21,G2530))/(INDEX(2_Girdiler!$B$20:$I$20,G2530+1)-INDEX(2_Girdiler!$B$20:$I$20,G2530)))</f>
        <v>2.06794683528344</v>
      </c>
      <c r="I2530" s="16" t="n">
        <f aca="false">H2530/2_Girdiler!$B$17</f>
        <v>0.828504341059072</v>
      </c>
      <c r="J2530" s="16" t="n">
        <f aca="false">D2530+I2530</f>
        <v>6.84927407368977</v>
      </c>
    </row>
    <row r="2531" customFormat="false" ht="15" hidden="false" customHeight="false" outlineLevel="0" collapsed="false">
      <c r="A2531" s="0" t="n">
        <v>2519</v>
      </c>
      <c r="B2531" s="7" t="n">
        <v>0.508385</v>
      </c>
      <c r="C2531" s="7" t="n">
        <v>0.850718</v>
      </c>
      <c r="D2531" s="16" t="n">
        <f aca="false">LOGINV(B2531,$B$7,$C$7)</f>
        <v>13.701651039808</v>
      </c>
      <c r="E2531" s="16" t="n">
        <f aca="false">LOGINV(C2531,$B$8,$C$8)</f>
        <v>213.628341909761</v>
      </c>
      <c r="F2531" s="16" t="n">
        <f aca="false">$B$5/100*E2531*2_Girdiler!$B$14*2_Girdiler!$B$15*2_Girdiler!$B$16</f>
        <v>5.37488908244959</v>
      </c>
      <c r="G2531" s="16" t="n">
        <f aca="false">MIN(MATCH(F2531,2_Girdiler!$B$20:$I$20,1),7)</f>
        <v>2</v>
      </c>
      <c r="H2531" s="16" t="n">
        <f aca="false">IF(F2531&gt;=40,2_Girdiler!$I$21+(F2531-40)*(2_Girdiler!$I$21-2_Girdiler!$H$21)/(2_Girdiler!$I$20-2_Girdiler!$H$20),INDEX(2_Girdiler!$B$21:$I$21,G2531)+(F2531-INDEX(2_Girdiler!$B$20:$I$20,G2531))*(INDEX(2_Girdiler!$B$21:$I$21,G2531+1)-INDEX(2_Girdiler!$B$21:$I$21,G2531))/(INDEX(2_Girdiler!$B$20:$I$20,G2531+1)-INDEX(2_Girdiler!$B$20:$I$20,G2531)))</f>
        <v>11.5998225319193</v>
      </c>
      <c r="I2531" s="16" t="n">
        <f aca="false">H2531/2_Girdiler!$B$17</f>
        <v>4.64736479644205</v>
      </c>
      <c r="J2531" s="16" t="n">
        <f aca="false">D2531+I2531</f>
        <v>18.34901583625</v>
      </c>
    </row>
    <row r="2532" customFormat="false" ht="15" hidden="false" customHeight="false" outlineLevel="0" collapsed="false">
      <c r="A2532" s="0" t="n">
        <v>2520</v>
      </c>
      <c r="B2532" s="7" t="n">
        <v>0.246029</v>
      </c>
      <c r="C2532" s="7" t="n">
        <v>0.840403</v>
      </c>
      <c r="D2532" s="16" t="n">
        <f aca="false">LOGINV(B2532,$B$7,$C$7)</f>
        <v>9.23355680200757</v>
      </c>
      <c r="E2532" s="16" t="n">
        <f aca="false">LOGINV(C2532,$B$8,$C$8)</f>
        <v>207.726365402819</v>
      </c>
      <c r="F2532" s="16" t="n">
        <f aca="false">$B$5/100*E2532*2_Girdiler!$B$14*2_Girdiler!$B$15*2_Girdiler!$B$16</f>
        <v>5.22639535353493</v>
      </c>
      <c r="G2532" s="16" t="n">
        <f aca="false">MIN(MATCH(F2532,2_Girdiler!$B$20:$I$20,1),7)</f>
        <v>2</v>
      </c>
      <c r="H2532" s="16" t="n">
        <f aca="false">IF(F2532&gt;=40,2_Girdiler!$I$21+(F2532-40)*(2_Girdiler!$I$21-2_Girdiler!$H$21)/(2_Girdiler!$I$20-2_Girdiler!$H$20),INDEX(2_Girdiler!$B$21:$I$21,G2532)+(F2532-INDEX(2_Girdiler!$B$20:$I$20,G2532))*(INDEX(2_Girdiler!$B$21:$I$21,G2532+1)-INDEX(2_Girdiler!$B$21:$I$21,G2532))/(INDEX(2_Girdiler!$B$20:$I$20,G2532+1)-INDEX(2_Girdiler!$B$20:$I$20,G2532)))</f>
        <v>11.3622325656559</v>
      </c>
      <c r="I2532" s="16" t="n">
        <f aca="false">H2532/2_Girdiler!$B$17</f>
        <v>4.55217650867624</v>
      </c>
      <c r="J2532" s="16" t="n">
        <f aca="false">D2532+I2532</f>
        <v>13.7857333106838</v>
      </c>
    </row>
    <row r="2533" customFormat="false" ht="15" hidden="false" customHeight="false" outlineLevel="0" collapsed="false">
      <c r="A2533" s="0" t="n">
        <v>2521</v>
      </c>
      <c r="B2533" s="7" t="n">
        <v>0.350833</v>
      </c>
      <c r="C2533" s="7" t="n">
        <v>0.971319</v>
      </c>
      <c r="D2533" s="16" t="n">
        <f aca="false">LOGINV(B2533,$B$7,$C$7)</f>
        <v>10.9383545802355</v>
      </c>
      <c r="E2533" s="16" t="n">
        <f aca="false">LOGINV(C2533,$B$8,$C$8)</f>
        <v>372.42253448016</v>
      </c>
      <c r="F2533" s="16" t="n">
        <f aca="false">$B$5/100*E2533*2_Girdiler!$B$14*2_Girdiler!$B$15*2_Girdiler!$B$16</f>
        <v>9.37015096752083</v>
      </c>
      <c r="G2533" s="16" t="n">
        <f aca="false">MIN(MATCH(F2533,2_Girdiler!$B$20:$I$20,1),7)</f>
        <v>2</v>
      </c>
      <c r="H2533" s="16" t="n">
        <f aca="false">IF(F2533&gt;=40,2_Girdiler!$I$21+(F2533-40)*(2_Girdiler!$I$21-2_Girdiler!$H$21)/(2_Girdiler!$I$20-2_Girdiler!$H$20),INDEX(2_Girdiler!$B$21:$I$21,G2533)+(F2533-INDEX(2_Girdiler!$B$20:$I$20,G2533))*(INDEX(2_Girdiler!$B$21:$I$21,G2533+1)-INDEX(2_Girdiler!$B$21:$I$21,G2533))/(INDEX(2_Girdiler!$B$20:$I$20,G2533+1)-INDEX(2_Girdiler!$B$20:$I$20,G2533)))</f>
        <v>17.9922415480333</v>
      </c>
      <c r="I2533" s="16" t="n">
        <f aca="false">H2533/2_Girdiler!$B$17</f>
        <v>7.20843010738515</v>
      </c>
      <c r="J2533" s="16" t="n">
        <f aca="false">D2533+I2533</f>
        <v>18.1467846876206</v>
      </c>
    </row>
    <row r="2534" customFormat="false" ht="15" hidden="false" customHeight="false" outlineLevel="0" collapsed="false">
      <c r="A2534" s="0" t="n">
        <v>2522</v>
      </c>
      <c r="B2534" s="7" t="n">
        <v>0.849827</v>
      </c>
      <c r="C2534" s="7" t="n">
        <v>0.093169</v>
      </c>
      <c r="D2534" s="16" t="n">
        <f aca="false">LOGINV(B2534,$B$7,$C$7)</f>
        <v>24.1212826552003</v>
      </c>
      <c r="E2534" s="16" t="n">
        <f aca="false">LOGINV(C2534,$B$8,$C$8)</f>
        <v>46.5351176227888</v>
      </c>
      <c r="F2534" s="16" t="n">
        <f aca="false">$B$5/100*E2534*2_Girdiler!$B$14*2_Girdiler!$B$15*2_Girdiler!$B$16</f>
        <v>1.17082355938937</v>
      </c>
      <c r="G2534" s="16" t="n">
        <f aca="false">MIN(MATCH(F2534,2_Girdiler!$B$20:$I$20,1),7)</f>
        <v>1</v>
      </c>
      <c r="H2534" s="16" t="n">
        <f aca="false">IF(F2534&gt;=40,2_Girdiler!$I$21+(F2534-40)*(2_Girdiler!$I$21-2_Girdiler!$H$21)/(2_Girdiler!$I$20-2_Girdiler!$H$20),INDEX(2_Girdiler!$B$21:$I$21,G2534)+(F2534-INDEX(2_Girdiler!$B$20:$I$20,G2534))*(INDEX(2_Girdiler!$B$21:$I$21,G2534+1)-INDEX(2_Girdiler!$B$21:$I$21,G2534))/(INDEX(2_Girdiler!$B$20:$I$20,G2534+1)-INDEX(2_Girdiler!$B$20:$I$20,G2534)))</f>
        <v>2.57581183065661</v>
      </c>
      <c r="I2534" s="16" t="n">
        <f aca="false">H2534/2_Girdiler!$B$17</f>
        <v>1.03197589369255</v>
      </c>
      <c r="J2534" s="16" t="n">
        <f aca="false">D2534+I2534</f>
        <v>25.1532585488928</v>
      </c>
    </row>
    <row r="2535" customFormat="false" ht="15" hidden="false" customHeight="false" outlineLevel="0" collapsed="false">
      <c r="A2535" s="0" t="n">
        <v>2523</v>
      </c>
      <c r="B2535" s="7" t="n">
        <v>0.6608</v>
      </c>
      <c r="C2535" s="7" t="n">
        <v>0.906806</v>
      </c>
      <c r="D2535" s="16" t="n">
        <f aca="false">LOGINV(B2535,$B$7,$C$7)</f>
        <v>17.0632067593892</v>
      </c>
      <c r="E2535" s="16" t="n">
        <f aca="false">LOGINV(C2535,$B$8,$C$8)</f>
        <v>256.250139728925</v>
      </c>
      <c r="F2535" s="16" t="n">
        <f aca="false">$B$5/100*E2535*2_Girdiler!$B$14*2_Girdiler!$B$15*2_Girdiler!$B$16</f>
        <v>6.44725351557976</v>
      </c>
      <c r="G2535" s="16" t="n">
        <f aca="false">MIN(MATCH(F2535,2_Girdiler!$B$20:$I$20,1),7)</f>
        <v>2</v>
      </c>
      <c r="H2535" s="16" t="n">
        <f aca="false">IF(F2535&gt;=40,2_Girdiler!$I$21+(F2535-40)*(2_Girdiler!$I$21-2_Girdiler!$H$21)/(2_Girdiler!$I$20-2_Girdiler!$H$20),INDEX(2_Girdiler!$B$21:$I$21,G2535)+(F2535-INDEX(2_Girdiler!$B$20:$I$20,G2535))*(INDEX(2_Girdiler!$B$21:$I$21,G2535+1)-INDEX(2_Girdiler!$B$21:$I$21,G2535))/(INDEX(2_Girdiler!$B$20:$I$20,G2535+1)-INDEX(2_Girdiler!$B$20:$I$20,G2535)))</f>
        <v>13.3156056249276</v>
      </c>
      <c r="I2535" s="16" t="n">
        <f aca="false">H2535/2_Girdiler!$B$17</f>
        <v>5.33477789460241</v>
      </c>
      <c r="J2535" s="16" t="n">
        <f aca="false">D2535+I2535</f>
        <v>22.3979846539916</v>
      </c>
    </row>
    <row r="2536" customFormat="false" ht="15" hidden="false" customHeight="false" outlineLevel="0" collapsed="false">
      <c r="A2536" s="0" t="n">
        <v>2524</v>
      </c>
      <c r="B2536" s="7" t="n">
        <v>0.314855</v>
      </c>
      <c r="C2536" s="7" t="n">
        <v>0.516867</v>
      </c>
      <c r="D2536" s="16" t="n">
        <f aca="false">LOGINV(B2536,$B$7,$C$7)</f>
        <v>10.3507389511137</v>
      </c>
      <c r="E2536" s="16" t="n">
        <f aca="false">LOGINV(C2536,$B$8,$C$8)</f>
        <v>112.227550116212</v>
      </c>
      <c r="F2536" s="16" t="n">
        <f aca="false">$B$5/100*E2536*2_Girdiler!$B$14*2_Girdiler!$B$15*2_Girdiler!$B$16</f>
        <v>2.8236451609239</v>
      </c>
      <c r="G2536" s="16" t="n">
        <f aca="false">MIN(MATCH(F2536,2_Girdiler!$B$20:$I$20,1),7)</f>
        <v>1</v>
      </c>
      <c r="H2536" s="16" t="n">
        <f aca="false">IF(F2536&gt;=40,2_Girdiler!$I$21+(F2536-40)*(2_Girdiler!$I$21-2_Girdiler!$H$21)/(2_Girdiler!$I$20-2_Girdiler!$H$20),INDEX(2_Girdiler!$B$21:$I$21,G2536)+(F2536-INDEX(2_Girdiler!$B$20:$I$20,G2536))*(INDEX(2_Girdiler!$B$21:$I$21,G2536+1)-INDEX(2_Girdiler!$B$21:$I$21,G2536))/(INDEX(2_Girdiler!$B$20:$I$20,G2536+1)-INDEX(2_Girdiler!$B$20:$I$20,G2536)))</f>
        <v>6.21201935403258</v>
      </c>
      <c r="I2536" s="16" t="n">
        <f aca="false">H2536/2_Girdiler!$B$17</f>
        <v>2.48878980530151</v>
      </c>
      <c r="J2536" s="16" t="n">
        <f aca="false">D2536+I2536</f>
        <v>12.8395287564152</v>
      </c>
    </row>
    <row r="2537" customFormat="false" ht="15" hidden="false" customHeight="false" outlineLevel="0" collapsed="false">
      <c r="A2537" s="0" t="n">
        <v>2525</v>
      </c>
      <c r="B2537" s="7" t="n">
        <v>0.808228</v>
      </c>
      <c r="C2537" s="7" t="n">
        <v>0.557441</v>
      </c>
      <c r="D2537" s="16" t="n">
        <f aca="false">LOGINV(B2537,$B$7,$C$7)</f>
        <v>22.0102878066578</v>
      </c>
      <c r="E2537" s="16" t="n">
        <f aca="false">LOGINV(C2537,$B$8,$C$8)</f>
        <v>119.880299604602</v>
      </c>
      <c r="F2537" s="16" t="n">
        <f aca="false">$B$5/100*E2537*2_Girdiler!$B$14*2_Girdiler!$B$15*2_Girdiler!$B$16</f>
        <v>3.01618833805178</v>
      </c>
      <c r="G2537" s="16" t="n">
        <f aca="false">MIN(MATCH(F2537,2_Girdiler!$B$20:$I$20,1),7)</f>
        <v>1</v>
      </c>
      <c r="H2537" s="16" t="n">
        <f aca="false">IF(F2537&gt;=40,2_Girdiler!$I$21+(F2537-40)*(2_Girdiler!$I$21-2_Girdiler!$H$21)/(2_Girdiler!$I$20-2_Girdiler!$H$20),INDEX(2_Girdiler!$B$21:$I$21,G2537)+(F2537-INDEX(2_Girdiler!$B$20:$I$20,G2537))*(INDEX(2_Girdiler!$B$21:$I$21,G2537+1)-INDEX(2_Girdiler!$B$21:$I$21,G2537))/(INDEX(2_Girdiler!$B$20:$I$20,G2537+1)-INDEX(2_Girdiler!$B$20:$I$20,G2537)))</f>
        <v>6.63561434371393</v>
      </c>
      <c r="I2537" s="16" t="n">
        <f aca="false">H2537/2_Girdiler!$B$17</f>
        <v>2.65849933642385</v>
      </c>
      <c r="J2537" s="16" t="n">
        <f aca="false">D2537+I2537</f>
        <v>24.6687871430816</v>
      </c>
    </row>
    <row r="2538" customFormat="false" ht="15" hidden="false" customHeight="false" outlineLevel="0" collapsed="false">
      <c r="A2538" s="0" t="n">
        <v>2526</v>
      </c>
      <c r="B2538" s="7" t="n">
        <v>0.781826</v>
      </c>
      <c r="C2538" s="7" t="n">
        <v>0.139479</v>
      </c>
      <c r="D2538" s="16" t="n">
        <f aca="false">LOGINV(B2538,$B$7,$C$7)</f>
        <v>20.8982662089267</v>
      </c>
      <c r="E2538" s="16" t="n">
        <f aca="false">LOGINV(C2538,$B$8,$C$8)</f>
        <v>54.2916309745008</v>
      </c>
      <c r="F2538" s="16" t="n">
        <f aca="false">$B$5/100*E2538*2_Girdiler!$B$14*2_Girdiler!$B$15*2_Girdiler!$B$16</f>
        <v>1.36597743531844</v>
      </c>
      <c r="G2538" s="16" t="n">
        <f aca="false">MIN(MATCH(F2538,2_Girdiler!$B$20:$I$20,1),7)</f>
        <v>1</v>
      </c>
      <c r="H2538" s="16" t="n">
        <f aca="false">IF(F2538&gt;=40,2_Girdiler!$I$21+(F2538-40)*(2_Girdiler!$I$21-2_Girdiler!$H$21)/(2_Girdiler!$I$20-2_Girdiler!$H$20),INDEX(2_Girdiler!$B$21:$I$21,G2538)+(F2538-INDEX(2_Girdiler!$B$20:$I$20,G2538))*(INDEX(2_Girdiler!$B$21:$I$21,G2538+1)-INDEX(2_Girdiler!$B$21:$I$21,G2538))/(INDEX(2_Girdiler!$B$20:$I$20,G2538+1)-INDEX(2_Girdiler!$B$20:$I$20,G2538)))</f>
        <v>3.00515035770057</v>
      </c>
      <c r="I2538" s="16" t="n">
        <f aca="false">H2538/2_Girdiler!$B$17</f>
        <v>1.20398652151465</v>
      </c>
      <c r="J2538" s="16" t="n">
        <f aca="false">D2538+I2538</f>
        <v>22.1022527304413</v>
      </c>
    </row>
    <row r="2539" customFormat="false" ht="15" hidden="false" customHeight="false" outlineLevel="0" collapsed="false">
      <c r="A2539" s="0" t="n">
        <v>2527</v>
      </c>
      <c r="B2539" s="7" t="n">
        <v>0.924274</v>
      </c>
      <c r="C2539" s="7" t="n">
        <v>0.124146</v>
      </c>
      <c r="D2539" s="16" t="n">
        <f aca="false">LOGINV(B2539,$B$7,$C$7)</f>
        <v>30.1247343954433</v>
      </c>
      <c r="E2539" s="16" t="n">
        <f aca="false">LOGINV(C2539,$B$8,$C$8)</f>
        <v>51.8313020069282</v>
      </c>
      <c r="F2539" s="16" t="n">
        <f aca="false">$B$5/100*E2539*2_Girdiler!$B$14*2_Girdiler!$B$15*2_Girdiler!$B$16</f>
        <v>1.30407555849431</v>
      </c>
      <c r="G2539" s="16" t="n">
        <f aca="false">MIN(MATCH(F2539,2_Girdiler!$B$20:$I$20,1),7)</f>
        <v>1</v>
      </c>
      <c r="H2539" s="16" t="n">
        <f aca="false">IF(F2539&gt;=40,2_Girdiler!$I$21+(F2539-40)*(2_Girdiler!$I$21-2_Girdiler!$H$21)/(2_Girdiler!$I$20-2_Girdiler!$H$20),INDEX(2_Girdiler!$B$21:$I$21,G2539)+(F2539-INDEX(2_Girdiler!$B$20:$I$20,G2539))*(INDEX(2_Girdiler!$B$21:$I$21,G2539+1)-INDEX(2_Girdiler!$B$21:$I$21,G2539))/(INDEX(2_Girdiler!$B$20:$I$20,G2539+1)-INDEX(2_Girdiler!$B$20:$I$20,G2539)))</f>
        <v>2.86896622868749</v>
      </c>
      <c r="I2539" s="16" t="n">
        <f aca="false">H2539/2_Girdiler!$B$17</f>
        <v>1.14942557239082</v>
      </c>
      <c r="J2539" s="16" t="n">
        <f aca="false">D2539+I2539</f>
        <v>31.2741599678341</v>
      </c>
    </row>
    <row r="2540" customFormat="false" ht="15" hidden="false" customHeight="false" outlineLevel="0" collapsed="false">
      <c r="A2540" s="0" t="n">
        <v>2528</v>
      </c>
      <c r="B2540" s="7" t="n">
        <v>0.310862</v>
      </c>
      <c r="C2540" s="7" t="n">
        <v>0.689056</v>
      </c>
      <c r="D2540" s="16" t="n">
        <f aca="false">LOGINV(B2540,$B$7,$C$7)</f>
        <v>10.285900971069</v>
      </c>
      <c r="E2540" s="16" t="n">
        <f aca="false">LOGINV(C2540,$B$8,$C$8)</f>
        <v>150.140931851657</v>
      </c>
      <c r="F2540" s="16" t="n">
        <f aca="false">$B$5/100*E2540*2_Girdiler!$B$14*2_Girdiler!$B$15*2_Girdiler!$B$16</f>
        <v>3.77754584538769</v>
      </c>
      <c r="G2540" s="16" t="n">
        <f aca="false">MIN(MATCH(F2540,2_Girdiler!$B$20:$I$20,1),7)</f>
        <v>1</v>
      </c>
      <c r="H2540" s="16" t="n">
        <f aca="false">IF(F2540&gt;=40,2_Girdiler!$I$21+(F2540-40)*(2_Girdiler!$I$21-2_Girdiler!$H$21)/(2_Girdiler!$I$20-2_Girdiler!$H$20),INDEX(2_Girdiler!$B$21:$I$21,G2540)+(F2540-INDEX(2_Girdiler!$B$20:$I$20,G2540))*(INDEX(2_Girdiler!$B$21:$I$21,G2540+1)-INDEX(2_Girdiler!$B$21:$I$21,G2540))/(INDEX(2_Girdiler!$B$20:$I$20,G2540+1)-INDEX(2_Girdiler!$B$20:$I$20,G2540)))</f>
        <v>8.31060085985292</v>
      </c>
      <c r="I2540" s="16" t="n">
        <f aca="false">H2540/2_Girdiler!$B$17</f>
        <v>3.32956765218466</v>
      </c>
      <c r="J2540" s="16" t="n">
        <f aca="false">D2540+I2540</f>
        <v>13.6154686232537</v>
      </c>
    </row>
    <row r="2541" customFormat="false" ht="15" hidden="false" customHeight="false" outlineLevel="0" collapsed="false">
      <c r="A2541" s="0" t="n">
        <v>2529</v>
      </c>
      <c r="B2541" s="7" t="n">
        <v>0.345278</v>
      </c>
      <c r="C2541" s="7" t="n">
        <v>0.924683</v>
      </c>
      <c r="D2541" s="16" t="n">
        <f aca="false">LOGINV(B2541,$B$7,$C$7)</f>
        <v>10.8471101757817</v>
      </c>
      <c r="E2541" s="16" t="n">
        <f aca="false">LOGINV(C2541,$B$8,$C$8)</f>
        <v>276.166353049041</v>
      </c>
      <c r="F2541" s="16" t="n">
        <f aca="false">$B$5/100*E2541*2_Girdiler!$B$14*2_Girdiler!$B$15*2_Girdiler!$B$16</f>
        <v>6.94834544271388</v>
      </c>
      <c r="G2541" s="16" t="n">
        <f aca="false">MIN(MATCH(F2541,2_Girdiler!$B$20:$I$20,1),7)</f>
        <v>2</v>
      </c>
      <c r="H2541" s="16" t="n">
        <f aca="false">IF(F2541&gt;=40,2_Girdiler!$I$21+(F2541-40)*(2_Girdiler!$I$21-2_Girdiler!$H$21)/(2_Girdiler!$I$20-2_Girdiler!$H$20),INDEX(2_Girdiler!$B$21:$I$21,G2541)+(F2541-INDEX(2_Girdiler!$B$20:$I$20,G2541))*(INDEX(2_Girdiler!$B$21:$I$21,G2541+1)-INDEX(2_Girdiler!$B$21:$I$21,G2541))/(INDEX(2_Girdiler!$B$20:$I$20,G2541+1)-INDEX(2_Girdiler!$B$20:$I$20,G2541)))</f>
        <v>14.1173527083422</v>
      </c>
      <c r="I2541" s="16" t="n">
        <f aca="false">H2541/2_Girdiler!$B$17</f>
        <v>5.65599066840633</v>
      </c>
      <c r="J2541" s="16" t="n">
        <f aca="false">D2541+I2541</f>
        <v>16.5031008441881</v>
      </c>
    </row>
    <row r="2542" customFormat="false" ht="15" hidden="false" customHeight="false" outlineLevel="0" collapsed="false">
      <c r="A2542" s="0" t="n">
        <v>2530</v>
      </c>
      <c r="B2542" s="7" t="n">
        <v>0.320153</v>
      </c>
      <c r="C2542" s="7" t="n">
        <v>0.273409</v>
      </c>
      <c r="D2542" s="16" t="n">
        <f aca="false">LOGINV(B2542,$B$7,$C$7)</f>
        <v>10.4368534476357</v>
      </c>
      <c r="E2542" s="16" t="n">
        <f aca="false">LOGINV(C2542,$B$8,$C$8)</f>
        <v>74.0168434996248</v>
      </c>
      <c r="F2542" s="16" t="n">
        <f aca="false">$B$5/100*E2542*2_Girdiler!$B$14*2_Girdiler!$B$15*2_Girdiler!$B$16</f>
        <v>1.86226378245056</v>
      </c>
      <c r="G2542" s="16" t="n">
        <f aca="false">MIN(MATCH(F2542,2_Girdiler!$B$20:$I$20,1),7)</f>
        <v>1</v>
      </c>
      <c r="H2542" s="16" t="n">
        <f aca="false">IF(F2542&gt;=40,2_Girdiler!$I$21+(F2542-40)*(2_Girdiler!$I$21-2_Girdiler!$H$21)/(2_Girdiler!$I$20-2_Girdiler!$H$20),INDEX(2_Girdiler!$B$21:$I$21,G2542)+(F2542-INDEX(2_Girdiler!$B$20:$I$20,G2542))*(INDEX(2_Girdiler!$B$21:$I$21,G2542+1)-INDEX(2_Girdiler!$B$21:$I$21,G2542))/(INDEX(2_Girdiler!$B$20:$I$20,G2542+1)-INDEX(2_Girdiler!$B$20:$I$20,G2542)))</f>
        <v>4.09698032139123</v>
      </c>
      <c r="I2542" s="16" t="n">
        <f aca="false">H2542/2_Girdiler!$B$17</f>
        <v>1.64141839799328</v>
      </c>
      <c r="J2542" s="16" t="n">
        <f aca="false">D2542+I2542</f>
        <v>12.078271845629</v>
      </c>
    </row>
    <row r="2543" customFormat="false" ht="15" hidden="false" customHeight="false" outlineLevel="0" collapsed="false">
      <c r="A2543" s="0" t="n">
        <v>2531</v>
      </c>
      <c r="B2543" s="7" t="n">
        <v>0.807705</v>
      </c>
      <c r="C2543" s="7" t="n">
        <v>0.677713</v>
      </c>
      <c r="D2543" s="16" t="n">
        <f aca="false">LOGINV(B2543,$B$7,$C$7)</f>
        <v>21.9868091671098</v>
      </c>
      <c r="E2543" s="16" t="n">
        <f aca="false">LOGINV(C2543,$B$8,$C$8)</f>
        <v>147.084414775951</v>
      </c>
      <c r="F2543" s="16" t="n">
        <f aca="false">$B$5/100*E2543*2_Girdiler!$B$14*2_Girdiler!$B$15*2_Girdiler!$B$16</f>
        <v>3.70064387576293</v>
      </c>
      <c r="G2543" s="16" t="n">
        <f aca="false">MIN(MATCH(F2543,2_Girdiler!$B$20:$I$20,1),7)</f>
        <v>1</v>
      </c>
      <c r="H2543" s="16" t="n">
        <f aca="false">IF(F2543&gt;=40,2_Girdiler!$I$21+(F2543-40)*(2_Girdiler!$I$21-2_Girdiler!$H$21)/(2_Girdiler!$I$20-2_Girdiler!$H$20),INDEX(2_Girdiler!$B$21:$I$21,G2543)+(F2543-INDEX(2_Girdiler!$B$20:$I$20,G2543))*(INDEX(2_Girdiler!$B$21:$I$21,G2543+1)-INDEX(2_Girdiler!$B$21:$I$21,G2543))/(INDEX(2_Girdiler!$B$20:$I$20,G2543+1)-INDEX(2_Girdiler!$B$20:$I$20,G2543)))</f>
        <v>8.14141652667845</v>
      </c>
      <c r="I2543" s="16" t="n">
        <f aca="false">H2543/2_Girdiler!$B$17</f>
        <v>3.26178546741925</v>
      </c>
      <c r="J2543" s="16" t="n">
        <f aca="false">D2543+I2543</f>
        <v>25.248594634529</v>
      </c>
    </row>
    <row r="2544" customFormat="false" ht="15" hidden="false" customHeight="false" outlineLevel="0" collapsed="false">
      <c r="A2544" s="0" t="n">
        <v>2532</v>
      </c>
      <c r="B2544" s="7" t="n">
        <v>0.287168</v>
      </c>
      <c r="C2544" s="7" t="n">
        <v>0.061899</v>
      </c>
      <c r="D2544" s="16" t="n">
        <f aca="false">LOGINV(B2544,$B$7,$C$7)</f>
        <v>9.90184548291109</v>
      </c>
      <c r="E2544" s="16" t="n">
        <f aca="false">LOGINV(C2544,$B$8,$C$8)</f>
        <v>40.4387289460646</v>
      </c>
      <c r="F2544" s="16" t="n">
        <f aca="false">$B$5/100*E2544*2_Girdiler!$B$14*2_Girdiler!$B$15*2_Girdiler!$B$16</f>
        <v>1.01743842028298</v>
      </c>
      <c r="G2544" s="16" t="n">
        <f aca="false">MIN(MATCH(F2544,2_Girdiler!$B$20:$I$20,1),7)</f>
        <v>1</v>
      </c>
      <c r="H2544" s="16" t="n">
        <f aca="false">IF(F2544&gt;=40,2_Girdiler!$I$21+(F2544-40)*(2_Girdiler!$I$21-2_Girdiler!$H$21)/(2_Girdiler!$I$20-2_Girdiler!$H$20),INDEX(2_Girdiler!$B$21:$I$21,G2544)+(F2544-INDEX(2_Girdiler!$B$20:$I$20,G2544))*(INDEX(2_Girdiler!$B$21:$I$21,G2544+1)-INDEX(2_Girdiler!$B$21:$I$21,G2544))/(INDEX(2_Girdiler!$B$20:$I$20,G2544+1)-INDEX(2_Girdiler!$B$20:$I$20,G2544)))</f>
        <v>2.23836452462257</v>
      </c>
      <c r="I2544" s="16" t="n">
        <f aca="false">H2544/2_Girdiler!$B$17</f>
        <v>0.896780658903272</v>
      </c>
      <c r="J2544" s="16" t="n">
        <f aca="false">D2544+I2544</f>
        <v>10.7986261418144</v>
      </c>
    </row>
    <row r="2545" customFormat="false" ht="15" hidden="false" customHeight="false" outlineLevel="0" collapsed="false">
      <c r="A2545" s="0" t="n">
        <v>2533</v>
      </c>
      <c r="B2545" s="7" t="n">
        <v>0.413516</v>
      </c>
      <c r="C2545" s="7" t="n">
        <v>0.349618</v>
      </c>
      <c r="D2545" s="16" t="n">
        <f aca="false">LOGINV(B2545,$B$7,$C$7)</f>
        <v>11.9891574104527</v>
      </c>
      <c r="E2545" s="16" t="n">
        <f aca="false">LOGINV(C2545,$B$8,$C$8)</f>
        <v>85.1010080371496</v>
      </c>
      <c r="F2545" s="16" t="n">
        <f aca="false">$B$5/100*E2545*2_Girdiler!$B$14*2_Girdiler!$B$15*2_Girdiler!$B$16</f>
        <v>2.14114136221468</v>
      </c>
      <c r="G2545" s="16" t="n">
        <f aca="false">MIN(MATCH(F2545,2_Girdiler!$B$20:$I$20,1),7)</f>
        <v>1</v>
      </c>
      <c r="H2545" s="16" t="n">
        <f aca="false">IF(F2545&gt;=40,2_Girdiler!$I$21+(F2545-40)*(2_Girdiler!$I$21-2_Girdiler!$H$21)/(2_Girdiler!$I$20-2_Girdiler!$H$20),INDEX(2_Girdiler!$B$21:$I$21,G2545)+(F2545-INDEX(2_Girdiler!$B$20:$I$20,G2545))*(INDEX(2_Girdiler!$B$21:$I$21,G2545+1)-INDEX(2_Girdiler!$B$21:$I$21,G2545))/(INDEX(2_Girdiler!$B$20:$I$20,G2545+1)-INDEX(2_Girdiler!$B$20:$I$20,G2545)))</f>
        <v>4.7105109968723</v>
      </c>
      <c r="I2545" s="16" t="n">
        <f aca="false">H2545/2_Girdiler!$B$17</f>
        <v>1.88722395708025</v>
      </c>
      <c r="J2545" s="16" t="n">
        <f aca="false">D2545+I2545</f>
        <v>13.876381367533</v>
      </c>
    </row>
    <row r="2546" customFormat="false" ht="15" hidden="false" customHeight="false" outlineLevel="0" collapsed="false">
      <c r="A2546" s="0" t="n">
        <v>2534</v>
      </c>
      <c r="B2546" s="7" t="n">
        <v>0.882329</v>
      </c>
      <c r="C2546" s="7" t="n">
        <v>0.905353</v>
      </c>
      <c r="D2546" s="16" t="n">
        <f aca="false">LOGINV(B2546,$B$7,$C$7)</f>
        <v>26.2396649486139</v>
      </c>
      <c r="E2546" s="16" t="n">
        <f aca="false">LOGINV(C2546,$B$8,$C$8)</f>
        <v>254.820117503692</v>
      </c>
      <c r="F2546" s="16" t="n">
        <f aca="false">$B$5/100*E2546*2_Girdiler!$B$14*2_Girdiler!$B$15*2_Girdiler!$B$16</f>
        <v>6.4112741563929</v>
      </c>
      <c r="G2546" s="16" t="n">
        <f aca="false">MIN(MATCH(F2546,2_Girdiler!$B$20:$I$20,1),7)</f>
        <v>2</v>
      </c>
      <c r="H2546" s="16" t="n">
        <f aca="false">IF(F2546&gt;=40,2_Girdiler!$I$21+(F2546-40)*(2_Girdiler!$I$21-2_Girdiler!$H$21)/(2_Girdiler!$I$20-2_Girdiler!$H$20),INDEX(2_Girdiler!$B$21:$I$21,G2546)+(F2546-INDEX(2_Girdiler!$B$20:$I$20,G2546))*(INDEX(2_Girdiler!$B$21:$I$21,G2546+1)-INDEX(2_Girdiler!$B$21:$I$21,G2546))/(INDEX(2_Girdiler!$B$20:$I$20,G2546+1)-INDEX(2_Girdiler!$B$20:$I$20,G2546)))</f>
        <v>13.2580386502286</v>
      </c>
      <c r="I2546" s="16" t="n">
        <f aca="false">H2546/2_Girdiler!$B$17</f>
        <v>5.31171420281596</v>
      </c>
      <c r="J2546" s="16" t="n">
        <f aca="false">D2546+I2546</f>
        <v>31.5513791514299</v>
      </c>
    </row>
    <row r="2547" customFormat="false" ht="15" hidden="false" customHeight="false" outlineLevel="0" collapsed="false">
      <c r="A2547" s="0" t="n">
        <v>2535</v>
      </c>
      <c r="B2547" s="7" t="n">
        <v>0.542296</v>
      </c>
      <c r="C2547" s="7" t="n">
        <v>0.966753</v>
      </c>
      <c r="D2547" s="16" t="n">
        <f aca="false">LOGINV(B2547,$B$7,$C$7)</f>
        <v>14.3680485358211</v>
      </c>
      <c r="E2547" s="16" t="n">
        <f aca="false">LOGINV(C2547,$B$8,$C$8)</f>
        <v>357.013102539038</v>
      </c>
      <c r="F2547" s="16" t="n">
        <f aca="false">$B$5/100*E2547*2_Girdiler!$B$14*2_Girdiler!$B$15*2_Girdiler!$B$16</f>
        <v>8.98244965988219</v>
      </c>
      <c r="G2547" s="16" t="n">
        <f aca="false">MIN(MATCH(F2547,2_Girdiler!$B$20:$I$20,1),7)</f>
        <v>2</v>
      </c>
      <c r="H2547" s="16" t="n">
        <f aca="false">IF(F2547&gt;=40,2_Girdiler!$I$21+(F2547-40)*(2_Girdiler!$I$21-2_Girdiler!$H$21)/(2_Girdiler!$I$20-2_Girdiler!$H$20),INDEX(2_Girdiler!$B$21:$I$21,G2547)+(F2547-INDEX(2_Girdiler!$B$20:$I$20,G2547))*(INDEX(2_Girdiler!$B$21:$I$21,G2547+1)-INDEX(2_Girdiler!$B$21:$I$21,G2547))/(INDEX(2_Girdiler!$B$20:$I$20,G2547+1)-INDEX(2_Girdiler!$B$20:$I$20,G2547)))</f>
        <v>17.3719194558115</v>
      </c>
      <c r="I2547" s="16" t="n">
        <f aca="false">H2547/2_Girdiler!$B$17</f>
        <v>6.95990362812961</v>
      </c>
      <c r="J2547" s="16" t="n">
        <f aca="false">D2547+I2547</f>
        <v>21.3279521639507</v>
      </c>
    </row>
    <row r="2548" customFormat="false" ht="15" hidden="false" customHeight="false" outlineLevel="0" collapsed="false">
      <c r="A2548" s="0" t="n">
        <v>2536</v>
      </c>
      <c r="B2548" s="7" t="n">
        <v>0.325175</v>
      </c>
      <c r="C2548" s="7" t="n">
        <v>0.616272</v>
      </c>
      <c r="D2548" s="16" t="n">
        <f aca="false">LOGINV(B2548,$B$7,$C$7)</f>
        <v>10.5185876865456</v>
      </c>
      <c r="E2548" s="16" t="n">
        <f aca="false">LOGINV(C2548,$B$8,$C$8)</f>
        <v>132.17226797373</v>
      </c>
      <c r="F2548" s="16" t="n">
        <f aca="false">$B$5/100*E2548*2_Girdiler!$B$14*2_Girdiler!$B$15*2_Girdiler!$B$16</f>
        <v>3.32545426221904</v>
      </c>
      <c r="G2548" s="16" t="n">
        <f aca="false">MIN(MATCH(F2548,2_Girdiler!$B$20:$I$20,1),7)</f>
        <v>1</v>
      </c>
      <c r="H2548" s="16" t="n">
        <f aca="false">IF(F2548&gt;=40,2_Girdiler!$I$21+(F2548-40)*(2_Girdiler!$I$21-2_Girdiler!$H$21)/(2_Girdiler!$I$20-2_Girdiler!$H$20),INDEX(2_Girdiler!$B$21:$I$21,G2548)+(F2548-INDEX(2_Girdiler!$B$20:$I$20,G2548))*(INDEX(2_Girdiler!$B$21:$I$21,G2548+1)-INDEX(2_Girdiler!$B$21:$I$21,G2548))/(INDEX(2_Girdiler!$B$20:$I$20,G2548+1)-INDEX(2_Girdiler!$B$20:$I$20,G2548)))</f>
        <v>7.31599937688188</v>
      </c>
      <c r="I2548" s="16" t="n">
        <f aca="false">H2548/2_Girdiler!$B$17</f>
        <v>2.93108949394306</v>
      </c>
      <c r="J2548" s="16" t="n">
        <f aca="false">D2548+I2548</f>
        <v>13.4496771804887</v>
      </c>
    </row>
    <row r="2549" customFormat="false" ht="15" hidden="false" customHeight="false" outlineLevel="0" collapsed="false">
      <c r="A2549" s="0" t="n">
        <v>2537</v>
      </c>
      <c r="B2549" s="7" t="n">
        <v>0.295312</v>
      </c>
      <c r="C2549" s="7" t="n">
        <v>0.050441</v>
      </c>
      <c r="D2549" s="16" t="n">
        <f aca="false">LOGINV(B2549,$B$7,$C$7)</f>
        <v>10.0337730430118</v>
      </c>
      <c r="E2549" s="16" t="n">
        <f aca="false">LOGINV(C2549,$B$8,$C$8)</f>
        <v>37.8725491146028</v>
      </c>
      <c r="F2549" s="16" t="n">
        <f aca="false">$B$5/100*E2549*2_Girdiler!$B$14*2_Girdiler!$B$15*2_Girdiler!$B$16</f>
        <v>0.952873335723405</v>
      </c>
      <c r="G2549" s="16" t="n">
        <f aca="false">MIN(MATCH(F2549,2_Girdiler!$B$20:$I$20,1),7)</f>
        <v>1</v>
      </c>
      <c r="H2549" s="16" t="n">
        <f aca="false">IF(F2549&gt;=40,2_Girdiler!$I$21+(F2549-40)*(2_Girdiler!$I$21-2_Girdiler!$H$21)/(2_Girdiler!$I$20-2_Girdiler!$H$20),INDEX(2_Girdiler!$B$21:$I$21,G2549)+(F2549-INDEX(2_Girdiler!$B$20:$I$20,G2549))*(INDEX(2_Girdiler!$B$21:$I$21,G2549+1)-INDEX(2_Girdiler!$B$21:$I$21,G2549))/(INDEX(2_Girdiler!$B$20:$I$20,G2549+1)-INDEX(2_Girdiler!$B$20:$I$20,G2549)))</f>
        <v>2.09632133859149</v>
      </c>
      <c r="I2549" s="16" t="n">
        <f aca="false">H2549/2_Girdiler!$B$17</f>
        <v>0.839872331166463</v>
      </c>
      <c r="J2549" s="16" t="n">
        <f aca="false">D2549+I2549</f>
        <v>10.8736453741782</v>
      </c>
    </row>
    <row r="2550" customFormat="false" ht="15" hidden="false" customHeight="false" outlineLevel="0" collapsed="false">
      <c r="A2550" s="0" t="n">
        <v>2538</v>
      </c>
      <c r="B2550" s="7" t="n">
        <v>0.096801</v>
      </c>
      <c r="C2550" s="7" t="n">
        <v>0.014421</v>
      </c>
      <c r="D2550" s="16" t="n">
        <f aca="false">LOGINV(B2550,$B$7,$C$7)</f>
        <v>6.56125356189886</v>
      </c>
      <c r="E2550" s="16" t="n">
        <f aca="false">LOGINV(C2550,$B$8,$C$8)</f>
        <v>26.6396021139698</v>
      </c>
      <c r="F2550" s="16" t="n">
        <f aca="false">$B$5/100*E2550*2_Girdiler!$B$14*2_Girdiler!$B$15*2_Girdiler!$B$16</f>
        <v>0.670252389187481</v>
      </c>
      <c r="G2550" s="16" t="n">
        <f aca="false">MIN(MATCH(F2550,2_Girdiler!$B$20:$I$20,1),7)</f>
        <v>1</v>
      </c>
      <c r="H2550" s="16" t="n">
        <f aca="false">IF(F2550&gt;=40,2_Girdiler!$I$21+(F2550-40)*(2_Girdiler!$I$21-2_Girdiler!$H$21)/(2_Girdiler!$I$20-2_Girdiler!$H$20),INDEX(2_Girdiler!$B$21:$I$21,G2550)+(F2550-INDEX(2_Girdiler!$B$20:$I$20,G2550))*(INDEX(2_Girdiler!$B$21:$I$21,G2550+1)-INDEX(2_Girdiler!$B$21:$I$21,G2550))/(INDEX(2_Girdiler!$B$20:$I$20,G2550+1)-INDEX(2_Girdiler!$B$20:$I$20,G2550)))</f>
        <v>1.47455525621246</v>
      </c>
      <c r="I2550" s="16" t="n">
        <f aca="false">H2550/2_Girdiler!$B$17</f>
        <v>0.590767330213325</v>
      </c>
      <c r="J2550" s="16" t="n">
        <f aca="false">D2550+I2550</f>
        <v>7.15202089211218</v>
      </c>
    </row>
    <row r="2551" customFormat="false" ht="15" hidden="false" customHeight="false" outlineLevel="0" collapsed="false">
      <c r="A2551" s="0" t="n">
        <v>2539</v>
      </c>
      <c r="B2551" s="7" t="n">
        <v>0.094539</v>
      </c>
      <c r="C2551" s="7" t="n">
        <v>0.995949</v>
      </c>
      <c r="D2551" s="16" t="n">
        <f aca="false">LOGINV(B2551,$B$7,$C$7)</f>
        <v>6.51273936835801</v>
      </c>
      <c r="E2551" s="16" t="n">
        <f aca="false">LOGINV(C2551,$B$8,$C$8)</f>
        <v>603.277351886</v>
      </c>
      <c r="F2551" s="16" t="n">
        <f aca="false">$B$5/100*E2551*2_Girdiler!$B$14*2_Girdiler!$B$15*2_Girdiler!$B$16</f>
        <v>15.1784581734517</v>
      </c>
      <c r="G2551" s="16" t="n">
        <f aca="false">MIN(MATCH(F2551,2_Girdiler!$B$20:$I$20,1),7)</f>
        <v>4</v>
      </c>
      <c r="H2551" s="16" t="n">
        <f aca="false">IF(F2551&gt;=40,2_Girdiler!$I$21+(F2551-40)*(2_Girdiler!$I$21-2_Girdiler!$H$21)/(2_Girdiler!$I$20-2_Girdiler!$H$20),INDEX(2_Girdiler!$B$21:$I$21,G2551)+(F2551-INDEX(2_Girdiler!$B$20:$I$20,G2551))*(INDEX(2_Girdiler!$B$21:$I$21,G2551+1)-INDEX(2_Girdiler!$B$21:$I$21,G2551))/(INDEX(2_Girdiler!$B$20:$I$20,G2551+1)-INDEX(2_Girdiler!$B$20:$I$20,G2551)))</f>
        <v>23.5892290867259</v>
      </c>
      <c r="I2551" s="16" t="n">
        <f aca="false">H2551/2_Girdiler!$B$17</f>
        <v>9.45081293538697</v>
      </c>
      <c r="J2551" s="16" t="n">
        <f aca="false">D2551+I2551</f>
        <v>15.963552303745</v>
      </c>
    </row>
    <row r="2552" customFormat="false" ht="15" hidden="false" customHeight="false" outlineLevel="0" collapsed="false">
      <c r="A2552" s="0" t="n">
        <v>2540</v>
      </c>
      <c r="B2552" s="7" t="n">
        <v>0.086592</v>
      </c>
      <c r="C2552" s="7" t="n">
        <v>0.875742</v>
      </c>
      <c r="D2552" s="16" t="n">
        <f aca="false">LOGINV(B2552,$B$7,$C$7)</f>
        <v>6.33821178043921</v>
      </c>
      <c r="E2552" s="16" t="n">
        <f aca="false">LOGINV(C2552,$B$8,$C$8)</f>
        <v>230.007321356302</v>
      </c>
      <c r="F2552" s="16" t="n">
        <f aca="false">$B$5/100*E2552*2_Girdiler!$B$14*2_Girdiler!$B$15*2_Girdiler!$B$16</f>
        <v>5.78698420532457</v>
      </c>
      <c r="G2552" s="16" t="n">
        <f aca="false">MIN(MATCH(F2552,2_Girdiler!$B$20:$I$20,1),7)</f>
        <v>2</v>
      </c>
      <c r="H2552" s="16" t="n">
        <f aca="false">IF(F2552&gt;=40,2_Girdiler!$I$21+(F2552-40)*(2_Girdiler!$I$21-2_Girdiler!$H$21)/(2_Girdiler!$I$20-2_Girdiler!$H$20),INDEX(2_Girdiler!$B$21:$I$21,G2552)+(F2552-INDEX(2_Girdiler!$B$20:$I$20,G2552))*(INDEX(2_Girdiler!$B$21:$I$21,G2552+1)-INDEX(2_Girdiler!$B$21:$I$21,G2552))/(INDEX(2_Girdiler!$B$20:$I$20,G2552+1)-INDEX(2_Girdiler!$B$20:$I$20,G2552)))</f>
        <v>12.2591747285193</v>
      </c>
      <c r="I2552" s="16" t="n">
        <f aca="false">H2552/2_Girdiler!$B$17</f>
        <v>4.91152833674652</v>
      </c>
      <c r="J2552" s="16" t="n">
        <f aca="false">D2552+I2552</f>
        <v>11.2497401171857</v>
      </c>
    </row>
    <row r="2553" customFormat="false" ht="15" hidden="false" customHeight="false" outlineLevel="0" collapsed="false">
      <c r="A2553" s="0" t="n">
        <v>2541</v>
      </c>
      <c r="B2553" s="7" t="n">
        <v>0.898622</v>
      </c>
      <c r="C2553" s="7" t="n">
        <v>0.52835</v>
      </c>
      <c r="D2553" s="16" t="n">
        <f aca="false">LOGINV(B2553,$B$7,$C$7)</f>
        <v>27.5439251461014</v>
      </c>
      <c r="E2553" s="16" t="n">
        <f aca="false">LOGINV(C2553,$B$8,$C$8)</f>
        <v>114.335701294558</v>
      </c>
      <c r="F2553" s="16" t="n">
        <f aca="false">$B$5/100*E2553*2_Girdiler!$B$14*2_Girdiler!$B$15*2_Girdiler!$B$16</f>
        <v>2.87668624457107</v>
      </c>
      <c r="G2553" s="16" t="n">
        <f aca="false">MIN(MATCH(F2553,2_Girdiler!$B$20:$I$20,1),7)</f>
        <v>1</v>
      </c>
      <c r="H2553" s="16" t="n">
        <f aca="false">IF(F2553&gt;=40,2_Girdiler!$I$21+(F2553-40)*(2_Girdiler!$I$21-2_Girdiler!$H$21)/(2_Girdiler!$I$20-2_Girdiler!$H$20),INDEX(2_Girdiler!$B$21:$I$21,G2553)+(F2553-INDEX(2_Girdiler!$B$20:$I$20,G2553))*(INDEX(2_Girdiler!$B$21:$I$21,G2553+1)-INDEX(2_Girdiler!$B$21:$I$21,G2553))/(INDEX(2_Girdiler!$B$20:$I$20,G2553+1)-INDEX(2_Girdiler!$B$20:$I$20,G2553)))</f>
        <v>6.32870973805635</v>
      </c>
      <c r="I2553" s="16" t="n">
        <f aca="false">H2553/2_Girdiler!$B$17</f>
        <v>2.53554076043924</v>
      </c>
      <c r="J2553" s="16" t="n">
        <f aca="false">D2553+I2553</f>
        <v>30.0794659065407</v>
      </c>
    </row>
    <row r="2554" customFormat="false" ht="15" hidden="false" customHeight="false" outlineLevel="0" collapsed="false">
      <c r="A2554" s="0" t="n">
        <v>2542</v>
      </c>
      <c r="B2554" s="7" t="n">
        <v>0.518115</v>
      </c>
      <c r="C2554" s="7" t="n">
        <v>0.696166</v>
      </c>
      <c r="D2554" s="16" t="n">
        <f aca="false">LOGINV(B2554,$B$7,$C$7)</f>
        <v>13.8893017300555</v>
      </c>
      <c r="E2554" s="16" t="n">
        <f aca="false">LOGINV(C2554,$B$8,$C$8)</f>
        <v>152.114275183304</v>
      </c>
      <c r="F2554" s="16" t="n">
        <f aca="false">$B$5/100*E2554*2_Girdiler!$B$14*2_Girdiler!$B$15*2_Girdiler!$B$16</f>
        <v>3.82719516361193</v>
      </c>
      <c r="G2554" s="16" t="n">
        <f aca="false">MIN(MATCH(F2554,2_Girdiler!$B$20:$I$20,1),7)</f>
        <v>1</v>
      </c>
      <c r="H2554" s="16" t="n">
        <f aca="false">IF(F2554&gt;=40,2_Girdiler!$I$21+(F2554-40)*(2_Girdiler!$I$21-2_Girdiler!$H$21)/(2_Girdiler!$I$20-2_Girdiler!$H$20),INDEX(2_Girdiler!$B$21:$I$21,G2554)+(F2554-INDEX(2_Girdiler!$B$20:$I$20,G2554))*(INDEX(2_Girdiler!$B$21:$I$21,G2554+1)-INDEX(2_Girdiler!$B$21:$I$21,G2554))/(INDEX(2_Girdiler!$B$20:$I$20,G2554+1)-INDEX(2_Girdiler!$B$20:$I$20,G2554)))</f>
        <v>8.41982935994624</v>
      </c>
      <c r="I2554" s="16" t="n">
        <f aca="false">H2554/2_Girdiler!$B$17</f>
        <v>3.37332907049128</v>
      </c>
      <c r="J2554" s="16" t="n">
        <f aca="false">D2554+I2554</f>
        <v>17.2626308005468</v>
      </c>
    </row>
    <row r="2555" customFormat="false" ht="15" hidden="false" customHeight="false" outlineLevel="0" collapsed="false">
      <c r="A2555" s="0" t="n">
        <v>2543</v>
      </c>
      <c r="B2555" s="7" t="n">
        <v>0.248322</v>
      </c>
      <c r="C2555" s="7" t="n">
        <v>0.287089</v>
      </c>
      <c r="D2555" s="16" t="n">
        <f aca="false">LOGINV(B2555,$B$7,$C$7)</f>
        <v>9.27099610502069</v>
      </c>
      <c r="E2555" s="16" t="n">
        <f aca="false">LOGINV(C2555,$B$8,$C$8)</f>
        <v>75.983545840154</v>
      </c>
      <c r="F2555" s="16" t="n">
        <f aca="false">$B$5/100*E2555*2_Girdiler!$B$14*2_Girdiler!$B$15*2_Girdiler!$B$16</f>
        <v>1.91174601333827</v>
      </c>
      <c r="G2555" s="16" t="n">
        <f aca="false">MIN(MATCH(F2555,2_Girdiler!$B$20:$I$20,1),7)</f>
        <v>1</v>
      </c>
      <c r="H2555" s="16" t="n">
        <f aca="false">IF(F2555&gt;=40,2_Girdiler!$I$21+(F2555-40)*(2_Girdiler!$I$21-2_Girdiler!$H$21)/(2_Girdiler!$I$20-2_Girdiler!$H$20),INDEX(2_Girdiler!$B$21:$I$21,G2555)+(F2555-INDEX(2_Girdiler!$B$20:$I$20,G2555))*(INDEX(2_Girdiler!$B$21:$I$21,G2555+1)-INDEX(2_Girdiler!$B$21:$I$21,G2555))/(INDEX(2_Girdiler!$B$20:$I$20,G2555+1)-INDEX(2_Girdiler!$B$20:$I$20,G2555)))</f>
        <v>4.2058412293442</v>
      </c>
      <c r="I2555" s="16" t="n">
        <f aca="false">H2555/2_Girdiler!$B$17</f>
        <v>1.68503254380777</v>
      </c>
      <c r="J2555" s="16" t="n">
        <f aca="false">D2555+I2555</f>
        <v>10.9560286488285</v>
      </c>
    </row>
    <row r="2556" customFormat="false" ht="15" hidden="false" customHeight="false" outlineLevel="0" collapsed="false">
      <c r="A2556" s="0" t="n">
        <v>2544</v>
      </c>
      <c r="B2556" s="7" t="n">
        <v>0.010842</v>
      </c>
      <c r="C2556" s="7" t="n">
        <v>0.171477</v>
      </c>
      <c r="D2556" s="16" t="n">
        <f aca="false">LOGINV(B2556,$B$7,$C$7)</f>
        <v>3.76628359937582</v>
      </c>
      <c r="E2556" s="16" t="n">
        <f aca="false">LOGINV(C2556,$B$8,$C$8)</f>
        <v>59.2089430167452</v>
      </c>
      <c r="F2556" s="16" t="n">
        <f aca="false">$B$5/100*E2556*2_Girdiler!$B$14*2_Girdiler!$B$15*2_Girdiler!$B$16</f>
        <v>1.48969700630131</v>
      </c>
      <c r="G2556" s="16" t="n">
        <f aca="false">MIN(MATCH(F2556,2_Girdiler!$B$20:$I$20,1),7)</f>
        <v>1</v>
      </c>
      <c r="H2556" s="16" t="n">
        <f aca="false">IF(F2556&gt;=40,2_Girdiler!$I$21+(F2556-40)*(2_Girdiler!$I$21-2_Girdiler!$H$21)/(2_Girdiler!$I$20-2_Girdiler!$H$20),INDEX(2_Girdiler!$B$21:$I$21,G2556)+(F2556-INDEX(2_Girdiler!$B$20:$I$20,G2556))*(INDEX(2_Girdiler!$B$21:$I$21,G2556+1)-INDEX(2_Girdiler!$B$21:$I$21,G2556))/(INDEX(2_Girdiler!$B$20:$I$20,G2556+1)-INDEX(2_Girdiler!$B$20:$I$20,G2556)))</f>
        <v>3.27733341386288</v>
      </c>
      <c r="I2556" s="16" t="n">
        <f aca="false">H2556/2_Girdiler!$B$17</f>
        <v>1.31303422029763</v>
      </c>
      <c r="J2556" s="16" t="n">
        <f aca="false">D2556+I2556</f>
        <v>5.07931781967345</v>
      </c>
    </row>
    <row r="2557" customFormat="false" ht="15" hidden="false" customHeight="false" outlineLevel="0" collapsed="false">
      <c r="A2557" s="0" t="n">
        <v>2545</v>
      </c>
      <c r="B2557" s="7" t="n">
        <v>0.550236</v>
      </c>
      <c r="C2557" s="7" t="n">
        <v>0.306826</v>
      </c>
      <c r="D2557" s="16" t="n">
        <f aca="false">LOGINV(B2557,$B$7,$C$7)</f>
        <v>14.5294263853005</v>
      </c>
      <c r="E2557" s="16" t="n">
        <f aca="false">LOGINV(C2557,$B$8,$C$8)</f>
        <v>78.8334352533626</v>
      </c>
      <c r="F2557" s="16" t="n">
        <f aca="false">$B$5/100*E2557*2_Girdiler!$B$14*2_Girdiler!$B$15*2_Girdiler!$B$16</f>
        <v>1.9834492309746</v>
      </c>
      <c r="G2557" s="16" t="n">
        <f aca="false">MIN(MATCH(F2557,2_Girdiler!$B$20:$I$20,1),7)</f>
        <v>1</v>
      </c>
      <c r="H2557" s="16" t="n">
        <f aca="false">IF(F2557&gt;=40,2_Girdiler!$I$21+(F2557-40)*(2_Girdiler!$I$21-2_Girdiler!$H$21)/(2_Girdiler!$I$20-2_Girdiler!$H$20),INDEX(2_Girdiler!$B$21:$I$21,G2557)+(F2557-INDEX(2_Girdiler!$B$20:$I$20,G2557))*(INDEX(2_Girdiler!$B$21:$I$21,G2557+1)-INDEX(2_Girdiler!$B$21:$I$21,G2557))/(INDEX(2_Girdiler!$B$20:$I$20,G2557+1)-INDEX(2_Girdiler!$B$20:$I$20,G2557)))</f>
        <v>4.36358830814413</v>
      </c>
      <c r="I2557" s="16" t="n">
        <f aca="false">H2557/2_Girdiler!$B$17</f>
        <v>1.74823249525005</v>
      </c>
      <c r="J2557" s="16" t="n">
        <f aca="false">D2557+I2557</f>
        <v>16.2776588805506</v>
      </c>
    </row>
    <row r="2558" customFormat="false" ht="15" hidden="false" customHeight="false" outlineLevel="0" collapsed="false">
      <c r="A2558" s="0" t="n">
        <v>2546</v>
      </c>
      <c r="B2558" s="7" t="n">
        <v>0.830288</v>
      </c>
      <c r="C2558" s="7" t="n">
        <v>0.809939</v>
      </c>
      <c r="D2558" s="16" t="n">
        <f aca="false">LOGINV(B2558,$B$7,$C$7)</f>
        <v>23.0643107440306</v>
      </c>
      <c r="E2558" s="16" t="n">
        <f aca="false">LOGINV(C2558,$B$8,$C$8)</f>
        <v>192.436463864776</v>
      </c>
      <c r="F2558" s="16" t="n">
        <f aca="false">$B$5/100*E2558*2_Girdiler!$B$14*2_Girdiler!$B$15*2_Girdiler!$B$16</f>
        <v>4.84170143083777</v>
      </c>
      <c r="G2558" s="16" t="n">
        <f aca="false">MIN(MATCH(F2558,2_Girdiler!$B$20:$I$20,1),7)</f>
        <v>1</v>
      </c>
      <c r="H2558" s="16" t="n">
        <f aca="false">IF(F2558&gt;=40,2_Girdiler!$I$21+(F2558-40)*(2_Girdiler!$I$21-2_Girdiler!$H$21)/(2_Girdiler!$I$20-2_Girdiler!$H$20),INDEX(2_Girdiler!$B$21:$I$21,G2558)+(F2558-INDEX(2_Girdiler!$B$20:$I$20,G2558))*(INDEX(2_Girdiler!$B$21:$I$21,G2558+1)-INDEX(2_Girdiler!$B$21:$I$21,G2558))/(INDEX(2_Girdiler!$B$20:$I$20,G2558+1)-INDEX(2_Girdiler!$B$20:$I$20,G2558)))</f>
        <v>10.6517431478431</v>
      </c>
      <c r="I2558" s="16" t="n">
        <f aca="false">H2558/2_Girdiler!$B$17</f>
        <v>4.26752529961663</v>
      </c>
      <c r="J2558" s="16" t="n">
        <f aca="false">D2558+I2558</f>
        <v>27.3318360436472</v>
      </c>
    </row>
    <row r="2559" customFormat="false" ht="15" hidden="false" customHeight="false" outlineLevel="0" collapsed="false">
      <c r="A2559" s="0" t="n">
        <v>2547</v>
      </c>
      <c r="B2559" s="7" t="n">
        <v>0.397065</v>
      </c>
      <c r="C2559" s="7" t="n">
        <v>0.714823</v>
      </c>
      <c r="D2559" s="16" t="n">
        <f aca="false">LOGINV(B2559,$B$7,$C$7)</f>
        <v>11.7088585887131</v>
      </c>
      <c r="E2559" s="16" t="n">
        <f aca="false">LOGINV(C2559,$B$8,$C$8)</f>
        <v>157.522740703525</v>
      </c>
      <c r="F2559" s="16" t="n">
        <f aca="false">$B$5/100*E2559*2_Girdiler!$B$14*2_Girdiler!$B$15*2_Girdiler!$B$16</f>
        <v>3.96327215610069</v>
      </c>
      <c r="G2559" s="16" t="n">
        <f aca="false">MIN(MATCH(F2559,2_Girdiler!$B$20:$I$20,1),7)</f>
        <v>1</v>
      </c>
      <c r="H2559" s="16" t="n">
        <f aca="false">IF(F2559&gt;=40,2_Girdiler!$I$21+(F2559-40)*(2_Girdiler!$I$21-2_Girdiler!$H$21)/(2_Girdiler!$I$20-2_Girdiler!$H$20),INDEX(2_Girdiler!$B$21:$I$21,G2559)+(F2559-INDEX(2_Girdiler!$B$20:$I$20,G2559))*(INDEX(2_Girdiler!$B$21:$I$21,G2559+1)-INDEX(2_Girdiler!$B$21:$I$21,G2559))/(INDEX(2_Girdiler!$B$20:$I$20,G2559+1)-INDEX(2_Girdiler!$B$20:$I$20,G2559)))</f>
        <v>8.71919874342152</v>
      </c>
      <c r="I2559" s="16" t="n">
        <f aca="false">H2559/2_Girdiler!$B$17</f>
        <v>3.49326872733234</v>
      </c>
      <c r="J2559" s="16" t="n">
        <f aca="false">D2559+I2559</f>
        <v>15.2021273160455</v>
      </c>
    </row>
    <row r="2560" customFormat="false" ht="15" hidden="false" customHeight="false" outlineLevel="0" collapsed="false">
      <c r="A2560" s="0" t="n">
        <v>2548</v>
      </c>
      <c r="B2560" s="7" t="n">
        <v>0.824191</v>
      </c>
      <c r="C2560" s="7" t="n">
        <v>0.780795</v>
      </c>
      <c r="D2560" s="16" t="n">
        <f aca="false">LOGINV(B2560,$B$7,$C$7)</f>
        <v>22.7597423404306</v>
      </c>
      <c r="E2560" s="16" t="n">
        <f aca="false">LOGINV(C2560,$B$8,$C$8)</f>
        <v>180.082438151881</v>
      </c>
      <c r="F2560" s="16" t="n">
        <f aca="false">$B$5/100*E2560*2_Girdiler!$B$14*2_Girdiler!$B$15*2_Girdiler!$B$16</f>
        <v>4.53087414390133</v>
      </c>
      <c r="G2560" s="16" t="n">
        <f aca="false">MIN(MATCH(F2560,2_Girdiler!$B$20:$I$20,1),7)</f>
        <v>1</v>
      </c>
      <c r="H2560" s="16" t="n">
        <f aca="false">IF(F2560&gt;=40,2_Girdiler!$I$21+(F2560-40)*(2_Girdiler!$I$21-2_Girdiler!$H$21)/(2_Girdiler!$I$20-2_Girdiler!$H$20),INDEX(2_Girdiler!$B$21:$I$21,G2560)+(F2560-INDEX(2_Girdiler!$B$20:$I$20,G2560))*(INDEX(2_Girdiler!$B$21:$I$21,G2560+1)-INDEX(2_Girdiler!$B$21:$I$21,G2560))/(INDEX(2_Girdiler!$B$20:$I$20,G2560+1)-INDEX(2_Girdiler!$B$20:$I$20,G2560)))</f>
        <v>9.96792311658293</v>
      </c>
      <c r="I2560" s="16" t="n">
        <f aca="false">H2560/2_Girdiler!$B$17</f>
        <v>3.99355894093867</v>
      </c>
      <c r="J2560" s="16" t="n">
        <f aca="false">D2560+I2560</f>
        <v>26.7533012813693</v>
      </c>
    </row>
    <row r="2561" customFormat="false" ht="15" hidden="false" customHeight="false" outlineLevel="0" collapsed="false">
      <c r="A2561" s="0" t="n">
        <v>2549</v>
      </c>
      <c r="B2561" s="7" t="n">
        <v>0.946293</v>
      </c>
      <c r="C2561" s="7" t="n">
        <v>0.210784</v>
      </c>
      <c r="D2561" s="16" t="n">
        <f aca="false">LOGINV(B2561,$B$7,$C$7)</f>
        <v>33.2206869724145</v>
      </c>
      <c r="E2561" s="16" t="n">
        <f aca="false">LOGINV(C2561,$B$8,$C$8)</f>
        <v>65.0033124792492</v>
      </c>
      <c r="F2561" s="16" t="n">
        <f aca="false">$B$5/100*E2561*2_Girdiler!$B$14*2_Girdiler!$B$15*2_Girdiler!$B$16</f>
        <v>1.63548334197791</v>
      </c>
      <c r="G2561" s="16" t="n">
        <f aca="false">MIN(MATCH(F2561,2_Girdiler!$B$20:$I$20,1),7)</f>
        <v>1</v>
      </c>
      <c r="H2561" s="16" t="n">
        <f aca="false">IF(F2561&gt;=40,2_Girdiler!$I$21+(F2561-40)*(2_Girdiler!$I$21-2_Girdiler!$H$21)/(2_Girdiler!$I$20-2_Girdiler!$H$20),INDEX(2_Girdiler!$B$21:$I$21,G2561)+(F2561-INDEX(2_Girdiler!$B$20:$I$20,G2561))*(INDEX(2_Girdiler!$B$21:$I$21,G2561+1)-INDEX(2_Girdiler!$B$21:$I$21,G2561))/(INDEX(2_Girdiler!$B$20:$I$20,G2561+1)-INDEX(2_Girdiler!$B$20:$I$20,G2561)))</f>
        <v>3.5980633523514</v>
      </c>
      <c r="I2561" s="16" t="n">
        <f aca="false">H2561/2_Girdiler!$B$17</f>
        <v>1.44153179180745</v>
      </c>
      <c r="J2561" s="16" t="n">
        <f aca="false">D2561+I2561</f>
        <v>34.662218764222</v>
      </c>
    </row>
    <row r="2562" customFormat="false" ht="15" hidden="false" customHeight="false" outlineLevel="0" collapsed="false">
      <c r="A2562" s="0" t="n">
        <v>2550</v>
      </c>
      <c r="B2562" s="7" t="n">
        <v>0.598402</v>
      </c>
      <c r="C2562" s="7" t="n">
        <v>0.467235</v>
      </c>
      <c r="D2562" s="16" t="n">
        <f aca="false">LOGINV(B2562,$B$7,$C$7)</f>
        <v>15.5601217542209</v>
      </c>
      <c r="E2562" s="16" t="n">
        <f aca="false">LOGINV(C2562,$B$8,$C$8)</f>
        <v>103.560360911642</v>
      </c>
      <c r="F2562" s="16" t="n">
        <f aca="false">$B$5/100*E2562*2_Girdiler!$B$14*2_Girdiler!$B$15*2_Girdiler!$B$16</f>
        <v>2.6055786805369</v>
      </c>
      <c r="G2562" s="16" t="n">
        <f aca="false">MIN(MATCH(F2562,2_Girdiler!$B$20:$I$20,1),7)</f>
        <v>1</v>
      </c>
      <c r="H2562" s="16" t="n">
        <f aca="false">IF(F2562&gt;=40,2_Girdiler!$I$21+(F2562-40)*(2_Girdiler!$I$21-2_Girdiler!$H$21)/(2_Girdiler!$I$20-2_Girdiler!$H$20),INDEX(2_Girdiler!$B$21:$I$21,G2562)+(F2562-INDEX(2_Girdiler!$B$20:$I$20,G2562))*(INDEX(2_Girdiler!$B$21:$I$21,G2562+1)-INDEX(2_Girdiler!$B$21:$I$21,G2562))/(INDEX(2_Girdiler!$B$20:$I$20,G2562+1)-INDEX(2_Girdiler!$B$20:$I$20,G2562)))</f>
        <v>5.73227309718119</v>
      </c>
      <c r="I2562" s="16" t="n">
        <f aca="false">H2562/2_Girdiler!$B$17</f>
        <v>2.29658377290913</v>
      </c>
      <c r="J2562" s="16" t="n">
        <f aca="false">D2562+I2562</f>
        <v>17.8567055271301</v>
      </c>
    </row>
    <row r="2563" customFormat="false" ht="15" hidden="false" customHeight="false" outlineLevel="0" collapsed="false">
      <c r="A2563" s="0" t="n">
        <v>2551</v>
      </c>
      <c r="B2563" s="7" t="n">
        <v>0.003497</v>
      </c>
      <c r="C2563" s="7" t="n">
        <v>0.71757</v>
      </c>
      <c r="D2563" s="16" t="n">
        <f aca="false">LOGINV(B2563,$B$7,$C$7)</f>
        <v>3.01144443655103</v>
      </c>
      <c r="E2563" s="16" t="n">
        <f aca="false">LOGINV(C2563,$B$8,$C$8)</f>
        <v>158.349291643335</v>
      </c>
      <c r="F2563" s="16" t="n">
        <f aca="false">$B$5/100*E2563*2_Girdiler!$B$14*2_Girdiler!$B$15*2_Girdiler!$B$16</f>
        <v>3.98406817774631</v>
      </c>
      <c r="G2563" s="16" t="n">
        <f aca="false">MIN(MATCH(F2563,2_Girdiler!$B$20:$I$20,1),7)</f>
        <v>1</v>
      </c>
      <c r="H2563" s="16" t="n">
        <f aca="false">IF(F2563&gt;=40,2_Girdiler!$I$21+(F2563-40)*(2_Girdiler!$I$21-2_Girdiler!$H$21)/(2_Girdiler!$I$20-2_Girdiler!$H$20),INDEX(2_Girdiler!$B$21:$I$21,G2563)+(F2563-INDEX(2_Girdiler!$B$20:$I$20,G2563))*(INDEX(2_Girdiler!$B$21:$I$21,G2563+1)-INDEX(2_Girdiler!$B$21:$I$21,G2563))/(INDEX(2_Girdiler!$B$20:$I$20,G2563+1)-INDEX(2_Girdiler!$B$20:$I$20,G2563)))</f>
        <v>8.76494999104189</v>
      </c>
      <c r="I2563" s="16" t="n">
        <f aca="false">H2563/2_Girdiler!$B$17</f>
        <v>3.51159855410332</v>
      </c>
      <c r="J2563" s="16" t="n">
        <f aca="false">D2563+I2563</f>
        <v>6.52304299065435</v>
      </c>
    </row>
    <row r="2564" customFormat="false" ht="15" hidden="false" customHeight="false" outlineLevel="0" collapsed="false">
      <c r="A2564" s="0" t="n">
        <v>2552</v>
      </c>
      <c r="B2564" s="7" t="n">
        <v>0.087565</v>
      </c>
      <c r="C2564" s="7" t="n">
        <v>0.184771</v>
      </c>
      <c r="D2564" s="16" t="n">
        <f aca="false">LOGINV(B2564,$B$7,$C$7)</f>
        <v>6.35994424116824</v>
      </c>
      <c r="E2564" s="16" t="n">
        <f aca="false">LOGINV(C2564,$B$8,$C$8)</f>
        <v>61.1910877118397</v>
      </c>
      <c r="F2564" s="16" t="n">
        <f aca="false">$B$5/100*E2564*2_Girdiler!$B$14*2_Girdiler!$B$15*2_Girdiler!$B$16</f>
        <v>1.53956776682989</v>
      </c>
      <c r="G2564" s="16" t="n">
        <f aca="false">MIN(MATCH(F2564,2_Girdiler!$B$20:$I$20,1),7)</f>
        <v>1</v>
      </c>
      <c r="H2564" s="16" t="n">
        <f aca="false">IF(F2564&gt;=40,2_Girdiler!$I$21+(F2564-40)*(2_Girdiler!$I$21-2_Girdiler!$H$21)/(2_Girdiler!$I$20-2_Girdiler!$H$20),INDEX(2_Girdiler!$B$21:$I$21,G2564)+(F2564-INDEX(2_Girdiler!$B$20:$I$20,G2564))*(INDEX(2_Girdiler!$B$21:$I$21,G2564+1)-INDEX(2_Girdiler!$B$21:$I$21,G2564))/(INDEX(2_Girdiler!$B$20:$I$20,G2564+1)-INDEX(2_Girdiler!$B$20:$I$20,G2564)))</f>
        <v>3.38704908702575</v>
      </c>
      <c r="I2564" s="16" t="n">
        <f aca="false">H2564/2_Girdiler!$B$17</f>
        <v>1.3569908201225</v>
      </c>
      <c r="J2564" s="16" t="n">
        <f aca="false">D2564+I2564</f>
        <v>7.71693506129074</v>
      </c>
    </row>
    <row r="2565" customFormat="false" ht="15" hidden="false" customHeight="false" outlineLevel="0" collapsed="false">
      <c r="A2565" s="0" t="n">
        <v>2553</v>
      </c>
      <c r="B2565" s="7" t="n">
        <v>0.749367</v>
      </c>
      <c r="C2565" s="7" t="n">
        <v>0.931719</v>
      </c>
      <c r="D2565" s="16" t="n">
        <f aca="false">LOGINV(B2565,$B$7,$C$7)</f>
        <v>19.7006377758429</v>
      </c>
      <c r="E2565" s="16" t="n">
        <f aca="false">LOGINV(C2565,$B$8,$C$8)</f>
        <v>285.486760243487</v>
      </c>
      <c r="F2565" s="16" t="n">
        <f aca="false">$B$5/100*E2565*2_Girdiler!$B$14*2_Girdiler!$B$15*2_Girdiler!$B$16</f>
        <v>7.18284688772613</v>
      </c>
      <c r="G2565" s="16" t="n">
        <f aca="false">MIN(MATCH(F2565,2_Girdiler!$B$20:$I$20,1),7)</f>
        <v>2</v>
      </c>
      <c r="H2565" s="16" t="n">
        <f aca="false">IF(F2565&gt;=40,2_Girdiler!$I$21+(F2565-40)*(2_Girdiler!$I$21-2_Girdiler!$H$21)/(2_Girdiler!$I$20-2_Girdiler!$H$20),INDEX(2_Girdiler!$B$21:$I$21,G2565)+(F2565-INDEX(2_Girdiler!$B$20:$I$20,G2565))*(INDEX(2_Girdiler!$B$21:$I$21,G2565+1)-INDEX(2_Girdiler!$B$21:$I$21,G2565))/(INDEX(2_Girdiler!$B$20:$I$20,G2565+1)-INDEX(2_Girdiler!$B$20:$I$20,G2565)))</f>
        <v>14.4925550203618</v>
      </c>
      <c r="I2565" s="16" t="n">
        <f aca="false">H2565/2_Girdiler!$B$17</f>
        <v>5.80631210751675</v>
      </c>
      <c r="J2565" s="16" t="n">
        <f aca="false">D2565+I2565</f>
        <v>25.5069498833597</v>
      </c>
    </row>
    <row r="2566" customFormat="false" ht="15" hidden="false" customHeight="false" outlineLevel="0" collapsed="false">
      <c r="A2566" s="0" t="n">
        <v>2554</v>
      </c>
      <c r="B2566" s="7" t="n">
        <v>0.726847</v>
      </c>
      <c r="C2566" s="7" t="n">
        <v>0.883265</v>
      </c>
      <c r="D2566" s="16" t="n">
        <f aca="false">LOGINV(B2566,$B$7,$C$7)</f>
        <v>18.9552709933411</v>
      </c>
      <c r="E2566" s="16" t="n">
        <f aca="false">LOGINV(C2566,$B$8,$C$8)</f>
        <v>235.643840239248</v>
      </c>
      <c r="F2566" s="16" t="n">
        <f aca="false">$B$5/100*E2566*2_Girdiler!$B$14*2_Girdiler!$B$15*2_Girdiler!$B$16</f>
        <v>5.92879902041947</v>
      </c>
      <c r="G2566" s="16" t="n">
        <f aca="false">MIN(MATCH(F2566,2_Girdiler!$B$20:$I$20,1),7)</f>
        <v>2</v>
      </c>
      <c r="H2566" s="16" t="n">
        <f aca="false">IF(F2566&gt;=40,2_Girdiler!$I$21+(F2566-40)*(2_Girdiler!$I$21-2_Girdiler!$H$21)/(2_Girdiler!$I$20-2_Girdiler!$H$20),INDEX(2_Girdiler!$B$21:$I$21,G2566)+(F2566-INDEX(2_Girdiler!$B$20:$I$20,G2566))*(INDEX(2_Girdiler!$B$21:$I$21,G2566+1)-INDEX(2_Girdiler!$B$21:$I$21,G2566))/(INDEX(2_Girdiler!$B$20:$I$20,G2566+1)-INDEX(2_Girdiler!$B$20:$I$20,G2566)))</f>
        <v>12.4860784326711</v>
      </c>
      <c r="I2566" s="16" t="n">
        <f aca="false">H2566/2_Girdiler!$B$17</f>
        <v>5.00243526949966</v>
      </c>
      <c r="J2566" s="16" t="n">
        <f aca="false">D2566+I2566</f>
        <v>23.9577062628408</v>
      </c>
    </row>
    <row r="2567" customFormat="false" ht="15" hidden="false" customHeight="false" outlineLevel="0" collapsed="false">
      <c r="A2567" s="0" t="n">
        <v>2555</v>
      </c>
      <c r="B2567" s="7" t="n">
        <v>0.513812</v>
      </c>
      <c r="C2567" s="7" t="n">
        <v>0.486665</v>
      </c>
      <c r="D2567" s="16" t="n">
        <f aca="false">LOGINV(B2567,$B$7,$C$7)</f>
        <v>13.8059810641147</v>
      </c>
      <c r="E2567" s="16" t="n">
        <f aca="false">LOGINV(C2567,$B$8,$C$8)</f>
        <v>106.873795328546</v>
      </c>
      <c r="F2567" s="16" t="n">
        <f aca="false">$B$5/100*E2567*2_Girdiler!$B$14*2_Girdiler!$B$15*2_Girdiler!$B$16</f>
        <v>2.68894469046622</v>
      </c>
      <c r="G2567" s="16" t="n">
        <f aca="false">MIN(MATCH(F2567,2_Girdiler!$B$20:$I$20,1),7)</f>
        <v>1</v>
      </c>
      <c r="H2567" s="16" t="n">
        <f aca="false">IF(F2567&gt;=40,2_Girdiler!$I$21+(F2567-40)*(2_Girdiler!$I$21-2_Girdiler!$H$21)/(2_Girdiler!$I$20-2_Girdiler!$H$20),INDEX(2_Girdiler!$B$21:$I$21,G2567)+(F2567-INDEX(2_Girdiler!$B$20:$I$20,G2567))*(INDEX(2_Girdiler!$B$21:$I$21,G2567+1)-INDEX(2_Girdiler!$B$21:$I$21,G2567))/(INDEX(2_Girdiler!$B$20:$I$20,G2567+1)-INDEX(2_Girdiler!$B$20:$I$20,G2567)))</f>
        <v>5.91567831902569</v>
      </c>
      <c r="I2567" s="16" t="n">
        <f aca="false">H2567/2_Girdiler!$B$17</f>
        <v>2.37006342909683</v>
      </c>
      <c r="J2567" s="16" t="n">
        <f aca="false">D2567+I2567</f>
        <v>16.1760444932116</v>
      </c>
    </row>
    <row r="2568" customFormat="false" ht="15" hidden="false" customHeight="false" outlineLevel="0" collapsed="false">
      <c r="A2568" s="0" t="n">
        <v>2556</v>
      </c>
      <c r="B2568" s="7" t="n">
        <v>0.284381</v>
      </c>
      <c r="C2568" s="7" t="n">
        <v>0.068835</v>
      </c>
      <c r="D2568" s="16" t="n">
        <f aca="false">LOGINV(B2568,$B$7,$C$7)</f>
        <v>9.85669853880523</v>
      </c>
      <c r="E2568" s="16" t="n">
        <f aca="false">LOGINV(C2568,$B$8,$C$8)</f>
        <v>41.8867255163628</v>
      </c>
      <c r="F2568" s="16" t="n">
        <f aca="false">$B$5/100*E2568*2_Girdiler!$B$14*2_Girdiler!$B$15*2_Girdiler!$B$16</f>
        <v>1.05387001399169</v>
      </c>
      <c r="G2568" s="16" t="n">
        <f aca="false">MIN(MATCH(F2568,2_Girdiler!$B$20:$I$20,1),7)</f>
        <v>1</v>
      </c>
      <c r="H2568" s="16" t="n">
        <f aca="false">IF(F2568&gt;=40,2_Girdiler!$I$21+(F2568-40)*(2_Girdiler!$I$21-2_Girdiler!$H$21)/(2_Girdiler!$I$20-2_Girdiler!$H$20),INDEX(2_Girdiler!$B$21:$I$21,G2568)+(F2568-INDEX(2_Girdiler!$B$20:$I$20,G2568))*(INDEX(2_Girdiler!$B$21:$I$21,G2568+1)-INDEX(2_Girdiler!$B$21:$I$21,G2568))/(INDEX(2_Girdiler!$B$20:$I$20,G2568+1)-INDEX(2_Girdiler!$B$20:$I$20,G2568)))</f>
        <v>2.31851403078171</v>
      </c>
      <c r="I2568" s="16" t="n">
        <f aca="false">H2568/2_Girdiler!$B$17</f>
        <v>0.928891839255494</v>
      </c>
      <c r="J2568" s="16" t="n">
        <f aca="false">D2568+I2568</f>
        <v>10.7855903780607</v>
      </c>
    </row>
    <row r="2569" customFormat="false" ht="15" hidden="false" customHeight="false" outlineLevel="0" collapsed="false">
      <c r="A2569" s="0" t="n">
        <v>2557</v>
      </c>
      <c r="B2569" s="7" t="n">
        <v>0.168072</v>
      </c>
      <c r="C2569" s="7" t="n">
        <v>0.223287</v>
      </c>
      <c r="D2569" s="16" t="n">
        <f aca="false">LOGINV(B2569,$B$7,$C$7)</f>
        <v>7.92233461305251</v>
      </c>
      <c r="E2569" s="16" t="n">
        <f aca="false">LOGINV(C2569,$B$8,$C$8)</f>
        <v>66.8140789624572</v>
      </c>
      <c r="F2569" s="16" t="n">
        <f aca="false">$B$5/100*E2569*2_Girdiler!$B$14*2_Girdiler!$B$15*2_Girdiler!$B$16</f>
        <v>1.68104222669542</v>
      </c>
      <c r="G2569" s="16" t="n">
        <f aca="false">MIN(MATCH(F2569,2_Girdiler!$B$20:$I$20,1),7)</f>
        <v>1</v>
      </c>
      <c r="H2569" s="16" t="n">
        <f aca="false">IF(F2569&gt;=40,2_Girdiler!$I$21+(F2569-40)*(2_Girdiler!$I$21-2_Girdiler!$H$21)/(2_Girdiler!$I$20-2_Girdiler!$H$20),INDEX(2_Girdiler!$B$21:$I$21,G2569)+(F2569-INDEX(2_Girdiler!$B$20:$I$20,G2569))*(INDEX(2_Girdiler!$B$21:$I$21,G2569+1)-INDEX(2_Girdiler!$B$21:$I$21,G2569))/(INDEX(2_Girdiler!$B$20:$I$20,G2569+1)-INDEX(2_Girdiler!$B$20:$I$20,G2569)))</f>
        <v>3.69829289872993</v>
      </c>
      <c r="I2569" s="16" t="n">
        <f aca="false">H2569/2_Girdiler!$B$17</f>
        <v>1.48168786006808</v>
      </c>
      <c r="J2569" s="16" t="n">
        <f aca="false">D2569+I2569</f>
        <v>9.40402247312059</v>
      </c>
    </row>
    <row r="2570" customFormat="false" ht="15" hidden="false" customHeight="false" outlineLevel="0" collapsed="false">
      <c r="A2570" s="0" t="n">
        <v>2558</v>
      </c>
      <c r="B2570" s="7" t="n">
        <v>0.873248</v>
      </c>
      <c r="C2570" s="7" t="n">
        <v>0.002352</v>
      </c>
      <c r="D2570" s="16" t="n">
        <f aca="false">LOGINV(B2570,$B$7,$C$7)</f>
        <v>25.5921018387946</v>
      </c>
      <c r="E2570" s="16" t="n">
        <f aca="false">LOGINV(C2570,$B$8,$C$8)</f>
        <v>17.6129887951406</v>
      </c>
      <c r="F2570" s="16" t="n">
        <f aca="false">$B$5/100*E2570*2_Girdiler!$B$14*2_Girdiler!$B$15*2_Girdiler!$B$16</f>
        <v>0.443142798085738</v>
      </c>
      <c r="G2570" s="16" t="n">
        <f aca="false">MIN(MATCH(F2570,2_Girdiler!$B$20:$I$20,1),7)</f>
        <v>1</v>
      </c>
      <c r="H2570" s="16" t="n">
        <f aca="false">IF(F2570&gt;=40,2_Girdiler!$I$21+(F2570-40)*(2_Girdiler!$I$21-2_Girdiler!$H$21)/(2_Girdiler!$I$20-2_Girdiler!$H$20),INDEX(2_Girdiler!$B$21:$I$21,G2570)+(F2570-INDEX(2_Girdiler!$B$20:$I$20,G2570))*(INDEX(2_Girdiler!$B$21:$I$21,G2570+1)-INDEX(2_Girdiler!$B$21:$I$21,G2570))/(INDEX(2_Girdiler!$B$20:$I$20,G2570+1)-INDEX(2_Girdiler!$B$20:$I$20,G2570)))</f>
        <v>0.974914155788622</v>
      </c>
      <c r="I2570" s="16" t="n">
        <f aca="false">H2570/2_Girdiler!$B$17</f>
        <v>0.390590607287108</v>
      </c>
      <c r="J2570" s="16" t="n">
        <f aca="false">D2570+I2570</f>
        <v>25.9826924460817</v>
      </c>
    </row>
    <row r="2571" customFormat="false" ht="15" hidden="false" customHeight="false" outlineLevel="0" collapsed="false">
      <c r="A2571" s="0" t="n">
        <v>2559</v>
      </c>
      <c r="B2571" s="7" t="n">
        <v>0.422108</v>
      </c>
      <c r="C2571" s="7" t="n">
        <v>0.971731</v>
      </c>
      <c r="D2571" s="16" t="n">
        <f aca="false">LOGINV(B2571,$B$7,$C$7)</f>
        <v>12.1371243369942</v>
      </c>
      <c r="E2571" s="16" t="n">
        <f aca="false">LOGINV(C2571,$B$8,$C$8)</f>
        <v>373.945762384933</v>
      </c>
      <c r="F2571" s="16" t="n">
        <f aca="false">$B$5/100*E2571*2_Girdiler!$B$14*2_Girdiler!$B$15*2_Girdiler!$B$16</f>
        <v>9.40847538160491</v>
      </c>
      <c r="G2571" s="16" t="n">
        <f aca="false">MIN(MATCH(F2571,2_Girdiler!$B$20:$I$20,1),7)</f>
        <v>2</v>
      </c>
      <c r="H2571" s="16" t="n">
        <f aca="false">IF(F2571&gt;=40,2_Girdiler!$I$21+(F2571-40)*(2_Girdiler!$I$21-2_Girdiler!$H$21)/(2_Girdiler!$I$20-2_Girdiler!$H$20),INDEX(2_Girdiler!$B$21:$I$21,G2571)+(F2571-INDEX(2_Girdiler!$B$20:$I$20,G2571))*(INDEX(2_Girdiler!$B$21:$I$21,G2571+1)-INDEX(2_Girdiler!$B$21:$I$21,G2571))/(INDEX(2_Girdiler!$B$20:$I$20,G2571+1)-INDEX(2_Girdiler!$B$20:$I$20,G2571)))</f>
        <v>18.0535606105679</v>
      </c>
      <c r="I2571" s="16" t="n">
        <f aca="false">H2571/2_Girdiler!$B$17</f>
        <v>7.23299703949032</v>
      </c>
      <c r="J2571" s="16" t="n">
        <f aca="false">D2571+I2571</f>
        <v>19.3701213764846</v>
      </c>
    </row>
    <row r="2572" customFormat="false" ht="15" hidden="false" customHeight="false" outlineLevel="0" collapsed="false">
      <c r="A2572" s="0" t="n">
        <v>2560</v>
      </c>
      <c r="B2572" s="7" t="n">
        <v>0.906758</v>
      </c>
      <c r="C2572" s="7" t="n">
        <v>0.111028</v>
      </c>
      <c r="D2572" s="16" t="n">
        <f aca="false">LOGINV(B2572,$B$7,$C$7)</f>
        <v>28.2799883400145</v>
      </c>
      <c r="E2572" s="16" t="n">
        <f aca="false">LOGINV(C2572,$B$8,$C$8)</f>
        <v>49.6511932668403</v>
      </c>
      <c r="F2572" s="16" t="n">
        <f aca="false">$B$5/100*E2572*2_Girdiler!$B$14*2_Girdiler!$B$15*2_Girdiler!$B$16</f>
        <v>1.2492240225937</v>
      </c>
      <c r="G2572" s="16" t="n">
        <f aca="false">MIN(MATCH(F2572,2_Girdiler!$B$20:$I$20,1),7)</f>
        <v>1</v>
      </c>
      <c r="H2572" s="16" t="n">
        <f aca="false">IF(F2572&gt;=40,2_Girdiler!$I$21+(F2572-40)*(2_Girdiler!$I$21-2_Girdiler!$H$21)/(2_Girdiler!$I$20-2_Girdiler!$H$20),INDEX(2_Girdiler!$B$21:$I$21,G2572)+(F2572-INDEX(2_Girdiler!$B$20:$I$20,G2572))*(INDEX(2_Girdiler!$B$21:$I$21,G2572+1)-INDEX(2_Girdiler!$B$21:$I$21,G2572))/(INDEX(2_Girdiler!$B$20:$I$20,G2572+1)-INDEX(2_Girdiler!$B$20:$I$20,G2572)))</f>
        <v>2.74829284970614</v>
      </c>
      <c r="I2572" s="16" t="n">
        <f aca="false">H2572/2_Girdiler!$B$17</f>
        <v>1.10107886606817</v>
      </c>
      <c r="J2572" s="16" t="n">
        <f aca="false">D2572+I2572</f>
        <v>29.3810672060827</v>
      </c>
    </row>
    <row r="2573" customFormat="false" ht="15" hidden="false" customHeight="false" outlineLevel="0" collapsed="false">
      <c r="A2573" s="0" t="n">
        <v>2561</v>
      </c>
      <c r="B2573" s="7" t="n">
        <v>0.744138</v>
      </c>
      <c r="C2573" s="7" t="n">
        <v>0.872034</v>
      </c>
      <c r="D2573" s="16" t="n">
        <f aca="false">LOGINV(B2573,$B$7,$C$7)</f>
        <v>19.5219825914195</v>
      </c>
      <c r="E2573" s="16" t="n">
        <f aca="false">LOGINV(C2573,$B$8,$C$8)</f>
        <v>227.364613058055</v>
      </c>
      <c r="F2573" s="16" t="n">
        <f aca="false">$B$5/100*E2573*2_Girdiler!$B$14*2_Girdiler!$B$15*2_Girdiler!$B$16</f>
        <v>5.72049366454067</v>
      </c>
      <c r="G2573" s="16" t="n">
        <f aca="false">MIN(MATCH(F2573,2_Girdiler!$B$20:$I$20,1),7)</f>
        <v>2</v>
      </c>
      <c r="H2573" s="16" t="n">
        <f aca="false">IF(F2573&gt;=40,2_Girdiler!$I$21+(F2573-40)*(2_Girdiler!$I$21-2_Girdiler!$H$21)/(2_Girdiler!$I$20-2_Girdiler!$H$20),INDEX(2_Girdiler!$B$21:$I$21,G2573)+(F2573-INDEX(2_Girdiler!$B$20:$I$20,G2573))*(INDEX(2_Girdiler!$B$21:$I$21,G2573+1)-INDEX(2_Girdiler!$B$21:$I$21,G2573))/(INDEX(2_Girdiler!$B$20:$I$20,G2573+1)-INDEX(2_Girdiler!$B$20:$I$20,G2573)))</f>
        <v>12.1527898632651</v>
      </c>
      <c r="I2573" s="16" t="n">
        <f aca="false">H2573/2_Girdiler!$B$17</f>
        <v>4.86890619521838</v>
      </c>
      <c r="J2573" s="16" t="n">
        <f aca="false">D2573+I2573</f>
        <v>24.3908887866379</v>
      </c>
    </row>
    <row r="2574" customFormat="false" ht="15" hidden="false" customHeight="false" outlineLevel="0" collapsed="false">
      <c r="A2574" s="0" t="n">
        <v>2562</v>
      </c>
      <c r="B2574" s="7" t="n">
        <v>0.187662</v>
      </c>
      <c r="C2574" s="7" t="n">
        <v>0.251692</v>
      </c>
      <c r="D2574" s="16" t="n">
        <f aca="false">LOGINV(B2574,$B$7,$C$7)</f>
        <v>8.26177870118819</v>
      </c>
      <c r="E2574" s="16" t="n">
        <f aca="false">LOGINV(C2574,$B$8,$C$8)</f>
        <v>70.9004502391148</v>
      </c>
      <c r="F2574" s="16" t="n">
        <f aca="false">$B$5/100*E2574*2_Girdiler!$B$14*2_Girdiler!$B$15*2_Girdiler!$B$16</f>
        <v>1.78385532801613</v>
      </c>
      <c r="G2574" s="16" t="n">
        <f aca="false">MIN(MATCH(F2574,2_Girdiler!$B$20:$I$20,1),7)</f>
        <v>1</v>
      </c>
      <c r="H2574" s="16" t="n">
        <f aca="false">IF(F2574&gt;=40,2_Girdiler!$I$21+(F2574-40)*(2_Girdiler!$I$21-2_Girdiler!$H$21)/(2_Girdiler!$I$20-2_Girdiler!$H$20),INDEX(2_Girdiler!$B$21:$I$21,G2574)+(F2574-INDEX(2_Girdiler!$B$20:$I$20,G2574))*(INDEX(2_Girdiler!$B$21:$I$21,G2574+1)-INDEX(2_Girdiler!$B$21:$I$21,G2574))/(INDEX(2_Girdiler!$B$20:$I$20,G2574+1)-INDEX(2_Girdiler!$B$20:$I$20,G2574)))</f>
        <v>3.92448172163549</v>
      </c>
      <c r="I2574" s="16" t="n">
        <f aca="false">H2574/2_Girdiler!$B$17</f>
        <v>1.5723083820655</v>
      </c>
      <c r="J2574" s="16" t="n">
        <f aca="false">D2574+I2574</f>
        <v>9.83408708325369</v>
      </c>
    </row>
    <row r="2575" customFormat="false" ht="15" hidden="false" customHeight="false" outlineLevel="0" collapsed="false">
      <c r="A2575" s="0" t="n">
        <v>2563</v>
      </c>
      <c r="B2575" s="7" t="n">
        <v>0.683665</v>
      </c>
      <c r="C2575" s="7" t="n">
        <v>0.757666</v>
      </c>
      <c r="D2575" s="16" t="n">
        <f aca="false">LOGINV(B2575,$B$7,$C$7)</f>
        <v>17.6762458842594</v>
      </c>
      <c r="E2575" s="16" t="n">
        <f aca="false">LOGINV(C2575,$B$8,$C$8)</f>
        <v>171.453792254796</v>
      </c>
      <c r="F2575" s="16" t="n">
        <f aca="false">$B$5/100*E2575*2_Girdiler!$B$14*2_Girdiler!$B$15*2_Girdiler!$B$16</f>
        <v>4.31377741313066</v>
      </c>
      <c r="G2575" s="16" t="n">
        <f aca="false">MIN(MATCH(F2575,2_Girdiler!$B$20:$I$20,1),7)</f>
        <v>1</v>
      </c>
      <c r="H2575" s="16" t="n">
        <f aca="false">IF(F2575&gt;=40,2_Girdiler!$I$21+(F2575-40)*(2_Girdiler!$I$21-2_Girdiler!$H$21)/(2_Girdiler!$I$20-2_Girdiler!$H$20),INDEX(2_Girdiler!$B$21:$I$21,G2575)+(F2575-INDEX(2_Girdiler!$B$20:$I$20,G2575))*(INDEX(2_Girdiler!$B$21:$I$21,G2575+1)-INDEX(2_Girdiler!$B$21:$I$21,G2575))/(INDEX(2_Girdiler!$B$20:$I$20,G2575+1)-INDEX(2_Girdiler!$B$20:$I$20,G2575)))</f>
        <v>9.49031030888745</v>
      </c>
      <c r="I2575" s="16" t="n">
        <f aca="false">H2575/2_Girdiler!$B$17</f>
        <v>3.80220765580427</v>
      </c>
      <c r="J2575" s="16" t="n">
        <f aca="false">D2575+I2575</f>
        <v>21.4784535400637</v>
      </c>
    </row>
    <row r="2576" customFormat="false" ht="15" hidden="false" customHeight="false" outlineLevel="0" collapsed="false">
      <c r="A2576" s="0" t="n">
        <v>2564</v>
      </c>
      <c r="B2576" s="7" t="n">
        <v>0.875581</v>
      </c>
      <c r="C2576" s="7" t="n">
        <v>0.397899</v>
      </c>
      <c r="D2576" s="16" t="n">
        <f aca="false">LOGINV(B2576,$B$7,$C$7)</f>
        <v>25.7537567377651</v>
      </c>
      <c r="E2576" s="16" t="n">
        <f aca="false">LOGINV(C2576,$B$8,$C$8)</f>
        <v>92.4049687708119</v>
      </c>
      <c r="F2576" s="16" t="n">
        <f aca="false">$B$5/100*E2576*2_Girdiler!$B$14*2_Girdiler!$B$15*2_Girdiler!$B$16</f>
        <v>2.32490901427363</v>
      </c>
      <c r="G2576" s="16" t="n">
        <f aca="false">MIN(MATCH(F2576,2_Girdiler!$B$20:$I$20,1),7)</f>
        <v>1</v>
      </c>
      <c r="H2576" s="16" t="n">
        <f aca="false">IF(F2576&gt;=40,2_Girdiler!$I$21+(F2576-40)*(2_Girdiler!$I$21-2_Girdiler!$H$21)/(2_Girdiler!$I$20-2_Girdiler!$H$20),INDEX(2_Girdiler!$B$21:$I$21,G2576)+(F2576-INDEX(2_Girdiler!$B$20:$I$20,G2576))*(INDEX(2_Girdiler!$B$21:$I$21,G2576+1)-INDEX(2_Girdiler!$B$21:$I$21,G2576))/(INDEX(2_Girdiler!$B$20:$I$20,G2576+1)-INDEX(2_Girdiler!$B$20:$I$20,G2576)))</f>
        <v>5.11479983140198</v>
      </c>
      <c r="I2576" s="16" t="n">
        <f aca="false">H2576/2_Girdiler!$B$17</f>
        <v>2.04919865040143</v>
      </c>
      <c r="J2576" s="16" t="n">
        <f aca="false">D2576+I2576</f>
        <v>27.8029553881665</v>
      </c>
    </row>
    <row r="2577" customFormat="false" ht="15" hidden="false" customHeight="false" outlineLevel="0" collapsed="false">
      <c r="A2577" s="0" t="n">
        <v>2565</v>
      </c>
      <c r="B2577" s="7" t="n">
        <v>0.047861</v>
      </c>
      <c r="C2577" s="7" t="n">
        <v>0.976553</v>
      </c>
      <c r="D2577" s="16" t="n">
        <f aca="false">LOGINV(B2577,$B$7,$C$7)</f>
        <v>5.35053002539807</v>
      </c>
      <c r="E2577" s="16" t="n">
        <f aca="false">LOGINV(C2577,$B$8,$C$8)</f>
        <v>393.862948693806</v>
      </c>
      <c r="F2577" s="16" t="n">
        <f aca="false">$B$5/100*E2577*2_Girdiler!$B$14*2_Girdiler!$B$15*2_Girdiler!$B$16</f>
        <v>9.90959178913616</v>
      </c>
      <c r="G2577" s="16" t="n">
        <f aca="false">MIN(MATCH(F2577,2_Girdiler!$B$20:$I$20,1),7)</f>
        <v>2</v>
      </c>
      <c r="H2577" s="16" t="n">
        <f aca="false">IF(F2577&gt;=40,2_Girdiler!$I$21+(F2577-40)*(2_Girdiler!$I$21-2_Girdiler!$H$21)/(2_Girdiler!$I$20-2_Girdiler!$H$20),INDEX(2_Girdiler!$B$21:$I$21,G2577)+(F2577-INDEX(2_Girdiler!$B$20:$I$20,G2577))*(INDEX(2_Girdiler!$B$21:$I$21,G2577+1)-INDEX(2_Girdiler!$B$21:$I$21,G2577))/(INDEX(2_Girdiler!$B$20:$I$20,G2577+1)-INDEX(2_Girdiler!$B$20:$I$20,G2577)))</f>
        <v>18.8553468626179</v>
      </c>
      <c r="I2577" s="16" t="n">
        <f aca="false">H2577/2_Girdiler!$B$17</f>
        <v>7.55422550585651</v>
      </c>
      <c r="J2577" s="16" t="n">
        <f aca="false">D2577+I2577</f>
        <v>12.9047555312546</v>
      </c>
    </row>
    <row r="2578" customFormat="false" ht="15" hidden="false" customHeight="false" outlineLevel="0" collapsed="false">
      <c r="A2578" s="0" t="n">
        <v>2566</v>
      </c>
      <c r="B2578" s="7" t="n">
        <v>0.2588</v>
      </c>
      <c r="C2578" s="7" t="n">
        <v>0.769949</v>
      </c>
      <c r="D2578" s="16" t="n">
        <f aca="false">LOGINV(B2578,$B$7,$C$7)</f>
        <v>9.44168715659114</v>
      </c>
      <c r="E2578" s="16" t="n">
        <f aca="false">LOGINV(C2578,$B$8,$C$8)</f>
        <v>175.922983182528</v>
      </c>
      <c r="F2578" s="16" t="n">
        <f aca="false">$B$5/100*E2578*2_Girdiler!$B$14*2_Girdiler!$B$15*2_Girdiler!$B$16</f>
        <v>4.42622225687241</v>
      </c>
      <c r="G2578" s="16" t="n">
        <f aca="false">MIN(MATCH(F2578,2_Girdiler!$B$20:$I$20,1),7)</f>
        <v>1</v>
      </c>
      <c r="H2578" s="16" t="n">
        <f aca="false">IF(F2578&gt;=40,2_Girdiler!$I$21+(F2578-40)*(2_Girdiler!$I$21-2_Girdiler!$H$21)/(2_Girdiler!$I$20-2_Girdiler!$H$20),INDEX(2_Girdiler!$B$21:$I$21,G2578)+(F2578-INDEX(2_Girdiler!$B$20:$I$20,G2578))*(INDEX(2_Girdiler!$B$21:$I$21,G2578+1)-INDEX(2_Girdiler!$B$21:$I$21,G2578))/(INDEX(2_Girdiler!$B$20:$I$20,G2578+1)-INDEX(2_Girdiler!$B$20:$I$20,G2578)))</f>
        <v>9.73768896511929</v>
      </c>
      <c r="I2578" s="16" t="n">
        <f aca="false">H2578/2_Girdiler!$B$17</f>
        <v>3.90131769435869</v>
      </c>
      <c r="J2578" s="16" t="n">
        <f aca="false">D2578+I2578</f>
        <v>13.3430048509498</v>
      </c>
    </row>
    <row r="2579" customFormat="false" ht="15" hidden="false" customHeight="false" outlineLevel="0" collapsed="false">
      <c r="A2579" s="0" t="n">
        <v>2567</v>
      </c>
      <c r="B2579" s="7" t="n">
        <v>0.919316</v>
      </c>
      <c r="C2579" s="7" t="n">
        <v>0.541187</v>
      </c>
      <c r="D2579" s="16" t="n">
        <f aca="false">LOGINV(B2579,$B$7,$C$7)</f>
        <v>29.5602509367226</v>
      </c>
      <c r="E2579" s="16" t="n">
        <f aca="false">LOGINV(C2579,$B$8,$C$8)</f>
        <v>116.74471799155</v>
      </c>
      <c r="F2579" s="16" t="n">
        <f aca="false">$B$5/100*E2579*2_Girdiler!$B$14*2_Girdiler!$B$15*2_Girdiler!$B$16</f>
        <v>2.93729710466741</v>
      </c>
      <c r="G2579" s="16" t="n">
        <f aca="false">MIN(MATCH(F2579,2_Girdiler!$B$20:$I$20,1),7)</f>
        <v>1</v>
      </c>
      <c r="H2579" s="16" t="n">
        <f aca="false">IF(F2579&gt;=40,2_Girdiler!$I$21+(F2579-40)*(2_Girdiler!$I$21-2_Girdiler!$H$21)/(2_Girdiler!$I$20-2_Girdiler!$H$20),INDEX(2_Girdiler!$B$21:$I$21,G2579)+(F2579-INDEX(2_Girdiler!$B$20:$I$20,G2579))*(INDEX(2_Girdiler!$B$21:$I$21,G2579+1)-INDEX(2_Girdiler!$B$21:$I$21,G2579))/(INDEX(2_Girdiler!$B$20:$I$20,G2579+1)-INDEX(2_Girdiler!$B$20:$I$20,G2579)))</f>
        <v>6.46205363026829</v>
      </c>
      <c r="I2579" s="16" t="n">
        <f aca="false">H2579/2_Girdiler!$B$17</f>
        <v>2.588963794178</v>
      </c>
      <c r="J2579" s="16" t="n">
        <f aca="false">D2579+I2579</f>
        <v>32.1492147309006</v>
      </c>
    </row>
    <row r="2580" customFormat="false" ht="15" hidden="false" customHeight="false" outlineLevel="0" collapsed="false">
      <c r="A2580" s="0" t="n">
        <v>2568</v>
      </c>
      <c r="B2580" s="7" t="n">
        <v>0.523593</v>
      </c>
      <c r="C2580" s="7" t="n">
        <v>0.24033</v>
      </c>
      <c r="D2580" s="16" t="n">
        <f aca="false">LOGINV(B2580,$B$7,$C$7)</f>
        <v>13.9961634184969</v>
      </c>
      <c r="E2580" s="16" t="n">
        <f aca="false">LOGINV(C2580,$B$8,$C$8)</f>
        <v>69.2688805427747</v>
      </c>
      <c r="F2580" s="16" t="n">
        <f aca="false">$B$5/100*E2580*2_Girdiler!$B$14*2_Girdiler!$B$15*2_Girdiler!$B$16</f>
        <v>1.74280503445621</v>
      </c>
      <c r="G2580" s="16" t="n">
        <f aca="false">MIN(MATCH(F2580,2_Girdiler!$B$20:$I$20,1),7)</f>
        <v>1</v>
      </c>
      <c r="H2580" s="16" t="n">
        <f aca="false">IF(F2580&gt;=40,2_Girdiler!$I$21+(F2580-40)*(2_Girdiler!$I$21-2_Girdiler!$H$21)/(2_Girdiler!$I$20-2_Girdiler!$H$20),INDEX(2_Girdiler!$B$21:$I$21,G2580)+(F2580-INDEX(2_Girdiler!$B$20:$I$20,G2580))*(INDEX(2_Girdiler!$B$21:$I$21,G2580+1)-INDEX(2_Girdiler!$B$21:$I$21,G2580))/(INDEX(2_Girdiler!$B$20:$I$20,G2580+1)-INDEX(2_Girdiler!$B$20:$I$20,G2580)))</f>
        <v>3.83417107580366</v>
      </c>
      <c r="I2580" s="16" t="n">
        <f aca="false">H2580/2_Girdiler!$B$17</f>
        <v>1.53612623229313</v>
      </c>
      <c r="J2580" s="16" t="n">
        <f aca="false">D2580+I2580</f>
        <v>15.53228965079</v>
      </c>
    </row>
    <row r="2581" customFormat="false" ht="15" hidden="false" customHeight="false" outlineLevel="0" collapsed="false">
      <c r="A2581" s="0" t="n">
        <v>2569</v>
      </c>
      <c r="B2581" s="7" t="n">
        <v>0.060954</v>
      </c>
      <c r="C2581" s="7" t="n">
        <v>0.110549</v>
      </c>
      <c r="D2581" s="16" t="n">
        <f aca="false">LOGINV(B2581,$B$7,$C$7)</f>
        <v>5.71792305757824</v>
      </c>
      <c r="E2581" s="16" t="n">
        <f aca="false">LOGINV(C2581,$B$8,$C$8)</f>
        <v>49.5700331749032</v>
      </c>
      <c r="F2581" s="16" t="n">
        <f aca="false">$B$5/100*E2581*2_Girdiler!$B$14*2_Girdiler!$B$15*2_Girdiler!$B$16</f>
        <v>1.24718203468056</v>
      </c>
      <c r="G2581" s="16" t="n">
        <f aca="false">MIN(MATCH(F2581,2_Girdiler!$B$20:$I$20,1),7)</f>
        <v>1</v>
      </c>
      <c r="H2581" s="16" t="n">
        <f aca="false">IF(F2581&gt;=40,2_Girdiler!$I$21+(F2581-40)*(2_Girdiler!$I$21-2_Girdiler!$H$21)/(2_Girdiler!$I$20-2_Girdiler!$H$20),INDEX(2_Girdiler!$B$21:$I$21,G2581)+(F2581-INDEX(2_Girdiler!$B$20:$I$20,G2581))*(INDEX(2_Girdiler!$B$21:$I$21,G2581+1)-INDEX(2_Girdiler!$B$21:$I$21,G2581))/(INDEX(2_Girdiler!$B$20:$I$20,G2581+1)-INDEX(2_Girdiler!$B$20:$I$20,G2581)))</f>
        <v>2.74380047629724</v>
      </c>
      <c r="I2581" s="16" t="n">
        <f aca="false">H2581/2_Girdiler!$B$17</f>
        <v>1.09927903697806</v>
      </c>
      <c r="J2581" s="16" t="n">
        <f aca="false">D2581+I2581</f>
        <v>6.8172020945563</v>
      </c>
    </row>
    <row r="2582" customFormat="false" ht="15" hidden="false" customHeight="false" outlineLevel="0" collapsed="false">
      <c r="A2582" s="0" t="n">
        <v>2570</v>
      </c>
      <c r="B2582" s="7" t="n">
        <v>0.723541</v>
      </c>
      <c r="C2582" s="7" t="n">
        <v>0.19899</v>
      </c>
      <c r="D2582" s="16" t="n">
        <f aca="false">LOGINV(B2582,$B$7,$C$7)</f>
        <v>18.8508386170392</v>
      </c>
      <c r="E2582" s="16" t="n">
        <f aca="false">LOGINV(C2582,$B$8,$C$8)</f>
        <v>63.2838598584605</v>
      </c>
      <c r="F2582" s="16" t="n">
        <f aca="false">$B$5/100*E2582*2_Girdiler!$B$14*2_Girdiler!$B$15*2_Girdiler!$B$16</f>
        <v>1.59222191403887</v>
      </c>
      <c r="G2582" s="16" t="n">
        <f aca="false">MIN(MATCH(F2582,2_Girdiler!$B$20:$I$20,1),7)</f>
        <v>1</v>
      </c>
      <c r="H2582" s="16" t="n">
        <f aca="false">IF(F2582&gt;=40,2_Girdiler!$I$21+(F2582-40)*(2_Girdiler!$I$21-2_Girdiler!$H$21)/(2_Girdiler!$I$20-2_Girdiler!$H$20),INDEX(2_Girdiler!$B$21:$I$21,G2582)+(F2582-INDEX(2_Girdiler!$B$20:$I$20,G2582))*(INDEX(2_Girdiler!$B$21:$I$21,G2582+1)-INDEX(2_Girdiler!$B$21:$I$21,G2582))/(INDEX(2_Girdiler!$B$20:$I$20,G2582+1)-INDEX(2_Girdiler!$B$20:$I$20,G2582)))</f>
        <v>3.50288821088551</v>
      </c>
      <c r="I2582" s="16" t="n">
        <f aca="false">H2582/2_Girdiler!$B$17</f>
        <v>1.40340072551503</v>
      </c>
      <c r="J2582" s="16" t="n">
        <f aca="false">D2582+I2582</f>
        <v>20.2542393425542</v>
      </c>
    </row>
    <row r="2583" customFormat="false" ht="15" hidden="false" customHeight="false" outlineLevel="0" collapsed="false">
      <c r="A2583" s="0" t="n">
        <v>2571</v>
      </c>
      <c r="B2583" s="7" t="n">
        <v>0.495604</v>
      </c>
      <c r="C2583" s="7" t="n">
        <v>0.518429</v>
      </c>
      <c r="D2583" s="16" t="n">
        <f aca="false">LOGINV(B2583,$B$7,$C$7)</f>
        <v>13.4591316429062</v>
      </c>
      <c r="E2583" s="16" t="n">
        <f aca="false">LOGINV(C2583,$B$8,$C$8)</f>
        <v>112.511827060574</v>
      </c>
      <c r="F2583" s="16" t="n">
        <f aca="false">$B$5/100*E2583*2_Girdiler!$B$14*2_Girdiler!$B$15*2_Girdiler!$B$16</f>
        <v>2.83079756884405</v>
      </c>
      <c r="G2583" s="16" t="n">
        <f aca="false">MIN(MATCH(F2583,2_Girdiler!$B$20:$I$20,1),7)</f>
        <v>1</v>
      </c>
      <c r="H2583" s="16" t="n">
        <f aca="false">IF(F2583&gt;=40,2_Girdiler!$I$21+(F2583-40)*(2_Girdiler!$I$21-2_Girdiler!$H$21)/(2_Girdiler!$I$20-2_Girdiler!$H$20),INDEX(2_Girdiler!$B$21:$I$21,G2583)+(F2583-INDEX(2_Girdiler!$B$20:$I$20,G2583))*(INDEX(2_Girdiler!$B$21:$I$21,G2583+1)-INDEX(2_Girdiler!$B$21:$I$21,G2583))/(INDEX(2_Girdiler!$B$20:$I$20,G2583+1)-INDEX(2_Girdiler!$B$20:$I$20,G2583)))</f>
        <v>6.22775465145692</v>
      </c>
      <c r="I2583" s="16" t="n">
        <f aca="false">H2583/2_Girdiler!$B$17</f>
        <v>2.49509401100037</v>
      </c>
      <c r="J2583" s="16" t="n">
        <f aca="false">D2583+I2583</f>
        <v>15.9542256539066</v>
      </c>
    </row>
    <row r="2584" customFormat="false" ht="15" hidden="false" customHeight="false" outlineLevel="0" collapsed="false">
      <c r="A2584" s="0" t="n">
        <v>2572</v>
      </c>
      <c r="B2584" s="7" t="n">
        <v>0.926824</v>
      </c>
      <c r="C2584" s="7" t="n">
        <v>0.540407</v>
      </c>
      <c r="D2584" s="16" t="n">
        <f aca="false">LOGINV(B2584,$B$7,$C$7)</f>
        <v>30.4304826228377</v>
      </c>
      <c r="E2584" s="16" t="n">
        <f aca="false">LOGINV(C2584,$B$8,$C$8)</f>
        <v>116.596697639999</v>
      </c>
      <c r="F2584" s="16" t="n">
        <f aca="false">$B$5/100*E2584*2_Girdiler!$B$14*2_Girdiler!$B$15*2_Girdiler!$B$16</f>
        <v>2.93357291262238</v>
      </c>
      <c r="G2584" s="16" t="n">
        <f aca="false">MIN(MATCH(F2584,2_Girdiler!$B$20:$I$20,1),7)</f>
        <v>1</v>
      </c>
      <c r="H2584" s="16" t="n">
        <f aca="false">IF(F2584&gt;=40,2_Girdiler!$I$21+(F2584-40)*(2_Girdiler!$I$21-2_Girdiler!$H$21)/(2_Girdiler!$I$20-2_Girdiler!$H$20),INDEX(2_Girdiler!$B$21:$I$21,G2584)+(F2584-INDEX(2_Girdiler!$B$20:$I$20,G2584))*(INDEX(2_Girdiler!$B$21:$I$21,G2584+1)-INDEX(2_Girdiler!$B$21:$I$21,G2584))/(INDEX(2_Girdiler!$B$20:$I$20,G2584+1)-INDEX(2_Girdiler!$B$20:$I$20,G2584)))</f>
        <v>6.45386040776923</v>
      </c>
      <c r="I2584" s="16" t="n">
        <f aca="false">H2584/2_Girdiler!$B$17</f>
        <v>2.58568125311267</v>
      </c>
      <c r="J2584" s="16" t="n">
        <f aca="false">D2584+I2584</f>
        <v>33.0161638759504</v>
      </c>
    </row>
    <row r="2585" customFormat="false" ht="15" hidden="false" customHeight="false" outlineLevel="0" collapsed="false">
      <c r="A2585" s="0" t="n">
        <v>2573</v>
      </c>
      <c r="B2585" s="7" t="n">
        <v>0.615519</v>
      </c>
      <c r="C2585" s="7" t="n">
        <v>0.811214</v>
      </c>
      <c r="D2585" s="16" t="n">
        <f aca="false">LOGINV(B2585,$B$7,$C$7)</f>
        <v>15.9510830111818</v>
      </c>
      <c r="E2585" s="16" t="n">
        <f aca="false">LOGINV(C2585,$B$8,$C$8)</f>
        <v>193.022078914766</v>
      </c>
      <c r="F2585" s="16" t="n">
        <f aca="false">$B$5/100*E2585*2_Girdiler!$B$14*2_Girdiler!$B$15*2_Girdiler!$B$16</f>
        <v>4.8564355054955</v>
      </c>
      <c r="G2585" s="16" t="n">
        <f aca="false">MIN(MATCH(F2585,2_Girdiler!$B$20:$I$20,1),7)</f>
        <v>1</v>
      </c>
      <c r="H2585" s="16" t="n">
        <f aca="false">IF(F2585&gt;=40,2_Girdiler!$I$21+(F2585-40)*(2_Girdiler!$I$21-2_Girdiler!$H$21)/(2_Girdiler!$I$20-2_Girdiler!$H$20),INDEX(2_Girdiler!$B$21:$I$21,G2585)+(F2585-INDEX(2_Girdiler!$B$20:$I$20,G2585))*(INDEX(2_Girdiler!$B$21:$I$21,G2585+1)-INDEX(2_Girdiler!$B$21:$I$21,G2585))/(INDEX(2_Girdiler!$B$20:$I$20,G2585+1)-INDEX(2_Girdiler!$B$20:$I$20,G2585)))</f>
        <v>10.6841581120901</v>
      </c>
      <c r="I2585" s="16" t="n">
        <f aca="false">H2585/2_Girdiler!$B$17</f>
        <v>4.28051206413866</v>
      </c>
      <c r="J2585" s="16" t="n">
        <f aca="false">D2585+I2585</f>
        <v>20.2315950753205</v>
      </c>
    </row>
    <row r="2586" customFormat="false" ht="15" hidden="false" customHeight="false" outlineLevel="0" collapsed="false">
      <c r="A2586" s="0" t="n">
        <v>2574</v>
      </c>
      <c r="B2586" s="7" t="n">
        <v>0.30127</v>
      </c>
      <c r="C2586" s="7" t="n">
        <v>0.687634</v>
      </c>
      <c r="D2586" s="16" t="n">
        <f aca="false">LOGINV(B2586,$B$7,$C$7)</f>
        <v>10.1303229603231</v>
      </c>
      <c r="E2586" s="16" t="n">
        <f aca="false">LOGINV(C2586,$B$8,$C$8)</f>
        <v>149.751701277572</v>
      </c>
      <c r="F2586" s="16" t="n">
        <f aca="false">$B$5/100*E2586*2_Girdiler!$B$14*2_Girdiler!$B$15*2_Girdiler!$B$16</f>
        <v>3.76775280414371</v>
      </c>
      <c r="G2586" s="16" t="n">
        <f aca="false">MIN(MATCH(F2586,2_Girdiler!$B$20:$I$20,1),7)</f>
        <v>1</v>
      </c>
      <c r="H2586" s="16" t="n">
        <f aca="false">IF(F2586&gt;=40,2_Girdiler!$I$21+(F2586-40)*(2_Girdiler!$I$21-2_Girdiler!$H$21)/(2_Girdiler!$I$20-2_Girdiler!$H$20),INDEX(2_Girdiler!$B$21:$I$21,G2586)+(F2586-INDEX(2_Girdiler!$B$20:$I$20,G2586))*(INDEX(2_Girdiler!$B$21:$I$21,G2586+1)-INDEX(2_Girdiler!$B$21:$I$21,G2586))/(INDEX(2_Girdiler!$B$20:$I$20,G2586+1)-INDEX(2_Girdiler!$B$20:$I$20,G2586)))</f>
        <v>8.28905616911615</v>
      </c>
      <c r="I2586" s="16" t="n">
        <f aca="false">H2586/2_Girdiler!$B$17</f>
        <v>3.32093596519077</v>
      </c>
      <c r="J2586" s="16" t="n">
        <f aca="false">D2586+I2586</f>
        <v>13.4512589255138</v>
      </c>
    </row>
    <row r="2587" customFormat="false" ht="15" hidden="false" customHeight="false" outlineLevel="0" collapsed="false">
      <c r="A2587" s="0" t="n">
        <v>2575</v>
      </c>
      <c r="B2587" s="7" t="n">
        <v>0.098049</v>
      </c>
      <c r="C2587" s="7" t="n">
        <v>0.071005</v>
      </c>
      <c r="D2587" s="16" t="n">
        <f aca="false">LOGINV(B2587,$B$7,$C$7)</f>
        <v>6.58781607316217</v>
      </c>
      <c r="E2587" s="16" t="n">
        <f aca="false">LOGINV(C2587,$B$8,$C$8)</f>
        <v>42.3264059148344</v>
      </c>
      <c r="F2587" s="16" t="n">
        <f aca="false">$B$5/100*E2587*2_Girdiler!$B$14*2_Girdiler!$B$15*2_Girdiler!$B$16</f>
        <v>1.06493237281723</v>
      </c>
      <c r="G2587" s="16" t="n">
        <f aca="false">MIN(MATCH(F2587,2_Girdiler!$B$20:$I$20,1),7)</f>
        <v>1</v>
      </c>
      <c r="H2587" s="16" t="n">
        <f aca="false">IF(F2587&gt;=40,2_Girdiler!$I$21+(F2587-40)*(2_Girdiler!$I$21-2_Girdiler!$H$21)/(2_Girdiler!$I$20-2_Girdiler!$H$20),INDEX(2_Girdiler!$B$21:$I$21,G2587)+(F2587-INDEX(2_Girdiler!$B$20:$I$20,G2587))*(INDEX(2_Girdiler!$B$21:$I$21,G2587+1)-INDEX(2_Girdiler!$B$21:$I$21,G2587))/(INDEX(2_Girdiler!$B$20:$I$20,G2587+1)-INDEX(2_Girdiler!$B$20:$I$20,G2587)))</f>
        <v>2.34285122019791</v>
      </c>
      <c r="I2587" s="16" t="n">
        <f aca="false">H2587/2_Girdiler!$B$17</f>
        <v>0.93864231578442</v>
      </c>
      <c r="J2587" s="16" t="n">
        <f aca="false">D2587+I2587</f>
        <v>7.52645838894659</v>
      </c>
    </row>
    <row r="2588" customFormat="false" ht="15" hidden="false" customHeight="false" outlineLevel="0" collapsed="false">
      <c r="A2588" s="0" t="n">
        <v>2576</v>
      </c>
      <c r="B2588" s="7" t="n">
        <v>0.969029</v>
      </c>
      <c r="C2588" s="7" t="n">
        <v>0.315862</v>
      </c>
      <c r="D2588" s="16" t="n">
        <f aca="false">LOGINV(B2588,$B$7,$C$7)</f>
        <v>38.332746811833</v>
      </c>
      <c r="E2588" s="16" t="n">
        <f aca="false">LOGINV(C2588,$B$8,$C$8)</f>
        <v>80.1451875364194</v>
      </c>
      <c r="F2588" s="16" t="n">
        <f aca="false">$B$5/100*E2588*2_Girdiler!$B$14*2_Girdiler!$B$15*2_Girdiler!$B$16</f>
        <v>2.01645291841631</v>
      </c>
      <c r="G2588" s="16" t="n">
        <f aca="false">MIN(MATCH(F2588,2_Girdiler!$B$20:$I$20,1),7)</f>
        <v>1</v>
      </c>
      <c r="H2588" s="16" t="n">
        <f aca="false">IF(F2588&gt;=40,2_Girdiler!$I$21+(F2588-40)*(2_Girdiler!$I$21-2_Girdiler!$H$21)/(2_Girdiler!$I$20-2_Girdiler!$H$20),INDEX(2_Girdiler!$B$21:$I$21,G2588)+(F2588-INDEX(2_Girdiler!$B$20:$I$20,G2588))*(INDEX(2_Girdiler!$B$21:$I$21,G2588+1)-INDEX(2_Girdiler!$B$21:$I$21,G2588))/(INDEX(2_Girdiler!$B$20:$I$20,G2588+1)-INDEX(2_Girdiler!$B$20:$I$20,G2588)))</f>
        <v>4.43619642051589</v>
      </c>
      <c r="I2588" s="16" t="n">
        <f aca="false">H2588/2_Girdiler!$B$17</f>
        <v>1.77732228386053</v>
      </c>
      <c r="J2588" s="16" t="n">
        <f aca="false">D2588+I2588</f>
        <v>40.1100690956935</v>
      </c>
    </row>
    <row r="2589" customFormat="false" ht="15" hidden="false" customHeight="false" outlineLevel="0" collapsed="false">
      <c r="A2589" s="0" t="n">
        <v>2577</v>
      </c>
      <c r="B2589" s="7" t="n">
        <v>0.458044</v>
      </c>
      <c r="C2589" s="7" t="n">
        <v>0.152786</v>
      </c>
      <c r="D2589" s="16" t="n">
        <f aca="false">LOGINV(B2589,$B$7,$C$7)</f>
        <v>12.7696443896826</v>
      </c>
      <c r="E2589" s="16" t="n">
        <f aca="false">LOGINV(C2589,$B$8,$C$8)</f>
        <v>56.3666234061804</v>
      </c>
      <c r="F2589" s="16" t="n">
        <f aca="false">$B$5/100*E2589*2_Girdiler!$B$14*2_Girdiler!$B$15*2_Girdiler!$B$16</f>
        <v>1.4181842448995</v>
      </c>
      <c r="G2589" s="16" t="n">
        <f aca="false">MIN(MATCH(F2589,2_Girdiler!$B$20:$I$20,1),7)</f>
        <v>1</v>
      </c>
      <c r="H2589" s="16" t="n">
        <f aca="false">IF(F2589&gt;=40,2_Girdiler!$I$21+(F2589-40)*(2_Girdiler!$I$21-2_Girdiler!$H$21)/(2_Girdiler!$I$20-2_Girdiler!$H$20),INDEX(2_Girdiler!$B$21:$I$21,G2589)+(F2589-INDEX(2_Girdiler!$B$20:$I$20,G2589))*(INDEX(2_Girdiler!$B$21:$I$21,G2589+1)-INDEX(2_Girdiler!$B$21:$I$21,G2589))/(INDEX(2_Girdiler!$B$20:$I$20,G2589+1)-INDEX(2_Girdiler!$B$20:$I$20,G2589)))</f>
        <v>3.1200053387789</v>
      </c>
      <c r="I2589" s="16" t="n">
        <f aca="false">H2589/2_Girdiler!$B$17</f>
        <v>1.25000213893385</v>
      </c>
      <c r="J2589" s="16" t="n">
        <f aca="false">D2589+I2589</f>
        <v>14.0196465286164</v>
      </c>
    </row>
    <row r="2590" customFormat="false" ht="15" hidden="false" customHeight="false" outlineLevel="0" collapsed="false">
      <c r="A2590" s="0" t="n">
        <v>2578</v>
      </c>
      <c r="B2590" s="7" t="n">
        <v>0.304052</v>
      </c>
      <c r="C2590" s="7" t="n">
        <v>0.9019</v>
      </c>
      <c r="D2590" s="16" t="n">
        <f aca="false">LOGINV(B2590,$B$7,$C$7)</f>
        <v>10.175424545029</v>
      </c>
      <c r="E2590" s="16" t="n">
        <f aca="false">LOGINV(C2590,$B$8,$C$8)</f>
        <v>251.516365067797</v>
      </c>
      <c r="F2590" s="16" t="n">
        <f aca="false">$B$5/100*E2590*2_Girdiler!$B$14*2_Girdiler!$B$15*2_Girdiler!$B$16</f>
        <v>6.32815174510576</v>
      </c>
      <c r="G2590" s="16" t="n">
        <f aca="false">MIN(MATCH(F2590,2_Girdiler!$B$20:$I$20,1),7)</f>
        <v>2</v>
      </c>
      <c r="H2590" s="16" t="n">
        <f aca="false">IF(F2590&gt;=40,2_Girdiler!$I$21+(F2590-40)*(2_Girdiler!$I$21-2_Girdiler!$H$21)/(2_Girdiler!$I$20-2_Girdiler!$H$20),INDEX(2_Girdiler!$B$21:$I$21,G2590)+(F2590-INDEX(2_Girdiler!$B$20:$I$20,G2590))*(INDEX(2_Girdiler!$B$21:$I$21,G2590+1)-INDEX(2_Girdiler!$B$21:$I$21,G2590))/(INDEX(2_Girdiler!$B$20:$I$20,G2590+1)-INDEX(2_Girdiler!$B$20:$I$20,G2590)))</f>
        <v>13.1250427921692</v>
      </c>
      <c r="I2590" s="16" t="n">
        <f aca="false">H2590/2_Girdiler!$B$17</f>
        <v>5.25843060583703</v>
      </c>
      <c r="J2590" s="16" t="n">
        <f aca="false">D2590+I2590</f>
        <v>15.4338551508661</v>
      </c>
    </row>
    <row r="2591" customFormat="false" ht="15" hidden="false" customHeight="false" outlineLevel="0" collapsed="false">
      <c r="A2591" s="0" t="n">
        <v>2579</v>
      </c>
      <c r="B2591" s="7" t="n">
        <v>0.932313</v>
      </c>
      <c r="C2591" s="7" t="n">
        <v>0.623907</v>
      </c>
      <c r="D2591" s="16" t="n">
        <f aca="false">LOGINV(B2591,$B$7,$C$7)</f>
        <v>31.1287794306188</v>
      </c>
      <c r="E2591" s="16" t="n">
        <f aca="false">LOGINV(C2591,$B$8,$C$8)</f>
        <v>133.894347601715</v>
      </c>
      <c r="F2591" s="16" t="n">
        <f aca="false">$B$5/100*E2591*2_Girdiler!$B$14*2_Girdiler!$B$15*2_Girdiler!$B$16</f>
        <v>3.36878178565915</v>
      </c>
      <c r="G2591" s="16" t="n">
        <f aca="false">MIN(MATCH(F2591,2_Girdiler!$B$20:$I$20,1),7)</f>
        <v>1</v>
      </c>
      <c r="H2591" s="16" t="n">
        <f aca="false">IF(F2591&gt;=40,2_Girdiler!$I$21+(F2591-40)*(2_Girdiler!$I$21-2_Girdiler!$H$21)/(2_Girdiler!$I$20-2_Girdiler!$H$20),INDEX(2_Girdiler!$B$21:$I$21,G2591)+(F2591-INDEX(2_Girdiler!$B$20:$I$20,G2591))*(INDEX(2_Girdiler!$B$21:$I$21,G2591+1)-INDEX(2_Girdiler!$B$21:$I$21,G2591))/(INDEX(2_Girdiler!$B$20:$I$20,G2591+1)-INDEX(2_Girdiler!$B$20:$I$20,G2591)))</f>
        <v>7.41131992845013</v>
      </c>
      <c r="I2591" s="16" t="n">
        <f aca="false">H2591/2_Girdiler!$B$17</f>
        <v>2.96927881748803</v>
      </c>
      <c r="J2591" s="16" t="n">
        <f aca="false">D2591+I2591</f>
        <v>34.0980582481068</v>
      </c>
    </row>
    <row r="2592" customFormat="false" ht="15" hidden="false" customHeight="false" outlineLevel="0" collapsed="false">
      <c r="A2592" s="0" t="n">
        <v>2580</v>
      </c>
      <c r="B2592" s="7" t="n">
        <v>0.203801</v>
      </c>
      <c r="C2592" s="7" t="n">
        <v>0.955961</v>
      </c>
      <c r="D2592" s="16" t="n">
        <f aca="false">LOGINV(B2592,$B$7,$C$7)</f>
        <v>8.53525622679331</v>
      </c>
      <c r="E2592" s="16" t="n">
        <f aca="false">LOGINV(C2592,$B$8,$C$8)</f>
        <v>328.392560032123</v>
      </c>
      <c r="F2592" s="16" t="n">
        <f aca="false">$B$5/100*E2592*2_Girdiler!$B$14*2_Girdiler!$B$15*2_Girdiler!$B$16</f>
        <v>8.2623568104082</v>
      </c>
      <c r="G2592" s="16" t="n">
        <f aca="false">MIN(MATCH(F2592,2_Girdiler!$B$20:$I$20,1),7)</f>
        <v>2</v>
      </c>
      <c r="H2592" s="16" t="n">
        <f aca="false">IF(F2592&gt;=40,2_Girdiler!$I$21+(F2592-40)*(2_Girdiler!$I$21-2_Girdiler!$H$21)/(2_Girdiler!$I$20-2_Girdiler!$H$20),INDEX(2_Girdiler!$B$21:$I$21,G2592)+(F2592-INDEX(2_Girdiler!$B$20:$I$20,G2592))*(INDEX(2_Girdiler!$B$21:$I$21,G2592+1)-INDEX(2_Girdiler!$B$21:$I$21,G2592))/(INDEX(2_Girdiler!$B$20:$I$20,G2592+1)-INDEX(2_Girdiler!$B$20:$I$20,G2592)))</f>
        <v>16.2197708966531</v>
      </c>
      <c r="I2592" s="16" t="n">
        <f aca="false">H2592/2_Girdiler!$B$17</f>
        <v>6.49830564769757</v>
      </c>
      <c r="J2592" s="16" t="n">
        <f aca="false">D2592+I2592</f>
        <v>15.0335618744909</v>
      </c>
    </row>
    <row r="2593" customFormat="false" ht="15" hidden="false" customHeight="false" outlineLevel="0" collapsed="false">
      <c r="A2593" s="0" t="n">
        <v>2581</v>
      </c>
      <c r="B2593" s="7" t="n">
        <v>0.782557</v>
      </c>
      <c r="C2593" s="7" t="n">
        <v>0.098524</v>
      </c>
      <c r="D2593" s="16" t="n">
        <f aca="false">LOGINV(B2593,$B$7,$C$7)</f>
        <v>20.9272108159026</v>
      </c>
      <c r="E2593" s="16" t="n">
        <f aca="false">LOGINV(C2593,$B$8,$C$8)</f>
        <v>47.4904750234835</v>
      </c>
      <c r="F2593" s="16" t="n">
        <f aca="false">$B$5/100*E2593*2_Girdiler!$B$14*2_Girdiler!$B$15*2_Girdiler!$B$16</f>
        <v>1.19486035159084</v>
      </c>
      <c r="G2593" s="16" t="n">
        <f aca="false">MIN(MATCH(F2593,2_Girdiler!$B$20:$I$20,1),7)</f>
        <v>1</v>
      </c>
      <c r="H2593" s="16" t="n">
        <f aca="false">IF(F2593&gt;=40,2_Girdiler!$I$21+(F2593-40)*(2_Girdiler!$I$21-2_Girdiler!$H$21)/(2_Girdiler!$I$20-2_Girdiler!$H$20),INDEX(2_Girdiler!$B$21:$I$21,G2593)+(F2593-INDEX(2_Girdiler!$B$20:$I$20,G2593))*(INDEX(2_Girdiler!$B$21:$I$21,G2593+1)-INDEX(2_Girdiler!$B$21:$I$21,G2593))/(INDEX(2_Girdiler!$B$20:$I$20,G2593+1)-INDEX(2_Girdiler!$B$20:$I$20,G2593)))</f>
        <v>2.62869277349986</v>
      </c>
      <c r="I2593" s="16" t="n">
        <f aca="false">H2593/2_Girdiler!$B$17</f>
        <v>1.05316216887014</v>
      </c>
      <c r="J2593" s="16" t="n">
        <f aca="false">D2593+I2593</f>
        <v>21.9803729847728</v>
      </c>
    </row>
    <row r="2594" customFormat="false" ht="15" hidden="false" customHeight="false" outlineLevel="0" collapsed="false">
      <c r="A2594" s="0" t="n">
        <v>2582</v>
      </c>
      <c r="B2594" s="7" t="n">
        <v>0.68339</v>
      </c>
      <c r="C2594" s="7" t="n">
        <v>0.413473</v>
      </c>
      <c r="D2594" s="16" t="n">
        <f aca="false">LOGINV(B2594,$B$7,$C$7)</f>
        <v>17.6686353548846</v>
      </c>
      <c r="E2594" s="16" t="n">
        <f aca="false">LOGINV(C2594,$B$8,$C$8)</f>
        <v>94.8322763494734</v>
      </c>
      <c r="F2594" s="16" t="n">
        <f aca="false">$B$5/100*E2594*2_Girdiler!$B$14*2_Girdiler!$B$15*2_Girdiler!$B$16</f>
        <v>2.38598007295275</v>
      </c>
      <c r="G2594" s="16" t="n">
        <f aca="false">MIN(MATCH(F2594,2_Girdiler!$B$20:$I$20,1),7)</f>
        <v>1</v>
      </c>
      <c r="H2594" s="16" t="n">
        <f aca="false">IF(F2594&gt;=40,2_Girdiler!$I$21+(F2594-40)*(2_Girdiler!$I$21-2_Girdiler!$H$21)/(2_Girdiler!$I$20-2_Girdiler!$H$20),INDEX(2_Girdiler!$B$21:$I$21,G2594)+(F2594-INDEX(2_Girdiler!$B$20:$I$20,G2594))*(INDEX(2_Girdiler!$B$21:$I$21,G2594+1)-INDEX(2_Girdiler!$B$21:$I$21,G2594))/(INDEX(2_Girdiler!$B$20:$I$20,G2594+1)-INDEX(2_Girdiler!$B$20:$I$20,G2594)))</f>
        <v>5.24915616049605</v>
      </c>
      <c r="I2594" s="16" t="n">
        <f aca="false">H2594/2_Girdiler!$B$17</f>
        <v>2.10302730789105</v>
      </c>
      <c r="J2594" s="16" t="n">
        <f aca="false">D2594+I2594</f>
        <v>19.7716626627756</v>
      </c>
    </row>
    <row r="2595" customFormat="false" ht="15" hidden="false" customHeight="false" outlineLevel="0" collapsed="false">
      <c r="A2595" s="0" t="n">
        <v>2583</v>
      </c>
      <c r="B2595" s="7" t="n">
        <v>0.035468</v>
      </c>
      <c r="C2595" s="7" t="n">
        <v>0.247175</v>
      </c>
      <c r="D2595" s="16" t="n">
        <f aca="false">LOGINV(B2595,$B$7,$C$7)</f>
        <v>4.9490647251184</v>
      </c>
      <c r="E2595" s="16" t="n">
        <f aca="false">LOGINV(C2595,$B$8,$C$8)</f>
        <v>70.2520989942264</v>
      </c>
      <c r="F2595" s="16" t="n">
        <f aca="false">$B$5/100*E2595*2_Girdiler!$B$14*2_Girdiler!$B$15*2_Girdiler!$B$16</f>
        <v>1.76754281069474</v>
      </c>
      <c r="G2595" s="16" t="n">
        <f aca="false">MIN(MATCH(F2595,2_Girdiler!$B$20:$I$20,1),7)</f>
        <v>1</v>
      </c>
      <c r="H2595" s="16" t="n">
        <f aca="false">IF(F2595&gt;=40,2_Girdiler!$I$21+(F2595-40)*(2_Girdiler!$I$21-2_Girdiler!$H$21)/(2_Girdiler!$I$20-2_Girdiler!$H$20),INDEX(2_Girdiler!$B$21:$I$21,G2595)+(F2595-INDEX(2_Girdiler!$B$20:$I$20,G2595))*(INDEX(2_Girdiler!$B$21:$I$21,G2595+1)-INDEX(2_Girdiler!$B$21:$I$21,G2595))/(INDEX(2_Girdiler!$B$20:$I$20,G2595+1)-INDEX(2_Girdiler!$B$20:$I$20,G2595)))</f>
        <v>3.88859418352842</v>
      </c>
      <c r="I2595" s="16" t="n">
        <f aca="false">H2595/2_Girdiler!$B$17</f>
        <v>1.55793036199055</v>
      </c>
      <c r="J2595" s="16" t="n">
        <f aca="false">D2595+I2595</f>
        <v>6.50699508710895</v>
      </c>
    </row>
    <row r="2596" customFormat="false" ht="15" hidden="false" customHeight="false" outlineLevel="0" collapsed="false">
      <c r="A2596" s="0" t="n">
        <v>2584</v>
      </c>
      <c r="B2596" s="7" t="n">
        <v>0.54713</v>
      </c>
      <c r="C2596" s="7" t="n">
        <v>0.573803</v>
      </c>
      <c r="D2596" s="16" t="n">
        <f aca="false">LOGINV(B2596,$B$7,$C$7)</f>
        <v>14.4660381510076</v>
      </c>
      <c r="E2596" s="16" t="n">
        <f aca="false">LOGINV(C2596,$B$8,$C$8)</f>
        <v>123.141471014601</v>
      </c>
      <c r="F2596" s="16" t="n">
        <f aca="false">$B$5/100*E2596*2_Girdiler!$B$14*2_Girdiler!$B$15*2_Girdiler!$B$16</f>
        <v>3.09823941072735</v>
      </c>
      <c r="G2596" s="16" t="n">
        <f aca="false">MIN(MATCH(F2596,2_Girdiler!$B$20:$I$20,1),7)</f>
        <v>1</v>
      </c>
      <c r="H2596" s="16" t="n">
        <f aca="false">IF(F2596&gt;=40,2_Girdiler!$I$21+(F2596-40)*(2_Girdiler!$I$21-2_Girdiler!$H$21)/(2_Girdiler!$I$20-2_Girdiler!$H$20),INDEX(2_Girdiler!$B$21:$I$21,G2596)+(F2596-INDEX(2_Girdiler!$B$20:$I$20,G2596))*(INDEX(2_Girdiler!$B$21:$I$21,G2596+1)-INDEX(2_Girdiler!$B$21:$I$21,G2596))/(INDEX(2_Girdiler!$B$20:$I$20,G2596+1)-INDEX(2_Girdiler!$B$20:$I$20,G2596)))</f>
        <v>6.81612670360017</v>
      </c>
      <c r="I2596" s="16" t="n">
        <f aca="false">H2596/2_Girdiler!$B$17</f>
        <v>2.73081999342956</v>
      </c>
      <c r="J2596" s="16" t="n">
        <f aca="false">D2596+I2596</f>
        <v>17.1968581444372</v>
      </c>
    </row>
    <row r="2597" customFormat="false" ht="15" hidden="false" customHeight="false" outlineLevel="0" collapsed="false">
      <c r="A2597" s="0" t="n">
        <v>2585</v>
      </c>
      <c r="B2597" s="7" t="n">
        <v>0.965038</v>
      </c>
      <c r="C2597" s="7" t="n">
        <v>0.466837</v>
      </c>
      <c r="D2597" s="16" t="n">
        <f aca="false">LOGINV(B2597,$B$7,$C$7)</f>
        <v>37.1897524075181</v>
      </c>
      <c r="E2597" s="16" t="n">
        <f aca="false">LOGINV(C2597,$B$8,$C$8)</f>
        <v>103.49346363228</v>
      </c>
      <c r="F2597" s="16" t="n">
        <f aca="false">$B$5/100*E2597*2_Girdiler!$B$14*2_Girdiler!$B$15*2_Girdiler!$B$16</f>
        <v>2.60389554498818</v>
      </c>
      <c r="G2597" s="16" t="n">
        <f aca="false">MIN(MATCH(F2597,2_Girdiler!$B$20:$I$20,1),7)</f>
        <v>1</v>
      </c>
      <c r="H2597" s="16" t="n">
        <f aca="false">IF(F2597&gt;=40,2_Girdiler!$I$21+(F2597-40)*(2_Girdiler!$I$21-2_Girdiler!$H$21)/(2_Girdiler!$I$20-2_Girdiler!$H$20),INDEX(2_Girdiler!$B$21:$I$21,G2597)+(F2597-INDEX(2_Girdiler!$B$20:$I$20,G2597))*(INDEX(2_Girdiler!$B$21:$I$21,G2597+1)-INDEX(2_Girdiler!$B$21:$I$21,G2597))/(INDEX(2_Girdiler!$B$20:$I$20,G2597+1)-INDEX(2_Girdiler!$B$20:$I$20,G2597)))</f>
        <v>5.72857019897399</v>
      </c>
      <c r="I2597" s="16" t="n">
        <f aca="false">H2597/2_Girdiler!$B$17</f>
        <v>2.29510023997355</v>
      </c>
      <c r="J2597" s="16" t="n">
        <f aca="false">D2597+I2597</f>
        <v>39.4848526474917</v>
      </c>
    </row>
    <row r="2598" customFormat="false" ht="15" hidden="false" customHeight="false" outlineLevel="0" collapsed="false">
      <c r="A2598" s="0" t="n">
        <v>2586</v>
      </c>
      <c r="B2598" s="7" t="n">
        <v>0.345314</v>
      </c>
      <c r="C2598" s="7" t="n">
        <v>0.887722</v>
      </c>
      <c r="D2598" s="16" t="n">
        <f aca="false">LOGINV(B2598,$B$7,$C$7)</f>
        <v>10.8477007727594</v>
      </c>
      <c r="E2598" s="16" t="n">
        <f aca="false">LOGINV(C2598,$B$8,$C$8)</f>
        <v>239.173744391903</v>
      </c>
      <c r="F2598" s="16" t="n">
        <f aca="false">$B$5/100*E2598*2_Girdiler!$B$14*2_Girdiler!$B$15*2_Girdiler!$B$16</f>
        <v>6.01761140890028</v>
      </c>
      <c r="G2598" s="16" t="n">
        <f aca="false">MIN(MATCH(F2598,2_Girdiler!$B$20:$I$20,1),7)</f>
        <v>2</v>
      </c>
      <c r="H2598" s="16" t="n">
        <f aca="false">IF(F2598&gt;=40,2_Girdiler!$I$21+(F2598-40)*(2_Girdiler!$I$21-2_Girdiler!$H$21)/(2_Girdiler!$I$20-2_Girdiler!$H$20),INDEX(2_Girdiler!$B$21:$I$21,G2598)+(F2598-INDEX(2_Girdiler!$B$20:$I$20,G2598))*(INDEX(2_Girdiler!$B$21:$I$21,G2598+1)-INDEX(2_Girdiler!$B$21:$I$21,G2598))/(INDEX(2_Girdiler!$B$20:$I$20,G2598+1)-INDEX(2_Girdiler!$B$20:$I$20,G2598)))</f>
        <v>12.6281782542404</v>
      </c>
      <c r="I2598" s="16" t="n">
        <f aca="false">H2598/2_Girdiler!$B$17</f>
        <v>5.05936628775659</v>
      </c>
      <c r="J2598" s="16" t="n">
        <f aca="false">D2598+I2598</f>
        <v>15.907067060516</v>
      </c>
    </row>
    <row r="2599" customFormat="false" ht="15" hidden="false" customHeight="false" outlineLevel="0" collapsed="false">
      <c r="A2599" s="0" t="n">
        <v>2587</v>
      </c>
      <c r="B2599" s="7" t="n">
        <v>0.511035</v>
      </c>
      <c r="C2599" s="7" t="n">
        <v>0.545325</v>
      </c>
      <c r="D2599" s="16" t="n">
        <f aca="false">LOGINV(B2599,$B$7,$C$7)</f>
        <v>13.752491518277</v>
      </c>
      <c r="E2599" s="16" t="n">
        <f aca="false">LOGINV(C2599,$B$8,$C$8)</f>
        <v>117.533654671787</v>
      </c>
      <c r="F2599" s="16" t="n">
        <f aca="false">$B$5/100*E2599*2_Girdiler!$B$14*2_Girdiler!$B$15*2_Girdiler!$B$16</f>
        <v>2.95714675154216</v>
      </c>
      <c r="G2599" s="16" t="n">
        <f aca="false">MIN(MATCH(F2599,2_Girdiler!$B$20:$I$20,1),7)</f>
        <v>1</v>
      </c>
      <c r="H2599" s="16" t="n">
        <f aca="false">IF(F2599&gt;=40,2_Girdiler!$I$21+(F2599-40)*(2_Girdiler!$I$21-2_Girdiler!$H$21)/(2_Girdiler!$I$20-2_Girdiler!$H$20),INDEX(2_Girdiler!$B$21:$I$21,G2599)+(F2599-INDEX(2_Girdiler!$B$20:$I$20,G2599))*(INDEX(2_Girdiler!$B$21:$I$21,G2599+1)-INDEX(2_Girdiler!$B$21:$I$21,G2599))/(INDEX(2_Girdiler!$B$20:$I$20,G2599+1)-INDEX(2_Girdiler!$B$20:$I$20,G2599)))</f>
        <v>6.50572285339276</v>
      </c>
      <c r="I2599" s="16" t="n">
        <f aca="false">H2599/2_Girdiler!$B$17</f>
        <v>2.60645947651954</v>
      </c>
      <c r="J2599" s="16" t="n">
        <f aca="false">D2599+I2599</f>
        <v>16.3589509947965</v>
      </c>
    </row>
    <row r="2600" customFormat="false" ht="15" hidden="false" customHeight="false" outlineLevel="0" collapsed="false">
      <c r="A2600" s="0" t="n">
        <v>2588</v>
      </c>
      <c r="B2600" s="7" t="n">
        <v>0.196234</v>
      </c>
      <c r="C2600" s="7" t="n">
        <v>0.784236</v>
      </c>
      <c r="D2600" s="16" t="n">
        <f aca="false">LOGINV(B2600,$B$7,$C$7)</f>
        <v>8.40762705727115</v>
      </c>
      <c r="E2600" s="16" t="n">
        <f aca="false">LOGINV(C2600,$B$8,$C$8)</f>
        <v>181.447473401365</v>
      </c>
      <c r="F2600" s="16" t="n">
        <f aca="false">$B$5/100*E2600*2_Girdiler!$B$14*2_Girdiler!$B$15*2_Girdiler!$B$16</f>
        <v>4.56521843077833</v>
      </c>
      <c r="G2600" s="16" t="n">
        <f aca="false">MIN(MATCH(F2600,2_Girdiler!$B$20:$I$20,1),7)</f>
        <v>1</v>
      </c>
      <c r="H2600" s="16" t="n">
        <f aca="false">IF(F2600&gt;=40,2_Girdiler!$I$21+(F2600-40)*(2_Girdiler!$I$21-2_Girdiler!$H$21)/(2_Girdiler!$I$20-2_Girdiler!$H$20),INDEX(2_Girdiler!$B$21:$I$21,G2600)+(F2600-INDEX(2_Girdiler!$B$20:$I$20,G2600))*(INDEX(2_Girdiler!$B$21:$I$21,G2600+1)-INDEX(2_Girdiler!$B$21:$I$21,G2600))/(INDEX(2_Girdiler!$B$20:$I$20,G2600+1)-INDEX(2_Girdiler!$B$20:$I$20,G2600)))</f>
        <v>10.0434805477123</v>
      </c>
      <c r="I2600" s="16" t="n">
        <f aca="false">H2600/2_Girdiler!$B$17</f>
        <v>4.02383034764116</v>
      </c>
      <c r="J2600" s="16" t="n">
        <f aca="false">D2600+I2600</f>
        <v>12.4314574049123</v>
      </c>
    </row>
    <row r="2601" customFormat="false" ht="15" hidden="false" customHeight="false" outlineLevel="0" collapsed="false">
      <c r="A2601" s="0" t="n">
        <v>2589</v>
      </c>
      <c r="B2601" s="7" t="n">
        <v>0.781572</v>
      </c>
      <c r="C2601" s="7" t="n">
        <v>0.557177</v>
      </c>
      <c r="D2601" s="16" t="n">
        <f aca="false">LOGINV(B2601,$B$7,$C$7)</f>
        <v>20.8882312994948</v>
      </c>
      <c r="E2601" s="16" t="n">
        <f aca="false">LOGINV(C2601,$B$8,$C$8)</f>
        <v>119.828567951687</v>
      </c>
      <c r="F2601" s="16" t="n">
        <f aca="false">$B$5/100*E2601*2_Girdiler!$B$14*2_Girdiler!$B$15*2_Girdiler!$B$16</f>
        <v>3.01488676966445</v>
      </c>
      <c r="G2601" s="16" t="n">
        <f aca="false">MIN(MATCH(F2601,2_Girdiler!$B$20:$I$20,1),7)</f>
        <v>1</v>
      </c>
      <c r="H2601" s="16" t="n">
        <f aca="false">IF(F2601&gt;=40,2_Girdiler!$I$21+(F2601-40)*(2_Girdiler!$I$21-2_Girdiler!$H$21)/(2_Girdiler!$I$20-2_Girdiler!$H$20),INDEX(2_Girdiler!$B$21:$I$21,G2601)+(F2601-INDEX(2_Girdiler!$B$20:$I$20,G2601))*(INDEX(2_Girdiler!$B$21:$I$21,G2601+1)-INDEX(2_Girdiler!$B$21:$I$21,G2601))/(INDEX(2_Girdiler!$B$20:$I$20,G2601+1)-INDEX(2_Girdiler!$B$20:$I$20,G2601)))</f>
        <v>6.63275089326179</v>
      </c>
      <c r="I2601" s="16" t="n">
        <f aca="false">H2601/2_Girdiler!$B$17</f>
        <v>2.65735212069783</v>
      </c>
      <c r="J2601" s="16" t="n">
        <f aca="false">D2601+I2601</f>
        <v>23.5455834201927</v>
      </c>
    </row>
    <row r="2602" customFormat="false" ht="15" hidden="false" customHeight="false" outlineLevel="0" collapsed="false">
      <c r="A2602" s="0" t="n">
        <v>2590</v>
      </c>
      <c r="B2602" s="7" t="n">
        <v>0.370622</v>
      </c>
      <c r="C2602" s="7" t="n">
        <v>0.577834</v>
      </c>
      <c r="D2602" s="16" t="n">
        <f aca="false">LOGINV(B2602,$B$7,$C$7)</f>
        <v>11.2654773127887</v>
      </c>
      <c r="E2602" s="16" t="n">
        <f aca="false">LOGINV(C2602,$B$8,$C$8)</f>
        <v>123.962176925212</v>
      </c>
      <c r="F2602" s="16" t="n">
        <f aca="false">$B$5/100*E2602*2_Girdiler!$B$14*2_Girdiler!$B$15*2_Girdiler!$B$16</f>
        <v>3.11888837143833</v>
      </c>
      <c r="G2602" s="16" t="n">
        <f aca="false">MIN(MATCH(F2602,2_Girdiler!$B$20:$I$20,1),7)</f>
        <v>1</v>
      </c>
      <c r="H2602" s="16" t="n">
        <f aca="false">IF(F2602&gt;=40,2_Girdiler!$I$21+(F2602-40)*(2_Girdiler!$I$21-2_Girdiler!$H$21)/(2_Girdiler!$I$20-2_Girdiler!$H$20),INDEX(2_Girdiler!$B$21:$I$21,G2602)+(F2602-INDEX(2_Girdiler!$B$20:$I$20,G2602))*(INDEX(2_Girdiler!$B$21:$I$21,G2602+1)-INDEX(2_Girdiler!$B$21:$I$21,G2602))/(INDEX(2_Girdiler!$B$20:$I$20,G2602+1)-INDEX(2_Girdiler!$B$20:$I$20,G2602)))</f>
        <v>6.86155441716433</v>
      </c>
      <c r="I2602" s="16" t="n">
        <f aca="false">H2602/2_Girdiler!$B$17</f>
        <v>2.74902019918443</v>
      </c>
      <c r="J2602" s="16" t="n">
        <f aca="false">D2602+I2602</f>
        <v>14.0144975119732</v>
      </c>
    </row>
    <row r="2603" customFormat="false" ht="15" hidden="false" customHeight="false" outlineLevel="0" collapsed="false">
      <c r="A2603" s="0" t="n">
        <v>2591</v>
      </c>
      <c r="B2603" s="7" t="n">
        <v>0.822344</v>
      </c>
      <c r="C2603" s="7" t="n">
        <v>0.677</v>
      </c>
      <c r="D2603" s="16" t="n">
        <f aca="false">LOGINV(B2603,$B$7,$C$7)</f>
        <v>22.6695870606693</v>
      </c>
      <c r="E2603" s="16" t="n">
        <f aca="false">LOGINV(C2603,$B$8,$C$8)</f>
        <v>146.895886647108</v>
      </c>
      <c r="F2603" s="16" t="n">
        <f aca="false">$B$5/100*E2603*2_Girdiler!$B$14*2_Girdiler!$B$15*2_Girdiler!$B$16</f>
        <v>3.69590050804124</v>
      </c>
      <c r="G2603" s="16" t="n">
        <f aca="false">MIN(MATCH(F2603,2_Girdiler!$B$20:$I$20,1),7)</f>
        <v>1</v>
      </c>
      <c r="H2603" s="16" t="n">
        <f aca="false">IF(F2603&gt;=40,2_Girdiler!$I$21+(F2603-40)*(2_Girdiler!$I$21-2_Girdiler!$H$21)/(2_Girdiler!$I$20-2_Girdiler!$H$20),INDEX(2_Girdiler!$B$21:$I$21,G2603)+(F2603-INDEX(2_Girdiler!$B$20:$I$20,G2603))*(INDEX(2_Girdiler!$B$21:$I$21,G2603+1)-INDEX(2_Girdiler!$B$21:$I$21,G2603))/(INDEX(2_Girdiler!$B$20:$I$20,G2603+1)-INDEX(2_Girdiler!$B$20:$I$20,G2603)))</f>
        <v>8.13098111769074</v>
      </c>
      <c r="I2603" s="16" t="n">
        <f aca="false">H2603/2_Girdiler!$B$17</f>
        <v>3.25760461445943</v>
      </c>
      <c r="J2603" s="16" t="n">
        <f aca="false">D2603+I2603</f>
        <v>25.9271916751287</v>
      </c>
    </row>
    <row r="2604" customFormat="false" ht="15" hidden="false" customHeight="false" outlineLevel="0" collapsed="false">
      <c r="A2604" s="0" t="n">
        <v>2592</v>
      </c>
      <c r="B2604" s="7" t="n">
        <v>0.895544</v>
      </c>
      <c r="C2604" s="7" t="n">
        <v>0.434214</v>
      </c>
      <c r="D2604" s="16" t="n">
        <f aca="false">LOGINV(B2604,$B$7,$C$7)</f>
        <v>27.2814802466768</v>
      </c>
      <c r="E2604" s="16" t="n">
        <f aca="false">LOGINV(C2604,$B$8,$C$8)</f>
        <v>98.1305177957752</v>
      </c>
      <c r="F2604" s="16" t="n">
        <f aca="false">$B$5/100*E2604*2_Girdiler!$B$14*2_Girdiler!$B$15*2_Girdiler!$B$16</f>
        <v>2.4689638277417</v>
      </c>
      <c r="G2604" s="16" t="n">
        <f aca="false">MIN(MATCH(F2604,2_Girdiler!$B$20:$I$20,1),7)</f>
        <v>1</v>
      </c>
      <c r="H2604" s="16" t="n">
        <f aca="false">IF(F2604&gt;=40,2_Girdiler!$I$21+(F2604-40)*(2_Girdiler!$I$21-2_Girdiler!$H$21)/(2_Girdiler!$I$20-2_Girdiler!$H$20),INDEX(2_Girdiler!$B$21:$I$21,G2604)+(F2604-INDEX(2_Girdiler!$B$20:$I$20,G2604))*(INDEX(2_Girdiler!$B$21:$I$21,G2604+1)-INDEX(2_Girdiler!$B$21:$I$21,G2604))/(INDEX(2_Girdiler!$B$20:$I$20,G2604+1)-INDEX(2_Girdiler!$B$20:$I$20,G2604)))</f>
        <v>5.43172042103175</v>
      </c>
      <c r="I2604" s="16" t="n">
        <f aca="false">H2604/2_Girdiler!$B$17</f>
        <v>2.17617004047746</v>
      </c>
      <c r="J2604" s="16" t="n">
        <f aca="false">D2604+I2604</f>
        <v>29.4576502871543</v>
      </c>
    </row>
    <row r="2605" customFormat="false" ht="15" hidden="false" customHeight="false" outlineLevel="0" collapsed="false">
      <c r="A2605" s="0" t="n">
        <v>2593</v>
      </c>
      <c r="B2605" s="7" t="n">
        <v>0.653016</v>
      </c>
      <c r="C2605" s="7" t="n">
        <v>0.571444</v>
      </c>
      <c r="D2605" s="16" t="n">
        <f aca="false">LOGINV(B2605,$B$7,$C$7)</f>
        <v>16.8630271404805</v>
      </c>
      <c r="E2605" s="16" t="n">
        <f aca="false">LOGINV(C2605,$B$8,$C$8)</f>
        <v>122.66443278812</v>
      </c>
      <c r="F2605" s="16" t="n">
        <f aca="false">$B$5/100*E2605*2_Girdiler!$B$14*2_Girdiler!$B$15*2_Girdiler!$B$16</f>
        <v>3.08623712894909</v>
      </c>
      <c r="G2605" s="16" t="n">
        <f aca="false">MIN(MATCH(F2605,2_Girdiler!$B$20:$I$20,1),7)</f>
        <v>1</v>
      </c>
      <c r="H2605" s="16" t="n">
        <f aca="false">IF(F2605&gt;=40,2_Girdiler!$I$21+(F2605-40)*(2_Girdiler!$I$21-2_Girdiler!$H$21)/(2_Girdiler!$I$20-2_Girdiler!$H$20),INDEX(2_Girdiler!$B$21:$I$21,G2605)+(F2605-INDEX(2_Girdiler!$B$20:$I$20,G2605))*(INDEX(2_Girdiler!$B$21:$I$21,G2605+1)-INDEX(2_Girdiler!$B$21:$I$21,G2605))/(INDEX(2_Girdiler!$B$20:$I$20,G2605+1)-INDEX(2_Girdiler!$B$20:$I$20,G2605)))</f>
        <v>6.78972168368799</v>
      </c>
      <c r="I2605" s="16" t="n">
        <f aca="false">H2605/2_Girdiler!$B$17</f>
        <v>2.72024105916987</v>
      </c>
      <c r="J2605" s="16" t="n">
        <f aca="false">D2605+I2605</f>
        <v>19.5832681996504</v>
      </c>
    </row>
    <row r="2606" customFormat="false" ht="15" hidden="false" customHeight="false" outlineLevel="0" collapsed="false">
      <c r="A2606" s="0" t="n">
        <v>2594</v>
      </c>
      <c r="B2606" s="7" t="n">
        <v>0.653412</v>
      </c>
      <c r="C2606" s="7" t="n">
        <v>0.49425</v>
      </c>
      <c r="D2606" s="16" t="n">
        <f aca="false">LOGINV(B2606,$B$7,$C$7)</f>
        <v>16.8731133657604</v>
      </c>
      <c r="E2606" s="16" t="n">
        <f aca="false">LOGINV(C2606,$B$8,$C$8)</f>
        <v>108.193912029857</v>
      </c>
      <c r="F2606" s="16" t="n">
        <f aca="false">$B$5/100*E2606*2_Girdiler!$B$14*2_Girdiler!$B$15*2_Girdiler!$B$16</f>
        <v>2.72215882667121</v>
      </c>
      <c r="G2606" s="16" t="n">
        <f aca="false">MIN(MATCH(F2606,2_Girdiler!$B$20:$I$20,1),7)</f>
        <v>1</v>
      </c>
      <c r="H2606" s="16" t="n">
        <f aca="false">IF(F2606&gt;=40,2_Girdiler!$I$21+(F2606-40)*(2_Girdiler!$I$21-2_Girdiler!$H$21)/(2_Girdiler!$I$20-2_Girdiler!$H$20),INDEX(2_Girdiler!$B$21:$I$21,G2606)+(F2606-INDEX(2_Girdiler!$B$20:$I$20,G2606))*(INDEX(2_Girdiler!$B$21:$I$21,G2606+1)-INDEX(2_Girdiler!$B$21:$I$21,G2606))/(INDEX(2_Girdiler!$B$20:$I$20,G2606+1)-INDEX(2_Girdiler!$B$20:$I$20,G2606)))</f>
        <v>5.98874941867665</v>
      </c>
      <c r="I2606" s="16" t="n">
        <f aca="false">H2606/2_Girdiler!$B$17</f>
        <v>2.39933870940571</v>
      </c>
      <c r="J2606" s="16" t="n">
        <f aca="false">D2606+I2606</f>
        <v>19.2724520751661</v>
      </c>
    </row>
    <row r="2607" customFormat="false" ht="15" hidden="false" customHeight="false" outlineLevel="0" collapsed="false">
      <c r="A2607" s="0" t="n">
        <v>2595</v>
      </c>
      <c r="B2607" s="7" t="n">
        <v>0.556495</v>
      </c>
      <c r="C2607" s="7" t="n">
        <v>0.412534</v>
      </c>
      <c r="D2607" s="16" t="n">
        <f aca="false">LOGINV(B2607,$B$7,$C$7)</f>
        <v>14.6582043361846</v>
      </c>
      <c r="E2607" s="16" t="n">
        <f aca="false">LOGINV(C2607,$B$8,$C$8)</f>
        <v>94.6847860771486</v>
      </c>
      <c r="F2607" s="16" t="n">
        <f aca="false">$B$5/100*E2607*2_Girdiler!$B$14*2_Girdiler!$B$15*2_Girdiler!$B$16</f>
        <v>2.38226921770106</v>
      </c>
      <c r="G2607" s="16" t="n">
        <f aca="false">MIN(MATCH(F2607,2_Girdiler!$B$20:$I$20,1),7)</f>
        <v>1</v>
      </c>
      <c r="H2607" s="16" t="n">
        <f aca="false">IF(F2607&gt;=40,2_Girdiler!$I$21+(F2607-40)*(2_Girdiler!$I$21-2_Girdiler!$H$21)/(2_Girdiler!$I$20-2_Girdiler!$H$20),INDEX(2_Girdiler!$B$21:$I$21,G2607)+(F2607-INDEX(2_Girdiler!$B$20:$I$20,G2607))*(INDEX(2_Girdiler!$B$21:$I$21,G2607+1)-INDEX(2_Girdiler!$B$21:$I$21,G2607))/(INDEX(2_Girdiler!$B$20:$I$20,G2607+1)-INDEX(2_Girdiler!$B$20:$I$20,G2607)))</f>
        <v>5.24099227894233</v>
      </c>
      <c r="I2607" s="16" t="n">
        <f aca="false">H2607/2_Girdiler!$B$17</f>
        <v>2.09975652201215</v>
      </c>
      <c r="J2607" s="16" t="n">
        <f aca="false">D2607+I2607</f>
        <v>16.7579608581968</v>
      </c>
    </row>
    <row r="2608" customFormat="false" ht="15" hidden="false" customHeight="false" outlineLevel="0" collapsed="false">
      <c r="A2608" s="0" t="n">
        <v>2596</v>
      </c>
      <c r="B2608" s="7" t="n">
        <v>0.534428</v>
      </c>
      <c r="C2608" s="7" t="n">
        <v>0.276113</v>
      </c>
      <c r="D2608" s="16" t="n">
        <f aca="false">LOGINV(B2608,$B$7,$C$7)</f>
        <v>14.2102349802558</v>
      </c>
      <c r="E2608" s="16" t="n">
        <f aca="false">LOGINV(C2608,$B$8,$C$8)</f>
        <v>74.4052074189831</v>
      </c>
      <c r="F2608" s="16" t="n">
        <f aca="false">$B$5/100*E2608*2_Girdiler!$B$14*2_Girdiler!$B$15*2_Girdiler!$B$16</f>
        <v>1.87203501866161</v>
      </c>
      <c r="G2608" s="16" t="n">
        <f aca="false">MIN(MATCH(F2608,2_Girdiler!$B$20:$I$20,1),7)</f>
        <v>1</v>
      </c>
      <c r="H2608" s="16" t="n">
        <f aca="false">IF(F2608&gt;=40,2_Girdiler!$I$21+(F2608-40)*(2_Girdiler!$I$21-2_Girdiler!$H$21)/(2_Girdiler!$I$20-2_Girdiler!$H$20),INDEX(2_Girdiler!$B$21:$I$21,G2608)+(F2608-INDEX(2_Girdiler!$B$20:$I$20,G2608))*(INDEX(2_Girdiler!$B$21:$I$21,G2608+1)-INDEX(2_Girdiler!$B$21:$I$21,G2608))/(INDEX(2_Girdiler!$B$20:$I$20,G2608+1)-INDEX(2_Girdiler!$B$20:$I$20,G2608)))</f>
        <v>4.11847704105555</v>
      </c>
      <c r="I2608" s="16" t="n">
        <f aca="false">H2608/2_Girdiler!$B$17</f>
        <v>1.65003086580751</v>
      </c>
      <c r="J2608" s="16" t="n">
        <f aca="false">D2608+I2608</f>
        <v>15.8602658460633</v>
      </c>
    </row>
    <row r="2609" customFormat="false" ht="15" hidden="false" customHeight="false" outlineLevel="0" collapsed="false">
      <c r="A2609" s="0" t="n">
        <v>2597</v>
      </c>
      <c r="B2609" s="7" t="n">
        <v>0.900495</v>
      </c>
      <c r="C2609" s="7" t="n">
        <v>0.328022</v>
      </c>
      <c r="D2609" s="16" t="n">
        <f aca="false">LOGINV(B2609,$B$7,$C$7)</f>
        <v>27.7077418086446</v>
      </c>
      <c r="E2609" s="16" t="n">
        <f aca="false">LOGINV(C2609,$B$8,$C$8)</f>
        <v>81.919353014674</v>
      </c>
      <c r="F2609" s="16" t="n">
        <f aca="false">$B$5/100*E2609*2_Girdiler!$B$14*2_Girdiler!$B$15*2_Girdiler!$B$16</f>
        <v>2.0610909218492</v>
      </c>
      <c r="G2609" s="16" t="n">
        <f aca="false">MIN(MATCH(F2609,2_Girdiler!$B$20:$I$20,1),7)</f>
        <v>1</v>
      </c>
      <c r="H2609" s="16" t="n">
        <f aca="false">IF(F2609&gt;=40,2_Girdiler!$I$21+(F2609-40)*(2_Girdiler!$I$21-2_Girdiler!$H$21)/(2_Girdiler!$I$20-2_Girdiler!$H$20),INDEX(2_Girdiler!$B$21:$I$21,G2609)+(F2609-INDEX(2_Girdiler!$B$20:$I$20,G2609))*(INDEX(2_Girdiler!$B$21:$I$21,G2609+1)-INDEX(2_Girdiler!$B$21:$I$21,G2609))/(INDEX(2_Girdiler!$B$20:$I$20,G2609+1)-INDEX(2_Girdiler!$B$20:$I$20,G2609)))</f>
        <v>4.53440002806823</v>
      </c>
      <c r="I2609" s="16" t="n">
        <f aca="false">H2609/2_Girdiler!$B$17</f>
        <v>1.81666667791195</v>
      </c>
      <c r="J2609" s="16" t="n">
        <f aca="false">D2609+I2609</f>
        <v>29.5244084865566</v>
      </c>
    </row>
    <row r="2610" customFormat="false" ht="15" hidden="false" customHeight="false" outlineLevel="0" collapsed="false">
      <c r="A2610" s="0" t="n">
        <v>2598</v>
      </c>
      <c r="B2610" s="7" t="n">
        <v>0.87225</v>
      </c>
      <c r="C2610" s="7" t="n">
        <v>0.823749</v>
      </c>
      <c r="D2610" s="16" t="n">
        <f aca="false">LOGINV(B2610,$B$7,$C$7)</f>
        <v>25.5238893615058</v>
      </c>
      <c r="E2610" s="16" t="n">
        <f aca="false">LOGINV(C2610,$B$8,$C$8)</f>
        <v>199.015134421865</v>
      </c>
      <c r="F2610" s="16" t="n">
        <f aca="false">$B$5/100*E2610*2_Girdiler!$B$14*2_Girdiler!$B$15*2_Girdiler!$B$16</f>
        <v>5.00722078205411</v>
      </c>
      <c r="G2610" s="16" t="n">
        <f aca="false">MIN(MATCH(F2610,2_Girdiler!$B$20:$I$20,1),7)</f>
        <v>2</v>
      </c>
      <c r="H2610" s="16" t="n">
        <f aca="false">IF(F2610&gt;=40,2_Girdiler!$I$21+(F2610-40)*(2_Girdiler!$I$21-2_Girdiler!$H$21)/(2_Girdiler!$I$20-2_Girdiler!$H$20),INDEX(2_Girdiler!$B$21:$I$21,G2610)+(F2610-INDEX(2_Girdiler!$B$20:$I$20,G2610))*(INDEX(2_Girdiler!$B$21:$I$21,G2610+1)-INDEX(2_Girdiler!$B$21:$I$21,G2610))/(INDEX(2_Girdiler!$B$20:$I$20,G2610+1)-INDEX(2_Girdiler!$B$20:$I$20,G2610)))</f>
        <v>11.0115532512866</v>
      </c>
      <c r="I2610" s="16" t="n">
        <f aca="false">H2610/2_Girdiler!$B$17</f>
        <v>4.41167998849623</v>
      </c>
      <c r="J2610" s="16" t="n">
        <f aca="false">D2610+I2610</f>
        <v>29.935569350002</v>
      </c>
    </row>
    <row r="2611" customFormat="false" ht="15" hidden="false" customHeight="false" outlineLevel="0" collapsed="false">
      <c r="A2611" s="0" t="n">
        <v>2599</v>
      </c>
      <c r="B2611" s="7" t="n">
        <v>0.710345</v>
      </c>
      <c r="C2611" s="7" t="n">
        <v>0.61704</v>
      </c>
      <c r="D2611" s="16" t="n">
        <f aca="false">LOGINV(B2611,$B$7,$C$7)</f>
        <v>18.4454658979936</v>
      </c>
      <c r="E2611" s="16" t="n">
        <f aca="false">LOGINV(C2611,$B$8,$C$8)</f>
        <v>132.344014028201</v>
      </c>
      <c r="F2611" s="16" t="n">
        <f aca="false">$B$5/100*E2611*2_Girdiler!$B$14*2_Girdiler!$B$15*2_Girdiler!$B$16</f>
        <v>3.32977539294953</v>
      </c>
      <c r="G2611" s="16" t="n">
        <f aca="false">MIN(MATCH(F2611,2_Girdiler!$B$20:$I$20,1),7)</f>
        <v>1</v>
      </c>
      <c r="H2611" s="16" t="n">
        <f aca="false">IF(F2611&gt;=40,2_Girdiler!$I$21+(F2611-40)*(2_Girdiler!$I$21-2_Girdiler!$H$21)/(2_Girdiler!$I$20-2_Girdiler!$H$20),INDEX(2_Girdiler!$B$21:$I$21,G2611)+(F2611-INDEX(2_Girdiler!$B$20:$I$20,G2611))*(INDEX(2_Girdiler!$B$21:$I$21,G2611+1)-INDEX(2_Girdiler!$B$21:$I$21,G2611))/(INDEX(2_Girdiler!$B$20:$I$20,G2611+1)-INDEX(2_Girdiler!$B$20:$I$20,G2611)))</f>
        <v>7.32550586448897</v>
      </c>
      <c r="I2611" s="16" t="n">
        <f aca="false">H2611/2_Girdiler!$B$17</f>
        <v>2.93489818288821</v>
      </c>
      <c r="J2611" s="16" t="n">
        <f aca="false">D2611+I2611</f>
        <v>21.3803640808818</v>
      </c>
    </row>
    <row r="2612" customFormat="false" ht="15" hidden="false" customHeight="false" outlineLevel="0" collapsed="false">
      <c r="A2612" s="0" t="n">
        <v>2600</v>
      </c>
      <c r="B2612" s="7" t="n">
        <v>0.798976</v>
      </c>
      <c r="C2612" s="7" t="n">
        <v>0.738237</v>
      </c>
      <c r="D2612" s="16" t="n">
        <f aca="false">LOGINV(B2612,$B$7,$C$7)</f>
        <v>21.6041199292705</v>
      </c>
      <c r="E2612" s="16" t="n">
        <f aca="false">LOGINV(C2612,$B$8,$C$8)</f>
        <v>164.845091596033</v>
      </c>
      <c r="F2612" s="16" t="n">
        <f aca="false">$B$5/100*E2612*2_Girdiler!$B$14*2_Girdiler!$B$15*2_Girdiler!$B$16</f>
        <v>4.14750250455619</v>
      </c>
      <c r="G2612" s="16" t="n">
        <f aca="false">MIN(MATCH(F2612,2_Girdiler!$B$20:$I$20,1),7)</f>
        <v>1</v>
      </c>
      <c r="H2612" s="16" t="n">
        <f aca="false">IF(F2612&gt;=40,2_Girdiler!$I$21+(F2612-40)*(2_Girdiler!$I$21-2_Girdiler!$H$21)/(2_Girdiler!$I$20-2_Girdiler!$H$20),INDEX(2_Girdiler!$B$21:$I$21,G2612)+(F2612-INDEX(2_Girdiler!$B$20:$I$20,G2612))*(INDEX(2_Girdiler!$B$21:$I$21,G2612+1)-INDEX(2_Girdiler!$B$21:$I$21,G2612))/(INDEX(2_Girdiler!$B$20:$I$20,G2612+1)-INDEX(2_Girdiler!$B$20:$I$20,G2612)))</f>
        <v>9.12450551002361</v>
      </c>
      <c r="I2612" s="16" t="n">
        <f aca="false">H2612/2_Girdiler!$B$17</f>
        <v>3.65565124600305</v>
      </c>
      <c r="J2612" s="16" t="n">
        <f aca="false">D2612+I2612</f>
        <v>25.2597711752735</v>
      </c>
    </row>
    <row r="2613" customFormat="false" ht="15" hidden="false" customHeight="false" outlineLevel="0" collapsed="false">
      <c r="A2613" s="0" t="n">
        <v>2601</v>
      </c>
      <c r="B2613" s="7" t="n">
        <v>0.537909</v>
      </c>
      <c r="C2613" s="7" t="n">
        <v>0.030032</v>
      </c>
      <c r="D2613" s="16" t="n">
        <f aca="false">LOGINV(B2613,$B$7,$C$7)</f>
        <v>14.2798037374676</v>
      </c>
      <c r="E2613" s="16" t="n">
        <f aca="false">LOGINV(C2613,$B$8,$C$8)</f>
        <v>32.4428566903564</v>
      </c>
      <c r="F2613" s="16" t="n">
        <f aca="false">$B$5/100*E2613*2_Girdiler!$B$14*2_Girdiler!$B$15*2_Girdiler!$B$16</f>
        <v>0.816262274329368</v>
      </c>
      <c r="G2613" s="16" t="n">
        <f aca="false">MIN(MATCH(F2613,2_Girdiler!$B$20:$I$20,1),7)</f>
        <v>1</v>
      </c>
      <c r="H2613" s="16" t="n">
        <f aca="false">IF(F2613&gt;=40,2_Girdiler!$I$21+(F2613-40)*(2_Girdiler!$I$21-2_Girdiler!$H$21)/(2_Girdiler!$I$20-2_Girdiler!$H$20),INDEX(2_Girdiler!$B$21:$I$21,G2613)+(F2613-INDEX(2_Girdiler!$B$20:$I$20,G2613))*(INDEX(2_Girdiler!$B$21:$I$21,G2613+1)-INDEX(2_Girdiler!$B$21:$I$21,G2613))/(INDEX(2_Girdiler!$B$20:$I$20,G2613+1)-INDEX(2_Girdiler!$B$20:$I$20,G2613)))</f>
        <v>1.79577700352461</v>
      </c>
      <c r="I2613" s="16" t="n">
        <f aca="false">H2613/2_Girdiler!$B$17</f>
        <v>0.719461940514667</v>
      </c>
      <c r="J2613" s="16" t="n">
        <f aca="false">D2613+I2613</f>
        <v>14.9992656779823</v>
      </c>
    </row>
    <row r="2614" customFormat="false" ht="15" hidden="false" customHeight="false" outlineLevel="0" collapsed="false">
      <c r="A2614" s="0" t="n">
        <v>2602</v>
      </c>
      <c r="B2614" s="7" t="n">
        <v>0.453495</v>
      </c>
      <c r="C2614" s="7" t="n">
        <v>0.332819</v>
      </c>
      <c r="D2614" s="16" t="n">
        <f aca="false">LOGINV(B2614,$B$7,$C$7)</f>
        <v>12.6882402875526</v>
      </c>
      <c r="E2614" s="16" t="n">
        <f aca="false">LOGINV(C2614,$B$8,$C$8)</f>
        <v>82.6224342070521</v>
      </c>
      <c r="F2614" s="16" t="n">
        <f aca="false">$B$5/100*E2614*2_Girdiler!$B$14*2_Girdiler!$B$15*2_Girdiler!$B$16</f>
        <v>2.07878044464943</v>
      </c>
      <c r="G2614" s="16" t="n">
        <f aca="false">MIN(MATCH(F2614,2_Girdiler!$B$20:$I$20,1),7)</f>
        <v>1</v>
      </c>
      <c r="H2614" s="16" t="n">
        <f aca="false">IF(F2614&gt;=40,2_Girdiler!$I$21+(F2614-40)*(2_Girdiler!$I$21-2_Girdiler!$H$21)/(2_Girdiler!$I$20-2_Girdiler!$H$20),INDEX(2_Girdiler!$B$21:$I$21,G2614)+(F2614-INDEX(2_Girdiler!$B$20:$I$20,G2614))*(INDEX(2_Girdiler!$B$21:$I$21,G2614+1)-INDEX(2_Girdiler!$B$21:$I$21,G2614))/(INDEX(2_Girdiler!$B$20:$I$20,G2614+1)-INDEX(2_Girdiler!$B$20:$I$20,G2614)))</f>
        <v>4.57331697822875</v>
      </c>
      <c r="I2614" s="16" t="n">
        <f aca="false">H2614/2_Girdiler!$B$17</f>
        <v>1.83225840473908</v>
      </c>
      <c r="J2614" s="16" t="n">
        <f aca="false">D2614+I2614</f>
        <v>14.5204986922917</v>
      </c>
    </row>
    <row r="2615" customFormat="false" ht="15" hidden="false" customHeight="false" outlineLevel="0" collapsed="false">
      <c r="A2615" s="0" t="n">
        <v>2603</v>
      </c>
      <c r="B2615" s="7" t="n">
        <v>0.973778</v>
      </c>
      <c r="C2615" s="7" t="n">
        <v>0.35652</v>
      </c>
      <c r="D2615" s="16" t="n">
        <f aca="false">LOGINV(B2615,$B$7,$C$7)</f>
        <v>39.9193509417696</v>
      </c>
      <c r="E2615" s="16" t="n">
        <f aca="false">LOGINV(C2615,$B$8,$C$8)</f>
        <v>86.1275599924573</v>
      </c>
      <c r="F2615" s="16" t="n">
        <f aca="false">$B$5/100*E2615*2_Girdiler!$B$14*2_Girdiler!$B$15*2_Girdiler!$B$16</f>
        <v>2.16696940941023</v>
      </c>
      <c r="G2615" s="16" t="n">
        <f aca="false">MIN(MATCH(F2615,2_Girdiler!$B$20:$I$20,1),7)</f>
        <v>1</v>
      </c>
      <c r="H2615" s="16" t="n">
        <f aca="false">IF(F2615&gt;=40,2_Girdiler!$I$21+(F2615-40)*(2_Girdiler!$I$21-2_Girdiler!$H$21)/(2_Girdiler!$I$20-2_Girdiler!$H$20),INDEX(2_Girdiler!$B$21:$I$21,G2615)+(F2615-INDEX(2_Girdiler!$B$20:$I$20,G2615))*(INDEX(2_Girdiler!$B$21:$I$21,G2615+1)-INDEX(2_Girdiler!$B$21:$I$21,G2615))/(INDEX(2_Girdiler!$B$20:$I$20,G2615+1)-INDEX(2_Girdiler!$B$20:$I$20,G2615)))</f>
        <v>4.7673327007025</v>
      </c>
      <c r="I2615" s="16" t="n">
        <f aca="false">H2615/2_Girdiler!$B$17</f>
        <v>1.90998906278145</v>
      </c>
      <c r="J2615" s="16" t="n">
        <f aca="false">D2615+I2615</f>
        <v>41.8293400045511</v>
      </c>
    </row>
    <row r="2616" customFormat="false" ht="15" hidden="false" customHeight="false" outlineLevel="0" collapsed="false">
      <c r="A2616" s="0" t="n">
        <v>2604</v>
      </c>
      <c r="B2616" s="7" t="n">
        <v>0.668185</v>
      </c>
      <c r="C2616" s="7" t="n">
        <v>0.263891</v>
      </c>
      <c r="D2616" s="16" t="n">
        <f aca="false">LOGINV(B2616,$B$7,$C$7)</f>
        <v>17.2569870985051</v>
      </c>
      <c r="E2616" s="16" t="n">
        <f aca="false">LOGINV(C2616,$B$8,$C$8)</f>
        <v>72.6507230382197</v>
      </c>
      <c r="F2616" s="16" t="n">
        <f aca="false">$B$5/100*E2616*2_Girdiler!$B$14*2_Girdiler!$B$15*2_Girdiler!$B$16</f>
        <v>1.82789219164161</v>
      </c>
      <c r="G2616" s="16" t="n">
        <f aca="false">MIN(MATCH(F2616,2_Girdiler!$B$20:$I$20,1),7)</f>
        <v>1</v>
      </c>
      <c r="H2616" s="16" t="n">
        <f aca="false">IF(F2616&gt;=40,2_Girdiler!$I$21+(F2616-40)*(2_Girdiler!$I$21-2_Girdiler!$H$21)/(2_Girdiler!$I$20-2_Girdiler!$H$20),INDEX(2_Girdiler!$B$21:$I$21,G2616)+(F2616-INDEX(2_Girdiler!$B$20:$I$20,G2616))*(INDEX(2_Girdiler!$B$21:$I$21,G2616+1)-INDEX(2_Girdiler!$B$21:$I$21,G2616))/(INDEX(2_Girdiler!$B$20:$I$20,G2616+1)-INDEX(2_Girdiler!$B$20:$I$20,G2616)))</f>
        <v>4.02136282161154</v>
      </c>
      <c r="I2616" s="16" t="n">
        <f aca="false">H2616/2_Girdiler!$B$17</f>
        <v>1.61112292532514</v>
      </c>
      <c r="J2616" s="16" t="n">
        <f aca="false">D2616+I2616</f>
        <v>18.8681100238303</v>
      </c>
    </row>
    <row r="2617" customFormat="false" ht="15" hidden="false" customHeight="false" outlineLevel="0" collapsed="false">
      <c r="A2617" s="0" t="n">
        <v>2605</v>
      </c>
      <c r="B2617" s="7" t="n">
        <v>0.967874</v>
      </c>
      <c r="C2617" s="7" t="n">
        <v>0.975353</v>
      </c>
      <c r="D2617" s="16" t="n">
        <f aca="false">LOGINV(B2617,$B$7,$C$7)</f>
        <v>37.9863972226984</v>
      </c>
      <c r="E2617" s="16" t="n">
        <f aca="false">LOGINV(C2617,$B$8,$C$8)</f>
        <v>388.505690549274</v>
      </c>
      <c r="F2617" s="16" t="n">
        <f aca="false">$B$5/100*E2617*2_Girdiler!$B$14*2_Girdiler!$B$15*2_Girdiler!$B$16</f>
        <v>9.77480317421973</v>
      </c>
      <c r="G2617" s="16" t="n">
        <f aca="false">MIN(MATCH(F2617,2_Girdiler!$B$20:$I$20,1),7)</f>
        <v>2</v>
      </c>
      <c r="H2617" s="16" t="n">
        <f aca="false">IF(F2617&gt;=40,2_Girdiler!$I$21+(F2617-40)*(2_Girdiler!$I$21-2_Girdiler!$H$21)/(2_Girdiler!$I$20-2_Girdiler!$H$20),INDEX(2_Girdiler!$B$21:$I$21,G2617)+(F2617-INDEX(2_Girdiler!$B$20:$I$20,G2617))*(INDEX(2_Girdiler!$B$21:$I$21,G2617+1)-INDEX(2_Girdiler!$B$21:$I$21,G2617))/(INDEX(2_Girdiler!$B$20:$I$20,G2617+1)-INDEX(2_Girdiler!$B$20:$I$20,G2617)))</f>
        <v>18.6396850787516</v>
      </c>
      <c r="I2617" s="16" t="n">
        <f aca="false">H2617/2_Girdiler!$B$17</f>
        <v>7.46782254757675</v>
      </c>
      <c r="J2617" s="16" t="n">
        <f aca="false">D2617+I2617</f>
        <v>45.4542197702751</v>
      </c>
    </row>
    <row r="2618" customFormat="false" ht="15" hidden="false" customHeight="false" outlineLevel="0" collapsed="false">
      <c r="A2618" s="0" t="n">
        <v>2606</v>
      </c>
      <c r="B2618" s="7" t="n">
        <v>0.568957</v>
      </c>
      <c r="C2618" s="7" t="n">
        <v>0.994489</v>
      </c>
      <c r="D2618" s="16" t="n">
        <f aca="false">LOGINV(B2618,$B$7,$C$7)</f>
        <v>14.9189346297937</v>
      </c>
      <c r="E2618" s="16" t="n">
        <f aca="false">LOGINV(C2618,$B$8,$C$8)</f>
        <v>563.456647972241</v>
      </c>
      <c r="F2618" s="16" t="n">
        <f aca="false">$B$5/100*E2618*2_Girdiler!$B$14*2_Girdiler!$B$15*2_Girdiler!$B$16</f>
        <v>14.1765692629816</v>
      </c>
      <c r="G2618" s="16" t="n">
        <f aca="false">MIN(MATCH(F2618,2_Girdiler!$B$20:$I$20,1),7)</f>
        <v>3</v>
      </c>
      <c r="H2618" s="16" t="n">
        <f aca="false">IF(F2618&gt;=40,2_Girdiler!$I$21+(F2618-40)*(2_Girdiler!$I$21-2_Girdiler!$H$21)/(2_Girdiler!$I$20-2_Girdiler!$H$20),INDEX(2_Girdiler!$B$21:$I$21,G2618)+(F2618-INDEX(2_Girdiler!$B$20:$I$20,G2618))*(INDEX(2_Girdiler!$B$21:$I$21,G2618+1)-INDEX(2_Girdiler!$B$21:$I$21,G2618))/(INDEX(2_Girdiler!$B$20:$I$20,G2618+1)-INDEX(2_Girdiler!$B$20:$I$20,G2618)))</f>
        <v>22.7589123366834</v>
      </c>
      <c r="I2618" s="16" t="n">
        <f aca="false">H2618/2_Girdiler!$B$17</f>
        <v>9.11815398104304</v>
      </c>
      <c r="J2618" s="16" t="n">
        <f aca="false">D2618+I2618</f>
        <v>24.0370886108367</v>
      </c>
    </row>
    <row r="2619" customFormat="false" ht="15" hidden="false" customHeight="false" outlineLevel="0" collapsed="false">
      <c r="A2619" s="0" t="n">
        <v>2607</v>
      </c>
      <c r="B2619" s="7" t="n">
        <v>0.389538</v>
      </c>
      <c r="C2619" s="7" t="n">
        <v>0.022668</v>
      </c>
      <c r="D2619" s="16" t="n">
        <f aca="false">LOGINV(B2619,$B$7,$C$7)</f>
        <v>11.581815917281</v>
      </c>
      <c r="E2619" s="16" t="n">
        <f aca="false">LOGINV(C2619,$B$8,$C$8)</f>
        <v>30.0014488822925</v>
      </c>
      <c r="F2619" s="16" t="n">
        <f aca="false">$B$5/100*E2619*2_Girdiler!$B$14*2_Girdiler!$B$15*2_Girdiler!$B$16</f>
        <v>0.75483645387848</v>
      </c>
      <c r="G2619" s="16" t="n">
        <f aca="false">MIN(MATCH(F2619,2_Girdiler!$B$20:$I$20,1),7)</f>
        <v>1</v>
      </c>
      <c r="H2619" s="16" t="n">
        <f aca="false">IF(F2619&gt;=40,2_Girdiler!$I$21+(F2619-40)*(2_Girdiler!$I$21-2_Girdiler!$H$21)/(2_Girdiler!$I$20-2_Girdiler!$H$20),INDEX(2_Girdiler!$B$21:$I$21,G2619)+(F2619-INDEX(2_Girdiler!$B$20:$I$20,G2619))*(INDEX(2_Girdiler!$B$21:$I$21,G2619+1)-INDEX(2_Girdiler!$B$21:$I$21,G2619))/(INDEX(2_Girdiler!$B$20:$I$20,G2619+1)-INDEX(2_Girdiler!$B$20:$I$20,G2619)))</f>
        <v>1.66064019853266</v>
      </c>
      <c r="I2619" s="16" t="n">
        <f aca="false">H2619/2_Girdiler!$B$17</f>
        <v>0.66532059236084</v>
      </c>
      <c r="J2619" s="16" t="n">
        <f aca="false">D2619+I2619</f>
        <v>12.2471365096418</v>
      </c>
    </row>
    <row r="2620" customFormat="false" ht="15" hidden="false" customHeight="false" outlineLevel="0" collapsed="false">
      <c r="A2620" s="0" t="n">
        <v>2608</v>
      </c>
      <c r="B2620" s="7" t="n">
        <v>0.927811</v>
      </c>
      <c r="C2620" s="7" t="n">
        <v>0.259187</v>
      </c>
      <c r="D2620" s="16" t="n">
        <f aca="false">LOGINV(B2620,$B$7,$C$7)</f>
        <v>30.5518645119361</v>
      </c>
      <c r="E2620" s="16" t="n">
        <f aca="false">LOGINV(C2620,$B$8,$C$8)</f>
        <v>71.975834167047</v>
      </c>
      <c r="F2620" s="16" t="n">
        <f aca="false">$B$5/100*E2620*2_Girdiler!$B$14*2_Girdiler!$B$15*2_Girdiler!$B$16</f>
        <v>1.8109119876429</v>
      </c>
      <c r="G2620" s="16" t="n">
        <f aca="false">MIN(MATCH(F2620,2_Girdiler!$B$20:$I$20,1),7)</f>
        <v>1</v>
      </c>
      <c r="H2620" s="16" t="n">
        <f aca="false">IF(F2620&gt;=40,2_Girdiler!$I$21+(F2620-40)*(2_Girdiler!$I$21-2_Girdiler!$H$21)/(2_Girdiler!$I$20-2_Girdiler!$H$20),INDEX(2_Girdiler!$B$21:$I$21,G2620)+(F2620-INDEX(2_Girdiler!$B$20:$I$20,G2620))*(INDEX(2_Girdiler!$B$21:$I$21,G2620+1)-INDEX(2_Girdiler!$B$21:$I$21,G2620))/(INDEX(2_Girdiler!$B$20:$I$20,G2620+1)-INDEX(2_Girdiler!$B$20:$I$20,G2620)))</f>
        <v>3.98400637281439</v>
      </c>
      <c r="I2620" s="16" t="n">
        <f aca="false">H2620/2_Girdiler!$B$17</f>
        <v>1.59615639936474</v>
      </c>
      <c r="J2620" s="16" t="n">
        <f aca="false">D2620+I2620</f>
        <v>32.1480209113008</v>
      </c>
    </row>
    <row r="2621" customFormat="false" ht="15" hidden="false" customHeight="false" outlineLevel="0" collapsed="false">
      <c r="A2621" s="0" t="n">
        <v>2609</v>
      </c>
      <c r="B2621" s="7" t="n">
        <v>0.554037</v>
      </c>
      <c r="C2621" s="7" t="n">
        <v>0.923839</v>
      </c>
      <c r="D2621" s="16" t="n">
        <f aca="false">LOGINV(B2621,$B$7,$C$7)</f>
        <v>14.6074630298419</v>
      </c>
      <c r="E2621" s="16" t="n">
        <f aca="false">LOGINV(C2621,$B$8,$C$8)</f>
        <v>275.113394703558</v>
      </c>
      <c r="F2621" s="16" t="n">
        <f aca="false">$B$5/100*E2621*2_Girdiler!$B$14*2_Girdiler!$B$15*2_Girdiler!$B$16</f>
        <v>6.92185301074151</v>
      </c>
      <c r="G2621" s="16" t="n">
        <f aca="false">MIN(MATCH(F2621,2_Girdiler!$B$20:$I$20,1),7)</f>
        <v>2</v>
      </c>
      <c r="H2621" s="16" t="n">
        <f aca="false">IF(F2621&gt;=40,2_Girdiler!$I$21+(F2621-40)*(2_Girdiler!$I$21-2_Girdiler!$H$21)/(2_Girdiler!$I$20-2_Girdiler!$H$20),INDEX(2_Girdiler!$B$21:$I$21,G2621)+(F2621-INDEX(2_Girdiler!$B$20:$I$20,G2621))*(INDEX(2_Girdiler!$B$21:$I$21,G2621+1)-INDEX(2_Girdiler!$B$21:$I$21,G2621))/(INDEX(2_Girdiler!$B$20:$I$20,G2621+1)-INDEX(2_Girdiler!$B$20:$I$20,G2621)))</f>
        <v>14.0749648171864</v>
      </c>
      <c r="I2621" s="16" t="n">
        <f aca="false">H2621/2_Girdiler!$B$17</f>
        <v>5.63900834021892</v>
      </c>
      <c r="J2621" s="16" t="n">
        <f aca="false">D2621+I2621</f>
        <v>20.2464713700609</v>
      </c>
    </row>
    <row r="2622" customFormat="false" ht="15" hidden="false" customHeight="false" outlineLevel="0" collapsed="false">
      <c r="A2622" s="0" t="n">
        <v>2610</v>
      </c>
      <c r="B2622" s="7" t="n">
        <v>0.239252</v>
      </c>
      <c r="C2622" s="7" t="n">
        <v>0.534751</v>
      </c>
      <c r="D2622" s="16" t="n">
        <f aca="false">LOGINV(B2622,$B$7,$C$7)</f>
        <v>9.12268925206835</v>
      </c>
      <c r="E2622" s="16" t="n">
        <f aca="false">LOGINV(C2622,$B$8,$C$8)</f>
        <v>115.52979832962</v>
      </c>
      <c r="F2622" s="16" t="n">
        <f aca="false">$B$5/100*E2622*2_Girdiler!$B$14*2_Girdiler!$B$15*2_Girdiler!$B$16</f>
        <v>2.90672972597324</v>
      </c>
      <c r="G2622" s="16" t="n">
        <f aca="false">MIN(MATCH(F2622,2_Girdiler!$B$20:$I$20,1),7)</f>
        <v>1</v>
      </c>
      <c r="H2622" s="16" t="n">
        <f aca="false">IF(F2622&gt;=40,2_Girdiler!$I$21+(F2622-40)*(2_Girdiler!$I$21-2_Girdiler!$H$21)/(2_Girdiler!$I$20-2_Girdiler!$H$20),INDEX(2_Girdiler!$B$21:$I$21,G2622)+(F2622-INDEX(2_Girdiler!$B$20:$I$20,G2622))*(INDEX(2_Girdiler!$B$21:$I$21,G2622+1)-INDEX(2_Girdiler!$B$21:$I$21,G2622))/(INDEX(2_Girdiler!$B$20:$I$20,G2622+1)-INDEX(2_Girdiler!$B$20:$I$20,G2622)))</f>
        <v>6.39480539714113</v>
      </c>
      <c r="I2622" s="16" t="n">
        <f aca="false">H2622/2_Girdiler!$B$17</f>
        <v>2.56202139308539</v>
      </c>
      <c r="J2622" s="16" t="n">
        <f aca="false">D2622+I2622</f>
        <v>11.6847106451537</v>
      </c>
    </row>
    <row r="2623" customFormat="false" ht="15" hidden="false" customHeight="false" outlineLevel="0" collapsed="false">
      <c r="A2623" s="0" t="n">
        <v>2611</v>
      </c>
      <c r="B2623" s="7" t="n">
        <v>0.54788</v>
      </c>
      <c r="C2623" s="7" t="n">
        <v>0.548579</v>
      </c>
      <c r="D2623" s="16" t="n">
        <f aca="false">LOGINV(B2623,$B$7,$C$7)</f>
        <v>14.4813134842905</v>
      </c>
      <c r="E2623" s="16" t="n">
        <f aca="false">LOGINV(C2623,$B$8,$C$8)</f>
        <v>118.158454249728</v>
      </c>
      <c r="F2623" s="16" t="n">
        <f aca="false">$B$5/100*E2623*2_Girdiler!$B$14*2_Girdiler!$B$15*2_Girdiler!$B$16</f>
        <v>2.97286670892317</v>
      </c>
      <c r="G2623" s="16" t="n">
        <f aca="false">MIN(MATCH(F2623,2_Girdiler!$B$20:$I$20,1),7)</f>
        <v>1</v>
      </c>
      <c r="H2623" s="16" t="n">
        <f aca="false">IF(F2623&gt;=40,2_Girdiler!$I$21+(F2623-40)*(2_Girdiler!$I$21-2_Girdiler!$H$21)/(2_Girdiler!$I$20-2_Girdiler!$H$20),INDEX(2_Girdiler!$B$21:$I$21,G2623)+(F2623-INDEX(2_Girdiler!$B$20:$I$20,G2623))*(INDEX(2_Girdiler!$B$21:$I$21,G2623+1)-INDEX(2_Girdiler!$B$21:$I$21,G2623))/(INDEX(2_Girdiler!$B$20:$I$20,G2623+1)-INDEX(2_Girdiler!$B$20:$I$20,G2623)))</f>
        <v>6.54030675963096</v>
      </c>
      <c r="I2623" s="16" t="n">
        <f aca="false">H2623/2_Girdiler!$B$17</f>
        <v>2.62031520818548</v>
      </c>
      <c r="J2623" s="16" t="n">
        <f aca="false">D2623+I2623</f>
        <v>17.101628692476</v>
      </c>
    </row>
    <row r="2624" customFormat="false" ht="15" hidden="false" customHeight="false" outlineLevel="0" collapsed="false">
      <c r="A2624" s="0" t="n">
        <v>2612</v>
      </c>
      <c r="B2624" s="7" t="n">
        <v>0.620947</v>
      </c>
      <c r="C2624" s="7" t="n">
        <v>0.426346</v>
      </c>
      <c r="D2624" s="16" t="n">
        <f aca="false">LOGINV(B2624,$B$7,$C$7)</f>
        <v>16.078160537504</v>
      </c>
      <c r="E2624" s="16" t="n">
        <f aca="false">LOGINV(C2624,$B$8,$C$8)</f>
        <v>96.8699727217611</v>
      </c>
      <c r="F2624" s="16" t="n">
        <f aca="false">$B$5/100*E2624*2_Girdiler!$B$14*2_Girdiler!$B$15*2_Girdiler!$B$16</f>
        <v>2.43724851367951</v>
      </c>
      <c r="G2624" s="16" t="n">
        <f aca="false">MIN(MATCH(F2624,2_Girdiler!$B$20:$I$20,1),7)</f>
        <v>1</v>
      </c>
      <c r="H2624" s="16" t="n">
        <f aca="false">IF(F2624&gt;=40,2_Girdiler!$I$21+(F2624-40)*(2_Girdiler!$I$21-2_Girdiler!$H$21)/(2_Girdiler!$I$20-2_Girdiler!$H$20),INDEX(2_Girdiler!$B$21:$I$21,G2624)+(F2624-INDEX(2_Girdiler!$B$20:$I$20,G2624))*(INDEX(2_Girdiler!$B$21:$I$21,G2624+1)-INDEX(2_Girdiler!$B$21:$I$21,G2624))/(INDEX(2_Girdiler!$B$20:$I$20,G2624+1)-INDEX(2_Girdiler!$B$20:$I$20,G2624)))</f>
        <v>5.36194673009492</v>
      </c>
      <c r="I2624" s="16" t="n">
        <f aca="false">H2624/2_Girdiler!$B$17</f>
        <v>2.14821583737777</v>
      </c>
      <c r="J2624" s="16" t="n">
        <f aca="false">D2624+I2624</f>
        <v>18.2263763748818</v>
      </c>
    </row>
    <row r="2625" customFormat="false" ht="15" hidden="false" customHeight="false" outlineLevel="0" collapsed="false">
      <c r="A2625" s="0" t="n">
        <v>2613</v>
      </c>
      <c r="B2625" s="7" t="n">
        <v>0.452807</v>
      </c>
      <c r="C2625" s="7" t="n">
        <v>0.681056</v>
      </c>
      <c r="D2625" s="16" t="n">
        <f aca="false">LOGINV(B2625,$B$7,$C$7)</f>
        <v>12.6759646222944</v>
      </c>
      <c r="E2625" s="16" t="n">
        <f aca="false">LOGINV(C2625,$B$8,$C$8)</f>
        <v>147.973926835195</v>
      </c>
      <c r="F2625" s="16" t="n">
        <f aca="false">$B$5/100*E2625*2_Girdiler!$B$14*2_Girdiler!$B$15*2_Girdiler!$B$16</f>
        <v>3.72302399917351</v>
      </c>
      <c r="G2625" s="16" t="n">
        <f aca="false">MIN(MATCH(F2625,2_Girdiler!$B$20:$I$20,1),7)</f>
        <v>1</v>
      </c>
      <c r="H2625" s="16" t="n">
        <f aca="false">IF(F2625&gt;=40,2_Girdiler!$I$21+(F2625-40)*(2_Girdiler!$I$21-2_Girdiler!$H$21)/(2_Girdiler!$I$20-2_Girdiler!$H$20),INDEX(2_Girdiler!$B$21:$I$21,G2625)+(F2625-INDEX(2_Girdiler!$B$20:$I$20,G2625))*(INDEX(2_Girdiler!$B$21:$I$21,G2625+1)-INDEX(2_Girdiler!$B$21:$I$21,G2625))/(INDEX(2_Girdiler!$B$20:$I$20,G2625+1)-INDEX(2_Girdiler!$B$20:$I$20,G2625)))</f>
        <v>8.19065279818173</v>
      </c>
      <c r="I2625" s="16" t="n">
        <f aca="false">H2625/2_Girdiler!$B$17</f>
        <v>3.28151153773307</v>
      </c>
      <c r="J2625" s="16" t="n">
        <f aca="false">D2625+I2625</f>
        <v>15.9574761600275</v>
      </c>
    </row>
    <row r="2626" customFormat="false" ht="15" hidden="false" customHeight="false" outlineLevel="0" collapsed="false">
      <c r="A2626" s="0" t="n">
        <v>2614</v>
      </c>
      <c r="B2626" s="7" t="n">
        <v>0.942442</v>
      </c>
      <c r="C2626" s="7" t="n">
        <v>0.918667</v>
      </c>
      <c r="D2626" s="16" t="n">
        <f aca="false">LOGINV(B2626,$B$7,$C$7)</f>
        <v>32.5912651829649</v>
      </c>
      <c r="E2626" s="16" t="n">
        <f aca="false">LOGINV(C2626,$B$8,$C$8)</f>
        <v>268.929973830952</v>
      </c>
      <c r="F2626" s="16" t="n">
        <f aca="false">$B$5/100*E2626*2_Girdiler!$B$14*2_Girdiler!$B$15*2_Girdiler!$B$16</f>
        <v>6.76627814158675</v>
      </c>
      <c r="G2626" s="16" t="n">
        <f aca="false">MIN(MATCH(F2626,2_Girdiler!$B$20:$I$20,1),7)</f>
        <v>2</v>
      </c>
      <c r="H2626" s="16" t="n">
        <f aca="false">IF(F2626&gt;=40,2_Girdiler!$I$21+(F2626-40)*(2_Girdiler!$I$21-2_Girdiler!$H$21)/(2_Girdiler!$I$20-2_Girdiler!$H$20),INDEX(2_Girdiler!$B$21:$I$21,G2626)+(F2626-INDEX(2_Girdiler!$B$20:$I$20,G2626))*(INDEX(2_Girdiler!$B$21:$I$21,G2626+1)-INDEX(2_Girdiler!$B$21:$I$21,G2626))/(INDEX(2_Girdiler!$B$20:$I$20,G2626+1)-INDEX(2_Girdiler!$B$20:$I$20,G2626)))</f>
        <v>13.8260450265388</v>
      </c>
      <c r="I2626" s="16" t="n">
        <f aca="false">H2626/2_Girdiler!$B$17</f>
        <v>5.53928085999151</v>
      </c>
      <c r="J2626" s="16" t="n">
        <f aca="false">D2626+I2626</f>
        <v>38.1305460429564</v>
      </c>
    </row>
    <row r="2627" customFormat="false" ht="15" hidden="false" customHeight="false" outlineLevel="0" collapsed="false">
      <c r="A2627" s="0" t="n">
        <v>2615</v>
      </c>
      <c r="B2627" s="7" t="n">
        <v>0.351164</v>
      </c>
      <c r="C2627" s="7" t="n">
        <v>0.302838</v>
      </c>
      <c r="D2627" s="16" t="n">
        <f aca="false">LOGINV(B2627,$B$7,$C$7)</f>
        <v>10.943798803375</v>
      </c>
      <c r="E2627" s="16" t="n">
        <f aca="false">LOGINV(C2627,$B$8,$C$8)</f>
        <v>78.2560540474896</v>
      </c>
      <c r="F2627" s="16" t="n">
        <f aca="false">$B$5/100*E2627*2_Girdiler!$B$14*2_Girdiler!$B$15*2_Girdiler!$B$16</f>
        <v>1.96892231983484</v>
      </c>
      <c r="G2627" s="16" t="n">
        <f aca="false">MIN(MATCH(F2627,2_Girdiler!$B$20:$I$20,1),7)</f>
        <v>1</v>
      </c>
      <c r="H2627" s="16" t="n">
        <f aca="false">IF(F2627&gt;=40,2_Girdiler!$I$21+(F2627-40)*(2_Girdiler!$I$21-2_Girdiler!$H$21)/(2_Girdiler!$I$20-2_Girdiler!$H$20),INDEX(2_Girdiler!$B$21:$I$21,G2627)+(F2627-INDEX(2_Girdiler!$B$20:$I$20,G2627))*(INDEX(2_Girdiler!$B$21:$I$21,G2627+1)-INDEX(2_Girdiler!$B$21:$I$21,G2627))/(INDEX(2_Girdiler!$B$20:$I$20,G2627+1)-INDEX(2_Girdiler!$B$20:$I$20,G2627)))</f>
        <v>4.33162910363664</v>
      </c>
      <c r="I2627" s="16" t="n">
        <f aca="false">H2627/2_Girdiler!$B$17</f>
        <v>1.7354283267775</v>
      </c>
      <c r="J2627" s="16" t="n">
        <f aca="false">D2627+I2627</f>
        <v>12.6792271301525</v>
      </c>
    </row>
    <row r="2628" customFormat="false" ht="15" hidden="false" customHeight="false" outlineLevel="0" collapsed="false">
      <c r="A2628" s="0" t="n">
        <v>2616</v>
      </c>
      <c r="B2628" s="7" t="n">
        <v>0.509945</v>
      </c>
      <c r="C2628" s="7" t="n">
        <v>0.810041</v>
      </c>
      <c r="D2628" s="16" t="n">
        <f aca="false">LOGINV(B2628,$B$7,$C$7)</f>
        <v>13.7315559712448</v>
      </c>
      <c r="E2628" s="16" t="n">
        <f aca="false">LOGINV(C2628,$B$8,$C$8)</f>
        <v>192.483158624378</v>
      </c>
      <c r="F2628" s="16" t="n">
        <f aca="false">$B$5/100*E2628*2_Girdiler!$B$14*2_Girdiler!$B$15*2_Girdiler!$B$16</f>
        <v>4.84287627098936</v>
      </c>
      <c r="G2628" s="16" t="n">
        <f aca="false">MIN(MATCH(F2628,2_Girdiler!$B$20:$I$20,1),7)</f>
        <v>1</v>
      </c>
      <c r="H2628" s="16" t="n">
        <f aca="false">IF(F2628&gt;=40,2_Girdiler!$I$21+(F2628-40)*(2_Girdiler!$I$21-2_Girdiler!$H$21)/(2_Girdiler!$I$20-2_Girdiler!$H$20),INDEX(2_Girdiler!$B$21:$I$21,G2628)+(F2628-INDEX(2_Girdiler!$B$20:$I$20,G2628))*(INDEX(2_Girdiler!$B$21:$I$21,G2628+1)-INDEX(2_Girdiler!$B$21:$I$21,G2628))/(INDEX(2_Girdiler!$B$20:$I$20,G2628+1)-INDEX(2_Girdiler!$B$20:$I$20,G2628)))</f>
        <v>10.6543277961766</v>
      </c>
      <c r="I2628" s="16" t="n">
        <f aca="false">H2628/2_Girdiler!$B$17</f>
        <v>4.26856081577587</v>
      </c>
      <c r="J2628" s="16" t="n">
        <f aca="false">D2628+I2628</f>
        <v>18.0001167870207</v>
      </c>
    </row>
    <row r="2629" customFormat="false" ht="15" hidden="false" customHeight="false" outlineLevel="0" collapsed="false">
      <c r="A2629" s="0" t="n">
        <v>2617</v>
      </c>
      <c r="B2629" s="7" t="n">
        <v>0.748676</v>
      </c>
      <c r="C2629" s="7" t="n">
        <v>0.134309</v>
      </c>
      <c r="D2629" s="16" t="n">
        <f aca="false">LOGINV(B2629,$B$7,$C$7)</f>
        <v>19.6768232486389</v>
      </c>
      <c r="E2629" s="16" t="n">
        <f aca="false">LOGINV(C2629,$B$8,$C$8)</f>
        <v>53.4712561537196</v>
      </c>
      <c r="F2629" s="16" t="n">
        <f aca="false">$B$5/100*E2629*2_Girdiler!$B$14*2_Girdiler!$B$15*2_Girdiler!$B$16</f>
        <v>1.34533680482759</v>
      </c>
      <c r="G2629" s="16" t="n">
        <f aca="false">MIN(MATCH(F2629,2_Girdiler!$B$20:$I$20,1),7)</f>
        <v>1</v>
      </c>
      <c r="H2629" s="16" t="n">
        <f aca="false">IF(F2629&gt;=40,2_Girdiler!$I$21+(F2629-40)*(2_Girdiler!$I$21-2_Girdiler!$H$21)/(2_Girdiler!$I$20-2_Girdiler!$H$20),INDEX(2_Girdiler!$B$21:$I$21,G2629)+(F2629-INDEX(2_Girdiler!$B$20:$I$20,G2629))*(INDEX(2_Girdiler!$B$21:$I$21,G2629+1)-INDEX(2_Girdiler!$B$21:$I$21,G2629))/(INDEX(2_Girdiler!$B$20:$I$20,G2629+1)-INDEX(2_Girdiler!$B$20:$I$20,G2629)))</f>
        <v>2.95974097062069</v>
      </c>
      <c r="I2629" s="16" t="n">
        <f aca="false">H2629/2_Girdiler!$B$17</f>
        <v>1.18579365810124</v>
      </c>
      <c r="J2629" s="16" t="n">
        <f aca="false">D2629+I2629</f>
        <v>20.8626169067401</v>
      </c>
    </row>
    <row r="2630" customFormat="false" ht="15" hidden="false" customHeight="false" outlineLevel="0" collapsed="false">
      <c r="A2630" s="0" t="n">
        <v>2618</v>
      </c>
      <c r="B2630" s="7" t="n">
        <v>0.94606</v>
      </c>
      <c r="C2630" s="7" t="n">
        <v>0.430118</v>
      </c>
      <c r="D2630" s="16" t="n">
        <f aca="false">LOGINV(B2630,$B$7,$C$7)</f>
        <v>33.1812562734622</v>
      </c>
      <c r="E2630" s="16" t="n">
        <f aca="false">LOGINV(C2630,$B$8,$C$8)</f>
        <v>97.4728112112215</v>
      </c>
      <c r="F2630" s="16" t="n">
        <f aca="false">$B$5/100*E2630*2_Girdiler!$B$14*2_Girdiler!$B$15*2_Girdiler!$B$16</f>
        <v>2.45241593007433</v>
      </c>
      <c r="G2630" s="16" t="n">
        <f aca="false">MIN(MATCH(F2630,2_Girdiler!$B$20:$I$20,1),7)</f>
        <v>1</v>
      </c>
      <c r="H2630" s="16" t="n">
        <f aca="false">IF(F2630&gt;=40,2_Girdiler!$I$21+(F2630-40)*(2_Girdiler!$I$21-2_Girdiler!$H$21)/(2_Girdiler!$I$20-2_Girdiler!$H$20),INDEX(2_Girdiler!$B$21:$I$21,G2630)+(F2630-INDEX(2_Girdiler!$B$20:$I$20,G2630))*(INDEX(2_Girdiler!$B$21:$I$21,G2630+1)-INDEX(2_Girdiler!$B$21:$I$21,G2630))/(INDEX(2_Girdiler!$B$20:$I$20,G2630+1)-INDEX(2_Girdiler!$B$20:$I$20,G2630)))</f>
        <v>5.39531504616353</v>
      </c>
      <c r="I2630" s="16" t="n">
        <f aca="false">H2630/2_Girdiler!$B$17</f>
        <v>2.16158455375141</v>
      </c>
      <c r="J2630" s="16" t="n">
        <f aca="false">D2630+I2630</f>
        <v>35.3428408272136</v>
      </c>
    </row>
    <row r="2631" customFormat="false" ht="15" hidden="false" customHeight="false" outlineLevel="0" collapsed="false">
      <c r="A2631" s="0" t="n">
        <v>2619</v>
      </c>
      <c r="B2631" s="7" t="n">
        <v>0.269866</v>
      </c>
      <c r="C2631" s="7" t="n">
        <v>0.605943</v>
      </c>
      <c r="D2631" s="16" t="n">
        <f aca="false">LOGINV(B2631,$B$7,$C$7)</f>
        <v>9.62142241990355</v>
      </c>
      <c r="E2631" s="16" t="n">
        <f aca="false">LOGINV(C2631,$B$8,$C$8)</f>
        <v>129.89338209254</v>
      </c>
      <c r="F2631" s="16" t="n">
        <f aca="false">$B$5/100*E2631*2_Girdiler!$B$14*2_Girdiler!$B$15*2_Girdiler!$B$16</f>
        <v>3.26811749344831</v>
      </c>
      <c r="G2631" s="16" t="n">
        <f aca="false">MIN(MATCH(F2631,2_Girdiler!$B$20:$I$20,1),7)</f>
        <v>1</v>
      </c>
      <c r="H2631" s="16" t="n">
        <f aca="false">IF(F2631&gt;=40,2_Girdiler!$I$21+(F2631-40)*(2_Girdiler!$I$21-2_Girdiler!$H$21)/(2_Girdiler!$I$20-2_Girdiler!$H$20),INDEX(2_Girdiler!$B$21:$I$21,G2631)+(F2631-INDEX(2_Girdiler!$B$20:$I$20,G2631))*(INDEX(2_Girdiler!$B$21:$I$21,G2631+1)-INDEX(2_Girdiler!$B$21:$I$21,G2631))/(INDEX(2_Girdiler!$B$20:$I$20,G2631+1)-INDEX(2_Girdiler!$B$20:$I$20,G2631)))</f>
        <v>7.18985848558628</v>
      </c>
      <c r="I2631" s="16" t="n">
        <f aca="false">H2631/2_Girdiler!$B$17</f>
        <v>2.88055227787912</v>
      </c>
      <c r="J2631" s="16" t="n">
        <f aca="false">D2631+I2631</f>
        <v>12.5019746977827</v>
      </c>
    </row>
    <row r="2632" customFormat="false" ht="15" hidden="false" customHeight="false" outlineLevel="0" collapsed="false">
      <c r="A2632" s="0" t="n">
        <v>2620</v>
      </c>
      <c r="B2632" s="7" t="n">
        <v>0.380871</v>
      </c>
      <c r="C2632" s="7" t="n">
        <v>0.745031</v>
      </c>
      <c r="D2632" s="16" t="n">
        <f aca="false">LOGINV(B2632,$B$7,$C$7)</f>
        <v>11.4363816759044</v>
      </c>
      <c r="E2632" s="16" t="n">
        <f aca="false">LOGINV(C2632,$B$8,$C$8)</f>
        <v>167.096438726149</v>
      </c>
      <c r="F2632" s="16" t="n">
        <f aca="false">$B$5/100*E2632*2_Girdiler!$B$14*2_Girdiler!$B$15*2_Girdiler!$B$16</f>
        <v>4.2041463983499</v>
      </c>
      <c r="G2632" s="16" t="n">
        <f aca="false">MIN(MATCH(F2632,2_Girdiler!$B$20:$I$20,1),7)</f>
        <v>1</v>
      </c>
      <c r="H2632" s="16" t="n">
        <f aca="false">IF(F2632&gt;=40,2_Girdiler!$I$21+(F2632-40)*(2_Girdiler!$I$21-2_Girdiler!$H$21)/(2_Girdiler!$I$20-2_Girdiler!$H$20),INDEX(2_Girdiler!$B$21:$I$21,G2632)+(F2632-INDEX(2_Girdiler!$B$20:$I$20,G2632))*(INDEX(2_Girdiler!$B$21:$I$21,G2632+1)-INDEX(2_Girdiler!$B$21:$I$21,G2632))/(INDEX(2_Girdiler!$B$20:$I$20,G2632+1)-INDEX(2_Girdiler!$B$20:$I$20,G2632)))</f>
        <v>9.24912207636977</v>
      </c>
      <c r="I2632" s="16" t="n">
        <f aca="false">H2632/2_Girdiler!$B$17</f>
        <v>3.70557775495584</v>
      </c>
      <c r="J2632" s="16" t="n">
        <f aca="false">D2632+I2632</f>
        <v>15.1419594308603</v>
      </c>
    </row>
    <row r="2633" customFormat="false" ht="15" hidden="false" customHeight="false" outlineLevel="0" collapsed="false">
      <c r="A2633" s="0" t="n">
        <v>2621</v>
      </c>
      <c r="B2633" s="7" t="n">
        <v>0.762452</v>
      </c>
      <c r="C2633" s="7" t="n">
        <v>0.861996</v>
      </c>
      <c r="D2633" s="16" t="n">
        <f aca="false">LOGINV(B2633,$B$7,$C$7)</f>
        <v>20.164060908664</v>
      </c>
      <c r="E2633" s="16" t="n">
        <f aca="false">LOGINV(C2633,$B$8,$C$8)</f>
        <v>220.609054192185</v>
      </c>
      <c r="F2633" s="16" t="n">
        <f aca="false">$B$5/100*E2633*2_Girdiler!$B$14*2_Girdiler!$B$15*2_Girdiler!$B$16</f>
        <v>5.55052380347537</v>
      </c>
      <c r="G2633" s="16" t="n">
        <f aca="false">MIN(MATCH(F2633,2_Girdiler!$B$20:$I$20,1),7)</f>
        <v>2</v>
      </c>
      <c r="H2633" s="16" t="n">
        <f aca="false">IF(F2633&gt;=40,2_Girdiler!$I$21+(F2633-40)*(2_Girdiler!$I$21-2_Girdiler!$H$21)/(2_Girdiler!$I$20-2_Girdiler!$H$20),INDEX(2_Girdiler!$B$21:$I$21,G2633)+(F2633-INDEX(2_Girdiler!$B$20:$I$20,G2633))*(INDEX(2_Girdiler!$B$21:$I$21,G2633+1)-INDEX(2_Girdiler!$B$21:$I$21,G2633))/(INDEX(2_Girdiler!$B$20:$I$20,G2633+1)-INDEX(2_Girdiler!$B$20:$I$20,G2633)))</f>
        <v>11.8808380855606</v>
      </c>
      <c r="I2633" s="16" t="n">
        <f aca="false">H2633/2_Girdiler!$B$17</f>
        <v>4.75995115607395</v>
      </c>
      <c r="J2633" s="16" t="n">
        <f aca="false">D2633+I2633</f>
        <v>24.924012064738</v>
      </c>
    </row>
    <row r="2634" customFormat="false" ht="15" hidden="false" customHeight="false" outlineLevel="0" collapsed="false">
      <c r="A2634" s="0" t="n">
        <v>2622</v>
      </c>
      <c r="B2634" s="7" t="n">
        <v>0.800135</v>
      </c>
      <c r="C2634" s="7" t="n">
        <v>0.996443</v>
      </c>
      <c r="D2634" s="16" t="n">
        <f aca="false">LOGINV(B2634,$B$7,$C$7)</f>
        <v>21.6539635834964</v>
      </c>
      <c r="E2634" s="16" t="n">
        <f aca="false">LOGINV(C2634,$B$8,$C$8)</f>
        <v>620.52541106533</v>
      </c>
      <c r="F2634" s="16" t="n">
        <f aca="false">$B$5/100*E2634*2_Girdiler!$B$14*2_Girdiler!$B$15*2_Girdiler!$B$16</f>
        <v>15.6124193424037</v>
      </c>
      <c r="G2634" s="16" t="n">
        <f aca="false">MIN(MATCH(F2634,2_Girdiler!$B$20:$I$20,1),7)</f>
        <v>4</v>
      </c>
      <c r="H2634" s="16" t="n">
        <f aca="false">IF(F2634&gt;=40,2_Girdiler!$I$21+(F2634-40)*(2_Girdiler!$I$21-2_Girdiler!$H$21)/(2_Girdiler!$I$20-2_Girdiler!$H$20),INDEX(2_Girdiler!$B$21:$I$21,G2634)+(F2634-INDEX(2_Girdiler!$B$20:$I$20,G2634))*(INDEX(2_Girdiler!$B$21:$I$21,G2634+1)-INDEX(2_Girdiler!$B$21:$I$21,G2634))/(INDEX(2_Girdiler!$B$20:$I$20,G2634+1)-INDEX(2_Girdiler!$B$20:$I$20,G2634)))</f>
        <v>23.8062096712019</v>
      </c>
      <c r="I2634" s="16" t="n">
        <f aca="false">H2634/2_Girdiler!$B$17</f>
        <v>9.53774425929562</v>
      </c>
      <c r="J2634" s="16" t="n">
        <f aca="false">D2634+I2634</f>
        <v>31.191707842792</v>
      </c>
    </row>
    <row r="2635" customFormat="false" ht="15" hidden="false" customHeight="false" outlineLevel="0" collapsed="false">
      <c r="A2635" s="0" t="n">
        <v>2623</v>
      </c>
      <c r="B2635" s="7" t="n">
        <v>0.23289</v>
      </c>
      <c r="C2635" s="7" t="n">
        <v>0.55508</v>
      </c>
      <c r="D2635" s="16" t="n">
        <f aca="false">LOGINV(B2635,$B$7,$C$7)</f>
        <v>9.01827782977274</v>
      </c>
      <c r="E2635" s="16" t="n">
        <f aca="false">LOGINV(C2635,$B$8,$C$8)</f>
        <v>119.418620206911</v>
      </c>
      <c r="F2635" s="16" t="n">
        <f aca="false">$B$5/100*E2635*2_Girdiler!$B$14*2_Girdiler!$B$15*2_Girdiler!$B$16</f>
        <v>3.00457248440587</v>
      </c>
      <c r="G2635" s="16" t="n">
        <f aca="false">MIN(MATCH(F2635,2_Girdiler!$B$20:$I$20,1),7)</f>
        <v>1</v>
      </c>
      <c r="H2635" s="16" t="n">
        <f aca="false">IF(F2635&gt;=40,2_Girdiler!$I$21+(F2635-40)*(2_Girdiler!$I$21-2_Girdiler!$H$21)/(2_Girdiler!$I$20-2_Girdiler!$H$20),INDEX(2_Girdiler!$B$21:$I$21,G2635)+(F2635-INDEX(2_Girdiler!$B$20:$I$20,G2635))*(INDEX(2_Girdiler!$B$21:$I$21,G2635+1)-INDEX(2_Girdiler!$B$21:$I$21,G2635))/(INDEX(2_Girdiler!$B$20:$I$20,G2635+1)-INDEX(2_Girdiler!$B$20:$I$20,G2635)))</f>
        <v>6.61005946569293</v>
      </c>
      <c r="I2635" s="16" t="n">
        <f aca="false">H2635/2_Girdiler!$B$17</f>
        <v>2.64826100388338</v>
      </c>
      <c r="J2635" s="16" t="n">
        <f aca="false">D2635+I2635</f>
        <v>11.6665388336561</v>
      </c>
    </row>
    <row r="2636" customFormat="false" ht="15" hidden="false" customHeight="false" outlineLevel="0" collapsed="false">
      <c r="A2636" s="0" t="n">
        <v>2624</v>
      </c>
      <c r="B2636" s="7" t="n">
        <v>0.428677</v>
      </c>
      <c r="C2636" s="7" t="n">
        <v>0.812843</v>
      </c>
      <c r="D2636" s="16" t="n">
        <f aca="false">LOGINV(B2636,$B$7,$C$7)</f>
        <v>12.251042245498</v>
      </c>
      <c r="E2636" s="16" t="n">
        <f aca="false">LOGINV(C2636,$B$8,$C$8)</f>
        <v>193.776459802507</v>
      </c>
      <c r="F2636" s="16" t="n">
        <f aca="false">$B$5/100*E2636*2_Girdiler!$B$14*2_Girdiler!$B$15*2_Girdiler!$B$16</f>
        <v>4.87541572863107</v>
      </c>
      <c r="G2636" s="16" t="n">
        <f aca="false">MIN(MATCH(F2636,2_Girdiler!$B$20:$I$20,1),7)</f>
        <v>1</v>
      </c>
      <c r="H2636" s="16" t="n">
        <f aca="false">IF(F2636&gt;=40,2_Girdiler!$I$21+(F2636-40)*(2_Girdiler!$I$21-2_Girdiler!$H$21)/(2_Girdiler!$I$20-2_Girdiler!$H$20),INDEX(2_Girdiler!$B$21:$I$21,G2636)+(F2636-INDEX(2_Girdiler!$B$20:$I$20,G2636))*(INDEX(2_Girdiler!$B$21:$I$21,G2636+1)-INDEX(2_Girdiler!$B$21:$I$21,G2636))/(INDEX(2_Girdiler!$B$20:$I$20,G2636+1)-INDEX(2_Girdiler!$B$20:$I$20,G2636)))</f>
        <v>10.7259146029884</v>
      </c>
      <c r="I2636" s="16" t="n">
        <f aca="false">H2636/2_Girdiler!$B$17</f>
        <v>4.29724142747931</v>
      </c>
      <c r="J2636" s="16" t="n">
        <f aca="false">D2636+I2636</f>
        <v>16.5482836729773</v>
      </c>
    </row>
    <row r="2637" customFormat="false" ht="15" hidden="false" customHeight="false" outlineLevel="0" collapsed="false">
      <c r="A2637" s="0" t="n">
        <v>2625</v>
      </c>
      <c r="B2637" s="7" t="n">
        <v>0.694839</v>
      </c>
      <c r="C2637" s="7" t="n">
        <v>0.485316</v>
      </c>
      <c r="D2637" s="16" t="n">
        <f aca="false">LOGINV(B2637,$B$7,$C$7)</f>
        <v>17.9907686754995</v>
      </c>
      <c r="E2637" s="16" t="n">
        <f aca="false">LOGINV(C2637,$B$8,$C$8)</f>
        <v>106.640630375672</v>
      </c>
      <c r="F2637" s="16" t="n">
        <f aca="false">$B$5/100*E2637*2_Girdiler!$B$14*2_Girdiler!$B$15*2_Girdiler!$B$16</f>
        <v>2.68307826025192</v>
      </c>
      <c r="G2637" s="16" t="n">
        <f aca="false">MIN(MATCH(F2637,2_Girdiler!$B$20:$I$20,1),7)</f>
        <v>1</v>
      </c>
      <c r="H2637" s="16" t="n">
        <f aca="false">IF(F2637&gt;=40,2_Girdiler!$I$21+(F2637-40)*(2_Girdiler!$I$21-2_Girdiler!$H$21)/(2_Girdiler!$I$20-2_Girdiler!$H$20),INDEX(2_Girdiler!$B$21:$I$21,G2637)+(F2637-INDEX(2_Girdiler!$B$20:$I$20,G2637))*(INDEX(2_Girdiler!$B$21:$I$21,G2637+1)-INDEX(2_Girdiler!$B$21:$I$21,G2637))/(INDEX(2_Girdiler!$B$20:$I$20,G2637+1)-INDEX(2_Girdiler!$B$20:$I$20,G2637)))</f>
        <v>5.90277217255422</v>
      </c>
      <c r="I2637" s="16" t="n">
        <f aca="false">H2637/2_Girdiler!$B$17</f>
        <v>2.36489269733743</v>
      </c>
      <c r="J2637" s="16" t="n">
        <f aca="false">D2637+I2637</f>
        <v>20.3556613728369</v>
      </c>
    </row>
    <row r="2638" customFormat="false" ht="15" hidden="false" customHeight="false" outlineLevel="0" collapsed="false">
      <c r="A2638" s="0" t="n">
        <v>2626</v>
      </c>
      <c r="B2638" s="7" t="n">
        <v>0.714317</v>
      </c>
      <c r="C2638" s="7" t="n">
        <v>0.472341</v>
      </c>
      <c r="D2638" s="16" t="n">
        <f aca="false">LOGINV(B2638,$B$7,$C$7)</f>
        <v>18.5656143534284</v>
      </c>
      <c r="E2638" s="16" t="n">
        <f aca="false">LOGINV(C2638,$B$8,$C$8)</f>
        <v>104.421972842283</v>
      </c>
      <c r="F2638" s="16" t="n">
        <f aca="false">$B$5/100*E2638*2_Girdiler!$B$14*2_Girdiler!$B$15*2_Girdiler!$B$16</f>
        <v>2.62725683671183</v>
      </c>
      <c r="G2638" s="16" t="n">
        <f aca="false">MIN(MATCH(F2638,2_Girdiler!$B$20:$I$20,1),7)</f>
        <v>1</v>
      </c>
      <c r="H2638" s="16" t="n">
        <f aca="false">IF(F2638&gt;=40,2_Girdiler!$I$21+(F2638-40)*(2_Girdiler!$I$21-2_Girdiler!$H$21)/(2_Girdiler!$I$20-2_Girdiler!$H$20),INDEX(2_Girdiler!$B$21:$I$21,G2638)+(F2638-INDEX(2_Girdiler!$B$20:$I$20,G2638))*(INDEX(2_Girdiler!$B$21:$I$21,G2638+1)-INDEX(2_Girdiler!$B$21:$I$21,G2638))/(INDEX(2_Girdiler!$B$20:$I$20,G2638+1)-INDEX(2_Girdiler!$B$20:$I$20,G2638)))</f>
        <v>5.77996504076602</v>
      </c>
      <c r="I2638" s="16" t="n">
        <f aca="false">H2638/2_Girdiler!$B$17</f>
        <v>2.31569112210177</v>
      </c>
      <c r="J2638" s="16" t="n">
        <f aca="false">D2638+I2638</f>
        <v>20.8813054755301</v>
      </c>
    </row>
    <row r="2639" customFormat="false" ht="15" hidden="false" customHeight="false" outlineLevel="0" collapsed="false">
      <c r="A2639" s="0" t="n">
        <v>2627</v>
      </c>
      <c r="B2639" s="7" t="n">
        <v>0.933432</v>
      </c>
      <c r="C2639" s="7" t="n">
        <v>0.453966</v>
      </c>
      <c r="D2639" s="16" t="n">
        <f aca="false">LOGINV(B2639,$B$7,$C$7)</f>
        <v>31.2784971876473</v>
      </c>
      <c r="E2639" s="16" t="n">
        <f aca="false">LOGINV(C2639,$B$8,$C$8)</f>
        <v>101.349880541366</v>
      </c>
      <c r="F2639" s="16" t="n">
        <f aca="false">$B$5/100*E2639*2_Girdiler!$B$14*2_Girdiler!$B$15*2_Girdiler!$B$16</f>
        <v>2.54996299442077</v>
      </c>
      <c r="G2639" s="16" t="n">
        <f aca="false">MIN(MATCH(F2639,2_Girdiler!$B$20:$I$20,1),7)</f>
        <v>1</v>
      </c>
      <c r="H2639" s="16" t="n">
        <f aca="false">IF(F2639&gt;=40,2_Girdiler!$I$21+(F2639-40)*(2_Girdiler!$I$21-2_Girdiler!$H$21)/(2_Girdiler!$I$20-2_Girdiler!$H$20),INDEX(2_Girdiler!$B$21:$I$21,G2639)+(F2639-INDEX(2_Girdiler!$B$20:$I$20,G2639))*(INDEX(2_Girdiler!$B$21:$I$21,G2639+1)-INDEX(2_Girdiler!$B$21:$I$21,G2639))/(INDEX(2_Girdiler!$B$20:$I$20,G2639+1)-INDEX(2_Girdiler!$B$20:$I$20,G2639)))</f>
        <v>5.60991858772569</v>
      </c>
      <c r="I2639" s="16" t="n">
        <f aca="false">H2639/2_Girdiler!$B$17</f>
        <v>2.24756353674907</v>
      </c>
      <c r="J2639" s="16" t="n">
        <f aca="false">D2639+I2639</f>
        <v>33.5260607243964</v>
      </c>
    </row>
    <row r="2640" customFormat="false" ht="15" hidden="false" customHeight="false" outlineLevel="0" collapsed="false">
      <c r="A2640" s="0" t="n">
        <v>2628</v>
      </c>
      <c r="B2640" s="7" t="n">
        <v>0.343917</v>
      </c>
      <c r="C2640" s="7" t="n">
        <v>0.493194</v>
      </c>
      <c r="D2640" s="16" t="n">
        <f aca="false">LOGINV(B2640,$B$7,$C$7)</f>
        <v>10.8247890211836</v>
      </c>
      <c r="E2640" s="16" t="n">
        <f aca="false">LOGINV(C2640,$B$8,$C$8)</f>
        <v>108.009182724017</v>
      </c>
      <c r="F2640" s="16" t="n">
        <f aca="false">$B$5/100*E2640*2_Girdiler!$B$14*2_Girdiler!$B$15*2_Girdiler!$B$16</f>
        <v>2.71751103733627</v>
      </c>
      <c r="G2640" s="16" t="n">
        <f aca="false">MIN(MATCH(F2640,2_Girdiler!$B$20:$I$20,1),7)</f>
        <v>1</v>
      </c>
      <c r="H2640" s="16" t="n">
        <f aca="false">IF(F2640&gt;=40,2_Girdiler!$I$21+(F2640-40)*(2_Girdiler!$I$21-2_Girdiler!$H$21)/(2_Girdiler!$I$20-2_Girdiler!$H$20),INDEX(2_Girdiler!$B$21:$I$21,G2640)+(F2640-INDEX(2_Girdiler!$B$20:$I$20,G2640))*(INDEX(2_Girdiler!$B$21:$I$21,G2640+1)-INDEX(2_Girdiler!$B$21:$I$21,G2640))/(INDEX(2_Girdiler!$B$20:$I$20,G2640+1)-INDEX(2_Girdiler!$B$20:$I$20,G2640)))</f>
        <v>5.9785242821398</v>
      </c>
      <c r="I2640" s="16" t="n">
        <f aca="false">H2640/2_Girdiler!$B$17</f>
        <v>2.39524210021627</v>
      </c>
      <c r="J2640" s="16" t="n">
        <f aca="false">D2640+I2640</f>
        <v>13.2200311213999</v>
      </c>
    </row>
    <row r="2641" customFormat="false" ht="15" hidden="false" customHeight="false" outlineLevel="0" collapsed="false">
      <c r="A2641" s="0" t="n">
        <v>2629</v>
      </c>
      <c r="B2641" s="7" t="n">
        <v>0.434076</v>
      </c>
      <c r="C2641" s="7" t="n">
        <v>0.481404</v>
      </c>
      <c r="D2641" s="16" t="n">
        <f aca="false">LOGINV(B2641,$B$7,$C$7)</f>
        <v>12.3452095093599</v>
      </c>
      <c r="E2641" s="16" t="n">
        <f aca="false">LOGINV(C2641,$B$8,$C$8)</f>
        <v>105.967169283818</v>
      </c>
      <c r="F2641" s="16" t="n">
        <f aca="false">$B$5/100*E2641*2_Girdiler!$B$14*2_Girdiler!$B$15*2_Girdiler!$B$16</f>
        <v>2.66613397918086</v>
      </c>
      <c r="G2641" s="16" t="n">
        <f aca="false">MIN(MATCH(F2641,2_Girdiler!$B$20:$I$20,1),7)</f>
        <v>1</v>
      </c>
      <c r="H2641" s="16" t="n">
        <f aca="false">IF(F2641&gt;=40,2_Girdiler!$I$21+(F2641-40)*(2_Girdiler!$I$21-2_Girdiler!$H$21)/(2_Girdiler!$I$20-2_Girdiler!$H$20),INDEX(2_Girdiler!$B$21:$I$21,G2641)+(F2641-INDEX(2_Girdiler!$B$20:$I$20,G2641))*(INDEX(2_Girdiler!$B$21:$I$21,G2641+1)-INDEX(2_Girdiler!$B$21:$I$21,G2641))/(INDEX(2_Girdiler!$B$20:$I$20,G2641+1)-INDEX(2_Girdiler!$B$20:$I$20,G2641)))</f>
        <v>5.8654947541979</v>
      </c>
      <c r="I2641" s="16" t="n">
        <f aca="false">H2641/2_Girdiler!$B$17</f>
        <v>2.3499578342139</v>
      </c>
      <c r="J2641" s="16" t="n">
        <f aca="false">D2641+I2641</f>
        <v>14.6951673435738</v>
      </c>
    </row>
    <row r="2642" customFormat="false" ht="15" hidden="false" customHeight="false" outlineLevel="0" collapsed="false">
      <c r="A2642" s="0" t="n">
        <v>2630</v>
      </c>
      <c r="B2642" s="7" t="n">
        <v>0.725717</v>
      </c>
      <c r="C2642" s="7" t="n">
        <v>0.442103</v>
      </c>
      <c r="D2642" s="16" t="n">
        <f aca="false">LOGINV(B2642,$B$7,$C$7)</f>
        <v>18.9194409661113</v>
      </c>
      <c r="E2642" s="16" t="n">
        <f aca="false">LOGINV(C2642,$B$8,$C$8)</f>
        <v>99.4066291768793</v>
      </c>
      <c r="F2642" s="16" t="n">
        <f aca="false">$B$5/100*E2642*2_Girdiler!$B$14*2_Girdiler!$B$15*2_Girdiler!$B$16</f>
        <v>2.50107079009028</v>
      </c>
      <c r="G2642" s="16" t="n">
        <f aca="false">MIN(MATCH(F2642,2_Girdiler!$B$20:$I$20,1),7)</f>
        <v>1</v>
      </c>
      <c r="H2642" s="16" t="n">
        <f aca="false">IF(F2642&gt;=40,2_Girdiler!$I$21+(F2642-40)*(2_Girdiler!$I$21-2_Girdiler!$H$21)/(2_Girdiler!$I$20-2_Girdiler!$H$20),INDEX(2_Girdiler!$B$21:$I$21,G2642)+(F2642-INDEX(2_Girdiler!$B$20:$I$20,G2642))*(INDEX(2_Girdiler!$B$21:$I$21,G2642+1)-INDEX(2_Girdiler!$B$21:$I$21,G2642))/(INDEX(2_Girdiler!$B$20:$I$20,G2642+1)-INDEX(2_Girdiler!$B$20:$I$20,G2642)))</f>
        <v>5.50235573819862</v>
      </c>
      <c r="I2642" s="16" t="n">
        <f aca="false">H2642/2_Girdiler!$B$17</f>
        <v>2.20446944639368</v>
      </c>
      <c r="J2642" s="16" t="n">
        <f aca="false">D2642+I2642</f>
        <v>21.123910412505</v>
      </c>
    </row>
    <row r="2643" customFormat="false" ht="15" hidden="false" customHeight="false" outlineLevel="0" collapsed="false">
      <c r="A2643" s="0" t="n">
        <v>2631</v>
      </c>
      <c r="B2643" s="7" t="n">
        <v>0.502199</v>
      </c>
      <c r="C2643" s="7" t="n">
        <v>0.071881</v>
      </c>
      <c r="D2643" s="16" t="n">
        <f aca="false">LOGINV(B2643,$B$7,$C$7)</f>
        <v>13.5837258357463</v>
      </c>
      <c r="E2643" s="16" t="n">
        <f aca="false">LOGINV(C2643,$B$8,$C$8)</f>
        <v>42.5022527212666</v>
      </c>
      <c r="F2643" s="16" t="n">
        <f aca="false">$B$5/100*E2643*2_Girdiler!$B$14*2_Girdiler!$B$15*2_Girdiler!$B$16</f>
        <v>1.06935667846707</v>
      </c>
      <c r="G2643" s="16" t="n">
        <f aca="false">MIN(MATCH(F2643,2_Girdiler!$B$20:$I$20,1),7)</f>
        <v>1</v>
      </c>
      <c r="H2643" s="16" t="n">
        <f aca="false">IF(F2643&gt;=40,2_Girdiler!$I$21+(F2643-40)*(2_Girdiler!$I$21-2_Girdiler!$H$21)/(2_Girdiler!$I$20-2_Girdiler!$H$20),INDEX(2_Girdiler!$B$21:$I$21,G2643)+(F2643-INDEX(2_Girdiler!$B$20:$I$20,G2643))*(INDEX(2_Girdiler!$B$21:$I$21,G2643+1)-INDEX(2_Girdiler!$B$21:$I$21,G2643))/(INDEX(2_Girdiler!$B$20:$I$20,G2643+1)-INDEX(2_Girdiler!$B$20:$I$20,G2643)))</f>
        <v>2.35258469262755</v>
      </c>
      <c r="I2643" s="16" t="n">
        <f aca="false">H2643/2_Girdiler!$B$17</f>
        <v>0.942541944161678</v>
      </c>
      <c r="J2643" s="16" t="n">
        <f aca="false">D2643+I2643</f>
        <v>14.526267779908</v>
      </c>
    </row>
    <row r="2644" customFormat="false" ht="15" hidden="false" customHeight="false" outlineLevel="0" collapsed="false">
      <c r="A2644" s="0" t="n">
        <v>2632</v>
      </c>
      <c r="B2644" s="7" t="n">
        <v>0.761307</v>
      </c>
      <c r="C2644" s="7" t="n">
        <v>0.964507</v>
      </c>
      <c r="D2644" s="16" t="n">
        <f aca="false">LOGINV(B2644,$B$7,$C$7)</f>
        <v>20.1225285578285</v>
      </c>
      <c r="E2644" s="16" t="n">
        <f aca="false">LOGINV(C2644,$B$8,$C$8)</f>
        <v>350.276400250017</v>
      </c>
      <c r="F2644" s="16" t="n">
        <f aca="false">$B$5/100*E2644*2_Girdiler!$B$14*2_Girdiler!$B$15*2_Girdiler!$B$16</f>
        <v>8.81295423029042</v>
      </c>
      <c r="G2644" s="16" t="n">
        <f aca="false">MIN(MATCH(F2644,2_Girdiler!$B$20:$I$20,1),7)</f>
        <v>2</v>
      </c>
      <c r="H2644" s="16" t="n">
        <f aca="false">IF(F2644&gt;=40,2_Girdiler!$I$21+(F2644-40)*(2_Girdiler!$I$21-2_Girdiler!$H$21)/(2_Girdiler!$I$20-2_Girdiler!$H$20),INDEX(2_Girdiler!$B$21:$I$21,G2644)+(F2644-INDEX(2_Girdiler!$B$20:$I$20,G2644))*(INDEX(2_Girdiler!$B$21:$I$21,G2644+1)-INDEX(2_Girdiler!$B$21:$I$21,G2644))/(INDEX(2_Girdiler!$B$20:$I$20,G2644+1)-INDEX(2_Girdiler!$B$20:$I$20,G2644)))</f>
        <v>17.1007267684647</v>
      </c>
      <c r="I2644" s="16" t="n">
        <f aca="false">H2644/2_Girdiler!$B$17</f>
        <v>6.85125271172463</v>
      </c>
      <c r="J2644" s="16" t="n">
        <f aca="false">D2644+I2644</f>
        <v>26.9737812695531</v>
      </c>
    </row>
    <row r="2645" customFormat="false" ht="15" hidden="false" customHeight="false" outlineLevel="0" collapsed="false">
      <c r="A2645" s="0" t="n">
        <v>2633</v>
      </c>
      <c r="B2645" s="7" t="n">
        <v>0.701183</v>
      </c>
      <c r="C2645" s="7" t="n">
        <v>0.870652</v>
      </c>
      <c r="D2645" s="16" t="n">
        <f aca="false">LOGINV(B2645,$B$7,$C$7)</f>
        <v>18.1741282533544</v>
      </c>
      <c r="E2645" s="16" t="n">
        <f aca="false">LOGINV(C2645,$B$8,$C$8)</f>
        <v>226.400938135467</v>
      </c>
      <c r="F2645" s="16" t="n">
        <f aca="false">$B$5/100*E2645*2_Girdiler!$B$14*2_Girdiler!$B$15*2_Girdiler!$B$16</f>
        <v>5.69624760348835</v>
      </c>
      <c r="G2645" s="16" t="n">
        <f aca="false">MIN(MATCH(F2645,2_Girdiler!$B$20:$I$20,1),7)</f>
        <v>2</v>
      </c>
      <c r="H2645" s="16" t="n">
        <f aca="false">IF(F2645&gt;=40,2_Girdiler!$I$21+(F2645-40)*(2_Girdiler!$I$21-2_Girdiler!$H$21)/(2_Girdiler!$I$20-2_Girdiler!$H$20),INDEX(2_Girdiler!$B$21:$I$21,G2645)+(F2645-INDEX(2_Girdiler!$B$20:$I$20,G2645))*(INDEX(2_Girdiler!$B$21:$I$21,G2645+1)-INDEX(2_Girdiler!$B$21:$I$21,G2645))/(INDEX(2_Girdiler!$B$20:$I$20,G2645+1)-INDEX(2_Girdiler!$B$20:$I$20,G2645)))</f>
        <v>12.1139961655814</v>
      </c>
      <c r="I2645" s="16" t="n">
        <f aca="false">H2645/2_Girdiler!$B$17</f>
        <v>4.85336384838997</v>
      </c>
      <c r="J2645" s="16" t="n">
        <f aca="false">D2645+I2645</f>
        <v>23.0274921017444</v>
      </c>
    </row>
    <row r="2646" customFormat="false" ht="15" hidden="false" customHeight="false" outlineLevel="0" collapsed="false">
      <c r="A2646" s="0" t="n">
        <v>2634</v>
      </c>
      <c r="B2646" s="7" t="n">
        <v>0.32133</v>
      </c>
      <c r="C2646" s="7" t="n">
        <v>0.91185</v>
      </c>
      <c r="D2646" s="16" t="n">
        <f aca="false">LOGINV(B2646,$B$7,$C$7)</f>
        <v>10.4559995556237</v>
      </c>
      <c r="E2646" s="16" t="n">
        <f aca="false">LOGINV(C2646,$B$8,$C$8)</f>
        <v>261.411830462511</v>
      </c>
      <c r="F2646" s="16" t="n">
        <f aca="false">$B$5/100*E2646*2_Girdiler!$B$14*2_Girdiler!$B$15*2_Girdiler!$B$16</f>
        <v>6.57712165443677</v>
      </c>
      <c r="G2646" s="16" t="n">
        <f aca="false">MIN(MATCH(F2646,2_Girdiler!$B$20:$I$20,1),7)</f>
        <v>2</v>
      </c>
      <c r="H2646" s="16" t="n">
        <f aca="false">IF(F2646&gt;=40,2_Girdiler!$I$21+(F2646-40)*(2_Girdiler!$I$21-2_Girdiler!$H$21)/(2_Girdiler!$I$20-2_Girdiler!$H$20),INDEX(2_Girdiler!$B$21:$I$21,G2646)+(F2646-INDEX(2_Girdiler!$B$20:$I$20,G2646))*(INDEX(2_Girdiler!$B$21:$I$21,G2646+1)-INDEX(2_Girdiler!$B$21:$I$21,G2646))/(INDEX(2_Girdiler!$B$20:$I$20,G2646+1)-INDEX(2_Girdiler!$B$20:$I$20,G2646)))</f>
        <v>13.5233946470988</v>
      </c>
      <c r="I2646" s="16" t="n">
        <f aca="false">H2646/2_Girdiler!$B$17</f>
        <v>5.41802670156203</v>
      </c>
      <c r="J2646" s="16" t="n">
        <f aca="false">D2646+I2646</f>
        <v>15.8740262571858</v>
      </c>
    </row>
    <row r="2647" customFormat="false" ht="15" hidden="false" customHeight="false" outlineLevel="0" collapsed="false">
      <c r="A2647" s="0" t="n">
        <v>2635</v>
      </c>
      <c r="B2647" s="7" t="n">
        <v>0.088058</v>
      </c>
      <c r="C2647" s="7" t="n">
        <v>0.988855</v>
      </c>
      <c r="D2647" s="16" t="n">
        <f aca="false">LOGINV(B2647,$B$7,$C$7)</f>
        <v>6.37091510448227</v>
      </c>
      <c r="E2647" s="16" t="n">
        <f aca="false">LOGINV(C2647,$B$8,$C$8)</f>
        <v>477.444517272426</v>
      </c>
      <c r="F2647" s="16" t="n">
        <f aca="false">$B$5/100*E2647*2_Girdiler!$B$14*2_Girdiler!$B$15*2_Girdiler!$B$16</f>
        <v>12.0125040545742</v>
      </c>
      <c r="G2647" s="16" t="n">
        <f aca="false">MIN(MATCH(F2647,2_Girdiler!$B$20:$I$20,1),7)</f>
        <v>3</v>
      </c>
      <c r="H2647" s="16" t="n">
        <f aca="false">IF(F2647&gt;=40,2_Girdiler!$I$21+(F2647-40)*(2_Girdiler!$I$21-2_Girdiler!$H$21)/(2_Girdiler!$I$20-2_Girdiler!$H$20),INDEX(2_Girdiler!$B$21:$I$21,G2647)+(F2647-INDEX(2_Girdiler!$B$20:$I$20,G2647))*(INDEX(2_Girdiler!$B$21:$I$21,G2647+1)-INDEX(2_Girdiler!$B$21:$I$21,G2647))/(INDEX(2_Girdiler!$B$20:$I$20,G2647+1)-INDEX(2_Girdiler!$B$20:$I$20,G2647)))</f>
        <v>20.8112536491168</v>
      </c>
      <c r="I2647" s="16" t="n">
        <f aca="false">H2647/2_Girdiler!$B$17</f>
        <v>8.3378420068577</v>
      </c>
      <c r="J2647" s="16" t="n">
        <f aca="false">D2647+I2647</f>
        <v>14.70875711134</v>
      </c>
    </row>
    <row r="2648" customFormat="false" ht="15" hidden="false" customHeight="false" outlineLevel="0" collapsed="false">
      <c r="A2648" s="0" t="n">
        <v>2636</v>
      </c>
      <c r="B2648" s="7" t="n">
        <v>0.898842</v>
      </c>
      <c r="C2648" s="7" t="n">
        <v>0.996707</v>
      </c>
      <c r="D2648" s="16" t="n">
        <f aca="false">LOGINV(B2648,$B$7,$C$7)</f>
        <v>27.5630017626226</v>
      </c>
      <c r="E2648" s="16" t="n">
        <f aca="false">LOGINV(C2648,$B$8,$C$8)</f>
        <v>630.87415478879</v>
      </c>
      <c r="F2648" s="16" t="n">
        <f aca="false">$B$5/100*E2648*2_Girdiler!$B$14*2_Girdiler!$B$15*2_Girdiler!$B$16</f>
        <v>15.8727937344859</v>
      </c>
      <c r="G2648" s="16" t="n">
        <f aca="false">MIN(MATCH(F2648,2_Girdiler!$B$20:$I$20,1),7)</f>
        <v>4</v>
      </c>
      <c r="H2648" s="16" t="n">
        <f aca="false">IF(F2648&gt;=40,2_Girdiler!$I$21+(F2648-40)*(2_Girdiler!$I$21-2_Girdiler!$H$21)/(2_Girdiler!$I$20-2_Girdiler!$H$20),INDEX(2_Girdiler!$B$21:$I$21,G2648)+(F2648-INDEX(2_Girdiler!$B$20:$I$20,G2648))*(INDEX(2_Girdiler!$B$21:$I$21,G2648+1)-INDEX(2_Girdiler!$B$21:$I$21,G2648))/(INDEX(2_Girdiler!$B$20:$I$20,G2648+1)-INDEX(2_Girdiler!$B$20:$I$20,G2648)))</f>
        <v>23.936396867243</v>
      </c>
      <c r="I2648" s="16" t="n">
        <f aca="false">H2648/2_Girdiler!$B$17</f>
        <v>9.58990259104286</v>
      </c>
      <c r="J2648" s="16" t="n">
        <f aca="false">D2648+I2648</f>
        <v>37.1529043536654</v>
      </c>
    </row>
    <row r="2649" customFormat="false" ht="15" hidden="false" customHeight="false" outlineLevel="0" collapsed="false">
      <c r="A2649" s="0" t="n">
        <v>2637</v>
      </c>
      <c r="B2649" s="7" t="n">
        <v>0.356156</v>
      </c>
      <c r="C2649" s="7" t="n">
        <v>0.03611</v>
      </c>
      <c r="D2649" s="16" t="n">
        <f aca="false">LOGINV(B2649,$B$7,$C$7)</f>
        <v>11.0260118776244</v>
      </c>
      <c r="E2649" s="16" t="n">
        <f aca="false">LOGINV(C2649,$B$8,$C$8)</f>
        <v>34.2194841825886</v>
      </c>
      <c r="F2649" s="16" t="n">
        <f aca="false">$B$5/100*E2649*2_Girdiler!$B$14*2_Girdiler!$B$15*2_Girdiler!$B$16</f>
        <v>0.86096222203393</v>
      </c>
      <c r="G2649" s="16" t="n">
        <f aca="false">MIN(MATCH(F2649,2_Girdiler!$B$20:$I$20,1),7)</f>
        <v>1</v>
      </c>
      <c r="H2649" s="16" t="n">
        <f aca="false">IF(F2649&gt;=40,2_Girdiler!$I$21+(F2649-40)*(2_Girdiler!$I$21-2_Girdiler!$H$21)/(2_Girdiler!$I$20-2_Girdiler!$H$20),INDEX(2_Girdiler!$B$21:$I$21,G2649)+(F2649-INDEX(2_Girdiler!$B$20:$I$20,G2649))*(INDEX(2_Girdiler!$B$21:$I$21,G2649+1)-INDEX(2_Girdiler!$B$21:$I$21,G2649))/(INDEX(2_Girdiler!$B$20:$I$20,G2649+1)-INDEX(2_Girdiler!$B$20:$I$20,G2649)))</f>
        <v>1.89411688847465</v>
      </c>
      <c r="I2649" s="16" t="n">
        <f aca="false">H2649/2_Girdiler!$B$17</f>
        <v>0.758860932882471</v>
      </c>
      <c r="J2649" s="16" t="n">
        <f aca="false">D2649+I2649</f>
        <v>11.7848728105069</v>
      </c>
    </row>
    <row r="2650" customFormat="false" ht="15" hidden="false" customHeight="false" outlineLevel="0" collapsed="false">
      <c r="A2650" s="0" t="n">
        <v>2638</v>
      </c>
      <c r="B2650" s="7" t="n">
        <v>0.776573</v>
      </c>
      <c r="C2650" s="7" t="n">
        <v>0.132767</v>
      </c>
      <c r="D2650" s="16" t="n">
        <f aca="false">LOGINV(B2650,$B$7,$C$7)</f>
        <v>20.6930447743305</v>
      </c>
      <c r="E2650" s="16" t="n">
        <f aca="false">LOGINV(C2650,$B$8,$C$8)</f>
        <v>53.2248494195437</v>
      </c>
      <c r="F2650" s="16" t="n">
        <f aca="false">$B$5/100*E2650*2_Girdiler!$B$14*2_Girdiler!$B$15*2_Girdiler!$B$16</f>
        <v>1.33913721139572</v>
      </c>
      <c r="G2650" s="16" t="n">
        <f aca="false">MIN(MATCH(F2650,2_Girdiler!$B$20:$I$20,1),7)</f>
        <v>1</v>
      </c>
      <c r="H2650" s="16" t="n">
        <f aca="false">IF(F2650&gt;=40,2_Girdiler!$I$21+(F2650-40)*(2_Girdiler!$I$21-2_Girdiler!$H$21)/(2_Girdiler!$I$20-2_Girdiler!$H$20),INDEX(2_Girdiler!$B$21:$I$21,G2650)+(F2650-INDEX(2_Girdiler!$B$20:$I$20,G2650))*(INDEX(2_Girdiler!$B$21:$I$21,G2650+1)-INDEX(2_Girdiler!$B$21:$I$21,G2650))/(INDEX(2_Girdiler!$B$20:$I$20,G2650+1)-INDEX(2_Girdiler!$B$20:$I$20,G2650)))</f>
        <v>2.94610186507058</v>
      </c>
      <c r="I2650" s="16" t="n">
        <f aca="false">H2650/2_Girdiler!$B$17</f>
        <v>1.18032927286482</v>
      </c>
      <c r="J2650" s="16" t="n">
        <f aca="false">D2650+I2650</f>
        <v>21.8733740471953</v>
      </c>
    </row>
    <row r="2651" customFormat="false" ht="15" hidden="false" customHeight="false" outlineLevel="0" collapsed="false">
      <c r="A2651" s="0" t="n">
        <v>2639</v>
      </c>
      <c r="B2651" s="7" t="n">
        <v>0.748472</v>
      </c>
      <c r="C2651" s="7" t="n">
        <v>0.376551</v>
      </c>
      <c r="D2651" s="16" t="n">
        <f aca="false">LOGINV(B2651,$B$7,$C$7)</f>
        <v>19.669804743238</v>
      </c>
      <c r="E2651" s="16" t="n">
        <f aca="false">LOGINV(C2651,$B$8,$C$8)</f>
        <v>89.138016868916</v>
      </c>
      <c r="F2651" s="16" t="n">
        <f aca="false">$B$5/100*E2651*2_Girdiler!$B$14*2_Girdiler!$B$15*2_Girdiler!$B$16</f>
        <v>2.24271250442193</v>
      </c>
      <c r="G2651" s="16" t="n">
        <f aca="false">MIN(MATCH(F2651,2_Girdiler!$B$20:$I$20,1),7)</f>
        <v>1</v>
      </c>
      <c r="H2651" s="16" t="n">
        <f aca="false">IF(F2651&gt;=40,2_Girdiler!$I$21+(F2651-40)*(2_Girdiler!$I$21-2_Girdiler!$H$21)/(2_Girdiler!$I$20-2_Girdiler!$H$20),INDEX(2_Girdiler!$B$21:$I$21,G2651)+(F2651-INDEX(2_Girdiler!$B$20:$I$20,G2651))*(INDEX(2_Girdiler!$B$21:$I$21,G2651+1)-INDEX(2_Girdiler!$B$21:$I$21,G2651))/(INDEX(2_Girdiler!$B$20:$I$20,G2651+1)-INDEX(2_Girdiler!$B$20:$I$20,G2651)))</f>
        <v>4.93396750972824</v>
      </c>
      <c r="I2651" s="16" t="n">
        <f aca="false">H2651/2_Girdiler!$B$17</f>
        <v>1.97674980357702</v>
      </c>
      <c r="J2651" s="16" t="n">
        <f aca="false">D2651+I2651</f>
        <v>21.646554546815</v>
      </c>
    </row>
    <row r="2652" customFormat="false" ht="15" hidden="false" customHeight="false" outlineLevel="0" collapsed="false">
      <c r="A2652" s="0" t="n">
        <v>2640</v>
      </c>
      <c r="B2652" s="7" t="n">
        <v>0.148787</v>
      </c>
      <c r="C2652" s="7" t="n">
        <v>0.31585</v>
      </c>
      <c r="D2652" s="16" t="n">
        <f aca="false">LOGINV(B2652,$B$7,$C$7)</f>
        <v>7.5775074729168</v>
      </c>
      <c r="E2652" s="16" t="n">
        <f aca="false">LOGINV(C2652,$B$8,$C$8)</f>
        <v>80.1434420000072</v>
      </c>
      <c r="F2652" s="16" t="n">
        <f aca="false">$B$5/100*E2652*2_Girdiler!$B$14*2_Girdiler!$B$15*2_Girdiler!$B$16</f>
        <v>2.01640900072018</v>
      </c>
      <c r="G2652" s="16" t="n">
        <f aca="false">MIN(MATCH(F2652,2_Girdiler!$B$20:$I$20,1),7)</f>
        <v>1</v>
      </c>
      <c r="H2652" s="16" t="n">
        <f aca="false">IF(F2652&gt;=40,2_Girdiler!$I$21+(F2652-40)*(2_Girdiler!$I$21-2_Girdiler!$H$21)/(2_Girdiler!$I$20-2_Girdiler!$H$20),INDEX(2_Girdiler!$B$21:$I$21,G2652)+(F2652-INDEX(2_Girdiler!$B$20:$I$20,G2652))*(INDEX(2_Girdiler!$B$21:$I$21,G2652+1)-INDEX(2_Girdiler!$B$21:$I$21,G2652))/(INDEX(2_Girdiler!$B$20:$I$20,G2652+1)-INDEX(2_Girdiler!$B$20:$I$20,G2652)))</f>
        <v>4.4360998015844</v>
      </c>
      <c r="I2652" s="16" t="n">
        <f aca="false">H2652/2_Girdiler!$B$17</f>
        <v>1.77728357435272</v>
      </c>
      <c r="J2652" s="16" t="n">
        <f aca="false">D2652+I2652</f>
        <v>9.35479104726953</v>
      </c>
    </row>
    <row r="2653" customFormat="false" ht="15" hidden="false" customHeight="false" outlineLevel="0" collapsed="false">
      <c r="A2653" s="0" t="n">
        <v>2641</v>
      </c>
      <c r="B2653" s="7" t="n">
        <v>0.097229</v>
      </c>
      <c r="C2653" s="7" t="n">
        <v>0.495697</v>
      </c>
      <c r="D2653" s="16" t="n">
        <f aca="false">LOGINV(B2653,$B$7,$C$7)</f>
        <v>6.57037919158668</v>
      </c>
      <c r="E2653" s="16" t="n">
        <f aca="false">LOGINV(C2653,$B$8,$C$8)</f>
        <v>108.447542122557</v>
      </c>
      <c r="F2653" s="16" t="n">
        <f aca="false">$B$5/100*E2653*2_Girdiler!$B$14*2_Girdiler!$B$15*2_Girdiler!$B$16</f>
        <v>2.72854015980353</v>
      </c>
      <c r="G2653" s="16" t="n">
        <f aca="false">MIN(MATCH(F2653,2_Girdiler!$B$20:$I$20,1),7)</f>
        <v>1</v>
      </c>
      <c r="H2653" s="16" t="n">
        <f aca="false">IF(F2653&gt;=40,2_Girdiler!$I$21+(F2653-40)*(2_Girdiler!$I$21-2_Girdiler!$H$21)/(2_Girdiler!$I$20-2_Girdiler!$H$20),INDEX(2_Girdiler!$B$21:$I$21,G2653)+(F2653-INDEX(2_Girdiler!$B$20:$I$20,G2653))*(INDEX(2_Girdiler!$B$21:$I$21,G2653+1)-INDEX(2_Girdiler!$B$21:$I$21,G2653))/(INDEX(2_Girdiler!$B$20:$I$20,G2653+1)-INDEX(2_Girdiler!$B$20:$I$20,G2653)))</f>
        <v>6.00278835156776</v>
      </c>
      <c r="I2653" s="16" t="n">
        <f aca="false">H2653/2_Girdiler!$B$17</f>
        <v>2.40496328187811</v>
      </c>
      <c r="J2653" s="16" t="n">
        <f aca="false">D2653+I2653</f>
        <v>8.97534247346479</v>
      </c>
    </row>
    <row r="2654" customFormat="false" ht="15" hidden="false" customHeight="false" outlineLevel="0" collapsed="false">
      <c r="A2654" s="0" t="n">
        <v>2642</v>
      </c>
      <c r="B2654" s="7" t="n">
        <v>0.279524</v>
      </c>
      <c r="C2654" s="7" t="n">
        <v>0.25553</v>
      </c>
      <c r="D2654" s="16" t="n">
        <f aca="false">LOGINV(B2654,$B$7,$C$7)</f>
        <v>9.77800651891578</v>
      </c>
      <c r="E2654" s="16" t="n">
        <f aca="false">LOGINV(C2654,$B$8,$C$8)</f>
        <v>71.4511644336956</v>
      </c>
      <c r="F2654" s="16" t="n">
        <f aca="false">$B$5/100*E2654*2_Girdiler!$B$14*2_Girdiler!$B$15*2_Girdiler!$B$16</f>
        <v>1.79771129715178</v>
      </c>
      <c r="G2654" s="16" t="n">
        <f aca="false">MIN(MATCH(F2654,2_Girdiler!$B$20:$I$20,1),7)</f>
        <v>1</v>
      </c>
      <c r="H2654" s="16" t="n">
        <f aca="false">IF(F2654&gt;=40,2_Girdiler!$I$21+(F2654-40)*(2_Girdiler!$I$21-2_Girdiler!$H$21)/(2_Girdiler!$I$20-2_Girdiler!$H$20),INDEX(2_Girdiler!$B$21:$I$21,G2654)+(F2654-INDEX(2_Girdiler!$B$20:$I$20,G2654))*(INDEX(2_Girdiler!$B$21:$I$21,G2654+1)-INDEX(2_Girdiler!$B$21:$I$21,G2654))/(INDEX(2_Girdiler!$B$20:$I$20,G2654+1)-INDEX(2_Girdiler!$B$20:$I$20,G2654)))</f>
        <v>3.95496485373392</v>
      </c>
      <c r="I2654" s="16" t="n">
        <f aca="false">H2654/2_Girdiler!$B$17</f>
        <v>1.58452117537417</v>
      </c>
      <c r="J2654" s="16" t="n">
        <f aca="false">D2654+I2654</f>
        <v>11.3625276942899</v>
      </c>
    </row>
    <row r="2655" customFormat="false" ht="15" hidden="false" customHeight="false" outlineLevel="0" collapsed="false">
      <c r="A2655" s="0" t="n">
        <v>2643</v>
      </c>
      <c r="B2655" s="7" t="n">
        <v>0.004053</v>
      </c>
      <c r="C2655" s="7" t="n">
        <v>0.76167</v>
      </c>
      <c r="D2655" s="16" t="n">
        <f aca="false">LOGINV(B2655,$B$7,$C$7)</f>
        <v>3.09570371531717</v>
      </c>
      <c r="E2655" s="16" t="n">
        <f aca="false">LOGINV(C2655,$B$8,$C$8)</f>
        <v>172.884128517644</v>
      </c>
      <c r="F2655" s="16" t="n">
        <f aca="false">$B$5/100*E2655*2_Girdiler!$B$14*2_Girdiler!$B$15*2_Girdiler!$B$16</f>
        <v>4.34976467350391</v>
      </c>
      <c r="G2655" s="16" t="n">
        <f aca="false">MIN(MATCH(F2655,2_Girdiler!$B$20:$I$20,1),7)</f>
        <v>1</v>
      </c>
      <c r="H2655" s="16" t="n">
        <f aca="false">IF(F2655&gt;=40,2_Girdiler!$I$21+(F2655-40)*(2_Girdiler!$I$21-2_Girdiler!$H$21)/(2_Girdiler!$I$20-2_Girdiler!$H$20),INDEX(2_Girdiler!$B$21:$I$21,G2655)+(F2655-INDEX(2_Girdiler!$B$20:$I$20,G2655))*(INDEX(2_Girdiler!$B$21:$I$21,G2655+1)-INDEX(2_Girdiler!$B$21:$I$21,G2655))/(INDEX(2_Girdiler!$B$20:$I$20,G2655+1)-INDEX(2_Girdiler!$B$20:$I$20,G2655)))</f>
        <v>9.56948228170861</v>
      </c>
      <c r="I2655" s="16" t="n">
        <f aca="false">H2655/2_Girdiler!$B$17</f>
        <v>3.83392719619736</v>
      </c>
      <c r="J2655" s="16" t="n">
        <f aca="false">D2655+I2655</f>
        <v>6.92963091151453</v>
      </c>
    </row>
    <row r="2656" customFormat="false" ht="15" hidden="false" customHeight="false" outlineLevel="0" collapsed="false">
      <c r="A2656" s="0" t="n">
        <v>2644</v>
      </c>
      <c r="B2656" s="7" t="n">
        <v>0.793093</v>
      </c>
      <c r="C2656" s="7" t="n">
        <v>0.552182</v>
      </c>
      <c r="D2656" s="16" t="n">
        <f aca="false">LOGINV(B2656,$B$7,$C$7)</f>
        <v>21.35545945251</v>
      </c>
      <c r="E2656" s="16" t="n">
        <f aca="false">LOGINV(C2656,$B$8,$C$8)</f>
        <v>118.854880456289</v>
      </c>
      <c r="F2656" s="16" t="n">
        <f aca="false">$B$5/100*E2656*2_Girdiler!$B$14*2_Girdiler!$B$15*2_Girdiler!$B$16</f>
        <v>2.99038879228024</v>
      </c>
      <c r="G2656" s="16" t="n">
        <f aca="false">MIN(MATCH(F2656,2_Girdiler!$B$20:$I$20,1),7)</f>
        <v>1</v>
      </c>
      <c r="H2656" s="16" t="n">
        <f aca="false">IF(F2656&gt;=40,2_Girdiler!$I$21+(F2656-40)*(2_Girdiler!$I$21-2_Girdiler!$H$21)/(2_Girdiler!$I$20-2_Girdiler!$H$20),INDEX(2_Girdiler!$B$21:$I$21,G2656)+(F2656-INDEX(2_Girdiler!$B$20:$I$20,G2656))*(INDEX(2_Girdiler!$B$21:$I$21,G2656+1)-INDEX(2_Girdiler!$B$21:$I$21,G2656))/(INDEX(2_Girdiler!$B$20:$I$20,G2656+1)-INDEX(2_Girdiler!$B$20:$I$20,G2656)))</f>
        <v>6.57885534301653</v>
      </c>
      <c r="I2656" s="16" t="n">
        <f aca="false">H2656/2_Girdiler!$B$17</f>
        <v>2.63575935217008</v>
      </c>
      <c r="J2656" s="16" t="n">
        <f aca="false">D2656+I2656</f>
        <v>23.99121880468</v>
      </c>
    </row>
    <row r="2657" customFormat="false" ht="15" hidden="false" customHeight="false" outlineLevel="0" collapsed="false">
      <c r="A2657" s="0" t="n">
        <v>2645</v>
      </c>
      <c r="B2657" s="7" t="n">
        <v>0.580324</v>
      </c>
      <c r="C2657" s="7" t="n">
        <v>0.749324</v>
      </c>
      <c r="D2657" s="16" t="n">
        <f aca="false">LOGINV(B2657,$B$7,$C$7)</f>
        <v>15.1620785109666</v>
      </c>
      <c r="E2657" s="16" t="n">
        <f aca="false">LOGINV(C2657,$B$8,$C$8)</f>
        <v>168.551279140057</v>
      </c>
      <c r="F2657" s="16" t="n">
        <f aca="false">$B$5/100*E2657*2_Girdiler!$B$14*2_Girdiler!$B$15*2_Girdiler!$B$16</f>
        <v>4.24075018316382</v>
      </c>
      <c r="G2657" s="16" t="n">
        <f aca="false">MIN(MATCH(F2657,2_Girdiler!$B$20:$I$20,1),7)</f>
        <v>1</v>
      </c>
      <c r="H2657" s="16" t="n">
        <f aca="false">IF(F2657&gt;=40,2_Girdiler!$I$21+(F2657-40)*(2_Girdiler!$I$21-2_Girdiler!$H$21)/(2_Girdiler!$I$20-2_Girdiler!$H$20),INDEX(2_Girdiler!$B$21:$I$21,G2657)+(F2657-INDEX(2_Girdiler!$B$20:$I$20,G2657))*(INDEX(2_Girdiler!$B$21:$I$21,G2657+1)-INDEX(2_Girdiler!$B$21:$I$21,G2657))/(INDEX(2_Girdiler!$B$20:$I$20,G2657+1)-INDEX(2_Girdiler!$B$20:$I$20,G2657)))</f>
        <v>9.32965040296041</v>
      </c>
      <c r="I2657" s="16" t="n">
        <f aca="false">H2657/2_Girdiler!$B$17</f>
        <v>3.73784070631427</v>
      </c>
      <c r="J2657" s="16" t="n">
        <f aca="false">D2657+I2657</f>
        <v>18.8999192172809</v>
      </c>
    </row>
    <row r="2658" customFormat="false" ht="15" hidden="false" customHeight="false" outlineLevel="0" collapsed="false">
      <c r="A2658" s="0" t="n">
        <v>2646</v>
      </c>
      <c r="B2658" s="7" t="n">
        <v>0.968416</v>
      </c>
      <c r="C2658" s="7" t="n">
        <v>0.83223</v>
      </c>
      <c r="D2658" s="16" t="n">
        <f aca="false">LOGINV(B2658,$B$7,$C$7)</f>
        <v>38.1472313105543</v>
      </c>
      <c r="E2658" s="16" t="n">
        <f aca="false">LOGINV(C2658,$B$8,$C$8)</f>
        <v>203.335077365163</v>
      </c>
      <c r="F2658" s="16" t="n">
        <f aca="false">$B$5/100*E2658*2_Girdiler!$B$14*2_Girdiler!$B$15*2_Girdiler!$B$16</f>
        <v>5.1159105465075</v>
      </c>
      <c r="G2658" s="16" t="n">
        <f aca="false">MIN(MATCH(F2658,2_Girdiler!$B$20:$I$20,1),7)</f>
        <v>2</v>
      </c>
      <c r="H2658" s="16" t="n">
        <f aca="false">IF(F2658&gt;=40,2_Girdiler!$I$21+(F2658-40)*(2_Girdiler!$I$21-2_Girdiler!$H$21)/(2_Girdiler!$I$20-2_Girdiler!$H$20),INDEX(2_Girdiler!$B$21:$I$21,G2658)+(F2658-INDEX(2_Girdiler!$B$20:$I$20,G2658))*(INDEX(2_Girdiler!$B$21:$I$21,G2658+1)-INDEX(2_Girdiler!$B$21:$I$21,G2658))/(INDEX(2_Girdiler!$B$20:$I$20,G2658+1)-INDEX(2_Girdiler!$B$20:$I$20,G2658)))</f>
        <v>11.185456874412</v>
      </c>
      <c r="I2658" s="16" t="n">
        <f aca="false">H2658/2_Girdiler!$B$17</f>
        <v>4.48135291442788</v>
      </c>
      <c r="J2658" s="16" t="n">
        <f aca="false">D2658+I2658</f>
        <v>42.6285842249822</v>
      </c>
    </row>
    <row r="2659" customFormat="false" ht="15" hidden="false" customHeight="false" outlineLevel="0" collapsed="false">
      <c r="A2659" s="0" t="n">
        <v>2647</v>
      </c>
      <c r="B2659" s="7" t="n">
        <v>0.552936</v>
      </c>
      <c r="C2659" s="7" t="n">
        <v>0.944674</v>
      </c>
      <c r="D2659" s="16" t="n">
        <f aca="false">LOGINV(B2659,$B$7,$C$7)</f>
        <v>14.5848056902322</v>
      </c>
      <c r="E2659" s="16" t="n">
        <f aca="false">LOGINV(C2659,$B$8,$C$8)</f>
        <v>305.813509759101</v>
      </c>
      <c r="F2659" s="16" t="n">
        <f aca="false">$B$5/100*E2659*2_Girdiler!$B$14*2_Girdiler!$B$15*2_Girdiler!$B$16</f>
        <v>7.69426790553899</v>
      </c>
      <c r="G2659" s="16" t="n">
        <f aca="false">MIN(MATCH(F2659,2_Girdiler!$B$20:$I$20,1),7)</f>
        <v>2</v>
      </c>
      <c r="H2659" s="16" t="n">
        <f aca="false">IF(F2659&gt;=40,2_Girdiler!$I$21+(F2659-40)*(2_Girdiler!$I$21-2_Girdiler!$H$21)/(2_Girdiler!$I$20-2_Girdiler!$H$20),INDEX(2_Girdiler!$B$21:$I$21,G2659)+(F2659-INDEX(2_Girdiler!$B$20:$I$20,G2659))*(INDEX(2_Girdiler!$B$21:$I$21,G2659+1)-INDEX(2_Girdiler!$B$21:$I$21,G2659))/(INDEX(2_Girdiler!$B$20:$I$20,G2659+1)-INDEX(2_Girdiler!$B$20:$I$20,G2659)))</f>
        <v>15.3108286488624</v>
      </c>
      <c r="I2659" s="16" t="n">
        <f aca="false">H2659/2_Girdiler!$B$17</f>
        <v>6.13414609329423</v>
      </c>
      <c r="J2659" s="16" t="n">
        <f aca="false">D2659+I2659</f>
        <v>20.7189517835264</v>
      </c>
    </row>
    <row r="2660" customFormat="false" ht="15" hidden="false" customHeight="false" outlineLevel="0" collapsed="false">
      <c r="A2660" s="0" t="n">
        <v>2648</v>
      </c>
      <c r="B2660" s="7" t="n">
        <v>0.662538</v>
      </c>
      <c r="C2660" s="7" t="n">
        <v>0.361609</v>
      </c>
      <c r="D2660" s="16" t="n">
        <f aca="false">LOGINV(B2660,$B$7,$C$7)</f>
        <v>17.1084659506398</v>
      </c>
      <c r="E2660" s="16" t="n">
        <f aca="false">LOGINV(C2660,$B$8,$C$8)</f>
        <v>86.8878292680354</v>
      </c>
      <c r="F2660" s="16" t="n">
        <f aca="false">$B$5/100*E2660*2_Girdiler!$B$14*2_Girdiler!$B$15*2_Girdiler!$B$16</f>
        <v>2.18609778438377</v>
      </c>
      <c r="G2660" s="16" t="n">
        <f aca="false">MIN(MATCH(F2660,2_Girdiler!$B$20:$I$20,1),7)</f>
        <v>1</v>
      </c>
      <c r="H2660" s="16" t="n">
        <f aca="false">IF(F2660&gt;=40,2_Girdiler!$I$21+(F2660-40)*(2_Girdiler!$I$21-2_Girdiler!$H$21)/(2_Girdiler!$I$20-2_Girdiler!$H$20),INDEX(2_Girdiler!$B$21:$I$21,G2660)+(F2660-INDEX(2_Girdiler!$B$20:$I$20,G2660))*(INDEX(2_Girdiler!$B$21:$I$21,G2660+1)-INDEX(2_Girdiler!$B$21:$I$21,G2660))/(INDEX(2_Girdiler!$B$20:$I$20,G2660+1)-INDEX(2_Girdiler!$B$20:$I$20,G2660)))</f>
        <v>4.8094151256443</v>
      </c>
      <c r="I2660" s="16" t="n">
        <f aca="false">H2660/2_Girdiler!$B$17</f>
        <v>1.92684900867159</v>
      </c>
      <c r="J2660" s="16" t="n">
        <f aca="false">D2660+I2660</f>
        <v>19.0353149593114</v>
      </c>
    </row>
    <row r="2661" customFormat="false" ht="15" hidden="false" customHeight="false" outlineLevel="0" collapsed="false">
      <c r="A2661" s="0" t="n">
        <v>2649</v>
      </c>
      <c r="B2661" s="7" t="n">
        <v>0.707961</v>
      </c>
      <c r="C2661" s="7" t="n">
        <v>0.696869</v>
      </c>
      <c r="D2661" s="16" t="n">
        <f aca="false">LOGINV(B2661,$B$7,$C$7)</f>
        <v>18.3740955701407</v>
      </c>
      <c r="E2661" s="16" t="n">
        <f aca="false">LOGINV(C2661,$B$8,$C$8)</f>
        <v>152.311905997406</v>
      </c>
      <c r="F2661" s="16" t="n">
        <f aca="false">$B$5/100*E2661*2_Girdiler!$B$14*2_Girdiler!$B$15*2_Girdiler!$B$16</f>
        <v>3.83216755489473</v>
      </c>
      <c r="G2661" s="16" t="n">
        <f aca="false">MIN(MATCH(F2661,2_Girdiler!$B$20:$I$20,1),7)</f>
        <v>1</v>
      </c>
      <c r="H2661" s="16" t="n">
        <f aca="false">IF(F2661&gt;=40,2_Girdiler!$I$21+(F2661-40)*(2_Girdiler!$I$21-2_Girdiler!$H$21)/(2_Girdiler!$I$20-2_Girdiler!$H$20),INDEX(2_Girdiler!$B$21:$I$21,G2661)+(F2661-INDEX(2_Girdiler!$B$20:$I$20,G2661))*(INDEX(2_Girdiler!$B$21:$I$21,G2661+1)-INDEX(2_Girdiler!$B$21:$I$21,G2661))/(INDEX(2_Girdiler!$B$20:$I$20,G2661+1)-INDEX(2_Girdiler!$B$20:$I$20,G2661)))</f>
        <v>8.4307686207684</v>
      </c>
      <c r="I2661" s="16" t="n">
        <f aca="false">H2661/2_Girdiler!$B$17</f>
        <v>3.37771178716683</v>
      </c>
      <c r="J2661" s="16" t="n">
        <f aca="false">D2661+I2661</f>
        <v>21.7518073573075</v>
      </c>
    </row>
    <row r="2662" customFormat="false" ht="15" hidden="false" customHeight="false" outlineLevel="0" collapsed="false">
      <c r="A2662" s="0" t="n">
        <v>2650</v>
      </c>
      <c r="B2662" s="7" t="n">
        <v>0.960017</v>
      </c>
      <c r="C2662" s="7" t="n">
        <v>0.519383</v>
      </c>
      <c r="D2662" s="16" t="n">
        <f aca="false">LOGINV(B2662,$B$7,$C$7)</f>
        <v>35.9361012707796</v>
      </c>
      <c r="E2662" s="16" t="n">
        <f aca="false">LOGINV(C2662,$B$8,$C$8)</f>
        <v>112.685829957067</v>
      </c>
      <c r="F2662" s="16" t="n">
        <f aca="false">$B$5/100*E2662*2_Girdiler!$B$14*2_Girdiler!$B$15*2_Girdiler!$B$16</f>
        <v>2.8351754817198</v>
      </c>
      <c r="G2662" s="16" t="n">
        <f aca="false">MIN(MATCH(F2662,2_Girdiler!$B$20:$I$20,1),7)</f>
        <v>1</v>
      </c>
      <c r="H2662" s="16" t="n">
        <f aca="false">IF(F2662&gt;=40,2_Girdiler!$I$21+(F2662-40)*(2_Girdiler!$I$21-2_Girdiler!$H$21)/(2_Girdiler!$I$20-2_Girdiler!$H$20),INDEX(2_Girdiler!$B$21:$I$21,G2662)+(F2662-INDEX(2_Girdiler!$B$20:$I$20,G2662))*(INDEX(2_Girdiler!$B$21:$I$21,G2662+1)-INDEX(2_Girdiler!$B$21:$I$21,G2662))/(INDEX(2_Girdiler!$B$20:$I$20,G2662+1)-INDEX(2_Girdiler!$B$20:$I$20,G2662)))</f>
        <v>6.23738605978355</v>
      </c>
      <c r="I2662" s="16" t="n">
        <f aca="false">H2662/2_Girdiler!$B$17</f>
        <v>2.49895274831072</v>
      </c>
      <c r="J2662" s="16" t="n">
        <f aca="false">D2662+I2662</f>
        <v>38.4350540190903</v>
      </c>
    </row>
    <row r="2663" customFormat="false" ht="15" hidden="false" customHeight="false" outlineLevel="0" collapsed="false">
      <c r="A2663" s="0" t="n">
        <v>2651</v>
      </c>
      <c r="B2663" s="7" t="n">
        <v>0.460311</v>
      </c>
      <c r="C2663" s="7" t="n">
        <v>0.01686</v>
      </c>
      <c r="D2663" s="16" t="n">
        <f aca="false">LOGINV(B2663,$B$7,$C$7)</f>
        <v>12.8103693909264</v>
      </c>
      <c r="E2663" s="16" t="n">
        <f aca="false">LOGINV(C2663,$B$8,$C$8)</f>
        <v>27.7315774525966</v>
      </c>
      <c r="F2663" s="16" t="n">
        <f aca="false">$B$5/100*E2663*2_Girdiler!$B$14*2_Girdiler!$B$15*2_Girdiler!$B$16</f>
        <v>0.69772648870733</v>
      </c>
      <c r="G2663" s="16" t="n">
        <f aca="false">MIN(MATCH(F2663,2_Girdiler!$B$20:$I$20,1),7)</f>
        <v>1</v>
      </c>
      <c r="H2663" s="16" t="n">
        <f aca="false">IF(F2663&gt;=40,2_Girdiler!$I$21+(F2663-40)*(2_Girdiler!$I$21-2_Girdiler!$H$21)/(2_Girdiler!$I$20-2_Girdiler!$H$20),INDEX(2_Girdiler!$B$21:$I$21,G2663)+(F2663-INDEX(2_Girdiler!$B$20:$I$20,G2663))*(INDEX(2_Girdiler!$B$21:$I$21,G2663+1)-INDEX(2_Girdiler!$B$21:$I$21,G2663))/(INDEX(2_Girdiler!$B$20:$I$20,G2663+1)-INDEX(2_Girdiler!$B$20:$I$20,G2663)))</f>
        <v>1.53499827515612</v>
      </c>
      <c r="I2663" s="16" t="n">
        <f aca="false">H2663/2_Girdiler!$B$17</f>
        <v>0.614983283315755</v>
      </c>
      <c r="J2663" s="16" t="n">
        <f aca="false">D2663+I2663</f>
        <v>13.4253526742422</v>
      </c>
    </row>
    <row r="2664" customFormat="false" ht="15" hidden="false" customHeight="false" outlineLevel="0" collapsed="false">
      <c r="A2664" s="0" t="n">
        <v>2652</v>
      </c>
      <c r="B2664" s="7" t="n">
        <v>0.543729</v>
      </c>
      <c r="C2664" s="7" t="n">
        <v>0.273878</v>
      </c>
      <c r="D2664" s="16" t="n">
        <f aca="false">LOGINV(B2664,$B$7,$C$7)</f>
        <v>14.3970134690596</v>
      </c>
      <c r="E2664" s="16" t="n">
        <f aca="false">LOGINV(C2664,$B$8,$C$8)</f>
        <v>74.0841935393804</v>
      </c>
      <c r="F2664" s="16" t="n">
        <f aca="false">$B$5/100*E2664*2_Girdiler!$B$14*2_Girdiler!$B$15*2_Girdiler!$B$16</f>
        <v>1.86395830945081</v>
      </c>
      <c r="G2664" s="16" t="n">
        <f aca="false">MIN(MATCH(F2664,2_Girdiler!$B$20:$I$20,1),7)</f>
        <v>1</v>
      </c>
      <c r="H2664" s="16" t="n">
        <f aca="false">IF(F2664&gt;=40,2_Girdiler!$I$21+(F2664-40)*(2_Girdiler!$I$21-2_Girdiler!$H$21)/(2_Girdiler!$I$20-2_Girdiler!$H$20),INDEX(2_Girdiler!$B$21:$I$21,G2664)+(F2664-INDEX(2_Girdiler!$B$20:$I$20,G2664))*(INDEX(2_Girdiler!$B$21:$I$21,G2664+1)-INDEX(2_Girdiler!$B$21:$I$21,G2664))/(INDEX(2_Girdiler!$B$20:$I$20,G2664+1)-INDEX(2_Girdiler!$B$20:$I$20,G2664)))</f>
        <v>4.10070828079178</v>
      </c>
      <c r="I2664" s="16" t="n">
        <f aca="false">H2664/2_Girdiler!$B$17</f>
        <v>1.64291197147107</v>
      </c>
      <c r="J2664" s="16" t="n">
        <f aca="false">D2664+I2664</f>
        <v>16.0399254405307</v>
      </c>
    </row>
    <row r="2665" customFormat="false" ht="15" hidden="false" customHeight="false" outlineLevel="0" collapsed="false">
      <c r="A2665" s="0" t="n">
        <v>2653</v>
      </c>
      <c r="B2665" s="7" t="n">
        <v>0.780857</v>
      </c>
      <c r="C2665" s="7" t="n">
        <v>0.905223</v>
      </c>
      <c r="D2665" s="16" t="n">
        <f aca="false">LOGINV(B2665,$B$7,$C$7)</f>
        <v>20.8600452543291</v>
      </c>
      <c r="E2665" s="16" t="n">
        <f aca="false">LOGINV(C2665,$B$8,$C$8)</f>
        <v>254.693351520643</v>
      </c>
      <c r="F2665" s="16" t="n">
        <f aca="false">$B$5/100*E2665*2_Girdiler!$B$14*2_Girdiler!$B$15*2_Girdiler!$B$16</f>
        <v>6.40808472425937</v>
      </c>
      <c r="G2665" s="16" t="n">
        <f aca="false">MIN(MATCH(F2665,2_Girdiler!$B$20:$I$20,1),7)</f>
        <v>2</v>
      </c>
      <c r="H2665" s="16" t="n">
        <f aca="false">IF(F2665&gt;=40,2_Girdiler!$I$21+(F2665-40)*(2_Girdiler!$I$21-2_Girdiler!$H$21)/(2_Girdiler!$I$20-2_Girdiler!$H$20),INDEX(2_Girdiler!$B$21:$I$21,G2665)+(F2665-INDEX(2_Girdiler!$B$20:$I$20,G2665))*(INDEX(2_Girdiler!$B$21:$I$21,G2665+1)-INDEX(2_Girdiler!$B$21:$I$21,G2665))/(INDEX(2_Girdiler!$B$20:$I$20,G2665+1)-INDEX(2_Girdiler!$B$20:$I$20,G2665)))</f>
        <v>13.252935558815</v>
      </c>
      <c r="I2665" s="16" t="n">
        <f aca="false">H2665/2_Girdiler!$B$17</f>
        <v>5.30966969503806</v>
      </c>
      <c r="J2665" s="16" t="n">
        <f aca="false">D2665+I2665</f>
        <v>26.1697149493672</v>
      </c>
    </row>
    <row r="2666" customFormat="false" ht="15" hidden="false" customHeight="false" outlineLevel="0" collapsed="false">
      <c r="A2666" s="0" t="n">
        <v>2654</v>
      </c>
      <c r="B2666" s="7" t="n">
        <v>0.888596</v>
      </c>
      <c r="C2666" s="7" t="n">
        <v>0.089484</v>
      </c>
      <c r="D2666" s="16" t="n">
        <f aca="false">LOGINV(B2666,$B$7,$C$7)</f>
        <v>26.7176328779876</v>
      </c>
      <c r="E2666" s="16" t="n">
        <f aca="false">LOGINV(C2666,$B$8,$C$8)</f>
        <v>45.8656402016275</v>
      </c>
      <c r="F2666" s="16" t="n">
        <f aca="false">$B$5/100*E2666*2_Girdiler!$B$14*2_Girdiler!$B$15*2_Girdiler!$B$16</f>
        <v>1.15397950747295</v>
      </c>
      <c r="G2666" s="16" t="n">
        <f aca="false">MIN(MATCH(F2666,2_Girdiler!$B$20:$I$20,1),7)</f>
        <v>1</v>
      </c>
      <c r="H2666" s="16" t="n">
        <f aca="false">IF(F2666&gt;=40,2_Girdiler!$I$21+(F2666-40)*(2_Girdiler!$I$21-2_Girdiler!$H$21)/(2_Girdiler!$I$20-2_Girdiler!$H$20),INDEX(2_Girdiler!$B$21:$I$21,G2666)+(F2666-INDEX(2_Girdiler!$B$20:$I$20,G2666))*(INDEX(2_Girdiler!$B$21:$I$21,G2666+1)-INDEX(2_Girdiler!$B$21:$I$21,G2666))/(INDEX(2_Girdiler!$B$20:$I$20,G2666+1)-INDEX(2_Girdiler!$B$20:$I$20,G2666)))</f>
        <v>2.53875491644048</v>
      </c>
      <c r="I2666" s="16" t="n">
        <f aca="false">H2666/2_Girdiler!$B$17</f>
        <v>1.01712937357391</v>
      </c>
      <c r="J2666" s="16" t="n">
        <f aca="false">D2666+I2666</f>
        <v>27.7347622515615</v>
      </c>
    </row>
    <row r="2667" customFormat="false" ht="15" hidden="false" customHeight="false" outlineLevel="0" collapsed="false">
      <c r="A2667" s="0" t="n">
        <v>2655</v>
      </c>
      <c r="B2667" s="7" t="n">
        <v>0.621542</v>
      </c>
      <c r="C2667" s="7" t="n">
        <v>0.662604</v>
      </c>
      <c r="D2667" s="16" t="n">
        <f aca="false">LOGINV(B2667,$B$7,$C$7)</f>
        <v>16.0921854335149</v>
      </c>
      <c r="E2667" s="16" t="n">
        <f aca="false">LOGINV(C2667,$B$8,$C$8)</f>
        <v>143.17508244977</v>
      </c>
      <c r="F2667" s="16" t="n">
        <f aca="false">$B$5/100*E2667*2_Girdiler!$B$14*2_Girdiler!$B$15*2_Girdiler!$B$16</f>
        <v>3.60228507443623</v>
      </c>
      <c r="G2667" s="16" t="n">
        <f aca="false">MIN(MATCH(F2667,2_Girdiler!$B$20:$I$20,1),7)</f>
        <v>1</v>
      </c>
      <c r="H2667" s="16" t="n">
        <f aca="false">IF(F2667&gt;=40,2_Girdiler!$I$21+(F2667-40)*(2_Girdiler!$I$21-2_Girdiler!$H$21)/(2_Girdiler!$I$20-2_Girdiler!$H$20),INDEX(2_Girdiler!$B$21:$I$21,G2667)+(F2667-INDEX(2_Girdiler!$B$20:$I$20,G2667))*(INDEX(2_Girdiler!$B$21:$I$21,G2667+1)-INDEX(2_Girdiler!$B$21:$I$21,G2667))/(INDEX(2_Girdiler!$B$20:$I$20,G2667+1)-INDEX(2_Girdiler!$B$20:$I$20,G2667)))</f>
        <v>7.9250271637597</v>
      </c>
      <c r="I2667" s="16" t="n">
        <f aca="false">H2667/2_Girdiler!$B$17</f>
        <v>3.17509101112167</v>
      </c>
      <c r="J2667" s="16" t="n">
        <f aca="false">D2667+I2667</f>
        <v>19.2672764446366</v>
      </c>
    </row>
    <row r="2668" customFormat="false" ht="15" hidden="false" customHeight="false" outlineLevel="0" collapsed="false">
      <c r="A2668" s="0" t="n">
        <v>2656</v>
      </c>
      <c r="B2668" s="7" t="n">
        <v>0.262622</v>
      </c>
      <c r="C2668" s="7" t="n">
        <v>0.518051</v>
      </c>
      <c r="D2668" s="16" t="n">
        <f aca="false">LOGINV(B2668,$B$7,$C$7)</f>
        <v>9.50381575482609</v>
      </c>
      <c r="E2668" s="16" t="n">
        <f aca="false">LOGINV(C2668,$B$8,$C$8)</f>
        <v>112.442962233483</v>
      </c>
      <c r="F2668" s="16" t="n">
        <f aca="false">$B$5/100*E2668*2_Girdiler!$B$14*2_Girdiler!$B$15*2_Girdiler!$B$16</f>
        <v>2.82906492979444</v>
      </c>
      <c r="G2668" s="16" t="n">
        <f aca="false">MIN(MATCH(F2668,2_Girdiler!$B$20:$I$20,1),7)</f>
        <v>1</v>
      </c>
      <c r="H2668" s="16" t="n">
        <f aca="false">IF(F2668&gt;=40,2_Girdiler!$I$21+(F2668-40)*(2_Girdiler!$I$21-2_Girdiler!$H$21)/(2_Girdiler!$I$20-2_Girdiler!$H$20),INDEX(2_Girdiler!$B$21:$I$21,G2668)+(F2668-INDEX(2_Girdiler!$B$20:$I$20,G2668))*(INDEX(2_Girdiler!$B$21:$I$21,G2668+1)-INDEX(2_Girdiler!$B$21:$I$21,G2668))/(INDEX(2_Girdiler!$B$20:$I$20,G2668+1)-INDEX(2_Girdiler!$B$20:$I$20,G2668)))</f>
        <v>6.22394284554778</v>
      </c>
      <c r="I2668" s="16" t="n">
        <f aca="false">H2668/2_Girdiler!$B$17</f>
        <v>2.49356684517139</v>
      </c>
      <c r="J2668" s="16" t="n">
        <f aca="false">D2668+I2668</f>
        <v>11.9973825999975</v>
      </c>
    </row>
    <row r="2669" customFormat="false" ht="15" hidden="false" customHeight="false" outlineLevel="0" collapsed="false">
      <c r="A2669" s="0" t="n">
        <v>2657</v>
      </c>
      <c r="B2669" s="7" t="n">
        <v>0.595951</v>
      </c>
      <c r="C2669" s="7" t="n">
        <v>0.265325</v>
      </c>
      <c r="D2669" s="16" t="n">
        <f aca="false">LOGINV(B2669,$B$7,$C$7)</f>
        <v>15.505294877724</v>
      </c>
      <c r="E2669" s="16" t="n">
        <f aca="false">LOGINV(C2669,$B$8,$C$8)</f>
        <v>72.8564816583702</v>
      </c>
      <c r="F2669" s="16" t="n">
        <f aca="false">$B$5/100*E2669*2_Girdiler!$B$14*2_Girdiler!$B$15*2_Girdiler!$B$16</f>
        <v>1.8330690785246</v>
      </c>
      <c r="G2669" s="16" t="n">
        <f aca="false">MIN(MATCH(F2669,2_Girdiler!$B$20:$I$20,1),7)</f>
        <v>1</v>
      </c>
      <c r="H2669" s="16" t="n">
        <f aca="false">IF(F2669&gt;=40,2_Girdiler!$I$21+(F2669-40)*(2_Girdiler!$I$21-2_Girdiler!$H$21)/(2_Girdiler!$I$20-2_Girdiler!$H$20),INDEX(2_Girdiler!$B$21:$I$21,G2669)+(F2669-INDEX(2_Girdiler!$B$20:$I$20,G2669))*(INDEX(2_Girdiler!$B$21:$I$21,G2669+1)-INDEX(2_Girdiler!$B$21:$I$21,G2669))/(INDEX(2_Girdiler!$B$20:$I$20,G2669+1)-INDEX(2_Girdiler!$B$20:$I$20,G2669)))</f>
        <v>4.03275197275411</v>
      </c>
      <c r="I2669" s="16" t="n">
        <f aca="false">H2669/2_Girdiler!$B$17</f>
        <v>1.61568588652008</v>
      </c>
      <c r="J2669" s="16" t="n">
        <f aca="false">D2669+I2669</f>
        <v>17.120980764244</v>
      </c>
    </row>
    <row r="2670" customFormat="false" ht="15" hidden="false" customHeight="false" outlineLevel="0" collapsed="false">
      <c r="A2670" s="0" t="n">
        <v>2658</v>
      </c>
      <c r="B2670" s="7" t="n">
        <v>0.422093</v>
      </c>
      <c r="C2670" s="7" t="n">
        <v>0.8435</v>
      </c>
      <c r="D2670" s="16" t="n">
        <f aca="false">LOGINV(B2670,$B$7,$C$7)</f>
        <v>12.136865011146</v>
      </c>
      <c r="E2670" s="16" t="n">
        <f aca="false">LOGINV(C2670,$B$8,$C$8)</f>
        <v>209.454059225221</v>
      </c>
      <c r="F2670" s="16" t="n">
        <f aca="false">$B$5/100*E2670*2_Girdiler!$B$14*2_Girdiler!$B$15*2_Girdiler!$B$16</f>
        <v>5.26986413010655</v>
      </c>
      <c r="G2670" s="16" t="n">
        <f aca="false">MIN(MATCH(F2670,2_Girdiler!$B$20:$I$20,1),7)</f>
        <v>2</v>
      </c>
      <c r="H2670" s="16" t="n">
        <f aca="false">IF(F2670&gt;=40,2_Girdiler!$I$21+(F2670-40)*(2_Girdiler!$I$21-2_Girdiler!$H$21)/(2_Girdiler!$I$20-2_Girdiler!$H$20),INDEX(2_Girdiler!$B$21:$I$21,G2670)+(F2670-INDEX(2_Girdiler!$B$20:$I$20,G2670))*(INDEX(2_Girdiler!$B$21:$I$21,G2670+1)-INDEX(2_Girdiler!$B$21:$I$21,G2670))/(INDEX(2_Girdiler!$B$20:$I$20,G2670+1)-INDEX(2_Girdiler!$B$20:$I$20,G2670)))</f>
        <v>11.4317826081705</v>
      </c>
      <c r="I2670" s="16" t="n">
        <f aca="false">H2670/2_Girdiler!$B$17</f>
        <v>4.58004110904266</v>
      </c>
      <c r="J2670" s="16" t="n">
        <f aca="false">D2670+I2670</f>
        <v>16.7169061201886</v>
      </c>
    </row>
    <row r="2671" customFormat="false" ht="15" hidden="false" customHeight="false" outlineLevel="0" collapsed="false">
      <c r="A2671" s="0" t="n">
        <v>2659</v>
      </c>
      <c r="B2671" s="7" t="n">
        <v>0.197386</v>
      </c>
      <c r="C2671" s="7" t="n">
        <v>0.998505</v>
      </c>
      <c r="D2671" s="16" t="n">
        <f aca="false">LOGINV(B2671,$B$7,$C$7)</f>
        <v>8.42712151388964</v>
      </c>
      <c r="E2671" s="16" t="n">
        <f aca="false">LOGINV(C2671,$B$8,$C$8)</f>
        <v>742.161064460634</v>
      </c>
      <c r="F2671" s="16" t="n">
        <f aca="false">$B$5/100*E2671*2_Girdiler!$B$14*2_Girdiler!$B$15*2_Girdiler!$B$16</f>
        <v>18.6727723818296</v>
      </c>
      <c r="G2671" s="16" t="n">
        <f aca="false">MIN(MATCH(F2671,2_Girdiler!$B$20:$I$20,1),7)</f>
        <v>4</v>
      </c>
      <c r="H2671" s="16" t="n">
        <f aca="false">IF(F2671&gt;=40,2_Girdiler!$I$21+(F2671-40)*(2_Girdiler!$I$21-2_Girdiler!$H$21)/(2_Girdiler!$I$20-2_Girdiler!$H$20),INDEX(2_Girdiler!$B$21:$I$21,G2671)+(F2671-INDEX(2_Girdiler!$B$20:$I$20,G2671))*(INDEX(2_Girdiler!$B$21:$I$21,G2671+1)-INDEX(2_Girdiler!$B$21:$I$21,G2671))/(INDEX(2_Girdiler!$B$20:$I$20,G2671+1)-INDEX(2_Girdiler!$B$20:$I$20,G2671)))</f>
        <v>25.3363861909148</v>
      </c>
      <c r="I2671" s="16" t="n">
        <f aca="false">H2671/2_Girdiler!$B$17</f>
        <v>10.1507957495652</v>
      </c>
      <c r="J2671" s="16" t="n">
        <f aca="false">D2671+I2671</f>
        <v>18.5779172634549</v>
      </c>
    </row>
    <row r="2672" customFormat="false" ht="15" hidden="false" customHeight="false" outlineLevel="0" collapsed="false">
      <c r="A2672" s="0" t="n">
        <v>2660</v>
      </c>
      <c r="B2672" s="7" t="n">
        <v>0.641949</v>
      </c>
      <c r="C2672" s="7" t="n">
        <v>0.998003</v>
      </c>
      <c r="D2672" s="16" t="n">
        <f aca="false">LOGINV(B2672,$B$7,$C$7)</f>
        <v>16.5852125008696</v>
      </c>
      <c r="E2672" s="16" t="n">
        <f aca="false">LOGINV(C2672,$B$8,$C$8)</f>
        <v>700.215454078471</v>
      </c>
      <c r="F2672" s="16" t="n">
        <f aca="false">$B$5/100*E2672*2_Girdiler!$B$14*2_Girdiler!$B$15*2_Girdiler!$B$16</f>
        <v>17.6174208246143</v>
      </c>
      <c r="G2672" s="16" t="n">
        <f aca="false">MIN(MATCH(F2672,2_Girdiler!$B$20:$I$20,1),7)</f>
        <v>4</v>
      </c>
      <c r="H2672" s="16" t="n">
        <f aca="false">IF(F2672&gt;=40,2_Girdiler!$I$21+(F2672-40)*(2_Girdiler!$I$21-2_Girdiler!$H$21)/(2_Girdiler!$I$20-2_Girdiler!$H$20),INDEX(2_Girdiler!$B$21:$I$21,G2672)+(F2672-INDEX(2_Girdiler!$B$20:$I$20,G2672))*(INDEX(2_Girdiler!$B$21:$I$21,G2672+1)-INDEX(2_Girdiler!$B$21:$I$21,G2672))/(INDEX(2_Girdiler!$B$20:$I$20,G2672+1)-INDEX(2_Girdiler!$B$20:$I$20,G2672)))</f>
        <v>24.8087104123072</v>
      </c>
      <c r="I2672" s="16" t="n">
        <f aca="false">H2672/2_Girdiler!$B$17</f>
        <v>9.93938718441793</v>
      </c>
      <c r="J2672" s="16" t="n">
        <f aca="false">D2672+I2672</f>
        <v>26.5245996852876</v>
      </c>
    </row>
    <row r="2673" customFormat="false" ht="15" hidden="false" customHeight="false" outlineLevel="0" collapsed="false">
      <c r="A2673" s="0" t="n">
        <v>2661</v>
      </c>
      <c r="B2673" s="7" t="n">
        <v>0.550841</v>
      </c>
      <c r="C2673" s="7" t="n">
        <v>0.769894</v>
      </c>
      <c r="D2673" s="16" t="n">
        <f aca="false">LOGINV(B2673,$B$7,$C$7)</f>
        <v>14.5418129085247</v>
      </c>
      <c r="E2673" s="16" t="n">
        <f aca="false">LOGINV(C2673,$B$8,$C$8)</f>
        <v>175.90241941686</v>
      </c>
      <c r="F2673" s="16" t="n">
        <f aca="false">$B$5/100*E2673*2_Girdiler!$B$14*2_Girdiler!$B$15*2_Girdiler!$B$16</f>
        <v>4.4257048725282</v>
      </c>
      <c r="G2673" s="16" t="n">
        <f aca="false">MIN(MATCH(F2673,2_Girdiler!$B$20:$I$20,1),7)</f>
        <v>1</v>
      </c>
      <c r="H2673" s="16" t="n">
        <f aca="false">IF(F2673&gt;=40,2_Girdiler!$I$21+(F2673-40)*(2_Girdiler!$I$21-2_Girdiler!$H$21)/(2_Girdiler!$I$20-2_Girdiler!$H$20),INDEX(2_Girdiler!$B$21:$I$21,G2673)+(F2673-INDEX(2_Girdiler!$B$20:$I$20,G2673))*(INDEX(2_Girdiler!$B$21:$I$21,G2673+1)-INDEX(2_Girdiler!$B$21:$I$21,G2673))/(INDEX(2_Girdiler!$B$20:$I$20,G2673+1)-INDEX(2_Girdiler!$B$20:$I$20,G2673)))</f>
        <v>9.73655071956204</v>
      </c>
      <c r="I2673" s="16" t="n">
        <f aca="false">H2673/2_Girdiler!$B$17</f>
        <v>3.9008616664912</v>
      </c>
      <c r="J2673" s="16" t="n">
        <f aca="false">D2673+I2673</f>
        <v>18.4426745750159</v>
      </c>
    </row>
    <row r="2674" customFormat="false" ht="15" hidden="false" customHeight="false" outlineLevel="0" collapsed="false">
      <c r="A2674" s="0" t="n">
        <v>2662</v>
      </c>
      <c r="B2674" s="7" t="n">
        <v>0.83321</v>
      </c>
      <c r="C2674" s="7" t="n">
        <v>0.299862</v>
      </c>
      <c r="D2674" s="16" t="n">
        <f aca="false">LOGINV(B2674,$B$7,$C$7)</f>
        <v>23.2142357071204</v>
      </c>
      <c r="E2674" s="16" t="n">
        <f aca="false">LOGINV(C2674,$B$8,$C$8)</f>
        <v>77.82574864266</v>
      </c>
      <c r="F2674" s="16" t="n">
        <f aca="false">$B$5/100*E2674*2_Girdiler!$B$14*2_Girdiler!$B$15*2_Girdiler!$B$16</f>
        <v>1.95809583584932</v>
      </c>
      <c r="G2674" s="16" t="n">
        <f aca="false">MIN(MATCH(F2674,2_Girdiler!$B$20:$I$20,1),7)</f>
        <v>1</v>
      </c>
      <c r="H2674" s="16" t="n">
        <f aca="false">IF(F2674&gt;=40,2_Girdiler!$I$21+(F2674-40)*(2_Girdiler!$I$21-2_Girdiler!$H$21)/(2_Girdiler!$I$20-2_Girdiler!$H$20),INDEX(2_Girdiler!$B$21:$I$21,G2674)+(F2674-INDEX(2_Girdiler!$B$20:$I$20,G2674))*(INDEX(2_Girdiler!$B$21:$I$21,G2674+1)-INDEX(2_Girdiler!$B$21:$I$21,G2674))/(INDEX(2_Girdiler!$B$20:$I$20,G2674+1)-INDEX(2_Girdiler!$B$20:$I$20,G2674)))</f>
        <v>4.30781083886851</v>
      </c>
      <c r="I2674" s="16" t="n">
        <f aca="false">H2674/2_Girdiler!$B$17</f>
        <v>1.72588575275181</v>
      </c>
      <c r="J2674" s="16" t="n">
        <f aca="false">D2674+I2674</f>
        <v>24.9401214598722</v>
      </c>
    </row>
    <row r="2675" customFormat="false" ht="15" hidden="false" customHeight="false" outlineLevel="0" collapsed="false">
      <c r="A2675" s="0" t="n">
        <v>2663</v>
      </c>
      <c r="B2675" s="7" t="n">
        <v>0.911286</v>
      </c>
      <c r="C2675" s="7" t="n">
        <v>0.114116</v>
      </c>
      <c r="D2675" s="16" t="n">
        <f aca="false">LOGINV(B2675,$B$7,$C$7)</f>
        <v>28.7194517015654</v>
      </c>
      <c r="E2675" s="16" t="n">
        <f aca="false">LOGINV(C2675,$B$8,$C$8)</f>
        <v>50.1716230557088</v>
      </c>
      <c r="F2675" s="16" t="n">
        <f aca="false">$B$5/100*E2675*2_Girdiler!$B$14*2_Girdiler!$B$15*2_Girdiler!$B$16</f>
        <v>1.26231803608163</v>
      </c>
      <c r="G2675" s="16" t="n">
        <f aca="false">MIN(MATCH(F2675,2_Girdiler!$B$20:$I$20,1),7)</f>
        <v>1</v>
      </c>
      <c r="H2675" s="16" t="n">
        <f aca="false">IF(F2675&gt;=40,2_Girdiler!$I$21+(F2675-40)*(2_Girdiler!$I$21-2_Girdiler!$H$21)/(2_Girdiler!$I$20-2_Girdiler!$H$20),INDEX(2_Girdiler!$B$21:$I$21,G2675)+(F2675-INDEX(2_Girdiler!$B$20:$I$20,G2675))*(INDEX(2_Girdiler!$B$21:$I$21,G2675+1)-INDEX(2_Girdiler!$B$21:$I$21,G2675))/(INDEX(2_Girdiler!$B$20:$I$20,G2675+1)-INDEX(2_Girdiler!$B$20:$I$20,G2675)))</f>
        <v>2.77709967937959</v>
      </c>
      <c r="I2675" s="16" t="n">
        <f aca="false">H2675/2_Girdiler!$B$17</f>
        <v>1.112620063854</v>
      </c>
      <c r="J2675" s="16" t="n">
        <f aca="false">D2675+I2675</f>
        <v>29.8320717654195</v>
      </c>
    </row>
    <row r="2676" customFormat="false" ht="15" hidden="false" customHeight="false" outlineLevel="0" collapsed="false">
      <c r="A2676" s="0" t="n">
        <v>2664</v>
      </c>
      <c r="B2676" s="7" t="n">
        <v>0.762686</v>
      </c>
      <c r="C2676" s="7" t="n">
        <v>0.501893</v>
      </c>
      <c r="D2676" s="16" t="n">
        <f aca="false">LOGINV(B2676,$B$7,$C$7)</f>
        <v>20.172572807656</v>
      </c>
      <c r="E2676" s="16" t="n">
        <f aca="false">LOGINV(C2676,$B$8,$C$8)</f>
        <v>109.540245929189</v>
      </c>
      <c r="F2676" s="16" t="n">
        <f aca="false">$B$5/100*E2676*2_Girdiler!$B$14*2_Girdiler!$B$15*2_Girdiler!$B$16</f>
        <v>2.75603258757839</v>
      </c>
      <c r="G2676" s="16" t="n">
        <f aca="false">MIN(MATCH(F2676,2_Girdiler!$B$20:$I$20,1),7)</f>
        <v>1</v>
      </c>
      <c r="H2676" s="16" t="n">
        <f aca="false">IF(F2676&gt;=40,2_Girdiler!$I$21+(F2676-40)*(2_Girdiler!$I$21-2_Girdiler!$H$21)/(2_Girdiler!$I$20-2_Girdiler!$H$20),INDEX(2_Girdiler!$B$21:$I$21,G2676)+(F2676-INDEX(2_Girdiler!$B$20:$I$20,G2676))*(INDEX(2_Girdiler!$B$21:$I$21,G2676+1)-INDEX(2_Girdiler!$B$21:$I$21,G2676))/(INDEX(2_Girdiler!$B$20:$I$20,G2676+1)-INDEX(2_Girdiler!$B$20:$I$20,G2676)))</f>
        <v>6.06327169267245</v>
      </c>
      <c r="I2676" s="16" t="n">
        <f aca="false">H2676/2_Girdiler!$B$17</f>
        <v>2.42919538969249</v>
      </c>
      <c r="J2676" s="16" t="n">
        <f aca="false">D2676+I2676</f>
        <v>22.6017681973485</v>
      </c>
    </row>
    <row r="2677" customFormat="false" ht="15" hidden="false" customHeight="false" outlineLevel="0" collapsed="false">
      <c r="A2677" s="0" t="n">
        <v>2665</v>
      </c>
      <c r="B2677" s="7" t="n">
        <v>0.943753</v>
      </c>
      <c r="C2677" s="7" t="n">
        <v>0.5249</v>
      </c>
      <c r="D2677" s="16" t="n">
        <f aca="false">LOGINV(B2677,$B$7,$C$7)</f>
        <v>32.8003664986813</v>
      </c>
      <c r="E2677" s="16" t="n">
        <f aca="false">LOGINV(C2677,$B$8,$C$8)</f>
        <v>113.697815654932</v>
      </c>
      <c r="F2677" s="16" t="n">
        <f aca="false">$B$5/100*E2677*2_Girdiler!$B$14*2_Girdiler!$B$15*2_Girdiler!$B$16</f>
        <v>2.86063704187808</v>
      </c>
      <c r="G2677" s="16" t="n">
        <f aca="false">MIN(MATCH(F2677,2_Girdiler!$B$20:$I$20,1),7)</f>
        <v>1</v>
      </c>
      <c r="H2677" s="16" t="n">
        <f aca="false">IF(F2677&gt;=40,2_Girdiler!$I$21+(F2677-40)*(2_Girdiler!$I$21-2_Girdiler!$H$21)/(2_Girdiler!$I$20-2_Girdiler!$H$20),INDEX(2_Girdiler!$B$21:$I$21,G2677)+(F2677-INDEX(2_Girdiler!$B$20:$I$20,G2677))*(INDEX(2_Girdiler!$B$21:$I$21,G2677+1)-INDEX(2_Girdiler!$B$21:$I$21,G2677))/(INDEX(2_Girdiler!$B$20:$I$20,G2677+1)-INDEX(2_Girdiler!$B$20:$I$20,G2677)))</f>
        <v>6.29340149213178</v>
      </c>
      <c r="I2677" s="16" t="n">
        <f aca="false">H2677/2_Girdiler!$B$17</f>
        <v>2.52139482857844</v>
      </c>
      <c r="J2677" s="16" t="n">
        <f aca="false">D2677+I2677</f>
        <v>35.3217613272597</v>
      </c>
    </row>
    <row r="2678" customFormat="false" ht="15" hidden="false" customHeight="false" outlineLevel="0" collapsed="false">
      <c r="A2678" s="0" t="n">
        <v>2666</v>
      </c>
      <c r="B2678" s="7" t="n">
        <v>0.739598</v>
      </c>
      <c r="C2678" s="7" t="n">
        <v>0.365188</v>
      </c>
      <c r="D2678" s="16" t="n">
        <f aca="false">LOGINV(B2678,$B$7,$C$7)</f>
        <v>19.3697039593881</v>
      </c>
      <c r="E2678" s="16" t="n">
        <f aca="false">LOGINV(C2678,$B$8,$C$8)</f>
        <v>87.4243098205709</v>
      </c>
      <c r="F2678" s="16" t="n">
        <f aca="false">$B$5/100*E2678*2_Girdiler!$B$14*2_Girdiler!$B$15*2_Girdiler!$B$16</f>
        <v>2.19959563508556</v>
      </c>
      <c r="G2678" s="16" t="n">
        <f aca="false">MIN(MATCH(F2678,2_Girdiler!$B$20:$I$20,1),7)</f>
        <v>1</v>
      </c>
      <c r="H2678" s="16" t="n">
        <f aca="false">IF(F2678&gt;=40,2_Girdiler!$I$21+(F2678-40)*(2_Girdiler!$I$21-2_Girdiler!$H$21)/(2_Girdiler!$I$20-2_Girdiler!$H$20),INDEX(2_Girdiler!$B$21:$I$21,G2678)+(F2678-INDEX(2_Girdiler!$B$20:$I$20,G2678))*(INDEX(2_Girdiler!$B$21:$I$21,G2678+1)-INDEX(2_Girdiler!$B$21:$I$21,G2678))/(INDEX(2_Girdiler!$B$20:$I$20,G2678+1)-INDEX(2_Girdiler!$B$20:$I$20,G2678)))</f>
        <v>4.83911039718824</v>
      </c>
      <c r="I2678" s="16" t="n">
        <f aca="false">H2678/2_Girdiler!$B$17</f>
        <v>1.93874615271965</v>
      </c>
      <c r="J2678" s="16" t="n">
        <f aca="false">D2678+I2678</f>
        <v>21.3084501121077</v>
      </c>
    </row>
    <row r="2679" customFormat="false" ht="15" hidden="false" customHeight="false" outlineLevel="0" collapsed="false">
      <c r="A2679" s="0" t="n">
        <v>2667</v>
      </c>
      <c r="B2679" s="7" t="n">
        <v>0.34423</v>
      </c>
      <c r="C2679" s="7" t="n">
        <v>0.706229</v>
      </c>
      <c r="D2679" s="16" t="n">
        <f aca="false">LOGINV(B2679,$B$7,$C$7)</f>
        <v>10.829921247038</v>
      </c>
      <c r="E2679" s="16" t="n">
        <f aca="false">LOGINV(C2679,$B$8,$C$8)</f>
        <v>154.988232387581</v>
      </c>
      <c r="F2679" s="16" t="n">
        <f aca="false">$B$5/100*E2679*2_Girdiler!$B$14*2_Girdiler!$B$15*2_Girdiler!$B$16</f>
        <v>3.89950392687153</v>
      </c>
      <c r="G2679" s="16" t="n">
        <f aca="false">MIN(MATCH(F2679,2_Girdiler!$B$20:$I$20,1),7)</f>
        <v>1</v>
      </c>
      <c r="H2679" s="16" t="n">
        <f aca="false">IF(F2679&gt;=40,2_Girdiler!$I$21+(F2679-40)*(2_Girdiler!$I$21-2_Girdiler!$H$21)/(2_Girdiler!$I$20-2_Girdiler!$H$20),INDEX(2_Girdiler!$B$21:$I$21,G2679)+(F2679-INDEX(2_Girdiler!$B$20:$I$20,G2679))*(INDEX(2_Girdiler!$B$21:$I$21,G2679+1)-INDEX(2_Girdiler!$B$21:$I$21,G2679))/(INDEX(2_Girdiler!$B$20:$I$20,G2679+1)-INDEX(2_Girdiler!$B$20:$I$20,G2679)))</f>
        <v>8.57890863911737</v>
      </c>
      <c r="I2679" s="16" t="n">
        <f aca="false">H2679/2_Girdiler!$B$17</f>
        <v>3.43706275605664</v>
      </c>
      <c r="J2679" s="16" t="n">
        <f aca="false">D2679+I2679</f>
        <v>14.2669840030946</v>
      </c>
    </row>
    <row r="2680" customFormat="false" ht="15" hidden="false" customHeight="false" outlineLevel="0" collapsed="false">
      <c r="A2680" s="0" t="n">
        <v>2668</v>
      </c>
      <c r="B2680" s="7" t="n">
        <v>0.230419</v>
      </c>
      <c r="C2680" s="7" t="n">
        <v>0.293117</v>
      </c>
      <c r="D2680" s="16" t="n">
        <f aca="false">LOGINV(B2680,$B$7,$C$7)</f>
        <v>8.97762637272427</v>
      </c>
      <c r="E2680" s="16" t="n">
        <f aca="false">LOGINV(C2680,$B$8,$C$8)</f>
        <v>76.8520743650837</v>
      </c>
      <c r="F2680" s="16" t="n">
        <f aca="false">$B$5/100*E2680*2_Girdiler!$B$14*2_Girdiler!$B$15*2_Girdiler!$B$16</f>
        <v>1.93359819102551</v>
      </c>
      <c r="G2680" s="16" t="n">
        <f aca="false">MIN(MATCH(F2680,2_Girdiler!$B$20:$I$20,1),7)</f>
        <v>1</v>
      </c>
      <c r="H2680" s="16" t="n">
        <f aca="false">IF(F2680&gt;=40,2_Girdiler!$I$21+(F2680-40)*(2_Girdiler!$I$21-2_Girdiler!$H$21)/(2_Girdiler!$I$20-2_Girdiler!$H$20),INDEX(2_Girdiler!$B$21:$I$21,G2680)+(F2680-INDEX(2_Girdiler!$B$20:$I$20,G2680))*(INDEX(2_Girdiler!$B$21:$I$21,G2680+1)-INDEX(2_Girdiler!$B$21:$I$21,G2680))/(INDEX(2_Girdiler!$B$20:$I$20,G2680+1)-INDEX(2_Girdiler!$B$20:$I$20,G2680)))</f>
        <v>4.25391602025612</v>
      </c>
      <c r="I2680" s="16" t="n">
        <f aca="false">H2680/2_Girdiler!$B$17</f>
        <v>1.7042932773462</v>
      </c>
      <c r="J2680" s="16" t="n">
        <f aca="false">D2680+I2680</f>
        <v>10.6819196500705</v>
      </c>
    </row>
    <row r="2681" customFormat="false" ht="15" hidden="false" customHeight="false" outlineLevel="0" collapsed="false">
      <c r="A2681" s="0" t="n">
        <v>2669</v>
      </c>
      <c r="B2681" s="7" t="n">
        <v>0.540561</v>
      </c>
      <c r="C2681" s="7" t="n">
        <v>0.772018</v>
      </c>
      <c r="D2681" s="16" t="n">
        <f aca="false">LOGINV(B2681,$B$7,$C$7)</f>
        <v>14.3330721010269</v>
      </c>
      <c r="E2681" s="16" t="n">
        <f aca="false">LOGINV(C2681,$B$8,$C$8)</f>
        <v>176.700323339671</v>
      </c>
      <c r="F2681" s="16" t="n">
        <f aca="false">$B$5/100*E2681*2_Girdiler!$B$14*2_Girdiler!$B$15*2_Girdiler!$B$16</f>
        <v>4.44578013522611</v>
      </c>
      <c r="G2681" s="16" t="n">
        <f aca="false">MIN(MATCH(F2681,2_Girdiler!$B$20:$I$20,1),7)</f>
        <v>1</v>
      </c>
      <c r="H2681" s="16" t="n">
        <f aca="false">IF(F2681&gt;=40,2_Girdiler!$I$21+(F2681-40)*(2_Girdiler!$I$21-2_Girdiler!$H$21)/(2_Girdiler!$I$20-2_Girdiler!$H$20),INDEX(2_Girdiler!$B$21:$I$21,G2681)+(F2681-INDEX(2_Girdiler!$B$20:$I$20,G2681))*(INDEX(2_Girdiler!$B$21:$I$21,G2681+1)-INDEX(2_Girdiler!$B$21:$I$21,G2681))/(INDEX(2_Girdiler!$B$20:$I$20,G2681+1)-INDEX(2_Girdiler!$B$20:$I$20,G2681)))</f>
        <v>9.78071629749745</v>
      </c>
      <c r="I2681" s="16" t="n">
        <f aca="false">H2681/2_Girdiler!$B$17</f>
        <v>3.91855620893327</v>
      </c>
      <c r="J2681" s="16" t="n">
        <f aca="false">D2681+I2681</f>
        <v>18.2516283099602</v>
      </c>
    </row>
    <row r="2682" customFormat="false" ht="15" hidden="false" customHeight="false" outlineLevel="0" collapsed="false">
      <c r="A2682" s="0" t="n">
        <v>2670</v>
      </c>
      <c r="B2682" s="7" t="n">
        <v>0.637598</v>
      </c>
      <c r="C2682" s="7" t="n">
        <v>0.196502</v>
      </c>
      <c r="D2682" s="16" t="n">
        <f aca="false">LOGINV(B2682,$B$7,$C$7)</f>
        <v>16.4780676875344</v>
      </c>
      <c r="E2682" s="16" t="n">
        <f aca="false">LOGINV(C2682,$B$8,$C$8)</f>
        <v>62.9193934372942</v>
      </c>
      <c r="F2682" s="16" t="n">
        <f aca="false">$B$5/100*E2682*2_Girdiler!$B$14*2_Girdiler!$B$15*2_Girdiler!$B$16</f>
        <v>1.58305193888232</v>
      </c>
      <c r="G2682" s="16" t="n">
        <f aca="false">MIN(MATCH(F2682,2_Girdiler!$B$20:$I$20,1),7)</f>
        <v>1</v>
      </c>
      <c r="H2682" s="16" t="n">
        <f aca="false">IF(F2682&gt;=40,2_Girdiler!$I$21+(F2682-40)*(2_Girdiler!$I$21-2_Girdiler!$H$21)/(2_Girdiler!$I$20-2_Girdiler!$H$20),INDEX(2_Girdiler!$B$21:$I$21,G2682)+(F2682-INDEX(2_Girdiler!$B$20:$I$20,G2682))*(INDEX(2_Girdiler!$B$21:$I$21,G2682+1)-INDEX(2_Girdiler!$B$21:$I$21,G2682))/(INDEX(2_Girdiler!$B$20:$I$20,G2682+1)-INDEX(2_Girdiler!$B$20:$I$20,G2682)))</f>
        <v>3.48271426554111</v>
      </c>
      <c r="I2682" s="16" t="n">
        <f aca="false">H2682/2_Girdiler!$B$17</f>
        <v>1.39531821536102</v>
      </c>
      <c r="J2682" s="16" t="n">
        <f aca="false">D2682+I2682</f>
        <v>17.8733859028954</v>
      </c>
    </row>
    <row r="2683" customFormat="false" ht="15" hidden="false" customHeight="false" outlineLevel="0" collapsed="false">
      <c r="A2683" s="0" t="n">
        <v>2671</v>
      </c>
      <c r="B2683" s="7" t="n">
        <v>0.910495</v>
      </c>
      <c r="C2683" s="7" t="n">
        <v>0.442269</v>
      </c>
      <c r="D2683" s="16" t="n">
        <f aca="false">LOGINV(B2683,$B$7,$C$7)</f>
        <v>28.6410043512594</v>
      </c>
      <c r="E2683" s="16" t="n">
        <f aca="false">LOGINV(C2683,$B$8,$C$8)</f>
        <v>99.4336165829125</v>
      </c>
      <c r="F2683" s="16" t="n">
        <f aca="false">$B$5/100*E2683*2_Girdiler!$B$14*2_Girdiler!$B$15*2_Girdiler!$B$16</f>
        <v>2.50174979322608</v>
      </c>
      <c r="G2683" s="16" t="n">
        <f aca="false">MIN(MATCH(F2683,2_Girdiler!$B$20:$I$20,1),7)</f>
        <v>1</v>
      </c>
      <c r="H2683" s="16" t="n">
        <f aca="false">IF(F2683&gt;=40,2_Girdiler!$I$21+(F2683-40)*(2_Girdiler!$I$21-2_Girdiler!$H$21)/(2_Girdiler!$I$20-2_Girdiler!$H$20),INDEX(2_Girdiler!$B$21:$I$21,G2683)+(F2683-INDEX(2_Girdiler!$B$20:$I$20,G2683))*(INDEX(2_Girdiler!$B$21:$I$21,G2683+1)-INDEX(2_Girdiler!$B$21:$I$21,G2683))/(INDEX(2_Girdiler!$B$20:$I$20,G2683+1)-INDEX(2_Girdiler!$B$20:$I$20,G2683)))</f>
        <v>5.50384954509737</v>
      </c>
      <c r="I2683" s="16" t="n">
        <f aca="false">H2683/2_Girdiler!$B$17</f>
        <v>2.2050679267217</v>
      </c>
      <c r="J2683" s="16" t="n">
        <f aca="false">D2683+I2683</f>
        <v>30.8460722779811</v>
      </c>
    </row>
    <row r="2684" customFormat="false" ht="15" hidden="false" customHeight="false" outlineLevel="0" collapsed="false">
      <c r="A2684" s="0" t="n">
        <v>2672</v>
      </c>
      <c r="B2684" s="7" t="n">
        <v>0.142073</v>
      </c>
      <c r="C2684" s="7" t="n">
        <v>0.74189</v>
      </c>
      <c r="D2684" s="16" t="n">
        <f aca="false">LOGINV(B2684,$B$7,$C$7)</f>
        <v>7.45433359830586</v>
      </c>
      <c r="E2684" s="16" t="n">
        <f aca="false">LOGINV(C2684,$B$8,$C$8)</f>
        <v>166.047982683648</v>
      </c>
      <c r="F2684" s="16" t="n">
        <f aca="false">$B$5/100*E2684*2_Girdiler!$B$14*2_Girdiler!$B$15*2_Girdiler!$B$16</f>
        <v>4.17776724432058</v>
      </c>
      <c r="G2684" s="16" t="n">
        <f aca="false">MIN(MATCH(F2684,2_Girdiler!$B$20:$I$20,1),7)</f>
        <v>1</v>
      </c>
      <c r="H2684" s="16" t="n">
        <f aca="false">IF(F2684&gt;=40,2_Girdiler!$I$21+(F2684-40)*(2_Girdiler!$I$21-2_Girdiler!$H$21)/(2_Girdiler!$I$20-2_Girdiler!$H$20),INDEX(2_Girdiler!$B$21:$I$21,G2684)+(F2684-INDEX(2_Girdiler!$B$20:$I$20,G2684))*(INDEX(2_Girdiler!$B$21:$I$21,G2684+1)-INDEX(2_Girdiler!$B$21:$I$21,G2684))/(INDEX(2_Girdiler!$B$20:$I$20,G2684+1)-INDEX(2_Girdiler!$B$20:$I$20,G2684)))</f>
        <v>9.19108793750528</v>
      </c>
      <c r="I2684" s="16" t="n">
        <f aca="false">H2684/2_Girdiler!$B$17</f>
        <v>3.68232689803897</v>
      </c>
      <c r="J2684" s="16" t="n">
        <f aca="false">D2684+I2684</f>
        <v>11.1366604963448</v>
      </c>
    </row>
    <row r="2685" customFormat="false" ht="15" hidden="false" customHeight="false" outlineLevel="0" collapsed="false">
      <c r="A2685" s="0" t="n">
        <v>2673</v>
      </c>
      <c r="B2685" s="7" t="n">
        <v>0.763617</v>
      </c>
      <c r="C2685" s="7" t="n">
        <v>0.045306</v>
      </c>
      <c r="D2685" s="16" t="n">
        <f aca="false">LOGINV(B2685,$B$7,$C$7)</f>
        <v>20.2065199729423</v>
      </c>
      <c r="E2685" s="16" t="n">
        <f aca="false">LOGINV(C2685,$B$8,$C$8)</f>
        <v>36.6322162863044</v>
      </c>
      <c r="F2685" s="16" t="n">
        <f aca="false">$B$5/100*E2685*2_Girdiler!$B$14*2_Girdiler!$B$15*2_Girdiler!$B$16</f>
        <v>0.921666561763419</v>
      </c>
      <c r="G2685" s="16" t="n">
        <f aca="false">MIN(MATCH(F2685,2_Girdiler!$B$20:$I$20,1),7)</f>
        <v>1</v>
      </c>
      <c r="H2685" s="16" t="n">
        <f aca="false">IF(F2685&gt;=40,2_Girdiler!$I$21+(F2685-40)*(2_Girdiler!$I$21-2_Girdiler!$H$21)/(2_Girdiler!$I$20-2_Girdiler!$H$20),INDEX(2_Girdiler!$B$21:$I$21,G2685)+(F2685-INDEX(2_Girdiler!$B$20:$I$20,G2685))*(INDEX(2_Girdiler!$B$21:$I$21,G2685+1)-INDEX(2_Girdiler!$B$21:$I$21,G2685))/(INDEX(2_Girdiler!$B$20:$I$20,G2685+1)-INDEX(2_Girdiler!$B$20:$I$20,G2685)))</f>
        <v>2.02766643587952</v>
      </c>
      <c r="I2685" s="16" t="n">
        <f aca="false">H2685/2_Girdiler!$B$17</f>
        <v>0.812366360528655</v>
      </c>
      <c r="J2685" s="16" t="n">
        <f aca="false">D2685+I2685</f>
        <v>21.018886333471</v>
      </c>
    </row>
    <row r="2686" customFormat="false" ht="15" hidden="false" customHeight="false" outlineLevel="0" collapsed="false">
      <c r="A2686" s="0" t="n">
        <v>2674</v>
      </c>
      <c r="B2686" s="7" t="n">
        <v>0.79683</v>
      </c>
      <c r="C2686" s="7" t="n">
        <v>0.447228</v>
      </c>
      <c r="D2686" s="16" t="n">
        <f aca="false">LOGINV(B2686,$B$7,$C$7)</f>
        <v>21.5125826490998</v>
      </c>
      <c r="E2686" s="16" t="n">
        <f aca="false">LOGINV(C2686,$B$8,$C$8)</f>
        <v>100.242468172077</v>
      </c>
      <c r="F2686" s="16" t="n">
        <f aca="false">$B$5/100*E2686*2_Girdiler!$B$14*2_Girdiler!$B$15*2_Girdiler!$B$16</f>
        <v>2.52210049920945</v>
      </c>
      <c r="G2686" s="16" t="n">
        <f aca="false">MIN(MATCH(F2686,2_Girdiler!$B$20:$I$20,1),7)</f>
        <v>1</v>
      </c>
      <c r="H2686" s="16" t="n">
        <f aca="false">IF(F2686&gt;=40,2_Girdiler!$I$21+(F2686-40)*(2_Girdiler!$I$21-2_Girdiler!$H$21)/(2_Girdiler!$I$20-2_Girdiler!$H$20),INDEX(2_Girdiler!$B$21:$I$21,G2686)+(F2686-INDEX(2_Girdiler!$B$20:$I$20,G2686))*(INDEX(2_Girdiler!$B$21:$I$21,G2686+1)-INDEX(2_Girdiler!$B$21:$I$21,G2686))/(INDEX(2_Girdiler!$B$20:$I$20,G2686+1)-INDEX(2_Girdiler!$B$20:$I$20,G2686)))</f>
        <v>5.5486210982608</v>
      </c>
      <c r="I2686" s="16" t="n">
        <f aca="false">H2686/2_Girdiler!$B$17</f>
        <v>2.22300524770064</v>
      </c>
      <c r="J2686" s="16" t="n">
        <f aca="false">D2686+I2686</f>
        <v>23.7355878968004</v>
      </c>
    </row>
    <row r="2687" customFormat="false" ht="15" hidden="false" customHeight="false" outlineLevel="0" collapsed="false">
      <c r="A2687" s="0" t="n">
        <v>2675</v>
      </c>
      <c r="B2687" s="7" t="n">
        <v>0.314803</v>
      </c>
      <c r="C2687" s="7" t="n">
        <v>0.651672</v>
      </c>
      <c r="D2687" s="16" t="n">
        <f aca="false">LOGINV(B2687,$B$7,$C$7)</f>
        <v>10.3498942442954</v>
      </c>
      <c r="E2687" s="16" t="n">
        <f aca="false">LOGINV(C2687,$B$8,$C$8)</f>
        <v>140.452563626189</v>
      </c>
      <c r="F2687" s="16" t="n">
        <f aca="false">$B$5/100*E2687*2_Girdiler!$B$14*2_Girdiler!$B$15*2_Girdiler!$B$16</f>
        <v>3.5337865008349</v>
      </c>
      <c r="G2687" s="16" t="n">
        <f aca="false">MIN(MATCH(F2687,2_Girdiler!$B$20:$I$20,1),7)</f>
        <v>1</v>
      </c>
      <c r="H2687" s="16" t="n">
        <f aca="false">IF(F2687&gt;=40,2_Girdiler!$I$21+(F2687-40)*(2_Girdiler!$I$21-2_Girdiler!$H$21)/(2_Girdiler!$I$20-2_Girdiler!$H$20),INDEX(2_Girdiler!$B$21:$I$21,G2687)+(F2687-INDEX(2_Girdiler!$B$20:$I$20,G2687))*(INDEX(2_Girdiler!$B$21:$I$21,G2687+1)-INDEX(2_Girdiler!$B$21:$I$21,G2687))/(INDEX(2_Girdiler!$B$20:$I$20,G2687+1)-INDEX(2_Girdiler!$B$20:$I$20,G2687)))</f>
        <v>7.77433030183679</v>
      </c>
      <c r="I2687" s="16" t="n">
        <f aca="false">H2687/2_Girdiler!$B$17</f>
        <v>3.1147156658</v>
      </c>
      <c r="J2687" s="16" t="n">
        <f aca="false">D2687+I2687</f>
        <v>13.4646099100954</v>
      </c>
    </row>
    <row r="2688" customFormat="false" ht="15" hidden="false" customHeight="false" outlineLevel="0" collapsed="false">
      <c r="A2688" s="0" t="n">
        <v>2676</v>
      </c>
      <c r="B2688" s="7" t="n">
        <v>0.502076</v>
      </c>
      <c r="C2688" s="7" t="n">
        <v>0.700739</v>
      </c>
      <c r="D2688" s="16" t="n">
        <f aca="false">LOGINV(B2688,$B$7,$C$7)</f>
        <v>13.581391572483</v>
      </c>
      <c r="E2688" s="16" t="n">
        <f aca="false">LOGINV(C2688,$B$8,$C$8)</f>
        <v>153.408200397636</v>
      </c>
      <c r="F2688" s="16" t="n">
        <f aca="false">$B$5/100*E2688*2_Girdiler!$B$14*2_Girdiler!$B$15*2_Girdiler!$B$16</f>
        <v>3.85975032200453</v>
      </c>
      <c r="G2688" s="16" t="n">
        <f aca="false">MIN(MATCH(F2688,2_Girdiler!$B$20:$I$20,1),7)</f>
        <v>1</v>
      </c>
      <c r="H2688" s="16" t="n">
        <f aca="false">IF(F2688&gt;=40,2_Girdiler!$I$21+(F2688-40)*(2_Girdiler!$I$21-2_Girdiler!$H$21)/(2_Girdiler!$I$20-2_Girdiler!$H$20),INDEX(2_Girdiler!$B$21:$I$21,G2688)+(F2688-INDEX(2_Girdiler!$B$20:$I$20,G2688))*(INDEX(2_Girdiler!$B$21:$I$21,G2688+1)-INDEX(2_Girdiler!$B$21:$I$21,G2688))/(INDEX(2_Girdiler!$B$20:$I$20,G2688+1)-INDEX(2_Girdiler!$B$20:$I$20,G2688)))</f>
        <v>8.49145070840996</v>
      </c>
      <c r="I2688" s="16" t="n">
        <f aca="false">H2688/2_Girdiler!$B$17</f>
        <v>3.40202352099758</v>
      </c>
      <c r="J2688" s="16" t="n">
        <f aca="false">D2688+I2688</f>
        <v>16.9834150934805</v>
      </c>
    </row>
    <row r="2689" customFormat="false" ht="15" hidden="false" customHeight="false" outlineLevel="0" collapsed="false">
      <c r="A2689" s="0" t="n">
        <v>2677</v>
      </c>
      <c r="B2689" s="7" t="n">
        <v>0.968055</v>
      </c>
      <c r="C2689" s="7" t="n">
        <v>0.180757</v>
      </c>
      <c r="D2689" s="16" t="n">
        <f aca="false">LOGINV(B2689,$B$7,$C$7)</f>
        <v>38.0397811732863</v>
      </c>
      <c r="E2689" s="16" t="n">
        <f aca="false">LOGINV(C2689,$B$8,$C$8)</f>
        <v>60.5955036246147</v>
      </c>
      <c r="F2689" s="16" t="n">
        <f aca="false">$B$5/100*E2689*2_Girdiler!$B$14*2_Girdiler!$B$15*2_Girdiler!$B$16</f>
        <v>1.52458287119531</v>
      </c>
      <c r="G2689" s="16" t="n">
        <f aca="false">MIN(MATCH(F2689,2_Girdiler!$B$20:$I$20,1),7)</f>
        <v>1</v>
      </c>
      <c r="H2689" s="16" t="n">
        <f aca="false">IF(F2689&gt;=40,2_Girdiler!$I$21+(F2689-40)*(2_Girdiler!$I$21-2_Girdiler!$H$21)/(2_Girdiler!$I$20-2_Girdiler!$H$20),INDEX(2_Girdiler!$B$21:$I$21,G2689)+(F2689-INDEX(2_Girdiler!$B$20:$I$20,G2689))*(INDEX(2_Girdiler!$B$21:$I$21,G2689+1)-INDEX(2_Girdiler!$B$21:$I$21,G2689))/(INDEX(2_Girdiler!$B$20:$I$20,G2689+1)-INDEX(2_Girdiler!$B$20:$I$20,G2689)))</f>
        <v>3.35408231662967</v>
      </c>
      <c r="I2689" s="16" t="n">
        <f aca="false">H2689/2_Girdiler!$B$17</f>
        <v>1.34378297941894</v>
      </c>
      <c r="J2689" s="16" t="n">
        <f aca="false">D2689+I2689</f>
        <v>39.3835641527052</v>
      </c>
    </row>
    <row r="2690" customFormat="false" ht="15" hidden="false" customHeight="false" outlineLevel="0" collapsed="false">
      <c r="A2690" s="0" t="n">
        <v>2678</v>
      </c>
      <c r="B2690" s="7" t="n">
        <v>0.265701</v>
      </c>
      <c r="C2690" s="7" t="n">
        <v>0.745618</v>
      </c>
      <c r="D2690" s="16" t="n">
        <f aca="false">LOGINV(B2690,$B$7,$C$7)</f>
        <v>9.55382483155027</v>
      </c>
      <c r="E2690" s="16" t="n">
        <f aca="false">LOGINV(C2690,$B$8,$C$8)</f>
        <v>167.293860000092</v>
      </c>
      <c r="F2690" s="16" t="n">
        <f aca="false">$B$5/100*E2690*2_Girdiler!$B$14*2_Girdiler!$B$15*2_Girdiler!$B$16</f>
        <v>4.20911351760232</v>
      </c>
      <c r="G2690" s="16" t="n">
        <f aca="false">MIN(MATCH(F2690,2_Girdiler!$B$20:$I$20,1),7)</f>
        <v>1</v>
      </c>
      <c r="H2690" s="16" t="n">
        <f aca="false">IF(F2690&gt;=40,2_Girdiler!$I$21+(F2690-40)*(2_Girdiler!$I$21-2_Girdiler!$H$21)/(2_Girdiler!$I$20-2_Girdiler!$H$20),INDEX(2_Girdiler!$B$21:$I$21,G2690)+(F2690-INDEX(2_Girdiler!$B$20:$I$20,G2690))*(INDEX(2_Girdiler!$B$21:$I$21,G2690+1)-INDEX(2_Girdiler!$B$21:$I$21,G2690))/(INDEX(2_Girdiler!$B$20:$I$20,G2690+1)-INDEX(2_Girdiler!$B$20:$I$20,G2690)))</f>
        <v>9.2600497387251</v>
      </c>
      <c r="I2690" s="16" t="n">
        <f aca="false">H2690/2_Girdiler!$B$17</f>
        <v>3.70995582480974</v>
      </c>
      <c r="J2690" s="16" t="n">
        <f aca="false">D2690+I2690</f>
        <v>13.26378065636</v>
      </c>
    </row>
    <row r="2691" customFormat="false" ht="15" hidden="false" customHeight="false" outlineLevel="0" collapsed="false">
      <c r="A2691" s="0" t="n">
        <v>2679</v>
      </c>
      <c r="B2691" s="7" t="n">
        <v>0.728754</v>
      </c>
      <c r="C2691" s="7" t="n">
        <v>0.126404</v>
      </c>
      <c r="D2691" s="16" t="n">
        <f aca="false">LOGINV(B2691,$B$7,$C$7)</f>
        <v>19.016059888508</v>
      </c>
      <c r="E2691" s="16" t="n">
        <f aca="false">LOGINV(C2691,$B$8,$C$8)</f>
        <v>52.1990340275916</v>
      </c>
      <c r="F2691" s="16" t="n">
        <f aca="false">$B$5/100*E2691*2_Girdiler!$B$14*2_Girdiler!$B$15*2_Girdiler!$B$16</f>
        <v>1.3133276961342</v>
      </c>
      <c r="G2691" s="16" t="n">
        <f aca="false">MIN(MATCH(F2691,2_Girdiler!$B$20:$I$20,1),7)</f>
        <v>1</v>
      </c>
      <c r="H2691" s="16" t="n">
        <f aca="false">IF(F2691&gt;=40,2_Girdiler!$I$21+(F2691-40)*(2_Girdiler!$I$21-2_Girdiler!$H$21)/(2_Girdiler!$I$20-2_Girdiler!$H$20),INDEX(2_Girdiler!$B$21:$I$21,G2691)+(F2691-INDEX(2_Girdiler!$B$20:$I$20,G2691))*(INDEX(2_Girdiler!$B$21:$I$21,G2691+1)-INDEX(2_Girdiler!$B$21:$I$21,G2691))/(INDEX(2_Girdiler!$B$20:$I$20,G2691+1)-INDEX(2_Girdiler!$B$20:$I$20,G2691)))</f>
        <v>2.88932093149525</v>
      </c>
      <c r="I2691" s="16" t="n">
        <f aca="false">H2691/2_Girdiler!$B$17</f>
        <v>1.15758050140034</v>
      </c>
      <c r="J2691" s="16" t="n">
        <f aca="false">D2691+I2691</f>
        <v>20.1736403899084</v>
      </c>
    </row>
    <row r="2692" customFormat="false" ht="15" hidden="false" customHeight="false" outlineLevel="0" collapsed="false">
      <c r="A2692" s="0" t="n">
        <v>2680</v>
      </c>
      <c r="B2692" s="7" t="n">
        <v>0.312702</v>
      </c>
      <c r="C2692" s="7" t="n">
        <v>0.583791</v>
      </c>
      <c r="D2692" s="16" t="n">
        <f aca="false">LOGINV(B2692,$B$7,$C$7)</f>
        <v>10.3157724179006</v>
      </c>
      <c r="E2692" s="16" t="n">
        <f aca="false">LOGINV(C2692,$B$8,$C$8)</f>
        <v>125.188149194588</v>
      </c>
      <c r="F2692" s="16" t="n">
        <f aca="false">$B$5/100*E2692*2_Girdiler!$B$14*2_Girdiler!$B$15*2_Girdiler!$B$16</f>
        <v>3.14973383373583</v>
      </c>
      <c r="G2692" s="16" t="n">
        <f aca="false">MIN(MATCH(F2692,2_Girdiler!$B$20:$I$20,1),7)</f>
        <v>1</v>
      </c>
      <c r="H2692" s="16" t="n">
        <f aca="false">IF(F2692&gt;=40,2_Girdiler!$I$21+(F2692-40)*(2_Girdiler!$I$21-2_Girdiler!$H$21)/(2_Girdiler!$I$20-2_Girdiler!$H$20),INDEX(2_Girdiler!$B$21:$I$21,G2692)+(F2692-INDEX(2_Girdiler!$B$20:$I$20,G2692))*(INDEX(2_Girdiler!$B$21:$I$21,G2692+1)-INDEX(2_Girdiler!$B$21:$I$21,G2692))/(INDEX(2_Girdiler!$B$20:$I$20,G2692+1)-INDEX(2_Girdiler!$B$20:$I$20,G2692)))</f>
        <v>6.92941443421883</v>
      </c>
      <c r="I2692" s="16" t="n">
        <f aca="false">H2692/2_Girdiler!$B$17</f>
        <v>2.77620770601716</v>
      </c>
      <c r="J2692" s="16" t="n">
        <f aca="false">D2692+I2692</f>
        <v>13.0919801239178</v>
      </c>
    </row>
    <row r="2693" customFormat="false" ht="15" hidden="false" customHeight="false" outlineLevel="0" collapsed="false">
      <c r="A2693" s="0" t="n">
        <v>2681</v>
      </c>
      <c r="B2693" s="7" t="n">
        <v>0.910239</v>
      </c>
      <c r="C2693" s="7" t="n">
        <v>0.788205</v>
      </c>
      <c r="D2693" s="16" t="n">
        <f aca="false">LOGINV(B2693,$B$7,$C$7)</f>
        <v>28.6157717453853</v>
      </c>
      <c r="E2693" s="16" t="n">
        <f aca="false">LOGINV(C2693,$B$8,$C$8)</f>
        <v>183.050791717473</v>
      </c>
      <c r="F2693" s="16" t="n">
        <f aca="false">$B$5/100*E2693*2_Girdiler!$B$14*2_Girdiler!$B$15*2_Girdiler!$B$16</f>
        <v>4.60555791961163</v>
      </c>
      <c r="G2693" s="16" t="n">
        <f aca="false">MIN(MATCH(F2693,2_Girdiler!$B$20:$I$20,1),7)</f>
        <v>1</v>
      </c>
      <c r="H2693" s="16" t="n">
        <f aca="false">IF(F2693&gt;=40,2_Girdiler!$I$21+(F2693-40)*(2_Girdiler!$I$21-2_Girdiler!$H$21)/(2_Girdiler!$I$20-2_Girdiler!$H$20),INDEX(2_Girdiler!$B$21:$I$21,G2693)+(F2693-INDEX(2_Girdiler!$B$20:$I$20,G2693))*(INDEX(2_Girdiler!$B$21:$I$21,G2693+1)-INDEX(2_Girdiler!$B$21:$I$21,G2693))/(INDEX(2_Girdiler!$B$20:$I$20,G2693+1)-INDEX(2_Girdiler!$B$20:$I$20,G2693)))</f>
        <v>10.1322274231456</v>
      </c>
      <c r="I2693" s="16" t="n">
        <f aca="false">H2693/2_Girdiler!$B$17</f>
        <v>4.05938598683717</v>
      </c>
      <c r="J2693" s="16" t="n">
        <f aca="false">D2693+I2693</f>
        <v>32.6751577322224</v>
      </c>
    </row>
    <row r="2694" customFormat="false" ht="15" hidden="false" customHeight="false" outlineLevel="0" collapsed="false">
      <c r="A2694" s="0" t="n">
        <v>2682</v>
      </c>
      <c r="B2694" s="7" t="n">
        <v>0.970456</v>
      </c>
      <c r="C2694" s="7" t="n">
        <v>0.458135</v>
      </c>
      <c r="D2694" s="16" t="n">
        <f aca="false">LOGINV(B2694,$B$7,$C$7)</f>
        <v>38.7803502822755</v>
      </c>
      <c r="E2694" s="16" t="n">
        <f aca="false">LOGINV(C2694,$B$8,$C$8)</f>
        <v>102.040063159348</v>
      </c>
      <c r="F2694" s="16" t="n">
        <f aca="false">$B$5/100*E2694*2_Girdiler!$B$14*2_Girdiler!$B$15*2_Girdiler!$B$16</f>
        <v>2.5673279890892</v>
      </c>
      <c r="G2694" s="16" t="n">
        <f aca="false">MIN(MATCH(F2694,2_Girdiler!$B$20:$I$20,1),7)</f>
        <v>1</v>
      </c>
      <c r="H2694" s="16" t="n">
        <f aca="false">IF(F2694&gt;=40,2_Girdiler!$I$21+(F2694-40)*(2_Girdiler!$I$21-2_Girdiler!$H$21)/(2_Girdiler!$I$20-2_Girdiler!$H$20),INDEX(2_Girdiler!$B$21:$I$21,G2694)+(F2694-INDEX(2_Girdiler!$B$20:$I$20,G2694))*(INDEX(2_Girdiler!$B$21:$I$21,G2694+1)-INDEX(2_Girdiler!$B$21:$I$21,G2694))/(INDEX(2_Girdiler!$B$20:$I$20,G2694+1)-INDEX(2_Girdiler!$B$20:$I$20,G2694)))</f>
        <v>5.64812157599624</v>
      </c>
      <c r="I2694" s="16" t="n">
        <f aca="false">H2694/2_Girdiler!$B$17</f>
        <v>2.26286922115234</v>
      </c>
      <c r="J2694" s="16" t="n">
        <f aca="false">D2694+I2694</f>
        <v>41.0432195034279</v>
      </c>
    </row>
    <row r="2695" customFormat="false" ht="15" hidden="false" customHeight="false" outlineLevel="0" collapsed="false">
      <c r="A2695" s="0" t="n">
        <v>2683</v>
      </c>
      <c r="B2695" s="7" t="n">
        <v>0.800708</v>
      </c>
      <c r="C2695" s="7" t="n">
        <v>0.904544</v>
      </c>
      <c r="D2695" s="16" t="n">
        <f aca="false">LOGINV(B2695,$B$7,$C$7)</f>
        <v>21.6787126839265</v>
      </c>
      <c r="E2695" s="16" t="n">
        <f aca="false">LOGINV(C2695,$B$8,$C$8)</f>
        <v>254.03433506828</v>
      </c>
      <c r="F2695" s="16" t="n">
        <f aca="false">$B$5/100*E2695*2_Girdiler!$B$14*2_Girdiler!$B$15*2_Girdiler!$B$16</f>
        <v>6.39150387031793</v>
      </c>
      <c r="G2695" s="16" t="n">
        <f aca="false">MIN(MATCH(F2695,2_Girdiler!$B$20:$I$20,1),7)</f>
        <v>2</v>
      </c>
      <c r="H2695" s="16" t="n">
        <f aca="false">IF(F2695&gt;=40,2_Girdiler!$I$21+(F2695-40)*(2_Girdiler!$I$21-2_Girdiler!$H$21)/(2_Girdiler!$I$20-2_Girdiler!$H$20),INDEX(2_Girdiler!$B$21:$I$21,G2695)+(F2695-INDEX(2_Girdiler!$B$20:$I$20,G2695))*(INDEX(2_Girdiler!$B$21:$I$21,G2695+1)-INDEX(2_Girdiler!$B$21:$I$21,G2695))/(INDEX(2_Girdiler!$B$20:$I$20,G2695+1)-INDEX(2_Girdiler!$B$20:$I$20,G2695)))</f>
        <v>13.2264061925087</v>
      </c>
      <c r="I2695" s="16" t="n">
        <f aca="false">H2695/2_Girdiler!$B$17</f>
        <v>5.29904094251149</v>
      </c>
      <c r="J2695" s="16" t="n">
        <f aca="false">D2695+I2695</f>
        <v>26.9777536264379</v>
      </c>
    </row>
    <row r="2696" customFormat="false" ht="15" hidden="false" customHeight="false" outlineLevel="0" collapsed="false">
      <c r="A2696" s="0" t="n">
        <v>2684</v>
      </c>
      <c r="B2696" s="7" t="n">
        <v>0.435</v>
      </c>
      <c r="C2696" s="7" t="n">
        <v>0.927192</v>
      </c>
      <c r="D2696" s="16" t="n">
        <f aca="false">LOGINV(B2696,$B$7,$C$7)</f>
        <v>12.3613758402865</v>
      </c>
      <c r="E2696" s="16" t="n">
        <f aca="false">LOGINV(C2696,$B$8,$C$8)</f>
        <v>279.375223273672</v>
      </c>
      <c r="F2696" s="16" t="n">
        <f aca="false">$B$5/100*E2696*2_Girdiler!$B$14*2_Girdiler!$B$15*2_Girdiler!$B$16</f>
        <v>7.02908061756558</v>
      </c>
      <c r="G2696" s="16" t="n">
        <f aca="false">MIN(MATCH(F2696,2_Girdiler!$B$20:$I$20,1),7)</f>
        <v>2</v>
      </c>
      <c r="H2696" s="16" t="n">
        <f aca="false">IF(F2696&gt;=40,2_Girdiler!$I$21+(F2696-40)*(2_Girdiler!$I$21-2_Girdiler!$H$21)/(2_Girdiler!$I$20-2_Girdiler!$H$20),INDEX(2_Girdiler!$B$21:$I$21,G2696)+(F2696-INDEX(2_Girdiler!$B$20:$I$20,G2696))*(INDEX(2_Girdiler!$B$21:$I$21,G2696+1)-INDEX(2_Girdiler!$B$21:$I$21,G2696))/(INDEX(2_Girdiler!$B$20:$I$20,G2696+1)-INDEX(2_Girdiler!$B$20:$I$20,G2696)))</f>
        <v>14.2465289881049</v>
      </c>
      <c r="I2696" s="16" t="n">
        <f aca="false">H2696/2_Girdiler!$B$17</f>
        <v>5.70774398561896</v>
      </c>
      <c r="J2696" s="16" t="n">
        <f aca="false">D2696+I2696</f>
        <v>18.0691198259055</v>
      </c>
    </row>
    <row r="2697" customFormat="false" ht="15" hidden="false" customHeight="false" outlineLevel="0" collapsed="false">
      <c r="A2697" s="0" t="n">
        <v>2685</v>
      </c>
      <c r="B2697" s="7" t="n">
        <v>0.379344</v>
      </c>
      <c r="C2697" s="7" t="n">
        <v>0.447594</v>
      </c>
      <c r="D2697" s="16" t="n">
        <f aca="false">LOGINV(B2697,$B$7,$C$7)</f>
        <v>11.4108472523979</v>
      </c>
      <c r="E2697" s="16" t="n">
        <f aca="false">LOGINV(C2697,$B$8,$C$8)</f>
        <v>100.302370554702</v>
      </c>
      <c r="F2697" s="16" t="n">
        <f aca="false">$B$5/100*E2697*2_Girdiler!$B$14*2_Girdiler!$B$15*2_Girdiler!$B$16</f>
        <v>2.5236076431563</v>
      </c>
      <c r="G2697" s="16" t="n">
        <f aca="false">MIN(MATCH(F2697,2_Girdiler!$B$20:$I$20,1),7)</f>
        <v>1</v>
      </c>
      <c r="H2697" s="16" t="n">
        <f aca="false">IF(F2697&gt;=40,2_Girdiler!$I$21+(F2697-40)*(2_Girdiler!$I$21-2_Girdiler!$H$21)/(2_Girdiler!$I$20-2_Girdiler!$H$20),INDEX(2_Girdiler!$B$21:$I$21,G2697)+(F2697-INDEX(2_Girdiler!$B$20:$I$20,G2697))*(INDEX(2_Girdiler!$B$21:$I$21,G2697+1)-INDEX(2_Girdiler!$B$21:$I$21,G2697))/(INDEX(2_Girdiler!$B$20:$I$20,G2697+1)-INDEX(2_Girdiler!$B$20:$I$20,G2697)))</f>
        <v>5.55193681494385</v>
      </c>
      <c r="I2697" s="16" t="n">
        <f aca="false">H2697/2_Girdiler!$B$17</f>
        <v>2.22433365983327</v>
      </c>
      <c r="J2697" s="16" t="n">
        <f aca="false">D2697+I2697</f>
        <v>13.6351809122312</v>
      </c>
    </row>
    <row r="2698" customFormat="false" ht="15" hidden="false" customHeight="false" outlineLevel="0" collapsed="false">
      <c r="A2698" s="0" t="n">
        <v>2686</v>
      </c>
      <c r="B2698" s="7" t="n">
        <v>0.264965</v>
      </c>
      <c r="C2698" s="7" t="n">
        <v>0.079275</v>
      </c>
      <c r="D2698" s="16" t="n">
        <f aca="false">LOGINV(B2698,$B$7,$C$7)</f>
        <v>9.54187382612205</v>
      </c>
      <c r="E2698" s="16" t="n">
        <f aca="false">LOGINV(C2698,$B$8,$C$8)</f>
        <v>43.9519355246471</v>
      </c>
      <c r="F2698" s="16" t="n">
        <f aca="false">$B$5/100*E2698*2_Girdiler!$B$14*2_Girdiler!$B$15*2_Girdiler!$B$16</f>
        <v>1.10583069780012</v>
      </c>
      <c r="G2698" s="16" t="n">
        <f aca="false">MIN(MATCH(F2698,2_Girdiler!$B$20:$I$20,1),7)</f>
        <v>1</v>
      </c>
      <c r="H2698" s="16" t="n">
        <f aca="false">IF(F2698&gt;=40,2_Girdiler!$I$21+(F2698-40)*(2_Girdiler!$I$21-2_Girdiler!$H$21)/(2_Girdiler!$I$20-2_Girdiler!$H$20),INDEX(2_Girdiler!$B$21:$I$21,G2698)+(F2698-INDEX(2_Girdiler!$B$20:$I$20,G2698))*(INDEX(2_Girdiler!$B$21:$I$21,G2698+1)-INDEX(2_Girdiler!$B$21:$I$21,G2698))/(INDEX(2_Girdiler!$B$20:$I$20,G2698+1)-INDEX(2_Girdiler!$B$20:$I$20,G2698)))</f>
        <v>2.43282753516026</v>
      </c>
      <c r="I2698" s="16" t="n">
        <f aca="false">H2698/2_Girdiler!$B$17</f>
        <v>0.974690518894337</v>
      </c>
      <c r="J2698" s="16" t="n">
        <f aca="false">D2698+I2698</f>
        <v>10.5165643450164</v>
      </c>
    </row>
    <row r="2699" customFormat="false" ht="15" hidden="false" customHeight="false" outlineLevel="0" collapsed="false">
      <c r="A2699" s="0" t="n">
        <v>2687</v>
      </c>
      <c r="B2699" s="7" t="n">
        <v>0.573677</v>
      </c>
      <c r="C2699" s="7" t="n">
        <v>0.816675</v>
      </c>
      <c r="D2699" s="16" t="n">
        <f aca="false">LOGINV(B2699,$B$7,$C$7)</f>
        <v>15.019259822018</v>
      </c>
      <c r="E2699" s="16" t="n">
        <f aca="false">LOGINV(C2699,$B$8,$C$8)</f>
        <v>195.579049665474</v>
      </c>
      <c r="F2699" s="16" t="n">
        <f aca="false">$B$5/100*E2699*2_Girdiler!$B$14*2_Girdiler!$B$15*2_Girdiler!$B$16</f>
        <v>4.92076888958332</v>
      </c>
      <c r="G2699" s="16" t="n">
        <f aca="false">MIN(MATCH(F2699,2_Girdiler!$B$20:$I$20,1),7)</f>
        <v>1</v>
      </c>
      <c r="H2699" s="16" t="n">
        <f aca="false">IF(F2699&gt;=40,2_Girdiler!$I$21+(F2699-40)*(2_Girdiler!$I$21-2_Girdiler!$H$21)/(2_Girdiler!$I$20-2_Girdiler!$H$20),INDEX(2_Girdiler!$B$21:$I$21,G2699)+(F2699-INDEX(2_Girdiler!$B$20:$I$20,G2699))*(INDEX(2_Girdiler!$B$21:$I$21,G2699+1)-INDEX(2_Girdiler!$B$21:$I$21,G2699))/(INDEX(2_Girdiler!$B$20:$I$20,G2699+1)-INDEX(2_Girdiler!$B$20:$I$20,G2699)))</f>
        <v>10.8256915570833</v>
      </c>
      <c r="I2699" s="16" t="n">
        <f aca="false">H2699/2_Girdiler!$B$17</f>
        <v>4.33721616870325</v>
      </c>
      <c r="J2699" s="16" t="n">
        <f aca="false">D2699+I2699</f>
        <v>19.3564759907213</v>
      </c>
    </row>
    <row r="2700" customFormat="false" ht="15" hidden="false" customHeight="false" outlineLevel="0" collapsed="false">
      <c r="A2700" s="0" t="n">
        <v>2688</v>
      </c>
      <c r="B2700" s="7" t="n">
        <v>0.847443</v>
      </c>
      <c r="C2700" s="7" t="n">
        <v>0.880207</v>
      </c>
      <c r="D2700" s="16" t="n">
        <f aca="false">LOGINV(B2700,$B$7,$C$7)</f>
        <v>23.9850195456155</v>
      </c>
      <c r="E2700" s="16" t="n">
        <f aca="false">LOGINV(C2700,$B$8,$C$8)</f>
        <v>233.306118163022</v>
      </c>
      <c r="F2700" s="16" t="n">
        <f aca="false">$B$5/100*E2700*2_Girdiler!$B$14*2_Girdiler!$B$15*2_Girdiler!$B$16</f>
        <v>5.86998193298164</v>
      </c>
      <c r="G2700" s="16" t="n">
        <f aca="false">MIN(MATCH(F2700,2_Girdiler!$B$20:$I$20,1),7)</f>
        <v>2</v>
      </c>
      <c r="H2700" s="16" t="n">
        <f aca="false">IF(F2700&gt;=40,2_Girdiler!$I$21+(F2700-40)*(2_Girdiler!$I$21-2_Girdiler!$H$21)/(2_Girdiler!$I$20-2_Girdiler!$H$20),INDEX(2_Girdiler!$B$21:$I$21,G2700)+(F2700-INDEX(2_Girdiler!$B$20:$I$20,G2700))*(INDEX(2_Girdiler!$B$21:$I$21,G2700+1)-INDEX(2_Girdiler!$B$21:$I$21,G2700))/(INDEX(2_Girdiler!$B$20:$I$20,G2700+1)-INDEX(2_Girdiler!$B$20:$I$20,G2700)))</f>
        <v>12.3919710927706</v>
      </c>
      <c r="I2700" s="16" t="n">
        <f aca="false">H2700/2_Girdiler!$B$17</f>
        <v>4.96473200832157</v>
      </c>
      <c r="J2700" s="16" t="n">
        <f aca="false">D2700+I2700</f>
        <v>28.9497515539371</v>
      </c>
    </row>
    <row r="2701" customFormat="false" ht="15" hidden="false" customHeight="false" outlineLevel="0" collapsed="false">
      <c r="A2701" s="0" t="n">
        <v>2689</v>
      </c>
      <c r="B2701" s="7" t="n">
        <v>0.088164</v>
      </c>
      <c r="C2701" s="7" t="n">
        <v>0.831752</v>
      </c>
      <c r="D2701" s="16" t="n">
        <f aca="false">LOGINV(B2701,$B$7,$C$7)</f>
        <v>6.37327042893789</v>
      </c>
      <c r="E2701" s="16" t="n">
        <f aca="false">LOGINV(C2701,$B$8,$C$8)</f>
        <v>203.085420389889</v>
      </c>
      <c r="F2701" s="16" t="n">
        <f aca="false">$B$5/100*E2701*2_Girdiler!$B$14*2_Girdiler!$B$15*2_Girdiler!$B$16</f>
        <v>5.10962917700961</v>
      </c>
      <c r="G2701" s="16" t="n">
        <f aca="false">MIN(MATCH(F2701,2_Girdiler!$B$20:$I$20,1),7)</f>
        <v>2</v>
      </c>
      <c r="H2701" s="16" t="n">
        <f aca="false">IF(F2701&gt;=40,2_Girdiler!$I$21+(F2701-40)*(2_Girdiler!$I$21-2_Girdiler!$H$21)/(2_Girdiler!$I$20-2_Girdiler!$H$20),INDEX(2_Girdiler!$B$21:$I$21,G2701)+(F2701-INDEX(2_Girdiler!$B$20:$I$20,G2701))*(INDEX(2_Girdiler!$B$21:$I$21,G2701+1)-INDEX(2_Girdiler!$B$21:$I$21,G2701))/(INDEX(2_Girdiler!$B$20:$I$20,G2701+1)-INDEX(2_Girdiler!$B$20:$I$20,G2701)))</f>
        <v>11.1754066832154</v>
      </c>
      <c r="I2701" s="16" t="n">
        <f aca="false">H2701/2_Girdiler!$B$17</f>
        <v>4.47732639551898</v>
      </c>
      <c r="J2701" s="16" t="n">
        <f aca="false">D2701+I2701</f>
        <v>10.8505968244569</v>
      </c>
    </row>
    <row r="2702" customFormat="false" ht="15" hidden="false" customHeight="false" outlineLevel="0" collapsed="false">
      <c r="A2702" s="0" t="n">
        <v>2690</v>
      </c>
      <c r="B2702" s="7" t="n">
        <v>0.734106</v>
      </c>
      <c r="C2702" s="7" t="n">
        <v>0.895451</v>
      </c>
      <c r="D2702" s="16" t="n">
        <f aca="false">LOGINV(B2702,$B$7,$C$7)</f>
        <v>19.1888711010557</v>
      </c>
      <c r="E2702" s="16" t="n">
        <f aca="false">LOGINV(C2702,$B$8,$C$8)</f>
        <v>245.674885535865</v>
      </c>
      <c r="F2702" s="16" t="n">
        <f aca="false">$B$5/100*E2702*2_Girdiler!$B$14*2_Girdiler!$B$15*2_Girdiler!$B$16</f>
        <v>6.18118012008235</v>
      </c>
      <c r="G2702" s="16" t="n">
        <f aca="false">MIN(MATCH(F2702,2_Girdiler!$B$20:$I$20,1),7)</f>
        <v>2</v>
      </c>
      <c r="H2702" s="16" t="n">
        <f aca="false">IF(F2702&gt;=40,2_Girdiler!$I$21+(F2702-40)*(2_Girdiler!$I$21-2_Girdiler!$H$21)/(2_Girdiler!$I$20-2_Girdiler!$H$20),INDEX(2_Girdiler!$B$21:$I$21,G2702)+(F2702-INDEX(2_Girdiler!$B$20:$I$20,G2702))*(INDEX(2_Girdiler!$B$21:$I$21,G2702+1)-INDEX(2_Girdiler!$B$21:$I$21,G2702))/(INDEX(2_Girdiler!$B$20:$I$20,G2702+1)-INDEX(2_Girdiler!$B$20:$I$20,G2702)))</f>
        <v>12.8898881921318</v>
      </c>
      <c r="I2702" s="16" t="n">
        <f aca="false">H2702/2_Girdiler!$B$17</f>
        <v>5.16421802569382</v>
      </c>
      <c r="J2702" s="16" t="n">
        <f aca="false">D2702+I2702</f>
        <v>24.3530891267496</v>
      </c>
    </row>
    <row r="2703" customFormat="false" ht="15" hidden="false" customHeight="false" outlineLevel="0" collapsed="false">
      <c r="A2703" s="0" t="n">
        <v>2691</v>
      </c>
      <c r="B2703" s="7" t="n">
        <v>0.112953</v>
      </c>
      <c r="C2703" s="7" t="n">
        <v>0.420066</v>
      </c>
      <c r="D2703" s="16" t="n">
        <f aca="false">LOGINV(B2703,$B$7,$C$7)</f>
        <v>6.89505169952244</v>
      </c>
      <c r="E2703" s="16" t="n">
        <f aca="false">LOGINV(C2703,$B$8,$C$8)</f>
        <v>95.8721788946024</v>
      </c>
      <c r="F2703" s="16" t="n">
        <f aca="false">$B$5/100*E2703*2_Girdiler!$B$14*2_Girdiler!$B$15*2_Girdiler!$B$16</f>
        <v>2.4121440209882</v>
      </c>
      <c r="G2703" s="16" t="n">
        <f aca="false">MIN(MATCH(F2703,2_Girdiler!$B$20:$I$20,1),7)</f>
        <v>1</v>
      </c>
      <c r="H2703" s="16" t="n">
        <f aca="false">IF(F2703&gt;=40,2_Girdiler!$I$21+(F2703-40)*(2_Girdiler!$I$21-2_Girdiler!$H$21)/(2_Girdiler!$I$20-2_Girdiler!$H$20),INDEX(2_Girdiler!$B$21:$I$21,G2703)+(F2703-INDEX(2_Girdiler!$B$20:$I$20,G2703))*(INDEX(2_Girdiler!$B$21:$I$21,G2703+1)-INDEX(2_Girdiler!$B$21:$I$21,G2703))/(INDEX(2_Girdiler!$B$20:$I$20,G2703+1)-INDEX(2_Girdiler!$B$20:$I$20,G2703)))</f>
        <v>5.30671684617403</v>
      </c>
      <c r="I2703" s="16" t="n">
        <f aca="false">H2703/2_Girdiler!$B$17</f>
        <v>2.12608848003767</v>
      </c>
      <c r="J2703" s="16" t="n">
        <f aca="false">D2703+I2703</f>
        <v>9.02114017956012</v>
      </c>
    </row>
    <row r="2704" customFormat="false" ht="15" hidden="false" customHeight="false" outlineLevel="0" collapsed="false">
      <c r="A2704" s="0" t="n">
        <v>2692</v>
      </c>
      <c r="B2704" s="7" t="n">
        <v>0.246784</v>
      </c>
      <c r="C2704" s="7" t="n">
        <v>0.106873</v>
      </c>
      <c r="D2704" s="16" t="n">
        <f aca="false">LOGINV(B2704,$B$7,$C$7)</f>
        <v>9.2458879737655</v>
      </c>
      <c r="E2704" s="16" t="n">
        <f aca="false">LOGINV(C2704,$B$8,$C$8)</f>
        <v>48.9431366038179</v>
      </c>
      <c r="F2704" s="16" t="n">
        <f aca="false">$B$5/100*E2704*2_Girdiler!$B$14*2_Girdiler!$B$15*2_Girdiler!$B$16</f>
        <v>1.23140931695206</v>
      </c>
      <c r="G2704" s="16" t="n">
        <f aca="false">MIN(MATCH(F2704,2_Girdiler!$B$20:$I$20,1),7)</f>
        <v>1</v>
      </c>
      <c r="H2704" s="16" t="n">
        <f aca="false">IF(F2704&gt;=40,2_Girdiler!$I$21+(F2704-40)*(2_Girdiler!$I$21-2_Girdiler!$H$21)/(2_Girdiler!$I$20-2_Girdiler!$H$20),INDEX(2_Girdiler!$B$21:$I$21,G2704)+(F2704-INDEX(2_Girdiler!$B$20:$I$20,G2704))*(INDEX(2_Girdiler!$B$21:$I$21,G2704+1)-INDEX(2_Girdiler!$B$21:$I$21,G2704))/(INDEX(2_Girdiler!$B$20:$I$20,G2704+1)-INDEX(2_Girdiler!$B$20:$I$20,G2704)))</f>
        <v>2.70910049729453</v>
      </c>
      <c r="I2704" s="16" t="n">
        <f aca="false">H2704/2_Girdiler!$B$17</f>
        <v>1.08537680180069</v>
      </c>
      <c r="J2704" s="16" t="n">
        <f aca="false">D2704+I2704</f>
        <v>10.3312647755662</v>
      </c>
    </row>
    <row r="2705" customFormat="false" ht="15" hidden="false" customHeight="false" outlineLevel="0" collapsed="false">
      <c r="A2705" s="0" t="n">
        <v>2693</v>
      </c>
      <c r="B2705" s="7" t="n">
        <v>0.644202</v>
      </c>
      <c r="C2705" s="7" t="n">
        <v>0.65424</v>
      </c>
      <c r="D2705" s="16" t="n">
        <f aca="false">LOGINV(B2705,$B$7,$C$7)</f>
        <v>16.6411456782488</v>
      </c>
      <c r="E2705" s="16" t="n">
        <f aca="false">LOGINV(C2705,$B$8,$C$8)</f>
        <v>141.084508055744</v>
      </c>
      <c r="F2705" s="16" t="n">
        <f aca="false">$B$5/100*E2705*2_Girdiler!$B$14*2_Girdiler!$B$15*2_Girdiler!$B$16</f>
        <v>3.54968622268253</v>
      </c>
      <c r="G2705" s="16" t="n">
        <f aca="false">MIN(MATCH(F2705,2_Girdiler!$B$20:$I$20,1),7)</f>
        <v>1</v>
      </c>
      <c r="H2705" s="16" t="n">
        <f aca="false">IF(F2705&gt;=40,2_Girdiler!$I$21+(F2705-40)*(2_Girdiler!$I$21-2_Girdiler!$H$21)/(2_Girdiler!$I$20-2_Girdiler!$H$20),INDEX(2_Girdiler!$B$21:$I$21,G2705)+(F2705-INDEX(2_Girdiler!$B$20:$I$20,G2705))*(INDEX(2_Girdiler!$B$21:$I$21,G2705+1)-INDEX(2_Girdiler!$B$21:$I$21,G2705))/(INDEX(2_Girdiler!$B$20:$I$20,G2705+1)-INDEX(2_Girdiler!$B$20:$I$20,G2705)))</f>
        <v>7.80930968990157</v>
      </c>
      <c r="I2705" s="16" t="n">
        <f aca="false">H2705/2_Girdiler!$B$17</f>
        <v>3.12872984371056</v>
      </c>
      <c r="J2705" s="16" t="n">
        <f aca="false">D2705+I2705</f>
        <v>19.7698755219593</v>
      </c>
    </row>
    <row r="2706" customFormat="false" ht="15" hidden="false" customHeight="false" outlineLevel="0" collapsed="false">
      <c r="A2706" s="0" t="n">
        <v>2694</v>
      </c>
      <c r="B2706" s="7" t="n">
        <v>0.835401</v>
      </c>
      <c r="C2706" s="7" t="n">
        <v>0.979128</v>
      </c>
      <c r="D2706" s="16" t="n">
        <f aca="false">LOGINV(B2706,$B$7,$C$7)</f>
        <v>23.3284167050232</v>
      </c>
      <c r="E2706" s="16" t="n">
        <f aca="false">LOGINV(C2706,$B$8,$C$8)</f>
        <v>406.469098080672</v>
      </c>
      <c r="F2706" s="16" t="n">
        <f aca="false">$B$5/100*E2706*2_Girdiler!$B$14*2_Girdiler!$B$15*2_Girdiler!$B$16</f>
        <v>10.2267625077097</v>
      </c>
      <c r="G2706" s="16" t="n">
        <f aca="false">MIN(MATCH(F2706,2_Girdiler!$B$20:$I$20,1),7)</f>
        <v>3</v>
      </c>
      <c r="H2706" s="16" t="n">
        <f aca="false">IF(F2706&gt;=40,2_Girdiler!$I$21+(F2706-40)*(2_Girdiler!$I$21-2_Girdiler!$H$21)/(2_Girdiler!$I$20-2_Girdiler!$H$20),INDEX(2_Girdiler!$B$21:$I$21,G2706)+(F2706-INDEX(2_Girdiler!$B$20:$I$20,G2706))*(INDEX(2_Girdiler!$B$21:$I$21,G2706+1)-INDEX(2_Girdiler!$B$21:$I$21,G2706))/(INDEX(2_Girdiler!$B$20:$I$20,G2706+1)-INDEX(2_Girdiler!$B$20:$I$20,G2706)))</f>
        <v>19.2040862569387</v>
      </c>
      <c r="I2706" s="16" t="n">
        <f aca="false">H2706/2_Girdiler!$B$17</f>
        <v>7.69394481447866</v>
      </c>
      <c r="J2706" s="16" t="n">
        <f aca="false">D2706+I2706</f>
        <v>31.0223615195019</v>
      </c>
    </row>
    <row r="2707" customFormat="false" ht="15" hidden="false" customHeight="false" outlineLevel="0" collapsed="false">
      <c r="A2707" s="0" t="n">
        <v>2695</v>
      </c>
      <c r="B2707" s="7" t="n">
        <v>0.304278</v>
      </c>
      <c r="C2707" s="7" t="n">
        <v>0.113354</v>
      </c>
      <c r="D2707" s="16" t="n">
        <f aca="false">LOGINV(B2707,$B$7,$C$7)</f>
        <v>10.1790891061728</v>
      </c>
      <c r="E2707" s="16" t="n">
        <f aca="false">LOGINV(C2707,$B$8,$C$8)</f>
        <v>50.0436421685113</v>
      </c>
      <c r="F2707" s="16" t="n">
        <f aca="false">$B$5/100*E2707*2_Girdiler!$B$14*2_Girdiler!$B$15*2_Girdiler!$B$16</f>
        <v>1.25909803695974</v>
      </c>
      <c r="G2707" s="16" t="n">
        <f aca="false">MIN(MATCH(F2707,2_Girdiler!$B$20:$I$20,1),7)</f>
        <v>1</v>
      </c>
      <c r="H2707" s="16" t="n">
        <f aca="false">IF(F2707&gt;=40,2_Girdiler!$I$21+(F2707-40)*(2_Girdiler!$I$21-2_Girdiler!$H$21)/(2_Girdiler!$I$20-2_Girdiler!$H$20),INDEX(2_Girdiler!$B$21:$I$21,G2707)+(F2707-INDEX(2_Girdiler!$B$20:$I$20,G2707))*(INDEX(2_Girdiler!$B$21:$I$21,G2707+1)-INDEX(2_Girdiler!$B$21:$I$21,G2707))/(INDEX(2_Girdiler!$B$20:$I$20,G2707+1)-INDEX(2_Girdiler!$B$20:$I$20,G2707)))</f>
        <v>2.77001568131144</v>
      </c>
      <c r="I2707" s="16" t="n">
        <f aca="false">H2707/2_Girdiler!$B$17</f>
        <v>1.10978192360234</v>
      </c>
      <c r="J2707" s="16" t="n">
        <f aca="false">D2707+I2707</f>
        <v>11.2888710297751</v>
      </c>
    </row>
    <row r="2708" customFormat="false" ht="15" hidden="false" customHeight="false" outlineLevel="0" collapsed="false">
      <c r="A2708" s="0" t="n">
        <v>2696</v>
      </c>
      <c r="B2708" s="7" t="n">
        <v>0.506327</v>
      </c>
      <c r="C2708" s="7" t="n">
        <v>0.973478</v>
      </c>
      <c r="D2708" s="16" t="n">
        <f aca="false">LOGINV(B2708,$B$7,$C$7)</f>
        <v>13.6623028152523</v>
      </c>
      <c r="E2708" s="16" t="n">
        <f aca="false">LOGINV(C2708,$B$8,$C$8)</f>
        <v>380.691438731932</v>
      </c>
      <c r="F2708" s="16" t="n">
        <f aca="false">$B$5/100*E2708*2_Girdiler!$B$14*2_Girdiler!$B$15*2_Girdiler!$B$16</f>
        <v>9.57819659849541</v>
      </c>
      <c r="G2708" s="16" t="n">
        <f aca="false">MIN(MATCH(F2708,2_Girdiler!$B$20:$I$20,1),7)</f>
        <v>2</v>
      </c>
      <c r="H2708" s="16" t="n">
        <f aca="false">IF(F2708&gt;=40,2_Girdiler!$I$21+(F2708-40)*(2_Girdiler!$I$21-2_Girdiler!$H$21)/(2_Girdiler!$I$20-2_Girdiler!$H$20),INDEX(2_Girdiler!$B$21:$I$21,G2708)+(F2708-INDEX(2_Girdiler!$B$20:$I$20,G2708))*(INDEX(2_Girdiler!$B$21:$I$21,G2708+1)-INDEX(2_Girdiler!$B$21:$I$21,G2708))/(INDEX(2_Girdiler!$B$20:$I$20,G2708+1)-INDEX(2_Girdiler!$B$20:$I$20,G2708)))</f>
        <v>18.3251145575927</v>
      </c>
      <c r="I2708" s="16" t="n">
        <f aca="false">H2708/2_Girdiler!$B$17</f>
        <v>7.34179269134321</v>
      </c>
      <c r="J2708" s="16" t="n">
        <f aca="false">D2708+I2708</f>
        <v>21.0040955065956</v>
      </c>
    </row>
    <row r="2709" customFormat="false" ht="15" hidden="false" customHeight="false" outlineLevel="0" collapsed="false">
      <c r="A2709" s="0" t="n">
        <v>2697</v>
      </c>
      <c r="B2709" s="7" t="n">
        <v>0.956919</v>
      </c>
      <c r="C2709" s="7" t="n">
        <v>0.286643</v>
      </c>
      <c r="D2709" s="16" t="n">
        <f aca="false">LOGINV(B2709,$B$7,$C$7)</f>
        <v>35.2441137391929</v>
      </c>
      <c r="E2709" s="16" t="n">
        <f aca="false">LOGINV(C2709,$B$8,$C$8)</f>
        <v>75.9193392816805</v>
      </c>
      <c r="F2709" s="16" t="n">
        <f aca="false">$B$5/100*E2709*2_Girdiler!$B$14*2_Girdiler!$B$15*2_Girdiler!$B$16</f>
        <v>1.91013057632708</v>
      </c>
      <c r="G2709" s="16" t="n">
        <f aca="false">MIN(MATCH(F2709,2_Girdiler!$B$20:$I$20,1),7)</f>
        <v>1</v>
      </c>
      <c r="H2709" s="16" t="n">
        <f aca="false">IF(F2709&gt;=40,2_Girdiler!$I$21+(F2709-40)*(2_Girdiler!$I$21-2_Girdiler!$H$21)/(2_Girdiler!$I$20-2_Girdiler!$H$20),INDEX(2_Girdiler!$B$21:$I$21,G2709)+(F2709-INDEX(2_Girdiler!$B$20:$I$20,G2709))*(INDEX(2_Girdiler!$B$21:$I$21,G2709+1)-INDEX(2_Girdiler!$B$21:$I$21,G2709))/(INDEX(2_Girdiler!$B$20:$I$20,G2709+1)-INDEX(2_Girdiler!$B$20:$I$20,G2709)))</f>
        <v>4.20228726791958</v>
      </c>
      <c r="I2709" s="16" t="n">
        <f aca="false">H2709/2_Girdiler!$B$17</f>
        <v>1.68360868105752</v>
      </c>
      <c r="J2709" s="16" t="n">
        <f aca="false">D2709+I2709</f>
        <v>36.9277224202504</v>
      </c>
    </row>
    <row r="2710" customFormat="false" ht="15" hidden="false" customHeight="false" outlineLevel="0" collapsed="false">
      <c r="A2710" s="0" t="n">
        <v>2698</v>
      </c>
      <c r="B2710" s="7" t="n">
        <v>0.267453</v>
      </c>
      <c r="C2710" s="7" t="n">
        <v>0.50462</v>
      </c>
      <c r="D2710" s="16" t="n">
        <f aca="false">LOGINV(B2710,$B$7,$C$7)</f>
        <v>9.58226614964931</v>
      </c>
      <c r="E2710" s="16" t="n">
        <f aca="false">LOGINV(C2710,$B$8,$C$8)</f>
        <v>110.024662345658</v>
      </c>
      <c r="F2710" s="16" t="n">
        <f aca="false">$B$5/100*E2710*2_Girdiler!$B$14*2_Girdiler!$B$15*2_Girdiler!$B$16</f>
        <v>2.76822050461674</v>
      </c>
      <c r="G2710" s="16" t="n">
        <f aca="false">MIN(MATCH(F2710,2_Girdiler!$B$20:$I$20,1),7)</f>
        <v>1</v>
      </c>
      <c r="H2710" s="16" t="n">
        <f aca="false">IF(F2710&gt;=40,2_Girdiler!$I$21+(F2710-40)*(2_Girdiler!$I$21-2_Girdiler!$H$21)/(2_Girdiler!$I$20-2_Girdiler!$H$20),INDEX(2_Girdiler!$B$21:$I$21,G2710)+(F2710-INDEX(2_Girdiler!$B$20:$I$20,G2710))*(INDEX(2_Girdiler!$B$21:$I$21,G2710+1)-INDEX(2_Girdiler!$B$21:$I$21,G2710))/(INDEX(2_Girdiler!$B$20:$I$20,G2710+1)-INDEX(2_Girdiler!$B$20:$I$20,G2710)))</f>
        <v>6.09008511015684</v>
      </c>
      <c r="I2710" s="16" t="n">
        <f aca="false">H2710/2_Girdiler!$B$17</f>
        <v>2.43993794477437</v>
      </c>
      <c r="J2710" s="16" t="n">
        <f aca="false">D2710+I2710</f>
        <v>12.0222040944237</v>
      </c>
    </row>
    <row r="2711" customFormat="false" ht="15" hidden="false" customHeight="false" outlineLevel="0" collapsed="false">
      <c r="A2711" s="0" t="n">
        <v>2699</v>
      </c>
      <c r="B2711" s="7" t="n">
        <v>0.849544</v>
      </c>
      <c r="C2711" s="7" t="n">
        <v>0.797025</v>
      </c>
      <c r="D2711" s="16" t="n">
        <f aca="false">LOGINV(B2711,$B$7,$C$7)</f>
        <v>24.1049916047787</v>
      </c>
      <c r="E2711" s="16" t="n">
        <f aca="false">LOGINV(C2711,$B$8,$C$8)</f>
        <v>186.730531806035</v>
      </c>
      <c r="F2711" s="16" t="n">
        <f aca="false">$B$5/100*E2711*2_Girdiler!$B$14*2_Girdiler!$B$15*2_Girdiler!$B$16</f>
        <v>4.69814018023983</v>
      </c>
      <c r="G2711" s="16" t="n">
        <f aca="false">MIN(MATCH(F2711,2_Girdiler!$B$20:$I$20,1),7)</f>
        <v>1</v>
      </c>
      <c r="H2711" s="16" t="n">
        <f aca="false">IF(F2711&gt;=40,2_Girdiler!$I$21+(F2711-40)*(2_Girdiler!$I$21-2_Girdiler!$H$21)/(2_Girdiler!$I$20-2_Girdiler!$H$20),INDEX(2_Girdiler!$B$21:$I$21,G2711)+(F2711-INDEX(2_Girdiler!$B$20:$I$20,G2711))*(INDEX(2_Girdiler!$B$21:$I$21,G2711+1)-INDEX(2_Girdiler!$B$21:$I$21,G2711))/(INDEX(2_Girdiler!$B$20:$I$20,G2711+1)-INDEX(2_Girdiler!$B$20:$I$20,G2711)))</f>
        <v>10.3359083965276</v>
      </c>
      <c r="I2711" s="16" t="n">
        <f aca="false">H2711/2_Girdiler!$B$17</f>
        <v>4.14098894091652</v>
      </c>
      <c r="J2711" s="16" t="n">
        <f aca="false">D2711+I2711</f>
        <v>28.2459805456952</v>
      </c>
    </row>
    <row r="2712" customFormat="false" ht="15" hidden="false" customHeight="false" outlineLevel="0" collapsed="false">
      <c r="A2712" s="0" t="n">
        <v>2700</v>
      </c>
      <c r="B2712" s="7" t="n">
        <v>0.288245</v>
      </c>
      <c r="C2712" s="7" t="n">
        <v>0.412086</v>
      </c>
      <c r="D2712" s="16" t="n">
        <f aca="false">LOGINV(B2712,$B$7,$C$7)</f>
        <v>9.91929134413973</v>
      </c>
      <c r="E2712" s="16" t="n">
        <f aca="false">LOGINV(C2712,$B$8,$C$8)</f>
        <v>94.6144712180049</v>
      </c>
      <c r="F2712" s="16" t="n">
        <f aca="false">$B$5/100*E2712*2_Girdiler!$B$14*2_Girdiler!$B$15*2_Girdiler!$B$16</f>
        <v>2.380500095845</v>
      </c>
      <c r="G2712" s="16" t="n">
        <f aca="false">MIN(MATCH(F2712,2_Girdiler!$B$20:$I$20,1),7)</f>
        <v>1</v>
      </c>
      <c r="H2712" s="16" t="n">
        <f aca="false">IF(F2712&gt;=40,2_Girdiler!$I$21+(F2712-40)*(2_Girdiler!$I$21-2_Girdiler!$H$21)/(2_Girdiler!$I$20-2_Girdiler!$H$20),INDEX(2_Girdiler!$B$21:$I$21,G2712)+(F2712-INDEX(2_Girdiler!$B$20:$I$20,G2712))*(INDEX(2_Girdiler!$B$21:$I$21,G2712+1)-INDEX(2_Girdiler!$B$21:$I$21,G2712))/(INDEX(2_Girdiler!$B$20:$I$20,G2712+1)-INDEX(2_Girdiler!$B$20:$I$20,G2712)))</f>
        <v>5.23710021085901</v>
      </c>
      <c r="I2712" s="16" t="n">
        <f aca="false">H2712/2_Girdiler!$B$17</f>
        <v>2.09819719986338</v>
      </c>
      <c r="J2712" s="16" t="n">
        <f aca="false">D2712+I2712</f>
        <v>12.0174885440031</v>
      </c>
    </row>
    <row r="2713" customFormat="false" ht="15" hidden="false" customHeight="false" outlineLevel="0" collapsed="false">
      <c r="A2713" s="0" t="n">
        <v>2701</v>
      </c>
      <c r="B2713" s="7" t="n">
        <v>0.28493</v>
      </c>
      <c r="C2713" s="7" t="n">
        <v>0.989003</v>
      </c>
      <c r="D2713" s="16" t="n">
        <f aca="false">LOGINV(B2713,$B$7,$C$7)</f>
        <v>9.86559212456207</v>
      </c>
      <c r="E2713" s="16" t="n">
        <f aca="false">LOGINV(C2713,$B$8,$C$8)</f>
        <v>479.013311263354</v>
      </c>
      <c r="F2713" s="16" t="n">
        <f aca="false">$B$5/100*E2713*2_Girdiler!$B$14*2_Girdiler!$B$15*2_Girdiler!$B$16</f>
        <v>12.051974911386</v>
      </c>
      <c r="G2713" s="16" t="n">
        <f aca="false">MIN(MATCH(F2713,2_Girdiler!$B$20:$I$20,1),7)</f>
        <v>3</v>
      </c>
      <c r="H2713" s="16" t="n">
        <f aca="false">IF(F2713&gt;=40,2_Girdiler!$I$21+(F2713-40)*(2_Girdiler!$I$21-2_Girdiler!$H$21)/(2_Girdiler!$I$20-2_Girdiler!$H$20),INDEX(2_Girdiler!$B$21:$I$21,G2713)+(F2713-INDEX(2_Girdiler!$B$20:$I$20,G2713))*(INDEX(2_Girdiler!$B$21:$I$21,G2713+1)-INDEX(2_Girdiler!$B$21:$I$21,G2713))/(INDEX(2_Girdiler!$B$20:$I$20,G2713+1)-INDEX(2_Girdiler!$B$20:$I$20,G2713)))</f>
        <v>20.8467774202474</v>
      </c>
      <c r="I2713" s="16" t="n">
        <f aca="false">H2713/2_Girdiler!$B$17</f>
        <v>8.35207428695809</v>
      </c>
      <c r="J2713" s="16" t="n">
        <f aca="false">D2713+I2713</f>
        <v>18.2176664115202</v>
      </c>
    </row>
    <row r="2714" customFormat="false" ht="15" hidden="false" customHeight="false" outlineLevel="0" collapsed="false">
      <c r="A2714" s="0" t="n">
        <v>2702</v>
      </c>
      <c r="B2714" s="7" t="n">
        <v>0.006969</v>
      </c>
      <c r="C2714" s="7" t="n">
        <v>0.359839</v>
      </c>
      <c r="D2714" s="16" t="n">
        <f aca="false">LOGINV(B2714,$B$7,$C$7)</f>
        <v>3.43917952182792</v>
      </c>
      <c r="E2714" s="16" t="n">
        <f aca="false">LOGINV(C2714,$B$8,$C$8)</f>
        <v>86.6230659312842</v>
      </c>
      <c r="F2714" s="16" t="n">
        <f aca="false">$B$5/100*E2714*2_Girdiler!$B$14*2_Girdiler!$B$15*2_Girdiler!$B$16</f>
        <v>2.17943633883111</v>
      </c>
      <c r="G2714" s="16" t="n">
        <f aca="false">MIN(MATCH(F2714,2_Girdiler!$B$20:$I$20,1),7)</f>
        <v>1</v>
      </c>
      <c r="H2714" s="16" t="n">
        <f aca="false">IF(F2714&gt;=40,2_Girdiler!$I$21+(F2714-40)*(2_Girdiler!$I$21-2_Girdiler!$H$21)/(2_Girdiler!$I$20-2_Girdiler!$H$20),INDEX(2_Girdiler!$B$21:$I$21,G2714)+(F2714-INDEX(2_Girdiler!$B$20:$I$20,G2714))*(INDEX(2_Girdiler!$B$21:$I$21,G2714+1)-INDEX(2_Girdiler!$B$21:$I$21,G2714))/(INDEX(2_Girdiler!$B$20:$I$20,G2714+1)-INDEX(2_Girdiler!$B$20:$I$20,G2714)))</f>
        <v>4.79475994542844</v>
      </c>
      <c r="I2714" s="16" t="n">
        <f aca="false">H2714/2_Girdiler!$B$17</f>
        <v>1.92097754223896</v>
      </c>
      <c r="J2714" s="16" t="n">
        <f aca="false">D2714+I2714</f>
        <v>5.36015706406688</v>
      </c>
    </row>
    <row r="2715" customFormat="false" ht="15" hidden="false" customHeight="false" outlineLevel="0" collapsed="false">
      <c r="A2715" s="0" t="n">
        <v>2703</v>
      </c>
      <c r="B2715" s="7" t="n">
        <v>0.95129</v>
      </c>
      <c r="C2715" s="7" t="n">
        <v>0.650951</v>
      </c>
      <c r="D2715" s="16" t="n">
        <f aca="false">LOGINV(B2715,$B$7,$C$7)</f>
        <v>34.1132599946813</v>
      </c>
      <c r="E2715" s="16" t="n">
        <f aca="false">LOGINV(C2715,$B$8,$C$8)</f>
        <v>140.275954186381</v>
      </c>
      <c r="F2715" s="16" t="n">
        <f aca="false">$B$5/100*E2715*2_Girdiler!$B$14*2_Girdiler!$B$15*2_Girdiler!$B$16</f>
        <v>3.52934300732935</v>
      </c>
      <c r="G2715" s="16" t="n">
        <f aca="false">MIN(MATCH(F2715,2_Girdiler!$B$20:$I$20,1),7)</f>
        <v>1</v>
      </c>
      <c r="H2715" s="16" t="n">
        <f aca="false">IF(F2715&gt;=40,2_Girdiler!$I$21+(F2715-40)*(2_Girdiler!$I$21-2_Girdiler!$H$21)/(2_Girdiler!$I$20-2_Girdiler!$H$20),INDEX(2_Girdiler!$B$21:$I$21,G2715)+(F2715-INDEX(2_Girdiler!$B$20:$I$20,G2715))*(INDEX(2_Girdiler!$B$21:$I$21,G2715+1)-INDEX(2_Girdiler!$B$21:$I$21,G2715))/(INDEX(2_Girdiler!$B$20:$I$20,G2715+1)-INDEX(2_Girdiler!$B$20:$I$20,G2715)))</f>
        <v>7.76455461612458</v>
      </c>
      <c r="I2715" s="16" t="n">
        <f aca="false">H2715/2_Girdiler!$B$17</f>
        <v>3.11079912504991</v>
      </c>
      <c r="J2715" s="16" t="n">
        <f aca="false">D2715+I2715</f>
        <v>37.2240591197312</v>
      </c>
    </row>
    <row r="2716" customFormat="false" ht="15" hidden="false" customHeight="false" outlineLevel="0" collapsed="false">
      <c r="A2716" s="0" t="n">
        <v>2704</v>
      </c>
      <c r="B2716" s="7" t="n">
        <v>0.141755</v>
      </c>
      <c r="C2716" s="7" t="n">
        <v>0.032477</v>
      </c>
      <c r="D2716" s="16" t="n">
        <f aca="false">LOGINV(B2716,$B$7,$C$7)</f>
        <v>7.44845394281349</v>
      </c>
      <c r="E2716" s="16" t="n">
        <f aca="false">LOGINV(C2716,$B$8,$C$8)</f>
        <v>33.1787869240871</v>
      </c>
      <c r="F2716" s="16" t="n">
        <f aca="false">$B$5/100*E2716*2_Girdiler!$B$14*2_Girdiler!$B$15*2_Girdiler!$B$16</f>
        <v>0.834778279010032</v>
      </c>
      <c r="G2716" s="16" t="n">
        <f aca="false">MIN(MATCH(F2716,2_Girdiler!$B$20:$I$20,1),7)</f>
        <v>1</v>
      </c>
      <c r="H2716" s="16" t="n">
        <f aca="false">IF(F2716&gt;=40,2_Girdiler!$I$21+(F2716-40)*(2_Girdiler!$I$21-2_Girdiler!$H$21)/(2_Girdiler!$I$20-2_Girdiler!$H$20),INDEX(2_Girdiler!$B$21:$I$21,G2716)+(F2716-INDEX(2_Girdiler!$B$20:$I$20,G2716))*(INDEX(2_Girdiler!$B$21:$I$21,G2716+1)-INDEX(2_Girdiler!$B$21:$I$21,G2716))/(INDEX(2_Girdiler!$B$20:$I$20,G2716+1)-INDEX(2_Girdiler!$B$20:$I$20,G2716)))</f>
        <v>1.83651221382207</v>
      </c>
      <c r="I2716" s="16" t="n">
        <f aca="false">H2716/2_Girdiler!$B$17</f>
        <v>0.735782136947945</v>
      </c>
      <c r="J2716" s="16" t="n">
        <f aca="false">D2716+I2716</f>
        <v>8.18423607976144</v>
      </c>
    </row>
    <row r="2717" customFormat="false" ht="15" hidden="false" customHeight="false" outlineLevel="0" collapsed="false">
      <c r="A2717" s="0" t="n">
        <v>2705</v>
      </c>
      <c r="B2717" s="7" t="n">
        <v>0.91933</v>
      </c>
      <c r="C2717" s="7" t="n">
        <v>0.656225</v>
      </c>
      <c r="D2717" s="16" t="n">
        <f aca="false">LOGINV(B2717,$B$7,$C$7)</f>
        <v>29.5617927672187</v>
      </c>
      <c r="E2717" s="16" t="n">
        <f aca="false">LOGINV(C2717,$B$8,$C$8)</f>
        <v>141.576136092195</v>
      </c>
      <c r="F2717" s="16" t="n">
        <f aca="false">$B$5/100*E2717*2_Girdiler!$B$14*2_Girdiler!$B$15*2_Girdiler!$B$16</f>
        <v>3.56205558407962</v>
      </c>
      <c r="G2717" s="16" t="n">
        <f aca="false">MIN(MATCH(F2717,2_Girdiler!$B$20:$I$20,1),7)</f>
        <v>1</v>
      </c>
      <c r="H2717" s="16" t="n">
        <f aca="false">IF(F2717&gt;=40,2_Girdiler!$I$21+(F2717-40)*(2_Girdiler!$I$21-2_Girdiler!$H$21)/(2_Girdiler!$I$20-2_Girdiler!$H$20),INDEX(2_Girdiler!$B$21:$I$21,G2717)+(F2717-INDEX(2_Girdiler!$B$20:$I$20,G2717))*(INDEX(2_Girdiler!$B$21:$I$21,G2717+1)-INDEX(2_Girdiler!$B$21:$I$21,G2717))/(INDEX(2_Girdiler!$B$20:$I$20,G2717+1)-INDEX(2_Girdiler!$B$20:$I$20,G2717)))</f>
        <v>7.83652228497517</v>
      </c>
      <c r="I2717" s="16" t="n">
        <f aca="false">H2717/2_Girdiler!$B$17</f>
        <v>3.13963232571121</v>
      </c>
      <c r="J2717" s="16" t="n">
        <f aca="false">D2717+I2717</f>
        <v>32.7014250929299</v>
      </c>
    </row>
    <row r="2718" customFormat="false" ht="15" hidden="false" customHeight="false" outlineLevel="0" collapsed="false">
      <c r="A2718" s="0" t="n">
        <v>2706</v>
      </c>
      <c r="B2718" s="7" t="n">
        <v>0.954736</v>
      </c>
      <c r="C2718" s="7" t="n">
        <v>0.860881</v>
      </c>
      <c r="D2718" s="16" t="n">
        <f aca="false">LOGINV(B2718,$B$7,$C$7)</f>
        <v>34.7877692304133</v>
      </c>
      <c r="E2718" s="16" t="n">
        <f aca="false">LOGINV(C2718,$B$8,$C$8)</f>
        <v>219.891819350373</v>
      </c>
      <c r="F2718" s="16" t="n">
        <f aca="false">$B$5/100*E2718*2_Girdiler!$B$14*2_Girdiler!$B$15*2_Girdiler!$B$16</f>
        <v>5.53247817485538</v>
      </c>
      <c r="G2718" s="16" t="n">
        <f aca="false">MIN(MATCH(F2718,2_Girdiler!$B$20:$I$20,1),7)</f>
        <v>2</v>
      </c>
      <c r="H2718" s="16" t="n">
        <f aca="false">IF(F2718&gt;=40,2_Girdiler!$I$21+(F2718-40)*(2_Girdiler!$I$21-2_Girdiler!$H$21)/(2_Girdiler!$I$20-2_Girdiler!$H$20),INDEX(2_Girdiler!$B$21:$I$21,G2718)+(F2718-INDEX(2_Girdiler!$B$20:$I$20,G2718))*(INDEX(2_Girdiler!$B$21:$I$21,G2718+1)-INDEX(2_Girdiler!$B$21:$I$21,G2718))/(INDEX(2_Girdiler!$B$20:$I$20,G2718+1)-INDEX(2_Girdiler!$B$20:$I$20,G2718)))</f>
        <v>11.8519650797686</v>
      </c>
      <c r="I2718" s="16" t="n">
        <f aca="false">H2718/2_Girdiler!$B$17</f>
        <v>4.74838344542011</v>
      </c>
      <c r="J2718" s="16" t="n">
        <f aca="false">D2718+I2718</f>
        <v>39.5361526758335</v>
      </c>
    </row>
    <row r="2719" customFormat="false" ht="15" hidden="false" customHeight="false" outlineLevel="0" collapsed="false">
      <c r="A2719" s="0" t="n">
        <v>2707</v>
      </c>
      <c r="B2719" s="7" t="n">
        <v>0.157752</v>
      </c>
      <c r="C2719" s="7" t="n">
        <v>0.359243</v>
      </c>
      <c r="D2719" s="16" t="n">
        <f aca="false">LOGINV(B2719,$B$7,$C$7)</f>
        <v>7.73933200921259</v>
      </c>
      <c r="E2719" s="16" t="n">
        <f aca="false">LOGINV(C2719,$B$8,$C$8)</f>
        <v>86.5339950268526</v>
      </c>
      <c r="F2719" s="16" t="n">
        <f aca="false">$B$5/100*E2719*2_Girdiler!$B$14*2_Girdiler!$B$15*2_Girdiler!$B$16</f>
        <v>2.17719531487561</v>
      </c>
      <c r="G2719" s="16" t="n">
        <f aca="false">MIN(MATCH(F2719,2_Girdiler!$B$20:$I$20,1),7)</f>
        <v>1</v>
      </c>
      <c r="H2719" s="16" t="n">
        <f aca="false">IF(F2719&gt;=40,2_Girdiler!$I$21+(F2719-40)*(2_Girdiler!$I$21-2_Girdiler!$H$21)/(2_Girdiler!$I$20-2_Girdiler!$H$20),INDEX(2_Girdiler!$B$21:$I$21,G2719)+(F2719-INDEX(2_Girdiler!$B$20:$I$20,G2719))*(INDEX(2_Girdiler!$B$21:$I$21,G2719+1)-INDEX(2_Girdiler!$B$21:$I$21,G2719))/(INDEX(2_Girdiler!$B$20:$I$20,G2719+1)-INDEX(2_Girdiler!$B$20:$I$20,G2719)))</f>
        <v>4.78982969272635</v>
      </c>
      <c r="I2719" s="16" t="n">
        <f aca="false">H2719/2_Girdiler!$B$17</f>
        <v>1.91900228073972</v>
      </c>
      <c r="J2719" s="16" t="n">
        <f aca="false">D2719+I2719</f>
        <v>9.65833428995231</v>
      </c>
    </row>
    <row r="2720" customFormat="false" ht="15" hidden="false" customHeight="false" outlineLevel="0" collapsed="false">
      <c r="A2720" s="0" t="n">
        <v>2708</v>
      </c>
      <c r="B2720" s="7" t="n">
        <v>0.610505</v>
      </c>
      <c r="C2720" s="7" t="n">
        <v>0.301896</v>
      </c>
      <c r="D2720" s="16" t="n">
        <f aca="false">LOGINV(B2720,$B$7,$C$7)</f>
        <v>15.8350560020248</v>
      </c>
      <c r="E2720" s="16" t="n">
        <f aca="false">LOGINV(C2720,$B$8,$C$8)</f>
        <v>78.119798618799</v>
      </c>
      <c r="F2720" s="16" t="n">
        <f aca="false">$B$5/100*E2720*2_Girdiler!$B$14*2_Girdiler!$B$15*2_Girdiler!$B$16</f>
        <v>1.96549413324898</v>
      </c>
      <c r="G2720" s="16" t="n">
        <f aca="false">MIN(MATCH(F2720,2_Girdiler!$B$20:$I$20,1),7)</f>
        <v>1</v>
      </c>
      <c r="H2720" s="16" t="n">
        <f aca="false">IF(F2720&gt;=40,2_Girdiler!$I$21+(F2720-40)*(2_Girdiler!$I$21-2_Girdiler!$H$21)/(2_Girdiler!$I$20-2_Girdiler!$H$20),INDEX(2_Girdiler!$B$21:$I$21,G2720)+(F2720-INDEX(2_Girdiler!$B$20:$I$20,G2720))*(INDEX(2_Girdiler!$B$21:$I$21,G2720+1)-INDEX(2_Girdiler!$B$21:$I$21,G2720))/(INDEX(2_Girdiler!$B$20:$I$20,G2720+1)-INDEX(2_Girdiler!$B$20:$I$20,G2720)))</f>
        <v>4.32408709314777</v>
      </c>
      <c r="I2720" s="16" t="n">
        <f aca="false">H2720/2_Girdiler!$B$17</f>
        <v>1.73240668795984</v>
      </c>
      <c r="J2720" s="16" t="n">
        <f aca="false">D2720+I2720</f>
        <v>17.5674626899846</v>
      </c>
    </row>
    <row r="2721" customFormat="false" ht="15" hidden="false" customHeight="false" outlineLevel="0" collapsed="false">
      <c r="A2721" s="0" t="n">
        <v>2709</v>
      </c>
      <c r="B2721" s="7" t="n">
        <v>0.379043</v>
      </c>
      <c r="C2721" s="7" t="n">
        <v>0.956023</v>
      </c>
      <c r="D2721" s="16" t="n">
        <f aca="false">LOGINV(B2721,$B$7,$C$7)</f>
        <v>11.4058169801243</v>
      </c>
      <c r="E2721" s="16" t="n">
        <f aca="false">LOGINV(C2721,$B$8,$C$8)</f>
        <v>328.533757270423</v>
      </c>
      <c r="F2721" s="16" t="n">
        <f aca="false">$B$5/100*E2721*2_Girdiler!$B$14*2_Girdiler!$B$15*2_Girdiler!$B$16</f>
        <v>8.26590933292385</v>
      </c>
      <c r="G2721" s="16" t="n">
        <f aca="false">MIN(MATCH(F2721,2_Girdiler!$B$20:$I$20,1),7)</f>
        <v>2</v>
      </c>
      <c r="H2721" s="16" t="n">
        <f aca="false">IF(F2721&gt;=40,2_Girdiler!$I$21+(F2721-40)*(2_Girdiler!$I$21-2_Girdiler!$H$21)/(2_Girdiler!$I$20-2_Girdiler!$H$20),INDEX(2_Girdiler!$B$21:$I$21,G2721)+(F2721-INDEX(2_Girdiler!$B$20:$I$20,G2721))*(INDEX(2_Girdiler!$B$21:$I$21,G2721+1)-INDEX(2_Girdiler!$B$21:$I$21,G2721))/(INDEX(2_Girdiler!$B$20:$I$20,G2721+1)-INDEX(2_Girdiler!$B$20:$I$20,G2721)))</f>
        <v>16.2254549326782</v>
      </c>
      <c r="I2721" s="16" t="n">
        <f aca="false">H2721/2_Girdiler!$B$17</f>
        <v>6.50058290572042</v>
      </c>
      <c r="J2721" s="16" t="n">
        <f aca="false">D2721+I2721</f>
        <v>17.9063998858448</v>
      </c>
    </row>
    <row r="2722" customFormat="false" ht="15" hidden="false" customHeight="false" outlineLevel="0" collapsed="false">
      <c r="A2722" s="0" t="n">
        <v>2710</v>
      </c>
      <c r="B2722" s="7" t="n">
        <v>0.69181</v>
      </c>
      <c r="C2722" s="7" t="n">
        <v>0.912473</v>
      </c>
      <c r="D2722" s="16" t="n">
        <f aca="false">LOGINV(B2722,$B$7,$C$7)</f>
        <v>17.9044694080173</v>
      </c>
      <c r="E2722" s="16" t="n">
        <f aca="false">LOGINV(C2722,$B$8,$C$8)</f>
        <v>262.07185092806</v>
      </c>
      <c r="F2722" s="16" t="n">
        <f aca="false">$B$5/100*E2722*2_Girdiler!$B$14*2_Girdiler!$B$15*2_Girdiler!$B$16</f>
        <v>6.59372776934999</v>
      </c>
      <c r="G2722" s="16" t="n">
        <f aca="false">MIN(MATCH(F2722,2_Girdiler!$B$20:$I$20,1),7)</f>
        <v>2</v>
      </c>
      <c r="H2722" s="16" t="n">
        <f aca="false">IF(F2722&gt;=40,2_Girdiler!$I$21+(F2722-40)*(2_Girdiler!$I$21-2_Girdiler!$H$21)/(2_Girdiler!$I$20-2_Girdiler!$H$20),INDEX(2_Girdiler!$B$21:$I$21,G2722)+(F2722-INDEX(2_Girdiler!$B$20:$I$20,G2722))*(INDEX(2_Girdiler!$B$21:$I$21,G2722+1)-INDEX(2_Girdiler!$B$21:$I$21,G2722))/(INDEX(2_Girdiler!$B$20:$I$20,G2722+1)-INDEX(2_Girdiler!$B$20:$I$20,G2722)))</f>
        <v>13.54996443096</v>
      </c>
      <c r="I2722" s="16" t="n">
        <f aca="false">H2722/2_Girdiler!$B$17</f>
        <v>5.42867164701923</v>
      </c>
      <c r="J2722" s="16" t="n">
        <f aca="false">D2722+I2722</f>
        <v>23.3331410550365</v>
      </c>
    </row>
    <row r="2723" customFormat="false" ht="15" hidden="false" customHeight="false" outlineLevel="0" collapsed="false">
      <c r="A2723" s="0" t="n">
        <v>2711</v>
      </c>
      <c r="B2723" s="7" t="n">
        <v>0.312541</v>
      </c>
      <c r="C2723" s="7" t="n">
        <v>0.893014</v>
      </c>
      <c r="D2723" s="16" t="n">
        <f aca="false">LOGINV(B2723,$B$7,$C$7)</f>
        <v>10.3131582488342</v>
      </c>
      <c r="E2723" s="16" t="n">
        <f aca="false">LOGINV(C2723,$B$8,$C$8)</f>
        <v>243.569696040828</v>
      </c>
      <c r="F2723" s="16" t="n">
        <f aca="false">$B$5/100*E2723*2_Girdiler!$B$14*2_Girdiler!$B$15*2_Girdiler!$B$16</f>
        <v>6.12821355238724</v>
      </c>
      <c r="G2723" s="16" t="n">
        <f aca="false">MIN(MATCH(F2723,2_Girdiler!$B$20:$I$20,1),7)</f>
        <v>2</v>
      </c>
      <c r="H2723" s="16" t="n">
        <f aca="false">IF(F2723&gt;=40,2_Girdiler!$I$21+(F2723-40)*(2_Girdiler!$I$21-2_Girdiler!$H$21)/(2_Girdiler!$I$20-2_Girdiler!$H$20),INDEX(2_Girdiler!$B$21:$I$21,G2723)+(F2723-INDEX(2_Girdiler!$B$20:$I$20,G2723))*(INDEX(2_Girdiler!$B$21:$I$21,G2723+1)-INDEX(2_Girdiler!$B$21:$I$21,G2723))/(INDEX(2_Girdiler!$B$20:$I$20,G2723+1)-INDEX(2_Girdiler!$B$20:$I$20,G2723)))</f>
        <v>12.8051416838196</v>
      </c>
      <c r="I2723" s="16" t="n">
        <f aca="false">H2723/2_Girdiler!$B$17</f>
        <v>5.13026509768413</v>
      </c>
      <c r="J2723" s="16" t="n">
        <f aca="false">D2723+I2723</f>
        <v>15.4434233465183</v>
      </c>
    </row>
    <row r="2724" customFormat="false" ht="15" hidden="false" customHeight="false" outlineLevel="0" collapsed="false">
      <c r="A2724" s="0" t="n">
        <v>2712</v>
      </c>
      <c r="B2724" s="7" t="n">
        <v>0.313219</v>
      </c>
      <c r="C2724" s="7" t="n">
        <v>0.647773</v>
      </c>
      <c r="D2724" s="16" t="n">
        <f aca="false">LOGINV(B2724,$B$7,$C$7)</f>
        <v>10.3241675443194</v>
      </c>
      <c r="E2724" s="16" t="n">
        <f aca="false">LOGINV(C2724,$B$8,$C$8)</f>
        <v>139.501712632552</v>
      </c>
      <c r="F2724" s="16" t="n">
        <f aca="false">$B$5/100*E2724*2_Girdiler!$B$14*2_Girdiler!$B$15*2_Girdiler!$B$16</f>
        <v>3.50986308983501</v>
      </c>
      <c r="G2724" s="16" t="n">
        <f aca="false">MIN(MATCH(F2724,2_Girdiler!$B$20:$I$20,1),7)</f>
        <v>1</v>
      </c>
      <c r="H2724" s="16" t="n">
        <f aca="false">IF(F2724&gt;=40,2_Girdiler!$I$21+(F2724-40)*(2_Girdiler!$I$21-2_Girdiler!$H$21)/(2_Girdiler!$I$20-2_Girdiler!$H$20),INDEX(2_Girdiler!$B$21:$I$21,G2724)+(F2724-INDEX(2_Girdiler!$B$20:$I$20,G2724))*(INDEX(2_Girdiler!$B$21:$I$21,G2724+1)-INDEX(2_Girdiler!$B$21:$I$21,G2724))/(INDEX(2_Girdiler!$B$20:$I$20,G2724+1)-INDEX(2_Girdiler!$B$20:$I$20,G2724)))</f>
        <v>7.72169879763702</v>
      </c>
      <c r="I2724" s="16" t="n">
        <f aca="false">H2724/2_Girdiler!$B$17</f>
        <v>3.09362932597637</v>
      </c>
      <c r="J2724" s="16" t="n">
        <f aca="false">D2724+I2724</f>
        <v>13.4177968702958</v>
      </c>
    </row>
    <row r="2725" customFormat="false" ht="15" hidden="false" customHeight="false" outlineLevel="0" collapsed="false">
      <c r="A2725" s="0" t="n">
        <v>2713</v>
      </c>
      <c r="B2725" s="7" t="n">
        <v>0.700886</v>
      </c>
      <c r="C2725" s="7" t="n">
        <v>0.218676</v>
      </c>
      <c r="D2725" s="16" t="n">
        <f aca="false">LOGINV(B2725,$B$7,$C$7)</f>
        <v>18.1654634626227</v>
      </c>
      <c r="E2725" s="16" t="n">
        <f aca="false">LOGINV(C2725,$B$8,$C$8)</f>
        <v>66.1474924318862</v>
      </c>
      <c r="F2725" s="16" t="n">
        <f aca="false">$B$5/100*E2725*2_Girdiler!$B$14*2_Girdiler!$B$15*2_Girdiler!$B$16</f>
        <v>1.66427090958626</v>
      </c>
      <c r="G2725" s="16" t="n">
        <f aca="false">MIN(MATCH(F2725,2_Girdiler!$B$20:$I$20,1),7)</f>
        <v>1</v>
      </c>
      <c r="H2725" s="16" t="n">
        <f aca="false">IF(F2725&gt;=40,2_Girdiler!$I$21+(F2725-40)*(2_Girdiler!$I$21-2_Girdiler!$H$21)/(2_Girdiler!$I$20-2_Girdiler!$H$20),INDEX(2_Girdiler!$B$21:$I$21,G2725)+(F2725-INDEX(2_Girdiler!$B$20:$I$20,G2725))*(INDEX(2_Girdiler!$B$21:$I$21,G2725+1)-INDEX(2_Girdiler!$B$21:$I$21,G2725))/(INDEX(2_Girdiler!$B$20:$I$20,G2725+1)-INDEX(2_Girdiler!$B$20:$I$20,G2725)))</f>
        <v>3.66139600108976</v>
      </c>
      <c r="I2725" s="16" t="n">
        <f aca="false">H2725/2_Girdiler!$B$17</f>
        <v>1.46690544915455</v>
      </c>
      <c r="J2725" s="16" t="n">
        <f aca="false">D2725+I2725</f>
        <v>19.6323689117773</v>
      </c>
    </row>
    <row r="2726" customFormat="false" ht="15" hidden="false" customHeight="false" outlineLevel="0" collapsed="false">
      <c r="A2726" s="0" t="n">
        <v>2714</v>
      </c>
      <c r="B2726" s="7" t="n">
        <v>0.54799</v>
      </c>
      <c r="C2726" s="7" t="n">
        <v>0.948681</v>
      </c>
      <c r="D2726" s="16" t="n">
        <f aca="false">LOGINV(B2726,$B$7,$C$7)</f>
        <v>14.4835555139551</v>
      </c>
      <c r="E2726" s="16" t="n">
        <f aca="false">LOGINV(C2726,$B$8,$C$8)</f>
        <v>313.190677398252</v>
      </c>
      <c r="F2726" s="16" t="n">
        <f aca="false">$B$5/100*E2726*2_Girdiler!$B$14*2_Girdiler!$B$15*2_Girdiler!$B$16</f>
        <v>7.87987744334001</v>
      </c>
      <c r="G2726" s="16" t="n">
        <f aca="false">MIN(MATCH(F2726,2_Girdiler!$B$20:$I$20,1),7)</f>
        <v>2</v>
      </c>
      <c r="H2726" s="16" t="n">
        <f aca="false">IF(F2726&gt;=40,2_Girdiler!$I$21+(F2726-40)*(2_Girdiler!$I$21-2_Girdiler!$H$21)/(2_Girdiler!$I$20-2_Girdiler!$H$20),INDEX(2_Girdiler!$B$21:$I$21,G2726)+(F2726-INDEX(2_Girdiler!$B$20:$I$20,G2726))*(INDEX(2_Girdiler!$B$21:$I$21,G2726+1)-INDEX(2_Girdiler!$B$21:$I$21,G2726))/(INDEX(2_Girdiler!$B$20:$I$20,G2726+1)-INDEX(2_Girdiler!$B$20:$I$20,G2726)))</f>
        <v>15.607803909344</v>
      </c>
      <c r="I2726" s="16" t="n">
        <f aca="false">H2726/2_Girdiler!$B$17</f>
        <v>6.2531265662436</v>
      </c>
      <c r="J2726" s="16" t="n">
        <f aca="false">D2726+I2726</f>
        <v>20.7366820801987</v>
      </c>
    </row>
    <row r="2727" customFormat="false" ht="15" hidden="false" customHeight="false" outlineLevel="0" collapsed="false">
      <c r="A2727" s="0" t="n">
        <v>2715</v>
      </c>
      <c r="B2727" s="7" t="n">
        <v>0.762855</v>
      </c>
      <c r="C2727" s="7" t="n">
        <v>0.245535</v>
      </c>
      <c r="D2727" s="16" t="n">
        <f aca="false">LOGINV(B2727,$B$7,$C$7)</f>
        <v>20.1787253929835</v>
      </c>
      <c r="E2727" s="16" t="n">
        <f aca="false">LOGINV(C2727,$B$8,$C$8)</f>
        <v>70.0166203711562</v>
      </c>
      <c r="F2727" s="16" t="n">
        <f aca="false">$B$5/100*E2727*2_Girdiler!$B$14*2_Girdiler!$B$15*2_Girdiler!$B$16</f>
        <v>1.76161816853829</v>
      </c>
      <c r="G2727" s="16" t="n">
        <f aca="false">MIN(MATCH(F2727,2_Girdiler!$B$20:$I$20,1),7)</f>
        <v>1</v>
      </c>
      <c r="H2727" s="16" t="n">
        <f aca="false">IF(F2727&gt;=40,2_Girdiler!$I$21+(F2727-40)*(2_Girdiler!$I$21-2_Girdiler!$H$21)/(2_Girdiler!$I$20-2_Girdiler!$H$20),INDEX(2_Girdiler!$B$21:$I$21,G2727)+(F2727-INDEX(2_Girdiler!$B$20:$I$20,G2727))*(INDEX(2_Girdiler!$B$21:$I$21,G2727+1)-INDEX(2_Girdiler!$B$21:$I$21,G2727))/(INDEX(2_Girdiler!$B$20:$I$20,G2727+1)-INDEX(2_Girdiler!$B$20:$I$20,G2727)))</f>
        <v>3.87555997078424</v>
      </c>
      <c r="I2727" s="16" t="n">
        <f aca="false">H2727/2_Girdiler!$B$17</f>
        <v>1.5527083216283</v>
      </c>
      <c r="J2727" s="16" t="n">
        <f aca="false">D2727+I2727</f>
        <v>21.7314337146118</v>
      </c>
    </row>
    <row r="2728" customFormat="false" ht="15" hidden="false" customHeight="false" outlineLevel="0" collapsed="false">
      <c r="A2728" s="0" t="n">
        <v>2716</v>
      </c>
      <c r="B2728" s="7" t="n">
        <v>0.175104</v>
      </c>
      <c r="C2728" s="7" t="n">
        <v>0.014494</v>
      </c>
      <c r="D2728" s="16" t="n">
        <f aca="false">LOGINV(B2728,$B$7,$C$7)</f>
        <v>8.04527345889293</v>
      </c>
      <c r="E2728" s="16" t="n">
        <f aca="false">LOGINV(C2728,$B$8,$C$8)</f>
        <v>26.6738384992987</v>
      </c>
      <c r="F2728" s="16" t="n">
        <f aca="false">$B$5/100*E2728*2_Girdiler!$B$14*2_Girdiler!$B$15*2_Girdiler!$B$16</f>
        <v>0.671113776642354</v>
      </c>
      <c r="G2728" s="16" t="n">
        <f aca="false">MIN(MATCH(F2728,2_Girdiler!$B$20:$I$20,1),7)</f>
        <v>1</v>
      </c>
      <c r="H2728" s="16" t="n">
        <f aca="false">IF(F2728&gt;=40,2_Girdiler!$I$21+(F2728-40)*(2_Girdiler!$I$21-2_Girdiler!$H$21)/(2_Girdiler!$I$20-2_Girdiler!$H$20),INDEX(2_Girdiler!$B$21:$I$21,G2728)+(F2728-INDEX(2_Girdiler!$B$20:$I$20,G2728))*(INDEX(2_Girdiler!$B$21:$I$21,G2728+1)-INDEX(2_Girdiler!$B$21:$I$21,G2728))/(INDEX(2_Girdiler!$B$20:$I$20,G2728+1)-INDEX(2_Girdiler!$B$20:$I$20,G2728)))</f>
        <v>1.47645030861318</v>
      </c>
      <c r="I2728" s="16" t="n">
        <f aca="false">H2728/2_Girdiler!$B$17</f>
        <v>0.591526565950793</v>
      </c>
      <c r="J2728" s="16" t="n">
        <f aca="false">D2728+I2728</f>
        <v>8.63680002484372</v>
      </c>
    </row>
    <row r="2729" customFormat="false" ht="15" hidden="false" customHeight="false" outlineLevel="0" collapsed="false">
      <c r="A2729" s="0" t="n">
        <v>2717</v>
      </c>
      <c r="B2729" s="7" t="n">
        <v>0.866917</v>
      </c>
      <c r="C2729" s="7" t="n">
        <v>0.119786</v>
      </c>
      <c r="D2729" s="16" t="n">
        <f aca="false">LOGINV(B2729,$B$7,$C$7)</f>
        <v>25.1684870227144</v>
      </c>
      <c r="E2729" s="16" t="n">
        <f aca="false">LOGINV(C2729,$B$8,$C$8)</f>
        <v>51.1153146015849</v>
      </c>
      <c r="F2729" s="16" t="n">
        <f aca="false">$B$5/100*E2729*2_Girdiler!$B$14*2_Girdiler!$B$15*2_Girdiler!$B$16</f>
        <v>1.28606131537588</v>
      </c>
      <c r="G2729" s="16" t="n">
        <f aca="false">MIN(MATCH(F2729,2_Girdiler!$B$20:$I$20,1),7)</f>
        <v>1</v>
      </c>
      <c r="H2729" s="16" t="n">
        <f aca="false">IF(F2729&gt;=40,2_Girdiler!$I$21+(F2729-40)*(2_Girdiler!$I$21-2_Girdiler!$H$21)/(2_Girdiler!$I$20-2_Girdiler!$H$20),INDEX(2_Girdiler!$B$21:$I$21,G2729)+(F2729-INDEX(2_Girdiler!$B$20:$I$20,G2729))*(INDEX(2_Girdiler!$B$21:$I$21,G2729+1)-INDEX(2_Girdiler!$B$21:$I$21,G2729))/(INDEX(2_Girdiler!$B$20:$I$20,G2729+1)-INDEX(2_Girdiler!$B$20:$I$20,G2729)))</f>
        <v>2.82933489382693</v>
      </c>
      <c r="I2729" s="16" t="n">
        <f aca="false">H2729/2_Girdiler!$B$17</f>
        <v>1.13354763374476</v>
      </c>
      <c r="J2729" s="16" t="n">
        <f aca="false">D2729+I2729</f>
        <v>26.3020346564592</v>
      </c>
    </row>
    <row r="2730" customFormat="false" ht="15" hidden="false" customHeight="false" outlineLevel="0" collapsed="false">
      <c r="A2730" s="0" t="n">
        <v>2718</v>
      </c>
      <c r="B2730" s="7" t="n">
        <v>0.065378</v>
      </c>
      <c r="C2730" s="7" t="n">
        <v>0.251732</v>
      </c>
      <c r="D2730" s="16" t="n">
        <f aca="false">LOGINV(B2730,$B$7,$C$7)</f>
        <v>5.83280255960829</v>
      </c>
      <c r="E2730" s="16" t="n">
        <f aca="false">LOGINV(C2730,$B$8,$C$8)</f>
        <v>70.9061905039624</v>
      </c>
      <c r="F2730" s="16" t="n">
        <f aca="false">$B$5/100*E2730*2_Girdiler!$B$14*2_Girdiler!$B$15*2_Girdiler!$B$16</f>
        <v>1.78399975307969</v>
      </c>
      <c r="G2730" s="16" t="n">
        <f aca="false">MIN(MATCH(F2730,2_Girdiler!$B$20:$I$20,1),7)</f>
        <v>1</v>
      </c>
      <c r="H2730" s="16" t="n">
        <f aca="false">IF(F2730&gt;=40,2_Girdiler!$I$21+(F2730-40)*(2_Girdiler!$I$21-2_Girdiler!$H$21)/(2_Girdiler!$I$20-2_Girdiler!$H$20),INDEX(2_Girdiler!$B$21:$I$21,G2730)+(F2730-INDEX(2_Girdiler!$B$20:$I$20,G2730))*(INDEX(2_Girdiler!$B$21:$I$21,G2730+1)-INDEX(2_Girdiler!$B$21:$I$21,G2730))/(INDEX(2_Girdiler!$B$20:$I$20,G2730+1)-INDEX(2_Girdiler!$B$20:$I$20,G2730)))</f>
        <v>3.92479945677533</v>
      </c>
      <c r="I2730" s="16" t="n">
        <f aca="false">H2730/2_Girdiler!$B$17</f>
        <v>1.57243567979781</v>
      </c>
      <c r="J2730" s="16" t="n">
        <f aca="false">D2730+I2730</f>
        <v>7.4052382394061</v>
      </c>
    </row>
    <row r="2731" customFormat="false" ht="15" hidden="false" customHeight="false" outlineLevel="0" collapsed="false">
      <c r="A2731" s="0" t="n">
        <v>2719</v>
      </c>
      <c r="B2731" s="7" t="n">
        <v>0.009833</v>
      </c>
      <c r="C2731" s="7" t="n">
        <v>0.27739</v>
      </c>
      <c r="D2731" s="16" t="n">
        <f aca="false">LOGINV(B2731,$B$7,$C$7)</f>
        <v>3.68981140213681</v>
      </c>
      <c r="E2731" s="16" t="n">
        <f aca="false">LOGINV(C2731,$B$8,$C$8)</f>
        <v>74.5886717119119</v>
      </c>
      <c r="F2731" s="16" t="n">
        <f aca="false">$B$5/100*E2731*2_Girdiler!$B$14*2_Girdiler!$B$15*2_Girdiler!$B$16</f>
        <v>1.8766509802717</v>
      </c>
      <c r="G2731" s="16" t="n">
        <f aca="false">MIN(MATCH(F2731,2_Girdiler!$B$20:$I$20,1),7)</f>
        <v>1</v>
      </c>
      <c r="H2731" s="16" t="n">
        <f aca="false">IF(F2731&gt;=40,2_Girdiler!$I$21+(F2731-40)*(2_Girdiler!$I$21-2_Girdiler!$H$21)/(2_Girdiler!$I$20-2_Girdiler!$H$20),INDEX(2_Girdiler!$B$21:$I$21,G2731)+(F2731-INDEX(2_Girdiler!$B$20:$I$20,G2731))*(INDEX(2_Girdiler!$B$21:$I$21,G2731+1)-INDEX(2_Girdiler!$B$21:$I$21,G2731))/(INDEX(2_Girdiler!$B$20:$I$20,G2731+1)-INDEX(2_Girdiler!$B$20:$I$20,G2731)))</f>
        <v>4.12863215659775</v>
      </c>
      <c r="I2731" s="16" t="n">
        <f aca="false">H2731/2_Girdiler!$B$17</f>
        <v>1.65409942171384</v>
      </c>
      <c r="J2731" s="16" t="n">
        <f aca="false">D2731+I2731</f>
        <v>5.34391082385065</v>
      </c>
    </row>
    <row r="2732" customFormat="false" ht="15" hidden="false" customHeight="false" outlineLevel="0" collapsed="false">
      <c r="A2732" s="0" t="n">
        <v>2720</v>
      </c>
      <c r="B2732" s="7" t="n">
        <v>0.035034</v>
      </c>
      <c r="C2732" s="7" t="n">
        <v>0.379861</v>
      </c>
      <c r="D2732" s="16" t="n">
        <f aca="false">LOGINV(B2732,$B$7,$C$7)</f>
        <v>4.93368492251788</v>
      </c>
      <c r="E2732" s="16" t="n">
        <f aca="false">LOGINV(C2732,$B$8,$C$8)</f>
        <v>89.640352358499</v>
      </c>
      <c r="F2732" s="16" t="n">
        <f aca="false">$B$5/100*E2732*2_Girdiler!$B$14*2_Girdiler!$B$15*2_Girdiler!$B$16</f>
        <v>2.25535126533983</v>
      </c>
      <c r="G2732" s="16" t="n">
        <f aca="false">MIN(MATCH(F2732,2_Girdiler!$B$20:$I$20,1),7)</f>
        <v>1</v>
      </c>
      <c r="H2732" s="16" t="n">
        <f aca="false">IF(F2732&gt;=40,2_Girdiler!$I$21+(F2732-40)*(2_Girdiler!$I$21-2_Girdiler!$H$21)/(2_Girdiler!$I$20-2_Girdiler!$H$20),INDEX(2_Girdiler!$B$21:$I$21,G2732)+(F2732-INDEX(2_Girdiler!$B$20:$I$20,G2732))*(INDEX(2_Girdiler!$B$21:$I$21,G2732+1)-INDEX(2_Girdiler!$B$21:$I$21,G2732))/(INDEX(2_Girdiler!$B$20:$I$20,G2732+1)-INDEX(2_Girdiler!$B$20:$I$20,G2732)))</f>
        <v>4.96177278374764</v>
      </c>
      <c r="I2732" s="16" t="n">
        <f aca="false">H2732/2_Girdiler!$B$17</f>
        <v>1.98788973707838</v>
      </c>
      <c r="J2732" s="16" t="n">
        <f aca="false">D2732+I2732</f>
        <v>6.92157465959626</v>
      </c>
    </row>
    <row r="2733" customFormat="false" ht="15" hidden="false" customHeight="false" outlineLevel="0" collapsed="false">
      <c r="A2733" s="0" t="n">
        <v>2721</v>
      </c>
      <c r="B2733" s="7" t="n">
        <v>0.779423</v>
      </c>
      <c r="C2733" s="7" t="n">
        <v>0.790213</v>
      </c>
      <c r="D2733" s="16" t="n">
        <f aca="false">LOGINV(B2733,$B$7,$C$7)</f>
        <v>20.8037883716737</v>
      </c>
      <c r="E2733" s="16" t="n">
        <f aca="false">LOGINV(C2733,$B$8,$C$8)</f>
        <v>183.874083792328</v>
      </c>
      <c r="F2733" s="16" t="n">
        <f aca="false">$B$5/100*E2733*2_Girdiler!$B$14*2_Girdiler!$B$15*2_Girdiler!$B$16</f>
        <v>4.62627194821497</v>
      </c>
      <c r="G2733" s="16" t="n">
        <f aca="false">MIN(MATCH(F2733,2_Girdiler!$B$20:$I$20,1),7)</f>
        <v>1</v>
      </c>
      <c r="H2733" s="16" t="n">
        <f aca="false">IF(F2733&gt;=40,2_Girdiler!$I$21+(F2733-40)*(2_Girdiler!$I$21-2_Girdiler!$H$21)/(2_Girdiler!$I$20-2_Girdiler!$H$20),INDEX(2_Girdiler!$B$21:$I$21,G2733)+(F2733-INDEX(2_Girdiler!$B$20:$I$20,G2733))*(INDEX(2_Girdiler!$B$21:$I$21,G2733+1)-INDEX(2_Girdiler!$B$21:$I$21,G2733))/(INDEX(2_Girdiler!$B$20:$I$20,G2733+1)-INDEX(2_Girdiler!$B$20:$I$20,G2733)))</f>
        <v>10.1777982860729</v>
      </c>
      <c r="I2733" s="16" t="n">
        <f aca="false">H2733/2_Girdiler!$B$17</f>
        <v>4.07764354409973</v>
      </c>
      <c r="J2733" s="16" t="n">
        <f aca="false">D2733+I2733</f>
        <v>24.8814319157735</v>
      </c>
    </row>
    <row r="2734" customFormat="false" ht="15" hidden="false" customHeight="false" outlineLevel="0" collapsed="false">
      <c r="A2734" s="0" t="n">
        <v>2722</v>
      </c>
      <c r="B2734" s="7" t="n">
        <v>0.623404</v>
      </c>
      <c r="C2734" s="7" t="n">
        <v>0.186293</v>
      </c>
      <c r="D2734" s="16" t="n">
        <f aca="false">LOGINV(B2734,$B$7,$C$7)</f>
        <v>16.1361984297512</v>
      </c>
      <c r="E2734" s="16" t="n">
        <f aca="false">LOGINV(C2734,$B$8,$C$8)</f>
        <v>61.4163184661418</v>
      </c>
      <c r="F2734" s="16" t="n">
        <f aca="false">$B$5/100*E2734*2_Girdiler!$B$14*2_Girdiler!$B$15*2_Girdiler!$B$16</f>
        <v>1.54523457260813</v>
      </c>
      <c r="G2734" s="16" t="n">
        <f aca="false">MIN(MATCH(F2734,2_Girdiler!$B$20:$I$20,1),7)</f>
        <v>1</v>
      </c>
      <c r="H2734" s="16" t="n">
        <f aca="false">IF(F2734&gt;=40,2_Girdiler!$I$21+(F2734-40)*(2_Girdiler!$I$21-2_Girdiler!$H$21)/(2_Girdiler!$I$20-2_Girdiler!$H$20),INDEX(2_Girdiler!$B$21:$I$21,G2734)+(F2734-INDEX(2_Girdiler!$B$20:$I$20,G2734))*(INDEX(2_Girdiler!$B$21:$I$21,G2734+1)-INDEX(2_Girdiler!$B$21:$I$21,G2734))/(INDEX(2_Girdiler!$B$20:$I$20,G2734+1)-INDEX(2_Girdiler!$B$20:$I$20,G2734)))</f>
        <v>3.39951605973788</v>
      </c>
      <c r="I2734" s="16" t="n">
        <f aca="false">H2734/2_Girdiler!$B$17</f>
        <v>1.36198560085652</v>
      </c>
      <c r="J2734" s="16" t="n">
        <f aca="false">D2734+I2734</f>
        <v>17.4981840306077</v>
      </c>
    </row>
    <row r="2735" customFormat="false" ht="15" hidden="false" customHeight="false" outlineLevel="0" collapsed="false">
      <c r="A2735" s="0" t="n">
        <v>2723</v>
      </c>
      <c r="B2735" s="7" t="n">
        <v>0.958298</v>
      </c>
      <c r="C2735" s="7" t="n">
        <v>0.563649</v>
      </c>
      <c r="D2735" s="16" t="n">
        <f aca="false">LOGINV(B2735,$B$7,$C$7)</f>
        <v>35.5453273336534</v>
      </c>
      <c r="E2735" s="16" t="n">
        <f aca="false">LOGINV(C2735,$B$8,$C$8)</f>
        <v>121.104744099478</v>
      </c>
      <c r="F2735" s="16" t="n">
        <f aca="false">$B$5/100*E2735*2_Girdiler!$B$14*2_Girdiler!$B$15*2_Girdiler!$B$16</f>
        <v>3.04699536154287</v>
      </c>
      <c r="G2735" s="16" t="n">
        <f aca="false">MIN(MATCH(F2735,2_Girdiler!$B$20:$I$20,1),7)</f>
        <v>1</v>
      </c>
      <c r="H2735" s="16" t="n">
        <f aca="false">IF(F2735&gt;=40,2_Girdiler!$I$21+(F2735-40)*(2_Girdiler!$I$21-2_Girdiler!$H$21)/(2_Girdiler!$I$20-2_Girdiler!$H$20),INDEX(2_Girdiler!$B$21:$I$21,G2735)+(F2735-INDEX(2_Girdiler!$B$20:$I$20,G2735))*(INDEX(2_Girdiler!$B$21:$I$21,G2735+1)-INDEX(2_Girdiler!$B$21:$I$21,G2735))/(INDEX(2_Girdiler!$B$20:$I$20,G2735+1)-INDEX(2_Girdiler!$B$20:$I$20,G2735)))</f>
        <v>6.70338979539432</v>
      </c>
      <c r="I2735" s="16" t="n">
        <f aca="false">H2735/2_Girdiler!$B$17</f>
        <v>2.68565296289836</v>
      </c>
      <c r="J2735" s="16" t="n">
        <f aca="false">D2735+I2735</f>
        <v>38.2309802965518</v>
      </c>
    </row>
    <row r="2736" customFormat="false" ht="15" hidden="false" customHeight="false" outlineLevel="0" collapsed="false">
      <c r="A2736" s="0" t="n">
        <v>2724</v>
      </c>
      <c r="B2736" s="7" t="n">
        <v>0.07186</v>
      </c>
      <c r="C2736" s="7" t="n">
        <v>0.668105</v>
      </c>
      <c r="D2736" s="16" t="n">
        <f aca="false">LOGINV(B2736,$B$7,$C$7)</f>
        <v>5.99447406138312</v>
      </c>
      <c r="E2736" s="16" t="n">
        <f aca="false">LOGINV(C2736,$B$8,$C$8)</f>
        <v>144.578008379871</v>
      </c>
      <c r="F2736" s="16" t="n">
        <f aca="false">$B$5/100*E2736*2_Girdiler!$B$14*2_Girdiler!$B$15*2_Girdiler!$B$16</f>
        <v>3.63758269083755</v>
      </c>
      <c r="G2736" s="16" t="n">
        <f aca="false">MIN(MATCH(F2736,2_Girdiler!$B$20:$I$20,1),7)</f>
        <v>1</v>
      </c>
      <c r="H2736" s="16" t="n">
        <f aca="false">IF(F2736&gt;=40,2_Girdiler!$I$21+(F2736-40)*(2_Girdiler!$I$21-2_Girdiler!$H$21)/(2_Girdiler!$I$20-2_Girdiler!$H$20),INDEX(2_Girdiler!$B$21:$I$21,G2736)+(F2736-INDEX(2_Girdiler!$B$20:$I$20,G2736))*(INDEX(2_Girdiler!$B$21:$I$21,G2736+1)-INDEX(2_Girdiler!$B$21:$I$21,G2736))/(INDEX(2_Girdiler!$B$20:$I$20,G2736+1)-INDEX(2_Girdiler!$B$20:$I$20,G2736)))</f>
        <v>8.00268191984262</v>
      </c>
      <c r="I2736" s="16" t="n">
        <f aca="false">H2736/2_Girdiler!$B$17</f>
        <v>3.20620269224464</v>
      </c>
      <c r="J2736" s="16" t="n">
        <f aca="false">D2736+I2736</f>
        <v>9.20067675362775</v>
      </c>
    </row>
    <row r="2737" customFormat="false" ht="15" hidden="false" customHeight="false" outlineLevel="0" collapsed="false">
      <c r="A2737" s="0" t="n">
        <v>2725</v>
      </c>
      <c r="B2737" s="7" t="n">
        <v>0.982863</v>
      </c>
      <c r="C2737" s="7" t="n">
        <v>0.923242</v>
      </c>
      <c r="D2737" s="16" t="n">
        <f aca="false">LOGINV(B2737,$B$7,$C$7)</f>
        <v>44.0675140858557</v>
      </c>
      <c r="E2737" s="16" t="n">
        <f aca="false">LOGINV(C2737,$B$8,$C$8)</f>
        <v>274.376341081793</v>
      </c>
      <c r="F2737" s="16" t="n">
        <f aca="false">$B$5/100*E2737*2_Girdiler!$B$14*2_Girdiler!$B$15*2_Girdiler!$B$16</f>
        <v>6.90330874161791</v>
      </c>
      <c r="G2737" s="16" t="n">
        <f aca="false">MIN(MATCH(F2737,2_Girdiler!$B$20:$I$20,1),7)</f>
        <v>2</v>
      </c>
      <c r="H2737" s="16" t="n">
        <f aca="false">IF(F2737&gt;=40,2_Girdiler!$I$21+(F2737-40)*(2_Girdiler!$I$21-2_Girdiler!$H$21)/(2_Girdiler!$I$20-2_Girdiler!$H$20),INDEX(2_Girdiler!$B$21:$I$21,G2737)+(F2737-INDEX(2_Girdiler!$B$20:$I$20,G2737))*(INDEX(2_Girdiler!$B$21:$I$21,G2737+1)-INDEX(2_Girdiler!$B$21:$I$21,G2737))/(INDEX(2_Girdiler!$B$20:$I$20,G2737+1)-INDEX(2_Girdiler!$B$20:$I$20,G2737)))</f>
        <v>14.0452939865887</v>
      </c>
      <c r="I2737" s="16" t="n">
        <f aca="false">H2737/2_Girdiler!$B$17</f>
        <v>5.62712098821661</v>
      </c>
      <c r="J2737" s="16" t="n">
        <f aca="false">D2737+I2737</f>
        <v>49.6946350740723</v>
      </c>
    </row>
    <row r="2738" customFormat="false" ht="15" hidden="false" customHeight="false" outlineLevel="0" collapsed="false">
      <c r="A2738" s="0" t="n">
        <v>2726</v>
      </c>
      <c r="B2738" s="7" t="n">
        <v>0.329144</v>
      </c>
      <c r="C2738" s="7" t="n">
        <v>0.136097</v>
      </c>
      <c r="D2738" s="16" t="n">
        <f aca="false">LOGINV(B2738,$B$7,$C$7)</f>
        <v>10.5832673838375</v>
      </c>
      <c r="E2738" s="16" t="n">
        <f aca="false">LOGINV(C2738,$B$8,$C$8)</f>
        <v>53.7559628502772</v>
      </c>
      <c r="F2738" s="16" t="n">
        <f aca="false">$B$5/100*E2738*2_Girdiler!$B$14*2_Girdiler!$B$15*2_Girdiler!$B$16</f>
        <v>1.35250002531297</v>
      </c>
      <c r="G2738" s="16" t="n">
        <f aca="false">MIN(MATCH(F2738,2_Girdiler!$B$20:$I$20,1),7)</f>
        <v>1</v>
      </c>
      <c r="H2738" s="16" t="n">
        <f aca="false">IF(F2738&gt;=40,2_Girdiler!$I$21+(F2738-40)*(2_Girdiler!$I$21-2_Girdiler!$H$21)/(2_Girdiler!$I$20-2_Girdiler!$H$20),INDEX(2_Girdiler!$B$21:$I$21,G2738)+(F2738-INDEX(2_Girdiler!$B$20:$I$20,G2738))*(INDEX(2_Girdiler!$B$21:$I$21,G2738+1)-INDEX(2_Girdiler!$B$21:$I$21,G2738))/(INDEX(2_Girdiler!$B$20:$I$20,G2738+1)-INDEX(2_Girdiler!$B$20:$I$20,G2738)))</f>
        <v>2.97550005568854</v>
      </c>
      <c r="I2738" s="16" t="n">
        <f aca="false">H2738/2_Girdiler!$B$17</f>
        <v>1.19210739410599</v>
      </c>
      <c r="J2738" s="16" t="n">
        <f aca="false">D2738+I2738</f>
        <v>11.7753747779435</v>
      </c>
    </row>
    <row r="2739" customFormat="false" ht="15" hidden="false" customHeight="false" outlineLevel="0" collapsed="false">
      <c r="A2739" s="0" t="n">
        <v>2727</v>
      </c>
      <c r="B2739" s="7" t="n">
        <v>0.92769</v>
      </c>
      <c r="C2739" s="7" t="n">
        <v>0.506552</v>
      </c>
      <c r="D2739" s="16" t="n">
        <f aca="false">LOGINV(B2739,$B$7,$C$7)</f>
        <v>30.5368896425705</v>
      </c>
      <c r="E2739" s="16" t="n">
        <f aca="false">LOGINV(C2739,$B$8,$C$8)</f>
        <v>110.369175167307</v>
      </c>
      <c r="F2739" s="16" t="n">
        <f aca="false">$B$5/100*E2739*2_Girdiler!$B$14*2_Girdiler!$B$15*2_Girdiler!$B$16</f>
        <v>2.77688844720944</v>
      </c>
      <c r="G2739" s="16" t="n">
        <f aca="false">MIN(MATCH(F2739,2_Girdiler!$B$20:$I$20,1),7)</f>
        <v>1</v>
      </c>
      <c r="H2739" s="16" t="n">
        <f aca="false">IF(F2739&gt;=40,2_Girdiler!$I$21+(F2739-40)*(2_Girdiler!$I$21-2_Girdiler!$H$21)/(2_Girdiler!$I$20-2_Girdiler!$H$20),INDEX(2_Girdiler!$B$21:$I$21,G2739)+(F2739-INDEX(2_Girdiler!$B$20:$I$20,G2739))*(INDEX(2_Girdiler!$B$21:$I$21,G2739+1)-INDEX(2_Girdiler!$B$21:$I$21,G2739))/(INDEX(2_Girdiler!$B$20:$I$20,G2739+1)-INDEX(2_Girdiler!$B$20:$I$20,G2739)))</f>
        <v>6.10915458386076</v>
      </c>
      <c r="I2739" s="16" t="n">
        <f aca="false">H2739/2_Girdiler!$B$17</f>
        <v>2.44757795827755</v>
      </c>
      <c r="J2739" s="16" t="n">
        <f aca="false">D2739+I2739</f>
        <v>32.9844676008481</v>
      </c>
    </row>
    <row r="2740" customFormat="false" ht="15" hidden="false" customHeight="false" outlineLevel="0" collapsed="false">
      <c r="A2740" s="0" t="n">
        <v>2728</v>
      </c>
      <c r="B2740" s="7" t="n">
        <v>0.8869</v>
      </c>
      <c r="C2740" s="7" t="n">
        <v>0.75709</v>
      </c>
      <c r="D2740" s="16" t="n">
        <f aca="false">LOGINV(B2740,$B$7,$C$7)</f>
        <v>26.5855707523344</v>
      </c>
      <c r="E2740" s="16" t="n">
        <f aca="false">LOGINV(C2740,$B$8,$C$8)</f>
        <v>171.250059743415</v>
      </c>
      <c r="F2740" s="16" t="n">
        <f aca="false">$B$5/100*E2740*2_Girdiler!$B$14*2_Girdiler!$B$15*2_Girdiler!$B$16</f>
        <v>4.30865150314431</v>
      </c>
      <c r="G2740" s="16" t="n">
        <f aca="false">MIN(MATCH(F2740,2_Girdiler!$B$20:$I$20,1),7)</f>
        <v>1</v>
      </c>
      <c r="H2740" s="16" t="n">
        <f aca="false">IF(F2740&gt;=40,2_Girdiler!$I$21+(F2740-40)*(2_Girdiler!$I$21-2_Girdiler!$H$21)/(2_Girdiler!$I$20-2_Girdiler!$H$20),INDEX(2_Girdiler!$B$21:$I$21,G2740)+(F2740-INDEX(2_Girdiler!$B$20:$I$20,G2740))*(INDEX(2_Girdiler!$B$21:$I$21,G2740+1)-INDEX(2_Girdiler!$B$21:$I$21,G2740))/(INDEX(2_Girdiler!$B$20:$I$20,G2740+1)-INDEX(2_Girdiler!$B$20:$I$20,G2740)))</f>
        <v>9.47903330691748</v>
      </c>
      <c r="I2740" s="16" t="n">
        <f aca="false">H2740/2_Girdiler!$B$17</f>
        <v>3.79768962616886</v>
      </c>
      <c r="J2740" s="16" t="n">
        <f aca="false">D2740+I2740</f>
        <v>30.3832603785033</v>
      </c>
    </row>
    <row r="2741" customFormat="false" ht="15" hidden="false" customHeight="false" outlineLevel="0" collapsed="false">
      <c r="A2741" s="0" t="n">
        <v>2729</v>
      </c>
      <c r="B2741" s="7" t="n">
        <v>0.708866</v>
      </c>
      <c r="C2741" s="7" t="n">
        <v>0.916437</v>
      </c>
      <c r="D2741" s="16" t="n">
        <f aca="false">LOGINV(B2741,$B$7,$C$7)</f>
        <v>18.4011240164044</v>
      </c>
      <c r="E2741" s="16" t="n">
        <f aca="false">LOGINV(C2741,$B$8,$C$8)</f>
        <v>266.39649838439</v>
      </c>
      <c r="F2741" s="16" t="n">
        <f aca="false">$B$5/100*E2741*2_Girdiler!$B$14*2_Girdiler!$B$15*2_Girdiler!$B$16</f>
        <v>6.70253589935125</v>
      </c>
      <c r="G2741" s="16" t="n">
        <f aca="false">MIN(MATCH(F2741,2_Girdiler!$B$20:$I$20,1),7)</f>
        <v>2</v>
      </c>
      <c r="H2741" s="16" t="n">
        <f aca="false">IF(F2741&gt;=40,2_Girdiler!$I$21+(F2741-40)*(2_Girdiler!$I$21-2_Girdiler!$H$21)/(2_Girdiler!$I$20-2_Girdiler!$H$20),INDEX(2_Girdiler!$B$21:$I$21,G2741)+(F2741-INDEX(2_Girdiler!$B$20:$I$20,G2741))*(INDEX(2_Girdiler!$B$21:$I$21,G2741+1)-INDEX(2_Girdiler!$B$21:$I$21,G2741))/(INDEX(2_Girdiler!$B$20:$I$20,G2741+1)-INDEX(2_Girdiler!$B$20:$I$20,G2741)))</f>
        <v>13.724057438962</v>
      </c>
      <c r="I2741" s="16" t="n">
        <f aca="false">H2741/2_Girdiler!$B$17</f>
        <v>5.49842044830208</v>
      </c>
      <c r="J2741" s="16" t="n">
        <f aca="false">D2741+I2741</f>
        <v>23.8995444647065</v>
      </c>
    </row>
    <row r="2742" customFormat="false" ht="15" hidden="false" customHeight="false" outlineLevel="0" collapsed="false">
      <c r="A2742" s="0" t="n">
        <v>2730</v>
      </c>
      <c r="B2742" s="7" t="n">
        <v>0.90996</v>
      </c>
      <c r="C2742" s="7" t="n">
        <v>0.994567</v>
      </c>
      <c r="D2742" s="16" t="n">
        <f aca="false">LOGINV(B2742,$B$7,$C$7)</f>
        <v>28.5883582248238</v>
      </c>
      <c r="E2742" s="16" t="n">
        <f aca="false">LOGINV(C2742,$B$8,$C$8)</f>
        <v>565.270245830843</v>
      </c>
      <c r="F2742" s="16" t="n">
        <f aca="false">$B$5/100*E2742*2_Girdiler!$B$14*2_Girdiler!$B$15*2_Girdiler!$B$16</f>
        <v>14.222199385104</v>
      </c>
      <c r="G2742" s="16" t="n">
        <f aca="false">MIN(MATCH(F2742,2_Girdiler!$B$20:$I$20,1),7)</f>
        <v>3</v>
      </c>
      <c r="H2742" s="16" t="n">
        <f aca="false">IF(F2742&gt;=40,2_Girdiler!$I$21+(F2742-40)*(2_Girdiler!$I$21-2_Girdiler!$H$21)/(2_Girdiler!$I$20-2_Girdiler!$H$20),INDEX(2_Girdiler!$B$21:$I$21,G2742)+(F2742-INDEX(2_Girdiler!$B$20:$I$20,G2742))*(INDEX(2_Girdiler!$B$21:$I$21,G2742+1)-INDEX(2_Girdiler!$B$21:$I$21,G2742))/(INDEX(2_Girdiler!$B$20:$I$20,G2742+1)-INDEX(2_Girdiler!$B$20:$I$20,G2742)))</f>
        <v>22.7999794465936</v>
      </c>
      <c r="I2742" s="16" t="n">
        <f aca="false">H2742/2_Girdiler!$B$17</f>
        <v>9.13460715007757</v>
      </c>
      <c r="J2742" s="16" t="n">
        <f aca="false">D2742+I2742</f>
        <v>37.7229653749014</v>
      </c>
    </row>
    <row r="2743" customFormat="false" ht="15" hidden="false" customHeight="false" outlineLevel="0" collapsed="false">
      <c r="A2743" s="0" t="n">
        <v>2731</v>
      </c>
      <c r="B2743" s="7" t="n">
        <v>0.257906</v>
      </c>
      <c r="C2743" s="7" t="n">
        <v>0.820588</v>
      </c>
      <c r="D2743" s="16" t="n">
        <f aca="false">LOGINV(B2743,$B$7,$C$7)</f>
        <v>9.42714556136933</v>
      </c>
      <c r="E2743" s="16" t="n">
        <f aca="false">LOGINV(C2743,$B$8,$C$8)</f>
        <v>197.461808569745</v>
      </c>
      <c r="F2743" s="16" t="n">
        <f aca="false">$B$5/100*E2743*2_Girdiler!$B$14*2_Girdiler!$B$15*2_Girdiler!$B$16</f>
        <v>4.96813910361479</v>
      </c>
      <c r="G2743" s="16" t="n">
        <f aca="false">MIN(MATCH(F2743,2_Girdiler!$B$20:$I$20,1),7)</f>
        <v>1</v>
      </c>
      <c r="H2743" s="16" t="n">
        <f aca="false">IF(F2743&gt;=40,2_Girdiler!$I$21+(F2743-40)*(2_Girdiler!$I$21-2_Girdiler!$H$21)/(2_Girdiler!$I$20-2_Girdiler!$H$20),INDEX(2_Girdiler!$B$21:$I$21,G2743)+(F2743-INDEX(2_Girdiler!$B$20:$I$20,G2743))*(INDEX(2_Girdiler!$B$21:$I$21,G2743+1)-INDEX(2_Girdiler!$B$21:$I$21,G2743))/(INDEX(2_Girdiler!$B$20:$I$20,G2743+1)-INDEX(2_Girdiler!$B$20:$I$20,G2743)))</f>
        <v>10.9299060279525</v>
      </c>
      <c r="I2743" s="16" t="n">
        <f aca="false">H2743/2_Girdiler!$B$17</f>
        <v>4.37896876119894</v>
      </c>
      <c r="J2743" s="16" t="n">
        <f aca="false">D2743+I2743</f>
        <v>13.8061143225683</v>
      </c>
    </row>
    <row r="2744" customFormat="false" ht="15" hidden="false" customHeight="false" outlineLevel="0" collapsed="false">
      <c r="A2744" s="0" t="n">
        <v>2732</v>
      </c>
      <c r="B2744" s="7" t="n">
        <v>0.036137</v>
      </c>
      <c r="C2744" s="7" t="n">
        <v>0.903779</v>
      </c>
      <c r="D2744" s="16" t="n">
        <f aca="false">LOGINV(B2744,$B$7,$C$7)</f>
        <v>4.97256484606217</v>
      </c>
      <c r="E2744" s="16" t="n">
        <f aca="false">LOGINV(C2744,$B$8,$C$8)</f>
        <v>253.29799550874</v>
      </c>
      <c r="F2744" s="16" t="n">
        <f aca="false">$B$5/100*E2744*2_Girdiler!$B$14*2_Girdiler!$B$15*2_Girdiler!$B$16</f>
        <v>6.37297756699991</v>
      </c>
      <c r="G2744" s="16" t="n">
        <f aca="false">MIN(MATCH(F2744,2_Girdiler!$B$20:$I$20,1),7)</f>
        <v>2</v>
      </c>
      <c r="H2744" s="16" t="n">
        <f aca="false">IF(F2744&gt;=40,2_Girdiler!$I$21+(F2744-40)*(2_Girdiler!$I$21-2_Girdiler!$H$21)/(2_Girdiler!$I$20-2_Girdiler!$H$20),INDEX(2_Girdiler!$B$21:$I$21,G2744)+(F2744-INDEX(2_Girdiler!$B$20:$I$20,G2744))*(INDEX(2_Girdiler!$B$21:$I$21,G2744+1)-INDEX(2_Girdiler!$B$21:$I$21,G2744))/(INDEX(2_Girdiler!$B$20:$I$20,G2744+1)-INDEX(2_Girdiler!$B$20:$I$20,G2744)))</f>
        <v>13.1967641071999</v>
      </c>
      <c r="I2744" s="16" t="n">
        <f aca="false">H2744/2_Girdiler!$B$17</f>
        <v>5.28716510705122</v>
      </c>
      <c r="J2744" s="16" t="n">
        <f aca="false">D2744+I2744</f>
        <v>10.2597299531134</v>
      </c>
    </row>
    <row r="2745" customFormat="false" ht="15" hidden="false" customHeight="false" outlineLevel="0" collapsed="false">
      <c r="A2745" s="0" t="n">
        <v>2733</v>
      </c>
      <c r="B2745" s="7" t="n">
        <v>0.657609</v>
      </c>
      <c r="C2745" s="7" t="n">
        <v>0.62796</v>
      </c>
      <c r="D2745" s="16" t="n">
        <f aca="false">LOGINV(B2745,$B$7,$C$7)</f>
        <v>16.9806508623702</v>
      </c>
      <c r="E2745" s="16" t="n">
        <f aca="false">LOGINV(C2745,$B$8,$C$8)</f>
        <v>134.822067892354</v>
      </c>
      <c r="F2745" s="16" t="n">
        <f aca="false">$B$5/100*E2745*2_Girdiler!$B$14*2_Girdiler!$B$15*2_Girdiler!$B$16</f>
        <v>3.39212322817163</v>
      </c>
      <c r="G2745" s="16" t="n">
        <f aca="false">MIN(MATCH(F2745,2_Girdiler!$B$20:$I$20,1),7)</f>
        <v>1</v>
      </c>
      <c r="H2745" s="16" t="n">
        <f aca="false">IF(F2745&gt;=40,2_Girdiler!$I$21+(F2745-40)*(2_Girdiler!$I$21-2_Girdiler!$H$21)/(2_Girdiler!$I$20-2_Girdiler!$H$20),INDEX(2_Girdiler!$B$21:$I$21,G2745)+(F2745-INDEX(2_Girdiler!$B$20:$I$20,G2745))*(INDEX(2_Girdiler!$B$21:$I$21,G2745+1)-INDEX(2_Girdiler!$B$21:$I$21,G2745))/(INDEX(2_Girdiler!$B$20:$I$20,G2745+1)-INDEX(2_Girdiler!$B$20:$I$20,G2745)))</f>
        <v>7.46267110197759</v>
      </c>
      <c r="I2745" s="16" t="n">
        <f aca="false">H2745/2_Girdiler!$B$17</f>
        <v>2.98985220431794</v>
      </c>
      <c r="J2745" s="16" t="n">
        <f aca="false">D2745+I2745</f>
        <v>19.9705030666881</v>
      </c>
    </row>
    <row r="2746" customFormat="false" ht="15" hidden="false" customHeight="false" outlineLevel="0" collapsed="false">
      <c r="A2746" s="0" t="n">
        <v>2734</v>
      </c>
      <c r="B2746" s="7" t="n">
        <v>0.104448</v>
      </c>
      <c r="C2746" s="7" t="n">
        <v>0.362347</v>
      </c>
      <c r="D2746" s="16" t="n">
        <f aca="false">LOGINV(B2746,$B$7,$C$7)</f>
        <v>6.72187605826342</v>
      </c>
      <c r="E2746" s="16" t="n">
        <f aca="false">LOGINV(C2746,$B$8,$C$8)</f>
        <v>86.9983294949287</v>
      </c>
      <c r="F2746" s="16" t="n">
        <f aca="false">$B$5/100*E2746*2_Girdiler!$B$14*2_Girdiler!$B$15*2_Girdiler!$B$16</f>
        <v>2.18887797009241</v>
      </c>
      <c r="G2746" s="16" t="n">
        <f aca="false">MIN(MATCH(F2746,2_Girdiler!$B$20:$I$20,1),7)</f>
        <v>1</v>
      </c>
      <c r="H2746" s="16" t="n">
        <f aca="false">IF(F2746&gt;=40,2_Girdiler!$I$21+(F2746-40)*(2_Girdiler!$I$21-2_Girdiler!$H$21)/(2_Girdiler!$I$20-2_Girdiler!$H$20),INDEX(2_Girdiler!$B$21:$I$21,G2746)+(F2746-INDEX(2_Girdiler!$B$20:$I$20,G2746))*(INDEX(2_Girdiler!$B$21:$I$21,G2746+1)-INDEX(2_Girdiler!$B$21:$I$21,G2746))/(INDEX(2_Girdiler!$B$20:$I$20,G2746+1)-INDEX(2_Girdiler!$B$20:$I$20,G2746)))</f>
        <v>4.81553153420329</v>
      </c>
      <c r="I2746" s="16" t="n">
        <f aca="false">H2746/2_Girdiler!$B$17</f>
        <v>1.92929949286991</v>
      </c>
      <c r="J2746" s="16" t="n">
        <f aca="false">D2746+I2746</f>
        <v>8.65117555113332</v>
      </c>
    </row>
    <row r="2747" customFormat="false" ht="15" hidden="false" customHeight="false" outlineLevel="0" collapsed="false">
      <c r="A2747" s="0" t="n">
        <v>2735</v>
      </c>
      <c r="B2747" s="7" t="n">
        <v>0.16615</v>
      </c>
      <c r="C2747" s="7" t="n">
        <v>0.929604</v>
      </c>
      <c r="D2747" s="16" t="n">
        <f aca="false">LOGINV(B2747,$B$7,$C$7)</f>
        <v>7.88849537552997</v>
      </c>
      <c r="E2747" s="16" t="n">
        <f aca="false">LOGINV(C2747,$B$8,$C$8)</f>
        <v>282.577403155023</v>
      </c>
      <c r="F2747" s="16" t="n">
        <f aca="false">$B$5/100*E2747*2_Girdiler!$B$14*2_Girdiler!$B$15*2_Girdiler!$B$16</f>
        <v>7.10964746338037</v>
      </c>
      <c r="G2747" s="16" t="n">
        <f aca="false">MIN(MATCH(F2747,2_Girdiler!$B$20:$I$20,1),7)</f>
        <v>2</v>
      </c>
      <c r="H2747" s="16" t="n">
        <f aca="false">IF(F2747&gt;=40,2_Girdiler!$I$21+(F2747-40)*(2_Girdiler!$I$21-2_Girdiler!$H$21)/(2_Girdiler!$I$20-2_Girdiler!$H$20),INDEX(2_Girdiler!$B$21:$I$21,G2747)+(F2747-INDEX(2_Girdiler!$B$20:$I$20,G2747))*(INDEX(2_Girdiler!$B$21:$I$21,G2747+1)-INDEX(2_Girdiler!$B$21:$I$21,G2747))/(INDEX(2_Girdiler!$B$20:$I$20,G2747+1)-INDEX(2_Girdiler!$B$20:$I$20,G2747)))</f>
        <v>14.3754359414086</v>
      </c>
      <c r="I2747" s="16" t="n">
        <f aca="false">H2747/2_Girdiler!$B$17</f>
        <v>5.7593893996028</v>
      </c>
      <c r="J2747" s="16" t="n">
        <f aca="false">D2747+I2747</f>
        <v>13.6478847751328</v>
      </c>
    </row>
    <row r="2748" customFormat="false" ht="15" hidden="false" customHeight="false" outlineLevel="0" collapsed="false">
      <c r="A2748" s="0" t="n">
        <v>2736</v>
      </c>
      <c r="B2748" s="7" t="n">
        <v>0.639633</v>
      </c>
      <c r="C2748" s="7" t="n">
        <v>0.070457</v>
      </c>
      <c r="D2748" s="16" t="n">
        <f aca="false">LOGINV(B2748,$B$7,$C$7)</f>
        <v>16.5280383396259</v>
      </c>
      <c r="E2748" s="16" t="n">
        <f aca="false">LOGINV(C2748,$B$8,$C$8)</f>
        <v>42.215926594045</v>
      </c>
      <c r="F2748" s="16" t="n">
        <f aca="false">$B$5/100*E2748*2_Girdiler!$B$14*2_Girdiler!$B$15*2_Girdiler!$B$16</f>
        <v>1.06215271310617</v>
      </c>
      <c r="G2748" s="16" t="n">
        <f aca="false">MIN(MATCH(F2748,2_Girdiler!$B$20:$I$20,1),7)</f>
        <v>1</v>
      </c>
      <c r="H2748" s="16" t="n">
        <f aca="false">IF(F2748&gt;=40,2_Girdiler!$I$21+(F2748-40)*(2_Girdiler!$I$21-2_Girdiler!$H$21)/(2_Girdiler!$I$20-2_Girdiler!$H$20),INDEX(2_Girdiler!$B$21:$I$21,G2748)+(F2748-INDEX(2_Girdiler!$B$20:$I$20,G2748))*(INDEX(2_Girdiler!$B$21:$I$21,G2748+1)-INDEX(2_Girdiler!$B$21:$I$21,G2748))/(INDEX(2_Girdiler!$B$20:$I$20,G2748+1)-INDEX(2_Girdiler!$B$20:$I$20,G2748)))</f>
        <v>2.33673596883358</v>
      </c>
      <c r="I2748" s="16" t="n">
        <f aca="false">H2748/2_Girdiler!$B$17</f>
        <v>0.93619229520576</v>
      </c>
      <c r="J2748" s="16" t="n">
        <f aca="false">D2748+I2748</f>
        <v>17.4642306348317</v>
      </c>
    </row>
    <row r="2749" customFormat="false" ht="15" hidden="false" customHeight="false" outlineLevel="0" collapsed="false">
      <c r="A2749" s="0" t="n">
        <v>2737</v>
      </c>
      <c r="B2749" s="7" t="n">
        <v>0.391222</v>
      </c>
      <c r="C2749" s="7" t="n">
        <v>0.069867</v>
      </c>
      <c r="D2749" s="16" t="n">
        <f aca="false">LOGINV(B2749,$B$7,$C$7)</f>
        <v>11.6101774029319</v>
      </c>
      <c r="E2749" s="16" t="n">
        <f aca="false">LOGINV(C2749,$B$8,$C$8)</f>
        <v>42.0965642893323</v>
      </c>
      <c r="F2749" s="16" t="n">
        <f aca="false">$B$5/100*E2749*2_Girdiler!$B$14*2_Girdiler!$B$15*2_Girdiler!$B$16</f>
        <v>1.0591495575196</v>
      </c>
      <c r="G2749" s="16" t="n">
        <f aca="false">MIN(MATCH(F2749,2_Girdiler!$B$20:$I$20,1),7)</f>
        <v>1</v>
      </c>
      <c r="H2749" s="16" t="n">
        <f aca="false">IF(F2749&gt;=40,2_Girdiler!$I$21+(F2749-40)*(2_Girdiler!$I$21-2_Girdiler!$H$21)/(2_Girdiler!$I$20-2_Girdiler!$H$20),INDEX(2_Girdiler!$B$21:$I$21,G2749)+(F2749-INDEX(2_Girdiler!$B$20:$I$20,G2749))*(INDEX(2_Girdiler!$B$21:$I$21,G2749+1)-INDEX(2_Girdiler!$B$21:$I$21,G2749))/(INDEX(2_Girdiler!$B$20:$I$20,G2749+1)-INDEX(2_Girdiler!$B$20:$I$20,G2749)))</f>
        <v>2.33012902654312</v>
      </c>
      <c r="I2749" s="16" t="n">
        <f aca="false">H2749/2_Girdiler!$B$17</f>
        <v>0.93354528307016</v>
      </c>
      <c r="J2749" s="16" t="n">
        <f aca="false">D2749+I2749</f>
        <v>12.5437226860021</v>
      </c>
    </row>
    <row r="2750" customFormat="false" ht="15" hidden="false" customHeight="false" outlineLevel="0" collapsed="false">
      <c r="A2750" s="0" t="n">
        <v>2738</v>
      </c>
      <c r="B2750" s="7" t="n">
        <v>0.712789</v>
      </c>
      <c r="C2750" s="7" t="n">
        <v>0.701295</v>
      </c>
      <c r="D2750" s="16" t="n">
        <f aca="false">LOGINV(B2750,$B$7,$C$7)</f>
        <v>18.5192087761229</v>
      </c>
      <c r="E2750" s="16" t="n">
        <f aca="false">LOGINV(C2750,$B$8,$C$8)</f>
        <v>153.566878589655</v>
      </c>
      <c r="F2750" s="16" t="n">
        <f aca="false">$B$5/100*E2750*2_Girdiler!$B$14*2_Girdiler!$B$15*2_Girdiler!$B$16</f>
        <v>3.86374266531572</v>
      </c>
      <c r="G2750" s="16" t="n">
        <f aca="false">MIN(MATCH(F2750,2_Girdiler!$B$20:$I$20,1),7)</f>
        <v>1</v>
      </c>
      <c r="H2750" s="16" t="n">
        <f aca="false">IF(F2750&gt;=40,2_Girdiler!$I$21+(F2750-40)*(2_Girdiler!$I$21-2_Girdiler!$H$21)/(2_Girdiler!$I$20-2_Girdiler!$H$20),INDEX(2_Girdiler!$B$21:$I$21,G2750)+(F2750-INDEX(2_Girdiler!$B$20:$I$20,G2750))*(INDEX(2_Girdiler!$B$21:$I$21,G2750+1)-INDEX(2_Girdiler!$B$21:$I$21,G2750))/(INDEX(2_Girdiler!$B$20:$I$20,G2750+1)-INDEX(2_Girdiler!$B$20:$I$20,G2750)))</f>
        <v>8.50023386369459</v>
      </c>
      <c r="I2750" s="16" t="n">
        <f aca="false">H2750/2_Girdiler!$B$17</f>
        <v>3.40554241333918</v>
      </c>
      <c r="J2750" s="16" t="n">
        <f aca="false">D2750+I2750</f>
        <v>21.9247511894621</v>
      </c>
    </row>
    <row r="2751" customFormat="false" ht="15" hidden="false" customHeight="false" outlineLevel="0" collapsed="false">
      <c r="A2751" s="0" t="n">
        <v>2739</v>
      </c>
      <c r="B2751" s="7" t="n">
        <v>0.024292</v>
      </c>
      <c r="C2751" s="7" t="n">
        <v>0.391753</v>
      </c>
      <c r="D2751" s="16" t="n">
        <f aca="false">LOGINV(B2751,$B$7,$C$7)</f>
        <v>4.51083437426741</v>
      </c>
      <c r="E2751" s="16" t="n">
        <f aca="false">LOGINV(C2751,$B$8,$C$8)</f>
        <v>91.4576496965524</v>
      </c>
      <c r="F2751" s="16" t="n">
        <f aca="false">$B$5/100*E2751*2_Girdiler!$B$14*2_Girdiler!$B$15*2_Girdiler!$B$16</f>
        <v>2.30107446636526</v>
      </c>
      <c r="G2751" s="16" t="n">
        <f aca="false">MIN(MATCH(F2751,2_Girdiler!$B$20:$I$20,1),7)</f>
        <v>1</v>
      </c>
      <c r="H2751" s="16" t="n">
        <f aca="false">IF(F2751&gt;=40,2_Girdiler!$I$21+(F2751-40)*(2_Girdiler!$I$21-2_Girdiler!$H$21)/(2_Girdiler!$I$20-2_Girdiler!$H$20),INDEX(2_Girdiler!$B$21:$I$21,G2751)+(F2751-INDEX(2_Girdiler!$B$20:$I$20,G2751))*(INDEX(2_Girdiler!$B$21:$I$21,G2751+1)-INDEX(2_Girdiler!$B$21:$I$21,G2751))/(INDEX(2_Girdiler!$B$20:$I$20,G2751+1)-INDEX(2_Girdiler!$B$20:$I$20,G2751)))</f>
        <v>5.06236382600357</v>
      </c>
      <c r="I2751" s="16" t="n">
        <f aca="false">H2751/2_Girdiler!$B$17</f>
        <v>2.0281906354181</v>
      </c>
      <c r="J2751" s="16" t="n">
        <f aca="false">D2751+I2751</f>
        <v>6.53902500968551</v>
      </c>
    </row>
    <row r="2752" customFormat="false" ht="15" hidden="false" customHeight="false" outlineLevel="0" collapsed="false">
      <c r="A2752" s="0" t="n">
        <v>2740</v>
      </c>
      <c r="B2752" s="7" t="n">
        <v>0.069167</v>
      </c>
      <c r="C2752" s="7" t="n">
        <v>0.66741</v>
      </c>
      <c r="D2752" s="16" t="n">
        <f aca="false">LOGINV(B2752,$B$7,$C$7)</f>
        <v>5.92819636694584</v>
      </c>
      <c r="E2752" s="16" t="n">
        <f aca="false">LOGINV(C2752,$B$8,$C$8)</f>
        <v>144.399501464751</v>
      </c>
      <c r="F2752" s="16" t="n">
        <f aca="false">$B$5/100*E2752*2_Girdiler!$B$14*2_Girdiler!$B$15*2_Girdiler!$B$16</f>
        <v>3.63309145685315</v>
      </c>
      <c r="G2752" s="16" t="n">
        <f aca="false">MIN(MATCH(F2752,2_Girdiler!$B$20:$I$20,1),7)</f>
        <v>1</v>
      </c>
      <c r="H2752" s="16" t="n">
        <f aca="false">IF(F2752&gt;=40,2_Girdiler!$I$21+(F2752-40)*(2_Girdiler!$I$21-2_Girdiler!$H$21)/(2_Girdiler!$I$20-2_Girdiler!$H$20),INDEX(2_Girdiler!$B$21:$I$21,G2752)+(F2752-INDEX(2_Girdiler!$B$20:$I$20,G2752))*(INDEX(2_Girdiler!$B$21:$I$21,G2752+1)-INDEX(2_Girdiler!$B$21:$I$21,G2752))/(INDEX(2_Girdiler!$B$20:$I$20,G2752+1)-INDEX(2_Girdiler!$B$20:$I$20,G2752)))</f>
        <v>7.99280120507692</v>
      </c>
      <c r="I2752" s="16" t="n">
        <f aca="false">H2752/2_Girdiler!$B$17</f>
        <v>3.20224407254684</v>
      </c>
      <c r="J2752" s="16" t="n">
        <f aca="false">D2752+I2752</f>
        <v>9.13044043949268</v>
      </c>
    </row>
    <row r="2753" customFormat="false" ht="15" hidden="false" customHeight="false" outlineLevel="0" collapsed="false">
      <c r="A2753" s="0" t="n">
        <v>2741</v>
      </c>
      <c r="B2753" s="7" t="n">
        <v>0.386922</v>
      </c>
      <c r="C2753" s="7" t="n">
        <v>0.240512</v>
      </c>
      <c r="D2753" s="16" t="n">
        <f aca="false">LOGINV(B2753,$B$7,$C$7)</f>
        <v>11.5378260708948</v>
      </c>
      <c r="E2753" s="16" t="n">
        <f aca="false">LOGINV(C2753,$B$8,$C$8)</f>
        <v>69.2950376495339</v>
      </c>
      <c r="F2753" s="16" t="n">
        <f aca="false">$B$5/100*E2753*2_Girdiler!$B$14*2_Girdiler!$B$15*2_Girdiler!$B$16</f>
        <v>1.74346314726227</v>
      </c>
      <c r="G2753" s="16" t="n">
        <f aca="false">MIN(MATCH(F2753,2_Girdiler!$B$20:$I$20,1),7)</f>
        <v>1</v>
      </c>
      <c r="H2753" s="16" t="n">
        <f aca="false">IF(F2753&gt;=40,2_Girdiler!$I$21+(F2753-40)*(2_Girdiler!$I$21-2_Girdiler!$H$21)/(2_Girdiler!$I$20-2_Girdiler!$H$20),INDEX(2_Girdiler!$B$21:$I$21,G2753)+(F2753-INDEX(2_Girdiler!$B$20:$I$20,G2753))*(INDEX(2_Girdiler!$B$21:$I$21,G2753+1)-INDEX(2_Girdiler!$B$21:$I$21,G2753))/(INDEX(2_Girdiler!$B$20:$I$20,G2753+1)-INDEX(2_Girdiler!$B$20:$I$20,G2753)))</f>
        <v>3.835618923977</v>
      </c>
      <c r="I2753" s="16" t="n">
        <f aca="false">H2753/2_Girdiler!$B$17</f>
        <v>1.53670629967027</v>
      </c>
      <c r="J2753" s="16" t="n">
        <f aca="false">D2753+I2753</f>
        <v>13.0745323705651</v>
      </c>
    </row>
    <row r="2754" customFormat="false" ht="15" hidden="false" customHeight="false" outlineLevel="0" collapsed="false">
      <c r="A2754" s="0" t="n">
        <v>2742</v>
      </c>
      <c r="B2754" s="7" t="n">
        <v>0.142063</v>
      </c>
      <c r="C2754" s="7" t="n">
        <v>0.793616</v>
      </c>
      <c r="D2754" s="16" t="n">
        <f aca="false">LOGINV(B2754,$B$7,$C$7)</f>
        <v>7.45414876862598</v>
      </c>
      <c r="E2754" s="16" t="n">
        <f aca="false">LOGINV(C2754,$B$8,$C$8)</f>
        <v>185.288561954579</v>
      </c>
      <c r="F2754" s="16" t="n">
        <f aca="false">$B$5/100*E2754*2_Girdiler!$B$14*2_Girdiler!$B$15*2_Girdiler!$B$16</f>
        <v>4.66186021877722</v>
      </c>
      <c r="G2754" s="16" t="n">
        <f aca="false">MIN(MATCH(F2754,2_Girdiler!$B$20:$I$20,1),7)</f>
        <v>1</v>
      </c>
      <c r="H2754" s="16" t="n">
        <f aca="false">IF(F2754&gt;=40,2_Girdiler!$I$21+(F2754-40)*(2_Girdiler!$I$21-2_Girdiler!$H$21)/(2_Girdiler!$I$20-2_Girdiler!$H$20),INDEX(2_Girdiler!$B$21:$I$21,G2754)+(F2754-INDEX(2_Girdiler!$B$20:$I$20,G2754))*(INDEX(2_Girdiler!$B$21:$I$21,G2754+1)-INDEX(2_Girdiler!$B$21:$I$21,G2754))/(INDEX(2_Girdiler!$B$20:$I$20,G2754+1)-INDEX(2_Girdiler!$B$20:$I$20,G2754)))</f>
        <v>10.2560924813099</v>
      </c>
      <c r="I2754" s="16" t="n">
        <f aca="false">H2754/2_Girdiler!$B$17</f>
        <v>4.1090114107812</v>
      </c>
      <c r="J2754" s="16" t="n">
        <f aca="false">D2754+I2754</f>
        <v>11.5631601794072</v>
      </c>
    </row>
    <row r="2755" customFormat="false" ht="15" hidden="false" customHeight="false" outlineLevel="0" collapsed="false">
      <c r="A2755" s="0" t="n">
        <v>2743</v>
      </c>
      <c r="B2755" s="7" t="n">
        <v>0.998104</v>
      </c>
      <c r="C2755" s="7" t="n">
        <v>0.228242</v>
      </c>
      <c r="D2755" s="16" t="n">
        <f aca="false">LOGINV(B2755,$B$7,$C$7)</f>
        <v>67.9963389671157</v>
      </c>
      <c r="E2755" s="16" t="n">
        <f aca="false">LOGINV(C2755,$B$8,$C$8)</f>
        <v>67.5290742429029</v>
      </c>
      <c r="F2755" s="16" t="n">
        <f aca="false">$B$5/100*E2755*2_Girdiler!$B$14*2_Girdiler!$B$15*2_Girdiler!$B$16</f>
        <v>1.69903150795144</v>
      </c>
      <c r="G2755" s="16" t="n">
        <f aca="false">MIN(MATCH(F2755,2_Girdiler!$B$20:$I$20,1),7)</f>
        <v>1</v>
      </c>
      <c r="H2755" s="16" t="n">
        <f aca="false">IF(F2755&gt;=40,2_Girdiler!$I$21+(F2755-40)*(2_Girdiler!$I$21-2_Girdiler!$H$21)/(2_Girdiler!$I$20-2_Girdiler!$H$20),INDEX(2_Girdiler!$B$21:$I$21,G2755)+(F2755-INDEX(2_Girdiler!$B$20:$I$20,G2755))*(INDEX(2_Girdiler!$B$21:$I$21,G2755+1)-INDEX(2_Girdiler!$B$21:$I$21,G2755))/(INDEX(2_Girdiler!$B$20:$I$20,G2755+1)-INDEX(2_Girdiler!$B$20:$I$20,G2755)))</f>
        <v>3.73786931749316</v>
      </c>
      <c r="I2755" s="16" t="n">
        <f aca="false">H2755/2_Girdiler!$B$17</f>
        <v>1.49754379707258</v>
      </c>
      <c r="J2755" s="16" t="n">
        <f aca="false">D2755+I2755</f>
        <v>69.4938827641883</v>
      </c>
    </row>
    <row r="2756" customFormat="false" ht="15" hidden="false" customHeight="false" outlineLevel="0" collapsed="false">
      <c r="A2756" s="0" t="n">
        <v>2744</v>
      </c>
      <c r="B2756" s="7" t="n">
        <v>0.87534</v>
      </c>
      <c r="C2756" s="7" t="n">
        <v>0.517416</v>
      </c>
      <c r="D2756" s="16" t="n">
        <f aca="false">LOGINV(B2756,$B$7,$C$7)</f>
        <v>25.736912768708</v>
      </c>
      <c r="E2756" s="16" t="n">
        <f aca="false">LOGINV(C2756,$B$8,$C$8)</f>
        <v>112.327378090336</v>
      </c>
      <c r="F2756" s="16" t="n">
        <f aca="false">$B$5/100*E2756*2_Girdiler!$B$14*2_Girdiler!$B$15*2_Girdiler!$B$16</f>
        <v>2.82615683275284</v>
      </c>
      <c r="G2756" s="16" t="n">
        <f aca="false">MIN(MATCH(F2756,2_Girdiler!$B$20:$I$20,1),7)</f>
        <v>1</v>
      </c>
      <c r="H2756" s="16" t="n">
        <f aca="false">IF(F2756&gt;=40,2_Girdiler!$I$21+(F2756-40)*(2_Girdiler!$I$21-2_Girdiler!$H$21)/(2_Girdiler!$I$20-2_Girdiler!$H$20),INDEX(2_Girdiler!$B$21:$I$21,G2756)+(F2756-INDEX(2_Girdiler!$B$20:$I$20,G2756))*(INDEX(2_Girdiler!$B$21:$I$21,G2756+1)-INDEX(2_Girdiler!$B$21:$I$21,G2756))/(INDEX(2_Girdiler!$B$20:$I$20,G2756+1)-INDEX(2_Girdiler!$B$20:$I$20,G2756)))</f>
        <v>6.21754503205626</v>
      </c>
      <c r="I2756" s="16" t="n">
        <f aca="false">H2756/2_Girdiler!$B$17</f>
        <v>2.49100361861228</v>
      </c>
      <c r="J2756" s="16" t="n">
        <f aca="false">D2756+I2756</f>
        <v>28.2279163873203</v>
      </c>
    </row>
    <row r="2757" customFormat="false" ht="15" hidden="false" customHeight="false" outlineLevel="0" collapsed="false">
      <c r="A2757" s="0" t="n">
        <v>2745</v>
      </c>
      <c r="B2757" s="7" t="n">
        <v>0.66086</v>
      </c>
      <c r="C2757" s="7" t="n">
        <v>0.813693</v>
      </c>
      <c r="D2757" s="16" t="n">
        <f aca="false">LOGINV(B2757,$B$7,$C$7)</f>
        <v>17.064765730517</v>
      </c>
      <c r="E2757" s="16" t="n">
        <f aca="false">LOGINV(C2757,$B$8,$C$8)</f>
        <v>194.172878490357</v>
      </c>
      <c r="F2757" s="16" t="n">
        <f aca="false">$B$5/100*E2757*2_Girdiler!$B$14*2_Girdiler!$B$15*2_Girdiler!$B$16</f>
        <v>4.88538962281737</v>
      </c>
      <c r="G2757" s="16" t="n">
        <f aca="false">MIN(MATCH(F2757,2_Girdiler!$B$20:$I$20,1),7)</f>
        <v>1</v>
      </c>
      <c r="H2757" s="16" t="n">
        <f aca="false">IF(F2757&gt;=40,2_Girdiler!$I$21+(F2757-40)*(2_Girdiler!$I$21-2_Girdiler!$H$21)/(2_Girdiler!$I$20-2_Girdiler!$H$20),INDEX(2_Girdiler!$B$21:$I$21,G2757)+(F2757-INDEX(2_Girdiler!$B$20:$I$20,G2757))*(INDEX(2_Girdiler!$B$21:$I$21,G2757+1)-INDEX(2_Girdiler!$B$21:$I$21,G2757))/(INDEX(2_Girdiler!$B$20:$I$20,G2757+1)-INDEX(2_Girdiler!$B$20:$I$20,G2757)))</f>
        <v>10.7478571701982</v>
      </c>
      <c r="I2757" s="16" t="n">
        <f aca="false">H2757/2_Girdiler!$B$17</f>
        <v>4.30603252011147</v>
      </c>
      <c r="J2757" s="16" t="n">
        <f aca="false">D2757+I2757</f>
        <v>21.3707982506285</v>
      </c>
    </row>
    <row r="2758" customFormat="false" ht="15" hidden="false" customHeight="false" outlineLevel="0" collapsed="false">
      <c r="A2758" s="0" t="n">
        <v>2746</v>
      </c>
      <c r="B2758" s="7" t="n">
        <v>0.13944</v>
      </c>
      <c r="C2758" s="7" t="n">
        <v>0.096962</v>
      </c>
      <c r="D2758" s="16" t="n">
        <f aca="false">LOGINV(B2758,$B$7,$C$7)</f>
        <v>7.40552007109698</v>
      </c>
      <c r="E2758" s="16" t="n">
        <f aca="false">LOGINV(C2758,$B$8,$C$8)</f>
        <v>47.2138423833876</v>
      </c>
      <c r="F2758" s="16" t="n">
        <f aca="false">$B$5/100*E2758*2_Girdiler!$B$14*2_Girdiler!$B$15*2_Girdiler!$B$16</f>
        <v>1.18790027436603</v>
      </c>
      <c r="G2758" s="16" t="n">
        <f aca="false">MIN(MATCH(F2758,2_Girdiler!$B$20:$I$20,1),7)</f>
        <v>1</v>
      </c>
      <c r="H2758" s="16" t="n">
        <f aca="false">IF(F2758&gt;=40,2_Girdiler!$I$21+(F2758-40)*(2_Girdiler!$I$21-2_Girdiler!$H$21)/(2_Girdiler!$I$20-2_Girdiler!$H$20),INDEX(2_Girdiler!$B$21:$I$21,G2758)+(F2758-INDEX(2_Girdiler!$B$20:$I$20,G2758))*(INDEX(2_Girdiler!$B$21:$I$21,G2758+1)-INDEX(2_Girdiler!$B$21:$I$21,G2758))/(INDEX(2_Girdiler!$B$20:$I$20,G2758+1)-INDEX(2_Girdiler!$B$20:$I$20,G2758)))</f>
        <v>2.61338060360527</v>
      </c>
      <c r="I2758" s="16" t="n">
        <f aca="false">H2758/2_Girdiler!$B$17</f>
        <v>1.04702748541878</v>
      </c>
      <c r="J2758" s="16" t="n">
        <f aca="false">D2758+I2758</f>
        <v>8.45254755651576</v>
      </c>
    </row>
    <row r="2759" customFormat="false" ht="15" hidden="false" customHeight="false" outlineLevel="0" collapsed="false">
      <c r="A2759" s="0" t="n">
        <v>2747</v>
      </c>
      <c r="B2759" s="7" t="n">
        <v>0.269448</v>
      </c>
      <c r="C2759" s="7" t="n">
        <v>0.805973</v>
      </c>
      <c r="D2759" s="16" t="n">
        <f aca="false">LOGINV(B2759,$B$7,$C$7)</f>
        <v>9.61464064704065</v>
      </c>
      <c r="E2759" s="16" t="n">
        <f aca="false">LOGINV(C2759,$B$8,$C$8)</f>
        <v>190.641284350104</v>
      </c>
      <c r="F2759" s="16" t="n">
        <f aca="false">$B$5/100*E2759*2_Girdiler!$B$14*2_Girdiler!$B$15*2_Girdiler!$B$16</f>
        <v>4.79653471424862</v>
      </c>
      <c r="G2759" s="16" t="n">
        <f aca="false">MIN(MATCH(F2759,2_Girdiler!$B$20:$I$20,1),7)</f>
        <v>1</v>
      </c>
      <c r="H2759" s="16" t="n">
        <f aca="false">IF(F2759&gt;=40,2_Girdiler!$I$21+(F2759-40)*(2_Girdiler!$I$21-2_Girdiler!$H$21)/(2_Girdiler!$I$20-2_Girdiler!$H$20),INDEX(2_Girdiler!$B$21:$I$21,G2759)+(F2759-INDEX(2_Girdiler!$B$20:$I$20,G2759))*(INDEX(2_Girdiler!$B$21:$I$21,G2759+1)-INDEX(2_Girdiler!$B$21:$I$21,G2759))/(INDEX(2_Girdiler!$B$20:$I$20,G2759+1)-INDEX(2_Girdiler!$B$20:$I$20,G2759)))</f>
        <v>10.552376371347</v>
      </c>
      <c r="I2759" s="16" t="n">
        <f aca="false">H2759/2_Girdiler!$B$17</f>
        <v>4.22771489236657</v>
      </c>
      <c r="J2759" s="16" t="n">
        <f aca="false">D2759+I2759</f>
        <v>13.8423555394072</v>
      </c>
    </row>
    <row r="2760" customFormat="false" ht="15" hidden="false" customHeight="false" outlineLevel="0" collapsed="false">
      <c r="A2760" s="0" t="n">
        <v>2748</v>
      </c>
      <c r="B2760" s="7" t="n">
        <v>0.190661</v>
      </c>
      <c r="C2760" s="7" t="n">
        <v>0.793901</v>
      </c>
      <c r="D2760" s="16" t="n">
        <f aca="false">LOGINV(B2760,$B$7,$C$7)</f>
        <v>8.31296952960605</v>
      </c>
      <c r="E2760" s="16" t="n">
        <f aca="false">LOGINV(C2760,$B$8,$C$8)</f>
        <v>185.408143164888</v>
      </c>
      <c r="F2760" s="16" t="n">
        <f aca="false">$B$5/100*E2760*2_Girdiler!$B$14*2_Girdiler!$B$15*2_Girdiler!$B$16</f>
        <v>4.66486888202859</v>
      </c>
      <c r="G2760" s="16" t="n">
        <f aca="false">MIN(MATCH(F2760,2_Girdiler!$B$20:$I$20,1),7)</f>
        <v>1</v>
      </c>
      <c r="H2760" s="16" t="n">
        <f aca="false">IF(F2760&gt;=40,2_Girdiler!$I$21+(F2760-40)*(2_Girdiler!$I$21-2_Girdiler!$H$21)/(2_Girdiler!$I$20-2_Girdiler!$H$20),INDEX(2_Girdiler!$B$21:$I$21,G2760)+(F2760-INDEX(2_Girdiler!$B$20:$I$20,G2760))*(INDEX(2_Girdiler!$B$21:$I$21,G2760+1)-INDEX(2_Girdiler!$B$21:$I$21,G2760))/(INDEX(2_Girdiler!$B$20:$I$20,G2760+1)-INDEX(2_Girdiler!$B$20:$I$20,G2760)))</f>
        <v>10.2627115404629</v>
      </c>
      <c r="I2760" s="16" t="n">
        <f aca="false">H2760/2_Girdiler!$B$17</f>
        <v>4.11166327742904</v>
      </c>
      <c r="J2760" s="16" t="n">
        <f aca="false">D2760+I2760</f>
        <v>12.4246328070351</v>
      </c>
    </row>
    <row r="2761" customFormat="false" ht="15" hidden="false" customHeight="false" outlineLevel="0" collapsed="false">
      <c r="A2761" s="0" t="n">
        <v>2749</v>
      </c>
      <c r="B2761" s="7" t="n">
        <v>0.628673</v>
      </c>
      <c r="C2761" s="7" t="n">
        <v>0.604572</v>
      </c>
      <c r="D2761" s="16" t="n">
        <f aca="false">LOGINV(B2761,$B$7,$C$7)</f>
        <v>16.261773359652</v>
      </c>
      <c r="E2761" s="16" t="n">
        <f aca="false">LOGINV(C2761,$B$8,$C$8)</f>
        <v>129.595125774272</v>
      </c>
      <c r="F2761" s="16" t="n">
        <f aca="false">$B$5/100*E2761*2_Girdiler!$B$14*2_Girdiler!$B$15*2_Girdiler!$B$16</f>
        <v>3.26061336448069</v>
      </c>
      <c r="G2761" s="16" t="n">
        <f aca="false">MIN(MATCH(F2761,2_Girdiler!$B$20:$I$20,1),7)</f>
        <v>1</v>
      </c>
      <c r="H2761" s="16" t="n">
        <f aca="false">IF(F2761&gt;=40,2_Girdiler!$I$21+(F2761-40)*(2_Girdiler!$I$21-2_Girdiler!$H$21)/(2_Girdiler!$I$20-2_Girdiler!$H$20),INDEX(2_Girdiler!$B$21:$I$21,G2761)+(F2761-INDEX(2_Girdiler!$B$20:$I$20,G2761))*(INDEX(2_Girdiler!$B$21:$I$21,G2761+1)-INDEX(2_Girdiler!$B$21:$I$21,G2761))/(INDEX(2_Girdiler!$B$20:$I$20,G2761+1)-INDEX(2_Girdiler!$B$20:$I$20,G2761)))</f>
        <v>7.17334940185751</v>
      </c>
      <c r="I2761" s="16" t="n">
        <f aca="false">H2761/2_Girdiler!$B$17</f>
        <v>2.87393806164163</v>
      </c>
      <c r="J2761" s="16" t="n">
        <f aca="false">D2761+I2761</f>
        <v>19.1357114212936</v>
      </c>
    </row>
    <row r="2762" customFormat="false" ht="15" hidden="false" customHeight="false" outlineLevel="0" collapsed="false">
      <c r="A2762" s="0" t="n">
        <v>2750</v>
      </c>
      <c r="B2762" s="7" t="n">
        <v>0.085403</v>
      </c>
      <c r="C2762" s="7" t="n">
        <v>0.706862</v>
      </c>
      <c r="D2762" s="16" t="n">
        <f aca="false">LOGINV(B2762,$B$7,$C$7)</f>
        <v>6.31150784762185</v>
      </c>
      <c r="E2762" s="16" t="n">
        <f aca="false">LOGINV(C2762,$B$8,$C$8)</f>
        <v>155.172329852217</v>
      </c>
      <c r="F2762" s="16" t="n">
        <f aca="false">$B$5/100*E2762*2_Girdiler!$B$14*2_Girdiler!$B$15*2_Girdiler!$B$16</f>
        <v>3.90413581908179</v>
      </c>
      <c r="G2762" s="16" t="n">
        <f aca="false">MIN(MATCH(F2762,2_Girdiler!$B$20:$I$20,1),7)</f>
        <v>1</v>
      </c>
      <c r="H2762" s="16" t="n">
        <f aca="false">IF(F2762&gt;=40,2_Girdiler!$I$21+(F2762-40)*(2_Girdiler!$I$21-2_Girdiler!$H$21)/(2_Girdiler!$I$20-2_Girdiler!$H$20),INDEX(2_Girdiler!$B$21:$I$21,G2762)+(F2762-INDEX(2_Girdiler!$B$20:$I$20,G2762))*(INDEX(2_Girdiler!$B$21:$I$21,G2762+1)-INDEX(2_Girdiler!$B$21:$I$21,G2762))/(INDEX(2_Girdiler!$B$20:$I$20,G2762+1)-INDEX(2_Girdiler!$B$20:$I$20,G2762)))</f>
        <v>8.58909880197993</v>
      </c>
      <c r="I2762" s="16" t="n">
        <f aca="false">H2762/2_Girdiler!$B$17</f>
        <v>3.44114535335734</v>
      </c>
      <c r="J2762" s="16" t="n">
        <f aca="false">D2762+I2762</f>
        <v>9.75265320097919</v>
      </c>
    </row>
    <row r="2763" customFormat="false" ht="15" hidden="false" customHeight="false" outlineLevel="0" collapsed="false">
      <c r="A2763" s="0" t="n">
        <v>2751</v>
      </c>
      <c r="B2763" s="7" t="n">
        <v>0.586287</v>
      </c>
      <c r="C2763" s="7" t="n">
        <v>0.741115</v>
      </c>
      <c r="D2763" s="16" t="n">
        <f aca="false">LOGINV(B2763,$B$7,$C$7)</f>
        <v>15.2917799507559</v>
      </c>
      <c r="E2763" s="16" t="n">
        <f aca="false">LOGINV(C2763,$B$8,$C$8)</f>
        <v>165.791320180481</v>
      </c>
      <c r="F2763" s="16" t="n">
        <f aca="false">$B$5/100*E2763*2_Girdiler!$B$14*2_Girdiler!$B$15*2_Girdiler!$B$16</f>
        <v>4.1713096157409</v>
      </c>
      <c r="G2763" s="16" t="n">
        <f aca="false">MIN(MATCH(F2763,2_Girdiler!$B$20:$I$20,1),7)</f>
        <v>1</v>
      </c>
      <c r="H2763" s="16" t="n">
        <f aca="false">IF(F2763&gt;=40,2_Girdiler!$I$21+(F2763-40)*(2_Girdiler!$I$21-2_Girdiler!$H$21)/(2_Girdiler!$I$20-2_Girdiler!$H$20),INDEX(2_Girdiler!$B$21:$I$21,G2763)+(F2763-INDEX(2_Girdiler!$B$20:$I$20,G2763))*(INDEX(2_Girdiler!$B$21:$I$21,G2763+1)-INDEX(2_Girdiler!$B$21:$I$21,G2763))/(INDEX(2_Girdiler!$B$20:$I$20,G2763+1)-INDEX(2_Girdiler!$B$20:$I$20,G2763)))</f>
        <v>9.17688115462997</v>
      </c>
      <c r="I2763" s="16" t="n">
        <f aca="false">H2763/2_Girdiler!$B$17</f>
        <v>3.67663507797675</v>
      </c>
      <c r="J2763" s="16" t="n">
        <f aca="false">D2763+I2763</f>
        <v>18.9684150287327</v>
      </c>
    </row>
    <row r="2764" customFormat="false" ht="15" hidden="false" customHeight="false" outlineLevel="0" collapsed="false">
      <c r="A2764" s="0" t="n">
        <v>2752</v>
      </c>
      <c r="B2764" s="7" t="n">
        <v>0.341238</v>
      </c>
      <c r="C2764" s="7" t="n">
        <v>0.644869</v>
      </c>
      <c r="D2764" s="16" t="n">
        <f aca="false">LOGINV(B2764,$B$7,$C$7)</f>
        <v>10.7808891751328</v>
      </c>
      <c r="E2764" s="16" t="n">
        <f aca="false">LOGINV(C2764,$B$8,$C$8)</f>
        <v>138.800141054039</v>
      </c>
      <c r="F2764" s="16" t="n">
        <f aca="false">$B$5/100*E2764*2_Girdiler!$B$14*2_Girdiler!$B$15*2_Girdiler!$B$16</f>
        <v>3.49221154891962</v>
      </c>
      <c r="G2764" s="16" t="n">
        <f aca="false">MIN(MATCH(F2764,2_Girdiler!$B$20:$I$20,1),7)</f>
        <v>1</v>
      </c>
      <c r="H2764" s="16" t="n">
        <f aca="false">IF(F2764&gt;=40,2_Girdiler!$I$21+(F2764-40)*(2_Girdiler!$I$21-2_Girdiler!$H$21)/(2_Girdiler!$I$20-2_Girdiler!$H$20),INDEX(2_Girdiler!$B$21:$I$21,G2764)+(F2764-INDEX(2_Girdiler!$B$20:$I$20,G2764))*(INDEX(2_Girdiler!$B$21:$I$21,G2764+1)-INDEX(2_Girdiler!$B$21:$I$21,G2764))/(INDEX(2_Girdiler!$B$20:$I$20,G2764+1)-INDEX(2_Girdiler!$B$20:$I$20,G2764)))</f>
        <v>7.68286540762315</v>
      </c>
      <c r="I2764" s="16" t="n">
        <f aca="false">H2764/2_Girdiler!$B$17</f>
        <v>3.0780710767721</v>
      </c>
      <c r="J2764" s="16" t="n">
        <f aca="false">D2764+I2764</f>
        <v>13.8589602519049</v>
      </c>
    </row>
    <row r="2765" customFormat="false" ht="15" hidden="false" customHeight="false" outlineLevel="0" collapsed="false">
      <c r="A2765" s="0" t="n">
        <v>2753</v>
      </c>
      <c r="B2765" s="7" t="n">
        <v>0.014962</v>
      </c>
      <c r="C2765" s="7" t="n">
        <v>0.478453</v>
      </c>
      <c r="D2765" s="16" t="n">
        <f aca="false">LOGINV(B2765,$B$7,$C$7)</f>
        <v>4.0375242976698</v>
      </c>
      <c r="E2765" s="16" t="n">
        <f aca="false">LOGINV(C2765,$B$8,$C$8)</f>
        <v>105.461763630515</v>
      </c>
      <c r="F2765" s="16" t="n">
        <f aca="false">$B$5/100*E2765*2_Girdiler!$B$14*2_Girdiler!$B$15*2_Girdiler!$B$16</f>
        <v>2.65341797294377</v>
      </c>
      <c r="G2765" s="16" t="n">
        <f aca="false">MIN(MATCH(F2765,2_Girdiler!$B$20:$I$20,1),7)</f>
        <v>1</v>
      </c>
      <c r="H2765" s="16" t="n">
        <f aca="false">IF(F2765&gt;=40,2_Girdiler!$I$21+(F2765-40)*(2_Girdiler!$I$21-2_Girdiler!$H$21)/(2_Girdiler!$I$20-2_Girdiler!$H$20),INDEX(2_Girdiler!$B$21:$I$21,G2765)+(F2765-INDEX(2_Girdiler!$B$20:$I$20,G2765))*(INDEX(2_Girdiler!$B$21:$I$21,G2765+1)-INDEX(2_Girdiler!$B$21:$I$21,G2765))/(INDEX(2_Girdiler!$B$20:$I$20,G2765+1)-INDEX(2_Girdiler!$B$20:$I$20,G2765)))</f>
        <v>5.83751954047629</v>
      </c>
      <c r="I2765" s="16" t="n">
        <f aca="false">H2765/2_Girdiler!$B$17</f>
        <v>2.33874981589595</v>
      </c>
      <c r="J2765" s="16" t="n">
        <f aca="false">D2765+I2765</f>
        <v>6.37627411356575</v>
      </c>
    </row>
    <row r="2766" customFormat="false" ht="15" hidden="false" customHeight="false" outlineLevel="0" collapsed="false">
      <c r="A2766" s="0" t="n">
        <v>2754</v>
      </c>
      <c r="B2766" s="7" t="n">
        <v>0.317403</v>
      </c>
      <c r="C2766" s="7" t="n">
        <v>0.944447</v>
      </c>
      <c r="D2766" s="16" t="n">
        <f aca="false">LOGINV(B2766,$B$7,$C$7)</f>
        <v>10.3921413312253</v>
      </c>
      <c r="E2766" s="16" t="n">
        <f aca="false">LOGINV(C2766,$B$8,$C$8)</f>
        <v>305.413475854779</v>
      </c>
      <c r="F2766" s="16" t="n">
        <f aca="false">$B$5/100*E2766*2_Girdiler!$B$14*2_Girdiler!$B$15*2_Girdiler!$B$16</f>
        <v>7.68420305250625</v>
      </c>
      <c r="G2766" s="16" t="n">
        <f aca="false">MIN(MATCH(F2766,2_Girdiler!$B$20:$I$20,1),7)</f>
        <v>2</v>
      </c>
      <c r="H2766" s="16" t="n">
        <f aca="false">IF(F2766&gt;=40,2_Girdiler!$I$21+(F2766-40)*(2_Girdiler!$I$21-2_Girdiler!$H$21)/(2_Girdiler!$I$20-2_Girdiler!$H$20),INDEX(2_Girdiler!$B$21:$I$21,G2766)+(F2766-INDEX(2_Girdiler!$B$20:$I$20,G2766))*(INDEX(2_Girdiler!$B$21:$I$21,G2766+1)-INDEX(2_Girdiler!$B$21:$I$21,G2766))/(INDEX(2_Girdiler!$B$20:$I$20,G2766+1)-INDEX(2_Girdiler!$B$20:$I$20,G2766)))</f>
        <v>15.29472488401</v>
      </c>
      <c r="I2766" s="16" t="n">
        <f aca="false">H2766/2_Girdiler!$B$17</f>
        <v>6.12769426442708</v>
      </c>
      <c r="J2766" s="16" t="n">
        <f aca="false">D2766+I2766</f>
        <v>16.5198355956524</v>
      </c>
    </row>
    <row r="2767" customFormat="false" ht="15" hidden="false" customHeight="false" outlineLevel="0" collapsed="false">
      <c r="A2767" s="0" t="n">
        <v>2755</v>
      </c>
      <c r="B2767" s="7" t="n">
        <v>0.791117</v>
      </c>
      <c r="C2767" s="7" t="n">
        <v>0.989594</v>
      </c>
      <c r="D2767" s="16" t="n">
        <f aca="false">LOGINV(B2767,$B$7,$C$7)</f>
        <v>21.2735164983225</v>
      </c>
      <c r="E2767" s="16" t="n">
        <f aca="false">LOGINV(C2767,$B$8,$C$8)</f>
        <v>485.52140232444</v>
      </c>
      <c r="F2767" s="16" t="n">
        <f aca="false">$B$5/100*E2767*2_Girdiler!$B$14*2_Girdiler!$B$15*2_Girdiler!$B$16</f>
        <v>12.2157184824829</v>
      </c>
      <c r="G2767" s="16" t="n">
        <f aca="false">MIN(MATCH(F2767,2_Girdiler!$B$20:$I$20,1),7)</f>
        <v>3</v>
      </c>
      <c r="H2767" s="16" t="n">
        <f aca="false">IF(F2767&gt;=40,2_Girdiler!$I$21+(F2767-40)*(2_Girdiler!$I$21-2_Girdiler!$H$21)/(2_Girdiler!$I$20-2_Girdiler!$H$20),INDEX(2_Girdiler!$B$21:$I$21,G2767)+(F2767-INDEX(2_Girdiler!$B$20:$I$20,G2767))*(INDEX(2_Girdiler!$B$21:$I$21,G2767+1)-INDEX(2_Girdiler!$B$21:$I$21,G2767))/(INDEX(2_Girdiler!$B$20:$I$20,G2767+1)-INDEX(2_Girdiler!$B$20:$I$20,G2767)))</f>
        <v>20.9941466342346</v>
      </c>
      <c r="I2767" s="16" t="n">
        <f aca="false">H2767/2_Girdiler!$B$17</f>
        <v>8.41111643999785</v>
      </c>
      <c r="J2767" s="16" t="n">
        <f aca="false">D2767+I2767</f>
        <v>29.6846329383204</v>
      </c>
    </row>
    <row r="2768" customFormat="false" ht="15" hidden="false" customHeight="false" outlineLevel="0" collapsed="false">
      <c r="A2768" s="0" t="n">
        <v>2756</v>
      </c>
      <c r="B2768" s="7" t="n">
        <v>0.420922</v>
      </c>
      <c r="C2768" s="7" t="n">
        <v>0.28519</v>
      </c>
      <c r="D2768" s="16" t="n">
        <f aca="false">LOGINV(B2768,$B$7,$C$7)</f>
        <v>12.116631345373</v>
      </c>
      <c r="E2768" s="16" t="n">
        <f aca="false">LOGINV(C2768,$B$8,$C$8)</f>
        <v>75.7102115516771</v>
      </c>
      <c r="F2768" s="16" t="n">
        <f aca="false">$B$5/100*E2768*2_Girdiler!$B$14*2_Girdiler!$B$15*2_Girdiler!$B$16</f>
        <v>1.9048689226402</v>
      </c>
      <c r="G2768" s="16" t="n">
        <f aca="false">MIN(MATCH(F2768,2_Girdiler!$B$20:$I$20,1),7)</f>
        <v>1</v>
      </c>
      <c r="H2768" s="16" t="n">
        <f aca="false">IF(F2768&gt;=40,2_Girdiler!$I$21+(F2768-40)*(2_Girdiler!$I$21-2_Girdiler!$H$21)/(2_Girdiler!$I$20-2_Girdiler!$H$20),INDEX(2_Girdiler!$B$21:$I$21,G2768)+(F2768-INDEX(2_Girdiler!$B$20:$I$20,G2768))*(INDEX(2_Girdiler!$B$21:$I$21,G2768+1)-INDEX(2_Girdiler!$B$21:$I$21,G2768))/(INDEX(2_Girdiler!$B$20:$I$20,G2768+1)-INDEX(2_Girdiler!$B$20:$I$20,G2768)))</f>
        <v>4.19071162980843</v>
      </c>
      <c r="I2768" s="16" t="n">
        <f aca="false">H2768/2_Girdiler!$B$17</f>
        <v>1.67897100553222</v>
      </c>
      <c r="J2768" s="16" t="n">
        <f aca="false">D2768+I2768</f>
        <v>13.7956023509052</v>
      </c>
    </row>
    <row r="2769" customFormat="false" ht="15" hidden="false" customHeight="false" outlineLevel="0" collapsed="false">
      <c r="A2769" s="0" t="n">
        <v>2757</v>
      </c>
      <c r="B2769" s="7" t="n">
        <v>0.614544</v>
      </c>
      <c r="C2769" s="7" t="n">
        <v>0.636547</v>
      </c>
      <c r="D2769" s="16" t="n">
        <f aca="false">LOGINV(B2769,$B$7,$C$7)</f>
        <v>15.9284200838071</v>
      </c>
      <c r="E2769" s="16" t="n">
        <f aca="false">LOGINV(C2769,$B$8,$C$8)</f>
        <v>136.820000648787</v>
      </c>
      <c r="F2769" s="16" t="n">
        <f aca="false">$B$5/100*E2769*2_Girdiler!$B$14*2_Girdiler!$B$15*2_Girdiler!$B$16</f>
        <v>3.44239121632348</v>
      </c>
      <c r="G2769" s="16" t="n">
        <f aca="false">MIN(MATCH(F2769,2_Girdiler!$B$20:$I$20,1),7)</f>
        <v>1</v>
      </c>
      <c r="H2769" s="16" t="n">
        <f aca="false">IF(F2769&gt;=40,2_Girdiler!$I$21+(F2769-40)*(2_Girdiler!$I$21-2_Girdiler!$H$21)/(2_Girdiler!$I$20-2_Girdiler!$H$20),INDEX(2_Girdiler!$B$21:$I$21,G2769)+(F2769-INDEX(2_Girdiler!$B$20:$I$20,G2769))*(INDEX(2_Girdiler!$B$21:$I$21,G2769+1)-INDEX(2_Girdiler!$B$21:$I$21,G2769))/(INDEX(2_Girdiler!$B$20:$I$20,G2769+1)-INDEX(2_Girdiler!$B$20:$I$20,G2769)))</f>
        <v>7.57326067591165</v>
      </c>
      <c r="I2769" s="16" t="n">
        <f aca="false">H2769/2_Girdiler!$B$17</f>
        <v>3.03415892464409</v>
      </c>
      <c r="J2769" s="16" t="n">
        <f aca="false">D2769+I2769</f>
        <v>18.9625790084512</v>
      </c>
    </row>
    <row r="2770" customFormat="false" ht="15" hidden="false" customHeight="false" outlineLevel="0" collapsed="false">
      <c r="A2770" s="0" t="n">
        <v>2758</v>
      </c>
      <c r="B2770" s="7" t="n">
        <v>0.280291</v>
      </c>
      <c r="C2770" s="7" t="n">
        <v>0.557912</v>
      </c>
      <c r="D2770" s="16" t="n">
        <f aca="false">LOGINV(B2770,$B$7,$C$7)</f>
        <v>9.79043488435882</v>
      </c>
      <c r="E2770" s="16" t="n">
        <f aca="false">LOGINV(C2770,$B$8,$C$8)</f>
        <v>119.97266148946</v>
      </c>
      <c r="F2770" s="16" t="n">
        <f aca="false">$B$5/100*E2770*2_Girdiler!$B$14*2_Girdiler!$B$15*2_Girdiler!$B$16</f>
        <v>3.01851216307481</v>
      </c>
      <c r="G2770" s="16" t="n">
        <f aca="false">MIN(MATCH(F2770,2_Girdiler!$B$20:$I$20,1),7)</f>
        <v>1</v>
      </c>
      <c r="H2770" s="16" t="n">
        <f aca="false">IF(F2770&gt;=40,2_Girdiler!$I$21+(F2770-40)*(2_Girdiler!$I$21-2_Girdiler!$H$21)/(2_Girdiler!$I$20-2_Girdiler!$H$20),INDEX(2_Girdiler!$B$21:$I$21,G2770)+(F2770-INDEX(2_Girdiler!$B$20:$I$20,G2770))*(INDEX(2_Girdiler!$B$21:$I$21,G2770+1)-INDEX(2_Girdiler!$B$21:$I$21,G2770))/(INDEX(2_Girdiler!$B$20:$I$20,G2770+1)-INDEX(2_Girdiler!$B$20:$I$20,G2770)))</f>
        <v>6.64072675876458</v>
      </c>
      <c r="I2770" s="16" t="n">
        <f aca="false">H2770/2_Girdiler!$B$17</f>
        <v>2.66054757963325</v>
      </c>
      <c r="J2770" s="16" t="n">
        <f aca="false">D2770+I2770</f>
        <v>12.4509824639921</v>
      </c>
    </row>
    <row r="2771" customFormat="false" ht="15" hidden="false" customHeight="false" outlineLevel="0" collapsed="false">
      <c r="A2771" s="0" t="n">
        <v>2759</v>
      </c>
      <c r="B2771" s="7" t="n">
        <v>0.094429</v>
      </c>
      <c r="C2771" s="7" t="n">
        <v>0.935992</v>
      </c>
      <c r="D2771" s="16" t="n">
        <f aca="false">LOGINV(B2771,$B$7,$C$7)</f>
        <v>6.51036770345232</v>
      </c>
      <c r="E2771" s="16" t="n">
        <f aca="false">LOGINV(C2771,$B$8,$C$8)</f>
        <v>291.681436032473</v>
      </c>
      <c r="F2771" s="16" t="n">
        <f aca="false">$B$5/100*E2771*2_Girdiler!$B$14*2_Girdiler!$B$15*2_Girdiler!$B$16</f>
        <v>7.33870493057702</v>
      </c>
      <c r="G2771" s="16" t="n">
        <f aca="false">MIN(MATCH(F2771,2_Girdiler!$B$20:$I$20,1),7)</f>
        <v>2</v>
      </c>
      <c r="H2771" s="16" t="n">
        <f aca="false">IF(F2771&gt;=40,2_Girdiler!$I$21+(F2771-40)*(2_Girdiler!$I$21-2_Girdiler!$H$21)/(2_Girdiler!$I$20-2_Girdiler!$H$20),INDEX(2_Girdiler!$B$21:$I$21,G2771)+(F2771-INDEX(2_Girdiler!$B$20:$I$20,G2771))*(INDEX(2_Girdiler!$B$21:$I$21,G2771+1)-INDEX(2_Girdiler!$B$21:$I$21,G2771))/(INDEX(2_Girdiler!$B$20:$I$20,G2771+1)-INDEX(2_Girdiler!$B$20:$I$20,G2771)))</f>
        <v>14.7419278889232</v>
      </c>
      <c r="I2771" s="16" t="n">
        <f aca="false">H2771/2_Girdiler!$B$17</f>
        <v>5.90622110934424</v>
      </c>
      <c r="J2771" s="16" t="n">
        <f aca="false">D2771+I2771</f>
        <v>12.4165888127966</v>
      </c>
    </row>
    <row r="2772" customFormat="false" ht="15" hidden="false" customHeight="false" outlineLevel="0" collapsed="false">
      <c r="A2772" s="0" t="n">
        <v>2760</v>
      </c>
      <c r="B2772" s="7" t="n">
        <v>0.079065</v>
      </c>
      <c r="C2772" s="7" t="n">
        <v>0.942095</v>
      </c>
      <c r="D2772" s="16" t="n">
        <f aca="false">LOGINV(B2772,$B$7,$C$7)</f>
        <v>6.16625618194211</v>
      </c>
      <c r="E2772" s="16" t="n">
        <f aca="false">LOGINV(C2772,$B$8,$C$8)</f>
        <v>301.372321016392</v>
      </c>
      <c r="F2772" s="16" t="n">
        <f aca="false">$B$5/100*E2772*2_Girdiler!$B$14*2_Girdiler!$B$15*2_Girdiler!$B$16</f>
        <v>7.58252759677242</v>
      </c>
      <c r="G2772" s="16" t="n">
        <f aca="false">MIN(MATCH(F2772,2_Girdiler!$B$20:$I$20,1),7)</f>
        <v>2</v>
      </c>
      <c r="H2772" s="16" t="n">
        <f aca="false">IF(F2772&gt;=40,2_Girdiler!$I$21+(F2772-40)*(2_Girdiler!$I$21-2_Girdiler!$H$21)/(2_Girdiler!$I$20-2_Girdiler!$H$20),INDEX(2_Girdiler!$B$21:$I$21,G2772)+(F2772-INDEX(2_Girdiler!$B$20:$I$20,G2772))*(INDEX(2_Girdiler!$B$21:$I$21,G2772+1)-INDEX(2_Girdiler!$B$21:$I$21,G2772))/(INDEX(2_Girdiler!$B$20:$I$20,G2772+1)-INDEX(2_Girdiler!$B$20:$I$20,G2772)))</f>
        <v>15.1320441548359</v>
      </c>
      <c r="I2772" s="16" t="n">
        <f aca="false">H2772/2_Girdiler!$B$17</f>
        <v>6.06251769023873</v>
      </c>
      <c r="J2772" s="16" t="n">
        <f aca="false">D2772+I2772</f>
        <v>12.2287738721808</v>
      </c>
    </row>
    <row r="2773" customFormat="false" ht="15" hidden="false" customHeight="false" outlineLevel="0" collapsed="false">
      <c r="A2773" s="0" t="n">
        <v>2761</v>
      </c>
      <c r="B2773" s="7" t="n">
        <v>0.537436</v>
      </c>
      <c r="C2773" s="7" t="n">
        <v>0.698379</v>
      </c>
      <c r="D2773" s="16" t="n">
        <f aca="false">LOGINV(B2773,$B$7,$C$7)</f>
        <v>14.2703274487001</v>
      </c>
      <c r="E2773" s="16" t="n">
        <f aca="false">LOGINV(C2773,$B$8,$C$8)</f>
        <v>152.737970516165</v>
      </c>
      <c r="F2773" s="16" t="n">
        <f aca="false">$B$5/100*E2773*2_Girdiler!$B$14*2_Girdiler!$B$15*2_Girdiler!$B$16</f>
        <v>3.8428873381867</v>
      </c>
      <c r="G2773" s="16" t="n">
        <f aca="false">MIN(MATCH(F2773,2_Girdiler!$B$20:$I$20,1),7)</f>
        <v>1</v>
      </c>
      <c r="H2773" s="16" t="n">
        <f aca="false">IF(F2773&gt;=40,2_Girdiler!$I$21+(F2773-40)*(2_Girdiler!$I$21-2_Girdiler!$H$21)/(2_Girdiler!$I$20-2_Girdiler!$H$20),INDEX(2_Girdiler!$B$21:$I$21,G2773)+(F2773-INDEX(2_Girdiler!$B$20:$I$20,G2773))*(INDEX(2_Girdiler!$B$21:$I$21,G2773+1)-INDEX(2_Girdiler!$B$21:$I$21,G2773))/(INDEX(2_Girdiler!$B$20:$I$20,G2773+1)-INDEX(2_Girdiler!$B$20:$I$20,G2773)))</f>
        <v>8.45435214401075</v>
      </c>
      <c r="I2773" s="16" t="n">
        <f aca="false">H2773/2_Girdiler!$B$17</f>
        <v>3.38716031410687</v>
      </c>
      <c r="J2773" s="16" t="n">
        <f aca="false">D2773+I2773</f>
        <v>17.657487762807</v>
      </c>
    </row>
    <row r="2774" customFormat="false" ht="15" hidden="false" customHeight="false" outlineLevel="0" collapsed="false">
      <c r="A2774" s="0" t="n">
        <v>2762</v>
      </c>
      <c r="B2774" s="7" t="n">
        <v>0.598153</v>
      </c>
      <c r="C2774" s="7" t="n">
        <v>0.139273</v>
      </c>
      <c r="D2774" s="16" t="n">
        <f aca="false">LOGINV(B2774,$B$7,$C$7)</f>
        <v>15.5545390720963</v>
      </c>
      <c r="E2774" s="16" t="n">
        <f aca="false">LOGINV(C2774,$B$8,$C$8)</f>
        <v>54.2591068496484</v>
      </c>
      <c r="F2774" s="16" t="n">
        <f aca="false">$B$5/100*E2774*2_Girdiler!$B$14*2_Girdiler!$B$15*2_Girdiler!$B$16</f>
        <v>1.36515912833715</v>
      </c>
      <c r="G2774" s="16" t="n">
        <f aca="false">MIN(MATCH(F2774,2_Girdiler!$B$20:$I$20,1),7)</f>
        <v>1</v>
      </c>
      <c r="H2774" s="16" t="n">
        <f aca="false">IF(F2774&gt;=40,2_Girdiler!$I$21+(F2774-40)*(2_Girdiler!$I$21-2_Girdiler!$H$21)/(2_Girdiler!$I$20-2_Girdiler!$H$20),INDEX(2_Girdiler!$B$21:$I$21,G2774)+(F2774-INDEX(2_Girdiler!$B$20:$I$20,G2774))*(INDEX(2_Girdiler!$B$21:$I$21,G2774+1)-INDEX(2_Girdiler!$B$21:$I$21,G2774))/(INDEX(2_Girdiler!$B$20:$I$20,G2774+1)-INDEX(2_Girdiler!$B$20:$I$20,G2774)))</f>
        <v>3.00335008234174</v>
      </c>
      <c r="I2774" s="16" t="n">
        <f aca="false">H2774/2_Girdiler!$B$17</f>
        <v>1.20326525734845</v>
      </c>
      <c r="J2774" s="16" t="n">
        <f aca="false">D2774+I2774</f>
        <v>16.7578043294447</v>
      </c>
    </row>
    <row r="2775" customFormat="false" ht="15" hidden="false" customHeight="false" outlineLevel="0" collapsed="false">
      <c r="A2775" s="0" t="n">
        <v>2763</v>
      </c>
      <c r="B2775" s="7" t="n">
        <v>0.68979</v>
      </c>
      <c r="C2775" s="7" t="n">
        <v>0.619872</v>
      </c>
      <c r="D2775" s="16" t="n">
        <f aca="false">LOGINV(B2775,$B$7,$C$7)</f>
        <v>17.8473536215832</v>
      </c>
      <c r="E2775" s="16" t="n">
        <f aca="false">LOGINV(C2775,$B$8,$C$8)</f>
        <v>132.980159385219</v>
      </c>
      <c r="F2775" s="16" t="n">
        <f aca="false">$B$5/100*E2775*2_Girdiler!$B$14*2_Girdiler!$B$15*2_Girdiler!$B$16</f>
        <v>3.34578081013212</v>
      </c>
      <c r="G2775" s="16" t="n">
        <f aca="false">MIN(MATCH(F2775,2_Girdiler!$B$20:$I$20,1),7)</f>
        <v>1</v>
      </c>
      <c r="H2775" s="16" t="n">
        <f aca="false">IF(F2775&gt;=40,2_Girdiler!$I$21+(F2775-40)*(2_Girdiler!$I$21-2_Girdiler!$H$21)/(2_Girdiler!$I$20-2_Girdiler!$H$20),INDEX(2_Girdiler!$B$21:$I$21,G2775)+(F2775-INDEX(2_Girdiler!$B$20:$I$20,G2775))*(INDEX(2_Girdiler!$B$21:$I$21,G2775+1)-INDEX(2_Girdiler!$B$21:$I$21,G2775))/(INDEX(2_Girdiler!$B$20:$I$20,G2775+1)-INDEX(2_Girdiler!$B$20:$I$20,G2775)))</f>
        <v>7.36071778229066</v>
      </c>
      <c r="I2775" s="16" t="n">
        <f aca="false">H2775/2_Girdiler!$B$17</f>
        <v>2.94900552175107</v>
      </c>
      <c r="J2775" s="16" t="n">
        <f aca="false">D2775+I2775</f>
        <v>20.7963591433343</v>
      </c>
    </row>
    <row r="2776" customFormat="false" ht="15" hidden="false" customHeight="false" outlineLevel="0" collapsed="false">
      <c r="A2776" s="0" t="n">
        <v>2764</v>
      </c>
      <c r="B2776" s="7" t="n">
        <v>0.237798</v>
      </c>
      <c r="C2776" s="7" t="n">
        <v>0.767941</v>
      </c>
      <c r="D2776" s="16" t="n">
        <f aca="false">LOGINV(B2776,$B$7,$C$7)</f>
        <v>9.09885691459854</v>
      </c>
      <c r="E2776" s="16" t="n">
        <f aca="false">LOGINV(C2776,$B$8,$C$8)</f>
        <v>175.175539341648</v>
      </c>
      <c r="F2776" s="16" t="n">
        <f aca="false">$B$5/100*E2776*2_Girdiler!$B$14*2_Girdiler!$B$15*2_Girdiler!$B$16</f>
        <v>4.40741656983585</v>
      </c>
      <c r="G2776" s="16" t="n">
        <f aca="false">MIN(MATCH(F2776,2_Girdiler!$B$20:$I$20,1),7)</f>
        <v>1</v>
      </c>
      <c r="H2776" s="16" t="n">
        <f aca="false">IF(F2776&gt;=40,2_Girdiler!$I$21+(F2776-40)*(2_Girdiler!$I$21-2_Girdiler!$H$21)/(2_Girdiler!$I$20-2_Girdiler!$H$20),INDEX(2_Girdiler!$B$21:$I$21,G2776)+(F2776-INDEX(2_Girdiler!$B$20:$I$20,G2776))*(INDEX(2_Girdiler!$B$21:$I$21,G2776+1)-INDEX(2_Girdiler!$B$21:$I$21,G2776))/(INDEX(2_Girdiler!$B$20:$I$20,G2776+1)-INDEX(2_Girdiler!$B$20:$I$20,G2776)))</f>
        <v>9.69631645363887</v>
      </c>
      <c r="I2776" s="16" t="n">
        <f aca="false">H2776/2_Girdiler!$B$17</f>
        <v>3.88474216892583</v>
      </c>
      <c r="J2776" s="16" t="n">
        <f aca="false">D2776+I2776</f>
        <v>12.9835990835244</v>
      </c>
    </row>
    <row r="2777" customFormat="false" ht="15" hidden="false" customHeight="false" outlineLevel="0" collapsed="false">
      <c r="A2777" s="0" t="n">
        <v>2765</v>
      </c>
      <c r="B2777" s="7" t="n">
        <v>0.971298</v>
      </c>
      <c r="C2777" s="7" t="n">
        <v>0.437685</v>
      </c>
      <c r="D2777" s="16" t="n">
        <f aca="false">LOGINV(B2777,$B$7,$C$7)</f>
        <v>39.055499955918</v>
      </c>
      <c r="E2777" s="16" t="n">
        <f aca="false">LOGINV(C2777,$B$8,$C$8)</f>
        <v>98.690440893357</v>
      </c>
      <c r="F2777" s="16" t="n">
        <f aca="false">$B$5/100*E2777*2_Girdiler!$B$14*2_Girdiler!$B$15*2_Girdiler!$B$16</f>
        <v>2.48305149287686</v>
      </c>
      <c r="G2777" s="16" t="n">
        <f aca="false">MIN(MATCH(F2777,2_Girdiler!$B$20:$I$20,1),7)</f>
        <v>1</v>
      </c>
      <c r="H2777" s="16" t="n">
        <f aca="false">IF(F2777&gt;=40,2_Girdiler!$I$21+(F2777-40)*(2_Girdiler!$I$21-2_Girdiler!$H$21)/(2_Girdiler!$I$20-2_Girdiler!$H$20),INDEX(2_Girdiler!$B$21:$I$21,G2777)+(F2777-INDEX(2_Girdiler!$B$20:$I$20,G2777))*(INDEX(2_Girdiler!$B$21:$I$21,G2777+1)-INDEX(2_Girdiler!$B$21:$I$21,G2777))/(INDEX(2_Girdiler!$B$20:$I$20,G2777+1)-INDEX(2_Girdiler!$B$20:$I$20,G2777)))</f>
        <v>5.46271328432909</v>
      </c>
      <c r="I2777" s="16" t="n">
        <f aca="false">H2777/2_Girdiler!$B$17</f>
        <v>2.18858705301646</v>
      </c>
      <c r="J2777" s="16" t="n">
        <f aca="false">D2777+I2777</f>
        <v>41.2440870089344</v>
      </c>
    </row>
    <row r="2778" customFormat="false" ht="15" hidden="false" customHeight="false" outlineLevel="0" collapsed="false">
      <c r="A2778" s="0" t="n">
        <v>2766</v>
      </c>
      <c r="B2778" s="7" t="n">
        <v>0.805637</v>
      </c>
      <c r="C2778" s="7" t="n">
        <v>0.187434</v>
      </c>
      <c r="D2778" s="16" t="n">
        <f aca="false">LOGINV(B2778,$B$7,$C$7)</f>
        <v>21.8945954150249</v>
      </c>
      <c r="E2778" s="16" t="n">
        <f aca="false">LOGINV(C2778,$B$8,$C$8)</f>
        <v>61.5849607513242</v>
      </c>
      <c r="F2778" s="16" t="n">
        <f aca="false">$B$5/100*E2778*2_Girdiler!$B$14*2_Girdiler!$B$15*2_Girdiler!$B$16</f>
        <v>1.54947761250332</v>
      </c>
      <c r="G2778" s="16" t="n">
        <f aca="false">MIN(MATCH(F2778,2_Girdiler!$B$20:$I$20,1),7)</f>
        <v>1</v>
      </c>
      <c r="H2778" s="16" t="n">
        <f aca="false">IF(F2778&gt;=40,2_Girdiler!$I$21+(F2778-40)*(2_Girdiler!$I$21-2_Girdiler!$H$21)/(2_Girdiler!$I$20-2_Girdiler!$H$20),INDEX(2_Girdiler!$B$21:$I$21,G2778)+(F2778-INDEX(2_Girdiler!$B$20:$I$20,G2778))*(INDEX(2_Girdiler!$B$21:$I$21,G2778+1)-INDEX(2_Girdiler!$B$21:$I$21,G2778))/(INDEX(2_Girdiler!$B$20:$I$20,G2778+1)-INDEX(2_Girdiler!$B$20:$I$20,G2778)))</f>
        <v>3.4088507475073</v>
      </c>
      <c r="I2778" s="16" t="n">
        <f aca="false">H2778/2_Girdiler!$B$17</f>
        <v>1.3657254597385</v>
      </c>
      <c r="J2778" s="16" t="n">
        <f aca="false">D2778+I2778</f>
        <v>23.2603208747634</v>
      </c>
    </row>
    <row r="2779" customFormat="false" ht="15" hidden="false" customHeight="false" outlineLevel="0" collapsed="false">
      <c r="A2779" s="0" t="n">
        <v>2767</v>
      </c>
      <c r="B2779" s="7" t="n">
        <v>0.351761</v>
      </c>
      <c r="C2779" s="7" t="n">
        <v>0.912881</v>
      </c>
      <c r="D2779" s="16" t="n">
        <f aca="false">LOGINV(B2779,$B$7,$C$7)</f>
        <v>10.9536202981274</v>
      </c>
      <c r="E2779" s="16" t="n">
        <f aca="false">LOGINV(C2779,$B$8,$C$8)</f>
        <v>262.506905725533</v>
      </c>
      <c r="F2779" s="16" t="n">
        <f aca="false">$B$5/100*E2779*2_Girdiler!$B$14*2_Girdiler!$B$15*2_Girdiler!$B$16</f>
        <v>6.60467374805441</v>
      </c>
      <c r="G2779" s="16" t="n">
        <f aca="false">MIN(MATCH(F2779,2_Girdiler!$B$20:$I$20,1),7)</f>
        <v>2</v>
      </c>
      <c r="H2779" s="16" t="n">
        <f aca="false">IF(F2779&gt;=40,2_Girdiler!$I$21+(F2779-40)*(2_Girdiler!$I$21-2_Girdiler!$H$21)/(2_Girdiler!$I$20-2_Girdiler!$H$20),INDEX(2_Girdiler!$B$21:$I$21,G2779)+(F2779-INDEX(2_Girdiler!$B$20:$I$20,G2779))*(INDEX(2_Girdiler!$B$21:$I$21,G2779+1)-INDEX(2_Girdiler!$B$21:$I$21,G2779))/(INDEX(2_Girdiler!$B$20:$I$20,G2779+1)-INDEX(2_Girdiler!$B$20:$I$20,G2779)))</f>
        <v>13.5674779968871</v>
      </c>
      <c r="I2779" s="16" t="n">
        <f aca="false">H2779/2_Girdiler!$B$17</f>
        <v>5.43568830003488</v>
      </c>
      <c r="J2779" s="16" t="n">
        <f aca="false">D2779+I2779</f>
        <v>16.3893085981623</v>
      </c>
    </row>
    <row r="2780" customFormat="false" ht="15" hidden="false" customHeight="false" outlineLevel="0" collapsed="false">
      <c r="A2780" s="0" t="n">
        <v>2768</v>
      </c>
      <c r="B2780" s="7" t="n">
        <v>0.334561</v>
      </c>
      <c r="C2780" s="7" t="n">
        <v>0.59814</v>
      </c>
      <c r="D2780" s="16" t="n">
        <f aca="false">LOGINV(B2780,$B$7,$C$7)</f>
        <v>10.6716773773351</v>
      </c>
      <c r="E2780" s="16" t="n">
        <f aca="false">LOGINV(C2780,$B$8,$C$8)</f>
        <v>128.208626920052</v>
      </c>
      <c r="F2780" s="16" t="n">
        <f aca="false">$B$5/100*E2780*2_Girdiler!$B$14*2_Girdiler!$B$15*2_Girdiler!$B$16</f>
        <v>3.22572905330852</v>
      </c>
      <c r="G2780" s="16" t="n">
        <f aca="false">MIN(MATCH(F2780,2_Girdiler!$B$20:$I$20,1),7)</f>
        <v>1</v>
      </c>
      <c r="H2780" s="16" t="n">
        <f aca="false">IF(F2780&gt;=40,2_Girdiler!$I$21+(F2780-40)*(2_Girdiler!$I$21-2_Girdiler!$H$21)/(2_Girdiler!$I$20-2_Girdiler!$H$20),INDEX(2_Girdiler!$B$21:$I$21,G2780)+(F2780-INDEX(2_Girdiler!$B$20:$I$20,G2780))*(INDEX(2_Girdiler!$B$21:$I$21,G2780+1)-INDEX(2_Girdiler!$B$21:$I$21,G2780))/(INDEX(2_Girdiler!$B$20:$I$20,G2780+1)-INDEX(2_Girdiler!$B$20:$I$20,G2780)))</f>
        <v>7.09660391727874</v>
      </c>
      <c r="I2780" s="16" t="n">
        <f aca="false">H2780/2_Girdiler!$B$17</f>
        <v>2.84319067198668</v>
      </c>
      <c r="J2780" s="16" t="n">
        <f aca="false">D2780+I2780</f>
        <v>13.5148680493218</v>
      </c>
    </row>
    <row r="2781" customFormat="false" ht="15" hidden="false" customHeight="false" outlineLevel="0" collapsed="false">
      <c r="A2781" s="0" t="n">
        <v>2769</v>
      </c>
      <c r="B2781" s="7" t="n">
        <v>0.101162</v>
      </c>
      <c r="C2781" s="7" t="n">
        <v>0.901356</v>
      </c>
      <c r="D2781" s="16" t="n">
        <f aca="false">LOGINV(B2781,$B$7,$C$7)</f>
        <v>6.65346811898033</v>
      </c>
      <c r="E2781" s="16" t="n">
        <f aca="false">LOGINV(C2781,$B$8,$C$8)</f>
        <v>251.007547122958</v>
      </c>
      <c r="F2781" s="16" t="n">
        <f aca="false">$B$5/100*E2781*2_Girdiler!$B$14*2_Girdiler!$B$15*2_Girdiler!$B$16</f>
        <v>6.31534988561363</v>
      </c>
      <c r="G2781" s="16" t="n">
        <f aca="false">MIN(MATCH(F2781,2_Girdiler!$B$20:$I$20,1),7)</f>
        <v>2</v>
      </c>
      <c r="H2781" s="16" t="n">
        <f aca="false">IF(F2781&gt;=40,2_Girdiler!$I$21+(F2781-40)*(2_Girdiler!$I$21-2_Girdiler!$H$21)/(2_Girdiler!$I$20-2_Girdiler!$H$20),INDEX(2_Girdiler!$B$21:$I$21,G2781)+(F2781-INDEX(2_Girdiler!$B$20:$I$20,G2781))*(INDEX(2_Girdiler!$B$21:$I$21,G2781+1)-INDEX(2_Girdiler!$B$21:$I$21,G2781))/(INDEX(2_Girdiler!$B$20:$I$20,G2781+1)-INDEX(2_Girdiler!$B$20:$I$20,G2781)))</f>
        <v>13.1045598169818</v>
      </c>
      <c r="I2781" s="16" t="n">
        <f aca="false">H2781/2_Girdiler!$B$17</f>
        <v>5.25022428564976</v>
      </c>
      <c r="J2781" s="16" t="n">
        <f aca="false">D2781+I2781</f>
        <v>11.9036924046301</v>
      </c>
    </row>
    <row r="2782" customFormat="false" ht="15" hidden="false" customHeight="false" outlineLevel="0" collapsed="false">
      <c r="A2782" s="0" t="n">
        <v>2770</v>
      </c>
      <c r="B2782" s="7" t="n">
        <v>0.584688</v>
      </c>
      <c r="C2782" s="7" t="n">
        <v>0.173338</v>
      </c>
      <c r="D2782" s="16" t="n">
        <f aca="false">LOGINV(B2782,$B$7,$C$7)</f>
        <v>15.2568503202436</v>
      </c>
      <c r="E2782" s="16" t="n">
        <f aca="false">LOGINV(C2782,$B$8,$C$8)</f>
        <v>59.4881568804529</v>
      </c>
      <c r="F2782" s="16" t="n">
        <f aca="false">$B$5/100*E2782*2_Girdiler!$B$14*2_Girdiler!$B$15*2_Girdiler!$B$16</f>
        <v>1.4967220271122</v>
      </c>
      <c r="G2782" s="16" t="n">
        <f aca="false">MIN(MATCH(F2782,2_Girdiler!$B$20:$I$20,1),7)</f>
        <v>1</v>
      </c>
      <c r="H2782" s="16" t="n">
        <f aca="false">IF(F2782&gt;=40,2_Girdiler!$I$21+(F2782-40)*(2_Girdiler!$I$21-2_Girdiler!$H$21)/(2_Girdiler!$I$20-2_Girdiler!$H$20),INDEX(2_Girdiler!$B$21:$I$21,G2782)+(F2782-INDEX(2_Girdiler!$B$20:$I$20,G2782))*(INDEX(2_Girdiler!$B$21:$I$21,G2782+1)-INDEX(2_Girdiler!$B$21:$I$21,G2782))/(INDEX(2_Girdiler!$B$20:$I$20,G2782+1)-INDEX(2_Girdiler!$B$20:$I$20,G2782)))</f>
        <v>3.29278845964683</v>
      </c>
      <c r="I2782" s="16" t="n">
        <f aca="false">H2782/2_Girdiler!$B$17</f>
        <v>1.31922614569184</v>
      </c>
      <c r="J2782" s="16" t="n">
        <f aca="false">D2782+I2782</f>
        <v>16.5760764659354</v>
      </c>
    </row>
    <row r="2783" customFormat="false" ht="15" hidden="false" customHeight="false" outlineLevel="0" collapsed="false">
      <c r="A2783" s="0" t="n">
        <v>2771</v>
      </c>
      <c r="B2783" s="7" t="n">
        <v>0.629128</v>
      </c>
      <c r="C2783" s="7" t="n">
        <v>0.965377</v>
      </c>
      <c r="D2783" s="16" t="n">
        <f aca="false">LOGINV(B2783,$B$7,$C$7)</f>
        <v>16.2726897236106</v>
      </c>
      <c r="E2783" s="16" t="n">
        <f aca="false">LOGINV(C2783,$B$8,$C$8)</f>
        <v>352.828039761213</v>
      </c>
      <c r="F2783" s="16" t="n">
        <f aca="false">$B$5/100*E2783*2_Girdiler!$B$14*2_Girdiler!$B$15*2_Girdiler!$B$16</f>
        <v>8.87715348039213</v>
      </c>
      <c r="G2783" s="16" t="n">
        <f aca="false">MIN(MATCH(F2783,2_Girdiler!$B$20:$I$20,1),7)</f>
        <v>2</v>
      </c>
      <c r="H2783" s="16" t="n">
        <f aca="false">IF(F2783&gt;=40,2_Girdiler!$I$21+(F2783-40)*(2_Girdiler!$I$21-2_Girdiler!$H$21)/(2_Girdiler!$I$20-2_Girdiler!$H$20),INDEX(2_Girdiler!$B$21:$I$21,G2783)+(F2783-INDEX(2_Girdiler!$B$20:$I$20,G2783))*(INDEX(2_Girdiler!$B$21:$I$21,G2783+1)-INDEX(2_Girdiler!$B$21:$I$21,G2783))/(INDEX(2_Girdiler!$B$20:$I$20,G2783+1)-INDEX(2_Girdiler!$B$20:$I$20,G2783)))</f>
        <v>17.2034455686274</v>
      </c>
      <c r="I2783" s="16" t="n">
        <f aca="false">H2783/2_Girdiler!$B$17</f>
        <v>6.89240607717444</v>
      </c>
      <c r="J2783" s="16" t="n">
        <f aca="false">D2783+I2783</f>
        <v>23.165095800785</v>
      </c>
    </row>
    <row r="2784" customFormat="false" ht="15" hidden="false" customHeight="false" outlineLevel="0" collapsed="false">
      <c r="A2784" s="0" t="n">
        <v>2772</v>
      </c>
      <c r="B2784" s="7" t="n">
        <v>0.235866</v>
      </c>
      <c r="C2784" s="7" t="n">
        <v>0.245624</v>
      </c>
      <c r="D2784" s="16" t="n">
        <f aca="false">LOGINV(B2784,$B$7,$C$7)</f>
        <v>9.06716258453142</v>
      </c>
      <c r="E2784" s="16" t="n">
        <f aca="false">LOGINV(C2784,$B$8,$C$8)</f>
        <v>70.029400692184</v>
      </c>
      <c r="F2784" s="16" t="n">
        <f aca="false">$B$5/100*E2784*2_Girdiler!$B$14*2_Girdiler!$B$15*2_Girdiler!$B$16</f>
        <v>1.76193972141535</v>
      </c>
      <c r="G2784" s="16" t="n">
        <f aca="false">MIN(MATCH(F2784,2_Girdiler!$B$20:$I$20,1),7)</f>
        <v>1</v>
      </c>
      <c r="H2784" s="16" t="n">
        <f aca="false">IF(F2784&gt;=40,2_Girdiler!$I$21+(F2784-40)*(2_Girdiler!$I$21-2_Girdiler!$H$21)/(2_Girdiler!$I$20-2_Girdiler!$H$20),INDEX(2_Girdiler!$B$21:$I$21,G2784)+(F2784-INDEX(2_Girdiler!$B$20:$I$20,G2784))*(INDEX(2_Girdiler!$B$21:$I$21,G2784+1)-INDEX(2_Girdiler!$B$21:$I$21,G2784))/(INDEX(2_Girdiler!$B$20:$I$20,G2784+1)-INDEX(2_Girdiler!$B$20:$I$20,G2784)))</f>
        <v>3.87626738711377</v>
      </c>
      <c r="I2784" s="16" t="n">
        <f aca="false">H2784/2_Girdiler!$B$17</f>
        <v>1.55299174163212</v>
      </c>
      <c r="J2784" s="16" t="n">
        <f aca="false">D2784+I2784</f>
        <v>10.6201543261635</v>
      </c>
    </row>
    <row r="2785" customFormat="false" ht="15" hidden="false" customHeight="false" outlineLevel="0" collapsed="false">
      <c r="A2785" s="0" t="n">
        <v>2773</v>
      </c>
      <c r="B2785" s="7" t="n">
        <v>0.094148</v>
      </c>
      <c r="C2785" s="7" t="n">
        <v>0.291234</v>
      </c>
      <c r="D2785" s="16" t="n">
        <f aca="false">LOGINV(B2785,$B$7,$C$7)</f>
        <v>6.50430384475593</v>
      </c>
      <c r="E2785" s="16" t="n">
        <f aca="false">LOGINV(C2785,$B$8,$C$8)</f>
        <v>76.5806137665654</v>
      </c>
      <c r="F2785" s="16" t="n">
        <f aca="false">$B$5/100*E2785*2_Girdiler!$B$14*2_Girdiler!$B$15*2_Girdiler!$B$16</f>
        <v>1.92676824236679</v>
      </c>
      <c r="G2785" s="16" t="n">
        <f aca="false">MIN(MATCH(F2785,2_Girdiler!$B$20:$I$20,1),7)</f>
        <v>1</v>
      </c>
      <c r="H2785" s="16" t="n">
        <f aca="false">IF(F2785&gt;=40,2_Girdiler!$I$21+(F2785-40)*(2_Girdiler!$I$21-2_Girdiler!$H$21)/(2_Girdiler!$I$20-2_Girdiler!$H$20),INDEX(2_Girdiler!$B$21:$I$21,G2785)+(F2785-INDEX(2_Girdiler!$B$20:$I$20,G2785))*(INDEX(2_Girdiler!$B$21:$I$21,G2785+1)-INDEX(2_Girdiler!$B$21:$I$21,G2785))/(INDEX(2_Girdiler!$B$20:$I$20,G2785+1)-INDEX(2_Girdiler!$B$20:$I$20,G2785)))</f>
        <v>4.23889013320693</v>
      </c>
      <c r="I2785" s="16" t="n">
        <f aca="false">H2785/2_Girdiler!$B$17</f>
        <v>1.69827329054765</v>
      </c>
      <c r="J2785" s="16" t="n">
        <f aca="false">D2785+I2785</f>
        <v>8.20257713530358</v>
      </c>
    </row>
    <row r="2786" customFormat="false" ht="15" hidden="false" customHeight="false" outlineLevel="0" collapsed="false">
      <c r="A2786" s="0" t="n">
        <v>2774</v>
      </c>
      <c r="B2786" s="7" t="n">
        <v>0.733823</v>
      </c>
      <c r="C2786" s="7" t="n">
        <v>0.77411</v>
      </c>
      <c r="D2786" s="16" t="n">
        <f aca="false">LOGINV(B2786,$B$7,$C$7)</f>
        <v>19.1796502664524</v>
      </c>
      <c r="E2786" s="16" t="n">
        <f aca="false">LOGINV(C2786,$B$8,$C$8)</f>
        <v>177.493869599622</v>
      </c>
      <c r="F2786" s="16" t="n">
        <f aca="false">$B$5/100*E2786*2_Girdiler!$B$14*2_Girdiler!$B$15*2_Girdiler!$B$16</f>
        <v>4.46574575912648</v>
      </c>
      <c r="G2786" s="16" t="n">
        <f aca="false">MIN(MATCH(F2786,2_Girdiler!$B$20:$I$20,1),7)</f>
        <v>1</v>
      </c>
      <c r="H2786" s="16" t="n">
        <f aca="false">IF(F2786&gt;=40,2_Girdiler!$I$21+(F2786-40)*(2_Girdiler!$I$21-2_Girdiler!$H$21)/(2_Girdiler!$I$20-2_Girdiler!$H$20),INDEX(2_Girdiler!$B$21:$I$21,G2786)+(F2786-INDEX(2_Girdiler!$B$20:$I$20,G2786))*(INDEX(2_Girdiler!$B$21:$I$21,G2786+1)-INDEX(2_Girdiler!$B$21:$I$21,G2786))/(INDEX(2_Girdiler!$B$20:$I$20,G2786+1)-INDEX(2_Girdiler!$B$20:$I$20,G2786)))</f>
        <v>9.82464067007827</v>
      </c>
      <c r="I2786" s="16" t="n">
        <f aca="false">H2786/2_Girdiler!$B$17</f>
        <v>3.93615411461469</v>
      </c>
      <c r="J2786" s="16" t="n">
        <f aca="false">D2786+I2786</f>
        <v>23.1158043810671</v>
      </c>
    </row>
    <row r="2787" customFormat="false" ht="15" hidden="false" customHeight="false" outlineLevel="0" collapsed="false">
      <c r="A2787" s="0" t="n">
        <v>2775</v>
      </c>
      <c r="B2787" s="7" t="n">
        <v>0.200855</v>
      </c>
      <c r="C2787" s="7" t="n">
        <v>0.940096</v>
      </c>
      <c r="D2787" s="16" t="n">
        <f aca="false">LOGINV(B2787,$B$7,$C$7)</f>
        <v>8.48568338072765</v>
      </c>
      <c r="E2787" s="16" t="n">
        <f aca="false">LOGINV(C2787,$B$8,$C$8)</f>
        <v>298.078222029609</v>
      </c>
      <c r="F2787" s="16" t="n">
        <f aca="false">$B$5/100*E2787*2_Girdiler!$B$14*2_Girdiler!$B$15*2_Girdiler!$B$16</f>
        <v>7.49964806626496</v>
      </c>
      <c r="G2787" s="16" t="n">
        <f aca="false">MIN(MATCH(F2787,2_Girdiler!$B$20:$I$20,1),7)</f>
        <v>2</v>
      </c>
      <c r="H2787" s="16" t="n">
        <f aca="false">IF(F2787&gt;=40,2_Girdiler!$I$21+(F2787-40)*(2_Girdiler!$I$21-2_Girdiler!$H$21)/(2_Girdiler!$I$20-2_Girdiler!$H$20),INDEX(2_Girdiler!$B$21:$I$21,G2787)+(F2787-INDEX(2_Girdiler!$B$20:$I$20,G2787))*(INDEX(2_Girdiler!$B$21:$I$21,G2787+1)-INDEX(2_Girdiler!$B$21:$I$21,G2787))/(INDEX(2_Girdiler!$B$20:$I$20,G2787+1)-INDEX(2_Girdiler!$B$20:$I$20,G2787)))</f>
        <v>14.9994369060239</v>
      </c>
      <c r="I2787" s="16" t="n">
        <f aca="false">H2787/2_Girdiler!$B$17</f>
        <v>6.00938978606728</v>
      </c>
      <c r="J2787" s="16" t="n">
        <f aca="false">D2787+I2787</f>
        <v>14.4950731667949</v>
      </c>
    </row>
    <row r="2788" customFormat="false" ht="15" hidden="false" customHeight="false" outlineLevel="0" collapsed="false">
      <c r="A2788" s="0" t="n">
        <v>2776</v>
      </c>
      <c r="B2788" s="7" t="n">
        <v>0.473645</v>
      </c>
      <c r="C2788" s="7" t="n">
        <v>0.948987</v>
      </c>
      <c r="D2788" s="16" t="n">
        <f aca="false">LOGINV(B2788,$B$7,$C$7)</f>
        <v>13.0521139789463</v>
      </c>
      <c r="E2788" s="16" t="n">
        <f aca="false">LOGINV(C2788,$B$8,$C$8)</f>
        <v>313.780134528836</v>
      </c>
      <c r="F2788" s="16" t="n">
        <f aca="false">$B$5/100*E2788*2_Girdiler!$B$14*2_Girdiler!$B$15*2_Girdiler!$B$16</f>
        <v>7.89470818474551</v>
      </c>
      <c r="G2788" s="16" t="n">
        <f aca="false">MIN(MATCH(F2788,2_Girdiler!$B$20:$I$20,1),7)</f>
        <v>2</v>
      </c>
      <c r="H2788" s="16" t="n">
        <f aca="false">IF(F2788&gt;=40,2_Girdiler!$I$21+(F2788-40)*(2_Girdiler!$I$21-2_Girdiler!$H$21)/(2_Girdiler!$I$20-2_Girdiler!$H$20),INDEX(2_Girdiler!$B$21:$I$21,G2788)+(F2788-INDEX(2_Girdiler!$B$20:$I$20,G2788))*(INDEX(2_Girdiler!$B$21:$I$21,G2788+1)-INDEX(2_Girdiler!$B$21:$I$21,G2788))/(INDEX(2_Girdiler!$B$20:$I$20,G2788+1)-INDEX(2_Girdiler!$B$20:$I$20,G2788)))</f>
        <v>15.6315330955928</v>
      </c>
      <c r="I2788" s="16" t="n">
        <f aca="false">H2788/2_Girdiler!$B$17</f>
        <v>6.26263345175994</v>
      </c>
      <c r="J2788" s="16" t="n">
        <f aca="false">D2788+I2788</f>
        <v>19.3147474307063</v>
      </c>
    </row>
    <row r="2789" customFormat="false" ht="15" hidden="false" customHeight="false" outlineLevel="0" collapsed="false">
      <c r="A2789" s="0" t="n">
        <v>2777</v>
      </c>
      <c r="B2789" s="7" t="n">
        <v>0.954511</v>
      </c>
      <c r="C2789" s="7" t="n">
        <v>0.366623</v>
      </c>
      <c r="D2789" s="16" t="n">
        <f aca="false">LOGINV(B2789,$B$7,$C$7)</f>
        <v>34.7420780774059</v>
      </c>
      <c r="E2789" s="16" t="n">
        <f aca="false">LOGINV(C2789,$B$8,$C$8)</f>
        <v>87.6398411921934</v>
      </c>
      <c r="F2789" s="16" t="n">
        <f aca="false">$B$5/100*E2789*2_Girdiler!$B$14*2_Girdiler!$B$15*2_Girdiler!$B$16</f>
        <v>2.20501840439559</v>
      </c>
      <c r="G2789" s="16" t="n">
        <f aca="false">MIN(MATCH(F2789,2_Girdiler!$B$20:$I$20,1),7)</f>
        <v>1</v>
      </c>
      <c r="H2789" s="16" t="n">
        <f aca="false">IF(F2789&gt;=40,2_Girdiler!$I$21+(F2789-40)*(2_Girdiler!$I$21-2_Girdiler!$H$21)/(2_Girdiler!$I$20-2_Girdiler!$H$20),INDEX(2_Girdiler!$B$21:$I$21,G2789)+(F2789-INDEX(2_Girdiler!$B$20:$I$20,G2789))*(INDEX(2_Girdiler!$B$21:$I$21,G2789+1)-INDEX(2_Girdiler!$B$21:$I$21,G2789))/(INDEX(2_Girdiler!$B$20:$I$20,G2789+1)-INDEX(2_Girdiler!$B$20:$I$20,G2789)))</f>
        <v>4.85104048967029</v>
      </c>
      <c r="I2789" s="16" t="n">
        <f aca="false">H2789/2_Girdiler!$B$17</f>
        <v>1.94352583720765</v>
      </c>
      <c r="J2789" s="16" t="n">
        <f aca="false">D2789+I2789</f>
        <v>36.6856039146136</v>
      </c>
    </row>
    <row r="2790" customFormat="false" ht="15" hidden="false" customHeight="false" outlineLevel="0" collapsed="false">
      <c r="A2790" s="0" t="n">
        <v>2778</v>
      </c>
      <c r="B2790" s="7" t="n">
        <v>0.59492</v>
      </c>
      <c r="C2790" s="7" t="n">
        <v>0.126612</v>
      </c>
      <c r="D2790" s="16" t="n">
        <f aca="false">LOGINV(B2790,$B$7,$C$7)</f>
        <v>15.4823152252164</v>
      </c>
      <c r="E2790" s="16" t="n">
        <f aca="false">LOGINV(C2790,$B$8,$C$8)</f>
        <v>52.2328071567572</v>
      </c>
      <c r="F2790" s="16" t="n">
        <f aca="false">$B$5/100*E2790*2_Girdiler!$B$14*2_Girdiler!$B$15*2_Girdiler!$B$16</f>
        <v>1.31417742806401</v>
      </c>
      <c r="G2790" s="16" t="n">
        <f aca="false">MIN(MATCH(F2790,2_Girdiler!$B$20:$I$20,1),7)</f>
        <v>1</v>
      </c>
      <c r="H2790" s="16" t="n">
        <f aca="false">IF(F2790&gt;=40,2_Girdiler!$I$21+(F2790-40)*(2_Girdiler!$I$21-2_Girdiler!$H$21)/(2_Girdiler!$I$20-2_Girdiler!$H$20),INDEX(2_Girdiler!$B$21:$I$21,G2790)+(F2790-INDEX(2_Girdiler!$B$20:$I$20,G2790))*(INDEX(2_Girdiler!$B$21:$I$21,G2790+1)-INDEX(2_Girdiler!$B$21:$I$21,G2790))/(INDEX(2_Girdiler!$B$20:$I$20,G2790+1)-INDEX(2_Girdiler!$B$20:$I$20,G2790)))</f>
        <v>2.89119034174083</v>
      </c>
      <c r="I2790" s="16" t="n">
        <f aca="false">H2790/2_Girdiler!$B$17</f>
        <v>1.15832946383847</v>
      </c>
      <c r="J2790" s="16" t="n">
        <f aca="false">D2790+I2790</f>
        <v>16.6406446890549</v>
      </c>
    </row>
    <row r="2791" customFormat="false" ht="15" hidden="false" customHeight="false" outlineLevel="0" collapsed="false">
      <c r="A2791" s="0" t="n">
        <v>2779</v>
      </c>
      <c r="B2791" s="7" t="n">
        <v>0.945876</v>
      </c>
      <c r="C2791" s="7" t="n">
        <v>0.880444</v>
      </c>
      <c r="D2791" s="16" t="n">
        <f aca="false">LOGINV(B2791,$B$7,$C$7)</f>
        <v>33.1502459801386</v>
      </c>
      <c r="E2791" s="16" t="n">
        <f aca="false">LOGINV(C2791,$B$8,$C$8)</f>
        <v>233.484952539357</v>
      </c>
      <c r="F2791" s="16" t="n">
        <f aca="false">$B$5/100*E2791*2_Girdiler!$B$14*2_Girdiler!$B$15*2_Girdiler!$B$16</f>
        <v>5.87448140589023</v>
      </c>
      <c r="G2791" s="16" t="n">
        <f aca="false">MIN(MATCH(F2791,2_Girdiler!$B$20:$I$20,1),7)</f>
        <v>2</v>
      </c>
      <c r="H2791" s="16" t="n">
        <f aca="false">IF(F2791&gt;=40,2_Girdiler!$I$21+(F2791-40)*(2_Girdiler!$I$21-2_Girdiler!$H$21)/(2_Girdiler!$I$20-2_Girdiler!$H$20),INDEX(2_Girdiler!$B$21:$I$21,G2791)+(F2791-INDEX(2_Girdiler!$B$20:$I$20,G2791))*(INDEX(2_Girdiler!$B$21:$I$21,G2791+1)-INDEX(2_Girdiler!$B$21:$I$21,G2791))/(INDEX(2_Girdiler!$B$20:$I$20,G2791+1)-INDEX(2_Girdiler!$B$20:$I$20,G2791)))</f>
        <v>12.3991702494244</v>
      </c>
      <c r="I2791" s="16" t="n">
        <f aca="false">H2791/2_Girdiler!$B$17</f>
        <v>4.96761628582707</v>
      </c>
      <c r="J2791" s="16" t="n">
        <f aca="false">D2791+I2791</f>
        <v>38.1178622659657</v>
      </c>
    </row>
    <row r="2792" customFormat="false" ht="15" hidden="false" customHeight="false" outlineLevel="0" collapsed="false">
      <c r="A2792" s="0" t="n">
        <v>2780</v>
      </c>
      <c r="B2792" s="7" t="n">
        <v>0.236541</v>
      </c>
      <c r="C2792" s="7" t="n">
        <v>0.871256</v>
      </c>
      <c r="D2792" s="16" t="n">
        <f aca="false">LOGINV(B2792,$B$7,$C$7)</f>
        <v>9.07823951076477</v>
      </c>
      <c r="E2792" s="16" t="n">
        <f aca="false">LOGINV(C2792,$B$8,$C$8)</f>
        <v>226.820723593877</v>
      </c>
      <c r="F2792" s="16" t="n">
        <f aca="false">$B$5/100*E2792*2_Girdiler!$B$14*2_Girdiler!$B$15*2_Girdiler!$B$16</f>
        <v>5.70680940562196</v>
      </c>
      <c r="G2792" s="16" t="n">
        <f aca="false">MIN(MATCH(F2792,2_Girdiler!$B$20:$I$20,1),7)</f>
        <v>2</v>
      </c>
      <c r="H2792" s="16" t="n">
        <f aca="false">IF(F2792&gt;=40,2_Girdiler!$I$21+(F2792-40)*(2_Girdiler!$I$21-2_Girdiler!$H$21)/(2_Girdiler!$I$20-2_Girdiler!$H$20),INDEX(2_Girdiler!$B$21:$I$21,G2792)+(F2792-INDEX(2_Girdiler!$B$20:$I$20,G2792))*(INDEX(2_Girdiler!$B$21:$I$21,G2792+1)-INDEX(2_Girdiler!$B$21:$I$21,G2792))/(INDEX(2_Girdiler!$B$20:$I$20,G2792+1)-INDEX(2_Girdiler!$B$20:$I$20,G2792)))</f>
        <v>12.1308950489951</v>
      </c>
      <c r="I2792" s="16" t="n">
        <f aca="false">H2792/2_Girdiler!$B$17</f>
        <v>4.86013423437305</v>
      </c>
      <c r="J2792" s="16" t="n">
        <f aca="false">D2792+I2792</f>
        <v>13.9383737451378</v>
      </c>
    </row>
    <row r="2793" customFormat="false" ht="15" hidden="false" customHeight="false" outlineLevel="0" collapsed="false">
      <c r="A2793" s="0" t="n">
        <v>2781</v>
      </c>
      <c r="B2793" s="7" t="n">
        <v>0.31451</v>
      </c>
      <c r="C2793" s="7" t="n">
        <v>0.725355</v>
      </c>
      <c r="D2793" s="16" t="n">
        <f aca="false">LOGINV(B2793,$B$7,$C$7)</f>
        <v>10.345134819415</v>
      </c>
      <c r="E2793" s="16" t="n">
        <f aca="false">LOGINV(C2793,$B$8,$C$8)</f>
        <v>160.737116668262</v>
      </c>
      <c r="F2793" s="16" t="n">
        <f aca="false">$B$5/100*E2793*2_Girdiler!$B$14*2_Girdiler!$B$15*2_Girdiler!$B$16</f>
        <v>4.04414585537347</v>
      </c>
      <c r="G2793" s="16" t="n">
        <f aca="false">MIN(MATCH(F2793,2_Girdiler!$B$20:$I$20,1),7)</f>
        <v>1</v>
      </c>
      <c r="H2793" s="16" t="n">
        <f aca="false">IF(F2793&gt;=40,2_Girdiler!$I$21+(F2793-40)*(2_Girdiler!$I$21-2_Girdiler!$H$21)/(2_Girdiler!$I$20-2_Girdiler!$H$20),INDEX(2_Girdiler!$B$21:$I$21,G2793)+(F2793-INDEX(2_Girdiler!$B$20:$I$20,G2793))*(INDEX(2_Girdiler!$B$21:$I$21,G2793+1)-INDEX(2_Girdiler!$B$21:$I$21,G2793))/(INDEX(2_Girdiler!$B$20:$I$20,G2793+1)-INDEX(2_Girdiler!$B$20:$I$20,G2793)))</f>
        <v>8.89712088182163</v>
      </c>
      <c r="I2793" s="16" t="n">
        <f aca="false">H2793/2_Girdiler!$B$17</f>
        <v>3.56455163534521</v>
      </c>
      <c r="J2793" s="16" t="n">
        <f aca="false">D2793+I2793</f>
        <v>13.9096864547602</v>
      </c>
    </row>
    <row r="2794" customFormat="false" ht="15" hidden="false" customHeight="false" outlineLevel="0" collapsed="false">
      <c r="A2794" s="0" t="n">
        <v>2782</v>
      </c>
      <c r="B2794" s="7" t="n">
        <v>0.657052</v>
      </c>
      <c r="C2794" s="7" t="n">
        <v>0.240763</v>
      </c>
      <c r="D2794" s="16" t="n">
        <f aca="false">LOGINV(B2794,$B$7,$C$7)</f>
        <v>16.9663113701218</v>
      </c>
      <c r="E2794" s="16" t="n">
        <f aca="false">LOGINV(C2794,$B$8,$C$8)</f>
        <v>69.3311099791151</v>
      </c>
      <c r="F2794" s="16" t="n">
        <f aca="false">$B$5/100*E2794*2_Girdiler!$B$14*2_Girdiler!$B$15*2_Girdiler!$B$16</f>
        <v>1.74437072707454</v>
      </c>
      <c r="G2794" s="16" t="n">
        <f aca="false">MIN(MATCH(F2794,2_Girdiler!$B$20:$I$20,1),7)</f>
        <v>1</v>
      </c>
      <c r="H2794" s="16" t="n">
        <f aca="false">IF(F2794&gt;=40,2_Girdiler!$I$21+(F2794-40)*(2_Girdiler!$I$21-2_Girdiler!$H$21)/(2_Girdiler!$I$20-2_Girdiler!$H$20),INDEX(2_Girdiler!$B$21:$I$21,G2794)+(F2794-INDEX(2_Girdiler!$B$20:$I$20,G2794))*(INDEX(2_Girdiler!$B$21:$I$21,G2794+1)-INDEX(2_Girdiler!$B$21:$I$21,G2794))/(INDEX(2_Girdiler!$B$20:$I$20,G2794+1)-INDEX(2_Girdiler!$B$20:$I$20,G2794)))</f>
        <v>3.83761559956398</v>
      </c>
      <c r="I2794" s="16" t="n">
        <f aca="false">H2794/2_Girdiler!$B$17</f>
        <v>1.53750624982531</v>
      </c>
      <c r="J2794" s="16" t="n">
        <f aca="false">D2794+I2794</f>
        <v>18.5038176199471</v>
      </c>
    </row>
    <row r="2795" customFormat="false" ht="15" hidden="false" customHeight="false" outlineLevel="0" collapsed="false">
      <c r="A2795" s="0" t="n">
        <v>2783</v>
      </c>
      <c r="B2795" s="7" t="n">
        <v>0.598349</v>
      </c>
      <c r="C2795" s="7" t="n">
        <v>0.812574</v>
      </c>
      <c r="D2795" s="16" t="n">
        <f aca="false">LOGINV(B2795,$B$7,$C$7)</f>
        <v>15.5589332296882</v>
      </c>
      <c r="E2795" s="16" t="n">
        <f aca="false">LOGINV(C2795,$B$8,$C$8)</f>
        <v>193.651405336818</v>
      </c>
      <c r="F2795" s="16" t="n">
        <f aca="false">$B$5/100*E2795*2_Girdiler!$B$14*2_Girdiler!$B$15*2_Girdiler!$B$16</f>
        <v>4.87226935827434</v>
      </c>
      <c r="G2795" s="16" t="n">
        <f aca="false">MIN(MATCH(F2795,2_Girdiler!$B$20:$I$20,1),7)</f>
        <v>1</v>
      </c>
      <c r="H2795" s="16" t="n">
        <f aca="false">IF(F2795&gt;=40,2_Girdiler!$I$21+(F2795-40)*(2_Girdiler!$I$21-2_Girdiler!$H$21)/(2_Girdiler!$I$20-2_Girdiler!$H$20),INDEX(2_Girdiler!$B$21:$I$21,G2795)+(F2795-INDEX(2_Girdiler!$B$20:$I$20,G2795))*(INDEX(2_Girdiler!$B$21:$I$21,G2795+1)-INDEX(2_Girdiler!$B$21:$I$21,G2795))/(INDEX(2_Girdiler!$B$20:$I$20,G2795+1)-INDEX(2_Girdiler!$B$20:$I$20,G2795)))</f>
        <v>10.7189925882035</v>
      </c>
      <c r="I2795" s="16" t="n">
        <f aca="false">H2795/2_Girdiler!$B$17</f>
        <v>4.29446818437642</v>
      </c>
      <c r="J2795" s="16" t="n">
        <f aca="false">D2795+I2795</f>
        <v>19.8534014140646</v>
      </c>
    </row>
    <row r="2796" customFormat="false" ht="15" hidden="false" customHeight="false" outlineLevel="0" collapsed="false">
      <c r="A2796" s="0" t="n">
        <v>2784</v>
      </c>
      <c r="B2796" s="7" t="n">
        <v>0.949707</v>
      </c>
      <c r="C2796" s="7" t="n">
        <v>0.8119</v>
      </c>
      <c r="D2796" s="16" t="n">
        <f aca="false">LOGINV(B2796,$B$7,$C$7)</f>
        <v>33.8203120307227</v>
      </c>
      <c r="E2796" s="16" t="n">
        <f aca="false">LOGINV(C2796,$B$8,$C$8)</f>
        <v>193.338911505666</v>
      </c>
      <c r="F2796" s="16" t="n">
        <f aca="false">$B$5/100*E2796*2_Girdiler!$B$14*2_Girdiler!$B$15*2_Girdiler!$B$16</f>
        <v>4.86440701348255</v>
      </c>
      <c r="G2796" s="16" t="n">
        <f aca="false">MIN(MATCH(F2796,2_Girdiler!$B$20:$I$20,1),7)</f>
        <v>1</v>
      </c>
      <c r="H2796" s="16" t="n">
        <f aca="false">IF(F2796&gt;=40,2_Girdiler!$I$21+(F2796-40)*(2_Girdiler!$I$21-2_Girdiler!$H$21)/(2_Girdiler!$I$20-2_Girdiler!$H$20),INDEX(2_Girdiler!$B$21:$I$21,G2796)+(F2796-INDEX(2_Girdiler!$B$20:$I$20,G2796))*(INDEX(2_Girdiler!$B$21:$I$21,G2796+1)-INDEX(2_Girdiler!$B$21:$I$21,G2796))/(INDEX(2_Girdiler!$B$20:$I$20,G2796+1)-INDEX(2_Girdiler!$B$20:$I$20,G2796)))</f>
        <v>10.7016954296616</v>
      </c>
      <c r="I2796" s="16" t="n">
        <f aca="false">H2796/2_Girdiler!$B$17</f>
        <v>4.2875382330375</v>
      </c>
      <c r="J2796" s="16" t="n">
        <f aca="false">D2796+I2796</f>
        <v>38.1078502637602</v>
      </c>
    </row>
    <row r="2797" customFormat="false" ht="15" hidden="false" customHeight="false" outlineLevel="0" collapsed="false">
      <c r="A2797" s="0" t="n">
        <v>2785</v>
      </c>
      <c r="B2797" s="7" t="n">
        <v>0.939719</v>
      </c>
      <c r="C2797" s="7" t="n">
        <v>0.218753</v>
      </c>
      <c r="D2797" s="16" t="n">
        <f aca="false">LOGINV(B2797,$B$7,$C$7)</f>
        <v>32.1727027045027</v>
      </c>
      <c r="E2797" s="16" t="n">
        <f aca="false">LOGINV(C2797,$B$8,$C$8)</f>
        <v>66.1586346192501</v>
      </c>
      <c r="F2797" s="16" t="n">
        <f aca="false">$B$5/100*E2797*2_Girdiler!$B$14*2_Girdiler!$B$15*2_Girdiler!$B$16</f>
        <v>1.66455124702033</v>
      </c>
      <c r="G2797" s="16" t="n">
        <f aca="false">MIN(MATCH(F2797,2_Girdiler!$B$20:$I$20,1),7)</f>
        <v>1</v>
      </c>
      <c r="H2797" s="16" t="n">
        <f aca="false">IF(F2797&gt;=40,2_Girdiler!$I$21+(F2797-40)*(2_Girdiler!$I$21-2_Girdiler!$H$21)/(2_Girdiler!$I$20-2_Girdiler!$H$20),INDEX(2_Girdiler!$B$21:$I$21,G2797)+(F2797-INDEX(2_Girdiler!$B$20:$I$20,G2797))*(INDEX(2_Girdiler!$B$21:$I$21,G2797+1)-INDEX(2_Girdiler!$B$21:$I$21,G2797))/(INDEX(2_Girdiler!$B$20:$I$20,G2797+1)-INDEX(2_Girdiler!$B$20:$I$20,G2797)))</f>
        <v>3.66201274344473</v>
      </c>
      <c r="I2797" s="16" t="n">
        <f aca="false">H2797/2_Girdiler!$B$17</f>
        <v>1.4671525414442</v>
      </c>
      <c r="J2797" s="16" t="n">
        <f aca="false">D2797+I2797</f>
        <v>33.6398552459469</v>
      </c>
    </row>
    <row r="2798" customFormat="false" ht="15" hidden="false" customHeight="false" outlineLevel="0" collapsed="false">
      <c r="A2798" s="0" t="n">
        <v>2786</v>
      </c>
      <c r="B2798" s="7" t="n">
        <v>0.39255</v>
      </c>
      <c r="C2798" s="7" t="n">
        <v>0.774016</v>
      </c>
      <c r="D2798" s="16" t="n">
        <f aca="false">LOGINV(B2798,$B$7,$C$7)</f>
        <v>11.6325678883027</v>
      </c>
      <c r="E2798" s="16" t="n">
        <f aca="false">LOGINV(C2798,$B$8,$C$8)</f>
        <v>177.458047802071</v>
      </c>
      <c r="F2798" s="16" t="n">
        <f aca="false">$B$5/100*E2798*2_Girdiler!$B$14*2_Girdiler!$B$15*2_Girdiler!$B$16</f>
        <v>4.46484448270011</v>
      </c>
      <c r="G2798" s="16" t="n">
        <f aca="false">MIN(MATCH(F2798,2_Girdiler!$B$20:$I$20,1),7)</f>
        <v>1</v>
      </c>
      <c r="H2798" s="16" t="n">
        <f aca="false">IF(F2798&gt;=40,2_Girdiler!$I$21+(F2798-40)*(2_Girdiler!$I$21-2_Girdiler!$H$21)/(2_Girdiler!$I$20-2_Girdiler!$H$20),INDEX(2_Girdiler!$B$21:$I$21,G2798)+(F2798-INDEX(2_Girdiler!$B$20:$I$20,G2798))*(INDEX(2_Girdiler!$B$21:$I$21,G2798+1)-INDEX(2_Girdiler!$B$21:$I$21,G2798))/(INDEX(2_Girdiler!$B$20:$I$20,G2798+1)-INDEX(2_Girdiler!$B$20:$I$20,G2798)))</f>
        <v>9.82265786194025</v>
      </c>
      <c r="I2798" s="16" t="n">
        <f aca="false">H2798/2_Girdiler!$B$17</f>
        <v>3.93535972032862</v>
      </c>
      <c r="J2798" s="16" t="n">
        <f aca="false">D2798+I2798</f>
        <v>15.5679276086313</v>
      </c>
    </row>
    <row r="2799" customFormat="false" ht="15" hidden="false" customHeight="false" outlineLevel="0" collapsed="false">
      <c r="A2799" s="0" t="n">
        <v>2787</v>
      </c>
      <c r="B2799" s="7" t="n">
        <v>0.831504</v>
      </c>
      <c r="C2799" s="7" t="n">
        <v>0.415436</v>
      </c>
      <c r="D2799" s="16" t="n">
        <f aca="false">LOGINV(B2799,$B$7,$C$7)</f>
        <v>23.1263813516136</v>
      </c>
      <c r="E2799" s="16" t="n">
        <f aca="false">LOGINV(C2799,$B$8,$C$8)</f>
        <v>95.1410996315007</v>
      </c>
      <c r="F2799" s="16" t="n">
        <f aca="false">$B$5/100*E2799*2_Girdiler!$B$14*2_Girdiler!$B$15*2_Girdiler!$B$16</f>
        <v>2.39375006672856</v>
      </c>
      <c r="G2799" s="16" t="n">
        <f aca="false">MIN(MATCH(F2799,2_Girdiler!$B$20:$I$20,1),7)</f>
        <v>1</v>
      </c>
      <c r="H2799" s="16" t="n">
        <f aca="false">IF(F2799&gt;=40,2_Girdiler!$I$21+(F2799-40)*(2_Girdiler!$I$21-2_Girdiler!$H$21)/(2_Girdiler!$I$20-2_Girdiler!$H$20),INDEX(2_Girdiler!$B$21:$I$21,G2799)+(F2799-INDEX(2_Girdiler!$B$20:$I$20,G2799))*(INDEX(2_Girdiler!$B$21:$I$21,G2799+1)-INDEX(2_Girdiler!$B$21:$I$21,G2799))/(INDEX(2_Girdiler!$B$20:$I$20,G2799+1)-INDEX(2_Girdiler!$B$20:$I$20,G2799)))</f>
        <v>5.26625014680283</v>
      </c>
      <c r="I2799" s="16" t="n">
        <f aca="false">H2799/2_Girdiler!$B$17</f>
        <v>2.10987586009729</v>
      </c>
      <c r="J2799" s="16" t="n">
        <f aca="false">D2799+I2799</f>
        <v>25.2362572117109</v>
      </c>
    </row>
    <row r="2800" customFormat="false" ht="15" hidden="false" customHeight="false" outlineLevel="0" collapsed="false">
      <c r="A2800" s="0" t="n">
        <v>2788</v>
      </c>
      <c r="B2800" s="7" t="n">
        <v>0.429599</v>
      </c>
      <c r="C2800" s="7" t="n">
        <v>0.134207</v>
      </c>
      <c r="D2800" s="16" t="n">
        <f aca="false">LOGINV(B2800,$B$7,$C$7)</f>
        <v>12.267088341463</v>
      </c>
      <c r="E2800" s="16" t="n">
        <f aca="false">LOGINV(C2800,$B$8,$C$8)</f>
        <v>53.4549820641167</v>
      </c>
      <c r="F2800" s="16" t="n">
        <f aca="false">$B$5/100*E2800*2_Girdiler!$B$14*2_Girdiler!$B$15*2_Girdiler!$B$16</f>
        <v>1.34492734873318</v>
      </c>
      <c r="G2800" s="16" t="n">
        <f aca="false">MIN(MATCH(F2800,2_Girdiler!$B$20:$I$20,1),7)</f>
        <v>1</v>
      </c>
      <c r="H2800" s="16" t="n">
        <f aca="false">IF(F2800&gt;=40,2_Girdiler!$I$21+(F2800-40)*(2_Girdiler!$I$21-2_Girdiler!$H$21)/(2_Girdiler!$I$20-2_Girdiler!$H$20),INDEX(2_Girdiler!$B$21:$I$21,G2800)+(F2800-INDEX(2_Girdiler!$B$20:$I$20,G2800))*(INDEX(2_Girdiler!$B$21:$I$21,G2800+1)-INDEX(2_Girdiler!$B$21:$I$21,G2800))/(INDEX(2_Girdiler!$B$20:$I$20,G2800+1)-INDEX(2_Girdiler!$B$20:$I$20,G2800)))</f>
        <v>2.95884016721298</v>
      </c>
      <c r="I2800" s="16" t="n">
        <f aca="false">H2800/2_Girdiler!$B$17</f>
        <v>1.18543275930007</v>
      </c>
      <c r="J2800" s="16" t="n">
        <f aca="false">D2800+I2800</f>
        <v>13.452521100763</v>
      </c>
    </row>
    <row r="2801" customFormat="false" ht="15" hidden="false" customHeight="false" outlineLevel="0" collapsed="false">
      <c r="A2801" s="0" t="n">
        <v>2789</v>
      </c>
      <c r="B2801" s="7" t="n">
        <v>0.703674</v>
      </c>
      <c r="C2801" s="7" t="n">
        <v>0.16045</v>
      </c>
      <c r="D2801" s="16" t="n">
        <f aca="false">LOGINV(B2801,$B$7,$C$7)</f>
        <v>18.2471202452105</v>
      </c>
      <c r="E2801" s="16" t="n">
        <f aca="false">LOGINV(C2801,$B$8,$C$8)</f>
        <v>57.5410888444342</v>
      </c>
      <c r="F2801" s="16" t="n">
        <f aca="false">$B$5/100*E2801*2_Girdiler!$B$14*2_Girdiler!$B$15*2_Girdiler!$B$16</f>
        <v>1.44773379532597</v>
      </c>
      <c r="G2801" s="16" t="n">
        <f aca="false">MIN(MATCH(F2801,2_Girdiler!$B$20:$I$20,1),7)</f>
        <v>1</v>
      </c>
      <c r="H2801" s="16" t="n">
        <f aca="false">IF(F2801&gt;=40,2_Girdiler!$I$21+(F2801-40)*(2_Girdiler!$I$21-2_Girdiler!$H$21)/(2_Girdiler!$I$20-2_Girdiler!$H$20),INDEX(2_Girdiler!$B$21:$I$21,G2801)+(F2801-INDEX(2_Girdiler!$B$20:$I$20,G2801))*(INDEX(2_Girdiler!$B$21:$I$21,G2801+1)-INDEX(2_Girdiler!$B$21:$I$21,G2801))/(INDEX(2_Girdiler!$B$20:$I$20,G2801+1)-INDEX(2_Girdiler!$B$20:$I$20,G2801)))</f>
        <v>3.18501434971712</v>
      </c>
      <c r="I2801" s="16" t="n">
        <f aca="false">H2801/2_Girdiler!$B$17</f>
        <v>1.27604741575205</v>
      </c>
      <c r="J2801" s="16" t="n">
        <f aca="false">D2801+I2801</f>
        <v>19.5231676609626</v>
      </c>
    </row>
    <row r="2802" customFormat="false" ht="15" hidden="false" customHeight="false" outlineLevel="0" collapsed="false">
      <c r="A2802" s="0" t="n">
        <v>2790</v>
      </c>
      <c r="B2802" s="7" t="n">
        <v>0.602543</v>
      </c>
      <c r="C2802" s="7" t="n">
        <v>0.712093</v>
      </c>
      <c r="D2802" s="16" t="n">
        <f aca="false">LOGINV(B2802,$B$7,$C$7)</f>
        <v>15.6533931163362</v>
      </c>
      <c r="E2802" s="16" t="n">
        <f aca="false">LOGINV(C2802,$B$8,$C$8)</f>
        <v>156.709301247653</v>
      </c>
      <c r="F2802" s="16" t="n">
        <f aca="false">$B$5/100*E2802*2_Girdiler!$B$14*2_Girdiler!$B$15*2_Girdiler!$B$16</f>
        <v>3.94280601939096</v>
      </c>
      <c r="G2802" s="16" t="n">
        <f aca="false">MIN(MATCH(F2802,2_Girdiler!$B$20:$I$20,1),7)</f>
        <v>1</v>
      </c>
      <c r="H2802" s="16" t="n">
        <f aca="false">IF(F2802&gt;=40,2_Girdiler!$I$21+(F2802-40)*(2_Girdiler!$I$21-2_Girdiler!$H$21)/(2_Girdiler!$I$20-2_Girdiler!$H$20),INDEX(2_Girdiler!$B$21:$I$21,G2802)+(F2802-INDEX(2_Girdiler!$B$20:$I$20,G2802))*(INDEX(2_Girdiler!$B$21:$I$21,G2802+1)-INDEX(2_Girdiler!$B$21:$I$21,G2802))/(INDEX(2_Girdiler!$B$20:$I$20,G2802+1)-INDEX(2_Girdiler!$B$20:$I$20,G2802)))</f>
        <v>8.67417324266011</v>
      </c>
      <c r="I2802" s="16" t="n">
        <f aca="false">H2802/2_Girdiler!$B$17</f>
        <v>3.47522966452729</v>
      </c>
      <c r="J2802" s="16" t="n">
        <f aca="false">D2802+I2802</f>
        <v>19.1286227808635</v>
      </c>
    </row>
    <row r="2803" customFormat="false" ht="15" hidden="false" customHeight="false" outlineLevel="0" collapsed="false">
      <c r="A2803" s="0" t="n">
        <v>2791</v>
      </c>
      <c r="B2803" s="7" t="n">
        <v>0.528264</v>
      </c>
      <c r="C2803" s="7" t="n">
        <v>0.415531</v>
      </c>
      <c r="D2803" s="16" t="n">
        <f aca="false">LOGINV(B2803,$B$7,$C$7)</f>
        <v>14.0880004377122</v>
      </c>
      <c r="E2803" s="16" t="n">
        <f aca="false">LOGINV(C2803,$B$8,$C$8)</f>
        <v>95.1560622148476</v>
      </c>
      <c r="F2803" s="16" t="n">
        <f aca="false">$B$5/100*E2803*2_Girdiler!$B$14*2_Girdiler!$B$15*2_Girdiler!$B$16</f>
        <v>2.39412652532557</v>
      </c>
      <c r="G2803" s="16" t="n">
        <f aca="false">MIN(MATCH(F2803,2_Girdiler!$B$20:$I$20,1),7)</f>
        <v>1</v>
      </c>
      <c r="H2803" s="16" t="n">
        <f aca="false">IF(F2803&gt;=40,2_Girdiler!$I$21+(F2803-40)*(2_Girdiler!$I$21-2_Girdiler!$H$21)/(2_Girdiler!$I$20-2_Girdiler!$H$20),INDEX(2_Girdiler!$B$21:$I$21,G2803)+(F2803-INDEX(2_Girdiler!$B$20:$I$20,G2803))*(INDEX(2_Girdiler!$B$21:$I$21,G2803+1)-INDEX(2_Girdiler!$B$21:$I$21,G2803))/(INDEX(2_Girdiler!$B$20:$I$20,G2803+1)-INDEX(2_Girdiler!$B$20:$I$20,G2803)))</f>
        <v>5.26707835571624</v>
      </c>
      <c r="I2803" s="16" t="n">
        <f aca="false">H2803/2_Girdiler!$B$17</f>
        <v>2.1102076745658</v>
      </c>
      <c r="J2803" s="16" t="n">
        <f aca="false">D2803+I2803</f>
        <v>16.198208112278</v>
      </c>
    </row>
    <row r="2804" customFormat="false" ht="15" hidden="false" customHeight="false" outlineLevel="0" collapsed="false">
      <c r="A2804" s="0" t="n">
        <v>2792</v>
      </c>
      <c r="B2804" s="7" t="n">
        <v>0.233176</v>
      </c>
      <c r="C2804" s="7" t="n">
        <v>0.824336</v>
      </c>
      <c r="D2804" s="16" t="n">
        <f aca="false">LOGINV(B2804,$B$7,$C$7)</f>
        <v>9.02297923195479</v>
      </c>
      <c r="E2804" s="16" t="n">
        <f aca="false">LOGINV(C2804,$B$8,$C$8)</f>
        <v>199.306874100133</v>
      </c>
      <c r="F2804" s="16" t="n">
        <f aca="false">$B$5/100*E2804*2_Girdiler!$B$14*2_Girdiler!$B$15*2_Girdiler!$B$16</f>
        <v>5.01456095235935</v>
      </c>
      <c r="G2804" s="16" t="n">
        <f aca="false">MIN(MATCH(F2804,2_Girdiler!$B$20:$I$20,1),7)</f>
        <v>2</v>
      </c>
      <c r="H2804" s="16" t="n">
        <f aca="false">IF(F2804&gt;=40,2_Girdiler!$I$21+(F2804-40)*(2_Girdiler!$I$21-2_Girdiler!$H$21)/(2_Girdiler!$I$20-2_Girdiler!$H$20),INDEX(2_Girdiler!$B$21:$I$21,G2804)+(F2804-INDEX(2_Girdiler!$B$20:$I$20,G2804))*(INDEX(2_Girdiler!$B$21:$I$21,G2804+1)-INDEX(2_Girdiler!$B$21:$I$21,G2804))/(INDEX(2_Girdiler!$B$20:$I$20,G2804+1)-INDEX(2_Girdiler!$B$20:$I$20,G2804)))</f>
        <v>11.023297523775</v>
      </c>
      <c r="I2804" s="16" t="n">
        <f aca="false">H2804/2_Girdiler!$B$17</f>
        <v>4.41638522587138</v>
      </c>
      <c r="J2804" s="16" t="n">
        <f aca="false">D2804+I2804</f>
        <v>13.4393644578262</v>
      </c>
    </row>
    <row r="2805" customFormat="false" ht="15" hidden="false" customHeight="false" outlineLevel="0" collapsed="false">
      <c r="A2805" s="0" t="n">
        <v>2793</v>
      </c>
      <c r="B2805" s="7" t="n">
        <v>0.733965</v>
      </c>
      <c r="C2805" s="7" t="n">
        <v>0.438961</v>
      </c>
      <c r="D2805" s="16" t="n">
        <f aca="false">LOGINV(B2805,$B$7,$C$7)</f>
        <v>19.1842757999698</v>
      </c>
      <c r="E2805" s="16" t="n">
        <f aca="false">LOGINV(C2805,$B$8,$C$8)</f>
        <v>98.896882823544</v>
      </c>
      <c r="F2805" s="16" t="n">
        <f aca="false">$B$5/100*E2805*2_Girdiler!$B$14*2_Girdiler!$B$15*2_Girdiler!$B$16</f>
        <v>2.48824557184037</v>
      </c>
      <c r="G2805" s="16" t="n">
        <f aca="false">MIN(MATCH(F2805,2_Girdiler!$B$20:$I$20,1),7)</f>
        <v>1</v>
      </c>
      <c r="H2805" s="16" t="n">
        <f aca="false">IF(F2805&gt;=40,2_Girdiler!$I$21+(F2805-40)*(2_Girdiler!$I$21-2_Girdiler!$H$21)/(2_Girdiler!$I$20-2_Girdiler!$H$20),INDEX(2_Girdiler!$B$21:$I$21,G2805)+(F2805-INDEX(2_Girdiler!$B$20:$I$20,G2805))*(INDEX(2_Girdiler!$B$21:$I$21,G2805+1)-INDEX(2_Girdiler!$B$21:$I$21,G2805))/(INDEX(2_Girdiler!$B$20:$I$20,G2805+1)-INDEX(2_Girdiler!$B$20:$I$20,G2805)))</f>
        <v>5.47414025804881</v>
      </c>
      <c r="I2805" s="16" t="n">
        <f aca="false">H2805/2_Girdiler!$B$17</f>
        <v>2.1931651674875</v>
      </c>
      <c r="J2805" s="16" t="n">
        <f aca="false">D2805+I2805</f>
        <v>21.3774409674573</v>
      </c>
    </row>
    <row r="2806" customFormat="false" ht="15" hidden="false" customHeight="false" outlineLevel="0" collapsed="false">
      <c r="A2806" s="0" t="n">
        <v>2794</v>
      </c>
      <c r="B2806" s="7" t="n">
        <v>0.479421</v>
      </c>
      <c r="C2806" s="7" t="n">
        <v>0.669259</v>
      </c>
      <c r="D2806" s="16" t="n">
        <f aca="false">LOGINV(B2806,$B$7,$C$7)</f>
        <v>13.1580582947353</v>
      </c>
      <c r="E2806" s="16" t="n">
        <f aca="false">LOGINV(C2806,$B$8,$C$8)</f>
        <v>144.875224058196</v>
      </c>
      <c r="F2806" s="16" t="n">
        <f aca="false">$B$5/100*E2806*2_Girdiler!$B$14*2_Girdiler!$B$15*2_Girdiler!$B$16</f>
        <v>3.6450606373042</v>
      </c>
      <c r="G2806" s="16" t="n">
        <f aca="false">MIN(MATCH(F2806,2_Girdiler!$B$20:$I$20,1),7)</f>
        <v>1</v>
      </c>
      <c r="H2806" s="16" t="n">
        <f aca="false">IF(F2806&gt;=40,2_Girdiler!$I$21+(F2806-40)*(2_Girdiler!$I$21-2_Girdiler!$H$21)/(2_Girdiler!$I$20-2_Girdiler!$H$20),INDEX(2_Girdiler!$B$21:$I$21,G2806)+(F2806-INDEX(2_Girdiler!$B$20:$I$20,G2806))*(INDEX(2_Girdiler!$B$21:$I$21,G2806+1)-INDEX(2_Girdiler!$B$21:$I$21,G2806))/(INDEX(2_Girdiler!$B$20:$I$20,G2806+1)-INDEX(2_Girdiler!$B$20:$I$20,G2806)))</f>
        <v>8.01913340206925</v>
      </c>
      <c r="I2806" s="16" t="n">
        <f aca="false">H2806/2_Girdiler!$B$17</f>
        <v>3.21279383095723</v>
      </c>
      <c r="J2806" s="16" t="n">
        <f aca="false">D2806+I2806</f>
        <v>16.3708521256925</v>
      </c>
    </row>
    <row r="2807" customFormat="false" ht="15" hidden="false" customHeight="false" outlineLevel="0" collapsed="false">
      <c r="A2807" s="0" t="n">
        <v>2795</v>
      </c>
      <c r="B2807" s="7" t="n">
        <v>0.235847</v>
      </c>
      <c r="C2807" s="7" t="n">
        <v>0.102011</v>
      </c>
      <c r="D2807" s="16" t="n">
        <f aca="false">LOGINV(B2807,$B$7,$C$7)</f>
        <v>9.06685073283249</v>
      </c>
      <c r="E2807" s="16" t="n">
        <f aca="false">LOGINV(C2807,$B$8,$C$8)</f>
        <v>48.1023291478433</v>
      </c>
      <c r="F2807" s="16" t="n">
        <f aca="false">$B$5/100*E2807*2_Girdiler!$B$14*2_Girdiler!$B$15*2_Girdiler!$B$16</f>
        <v>1.21025460135974</v>
      </c>
      <c r="G2807" s="16" t="n">
        <f aca="false">MIN(MATCH(F2807,2_Girdiler!$B$20:$I$20,1),7)</f>
        <v>1</v>
      </c>
      <c r="H2807" s="16" t="n">
        <f aca="false">IF(F2807&gt;=40,2_Girdiler!$I$21+(F2807-40)*(2_Girdiler!$I$21-2_Girdiler!$H$21)/(2_Girdiler!$I$20-2_Girdiler!$H$20),INDEX(2_Girdiler!$B$21:$I$21,G2807)+(F2807-INDEX(2_Girdiler!$B$20:$I$20,G2807))*(INDEX(2_Girdiler!$B$21:$I$21,G2807+1)-INDEX(2_Girdiler!$B$21:$I$21,G2807))/(INDEX(2_Girdiler!$B$20:$I$20,G2807+1)-INDEX(2_Girdiler!$B$20:$I$20,G2807)))</f>
        <v>2.66256012299142</v>
      </c>
      <c r="I2807" s="16" t="n">
        <f aca="false">H2807/2_Girdiler!$B$17</f>
        <v>1.06673081850618</v>
      </c>
      <c r="J2807" s="16" t="n">
        <f aca="false">D2807+I2807</f>
        <v>10.1335815513387</v>
      </c>
    </row>
    <row r="2808" customFormat="false" ht="15" hidden="false" customHeight="false" outlineLevel="0" collapsed="false">
      <c r="A2808" s="0" t="n">
        <v>2796</v>
      </c>
      <c r="B2808" s="7" t="n">
        <v>0.134143</v>
      </c>
      <c r="C2808" s="7" t="n">
        <v>0.83192</v>
      </c>
      <c r="D2808" s="16" t="n">
        <f aca="false">LOGINV(B2808,$B$7,$C$7)</f>
        <v>7.30638028790303</v>
      </c>
      <c r="E2808" s="16" t="n">
        <f aca="false">LOGINV(C2808,$B$8,$C$8)</f>
        <v>203.173078907852</v>
      </c>
      <c r="F2808" s="16" t="n">
        <f aca="false">$B$5/100*E2808*2_Girdiler!$B$14*2_Girdiler!$B$15*2_Girdiler!$B$16</f>
        <v>5.11183466532155</v>
      </c>
      <c r="G2808" s="16" t="n">
        <f aca="false">MIN(MATCH(F2808,2_Girdiler!$B$20:$I$20,1),7)</f>
        <v>2</v>
      </c>
      <c r="H2808" s="16" t="n">
        <f aca="false">IF(F2808&gt;=40,2_Girdiler!$I$21+(F2808-40)*(2_Girdiler!$I$21-2_Girdiler!$H$21)/(2_Girdiler!$I$20-2_Girdiler!$H$20),INDEX(2_Girdiler!$B$21:$I$21,G2808)+(F2808-INDEX(2_Girdiler!$B$20:$I$20,G2808))*(INDEX(2_Girdiler!$B$21:$I$21,G2808+1)-INDEX(2_Girdiler!$B$21:$I$21,G2808))/(INDEX(2_Girdiler!$B$20:$I$20,G2808+1)-INDEX(2_Girdiler!$B$20:$I$20,G2808)))</f>
        <v>11.1789354645145</v>
      </c>
      <c r="I2808" s="16" t="n">
        <f aca="false">H2808/2_Girdiler!$B$17</f>
        <v>4.47874017007792</v>
      </c>
      <c r="J2808" s="16" t="n">
        <f aca="false">D2808+I2808</f>
        <v>11.7851204579809</v>
      </c>
    </row>
    <row r="2809" customFormat="false" ht="15" hidden="false" customHeight="false" outlineLevel="0" collapsed="false">
      <c r="A2809" s="0" t="n">
        <v>2797</v>
      </c>
      <c r="B2809" s="7" t="n">
        <v>0.835466</v>
      </c>
      <c r="C2809" s="7" t="n">
        <v>0.450357</v>
      </c>
      <c r="D2809" s="16" t="n">
        <f aca="false">LOGINV(B2809,$B$7,$C$7)</f>
        <v>23.3318276750868</v>
      </c>
      <c r="E2809" s="16" t="n">
        <f aca="false">LOGINV(C2809,$B$8,$C$8)</f>
        <v>100.755508041174</v>
      </c>
      <c r="F2809" s="16" t="n">
        <f aca="false">$B$5/100*E2809*2_Girdiler!$B$14*2_Girdiler!$B$15*2_Girdiler!$B$16</f>
        <v>2.53500858231594</v>
      </c>
      <c r="G2809" s="16" t="n">
        <f aca="false">MIN(MATCH(F2809,2_Girdiler!$B$20:$I$20,1),7)</f>
        <v>1</v>
      </c>
      <c r="H2809" s="16" t="n">
        <f aca="false">IF(F2809&gt;=40,2_Girdiler!$I$21+(F2809-40)*(2_Girdiler!$I$21-2_Girdiler!$H$21)/(2_Girdiler!$I$20-2_Girdiler!$H$20),INDEX(2_Girdiler!$B$21:$I$21,G2809)+(F2809-INDEX(2_Girdiler!$B$20:$I$20,G2809))*(INDEX(2_Girdiler!$B$21:$I$21,G2809+1)-INDEX(2_Girdiler!$B$21:$I$21,G2809))/(INDEX(2_Girdiler!$B$20:$I$20,G2809+1)-INDEX(2_Girdiler!$B$20:$I$20,G2809)))</f>
        <v>5.57701888109507</v>
      </c>
      <c r="I2809" s="16" t="n">
        <f aca="false">H2809/2_Girdiler!$B$17</f>
        <v>2.23438256454129</v>
      </c>
      <c r="J2809" s="16" t="n">
        <f aca="false">D2809+I2809</f>
        <v>25.566210239628</v>
      </c>
    </row>
    <row r="2810" customFormat="false" ht="15" hidden="false" customHeight="false" outlineLevel="0" collapsed="false">
      <c r="A2810" s="0" t="n">
        <v>2798</v>
      </c>
      <c r="B2810" s="7" t="n">
        <v>0.090077</v>
      </c>
      <c r="C2810" s="7" t="n">
        <v>0.816477</v>
      </c>
      <c r="D2810" s="16" t="n">
        <f aca="false">LOGINV(B2810,$B$7,$C$7)</f>
        <v>6.41556686677196</v>
      </c>
      <c r="E2810" s="16" t="n">
        <f aca="false">LOGINV(C2810,$B$8,$C$8)</f>
        <v>195.484926799047</v>
      </c>
      <c r="F2810" s="16" t="n">
        <f aca="false">$B$5/100*E2810*2_Girdiler!$B$14*2_Girdiler!$B$15*2_Girdiler!$B$16</f>
        <v>4.91840075826401</v>
      </c>
      <c r="G2810" s="16" t="n">
        <f aca="false">MIN(MATCH(F2810,2_Girdiler!$B$20:$I$20,1),7)</f>
        <v>1</v>
      </c>
      <c r="H2810" s="16" t="n">
        <f aca="false">IF(F2810&gt;=40,2_Girdiler!$I$21+(F2810-40)*(2_Girdiler!$I$21-2_Girdiler!$H$21)/(2_Girdiler!$I$20-2_Girdiler!$H$20),INDEX(2_Girdiler!$B$21:$I$21,G2810)+(F2810-INDEX(2_Girdiler!$B$20:$I$20,G2810))*(INDEX(2_Girdiler!$B$21:$I$21,G2810+1)-INDEX(2_Girdiler!$B$21:$I$21,G2810))/(INDEX(2_Girdiler!$B$20:$I$20,G2810+1)-INDEX(2_Girdiler!$B$20:$I$20,G2810)))</f>
        <v>10.8204816681808</v>
      </c>
      <c r="I2810" s="16" t="n">
        <f aca="false">H2810/2_Girdiler!$B$17</f>
        <v>4.33512887346988</v>
      </c>
      <c r="J2810" s="16" t="n">
        <f aca="false">D2810+I2810</f>
        <v>10.7506957402418</v>
      </c>
    </row>
    <row r="2811" customFormat="false" ht="15" hidden="false" customHeight="false" outlineLevel="0" collapsed="false">
      <c r="A2811" s="0" t="n">
        <v>2799</v>
      </c>
      <c r="B2811" s="7" t="n">
        <v>0.687112</v>
      </c>
      <c r="C2811" s="7" t="n">
        <v>0.670253</v>
      </c>
      <c r="D2811" s="16" t="n">
        <f aca="false">LOGINV(B2811,$B$7,$C$7)</f>
        <v>17.7721609486824</v>
      </c>
      <c r="E2811" s="16" t="n">
        <f aca="false">LOGINV(C2811,$B$8,$C$8)</f>
        <v>145.132054228889</v>
      </c>
      <c r="F2811" s="16" t="n">
        <f aca="false">$B$5/100*E2811*2_Girdiler!$B$14*2_Girdiler!$B$15*2_Girdiler!$B$16</f>
        <v>3.65152248439885</v>
      </c>
      <c r="G2811" s="16" t="n">
        <f aca="false">MIN(MATCH(F2811,2_Girdiler!$B$20:$I$20,1),7)</f>
        <v>1</v>
      </c>
      <c r="H2811" s="16" t="n">
        <f aca="false">IF(F2811&gt;=40,2_Girdiler!$I$21+(F2811-40)*(2_Girdiler!$I$21-2_Girdiler!$H$21)/(2_Girdiler!$I$20-2_Girdiler!$H$20),INDEX(2_Girdiler!$B$21:$I$21,G2811)+(F2811-INDEX(2_Girdiler!$B$20:$I$20,G2811))*(INDEX(2_Girdiler!$B$21:$I$21,G2811+1)-INDEX(2_Girdiler!$B$21:$I$21,G2811))/(INDEX(2_Girdiler!$B$20:$I$20,G2811+1)-INDEX(2_Girdiler!$B$20:$I$20,G2811)))</f>
        <v>8.03334946567746</v>
      </c>
      <c r="I2811" s="16" t="n">
        <f aca="false">H2811/2_Girdiler!$B$17</f>
        <v>3.2184893692618</v>
      </c>
      <c r="J2811" s="16" t="n">
        <f aca="false">D2811+I2811</f>
        <v>20.9906503179443</v>
      </c>
    </row>
    <row r="2812" customFormat="false" ht="15" hidden="false" customHeight="false" outlineLevel="0" collapsed="false">
      <c r="A2812" s="0" t="n">
        <v>2800</v>
      </c>
      <c r="B2812" s="7" t="n">
        <v>0.722371</v>
      </c>
      <c r="C2812" s="7" t="n">
        <v>0.683784</v>
      </c>
      <c r="D2812" s="16" t="n">
        <f aca="false">LOGINV(B2812,$B$7,$C$7)</f>
        <v>18.8141642875187</v>
      </c>
      <c r="E2812" s="16" t="n">
        <f aca="false">LOGINV(C2812,$B$8,$C$8)</f>
        <v>148.70671147129</v>
      </c>
      <c r="F2812" s="16" t="n">
        <f aca="false">$B$5/100*E2812*2_Girdiler!$B$14*2_Girdiler!$B$15*2_Girdiler!$B$16</f>
        <v>3.74146086061766</v>
      </c>
      <c r="G2812" s="16" t="n">
        <f aca="false">MIN(MATCH(F2812,2_Girdiler!$B$20:$I$20,1),7)</f>
        <v>1</v>
      </c>
      <c r="H2812" s="16" t="n">
        <f aca="false">IF(F2812&gt;=40,2_Girdiler!$I$21+(F2812-40)*(2_Girdiler!$I$21-2_Girdiler!$H$21)/(2_Girdiler!$I$20-2_Girdiler!$H$20),INDEX(2_Girdiler!$B$21:$I$21,G2812)+(F2812-INDEX(2_Girdiler!$B$20:$I$20,G2812))*(INDEX(2_Girdiler!$B$21:$I$21,G2812+1)-INDEX(2_Girdiler!$B$21:$I$21,G2812))/(INDEX(2_Girdiler!$B$20:$I$20,G2812+1)-INDEX(2_Girdiler!$B$20:$I$20,G2812)))</f>
        <v>8.23121389335885</v>
      </c>
      <c r="I2812" s="16" t="n">
        <f aca="false">H2812/2_Girdiler!$B$17</f>
        <v>3.29776197650595</v>
      </c>
      <c r="J2812" s="16" t="n">
        <f aca="false">D2812+I2812</f>
        <v>22.1119262640246</v>
      </c>
    </row>
    <row r="2813" customFormat="false" ht="15" hidden="false" customHeight="false" outlineLevel="0" collapsed="false">
      <c r="A2813" s="0" t="n">
        <v>2801</v>
      </c>
      <c r="B2813" s="7" t="n">
        <v>0.107321</v>
      </c>
      <c r="C2813" s="7" t="n">
        <v>0.340011</v>
      </c>
      <c r="D2813" s="16" t="n">
        <f aca="false">LOGINV(B2813,$B$7,$C$7)</f>
        <v>6.78097769819505</v>
      </c>
      <c r="E2813" s="16" t="n">
        <f aca="false">LOGINV(C2813,$B$8,$C$8)</f>
        <v>83.6802945590549</v>
      </c>
      <c r="F2813" s="16" t="n">
        <f aca="false">$B$5/100*E2813*2_Girdiler!$B$14*2_Girdiler!$B$15*2_Girdiler!$B$16</f>
        <v>2.10539621110582</v>
      </c>
      <c r="G2813" s="16" t="n">
        <f aca="false">MIN(MATCH(F2813,2_Girdiler!$B$20:$I$20,1),7)</f>
        <v>1</v>
      </c>
      <c r="H2813" s="16" t="n">
        <f aca="false">IF(F2813&gt;=40,2_Girdiler!$I$21+(F2813-40)*(2_Girdiler!$I$21-2_Girdiler!$H$21)/(2_Girdiler!$I$20-2_Girdiler!$H$20),INDEX(2_Girdiler!$B$21:$I$21,G2813)+(F2813-INDEX(2_Girdiler!$B$20:$I$20,G2813))*(INDEX(2_Girdiler!$B$21:$I$21,G2813+1)-INDEX(2_Girdiler!$B$21:$I$21,G2813))/(INDEX(2_Girdiler!$B$20:$I$20,G2813+1)-INDEX(2_Girdiler!$B$20:$I$20,G2813)))</f>
        <v>4.63187166443281</v>
      </c>
      <c r="I2813" s="16" t="n">
        <f aca="false">H2813/2_Girdiler!$B$17</f>
        <v>1.85571781427596</v>
      </c>
      <c r="J2813" s="16" t="n">
        <f aca="false">D2813+I2813</f>
        <v>8.63669551247102</v>
      </c>
    </row>
    <row r="2814" customFormat="false" ht="15" hidden="false" customHeight="false" outlineLevel="0" collapsed="false">
      <c r="A2814" s="0" t="n">
        <v>2802</v>
      </c>
      <c r="B2814" s="7" t="n">
        <v>0.394986</v>
      </c>
      <c r="C2814" s="7" t="n">
        <v>0.906351</v>
      </c>
      <c r="D2814" s="16" t="n">
        <f aca="false">LOGINV(B2814,$B$7,$C$7)</f>
        <v>11.6736970696357</v>
      </c>
      <c r="E2814" s="16" t="n">
        <f aca="false">LOGINV(C2814,$B$8,$C$8)</f>
        <v>255.799713207038</v>
      </c>
      <c r="F2814" s="16" t="n">
        <f aca="false">$B$5/100*E2814*2_Girdiler!$B$14*2_Girdiler!$B$15*2_Girdiler!$B$16</f>
        <v>6.43592078428908</v>
      </c>
      <c r="G2814" s="16" t="n">
        <f aca="false">MIN(MATCH(F2814,2_Girdiler!$B$20:$I$20,1),7)</f>
        <v>2</v>
      </c>
      <c r="H2814" s="16" t="n">
        <f aca="false">IF(F2814&gt;=40,2_Girdiler!$I$21+(F2814-40)*(2_Girdiler!$I$21-2_Girdiler!$H$21)/(2_Girdiler!$I$20-2_Girdiler!$H$20),INDEX(2_Girdiler!$B$21:$I$21,G2814)+(F2814-INDEX(2_Girdiler!$B$20:$I$20,G2814))*(INDEX(2_Girdiler!$B$21:$I$21,G2814+1)-INDEX(2_Girdiler!$B$21:$I$21,G2814))/(INDEX(2_Girdiler!$B$20:$I$20,G2814+1)-INDEX(2_Girdiler!$B$20:$I$20,G2814)))</f>
        <v>13.2974732548625</v>
      </c>
      <c r="I2814" s="16" t="n">
        <f aca="false">H2814/2_Girdiler!$B$17</f>
        <v>5.32751332326223</v>
      </c>
      <c r="J2814" s="16" t="n">
        <f aca="false">D2814+I2814</f>
        <v>17.001210392898</v>
      </c>
    </row>
    <row r="2815" customFormat="false" ht="15" hidden="false" customHeight="false" outlineLevel="0" collapsed="false">
      <c r="A2815" s="0" t="n">
        <v>2803</v>
      </c>
      <c r="B2815" s="7" t="n">
        <v>0.239697</v>
      </c>
      <c r="C2815" s="7" t="n">
        <v>0.630598</v>
      </c>
      <c r="D2815" s="16" t="n">
        <f aca="false">LOGINV(B2815,$B$7,$C$7)</f>
        <v>9.12997979020317</v>
      </c>
      <c r="E2815" s="16" t="n">
        <f aca="false">LOGINV(C2815,$B$8,$C$8)</f>
        <v>135.431101785602</v>
      </c>
      <c r="F2815" s="16" t="n">
        <f aca="false">$B$5/100*E2815*2_Girdiler!$B$14*2_Girdiler!$B$15*2_Girdiler!$B$16</f>
        <v>3.40744652092575</v>
      </c>
      <c r="G2815" s="16" t="n">
        <f aca="false">MIN(MATCH(F2815,2_Girdiler!$B$20:$I$20,1),7)</f>
        <v>1</v>
      </c>
      <c r="H2815" s="16" t="n">
        <f aca="false">IF(F2815&gt;=40,2_Girdiler!$I$21+(F2815-40)*(2_Girdiler!$I$21-2_Girdiler!$H$21)/(2_Girdiler!$I$20-2_Girdiler!$H$20),INDEX(2_Girdiler!$B$21:$I$21,G2815)+(F2815-INDEX(2_Girdiler!$B$20:$I$20,G2815))*(INDEX(2_Girdiler!$B$21:$I$21,G2815+1)-INDEX(2_Girdiler!$B$21:$I$21,G2815))/(INDEX(2_Girdiler!$B$20:$I$20,G2815+1)-INDEX(2_Girdiler!$B$20:$I$20,G2815)))</f>
        <v>7.49638234603665</v>
      </c>
      <c r="I2815" s="16" t="n">
        <f aca="false">H2815/2_Girdiler!$B$17</f>
        <v>3.0033583117134</v>
      </c>
      <c r="J2815" s="16" t="n">
        <f aca="false">D2815+I2815</f>
        <v>12.1333381019166</v>
      </c>
    </row>
    <row r="2816" customFormat="false" ht="15" hidden="false" customHeight="false" outlineLevel="0" collapsed="false">
      <c r="A2816" s="0" t="n">
        <v>2804</v>
      </c>
      <c r="B2816" s="7" t="n">
        <v>0.006944</v>
      </c>
      <c r="C2816" s="7" t="n">
        <v>0.327829</v>
      </c>
      <c r="D2816" s="16" t="n">
        <f aca="false">LOGINV(B2816,$B$7,$C$7)</f>
        <v>3.43670750138782</v>
      </c>
      <c r="E2816" s="16" t="n">
        <f aca="false">LOGINV(C2816,$B$8,$C$8)</f>
        <v>81.8911054403077</v>
      </c>
      <c r="F2816" s="16" t="n">
        <f aca="false">$B$5/100*E2816*2_Girdiler!$B$14*2_Girdiler!$B$15*2_Girdiler!$B$16</f>
        <v>2.06038021287814</v>
      </c>
      <c r="G2816" s="16" t="n">
        <f aca="false">MIN(MATCH(F2816,2_Girdiler!$B$20:$I$20,1),7)</f>
        <v>1</v>
      </c>
      <c r="H2816" s="16" t="n">
        <f aca="false">IF(F2816&gt;=40,2_Girdiler!$I$21+(F2816-40)*(2_Girdiler!$I$21-2_Girdiler!$H$21)/(2_Girdiler!$I$20-2_Girdiler!$H$20),INDEX(2_Girdiler!$B$21:$I$21,G2816)+(F2816-INDEX(2_Girdiler!$B$20:$I$20,G2816))*(INDEX(2_Girdiler!$B$21:$I$21,G2816+1)-INDEX(2_Girdiler!$B$21:$I$21,G2816))/(INDEX(2_Girdiler!$B$20:$I$20,G2816+1)-INDEX(2_Girdiler!$B$20:$I$20,G2816)))</f>
        <v>4.53283646833191</v>
      </c>
      <c r="I2816" s="16" t="n">
        <f aca="false">H2816/2_Girdiler!$B$17</f>
        <v>1.81604025173554</v>
      </c>
      <c r="J2816" s="16" t="n">
        <f aca="false">D2816+I2816</f>
        <v>5.25274775312336</v>
      </c>
    </row>
    <row r="2817" customFormat="false" ht="15" hidden="false" customHeight="false" outlineLevel="0" collapsed="false">
      <c r="A2817" s="0" t="n">
        <v>2805</v>
      </c>
      <c r="B2817" s="7" t="n">
        <v>0.407231</v>
      </c>
      <c r="C2817" s="7" t="n">
        <v>0.525059</v>
      </c>
      <c r="D2817" s="16" t="n">
        <f aca="false">LOGINV(B2817,$B$7,$C$7)</f>
        <v>11.8816224932448</v>
      </c>
      <c r="E2817" s="16" t="n">
        <f aca="false">LOGINV(C2817,$B$8,$C$8)</f>
        <v>113.727127546485</v>
      </c>
      <c r="F2817" s="16" t="n">
        <f aca="false">$B$5/100*E2817*2_Girdiler!$B$14*2_Girdiler!$B$15*2_Girdiler!$B$16</f>
        <v>2.86137452906957</v>
      </c>
      <c r="G2817" s="16" t="n">
        <f aca="false">MIN(MATCH(F2817,2_Girdiler!$B$20:$I$20,1),7)</f>
        <v>1</v>
      </c>
      <c r="H2817" s="16" t="n">
        <f aca="false">IF(F2817&gt;=40,2_Girdiler!$I$21+(F2817-40)*(2_Girdiler!$I$21-2_Girdiler!$H$21)/(2_Girdiler!$I$20-2_Girdiler!$H$20),INDEX(2_Girdiler!$B$21:$I$21,G2817)+(F2817-INDEX(2_Girdiler!$B$20:$I$20,G2817))*(INDEX(2_Girdiler!$B$21:$I$21,G2817+1)-INDEX(2_Girdiler!$B$21:$I$21,G2817))/(INDEX(2_Girdiler!$B$20:$I$20,G2817+1)-INDEX(2_Girdiler!$B$20:$I$20,G2817)))</f>
        <v>6.29502396395304</v>
      </c>
      <c r="I2817" s="16" t="n">
        <f aca="false">H2817/2_Girdiler!$B$17</f>
        <v>2.52204485735298</v>
      </c>
      <c r="J2817" s="16" t="n">
        <f aca="false">D2817+I2817</f>
        <v>14.4036673505978</v>
      </c>
    </row>
    <row r="2818" customFormat="false" ht="15" hidden="false" customHeight="false" outlineLevel="0" collapsed="false">
      <c r="A2818" s="0" t="n">
        <v>2806</v>
      </c>
      <c r="B2818" s="7" t="n">
        <v>0.98368</v>
      </c>
      <c r="C2818" s="7" t="n">
        <v>0.0152</v>
      </c>
      <c r="D2818" s="16" t="n">
        <f aca="false">LOGINV(B2818,$B$7,$C$7)</f>
        <v>44.5528475691277</v>
      </c>
      <c r="E2818" s="16" t="n">
        <f aca="false">LOGINV(C2818,$B$8,$C$8)</f>
        <v>26.9996905297854</v>
      </c>
      <c r="F2818" s="16" t="n">
        <f aca="false">$B$5/100*E2818*2_Girdiler!$B$14*2_Girdiler!$B$15*2_Girdiler!$B$16</f>
        <v>0.679312213729401</v>
      </c>
      <c r="G2818" s="16" t="n">
        <f aca="false">MIN(MATCH(F2818,2_Girdiler!$B$20:$I$20,1),7)</f>
        <v>1</v>
      </c>
      <c r="H2818" s="16" t="n">
        <f aca="false">IF(F2818&gt;=40,2_Girdiler!$I$21+(F2818-40)*(2_Girdiler!$I$21-2_Girdiler!$H$21)/(2_Girdiler!$I$20-2_Girdiler!$H$20),INDEX(2_Girdiler!$B$21:$I$21,G2818)+(F2818-INDEX(2_Girdiler!$B$20:$I$20,G2818))*(INDEX(2_Girdiler!$B$21:$I$21,G2818+1)-INDEX(2_Girdiler!$B$21:$I$21,G2818))/(INDEX(2_Girdiler!$B$20:$I$20,G2818+1)-INDEX(2_Girdiler!$B$20:$I$20,G2818)))</f>
        <v>1.49448687020468</v>
      </c>
      <c r="I2818" s="16" t="n">
        <f aca="false">H2818/2_Girdiler!$B$17</f>
        <v>0.59875275248585</v>
      </c>
      <c r="J2818" s="16" t="n">
        <f aca="false">D2818+I2818</f>
        <v>45.1516003216136</v>
      </c>
    </row>
    <row r="2819" customFormat="false" ht="15" hidden="false" customHeight="false" outlineLevel="0" collapsed="false">
      <c r="A2819" s="0" t="n">
        <v>2807</v>
      </c>
      <c r="B2819" s="7" t="n">
        <v>0.630814</v>
      </c>
      <c r="C2819" s="7" t="n">
        <v>0.928412</v>
      </c>
      <c r="D2819" s="16" t="n">
        <f aca="false">LOGINV(B2819,$B$7,$C$7)</f>
        <v>16.3132422078161</v>
      </c>
      <c r="E2819" s="16" t="n">
        <f aca="false">LOGINV(C2819,$B$8,$C$8)</f>
        <v>280.979992205465</v>
      </c>
      <c r="F2819" s="16" t="n">
        <f aca="false">$B$5/100*E2819*2_Girdiler!$B$14*2_Girdiler!$B$15*2_Girdiler!$B$16</f>
        <v>7.06945660388951</v>
      </c>
      <c r="G2819" s="16" t="n">
        <f aca="false">MIN(MATCH(F2819,2_Girdiler!$B$20:$I$20,1),7)</f>
        <v>2</v>
      </c>
      <c r="H2819" s="16" t="n">
        <f aca="false">IF(F2819&gt;=40,2_Girdiler!$I$21+(F2819-40)*(2_Girdiler!$I$21-2_Girdiler!$H$21)/(2_Girdiler!$I$20-2_Girdiler!$H$20),INDEX(2_Girdiler!$B$21:$I$21,G2819)+(F2819-INDEX(2_Girdiler!$B$20:$I$20,G2819))*(INDEX(2_Girdiler!$B$21:$I$21,G2819+1)-INDEX(2_Girdiler!$B$21:$I$21,G2819))/(INDEX(2_Girdiler!$B$20:$I$20,G2819+1)-INDEX(2_Girdiler!$B$20:$I$20,G2819)))</f>
        <v>14.3111305662232</v>
      </c>
      <c r="I2819" s="16" t="n">
        <f aca="false">H2819/2_Girdiler!$B$17</f>
        <v>5.7336260281343</v>
      </c>
      <c r="J2819" s="16" t="n">
        <f aca="false">D2819+I2819</f>
        <v>22.0468682359504</v>
      </c>
    </row>
    <row r="2820" customFormat="false" ht="15" hidden="false" customHeight="false" outlineLevel="0" collapsed="false">
      <c r="A2820" s="0" t="n">
        <v>2808</v>
      </c>
      <c r="B2820" s="7" t="n">
        <v>0.737179</v>
      </c>
      <c r="C2820" s="7" t="n">
        <v>0.372202</v>
      </c>
      <c r="D2820" s="16" t="n">
        <f aca="false">LOGINV(B2820,$B$7,$C$7)</f>
        <v>19.2896075018411</v>
      </c>
      <c r="E2820" s="16" t="n">
        <f aca="false">LOGINV(C2820,$B$8,$C$8)</f>
        <v>88.4801934505998</v>
      </c>
      <c r="F2820" s="16" t="n">
        <f aca="false">$B$5/100*E2820*2_Girdiler!$B$14*2_Girdiler!$B$15*2_Girdiler!$B$16</f>
        <v>2.22616166721709</v>
      </c>
      <c r="G2820" s="16" t="n">
        <f aca="false">MIN(MATCH(F2820,2_Girdiler!$B$20:$I$20,1),7)</f>
        <v>1</v>
      </c>
      <c r="H2820" s="16" t="n">
        <f aca="false">IF(F2820&gt;=40,2_Girdiler!$I$21+(F2820-40)*(2_Girdiler!$I$21-2_Girdiler!$H$21)/(2_Girdiler!$I$20-2_Girdiler!$H$20),INDEX(2_Girdiler!$B$21:$I$21,G2820)+(F2820-INDEX(2_Girdiler!$B$20:$I$20,G2820))*(INDEX(2_Girdiler!$B$21:$I$21,G2820+1)-INDEX(2_Girdiler!$B$21:$I$21,G2820))/(INDEX(2_Girdiler!$B$20:$I$20,G2820+1)-INDEX(2_Girdiler!$B$20:$I$20,G2820)))</f>
        <v>4.8975556678776</v>
      </c>
      <c r="I2820" s="16" t="n">
        <f aca="false">H2820/2_Girdiler!$B$17</f>
        <v>1.9621617259125</v>
      </c>
      <c r="J2820" s="16" t="n">
        <f aca="false">D2820+I2820</f>
        <v>21.2517692277536</v>
      </c>
    </row>
    <row r="2821" customFormat="false" ht="15" hidden="false" customHeight="false" outlineLevel="0" collapsed="false">
      <c r="A2821" s="0" t="n">
        <v>2809</v>
      </c>
      <c r="B2821" s="7" t="n">
        <v>0.73583</v>
      </c>
      <c r="C2821" s="7" t="n">
        <v>0.712587</v>
      </c>
      <c r="D2821" s="16" t="n">
        <f aca="false">LOGINV(B2821,$B$7,$C$7)</f>
        <v>19.2452473360076</v>
      </c>
      <c r="E2821" s="16" t="n">
        <f aca="false">LOGINV(C2821,$B$8,$C$8)</f>
        <v>156.855911812814</v>
      </c>
      <c r="F2821" s="16" t="n">
        <f aca="false">$B$5/100*E2821*2_Girdiler!$B$14*2_Girdiler!$B$15*2_Girdiler!$B$16</f>
        <v>3.9464947412104</v>
      </c>
      <c r="G2821" s="16" t="n">
        <f aca="false">MIN(MATCH(F2821,2_Girdiler!$B$20:$I$20,1),7)</f>
        <v>1</v>
      </c>
      <c r="H2821" s="16" t="n">
        <f aca="false">IF(F2821&gt;=40,2_Girdiler!$I$21+(F2821-40)*(2_Girdiler!$I$21-2_Girdiler!$H$21)/(2_Girdiler!$I$20-2_Girdiler!$H$20),INDEX(2_Girdiler!$B$21:$I$21,G2821)+(F2821-INDEX(2_Girdiler!$B$20:$I$20,G2821))*(INDEX(2_Girdiler!$B$21:$I$21,G2821+1)-INDEX(2_Girdiler!$B$21:$I$21,G2821))/(INDEX(2_Girdiler!$B$20:$I$20,G2821+1)-INDEX(2_Girdiler!$B$20:$I$20,G2821)))</f>
        <v>8.68228843066289</v>
      </c>
      <c r="I2821" s="16" t="n">
        <f aca="false">H2821/2_Girdiler!$B$17</f>
        <v>3.47848094177199</v>
      </c>
      <c r="J2821" s="16" t="n">
        <f aca="false">D2821+I2821</f>
        <v>22.7237282777796</v>
      </c>
    </row>
    <row r="2822" customFormat="false" ht="15" hidden="false" customHeight="false" outlineLevel="0" collapsed="false">
      <c r="A2822" s="0" t="n">
        <v>2810</v>
      </c>
      <c r="B2822" s="7" t="n">
        <v>0.341339</v>
      </c>
      <c r="C2822" s="7" t="n">
        <v>0.271039</v>
      </c>
      <c r="D2822" s="16" t="n">
        <f aca="false">LOGINV(B2822,$B$7,$C$7)</f>
        <v>10.7825433512359</v>
      </c>
      <c r="E2822" s="16" t="n">
        <f aca="false">LOGINV(C2822,$B$8,$C$8)</f>
        <v>73.6765628903212</v>
      </c>
      <c r="F2822" s="16" t="n">
        <f aca="false">$B$5/100*E2822*2_Girdiler!$B$14*2_Girdiler!$B$15*2_Girdiler!$B$16</f>
        <v>1.85370232232048</v>
      </c>
      <c r="G2822" s="16" t="n">
        <f aca="false">MIN(MATCH(F2822,2_Girdiler!$B$20:$I$20,1),7)</f>
        <v>1</v>
      </c>
      <c r="H2822" s="16" t="n">
        <f aca="false">IF(F2822&gt;=40,2_Girdiler!$I$21+(F2822-40)*(2_Girdiler!$I$21-2_Girdiler!$H$21)/(2_Girdiler!$I$20-2_Girdiler!$H$20),INDEX(2_Girdiler!$B$21:$I$21,G2822)+(F2822-INDEX(2_Girdiler!$B$20:$I$20,G2822))*(INDEX(2_Girdiler!$B$21:$I$21,G2822+1)-INDEX(2_Girdiler!$B$21:$I$21,G2822))/(INDEX(2_Girdiler!$B$20:$I$20,G2822+1)-INDEX(2_Girdiler!$B$20:$I$20,G2822)))</f>
        <v>4.07814510910506</v>
      </c>
      <c r="I2822" s="16" t="n">
        <f aca="false">H2822/2_Girdiler!$B$17</f>
        <v>1.63387223922478</v>
      </c>
      <c r="J2822" s="16" t="n">
        <f aca="false">D2822+I2822</f>
        <v>12.4164155904607</v>
      </c>
    </row>
    <row r="2823" customFormat="false" ht="15" hidden="false" customHeight="false" outlineLevel="0" collapsed="false">
      <c r="A2823" s="0" t="n">
        <v>2811</v>
      </c>
      <c r="B2823" s="7" t="n">
        <v>0.630931</v>
      </c>
      <c r="C2823" s="7" t="n">
        <v>0.724057</v>
      </c>
      <c r="D2823" s="16" t="n">
        <f aca="false">LOGINV(B2823,$B$7,$C$7)</f>
        <v>16.3160623344543</v>
      </c>
      <c r="E2823" s="16" t="n">
        <f aca="false">LOGINV(C2823,$B$8,$C$8)</f>
        <v>160.334219171397</v>
      </c>
      <c r="F2823" s="16" t="n">
        <f aca="false">$B$5/100*E2823*2_Girdiler!$B$14*2_Girdiler!$B$15*2_Girdiler!$B$16</f>
        <v>4.03400895435235</v>
      </c>
      <c r="G2823" s="16" t="n">
        <f aca="false">MIN(MATCH(F2823,2_Girdiler!$B$20:$I$20,1),7)</f>
        <v>1</v>
      </c>
      <c r="H2823" s="16" t="n">
        <f aca="false">IF(F2823&gt;=40,2_Girdiler!$I$21+(F2823-40)*(2_Girdiler!$I$21-2_Girdiler!$H$21)/(2_Girdiler!$I$20-2_Girdiler!$H$20),INDEX(2_Girdiler!$B$21:$I$21,G2823)+(F2823-INDEX(2_Girdiler!$B$20:$I$20,G2823))*(INDEX(2_Girdiler!$B$21:$I$21,G2823+1)-INDEX(2_Girdiler!$B$21:$I$21,G2823))/(INDEX(2_Girdiler!$B$20:$I$20,G2823+1)-INDEX(2_Girdiler!$B$20:$I$20,G2823)))</f>
        <v>8.87481969957518</v>
      </c>
      <c r="I2823" s="16" t="n">
        <f aca="false">H2823/2_Girdiler!$B$17</f>
        <v>3.55561686681698</v>
      </c>
      <c r="J2823" s="16" t="n">
        <f aca="false">D2823+I2823</f>
        <v>19.8716792012713</v>
      </c>
    </row>
    <row r="2824" customFormat="false" ht="15" hidden="false" customHeight="false" outlineLevel="0" collapsed="false">
      <c r="A2824" s="0" t="n">
        <v>2812</v>
      </c>
      <c r="B2824" s="7" t="n">
        <v>0.356898</v>
      </c>
      <c r="C2824" s="7" t="n">
        <v>0.884695</v>
      </c>
      <c r="D2824" s="16" t="n">
        <f aca="false">LOGINV(B2824,$B$7,$C$7)</f>
        <v>11.0382492580435</v>
      </c>
      <c r="E2824" s="16" t="n">
        <f aca="false">LOGINV(C2824,$B$8,$C$8)</f>
        <v>236.760093695698</v>
      </c>
      <c r="F2824" s="16" t="n">
        <f aca="false">$B$5/100*E2824*2_Girdiler!$B$14*2_Girdiler!$B$15*2_Girdiler!$B$16</f>
        <v>5.95688395738375</v>
      </c>
      <c r="G2824" s="16" t="n">
        <f aca="false">MIN(MATCH(F2824,2_Girdiler!$B$20:$I$20,1),7)</f>
        <v>2</v>
      </c>
      <c r="H2824" s="16" t="n">
        <f aca="false">IF(F2824&gt;=40,2_Girdiler!$I$21+(F2824-40)*(2_Girdiler!$I$21-2_Girdiler!$H$21)/(2_Girdiler!$I$20-2_Girdiler!$H$20),INDEX(2_Girdiler!$B$21:$I$21,G2824)+(F2824-INDEX(2_Girdiler!$B$20:$I$20,G2824))*(INDEX(2_Girdiler!$B$21:$I$21,G2824+1)-INDEX(2_Girdiler!$B$21:$I$21,G2824))/(INDEX(2_Girdiler!$B$20:$I$20,G2824+1)-INDEX(2_Girdiler!$B$20:$I$20,G2824)))</f>
        <v>12.531014331814</v>
      </c>
      <c r="I2824" s="16" t="n">
        <f aca="false">H2824/2_Girdiler!$B$17</f>
        <v>5.02043843422036</v>
      </c>
      <c r="J2824" s="16" t="n">
        <f aca="false">D2824+I2824</f>
        <v>16.0586876922639</v>
      </c>
    </row>
    <row r="2825" customFormat="false" ht="15" hidden="false" customHeight="false" outlineLevel="0" collapsed="false">
      <c r="A2825" s="0" t="n">
        <v>2813</v>
      </c>
      <c r="B2825" s="7" t="n">
        <v>0.576517</v>
      </c>
      <c r="C2825" s="7" t="n">
        <v>0.422224</v>
      </c>
      <c r="D2825" s="16" t="n">
        <f aca="false">LOGINV(B2825,$B$7,$C$7)</f>
        <v>15.0800577957307</v>
      </c>
      <c r="E2825" s="16" t="n">
        <f aca="false">LOGINV(C2825,$B$8,$C$8)</f>
        <v>96.2142375946466</v>
      </c>
      <c r="F2825" s="16" t="n">
        <f aca="false">$B$5/100*E2825*2_Girdiler!$B$14*2_Girdiler!$B$15*2_Girdiler!$B$16</f>
        <v>2.42075021788131</v>
      </c>
      <c r="G2825" s="16" t="n">
        <f aca="false">MIN(MATCH(F2825,2_Girdiler!$B$20:$I$20,1),7)</f>
        <v>1</v>
      </c>
      <c r="H2825" s="16" t="n">
        <f aca="false">IF(F2825&gt;=40,2_Girdiler!$I$21+(F2825-40)*(2_Girdiler!$I$21-2_Girdiler!$H$21)/(2_Girdiler!$I$20-2_Girdiler!$H$20),INDEX(2_Girdiler!$B$21:$I$21,G2825)+(F2825-INDEX(2_Girdiler!$B$20:$I$20,G2825))*(INDEX(2_Girdiler!$B$21:$I$21,G2825+1)-INDEX(2_Girdiler!$B$21:$I$21,G2825))/(INDEX(2_Girdiler!$B$20:$I$20,G2825+1)-INDEX(2_Girdiler!$B$20:$I$20,G2825)))</f>
        <v>5.32565047933888</v>
      </c>
      <c r="I2825" s="16" t="n">
        <f aca="false">H2825/2_Girdiler!$B$17</f>
        <v>2.13367407024795</v>
      </c>
      <c r="J2825" s="16" t="n">
        <f aca="false">D2825+I2825</f>
        <v>17.2137318659787</v>
      </c>
    </row>
    <row r="2826" customFormat="false" ht="15" hidden="false" customHeight="false" outlineLevel="0" collapsed="false">
      <c r="A2826" s="0" t="n">
        <v>2814</v>
      </c>
      <c r="B2826" s="7" t="n">
        <v>0.641535</v>
      </c>
      <c r="C2826" s="7" t="n">
        <v>0.481654</v>
      </c>
      <c r="D2826" s="16" t="n">
        <f aca="false">LOGINV(B2826,$B$7,$C$7)</f>
        <v>16.5749683448291</v>
      </c>
      <c r="E2826" s="16" t="n">
        <f aca="false">LOGINV(C2826,$B$8,$C$8)</f>
        <v>106.010088450494</v>
      </c>
      <c r="F2826" s="16" t="n">
        <f aca="false">$B$5/100*E2826*2_Girdiler!$B$14*2_Girdiler!$B$15*2_Girdiler!$B$16</f>
        <v>2.66721382541443</v>
      </c>
      <c r="G2826" s="16" t="n">
        <f aca="false">MIN(MATCH(F2826,2_Girdiler!$B$20:$I$20,1),7)</f>
        <v>1</v>
      </c>
      <c r="H2826" s="16" t="n">
        <f aca="false">IF(F2826&gt;=40,2_Girdiler!$I$21+(F2826-40)*(2_Girdiler!$I$21-2_Girdiler!$H$21)/(2_Girdiler!$I$20-2_Girdiler!$H$20),INDEX(2_Girdiler!$B$21:$I$21,G2826)+(F2826-INDEX(2_Girdiler!$B$20:$I$20,G2826))*(INDEX(2_Girdiler!$B$21:$I$21,G2826+1)-INDEX(2_Girdiler!$B$21:$I$21,G2826))/(INDEX(2_Girdiler!$B$20:$I$20,G2826+1)-INDEX(2_Girdiler!$B$20:$I$20,G2826)))</f>
        <v>5.86787041591174</v>
      </c>
      <c r="I2826" s="16" t="n">
        <f aca="false">H2826/2_Girdiler!$B$17</f>
        <v>2.35090962175951</v>
      </c>
      <c r="J2826" s="16" t="n">
        <f aca="false">D2826+I2826</f>
        <v>18.9258779665886</v>
      </c>
    </row>
    <row r="2827" customFormat="false" ht="15" hidden="false" customHeight="false" outlineLevel="0" collapsed="false">
      <c r="A2827" s="0" t="n">
        <v>2815</v>
      </c>
      <c r="B2827" s="7" t="n">
        <v>0.25954</v>
      </c>
      <c r="C2827" s="7" t="n">
        <v>0.887543</v>
      </c>
      <c r="D2827" s="16" t="n">
        <f aca="false">LOGINV(B2827,$B$7,$C$7)</f>
        <v>9.45372109448814</v>
      </c>
      <c r="E2827" s="16" t="n">
        <f aca="false">LOGINV(C2827,$B$8,$C$8)</f>
        <v>239.029044015074</v>
      </c>
      <c r="F2827" s="16" t="n">
        <f aca="false">$B$5/100*E2827*2_Girdiler!$B$14*2_Girdiler!$B$15*2_Girdiler!$B$16</f>
        <v>6.01397074741926</v>
      </c>
      <c r="G2827" s="16" t="n">
        <f aca="false">MIN(MATCH(F2827,2_Girdiler!$B$20:$I$20,1),7)</f>
        <v>2</v>
      </c>
      <c r="H2827" s="16" t="n">
        <f aca="false">IF(F2827&gt;=40,2_Girdiler!$I$21+(F2827-40)*(2_Girdiler!$I$21-2_Girdiler!$H$21)/(2_Girdiler!$I$20-2_Girdiler!$H$20),INDEX(2_Girdiler!$B$21:$I$21,G2827)+(F2827-INDEX(2_Girdiler!$B$20:$I$20,G2827))*(INDEX(2_Girdiler!$B$21:$I$21,G2827+1)-INDEX(2_Girdiler!$B$21:$I$21,G2827))/(INDEX(2_Girdiler!$B$20:$I$20,G2827+1)-INDEX(2_Girdiler!$B$20:$I$20,G2827)))</f>
        <v>12.6223531958708</v>
      </c>
      <c r="I2827" s="16" t="n">
        <f aca="false">H2827/2_Girdiler!$B$17</f>
        <v>5.05703253039696</v>
      </c>
      <c r="J2827" s="16" t="n">
        <f aca="false">D2827+I2827</f>
        <v>14.5107536248851</v>
      </c>
    </row>
    <row r="2828" customFormat="false" ht="15" hidden="false" customHeight="false" outlineLevel="0" collapsed="false">
      <c r="A2828" s="0" t="n">
        <v>2816</v>
      </c>
      <c r="B2828" s="7" t="n">
        <v>0.193823</v>
      </c>
      <c r="C2828" s="7" t="n">
        <v>0.645071</v>
      </c>
      <c r="D2828" s="16" t="n">
        <f aca="false">LOGINV(B2828,$B$7,$C$7)</f>
        <v>8.36674867688347</v>
      </c>
      <c r="E2828" s="16" t="n">
        <f aca="false">LOGINV(C2828,$B$8,$C$8)</f>
        <v>138.848761277754</v>
      </c>
      <c r="F2828" s="16" t="n">
        <f aca="false">$B$5/100*E2828*2_Girdiler!$B$14*2_Girdiler!$B$15*2_Girdiler!$B$16</f>
        <v>3.4934348337483</v>
      </c>
      <c r="G2828" s="16" t="n">
        <f aca="false">MIN(MATCH(F2828,2_Girdiler!$B$20:$I$20,1),7)</f>
        <v>1</v>
      </c>
      <c r="H2828" s="16" t="n">
        <f aca="false">IF(F2828&gt;=40,2_Girdiler!$I$21+(F2828-40)*(2_Girdiler!$I$21-2_Girdiler!$H$21)/(2_Girdiler!$I$20-2_Girdiler!$H$20),INDEX(2_Girdiler!$B$21:$I$21,G2828)+(F2828-INDEX(2_Girdiler!$B$20:$I$20,G2828))*(INDEX(2_Girdiler!$B$21:$I$21,G2828+1)-INDEX(2_Girdiler!$B$21:$I$21,G2828))/(INDEX(2_Girdiler!$B$20:$I$20,G2828+1)-INDEX(2_Girdiler!$B$20:$I$20,G2828)))</f>
        <v>7.68555663424625</v>
      </c>
      <c r="I2828" s="16" t="n">
        <f aca="false">H2828/2_Girdiler!$B$17</f>
        <v>3.07914929256661</v>
      </c>
      <c r="J2828" s="16" t="n">
        <f aca="false">D2828+I2828</f>
        <v>11.4458979694501</v>
      </c>
    </row>
    <row r="2829" customFormat="false" ht="15" hidden="false" customHeight="false" outlineLevel="0" collapsed="false">
      <c r="A2829" s="0" t="n">
        <v>2817</v>
      </c>
      <c r="B2829" s="7" t="n">
        <v>0.950064</v>
      </c>
      <c r="C2829" s="7" t="n">
        <v>0.045503</v>
      </c>
      <c r="D2829" s="16" t="n">
        <f aca="false">LOGINV(B2829,$B$7,$C$7)</f>
        <v>33.8855096298863</v>
      </c>
      <c r="E2829" s="16" t="n">
        <f aca="false">LOGINV(C2829,$B$8,$C$8)</f>
        <v>36.6810411121811</v>
      </c>
      <c r="F2829" s="16" t="n">
        <f aca="false">$B$5/100*E2829*2_Girdiler!$B$14*2_Girdiler!$B$15*2_Girdiler!$B$16</f>
        <v>0.922894994382477</v>
      </c>
      <c r="G2829" s="16" t="n">
        <f aca="false">MIN(MATCH(F2829,2_Girdiler!$B$20:$I$20,1),7)</f>
        <v>1</v>
      </c>
      <c r="H2829" s="16" t="n">
        <f aca="false">IF(F2829&gt;=40,2_Girdiler!$I$21+(F2829-40)*(2_Girdiler!$I$21-2_Girdiler!$H$21)/(2_Girdiler!$I$20-2_Girdiler!$H$20),INDEX(2_Girdiler!$B$21:$I$21,G2829)+(F2829-INDEX(2_Girdiler!$B$20:$I$20,G2829))*(INDEX(2_Girdiler!$B$21:$I$21,G2829+1)-INDEX(2_Girdiler!$B$21:$I$21,G2829))/(INDEX(2_Girdiler!$B$20:$I$20,G2829+1)-INDEX(2_Girdiler!$B$20:$I$20,G2829)))</f>
        <v>2.03036898764145</v>
      </c>
      <c r="I2829" s="16" t="n">
        <f aca="false">H2829/2_Girdiler!$B$17</f>
        <v>0.813449113638401</v>
      </c>
      <c r="J2829" s="16" t="n">
        <f aca="false">D2829+I2829</f>
        <v>34.6989587435247</v>
      </c>
    </row>
    <row r="2830" customFormat="false" ht="15" hidden="false" customHeight="false" outlineLevel="0" collapsed="false">
      <c r="A2830" s="0" t="n">
        <v>2818</v>
      </c>
      <c r="B2830" s="7" t="n">
        <v>0.263308</v>
      </c>
      <c r="C2830" s="7" t="n">
        <v>0.945513</v>
      </c>
      <c r="D2830" s="16" t="n">
        <f aca="false">LOGINV(B2830,$B$7,$C$7)</f>
        <v>9.51496077796389</v>
      </c>
      <c r="E2830" s="16" t="n">
        <f aca="false">LOGINV(C2830,$B$8,$C$8)</f>
        <v>307.308010687222</v>
      </c>
      <c r="F2830" s="16" t="n">
        <f aca="false">$B$5/100*E2830*2_Girdiler!$B$14*2_Girdiler!$B$15*2_Girdiler!$B$16</f>
        <v>7.7318695488905</v>
      </c>
      <c r="G2830" s="16" t="n">
        <f aca="false">MIN(MATCH(F2830,2_Girdiler!$B$20:$I$20,1),7)</f>
        <v>2</v>
      </c>
      <c r="H2830" s="16" t="n">
        <f aca="false">IF(F2830&gt;=40,2_Girdiler!$I$21+(F2830-40)*(2_Girdiler!$I$21-2_Girdiler!$H$21)/(2_Girdiler!$I$20-2_Girdiler!$H$20),INDEX(2_Girdiler!$B$21:$I$21,G2830)+(F2830-INDEX(2_Girdiler!$B$20:$I$20,G2830))*(INDEX(2_Girdiler!$B$21:$I$21,G2830+1)-INDEX(2_Girdiler!$B$21:$I$21,G2830))/(INDEX(2_Girdiler!$B$20:$I$20,G2830+1)-INDEX(2_Girdiler!$B$20:$I$20,G2830)))</f>
        <v>15.3709912782248</v>
      </c>
      <c r="I2830" s="16" t="n">
        <f aca="false">H2830/2_Girdiler!$B$17</f>
        <v>6.15824971082724</v>
      </c>
      <c r="J2830" s="16" t="n">
        <f aca="false">D2830+I2830</f>
        <v>15.6732104887911</v>
      </c>
    </row>
    <row r="2831" customFormat="false" ht="15" hidden="false" customHeight="false" outlineLevel="0" collapsed="false">
      <c r="A2831" s="0" t="n">
        <v>2819</v>
      </c>
      <c r="B2831" s="7" t="n">
        <v>0.134383</v>
      </c>
      <c r="C2831" s="7" t="n">
        <v>0.503596</v>
      </c>
      <c r="D2831" s="16" t="n">
        <f aca="false">LOGINV(B2831,$B$7,$C$7)</f>
        <v>7.3109004056177</v>
      </c>
      <c r="E2831" s="16" t="n">
        <f aca="false">LOGINV(C2831,$B$8,$C$8)</f>
        <v>109.842507988985</v>
      </c>
      <c r="F2831" s="16" t="n">
        <f aca="false">$B$5/100*E2831*2_Girdiler!$B$14*2_Girdiler!$B$15*2_Girdiler!$B$16</f>
        <v>2.76363750100286</v>
      </c>
      <c r="G2831" s="16" t="n">
        <f aca="false">MIN(MATCH(F2831,2_Girdiler!$B$20:$I$20,1),7)</f>
        <v>1</v>
      </c>
      <c r="H2831" s="16" t="n">
        <f aca="false">IF(F2831&gt;=40,2_Girdiler!$I$21+(F2831-40)*(2_Girdiler!$I$21-2_Girdiler!$H$21)/(2_Girdiler!$I$20-2_Girdiler!$H$20),INDEX(2_Girdiler!$B$21:$I$21,G2831)+(F2831-INDEX(2_Girdiler!$B$20:$I$20,G2831))*(INDEX(2_Girdiler!$B$21:$I$21,G2831+1)-INDEX(2_Girdiler!$B$21:$I$21,G2831))/(INDEX(2_Girdiler!$B$20:$I$20,G2831+1)-INDEX(2_Girdiler!$B$20:$I$20,G2831)))</f>
        <v>6.08000250220628</v>
      </c>
      <c r="I2831" s="16" t="n">
        <f aca="false">H2831/2_Girdiler!$B$17</f>
        <v>2.43589843838393</v>
      </c>
      <c r="J2831" s="16" t="n">
        <f aca="false">D2831+I2831</f>
        <v>9.74679884400163</v>
      </c>
    </row>
    <row r="2832" customFormat="false" ht="15" hidden="false" customHeight="false" outlineLevel="0" collapsed="false">
      <c r="A2832" s="0" t="n">
        <v>2820</v>
      </c>
      <c r="B2832" s="7" t="n">
        <v>0.965691</v>
      </c>
      <c r="C2832" s="7" t="n">
        <v>0.152663</v>
      </c>
      <c r="D2832" s="16" t="n">
        <f aca="false">LOGINV(B2832,$B$7,$C$7)</f>
        <v>37.366872215425</v>
      </c>
      <c r="E2832" s="16" t="n">
        <f aca="false">LOGINV(C2832,$B$8,$C$8)</f>
        <v>56.3476607299281</v>
      </c>
      <c r="F2832" s="16" t="n">
        <f aca="false">$B$5/100*E2832*2_Girdiler!$B$14*2_Girdiler!$B$15*2_Girdiler!$B$16</f>
        <v>1.41770714396499</v>
      </c>
      <c r="G2832" s="16" t="n">
        <f aca="false">MIN(MATCH(F2832,2_Girdiler!$B$20:$I$20,1),7)</f>
        <v>1</v>
      </c>
      <c r="H2832" s="16" t="n">
        <f aca="false">IF(F2832&gt;=40,2_Girdiler!$I$21+(F2832-40)*(2_Girdiler!$I$21-2_Girdiler!$H$21)/(2_Girdiler!$I$20-2_Girdiler!$H$20),INDEX(2_Girdiler!$B$21:$I$21,G2832)+(F2832-INDEX(2_Girdiler!$B$20:$I$20,G2832))*(INDEX(2_Girdiler!$B$21:$I$21,G2832+1)-INDEX(2_Girdiler!$B$21:$I$21,G2832))/(INDEX(2_Girdiler!$B$20:$I$20,G2832+1)-INDEX(2_Girdiler!$B$20:$I$20,G2832)))</f>
        <v>3.11895571672298</v>
      </c>
      <c r="I2832" s="16" t="n">
        <f aca="false">H2832/2_Girdiler!$B$17</f>
        <v>1.24958161727684</v>
      </c>
      <c r="J2832" s="16" t="n">
        <f aca="false">D2832+I2832</f>
        <v>38.6164538327019</v>
      </c>
    </row>
    <row r="2833" customFormat="false" ht="15" hidden="false" customHeight="false" outlineLevel="0" collapsed="false">
      <c r="A2833" s="0" t="n">
        <v>2821</v>
      </c>
      <c r="B2833" s="7" t="n">
        <v>0.069604</v>
      </c>
      <c r="C2833" s="7" t="n">
        <v>0.279575</v>
      </c>
      <c r="D2833" s="16" t="n">
        <f aca="false">LOGINV(B2833,$B$7,$C$7)</f>
        <v>5.93903424663815</v>
      </c>
      <c r="E2833" s="16" t="n">
        <f aca="false">LOGINV(C2833,$B$8,$C$8)</f>
        <v>74.9026771614391</v>
      </c>
      <c r="F2833" s="16" t="n">
        <f aca="false">$B$5/100*E2833*2_Girdiler!$B$14*2_Girdiler!$B$15*2_Girdiler!$B$16</f>
        <v>1.88455135738181</v>
      </c>
      <c r="G2833" s="16" t="n">
        <f aca="false">MIN(MATCH(F2833,2_Girdiler!$B$20:$I$20,1),7)</f>
        <v>1</v>
      </c>
      <c r="H2833" s="16" t="n">
        <f aca="false">IF(F2833&gt;=40,2_Girdiler!$I$21+(F2833-40)*(2_Girdiler!$I$21-2_Girdiler!$H$21)/(2_Girdiler!$I$20-2_Girdiler!$H$20),INDEX(2_Girdiler!$B$21:$I$21,G2833)+(F2833-INDEX(2_Girdiler!$B$20:$I$20,G2833))*(INDEX(2_Girdiler!$B$21:$I$21,G2833+1)-INDEX(2_Girdiler!$B$21:$I$21,G2833))/(INDEX(2_Girdiler!$B$20:$I$20,G2833+1)-INDEX(2_Girdiler!$B$20:$I$20,G2833)))</f>
        <v>4.14601298623998</v>
      </c>
      <c r="I2833" s="16" t="n">
        <f aca="false">H2833/2_Girdiler!$B$17</f>
        <v>1.6610628951282</v>
      </c>
      <c r="J2833" s="16" t="n">
        <f aca="false">D2833+I2833</f>
        <v>7.60009714176634</v>
      </c>
    </row>
    <row r="2834" customFormat="false" ht="15" hidden="false" customHeight="false" outlineLevel="0" collapsed="false">
      <c r="A2834" s="0" t="n">
        <v>2822</v>
      </c>
      <c r="B2834" s="7" t="n">
        <v>0.146531</v>
      </c>
      <c r="C2834" s="7" t="n">
        <v>0.002941</v>
      </c>
      <c r="D2834" s="16" t="n">
        <f aca="false">LOGINV(B2834,$B$7,$C$7)</f>
        <v>7.53631968991825</v>
      </c>
      <c r="E2834" s="16" t="n">
        <f aca="false">LOGINV(C2834,$B$8,$C$8)</f>
        <v>18.4550175615566</v>
      </c>
      <c r="F2834" s="16" t="n">
        <f aca="false">$B$5/100*E2834*2_Girdiler!$B$14*2_Girdiler!$B$15*2_Girdiler!$B$16</f>
        <v>0.464328241848765</v>
      </c>
      <c r="G2834" s="16" t="n">
        <f aca="false">MIN(MATCH(F2834,2_Girdiler!$B$20:$I$20,1),7)</f>
        <v>1</v>
      </c>
      <c r="H2834" s="16" t="n">
        <f aca="false">IF(F2834&gt;=40,2_Girdiler!$I$21+(F2834-40)*(2_Girdiler!$I$21-2_Girdiler!$H$21)/(2_Girdiler!$I$20-2_Girdiler!$H$20),INDEX(2_Girdiler!$B$21:$I$21,G2834)+(F2834-INDEX(2_Girdiler!$B$20:$I$20,G2834))*(INDEX(2_Girdiler!$B$21:$I$21,G2834+1)-INDEX(2_Girdiler!$B$21:$I$21,G2834))/(INDEX(2_Girdiler!$B$20:$I$20,G2834+1)-INDEX(2_Girdiler!$B$20:$I$20,G2834)))</f>
        <v>1.02152213206728</v>
      </c>
      <c r="I2834" s="16" t="n">
        <f aca="false">H2834/2_Girdiler!$B$17</f>
        <v>0.409263674706443</v>
      </c>
      <c r="J2834" s="16" t="n">
        <f aca="false">D2834+I2834</f>
        <v>7.9455833646247</v>
      </c>
    </row>
    <row r="2835" customFormat="false" ht="15" hidden="false" customHeight="false" outlineLevel="0" collapsed="false">
      <c r="A2835" s="0" t="n">
        <v>2823</v>
      </c>
      <c r="B2835" s="7" t="n">
        <v>0.488064</v>
      </c>
      <c r="C2835" s="7" t="n">
        <v>0.477966</v>
      </c>
      <c r="D2835" s="16" t="n">
        <f aca="false">LOGINV(B2835,$B$7,$C$7)</f>
        <v>13.3180545069102</v>
      </c>
      <c r="E2835" s="16" t="n">
        <f aca="false">LOGINV(C2835,$B$8,$C$8)</f>
        <v>105.378570527804</v>
      </c>
      <c r="F2835" s="16" t="n">
        <f aca="false">$B$5/100*E2835*2_Girdiler!$B$14*2_Girdiler!$B$15*2_Girdiler!$B$16</f>
        <v>2.65132483447954</v>
      </c>
      <c r="G2835" s="16" t="n">
        <f aca="false">MIN(MATCH(F2835,2_Girdiler!$B$20:$I$20,1),7)</f>
        <v>1</v>
      </c>
      <c r="H2835" s="16" t="n">
        <f aca="false">IF(F2835&gt;=40,2_Girdiler!$I$21+(F2835-40)*(2_Girdiler!$I$21-2_Girdiler!$H$21)/(2_Girdiler!$I$20-2_Girdiler!$H$20),INDEX(2_Girdiler!$B$21:$I$21,G2835)+(F2835-INDEX(2_Girdiler!$B$20:$I$20,G2835))*(INDEX(2_Girdiler!$B$21:$I$21,G2835+1)-INDEX(2_Girdiler!$B$21:$I$21,G2835))/(INDEX(2_Girdiler!$B$20:$I$20,G2835+1)-INDEX(2_Girdiler!$B$20:$I$20,G2835)))</f>
        <v>5.832914635855</v>
      </c>
      <c r="I2835" s="16" t="n">
        <f aca="false">H2835/2_Girdiler!$B$17</f>
        <v>2.3369049021855</v>
      </c>
      <c r="J2835" s="16" t="n">
        <f aca="false">D2835+I2835</f>
        <v>15.6549594090957</v>
      </c>
    </row>
    <row r="2836" customFormat="false" ht="15" hidden="false" customHeight="false" outlineLevel="0" collapsed="false">
      <c r="A2836" s="0" t="n">
        <v>2824</v>
      </c>
      <c r="B2836" s="7" t="n">
        <v>0.982711</v>
      </c>
      <c r="C2836" s="7" t="n">
        <v>0.919123</v>
      </c>
      <c r="D2836" s="16" t="n">
        <f aca="false">LOGINV(B2836,$B$7,$C$7)</f>
        <v>43.9799793057789</v>
      </c>
      <c r="E2836" s="16" t="n">
        <f aca="false">LOGINV(C2836,$B$8,$C$8)</f>
        <v>269.457463714264</v>
      </c>
      <c r="F2836" s="16" t="n">
        <f aca="false">$B$5/100*E2836*2_Girdiler!$B$14*2_Girdiler!$B$15*2_Girdiler!$B$16</f>
        <v>6.77954978705087</v>
      </c>
      <c r="G2836" s="16" t="n">
        <f aca="false">MIN(MATCH(F2836,2_Girdiler!$B$20:$I$20,1),7)</f>
        <v>2</v>
      </c>
      <c r="H2836" s="16" t="n">
        <f aca="false">IF(F2836&gt;=40,2_Girdiler!$I$21+(F2836-40)*(2_Girdiler!$I$21-2_Girdiler!$H$21)/(2_Girdiler!$I$20-2_Girdiler!$H$20),INDEX(2_Girdiler!$B$21:$I$21,G2836)+(F2836-INDEX(2_Girdiler!$B$20:$I$20,G2836))*(INDEX(2_Girdiler!$B$21:$I$21,G2836+1)-INDEX(2_Girdiler!$B$21:$I$21,G2836))/(INDEX(2_Girdiler!$B$20:$I$20,G2836+1)-INDEX(2_Girdiler!$B$20:$I$20,G2836)))</f>
        <v>13.8472796592814</v>
      </c>
      <c r="I2836" s="16" t="n">
        <f aca="false">H2836/2_Girdiler!$B$17</f>
        <v>5.54778832503261</v>
      </c>
      <c r="J2836" s="16" t="n">
        <f aca="false">D2836+I2836</f>
        <v>49.5277676308115</v>
      </c>
    </row>
    <row r="2837" customFormat="false" ht="15" hidden="false" customHeight="false" outlineLevel="0" collapsed="false">
      <c r="A2837" s="0" t="n">
        <v>2825</v>
      </c>
      <c r="B2837" s="7" t="n">
        <v>0.002423</v>
      </c>
      <c r="C2837" s="7" t="n">
        <v>0.444526</v>
      </c>
      <c r="D2837" s="16" t="n">
        <f aca="false">LOGINV(B2837,$B$7,$C$7)</f>
        <v>2.81665651142274</v>
      </c>
      <c r="E2837" s="16" t="n">
        <f aca="false">LOGINV(C2837,$B$8,$C$8)</f>
        <v>99.8011135325829</v>
      </c>
      <c r="F2837" s="16" t="n">
        <f aca="false">$B$5/100*E2837*2_Girdiler!$B$14*2_Girdiler!$B$15*2_Girdiler!$B$16</f>
        <v>2.51099601647979</v>
      </c>
      <c r="G2837" s="16" t="n">
        <f aca="false">MIN(MATCH(F2837,2_Girdiler!$B$20:$I$20,1),7)</f>
        <v>1</v>
      </c>
      <c r="H2837" s="16" t="n">
        <f aca="false">IF(F2837&gt;=40,2_Girdiler!$I$21+(F2837-40)*(2_Girdiler!$I$21-2_Girdiler!$H$21)/(2_Girdiler!$I$20-2_Girdiler!$H$20),INDEX(2_Girdiler!$B$21:$I$21,G2837)+(F2837-INDEX(2_Girdiler!$B$20:$I$20,G2837))*(INDEX(2_Girdiler!$B$21:$I$21,G2837+1)-INDEX(2_Girdiler!$B$21:$I$21,G2837))/(INDEX(2_Girdiler!$B$20:$I$20,G2837+1)-INDEX(2_Girdiler!$B$20:$I$20,G2837)))</f>
        <v>5.52419123625553</v>
      </c>
      <c r="I2837" s="16" t="n">
        <f aca="false">H2837/2_Girdiler!$B$17</f>
        <v>2.21321764273058</v>
      </c>
      <c r="J2837" s="16" t="n">
        <f aca="false">D2837+I2837</f>
        <v>5.02987415415332</v>
      </c>
    </row>
    <row r="2838" customFormat="false" ht="15" hidden="false" customHeight="false" outlineLevel="0" collapsed="false">
      <c r="A2838" s="0" t="n">
        <v>2826</v>
      </c>
      <c r="B2838" s="7" t="n">
        <v>0.195186</v>
      </c>
      <c r="C2838" s="7" t="n">
        <v>0.374452</v>
      </c>
      <c r="D2838" s="16" t="n">
        <f aca="false">LOGINV(B2838,$B$7,$C$7)</f>
        <v>8.3898715283899</v>
      </c>
      <c r="E2838" s="16" t="n">
        <f aca="false">LOGINV(C2838,$B$8,$C$8)</f>
        <v>88.820218624132</v>
      </c>
      <c r="F2838" s="16" t="n">
        <f aca="false">$B$5/100*E2838*2_Girdiler!$B$14*2_Girdiler!$B$15*2_Girdiler!$B$16</f>
        <v>2.23471670058316</v>
      </c>
      <c r="G2838" s="16" t="n">
        <f aca="false">MIN(MATCH(F2838,2_Girdiler!$B$20:$I$20,1),7)</f>
        <v>1</v>
      </c>
      <c r="H2838" s="16" t="n">
        <f aca="false">IF(F2838&gt;=40,2_Girdiler!$I$21+(F2838-40)*(2_Girdiler!$I$21-2_Girdiler!$H$21)/(2_Girdiler!$I$20-2_Girdiler!$H$20),INDEX(2_Girdiler!$B$21:$I$21,G2838)+(F2838-INDEX(2_Girdiler!$B$20:$I$20,G2838))*(INDEX(2_Girdiler!$B$21:$I$21,G2838+1)-INDEX(2_Girdiler!$B$21:$I$21,G2838))/(INDEX(2_Girdiler!$B$20:$I$20,G2838+1)-INDEX(2_Girdiler!$B$20:$I$20,G2838)))</f>
        <v>4.91637674128295</v>
      </c>
      <c r="I2838" s="16" t="n">
        <f aca="false">H2838/2_Girdiler!$B$17</f>
        <v>1.96970222006529</v>
      </c>
      <c r="J2838" s="16" t="n">
        <f aca="false">D2838+I2838</f>
        <v>10.3595737484552</v>
      </c>
    </row>
    <row r="2839" customFormat="false" ht="15" hidden="false" customHeight="false" outlineLevel="0" collapsed="false">
      <c r="A2839" s="0" t="n">
        <v>2827</v>
      </c>
      <c r="B2839" s="7" t="n">
        <v>0.349944</v>
      </c>
      <c r="C2839" s="7" t="n">
        <v>0.530062</v>
      </c>
      <c r="D2839" s="16" t="n">
        <f aca="false">LOGINV(B2839,$B$7,$C$7)</f>
        <v>10.9237366647853</v>
      </c>
      <c r="E2839" s="16" t="n">
        <f aca="false">LOGINV(C2839,$B$8,$C$8)</f>
        <v>114.65371166385</v>
      </c>
      <c r="F2839" s="16" t="n">
        <f aca="false">$B$5/100*E2839*2_Girdiler!$B$14*2_Girdiler!$B$15*2_Girdiler!$B$16</f>
        <v>2.88468738546247</v>
      </c>
      <c r="G2839" s="16" t="n">
        <f aca="false">MIN(MATCH(F2839,2_Girdiler!$B$20:$I$20,1),7)</f>
        <v>1</v>
      </c>
      <c r="H2839" s="16" t="n">
        <f aca="false">IF(F2839&gt;=40,2_Girdiler!$I$21+(F2839-40)*(2_Girdiler!$I$21-2_Girdiler!$H$21)/(2_Girdiler!$I$20-2_Girdiler!$H$20),INDEX(2_Girdiler!$B$21:$I$21,G2839)+(F2839-INDEX(2_Girdiler!$B$20:$I$20,G2839))*(INDEX(2_Girdiler!$B$21:$I$21,G2839+1)-INDEX(2_Girdiler!$B$21:$I$21,G2839))/(INDEX(2_Girdiler!$B$20:$I$20,G2839+1)-INDEX(2_Girdiler!$B$20:$I$20,G2839)))</f>
        <v>6.34631224801744</v>
      </c>
      <c r="I2839" s="16" t="n">
        <f aca="false">H2839/2_Girdiler!$B$17</f>
        <v>2.54259304808391</v>
      </c>
      <c r="J2839" s="16" t="n">
        <f aca="false">D2839+I2839</f>
        <v>13.4663297128692</v>
      </c>
    </row>
    <row r="2840" customFormat="false" ht="15" hidden="false" customHeight="false" outlineLevel="0" collapsed="false">
      <c r="A2840" s="0" t="n">
        <v>2828</v>
      </c>
      <c r="B2840" s="7" t="n">
        <v>0.111034</v>
      </c>
      <c r="C2840" s="7" t="n">
        <v>0.943939</v>
      </c>
      <c r="D2840" s="16" t="n">
        <f aca="false">LOGINV(B2840,$B$7,$C$7)</f>
        <v>6.85643804163646</v>
      </c>
      <c r="E2840" s="16" t="n">
        <f aca="false">LOGINV(C2840,$B$8,$C$8)</f>
        <v>304.524776658194</v>
      </c>
      <c r="F2840" s="16" t="n">
        <f aca="false">$B$5/100*E2840*2_Girdiler!$B$14*2_Girdiler!$B$15*2_Girdiler!$B$16</f>
        <v>7.66184338072017</v>
      </c>
      <c r="G2840" s="16" t="n">
        <f aca="false">MIN(MATCH(F2840,2_Girdiler!$B$20:$I$20,1),7)</f>
        <v>2</v>
      </c>
      <c r="H2840" s="16" t="n">
        <f aca="false">IF(F2840&gt;=40,2_Girdiler!$I$21+(F2840-40)*(2_Girdiler!$I$21-2_Girdiler!$H$21)/(2_Girdiler!$I$20-2_Girdiler!$H$20),INDEX(2_Girdiler!$B$21:$I$21,G2840)+(F2840-INDEX(2_Girdiler!$B$20:$I$20,G2840))*(INDEX(2_Girdiler!$B$21:$I$21,G2840+1)-INDEX(2_Girdiler!$B$21:$I$21,G2840))/(INDEX(2_Girdiler!$B$20:$I$20,G2840+1)-INDEX(2_Girdiler!$B$20:$I$20,G2840)))</f>
        <v>15.2589494091523</v>
      </c>
      <c r="I2840" s="16" t="n">
        <f aca="false">H2840/2_Girdiler!$B$17</f>
        <v>6.11336114148729</v>
      </c>
      <c r="J2840" s="16" t="n">
        <f aca="false">D2840+I2840</f>
        <v>12.9697991831237</v>
      </c>
    </row>
    <row r="2841" customFormat="false" ht="15" hidden="false" customHeight="false" outlineLevel="0" collapsed="false">
      <c r="A2841" s="0" t="n">
        <v>2829</v>
      </c>
      <c r="B2841" s="7" t="n">
        <v>0.541764</v>
      </c>
      <c r="C2841" s="7" t="n">
        <v>0.186043</v>
      </c>
      <c r="D2841" s="16" t="n">
        <f aca="false">LOGINV(B2841,$B$7,$C$7)</f>
        <v>14.357313012702</v>
      </c>
      <c r="E2841" s="16" t="n">
        <f aca="false">LOGINV(C2841,$B$8,$C$8)</f>
        <v>61.3793444494953</v>
      </c>
      <c r="F2841" s="16" t="n">
        <f aca="false">$B$5/100*E2841*2_Girdiler!$B$14*2_Girdiler!$B$15*2_Girdiler!$B$16</f>
        <v>1.5443043063493</v>
      </c>
      <c r="G2841" s="16" t="n">
        <f aca="false">MIN(MATCH(F2841,2_Girdiler!$B$20:$I$20,1),7)</f>
        <v>1</v>
      </c>
      <c r="H2841" s="16" t="n">
        <f aca="false">IF(F2841&gt;=40,2_Girdiler!$I$21+(F2841-40)*(2_Girdiler!$I$21-2_Girdiler!$H$21)/(2_Girdiler!$I$20-2_Girdiler!$H$20),INDEX(2_Girdiler!$B$21:$I$21,G2841)+(F2841-INDEX(2_Girdiler!$B$20:$I$20,G2841))*(INDEX(2_Girdiler!$B$21:$I$21,G2841+1)-INDEX(2_Girdiler!$B$21:$I$21,G2841))/(INDEX(2_Girdiler!$B$20:$I$20,G2841+1)-INDEX(2_Girdiler!$B$20:$I$20,G2841)))</f>
        <v>3.39746947396847</v>
      </c>
      <c r="I2841" s="16" t="n">
        <f aca="false">H2841/2_Girdiler!$B$17</f>
        <v>1.3611656546348</v>
      </c>
      <c r="J2841" s="16" t="n">
        <f aca="false">D2841+I2841</f>
        <v>15.7184786673369</v>
      </c>
    </row>
    <row r="2842" customFormat="false" ht="15" hidden="false" customHeight="false" outlineLevel="0" collapsed="false">
      <c r="A2842" s="0" t="n">
        <v>2830</v>
      </c>
      <c r="B2842" s="7" t="n">
        <v>0.423345</v>
      </c>
      <c r="C2842" s="7" t="n">
        <v>0.838888</v>
      </c>
      <c r="D2842" s="16" t="n">
        <f aca="false">LOGINV(B2842,$B$7,$C$7)</f>
        <v>12.1585224599577</v>
      </c>
      <c r="E2842" s="16" t="n">
        <f aca="false">LOGINV(C2842,$B$8,$C$8)</f>
        <v>206.894333561868</v>
      </c>
      <c r="F2842" s="16" t="n">
        <f aca="false">$B$5/100*E2842*2_Girdiler!$B$14*2_Girdiler!$B$15*2_Girdiler!$B$16</f>
        <v>5.20546143241659</v>
      </c>
      <c r="G2842" s="16" t="n">
        <f aca="false">MIN(MATCH(F2842,2_Girdiler!$B$20:$I$20,1),7)</f>
        <v>2</v>
      </c>
      <c r="H2842" s="16" t="n">
        <f aca="false">IF(F2842&gt;=40,2_Girdiler!$I$21+(F2842-40)*(2_Girdiler!$I$21-2_Girdiler!$H$21)/(2_Girdiler!$I$20-2_Girdiler!$H$20),INDEX(2_Girdiler!$B$21:$I$21,G2842)+(F2842-INDEX(2_Girdiler!$B$20:$I$20,G2842))*(INDEX(2_Girdiler!$B$21:$I$21,G2842+1)-INDEX(2_Girdiler!$B$21:$I$21,G2842))/(INDEX(2_Girdiler!$B$20:$I$20,G2842+1)-INDEX(2_Girdiler!$B$20:$I$20,G2842)))</f>
        <v>11.3287382918665</v>
      </c>
      <c r="I2842" s="16" t="n">
        <f aca="false">H2842/2_Girdiler!$B$17</f>
        <v>4.53875732847217</v>
      </c>
      <c r="J2842" s="16" t="n">
        <f aca="false">D2842+I2842</f>
        <v>16.6972797884299</v>
      </c>
    </row>
    <row r="2843" customFormat="false" ht="15" hidden="false" customHeight="false" outlineLevel="0" collapsed="false">
      <c r="A2843" s="0" t="n">
        <v>2831</v>
      </c>
      <c r="B2843" s="7" t="n">
        <v>0.420565</v>
      </c>
      <c r="C2843" s="7" t="n">
        <v>0.527645</v>
      </c>
      <c r="D2843" s="16" t="n">
        <f aca="false">LOGINV(B2843,$B$7,$C$7)</f>
        <v>12.1104670746156</v>
      </c>
      <c r="E2843" s="16" t="n">
        <f aca="false">LOGINV(C2843,$B$8,$C$8)</f>
        <v>114.205030012221</v>
      </c>
      <c r="F2843" s="16" t="n">
        <f aca="false">$B$5/100*E2843*2_Girdiler!$B$14*2_Girdiler!$B$15*2_Girdiler!$B$16</f>
        <v>2.87339855510749</v>
      </c>
      <c r="G2843" s="16" t="n">
        <f aca="false">MIN(MATCH(F2843,2_Girdiler!$B$20:$I$20,1),7)</f>
        <v>1</v>
      </c>
      <c r="H2843" s="16" t="n">
        <f aca="false">IF(F2843&gt;=40,2_Girdiler!$I$21+(F2843-40)*(2_Girdiler!$I$21-2_Girdiler!$H$21)/(2_Girdiler!$I$20-2_Girdiler!$H$20),INDEX(2_Girdiler!$B$21:$I$21,G2843)+(F2843-INDEX(2_Girdiler!$B$20:$I$20,G2843))*(INDEX(2_Girdiler!$B$21:$I$21,G2843+1)-INDEX(2_Girdiler!$B$21:$I$21,G2843))/(INDEX(2_Girdiler!$B$20:$I$20,G2843+1)-INDEX(2_Girdiler!$B$20:$I$20,G2843)))</f>
        <v>6.32147682123648</v>
      </c>
      <c r="I2843" s="16" t="n">
        <f aca="false">H2843/2_Girdiler!$B$17</f>
        <v>2.53264295722615</v>
      </c>
      <c r="J2843" s="16" t="n">
        <f aca="false">D2843+I2843</f>
        <v>14.6431100318417</v>
      </c>
    </row>
    <row r="2844" customFormat="false" ht="15" hidden="false" customHeight="false" outlineLevel="0" collapsed="false">
      <c r="A2844" s="0" t="n">
        <v>2832</v>
      </c>
      <c r="B2844" s="7" t="n">
        <v>0.851991</v>
      </c>
      <c r="C2844" s="7" t="n">
        <v>0.157541</v>
      </c>
      <c r="D2844" s="16" t="n">
        <f aca="false">LOGINV(B2844,$B$7,$C$7)</f>
        <v>24.2469053162093</v>
      </c>
      <c r="E2844" s="16" t="n">
        <f aca="false">LOGINV(C2844,$B$8,$C$8)</f>
        <v>57.0968960677268</v>
      </c>
      <c r="F2844" s="16" t="n">
        <f aca="false">$B$5/100*E2844*2_Girdiler!$B$14*2_Girdiler!$B$15*2_Girdiler!$B$16</f>
        <v>1.43655790506401</v>
      </c>
      <c r="G2844" s="16" t="n">
        <f aca="false">MIN(MATCH(F2844,2_Girdiler!$B$20:$I$20,1),7)</f>
        <v>1</v>
      </c>
      <c r="H2844" s="16" t="n">
        <f aca="false">IF(F2844&gt;=40,2_Girdiler!$I$21+(F2844-40)*(2_Girdiler!$I$21-2_Girdiler!$H$21)/(2_Girdiler!$I$20-2_Girdiler!$H$20),INDEX(2_Girdiler!$B$21:$I$21,G2844)+(F2844-INDEX(2_Girdiler!$B$20:$I$20,G2844))*(INDEX(2_Girdiler!$B$21:$I$21,G2844+1)-INDEX(2_Girdiler!$B$21:$I$21,G2844))/(INDEX(2_Girdiler!$B$20:$I$20,G2844+1)-INDEX(2_Girdiler!$B$20:$I$20,G2844)))</f>
        <v>3.16042739114081</v>
      </c>
      <c r="I2844" s="16" t="n">
        <f aca="false">H2844/2_Girdiler!$B$17</f>
        <v>1.26619687145065</v>
      </c>
      <c r="J2844" s="16" t="n">
        <f aca="false">D2844+I2844</f>
        <v>25.5131021876599</v>
      </c>
    </row>
    <row r="2845" customFormat="false" ht="15" hidden="false" customHeight="false" outlineLevel="0" collapsed="false">
      <c r="A2845" s="0" t="n">
        <v>2833</v>
      </c>
      <c r="B2845" s="7" t="n">
        <v>0.953587</v>
      </c>
      <c r="C2845" s="7" t="n">
        <v>0.960206</v>
      </c>
      <c r="D2845" s="16" t="n">
        <f aca="false">LOGINV(B2845,$B$7,$C$7)</f>
        <v>34.5569405593385</v>
      </c>
      <c r="E2845" s="16" t="n">
        <f aca="false">LOGINV(C2845,$B$8,$C$8)</f>
        <v>338.608046472645</v>
      </c>
      <c r="F2845" s="16" t="n">
        <f aca="false">$B$5/100*E2845*2_Girdiler!$B$14*2_Girdiler!$B$15*2_Girdiler!$B$16</f>
        <v>8.51937844925175</v>
      </c>
      <c r="G2845" s="16" t="n">
        <f aca="false">MIN(MATCH(F2845,2_Girdiler!$B$20:$I$20,1),7)</f>
        <v>2</v>
      </c>
      <c r="H2845" s="16" t="n">
        <f aca="false">IF(F2845&gt;=40,2_Girdiler!$I$21+(F2845-40)*(2_Girdiler!$I$21-2_Girdiler!$H$21)/(2_Girdiler!$I$20-2_Girdiler!$H$20),INDEX(2_Girdiler!$B$21:$I$21,G2845)+(F2845-INDEX(2_Girdiler!$B$20:$I$20,G2845))*(INDEX(2_Girdiler!$B$21:$I$21,G2845+1)-INDEX(2_Girdiler!$B$21:$I$21,G2845))/(INDEX(2_Girdiler!$B$20:$I$20,G2845+1)-INDEX(2_Girdiler!$B$20:$I$20,G2845)))</f>
        <v>16.6310055188028</v>
      </c>
      <c r="I2845" s="16" t="n">
        <f aca="false">H2845/2_Girdiler!$B$17</f>
        <v>6.66306310849471</v>
      </c>
      <c r="J2845" s="16" t="n">
        <f aca="false">D2845+I2845</f>
        <v>41.2200036678332</v>
      </c>
    </row>
    <row r="2846" customFormat="false" ht="15" hidden="false" customHeight="false" outlineLevel="0" collapsed="false">
      <c r="A2846" s="0" t="n">
        <v>2834</v>
      </c>
      <c r="B2846" s="7" t="n">
        <v>0.257221</v>
      </c>
      <c r="C2846" s="7" t="n">
        <v>0.306722</v>
      </c>
      <c r="D2846" s="16" t="n">
        <f aca="false">LOGINV(B2846,$B$7,$C$7)</f>
        <v>9.41600100051384</v>
      </c>
      <c r="E2846" s="16" t="n">
        <f aca="false">LOGINV(C2846,$B$8,$C$8)</f>
        <v>78.81836676066</v>
      </c>
      <c r="F2846" s="16" t="n">
        <f aca="false">$B$5/100*E2846*2_Girdiler!$B$14*2_Girdiler!$B$15*2_Girdiler!$B$16</f>
        <v>1.98307010769821</v>
      </c>
      <c r="G2846" s="16" t="n">
        <f aca="false">MIN(MATCH(F2846,2_Girdiler!$B$20:$I$20,1),7)</f>
        <v>1</v>
      </c>
      <c r="H2846" s="16" t="n">
        <f aca="false">IF(F2846&gt;=40,2_Girdiler!$I$21+(F2846-40)*(2_Girdiler!$I$21-2_Girdiler!$H$21)/(2_Girdiler!$I$20-2_Girdiler!$H$20),INDEX(2_Girdiler!$B$21:$I$21,G2846)+(F2846-INDEX(2_Girdiler!$B$20:$I$20,G2846))*(INDEX(2_Girdiler!$B$21:$I$21,G2846+1)-INDEX(2_Girdiler!$B$21:$I$21,G2846))/(INDEX(2_Girdiler!$B$20:$I$20,G2846+1)-INDEX(2_Girdiler!$B$20:$I$20,G2846)))</f>
        <v>4.36275423693605</v>
      </c>
      <c r="I2846" s="16" t="n">
        <f aca="false">H2846/2_Girdiler!$B$17</f>
        <v>1.74789833210579</v>
      </c>
      <c r="J2846" s="16" t="n">
        <f aca="false">D2846+I2846</f>
        <v>11.1638993326196</v>
      </c>
    </row>
    <row r="2847" customFormat="false" ht="15" hidden="false" customHeight="false" outlineLevel="0" collapsed="false">
      <c r="A2847" s="0" t="n">
        <v>2835</v>
      </c>
      <c r="B2847" s="7" t="n">
        <v>0.624012</v>
      </c>
      <c r="C2847" s="7" t="n">
        <v>0.903337</v>
      </c>
      <c r="D2847" s="16" t="n">
        <f aca="false">LOGINV(B2847,$B$7,$C$7)</f>
        <v>16.1506107562903</v>
      </c>
      <c r="E2847" s="16" t="n">
        <f aca="false">LOGINV(C2847,$B$8,$C$8)</f>
        <v>252.875481896964</v>
      </c>
      <c r="F2847" s="16" t="n">
        <f aca="false">$B$5/100*E2847*2_Girdiler!$B$14*2_Girdiler!$B$15*2_Girdiler!$B$16</f>
        <v>6.3623471245276</v>
      </c>
      <c r="G2847" s="16" t="n">
        <f aca="false">MIN(MATCH(F2847,2_Girdiler!$B$20:$I$20,1),7)</f>
        <v>2</v>
      </c>
      <c r="H2847" s="16" t="n">
        <f aca="false">IF(F2847&gt;=40,2_Girdiler!$I$21+(F2847-40)*(2_Girdiler!$I$21-2_Girdiler!$H$21)/(2_Girdiler!$I$20-2_Girdiler!$H$20),INDEX(2_Girdiler!$B$21:$I$21,G2847)+(F2847-INDEX(2_Girdiler!$B$20:$I$20,G2847))*(INDEX(2_Girdiler!$B$21:$I$21,G2847+1)-INDEX(2_Girdiler!$B$21:$I$21,G2847))/(INDEX(2_Girdiler!$B$20:$I$20,G2847+1)-INDEX(2_Girdiler!$B$20:$I$20,G2847)))</f>
        <v>13.1797553992442</v>
      </c>
      <c r="I2847" s="16" t="n">
        <f aca="false">H2847/2_Girdiler!$B$17</f>
        <v>5.28035072085103</v>
      </c>
      <c r="J2847" s="16" t="n">
        <f aca="false">D2847+I2847</f>
        <v>21.4309614771413</v>
      </c>
    </row>
    <row r="2848" customFormat="false" ht="15" hidden="false" customHeight="false" outlineLevel="0" collapsed="false">
      <c r="A2848" s="0" t="n">
        <v>2836</v>
      </c>
      <c r="B2848" s="7" t="n">
        <v>0.227233</v>
      </c>
      <c r="C2848" s="7" t="n">
        <v>0.418458</v>
      </c>
      <c r="D2848" s="16" t="n">
        <f aca="false">LOGINV(B2848,$B$7,$C$7)</f>
        <v>8.92512380277324</v>
      </c>
      <c r="E2848" s="16" t="n">
        <f aca="false">LOGINV(C2848,$B$8,$C$8)</f>
        <v>95.6178440137183</v>
      </c>
      <c r="F2848" s="16" t="n">
        <f aca="false">$B$5/100*E2848*2_Girdiler!$B$14*2_Girdiler!$B$15*2_Girdiler!$B$16</f>
        <v>2.40574495538515</v>
      </c>
      <c r="G2848" s="16" t="n">
        <f aca="false">MIN(MATCH(F2848,2_Girdiler!$B$20:$I$20,1),7)</f>
        <v>1</v>
      </c>
      <c r="H2848" s="16" t="n">
        <f aca="false">IF(F2848&gt;=40,2_Girdiler!$I$21+(F2848-40)*(2_Girdiler!$I$21-2_Girdiler!$H$21)/(2_Girdiler!$I$20-2_Girdiler!$H$20),INDEX(2_Girdiler!$B$21:$I$21,G2848)+(F2848-INDEX(2_Girdiler!$B$20:$I$20,G2848))*(INDEX(2_Girdiler!$B$21:$I$21,G2848+1)-INDEX(2_Girdiler!$B$21:$I$21,G2848))/(INDEX(2_Girdiler!$B$20:$I$20,G2848+1)-INDEX(2_Girdiler!$B$20:$I$20,G2848)))</f>
        <v>5.29263890184734</v>
      </c>
      <c r="I2848" s="16" t="n">
        <f aca="false">H2848/2_Girdiler!$B$17</f>
        <v>2.12044827798371</v>
      </c>
      <c r="J2848" s="16" t="n">
        <f aca="false">D2848+I2848</f>
        <v>11.045572080757</v>
      </c>
    </row>
    <row r="2849" customFormat="false" ht="15" hidden="false" customHeight="false" outlineLevel="0" collapsed="false">
      <c r="A2849" s="0" t="n">
        <v>2837</v>
      </c>
      <c r="B2849" s="7" t="n">
        <v>0.978646</v>
      </c>
      <c r="C2849" s="7" t="n">
        <v>0.969002</v>
      </c>
      <c r="D2849" s="16" t="n">
        <f aca="false">LOGINV(B2849,$B$7,$C$7)</f>
        <v>41.9048446497144</v>
      </c>
      <c r="E2849" s="16" t="n">
        <f aca="false">LOGINV(C2849,$B$8,$C$8)</f>
        <v>364.286782471613</v>
      </c>
      <c r="F2849" s="16" t="n">
        <f aca="false">$B$5/100*E2849*2_Girdiler!$B$14*2_Girdiler!$B$15*2_Girdiler!$B$16</f>
        <v>9.16545544698579</v>
      </c>
      <c r="G2849" s="16" t="n">
        <f aca="false">MIN(MATCH(F2849,2_Girdiler!$B$20:$I$20,1),7)</f>
        <v>2</v>
      </c>
      <c r="H2849" s="16" t="n">
        <f aca="false">IF(F2849&gt;=40,2_Girdiler!$I$21+(F2849-40)*(2_Girdiler!$I$21-2_Girdiler!$H$21)/(2_Girdiler!$I$20-2_Girdiler!$H$20),INDEX(2_Girdiler!$B$21:$I$21,G2849)+(F2849-INDEX(2_Girdiler!$B$20:$I$20,G2849))*(INDEX(2_Girdiler!$B$21:$I$21,G2849+1)-INDEX(2_Girdiler!$B$21:$I$21,G2849))/(INDEX(2_Girdiler!$B$20:$I$20,G2849+1)-INDEX(2_Girdiler!$B$20:$I$20,G2849)))</f>
        <v>17.6647287151773</v>
      </c>
      <c r="I2849" s="16" t="n">
        <f aca="false">H2849/2_Girdiler!$B$17</f>
        <v>7.07721503011909</v>
      </c>
      <c r="J2849" s="16" t="n">
        <f aca="false">D2849+I2849</f>
        <v>48.9820596798335</v>
      </c>
    </row>
    <row r="2850" customFormat="false" ht="15" hidden="false" customHeight="false" outlineLevel="0" collapsed="false">
      <c r="A2850" s="0" t="n">
        <v>2838</v>
      </c>
      <c r="B2850" s="7" t="n">
        <v>0.706751</v>
      </c>
      <c r="C2850" s="7" t="n">
        <v>0.446878</v>
      </c>
      <c r="D2850" s="16" t="n">
        <f aca="false">LOGINV(B2850,$B$7,$C$7)</f>
        <v>18.3380807611981</v>
      </c>
      <c r="E2850" s="16" t="n">
        <f aca="false">LOGINV(C2850,$B$8,$C$8)</f>
        <v>100.185211062442</v>
      </c>
      <c r="F2850" s="16" t="n">
        <f aca="false">$B$5/100*E2850*2_Girdiler!$B$14*2_Girdiler!$B$15*2_Girdiler!$B$16</f>
        <v>2.52065991033104</v>
      </c>
      <c r="G2850" s="16" t="n">
        <f aca="false">MIN(MATCH(F2850,2_Girdiler!$B$20:$I$20,1),7)</f>
        <v>1</v>
      </c>
      <c r="H2850" s="16" t="n">
        <f aca="false">IF(F2850&gt;=40,2_Girdiler!$I$21+(F2850-40)*(2_Girdiler!$I$21-2_Girdiler!$H$21)/(2_Girdiler!$I$20-2_Girdiler!$H$20),INDEX(2_Girdiler!$B$21:$I$21,G2850)+(F2850-INDEX(2_Girdiler!$B$20:$I$20,G2850))*(INDEX(2_Girdiler!$B$21:$I$21,G2850+1)-INDEX(2_Girdiler!$B$21:$I$21,G2850))/(INDEX(2_Girdiler!$B$20:$I$20,G2850+1)-INDEX(2_Girdiler!$B$20:$I$20,G2850)))</f>
        <v>5.54545180272829</v>
      </c>
      <c r="I2850" s="16" t="n">
        <f aca="false">H2850/2_Girdiler!$B$17</f>
        <v>2.22173549788794</v>
      </c>
      <c r="J2850" s="16" t="n">
        <f aca="false">D2850+I2850</f>
        <v>20.559816259086</v>
      </c>
    </row>
    <row r="2851" customFormat="false" ht="15" hidden="false" customHeight="false" outlineLevel="0" collapsed="false">
      <c r="A2851" s="0" t="n">
        <v>2839</v>
      </c>
      <c r="B2851" s="7" t="n">
        <v>0.303281</v>
      </c>
      <c r="C2851" s="7" t="n">
        <v>0.95304</v>
      </c>
      <c r="D2851" s="16" t="n">
        <f aca="false">LOGINV(B2851,$B$7,$C$7)</f>
        <v>10.1629236643318</v>
      </c>
      <c r="E2851" s="16" t="n">
        <f aca="false">LOGINV(C2851,$B$8,$C$8)</f>
        <v>321.979661635984</v>
      </c>
      <c r="F2851" s="16" t="n">
        <f aca="false">$B$5/100*E2851*2_Girdiler!$B$14*2_Girdiler!$B$15*2_Girdiler!$B$16</f>
        <v>8.10100828676136</v>
      </c>
      <c r="G2851" s="16" t="n">
        <f aca="false">MIN(MATCH(F2851,2_Girdiler!$B$20:$I$20,1),7)</f>
        <v>2</v>
      </c>
      <c r="H2851" s="16" t="n">
        <f aca="false">IF(F2851&gt;=40,2_Girdiler!$I$21+(F2851-40)*(2_Girdiler!$I$21-2_Girdiler!$H$21)/(2_Girdiler!$I$20-2_Girdiler!$H$20),INDEX(2_Girdiler!$B$21:$I$21,G2851)+(F2851-INDEX(2_Girdiler!$B$20:$I$20,G2851))*(INDEX(2_Girdiler!$B$21:$I$21,G2851+1)-INDEX(2_Girdiler!$B$21:$I$21,G2851))/(INDEX(2_Girdiler!$B$20:$I$20,G2851+1)-INDEX(2_Girdiler!$B$20:$I$20,G2851)))</f>
        <v>15.9616132588182</v>
      </c>
      <c r="I2851" s="16" t="n">
        <f aca="false">H2851/2_Girdiler!$B$17</f>
        <v>6.39487710689831</v>
      </c>
      <c r="J2851" s="16" t="n">
        <f aca="false">D2851+I2851</f>
        <v>16.5578007712301</v>
      </c>
    </row>
    <row r="2852" customFormat="false" ht="15" hidden="false" customHeight="false" outlineLevel="0" collapsed="false">
      <c r="A2852" s="0" t="n">
        <v>2840</v>
      </c>
      <c r="B2852" s="7" t="n">
        <v>0.505909</v>
      </c>
      <c r="C2852" s="7" t="n">
        <v>0.882939</v>
      </c>
      <c r="D2852" s="16" t="n">
        <f aca="false">LOGINV(B2852,$B$7,$C$7)</f>
        <v>13.6543250481991</v>
      </c>
      <c r="E2852" s="16" t="n">
        <f aca="false">LOGINV(C2852,$B$8,$C$8)</f>
        <v>235.391457855071</v>
      </c>
      <c r="F2852" s="16" t="n">
        <f aca="false">$B$5/100*E2852*2_Girdiler!$B$14*2_Girdiler!$B$15*2_Girdiler!$B$16</f>
        <v>5.92244907963359</v>
      </c>
      <c r="G2852" s="16" t="n">
        <f aca="false">MIN(MATCH(F2852,2_Girdiler!$B$20:$I$20,1),7)</f>
        <v>2</v>
      </c>
      <c r="H2852" s="16" t="n">
        <f aca="false">IF(F2852&gt;=40,2_Girdiler!$I$21+(F2852-40)*(2_Girdiler!$I$21-2_Girdiler!$H$21)/(2_Girdiler!$I$20-2_Girdiler!$H$20),INDEX(2_Girdiler!$B$21:$I$21,G2852)+(F2852-INDEX(2_Girdiler!$B$20:$I$20,G2852))*(INDEX(2_Girdiler!$B$21:$I$21,G2852+1)-INDEX(2_Girdiler!$B$21:$I$21,G2852))/(INDEX(2_Girdiler!$B$20:$I$20,G2852+1)-INDEX(2_Girdiler!$B$20:$I$20,G2852)))</f>
        <v>12.4759185274137</v>
      </c>
      <c r="I2852" s="16" t="n">
        <f aca="false">H2852/2_Girdiler!$B$17</f>
        <v>4.99836479463692</v>
      </c>
      <c r="J2852" s="16" t="n">
        <f aca="false">D2852+I2852</f>
        <v>18.652689842836</v>
      </c>
    </row>
    <row r="2853" customFormat="false" ht="15" hidden="false" customHeight="false" outlineLevel="0" collapsed="false">
      <c r="A2853" s="0" t="n">
        <v>2841</v>
      </c>
      <c r="B2853" s="7" t="n">
        <v>0.815213</v>
      </c>
      <c r="C2853" s="7" t="n">
        <v>0.447049</v>
      </c>
      <c r="D2853" s="16" t="n">
        <f aca="false">LOGINV(B2853,$B$7,$C$7)</f>
        <v>22.3301815737604</v>
      </c>
      <c r="E2853" s="16" t="n">
        <f aca="false">LOGINV(C2853,$B$8,$C$8)</f>
        <v>100.213182006039</v>
      </c>
      <c r="F2853" s="16" t="n">
        <f aca="false">$B$5/100*E2853*2_Girdiler!$B$14*2_Girdiler!$B$15*2_Girdiler!$B$16</f>
        <v>2.52136365927194</v>
      </c>
      <c r="G2853" s="16" t="n">
        <f aca="false">MIN(MATCH(F2853,2_Girdiler!$B$20:$I$20,1),7)</f>
        <v>1</v>
      </c>
      <c r="H2853" s="16" t="n">
        <f aca="false">IF(F2853&gt;=40,2_Girdiler!$I$21+(F2853-40)*(2_Girdiler!$I$21-2_Girdiler!$H$21)/(2_Girdiler!$I$20-2_Girdiler!$H$20),INDEX(2_Girdiler!$B$21:$I$21,G2853)+(F2853-INDEX(2_Girdiler!$B$20:$I$20,G2853))*(INDEX(2_Girdiler!$B$21:$I$21,G2853+1)-INDEX(2_Girdiler!$B$21:$I$21,G2853))/(INDEX(2_Girdiler!$B$20:$I$20,G2853+1)-INDEX(2_Girdiler!$B$20:$I$20,G2853)))</f>
        <v>5.54700005039826</v>
      </c>
      <c r="I2853" s="16" t="n">
        <f aca="false">H2853/2_Girdiler!$B$17</f>
        <v>2.22235578942238</v>
      </c>
      <c r="J2853" s="16" t="n">
        <f aca="false">D2853+I2853</f>
        <v>24.5525373631828</v>
      </c>
    </row>
    <row r="2854" customFormat="false" ht="15" hidden="false" customHeight="false" outlineLevel="0" collapsed="false">
      <c r="A2854" s="0" t="n">
        <v>2842</v>
      </c>
      <c r="B2854" s="7" t="n">
        <v>0.120547</v>
      </c>
      <c r="C2854" s="7" t="n">
        <v>0.426471</v>
      </c>
      <c r="D2854" s="16" t="n">
        <f aca="false">LOGINV(B2854,$B$7,$C$7)</f>
        <v>7.04546467393845</v>
      </c>
      <c r="E2854" s="16" t="n">
        <f aca="false">LOGINV(C2854,$B$8,$C$8)</f>
        <v>96.8899071680453</v>
      </c>
      <c r="F2854" s="16" t="n">
        <f aca="false">$B$5/100*E2854*2_Girdiler!$B$14*2_Girdiler!$B$15*2_Girdiler!$B$16</f>
        <v>2.43775006434802</v>
      </c>
      <c r="G2854" s="16" t="n">
        <f aca="false">MIN(MATCH(F2854,2_Girdiler!$B$20:$I$20,1),7)</f>
        <v>1</v>
      </c>
      <c r="H2854" s="16" t="n">
        <f aca="false">IF(F2854&gt;=40,2_Girdiler!$I$21+(F2854-40)*(2_Girdiler!$I$21-2_Girdiler!$H$21)/(2_Girdiler!$I$20-2_Girdiler!$H$20),INDEX(2_Girdiler!$B$21:$I$21,G2854)+(F2854-INDEX(2_Girdiler!$B$20:$I$20,G2854))*(INDEX(2_Girdiler!$B$21:$I$21,G2854+1)-INDEX(2_Girdiler!$B$21:$I$21,G2854))/(INDEX(2_Girdiler!$B$20:$I$20,G2854+1)-INDEX(2_Girdiler!$B$20:$I$20,G2854)))</f>
        <v>5.36305014156564</v>
      </c>
      <c r="I2854" s="16" t="n">
        <f aca="false">H2854/2_Girdiler!$B$17</f>
        <v>2.14865790928111</v>
      </c>
      <c r="J2854" s="16" t="n">
        <f aca="false">D2854+I2854</f>
        <v>9.19412258321955</v>
      </c>
    </row>
    <row r="2855" customFormat="false" ht="15" hidden="false" customHeight="false" outlineLevel="0" collapsed="false">
      <c r="A2855" s="0" t="n">
        <v>2843</v>
      </c>
      <c r="B2855" s="7" t="n">
        <v>0.783017</v>
      </c>
      <c r="C2855" s="7" t="n">
        <v>0.981769</v>
      </c>
      <c r="D2855" s="16" t="n">
        <f aca="false">LOGINV(B2855,$B$7,$C$7)</f>
        <v>20.9454743252574</v>
      </c>
      <c r="E2855" s="16" t="n">
        <f aca="false">LOGINV(C2855,$B$8,$C$8)</f>
        <v>421.342328270512</v>
      </c>
      <c r="F2855" s="16" t="n">
        <f aca="false">$B$5/100*E2855*2_Girdiler!$B$14*2_Girdiler!$B$15*2_Girdiler!$B$16</f>
        <v>10.6009729792861</v>
      </c>
      <c r="G2855" s="16" t="n">
        <f aca="false">MIN(MATCH(F2855,2_Girdiler!$B$20:$I$20,1),7)</f>
        <v>3</v>
      </c>
      <c r="H2855" s="16" t="n">
        <f aca="false">IF(F2855&gt;=40,2_Girdiler!$I$21+(F2855-40)*(2_Girdiler!$I$21-2_Girdiler!$H$21)/(2_Girdiler!$I$20-2_Girdiler!$H$20),INDEX(2_Girdiler!$B$21:$I$21,G2855)+(F2855-INDEX(2_Girdiler!$B$20:$I$20,G2855))*(INDEX(2_Girdiler!$B$21:$I$21,G2855+1)-INDEX(2_Girdiler!$B$21:$I$21,G2855))/(INDEX(2_Girdiler!$B$20:$I$20,G2855+1)-INDEX(2_Girdiler!$B$20:$I$20,G2855)))</f>
        <v>19.5408756813575</v>
      </c>
      <c r="I2855" s="16" t="n">
        <f aca="false">H2855/2_Girdiler!$B$17</f>
        <v>7.82887647490283</v>
      </c>
      <c r="J2855" s="16" t="n">
        <f aca="false">D2855+I2855</f>
        <v>28.7743508001602</v>
      </c>
    </row>
    <row r="2856" customFormat="false" ht="15" hidden="false" customHeight="false" outlineLevel="0" collapsed="false">
      <c r="A2856" s="0" t="n">
        <v>2844</v>
      </c>
      <c r="B2856" s="7" t="n">
        <v>0.452638</v>
      </c>
      <c r="C2856" s="7" t="n">
        <v>0.862897</v>
      </c>
      <c r="D2856" s="16" t="n">
        <f aca="false">LOGINV(B2856,$B$7,$C$7)</f>
        <v>12.6729506659693</v>
      </c>
      <c r="E2856" s="16" t="n">
        <f aca="false">LOGINV(C2856,$B$8,$C$8)</f>
        <v>221.193244887645</v>
      </c>
      <c r="F2856" s="16" t="n">
        <f aca="false">$B$5/100*E2856*2_Girdiler!$B$14*2_Girdiler!$B$15*2_Girdiler!$B$16</f>
        <v>5.56522204137314</v>
      </c>
      <c r="G2856" s="16" t="n">
        <f aca="false">MIN(MATCH(F2856,2_Girdiler!$B$20:$I$20,1),7)</f>
        <v>2</v>
      </c>
      <c r="H2856" s="16" t="n">
        <f aca="false">IF(F2856&gt;=40,2_Girdiler!$I$21+(F2856-40)*(2_Girdiler!$I$21-2_Girdiler!$H$21)/(2_Girdiler!$I$20-2_Girdiler!$H$20),INDEX(2_Girdiler!$B$21:$I$21,G2856)+(F2856-INDEX(2_Girdiler!$B$20:$I$20,G2856))*(INDEX(2_Girdiler!$B$21:$I$21,G2856+1)-INDEX(2_Girdiler!$B$21:$I$21,G2856))/(INDEX(2_Girdiler!$B$20:$I$20,G2856+1)-INDEX(2_Girdiler!$B$20:$I$20,G2856)))</f>
        <v>11.904355266197</v>
      </c>
      <c r="I2856" s="16" t="n">
        <f aca="false">H2856/2_Girdiler!$B$17</f>
        <v>4.76937310344432</v>
      </c>
      <c r="J2856" s="16" t="n">
        <f aca="false">D2856+I2856</f>
        <v>17.4423237694137</v>
      </c>
    </row>
    <row r="2857" customFormat="false" ht="15" hidden="false" customHeight="false" outlineLevel="0" collapsed="false">
      <c r="A2857" s="0" t="n">
        <v>2845</v>
      </c>
      <c r="B2857" s="7" t="n">
        <v>0.261713</v>
      </c>
      <c r="C2857" s="7" t="n">
        <v>0.906525</v>
      </c>
      <c r="D2857" s="16" t="n">
        <f aca="false">LOGINV(B2857,$B$7,$C$7)</f>
        <v>9.48904496455748</v>
      </c>
      <c r="E2857" s="16" t="n">
        <f aca="false">LOGINV(C2857,$B$8,$C$8)</f>
        <v>255.971679412905</v>
      </c>
      <c r="F2857" s="16" t="n">
        <f aca="false">$B$5/100*E2857*2_Girdiler!$B$14*2_Girdiler!$B$15*2_Girdiler!$B$16</f>
        <v>6.44024745402868</v>
      </c>
      <c r="G2857" s="16" t="n">
        <f aca="false">MIN(MATCH(F2857,2_Girdiler!$B$20:$I$20,1),7)</f>
        <v>2</v>
      </c>
      <c r="H2857" s="16" t="n">
        <f aca="false">IF(F2857&gt;=40,2_Girdiler!$I$21+(F2857-40)*(2_Girdiler!$I$21-2_Girdiler!$H$21)/(2_Girdiler!$I$20-2_Girdiler!$H$20),INDEX(2_Girdiler!$B$21:$I$21,G2857)+(F2857-INDEX(2_Girdiler!$B$20:$I$20,G2857))*(INDEX(2_Girdiler!$B$21:$I$21,G2857+1)-INDEX(2_Girdiler!$B$21:$I$21,G2857))/(INDEX(2_Girdiler!$B$20:$I$20,G2857+1)-INDEX(2_Girdiler!$B$20:$I$20,G2857)))</f>
        <v>13.3043959264459</v>
      </c>
      <c r="I2857" s="16" t="n">
        <f aca="false">H2857/2_Girdiler!$B$17</f>
        <v>5.33028682950556</v>
      </c>
      <c r="J2857" s="16" t="n">
        <f aca="false">D2857+I2857</f>
        <v>14.819331794063</v>
      </c>
    </row>
    <row r="2858" customFormat="false" ht="15" hidden="false" customHeight="false" outlineLevel="0" collapsed="false">
      <c r="A2858" s="0" t="n">
        <v>2846</v>
      </c>
      <c r="B2858" s="7" t="n">
        <v>0.291348</v>
      </c>
      <c r="C2858" s="7" t="n">
        <v>0.394545</v>
      </c>
      <c r="D2858" s="16" t="n">
        <f aca="false">LOGINV(B2858,$B$7,$C$7)</f>
        <v>9.96955577289135</v>
      </c>
      <c r="E2858" s="16" t="n">
        <f aca="false">LOGINV(C2858,$B$8,$C$8)</f>
        <v>91.8872875709096</v>
      </c>
      <c r="F2858" s="16" t="n">
        <f aca="false">$B$5/100*E2858*2_Girdiler!$B$14*2_Girdiler!$B$15*2_Girdiler!$B$16</f>
        <v>2.31188415528408</v>
      </c>
      <c r="G2858" s="16" t="n">
        <f aca="false">MIN(MATCH(F2858,2_Girdiler!$B$20:$I$20,1),7)</f>
        <v>1</v>
      </c>
      <c r="H2858" s="16" t="n">
        <f aca="false">IF(F2858&gt;=40,2_Girdiler!$I$21+(F2858-40)*(2_Girdiler!$I$21-2_Girdiler!$H$21)/(2_Girdiler!$I$20-2_Girdiler!$H$20),INDEX(2_Girdiler!$B$21:$I$21,G2858)+(F2858-INDEX(2_Girdiler!$B$20:$I$20,G2858))*(INDEX(2_Girdiler!$B$21:$I$21,G2858+1)-INDEX(2_Girdiler!$B$21:$I$21,G2858))/(INDEX(2_Girdiler!$B$20:$I$20,G2858+1)-INDEX(2_Girdiler!$B$20:$I$20,G2858)))</f>
        <v>5.08614514162499</v>
      </c>
      <c r="I2858" s="16" t="n">
        <f aca="false">H2858/2_Girdiler!$B$17</f>
        <v>2.03771840609975</v>
      </c>
      <c r="J2858" s="16" t="n">
        <f aca="false">D2858+I2858</f>
        <v>12.0072741789911</v>
      </c>
    </row>
    <row r="2859" customFormat="false" ht="15" hidden="false" customHeight="false" outlineLevel="0" collapsed="false">
      <c r="A2859" s="0" t="n">
        <v>2847</v>
      </c>
      <c r="B2859" s="7" t="n">
        <v>0.731213</v>
      </c>
      <c r="C2859" s="7" t="n">
        <v>0.85794</v>
      </c>
      <c r="D2859" s="16" t="n">
        <f aca="false">LOGINV(B2859,$B$7,$C$7)</f>
        <v>19.0950499224994</v>
      </c>
      <c r="E2859" s="16" t="n">
        <f aca="false">LOGINV(C2859,$B$8,$C$8)</f>
        <v>218.029534313285</v>
      </c>
      <c r="F2859" s="16" t="n">
        <f aca="false">$B$5/100*E2859*2_Girdiler!$B$14*2_Girdiler!$B$15*2_Girdiler!$B$16</f>
        <v>5.48562308332226</v>
      </c>
      <c r="G2859" s="16" t="n">
        <f aca="false">MIN(MATCH(F2859,2_Girdiler!$B$20:$I$20,1),7)</f>
        <v>2</v>
      </c>
      <c r="H2859" s="16" t="n">
        <f aca="false">IF(F2859&gt;=40,2_Girdiler!$I$21+(F2859-40)*(2_Girdiler!$I$21-2_Girdiler!$H$21)/(2_Girdiler!$I$20-2_Girdiler!$H$20),INDEX(2_Girdiler!$B$21:$I$21,G2859)+(F2859-INDEX(2_Girdiler!$B$20:$I$20,G2859))*(INDEX(2_Girdiler!$B$21:$I$21,G2859+1)-INDEX(2_Girdiler!$B$21:$I$21,G2859))/(INDEX(2_Girdiler!$B$20:$I$20,G2859+1)-INDEX(2_Girdiler!$B$20:$I$20,G2859)))</f>
        <v>11.7769969333156</v>
      </c>
      <c r="I2859" s="16" t="n">
        <f aca="false">H2859/2_Girdiler!$B$17</f>
        <v>4.71834813033478</v>
      </c>
      <c r="J2859" s="16" t="n">
        <f aca="false">D2859+I2859</f>
        <v>23.8133980528342</v>
      </c>
    </row>
    <row r="2860" customFormat="false" ht="15" hidden="false" customHeight="false" outlineLevel="0" collapsed="false">
      <c r="A2860" s="0" t="n">
        <v>2848</v>
      </c>
      <c r="B2860" s="7" t="n">
        <v>0.203753</v>
      </c>
      <c r="C2860" s="7" t="n">
        <v>0.534517</v>
      </c>
      <c r="D2860" s="16" t="n">
        <f aca="false">LOGINV(B2860,$B$7,$C$7)</f>
        <v>8.53444965906418</v>
      </c>
      <c r="E2860" s="16" t="n">
        <f aca="false">LOGINV(C2860,$B$8,$C$8)</f>
        <v>115.485899369046</v>
      </c>
      <c r="F2860" s="16" t="n">
        <f aca="false">$B$5/100*E2860*2_Girdiler!$B$14*2_Girdiler!$B$15*2_Girdiler!$B$16</f>
        <v>2.90562522812519</v>
      </c>
      <c r="G2860" s="16" t="n">
        <f aca="false">MIN(MATCH(F2860,2_Girdiler!$B$20:$I$20,1),7)</f>
        <v>1</v>
      </c>
      <c r="H2860" s="16" t="n">
        <f aca="false">IF(F2860&gt;=40,2_Girdiler!$I$21+(F2860-40)*(2_Girdiler!$I$21-2_Girdiler!$H$21)/(2_Girdiler!$I$20-2_Girdiler!$H$20),INDEX(2_Girdiler!$B$21:$I$21,G2860)+(F2860-INDEX(2_Girdiler!$B$20:$I$20,G2860))*(INDEX(2_Girdiler!$B$21:$I$21,G2860+1)-INDEX(2_Girdiler!$B$21:$I$21,G2860))/(INDEX(2_Girdiler!$B$20:$I$20,G2860+1)-INDEX(2_Girdiler!$B$20:$I$20,G2860)))</f>
        <v>6.39237550187542</v>
      </c>
      <c r="I2860" s="16" t="n">
        <f aca="false">H2860/2_Girdiler!$B$17</f>
        <v>2.56104787735393</v>
      </c>
      <c r="J2860" s="16" t="n">
        <f aca="false">D2860+I2860</f>
        <v>11.0954975364181</v>
      </c>
    </row>
    <row r="2861" customFormat="false" ht="15" hidden="false" customHeight="false" outlineLevel="0" collapsed="false">
      <c r="A2861" s="0" t="n">
        <v>2849</v>
      </c>
      <c r="B2861" s="7" t="n">
        <v>0.533097</v>
      </c>
      <c r="C2861" s="7" t="n">
        <v>0.879417</v>
      </c>
      <c r="D2861" s="16" t="n">
        <f aca="false">LOGINV(B2861,$B$7,$C$7)</f>
        <v>14.1837383775108</v>
      </c>
      <c r="E2861" s="16" t="n">
        <f aca="false">LOGINV(C2861,$B$8,$C$8)</f>
        <v>232.712782204741</v>
      </c>
      <c r="F2861" s="16" t="n">
        <f aca="false">$B$5/100*E2861*2_Girdiler!$B$14*2_Girdiler!$B$15*2_Girdiler!$B$16</f>
        <v>5.85505360027129</v>
      </c>
      <c r="G2861" s="16" t="n">
        <f aca="false">MIN(MATCH(F2861,2_Girdiler!$B$20:$I$20,1),7)</f>
        <v>2</v>
      </c>
      <c r="H2861" s="16" t="n">
        <f aca="false">IF(F2861&gt;=40,2_Girdiler!$I$21+(F2861-40)*(2_Girdiler!$I$21-2_Girdiler!$H$21)/(2_Girdiler!$I$20-2_Girdiler!$H$20),INDEX(2_Girdiler!$B$21:$I$21,G2861)+(F2861-INDEX(2_Girdiler!$B$20:$I$20,G2861))*(INDEX(2_Girdiler!$B$21:$I$21,G2861+1)-INDEX(2_Girdiler!$B$21:$I$21,G2861))/(INDEX(2_Girdiler!$B$20:$I$20,G2861+1)-INDEX(2_Girdiler!$B$20:$I$20,G2861)))</f>
        <v>12.3680857604341</v>
      </c>
      <c r="I2861" s="16" t="n">
        <f aca="false">H2861/2_Girdiler!$B$17</f>
        <v>4.95516256427647</v>
      </c>
      <c r="J2861" s="16" t="n">
        <f aca="false">D2861+I2861</f>
        <v>19.1389009417873</v>
      </c>
    </row>
    <row r="2862" customFormat="false" ht="15" hidden="false" customHeight="false" outlineLevel="0" collapsed="false">
      <c r="A2862" s="0" t="n">
        <v>2850</v>
      </c>
      <c r="B2862" s="7" t="n">
        <v>0.572511</v>
      </c>
      <c r="C2862" s="7" t="n">
        <v>0.299498</v>
      </c>
      <c r="D2862" s="16" t="n">
        <f aca="false">LOGINV(B2862,$B$7,$C$7)</f>
        <v>14.9943932079109</v>
      </c>
      <c r="E2862" s="16" t="n">
        <f aca="false">LOGINV(C2862,$B$8,$C$8)</f>
        <v>77.7731483057587</v>
      </c>
      <c r="F2862" s="16" t="n">
        <f aca="false">$B$5/100*E2862*2_Girdiler!$B$14*2_Girdiler!$B$15*2_Girdiler!$B$16</f>
        <v>1.95677241137289</v>
      </c>
      <c r="G2862" s="16" t="n">
        <f aca="false">MIN(MATCH(F2862,2_Girdiler!$B$20:$I$20,1),7)</f>
        <v>1</v>
      </c>
      <c r="H2862" s="16" t="n">
        <f aca="false">IF(F2862&gt;=40,2_Girdiler!$I$21+(F2862-40)*(2_Girdiler!$I$21-2_Girdiler!$H$21)/(2_Girdiler!$I$20-2_Girdiler!$H$20),INDEX(2_Girdiler!$B$21:$I$21,G2862)+(F2862-INDEX(2_Girdiler!$B$20:$I$20,G2862))*(INDEX(2_Girdiler!$B$21:$I$21,G2862+1)-INDEX(2_Girdiler!$B$21:$I$21,G2862))/(INDEX(2_Girdiler!$B$20:$I$20,G2862+1)-INDEX(2_Girdiler!$B$20:$I$20,G2862)))</f>
        <v>4.30489930502036</v>
      </c>
      <c r="I2862" s="16" t="n">
        <f aca="false">H2862/2_Girdiler!$B$17</f>
        <v>1.72471927284469</v>
      </c>
      <c r="J2862" s="16" t="n">
        <f aca="false">D2862+I2862</f>
        <v>16.7191124807556</v>
      </c>
    </row>
    <row r="2863" customFormat="false" ht="15" hidden="false" customHeight="false" outlineLevel="0" collapsed="false">
      <c r="A2863" s="0" t="n">
        <v>2851</v>
      </c>
      <c r="B2863" s="7" t="n">
        <v>0.123907</v>
      </c>
      <c r="C2863" s="7" t="n">
        <v>0.474321</v>
      </c>
      <c r="D2863" s="16" t="n">
        <f aca="false">LOGINV(B2863,$B$7,$C$7)</f>
        <v>7.1108841895705</v>
      </c>
      <c r="E2863" s="16" t="n">
        <f aca="false">LOGINV(C2863,$B$8,$C$8)</f>
        <v>104.757797798149</v>
      </c>
      <c r="F2863" s="16" t="n">
        <f aca="false">$B$5/100*E2863*2_Girdiler!$B$14*2_Girdiler!$B$15*2_Girdiler!$B$16</f>
        <v>2.63570619260143</v>
      </c>
      <c r="G2863" s="16" t="n">
        <f aca="false">MIN(MATCH(F2863,2_Girdiler!$B$20:$I$20,1),7)</f>
        <v>1</v>
      </c>
      <c r="H2863" s="16" t="n">
        <f aca="false">IF(F2863&gt;=40,2_Girdiler!$I$21+(F2863-40)*(2_Girdiler!$I$21-2_Girdiler!$H$21)/(2_Girdiler!$I$20-2_Girdiler!$H$20),INDEX(2_Girdiler!$B$21:$I$21,G2863)+(F2863-INDEX(2_Girdiler!$B$20:$I$20,G2863))*(INDEX(2_Girdiler!$B$21:$I$21,G2863+1)-INDEX(2_Girdiler!$B$21:$I$21,G2863))/(INDEX(2_Girdiler!$B$20:$I$20,G2863+1)-INDEX(2_Girdiler!$B$20:$I$20,G2863)))</f>
        <v>5.79855362372315</v>
      </c>
      <c r="I2863" s="16" t="n">
        <f aca="false">H2863/2_Girdiler!$B$17</f>
        <v>2.32313847104293</v>
      </c>
      <c r="J2863" s="16" t="n">
        <f aca="false">D2863+I2863</f>
        <v>9.43402266061343</v>
      </c>
    </row>
    <row r="2864" customFormat="false" ht="15" hidden="false" customHeight="false" outlineLevel="0" collapsed="false">
      <c r="A2864" s="0" t="n">
        <v>2852</v>
      </c>
      <c r="B2864" s="7" t="n">
        <v>0.058597</v>
      </c>
      <c r="C2864" s="7" t="n">
        <v>0.868539</v>
      </c>
      <c r="D2864" s="16" t="n">
        <f aca="false">LOGINV(B2864,$B$7,$C$7)</f>
        <v>5.65501789843836</v>
      </c>
      <c r="E2864" s="16" t="n">
        <f aca="false">LOGINV(C2864,$B$8,$C$8)</f>
        <v>224.949002387258</v>
      </c>
      <c r="F2864" s="16" t="n">
        <f aca="false">$B$5/100*E2864*2_Girdiler!$B$14*2_Girdiler!$B$15*2_Girdiler!$B$16</f>
        <v>5.65971690006341</v>
      </c>
      <c r="G2864" s="16" t="n">
        <f aca="false">MIN(MATCH(F2864,2_Girdiler!$B$20:$I$20,1),7)</f>
        <v>2</v>
      </c>
      <c r="H2864" s="16" t="n">
        <f aca="false">IF(F2864&gt;=40,2_Girdiler!$I$21+(F2864-40)*(2_Girdiler!$I$21-2_Girdiler!$H$21)/(2_Girdiler!$I$20-2_Girdiler!$H$20),INDEX(2_Girdiler!$B$21:$I$21,G2864)+(F2864-INDEX(2_Girdiler!$B$20:$I$20,G2864))*(INDEX(2_Girdiler!$B$21:$I$21,G2864+1)-INDEX(2_Girdiler!$B$21:$I$21,G2864))/(INDEX(2_Girdiler!$B$20:$I$20,G2864+1)-INDEX(2_Girdiler!$B$20:$I$20,G2864)))</f>
        <v>12.0555470401015</v>
      </c>
      <c r="I2864" s="16" t="n">
        <f aca="false">H2864/2_Girdiler!$B$17</f>
        <v>4.82994673080988</v>
      </c>
      <c r="J2864" s="16" t="n">
        <f aca="false">D2864+I2864</f>
        <v>10.4849646292482</v>
      </c>
    </row>
    <row r="2865" customFormat="false" ht="15" hidden="false" customHeight="false" outlineLevel="0" collapsed="false">
      <c r="A2865" s="0" t="n">
        <v>2853</v>
      </c>
      <c r="B2865" s="7" t="n">
        <v>0.482893</v>
      </c>
      <c r="C2865" s="7" t="n">
        <v>0.536658</v>
      </c>
      <c r="D2865" s="16" t="n">
        <f aca="false">LOGINV(B2865,$B$7,$C$7)</f>
        <v>13.2221157373394</v>
      </c>
      <c r="E2865" s="16" t="n">
        <f aca="false">LOGINV(C2865,$B$8,$C$8)</f>
        <v>115.888264502574</v>
      </c>
      <c r="F2865" s="16" t="n">
        <f aca="false">$B$5/100*E2865*2_Girdiler!$B$14*2_Girdiler!$B$15*2_Girdiler!$B$16</f>
        <v>2.91574873488476</v>
      </c>
      <c r="G2865" s="16" t="n">
        <f aca="false">MIN(MATCH(F2865,2_Girdiler!$B$20:$I$20,1),7)</f>
        <v>1</v>
      </c>
      <c r="H2865" s="16" t="n">
        <f aca="false">IF(F2865&gt;=40,2_Girdiler!$I$21+(F2865-40)*(2_Girdiler!$I$21-2_Girdiler!$H$21)/(2_Girdiler!$I$20-2_Girdiler!$H$20),INDEX(2_Girdiler!$B$21:$I$21,G2865)+(F2865-INDEX(2_Girdiler!$B$20:$I$20,G2865))*(INDEX(2_Girdiler!$B$21:$I$21,G2865+1)-INDEX(2_Girdiler!$B$21:$I$21,G2865))/(INDEX(2_Girdiler!$B$20:$I$20,G2865+1)-INDEX(2_Girdiler!$B$20:$I$20,G2865)))</f>
        <v>6.41464721674647</v>
      </c>
      <c r="I2865" s="16" t="n">
        <f aca="false">H2865/2_Girdiler!$B$17</f>
        <v>2.56997084004265</v>
      </c>
      <c r="J2865" s="16" t="n">
        <f aca="false">D2865+I2865</f>
        <v>15.792086577382</v>
      </c>
    </row>
    <row r="2866" customFormat="false" ht="15" hidden="false" customHeight="false" outlineLevel="0" collapsed="false">
      <c r="A2866" s="0" t="n">
        <v>2854</v>
      </c>
      <c r="B2866" s="7" t="n">
        <v>0.258172</v>
      </c>
      <c r="C2866" s="7" t="n">
        <v>0.830508</v>
      </c>
      <c r="D2866" s="16" t="n">
        <f aca="false">LOGINV(B2866,$B$7,$C$7)</f>
        <v>9.4314726386216</v>
      </c>
      <c r="E2866" s="16" t="n">
        <f aca="false">LOGINV(C2866,$B$8,$C$8)</f>
        <v>202.439243968566</v>
      </c>
      <c r="F2866" s="16" t="n">
        <f aca="false">$B$5/100*E2866*2_Girdiler!$B$14*2_Girdiler!$B$15*2_Girdiler!$B$16</f>
        <v>5.09337137824912</v>
      </c>
      <c r="G2866" s="16" t="n">
        <f aca="false">MIN(MATCH(F2866,2_Girdiler!$B$20:$I$20,1),7)</f>
        <v>2</v>
      </c>
      <c r="H2866" s="16" t="n">
        <f aca="false">IF(F2866&gt;=40,2_Girdiler!$I$21+(F2866-40)*(2_Girdiler!$I$21-2_Girdiler!$H$21)/(2_Girdiler!$I$20-2_Girdiler!$H$20),INDEX(2_Girdiler!$B$21:$I$21,G2866)+(F2866-INDEX(2_Girdiler!$B$20:$I$20,G2866))*(INDEX(2_Girdiler!$B$21:$I$21,G2866+1)-INDEX(2_Girdiler!$B$21:$I$21,G2866))/(INDEX(2_Girdiler!$B$20:$I$20,G2866+1)-INDEX(2_Girdiler!$B$20:$I$20,G2866)))</f>
        <v>11.1493942051986</v>
      </c>
      <c r="I2866" s="16" t="n">
        <f aca="false">H2866/2_Girdiler!$B$17</f>
        <v>4.46690472964687</v>
      </c>
      <c r="J2866" s="16" t="n">
        <f aca="false">D2866+I2866</f>
        <v>13.8983773682685</v>
      </c>
    </row>
    <row r="2867" customFormat="false" ht="15" hidden="false" customHeight="false" outlineLevel="0" collapsed="false">
      <c r="A2867" s="0" t="n">
        <v>2855</v>
      </c>
      <c r="B2867" s="7" t="n">
        <v>0.770706</v>
      </c>
      <c r="C2867" s="7" t="n">
        <v>0.161929</v>
      </c>
      <c r="D2867" s="16" t="n">
        <f aca="false">LOGINV(B2867,$B$7,$C$7)</f>
        <v>20.4693846420254</v>
      </c>
      <c r="E2867" s="16" t="n">
        <f aca="false">LOGINV(C2867,$B$8,$C$8)</f>
        <v>57.7662162891372</v>
      </c>
      <c r="F2867" s="16" t="n">
        <f aca="false">$B$5/100*E2867*2_Girdiler!$B$14*2_Girdiler!$B$15*2_Girdiler!$B$16</f>
        <v>1.45339800183469</v>
      </c>
      <c r="G2867" s="16" t="n">
        <f aca="false">MIN(MATCH(F2867,2_Girdiler!$B$20:$I$20,1),7)</f>
        <v>1</v>
      </c>
      <c r="H2867" s="16" t="n">
        <f aca="false">IF(F2867&gt;=40,2_Girdiler!$I$21+(F2867-40)*(2_Girdiler!$I$21-2_Girdiler!$H$21)/(2_Girdiler!$I$20-2_Girdiler!$H$20),INDEX(2_Girdiler!$B$21:$I$21,G2867)+(F2867-INDEX(2_Girdiler!$B$20:$I$20,G2867))*(INDEX(2_Girdiler!$B$21:$I$21,G2867+1)-INDEX(2_Girdiler!$B$21:$I$21,G2867))/(INDEX(2_Girdiler!$B$20:$I$20,G2867+1)-INDEX(2_Girdiler!$B$20:$I$20,G2867)))</f>
        <v>3.19747560403632</v>
      </c>
      <c r="I2867" s="16" t="n">
        <f aca="false">H2867/2_Girdiler!$B$17</f>
        <v>1.28103990546327</v>
      </c>
      <c r="J2867" s="16" t="n">
        <f aca="false">D2867+I2867</f>
        <v>21.7504245474887</v>
      </c>
    </row>
    <row r="2868" customFormat="false" ht="15" hidden="false" customHeight="false" outlineLevel="0" collapsed="false">
      <c r="A2868" s="0" t="n">
        <v>2856</v>
      </c>
      <c r="B2868" s="7" t="n">
        <v>0.934692</v>
      </c>
      <c r="C2868" s="7" t="n">
        <v>0.383223</v>
      </c>
      <c r="D2868" s="16" t="n">
        <f aca="false">LOGINV(B2868,$B$7,$C$7)</f>
        <v>31.450311093308</v>
      </c>
      <c r="E2868" s="16" t="n">
        <f aca="false">LOGINV(C2868,$B$8,$C$8)</f>
        <v>90.1521005170694</v>
      </c>
      <c r="F2868" s="16" t="n">
        <f aca="false">$B$5/100*E2868*2_Girdiler!$B$14*2_Girdiler!$B$15*2_Girdiler!$B$16</f>
        <v>2.26822684900947</v>
      </c>
      <c r="G2868" s="16" t="n">
        <f aca="false">MIN(MATCH(F2868,2_Girdiler!$B$20:$I$20,1),7)</f>
        <v>1</v>
      </c>
      <c r="H2868" s="16" t="n">
        <f aca="false">IF(F2868&gt;=40,2_Girdiler!$I$21+(F2868-40)*(2_Girdiler!$I$21-2_Girdiler!$H$21)/(2_Girdiler!$I$20-2_Girdiler!$H$20),INDEX(2_Girdiler!$B$21:$I$21,G2868)+(F2868-INDEX(2_Girdiler!$B$20:$I$20,G2868))*(INDEX(2_Girdiler!$B$21:$I$21,G2868+1)-INDEX(2_Girdiler!$B$21:$I$21,G2868))/(INDEX(2_Girdiler!$B$20:$I$20,G2868+1)-INDEX(2_Girdiler!$B$20:$I$20,G2868)))</f>
        <v>4.99009906782083</v>
      </c>
      <c r="I2868" s="16" t="n">
        <f aca="false">H2868/2_Girdiler!$B$17</f>
        <v>1.99923840858206</v>
      </c>
      <c r="J2868" s="16" t="n">
        <f aca="false">D2868+I2868</f>
        <v>33.4495495018901</v>
      </c>
    </row>
    <row r="2869" customFormat="false" ht="15" hidden="false" customHeight="false" outlineLevel="0" collapsed="false">
      <c r="A2869" s="0" t="n">
        <v>2857</v>
      </c>
      <c r="B2869" s="7" t="n">
        <v>0.15314</v>
      </c>
      <c r="C2869" s="7" t="n">
        <v>0.100267</v>
      </c>
      <c r="D2869" s="16" t="n">
        <f aca="false">LOGINV(B2869,$B$7,$C$7)</f>
        <v>7.65643883433643</v>
      </c>
      <c r="E2869" s="16" t="n">
        <f aca="false">LOGINV(C2869,$B$8,$C$8)</f>
        <v>47.7972768158167</v>
      </c>
      <c r="F2869" s="16" t="n">
        <f aca="false">$B$5/100*E2869*2_Girdiler!$B$14*2_Girdiler!$B$15*2_Girdiler!$B$16</f>
        <v>1.20257948468595</v>
      </c>
      <c r="G2869" s="16" t="n">
        <f aca="false">MIN(MATCH(F2869,2_Girdiler!$B$20:$I$20,1),7)</f>
        <v>1</v>
      </c>
      <c r="H2869" s="16" t="n">
        <f aca="false">IF(F2869&gt;=40,2_Girdiler!$I$21+(F2869-40)*(2_Girdiler!$I$21-2_Girdiler!$H$21)/(2_Girdiler!$I$20-2_Girdiler!$H$20),INDEX(2_Girdiler!$B$21:$I$21,G2869)+(F2869-INDEX(2_Girdiler!$B$20:$I$20,G2869))*(INDEX(2_Girdiler!$B$21:$I$21,G2869+1)-INDEX(2_Girdiler!$B$21:$I$21,G2869))/(INDEX(2_Girdiler!$B$20:$I$20,G2869+1)-INDEX(2_Girdiler!$B$20:$I$20,G2869)))</f>
        <v>2.64567486630909</v>
      </c>
      <c r="I2869" s="16" t="n">
        <f aca="false">H2869/2_Girdiler!$B$17</f>
        <v>1.05996589195076</v>
      </c>
      <c r="J2869" s="16" t="n">
        <f aca="false">D2869+I2869</f>
        <v>8.71640472628719</v>
      </c>
    </row>
    <row r="2870" customFormat="false" ht="15" hidden="false" customHeight="false" outlineLevel="0" collapsed="false">
      <c r="A2870" s="0" t="n">
        <v>2858</v>
      </c>
      <c r="B2870" s="7" t="n">
        <v>0.708599</v>
      </c>
      <c r="C2870" s="7" t="n">
        <v>0.247581</v>
      </c>
      <c r="D2870" s="16" t="n">
        <f aca="false">LOGINV(B2870,$B$7,$C$7)</f>
        <v>18.3931416751389</v>
      </c>
      <c r="E2870" s="16" t="n">
        <f aca="false">LOGINV(C2870,$B$8,$C$8)</f>
        <v>70.3103869022784</v>
      </c>
      <c r="F2870" s="16" t="n">
        <f aca="false">$B$5/100*E2870*2_Girdiler!$B$14*2_Girdiler!$B$15*2_Girdiler!$B$16</f>
        <v>1.76900933446132</v>
      </c>
      <c r="G2870" s="16" t="n">
        <f aca="false">MIN(MATCH(F2870,2_Girdiler!$B$20:$I$20,1),7)</f>
        <v>1</v>
      </c>
      <c r="H2870" s="16" t="n">
        <f aca="false">IF(F2870&gt;=40,2_Girdiler!$I$21+(F2870-40)*(2_Girdiler!$I$21-2_Girdiler!$H$21)/(2_Girdiler!$I$20-2_Girdiler!$H$20),INDEX(2_Girdiler!$B$21:$I$21,G2870)+(F2870-INDEX(2_Girdiler!$B$20:$I$20,G2870))*(INDEX(2_Girdiler!$B$21:$I$21,G2870+1)-INDEX(2_Girdiler!$B$21:$I$21,G2870))/(INDEX(2_Girdiler!$B$20:$I$20,G2870+1)-INDEX(2_Girdiler!$B$20:$I$20,G2870)))</f>
        <v>3.89182053581491</v>
      </c>
      <c r="I2870" s="16" t="n">
        <f aca="false">H2870/2_Girdiler!$B$17</f>
        <v>1.55922297107969</v>
      </c>
      <c r="J2870" s="16" t="n">
        <f aca="false">D2870+I2870</f>
        <v>19.9523646462186</v>
      </c>
    </row>
    <row r="2871" customFormat="false" ht="15" hidden="false" customHeight="false" outlineLevel="0" collapsed="false">
      <c r="A2871" s="0" t="n">
        <v>2859</v>
      </c>
      <c r="B2871" s="7" t="n">
        <v>0.702728</v>
      </c>
      <c r="C2871" s="7" t="n">
        <v>0.745818</v>
      </c>
      <c r="D2871" s="16" t="n">
        <f aca="false">LOGINV(B2871,$B$7,$C$7)</f>
        <v>18.219332929117</v>
      </c>
      <c r="E2871" s="16" t="n">
        <f aca="false">LOGINV(C2871,$B$8,$C$8)</f>
        <v>167.361232309228</v>
      </c>
      <c r="F2871" s="16" t="n">
        <f aca="false">$B$5/100*E2871*2_Girdiler!$B$14*2_Girdiler!$B$15*2_Girdiler!$B$16</f>
        <v>4.21080860490017</v>
      </c>
      <c r="G2871" s="16" t="n">
        <f aca="false">MIN(MATCH(F2871,2_Girdiler!$B$20:$I$20,1),7)</f>
        <v>1</v>
      </c>
      <c r="H2871" s="16" t="n">
        <f aca="false">IF(F2871&gt;=40,2_Girdiler!$I$21+(F2871-40)*(2_Girdiler!$I$21-2_Girdiler!$H$21)/(2_Girdiler!$I$20-2_Girdiler!$H$20),INDEX(2_Girdiler!$B$21:$I$21,G2871)+(F2871-INDEX(2_Girdiler!$B$20:$I$20,G2871))*(INDEX(2_Girdiler!$B$21:$I$21,G2871+1)-INDEX(2_Girdiler!$B$21:$I$21,G2871))/(INDEX(2_Girdiler!$B$20:$I$20,G2871+1)-INDEX(2_Girdiler!$B$20:$I$20,G2871)))</f>
        <v>9.26377893078039</v>
      </c>
      <c r="I2871" s="16" t="n">
        <f aca="false">H2871/2_Girdiler!$B$17</f>
        <v>3.71144989213958</v>
      </c>
      <c r="J2871" s="16" t="n">
        <f aca="false">D2871+I2871</f>
        <v>21.9307828212565</v>
      </c>
    </row>
    <row r="2872" customFormat="false" ht="15" hidden="false" customHeight="false" outlineLevel="0" collapsed="false">
      <c r="A2872" s="0" t="n">
        <v>2860</v>
      </c>
      <c r="B2872" s="7" t="n">
        <v>0.009045</v>
      </c>
      <c r="C2872" s="7" t="n">
        <v>0.84882</v>
      </c>
      <c r="D2872" s="16" t="n">
        <f aca="false">LOGINV(B2872,$B$7,$C$7)</f>
        <v>3.62637726506983</v>
      </c>
      <c r="E2872" s="16" t="n">
        <f aca="false">LOGINV(C2872,$B$8,$C$8)</f>
        <v>212.509887113382</v>
      </c>
      <c r="F2872" s="16" t="n">
        <f aca="false">$B$5/100*E2872*2_Girdiler!$B$14*2_Girdiler!$B$15*2_Girdiler!$B$16</f>
        <v>5.3467487597727</v>
      </c>
      <c r="G2872" s="16" t="n">
        <f aca="false">MIN(MATCH(F2872,2_Girdiler!$B$20:$I$20,1),7)</f>
        <v>2</v>
      </c>
      <c r="H2872" s="16" t="n">
        <f aca="false">IF(F2872&gt;=40,2_Girdiler!$I$21+(F2872-40)*(2_Girdiler!$I$21-2_Girdiler!$H$21)/(2_Girdiler!$I$20-2_Girdiler!$H$20),INDEX(2_Girdiler!$B$21:$I$21,G2872)+(F2872-INDEX(2_Girdiler!$B$20:$I$20,G2872))*(INDEX(2_Girdiler!$B$21:$I$21,G2872+1)-INDEX(2_Girdiler!$B$21:$I$21,G2872))/(INDEX(2_Girdiler!$B$20:$I$20,G2872+1)-INDEX(2_Girdiler!$B$20:$I$20,G2872)))</f>
        <v>11.5547980156363</v>
      </c>
      <c r="I2872" s="16" t="n">
        <f aca="false">H2872/2_Girdiler!$B$17</f>
        <v>4.62932612805942</v>
      </c>
      <c r="J2872" s="16" t="n">
        <f aca="false">D2872+I2872</f>
        <v>8.25570339312925</v>
      </c>
    </row>
    <row r="2873" customFormat="false" ht="15" hidden="false" customHeight="false" outlineLevel="0" collapsed="false">
      <c r="A2873" s="0" t="n">
        <v>2861</v>
      </c>
      <c r="B2873" s="7" t="n">
        <v>0.801767</v>
      </c>
      <c r="C2873" s="7" t="n">
        <v>0.413117</v>
      </c>
      <c r="D2873" s="16" t="n">
        <f aca="false">LOGINV(B2873,$B$7,$C$7)</f>
        <v>21.7246410136314</v>
      </c>
      <c r="E2873" s="16" t="n">
        <f aca="false">LOGINV(C2873,$B$8,$C$8)</f>
        <v>94.7763410228</v>
      </c>
      <c r="F2873" s="16" t="n">
        <f aca="false">$B$5/100*E2873*2_Girdiler!$B$14*2_Girdiler!$B$15*2_Girdiler!$B$16</f>
        <v>2.38457274013365</v>
      </c>
      <c r="G2873" s="16" t="n">
        <f aca="false">MIN(MATCH(F2873,2_Girdiler!$B$20:$I$20,1),7)</f>
        <v>1</v>
      </c>
      <c r="H2873" s="16" t="n">
        <f aca="false">IF(F2873&gt;=40,2_Girdiler!$I$21+(F2873-40)*(2_Girdiler!$I$21-2_Girdiler!$H$21)/(2_Girdiler!$I$20-2_Girdiler!$H$20),INDEX(2_Girdiler!$B$21:$I$21,G2873)+(F2873-INDEX(2_Girdiler!$B$20:$I$20,G2873))*(INDEX(2_Girdiler!$B$21:$I$21,G2873+1)-INDEX(2_Girdiler!$B$21:$I$21,G2873))/(INDEX(2_Girdiler!$B$20:$I$20,G2873+1)-INDEX(2_Girdiler!$B$20:$I$20,G2873)))</f>
        <v>5.24606002829403</v>
      </c>
      <c r="I2873" s="16" t="n">
        <f aca="false">H2873/2_Girdiler!$B$17</f>
        <v>2.10178687031011</v>
      </c>
      <c r="J2873" s="16" t="n">
        <f aca="false">D2873+I2873</f>
        <v>23.8264278839415</v>
      </c>
    </row>
    <row r="2874" customFormat="false" ht="15" hidden="false" customHeight="false" outlineLevel="0" collapsed="false">
      <c r="A2874" s="0" t="n">
        <v>2862</v>
      </c>
      <c r="B2874" s="7" t="n">
        <v>0.735373</v>
      </c>
      <c r="C2874" s="7" t="n">
        <v>0.503211</v>
      </c>
      <c r="D2874" s="16" t="n">
        <f aca="false">LOGINV(B2874,$B$7,$C$7)</f>
        <v>19.2302687603718</v>
      </c>
      <c r="E2874" s="16" t="n">
        <f aca="false">LOGINV(C2874,$B$8,$C$8)</f>
        <v>109.774101406615</v>
      </c>
      <c r="F2874" s="16" t="n">
        <f aca="false">$B$5/100*E2874*2_Girdiler!$B$14*2_Girdiler!$B$15*2_Girdiler!$B$16</f>
        <v>2.76191639139043</v>
      </c>
      <c r="G2874" s="16" t="n">
        <f aca="false">MIN(MATCH(F2874,2_Girdiler!$B$20:$I$20,1),7)</f>
        <v>1</v>
      </c>
      <c r="H2874" s="16" t="n">
        <f aca="false">IF(F2874&gt;=40,2_Girdiler!$I$21+(F2874-40)*(2_Girdiler!$I$21-2_Girdiler!$H$21)/(2_Girdiler!$I$20-2_Girdiler!$H$20),INDEX(2_Girdiler!$B$21:$I$21,G2874)+(F2874-INDEX(2_Girdiler!$B$20:$I$20,G2874))*(INDEX(2_Girdiler!$B$21:$I$21,G2874+1)-INDEX(2_Girdiler!$B$21:$I$21,G2874))/(INDEX(2_Girdiler!$B$20:$I$20,G2874+1)-INDEX(2_Girdiler!$B$20:$I$20,G2874)))</f>
        <v>6.07621606105894</v>
      </c>
      <c r="I2874" s="16" t="n">
        <f aca="false">H2874/2_Girdiler!$B$17</f>
        <v>2.43438143471913</v>
      </c>
      <c r="J2874" s="16" t="n">
        <f aca="false">D2874+I2874</f>
        <v>21.6646501950909</v>
      </c>
    </row>
    <row r="2875" customFormat="false" ht="15" hidden="false" customHeight="false" outlineLevel="0" collapsed="false">
      <c r="A2875" s="0" t="n">
        <v>2863</v>
      </c>
      <c r="B2875" s="7" t="n">
        <v>0.555862</v>
      </c>
      <c r="C2875" s="7" t="n">
        <v>0.168426</v>
      </c>
      <c r="D2875" s="16" t="n">
        <f aca="false">LOGINV(B2875,$B$7,$C$7)</f>
        <v>14.6451160681638</v>
      </c>
      <c r="E2875" s="16" t="n">
        <f aca="false">LOGINV(C2875,$B$8,$C$8)</f>
        <v>58.7498391172536</v>
      </c>
      <c r="F2875" s="16" t="n">
        <f aca="false">$B$5/100*E2875*2_Girdiler!$B$14*2_Girdiler!$B$15*2_Girdiler!$B$16</f>
        <v>1.4781459521901</v>
      </c>
      <c r="G2875" s="16" t="n">
        <f aca="false">MIN(MATCH(F2875,2_Girdiler!$B$20:$I$20,1),7)</f>
        <v>1</v>
      </c>
      <c r="H2875" s="16" t="n">
        <f aca="false">IF(F2875&gt;=40,2_Girdiler!$I$21+(F2875-40)*(2_Girdiler!$I$21-2_Girdiler!$H$21)/(2_Girdiler!$I$20-2_Girdiler!$H$20),INDEX(2_Girdiler!$B$21:$I$21,G2875)+(F2875-INDEX(2_Girdiler!$B$20:$I$20,G2875))*(INDEX(2_Girdiler!$B$21:$I$21,G2875+1)-INDEX(2_Girdiler!$B$21:$I$21,G2875))/(INDEX(2_Girdiler!$B$20:$I$20,G2875+1)-INDEX(2_Girdiler!$B$20:$I$20,G2875)))</f>
        <v>3.25192109481822</v>
      </c>
      <c r="I2875" s="16" t="n">
        <f aca="false">H2875/2_Girdiler!$B$17</f>
        <v>1.30285300273166</v>
      </c>
      <c r="J2875" s="16" t="n">
        <f aca="false">D2875+I2875</f>
        <v>15.9479690708955</v>
      </c>
    </row>
    <row r="2876" customFormat="false" ht="15" hidden="false" customHeight="false" outlineLevel="0" collapsed="false">
      <c r="A2876" s="0" t="n">
        <v>2864</v>
      </c>
      <c r="B2876" s="7" t="n">
        <v>0.500015</v>
      </c>
      <c r="C2876" s="7" t="n">
        <v>0.178405</v>
      </c>
      <c r="D2876" s="16" t="n">
        <f aca="false">LOGINV(B2876,$B$7,$C$7)</f>
        <v>13.5423384303947</v>
      </c>
      <c r="E2876" s="16" t="n">
        <f aca="false">LOGINV(C2876,$B$8,$C$8)</f>
        <v>60.2454035714989</v>
      </c>
      <c r="F2876" s="16" t="n">
        <f aca="false">$B$5/100*E2876*2_Girdiler!$B$14*2_Girdiler!$B$15*2_Girdiler!$B$16</f>
        <v>1.51577435385891</v>
      </c>
      <c r="G2876" s="16" t="n">
        <f aca="false">MIN(MATCH(F2876,2_Girdiler!$B$20:$I$20,1),7)</f>
        <v>1</v>
      </c>
      <c r="H2876" s="16" t="n">
        <f aca="false">IF(F2876&gt;=40,2_Girdiler!$I$21+(F2876-40)*(2_Girdiler!$I$21-2_Girdiler!$H$21)/(2_Girdiler!$I$20-2_Girdiler!$H$20),INDEX(2_Girdiler!$B$21:$I$21,G2876)+(F2876-INDEX(2_Girdiler!$B$20:$I$20,G2876))*(INDEX(2_Girdiler!$B$21:$I$21,G2876+1)-INDEX(2_Girdiler!$B$21:$I$21,G2876))/(INDEX(2_Girdiler!$B$20:$I$20,G2876+1)-INDEX(2_Girdiler!$B$20:$I$20,G2876)))</f>
        <v>3.33470357848961</v>
      </c>
      <c r="I2876" s="16" t="n">
        <f aca="false">H2876/2_Girdiler!$B$17</f>
        <v>1.33601906189488</v>
      </c>
      <c r="J2876" s="16" t="n">
        <f aca="false">D2876+I2876</f>
        <v>14.8783574922896</v>
      </c>
    </row>
    <row r="2877" customFormat="false" ht="15" hidden="false" customHeight="false" outlineLevel="0" collapsed="false">
      <c r="A2877" s="0" t="n">
        <v>2865</v>
      </c>
      <c r="B2877" s="7" t="n">
        <v>0.818734</v>
      </c>
      <c r="C2877" s="7" t="n">
        <v>0.14401</v>
      </c>
      <c r="D2877" s="16" t="n">
        <f aca="false">LOGINV(B2877,$B$7,$C$7)</f>
        <v>22.4960812128499</v>
      </c>
      <c r="E2877" s="16" t="n">
        <f aca="false">LOGINV(C2877,$B$8,$C$8)</f>
        <v>55.003748977837</v>
      </c>
      <c r="F2877" s="16" t="n">
        <f aca="false">$B$5/100*E2877*2_Girdiler!$B$14*2_Girdiler!$B$15*2_Girdiler!$B$16</f>
        <v>1.38389432428238</v>
      </c>
      <c r="G2877" s="16" t="n">
        <f aca="false">MIN(MATCH(F2877,2_Girdiler!$B$20:$I$20,1),7)</f>
        <v>1</v>
      </c>
      <c r="H2877" s="16" t="n">
        <f aca="false">IF(F2877&gt;=40,2_Girdiler!$I$21+(F2877-40)*(2_Girdiler!$I$21-2_Girdiler!$H$21)/(2_Girdiler!$I$20-2_Girdiler!$H$20),INDEX(2_Girdiler!$B$21:$I$21,G2877)+(F2877-INDEX(2_Girdiler!$B$20:$I$20,G2877))*(INDEX(2_Girdiler!$B$21:$I$21,G2877+1)-INDEX(2_Girdiler!$B$21:$I$21,G2877))/(INDEX(2_Girdiler!$B$20:$I$20,G2877+1)-INDEX(2_Girdiler!$B$20:$I$20,G2877)))</f>
        <v>3.04456751342123</v>
      </c>
      <c r="I2877" s="16" t="n">
        <f aca="false">H2877/2_Girdiler!$B$17</f>
        <v>1.21977865121043</v>
      </c>
      <c r="J2877" s="16" t="n">
        <f aca="false">D2877+I2877</f>
        <v>23.7158598640603</v>
      </c>
    </row>
    <row r="2878" customFormat="false" ht="15" hidden="false" customHeight="false" outlineLevel="0" collapsed="false">
      <c r="A2878" s="0" t="n">
        <v>2866</v>
      </c>
      <c r="B2878" s="7" t="n">
        <v>0.530124</v>
      </c>
      <c r="C2878" s="7" t="n">
        <v>0.808215</v>
      </c>
      <c r="D2878" s="16" t="n">
        <f aca="false">LOGINV(B2878,$B$7,$C$7)</f>
        <v>14.1247583198384</v>
      </c>
      <c r="E2878" s="16" t="n">
        <f aca="false">LOGINV(C2878,$B$8,$C$8)</f>
        <v>191.651249019638</v>
      </c>
      <c r="F2878" s="16" t="n">
        <f aca="false">$B$5/100*E2878*2_Girdiler!$B$14*2_Girdiler!$B$15*2_Girdiler!$B$16</f>
        <v>4.8219454253341</v>
      </c>
      <c r="G2878" s="16" t="n">
        <f aca="false">MIN(MATCH(F2878,2_Girdiler!$B$20:$I$20,1),7)</f>
        <v>1</v>
      </c>
      <c r="H2878" s="16" t="n">
        <f aca="false">IF(F2878&gt;=40,2_Girdiler!$I$21+(F2878-40)*(2_Girdiler!$I$21-2_Girdiler!$H$21)/(2_Girdiler!$I$20-2_Girdiler!$H$20),INDEX(2_Girdiler!$B$21:$I$21,G2878)+(F2878-INDEX(2_Girdiler!$B$20:$I$20,G2878))*(INDEX(2_Girdiler!$B$21:$I$21,G2878+1)-INDEX(2_Girdiler!$B$21:$I$21,G2878))/(INDEX(2_Girdiler!$B$20:$I$20,G2878+1)-INDEX(2_Girdiler!$B$20:$I$20,G2878)))</f>
        <v>10.608279935735</v>
      </c>
      <c r="I2878" s="16" t="n">
        <f aca="false">H2878/2_Girdiler!$B$17</f>
        <v>4.25011215373999</v>
      </c>
      <c r="J2878" s="16" t="n">
        <f aca="false">D2878+I2878</f>
        <v>18.3748704735784</v>
      </c>
    </row>
    <row r="2879" customFormat="false" ht="15" hidden="false" customHeight="false" outlineLevel="0" collapsed="false">
      <c r="A2879" s="0" t="n">
        <v>2867</v>
      </c>
      <c r="B2879" s="7" t="n">
        <v>0.92178</v>
      </c>
      <c r="C2879" s="7" t="n">
        <v>0.625934</v>
      </c>
      <c r="D2879" s="16" t="n">
        <f aca="false">LOGINV(B2879,$B$7,$C$7)</f>
        <v>29.8360576195384</v>
      </c>
      <c r="E2879" s="16" t="n">
        <f aca="false">LOGINV(C2879,$B$8,$C$8)</f>
        <v>134.357123155439</v>
      </c>
      <c r="F2879" s="16" t="n">
        <f aca="false">$B$5/100*E2879*2_Girdiler!$B$14*2_Girdiler!$B$15*2_Girdiler!$B$16</f>
        <v>3.38042521859085</v>
      </c>
      <c r="G2879" s="16" t="n">
        <f aca="false">MIN(MATCH(F2879,2_Girdiler!$B$20:$I$20,1),7)</f>
        <v>1</v>
      </c>
      <c r="H2879" s="16" t="n">
        <f aca="false">IF(F2879&gt;=40,2_Girdiler!$I$21+(F2879-40)*(2_Girdiler!$I$21-2_Girdiler!$H$21)/(2_Girdiler!$I$20-2_Girdiler!$H$20),INDEX(2_Girdiler!$B$21:$I$21,G2879)+(F2879-INDEX(2_Girdiler!$B$20:$I$20,G2879))*(INDEX(2_Girdiler!$B$21:$I$21,G2879+1)-INDEX(2_Girdiler!$B$21:$I$21,G2879))/(INDEX(2_Girdiler!$B$20:$I$20,G2879+1)-INDEX(2_Girdiler!$B$20:$I$20,G2879)))</f>
        <v>7.43693548089987</v>
      </c>
      <c r="I2879" s="16" t="n">
        <f aca="false">H2879/2_Girdiler!$B$17</f>
        <v>2.97954145869386</v>
      </c>
      <c r="J2879" s="16" t="n">
        <f aca="false">D2879+I2879</f>
        <v>32.8155990782323</v>
      </c>
    </row>
    <row r="2880" customFormat="false" ht="15" hidden="false" customHeight="false" outlineLevel="0" collapsed="false">
      <c r="A2880" s="0" t="n">
        <v>2868</v>
      </c>
      <c r="B2880" s="7" t="n">
        <v>0.426686</v>
      </c>
      <c r="C2880" s="7" t="n">
        <v>0.483219</v>
      </c>
      <c r="D2880" s="16" t="n">
        <f aca="false">LOGINV(B2880,$B$7,$C$7)</f>
        <v>12.2164401350726</v>
      </c>
      <c r="E2880" s="16" t="n">
        <f aca="false">LOGINV(C2880,$B$8,$C$8)</f>
        <v>106.279130183602</v>
      </c>
      <c r="F2880" s="16" t="n">
        <f aca="false">$B$5/100*E2880*2_Girdiler!$B$14*2_Girdiler!$B$15*2_Girdiler!$B$16</f>
        <v>2.67398291541942</v>
      </c>
      <c r="G2880" s="16" t="n">
        <f aca="false">MIN(MATCH(F2880,2_Girdiler!$B$20:$I$20,1),7)</f>
        <v>1</v>
      </c>
      <c r="H2880" s="16" t="n">
        <f aca="false">IF(F2880&gt;=40,2_Girdiler!$I$21+(F2880-40)*(2_Girdiler!$I$21-2_Girdiler!$H$21)/(2_Girdiler!$I$20-2_Girdiler!$H$20),INDEX(2_Girdiler!$B$21:$I$21,G2880)+(F2880-INDEX(2_Girdiler!$B$20:$I$20,G2880))*(INDEX(2_Girdiler!$B$21:$I$21,G2880+1)-INDEX(2_Girdiler!$B$21:$I$21,G2880))/(INDEX(2_Girdiler!$B$20:$I$20,G2880+1)-INDEX(2_Girdiler!$B$20:$I$20,G2880)))</f>
        <v>5.88276241392273</v>
      </c>
      <c r="I2880" s="16" t="n">
        <f aca="false">H2880/2_Girdiler!$B$17</f>
        <v>2.35687596711648</v>
      </c>
      <c r="J2880" s="16" t="n">
        <f aca="false">D2880+I2880</f>
        <v>14.5733161021891</v>
      </c>
    </row>
    <row r="2881" customFormat="false" ht="15" hidden="false" customHeight="false" outlineLevel="0" collapsed="false">
      <c r="A2881" s="0" t="n">
        <v>2869</v>
      </c>
      <c r="B2881" s="7" t="n">
        <v>0.913341</v>
      </c>
      <c r="C2881" s="7" t="n">
        <v>0.836117</v>
      </c>
      <c r="D2881" s="16" t="n">
        <f aca="false">LOGINV(B2881,$B$7,$C$7)</f>
        <v>28.9267480679864</v>
      </c>
      <c r="E2881" s="16" t="n">
        <f aca="false">LOGINV(C2881,$B$8,$C$8)</f>
        <v>205.39410446851</v>
      </c>
      <c r="F2881" s="16" t="n">
        <f aca="false">$B$5/100*E2881*2_Girdiler!$B$14*2_Girdiler!$B$15*2_Girdiler!$B$16</f>
        <v>5.16771566842771</v>
      </c>
      <c r="G2881" s="16" t="n">
        <f aca="false">MIN(MATCH(F2881,2_Girdiler!$B$20:$I$20,1),7)</f>
        <v>2</v>
      </c>
      <c r="H2881" s="16" t="n">
        <f aca="false">IF(F2881&gt;=40,2_Girdiler!$I$21+(F2881-40)*(2_Girdiler!$I$21-2_Girdiler!$H$21)/(2_Girdiler!$I$20-2_Girdiler!$H$20),INDEX(2_Girdiler!$B$21:$I$21,G2881)+(F2881-INDEX(2_Girdiler!$B$20:$I$20,G2881))*(INDEX(2_Girdiler!$B$21:$I$21,G2881+1)-INDEX(2_Girdiler!$B$21:$I$21,G2881))/(INDEX(2_Girdiler!$B$20:$I$20,G2881+1)-INDEX(2_Girdiler!$B$20:$I$20,G2881)))</f>
        <v>11.2683450694843</v>
      </c>
      <c r="I2881" s="16" t="n">
        <f aca="false">H2881/2_Girdiler!$B$17</f>
        <v>4.5145613259152</v>
      </c>
      <c r="J2881" s="16" t="n">
        <f aca="false">D2881+I2881</f>
        <v>33.4413093939016</v>
      </c>
    </row>
    <row r="2882" customFormat="false" ht="15" hidden="false" customHeight="false" outlineLevel="0" collapsed="false">
      <c r="A2882" s="0" t="n">
        <v>2870</v>
      </c>
      <c r="B2882" s="7" t="n">
        <v>0.510128</v>
      </c>
      <c r="C2882" s="7" t="n">
        <v>0.922444</v>
      </c>
      <c r="D2882" s="16" t="n">
        <f aca="false">LOGINV(B2882,$B$7,$C$7)</f>
        <v>13.7350685069569</v>
      </c>
      <c r="E2882" s="16" t="n">
        <f aca="false">LOGINV(C2882,$B$8,$C$8)</f>
        <v>273.400959530889</v>
      </c>
      <c r="F2882" s="16" t="n">
        <f aca="false">$B$5/100*E2882*2_Girdiler!$B$14*2_Girdiler!$B$15*2_Girdiler!$B$16</f>
        <v>6.87876814179716</v>
      </c>
      <c r="G2882" s="16" t="n">
        <f aca="false">MIN(MATCH(F2882,2_Girdiler!$B$20:$I$20,1),7)</f>
        <v>2</v>
      </c>
      <c r="H2882" s="16" t="n">
        <f aca="false">IF(F2882&gt;=40,2_Girdiler!$I$21+(F2882-40)*(2_Girdiler!$I$21-2_Girdiler!$H$21)/(2_Girdiler!$I$20-2_Girdiler!$H$20),INDEX(2_Girdiler!$B$21:$I$21,G2882)+(F2882-INDEX(2_Girdiler!$B$20:$I$20,G2882))*(INDEX(2_Girdiler!$B$21:$I$21,G2882+1)-INDEX(2_Girdiler!$B$21:$I$21,G2882))/(INDEX(2_Girdiler!$B$20:$I$20,G2882+1)-INDEX(2_Girdiler!$B$20:$I$20,G2882)))</f>
        <v>14.0060290268755</v>
      </c>
      <c r="I2882" s="16" t="n">
        <f aca="false">H2882/2_Girdiler!$B$17</f>
        <v>5.61138983448536</v>
      </c>
      <c r="J2882" s="16" t="n">
        <f aca="false">D2882+I2882</f>
        <v>19.3464583414423</v>
      </c>
    </row>
    <row r="2883" customFormat="false" ht="15" hidden="false" customHeight="false" outlineLevel="0" collapsed="false">
      <c r="A2883" s="0" t="n">
        <v>2871</v>
      </c>
      <c r="B2883" s="7" t="n">
        <v>0.284507</v>
      </c>
      <c r="C2883" s="7" t="n">
        <v>0.08164</v>
      </c>
      <c r="D2883" s="16" t="n">
        <f aca="false">LOGINV(B2883,$B$7,$C$7)</f>
        <v>9.85873970466522</v>
      </c>
      <c r="E2883" s="16" t="n">
        <f aca="false">LOGINV(C2883,$B$8,$C$8)</f>
        <v>44.4036520021826</v>
      </c>
      <c r="F2883" s="16" t="n">
        <f aca="false">$B$5/100*E2883*2_Girdiler!$B$14*2_Girdiler!$B$15*2_Girdiler!$B$16</f>
        <v>1.11719588437491</v>
      </c>
      <c r="G2883" s="16" t="n">
        <f aca="false">MIN(MATCH(F2883,2_Girdiler!$B$20:$I$20,1),7)</f>
        <v>1</v>
      </c>
      <c r="H2883" s="16" t="n">
        <f aca="false">IF(F2883&gt;=40,2_Girdiler!$I$21+(F2883-40)*(2_Girdiler!$I$21-2_Girdiler!$H$21)/(2_Girdiler!$I$20-2_Girdiler!$H$20),INDEX(2_Girdiler!$B$21:$I$21,G2883)+(F2883-INDEX(2_Girdiler!$B$20:$I$20,G2883))*(INDEX(2_Girdiler!$B$21:$I$21,G2883+1)-INDEX(2_Girdiler!$B$21:$I$21,G2883))/(INDEX(2_Girdiler!$B$20:$I$20,G2883+1)-INDEX(2_Girdiler!$B$20:$I$20,G2883)))</f>
        <v>2.45783094562481</v>
      </c>
      <c r="I2883" s="16" t="n">
        <f aca="false">H2883/2_Girdiler!$B$17</f>
        <v>0.984707910907376</v>
      </c>
      <c r="J2883" s="16" t="n">
        <f aca="false">D2883+I2883</f>
        <v>10.8434476155726</v>
      </c>
    </row>
    <row r="2884" customFormat="false" ht="15" hidden="false" customHeight="false" outlineLevel="0" collapsed="false">
      <c r="A2884" s="0" t="n">
        <v>2872</v>
      </c>
      <c r="B2884" s="7" t="n">
        <v>0.979938</v>
      </c>
      <c r="C2884" s="7" t="n">
        <v>0.857071</v>
      </c>
      <c r="D2884" s="16" t="n">
        <f aca="false">LOGINV(B2884,$B$7,$C$7)</f>
        <v>42.5145692107301</v>
      </c>
      <c r="E2884" s="16" t="n">
        <f aca="false">LOGINV(C2884,$B$8,$C$8)</f>
        <v>217.48726871396</v>
      </c>
      <c r="F2884" s="16" t="n">
        <f aca="false">$B$5/100*E2884*2_Girdiler!$B$14*2_Girdiler!$B$15*2_Girdiler!$B$16</f>
        <v>5.47197968084324</v>
      </c>
      <c r="G2884" s="16" t="n">
        <f aca="false">MIN(MATCH(F2884,2_Girdiler!$B$20:$I$20,1),7)</f>
        <v>2</v>
      </c>
      <c r="H2884" s="16" t="n">
        <f aca="false">IF(F2884&gt;=40,2_Girdiler!$I$21+(F2884-40)*(2_Girdiler!$I$21-2_Girdiler!$H$21)/(2_Girdiler!$I$20-2_Girdiler!$H$20),INDEX(2_Girdiler!$B$21:$I$21,G2884)+(F2884-INDEX(2_Girdiler!$B$20:$I$20,G2884))*(INDEX(2_Girdiler!$B$21:$I$21,G2884+1)-INDEX(2_Girdiler!$B$21:$I$21,G2884))/(INDEX(2_Girdiler!$B$20:$I$20,G2884+1)-INDEX(2_Girdiler!$B$20:$I$20,G2884)))</f>
        <v>11.7551674893492</v>
      </c>
      <c r="I2884" s="16" t="n">
        <f aca="false">H2884/2_Girdiler!$B$17</f>
        <v>4.7096023595149</v>
      </c>
      <c r="J2884" s="16" t="n">
        <f aca="false">D2884+I2884</f>
        <v>47.224171570245</v>
      </c>
    </row>
    <row r="2885" customFormat="false" ht="15" hidden="false" customHeight="false" outlineLevel="0" collapsed="false">
      <c r="A2885" s="0" t="n">
        <v>2873</v>
      </c>
      <c r="B2885" s="7" t="n">
        <v>0.571493</v>
      </c>
      <c r="C2885" s="7" t="n">
        <v>0.038673</v>
      </c>
      <c r="D2885" s="16" t="n">
        <f aca="false">LOGINV(B2885,$B$7,$C$7)</f>
        <v>14.9727275951402</v>
      </c>
      <c r="E2885" s="16" t="n">
        <f aca="false">LOGINV(C2885,$B$8,$C$8)</f>
        <v>34.9208568476485</v>
      </c>
      <c r="F2885" s="16" t="n">
        <f aca="false">$B$5/100*E2885*2_Girdiler!$B$14*2_Girdiler!$B$15*2_Girdiler!$B$16</f>
        <v>0.878608758286837</v>
      </c>
      <c r="G2885" s="16" t="n">
        <f aca="false">MIN(MATCH(F2885,2_Girdiler!$B$20:$I$20,1),7)</f>
        <v>1</v>
      </c>
      <c r="H2885" s="16" t="n">
        <f aca="false">IF(F2885&gt;=40,2_Girdiler!$I$21+(F2885-40)*(2_Girdiler!$I$21-2_Girdiler!$H$21)/(2_Girdiler!$I$20-2_Girdiler!$H$20),INDEX(2_Girdiler!$B$21:$I$21,G2885)+(F2885-INDEX(2_Girdiler!$B$20:$I$20,G2885))*(INDEX(2_Girdiler!$B$21:$I$21,G2885+1)-INDEX(2_Girdiler!$B$21:$I$21,G2885))/(INDEX(2_Girdiler!$B$20:$I$20,G2885+1)-INDEX(2_Girdiler!$B$20:$I$20,G2885)))</f>
        <v>1.93293926823104</v>
      </c>
      <c r="I2885" s="16" t="n">
        <f aca="false">H2885/2_Girdiler!$B$17</f>
        <v>0.774414770925898</v>
      </c>
      <c r="J2885" s="16" t="n">
        <f aca="false">D2885+I2885</f>
        <v>15.7471423660661</v>
      </c>
    </row>
    <row r="2886" customFormat="false" ht="15" hidden="false" customHeight="false" outlineLevel="0" collapsed="false">
      <c r="A2886" s="0" t="n">
        <v>2874</v>
      </c>
      <c r="B2886" s="7" t="n">
        <v>0.675005</v>
      </c>
      <c r="C2886" s="7" t="n">
        <v>0.655232</v>
      </c>
      <c r="D2886" s="16" t="n">
        <f aca="false">LOGINV(B2886,$B$7,$C$7)</f>
        <v>17.4394483788839</v>
      </c>
      <c r="E2886" s="16" t="n">
        <f aca="false">LOGINV(C2886,$B$8,$C$8)</f>
        <v>141.329852169628</v>
      </c>
      <c r="F2886" s="16" t="n">
        <f aca="false">$B$5/100*E2886*2_Girdiler!$B$14*2_Girdiler!$B$15*2_Girdiler!$B$16</f>
        <v>3.55585908058784</v>
      </c>
      <c r="G2886" s="16" t="n">
        <f aca="false">MIN(MATCH(F2886,2_Girdiler!$B$20:$I$20,1),7)</f>
        <v>1</v>
      </c>
      <c r="H2886" s="16" t="n">
        <f aca="false">IF(F2886&gt;=40,2_Girdiler!$I$21+(F2886-40)*(2_Girdiler!$I$21-2_Girdiler!$H$21)/(2_Girdiler!$I$20-2_Girdiler!$H$20),INDEX(2_Girdiler!$B$21:$I$21,G2886)+(F2886-INDEX(2_Girdiler!$B$20:$I$20,G2886))*(INDEX(2_Girdiler!$B$21:$I$21,G2886+1)-INDEX(2_Girdiler!$B$21:$I$21,G2886))/(INDEX(2_Girdiler!$B$20:$I$20,G2886+1)-INDEX(2_Girdiler!$B$20:$I$20,G2886)))</f>
        <v>7.82288997729325</v>
      </c>
      <c r="I2886" s="16" t="n">
        <f aca="false">H2886/2_Girdiler!$B$17</f>
        <v>3.13417066397967</v>
      </c>
      <c r="J2886" s="16" t="n">
        <f aca="false">D2886+I2886</f>
        <v>20.5736190428636</v>
      </c>
    </row>
    <row r="2887" customFormat="false" ht="15" hidden="false" customHeight="false" outlineLevel="0" collapsed="false">
      <c r="A2887" s="0" t="n">
        <v>2875</v>
      </c>
      <c r="B2887" s="7" t="n">
        <v>0.148747</v>
      </c>
      <c r="C2887" s="7" t="n">
        <v>0.222631</v>
      </c>
      <c r="D2887" s="16" t="n">
        <f aca="false">LOGINV(B2887,$B$7,$C$7)</f>
        <v>7.57677889889889</v>
      </c>
      <c r="E2887" s="16" t="n">
        <f aca="false">LOGINV(C2887,$B$8,$C$8)</f>
        <v>66.7193213656929</v>
      </c>
      <c r="F2887" s="16" t="n">
        <f aca="false">$B$5/100*E2887*2_Girdiler!$B$14*2_Girdiler!$B$15*2_Girdiler!$B$16</f>
        <v>1.67865812556083</v>
      </c>
      <c r="G2887" s="16" t="n">
        <f aca="false">MIN(MATCH(F2887,2_Girdiler!$B$20:$I$20,1),7)</f>
        <v>1</v>
      </c>
      <c r="H2887" s="16" t="n">
        <f aca="false">IF(F2887&gt;=40,2_Girdiler!$I$21+(F2887-40)*(2_Girdiler!$I$21-2_Girdiler!$H$21)/(2_Girdiler!$I$20-2_Girdiler!$H$20),INDEX(2_Girdiler!$B$21:$I$21,G2887)+(F2887-INDEX(2_Girdiler!$B$20:$I$20,G2887))*(INDEX(2_Girdiler!$B$21:$I$21,G2887+1)-INDEX(2_Girdiler!$B$21:$I$21,G2887))/(INDEX(2_Girdiler!$B$20:$I$20,G2887+1)-INDEX(2_Girdiler!$B$20:$I$20,G2887)))</f>
        <v>3.69304787623383</v>
      </c>
      <c r="I2887" s="16" t="n">
        <f aca="false">H2887/2_Girdiler!$B$17</f>
        <v>1.47958648887573</v>
      </c>
      <c r="J2887" s="16" t="n">
        <f aca="false">D2887+I2887</f>
        <v>9.05636538777463</v>
      </c>
    </row>
    <row r="2888" customFormat="false" ht="15" hidden="false" customHeight="false" outlineLevel="0" collapsed="false">
      <c r="A2888" s="0" t="n">
        <v>2876</v>
      </c>
      <c r="B2888" s="7" t="n">
        <v>0.280464</v>
      </c>
      <c r="C2888" s="7" t="n">
        <v>0.921534</v>
      </c>
      <c r="D2888" s="16" t="n">
        <f aca="false">LOGINV(B2888,$B$7,$C$7)</f>
        <v>9.79323805474633</v>
      </c>
      <c r="E2888" s="16" t="n">
        <f aca="false">LOGINV(C2888,$B$8,$C$8)</f>
        <v>272.30211491069</v>
      </c>
      <c r="F2888" s="16" t="n">
        <f aca="false">$B$5/100*E2888*2_Girdiler!$B$14*2_Girdiler!$B$15*2_Girdiler!$B$16</f>
        <v>6.85112121115297</v>
      </c>
      <c r="G2888" s="16" t="n">
        <f aca="false">MIN(MATCH(F2888,2_Girdiler!$B$20:$I$20,1),7)</f>
        <v>2</v>
      </c>
      <c r="H2888" s="16" t="n">
        <f aca="false">IF(F2888&gt;=40,2_Girdiler!$I$21+(F2888-40)*(2_Girdiler!$I$21-2_Girdiler!$H$21)/(2_Girdiler!$I$20-2_Girdiler!$H$20),INDEX(2_Girdiler!$B$21:$I$21,G2888)+(F2888-INDEX(2_Girdiler!$B$20:$I$20,G2888))*(INDEX(2_Girdiler!$B$21:$I$21,G2888+1)-INDEX(2_Girdiler!$B$21:$I$21,G2888))/(INDEX(2_Girdiler!$B$20:$I$20,G2888+1)-INDEX(2_Girdiler!$B$20:$I$20,G2888)))</f>
        <v>13.9617939378447</v>
      </c>
      <c r="I2888" s="16" t="n">
        <f aca="false">H2888/2_Girdiler!$B$17</f>
        <v>5.59366744304677</v>
      </c>
      <c r="J2888" s="16" t="n">
        <f aca="false">D2888+I2888</f>
        <v>15.3869054977931</v>
      </c>
    </row>
    <row r="2889" customFormat="false" ht="15" hidden="false" customHeight="false" outlineLevel="0" collapsed="false">
      <c r="A2889" s="0" t="n">
        <v>2877</v>
      </c>
      <c r="B2889" s="7" t="n">
        <v>0.072648</v>
      </c>
      <c r="C2889" s="7" t="n">
        <v>0.080592</v>
      </c>
      <c r="D2889" s="16" t="n">
        <f aca="false">LOGINV(B2889,$B$7,$C$7)</f>
        <v>6.01364306305726</v>
      </c>
      <c r="E2889" s="16" t="n">
        <f aca="false">LOGINV(C2889,$B$8,$C$8)</f>
        <v>44.2041505393668</v>
      </c>
      <c r="F2889" s="16" t="n">
        <f aca="false">$B$5/100*E2889*2_Girdiler!$B$14*2_Girdiler!$B$15*2_Girdiler!$B$16</f>
        <v>1.11217642757047</v>
      </c>
      <c r="G2889" s="16" t="n">
        <f aca="false">MIN(MATCH(F2889,2_Girdiler!$B$20:$I$20,1),7)</f>
        <v>1</v>
      </c>
      <c r="H2889" s="16" t="n">
        <f aca="false">IF(F2889&gt;=40,2_Girdiler!$I$21+(F2889-40)*(2_Girdiler!$I$21-2_Girdiler!$H$21)/(2_Girdiler!$I$20-2_Girdiler!$H$20),INDEX(2_Girdiler!$B$21:$I$21,G2889)+(F2889-INDEX(2_Girdiler!$B$20:$I$20,G2889))*(INDEX(2_Girdiler!$B$21:$I$21,G2889+1)-INDEX(2_Girdiler!$B$21:$I$21,G2889))/(INDEX(2_Girdiler!$B$20:$I$20,G2889+1)-INDEX(2_Girdiler!$B$20:$I$20,G2889)))</f>
        <v>2.44678814065503</v>
      </c>
      <c r="I2889" s="16" t="n">
        <f aca="false">H2889/2_Girdiler!$B$17</f>
        <v>0.98028371019833</v>
      </c>
      <c r="J2889" s="16" t="n">
        <f aca="false">D2889+I2889</f>
        <v>6.99392677325559</v>
      </c>
    </row>
    <row r="2890" customFormat="false" ht="15" hidden="false" customHeight="false" outlineLevel="0" collapsed="false">
      <c r="A2890" s="0" t="n">
        <v>2878</v>
      </c>
      <c r="B2890" s="7" t="n">
        <v>0.269503</v>
      </c>
      <c r="C2890" s="7" t="n">
        <v>0.458914</v>
      </c>
      <c r="D2890" s="16" t="n">
        <f aca="false">LOGINV(B2890,$B$7,$C$7)</f>
        <v>9.61553301332305</v>
      </c>
      <c r="E2890" s="16" t="n">
        <f aca="false">LOGINV(C2890,$B$8,$C$8)</f>
        <v>102.169460441904</v>
      </c>
      <c r="F2890" s="16" t="n">
        <f aca="false">$B$5/100*E2890*2_Girdiler!$B$14*2_Girdiler!$B$15*2_Girdiler!$B$16</f>
        <v>2.57058362471832</v>
      </c>
      <c r="G2890" s="16" t="n">
        <f aca="false">MIN(MATCH(F2890,2_Girdiler!$B$20:$I$20,1),7)</f>
        <v>1</v>
      </c>
      <c r="H2890" s="16" t="n">
        <f aca="false">IF(F2890&gt;=40,2_Girdiler!$I$21+(F2890-40)*(2_Girdiler!$I$21-2_Girdiler!$H$21)/(2_Girdiler!$I$20-2_Girdiler!$H$20),INDEX(2_Girdiler!$B$21:$I$21,G2890)+(F2890-INDEX(2_Girdiler!$B$20:$I$20,G2890))*(INDEX(2_Girdiler!$B$21:$I$21,G2890+1)-INDEX(2_Girdiler!$B$21:$I$21,G2890))/(INDEX(2_Girdiler!$B$20:$I$20,G2890+1)-INDEX(2_Girdiler!$B$20:$I$20,G2890)))</f>
        <v>5.6552839743803</v>
      </c>
      <c r="I2890" s="16" t="n">
        <f aca="false">H2890/2_Girdiler!$B$17</f>
        <v>2.26573877178698</v>
      </c>
      <c r="J2890" s="16" t="n">
        <f aca="false">D2890+I2890</f>
        <v>11.88127178511</v>
      </c>
    </row>
    <row r="2891" customFormat="false" ht="15" hidden="false" customHeight="false" outlineLevel="0" collapsed="false">
      <c r="A2891" s="0" t="n">
        <v>2879</v>
      </c>
      <c r="B2891" s="7" t="n">
        <v>0.388424</v>
      </c>
      <c r="C2891" s="7" t="n">
        <v>0.366649</v>
      </c>
      <c r="D2891" s="16" t="n">
        <f aca="false">LOGINV(B2891,$B$7,$C$7)</f>
        <v>11.5630731917957</v>
      </c>
      <c r="E2891" s="16" t="n">
        <f aca="false">LOGINV(C2891,$B$8,$C$8)</f>
        <v>87.6437485911828</v>
      </c>
      <c r="F2891" s="16" t="n">
        <f aca="false">$B$5/100*E2891*2_Girdiler!$B$14*2_Girdiler!$B$15*2_Girdiler!$B$16</f>
        <v>2.20511671455416</v>
      </c>
      <c r="G2891" s="16" t="n">
        <f aca="false">MIN(MATCH(F2891,2_Girdiler!$B$20:$I$20,1),7)</f>
        <v>1</v>
      </c>
      <c r="H2891" s="16" t="n">
        <f aca="false">IF(F2891&gt;=40,2_Girdiler!$I$21+(F2891-40)*(2_Girdiler!$I$21-2_Girdiler!$H$21)/(2_Girdiler!$I$20-2_Girdiler!$H$20),INDEX(2_Girdiler!$B$21:$I$21,G2891)+(F2891-INDEX(2_Girdiler!$B$20:$I$20,G2891))*(INDEX(2_Girdiler!$B$21:$I$21,G2891+1)-INDEX(2_Girdiler!$B$21:$I$21,G2891))/(INDEX(2_Girdiler!$B$20:$I$20,G2891+1)-INDEX(2_Girdiler!$B$20:$I$20,G2891)))</f>
        <v>4.85125677201915</v>
      </c>
      <c r="I2891" s="16" t="n">
        <f aca="false">H2891/2_Girdiler!$B$17</f>
        <v>1.94361248878972</v>
      </c>
      <c r="J2891" s="16" t="n">
        <f aca="false">D2891+I2891</f>
        <v>13.5066856805855</v>
      </c>
    </row>
    <row r="2892" customFormat="false" ht="15" hidden="false" customHeight="false" outlineLevel="0" collapsed="false">
      <c r="A2892" s="0" t="n">
        <v>2880</v>
      </c>
      <c r="B2892" s="7" t="n">
        <v>0.630099</v>
      </c>
      <c r="C2892" s="7" t="n">
        <v>0.345682</v>
      </c>
      <c r="D2892" s="16" t="n">
        <f aca="false">LOGINV(B2892,$B$7,$C$7)</f>
        <v>16.2960250157755</v>
      </c>
      <c r="E2892" s="16" t="n">
        <f aca="false">LOGINV(C2892,$B$8,$C$8)</f>
        <v>84.5178337595489</v>
      </c>
      <c r="F2892" s="16" t="n">
        <f aca="false">$B$5/100*E2892*2_Girdiler!$B$14*2_Girdiler!$B$15*2_Girdiler!$B$16</f>
        <v>2.12646869739025</v>
      </c>
      <c r="G2892" s="16" t="n">
        <f aca="false">MIN(MATCH(F2892,2_Girdiler!$B$20:$I$20,1),7)</f>
        <v>1</v>
      </c>
      <c r="H2892" s="16" t="n">
        <f aca="false">IF(F2892&gt;=40,2_Girdiler!$I$21+(F2892-40)*(2_Girdiler!$I$21-2_Girdiler!$H$21)/(2_Girdiler!$I$20-2_Girdiler!$H$20),INDEX(2_Girdiler!$B$21:$I$21,G2892)+(F2892-INDEX(2_Girdiler!$B$20:$I$20,G2892))*(INDEX(2_Girdiler!$B$21:$I$21,G2892+1)-INDEX(2_Girdiler!$B$21:$I$21,G2892))/(INDEX(2_Girdiler!$B$20:$I$20,G2892+1)-INDEX(2_Girdiler!$B$20:$I$20,G2892)))</f>
        <v>4.67823113425855</v>
      </c>
      <c r="I2892" s="16" t="n">
        <f aca="false">H2892/2_Girdiler!$B$17</f>
        <v>1.87429131981513</v>
      </c>
      <c r="J2892" s="16" t="n">
        <f aca="false">D2892+I2892</f>
        <v>18.1703163355906</v>
      </c>
    </row>
    <row r="2893" customFormat="false" ht="15" hidden="false" customHeight="false" outlineLevel="0" collapsed="false">
      <c r="A2893" s="0" t="n">
        <v>2881</v>
      </c>
      <c r="B2893" s="7" t="n">
        <v>0.566188</v>
      </c>
      <c r="C2893" s="7" t="n">
        <v>0.513022</v>
      </c>
      <c r="D2893" s="16" t="n">
        <f aca="false">LOGINV(B2893,$B$7,$C$7)</f>
        <v>14.8604883790057</v>
      </c>
      <c r="E2893" s="16" t="n">
        <f aca="false">LOGINV(C2893,$B$8,$C$8)</f>
        <v>111.531024089755</v>
      </c>
      <c r="F2893" s="16" t="n">
        <f aca="false">$B$5/100*E2893*2_Girdiler!$B$14*2_Girdiler!$B$15*2_Girdiler!$B$16</f>
        <v>2.80612056609824</v>
      </c>
      <c r="G2893" s="16" t="n">
        <f aca="false">MIN(MATCH(F2893,2_Girdiler!$B$20:$I$20,1),7)</f>
        <v>1</v>
      </c>
      <c r="H2893" s="16" t="n">
        <f aca="false">IF(F2893&gt;=40,2_Girdiler!$I$21+(F2893-40)*(2_Girdiler!$I$21-2_Girdiler!$H$21)/(2_Girdiler!$I$20-2_Girdiler!$H$20),INDEX(2_Girdiler!$B$21:$I$21,G2893)+(F2893-INDEX(2_Girdiler!$B$20:$I$20,G2893))*(INDEX(2_Girdiler!$B$21:$I$21,G2893+1)-INDEX(2_Girdiler!$B$21:$I$21,G2893))/(INDEX(2_Girdiler!$B$20:$I$20,G2893+1)-INDEX(2_Girdiler!$B$20:$I$20,G2893)))</f>
        <v>6.17346524541613</v>
      </c>
      <c r="I2893" s="16" t="n">
        <f aca="false">H2893/2_Girdiler!$B$17</f>
        <v>2.47334344768275</v>
      </c>
      <c r="J2893" s="16" t="n">
        <f aca="false">D2893+I2893</f>
        <v>17.3338318266885</v>
      </c>
    </row>
    <row r="2894" customFormat="false" ht="15" hidden="false" customHeight="false" outlineLevel="0" collapsed="false">
      <c r="A2894" s="0" t="n">
        <v>2882</v>
      </c>
      <c r="B2894" s="7" t="n">
        <v>0.389129</v>
      </c>
      <c r="C2894" s="7" t="n">
        <v>0.183467</v>
      </c>
      <c r="D2894" s="16" t="n">
        <f aca="false">LOGINV(B2894,$B$7,$C$7)</f>
        <v>11.5749328680544</v>
      </c>
      <c r="E2894" s="16" t="n">
        <f aca="false">LOGINV(C2894,$B$8,$C$8)</f>
        <v>60.997860064321</v>
      </c>
      <c r="F2894" s="16" t="n">
        <f aca="false">$B$5/100*E2894*2_Girdiler!$B$14*2_Girdiler!$B$15*2_Girdiler!$B$16</f>
        <v>1.53470615921832</v>
      </c>
      <c r="G2894" s="16" t="n">
        <f aca="false">MIN(MATCH(F2894,2_Girdiler!$B$20:$I$20,1),7)</f>
        <v>1</v>
      </c>
      <c r="H2894" s="16" t="n">
        <f aca="false">IF(F2894&gt;=40,2_Girdiler!$I$21+(F2894-40)*(2_Girdiler!$I$21-2_Girdiler!$H$21)/(2_Girdiler!$I$20-2_Girdiler!$H$20),INDEX(2_Girdiler!$B$21:$I$21,G2894)+(F2894-INDEX(2_Girdiler!$B$20:$I$20,G2894))*(INDEX(2_Girdiler!$B$21:$I$21,G2894+1)-INDEX(2_Girdiler!$B$21:$I$21,G2894))/(INDEX(2_Girdiler!$B$20:$I$20,G2894+1)-INDEX(2_Girdiler!$B$20:$I$20,G2894)))</f>
        <v>3.37635355028029</v>
      </c>
      <c r="I2894" s="16" t="n">
        <f aca="false">H2894/2_Girdiler!$B$17</f>
        <v>1.35270574931102</v>
      </c>
      <c r="J2894" s="16" t="n">
        <f aca="false">D2894+I2894</f>
        <v>12.9276386173654</v>
      </c>
    </row>
    <row r="2895" customFormat="false" ht="15" hidden="false" customHeight="false" outlineLevel="0" collapsed="false">
      <c r="A2895" s="0" t="n">
        <v>2883</v>
      </c>
      <c r="B2895" s="7" t="n">
        <v>0.135584</v>
      </c>
      <c r="C2895" s="7" t="n">
        <v>0.292125</v>
      </c>
      <c r="D2895" s="16" t="n">
        <f aca="false">LOGINV(B2895,$B$7,$C$7)</f>
        <v>7.33347875014216</v>
      </c>
      <c r="E2895" s="16" t="n">
        <f aca="false">LOGINV(C2895,$B$8,$C$8)</f>
        <v>76.7090455365008</v>
      </c>
      <c r="F2895" s="16" t="n">
        <f aca="false">$B$5/100*E2895*2_Girdiler!$B$14*2_Girdiler!$B$15*2_Girdiler!$B$16</f>
        <v>1.92999958569836</v>
      </c>
      <c r="G2895" s="16" t="n">
        <f aca="false">MIN(MATCH(F2895,2_Girdiler!$B$20:$I$20,1),7)</f>
        <v>1</v>
      </c>
      <c r="H2895" s="16" t="n">
        <f aca="false">IF(F2895&gt;=40,2_Girdiler!$I$21+(F2895-40)*(2_Girdiler!$I$21-2_Girdiler!$H$21)/(2_Girdiler!$I$20-2_Girdiler!$H$20),INDEX(2_Girdiler!$B$21:$I$21,G2895)+(F2895-INDEX(2_Girdiler!$B$20:$I$20,G2895))*(INDEX(2_Girdiler!$B$21:$I$21,G2895+1)-INDEX(2_Girdiler!$B$21:$I$21,G2895))/(INDEX(2_Girdiler!$B$20:$I$20,G2895+1)-INDEX(2_Girdiler!$B$20:$I$20,G2895)))</f>
        <v>4.24599908853639</v>
      </c>
      <c r="I2895" s="16" t="n">
        <f aca="false">H2895/2_Girdiler!$B$17</f>
        <v>1.70112142970208</v>
      </c>
      <c r="J2895" s="16" t="n">
        <f aca="false">D2895+I2895</f>
        <v>9.03460017984424</v>
      </c>
    </row>
    <row r="2896" customFormat="false" ht="15" hidden="false" customHeight="false" outlineLevel="0" collapsed="false">
      <c r="A2896" s="0" t="n">
        <v>2884</v>
      </c>
      <c r="B2896" s="7" t="n">
        <v>0.890423</v>
      </c>
      <c r="C2896" s="7" t="n">
        <v>0.982627</v>
      </c>
      <c r="D2896" s="16" t="n">
        <f aca="false">LOGINV(B2896,$B$7,$C$7)</f>
        <v>26.8622625108963</v>
      </c>
      <c r="E2896" s="16" t="n">
        <f aca="false">LOGINV(C2896,$B$8,$C$8)</f>
        <v>426.698302685168</v>
      </c>
      <c r="F2896" s="16" t="n">
        <f aca="false">$B$5/100*E2896*2_Girdiler!$B$14*2_Girdiler!$B$15*2_Girdiler!$B$16</f>
        <v>10.7357292955588</v>
      </c>
      <c r="G2896" s="16" t="n">
        <f aca="false">MIN(MATCH(F2896,2_Girdiler!$B$20:$I$20,1),7)</f>
        <v>3</v>
      </c>
      <c r="H2896" s="16" t="n">
        <f aca="false">IF(F2896&gt;=40,2_Girdiler!$I$21+(F2896-40)*(2_Girdiler!$I$21-2_Girdiler!$H$21)/(2_Girdiler!$I$20-2_Girdiler!$H$20),INDEX(2_Girdiler!$B$21:$I$21,G2896)+(F2896-INDEX(2_Girdiler!$B$20:$I$20,G2896))*(INDEX(2_Girdiler!$B$21:$I$21,G2896+1)-INDEX(2_Girdiler!$B$21:$I$21,G2896))/(INDEX(2_Girdiler!$B$20:$I$20,G2896+1)-INDEX(2_Girdiler!$B$20:$I$20,G2896)))</f>
        <v>19.662156366003</v>
      </c>
      <c r="I2896" s="16" t="n">
        <f aca="false">H2896/2_Girdiler!$B$17</f>
        <v>7.87746649278964</v>
      </c>
      <c r="J2896" s="16" t="n">
        <f aca="false">D2896+I2896</f>
        <v>34.739729003686</v>
      </c>
    </row>
    <row r="2897" customFormat="false" ht="15" hidden="false" customHeight="false" outlineLevel="0" collapsed="false">
      <c r="A2897" s="0" t="n">
        <v>2885</v>
      </c>
      <c r="B2897" s="7" t="n">
        <v>0.105569</v>
      </c>
      <c r="C2897" s="7" t="n">
        <v>0.920249</v>
      </c>
      <c r="D2897" s="16" t="n">
        <f aca="false">LOGINV(B2897,$B$7,$C$7)</f>
        <v>6.74501309103349</v>
      </c>
      <c r="E2897" s="16" t="n">
        <f aca="false">LOGINV(C2897,$B$8,$C$8)</f>
        <v>270.774175104627</v>
      </c>
      <c r="F2897" s="16" t="n">
        <f aca="false">$B$5/100*E2897*2_Girdiler!$B$14*2_Girdiler!$B$15*2_Girdiler!$B$16</f>
        <v>6.81267824563242</v>
      </c>
      <c r="G2897" s="16" t="n">
        <f aca="false">MIN(MATCH(F2897,2_Girdiler!$B$20:$I$20,1),7)</f>
        <v>2</v>
      </c>
      <c r="H2897" s="16" t="n">
        <f aca="false">IF(F2897&gt;=40,2_Girdiler!$I$21+(F2897-40)*(2_Girdiler!$I$21-2_Girdiler!$H$21)/(2_Girdiler!$I$20-2_Girdiler!$H$20),INDEX(2_Girdiler!$B$21:$I$21,G2897)+(F2897-INDEX(2_Girdiler!$B$20:$I$20,G2897))*(INDEX(2_Girdiler!$B$21:$I$21,G2897+1)-INDEX(2_Girdiler!$B$21:$I$21,G2897))/(INDEX(2_Girdiler!$B$20:$I$20,G2897+1)-INDEX(2_Girdiler!$B$20:$I$20,G2897)))</f>
        <v>13.9002851930119</v>
      </c>
      <c r="I2897" s="16" t="n">
        <f aca="false">H2897/2_Girdiler!$B$17</f>
        <v>5.56902451643104</v>
      </c>
      <c r="J2897" s="16" t="n">
        <f aca="false">D2897+I2897</f>
        <v>12.3140376074645</v>
      </c>
    </row>
    <row r="2898" customFormat="false" ht="15" hidden="false" customHeight="false" outlineLevel="0" collapsed="false">
      <c r="A2898" s="0" t="n">
        <v>2886</v>
      </c>
      <c r="B2898" s="7" t="n">
        <v>0.301474</v>
      </c>
      <c r="C2898" s="7" t="n">
        <v>0.226611</v>
      </c>
      <c r="D2898" s="16" t="n">
        <f aca="false">LOGINV(B2898,$B$7,$C$7)</f>
        <v>10.1336297110474</v>
      </c>
      <c r="E2898" s="16" t="n">
        <f aca="false">LOGINV(C2898,$B$8,$C$8)</f>
        <v>67.2938630853497</v>
      </c>
      <c r="F2898" s="16" t="n">
        <f aca="false">$B$5/100*E2898*2_Girdiler!$B$14*2_Girdiler!$B$15*2_Girdiler!$B$16</f>
        <v>1.6931135952274</v>
      </c>
      <c r="G2898" s="16" t="n">
        <f aca="false">MIN(MATCH(F2898,2_Girdiler!$B$20:$I$20,1),7)</f>
        <v>1</v>
      </c>
      <c r="H2898" s="16" t="n">
        <f aca="false">IF(F2898&gt;=40,2_Girdiler!$I$21+(F2898-40)*(2_Girdiler!$I$21-2_Girdiler!$H$21)/(2_Girdiler!$I$20-2_Girdiler!$H$20),INDEX(2_Girdiler!$B$21:$I$21,G2898)+(F2898-INDEX(2_Girdiler!$B$20:$I$20,G2898))*(INDEX(2_Girdiler!$B$21:$I$21,G2898+1)-INDEX(2_Girdiler!$B$21:$I$21,G2898))/(INDEX(2_Girdiler!$B$20:$I$20,G2898+1)-INDEX(2_Girdiler!$B$20:$I$20,G2898)))</f>
        <v>3.72484990950028</v>
      </c>
      <c r="I2898" s="16" t="n">
        <f aca="false">H2898/2_Girdiler!$B$17</f>
        <v>1.49232768810107</v>
      </c>
      <c r="J2898" s="16" t="n">
        <f aca="false">D2898+I2898</f>
        <v>11.6259573991484</v>
      </c>
    </row>
    <row r="2899" customFormat="false" ht="15" hidden="false" customHeight="false" outlineLevel="0" collapsed="false">
      <c r="A2899" s="0" t="n">
        <v>2887</v>
      </c>
      <c r="B2899" s="7" t="n">
        <v>0.093865</v>
      </c>
      <c r="C2899" s="7" t="n">
        <v>0.194036</v>
      </c>
      <c r="D2899" s="16" t="n">
        <f aca="false">LOGINV(B2899,$B$7,$C$7)</f>
        <v>6.49818904448182</v>
      </c>
      <c r="E2899" s="16" t="n">
        <f aca="false">LOGINV(C2899,$B$8,$C$8)</f>
        <v>62.5574750690696</v>
      </c>
      <c r="F2899" s="16" t="n">
        <f aca="false">$B$5/100*E2899*2_Girdiler!$B$14*2_Girdiler!$B$15*2_Girdiler!$B$16</f>
        <v>1.57394607273779</v>
      </c>
      <c r="G2899" s="16" t="n">
        <f aca="false">MIN(MATCH(F2899,2_Girdiler!$B$20:$I$20,1),7)</f>
        <v>1</v>
      </c>
      <c r="H2899" s="16" t="n">
        <f aca="false">IF(F2899&gt;=40,2_Girdiler!$I$21+(F2899-40)*(2_Girdiler!$I$21-2_Girdiler!$H$21)/(2_Girdiler!$I$20-2_Girdiler!$H$20),INDEX(2_Girdiler!$B$21:$I$21,G2899)+(F2899-INDEX(2_Girdiler!$B$20:$I$20,G2899))*(INDEX(2_Girdiler!$B$21:$I$21,G2899+1)-INDEX(2_Girdiler!$B$21:$I$21,G2899))/(INDEX(2_Girdiler!$B$20:$I$20,G2899+1)-INDEX(2_Girdiler!$B$20:$I$20,G2899)))</f>
        <v>3.46268136002314</v>
      </c>
      <c r="I2899" s="16" t="n">
        <f aca="false">H2899/2_Girdiler!$B$17</f>
        <v>1.38729221154773</v>
      </c>
      <c r="J2899" s="16" t="n">
        <f aca="false">D2899+I2899</f>
        <v>7.88548125602955</v>
      </c>
    </row>
    <row r="2900" customFormat="false" ht="15" hidden="false" customHeight="false" outlineLevel="0" collapsed="false">
      <c r="A2900" s="0" t="n">
        <v>2888</v>
      </c>
      <c r="B2900" s="7" t="n">
        <v>0.113723</v>
      </c>
      <c r="C2900" s="7" t="n">
        <v>0.298189</v>
      </c>
      <c r="D2900" s="16" t="n">
        <f aca="false">LOGINV(B2900,$B$7,$C$7)</f>
        <v>6.91047415624781</v>
      </c>
      <c r="E2900" s="16" t="n">
        <f aca="false">LOGINV(C2900,$B$8,$C$8)</f>
        <v>77.5840435003515</v>
      </c>
      <c r="F2900" s="16" t="n">
        <f aca="false">$B$5/100*E2900*2_Girdiler!$B$14*2_Girdiler!$B$15*2_Girdiler!$B$16</f>
        <v>1.95201453446884</v>
      </c>
      <c r="G2900" s="16" t="n">
        <f aca="false">MIN(MATCH(F2900,2_Girdiler!$B$20:$I$20,1),7)</f>
        <v>1</v>
      </c>
      <c r="H2900" s="16" t="n">
        <f aca="false">IF(F2900&gt;=40,2_Girdiler!$I$21+(F2900-40)*(2_Girdiler!$I$21-2_Girdiler!$H$21)/(2_Girdiler!$I$20-2_Girdiler!$H$20),INDEX(2_Girdiler!$B$21:$I$21,G2900)+(F2900-INDEX(2_Girdiler!$B$20:$I$20,G2900))*(INDEX(2_Girdiler!$B$21:$I$21,G2900+1)-INDEX(2_Girdiler!$B$21:$I$21,G2900))/(INDEX(2_Girdiler!$B$20:$I$20,G2900+1)-INDEX(2_Girdiler!$B$20:$I$20,G2900)))</f>
        <v>4.29443197583146</v>
      </c>
      <c r="I2900" s="16" t="n">
        <f aca="false">H2900/2_Girdiler!$B$17</f>
        <v>1.72052563134273</v>
      </c>
      <c r="J2900" s="16" t="n">
        <f aca="false">D2900+I2900</f>
        <v>8.63099978759054</v>
      </c>
    </row>
    <row r="2901" customFormat="false" ht="15" hidden="false" customHeight="false" outlineLevel="0" collapsed="false">
      <c r="A2901" s="0" t="n">
        <v>2889</v>
      </c>
      <c r="B2901" s="7" t="n">
        <v>0.975425</v>
      </c>
      <c r="C2901" s="7" t="n">
        <v>0.908506</v>
      </c>
      <c r="D2901" s="16" t="n">
        <f aca="false">LOGINV(B2901,$B$7,$C$7)</f>
        <v>40.5431328816864</v>
      </c>
      <c r="E2901" s="16" t="n">
        <f aca="false">LOGINV(C2901,$B$8,$C$8)</f>
        <v>257.954718010726</v>
      </c>
      <c r="F2901" s="16" t="n">
        <f aca="false">$B$5/100*E2901*2_Girdiler!$B$14*2_Girdiler!$B$15*2_Girdiler!$B$16</f>
        <v>6.49014070514987</v>
      </c>
      <c r="G2901" s="16" t="n">
        <f aca="false">MIN(MATCH(F2901,2_Girdiler!$B$20:$I$20,1),7)</f>
        <v>2</v>
      </c>
      <c r="H2901" s="16" t="n">
        <f aca="false">IF(F2901&gt;=40,2_Girdiler!$I$21+(F2901-40)*(2_Girdiler!$I$21-2_Girdiler!$H$21)/(2_Girdiler!$I$20-2_Girdiler!$H$20),INDEX(2_Girdiler!$B$21:$I$21,G2901)+(F2901-INDEX(2_Girdiler!$B$20:$I$20,G2901))*(INDEX(2_Girdiler!$B$21:$I$21,G2901+1)-INDEX(2_Girdiler!$B$21:$I$21,G2901))/(INDEX(2_Girdiler!$B$20:$I$20,G2901+1)-INDEX(2_Girdiler!$B$20:$I$20,G2901)))</f>
        <v>13.3842251282398</v>
      </c>
      <c r="I2901" s="16" t="n">
        <f aca="false">H2901/2_Girdiler!$B$17</f>
        <v>5.36226968278838</v>
      </c>
      <c r="J2901" s="16" t="n">
        <f aca="false">D2901+I2901</f>
        <v>45.9054025644748</v>
      </c>
    </row>
    <row r="2902" customFormat="false" ht="15" hidden="false" customHeight="false" outlineLevel="0" collapsed="false">
      <c r="A2902" s="0" t="n">
        <v>2890</v>
      </c>
      <c r="B2902" s="7" t="n">
        <v>0.79952</v>
      </c>
      <c r="C2902" s="7" t="n">
        <v>0.757181</v>
      </c>
      <c r="D2902" s="16" t="n">
        <f aca="false">LOGINV(B2902,$B$7,$C$7)</f>
        <v>21.6274791958802</v>
      </c>
      <c r="E2902" s="16" t="n">
        <f aca="false">LOGINV(C2902,$B$8,$C$8)</f>
        <v>171.282213139174</v>
      </c>
      <c r="F2902" s="16" t="n">
        <f aca="false">$B$5/100*E2902*2_Girdiler!$B$14*2_Girdiler!$B$15*2_Girdiler!$B$16</f>
        <v>4.30946048258162</v>
      </c>
      <c r="G2902" s="16" t="n">
        <f aca="false">MIN(MATCH(F2902,2_Girdiler!$B$20:$I$20,1),7)</f>
        <v>1</v>
      </c>
      <c r="H2902" s="16" t="n">
        <f aca="false">IF(F2902&gt;=40,2_Girdiler!$I$21+(F2902-40)*(2_Girdiler!$I$21-2_Girdiler!$H$21)/(2_Girdiler!$I$20-2_Girdiler!$H$20),INDEX(2_Girdiler!$B$21:$I$21,G2902)+(F2902-INDEX(2_Girdiler!$B$20:$I$20,G2902))*(INDEX(2_Girdiler!$B$21:$I$21,G2902+1)-INDEX(2_Girdiler!$B$21:$I$21,G2902))/(INDEX(2_Girdiler!$B$20:$I$20,G2902+1)-INDEX(2_Girdiler!$B$20:$I$20,G2902)))</f>
        <v>9.48081306167957</v>
      </c>
      <c r="I2902" s="16" t="n">
        <f aca="false">H2902/2_Girdiler!$B$17</f>
        <v>3.79840266894214</v>
      </c>
      <c r="J2902" s="16" t="n">
        <f aca="false">D2902+I2902</f>
        <v>25.4258818648224</v>
      </c>
    </row>
    <row r="2903" customFormat="false" ht="15" hidden="false" customHeight="false" outlineLevel="0" collapsed="false">
      <c r="A2903" s="0" t="n">
        <v>2891</v>
      </c>
      <c r="B2903" s="7" t="n">
        <v>0.472913</v>
      </c>
      <c r="C2903" s="7" t="n">
        <v>0.286525</v>
      </c>
      <c r="D2903" s="16" t="n">
        <f aca="false">LOGINV(B2903,$B$7,$C$7)</f>
        <v>13.0387418063801</v>
      </c>
      <c r="E2903" s="16" t="n">
        <f aca="false">LOGINV(C2903,$B$8,$C$8)</f>
        <v>75.9023530583721</v>
      </c>
      <c r="F2903" s="16" t="n">
        <f aca="false">$B$5/100*E2903*2_Girdiler!$B$14*2_Girdiler!$B$15*2_Girdiler!$B$16</f>
        <v>1.90970320294864</v>
      </c>
      <c r="G2903" s="16" t="n">
        <f aca="false">MIN(MATCH(F2903,2_Girdiler!$B$20:$I$20,1),7)</f>
        <v>1</v>
      </c>
      <c r="H2903" s="16" t="n">
        <f aca="false">IF(F2903&gt;=40,2_Girdiler!$I$21+(F2903-40)*(2_Girdiler!$I$21-2_Girdiler!$H$21)/(2_Girdiler!$I$20-2_Girdiler!$H$20),INDEX(2_Girdiler!$B$21:$I$21,G2903)+(F2903-INDEX(2_Girdiler!$B$20:$I$20,G2903))*(INDEX(2_Girdiler!$B$21:$I$21,G2903+1)-INDEX(2_Girdiler!$B$21:$I$21,G2903))/(INDEX(2_Girdiler!$B$20:$I$20,G2903+1)-INDEX(2_Girdiler!$B$20:$I$20,G2903)))</f>
        <v>4.20134704648701</v>
      </c>
      <c r="I2903" s="16" t="n">
        <f aca="false">H2903/2_Girdiler!$B$17</f>
        <v>1.68323198977845</v>
      </c>
      <c r="J2903" s="16" t="n">
        <f aca="false">D2903+I2903</f>
        <v>14.7219737961585</v>
      </c>
    </row>
    <row r="2904" customFormat="false" ht="15" hidden="false" customHeight="false" outlineLevel="0" collapsed="false">
      <c r="A2904" s="0" t="n">
        <v>2892</v>
      </c>
      <c r="B2904" s="7" t="n">
        <v>0.420948</v>
      </c>
      <c r="C2904" s="7" t="n">
        <v>0.613206</v>
      </c>
      <c r="D2904" s="16" t="n">
        <f aca="false">LOGINV(B2904,$B$7,$C$7)</f>
        <v>12.117080362477</v>
      </c>
      <c r="E2904" s="16" t="n">
        <f aca="false">LOGINV(C2904,$B$8,$C$8)</f>
        <v>131.489847146159</v>
      </c>
      <c r="F2904" s="16" t="n">
        <f aca="false">$B$5/100*E2904*2_Girdiler!$B$14*2_Girdiler!$B$15*2_Girdiler!$B$16</f>
        <v>3.30828455419736</v>
      </c>
      <c r="G2904" s="16" t="n">
        <f aca="false">MIN(MATCH(F2904,2_Girdiler!$B$20:$I$20,1),7)</f>
        <v>1</v>
      </c>
      <c r="H2904" s="16" t="n">
        <f aca="false">IF(F2904&gt;=40,2_Girdiler!$I$21+(F2904-40)*(2_Girdiler!$I$21-2_Girdiler!$H$21)/(2_Girdiler!$I$20-2_Girdiler!$H$20),INDEX(2_Girdiler!$B$21:$I$21,G2904)+(F2904-INDEX(2_Girdiler!$B$20:$I$20,G2904))*(INDEX(2_Girdiler!$B$21:$I$21,G2904+1)-INDEX(2_Girdiler!$B$21:$I$21,G2904))/(INDEX(2_Girdiler!$B$20:$I$20,G2904+1)-INDEX(2_Girdiler!$B$20:$I$20,G2904)))</f>
        <v>7.27822601923419</v>
      </c>
      <c r="I2904" s="16" t="n">
        <f aca="false">H2904/2_Girdiler!$B$17</f>
        <v>2.91595593719318</v>
      </c>
      <c r="J2904" s="16" t="n">
        <f aca="false">D2904+I2904</f>
        <v>15.0330362996702</v>
      </c>
    </row>
    <row r="2905" customFormat="false" ht="15" hidden="false" customHeight="false" outlineLevel="0" collapsed="false">
      <c r="A2905" s="0" t="n">
        <v>2893</v>
      </c>
      <c r="B2905" s="7" t="n">
        <v>0.519953</v>
      </c>
      <c r="C2905" s="7" t="n">
        <v>0.540202</v>
      </c>
      <c r="D2905" s="16" t="n">
        <f aca="false">LOGINV(B2905,$B$7,$C$7)</f>
        <v>13.9250566890108</v>
      </c>
      <c r="E2905" s="16" t="n">
        <f aca="false">LOGINV(C2905,$B$8,$C$8)</f>
        <v>116.557830925529</v>
      </c>
      <c r="F2905" s="16" t="n">
        <f aca="false">$B$5/100*E2905*2_Girdiler!$B$14*2_Girdiler!$B$15*2_Girdiler!$B$16</f>
        <v>2.93259502608632</v>
      </c>
      <c r="G2905" s="16" t="n">
        <f aca="false">MIN(MATCH(F2905,2_Girdiler!$B$20:$I$20,1),7)</f>
        <v>1</v>
      </c>
      <c r="H2905" s="16" t="n">
        <f aca="false">IF(F2905&gt;=40,2_Girdiler!$I$21+(F2905-40)*(2_Girdiler!$I$21-2_Girdiler!$H$21)/(2_Girdiler!$I$20-2_Girdiler!$H$20),INDEX(2_Girdiler!$B$21:$I$21,G2905)+(F2905-INDEX(2_Girdiler!$B$20:$I$20,G2905))*(INDEX(2_Girdiler!$B$21:$I$21,G2905+1)-INDEX(2_Girdiler!$B$21:$I$21,G2905))/(INDEX(2_Girdiler!$B$20:$I$20,G2905+1)-INDEX(2_Girdiler!$B$20:$I$20,G2905)))</f>
        <v>6.4517090573899</v>
      </c>
      <c r="I2905" s="16" t="n">
        <f aca="false">H2905/2_Girdiler!$B$17</f>
        <v>2.58481933389019</v>
      </c>
      <c r="J2905" s="16" t="n">
        <f aca="false">D2905+I2905</f>
        <v>16.509876022901</v>
      </c>
    </row>
    <row r="2906" customFormat="false" ht="15" hidden="false" customHeight="false" outlineLevel="0" collapsed="false">
      <c r="A2906" s="0" t="n">
        <v>2894</v>
      </c>
      <c r="B2906" s="7" t="n">
        <v>0.321852</v>
      </c>
      <c r="C2906" s="7" t="n">
        <v>0.154501</v>
      </c>
      <c r="D2906" s="16" t="n">
        <f aca="false">LOGINV(B2906,$B$7,$C$7)</f>
        <v>10.4644927321284</v>
      </c>
      <c r="E2906" s="16" t="n">
        <f aca="false">LOGINV(C2906,$B$8,$C$8)</f>
        <v>56.6306350337195</v>
      </c>
      <c r="F2906" s="16" t="n">
        <f aca="false">$B$5/100*E2906*2_Girdiler!$B$14*2_Girdiler!$B$15*2_Girdiler!$B$16</f>
        <v>1.42482677744838</v>
      </c>
      <c r="G2906" s="16" t="n">
        <f aca="false">MIN(MATCH(F2906,2_Girdiler!$B$20:$I$20,1),7)</f>
        <v>1</v>
      </c>
      <c r="H2906" s="16" t="n">
        <f aca="false">IF(F2906&gt;=40,2_Girdiler!$I$21+(F2906-40)*(2_Girdiler!$I$21-2_Girdiler!$H$21)/(2_Girdiler!$I$20-2_Girdiler!$H$20),INDEX(2_Girdiler!$B$21:$I$21,G2906)+(F2906-INDEX(2_Girdiler!$B$20:$I$20,G2906))*(INDEX(2_Girdiler!$B$21:$I$21,G2906+1)-INDEX(2_Girdiler!$B$21:$I$21,G2906))/(INDEX(2_Girdiler!$B$20:$I$20,G2906+1)-INDEX(2_Girdiler!$B$20:$I$20,G2906)))</f>
        <v>3.13461891038644</v>
      </c>
      <c r="I2906" s="16" t="n">
        <f aca="false">H2906/2_Girdiler!$B$17</f>
        <v>1.25585693525098</v>
      </c>
      <c r="J2906" s="16" t="n">
        <f aca="false">D2906+I2906</f>
        <v>11.7203496673794</v>
      </c>
    </row>
    <row r="2907" customFormat="false" ht="15" hidden="false" customHeight="false" outlineLevel="0" collapsed="false">
      <c r="A2907" s="0" t="n">
        <v>2895</v>
      </c>
      <c r="B2907" s="7" t="n">
        <v>0.618226</v>
      </c>
      <c r="C2907" s="7" t="n">
        <v>0.709751</v>
      </c>
      <c r="D2907" s="16" t="n">
        <f aca="false">LOGINV(B2907,$B$7,$C$7)</f>
        <v>16.0142638195839</v>
      </c>
      <c r="E2907" s="16" t="n">
        <f aca="false">LOGINV(C2907,$B$8,$C$8)</f>
        <v>156.017698806697</v>
      </c>
      <c r="F2907" s="16" t="n">
        <f aca="false">$B$5/100*E2907*2_Girdiler!$B$14*2_Girdiler!$B$15*2_Girdiler!$B$16</f>
        <v>3.92540530197649</v>
      </c>
      <c r="G2907" s="16" t="n">
        <f aca="false">MIN(MATCH(F2907,2_Girdiler!$B$20:$I$20,1),7)</f>
        <v>1</v>
      </c>
      <c r="H2907" s="16" t="n">
        <f aca="false">IF(F2907&gt;=40,2_Girdiler!$I$21+(F2907-40)*(2_Girdiler!$I$21-2_Girdiler!$H$21)/(2_Girdiler!$I$20-2_Girdiler!$H$20),INDEX(2_Girdiler!$B$21:$I$21,G2907)+(F2907-INDEX(2_Girdiler!$B$20:$I$20,G2907))*(INDEX(2_Girdiler!$B$21:$I$21,G2907+1)-INDEX(2_Girdiler!$B$21:$I$21,G2907))/(INDEX(2_Girdiler!$B$20:$I$20,G2907+1)-INDEX(2_Girdiler!$B$20:$I$20,G2907)))</f>
        <v>8.63589166434828</v>
      </c>
      <c r="I2907" s="16" t="n">
        <f aca="false">H2907/2_Girdiler!$B$17</f>
        <v>3.45989249372928</v>
      </c>
      <c r="J2907" s="16" t="n">
        <f aca="false">D2907+I2907</f>
        <v>19.4741563133132</v>
      </c>
    </row>
    <row r="2908" customFormat="false" ht="15" hidden="false" customHeight="false" outlineLevel="0" collapsed="false">
      <c r="A2908" s="0" t="n">
        <v>2896</v>
      </c>
      <c r="B2908" s="7" t="n">
        <v>0.991999</v>
      </c>
      <c r="C2908" s="7" t="n">
        <v>0.852757</v>
      </c>
      <c r="D2908" s="16" t="n">
        <f aca="false">LOGINV(B2908,$B$7,$C$7)</f>
        <v>51.8577346589199</v>
      </c>
      <c r="E2908" s="16" t="n">
        <f aca="false">LOGINV(C2908,$B$8,$C$8)</f>
        <v>214.847164454497</v>
      </c>
      <c r="F2908" s="16" t="n">
        <f aca="false">$B$5/100*E2908*2_Girdiler!$B$14*2_Girdiler!$B$15*2_Girdiler!$B$16</f>
        <v>5.40555465767516</v>
      </c>
      <c r="G2908" s="16" t="n">
        <f aca="false">MIN(MATCH(F2908,2_Girdiler!$B$20:$I$20,1),7)</f>
        <v>2</v>
      </c>
      <c r="H2908" s="16" t="n">
        <f aca="false">IF(F2908&gt;=40,2_Girdiler!$I$21+(F2908-40)*(2_Girdiler!$I$21-2_Girdiler!$H$21)/(2_Girdiler!$I$20-2_Girdiler!$H$20),INDEX(2_Girdiler!$B$21:$I$21,G2908)+(F2908-INDEX(2_Girdiler!$B$20:$I$20,G2908))*(INDEX(2_Girdiler!$B$21:$I$21,G2908+1)-INDEX(2_Girdiler!$B$21:$I$21,G2908))/(INDEX(2_Girdiler!$B$20:$I$20,G2908+1)-INDEX(2_Girdiler!$B$20:$I$20,G2908)))</f>
        <v>11.6488874522802</v>
      </c>
      <c r="I2908" s="16" t="n">
        <f aca="false">H2908/2_Girdiler!$B$17</f>
        <v>4.66702221645843</v>
      </c>
      <c r="J2908" s="16" t="n">
        <f aca="false">D2908+I2908</f>
        <v>56.5247568753783</v>
      </c>
    </row>
    <row r="2909" customFormat="false" ht="15" hidden="false" customHeight="false" outlineLevel="0" collapsed="false">
      <c r="A2909" s="0" t="n">
        <v>2897</v>
      </c>
      <c r="B2909" s="7" t="n">
        <v>0.63281</v>
      </c>
      <c r="C2909" s="7" t="n">
        <v>0.547756</v>
      </c>
      <c r="D2909" s="16" t="n">
        <f aca="false">LOGINV(B2909,$B$7,$C$7)</f>
        <v>16.3614603317716</v>
      </c>
      <c r="E2909" s="16" t="n">
        <f aca="false">LOGINV(C2909,$B$8,$C$8)</f>
        <v>118.00005956217</v>
      </c>
      <c r="F2909" s="16" t="n">
        <f aca="false">$B$5/100*E2909*2_Girdiler!$B$14*2_Girdiler!$B$15*2_Girdiler!$B$16</f>
        <v>2.96888149858419</v>
      </c>
      <c r="G2909" s="16" t="n">
        <f aca="false">MIN(MATCH(F2909,2_Girdiler!$B$20:$I$20,1),7)</f>
        <v>1</v>
      </c>
      <c r="H2909" s="16" t="n">
        <f aca="false">IF(F2909&gt;=40,2_Girdiler!$I$21+(F2909-40)*(2_Girdiler!$I$21-2_Girdiler!$H$21)/(2_Girdiler!$I$20-2_Girdiler!$H$20),INDEX(2_Girdiler!$B$21:$I$21,G2909)+(F2909-INDEX(2_Girdiler!$B$20:$I$20,G2909))*(INDEX(2_Girdiler!$B$21:$I$21,G2909+1)-INDEX(2_Girdiler!$B$21:$I$21,G2909))/(INDEX(2_Girdiler!$B$20:$I$20,G2909+1)-INDEX(2_Girdiler!$B$20:$I$20,G2909)))</f>
        <v>6.53153929688522</v>
      </c>
      <c r="I2909" s="16" t="n">
        <f aca="false">H2909/2_Girdiler!$B$17</f>
        <v>2.61680260291876</v>
      </c>
      <c r="J2909" s="16" t="n">
        <f aca="false">D2909+I2909</f>
        <v>18.9782629346904</v>
      </c>
    </row>
    <row r="2910" customFormat="false" ht="15" hidden="false" customHeight="false" outlineLevel="0" collapsed="false">
      <c r="A2910" s="0" t="n">
        <v>2898</v>
      </c>
      <c r="B2910" s="7" t="n">
        <v>0.166699</v>
      </c>
      <c r="C2910" s="7" t="n">
        <v>0.607372</v>
      </c>
      <c r="D2910" s="16" t="n">
        <f aca="false">LOGINV(B2910,$B$7,$C$7)</f>
        <v>7.89817206047017</v>
      </c>
      <c r="E2910" s="16" t="n">
        <f aca="false">LOGINV(C2910,$B$8,$C$8)</f>
        <v>130.205292006802</v>
      </c>
      <c r="F2910" s="16" t="n">
        <f aca="false">$B$5/100*E2910*2_Girdiler!$B$14*2_Girdiler!$B$15*2_Girdiler!$B$16</f>
        <v>3.27596514689114</v>
      </c>
      <c r="G2910" s="16" t="n">
        <f aca="false">MIN(MATCH(F2910,2_Girdiler!$B$20:$I$20,1),7)</f>
        <v>1</v>
      </c>
      <c r="H2910" s="16" t="n">
        <f aca="false">IF(F2910&gt;=40,2_Girdiler!$I$21+(F2910-40)*(2_Girdiler!$I$21-2_Girdiler!$H$21)/(2_Girdiler!$I$20-2_Girdiler!$H$20),INDEX(2_Girdiler!$B$21:$I$21,G2910)+(F2910-INDEX(2_Girdiler!$B$20:$I$20,G2910))*(INDEX(2_Girdiler!$B$21:$I$21,G2910+1)-INDEX(2_Girdiler!$B$21:$I$21,G2910))/(INDEX(2_Girdiler!$B$20:$I$20,G2910+1)-INDEX(2_Girdiler!$B$20:$I$20,G2910)))</f>
        <v>7.2071233231605</v>
      </c>
      <c r="I2910" s="16" t="n">
        <f aca="false">H2910/2_Girdiler!$B$17</f>
        <v>2.88746928011238</v>
      </c>
      <c r="J2910" s="16" t="n">
        <f aca="false">D2910+I2910</f>
        <v>10.7856413405826</v>
      </c>
    </row>
    <row r="2911" customFormat="false" ht="15" hidden="false" customHeight="false" outlineLevel="0" collapsed="false">
      <c r="A2911" s="0" t="n">
        <v>2899</v>
      </c>
      <c r="B2911" s="7" t="n">
        <v>0.031347</v>
      </c>
      <c r="C2911" s="7" t="n">
        <v>0.341829</v>
      </c>
      <c r="D2911" s="16" t="n">
        <f aca="false">LOGINV(B2911,$B$7,$C$7)</f>
        <v>4.79839017928024</v>
      </c>
      <c r="E2911" s="16" t="n">
        <f aca="false">LOGINV(C2911,$B$8,$C$8)</f>
        <v>83.948453921704</v>
      </c>
      <c r="F2911" s="16" t="n">
        <f aca="false">$B$5/100*E2911*2_Girdiler!$B$14*2_Girdiler!$B$15*2_Girdiler!$B$16</f>
        <v>2.11214310067007</v>
      </c>
      <c r="G2911" s="16" t="n">
        <f aca="false">MIN(MATCH(F2911,2_Girdiler!$B$20:$I$20,1),7)</f>
        <v>1</v>
      </c>
      <c r="H2911" s="16" t="n">
        <f aca="false">IF(F2911&gt;=40,2_Girdiler!$I$21+(F2911-40)*(2_Girdiler!$I$21-2_Girdiler!$H$21)/(2_Girdiler!$I$20-2_Girdiler!$H$20),INDEX(2_Girdiler!$B$21:$I$21,G2911)+(F2911-INDEX(2_Girdiler!$B$20:$I$20,G2911))*(INDEX(2_Girdiler!$B$21:$I$21,G2911+1)-INDEX(2_Girdiler!$B$21:$I$21,G2911))/(INDEX(2_Girdiler!$B$20:$I$20,G2911+1)-INDEX(2_Girdiler!$B$20:$I$20,G2911)))</f>
        <v>4.64671482147416</v>
      </c>
      <c r="I2911" s="16" t="n">
        <f aca="false">H2911/2_Girdiler!$B$17</f>
        <v>1.86166459193676</v>
      </c>
      <c r="J2911" s="16" t="n">
        <f aca="false">D2911+I2911</f>
        <v>6.660054771217</v>
      </c>
    </row>
    <row r="2912" customFormat="false" ht="15" hidden="false" customHeight="false" outlineLevel="0" collapsed="false">
      <c r="A2912" s="0" t="n">
        <v>2900</v>
      </c>
      <c r="B2912" s="7" t="n">
        <v>0.098607</v>
      </c>
      <c r="C2912" s="7" t="n">
        <v>0.988277</v>
      </c>
      <c r="D2912" s="16" t="n">
        <f aca="false">LOGINV(B2912,$B$7,$C$7)</f>
        <v>6.59964690641427</v>
      </c>
      <c r="E2912" s="16" t="n">
        <f aca="false">LOGINV(C2912,$B$8,$C$8)</f>
        <v>471.532866763037</v>
      </c>
      <c r="F2912" s="16" t="n">
        <f aca="false">$B$5/100*E2912*2_Girdiler!$B$14*2_Girdiler!$B$15*2_Girdiler!$B$16</f>
        <v>11.863766927758</v>
      </c>
      <c r="G2912" s="16" t="n">
        <f aca="false">MIN(MATCH(F2912,2_Girdiler!$B$20:$I$20,1),7)</f>
        <v>3</v>
      </c>
      <c r="H2912" s="16" t="n">
        <f aca="false">IF(F2912&gt;=40,2_Girdiler!$I$21+(F2912-40)*(2_Girdiler!$I$21-2_Girdiler!$H$21)/(2_Girdiler!$I$20-2_Girdiler!$H$20),INDEX(2_Girdiler!$B$21:$I$21,G2912)+(F2912-INDEX(2_Girdiler!$B$20:$I$20,G2912))*(INDEX(2_Girdiler!$B$21:$I$21,G2912+1)-INDEX(2_Girdiler!$B$21:$I$21,G2912))/(INDEX(2_Girdiler!$B$20:$I$20,G2912+1)-INDEX(2_Girdiler!$B$20:$I$20,G2912)))</f>
        <v>20.6773902349822</v>
      </c>
      <c r="I2912" s="16" t="n">
        <f aca="false">H2912/2_Girdiler!$B$17</f>
        <v>8.284210831323</v>
      </c>
      <c r="J2912" s="16" t="n">
        <f aca="false">D2912+I2912</f>
        <v>14.8838577377373</v>
      </c>
    </row>
    <row r="2913" customFormat="false" ht="15" hidden="false" customHeight="false" outlineLevel="0" collapsed="false">
      <c r="A2913" s="0" t="n">
        <v>2901</v>
      </c>
      <c r="B2913" s="7" t="n">
        <v>0.764044</v>
      </c>
      <c r="C2913" s="7" t="n">
        <v>0.253018</v>
      </c>
      <c r="D2913" s="16" t="n">
        <f aca="false">LOGINV(B2913,$B$7,$C$7)</f>
        <v>20.2221334779512</v>
      </c>
      <c r="E2913" s="16" t="n">
        <f aca="false">LOGINV(C2913,$B$8,$C$8)</f>
        <v>71.0907314911456</v>
      </c>
      <c r="F2913" s="16" t="n">
        <f aca="false">$B$5/100*E2913*2_Girdiler!$B$14*2_Girdiler!$B$15*2_Girdiler!$B$16</f>
        <v>1.78864280431722</v>
      </c>
      <c r="G2913" s="16" t="n">
        <f aca="false">MIN(MATCH(F2913,2_Girdiler!$B$20:$I$20,1),7)</f>
        <v>1</v>
      </c>
      <c r="H2913" s="16" t="n">
        <f aca="false">IF(F2913&gt;=40,2_Girdiler!$I$21+(F2913-40)*(2_Girdiler!$I$21-2_Girdiler!$H$21)/(2_Girdiler!$I$20-2_Girdiler!$H$20),INDEX(2_Girdiler!$B$21:$I$21,G2913)+(F2913-INDEX(2_Girdiler!$B$20:$I$20,G2913))*(INDEX(2_Girdiler!$B$21:$I$21,G2913+1)-INDEX(2_Girdiler!$B$21:$I$21,G2913))/(INDEX(2_Girdiler!$B$20:$I$20,G2913+1)-INDEX(2_Girdiler!$B$20:$I$20,G2913)))</f>
        <v>3.93501416949789</v>
      </c>
      <c r="I2913" s="16" t="n">
        <f aca="false">H2913/2_Girdiler!$B$17</f>
        <v>1.5765281127796</v>
      </c>
      <c r="J2913" s="16" t="n">
        <f aca="false">D2913+I2913</f>
        <v>21.7986615907308</v>
      </c>
    </row>
    <row r="2914" customFormat="false" ht="15" hidden="false" customHeight="false" outlineLevel="0" collapsed="false">
      <c r="A2914" s="0" t="n">
        <v>2902</v>
      </c>
      <c r="B2914" s="7" t="n">
        <v>0.825944</v>
      </c>
      <c r="C2914" s="7" t="n">
        <v>0.396673</v>
      </c>
      <c r="D2914" s="16" t="n">
        <f aca="false">LOGINV(B2914,$B$7,$C$7)</f>
        <v>22.8462007337833</v>
      </c>
      <c r="E2914" s="16" t="n">
        <f aca="false">LOGINV(C2914,$B$8,$C$8)</f>
        <v>92.2155388673689</v>
      </c>
      <c r="F2914" s="16" t="n">
        <f aca="false">$B$5/100*E2914*2_Girdiler!$B$14*2_Girdiler!$B$15*2_Girdiler!$B$16</f>
        <v>2.320142957903</v>
      </c>
      <c r="G2914" s="16" t="n">
        <f aca="false">MIN(MATCH(F2914,2_Girdiler!$B$20:$I$20,1),7)</f>
        <v>1</v>
      </c>
      <c r="H2914" s="16" t="n">
        <f aca="false">IF(F2914&gt;=40,2_Girdiler!$I$21+(F2914-40)*(2_Girdiler!$I$21-2_Girdiler!$H$21)/(2_Girdiler!$I$20-2_Girdiler!$H$20),INDEX(2_Girdiler!$B$21:$I$21,G2914)+(F2914-INDEX(2_Girdiler!$B$20:$I$20,G2914))*(INDEX(2_Girdiler!$B$21:$I$21,G2914+1)-INDEX(2_Girdiler!$B$21:$I$21,G2914))/(INDEX(2_Girdiler!$B$20:$I$20,G2914+1)-INDEX(2_Girdiler!$B$20:$I$20,G2914)))</f>
        <v>5.1043145073866</v>
      </c>
      <c r="I2914" s="16" t="n">
        <f aca="false">H2914/2_Girdiler!$B$17</f>
        <v>2.04499779943373</v>
      </c>
      <c r="J2914" s="16" t="n">
        <f aca="false">D2914+I2914</f>
        <v>24.891198533217</v>
      </c>
    </row>
    <row r="2915" customFormat="false" ht="15" hidden="false" customHeight="false" outlineLevel="0" collapsed="false">
      <c r="A2915" s="0" t="n">
        <v>2903</v>
      </c>
      <c r="B2915" s="7" t="n">
        <v>0.339479</v>
      </c>
      <c r="C2915" s="7" t="n">
        <v>0.643759</v>
      </c>
      <c r="D2915" s="16" t="n">
        <f aca="false">LOGINV(B2915,$B$7,$C$7)</f>
        <v>10.7520910299042</v>
      </c>
      <c r="E2915" s="16" t="n">
        <f aca="false">LOGINV(C2915,$B$8,$C$8)</f>
        <v>138.533448177764</v>
      </c>
      <c r="F2915" s="16" t="n">
        <f aca="false">$B$5/100*E2915*2_Girdiler!$B$14*2_Girdiler!$B$15*2_Girdiler!$B$16</f>
        <v>3.48550155615255</v>
      </c>
      <c r="G2915" s="16" t="n">
        <f aca="false">MIN(MATCH(F2915,2_Girdiler!$B$20:$I$20,1),7)</f>
        <v>1</v>
      </c>
      <c r="H2915" s="16" t="n">
        <f aca="false">IF(F2915&gt;=40,2_Girdiler!$I$21+(F2915-40)*(2_Girdiler!$I$21-2_Girdiler!$H$21)/(2_Girdiler!$I$20-2_Girdiler!$H$20),INDEX(2_Girdiler!$B$21:$I$21,G2915)+(F2915-INDEX(2_Girdiler!$B$20:$I$20,G2915))*(INDEX(2_Girdiler!$B$21:$I$21,G2915+1)-INDEX(2_Girdiler!$B$21:$I$21,G2915))/(INDEX(2_Girdiler!$B$20:$I$20,G2915+1)-INDEX(2_Girdiler!$B$20:$I$20,G2915)))</f>
        <v>7.6681034235356</v>
      </c>
      <c r="I2915" s="16" t="n">
        <f aca="false">H2915/2_Girdiler!$B$17</f>
        <v>3.07215682032676</v>
      </c>
      <c r="J2915" s="16" t="n">
        <f aca="false">D2915+I2915</f>
        <v>13.824247850231</v>
      </c>
    </row>
    <row r="2916" customFormat="false" ht="15" hidden="false" customHeight="false" outlineLevel="0" collapsed="false">
      <c r="A2916" s="0" t="n">
        <v>2904</v>
      </c>
      <c r="B2916" s="7" t="n">
        <v>0.242288</v>
      </c>
      <c r="C2916" s="7" t="n">
        <v>0.060072</v>
      </c>
      <c r="D2916" s="16" t="n">
        <f aca="false">LOGINV(B2916,$B$7,$C$7)</f>
        <v>9.17239819507939</v>
      </c>
      <c r="E2916" s="16" t="n">
        <f aca="false">LOGINV(C2916,$B$8,$C$8)</f>
        <v>40.04535650571</v>
      </c>
      <c r="F2916" s="16" t="n">
        <f aca="false">$B$5/100*E2916*2_Girdiler!$B$14*2_Girdiler!$B$15*2_Girdiler!$B$16</f>
        <v>1.00754116968366</v>
      </c>
      <c r="G2916" s="16" t="n">
        <f aca="false">MIN(MATCH(F2916,2_Girdiler!$B$20:$I$20,1),7)</f>
        <v>1</v>
      </c>
      <c r="H2916" s="16" t="n">
        <f aca="false">IF(F2916&gt;=40,2_Girdiler!$I$21+(F2916-40)*(2_Girdiler!$I$21-2_Girdiler!$H$21)/(2_Girdiler!$I$20-2_Girdiler!$H$20),INDEX(2_Girdiler!$B$21:$I$21,G2916)+(F2916-INDEX(2_Girdiler!$B$20:$I$20,G2916))*(INDEX(2_Girdiler!$B$21:$I$21,G2916+1)-INDEX(2_Girdiler!$B$21:$I$21,G2916))/(INDEX(2_Girdiler!$B$20:$I$20,G2916+1)-INDEX(2_Girdiler!$B$20:$I$20,G2916)))</f>
        <v>2.21659057330406</v>
      </c>
      <c r="I2916" s="16" t="n">
        <f aca="false">H2916/2_Girdiler!$B$17</f>
        <v>0.888057120714768</v>
      </c>
      <c r="J2916" s="16" t="n">
        <f aca="false">D2916+I2916</f>
        <v>10.0604553157942</v>
      </c>
    </row>
    <row r="2917" customFormat="false" ht="15" hidden="false" customHeight="false" outlineLevel="0" collapsed="false">
      <c r="A2917" s="0" t="n">
        <v>2905</v>
      </c>
      <c r="B2917" s="7" t="n">
        <v>0.515362</v>
      </c>
      <c r="C2917" s="7" t="n">
        <v>0.871705</v>
      </c>
      <c r="D2917" s="16" t="n">
        <f aca="false">LOGINV(B2917,$B$7,$C$7)</f>
        <v>13.8359324727077</v>
      </c>
      <c r="E2917" s="16" t="n">
        <f aca="false">LOGINV(C2917,$B$8,$C$8)</f>
        <v>227.13417513328</v>
      </c>
      <c r="F2917" s="16" t="n">
        <f aca="false">$B$5/100*E2917*2_Girdiler!$B$14*2_Girdiler!$B$15*2_Girdiler!$B$16</f>
        <v>5.71469584635333</v>
      </c>
      <c r="G2917" s="16" t="n">
        <f aca="false">MIN(MATCH(F2917,2_Girdiler!$B$20:$I$20,1),7)</f>
        <v>2</v>
      </c>
      <c r="H2917" s="16" t="n">
        <f aca="false">IF(F2917&gt;=40,2_Girdiler!$I$21+(F2917-40)*(2_Girdiler!$I$21-2_Girdiler!$H$21)/(2_Girdiler!$I$20-2_Girdiler!$H$20),INDEX(2_Girdiler!$B$21:$I$21,G2917)+(F2917-INDEX(2_Girdiler!$B$20:$I$20,G2917))*(INDEX(2_Girdiler!$B$21:$I$21,G2917+1)-INDEX(2_Girdiler!$B$21:$I$21,G2917))/(INDEX(2_Girdiler!$B$20:$I$20,G2917+1)-INDEX(2_Girdiler!$B$20:$I$20,G2917)))</f>
        <v>12.1435133541653</v>
      </c>
      <c r="I2917" s="16" t="n">
        <f aca="false">H2917/2_Girdiler!$B$17</f>
        <v>4.86518964509829</v>
      </c>
      <c r="J2917" s="16" t="n">
        <f aca="false">D2917+I2917</f>
        <v>18.701122117806</v>
      </c>
    </row>
    <row r="2918" customFormat="false" ht="15" hidden="false" customHeight="false" outlineLevel="0" collapsed="false">
      <c r="A2918" s="0" t="n">
        <v>2906</v>
      </c>
      <c r="B2918" s="7" t="n">
        <v>0.24697</v>
      </c>
      <c r="C2918" s="7" t="n">
        <v>0.461837</v>
      </c>
      <c r="D2918" s="16" t="n">
        <f aca="false">LOGINV(B2918,$B$7,$C$7)</f>
        <v>9.24892527262566</v>
      </c>
      <c r="E2918" s="16" t="n">
        <f aca="false">LOGINV(C2918,$B$8,$C$8)</f>
        <v>102.656224913555</v>
      </c>
      <c r="F2918" s="16" t="n">
        <f aca="false">$B$5/100*E2918*2_Girdiler!$B$14*2_Girdiler!$B$15*2_Girdiler!$B$16</f>
        <v>2.58283061882504</v>
      </c>
      <c r="G2918" s="16" t="n">
        <f aca="false">MIN(MATCH(F2918,2_Girdiler!$B$20:$I$20,1),7)</f>
        <v>1</v>
      </c>
      <c r="H2918" s="16" t="n">
        <f aca="false">IF(F2918&gt;=40,2_Girdiler!$I$21+(F2918-40)*(2_Girdiler!$I$21-2_Girdiler!$H$21)/(2_Girdiler!$I$20-2_Girdiler!$H$20),INDEX(2_Girdiler!$B$21:$I$21,G2918)+(F2918-INDEX(2_Girdiler!$B$20:$I$20,G2918))*(INDEX(2_Girdiler!$B$21:$I$21,G2918+1)-INDEX(2_Girdiler!$B$21:$I$21,G2918))/(INDEX(2_Girdiler!$B$20:$I$20,G2918+1)-INDEX(2_Girdiler!$B$20:$I$20,G2918)))</f>
        <v>5.68222736141509</v>
      </c>
      <c r="I2918" s="16" t="n">
        <f aca="false">H2918/2_Girdiler!$B$17</f>
        <v>2.27653339800284</v>
      </c>
      <c r="J2918" s="16" t="n">
        <f aca="false">D2918+I2918</f>
        <v>11.5254586706285</v>
      </c>
    </row>
    <row r="2919" customFormat="false" ht="15" hidden="false" customHeight="false" outlineLevel="0" collapsed="false">
      <c r="A2919" s="0" t="n">
        <v>2907</v>
      </c>
      <c r="B2919" s="7" t="n">
        <v>0.065224</v>
      </c>
      <c r="C2919" s="7" t="n">
        <v>0.982772</v>
      </c>
      <c r="D2919" s="16" t="n">
        <f aca="false">LOGINV(B2919,$B$7,$C$7)</f>
        <v>5.82886920951138</v>
      </c>
      <c r="E2919" s="16" t="n">
        <f aca="false">LOGINV(C2919,$B$8,$C$8)</f>
        <v>427.632550169827</v>
      </c>
      <c r="F2919" s="16" t="n">
        <f aca="false">$B$5/100*E2919*2_Girdiler!$B$14*2_Girdiler!$B$15*2_Girdiler!$B$16</f>
        <v>10.7592349622728</v>
      </c>
      <c r="G2919" s="16" t="n">
        <f aca="false">MIN(MATCH(F2919,2_Girdiler!$B$20:$I$20,1),7)</f>
        <v>3</v>
      </c>
      <c r="H2919" s="16" t="n">
        <f aca="false">IF(F2919&gt;=40,2_Girdiler!$I$21+(F2919-40)*(2_Girdiler!$I$21-2_Girdiler!$H$21)/(2_Girdiler!$I$20-2_Girdiler!$H$20),INDEX(2_Girdiler!$B$21:$I$21,G2919)+(F2919-INDEX(2_Girdiler!$B$20:$I$20,G2919))*(INDEX(2_Girdiler!$B$21:$I$21,G2919+1)-INDEX(2_Girdiler!$B$21:$I$21,G2919))/(INDEX(2_Girdiler!$B$20:$I$20,G2919+1)-INDEX(2_Girdiler!$B$20:$I$20,G2919)))</f>
        <v>19.6833114660456</v>
      </c>
      <c r="I2919" s="16" t="n">
        <f aca="false">H2919/2_Girdiler!$B$17</f>
        <v>7.88594209376825</v>
      </c>
      <c r="J2919" s="16" t="n">
        <f aca="false">D2919+I2919</f>
        <v>13.7148113032796</v>
      </c>
    </row>
    <row r="2920" customFormat="false" ht="15" hidden="false" customHeight="false" outlineLevel="0" collapsed="false">
      <c r="A2920" s="0" t="n">
        <v>2908</v>
      </c>
      <c r="B2920" s="7" t="n">
        <v>0.124651</v>
      </c>
      <c r="C2920" s="7" t="n">
        <v>0.748289</v>
      </c>
      <c r="D2920" s="16" t="n">
        <f aca="false">LOGINV(B2920,$B$7,$C$7)</f>
        <v>7.12528216365159</v>
      </c>
      <c r="E2920" s="16" t="n">
        <f aca="false">LOGINV(C2920,$B$8,$C$8)</f>
        <v>168.198180457987</v>
      </c>
      <c r="F2920" s="16" t="n">
        <f aca="false">$B$5/100*E2920*2_Girdiler!$B$14*2_Girdiler!$B$15*2_Girdiler!$B$16</f>
        <v>4.23186622032296</v>
      </c>
      <c r="G2920" s="16" t="n">
        <f aca="false">MIN(MATCH(F2920,2_Girdiler!$B$20:$I$20,1),7)</f>
        <v>1</v>
      </c>
      <c r="H2920" s="16" t="n">
        <f aca="false">IF(F2920&gt;=40,2_Girdiler!$I$21+(F2920-40)*(2_Girdiler!$I$21-2_Girdiler!$H$21)/(2_Girdiler!$I$20-2_Girdiler!$H$20),INDEX(2_Girdiler!$B$21:$I$21,G2920)+(F2920-INDEX(2_Girdiler!$B$20:$I$20,G2920))*(INDEX(2_Girdiler!$B$21:$I$21,G2920+1)-INDEX(2_Girdiler!$B$21:$I$21,G2920))/(INDEX(2_Girdiler!$B$20:$I$20,G2920+1)-INDEX(2_Girdiler!$B$20:$I$20,G2920)))</f>
        <v>9.3101056847105</v>
      </c>
      <c r="I2920" s="16" t="n">
        <f aca="false">H2920/2_Girdiler!$B$17</f>
        <v>3.73001029034876</v>
      </c>
      <c r="J2920" s="16" t="n">
        <f aca="false">D2920+I2920</f>
        <v>10.8552924540004</v>
      </c>
    </row>
    <row r="2921" customFormat="false" ht="15" hidden="false" customHeight="false" outlineLevel="0" collapsed="false">
      <c r="A2921" s="0" t="n">
        <v>2909</v>
      </c>
      <c r="B2921" s="7" t="n">
        <v>0.360776</v>
      </c>
      <c r="C2921" s="7" t="n">
        <v>0.083513</v>
      </c>
      <c r="D2921" s="16" t="n">
        <f aca="false">LOGINV(B2921,$B$7,$C$7)</f>
        <v>11.1022834853929</v>
      </c>
      <c r="E2921" s="16" t="n">
        <f aca="false">LOGINV(C2921,$B$8,$C$8)</f>
        <v>44.7576440138613</v>
      </c>
      <c r="F2921" s="16" t="n">
        <f aca="false">$B$5/100*E2921*2_Girdiler!$B$14*2_Girdiler!$B$15*2_Girdiler!$B$16</f>
        <v>1.12610232338875</v>
      </c>
      <c r="G2921" s="16" t="n">
        <f aca="false">MIN(MATCH(F2921,2_Girdiler!$B$20:$I$20,1),7)</f>
        <v>1</v>
      </c>
      <c r="H2921" s="16" t="n">
        <f aca="false">IF(F2921&gt;=40,2_Girdiler!$I$21+(F2921-40)*(2_Girdiler!$I$21-2_Girdiler!$H$21)/(2_Girdiler!$I$20-2_Girdiler!$H$20),INDEX(2_Girdiler!$B$21:$I$21,G2921)+(F2921-INDEX(2_Girdiler!$B$20:$I$20,G2921))*(INDEX(2_Girdiler!$B$21:$I$21,G2921+1)-INDEX(2_Girdiler!$B$21:$I$21,G2921))/(INDEX(2_Girdiler!$B$20:$I$20,G2921+1)-INDEX(2_Girdiler!$B$20:$I$20,G2921)))</f>
        <v>2.47742511145525</v>
      </c>
      <c r="I2921" s="16" t="n">
        <f aca="false">H2921/2_Girdiler!$B$17</f>
        <v>0.992558137602264</v>
      </c>
      <c r="J2921" s="16" t="n">
        <f aca="false">D2921+I2921</f>
        <v>12.0948416229952</v>
      </c>
    </row>
    <row r="2922" customFormat="false" ht="15" hidden="false" customHeight="false" outlineLevel="0" collapsed="false">
      <c r="A2922" s="0" t="n">
        <v>2910</v>
      </c>
      <c r="B2922" s="7" t="n">
        <v>0.903575</v>
      </c>
      <c r="C2922" s="7" t="n">
        <v>0.106452</v>
      </c>
      <c r="D2922" s="16" t="n">
        <f aca="false">LOGINV(B2922,$B$7,$C$7)</f>
        <v>27.9842837835486</v>
      </c>
      <c r="E2922" s="16" t="n">
        <f aca="false">LOGINV(C2922,$B$8,$C$8)</f>
        <v>48.8708697460949</v>
      </c>
      <c r="F2922" s="16" t="n">
        <f aca="false">$B$5/100*E2922*2_Girdiler!$B$14*2_Girdiler!$B$15*2_Girdiler!$B$16</f>
        <v>1.22959108281175</v>
      </c>
      <c r="G2922" s="16" t="n">
        <f aca="false">MIN(MATCH(F2922,2_Girdiler!$B$20:$I$20,1),7)</f>
        <v>1</v>
      </c>
      <c r="H2922" s="16" t="n">
        <f aca="false">IF(F2922&gt;=40,2_Girdiler!$I$21+(F2922-40)*(2_Girdiler!$I$21-2_Girdiler!$H$21)/(2_Girdiler!$I$20-2_Girdiler!$H$20),INDEX(2_Girdiler!$B$21:$I$21,G2922)+(F2922-INDEX(2_Girdiler!$B$20:$I$20,G2922))*(INDEX(2_Girdiler!$B$21:$I$21,G2922+1)-INDEX(2_Girdiler!$B$21:$I$21,G2922))/(INDEX(2_Girdiler!$B$20:$I$20,G2922+1)-INDEX(2_Girdiler!$B$20:$I$20,G2922)))</f>
        <v>2.70510038218585</v>
      </c>
      <c r="I2922" s="16" t="n">
        <f aca="false">H2922/2_Girdiler!$B$17</f>
        <v>1.08377419158087</v>
      </c>
      <c r="J2922" s="16" t="n">
        <f aca="false">D2922+I2922</f>
        <v>29.0680579751295</v>
      </c>
    </row>
    <row r="2923" customFormat="false" ht="15" hidden="false" customHeight="false" outlineLevel="0" collapsed="false">
      <c r="A2923" s="0" t="n">
        <v>2911</v>
      </c>
      <c r="B2923" s="7" t="n">
        <v>0.066041</v>
      </c>
      <c r="C2923" s="7" t="n">
        <v>0.377251</v>
      </c>
      <c r="D2923" s="16" t="n">
        <f aca="false">LOGINV(B2923,$B$7,$C$7)</f>
        <v>5.84968486974705</v>
      </c>
      <c r="E2923" s="16" t="n">
        <f aca="false">LOGINV(C2923,$B$8,$C$8)</f>
        <v>89.24412900464</v>
      </c>
      <c r="F2923" s="16" t="n">
        <f aca="false">$B$5/100*E2923*2_Girdiler!$B$14*2_Girdiler!$B$15*2_Girdiler!$B$16</f>
        <v>2.24538228575674</v>
      </c>
      <c r="G2923" s="16" t="n">
        <f aca="false">MIN(MATCH(F2923,2_Girdiler!$B$20:$I$20,1),7)</f>
        <v>1</v>
      </c>
      <c r="H2923" s="16" t="n">
        <f aca="false">IF(F2923&gt;=40,2_Girdiler!$I$21+(F2923-40)*(2_Girdiler!$I$21-2_Girdiler!$H$21)/(2_Girdiler!$I$20-2_Girdiler!$H$20),INDEX(2_Girdiler!$B$21:$I$21,G2923)+(F2923-INDEX(2_Girdiler!$B$20:$I$20,G2923))*(INDEX(2_Girdiler!$B$21:$I$21,G2923+1)-INDEX(2_Girdiler!$B$21:$I$21,G2923))/(INDEX(2_Girdiler!$B$20:$I$20,G2923+1)-INDEX(2_Girdiler!$B$20:$I$20,G2923)))</f>
        <v>4.93984102866483</v>
      </c>
      <c r="I2923" s="16" t="n">
        <f aca="false">H2923/2_Girdiler!$B$17</f>
        <v>1.9791029762279</v>
      </c>
      <c r="J2923" s="16" t="n">
        <f aca="false">D2923+I2923</f>
        <v>7.82878784597494</v>
      </c>
    </row>
    <row r="2924" customFormat="false" ht="15" hidden="false" customHeight="false" outlineLevel="0" collapsed="false">
      <c r="A2924" s="0" t="n">
        <v>2912</v>
      </c>
      <c r="B2924" s="7" t="n">
        <v>0.157612</v>
      </c>
      <c r="C2924" s="7" t="n">
        <v>0.703257</v>
      </c>
      <c r="D2924" s="16" t="n">
        <f aca="false">LOGINV(B2924,$B$7,$C$7)</f>
        <v>7.73682636599044</v>
      </c>
      <c r="E2924" s="16" t="n">
        <f aca="false">LOGINV(C2924,$B$8,$C$8)</f>
        <v>154.129213324458</v>
      </c>
      <c r="F2924" s="16" t="n">
        <f aca="false">$B$5/100*E2924*2_Girdiler!$B$14*2_Girdiler!$B$15*2_Girdiler!$B$16</f>
        <v>3.87789100724336</v>
      </c>
      <c r="G2924" s="16" t="n">
        <f aca="false">MIN(MATCH(F2924,2_Girdiler!$B$20:$I$20,1),7)</f>
        <v>1</v>
      </c>
      <c r="H2924" s="16" t="n">
        <f aca="false">IF(F2924&gt;=40,2_Girdiler!$I$21+(F2924-40)*(2_Girdiler!$I$21-2_Girdiler!$H$21)/(2_Girdiler!$I$20-2_Girdiler!$H$20),INDEX(2_Girdiler!$B$21:$I$21,G2924)+(F2924-INDEX(2_Girdiler!$B$20:$I$20,G2924))*(INDEX(2_Girdiler!$B$21:$I$21,G2924+1)-INDEX(2_Girdiler!$B$21:$I$21,G2924))/(INDEX(2_Girdiler!$B$20:$I$20,G2924+1)-INDEX(2_Girdiler!$B$20:$I$20,G2924)))</f>
        <v>8.5313602159354</v>
      </c>
      <c r="I2924" s="16" t="n">
        <f aca="false">H2924/2_Girdiler!$B$17</f>
        <v>3.4180129070254</v>
      </c>
      <c r="J2924" s="16" t="n">
        <f aca="false">D2924+I2924</f>
        <v>11.1548392730158</v>
      </c>
    </row>
    <row r="2925" customFormat="false" ht="15" hidden="false" customHeight="false" outlineLevel="0" collapsed="false">
      <c r="A2925" s="0" t="n">
        <v>2913</v>
      </c>
      <c r="B2925" s="7" t="n">
        <v>0.913939</v>
      </c>
      <c r="C2925" s="7" t="n">
        <v>0.175819</v>
      </c>
      <c r="D2925" s="16" t="n">
        <f aca="false">LOGINV(B2925,$B$7,$C$7)</f>
        <v>28.9880442564615</v>
      </c>
      <c r="E2925" s="16" t="n">
        <f aca="false">LOGINV(C2925,$B$8,$C$8)</f>
        <v>59.8594642037062</v>
      </c>
      <c r="F2925" s="16" t="n">
        <f aca="false">$B$5/100*E2925*2_Girdiler!$B$14*2_Girdiler!$B$15*2_Girdiler!$B$16</f>
        <v>1.50606411936525</v>
      </c>
      <c r="G2925" s="16" t="n">
        <f aca="false">MIN(MATCH(F2925,2_Girdiler!$B$20:$I$20,1),7)</f>
        <v>1</v>
      </c>
      <c r="H2925" s="16" t="n">
        <f aca="false">IF(F2925&gt;=40,2_Girdiler!$I$21+(F2925-40)*(2_Girdiler!$I$21-2_Girdiler!$H$21)/(2_Girdiler!$I$20-2_Girdiler!$H$20),INDEX(2_Girdiler!$B$21:$I$21,G2925)+(F2925-INDEX(2_Girdiler!$B$20:$I$20,G2925))*(INDEX(2_Girdiler!$B$21:$I$21,G2925+1)-INDEX(2_Girdiler!$B$21:$I$21,G2925))/(INDEX(2_Girdiler!$B$20:$I$20,G2925+1)-INDEX(2_Girdiler!$B$20:$I$20,G2925)))</f>
        <v>3.31334106260354</v>
      </c>
      <c r="I2925" s="16" t="n">
        <f aca="false">H2925/2_Girdiler!$B$17</f>
        <v>1.32746036162001</v>
      </c>
      <c r="J2925" s="16" t="n">
        <f aca="false">D2925+I2925</f>
        <v>30.3155046180815</v>
      </c>
    </row>
    <row r="2926" customFormat="false" ht="15" hidden="false" customHeight="false" outlineLevel="0" collapsed="false">
      <c r="A2926" s="0" t="n">
        <v>2914</v>
      </c>
      <c r="B2926" s="7" t="n">
        <v>0.773445</v>
      </c>
      <c r="C2926" s="7" t="n">
        <v>0.504624</v>
      </c>
      <c r="D2926" s="16" t="n">
        <f aca="false">LOGINV(B2926,$B$7,$C$7)</f>
        <v>20.5730904912031</v>
      </c>
      <c r="E2926" s="16" t="n">
        <f aca="false">LOGINV(C2926,$B$8,$C$8)</f>
        <v>110.025374487918</v>
      </c>
      <c r="F2926" s="16" t="n">
        <f aca="false">$B$5/100*E2926*2_Girdiler!$B$14*2_Girdiler!$B$15*2_Girdiler!$B$16</f>
        <v>2.76823842211603</v>
      </c>
      <c r="G2926" s="16" t="n">
        <f aca="false">MIN(MATCH(F2926,2_Girdiler!$B$20:$I$20,1),7)</f>
        <v>1</v>
      </c>
      <c r="H2926" s="16" t="n">
        <f aca="false">IF(F2926&gt;=40,2_Girdiler!$I$21+(F2926-40)*(2_Girdiler!$I$21-2_Girdiler!$H$21)/(2_Girdiler!$I$20-2_Girdiler!$H$20),INDEX(2_Girdiler!$B$21:$I$21,G2926)+(F2926-INDEX(2_Girdiler!$B$20:$I$20,G2926))*(INDEX(2_Girdiler!$B$21:$I$21,G2926+1)-INDEX(2_Girdiler!$B$21:$I$21,G2926))/(INDEX(2_Girdiler!$B$20:$I$20,G2926+1)-INDEX(2_Girdiler!$B$20:$I$20,G2926)))</f>
        <v>6.09012452865526</v>
      </c>
      <c r="I2926" s="16" t="n">
        <f aca="false">H2926/2_Girdiler!$B$17</f>
        <v>2.43995373744201</v>
      </c>
      <c r="J2926" s="16" t="n">
        <f aca="false">D2926+I2926</f>
        <v>23.0130442286451</v>
      </c>
    </row>
    <row r="2927" customFormat="false" ht="15" hidden="false" customHeight="false" outlineLevel="0" collapsed="false">
      <c r="A2927" s="0" t="n">
        <v>2915</v>
      </c>
      <c r="B2927" s="7" t="n">
        <v>0.109463</v>
      </c>
      <c r="C2927" s="7" t="n">
        <v>0.43635</v>
      </c>
      <c r="D2927" s="16" t="n">
        <f aca="false">LOGINV(B2927,$B$7,$C$7)</f>
        <v>6.82463310783671</v>
      </c>
      <c r="E2927" s="16" t="n">
        <f aca="false">LOGINV(C2927,$B$8,$C$8)</f>
        <v>98.4748027904728</v>
      </c>
      <c r="F2927" s="16" t="n">
        <f aca="false">$B$5/100*E2927*2_Girdiler!$B$14*2_Girdiler!$B$15*2_Girdiler!$B$16</f>
        <v>2.4776260382083</v>
      </c>
      <c r="G2927" s="16" t="n">
        <f aca="false">MIN(MATCH(F2927,2_Girdiler!$B$20:$I$20,1),7)</f>
        <v>1</v>
      </c>
      <c r="H2927" s="16" t="n">
        <f aca="false">IF(F2927&gt;=40,2_Girdiler!$I$21+(F2927-40)*(2_Girdiler!$I$21-2_Girdiler!$H$21)/(2_Girdiler!$I$20-2_Girdiler!$H$20),INDEX(2_Girdiler!$B$21:$I$21,G2927)+(F2927-INDEX(2_Girdiler!$B$20:$I$20,G2927))*(INDEX(2_Girdiler!$B$21:$I$21,G2927+1)-INDEX(2_Girdiler!$B$21:$I$21,G2927))/(INDEX(2_Girdiler!$B$20:$I$20,G2927+1)-INDEX(2_Girdiler!$B$20:$I$20,G2927)))</f>
        <v>5.45077728405825</v>
      </c>
      <c r="I2927" s="16" t="n">
        <f aca="false">H2927/2_Girdiler!$B$17</f>
        <v>2.1838050016259</v>
      </c>
      <c r="J2927" s="16" t="n">
        <f aca="false">D2927+I2927</f>
        <v>9.00843810946261</v>
      </c>
    </row>
    <row r="2928" customFormat="false" ht="15" hidden="false" customHeight="false" outlineLevel="0" collapsed="false">
      <c r="A2928" s="0" t="n">
        <v>2916</v>
      </c>
      <c r="B2928" s="7" t="n">
        <v>0.566291</v>
      </c>
      <c r="C2928" s="7" t="n">
        <v>0.280385</v>
      </c>
      <c r="D2928" s="16" t="n">
        <f aca="false">LOGINV(B2928,$B$7,$C$7)</f>
        <v>14.862657086642</v>
      </c>
      <c r="E2928" s="16" t="n">
        <f aca="false">LOGINV(C2928,$B$8,$C$8)</f>
        <v>75.0191130644082</v>
      </c>
      <c r="F2928" s="16" t="n">
        <f aca="false">$B$5/100*E2928*2_Girdiler!$B$14*2_Girdiler!$B$15*2_Girdiler!$B$16</f>
        <v>1.88748088470051</v>
      </c>
      <c r="G2928" s="16" t="n">
        <f aca="false">MIN(MATCH(F2928,2_Girdiler!$B$20:$I$20,1),7)</f>
        <v>1</v>
      </c>
      <c r="H2928" s="16" t="n">
        <f aca="false">IF(F2928&gt;=40,2_Girdiler!$I$21+(F2928-40)*(2_Girdiler!$I$21-2_Girdiler!$H$21)/(2_Girdiler!$I$20-2_Girdiler!$H$20),INDEX(2_Girdiler!$B$21:$I$21,G2928)+(F2928-INDEX(2_Girdiler!$B$20:$I$20,G2928))*(INDEX(2_Girdiler!$B$21:$I$21,G2928+1)-INDEX(2_Girdiler!$B$21:$I$21,G2928))/(INDEX(2_Girdiler!$B$20:$I$20,G2928+1)-INDEX(2_Girdiler!$B$20:$I$20,G2928)))</f>
        <v>4.15245794634113</v>
      </c>
      <c r="I2928" s="16" t="n">
        <f aca="false">H2928/2_Girdiler!$B$17</f>
        <v>1.66364501055334</v>
      </c>
      <c r="J2928" s="16" t="n">
        <f aca="false">D2928+I2928</f>
        <v>16.5263020971953</v>
      </c>
    </row>
    <row r="2929" customFormat="false" ht="15" hidden="false" customHeight="false" outlineLevel="0" collapsed="false">
      <c r="A2929" s="0" t="n">
        <v>2917</v>
      </c>
      <c r="B2929" s="7" t="n">
        <v>0.119838</v>
      </c>
      <c r="C2929" s="7" t="n">
        <v>0.572891</v>
      </c>
      <c r="D2929" s="16" t="n">
        <f aca="false">LOGINV(B2929,$B$7,$C$7)</f>
        <v>7.03157516851174</v>
      </c>
      <c r="E2929" s="16" t="n">
        <f aca="false">LOGINV(C2929,$B$8,$C$8)</f>
        <v>122.956763945703</v>
      </c>
      <c r="F2929" s="16" t="n">
        <f aca="false">$B$5/100*E2929*2_Girdiler!$B$14*2_Girdiler!$B$15*2_Girdiler!$B$16</f>
        <v>3.0935921808739</v>
      </c>
      <c r="G2929" s="16" t="n">
        <f aca="false">MIN(MATCH(F2929,2_Girdiler!$B$20:$I$20,1),7)</f>
        <v>1</v>
      </c>
      <c r="H2929" s="16" t="n">
        <f aca="false">IF(F2929&gt;=40,2_Girdiler!$I$21+(F2929-40)*(2_Girdiler!$I$21-2_Girdiler!$H$21)/(2_Girdiler!$I$20-2_Girdiler!$H$20),INDEX(2_Girdiler!$B$21:$I$21,G2929)+(F2929-INDEX(2_Girdiler!$B$20:$I$20,G2929))*(INDEX(2_Girdiler!$B$21:$I$21,G2929+1)-INDEX(2_Girdiler!$B$21:$I$21,G2929))/(INDEX(2_Girdiler!$B$20:$I$20,G2929+1)-INDEX(2_Girdiler!$B$20:$I$20,G2929)))</f>
        <v>6.80590279792257</v>
      </c>
      <c r="I2929" s="16" t="n">
        <f aca="false">H2929/2_Girdiler!$B$17</f>
        <v>2.72672387737282</v>
      </c>
      <c r="J2929" s="16" t="n">
        <f aca="false">D2929+I2929</f>
        <v>9.75829904588457</v>
      </c>
    </row>
    <row r="2930" customFormat="false" ht="15" hidden="false" customHeight="false" outlineLevel="0" collapsed="false">
      <c r="A2930" s="0" t="n">
        <v>2918</v>
      </c>
      <c r="B2930" s="7" t="n">
        <v>0.844551</v>
      </c>
      <c r="C2930" s="7" t="n">
        <v>0.358563</v>
      </c>
      <c r="D2930" s="16" t="n">
        <f aca="false">LOGINV(B2930,$B$7,$C$7)</f>
        <v>23.8226180630243</v>
      </c>
      <c r="E2930" s="16" t="n">
        <f aca="false">LOGINV(C2930,$B$8,$C$8)</f>
        <v>86.4324199118806</v>
      </c>
      <c r="F2930" s="16" t="n">
        <f aca="false">$B$5/100*E2930*2_Girdiler!$B$14*2_Girdiler!$B$15*2_Girdiler!$B$16</f>
        <v>2.17463968498292</v>
      </c>
      <c r="G2930" s="16" t="n">
        <f aca="false">MIN(MATCH(F2930,2_Girdiler!$B$20:$I$20,1),7)</f>
        <v>1</v>
      </c>
      <c r="H2930" s="16" t="n">
        <f aca="false">IF(F2930&gt;=40,2_Girdiler!$I$21+(F2930-40)*(2_Girdiler!$I$21-2_Girdiler!$H$21)/(2_Girdiler!$I$20-2_Girdiler!$H$20),INDEX(2_Girdiler!$B$21:$I$21,G2930)+(F2930-INDEX(2_Girdiler!$B$20:$I$20,G2930))*(INDEX(2_Girdiler!$B$21:$I$21,G2930+1)-INDEX(2_Girdiler!$B$21:$I$21,G2930))/(INDEX(2_Girdiler!$B$20:$I$20,G2930+1)-INDEX(2_Girdiler!$B$20:$I$20,G2930)))</f>
        <v>4.78420730696242</v>
      </c>
      <c r="I2930" s="16" t="n">
        <f aca="false">H2930/2_Girdiler!$B$17</f>
        <v>1.91674972234071</v>
      </c>
      <c r="J2930" s="16" t="n">
        <f aca="false">D2930+I2930</f>
        <v>25.739367785365</v>
      </c>
    </row>
    <row r="2931" customFormat="false" ht="15" hidden="false" customHeight="false" outlineLevel="0" collapsed="false">
      <c r="A2931" s="0" t="n">
        <v>2919</v>
      </c>
      <c r="B2931" s="7" t="n">
        <v>0.063287</v>
      </c>
      <c r="C2931" s="7" t="n">
        <v>0.613626</v>
      </c>
      <c r="D2931" s="16" t="n">
        <f aca="false">LOGINV(B2931,$B$7,$C$7)</f>
        <v>5.77900057585051</v>
      </c>
      <c r="E2931" s="16" t="n">
        <f aca="false">LOGINV(C2931,$B$8,$C$8)</f>
        <v>131.583026956056</v>
      </c>
      <c r="F2931" s="16" t="n">
        <f aca="false">$B$5/100*E2931*2_Girdiler!$B$14*2_Girdiler!$B$15*2_Girdiler!$B$16</f>
        <v>3.31062895821436</v>
      </c>
      <c r="G2931" s="16" t="n">
        <f aca="false">MIN(MATCH(F2931,2_Girdiler!$B$20:$I$20,1),7)</f>
        <v>1</v>
      </c>
      <c r="H2931" s="16" t="n">
        <f aca="false">IF(F2931&gt;=40,2_Girdiler!$I$21+(F2931-40)*(2_Girdiler!$I$21-2_Girdiler!$H$21)/(2_Girdiler!$I$20-2_Girdiler!$H$20),INDEX(2_Girdiler!$B$21:$I$21,G2931)+(F2931-INDEX(2_Girdiler!$B$20:$I$20,G2931))*(INDEX(2_Girdiler!$B$21:$I$21,G2931+1)-INDEX(2_Girdiler!$B$21:$I$21,G2931))/(INDEX(2_Girdiler!$B$20:$I$20,G2931+1)-INDEX(2_Girdiler!$B$20:$I$20,G2931)))</f>
        <v>7.2833837080716</v>
      </c>
      <c r="I2931" s="16" t="n">
        <f aca="false">H2931/2_Girdiler!$B$17</f>
        <v>2.91802231893894</v>
      </c>
      <c r="J2931" s="16" t="n">
        <f aca="false">D2931+I2931</f>
        <v>8.69702289478945</v>
      </c>
    </row>
    <row r="2932" customFormat="false" ht="15" hidden="false" customHeight="false" outlineLevel="0" collapsed="false">
      <c r="A2932" s="0" t="n">
        <v>2920</v>
      </c>
      <c r="B2932" s="7" t="n">
        <v>0.940359</v>
      </c>
      <c r="C2932" s="7" t="n">
        <v>0.976163</v>
      </c>
      <c r="D2932" s="16" t="n">
        <f aca="false">LOGINV(B2932,$B$7,$C$7)</f>
        <v>32.2692441888379</v>
      </c>
      <c r="E2932" s="16" t="n">
        <f aca="false">LOGINV(C2932,$B$8,$C$8)</f>
        <v>392.088949552049</v>
      </c>
      <c r="F2932" s="16" t="n">
        <f aca="false">$B$5/100*E2932*2_Girdiler!$B$14*2_Girdiler!$B$15*2_Girdiler!$B$16</f>
        <v>9.86495797072954</v>
      </c>
      <c r="G2932" s="16" t="n">
        <f aca="false">MIN(MATCH(F2932,2_Girdiler!$B$20:$I$20,1),7)</f>
        <v>2</v>
      </c>
      <c r="H2932" s="16" t="n">
        <f aca="false">IF(F2932&gt;=40,2_Girdiler!$I$21+(F2932-40)*(2_Girdiler!$I$21-2_Girdiler!$H$21)/(2_Girdiler!$I$20-2_Girdiler!$H$20),INDEX(2_Girdiler!$B$21:$I$21,G2932)+(F2932-INDEX(2_Girdiler!$B$20:$I$20,G2932))*(INDEX(2_Girdiler!$B$21:$I$21,G2932+1)-INDEX(2_Girdiler!$B$21:$I$21,G2932))/(INDEX(2_Girdiler!$B$20:$I$20,G2932+1)-INDEX(2_Girdiler!$B$20:$I$20,G2932)))</f>
        <v>18.7839327531673</v>
      </c>
      <c r="I2932" s="16" t="n">
        <f aca="false">H2932/2_Girdiler!$B$17</f>
        <v>7.52561408380099</v>
      </c>
      <c r="J2932" s="16" t="n">
        <f aca="false">D2932+I2932</f>
        <v>39.7948582726389</v>
      </c>
    </row>
    <row r="2933" customFormat="false" ht="15" hidden="false" customHeight="false" outlineLevel="0" collapsed="false">
      <c r="A2933" s="0" t="n">
        <v>2921</v>
      </c>
      <c r="B2933" s="7" t="n">
        <v>0.843972</v>
      </c>
      <c r="C2933" s="7" t="n">
        <v>0.101474</v>
      </c>
      <c r="D2933" s="16" t="n">
        <f aca="false">LOGINV(B2933,$B$7,$C$7)</f>
        <v>23.7904756633037</v>
      </c>
      <c r="E2933" s="16" t="n">
        <f aca="false">LOGINV(C2933,$B$8,$C$8)</f>
        <v>48.0086008634768</v>
      </c>
      <c r="F2933" s="16" t="n">
        <f aca="false">$B$5/100*E2933*2_Girdiler!$B$14*2_Girdiler!$B$15*2_Girdiler!$B$16</f>
        <v>1.20789639772508</v>
      </c>
      <c r="G2933" s="16" t="n">
        <f aca="false">MIN(MATCH(F2933,2_Girdiler!$B$20:$I$20,1),7)</f>
        <v>1</v>
      </c>
      <c r="H2933" s="16" t="n">
        <f aca="false">IF(F2933&gt;=40,2_Girdiler!$I$21+(F2933-40)*(2_Girdiler!$I$21-2_Girdiler!$H$21)/(2_Girdiler!$I$20-2_Girdiler!$H$20),INDEX(2_Girdiler!$B$21:$I$21,G2933)+(F2933-INDEX(2_Girdiler!$B$20:$I$20,G2933))*(INDEX(2_Girdiler!$B$21:$I$21,G2933+1)-INDEX(2_Girdiler!$B$21:$I$21,G2933))/(INDEX(2_Girdiler!$B$20:$I$20,G2933+1)-INDEX(2_Girdiler!$B$20:$I$20,G2933)))</f>
        <v>2.65737207499517</v>
      </c>
      <c r="I2933" s="16" t="n">
        <f aca="false">H2933/2_Girdiler!$B$17</f>
        <v>1.06465227363588</v>
      </c>
      <c r="J2933" s="16" t="n">
        <f aca="false">D2933+I2933</f>
        <v>24.8551279369396</v>
      </c>
    </row>
    <row r="2934" customFormat="false" ht="15" hidden="false" customHeight="false" outlineLevel="0" collapsed="false">
      <c r="A2934" s="0" t="n">
        <v>2922</v>
      </c>
      <c r="B2934" s="7" t="n">
        <v>0.49847</v>
      </c>
      <c r="C2934" s="7" t="n">
        <v>0.51107</v>
      </c>
      <c r="D2934" s="16" t="n">
        <f aca="false">LOGINV(B2934,$B$7,$C$7)</f>
        <v>13.513136508546</v>
      </c>
      <c r="E2934" s="16" t="n">
        <f aca="false">LOGINV(C2934,$B$8,$C$8)</f>
        <v>111.179160622632</v>
      </c>
      <c r="F2934" s="16" t="n">
        <f aca="false">$B$5/100*E2934*2_Girdiler!$B$14*2_Girdiler!$B$15*2_Girdiler!$B$16</f>
        <v>2.79726768126542</v>
      </c>
      <c r="G2934" s="16" t="n">
        <f aca="false">MIN(MATCH(F2934,2_Girdiler!$B$20:$I$20,1),7)</f>
        <v>1</v>
      </c>
      <c r="H2934" s="16" t="n">
        <f aca="false">IF(F2934&gt;=40,2_Girdiler!$I$21+(F2934-40)*(2_Girdiler!$I$21-2_Girdiler!$H$21)/(2_Girdiler!$I$20-2_Girdiler!$H$20),INDEX(2_Girdiler!$B$21:$I$21,G2934)+(F2934-INDEX(2_Girdiler!$B$20:$I$20,G2934))*(INDEX(2_Girdiler!$B$21:$I$21,G2934+1)-INDEX(2_Girdiler!$B$21:$I$21,G2934))/(INDEX(2_Girdiler!$B$20:$I$20,G2934+1)-INDEX(2_Girdiler!$B$20:$I$20,G2934)))</f>
        <v>6.15398889878393</v>
      </c>
      <c r="I2934" s="16" t="n">
        <f aca="false">H2934/2_Girdiler!$B$17</f>
        <v>2.46554042419228</v>
      </c>
      <c r="J2934" s="16" t="n">
        <f aca="false">D2934+I2934</f>
        <v>15.9786769327382</v>
      </c>
    </row>
    <row r="2935" customFormat="false" ht="15" hidden="false" customHeight="false" outlineLevel="0" collapsed="false">
      <c r="A2935" s="0" t="n">
        <v>2923</v>
      </c>
      <c r="B2935" s="7" t="n">
        <v>0.146201</v>
      </c>
      <c r="C2935" s="7" t="n">
        <v>0.076242</v>
      </c>
      <c r="D2935" s="16" t="n">
        <f aca="false">LOGINV(B2935,$B$7,$C$7)</f>
        <v>7.53027824061415</v>
      </c>
      <c r="E2935" s="16" t="n">
        <f aca="false">LOGINV(C2935,$B$8,$C$8)</f>
        <v>43.3644391779354</v>
      </c>
      <c r="F2935" s="16" t="n">
        <f aca="false">$B$5/100*E2935*2_Girdiler!$B$14*2_Girdiler!$B$15*2_Girdiler!$B$16</f>
        <v>1.09104928971686</v>
      </c>
      <c r="G2935" s="16" t="n">
        <f aca="false">MIN(MATCH(F2935,2_Girdiler!$B$20:$I$20,1),7)</f>
        <v>1</v>
      </c>
      <c r="H2935" s="16" t="n">
        <f aca="false">IF(F2935&gt;=40,2_Girdiler!$I$21+(F2935-40)*(2_Girdiler!$I$21-2_Girdiler!$H$21)/(2_Girdiler!$I$20-2_Girdiler!$H$20),INDEX(2_Girdiler!$B$21:$I$21,G2935)+(F2935-INDEX(2_Girdiler!$B$20:$I$20,G2935))*(INDEX(2_Girdiler!$B$21:$I$21,G2935+1)-INDEX(2_Girdiler!$B$21:$I$21,G2935))/(INDEX(2_Girdiler!$B$20:$I$20,G2935+1)-INDEX(2_Girdiler!$B$20:$I$20,G2935)))</f>
        <v>2.40030843737708</v>
      </c>
      <c r="I2935" s="16" t="n">
        <f aca="false">H2935/2_Girdiler!$B$17</f>
        <v>0.961662034205561</v>
      </c>
      <c r="J2935" s="16" t="n">
        <f aca="false">D2935+I2935</f>
        <v>8.49194027481971</v>
      </c>
    </row>
    <row r="2936" customFormat="false" ht="15" hidden="false" customHeight="false" outlineLevel="0" collapsed="false">
      <c r="A2936" s="0" t="n">
        <v>2924</v>
      </c>
      <c r="B2936" s="7" t="n">
        <v>0.630885</v>
      </c>
      <c r="C2936" s="7" t="n">
        <v>0.066112</v>
      </c>
      <c r="D2936" s="16" t="n">
        <f aca="false">LOGINV(B2936,$B$7,$C$7)</f>
        <v>16.3149534736973</v>
      </c>
      <c r="E2936" s="16" t="n">
        <f aca="false">LOGINV(C2936,$B$8,$C$8)</f>
        <v>41.3263483529735</v>
      </c>
      <c r="F2936" s="16" t="n">
        <f aca="false">$B$5/100*E2936*2_Girdiler!$B$14*2_Girdiler!$B$15*2_Girdiler!$B$16</f>
        <v>1.03977092456081</v>
      </c>
      <c r="G2936" s="16" t="n">
        <f aca="false">MIN(MATCH(F2936,2_Girdiler!$B$20:$I$20,1),7)</f>
        <v>1</v>
      </c>
      <c r="H2936" s="16" t="n">
        <f aca="false">IF(F2936&gt;=40,2_Girdiler!$I$21+(F2936-40)*(2_Girdiler!$I$21-2_Girdiler!$H$21)/(2_Girdiler!$I$20-2_Girdiler!$H$20),INDEX(2_Girdiler!$B$21:$I$21,G2936)+(F2936-INDEX(2_Girdiler!$B$20:$I$20,G2936))*(INDEX(2_Girdiler!$B$21:$I$21,G2936+1)-INDEX(2_Girdiler!$B$21:$I$21,G2936))/(INDEX(2_Girdiler!$B$20:$I$20,G2936+1)-INDEX(2_Girdiler!$B$20:$I$20,G2936)))</f>
        <v>2.28749603403379</v>
      </c>
      <c r="I2936" s="16" t="n">
        <f aca="false">H2936/2_Girdiler!$B$17</f>
        <v>0.916464757225076</v>
      </c>
      <c r="J2936" s="16" t="n">
        <f aca="false">D2936+I2936</f>
        <v>17.2314182309224</v>
      </c>
    </row>
    <row r="2937" customFormat="false" ht="15" hidden="false" customHeight="false" outlineLevel="0" collapsed="false">
      <c r="A2937" s="0" t="n">
        <v>2925</v>
      </c>
      <c r="B2937" s="7" t="n">
        <v>0.8898</v>
      </c>
      <c r="C2937" s="7" t="n">
        <v>0.472231</v>
      </c>
      <c r="D2937" s="16" t="n">
        <f aca="false">LOGINV(B2937,$B$7,$C$7)</f>
        <v>26.8126634797826</v>
      </c>
      <c r="E2937" s="16" t="n">
        <f aca="false">LOGINV(C2937,$B$8,$C$8)</f>
        <v>104.403344181755</v>
      </c>
      <c r="F2937" s="16" t="n">
        <f aca="false">$B$5/100*E2937*2_Girdiler!$B$14*2_Girdiler!$B$15*2_Girdiler!$B$16</f>
        <v>2.62678813961296</v>
      </c>
      <c r="G2937" s="16" t="n">
        <f aca="false">MIN(MATCH(F2937,2_Girdiler!$B$20:$I$20,1),7)</f>
        <v>1</v>
      </c>
      <c r="H2937" s="16" t="n">
        <f aca="false">IF(F2937&gt;=40,2_Girdiler!$I$21+(F2937-40)*(2_Girdiler!$I$21-2_Girdiler!$H$21)/(2_Girdiler!$I$20-2_Girdiler!$H$20),INDEX(2_Girdiler!$B$21:$I$21,G2937)+(F2937-INDEX(2_Girdiler!$B$20:$I$20,G2937))*(INDEX(2_Girdiler!$B$21:$I$21,G2937+1)-INDEX(2_Girdiler!$B$21:$I$21,G2937))/(INDEX(2_Girdiler!$B$20:$I$20,G2937+1)-INDEX(2_Girdiler!$B$20:$I$20,G2937)))</f>
        <v>5.7789339071485</v>
      </c>
      <c r="I2937" s="16" t="n">
        <f aca="false">H2937/2_Girdiler!$B$17</f>
        <v>2.31527800767168</v>
      </c>
      <c r="J2937" s="16" t="n">
        <f aca="false">D2937+I2937</f>
        <v>29.1279414874543</v>
      </c>
    </row>
    <row r="2938" customFormat="false" ht="15" hidden="false" customHeight="false" outlineLevel="0" collapsed="false">
      <c r="A2938" s="0" t="n">
        <v>2926</v>
      </c>
      <c r="B2938" s="7" t="n">
        <v>0.11212</v>
      </c>
      <c r="C2938" s="7" t="n">
        <v>0.368256</v>
      </c>
      <c r="D2938" s="16" t="n">
        <f aca="false">LOGINV(B2938,$B$7,$C$7)</f>
        <v>6.87832172073503</v>
      </c>
      <c r="E2938" s="16" t="n">
        <f aca="false">LOGINV(C2938,$B$8,$C$8)</f>
        <v>87.8854162735121</v>
      </c>
      <c r="F2938" s="16" t="n">
        <f aca="false">$B$5/100*E2938*2_Girdiler!$B$14*2_Girdiler!$B$15*2_Girdiler!$B$16</f>
        <v>2.21119707344157</v>
      </c>
      <c r="G2938" s="16" t="n">
        <f aca="false">MIN(MATCH(F2938,2_Girdiler!$B$20:$I$20,1),7)</f>
        <v>1</v>
      </c>
      <c r="H2938" s="16" t="n">
        <f aca="false">IF(F2938&gt;=40,2_Girdiler!$I$21+(F2938-40)*(2_Girdiler!$I$21-2_Girdiler!$H$21)/(2_Girdiler!$I$20-2_Girdiler!$H$20),INDEX(2_Girdiler!$B$21:$I$21,G2938)+(F2938-INDEX(2_Girdiler!$B$20:$I$20,G2938))*(INDEX(2_Girdiler!$B$21:$I$21,G2938+1)-INDEX(2_Girdiler!$B$21:$I$21,G2938))/(INDEX(2_Girdiler!$B$20:$I$20,G2938+1)-INDEX(2_Girdiler!$B$20:$I$20,G2938)))</f>
        <v>4.86463356157144</v>
      </c>
      <c r="I2938" s="16" t="n">
        <f aca="false">H2938/2_Girdiler!$B$17</f>
        <v>1.94897177947574</v>
      </c>
      <c r="J2938" s="16" t="n">
        <f aca="false">D2938+I2938</f>
        <v>8.82729350021077</v>
      </c>
    </row>
    <row r="2939" customFormat="false" ht="15" hidden="false" customHeight="false" outlineLevel="0" collapsed="false">
      <c r="A2939" s="0" t="n">
        <v>2927</v>
      </c>
      <c r="B2939" s="7" t="n">
        <v>0.663749</v>
      </c>
      <c r="C2939" s="7" t="n">
        <v>0.231173</v>
      </c>
      <c r="D2939" s="16" t="n">
        <f aca="false">LOGINV(B2939,$B$7,$C$7)</f>
        <v>17.1401260187799</v>
      </c>
      <c r="E2939" s="16" t="n">
        <f aca="false">LOGINV(C2939,$B$8,$C$8)</f>
        <v>67.9514509130953</v>
      </c>
      <c r="F2939" s="16" t="n">
        <f aca="false">$B$5/100*E2939*2_Girdiler!$B$14*2_Girdiler!$B$15*2_Girdiler!$B$16</f>
        <v>1.70965850497348</v>
      </c>
      <c r="G2939" s="16" t="n">
        <f aca="false">MIN(MATCH(F2939,2_Girdiler!$B$20:$I$20,1),7)</f>
        <v>1</v>
      </c>
      <c r="H2939" s="16" t="n">
        <f aca="false">IF(F2939&gt;=40,2_Girdiler!$I$21+(F2939-40)*(2_Girdiler!$I$21-2_Girdiler!$H$21)/(2_Girdiler!$I$20-2_Girdiler!$H$20),INDEX(2_Girdiler!$B$21:$I$21,G2939)+(F2939-INDEX(2_Girdiler!$B$20:$I$20,G2939))*(INDEX(2_Girdiler!$B$21:$I$21,G2939+1)-INDEX(2_Girdiler!$B$21:$I$21,G2939))/(INDEX(2_Girdiler!$B$20:$I$20,G2939+1)-INDEX(2_Girdiler!$B$20:$I$20,G2939)))</f>
        <v>3.76124871094165</v>
      </c>
      <c r="I2939" s="16" t="n">
        <f aca="false">H2939/2_Girdiler!$B$17</f>
        <v>1.50691054124265</v>
      </c>
      <c r="J2939" s="16" t="n">
        <f aca="false">D2939+I2939</f>
        <v>18.6470365600225</v>
      </c>
    </row>
    <row r="2940" customFormat="false" ht="15" hidden="false" customHeight="false" outlineLevel="0" collapsed="false">
      <c r="A2940" s="0" t="n">
        <v>2928</v>
      </c>
      <c r="B2940" s="7" t="n">
        <v>0.222963</v>
      </c>
      <c r="C2940" s="7" t="n">
        <v>0.353365</v>
      </c>
      <c r="D2940" s="16" t="n">
        <f aca="false">LOGINV(B2940,$B$7,$C$7)</f>
        <v>8.85459062669951</v>
      </c>
      <c r="E2940" s="16" t="n">
        <f aca="false">LOGINV(C2940,$B$8,$C$8)</f>
        <v>85.6576730798307</v>
      </c>
      <c r="F2940" s="16" t="n">
        <f aca="false">$B$5/100*E2940*2_Girdiler!$B$14*2_Girdiler!$B$15*2_Girdiler!$B$16</f>
        <v>2.15514705468854</v>
      </c>
      <c r="G2940" s="16" t="n">
        <f aca="false">MIN(MATCH(F2940,2_Girdiler!$B$20:$I$20,1),7)</f>
        <v>1</v>
      </c>
      <c r="H2940" s="16" t="n">
        <f aca="false">IF(F2940&gt;=40,2_Girdiler!$I$21+(F2940-40)*(2_Girdiler!$I$21-2_Girdiler!$H$21)/(2_Girdiler!$I$20-2_Girdiler!$H$20),INDEX(2_Girdiler!$B$21:$I$21,G2940)+(F2940-INDEX(2_Girdiler!$B$20:$I$20,G2940))*(INDEX(2_Girdiler!$B$21:$I$21,G2940+1)-INDEX(2_Girdiler!$B$21:$I$21,G2940))/(INDEX(2_Girdiler!$B$20:$I$20,G2940+1)-INDEX(2_Girdiler!$B$20:$I$20,G2940)))</f>
        <v>4.74132352031479</v>
      </c>
      <c r="I2940" s="16" t="n">
        <f aca="false">H2940/2_Girdiler!$B$17</f>
        <v>1.89956871807484</v>
      </c>
      <c r="J2940" s="16" t="n">
        <f aca="false">D2940+I2940</f>
        <v>10.7541593447743</v>
      </c>
    </row>
    <row r="2941" customFormat="false" ht="15" hidden="false" customHeight="false" outlineLevel="0" collapsed="false">
      <c r="A2941" s="0" t="n">
        <v>2929</v>
      </c>
      <c r="B2941" s="7" t="n">
        <v>0.181485</v>
      </c>
      <c r="C2941" s="7" t="n">
        <v>0.024701</v>
      </c>
      <c r="D2941" s="16" t="n">
        <f aca="false">LOGINV(B2941,$B$7,$C$7)</f>
        <v>8.15573912963247</v>
      </c>
      <c r="E2941" s="16" t="n">
        <f aca="false">LOGINV(C2941,$B$8,$C$8)</f>
        <v>30.7150683812412</v>
      </c>
      <c r="F2941" s="16" t="n">
        <f aca="false">$B$5/100*E2941*2_Girdiler!$B$14*2_Girdiler!$B$15*2_Girdiler!$B$16</f>
        <v>0.772791120472028</v>
      </c>
      <c r="G2941" s="16" t="n">
        <f aca="false">MIN(MATCH(F2941,2_Girdiler!$B$20:$I$20,1),7)</f>
        <v>1</v>
      </c>
      <c r="H2941" s="16" t="n">
        <f aca="false">IF(F2941&gt;=40,2_Girdiler!$I$21+(F2941-40)*(2_Girdiler!$I$21-2_Girdiler!$H$21)/(2_Girdiler!$I$20-2_Girdiler!$H$20),INDEX(2_Girdiler!$B$21:$I$21,G2941)+(F2941-INDEX(2_Girdiler!$B$20:$I$20,G2941))*(INDEX(2_Girdiler!$B$21:$I$21,G2941+1)-INDEX(2_Girdiler!$B$21:$I$21,G2941))/(INDEX(2_Girdiler!$B$20:$I$20,G2941+1)-INDEX(2_Girdiler!$B$20:$I$20,G2941)))</f>
        <v>1.70014046503846</v>
      </c>
      <c r="I2941" s="16" t="n">
        <f aca="false">H2941/2_Girdiler!$B$17</f>
        <v>0.68114601964682</v>
      </c>
      <c r="J2941" s="16" t="n">
        <f aca="false">D2941+I2941</f>
        <v>8.83688514927929</v>
      </c>
    </row>
    <row r="2942" customFormat="false" ht="15" hidden="false" customHeight="false" outlineLevel="0" collapsed="false">
      <c r="A2942" s="0" t="n">
        <v>2930</v>
      </c>
      <c r="B2942" s="7" t="n">
        <v>0.98317</v>
      </c>
      <c r="C2942" s="7" t="n">
        <v>0.669413</v>
      </c>
      <c r="D2942" s="16" t="n">
        <f aca="false">LOGINV(B2942,$B$7,$C$7)</f>
        <v>44.2468961242028</v>
      </c>
      <c r="E2942" s="16" t="n">
        <f aca="false">LOGINV(C2942,$B$8,$C$8)</f>
        <v>144.914964644033</v>
      </c>
      <c r="F2942" s="16" t="n">
        <f aca="false">$B$5/100*E2942*2_Girdiler!$B$14*2_Girdiler!$B$15*2_Girdiler!$B$16</f>
        <v>3.64606051044387</v>
      </c>
      <c r="G2942" s="16" t="n">
        <f aca="false">MIN(MATCH(F2942,2_Girdiler!$B$20:$I$20,1),7)</f>
        <v>1</v>
      </c>
      <c r="H2942" s="16" t="n">
        <f aca="false">IF(F2942&gt;=40,2_Girdiler!$I$21+(F2942-40)*(2_Girdiler!$I$21-2_Girdiler!$H$21)/(2_Girdiler!$I$20-2_Girdiler!$H$20),INDEX(2_Girdiler!$B$21:$I$21,G2942)+(F2942-INDEX(2_Girdiler!$B$20:$I$20,G2942))*(INDEX(2_Girdiler!$B$21:$I$21,G2942+1)-INDEX(2_Girdiler!$B$21:$I$21,G2942))/(INDEX(2_Girdiler!$B$20:$I$20,G2942+1)-INDEX(2_Girdiler!$B$20:$I$20,G2942)))</f>
        <v>8.02133312297652</v>
      </c>
      <c r="I2942" s="16" t="n">
        <f aca="false">H2942/2_Girdiler!$B$17</f>
        <v>3.21367512939765</v>
      </c>
      <c r="J2942" s="16" t="n">
        <f aca="false">D2942+I2942</f>
        <v>47.4605712536005</v>
      </c>
    </row>
    <row r="2943" customFormat="false" ht="15" hidden="false" customHeight="false" outlineLevel="0" collapsed="false">
      <c r="A2943" s="0" t="n">
        <v>2931</v>
      </c>
      <c r="B2943" s="7" t="n">
        <v>0.845904</v>
      </c>
      <c r="C2943" s="7" t="n">
        <v>0.654676</v>
      </c>
      <c r="D2943" s="16" t="n">
        <f aca="false">LOGINV(B2943,$B$7,$C$7)</f>
        <v>23.8982079731352</v>
      </c>
      <c r="E2943" s="16" t="n">
        <f aca="false">LOGINV(C2943,$B$8,$C$8)</f>
        <v>141.192255872026</v>
      </c>
      <c r="F2943" s="16" t="n">
        <f aca="false">$B$5/100*E2943*2_Girdiler!$B$14*2_Girdiler!$B$15*2_Girdiler!$B$16</f>
        <v>3.55239715774018</v>
      </c>
      <c r="G2943" s="16" t="n">
        <f aca="false">MIN(MATCH(F2943,2_Girdiler!$B$20:$I$20,1),7)</f>
        <v>1</v>
      </c>
      <c r="H2943" s="16" t="n">
        <f aca="false">IF(F2943&gt;=40,2_Girdiler!$I$21+(F2943-40)*(2_Girdiler!$I$21-2_Girdiler!$H$21)/(2_Girdiler!$I$20-2_Girdiler!$H$20),INDEX(2_Girdiler!$B$21:$I$21,G2943)+(F2943-INDEX(2_Girdiler!$B$20:$I$20,G2943))*(INDEX(2_Girdiler!$B$21:$I$21,G2943+1)-INDEX(2_Girdiler!$B$21:$I$21,G2943))/(INDEX(2_Girdiler!$B$20:$I$20,G2943+1)-INDEX(2_Girdiler!$B$20:$I$20,G2943)))</f>
        <v>7.81527374702841</v>
      </c>
      <c r="I2943" s="16" t="n">
        <f aca="false">H2943/2_Girdiler!$B$17</f>
        <v>3.13111928967484</v>
      </c>
      <c r="J2943" s="16" t="n">
        <f aca="false">D2943+I2943</f>
        <v>27.0293272628101</v>
      </c>
    </row>
    <row r="2944" customFormat="false" ht="15" hidden="false" customHeight="false" outlineLevel="0" collapsed="false">
      <c r="A2944" s="0" t="n">
        <v>2932</v>
      </c>
      <c r="B2944" s="7" t="n">
        <v>0.234858</v>
      </c>
      <c r="C2944" s="7" t="n">
        <v>0.649306</v>
      </c>
      <c r="D2944" s="16" t="n">
        <f aca="false">LOGINV(B2944,$B$7,$C$7)</f>
        <v>9.05061368623535</v>
      </c>
      <c r="E2944" s="16" t="n">
        <f aca="false">LOGINV(C2944,$B$8,$C$8)</f>
        <v>139.874337581021</v>
      </c>
      <c r="F2944" s="16" t="n">
        <f aca="false">$B$5/100*E2944*2_Girdiler!$B$14*2_Girdiler!$B$15*2_Girdiler!$B$16</f>
        <v>3.51923833353849</v>
      </c>
      <c r="G2944" s="16" t="n">
        <f aca="false">MIN(MATCH(F2944,2_Girdiler!$B$20:$I$20,1),7)</f>
        <v>1</v>
      </c>
      <c r="H2944" s="16" t="n">
        <f aca="false">IF(F2944&gt;=40,2_Girdiler!$I$21+(F2944-40)*(2_Girdiler!$I$21-2_Girdiler!$H$21)/(2_Girdiler!$I$20-2_Girdiler!$H$20),INDEX(2_Girdiler!$B$21:$I$21,G2944)+(F2944-INDEX(2_Girdiler!$B$20:$I$20,G2944))*(INDEX(2_Girdiler!$B$21:$I$21,G2944+1)-INDEX(2_Girdiler!$B$21:$I$21,G2944))/(INDEX(2_Girdiler!$B$20:$I$20,G2944+1)-INDEX(2_Girdiler!$B$20:$I$20,G2944)))</f>
        <v>7.74232433378467</v>
      </c>
      <c r="I2944" s="16" t="n">
        <f aca="false">H2944/2_Girdiler!$B$17</f>
        <v>3.10189276193296</v>
      </c>
      <c r="J2944" s="16" t="n">
        <f aca="false">D2944+I2944</f>
        <v>12.1525064481683</v>
      </c>
    </row>
    <row r="2945" customFormat="false" ht="15" hidden="false" customHeight="false" outlineLevel="0" collapsed="false">
      <c r="A2945" s="0" t="n">
        <v>2933</v>
      </c>
      <c r="B2945" s="7" t="n">
        <v>0.496478</v>
      </c>
      <c r="C2945" s="7" t="n">
        <v>0.237645</v>
      </c>
      <c r="D2945" s="16" t="n">
        <f aca="false">LOGINV(B2945,$B$7,$C$7)</f>
        <v>13.4755780885327</v>
      </c>
      <c r="E2945" s="16" t="n">
        <f aca="false">LOGINV(C2945,$B$8,$C$8)</f>
        <v>68.8828801190326</v>
      </c>
      <c r="F2945" s="16" t="n">
        <f aca="false">$B$5/100*E2945*2_Girdiler!$B$14*2_Girdiler!$B$15*2_Girdiler!$B$16</f>
        <v>1.73309326379486</v>
      </c>
      <c r="G2945" s="16" t="n">
        <f aca="false">MIN(MATCH(F2945,2_Girdiler!$B$20:$I$20,1),7)</f>
        <v>1</v>
      </c>
      <c r="H2945" s="16" t="n">
        <f aca="false">IF(F2945&gt;=40,2_Girdiler!$I$21+(F2945-40)*(2_Girdiler!$I$21-2_Girdiler!$H$21)/(2_Girdiler!$I$20-2_Girdiler!$H$20),INDEX(2_Girdiler!$B$21:$I$21,G2945)+(F2945-INDEX(2_Girdiler!$B$20:$I$20,G2945))*(INDEX(2_Girdiler!$B$21:$I$21,G2945+1)-INDEX(2_Girdiler!$B$21:$I$21,G2945))/(INDEX(2_Girdiler!$B$20:$I$20,G2945+1)-INDEX(2_Girdiler!$B$20:$I$20,G2945)))</f>
        <v>3.81280518034869</v>
      </c>
      <c r="I2945" s="16" t="n">
        <f aca="false">H2945/2_Girdiler!$B$17</f>
        <v>1.52756617802432</v>
      </c>
      <c r="J2945" s="16" t="n">
        <f aca="false">D2945+I2945</f>
        <v>15.003144266557</v>
      </c>
    </row>
    <row r="2946" customFormat="false" ht="15" hidden="false" customHeight="false" outlineLevel="0" collapsed="false">
      <c r="A2946" s="0" t="n">
        <v>2934</v>
      </c>
      <c r="B2946" s="7" t="n">
        <v>0.417141</v>
      </c>
      <c r="C2946" s="7" t="n">
        <v>0.383938</v>
      </c>
      <c r="D2946" s="16" t="n">
        <f aca="false">LOGINV(B2946,$B$7,$C$7)</f>
        <v>12.0514465597793</v>
      </c>
      <c r="E2946" s="16" t="n">
        <f aca="false">LOGINV(C2946,$B$8,$C$8)</f>
        <v>90.2611359965836</v>
      </c>
      <c r="F2946" s="16" t="n">
        <f aca="false">$B$5/100*E2946*2_Girdiler!$B$14*2_Girdiler!$B$15*2_Girdiler!$B$16</f>
        <v>2.27097018167404</v>
      </c>
      <c r="G2946" s="16" t="n">
        <f aca="false">MIN(MATCH(F2946,2_Girdiler!$B$20:$I$20,1),7)</f>
        <v>1</v>
      </c>
      <c r="H2946" s="16" t="n">
        <f aca="false">IF(F2946&gt;=40,2_Girdiler!$I$21+(F2946-40)*(2_Girdiler!$I$21-2_Girdiler!$H$21)/(2_Girdiler!$I$20-2_Girdiler!$H$20),INDEX(2_Girdiler!$B$21:$I$21,G2946)+(F2946-INDEX(2_Girdiler!$B$20:$I$20,G2946))*(INDEX(2_Girdiler!$B$21:$I$21,G2946+1)-INDEX(2_Girdiler!$B$21:$I$21,G2946))/(INDEX(2_Girdiler!$B$20:$I$20,G2946+1)-INDEX(2_Girdiler!$B$20:$I$20,G2946)))</f>
        <v>4.99613439968289</v>
      </c>
      <c r="I2946" s="16" t="n">
        <f aca="false">H2946/2_Girdiler!$B$17</f>
        <v>2.00165641012936</v>
      </c>
      <c r="J2946" s="16" t="n">
        <f aca="false">D2946+I2946</f>
        <v>14.0531029699086</v>
      </c>
    </row>
    <row r="2947" customFormat="false" ht="15" hidden="false" customHeight="false" outlineLevel="0" collapsed="false">
      <c r="A2947" s="0" t="n">
        <v>2935</v>
      </c>
      <c r="B2947" s="7" t="n">
        <v>0.985081</v>
      </c>
      <c r="C2947" s="7" t="n">
        <v>0.859871</v>
      </c>
      <c r="D2947" s="16" t="n">
        <f aca="false">LOGINV(B2947,$B$7,$C$7)</f>
        <v>45.4495700168215</v>
      </c>
      <c r="E2947" s="16" t="n">
        <f aca="false">LOGINV(C2947,$B$8,$C$8)</f>
        <v>219.247494206902</v>
      </c>
      <c r="F2947" s="16" t="n">
        <f aca="false">$B$5/100*E2947*2_Girdiler!$B$14*2_Girdiler!$B$15*2_Girdiler!$B$16</f>
        <v>5.51626695424565</v>
      </c>
      <c r="G2947" s="16" t="n">
        <f aca="false">MIN(MATCH(F2947,2_Girdiler!$B$20:$I$20,1),7)</f>
        <v>2</v>
      </c>
      <c r="H2947" s="16" t="n">
        <f aca="false">IF(F2947&gt;=40,2_Girdiler!$I$21+(F2947-40)*(2_Girdiler!$I$21-2_Girdiler!$H$21)/(2_Girdiler!$I$20-2_Girdiler!$H$20),INDEX(2_Girdiler!$B$21:$I$21,G2947)+(F2947-INDEX(2_Girdiler!$B$20:$I$20,G2947))*(INDEX(2_Girdiler!$B$21:$I$21,G2947+1)-INDEX(2_Girdiler!$B$21:$I$21,G2947))/(INDEX(2_Girdiler!$B$20:$I$20,G2947+1)-INDEX(2_Girdiler!$B$20:$I$20,G2947)))</f>
        <v>11.826027126793</v>
      </c>
      <c r="I2947" s="16" t="n">
        <f aca="false">H2947/2_Girdiler!$B$17</f>
        <v>4.73799163733695</v>
      </c>
      <c r="J2947" s="16" t="n">
        <f aca="false">D2947+I2947</f>
        <v>50.1875616541585</v>
      </c>
    </row>
    <row r="2948" customFormat="false" ht="15" hidden="false" customHeight="false" outlineLevel="0" collapsed="false">
      <c r="A2948" s="0" t="n">
        <v>2936</v>
      </c>
      <c r="B2948" s="7" t="n">
        <v>0.234603</v>
      </c>
      <c r="C2948" s="7" t="n">
        <v>0.033252</v>
      </c>
      <c r="D2948" s="16" t="n">
        <f aca="false">LOGINV(B2948,$B$7,$C$7)</f>
        <v>9.04642579200036</v>
      </c>
      <c r="E2948" s="16" t="n">
        <f aca="false">LOGINV(C2948,$B$8,$C$8)</f>
        <v>33.4057905902991</v>
      </c>
      <c r="F2948" s="16" t="n">
        <f aca="false">$B$5/100*E2948*2_Girdiler!$B$14*2_Girdiler!$B$15*2_Girdiler!$B$16</f>
        <v>0.840489691251924</v>
      </c>
      <c r="G2948" s="16" t="n">
        <f aca="false">MIN(MATCH(F2948,2_Girdiler!$B$20:$I$20,1),7)</f>
        <v>1</v>
      </c>
      <c r="H2948" s="16" t="n">
        <f aca="false">IF(F2948&gt;=40,2_Girdiler!$I$21+(F2948-40)*(2_Girdiler!$I$21-2_Girdiler!$H$21)/(2_Girdiler!$I$20-2_Girdiler!$H$20),INDEX(2_Girdiler!$B$21:$I$21,G2948)+(F2948-INDEX(2_Girdiler!$B$20:$I$20,G2948))*(INDEX(2_Girdiler!$B$21:$I$21,G2948+1)-INDEX(2_Girdiler!$B$21:$I$21,G2948))/(INDEX(2_Girdiler!$B$20:$I$20,G2948+1)-INDEX(2_Girdiler!$B$20:$I$20,G2948)))</f>
        <v>1.84907732075423</v>
      </c>
      <c r="I2948" s="16" t="n">
        <f aca="false">H2948/2_Girdiler!$B$17</f>
        <v>0.740816234276536</v>
      </c>
      <c r="J2948" s="16" t="n">
        <f aca="false">D2948+I2948</f>
        <v>9.7872420262769</v>
      </c>
    </row>
    <row r="2949" customFormat="false" ht="15" hidden="false" customHeight="false" outlineLevel="0" collapsed="false">
      <c r="A2949" s="0" t="n">
        <v>2937</v>
      </c>
      <c r="B2949" s="7" t="n">
        <v>0.605185</v>
      </c>
      <c r="C2949" s="7" t="n">
        <v>0.018527</v>
      </c>
      <c r="D2949" s="16" t="n">
        <f aca="false">LOGINV(B2949,$B$7,$C$7)</f>
        <v>15.7133294909389</v>
      </c>
      <c r="E2949" s="16" t="n">
        <f aca="false">LOGINV(C2949,$B$8,$C$8)</f>
        <v>28.4245382732848</v>
      </c>
      <c r="F2949" s="16" t="n">
        <f aca="false">$B$5/100*E2949*2_Girdiler!$B$14*2_Girdiler!$B$15*2_Girdiler!$B$16</f>
        <v>0.715161382955846</v>
      </c>
      <c r="G2949" s="16" t="n">
        <f aca="false">MIN(MATCH(F2949,2_Girdiler!$B$20:$I$20,1),7)</f>
        <v>1</v>
      </c>
      <c r="H2949" s="16" t="n">
        <f aca="false">IF(F2949&gt;=40,2_Girdiler!$I$21+(F2949-40)*(2_Girdiler!$I$21-2_Girdiler!$H$21)/(2_Girdiler!$I$20-2_Girdiler!$H$20),INDEX(2_Girdiler!$B$21:$I$21,G2949)+(F2949-INDEX(2_Girdiler!$B$20:$I$20,G2949))*(INDEX(2_Girdiler!$B$21:$I$21,G2949+1)-INDEX(2_Girdiler!$B$21:$I$21,G2949))/(INDEX(2_Girdiler!$B$20:$I$20,G2949+1)-INDEX(2_Girdiler!$B$20:$I$20,G2949)))</f>
        <v>1.57335504250286</v>
      </c>
      <c r="I2949" s="16" t="n">
        <f aca="false">H2949/2_Girdiler!$B$17</f>
        <v>0.630350577925826</v>
      </c>
      <c r="J2949" s="16" t="n">
        <f aca="false">D2949+I2949</f>
        <v>16.3436800688647</v>
      </c>
    </row>
    <row r="2950" customFormat="false" ht="15" hidden="false" customHeight="false" outlineLevel="0" collapsed="false">
      <c r="A2950" s="0" t="n">
        <v>2938</v>
      </c>
      <c r="B2950" s="7" t="n">
        <v>0.929186</v>
      </c>
      <c r="C2950" s="7" t="n">
        <v>0.992175</v>
      </c>
      <c r="D2950" s="16" t="n">
        <f aca="false">LOGINV(B2950,$B$7,$C$7)</f>
        <v>30.7239255667292</v>
      </c>
      <c r="E2950" s="16" t="n">
        <f aca="false">LOGINV(C2950,$B$8,$C$8)</f>
        <v>519.770717864792</v>
      </c>
      <c r="F2950" s="16" t="n">
        <f aca="false">$B$5/100*E2950*2_Girdiler!$B$14*2_Girdiler!$B$15*2_Girdiler!$B$16</f>
        <v>13.0774312614782</v>
      </c>
      <c r="G2950" s="16" t="n">
        <f aca="false">MIN(MATCH(F2950,2_Girdiler!$B$20:$I$20,1),7)</f>
        <v>3</v>
      </c>
      <c r="H2950" s="16" t="n">
        <f aca="false">IF(F2950&gt;=40,2_Girdiler!$I$21+(F2950-40)*(2_Girdiler!$I$21-2_Girdiler!$H$21)/(2_Girdiler!$I$20-2_Girdiler!$H$20),INDEX(2_Girdiler!$B$21:$I$21,G2950)+(F2950-INDEX(2_Girdiler!$B$20:$I$20,G2950))*(INDEX(2_Girdiler!$B$21:$I$21,G2950+1)-INDEX(2_Girdiler!$B$21:$I$21,G2950))/(INDEX(2_Girdiler!$B$20:$I$20,G2950+1)-INDEX(2_Girdiler!$B$20:$I$20,G2950)))</f>
        <v>21.7696881353304</v>
      </c>
      <c r="I2950" s="16" t="n">
        <f aca="false">H2950/2_Girdiler!$B$17</f>
        <v>8.72183018242402</v>
      </c>
      <c r="J2950" s="16" t="n">
        <f aca="false">D2950+I2950</f>
        <v>39.4457557491532</v>
      </c>
    </row>
    <row r="2951" customFormat="false" ht="15" hidden="false" customHeight="false" outlineLevel="0" collapsed="false">
      <c r="A2951" s="0" t="n">
        <v>2939</v>
      </c>
      <c r="B2951" s="7" t="n">
        <v>0.463263</v>
      </c>
      <c r="C2951" s="7" t="n">
        <v>0.130276</v>
      </c>
      <c r="D2951" s="16" t="n">
        <f aca="false">LOGINV(B2951,$B$7,$C$7)</f>
        <v>12.8635599334128</v>
      </c>
      <c r="E2951" s="16" t="n">
        <f aca="false">LOGINV(C2951,$B$8,$C$8)</f>
        <v>52.8250329529228</v>
      </c>
      <c r="F2951" s="16" t="n">
        <f aca="false">$B$5/100*E2951*2_Girdiler!$B$14*2_Girdiler!$B$15*2_Girdiler!$B$16</f>
        <v>1.32907782909554</v>
      </c>
      <c r="G2951" s="16" t="n">
        <f aca="false">MIN(MATCH(F2951,2_Girdiler!$B$20:$I$20,1),7)</f>
        <v>1</v>
      </c>
      <c r="H2951" s="16" t="n">
        <f aca="false">IF(F2951&gt;=40,2_Girdiler!$I$21+(F2951-40)*(2_Girdiler!$I$21-2_Girdiler!$H$21)/(2_Girdiler!$I$20-2_Girdiler!$H$20),INDEX(2_Girdiler!$B$21:$I$21,G2951)+(F2951-INDEX(2_Girdiler!$B$20:$I$20,G2951))*(INDEX(2_Girdiler!$B$21:$I$21,G2951+1)-INDEX(2_Girdiler!$B$21:$I$21,G2951))/(INDEX(2_Girdiler!$B$20:$I$20,G2951+1)-INDEX(2_Girdiler!$B$20:$I$20,G2951)))</f>
        <v>2.92397122401018</v>
      </c>
      <c r="I2951" s="16" t="n">
        <f aca="false">H2951/2_Girdiler!$B$17</f>
        <v>1.17146283013229</v>
      </c>
      <c r="J2951" s="16" t="n">
        <f aca="false">D2951+I2951</f>
        <v>14.0350227635451</v>
      </c>
    </row>
    <row r="2952" customFormat="false" ht="15" hidden="false" customHeight="false" outlineLevel="0" collapsed="false">
      <c r="A2952" s="0" t="n">
        <v>2940</v>
      </c>
      <c r="B2952" s="7" t="n">
        <v>0.655073</v>
      </c>
      <c r="C2952" s="7" t="n">
        <v>0.876074</v>
      </c>
      <c r="D2952" s="16" t="n">
        <f aca="false">LOGINV(B2952,$B$7,$C$7)</f>
        <v>16.9155320746153</v>
      </c>
      <c r="E2952" s="16" t="n">
        <f aca="false">LOGINV(C2952,$B$8,$C$8)</f>
        <v>230.248122519835</v>
      </c>
      <c r="F2952" s="16" t="n">
        <f aca="false">$B$5/100*E2952*2_Girdiler!$B$14*2_Girdiler!$B$15*2_Girdiler!$B$16</f>
        <v>5.79304276259906</v>
      </c>
      <c r="G2952" s="16" t="n">
        <f aca="false">MIN(MATCH(F2952,2_Girdiler!$B$20:$I$20,1),7)</f>
        <v>2</v>
      </c>
      <c r="H2952" s="16" t="n">
        <f aca="false">IF(F2952&gt;=40,2_Girdiler!$I$21+(F2952-40)*(2_Girdiler!$I$21-2_Girdiler!$H$21)/(2_Girdiler!$I$20-2_Girdiler!$H$20),INDEX(2_Girdiler!$B$21:$I$21,G2952)+(F2952-INDEX(2_Girdiler!$B$20:$I$20,G2952))*(INDEX(2_Girdiler!$B$21:$I$21,G2952+1)-INDEX(2_Girdiler!$B$21:$I$21,G2952))/(INDEX(2_Girdiler!$B$20:$I$20,G2952+1)-INDEX(2_Girdiler!$B$20:$I$20,G2952)))</f>
        <v>12.2688684201585</v>
      </c>
      <c r="I2952" s="16" t="n">
        <f aca="false">H2952/2_Girdiler!$B$17</f>
        <v>4.91541202730709</v>
      </c>
      <c r="J2952" s="16" t="n">
        <f aca="false">D2952+I2952</f>
        <v>21.8309441019224</v>
      </c>
    </row>
    <row r="2953" customFormat="false" ht="15" hidden="false" customHeight="false" outlineLevel="0" collapsed="false">
      <c r="A2953" s="0" t="n">
        <v>2941</v>
      </c>
      <c r="B2953" s="7" t="n">
        <v>0.598459</v>
      </c>
      <c r="C2953" s="7" t="n">
        <v>0.805722</v>
      </c>
      <c r="D2953" s="16" t="n">
        <f aca="false">LOGINV(B2953,$B$7,$C$7)</f>
        <v>15.5614001253538</v>
      </c>
      <c r="E2953" s="16" t="n">
        <f aca="false">LOGINV(C2953,$B$8,$C$8)</f>
        <v>190.528989637125</v>
      </c>
      <c r="F2953" s="16" t="n">
        <f aca="false">$B$5/100*E2953*2_Girdiler!$B$14*2_Girdiler!$B$15*2_Girdiler!$B$16</f>
        <v>4.79370937927006</v>
      </c>
      <c r="G2953" s="16" t="n">
        <f aca="false">MIN(MATCH(F2953,2_Girdiler!$B$20:$I$20,1),7)</f>
        <v>1</v>
      </c>
      <c r="H2953" s="16" t="n">
        <f aca="false">IF(F2953&gt;=40,2_Girdiler!$I$21+(F2953-40)*(2_Girdiler!$I$21-2_Girdiler!$H$21)/(2_Girdiler!$I$20-2_Girdiler!$H$20),INDEX(2_Girdiler!$B$21:$I$21,G2953)+(F2953-INDEX(2_Girdiler!$B$20:$I$20,G2953))*(INDEX(2_Girdiler!$B$21:$I$21,G2953+1)-INDEX(2_Girdiler!$B$21:$I$21,G2953))/(INDEX(2_Girdiler!$B$20:$I$20,G2953+1)-INDEX(2_Girdiler!$B$20:$I$20,G2953)))</f>
        <v>10.5461606343941</v>
      </c>
      <c r="I2953" s="16" t="n">
        <f aca="false">H2953/2_Girdiler!$B$17</f>
        <v>4.22522461313868</v>
      </c>
      <c r="J2953" s="16" t="n">
        <f aca="false">D2953+I2953</f>
        <v>19.7866247384924</v>
      </c>
    </row>
    <row r="2954" customFormat="false" ht="15" hidden="false" customHeight="false" outlineLevel="0" collapsed="false">
      <c r="A2954" s="0" t="n">
        <v>2942</v>
      </c>
      <c r="B2954" s="7" t="n">
        <v>0.758853</v>
      </c>
      <c r="C2954" s="7" t="n">
        <v>0.119569</v>
      </c>
      <c r="D2954" s="16" t="n">
        <f aca="false">LOGINV(B2954,$B$7,$C$7)</f>
        <v>20.0341663160473</v>
      </c>
      <c r="E2954" s="16" t="n">
        <f aca="false">LOGINV(C2954,$B$8,$C$8)</f>
        <v>51.0794669357878</v>
      </c>
      <c r="F2954" s="16" t="n">
        <f aca="false">$B$5/100*E2954*2_Girdiler!$B$14*2_Girdiler!$B$15*2_Girdiler!$B$16</f>
        <v>1.28515938810442</v>
      </c>
      <c r="G2954" s="16" t="n">
        <f aca="false">MIN(MATCH(F2954,2_Girdiler!$B$20:$I$20,1),7)</f>
        <v>1</v>
      </c>
      <c r="H2954" s="16" t="n">
        <f aca="false">IF(F2954&gt;=40,2_Girdiler!$I$21+(F2954-40)*(2_Girdiler!$I$21-2_Girdiler!$H$21)/(2_Girdiler!$I$20-2_Girdiler!$H$20),INDEX(2_Girdiler!$B$21:$I$21,G2954)+(F2954-INDEX(2_Girdiler!$B$20:$I$20,G2954))*(INDEX(2_Girdiler!$B$21:$I$21,G2954+1)-INDEX(2_Girdiler!$B$21:$I$21,G2954))/(INDEX(2_Girdiler!$B$20:$I$20,G2954+1)-INDEX(2_Girdiler!$B$20:$I$20,G2954)))</f>
        <v>2.82735065382973</v>
      </c>
      <c r="I2954" s="16" t="n">
        <f aca="false">H2954/2_Girdiler!$B$17</f>
        <v>1.13275266579717</v>
      </c>
      <c r="J2954" s="16" t="n">
        <f aca="false">D2954+I2954</f>
        <v>21.1669189818445</v>
      </c>
    </row>
    <row r="2955" customFormat="false" ht="15" hidden="false" customHeight="false" outlineLevel="0" collapsed="false">
      <c r="A2955" s="0" t="n">
        <v>2943</v>
      </c>
      <c r="B2955" s="7" t="n">
        <v>0.598417</v>
      </c>
      <c r="C2955" s="7" t="n">
        <v>0.339004</v>
      </c>
      <c r="D2955" s="16" t="n">
        <f aca="false">LOGINV(B2955,$B$7,$C$7)</f>
        <v>15.5604581529413</v>
      </c>
      <c r="E2955" s="16" t="n">
        <f aca="false">LOGINV(C2955,$B$8,$C$8)</f>
        <v>83.5318934210395</v>
      </c>
      <c r="F2955" s="16" t="n">
        <f aca="false">$B$5/100*E2955*2_Girdiler!$B$14*2_Girdiler!$B$15*2_Girdiler!$B$16</f>
        <v>2.10166243847335</v>
      </c>
      <c r="G2955" s="16" t="n">
        <f aca="false">MIN(MATCH(F2955,2_Girdiler!$B$20:$I$20,1),7)</f>
        <v>1</v>
      </c>
      <c r="H2955" s="16" t="n">
        <f aca="false">IF(F2955&gt;=40,2_Girdiler!$I$21+(F2955-40)*(2_Girdiler!$I$21-2_Girdiler!$H$21)/(2_Girdiler!$I$20-2_Girdiler!$H$20),INDEX(2_Girdiler!$B$21:$I$21,G2955)+(F2955-INDEX(2_Girdiler!$B$20:$I$20,G2955))*(INDEX(2_Girdiler!$B$21:$I$21,G2955+1)-INDEX(2_Girdiler!$B$21:$I$21,G2955))/(INDEX(2_Girdiler!$B$20:$I$20,G2955+1)-INDEX(2_Girdiler!$B$20:$I$20,G2955)))</f>
        <v>4.62365736464138</v>
      </c>
      <c r="I2955" s="16" t="n">
        <f aca="false">H2955/2_Girdiler!$B$17</f>
        <v>1.8524268287826</v>
      </c>
      <c r="J2955" s="16" t="n">
        <f aca="false">D2955+I2955</f>
        <v>17.4128849817239</v>
      </c>
    </row>
    <row r="2956" customFormat="false" ht="15" hidden="false" customHeight="false" outlineLevel="0" collapsed="false">
      <c r="A2956" s="0" t="n">
        <v>2944</v>
      </c>
      <c r="B2956" s="7" t="n">
        <v>0.950096</v>
      </c>
      <c r="C2956" s="7" t="n">
        <v>0.759171</v>
      </c>
      <c r="D2956" s="16" t="n">
        <f aca="false">LOGINV(B2956,$B$7,$C$7)</f>
        <v>33.8913779581537</v>
      </c>
      <c r="E2956" s="16" t="n">
        <f aca="false">LOGINV(C2956,$B$8,$C$8)</f>
        <v>171.988506348759</v>
      </c>
      <c r="F2956" s="16" t="n">
        <f aca="false">$B$5/100*E2956*2_Girdiler!$B$14*2_Girdiler!$B$15*2_Girdiler!$B$16</f>
        <v>4.32723081973477</v>
      </c>
      <c r="G2956" s="16" t="n">
        <f aca="false">MIN(MATCH(F2956,2_Girdiler!$B$20:$I$20,1),7)</f>
        <v>1</v>
      </c>
      <c r="H2956" s="16" t="n">
        <f aca="false">IF(F2956&gt;=40,2_Girdiler!$I$21+(F2956-40)*(2_Girdiler!$I$21-2_Girdiler!$H$21)/(2_Girdiler!$I$20-2_Girdiler!$H$20),INDEX(2_Girdiler!$B$21:$I$21,G2956)+(F2956-INDEX(2_Girdiler!$B$20:$I$20,G2956))*(INDEX(2_Girdiler!$B$21:$I$21,G2956+1)-INDEX(2_Girdiler!$B$21:$I$21,G2956))/(INDEX(2_Girdiler!$B$20:$I$20,G2956+1)-INDEX(2_Girdiler!$B$20:$I$20,G2956)))</f>
        <v>9.51990780341648</v>
      </c>
      <c r="I2956" s="16" t="n">
        <f aca="false">H2956/2_Girdiler!$B$17</f>
        <v>3.81406562636878</v>
      </c>
      <c r="J2956" s="16" t="n">
        <f aca="false">D2956+I2956</f>
        <v>37.7054435845224</v>
      </c>
    </row>
    <row r="2957" customFormat="false" ht="15" hidden="false" customHeight="false" outlineLevel="0" collapsed="false">
      <c r="A2957" s="0" t="n">
        <v>2945</v>
      </c>
      <c r="B2957" s="7" t="n">
        <v>0.100316</v>
      </c>
      <c r="C2957" s="7" t="n">
        <v>0.325422</v>
      </c>
      <c r="D2957" s="16" t="n">
        <f aca="false">LOGINV(B2957,$B$7,$C$7)</f>
        <v>6.63570985733904</v>
      </c>
      <c r="E2957" s="16" t="n">
        <f aca="false">LOGINV(C2957,$B$8,$C$8)</f>
        <v>81.5390663321861</v>
      </c>
      <c r="F2957" s="16" t="n">
        <f aca="false">$B$5/100*E2957*2_Girdiler!$B$14*2_Girdiler!$B$15*2_Girdiler!$B$16</f>
        <v>2.0515229089178</v>
      </c>
      <c r="G2957" s="16" t="n">
        <f aca="false">MIN(MATCH(F2957,2_Girdiler!$B$20:$I$20,1),7)</f>
        <v>1</v>
      </c>
      <c r="H2957" s="16" t="n">
        <f aca="false">IF(F2957&gt;=40,2_Girdiler!$I$21+(F2957-40)*(2_Girdiler!$I$21-2_Girdiler!$H$21)/(2_Girdiler!$I$20-2_Girdiler!$H$20),INDEX(2_Girdiler!$B$21:$I$21,G2957)+(F2957-INDEX(2_Girdiler!$B$20:$I$20,G2957))*(INDEX(2_Girdiler!$B$21:$I$21,G2957+1)-INDEX(2_Girdiler!$B$21:$I$21,G2957))/(INDEX(2_Girdiler!$B$20:$I$20,G2957+1)-INDEX(2_Girdiler!$B$20:$I$20,G2957)))</f>
        <v>4.51335039961916</v>
      </c>
      <c r="I2957" s="16" t="n">
        <f aca="false">H2957/2_Girdiler!$B$17</f>
        <v>1.80823333318075</v>
      </c>
      <c r="J2957" s="16" t="n">
        <f aca="false">D2957+I2957</f>
        <v>8.44394319051979</v>
      </c>
    </row>
    <row r="2958" customFormat="false" ht="15" hidden="false" customHeight="false" outlineLevel="0" collapsed="false">
      <c r="A2958" s="0" t="n">
        <v>2946</v>
      </c>
      <c r="B2958" s="7" t="n">
        <v>0.434866</v>
      </c>
      <c r="C2958" s="7" t="n">
        <v>0.970451</v>
      </c>
      <c r="D2958" s="16" t="n">
        <f aca="false">LOGINV(B2958,$B$7,$C$7)</f>
        <v>12.3590304479378</v>
      </c>
      <c r="E2958" s="16" t="n">
        <f aca="false">LOGINV(C2958,$B$8,$C$8)</f>
        <v>369.291681310425</v>
      </c>
      <c r="F2958" s="16" t="n">
        <f aca="false">$B$5/100*E2958*2_Girdiler!$B$14*2_Girdiler!$B$15*2_Girdiler!$B$16</f>
        <v>9.29137870177029</v>
      </c>
      <c r="G2958" s="16" t="n">
        <f aca="false">MIN(MATCH(F2958,2_Girdiler!$B$20:$I$20,1),7)</f>
        <v>2</v>
      </c>
      <c r="H2958" s="16" t="n">
        <f aca="false">IF(F2958&gt;=40,2_Girdiler!$I$21+(F2958-40)*(2_Girdiler!$I$21-2_Girdiler!$H$21)/(2_Girdiler!$I$20-2_Girdiler!$H$20),INDEX(2_Girdiler!$B$21:$I$21,G2958)+(F2958-INDEX(2_Girdiler!$B$20:$I$20,G2958))*(INDEX(2_Girdiler!$B$21:$I$21,G2958+1)-INDEX(2_Girdiler!$B$21:$I$21,G2958))/(INDEX(2_Girdiler!$B$20:$I$20,G2958+1)-INDEX(2_Girdiler!$B$20:$I$20,G2958)))</f>
        <v>17.8662059228325</v>
      </c>
      <c r="I2958" s="16" t="n">
        <f aca="false">H2958/2_Girdiler!$B$17</f>
        <v>7.15793506523737</v>
      </c>
      <c r="J2958" s="16" t="n">
        <f aca="false">D2958+I2958</f>
        <v>19.5169655131751</v>
      </c>
    </row>
    <row r="2959" customFormat="false" ht="15" hidden="false" customHeight="false" outlineLevel="0" collapsed="false">
      <c r="A2959" s="0" t="n">
        <v>2947</v>
      </c>
      <c r="B2959" s="7" t="n">
        <v>0.744205</v>
      </c>
      <c r="C2959" s="7" t="n">
        <v>0.832028</v>
      </c>
      <c r="D2959" s="16" t="n">
        <f aca="false">LOGINV(B2959,$B$7,$C$7)</f>
        <v>19.5242493284131</v>
      </c>
      <c r="E2959" s="16" t="n">
        <f aca="false">LOGINV(C2959,$B$8,$C$8)</f>
        <v>203.229480581171</v>
      </c>
      <c r="F2959" s="16" t="n">
        <f aca="false">$B$5/100*E2959*2_Girdiler!$B$14*2_Girdiler!$B$15*2_Girdiler!$B$16</f>
        <v>5.11325373142225</v>
      </c>
      <c r="G2959" s="16" t="n">
        <f aca="false">MIN(MATCH(F2959,2_Girdiler!$B$20:$I$20,1),7)</f>
        <v>2</v>
      </c>
      <c r="H2959" s="16" t="n">
        <f aca="false">IF(F2959&gt;=40,2_Girdiler!$I$21+(F2959-40)*(2_Girdiler!$I$21-2_Girdiler!$H$21)/(2_Girdiler!$I$20-2_Girdiler!$H$20),INDEX(2_Girdiler!$B$21:$I$21,G2959)+(F2959-INDEX(2_Girdiler!$B$20:$I$20,G2959))*(INDEX(2_Girdiler!$B$21:$I$21,G2959+1)-INDEX(2_Girdiler!$B$21:$I$21,G2959))/(INDEX(2_Girdiler!$B$20:$I$20,G2959+1)-INDEX(2_Girdiler!$B$20:$I$20,G2959)))</f>
        <v>11.1812059702756</v>
      </c>
      <c r="I2959" s="16" t="n">
        <f aca="false">H2959/2_Girdiler!$B$17</f>
        <v>4.47964982783478</v>
      </c>
      <c r="J2959" s="16" t="n">
        <f aca="false">D2959+I2959</f>
        <v>24.0038991562479</v>
      </c>
    </row>
    <row r="2960" customFormat="false" ht="15" hidden="false" customHeight="false" outlineLevel="0" collapsed="false">
      <c r="A2960" s="0" t="n">
        <v>2948</v>
      </c>
      <c r="B2960" s="7" t="n">
        <v>0.181667</v>
      </c>
      <c r="C2960" s="7" t="n">
        <v>0.570749</v>
      </c>
      <c r="D2960" s="16" t="n">
        <f aca="false">LOGINV(B2960,$B$7,$C$7)</f>
        <v>8.15887564920494</v>
      </c>
      <c r="E2960" s="16" t="n">
        <f aca="false">LOGINV(C2960,$B$8,$C$8)</f>
        <v>122.524341175552</v>
      </c>
      <c r="F2960" s="16" t="n">
        <f aca="false">$B$5/100*E2960*2_Girdiler!$B$14*2_Girdiler!$B$15*2_Girdiler!$B$16</f>
        <v>3.08271242397688</v>
      </c>
      <c r="G2960" s="16" t="n">
        <f aca="false">MIN(MATCH(F2960,2_Girdiler!$B$20:$I$20,1),7)</f>
        <v>1</v>
      </c>
      <c r="H2960" s="16" t="n">
        <f aca="false">IF(F2960&gt;=40,2_Girdiler!$I$21+(F2960-40)*(2_Girdiler!$I$21-2_Girdiler!$H$21)/(2_Girdiler!$I$20-2_Girdiler!$H$20),INDEX(2_Girdiler!$B$21:$I$21,G2960)+(F2960-INDEX(2_Girdiler!$B$20:$I$20,G2960))*(INDEX(2_Girdiler!$B$21:$I$21,G2960+1)-INDEX(2_Girdiler!$B$21:$I$21,G2960))/(INDEX(2_Girdiler!$B$20:$I$20,G2960+1)-INDEX(2_Girdiler!$B$20:$I$20,G2960)))</f>
        <v>6.78196733274914</v>
      </c>
      <c r="I2960" s="16" t="n">
        <f aca="false">H2960/2_Girdiler!$B$17</f>
        <v>2.71713434805654</v>
      </c>
      <c r="J2960" s="16" t="n">
        <f aca="false">D2960+I2960</f>
        <v>10.8760099972615</v>
      </c>
    </row>
    <row r="2961" customFormat="false" ht="15" hidden="false" customHeight="false" outlineLevel="0" collapsed="false">
      <c r="A2961" s="0" t="n">
        <v>2949</v>
      </c>
      <c r="B2961" s="7" t="n">
        <v>0.727875</v>
      </c>
      <c r="C2961" s="7" t="n">
        <v>0.29733</v>
      </c>
      <c r="D2961" s="16" t="n">
        <f aca="false">LOGINV(B2961,$B$7,$C$7)</f>
        <v>18.9879897683964</v>
      </c>
      <c r="E2961" s="16" t="n">
        <f aca="false">LOGINV(C2961,$B$8,$C$8)</f>
        <v>77.4599930936684</v>
      </c>
      <c r="F2961" s="16" t="n">
        <f aca="false">$B$5/100*E2961*2_Girdiler!$B$14*2_Girdiler!$B$15*2_Girdiler!$B$16</f>
        <v>1.9488934262367</v>
      </c>
      <c r="G2961" s="16" t="n">
        <f aca="false">MIN(MATCH(F2961,2_Girdiler!$B$20:$I$20,1),7)</f>
        <v>1</v>
      </c>
      <c r="H2961" s="16" t="n">
        <f aca="false">IF(F2961&gt;=40,2_Girdiler!$I$21+(F2961-40)*(2_Girdiler!$I$21-2_Girdiler!$H$21)/(2_Girdiler!$I$20-2_Girdiler!$H$20),INDEX(2_Girdiler!$B$21:$I$21,G2961)+(F2961-INDEX(2_Girdiler!$B$20:$I$20,G2961))*(INDEX(2_Girdiler!$B$21:$I$21,G2961+1)-INDEX(2_Girdiler!$B$21:$I$21,G2961))/(INDEX(2_Girdiler!$B$20:$I$20,G2961+1)-INDEX(2_Girdiler!$B$20:$I$20,G2961)))</f>
        <v>4.28756553772073</v>
      </c>
      <c r="I2961" s="16" t="n">
        <f aca="false">H2961/2_Girdiler!$B$17</f>
        <v>1.71777465453555</v>
      </c>
      <c r="J2961" s="16" t="n">
        <f aca="false">D2961+I2961</f>
        <v>20.7057644229319</v>
      </c>
    </row>
    <row r="2962" customFormat="false" ht="15" hidden="false" customHeight="false" outlineLevel="0" collapsed="false">
      <c r="A2962" s="0" t="n">
        <v>2950</v>
      </c>
      <c r="B2962" s="7" t="n">
        <v>0.946146</v>
      </c>
      <c r="C2962" s="7" t="n">
        <v>0.235369</v>
      </c>
      <c r="D2962" s="16" t="n">
        <f aca="false">LOGINV(B2962,$B$7,$C$7)</f>
        <v>33.1957889117945</v>
      </c>
      <c r="E2962" s="16" t="n">
        <f aca="false">LOGINV(C2962,$B$8,$C$8)</f>
        <v>68.5554998633815</v>
      </c>
      <c r="F2962" s="16" t="n">
        <f aca="false">$B$5/100*E2962*2_Girdiler!$B$14*2_Girdiler!$B$15*2_Girdiler!$B$16</f>
        <v>1.72485637656268</v>
      </c>
      <c r="G2962" s="16" t="n">
        <f aca="false">MIN(MATCH(F2962,2_Girdiler!$B$20:$I$20,1),7)</f>
        <v>1</v>
      </c>
      <c r="H2962" s="16" t="n">
        <f aca="false">IF(F2962&gt;=40,2_Girdiler!$I$21+(F2962-40)*(2_Girdiler!$I$21-2_Girdiler!$H$21)/(2_Girdiler!$I$20-2_Girdiler!$H$20),INDEX(2_Girdiler!$B$21:$I$21,G2962)+(F2962-INDEX(2_Girdiler!$B$20:$I$20,G2962))*(INDEX(2_Girdiler!$B$21:$I$21,G2962+1)-INDEX(2_Girdiler!$B$21:$I$21,G2962))/(INDEX(2_Girdiler!$B$20:$I$20,G2962+1)-INDEX(2_Girdiler!$B$20:$I$20,G2962)))</f>
        <v>3.7946840284379</v>
      </c>
      <c r="I2962" s="16" t="n">
        <f aca="false">H2962/2_Girdiler!$B$17</f>
        <v>1.52030610113698</v>
      </c>
      <c r="J2962" s="16" t="n">
        <f aca="false">D2962+I2962</f>
        <v>34.7160950129314</v>
      </c>
    </row>
    <row r="2963" customFormat="false" ht="15" hidden="false" customHeight="false" outlineLevel="0" collapsed="false">
      <c r="A2963" s="0" t="n">
        <v>2951</v>
      </c>
      <c r="B2963" s="7" t="n">
        <v>0.854727</v>
      </c>
      <c r="C2963" s="7" t="n">
        <v>0.787851</v>
      </c>
      <c r="D2963" s="16" t="n">
        <f aca="false">LOGINV(B2963,$B$7,$C$7)</f>
        <v>24.4084594854793</v>
      </c>
      <c r="E2963" s="16" t="n">
        <f aca="false">LOGINV(C2963,$B$8,$C$8)</f>
        <v>182.90650567062</v>
      </c>
      <c r="F2963" s="16" t="n">
        <f aca="false">$B$5/100*E2963*2_Girdiler!$B$14*2_Girdiler!$B$15*2_Girdiler!$B$16</f>
        <v>4.60192768267281</v>
      </c>
      <c r="G2963" s="16" t="n">
        <f aca="false">MIN(MATCH(F2963,2_Girdiler!$B$20:$I$20,1),7)</f>
        <v>1</v>
      </c>
      <c r="H2963" s="16" t="n">
        <f aca="false">IF(F2963&gt;=40,2_Girdiler!$I$21+(F2963-40)*(2_Girdiler!$I$21-2_Girdiler!$H$21)/(2_Girdiler!$I$20-2_Girdiler!$H$20),INDEX(2_Girdiler!$B$21:$I$21,G2963)+(F2963-INDEX(2_Girdiler!$B$20:$I$20,G2963))*(INDEX(2_Girdiler!$B$21:$I$21,G2963+1)-INDEX(2_Girdiler!$B$21:$I$21,G2963))/(INDEX(2_Girdiler!$B$20:$I$20,G2963+1)-INDEX(2_Girdiler!$B$20:$I$20,G2963)))</f>
        <v>10.1242409018802</v>
      </c>
      <c r="I2963" s="16" t="n">
        <f aca="false">H2963/2_Girdiler!$B$17</f>
        <v>4.0561862587661</v>
      </c>
      <c r="J2963" s="16" t="n">
        <f aca="false">D2963+I2963</f>
        <v>28.4646457442454</v>
      </c>
    </row>
    <row r="2964" customFormat="false" ht="15" hidden="false" customHeight="false" outlineLevel="0" collapsed="false">
      <c r="A2964" s="0" t="n">
        <v>2952</v>
      </c>
      <c r="B2964" s="7" t="n">
        <v>0.941825</v>
      </c>
      <c r="C2964" s="7" t="n">
        <v>0.814483</v>
      </c>
      <c r="D2964" s="16" t="n">
        <f aca="false">LOGINV(B2964,$B$7,$C$7)</f>
        <v>32.4946037144088</v>
      </c>
      <c r="E2964" s="16" t="n">
        <f aca="false">LOGINV(C2964,$B$8,$C$8)</f>
        <v>194.543050652625</v>
      </c>
      <c r="F2964" s="16" t="n">
        <f aca="false">$B$5/100*E2964*2_Girdiler!$B$14*2_Girdiler!$B$15*2_Girdiler!$B$16</f>
        <v>4.89470315442004</v>
      </c>
      <c r="G2964" s="16" t="n">
        <f aca="false">MIN(MATCH(F2964,2_Girdiler!$B$20:$I$20,1),7)</f>
        <v>1</v>
      </c>
      <c r="H2964" s="16" t="n">
        <f aca="false">IF(F2964&gt;=40,2_Girdiler!$I$21+(F2964-40)*(2_Girdiler!$I$21-2_Girdiler!$H$21)/(2_Girdiler!$I$20-2_Girdiler!$H$20),INDEX(2_Girdiler!$B$21:$I$21,G2964)+(F2964-INDEX(2_Girdiler!$B$20:$I$20,G2964))*(INDEX(2_Girdiler!$B$21:$I$21,G2964+1)-INDEX(2_Girdiler!$B$21:$I$21,G2964))/(INDEX(2_Girdiler!$B$20:$I$20,G2964+1)-INDEX(2_Girdiler!$B$20:$I$20,G2964)))</f>
        <v>10.7683469397241</v>
      </c>
      <c r="I2964" s="16" t="n">
        <f aca="false">H2964/2_Girdiler!$B$17</f>
        <v>4.31424156238946</v>
      </c>
      <c r="J2964" s="16" t="n">
        <f aca="false">D2964+I2964</f>
        <v>36.8088452767983</v>
      </c>
    </row>
    <row r="2965" customFormat="false" ht="15" hidden="false" customHeight="false" outlineLevel="0" collapsed="false">
      <c r="A2965" s="0" t="n">
        <v>2953</v>
      </c>
      <c r="B2965" s="7" t="n">
        <v>0.663733</v>
      </c>
      <c r="C2965" s="7" t="n">
        <v>0.626361</v>
      </c>
      <c r="D2965" s="16" t="n">
        <f aca="false">LOGINV(B2965,$B$7,$C$7)</f>
        <v>17.1397070482625</v>
      </c>
      <c r="E2965" s="16" t="n">
        <f aca="false">LOGINV(C2965,$B$8,$C$8)</f>
        <v>134.454914612664</v>
      </c>
      <c r="F2965" s="16" t="n">
        <f aca="false">$B$5/100*E2965*2_Girdiler!$B$14*2_Girdiler!$B$15*2_Girdiler!$B$16</f>
        <v>3.38288565165462</v>
      </c>
      <c r="G2965" s="16" t="n">
        <f aca="false">MIN(MATCH(F2965,2_Girdiler!$B$20:$I$20,1),7)</f>
        <v>1</v>
      </c>
      <c r="H2965" s="16" t="n">
        <f aca="false">IF(F2965&gt;=40,2_Girdiler!$I$21+(F2965-40)*(2_Girdiler!$I$21-2_Girdiler!$H$21)/(2_Girdiler!$I$20-2_Girdiler!$H$20),INDEX(2_Girdiler!$B$21:$I$21,G2965)+(F2965-INDEX(2_Girdiler!$B$20:$I$20,G2965))*(INDEX(2_Girdiler!$B$21:$I$21,G2965+1)-INDEX(2_Girdiler!$B$21:$I$21,G2965))/(INDEX(2_Girdiler!$B$20:$I$20,G2965+1)-INDEX(2_Girdiler!$B$20:$I$20,G2965)))</f>
        <v>7.44234843364017</v>
      </c>
      <c r="I2965" s="16" t="n">
        <f aca="false">H2965/2_Girdiler!$B$17</f>
        <v>2.98171010963148</v>
      </c>
      <c r="J2965" s="16" t="n">
        <f aca="false">D2965+I2965</f>
        <v>20.121417157894</v>
      </c>
    </row>
    <row r="2966" customFormat="false" ht="15" hidden="false" customHeight="false" outlineLevel="0" collapsed="false">
      <c r="A2966" s="0" t="n">
        <v>2954</v>
      </c>
      <c r="B2966" s="7" t="n">
        <v>0.186877</v>
      </c>
      <c r="C2966" s="7" t="n">
        <v>0.090795</v>
      </c>
      <c r="D2966" s="16" t="n">
        <f aca="false">LOGINV(B2966,$B$7,$C$7)</f>
        <v>8.24834861829992</v>
      </c>
      <c r="E2966" s="16" t="n">
        <f aca="false">LOGINV(C2966,$B$8,$C$8)</f>
        <v>46.1050058767318</v>
      </c>
      <c r="F2966" s="16" t="n">
        <f aca="false">$B$5/100*E2966*2_Girdiler!$B$14*2_Girdiler!$B$15*2_Girdiler!$B$16</f>
        <v>1.16000194785857</v>
      </c>
      <c r="G2966" s="16" t="n">
        <f aca="false">MIN(MATCH(F2966,2_Girdiler!$B$20:$I$20,1),7)</f>
        <v>1</v>
      </c>
      <c r="H2966" s="16" t="n">
        <f aca="false">IF(F2966&gt;=40,2_Girdiler!$I$21+(F2966-40)*(2_Girdiler!$I$21-2_Girdiler!$H$21)/(2_Girdiler!$I$20-2_Girdiler!$H$20),INDEX(2_Girdiler!$B$21:$I$21,G2966)+(F2966-INDEX(2_Girdiler!$B$20:$I$20,G2966))*(INDEX(2_Girdiler!$B$21:$I$21,G2966+1)-INDEX(2_Girdiler!$B$21:$I$21,G2966))/(INDEX(2_Girdiler!$B$20:$I$20,G2966+1)-INDEX(2_Girdiler!$B$20:$I$20,G2966)))</f>
        <v>2.55200428528886</v>
      </c>
      <c r="I2966" s="16" t="n">
        <f aca="false">H2966/2_Girdiler!$B$17</f>
        <v>1.02243761429842</v>
      </c>
      <c r="J2966" s="16" t="n">
        <f aca="false">D2966+I2966</f>
        <v>9.27078623259834</v>
      </c>
    </row>
    <row r="2967" customFormat="false" ht="15" hidden="false" customHeight="false" outlineLevel="0" collapsed="false">
      <c r="A2967" s="0" t="n">
        <v>2955</v>
      </c>
      <c r="B2967" s="7" t="n">
        <v>0.416407</v>
      </c>
      <c r="C2967" s="7" t="n">
        <v>0.408012</v>
      </c>
      <c r="D2967" s="16" t="n">
        <f aca="false">LOGINV(B2967,$B$7,$C$7)</f>
        <v>12.038817973245</v>
      </c>
      <c r="E2967" s="16" t="n">
        <f aca="false">LOGINV(C2967,$B$8,$C$8)</f>
        <v>93.9766050138171</v>
      </c>
      <c r="F2967" s="16" t="n">
        <f aca="false">$B$5/100*E2967*2_Girdiler!$B$14*2_Girdiler!$B$15*2_Girdiler!$B$16</f>
        <v>2.36445138214764</v>
      </c>
      <c r="G2967" s="16" t="n">
        <f aca="false">MIN(MATCH(F2967,2_Girdiler!$B$20:$I$20,1),7)</f>
        <v>1</v>
      </c>
      <c r="H2967" s="16" t="n">
        <f aca="false">IF(F2967&gt;=40,2_Girdiler!$I$21+(F2967-40)*(2_Girdiler!$I$21-2_Girdiler!$H$21)/(2_Girdiler!$I$20-2_Girdiler!$H$20),INDEX(2_Girdiler!$B$21:$I$21,G2967)+(F2967-INDEX(2_Girdiler!$B$20:$I$20,G2967))*(INDEX(2_Girdiler!$B$21:$I$21,G2967+1)-INDEX(2_Girdiler!$B$21:$I$21,G2967))/(INDEX(2_Girdiler!$B$20:$I$20,G2967+1)-INDEX(2_Girdiler!$B$20:$I$20,G2967)))</f>
        <v>5.20179304072481</v>
      </c>
      <c r="I2967" s="16" t="n">
        <f aca="false">H2967/2_Girdiler!$B$17</f>
        <v>2.08405169900834</v>
      </c>
      <c r="J2967" s="16" t="n">
        <f aca="false">D2967+I2967</f>
        <v>14.1228696722533</v>
      </c>
    </row>
    <row r="2968" customFormat="false" ht="15" hidden="false" customHeight="false" outlineLevel="0" collapsed="false">
      <c r="A2968" s="0" t="n">
        <v>2956</v>
      </c>
      <c r="B2968" s="7" t="n">
        <v>0.320294</v>
      </c>
      <c r="C2968" s="7" t="n">
        <v>0.417434</v>
      </c>
      <c r="D2968" s="16" t="n">
        <f aca="false">LOGINV(B2968,$B$7,$C$7)</f>
        <v>10.4391467732748</v>
      </c>
      <c r="E2968" s="16" t="n">
        <f aca="false">LOGINV(C2968,$B$8,$C$8)</f>
        <v>95.4561195244122</v>
      </c>
      <c r="F2968" s="16" t="n">
        <f aca="false">$B$5/100*E2968*2_Girdiler!$B$14*2_Girdiler!$B$15*2_Girdiler!$B$16</f>
        <v>2.40167596723421</v>
      </c>
      <c r="G2968" s="16" t="n">
        <f aca="false">MIN(MATCH(F2968,2_Girdiler!$B$20:$I$20,1),7)</f>
        <v>1</v>
      </c>
      <c r="H2968" s="16" t="n">
        <f aca="false">IF(F2968&gt;=40,2_Girdiler!$I$21+(F2968-40)*(2_Girdiler!$I$21-2_Girdiler!$H$21)/(2_Girdiler!$I$20-2_Girdiler!$H$20),INDEX(2_Girdiler!$B$21:$I$21,G2968)+(F2968-INDEX(2_Girdiler!$B$20:$I$20,G2968))*(INDEX(2_Girdiler!$B$21:$I$21,G2968+1)-INDEX(2_Girdiler!$B$21:$I$21,G2968))/(INDEX(2_Girdiler!$B$20:$I$20,G2968+1)-INDEX(2_Girdiler!$B$20:$I$20,G2968)))</f>
        <v>5.28368712791526</v>
      </c>
      <c r="I2968" s="16" t="n">
        <f aca="false">H2968/2_Girdiler!$B$17</f>
        <v>2.11686183009426</v>
      </c>
      <c r="J2968" s="16" t="n">
        <f aca="false">D2968+I2968</f>
        <v>12.5560086033691</v>
      </c>
    </row>
    <row r="2969" customFormat="false" ht="15" hidden="false" customHeight="false" outlineLevel="0" collapsed="false">
      <c r="A2969" s="0" t="n">
        <v>2957</v>
      </c>
      <c r="B2969" s="7" t="n">
        <v>0.357673</v>
      </c>
      <c r="C2969" s="7" t="n">
        <v>0.17759</v>
      </c>
      <c r="D2969" s="16" t="n">
        <f aca="false">LOGINV(B2969,$B$7,$C$7)</f>
        <v>11.0510358452719</v>
      </c>
      <c r="E2969" s="16" t="n">
        <f aca="false">LOGINV(C2969,$B$8,$C$8)</f>
        <v>60.123887635313</v>
      </c>
      <c r="F2969" s="16" t="n">
        <f aca="false">$B$5/100*E2969*2_Girdiler!$B$14*2_Girdiler!$B$15*2_Girdiler!$B$16</f>
        <v>1.51271701290448</v>
      </c>
      <c r="G2969" s="16" t="n">
        <f aca="false">MIN(MATCH(F2969,2_Girdiler!$B$20:$I$20,1),7)</f>
        <v>1</v>
      </c>
      <c r="H2969" s="16" t="n">
        <f aca="false">IF(F2969&gt;=40,2_Girdiler!$I$21+(F2969-40)*(2_Girdiler!$I$21-2_Girdiler!$H$21)/(2_Girdiler!$I$20-2_Girdiler!$H$20),INDEX(2_Girdiler!$B$21:$I$21,G2969)+(F2969-INDEX(2_Girdiler!$B$20:$I$20,G2969))*(INDEX(2_Girdiler!$B$21:$I$21,G2969+1)-INDEX(2_Girdiler!$B$21:$I$21,G2969))/(INDEX(2_Girdiler!$B$20:$I$20,G2969+1)-INDEX(2_Girdiler!$B$20:$I$20,G2969)))</f>
        <v>3.32797742838985</v>
      </c>
      <c r="I2969" s="16" t="n">
        <f aca="false">H2969/2_Girdiler!$B$17</f>
        <v>1.33332429022029</v>
      </c>
      <c r="J2969" s="16" t="n">
        <f aca="false">D2969+I2969</f>
        <v>12.3843601354922</v>
      </c>
    </row>
    <row r="2970" customFormat="false" ht="15" hidden="false" customHeight="false" outlineLevel="0" collapsed="false">
      <c r="A2970" s="0" t="n">
        <v>2958</v>
      </c>
      <c r="B2970" s="7" t="n">
        <v>0.690859</v>
      </c>
      <c r="C2970" s="7" t="n">
        <v>0.261268</v>
      </c>
      <c r="D2970" s="16" t="n">
        <f aca="false">LOGINV(B2970,$B$7,$C$7)</f>
        <v>17.8775366925418</v>
      </c>
      <c r="E2970" s="16" t="n">
        <f aca="false">LOGINV(C2970,$B$8,$C$8)</f>
        <v>72.2743899355921</v>
      </c>
      <c r="F2970" s="16" t="n">
        <f aca="false">$B$5/100*E2970*2_Girdiler!$B$14*2_Girdiler!$B$15*2_Girdiler!$B$16</f>
        <v>1.8184236507795</v>
      </c>
      <c r="G2970" s="16" t="n">
        <f aca="false">MIN(MATCH(F2970,2_Girdiler!$B$20:$I$20,1),7)</f>
        <v>1</v>
      </c>
      <c r="H2970" s="16" t="n">
        <f aca="false">IF(F2970&gt;=40,2_Girdiler!$I$21+(F2970-40)*(2_Girdiler!$I$21-2_Girdiler!$H$21)/(2_Girdiler!$I$20-2_Girdiler!$H$20),INDEX(2_Girdiler!$B$21:$I$21,G2970)+(F2970-INDEX(2_Girdiler!$B$20:$I$20,G2970))*(INDEX(2_Girdiler!$B$21:$I$21,G2970+1)-INDEX(2_Girdiler!$B$21:$I$21,G2970))/(INDEX(2_Girdiler!$B$20:$I$20,G2970+1)-INDEX(2_Girdiler!$B$20:$I$20,G2970)))</f>
        <v>4.00053203171489</v>
      </c>
      <c r="I2970" s="16" t="n">
        <f aca="false">H2970/2_Girdiler!$B$17</f>
        <v>1.60277725629603</v>
      </c>
      <c r="J2970" s="16" t="n">
        <f aca="false">D2970+I2970</f>
        <v>19.4803139488378</v>
      </c>
    </row>
    <row r="2971" customFormat="false" ht="15" hidden="false" customHeight="false" outlineLevel="0" collapsed="false">
      <c r="A2971" s="0" t="n">
        <v>2959</v>
      </c>
      <c r="B2971" s="7" t="n">
        <v>0.450994</v>
      </c>
      <c r="C2971" s="7" t="n">
        <v>0.814367</v>
      </c>
      <c r="D2971" s="16" t="n">
        <f aca="false">LOGINV(B2971,$B$7,$C$7)</f>
        <v>12.6436607861118</v>
      </c>
      <c r="E2971" s="16" t="n">
        <f aca="false">LOGINV(C2971,$B$8,$C$8)</f>
        <v>194.488590887756</v>
      </c>
      <c r="F2971" s="16" t="n">
        <f aca="false">$B$5/100*E2971*2_Girdiler!$B$14*2_Girdiler!$B$15*2_Girdiler!$B$16</f>
        <v>4.89333294673595</v>
      </c>
      <c r="G2971" s="16" t="n">
        <f aca="false">MIN(MATCH(F2971,2_Girdiler!$B$20:$I$20,1),7)</f>
        <v>1</v>
      </c>
      <c r="H2971" s="16" t="n">
        <f aca="false">IF(F2971&gt;=40,2_Girdiler!$I$21+(F2971-40)*(2_Girdiler!$I$21-2_Girdiler!$H$21)/(2_Girdiler!$I$20-2_Girdiler!$H$20),INDEX(2_Girdiler!$B$21:$I$21,G2971)+(F2971-INDEX(2_Girdiler!$B$20:$I$20,G2971))*(INDEX(2_Girdiler!$B$21:$I$21,G2971+1)-INDEX(2_Girdiler!$B$21:$I$21,G2971))/(INDEX(2_Girdiler!$B$20:$I$20,G2971+1)-INDEX(2_Girdiler!$B$20:$I$20,G2971)))</f>
        <v>10.7653324828191</v>
      </c>
      <c r="I2971" s="16" t="n">
        <f aca="false">H2971/2_Girdiler!$B$17</f>
        <v>4.31303384728329</v>
      </c>
      <c r="J2971" s="16" t="n">
        <f aca="false">D2971+I2971</f>
        <v>16.9566946333951</v>
      </c>
    </row>
    <row r="2972" customFormat="false" ht="15" hidden="false" customHeight="false" outlineLevel="0" collapsed="false">
      <c r="A2972" s="0" t="n">
        <v>2960</v>
      </c>
      <c r="B2972" s="7" t="n">
        <v>0.1088</v>
      </c>
      <c r="C2972" s="7" t="n">
        <v>0.869324</v>
      </c>
      <c r="D2972" s="16" t="n">
        <f aca="false">LOGINV(B2972,$B$7,$C$7)</f>
        <v>6.8111570284424</v>
      </c>
      <c r="E2972" s="16" t="n">
        <f aca="false">LOGINV(C2972,$B$8,$C$8)</f>
        <v>225.485424660311</v>
      </c>
      <c r="F2972" s="16" t="n">
        <f aca="false">$B$5/100*E2972*2_Girdiler!$B$14*2_Girdiler!$B$15*2_Girdiler!$B$16</f>
        <v>5.67321328445342</v>
      </c>
      <c r="G2972" s="16" t="n">
        <f aca="false">MIN(MATCH(F2972,2_Girdiler!$B$20:$I$20,1),7)</f>
        <v>2</v>
      </c>
      <c r="H2972" s="16" t="n">
        <f aca="false">IF(F2972&gt;=40,2_Girdiler!$I$21+(F2972-40)*(2_Girdiler!$I$21-2_Girdiler!$H$21)/(2_Girdiler!$I$20-2_Girdiler!$H$20),INDEX(2_Girdiler!$B$21:$I$21,G2972)+(F2972-INDEX(2_Girdiler!$B$20:$I$20,G2972))*(INDEX(2_Girdiler!$B$21:$I$21,G2972+1)-INDEX(2_Girdiler!$B$21:$I$21,G2972))/(INDEX(2_Girdiler!$B$20:$I$20,G2972+1)-INDEX(2_Girdiler!$B$20:$I$20,G2972)))</f>
        <v>12.0771412551255</v>
      </c>
      <c r="I2972" s="16" t="n">
        <f aca="false">H2972/2_Girdiler!$B$17</f>
        <v>4.83859825926501</v>
      </c>
      <c r="J2972" s="16" t="n">
        <f aca="false">D2972+I2972</f>
        <v>11.6497552877074</v>
      </c>
    </row>
    <row r="2973" customFormat="false" ht="15" hidden="false" customHeight="false" outlineLevel="0" collapsed="false">
      <c r="A2973" s="0" t="n">
        <v>2961</v>
      </c>
      <c r="B2973" s="7" t="n">
        <v>0.959584</v>
      </c>
      <c r="C2973" s="7" t="n">
        <v>0.581251</v>
      </c>
      <c r="D2973" s="16" t="n">
        <f aca="false">LOGINV(B2973,$B$7,$C$7)</f>
        <v>35.8359969419292</v>
      </c>
      <c r="E2973" s="16" t="n">
        <f aca="false">LOGINV(C2973,$B$8,$C$8)</f>
        <v>124.663464642616</v>
      </c>
      <c r="F2973" s="16" t="n">
        <f aca="false">$B$5/100*E2973*2_Girdiler!$B$14*2_Girdiler!$B$15*2_Girdiler!$B$16</f>
        <v>3.13653277040822</v>
      </c>
      <c r="G2973" s="16" t="n">
        <f aca="false">MIN(MATCH(F2973,2_Girdiler!$B$20:$I$20,1),7)</f>
        <v>1</v>
      </c>
      <c r="H2973" s="16" t="n">
        <f aca="false">IF(F2973&gt;=40,2_Girdiler!$I$21+(F2973-40)*(2_Girdiler!$I$21-2_Girdiler!$H$21)/(2_Girdiler!$I$20-2_Girdiler!$H$20),INDEX(2_Girdiler!$B$21:$I$21,G2973)+(F2973-INDEX(2_Girdiler!$B$20:$I$20,G2973))*(INDEX(2_Girdiler!$B$21:$I$21,G2973+1)-INDEX(2_Girdiler!$B$21:$I$21,G2973))/(INDEX(2_Girdiler!$B$20:$I$20,G2973+1)-INDEX(2_Girdiler!$B$20:$I$20,G2973)))</f>
        <v>6.90037209489808</v>
      </c>
      <c r="I2973" s="16" t="n">
        <f aca="false">H2973/2_Girdiler!$B$17</f>
        <v>2.76457215340468</v>
      </c>
      <c r="J2973" s="16" t="n">
        <f aca="false">D2973+I2973</f>
        <v>38.6005690953339</v>
      </c>
    </row>
    <row r="2974" customFormat="false" ht="15" hidden="false" customHeight="false" outlineLevel="0" collapsed="false">
      <c r="A2974" s="0" t="n">
        <v>2962</v>
      </c>
      <c r="B2974" s="7" t="n">
        <v>0.546734</v>
      </c>
      <c r="C2974" s="7" t="n">
        <v>0.310647</v>
      </c>
      <c r="D2974" s="16" t="n">
        <f aca="false">LOGINV(B2974,$B$7,$C$7)</f>
        <v>14.4579806592278</v>
      </c>
      <c r="E2974" s="16" t="n">
        <f aca="false">LOGINV(C2974,$B$8,$C$8)</f>
        <v>79.3875028672458</v>
      </c>
      <c r="F2974" s="16" t="n">
        <f aca="false">$B$5/100*E2974*2_Girdiler!$B$14*2_Girdiler!$B$15*2_Girdiler!$B$16</f>
        <v>1.9973895721399</v>
      </c>
      <c r="G2974" s="16" t="n">
        <f aca="false">MIN(MATCH(F2974,2_Girdiler!$B$20:$I$20,1),7)</f>
        <v>1</v>
      </c>
      <c r="H2974" s="16" t="n">
        <f aca="false">IF(F2974&gt;=40,2_Girdiler!$I$21+(F2974-40)*(2_Girdiler!$I$21-2_Girdiler!$H$21)/(2_Girdiler!$I$20-2_Girdiler!$H$20),INDEX(2_Girdiler!$B$21:$I$21,G2974)+(F2974-INDEX(2_Girdiler!$B$20:$I$20,G2974))*(INDEX(2_Girdiler!$B$21:$I$21,G2974+1)-INDEX(2_Girdiler!$B$21:$I$21,G2974))/(INDEX(2_Girdiler!$B$20:$I$20,G2974+1)-INDEX(2_Girdiler!$B$20:$I$20,G2974)))</f>
        <v>4.39425705870779</v>
      </c>
      <c r="I2974" s="16" t="n">
        <f aca="false">H2974/2_Girdiler!$B$17</f>
        <v>1.76051965493101</v>
      </c>
      <c r="J2974" s="16" t="n">
        <f aca="false">D2974+I2974</f>
        <v>16.2185003141588</v>
      </c>
    </row>
    <row r="2975" customFormat="false" ht="15" hidden="false" customHeight="false" outlineLevel="0" collapsed="false">
      <c r="A2975" s="0" t="n">
        <v>2963</v>
      </c>
      <c r="B2975" s="7" t="n">
        <v>0.016836</v>
      </c>
      <c r="C2975" s="7" t="n">
        <v>0.633897</v>
      </c>
      <c r="D2975" s="16" t="n">
        <f aca="false">LOGINV(B2975,$B$7,$C$7)</f>
        <v>4.14496678169842</v>
      </c>
      <c r="E2975" s="16" t="n">
        <f aca="false">LOGINV(C2975,$B$8,$C$8)</f>
        <v>136.198633804886</v>
      </c>
      <c r="F2975" s="16" t="n">
        <f aca="false">$B$5/100*E2975*2_Girdiler!$B$14*2_Girdiler!$B$15*2_Girdiler!$B$16</f>
        <v>3.42675762653094</v>
      </c>
      <c r="G2975" s="16" t="n">
        <f aca="false">MIN(MATCH(F2975,2_Girdiler!$B$20:$I$20,1),7)</f>
        <v>1</v>
      </c>
      <c r="H2975" s="16" t="n">
        <f aca="false">IF(F2975&gt;=40,2_Girdiler!$I$21+(F2975-40)*(2_Girdiler!$I$21-2_Girdiler!$H$21)/(2_Girdiler!$I$20-2_Girdiler!$H$20),INDEX(2_Girdiler!$B$21:$I$21,G2975)+(F2975-INDEX(2_Girdiler!$B$20:$I$20,G2975))*(INDEX(2_Girdiler!$B$21:$I$21,G2975+1)-INDEX(2_Girdiler!$B$21:$I$21,G2975))/(INDEX(2_Girdiler!$B$20:$I$20,G2975+1)-INDEX(2_Girdiler!$B$20:$I$20,G2975)))</f>
        <v>7.53886677836808</v>
      </c>
      <c r="I2975" s="16" t="n">
        <f aca="false">H2975/2_Girdiler!$B$17</f>
        <v>3.02037931825644</v>
      </c>
      <c r="J2975" s="16" t="n">
        <f aca="false">D2975+I2975</f>
        <v>7.16534609995486</v>
      </c>
    </row>
    <row r="2976" customFormat="false" ht="15" hidden="false" customHeight="false" outlineLevel="0" collapsed="false">
      <c r="A2976" s="0" t="n">
        <v>2964</v>
      </c>
      <c r="B2976" s="7" t="n">
        <v>0.007578</v>
      </c>
      <c r="C2976" s="7" t="n">
        <v>0.977359</v>
      </c>
      <c r="D2976" s="16" t="n">
        <f aca="false">LOGINV(B2976,$B$7,$C$7)</f>
        <v>3.49761659620822</v>
      </c>
      <c r="E2976" s="16" t="n">
        <f aca="false">LOGINV(C2976,$B$8,$C$8)</f>
        <v>397.635773992984</v>
      </c>
      <c r="F2976" s="16" t="n">
        <f aca="false">$B$5/100*E2976*2_Girdiler!$B$14*2_Girdiler!$B$15*2_Girdiler!$B$16</f>
        <v>10.0045160736635</v>
      </c>
      <c r="G2976" s="16" t="n">
        <f aca="false">MIN(MATCH(F2976,2_Girdiler!$B$20:$I$20,1),7)</f>
        <v>3</v>
      </c>
      <c r="H2976" s="16" t="n">
        <f aca="false">IF(F2976&gt;=40,2_Girdiler!$I$21+(F2976-40)*(2_Girdiler!$I$21-2_Girdiler!$H$21)/(2_Girdiler!$I$20-2_Girdiler!$H$20),INDEX(2_Girdiler!$B$21:$I$21,G2976)+(F2976-INDEX(2_Girdiler!$B$20:$I$20,G2976))*(INDEX(2_Girdiler!$B$21:$I$21,G2976+1)-INDEX(2_Girdiler!$B$21:$I$21,G2976))/(INDEX(2_Girdiler!$B$20:$I$20,G2976+1)-INDEX(2_Girdiler!$B$20:$I$20,G2976)))</f>
        <v>19.0040644662971</v>
      </c>
      <c r="I2976" s="16" t="n">
        <f aca="false">H2976/2_Girdiler!$B$17</f>
        <v>7.61380787912545</v>
      </c>
      <c r="J2976" s="16" t="n">
        <f aca="false">D2976+I2976</f>
        <v>11.1114244753337</v>
      </c>
    </row>
    <row r="2977" customFormat="false" ht="15" hidden="false" customHeight="false" outlineLevel="0" collapsed="false">
      <c r="A2977" s="0" t="n">
        <v>2965</v>
      </c>
      <c r="B2977" s="7" t="n">
        <v>0.111843</v>
      </c>
      <c r="C2977" s="7" t="n">
        <v>0.777442</v>
      </c>
      <c r="D2977" s="16" t="n">
        <f aca="false">LOGINV(B2977,$B$7,$C$7)</f>
        <v>6.87274781344022</v>
      </c>
      <c r="E2977" s="16" t="n">
        <f aca="false">LOGINV(C2977,$B$8,$C$8)</f>
        <v>178.773861532442</v>
      </c>
      <c r="F2977" s="16" t="n">
        <f aca="false">$B$5/100*E2977*2_Girdiler!$B$14*2_Girdiler!$B$15*2_Girdiler!$B$16</f>
        <v>4.49795035615623</v>
      </c>
      <c r="G2977" s="16" t="n">
        <f aca="false">MIN(MATCH(F2977,2_Girdiler!$B$20:$I$20,1),7)</f>
        <v>1</v>
      </c>
      <c r="H2977" s="16" t="n">
        <f aca="false">IF(F2977&gt;=40,2_Girdiler!$I$21+(F2977-40)*(2_Girdiler!$I$21-2_Girdiler!$H$21)/(2_Girdiler!$I$20-2_Girdiler!$H$20),INDEX(2_Girdiler!$B$21:$I$21,G2977)+(F2977-INDEX(2_Girdiler!$B$20:$I$20,G2977))*(INDEX(2_Girdiler!$B$21:$I$21,G2977+1)-INDEX(2_Girdiler!$B$21:$I$21,G2977))/(INDEX(2_Girdiler!$B$20:$I$20,G2977+1)-INDEX(2_Girdiler!$B$20:$I$20,G2977)))</f>
        <v>9.89549078354371</v>
      </c>
      <c r="I2977" s="16" t="n">
        <f aca="false">H2977/2_Girdiler!$B$17</f>
        <v>3.96453957674027</v>
      </c>
      <c r="J2977" s="16" t="n">
        <f aca="false">D2977+I2977</f>
        <v>10.8372873901805</v>
      </c>
    </row>
    <row r="2978" customFormat="false" ht="15" hidden="false" customHeight="false" outlineLevel="0" collapsed="false">
      <c r="A2978" s="0" t="n">
        <v>2966</v>
      </c>
      <c r="B2978" s="7" t="n">
        <v>0.01485</v>
      </c>
      <c r="C2978" s="7" t="n">
        <v>0.928436</v>
      </c>
      <c r="D2978" s="16" t="n">
        <f aca="false">LOGINV(B2978,$B$7,$C$7)</f>
        <v>4.03083795400397</v>
      </c>
      <c r="E2978" s="16" t="n">
        <f aca="false">LOGINV(C2978,$B$8,$C$8)</f>
        <v>281.011863953465</v>
      </c>
      <c r="F2978" s="16" t="n">
        <f aca="false">$B$5/100*E2978*2_Girdiler!$B$14*2_Girdiler!$B$15*2_Girdiler!$B$16</f>
        <v>7.07025849706917</v>
      </c>
      <c r="G2978" s="16" t="n">
        <f aca="false">MIN(MATCH(F2978,2_Girdiler!$B$20:$I$20,1),7)</f>
        <v>2</v>
      </c>
      <c r="H2978" s="16" t="n">
        <f aca="false">IF(F2978&gt;=40,2_Girdiler!$I$21+(F2978-40)*(2_Girdiler!$I$21-2_Girdiler!$H$21)/(2_Girdiler!$I$20-2_Girdiler!$H$20),INDEX(2_Girdiler!$B$21:$I$21,G2978)+(F2978-INDEX(2_Girdiler!$B$20:$I$20,G2978))*(INDEX(2_Girdiler!$B$21:$I$21,G2978+1)-INDEX(2_Girdiler!$B$21:$I$21,G2978))/(INDEX(2_Girdiler!$B$20:$I$20,G2978+1)-INDEX(2_Girdiler!$B$20:$I$20,G2978)))</f>
        <v>14.3124135953107</v>
      </c>
      <c r="I2978" s="16" t="n">
        <f aca="false">H2978/2_Girdiler!$B$17</f>
        <v>5.73414006222383</v>
      </c>
      <c r="J2978" s="16" t="n">
        <f aca="false">D2978+I2978</f>
        <v>9.7649780162278</v>
      </c>
    </row>
    <row r="2979" customFormat="false" ht="15" hidden="false" customHeight="false" outlineLevel="0" collapsed="false">
      <c r="A2979" s="0" t="n">
        <v>2967</v>
      </c>
      <c r="B2979" s="7" t="n">
        <v>0.013806</v>
      </c>
      <c r="C2979" s="7" t="n">
        <v>0.417523</v>
      </c>
      <c r="D2979" s="16" t="n">
        <f aca="false">LOGINV(B2979,$B$7,$C$7)</f>
        <v>3.9668970659996</v>
      </c>
      <c r="E2979" s="16" t="n">
        <f aca="false">LOGINV(C2979,$B$8,$C$8)</f>
        <v>95.4701682865453</v>
      </c>
      <c r="F2979" s="16" t="n">
        <f aca="false">$B$5/100*E2979*2_Girdiler!$B$14*2_Girdiler!$B$15*2_Girdiler!$B$16</f>
        <v>2.40202943408948</v>
      </c>
      <c r="G2979" s="16" t="n">
        <f aca="false">MIN(MATCH(F2979,2_Girdiler!$B$20:$I$20,1),7)</f>
        <v>1</v>
      </c>
      <c r="H2979" s="16" t="n">
        <f aca="false">IF(F2979&gt;=40,2_Girdiler!$I$21+(F2979-40)*(2_Girdiler!$I$21-2_Girdiler!$H$21)/(2_Girdiler!$I$20-2_Girdiler!$H$20),INDEX(2_Girdiler!$B$21:$I$21,G2979)+(F2979-INDEX(2_Girdiler!$B$20:$I$20,G2979))*(INDEX(2_Girdiler!$B$21:$I$21,G2979+1)-INDEX(2_Girdiler!$B$21:$I$21,G2979))/(INDEX(2_Girdiler!$B$20:$I$20,G2979+1)-INDEX(2_Girdiler!$B$20:$I$20,G2979)))</f>
        <v>5.28446475499685</v>
      </c>
      <c r="I2979" s="16" t="n">
        <f aca="false">H2979/2_Girdiler!$B$17</f>
        <v>2.11717337940579</v>
      </c>
      <c r="J2979" s="16" t="n">
        <f aca="false">D2979+I2979</f>
        <v>6.08407044540539</v>
      </c>
    </row>
    <row r="2980" customFormat="false" ht="15" hidden="false" customHeight="false" outlineLevel="0" collapsed="false">
      <c r="A2980" s="0" t="n">
        <v>2968</v>
      </c>
      <c r="B2980" s="7" t="n">
        <v>0.09921</v>
      </c>
      <c r="C2980" s="7" t="n">
        <v>0.472856</v>
      </c>
      <c r="D2980" s="16" t="n">
        <f aca="false">LOGINV(B2980,$B$7,$C$7)</f>
        <v>6.61240060443994</v>
      </c>
      <c r="E2980" s="16" t="n">
        <f aca="false">LOGINV(C2980,$B$8,$C$8)</f>
        <v>104.509228330889</v>
      </c>
      <c r="F2980" s="16" t="n">
        <f aca="false">$B$5/100*E2980*2_Girdiler!$B$14*2_Girdiler!$B$15*2_Girdiler!$B$16</f>
        <v>2.62945218480516</v>
      </c>
      <c r="G2980" s="16" t="n">
        <f aca="false">MIN(MATCH(F2980,2_Girdiler!$B$20:$I$20,1),7)</f>
        <v>1</v>
      </c>
      <c r="H2980" s="16" t="n">
        <f aca="false">IF(F2980&gt;=40,2_Girdiler!$I$21+(F2980-40)*(2_Girdiler!$I$21-2_Girdiler!$H$21)/(2_Girdiler!$I$20-2_Girdiler!$H$20),INDEX(2_Girdiler!$B$21:$I$21,G2980)+(F2980-INDEX(2_Girdiler!$B$20:$I$20,G2980))*(INDEX(2_Girdiler!$B$21:$I$21,G2980+1)-INDEX(2_Girdiler!$B$21:$I$21,G2980))/(INDEX(2_Girdiler!$B$20:$I$20,G2980+1)-INDEX(2_Girdiler!$B$20:$I$20,G2980)))</f>
        <v>5.78479480657135</v>
      </c>
      <c r="I2980" s="16" t="n">
        <f aca="false">H2980/2_Girdiler!$B$17</f>
        <v>2.31762612442762</v>
      </c>
      <c r="J2980" s="16" t="n">
        <f aca="false">D2980+I2980</f>
        <v>8.93002672886757</v>
      </c>
    </row>
    <row r="2981" customFormat="false" ht="15" hidden="false" customHeight="false" outlineLevel="0" collapsed="false">
      <c r="A2981" s="0" t="n">
        <v>2969</v>
      </c>
      <c r="B2981" s="7" t="n">
        <v>0.798137</v>
      </c>
      <c r="C2981" s="7" t="n">
        <v>0.297206</v>
      </c>
      <c r="D2981" s="16" t="n">
        <f aca="false">LOGINV(B2981,$B$7,$C$7)</f>
        <v>21.5682169054325</v>
      </c>
      <c r="E2981" s="16" t="n">
        <f aca="false">LOGINV(C2981,$B$8,$C$8)</f>
        <v>77.4420888327665</v>
      </c>
      <c r="F2981" s="16" t="n">
        <f aca="false">$B$5/100*E2981*2_Girdiler!$B$14*2_Girdiler!$B$15*2_Girdiler!$B$16</f>
        <v>1.9484429550324</v>
      </c>
      <c r="G2981" s="16" t="n">
        <f aca="false">MIN(MATCH(F2981,2_Girdiler!$B$20:$I$20,1),7)</f>
        <v>1</v>
      </c>
      <c r="H2981" s="16" t="n">
        <f aca="false">IF(F2981&gt;=40,2_Girdiler!$I$21+(F2981-40)*(2_Girdiler!$I$21-2_Girdiler!$H$21)/(2_Girdiler!$I$20-2_Girdiler!$H$20),INDEX(2_Girdiler!$B$21:$I$21,G2981)+(F2981-INDEX(2_Girdiler!$B$20:$I$20,G2981))*(INDEX(2_Girdiler!$B$21:$I$21,G2981+1)-INDEX(2_Girdiler!$B$21:$I$21,G2981))/(INDEX(2_Girdiler!$B$20:$I$20,G2981+1)-INDEX(2_Girdiler!$B$20:$I$20,G2981)))</f>
        <v>4.28657450107129</v>
      </c>
      <c r="I2981" s="16" t="n">
        <f aca="false">H2981/2_Girdiler!$B$17</f>
        <v>1.71737760459587</v>
      </c>
      <c r="J2981" s="16" t="n">
        <f aca="false">D2981+I2981</f>
        <v>23.2855945100284</v>
      </c>
    </row>
    <row r="2982" customFormat="false" ht="15" hidden="false" customHeight="false" outlineLevel="0" collapsed="false">
      <c r="A2982" s="0" t="n">
        <v>2970</v>
      </c>
      <c r="B2982" s="7" t="n">
        <v>0.266877</v>
      </c>
      <c r="C2982" s="7" t="n">
        <v>0.500659</v>
      </c>
      <c r="D2982" s="16" t="n">
        <f aca="false">LOGINV(B2982,$B$7,$C$7)</f>
        <v>9.57291667519026</v>
      </c>
      <c r="E2982" s="16" t="n">
        <f aca="false">LOGINV(C2982,$B$8,$C$8)</f>
        <v>109.321749703878</v>
      </c>
      <c r="F2982" s="16" t="n">
        <f aca="false">$B$5/100*E2982*2_Girdiler!$B$14*2_Girdiler!$B$15*2_Girdiler!$B$16</f>
        <v>2.75053522254957</v>
      </c>
      <c r="G2982" s="16" t="n">
        <f aca="false">MIN(MATCH(F2982,2_Girdiler!$B$20:$I$20,1),7)</f>
        <v>1</v>
      </c>
      <c r="H2982" s="16" t="n">
        <f aca="false">IF(F2982&gt;=40,2_Girdiler!$I$21+(F2982-40)*(2_Girdiler!$I$21-2_Girdiler!$H$21)/(2_Girdiler!$I$20-2_Girdiler!$H$20),INDEX(2_Girdiler!$B$21:$I$21,G2982)+(F2982-INDEX(2_Girdiler!$B$20:$I$20,G2982))*(INDEX(2_Girdiler!$B$21:$I$21,G2982+1)-INDEX(2_Girdiler!$B$21:$I$21,G2982))/(INDEX(2_Girdiler!$B$20:$I$20,G2982+1)-INDEX(2_Girdiler!$B$20:$I$20,G2982)))</f>
        <v>6.05117748960905</v>
      </c>
      <c r="I2982" s="16" t="n">
        <f aca="false">H2982/2_Girdiler!$B$17</f>
        <v>2.42434995577285</v>
      </c>
      <c r="J2982" s="16" t="n">
        <f aca="false">D2982+I2982</f>
        <v>11.9972666309631</v>
      </c>
    </row>
    <row r="2983" customFormat="false" ht="15" hidden="false" customHeight="false" outlineLevel="0" collapsed="false">
      <c r="A2983" s="0" t="n">
        <v>2971</v>
      </c>
      <c r="B2983" s="7" t="n">
        <v>0.785679</v>
      </c>
      <c r="C2983" s="7" t="n">
        <v>0.675821</v>
      </c>
      <c r="D2983" s="16" t="n">
        <f aca="false">LOGINV(B2983,$B$7,$C$7)</f>
        <v>21.0519232062662</v>
      </c>
      <c r="E2983" s="16" t="n">
        <f aca="false">LOGINV(C2983,$B$8,$C$8)</f>
        <v>146.585046604812</v>
      </c>
      <c r="F2983" s="16" t="n">
        <f aca="false">$B$5/100*E2983*2_Girdiler!$B$14*2_Girdiler!$B$15*2_Girdiler!$B$16</f>
        <v>3.68807977257706</v>
      </c>
      <c r="G2983" s="16" t="n">
        <f aca="false">MIN(MATCH(F2983,2_Girdiler!$B$20:$I$20,1),7)</f>
        <v>1</v>
      </c>
      <c r="H2983" s="16" t="n">
        <f aca="false">IF(F2983&gt;=40,2_Girdiler!$I$21+(F2983-40)*(2_Girdiler!$I$21-2_Girdiler!$H$21)/(2_Girdiler!$I$20-2_Girdiler!$H$20),INDEX(2_Girdiler!$B$21:$I$21,G2983)+(F2983-INDEX(2_Girdiler!$B$20:$I$20,G2983))*(INDEX(2_Girdiler!$B$21:$I$21,G2983+1)-INDEX(2_Girdiler!$B$21:$I$21,G2983))/(INDEX(2_Girdiler!$B$20:$I$20,G2983+1)-INDEX(2_Girdiler!$B$20:$I$20,G2983)))</f>
        <v>8.11377549966954</v>
      </c>
      <c r="I2983" s="16" t="n">
        <f aca="false">H2983/2_Girdiler!$B$17</f>
        <v>3.25071133800863</v>
      </c>
      <c r="J2983" s="16" t="n">
        <f aca="false">D2983+I2983</f>
        <v>24.3026345442748</v>
      </c>
    </row>
    <row r="2984" customFormat="false" ht="15" hidden="false" customHeight="false" outlineLevel="0" collapsed="false">
      <c r="A2984" s="0" t="n">
        <v>2972</v>
      </c>
      <c r="B2984" s="7" t="n">
        <v>0.755418</v>
      </c>
      <c r="C2984" s="7" t="n">
        <v>0.771597</v>
      </c>
      <c r="D2984" s="16" t="n">
        <f aca="false">LOGINV(B2984,$B$7,$C$7)</f>
        <v>19.911941654466</v>
      </c>
      <c r="E2984" s="16" t="n">
        <f aca="false">LOGINV(C2984,$B$8,$C$8)</f>
        <v>176.5415520301</v>
      </c>
      <c r="F2984" s="16" t="n">
        <f aca="false">$B$5/100*E2984*2_Girdiler!$B$14*2_Girdiler!$B$15*2_Girdiler!$B$16</f>
        <v>4.44178544907732</v>
      </c>
      <c r="G2984" s="16" t="n">
        <f aca="false">MIN(MATCH(F2984,2_Girdiler!$B$20:$I$20,1),7)</f>
        <v>1</v>
      </c>
      <c r="H2984" s="16" t="n">
        <f aca="false">IF(F2984&gt;=40,2_Girdiler!$I$21+(F2984-40)*(2_Girdiler!$I$21-2_Girdiler!$H$21)/(2_Girdiler!$I$20-2_Girdiler!$H$20),INDEX(2_Girdiler!$B$21:$I$21,G2984)+(F2984-INDEX(2_Girdiler!$B$20:$I$20,G2984))*(INDEX(2_Girdiler!$B$21:$I$21,G2984+1)-INDEX(2_Girdiler!$B$21:$I$21,G2984))/(INDEX(2_Girdiler!$B$20:$I$20,G2984+1)-INDEX(2_Girdiler!$B$20:$I$20,G2984)))</f>
        <v>9.77192798797011</v>
      </c>
      <c r="I2984" s="16" t="n">
        <f aca="false">H2984/2_Girdiler!$B$17</f>
        <v>3.91503525159059</v>
      </c>
      <c r="J2984" s="16" t="n">
        <f aca="false">D2984+I2984</f>
        <v>23.8269769060566</v>
      </c>
    </row>
    <row r="2985" customFormat="false" ht="15" hidden="false" customHeight="false" outlineLevel="0" collapsed="false">
      <c r="A2985" s="0" t="n">
        <v>2973</v>
      </c>
      <c r="B2985" s="7" t="n">
        <v>0.831921</v>
      </c>
      <c r="C2985" s="7" t="n">
        <v>0.535014</v>
      </c>
      <c r="D2985" s="16" t="n">
        <f aca="false">LOGINV(B2985,$B$7,$C$7)</f>
        <v>23.1477719353081</v>
      </c>
      <c r="E2985" s="16" t="n">
        <f aca="false">LOGINV(C2985,$B$8,$C$8)</f>
        <v>115.579160370478</v>
      </c>
      <c r="F2985" s="16" t="n">
        <f aca="false">$B$5/100*E2985*2_Girdiler!$B$14*2_Girdiler!$B$15*2_Girdiler!$B$16</f>
        <v>2.90797167492121</v>
      </c>
      <c r="G2985" s="16" t="n">
        <f aca="false">MIN(MATCH(F2985,2_Girdiler!$B$20:$I$20,1),7)</f>
        <v>1</v>
      </c>
      <c r="H2985" s="16" t="n">
        <f aca="false">IF(F2985&gt;=40,2_Girdiler!$I$21+(F2985-40)*(2_Girdiler!$I$21-2_Girdiler!$H$21)/(2_Girdiler!$I$20-2_Girdiler!$H$20),INDEX(2_Girdiler!$B$21:$I$21,G2985)+(F2985-INDEX(2_Girdiler!$B$20:$I$20,G2985))*(INDEX(2_Girdiler!$B$21:$I$21,G2985+1)-INDEX(2_Girdiler!$B$21:$I$21,G2985))/(INDEX(2_Girdiler!$B$20:$I$20,G2985+1)-INDEX(2_Girdiler!$B$20:$I$20,G2985)))</f>
        <v>6.39753768482667</v>
      </c>
      <c r="I2985" s="16" t="n">
        <f aca="false">H2985/2_Girdiler!$B$17</f>
        <v>2.56311605962607</v>
      </c>
      <c r="J2985" s="16" t="n">
        <f aca="false">D2985+I2985</f>
        <v>25.7108879949342</v>
      </c>
    </row>
    <row r="2986" customFormat="false" ht="15" hidden="false" customHeight="false" outlineLevel="0" collapsed="false">
      <c r="A2986" s="0" t="n">
        <v>2974</v>
      </c>
      <c r="B2986" s="7" t="n">
        <v>0.559543</v>
      </c>
      <c r="C2986" s="7" t="n">
        <v>0.688511</v>
      </c>
      <c r="D2986" s="16" t="n">
        <f aca="false">LOGINV(B2986,$B$7,$C$7)</f>
        <v>14.7214330285512</v>
      </c>
      <c r="E2986" s="16" t="n">
        <f aca="false">LOGINV(C2986,$B$8,$C$8)</f>
        <v>149.991543815805</v>
      </c>
      <c r="F2986" s="16" t="n">
        <f aca="false">$B$5/100*E2986*2_Girdiler!$B$14*2_Girdiler!$B$15*2_Girdiler!$B$16</f>
        <v>3.77378724240565</v>
      </c>
      <c r="G2986" s="16" t="n">
        <f aca="false">MIN(MATCH(F2986,2_Girdiler!$B$20:$I$20,1),7)</f>
        <v>1</v>
      </c>
      <c r="H2986" s="16" t="n">
        <f aca="false">IF(F2986&gt;=40,2_Girdiler!$I$21+(F2986-40)*(2_Girdiler!$I$21-2_Girdiler!$H$21)/(2_Girdiler!$I$20-2_Girdiler!$H$20),INDEX(2_Girdiler!$B$21:$I$21,G2986)+(F2986-INDEX(2_Girdiler!$B$20:$I$20,G2986))*(INDEX(2_Girdiler!$B$21:$I$21,G2986+1)-INDEX(2_Girdiler!$B$21:$I$21,G2986))/(INDEX(2_Girdiler!$B$20:$I$20,G2986+1)-INDEX(2_Girdiler!$B$20:$I$20,G2986)))</f>
        <v>8.30233193329243</v>
      </c>
      <c r="I2986" s="16" t="n">
        <f aca="false">H2986/2_Girdiler!$B$17</f>
        <v>3.32625478096652</v>
      </c>
      <c r="J2986" s="16" t="n">
        <f aca="false">D2986+I2986</f>
        <v>18.0476878095177</v>
      </c>
    </row>
    <row r="2987" customFormat="false" ht="15" hidden="false" customHeight="false" outlineLevel="0" collapsed="false">
      <c r="A2987" s="0" t="n">
        <v>2975</v>
      </c>
      <c r="B2987" s="7" t="n">
        <v>0.586443</v>
      </c>
      <c r="C2987" s="7" t="n">
        <v>0.339856</v>
      </c>
      <c r="D2987" s="16" t="n">
        <f aca="false">LOGINV(B2987,$B$7,$C$7)</f>
        <v>15.2951936641806</v>
      </c>
      <c r="E2987" s="16" t="n">
        <f aca="false">LOGINV(C2987,$B$8,$C$8)</f>
        <v>83.65744611405</v>
      </c>
      <c r="F2987" s="16" t="n">
        <f aca="false">$B$5/100*E2987*2_Girdiler!$B$14*2_Girdiler!$B$15*2_Girdiler!$B$16</f>
        <v>2.1048213442295</v>
      </c>
      <c r="G2987" s="16" t="n">
        <f aca="false">MIN(MATCH(F2987,2_Girdiler!$B$20:$I$20,1),7)</f>
        <v>1</v>
      </c>
      <c r="H2987" s="16" t="n">
        <f aca="false">IF(F2987&gt;=40,2_Girdiler!$I$21+(F2987-40)*(2_Girdiler!$I$21-2_Girdiler!$H$21)/(2_Girdiler!$I$20-2_Girdiler!$H$20),INDEX(2_Girdiler!$B$21:$I$21,G2987)+(F2987-INDEX(2_Girdiler!$B$20:$I$20,G2987))*(INDEX(2_Girdiler!$B$21:$I$21,G2987+1)-INDEX(2_Girdiler!$B$21:$I$21,G2987))/(INDEX(2_Girdiler!$B$20:$I$20,G2987+1)-INDEX(2_Girdiler!$B$20:$I$20,G2987)))</f>
        <v>4.6306069573049</v>
      </c>
      <c r="I2987" s="16" t="n">
        <f aca="false">H2987/2_Girdiler!$B$17</f>
        <v>1.8552111207151</v>
      </c>
      <c r="J2987" s="16" t="n">
        <f aca="false">D2987+I2987</f>
        <v>17.1504047848958</v>
      </c>
    </row>
    <row r="2988" customFormat="false" ht="15" hidden="false" customHeight="false" outlineLevel="0" collapsed="false">
      <c r="A2988" s="0" t="n">
        <v>2976</v>
      </c>
      <c r="B2988" s="7" t="n">
        <v>0.333264</v>
      </c>
      <c r="C2988" s="7" t="n">
        <v>0.003366</v>
      </c>
      <c r="D2988" s="16" t="n">
        <f aca="false">LOGINV(B2988,$B$7,$C$7)</f>
        <v>10.6504943691036</v>
      </c>
      <c r="E2988" s="16" t="n">
        <f aca="false">LOGINV(C2988,$B$8,$C$8)</f>
        <v>18.9924432404704</v>
      </c>
      <c r="F2988" s="16" t="n">
        <f aca="false">$B$5/100*E2988*2_Girdiler!$B$14*2_Girdiler!$B$15*2_Girdiler!$B$16</f>
        <v>0.477849871930237</v>
      </c>
      <c r="G2988" s="16" t="n">
        <f aca="false">MIN(MATCH(F2988,2_Girdiler!$B$20:$I$20,1),7)</f>
        <v>1</v>
      </c>
      <c r="H2988" s="16" t="n">
        <f aca="false">IF(F2988&gt;=40,2_Girdiler!$I$21+(F2988-40)*(2_Girdiler!$I$21-2_Girdiler!$H$21)/(2_Girdiler!$I$20-2_Girdiler!$H$20),INDEX(2_Girdiler!$B$21:$I$21,G2988)+(F2988-INDEX(2_Girdiler!$B$20:$I$20,G2988))*(INDEX(2_Girdiler!$B$21:$I$21,G2988+1)-INDEX(2_Girdiler!$B$21:$I$21,G2988))/(INDEX(2_Girdiler!$B$20:$I$20,G2988+1)-INDEX(2_Girdiler!$B$20:$I$20,G2988)))</f>
        <v>1.05126971824652</v>
      </c>
      <c r="I2988" s="16" t="n">
        <f aca="false">H2988/2_Girdiler!$B$17</f>
        <v>0.421181778143638</v>
      </c>
      <c r="J2988" s="16" t="n">
        <f aca="false">D2988+I2988</f>
        <v>11.0716761472473</v>
      </c>
    </row>
    <row r="2989" customFormat="false" ht="15" hidden="false" customHeight="false" outlineLevel="0" collapsed="false">
      <c r="A2989" s="0" t="n">
        <v>2977</v>
      </c>
      <c r="B2989" s="7" t="n">
        <v>0.93441</v>
      </c>
      <c r="C2989" s="7" t="n">
        <v>0.509672</v>
      </c>
      <c r="D2989" s="16" t="n">
        <f aca="false">LOGINV(B2989,$B$7,$C$7)</f>
        <v>31.4115536510007</v>
      </c>
      <c r="E2989" s="16" t="n">
        <f aca="false">LOGINV(C2989,$B$8,$C$8)</f>
        <v>110.927872203048</v>
      </c>
      <c r="F2989" s="16" t="n">
        <f aca="false">$B$5/100*E2989*2_Girdiler!$B$14*2_Girdiler!$B$15*2_Girdiler!$B$16</f>
        <v>2.79094526462869</v>
      </c>
      <c r="G2989" s="16" t="n">
        <f aca="false">MIN(MATCH(F2989,2_Girdiler!$B$20:$I$20,1),7)</f>
        <v>1</v>
      </c>
      <c r="H2989" s="16" t="n">
        <f aca="false">IF(F2989&gt;=40,2_Girdiler!$I$21+(F2989-40)*(2_Girdiler!$I$21-2_Girdiler!$H$21)/(2_Girdiler!$I$20-2_Girdiler!$H$20),INDEX(2_Girdiler!$B$21:$I$21,G2989)+(F2989-INDEX(2_Girdiler!$B$20:$I$20,G2989))*(INDEX(2_Girdiler!$B$21:$I$21,G2989+1)-INDEX(2_Girdiler!$B$21:$I$21,G2989))/(INDEX(2_Girdiler!$B$20:$I$20,G2989+1)-INDEX(2_Girdiler!$B$20:$I$20,G2989)))</f>
        <v>6.14007958218312</v>
      </c>
      <c r="I2989" s="16" t="n">
        <f aca="false">H2989/2_Girdiler!$B$17</f>
        <v>2.45996778132337</v>
      </c>
      <c r="J2989" s="16" t="n">
        <f aca="false">D2989+I2989</f>
        <v>33.8715214323241</v>
      </c>
    </row>
    <row r="2990" customFormat="false" ht="15" hidden="false" customHeight="false" outlineLevel="0" collapsed="false">
      <c r="A2990" s="0" t="n">
        <v>2978</v>
      </c>
      <c r="B2990" s="7" t="n">
        <v>0.077854</v>
      </c>
      <c r="C2990" s="7" t="n">
        <v>0.900011</v>
      </c>
      <c r="D2990" s="16" t="n">
        <f aca="false">LOGINV(B2990,$B$7,$C$7)</f>
        <v>6.13790835724778</v>
      </c>
      <c r="E2990" s="16" t="n">
        <f aca="false">LOGINV(C2990,$B$8,$C$8)</f>
        <v>249.762648152761</v>
      </c>
      <c r="F2990" s="16" t="n">
        <f aca="false">$B$5/100*E2990*2_Girdiler!$B$14*2_Girdiler!$B$15*2_Girdiler!$B$16</f>
        <v>6.28402822752347</v>
      </c>
      <c r="G2990" s="16" t="n">
        <f aca="false">MIN(MATCH(F2990,2_Girdiler!$B$20:$I$20,1),7)</f>
        <v>2</v>
      </c>
      <c r="H2990" s="16" t="n">
        <f aca="false">IF(F2990&gt;=40,2_Girdiler!$I$21+(F2990-40)*(2_Girdiler!$I$21-2_Girdiler!$H$21)/(2_Girdiler!$I$20-2_Girdiler!$H$20),INDEX(2_Girdiler!$B$21:$I$21,G2990)+(F2990-INDEX(2_Girdiler!$B$20:$I$20,G2990))*(INDEX(2_Girdiler!$B$21:$I$21,G2990+1)-INDEX(2_Girdiler!$B$21:$I$21,G2990))/(INDEX(2_Girdiler!$B$20:$I$20,G2990+1)-INDEX(2_Girdiler!$B$20:$I$20,G2990)))</f>
        <v>13.0544451640375</v>
      </c>
      <c r="I2990" s="16" t="n">
        <f aca="false">H2990/2_Girdiler!$B$17</f>
        <v>5.23014629969453</v>
      </c>
      <c r="J2990" s="16" t="n">
        <f aca="false">D2990+I2990</f>
        <v>11.3680546569423</v>
      </c>
    </row>
    <row r="2991" customFormat="false" ht="15" hidden="false" customHeight="false" outlineLevel="0" collapsed="false">
      <c r="A2991" s="0" t="n">
        <v>2979</v>
      </c>
      <c r="B2991" s="7" t="n">
        <v>0.666706</v>
      </c>
      <c r="C2991" s="7" t="n">
        <v>0.971162</v>
      </c>
      <c r="D2991" s="16" t="n">
        <f aca="false">LOGINV(B2991,$B$7,$C$7)</f>
        <v>17.2178682477425</v>
      </c>
      <c r="E2991" s="16" t="n">
        <f aca="false">LOGINV(C2991,$B$8,$C$8)</f>
        <v>371.848484553105</v>
      </c>
      <c r="F2991" s="16" t="n">
        <f aca="false">$B$5/100*E2991*2_Girdiler!$B$14*2_Girdiler!$B$15*2_Girdiler!$B$16</f>
        <v>9.35570787135612</v>
      </c>
      <c r="G2991" s="16" t="n">
        <f aca="false">MIN(MATCH(F2991,2_Girdiler!$B$20:$I$20,1),7)</f>
        <v>2</v>
      </c>
      <c r="H2991" s="16" t="n">
        <f aca="false">IF(F2991&gt;=40,2_Girdiler!$I$21+(F2991-40)*(2_Girdiler!$I$21-2_Girdiler!$H$21)/(2_Girdiler!$I$20-2_Girdiler!$H$20),INDEX(2_Girdiler!$B$21:$I$21,G2991)+(F2991-INDEX(2_Girdiler!$B$20:$I$20,G2991))*(INDEX(2_Girdiler!$B$21:$I$21,G2991+1)-INDEX(2_Girdiler!$B$21:$I$21,G2991))/(INDEX(2_Girdiler!$B$20:$I$20,G2991+1)-INDEX(2_Girdiler!$B$20:$I$20,G2991)))</f>
        <v>17.9691325941698</v>
      </c>
      <c r="I2991" s="16" t="n">
        <f aca="false">H2991/2_Girdiler!$B$17</f>
        <v>7.19917171240777</v>
      </c>
      <c r="J2991" s="16" t="n">
        <f aca="false">D2991+I2991</f>
        <v>24.4170399601502</v>
      </c>
    </row>
    <row r="2992" customFormat="false" ht="15" hidden="false" customHeight="false" outlineLevel="0" collapsed="false">
      <c r="A2992" s="0" t="n">
        <v>2980</v>
      </c>
      <c r="B2992" s="7" t="n">
        <v>0.154133</v>
      </c>
      <c r="C2992" s="7" t="n">
        <v>0.393738</v>
      </c>
      <c r="D2992" s="16" t="n">
        <f aca="false">LOGINV(B2992,$B$7,$C$7)</f>
        <v>7.67434848890621</v>
      </c>
      <c r="E2992" s="16" t="n">
        <f aca="false">LOGINV(C2992,$B$8,$C$8)</f>
        <v>91.7629848279119</v>
      </c>
      <c r="F2992" s="16" t="n">
        <f aca="false">$B$5/100*E2992*2_Girdiler!$B$14*2_Girdiler!$B$15*2_Girdiler!$B$16</f>
        <v>2.30875669827026</v>
      </c>
      <c r="G2992" s="16" t="n">
        <f aca="false">MIN(MATCH(F2992,2_Girdiler!$B$20:$I$20,1),7)</f>
        <v>1</v>
      </c>
      <c r="H2992" s="16" t="n">
        <f aca="false">IF(F2992&gt;=40,2_Girdiler!$I$21+(F2992-40)*(2_Girdiler!$I$21-2_Girdiler!$H$21)/(2_Girdiler!$I$20-2_Girdiler!$H$20),INDEX(2_Girdiler!$B$21:$I$21,G2992)+(F2992-INDEX(2_Girdiler!$B$20:$I$20,G2992))*(INDEX(2_Girdiler!$B$21:$I$21,G2992+1)-INDEX(2_Girdiler!$B$21:$I$21,G2992))/(INDEX(2_Girdiler!$B$20:$I$20,G2992+1)-INDEX(2_Girdiler!$B$20:$I$20,G2992)))</f>
        <v>5.07926473619458</v>
      </c>
      <c r="I2992" s="16" t="n">
        <f aca="false">H2992/2_Girdiler!$B$17</f>
        <v>2.03496183341129</v>
      </c>
      <c r="J2992" s="16" t="n">
        <f aca="false">D2992+I2992</f>
        <v>9.7093103223175</v>
      </c>
    </row>
    <row r="2993" customFormat="false" ht="15" hidden="false" customHeight="false" outlineLevel="0" collapsed="false">
      <c r="A2993" s="0" t="n">
        <v>2981</v>
      </c>
      <c r="B2993" s="7" t="n">
        <v>0.237613</v>
      </c>
      <c r="C2993" s="7" t="n">
        <v>0.360551</v>
      </c>
      <c r="D2993" s="16" t="n">
        <f aca="false">LOGINV(B2993,$B$7,$C$7)</f>
        <v>9.09582336072267</v>
      </c>
      <c r="E2993" s="16" t="n">
        <f aca="false">LOGINV(C2993,$B$8,$C$8)</f>
        <v>86.7295261356082</v>
      </c>
      <c r="F2993" s="16" t="n">
        <f aca="false">$B$5/100*E2993*2_Girdiler!$B$14*2_Girdiler!$B$15*2_Girdiler!$B$16</f>
        <v>2.1821148775719</v>
      </c>
      <c r="G2993" s="16" t="n">
        <f aca="false">MIN(MATCH(F2993,2_Girdiler!$B$20:$I$20,1),7)</f>
        <v>1</v>
      </c>
      <c r="H2993" s="16" t="n">
        <f aca="false">IF(F2993&gt;=40,2_Girdiler!$I$21+(F2993-40)*(2_Girdiler!$I$21-2_Girdiler!$H$21)/(2_Girdiler!$I$20-2_Girdiler!$H$20),INDEX(2_Girdiler!$B$21:$I$21,G2993)+(F2993-INDEX(2_Girdiler!$B$20:$I$20,G2993))*(INDEX(2_Girdiler!$B$21:$I$21,G2993+1)-INDEX(2_Girdiler!$B$21:$I$21,G2993))/(INDEX(2_Girdiler!$B$20:$I$20,G2993+1)-INDEX(2_Girdiler!$B$20:$I$20,G2993)))</f>
        <v>4.80065273065819</v>
      </c>
      <c r="I2993" s="16" t="n">
        <f aca="false">H2993/2_Girdiler!$B$17</f>
        <v>1.92333843375729</v>
      </c>
      <c r="J2993" s="16" t="n">
        <f aca="false">D2993+I2993</f>
        <v>11.01916179448</v>
      </c>
    </row>
    <row r="2994" customFormat="false" ht="15" hidden="false" customHeight="false" outlineLevel="0" collapsed="false">
      <c r="A2994" s="0" t="n">
        <v>2982</v>
      </c>
      <c r="B2994" s="7" t="n">
        <v>0.213</v>
      </c>
      <c r="C2994" s="7" t="n">
        <v>0.161804</v>
      </c>
      <c r="D2994" s="16" t="n">
        <f aca="false">LOGINV(B2994,$B$7,$C$7)</f>
        <v>8.68918264279425</v>
      </c>
      <c r="E2994" s="16" t="n">
        <f aca="false">LOGINV(C2994,$B$8,$C$8)</f>
        <v>57.7472073549274</v>
      </c>
      <c r="F2994" s="16" t="n">
        <f aca="false">$B$5/100*E2994*2_Girdiler!$B$14*2_Girdiler!$B$15*2_Girdiler!$B$16</f>
        <v>1.45291973704997</v>
      </c>
      <c r="G2994" s="16" t="n">
        <f aca="false">MIN(MATCH(F2994,2_Girdiler!$B$20:$I$20,1),7)</f>
        <v>1</v>
      </c>
      <c r="H2994" s="16" t="n">
        <f aca="false">IF(F2994&gt;=40,2_Girdiler!$I$21+(F2994-40)*(2_Girdiler!$I$21-2_Girdiler!$H$21)/(2_Girdiler!$I$20-2_Girdiler!$H$20),INDEX(2_Girdiler!$B$21:$I$21,G2994)+(F2994-INDEX(2_Girdiler!$B$20:$I$20,G2994))*(INDEX(2_Girdiler!$B$21:$I$21,G2994+1)-INDEX(2_Girdiler!$B$21:$I$21,G2994))/(INDEX(2_Girdiler!$B$20:$I$20,G2994+1)-INDEX(2_Girdiler!$B$20:$I$20,G2994)))</f>
        <v>3.19642342150994</v>
      </c>
      <c r="I2994" s="16" t="n">
        <f aca="false">H2994/2_Girdiler!$B$17</f>
        <v>1.28061835797674</v>
      </c>
      <c r="J2994" s="16" t="n">
        <f aca="false">D2994+I2994</f>
        <v>9.96980100077099</v>
      </c>
    </row>
    <row r="2995" customFormat="false" ht="15" hidden="false" customHeight="false" outlineLevel="0" collapsed="false">
      <c r="A2995" s="0" t="n">
        <v>2983</v>
      </c>
      <c r="B2995" s="7" t="n">
        <v>0.624174</v>
      </c>
      <c r="C2995" s="7" t="n">
        <v>0.09157</v>
      </c>
      <c r="D2995" s="16" t="n">
        <f aca="false">LOGINV(B2995,$B$7,$C$7)</f>
        <v>16.1544542846712</v>
      </c>
      <c r="E2995" s="16" t="n">
        <f aca="false">LOGINV(C2995,$B$8,$C$8)</f>
        <v>46.2458833064278</v>
      </c>
      <c r="F2995" s="16" t="n">
        <f aca="false">$B$5/100*E2995*2_Girdiler!$B$14*2_Girdiler!$B$15*2_Girdiler!$B$16</f>
        <v>1.16354642398972</v>
      </c>
      <c r="G2995" s="16" t="n">
        <f aca="false">MIN(MATCH(F2995,2_Girdiler!$B$20:$I$20,1),7)</f>
        <v>1</v>
      </c>
      <c r="H2995" s="16" t="n">
        <f aca="false">IF(F2995&gt;=40,2_Girdiler!$I$21+(F2995-40)*(2_Girdiler!$I$21-2_Girdiler!$H$21)/(2_Girdiler!$I$20-2_Girdiler!$H$20),INDEX(2_Girdiler!$B$21:$I$21,G2995)+(F2995-INDEX(2_Girdiler!$B$20:$I$20,G2995))*(INDEX(2_Girdiler!$B$21:$I$21,G2995+1)-INDEX(2_Girdiler!$B$21:$I$21,G2995))/(INDEX(2_Girdiler!$B$20:$I$20,G2995+1)-INDEX(2_Girdiler!$B$20:$I$20,G2995)))</f>
        <v>2.55980213277739</v>
      </c>
      <c r="I2995" s="16" t="n">
        <f aca="false">H2995/2_Girdiler!$B$17</f>
        <v>1.02556175191402</v>
      </c>
      <c r="J2995" s="16" t="n">
        <f aca="false">D2995+I2995</f>
        <v>17.1800160365852</v>
      </c>
    </row>
    <row r="2996" customFormat="false" ht="15" hidden="false" customHeight="false" outlineLevel="0" collapsed="false">
      <c r="A2996" s="0" t="n">
        <v>2984</v>
      </c>
      <c r="B2996" s="7" t="n">
        <v>0.340984</v>
      </c>
      <c r="C2996" s="7" t="n">
        <v>0.441737</v>
      </c>
      <c r="D2996" s="16" t="n">
        <f aca="false">LOGINV(B2996,$B$7,$C$7)</f>
        <v>10.7767294660995</v>
      </c>
      <c r="E2996" s="16" t="n">
        <f aca="false">LOGINV(C2996,$B$8,$C$8)</f>
        <v>99.3471468566373</v>
      </c>
      <c r="F2996" s="16" t="n">
        <f aca="false">$B$5/100*E2996*2_Girdiler!$B$14*2_Girdiler!$B$15*2_Girdiler!$B$16</f>
        <v>2.49957421491299</v>
      </c>
      <c r="G2996" s="16" t="n">
        <f aca="false">MIN(MATCH(F2996,2_Girdiler!$B$20:$I$20,1),7)</f>
        <v>1</v>
      </c>
      <c r="H2996" s="16" t="n">
        <f aca="false">IF(F2996&gt;=40,2_Girdiler!$I$21+(F2996-40)*(2_Girdiler!$I$21-2_Girdiler!$H$21)/(2_Girdiler!$I$20-2_Girdiler!$H$20),INDEX(2_Girdiler!$B$21:$I$21,G2996)+(F2996-INDEX(2_Girdiler!$B$20:$I$20,G2996))*(INDEX(2_Girdiler!$B$21:$I$21,G2996+1)-INDEX(2_Girdiler!$B$21:$I$21,G2996))/(INDEX(2_Girdiler!$B$20:$I$20,G2996+1)-INDEX(2_Girdiler!$B$20:$I$20,G2996)))</f>
        <v>5.49906327280859</v>
      </c>
      <c r="I2996" s="16" t="n">
        <f aca="false">H2996/2_Girdiler!$B$17</f>
        <v>2.20315034968293</v>
      </c>
      <c r="J2996" s="16" t="n">
        <f aca="false">D2996+I2996</f>
        <v>12.9798798157824</v>
      </c>
    </row>
    <row r="2997" customFormat="false" ht="15" hidden="false" customHeight="false" outlineLevel="0" collapsed="false">
      <c r="A2997" s="0" t="n">
        <v>2985</v>
      </c>
      <c r="B2997" s="7" t="n">
        <v>0.975355</v>
      </c>
      <c r="C2997" s="7" t="n">
        <v>0.579322</v>
      </c>
      <c r="D2997" s="16" t="n">
        <f aca="false">LOGINV(B2997,$B$7,$C$7)</f>
        <v>40.515716186872</v>
      </c>
      <c r="E2997" s="16" t="n">
        <f aca="false">LOGINV(C2997,$B$8,$C$8)</f>
        <v>124.266929249161</v>
      </c>
      <c r="F2997" s="16" t="n">
        <f aca="false">$B$5/100*E2997*2_Girdiler!$B$14*2_Girdiler!$B$15*2_Girdiler!$B$16</f>
        <v>3.12655593990888</v>
      </c>
      <c r="G2997" s="16" t="n">
        <f aca="false">MIN(MATCH(F2997,2_Girdiler!$B$20:$I$20,1),7)</f>
        <v>1</v>
      </c>
      <c r="H2997" s="16" t="n">
        <f aca="false">IF(F2997&gt;=40,2_Girdiler!$I$21+(F2997-40)*(2_Girdiler!$I$21-2_Girdiler!$H$21)/(2_Girdiler!$I$20-2_Girdiler!$H$20),INDEX(2_Girdiler!$B$21:$I$21,G2997)+(F2997-INDEX(2_Girdiler!$B$20:$I$20,G2997))*(INDEX(2_Girdiler!$B$21:$I$21,G2997+1)-INDEX(2_Girdiler!$B$21:$I$21,G2997))/(INDEX(2_Girdiler!$B$20:$I$20,G2997+1)-INDEX(2_Girdiler!$B$20:$I$20,G2997)))</f>
        <v>6.87842306779953</v>
      </c>
      <c r="I2997" s="16" t="n">
        <f aca="false">H2997/2_Girdiler!$B$17</f>
        <v>2.7557784726761</v>
      </c>
      <c r="J2997" s="16" t="n">
        <f aca="false">D2997+I2997</f>
        <v>43.2714946595481</v>
      </c>
    </row>
    <row r="2998" customFormat="false" ht="15" hidden="false" customHeight="false" outlineLevel="0" collapsed="false">
      <c r="A2998" s="0" t="n">
        <v>2986</v>
      </c>
      <c r="B2998" s="7" t="n">
        <v>0.288445</v>
      </c>
      <c r="C2998" s="7" t="n">
        <v>0.288201</v>
      </c>
      <c r="D2998" s="16" t="n">
        <f aca="false">LOGINV(B2998,$B$7,$C$7)</f>
        <v>9.92253104640571</v>
      </c>
      <c r="E2998" s="16" t="n">
        <f aca="false">LOGINV(C2998,$B$8,$C$8)</f>
        <v>76.1436611823874</v>
      </c>
      <c r="F2998" s="16" t="n">
        <f aca="false">$B$5/100*E2998*2_Girdiler!$B$14*2_Girdiler!$B$15*2_Girdiler!$B$16</f>
        <v>1.91577451534887</v>
      </c>
      <c r="G2998" s="16" t="n">
        <f aca="false">MIN(MATCH(F2998,2_Girdiler!$B$20:$I$20,1),7)</f>
        <v>1</v>
      </c>
      <c r="H2998" s="16" t="n">
        <f aca="false">IF(F2998&gt;=40,2_Girdiler!$I$21+(F2998-40)*(2_Girdiler!$I$21-2_Girdiler!$H$21)/(2_Girdiler!$I$20-2_Girdiler!$H$20),INDEX(2_Girdiler!$B$21:$I$21,G2998)+(F2998-INDEX(2_Girdiler!$B$20:$I$20,G2998))*(INDEX(2_Girdiler!$B$21:$I$21,G2998+1)-INDEX(2_Girdiler!$B$21:$I$21,G2998))/(INDEX(2_Girdiler!$B$20:$I$20,G2998+1)-INDEX(2_Girdiler!$B$20:$I$20,G2998)))</f>
        <v>4.21470393376751</v>
      </c>
      <c r="I2998" s="16" t="n">
        <f aca="false">H2998/2_Girdiler!$B$17</f>
        <v>1.68858330679788</v>
      </c>
      <c r="J2998" s="16" t="n">
        <f aca="false">D2998+I2998</f>
        <v>11.6111143532036</v>
      </c>
    </row>
    <row r="2999" customFormat="false" ht="15" hidden="false" customHeight="false" outlineLevel="0" collapsed="false">
      <c r="A2999" s="0" t="n">
        <v>2987</v>
      </c>
      <c r="B2999" s="7" t="n">
        <v>0.824279</v>
      </c>
      <c r="C2999" s="7" t="n">
        <v>0.777121</v>
      </c>
      <c r="D2999" s="16" t="n">
        <f aca="false">LOGINV(B2999,$B$7,$C$7)</f>
        <v>22.7640616661428</v>
      </c>
      <c r="E2999" s="16" t="n">
        <f aca="false">LOGINV(C2999,$B$8,$C$8)</f>
        <v>178.649674731314</v>
      </c>
      <c r="F2999" s="16" t="n">
        <f aca="false">$B$5/100*E2999*2_Girdiler!$B$14*2_Girdiler!$B$15*2_Girdiler!$B$16</f>
        <v>4.49482581623985</v>
      </c>
      <c r="G2999" s="16" t="n">
        <f aca="false">MIN(MATCH(F2999,2_Girdiler!$B$20:$I$20,1),7)</f>
        <v>1</v>
      </c>
      <c r="H2999" s="16" t="n">
        <f aca="false">IF(F2999&gt;=40,2_Girdiler!$I$21+(F2999-40)*(2_Girdiler!$I$21-2_Girdiler!$H$21)/(2_Girdiler!$I$20-2_Girdiler!$H$20),INDEX(2_Girdiler!$B$21:$I$21,G2999)+(F2999-INDEX(2_Girdiler!$B$20:$I$20,G2999))*(INDEX(2_Girdiler!$B$21:$I$21,G2999+1)-INDEX(2_Girdiler!$B$21:$I$21,G2999))/(INDEX(2_Girdiler!$B$20:$I$20,G2999+1)-INDEX(2_Girdiler!$B$20:$I$20,G2999)))</f>
        <v>9.88861679572767</v>
      </c>
      <c r="I2999" s="16" t="n">
        <f aca="false">H2999/2_Girdiler!$B$17</f>
        <v>3.96178557521141</v>
      </c>
      <c r="J2999" s="16" t="n">
        <f aca="false">D2999+I2999</f>
        <v>26.7258472413542</v>
      </c>
    </row>
    <row r="3000" customFormat="false" ht="15" hidden="false" customHeight="false" outlineLevel="0" collapsed="false">
      <c r="A3000" s="0" t="n">
        <v>2988</v>
      </c>
      <c r="B3000" s="7" t="n">
        <v>0.55681</v>
      </c>
      <c r="C3000" s="7" t="n">
        <v>0.655535</v>
      </c>
      <c r="D3000" s="16" t="n">
        <f aca="false">LOGINV(B3000,$B$7,$C$7)</f>
        <v>14.6647229229927</v>
      </c>
      <c r="E3000" s="16" t="n">
        <f aca="false">LOGINV(C3000,$B$8,$C$8)</f>
        <v>141.40492859168</v>
      </c>
      <c r="F3000" s="16" t="n">
        <f aca="false">$B$5/100*E3000*2_Girdiler!$B$14*2_Girdiler!$B$15*2_Girdiler!$B$16</f>
        <v>3.55774800336667</v>
      </c>
      <c r="G3000" s="16" t="n">
        <f aca="false">MIN(MATCH(F3000,2_Girdiler!$B$20:$I$20,1),7)</f>
        <v>1</v>
      </c>
      <c r="H3000" s="16" t="n">
        <f aca="false">IF(F3000&gt;=40,2_Girdiler!$I$21+(F3000-40)*(2_Girdiler!$I$21-2_Girdiler!$H$21)/(2_Girdiler!$I$20-2_Girdiler!$H$20),INDEX(2_Girdiler!$B$21:$I$21,G3000)+(F3000-INDEX(2_Girdiler!$B$20:$I$20,G3000))*(INDEX(2_Girdiler!$B$21:$I$21,G3000+1)-INDEX(2_Girdiler!$B$21:$I$21,G3000))/(INDEX(2_Girdiler!$B$20:$I$20,G3000+1)-INDEX(2_Girdiler!$B$20:$I$20,G3000)))</f>
        <v>7.82704560740667</v>
      </c>
      <c r="I3000" s="16" t="n">
        <f aca="false">H3000/2_Girdiler!$B$17</f>
        <v>3.13583557989049</v>
      </c>
      <c r="J3000" s="16" t="n">
        <f aca="false">D3000+I3000</f>
        <v>17.8005585028832</v>
      </c>
    </row>
    <row r="3001" customFormat="false" ht="15" hidden="false" customHeight="false" outlineLevel="0" collapsed="false">
      <c r="A3001" s="0" t="n">
        <v>2989</v>
      </c>
      <c r="B3001" s="7" t="n">
        <v>0.522176</v>
      </c>
      <c r="C3001" s="7" t="n">
        <v>0.994062</v>
      </c>
      <c r="D3001" s="16" t="n">
        <f aca="false">LOGINV(B3001,$B$7,$C$7)</f>
        <v>13.9684352782521</v>
      </c>
      <c r="E3001" s="16" t="n">
        <f aca="false">LOGINV(C3001,$B$8,$C$8)</f>
        <v>554.010055529087</v>
      </c>
      <c r="F3001" s="16" t="n">
        <f aca="false">$B$5/100*E3001*2_Girdiler!$B$14*2_Girdiler!$B$15*2_Girdiler!$B$16</f>
        <v>13.9388929971118</v>
      </c>
      <c r="G3001" s="16" t="n">
        <f aca="false">MIN(MATCH(F3001,2_Girdiler!$B$20:$I$20,1),7)</f>
        <v>3</v>
      </c>
      <c r="H3001" s="16" t="n">
        <f aca="false">IF(F3001&gt;=40,2_Girdiler!$I$21+(F3001-40)*(2_Girdiler!$I$21-2_Girdiler!$H$21)/(2_Girdiler!$I$20-2_Girdiler!$H$20),INDEX(2_Girdiler!$B$21:$I$21,G3001)+(F3001-INDEX(2_Girdiler!$B$20:$I$20,G3001))*(INDEX(2_Girdiler!$B$21:$I$21,G3001+1)-INDEX(2_Girdiler!$B$21:$I$21,G3001))/(INDEX(2_Girdiler!$B$20:$I$20,G3001+1)-INDEX(2_Girdiler!$B$20:$I$20,G3001)))</f>
        <v>22.5450036974006</v>
      </c>
      <c r="I3001" s="16" t="n">
        <f aca="false">H3001/2_Girdiler!$B$17</f>
        <v>9.03245340440731</v>
      </c>
      <c r="J3001" s="16" t="n">
        <f aca="false">D3001+I3001</f>
        <v>23.0008886826594</v>
      </c>
    </row>
    <row r="3002" customFormat="false" ht="15" hidden="false" customHeight="false" outlineLevel="0" collapsed="false">
      <c r="A3002" s="0" t="n">
        <v>2990</v>
      </c>
      <c r="B3002" s="7" t="n">
        <v>0.988084</v>
      </c>
      <c r="C3002" s="7" t="n">
        <v>0.883238</v>
      </c>
      <c r="D3002" s="16" t="n">
        <f aca="false">LOGINV(B3002,$B$7,$C$7)</f>
        <v>47.7236689815094</v>
      </c>
      <c r="E3002" s="16" t="n">
        <f aca="false">LOGINV(C3002,$B$8,$C$8)</f>
        <v>235.622908160102</v>
      </c>
      <c r="F3002" s="16" t="n">
        <f aca="false">$B$5/100*E3002*2_Girdiler!$B$14*2_Girdiler!$B$15*2_Girdiler!$B$16</f>
        <v>5.92827236930816</v>
      </c>
      <c r="G3002" s="16" t="n">
        <f aca="false">MIN(MATCH(F3002,2_Girdiler!$B$20:$I$20,1),7)</f>
        <v>2</v>
      </c>
      <c r="H3002" s="16" t="n">
        <f aca="false">IF(F3002&gt;=40,2_Girdiler!$I$21+(F3002-40)*(2_Girdiler!$I$21-2_Girdiler!$H$21)/(2_Girdiler!$I$20-2_Girdiler!$H$20),INDEX(2_Girdiler!$B$21:$I$21,G3002)+(F3002-INDEX(2_Girdiler!$B$20:$I$20,G3002))*(INDEX(2_Girdiler!$B$21:$I$21,G3002+1)-INDEX(2_Girdiler!$B$21:$I$21,G3002))/(INDEX(2_Girdiler!$B$20:$I$20,G3002+1)-INDEX(2_Girdiler!$B$20:$I$20,G3002)))</f>
        <v>12.4852357908931</v>
      </c>
      <c r="I3002" s="16" t="n">
        <f aca="false">H3002/2_Girdiler!$B$17</f>
        <v>5.00209767263344</v>
      </c>
      <c r="J3002" s="16" t="n">
        <f aca="false">D3002+I3002</f>
        <v>52.7257666541428</v>
      </c>
    </row>
    <row r="3003" customFormat="false" ht="15" hidden="false" customHeight="false" outlineLevel="0" collapsed="false">
      <c r="A3003" s="0" t="n">
        <v>2991</v>
      </c>
      <c r="B3003" s="7" t="n">
        <v>0.623601</v>
      </c>
      <c r="C3003" s="7" t="n">
        <v>0.105697</v>
      </c>
      <c r="D3003" s="16" t="n">
        <f aca="false">LOGINV(B3003,$B$7,$C$7)</f>
        <v>16.1408660076509</v>
      </c>
      <c r="E3003" s="16" t="n">
        <f aca="false">LOGINV(C3003,$B$8,$C$8)</f>
        <v>48.7410203146401</v>
      </c>
      <c r="F3003" s="16" t="n">
        <f aca="false">$B$5/100*E3003*2_Girdiler!$B$14*2_Girdiler!$B$15*2_Girdiler!$B$16</f>
        <v>1.22632407111634</v>
      </c>
      <c r="G3003" s="16" t="n">
        <f aca="false">MIN(MATCH(F3003,2_Girdiler!$B$20:$I$20,1),7)</f>
        <v>1</v>
      </c>
      <c r="H3003" s="16" t="n">
        <f aca="false">IF(F3003&gt;=40,2_Girdiler!$I$21+(F3003-40)*(2_Girdiler!$I$21-2_Girdiler!$H$21)/(2_Girdiler!$I$20-2_Girdiler!$H$20),INDEX(2_Girdiler!$B$21:$I$21,G3003)+(F3003-INDEX(2_Girdiler!$B$20:$I$20,G3003))*(INDEX(2_Girdiler!$B$21:$I$21,G3003+1)-INDEX(2_Girdiler!$B$21:$I$21,G3003))/(INDEX(2_Girdiler!$B$20:$I$20,G3003+1)-INDEX(2_Girdiler!$B$20:$I$20,G3003)))</f>
        <v>2.69791295645596</v>
      </c>
      <c r="I3003" s="16" t="n">
        <f aca="false">H3003/2_Girdiler!$B$17</f>
        <v>1.08089461396473</v>
      </c>
      <c r="J3003" s="16" t="n">
        <f aca="false">D3003+I3003</f>
        <v>17.2217606216156</v>
      </c>
    </row>
    <row r="3004" customFormat="false" ht="15" hidden="false" customHeight="false" outlineLevel="0" collapsed="false">
      <c r="A3004" s="0" t="n">
        <v>2992</v>
      </c>
      <c r="B3004" s="7" t="n">
        <v>0.612594</v>
      </c>
      <c r="C3004" s="7" t="n">
        <v>0.700938</v>
      </c>
      <c r="D3004" s="16" t="n">
        <f aca="false">LOGINV(B3004,$B$7,$C$7)</f>
        <v>15.8832408900516</v>
      </c>
      <c r="E3004" s="16" t="n">
        <f aca="false">LOGINV(C3004,$B$8,$C$8)</f>
        <v>153.464959249708</v>
      </c>
      <c r="F3004" s="16" t="n">
        <f aca="false">$B$5/100*E3004*2_Girdiler!$B$14*2_Girdiler!$B$15*2_Girdiler!$B$16</f>
        <v>3.86117837472265</v>
      </c>
      <c r="G3004" s="16" t="n">
        <f aca="false">MIN(MATCH(F3004,2_Girdiler!$B$20:$I$20,1),7)</f>
        <v>1</v>
      </c>
      <c r="H3004" s="16" t="n">
        <f aca="false">IF(F3004&gt;=40,2_Girdiler!$I$21+(F3004-40)*(2_Girdiler!$I$21-2_Girdiler!$H$21)/(2_Girdiler!$I$20-2_Girdiler!$H$20),INDEX(2_Girdiler!$B$21:$I$21,G3004)+(F3004-INDEX(2_Girdiler!$B$20:$I$20,G3004))*(INDEX(2_Girdiler!$B$21:$I$21,G3004+1)-INDEX(2_Girdiler!$B$21:$I$21,G3004))/(INDEX(2_Girdiler!$B$20:$I$20,G3004+1)-INDEX(2_Girdiler!$B$20:$I$20,G3004)))</f>
        <v>8.49459242438982</v>
      </c>
      <c r="I3004" s="16" t="n">
        <f aca="false">H3004/2_Girdiler!$B$17</f>
        <v>3.40328222131003</v>
      </c>
      <c r="J3004" s="16" t="n">
        <f aca="false">D3004+I3004</f>
        <v>19.2865231113616</v>
      </c>
    </row>
    <row r="3005" customFormat="false" ht="15" hidden="false" customHeight="false" outlineLevel="0" collapsed="false">
      <c r="A3005" s="0" t="n">
        <v>2993</v>
      </c>
      <c r="B3005" s="7" t="n">
        <v>0.399893</v>
      </c>
      <c r="C3005" s="7" t="n">
        <v>0.681473</v>
      </c>
      <c r="D3005" s="16" t="n">
        <f aca="false">LOGINV(B3005,$B$7,$C$7)</f>
        <v>11.7567782176287</v>
      </c>
      <c r="E3005" s="16" t="n">
        <f aca="false">LOGINV(C3005,$B$8,$C$8)</f>
        <v>148.085533976154</v>
      </c>
      <c r="F3005" s="16" t="n">
        <f aca="false">$B$5/100*E3005*2_Girdiler!$B$14*2_Girdiler!$B$15*2_Girdiler!$B$16</f>
        <v>3.72583203484005</v>
      </c>
      <c r="G3005" s="16" t="n">
        <f aca="false">MIN(MATCH(F3005,2_Girdiler!$B$20:$I$20,1),7)</f>
        <v>1</v>
      </c>
      <c r="H3005" s="16" t="n">
        <f aca="false">IF(F3005&gt;=40,2_Girdiler!$I$21+(F3005-40)*(2_Girdiler!$I$21-2_Girdiler!$H$21)/(2_Girdiler!$I$20-2_Girdiler!$H$20),INDEX(2_Girdiler!$B$21:$I$21,G3005)+(F3005-INDEX(2_Girdiler!$B$20:$I$20,G3005))*(INDEX(2_Girdiler!$B$21:$I$21,G3005+1)-INDEX(2_Girdiler!$B$21:$I$21,G3005))/(INDEX(2_Girdiler!$B$20:$I$20,G3005+1)-INDEX(2_Girdiler!$B$20:$I$20,G3005)))</f>
        <v>8.1968304766481</v>
      </c>
      <c r="I3005" s="16" t="n">
        <f aca="false">H3005/2_Girdiler!$B$17</f>
        <v>3.28398656916991</v>
      </c>
      <c r="J3005" s="16" t="n">
        <f aca="false">D3005+I3005</f>
        <v>15.0407647867986</v>
      </c>
    </row>
    <row r="3006" customFormat="false" ht="15" hidden="false" customHeight="false" outlineLevel="0" collapsed="false">
      <c r="A3006" s="0" t="n">
        <v>2994</v>
      </c>
      <c r="B3006" s="7" t="n">
        <v>0.046054</v>
      </c>
      <c r="C3006" s="7" t="n">
        <v>0.379293</v>
      </c>
      <c r="D3006" s="16" t="n">
        <f aca="false">LOGINV(B3006,$B$7,$C$7)</f>
        <v>5.29586250619543</v>
      </c>
      <c r="E3006" s="16" t="n">
        <f aca="false">LOGINV(C3006,$B$8,$C$8)</f>
        <v>89.5540464570871</v>
      </c>
      <c r="F3006" s="16" t="n">
        <f aca="false">$B$5/100*E3006*2_Girdiler!$B$14*2_Girdiler!$B$15*2_Girdiler!$B$16</f>
        <v>2.25317980886031</v>
      </c>
      <c r="G3006" s="16" t="n">
        <f aca="false">MIN(MATCH(F3006,2_Girdiler!$B$20:$I$20,1),7)</f>
        <v>1</v>
      </c>
      <c r="H3006" s="16" t="n">
        <f aca="false">IF(F3006&gt;=40,2_Girdiler!$I$21+(F3006-40)*(2_Girdiler!$I$21-2_Girdiler!$H$21)/(2_Girdiler!$I$20-2_Girdiler!$H$20),INDEX(2_Girdiler!$B$21:$I$21,G3006)+(F3006-INDEX(2_Girdiler!$B$20:$I$20,G3006))*(INDEX(2_Girdiler!$B$21:$I$21,G3006+1)-INDEX(2_Girdiler!$B$21:$I$21,G3006))/(INDEX(2_Girdiler!$B$20:$I$20,G3006+1)-INDEX(2_Girdiler!$B$20:$I$20,G3006)))</f>
        <v>4.95699557949268</v>
      </c>
      <c r="I3006" s="16" t="n">
        <f aca="false">H3006/2_Girdiler!$B$17</f>
        <v>1.98597579306598</v>
      </c>
      <c r="J3006" s="16" t="n">
        <f aca="false">D3006+I3006</f>
        <v>7.28183829926141</v>
      </c>
    </row>
    <row r="3007" customFormat="false" ht="15" hidden="false" customHeight="false" outlineLevel="0" collapsed="false">
      <c r="A3007" s="0" t="n">
        <v>2995</v>
      </c>
      <c r="B3007" s="7" t="n">
        <v>0.033761</v>
      </c>
      <c r="C3007" s="7" t="n">
        <v>0.536718</v>
      </c>
      <c r="D3007" s="16" t="n">
        <f aca="false">LOGINV(B3007,$B$7,$C$7)</f>
        <v>4.88793760002347</v>
      </c>
      <c r="E3007" s="16" t="n">
        <f aca="false">LOGINV(C3007,$B$8,$C$8)</f>
        <v>115.899563494792</v>
      </c>
      <c r="F3007" s="16" t="n">
        <f aca="false">$B$5/100*E3007*2_Girdiler!$B$14*2_Girdiler!$B$15*2_Girdiler!$B$16</f>
        <v>2.91603301752897</v>
      </c>
      <c r="G3007" s="16" t="n">
        <f aca="false">MIN(MATCH(F3007,2_Girdiler!$B$20:$I$20,1),7)</f>
        <v>1</v>
      </c>
      <c r="H3007" s="16" t="n">
        <f aca="false">IF(F3007&gt;=40,2_Girdiler!$I$21+(F3007-40)*(2_Girdiler!$I$21-2_Girdiler!$H$21)/(2_Girdiler!$I$20-2_Girdiler!$H$20),INDEX(2_Girdiler!$B$21:$I$21,G3007)+(F3007-INDEX(2_Girdiler!$B$20:$I$20,G3007))*(INDEX(2_Girdiler!$B$21:$I$21,G3007+1)-INDEX(2_Girdiler!$B$21:$I$21,G3007))/(INDEX(2_Girdiler!$B$20:$I$20,G3007+1)-INDEX(2_Girdiler!$B$20:$I$20,G3007)))</f>
        <v>6.41527263856373</v>
      </c>
      <c r="I3007" s="16" t="n">
        <f aca="false">H3007/2_Girdiler!$B$17</f>
        <v>2.57022140968098</v>
      </c>
      <c r="J3007" s="16" t="n">
        <f aca="false">D3007+I3007</f>
        <v>7.45815900970445</v>
      </c>
    </row>
    <row r="3008" customFormat="false" ht="15" hidden="false" customHeight="false" outlineLevel="0" collapsed="false">
      <c r="A3008" s="0" t="n">
        <v>2996</v>
      </c>
      <c r="B3008" s="7" t="n">
        <v>0.197968</v>
      </c>
      <c r="C3008" s="7" t="n">
        <v>0.124477</v>
      </c>
      <c r="D3008" s="16" t="n">
        <f aca="false">LOGINV(B3008,$B$7,$C$7)</f>
        <v>8.43696122711051</v>
      </c>
      <c r="E3008" s="16" t="n">
        <f aca="false">LOGINV(C3008,$B$8,$C$8)</f>
        <v>51.8853352550116</v>
      </c>
      <c r="F3008" s="16" t="n">
        <f aca="false">$B$5/100*E3008*2_Girdiler!$B$14*2_Girdiler!$B$15*2_Girdiler!$B$16</f>
        <v>1.30543503501609</v>
      </c>
      <c r="G3008" s="16" t="n">
        <f aca="false">MIN(MATCH(F3008,2_Girdiler!$B$20:$I$20,1),7)</f>
        <v>1</v>
      </c>
      <c r="H3008" s="16" t="n">
        <f aca="false">IF(F3008&gt;=40,2_Girdiler!$I$21+(F3008-40)*(2_Girdiler!$I$21-2_Girdiler!$H$21)/(2_Girdiler!$I$20-2_Girdiler!$H$20),INDEX(2_Girdiler!$B$21:$I$21,G3008)+(F3008-INDEX(2_Girdiler!$B$20:$I$20,G3008))*(INDEX(2_Girdiler!$B$21:$I$21,G3008+1)-INDEX(2_Girdiler!$B$21:$I$21,G3008))/(INDEX(2_Girdiler!$B$20:$I$20,G3008+1)-INDEX(2_Girdiler!$B$20:$I$20,G3008)))</f>
        <v>2.8719570770354</v>
      </c>
      <c r="I3008" s="16" t="n">
        <f aca="false">H3008/2_Girdiler!$B$17</f>
        <v>1.15062382894046</v>
      </c>
      <c r="J3008" s="16" t="n">
        <f aca="false">D3008+I3008</f>
        <v>9.58758505605097</v>
      </c>
    </row>
    <row r="3009" customFormat="false" ht="15" hidden="false" customHeight="false" outlineLevel="0" collapsed="false">
      <c r="A3009" s="0" t="n">
        <v>2997</v>
      </c>
      <c r="B3009" s="7" t="n">
        <v>0.80109</v>
      </c>
      <c r="C3009" s="7" t="n">
        <v>0.814959</v>
      </c>
      <c r="D3009" s="16" t="n">
        <f aca="false">LOGINV(B3009,$B$7,$C$7)</f>
        <v>21.6952516400628</v>
      </c>
      <c r="E3009" s="16" t="n">
        <f aca="false">LOGINV(C3009,$B$8,$C$8)</f>
        <v>194.766905113731</v>
      </c>
      <c r="F3009" s="16" t="n">
        <f aca="false">$B$5/100*E3009*2_Girdiler!$B$14*2_Girdiler!$B$15*2_Girdiler!$B$16</f>
        <v>4.90033533266147</v>
      </c>
      <c r="G3009" s="16" t="n">
        <f aca="false">MIN(MATCH(F3009,2_Girdiler!$B$20:$I$20,1),7)</f>
        <v>1</v>
      </c>
      <c r="H3009" s="16" t="n">
        <f aca="false">IF(F3009&gt;=40,2_Girdiler!$I$21+(F3009-40)*(2_Girdiler!$I$21-2_Girdiler!$H$21)/(2_Girdiler!$I$20-2_Girdiler!$H$20),INDEX(2_Girdiler!$B$21:$I$21,G3009)+(F3009-INDEX(2_Girdiler!$B$20:$I$20,G3009))*(INDEX(2_Girdiler!$B$21:$I$21,G3009+1)-INDEX(2_Girdiler!$B$21:$I$21,G3009))/(INDEX(2_Girdiler!$B$20:$I$20,G3009+1)-INDEX(2_Girdiler!$B$20:$I$20,G3009)))</f>
        <v>10.7807377318552</v>
      </c>
      <c r="I3009" s="16" t="n">
        <f aca="false">H3009/2_Girdiler!$B$17</f>
        <v>4.31920582205738</v>
      </c>
      <c r="J3009" s="16" t="n">
        <f aca="false">D3009+I3009</f>
        <v>26.0144574621202</v>
      </c>
    </row>
    <row r="3010" customFormat="false" ht="15" hidden="false" customHeight="false" outlineLevel="0" collapsed="false">
      <c r="A3010" s="0" t="n">
        <v>2998</v>
      </c>
      <c r="B3010" s="7" t="n">
        <v>0.812462</v>
      </c>
      <c r="C3010" s="7" t="n">
        <v>0.609028</v>
      </c>
      <c r="D3010" s="16" t="n">
        <f aca="false">LOGINV(B3010,$B$7,$C$7)</f>
        <v>22.2027643837109</v>
      </c>
      <c r="E3010" s="16" t="n">
        <f aca="false">LOGINV(C3010,$B$8,$C$8)</f>
        <v>130.568083873787</v>
      </c>
      <c r="F3010" s="16" t="n">
        <f aca="false">$B$5/100*E3010*2_Girdiler!$B$14*2_Girdiler!$B$15*2_Girdiler!$B$16</f>
        <v>3.28509299026447</v>
      </c>
      <c r="G3010" s="16" t="n">
        <f aca="false">MIN(MATCH(F3010,2_Girdiler!$B$20:$I$20,1),7)</f>
        <v>1</v>
      </c>
      <c r="H3010" s="16" t="n">
        <f aca="false">IF(F3010&gt;=40,2_Girdiler!$I$21+(F3010-40)*(2_Girdiler!$I$21-2_Girdiler!$H$21)/(2_Girdiler!$I$20-2_Girdiler!$H$20),INDEX(2_Girdiler!$B$21:$I$21,G3010)+(F3010-INDEX(2_Girdiler!$B$20:$I$20,G3010))*(INDEX(2_Girdiler!$B$21:$I$21,G3010+1)-INDEX(2_Girdiler!$B$21:$I$21,G3010))/(INDEX(2_Girdiler!$B$20:$I$20,G3010+1)-INDEX(2_Girdiler!$B$20:$I$20,G3010)))</f>
        <v>7.22720457858183</v>
      </c>
      <c r="I3010" s="16" t="n">
        <f aca="false">H3010/2_Girdiler!$B$17</f>
        <v>2.89551465488054</v>
      </c>
      <c r="J3010" s="16" t="n">
        <f aca="false">D3010+I3010</f>
        <v>25.0982790385915</v>
      </c>
    </row>
    <row r="3011" customFormat="false" ht="15" hidden="false" customHeight="false" outlineLevel="0" collapsed="false">
      <c r="A3011" s="0" t="n">
        <v>2999</v>
      </c>
      <c r="B3011" s="7" t="n">
        <v>0.312641</v>
      </c>
      <c r="C3011" s="7" t="n">
        <v>0.027324</v>
      </c>
      <c r="D3011" s="16" t="n">
        <f aca="false">LOGINV(B3011,$B$7,$C$7)</f>
        <v>10.3147819466805</v>
      </c>
      <c r="E3011" s="16" t="n">
        <f aca="false">LOGINV(C3011,$B$8,$C$8)</f>
        <v>31.5885511626211</v>
      </c>
      <c r="F3011" s="16" t="n">
        <f aca="false">$B$5/100*E3011*2_Girdiler!$B$14*2_Girdiler!$B$15*2_Girdiler!$B$16</f>
        <v>0.794767947251547</v>
      </c>
      <c r="G3011" s="16" t="n">
        <f aca="false">MIN(MATCH(F3011,2_Girdiler!$B$20:$I$20,1),7)</f>
        <v>1</v>
      </c>
      <c r="H3011" s="16" t="n">
        <f aca="false">IF(F3011&gt;=40,2_Girdiler!$I$21+(F3011-40)*(2_Girdiler!$I$21-2_Girdiler!$H$21)/(2_Girdiler!$I$20-2_Girdiler!$H$20),INDEX(2_Girdiler!$B$21:$I$21,G3011)+(F3011-INDEX(2_Girdiler!$B$20:$I$20,G3011))*(INDEX(2_Girdiler!$B$21:$I$21,G3011+1)-INDEX(2_Girdiler!$B$21:$I$21,G3011))/(INDEX(2_Girdiler!$B$20:$I$20,G3011+1)-INDEX(2_Girdiler!$B$20:$I$20,G3011)))</f>
        <v>1.7484894839534</v>
      </c>
      <c r="I3011" s="16" t="n">
        <f aca="false">H3011/2_Girdiler!$B$17</f>
        <v>0.700516620173639</v>
      </c>
      <c r="J3011" s="16" t="n">
        <f aca="false">D3011+I3011</f>
        <v>11.0152985668542</v>
      </c>
    </row>
    <row r="3012" customFormat="false" ht="15" hidden="false" customHeight="false" outlineLevel="0" collapsed="false">
      <c r="A3012" s="0" t="n">
        <v>3000</v>
      </c>
      <c r="B3012" s="7" t="n">
        <v>0.235281</v>
      </c>
      <c r="C3012" s="7" t="n">
        <v>0.949371</v>
      </c>
      <c r="D3012" s="16" t="n">
        <f aca="false">LOGINV(B3012,$B$7,$C$7)</f>
        <v>9.05755939635784</v>
      </c>
      <c r="E3012" s="16" t="n">
        <f aca="false">LOGINV(C3012,$B$8,$C$8)</f>
        <v>314.525423793169</v>
      </c>
      <c r="F3012" s="16" t="n">
        <f aca="false">$B$5/100*E3012*2_Girdiler!$B$14*2_Girdiler!$B$15*2_Girdiler!$B$16</f>
        <v>7.91345966263612</v>
      </c>
      <c r="G3012" s="16" t="n">
        <f aca="false">MIN(MATCH(F3012,2_Girdiler!$B$20:$I$20,1),7)</f>
        <v>2</v>
      </c>
      <c r="H3012" s="16" t="n">
        <f aca="false">IF(F3012&gt;=40,2_Girdiler!$I$21+(F3012-40)*(2_Girdiler!$I$21-2_Girdiler!$H$21)/(2_Girdiler!$I$20-2_Girdiler!$H$20),INDEX(2_Girdiler!$B$21:$I$21,G3012)+(F3012-INDEX(2_Girdiler!$B$20:$I$20,G3012))*(INDEX(2_Girdiler!$B$21:$I$21,G3012+1)-INDEX(2_Girdiler!$B$21:$I$21,G3012))/(INDEX(2_Girdiler!$B$20:$I$20,G3012+1)-INDEX(2_Girdiler!$B$20:$I$20,G3012)))</f>
        <v>15.6615354602178</v>
      </c>
      <c r="I3012" s="16" t="n">
        <f aca="false">H3012/2_Girdiler!$B$17</f>
        <v>6.27465362989495</v>
      </c>
      <c r="J3012" s="16" t="n">
        <f aca="false">D3012+I3012</f>
        <v>15.3322130262528</v>
      </c>
    </row>
    <row r="3013" customFormat="false" ht="15" hidden="false" customHeight="false" outlineLevel="0" collapsed="false">
      <c r="A3013" s="0" t="n">
        <v>3001</v>
      </c>
      <c r="B3013" s="7" t="n">
        <v>0.443865</v>
      </c>
      <c r="C3013" s="7" t="n">
        <v>0.68227</v>
      </c>
      <c r="D3013" s="16" t="n">
        <f aca="false">LOGINV(B3013,$B$7,$C$7)</f>
        <v>12.5172520750766</v>
      </c>
      <c r="E3013" s="16" t="n">
        <f aca="false">LOGINV(C3013,$B$8,$C$8)</f>
        <v>148.299251421927</v>
      </c>
      <c r="F3013" s="16" t="n">
        <f aca="false">$B$5/100*E3013*2_Girdiler!$B$14*2_Girdiler!$B$15*2_Girdiler!$B$16</f>
        <v>3.73120916577569</v>
      </c>
      <c r="G3013" s="16" t="n">
        <f aca="false">MIN(MATCH(F3013,2_Girdiler!$B$20:$I$20,1),7)</f>
        <v>1</v>
      </c>
      <c r="H3013" s="16" t="n">
        <f aca="false">IF(F3013&gt;=40,2_Girdiler!$I$21+(F3013-40)*(2_Girdiler!$I$21-2_Girdiler!$H$21)/(2_Girdiler!$I$20-2_Girdiler!$H$20),INDEX(2_Girdiler!$B$21:$I$21,G3013)+(F3013-INDEX(2_Girdiler!$B$20:$I$20,G3013))*(INDEX(2_Girdiler!$B$21:$I$21,G3013+1)-INDEX(2_Girdiler!$B$21:$I$21,G3013))/(INDEX(2_Girdiler!$B$20:$I$20,G3013+1)-INDEX(2_Girdiler!$B$20:$I$20,G3013)))</f>
        <v>8.20866016470652</v>
      </c>
      <c r="I3013" s="16" t="n">
        <f aca="false">H3013/2_Girdiler!$B$17</f>
        <v>3.28872602752665</v>
      </c>
      <c r="J3013" s="16" t="n">
        <f aca="false">D3013+I3013</f>
        <v>15.8059781026033</v>
      </c>
    </row>
    <row r="3014" customFormat="false" ht="15" hidden="false" customHeight="false" outlineLevel="0" collapsed="false">
      <c r="A3014" s="0" t="n">
        <v>3002</v>
      </c>
      <c r="B3014" s="7" t="n">
        <v>0.602965</v>
      </c>
      <c r="C3014" s="7" t="n">
        <v>0.828814</v>
      </c>
      <c r="D3014" s="16" t="n">
        <f aca="false">LOGINV(B3014,$B$7,$C$7)</f>
        <v>15.662944008775</v>
      </c>
      <c r="E3014" s="16" t="n">
        <f aca="false">LOGINV(C3014,$B$8,$C$8)</f>
        <v>201.567471736024</v>
      </c>
      <c r="F3014" s="16" t="n">
        <f aca="false">$B$5/100*E3014*2_Girdiler!$B$14*2_Girdiler!$B$15*2_Girdiler!$B$16</f>
        <v>5.07143758887837</v>
      </c>
      <c r="G3014" s="16" t="n">
        <f aca="false">MIN(MATCH(F3014,2_Girdiler!$B$20:$I$20,1),7)</f>
        <v>2</v>
      </c>
      <c r="H3014" s="16" t="n">
        <f aca="false">IF(F3014&gt;=40,2_Girdiler!$I$21+(F3014-40)*(2_Girdiler!$I$21-2_Girdiler!$H$21)/(2_Girdiler!$I$20-2_Girdiler!$H$20),INDEX(2_Girdiler!$B$21:$I$21,G3014)+(F3014-INDEX(2_Girdiler!$B$20:$I$20,G3014))*(INDEX(2_Girdiler!$B$21:$I$21,G3014+1)-INDEX(2_Girdiler!$B$21:$I$21,G3014))/(INDEX(2_Girdiler!$B$20:$I$20,G3014+1)-INDEX(2_Girdiler!$B$20:$I$20,G3014)))</f>
        <v>11.1143001422054</v>
      </c>
      <c r="I3014" s="16" t="n">
        <f aca="false">H3014/2_Girdiler!$B$17</f>
        <v>4.45284460825537</v>
      </c>
      <c r="J3014" s="16" t="n">
        <f aca="false">D3014+I3014</f>
        <v>20.1157886170304</v>
      </c>
    </row>
    <row r="3015" customFormat="false" ht="15" hidden="false" customHeight="false" outlineLevel="0" collapsed="false">
      <c r="A3015" s="0" t="n">
        <v>3003</v>
      </c>
      <c r="B3015" s="7" t="n">
        <v>0.624251</v>
      </c>
      <c r="C3015" s="7" t="n">
        <v>0.694084</v>
      </c>
      <c r="D3015" s="16" t="n">
        <f aca="false">LOGINV(B3015,$B$7,$C$7)</f>
        <v>16.1562816496838</v>
      </c>
      <c r="E3015" s="16" t="n">
        <f aca="false">LOGINV(C3015,$B$8,$C$8)</f>
        <v>151.531662185855</v>
      </c>
      <c r="F3015" s="16" t="n">
        <f aca="false">$B$5/100*E3015*2_Girdiler!$B$14*2_Girdiler!$B$15*2_Girdiler!$B$16</f>
        <v>3.81253662059611</v>
      </c>
      <c r="G3015" s="16" t="n">
        <f aca="false">MIN(MATCH(F3015,2_Girdiler!$B$20:$I$20,1),7)</f>
        <v>1</v>
      </c>
      <c r="H3015" s="16" t="n">
        <f aca="false">IF(F3015&gt;=40,2_Girdiler!$I$21+(F3015-40)*(2_Girdiler!$I$21-2_Girdiler!$H$21)/(2_Girdiler!$I$20-2_Girdiler!$H$20),INDEX(2_Girdiler!$B$21:$I$21,G3015)+(F3015-INDEX(2_Girdiler!$B$20:$I$20,G3015))*(INDEX(2_Girdiler!$B$21:$I$21,G3015+1)-INDEX(2_Girdiler!$B$21:$I$21,G3015))/(INDEX(2_Girdiler!$B$20:$I$20,G3015+1)-INDEX(2_Girdiler!$B$20:$I$20,G3015)))</f>
        <v>8.38758056531143</v>
      </c>
      <c r="I3015" s="16" t="n">
        <f aca="false">H3015/2_Girdiler!$B$17</f>
        <v>3.36040888033311</v>
      </c>
      <c r="J3015" s="16" t="n">
        <f aca="false">D3015+I3015</f>
        <v>19.516690530017</v>
      </c>
    </row>
    <row r="3016" customFormat="false" ht="15" hidden="false" customHeight="false" outlineLevel="0" collapsed="false">
      <c r="A3016" s="0" t="n">
        <v>3004</v>
      </c>
      <c r="B3016" s="7" t="n">
        <v>0.491193</v>
      </c>
      <c r="C3016" s="7" t="n">
        <v>0.029216</v>
      </c>
      <c r="D3016" s="16" t="n">
        <f aca="false">LOGINV(B3016,$B$7,$C$7)</f>
        <v>13.376426048076</v>
      </c>
      <c r="E3016" s="16" t="n">
        <f aca="false">LOGINV(C3016,$B$8,$C$8)</f>
        <v>32.1900452430283</v>
      </c>
      <c r="F3016" s="16" t="n">
        <f aca="false">$B$5/100*E3016*2_Girdiler!$B$14*2_Girdiler!$B$15*2_Girdiler!$B$16</f>
        <v>0.809901538314592</v>
      </c>
      <c r="G3016" s="16" t="n">
        <f aca="false">MIN(MATCH(F3016,2_Girdiler!$B$20:$I$20,1),7)</f>
        <v>1</v>
      </c>
      <c r="H3016" s="16" t="n">
        <f aca="false">IF(F3016&gt;=40,2_Girdiler!$I$21+(F3016-40)*(2_Girdiler!$I$21-2_Girdiler!$H$21)/(2_Girdiler!$I$20-2_Girdiler!$H$20),INDEX(2_Girdiler!$B$21:$I$21,G3016)+(F3016-INDEX(2_Girdiler!$B$20:$I$20,G3016))*(INDEX(2_Girdiler!$B$21:$I$21,G3016+1)-INDEX(2_Girdiler!$B$21:$I$21,G3016))/(INDEX(2_Girdiler!$B$20:$I$20,G3016+1)-INDEX(2_Girdiler!$B$20:$I$20,G3016)))</f>
        <v>1.7817833842921</v>
      </c>
      <c r="I3016" s="16" t="n">
        <f aca="false">H3016/2_Girdiler!$B$17</f>
        <v>0.713855522552925</v>
      </c>
      <c r="J3016" s="16" t="n">
        <f aca="false">D3016+I3016</f>
        <v>14.0902815706289</v>
      </c>
    </row>
    <row r="3017" customFormat="false" ht="15" hidden="false" customHeight="false" outlineLevel="0" collapsed="false">
      <c r="A3017" s="0" t="n">
        <v>3005</v>
      </c>
      <c r="B3017" s="7" t="n">
        <v>0.604502</v>
      </c>
      <c r="C3017" s="7" t="n">
        <v>0.62094</v>
      </c>
      <c r="D3017" s="16" t="n">
        <f aca="false">LOGINV(B3017,$B$7,$C$7)</f>
        <v>15.6978025954809</v>
      </c>
      <c r="E3017" s="16" t="n">
        <f aca="false">LOGINV(C3017,$B$8,$C$8)</f>
        <v>133.221229506337</v>
      </c>
      <c r="F3017" s="16" t="n">
        <f aca="false">$B$5/100*E3017*2_Girdiler!$B$14*2_Girdiler!$B$15*2_Girdiler!$B$16</f>
        <v>3.35184613437944</v>
      </c>
      <c r="G3017" s="16" t="n">
        <f aca="false">MIN(MATCH(F3017,2_Girdiler!$B$20:$I$20,1),7)</f>
        <v>1</v>
      </c>
      <c r="H3017" s="16" t="n">
        <f aca="false">IF(F3017&gt;=40,2_Girdiler!$I$21+(F3017-40)*(2_Girdiler!$I$21-2_Girdiler!$H$21)/(2_Girdiler!$I$20-2_Girdiler!$H$20),INDEX(2_Girdiler!$B$21:$I$21,G3017)+(F3017-INDEX(2_Girdiler!$B$20:$I$20,G3017))*(INDEX(2_Girdiler!$B$21:$I$21,G3017+1)-INDEX(2_Girdiler!$B$21:$I$21,G3017))/(INDEX(2_Girdiler!$B$20:$I$20,G3017+1)-INDEX(2_Girdiler!$B$20:$I$20,G3017)))</f>
        <v>7.37406149563477</v>
      </c>
      <c r="I3017" s="16" t="n">
        <f aca="false">H3017/2_Girdiler!$B$17</f>
        <v>2.95435156075111</v>
      </c>
      <c r="J3017" s="16" t="n">
        <f aca="false">D3017+I3017</f>
        <v>18.652154156232</v>
      </c>
    </row>
    <row r="3018" customFormat="false" ht="15" hidden="false" customHeight="false" outlineLevel="0" collapsed="false">
      <c r="A3018" s="0" t="n">
        <v>3006</v>
      </c>
      <c r="B3018" s="7" t="n">
        <v>0.880046</v>
      </c>
      <c r="C3018" s="7" t="n">
        <v>0.675948</v>
      </c>
      <c r="D3018" s="16" t="n">
        <f aca="false">LOGINV(B3018,$B$7,$C$7)</f>
        <v>26.0721014134322</v>
      </c>
      <c r="E3018" s="16" t="n">
        <f aca="false">LOGINV(C3018,$B$8,$C$8)</f>
        <v>146.618475775539</v>
      </c>
      <c r="F3018" s="16" t="n">
        <f aca="false">$B$5/100*E3018*2_Girdiler!$B$14*2_Girdiler!$B$15*2_Girdiler!$B$16</f>
        <v>3.68892085051255</v>
      </c>
      <c r="G3018" s="16" t="n">
        <f aca="false">MIN(MATCH(F3018,2_Girdiler!$B$20:$I$20,1),7)</f>
        <v>1</v>
      </c>
      <c r="H3018" s="16" t="n">
        <f aca="false">IF(F3018&gt;=40,2_Girdiler!$I$21+(F3018-40)*(2_Girdiler!$I$21-2_Girdiler!$H$21)/(2_Girdiler!$I$20-2_Girdiler!$H$20),INDEX(2_Girdiler!$B$21:$I$21,G3018)+(F3018-INDEX(2_Girdiler!$B$20:$I$20,G3018))*(INDEX(2_Girdiler!$B$21:$I$21,G3018+1)-INDEX(2_Girdiler!$B$21:$I$21,G3018))/(INDEX(2_Girdiler!$B$20:$I$20,G3018+1)-INDEX(2_Girdiler!$B$20:$I$20,G3018)))</f>
        <v>8.11562587112761</v>
      </c>
      <c r="I3018" s="16" t="n">
        <f aca="false">H3018/2_Girdiler!$B$17</f>
        <v>3.25145267272741</v>
      </c>
      <c r="J3018" s="16" t="n">
        <f aca="false">D3018+I3018</f>
        <v>29.3235540861596</v>
      </c>
    </row>
    <row r="3019" customFormat="false" ht="15" hidden="false" customHeight="false" outlineLevel="0" collapsed="false">
      <c r="A3019" s="0" t="n">
        <v>3007</v>
      </c>
      <c r="B3019" s="7" t="n">
        <v>0.539826</v>
      </c>
      <c r="C3019" s="7" t="n">
        <v>0.575858</v>
      </c>
      <c r="D3019" s="16" t="n">
        <f aca="false">LOGINV(B3019,$B$7,$C$7)</f>
        <v>14.318285405339</v>
      </c>
      <c r="E3019" s="16" t="n">
        <f aca="false">LOGINV(C3019,$B$8,$C$8)</f>
        <v>123.558983073516</v>
      </c>
      <c r="F3019" s="16" t="n">
        <f aca="false">$B$5/100*E3019*2_Girdiler!$B$14*2_Girdiler!$B$15*2_Girdiler!$B$16</f>
        <v>3.10874401412966</v>
      </c>
      <c r="G3019" s="16" t="n">
        <f aca="false">MIN(MATCH(F3019,2_Girdiler!$B$20:$I$20,1),7)</f>
        <v>1</v>
      </c>
      <c r="H3019" s="16" t="n">
        <f aca="false">IF(F3019&gt;=40,2_Girdiler!$I$21+(F3019-40)*(2_Girdiler!$I$21-2_Girdiler!$H$21)/(2_Girdiler!$I$20-2_Girdiler!$H$20),INDEX(2_Girdiler!$B$21:$I$21,G3019)+(F3019-INDEX(2_Girdiler!$B$20:$I$20,G3019))*(INDEX(2_Girdiler!$B$21:$I$21,G3019+1)-INDEX(2_Girdiler!$B$21:$I$21,G3019))/(INDEX(2_Girdiler!$B$20:$I$20,G3019+1)-INDEX(2_Girdiler!$B$20:$I$20,G3019)))</f>
        <v>6.83923683108525</v>
      </c>
      <c r="I3019" s="16" t="n">
        <f aca="false">H3019/2_Girdiler!$B$17</f>
        <v>2.74007885860787</v>
      </c>
      <c r="J3019" s="16" t="n">
        <f aca="false">D3019+I3019</f>
        <v>17.0583642639469</v>
      </c>
    </row>
    <row r="3020" customFormat="false" ht="15" hidden="false" customHeight="false" outlineLevel="0" collapsed="false">
      <c r="A3020" s="0" t="n">
        <v>3008</v>
      </c>
      <c r="B3020" s="7" t="n">
        <v>0.51501</v>
      </c>
      <c r="C3020" s="7" t="n">
        <v>0.770287</v>
      </c>
      <c r="D3020" s="16" t="n">
        <f aca="false">LOGINV(B3020,$B$7,$C$7)</f>
        <v>13.8291245292785</v>
      </c>
      <c r="E3020" s="16" t="n">
        <f aca="false">LOGINV(C3020,$B$8,$C$8)</f>
        <v>176.049470168588</v>
      </c>
      <c r="F3020" s="16" t="n">
        <f aca="false">$B$5/100*E3020*2_Girdiler!$B$14*2_Girdiler!$B$15*2_Girdiler!$B$16</f>
        <v>4.42940466944168</v>
      </c>
      <c r="G3020" s="16" t="n">
        <f aca="false">MIN(MATCH(F3020,2_Girdiler!$B$20:$I$20,1),7)</f>
        <v>1</v>
      </c>
      <c r="H3020" s="16" t="n">
        <f aca="false">IF(F3020&gt;=40,2_Girdiler!$I$21+(F3020-40)*(2_Girdiler!$I$21-2_Girdiler!$H$21)/(2_Girdiler!$I$20-2_Girdiler!$H$20),INDEX(2_Girdiler!$B$21:$I$21,G3020)+(F3020-INDEX(2_Girdiler!$B$20:$I$20,G3020))*(INDEX(2_Girdiler!$B$21:$I$21,G3020+1)-INDEX(2_Girdiler!$B$21:$I$21,G3020))/(INDEX(2_Girdiler!$B$20:$I$20,G3020+1)-INDEX(2_Girdiler!$B$20:$I$20,G3020)))</f>
        <v>9.7446902727717</v>
      </c>
      <c r="I3020" s="16" t="n">
        <f aca="false">H3020/2_Girdiler!$B$17</f>
        <v>3.90412270543738</v>
      </c>
      <c r="J3020" s="16" t="n">
        <f aca="false">D3020+I3020</f>
        <v>17.7332472347159</v>
      </c>
    </row>
    <row r="3021" customFormat="false" ht="15" hidden="false" customHeight="false" outlineLevel="0" collapsed="false">
      <c r="A3021" s="0" t="n">
        <v>3009</v>
      </c>
      <c r="B3021" s="7" t="n">
        <v>0.702253</v>
      </c>
      <c r="C3021" s="7" t="n">
        <v>0.591267</v>
      </c>
      <c r="D3021" s="16" t="n">
        <f aca="false">LOGINV(B3021,$B$7,$C$7)</f>
        <v>18.2054117106981</v>
      </c>
      <c r="E3021" s="16" t="n">
        <f aca="false">LOGINV(C3021,$B$8,$C$8)</f>
        <v>126.749659372086</v>
      </c>
      <c r="F3021" s="16" t="n">
        <f aca="false">$B$5/100*E3021*2_Girdiler!$B$14*2_Girdiler!$B$15*2_Girdiler!$B$16</f>
        <v>3.18902142980167</v>
      </c>
      <c r="G3021" s="16" t="n">
        <f aca="false">MIN(MATCH(F3021,2_Girdiler!$B$20:$I$20,1),7)</f>
        <v>1</v>
      </c>
      <c r="H3021" s="16" t="n">
        <f aca="false">IF(F3021&gt;=40,2_Girdiler!$I$21+(F3021-40)*(2_Girdiler!$I$21-2_Girdiler!$H$21)/(2_Girdiler!$I$20-2_Girdiler!$H$20),INDEX(2_Girdiler!$B$21:$I$21,G3021)+(F3021-INDEX(2_Girdiler!$B$20:$I$20,G3021))*(INDEX(2_Girdiler!$B$21:$I$21,G3021+1)-INDEX(2_Girdiler!$B$21:$I$21,G3021))/(INDEX(2_Girdiler!$B$20:$I$20,G3021+1)-INDEX(2_Girdiler!$B$20:$I$20,G3021)))</f>
        <v>7.01584714556368</v>
      </c>
      <c r="I3021" s="16" t="n">
        <f aca="false">H3021/2_Girdiler!$B$17</f>
        <v>2.81083619613929</v>
      </c>
      <c r="J3021" s="16" t="n">
        <f aca="false">D3021+I3021</f>
        <v>21.0162479068374</v>
      </c>
    </row>
    <row r="3022" customFormat="false" ht="15" hidden="false" customHeight="false" outlineLevel="0" collapsed="false">
      <c r="A3022" s="0" t="n">
        <v>3010</v>
      </c>
      <c r="B3022" s="7" t="n">
        <v>0.398789</v>
      </c>
      <c r="C3022" s="7" t="n">
        <v>0.762144</v>
      </c>
      <c r="D3022" s="16" t="n">
        <f aca="false">LOGINV(B3022,$B$7,$C$7)</f>
        <v>11.7380587118054</v>
      </c>
      <c r="E3022" s="16" t="n">
        <f aca="false">LOGINV(C3022,$B$8,$C$8)</f>
        <v>173.055112393695</v>
      </c>
      <c r="F3022" s="16" t="n">
        <f aca="false">$B$5/100*E3022*2_Girdiler!$B$14*2_Girdiler!$B$15*2_Girdiler!$B$16</f>
        <v>4.35406662782537</v>
      </c>
      <c r="G3022" s="16" t="n">
        <f aca="false">MIN(MATCH(F3022,2_Girdiler!$B$20:$I$20,1),7)</f>
        <v>1</v>
      </c>
      <c r="H3022" s="16" t="n">
        <f aca="false">IF(F3022&gt;=40,2_Girdiler!$I$21+(F3022-40)*(2_Girdiler!$I$21-2_Girdiler!$H$21)/(2_Girdiler!$I$20-2_Girdiler!$H$20),INDEX(2_Girdiler!$B$21:$I$21,G3022)+(F3022-INDEX(2_Girdiler!$B$20:$I$20,G3022))*(INDEX(2_Girdiler!$B$21:$I$21,G3022+1)-INDEX(2_Girdiler!$B$21:$I$21,G3022))/(INDEX(2_Girdiler!$B$20:$I$20,G3022+1)-INDEX(2_Girdiler!$B$20:$I$20,G3022)))</f>
        <v>9.57894658121582</v>
      </c>
      <c r="I3022" s="16" t="n">
        <f aca="false">H3022/2_Girdiler!$B$17</f>
        <v>3.8377189828589</v>
      </c>
      <c r="J3022" s="16" t="n">
        <f aca="false">D3022+I3022</f>
        <v>15.5757776946643</v>
      </c>
    </row>
    <row r="3023" customFormat="false" ht="15" hidden="false" customHeight="false" outlineLevel="0" collapsed="false">
      <c r="A3023" s="0" t="n">
        <v>3011</v>
      </c>
      <c r="B3023" s="7" t="n">
        <v>0.531945</v>
      </c>
      <c r="C3023" s="7" t="n">
        <v>0.249901</v>
      </c>
      <c r="D3023" s="16" t="n">
        <f aca="false">LOGINV(B3023,$B$7,$C$7)</f>
        <v>14.1608510121462</v>
      </c>
      <c r="E3023" s="16" t="n">
        <f aca="false">LOGINV(C3023,$B$8,$C$8)</f>
        <v>70.6434110361405</v>
      </c>
      <c r="F3023" s="16" t="n">
        <f aca="false">$B$5/100*E3023*2_Girdiler!$B$14*2_Girdiler!$B$15*2_Girdiler!$B$16</f>
        <v>1.7773882216693</v>
      </c>
      <c r="G3023" s="16" t="n">
        <f aca="false">MIN(MATCH(F3023,2_Girdiler!$B$20:$I$20,1),7)</f>
        <v>1</v>
      </c>
      <c r="H3023" s="16" t="n">
        <f aca="false">IF(F3023&gt;=40,2_Girdiler!$I$21+(F3023-40)*(2_Girdiler!$I$21-2_Girdiler!$H$21)/(2_Girdiler!$I$20-2_Girdiler!$H$20),INDEX(2_Girdiler!$B$21:$I$21,G3023)+(F3023-INDEX(2_Girdiler!$B$20:$I$20,G3023))*(INDEX(2_Girdiler!$B$21:$I$21,G3023+1)-INDEX(2_Girdiler!$B$21:$I$21,G3023))/(INDEX(2_Girdiler!$B$20:$I$20,G3023+1)-INDEX(2_Girdiler!$B$20:$I$20,G3023)))</f>
        <v>3.91025408767245</v>
      </c>
      <c r="I3023" s="16" t="n">
        <f aca="false">H3023/2_Girdiler!$B$17</f>
        <v>1.5666082082021</v>
      </c>
      <c r="J3023" s="16" t="n">
        <f aca="false">D3023+I3023</f>
        <v>15.7274592203483</v>
      </c>
    </row>
    <row r="3024" customFormat="false" ht="15" hidden="false" customHeight="false" outlineLevel="0" collapsed="false">
      <c r="A3024" s="0" t="n">
        <v>3012</v>
      </c>
      <c r="B3024" s="7" t="n">
        <v>0.337318</v>
      </c>
      <c r="C3024" s="7" t="n">
        <v>0.077921</v>
      </c>
      <c r="D3024" s="16" t="n">
        <f aca="false">LOGINV(B3024,$B$7,$C$7)</f>
        <v>10.7167384871356</v>
      </c>
      <c r="E3024" s="16" t="n">
        <f aca="false">LOGINV(C3024,$B$8,$C$8)</f>
        <v>43.6908349184951</v>
      </c>
      <c r="F3024" s="16" t="n">
        <f aca="false">$B$5/100*E3024*2_Girdiler!$B$14*2_Girdiler!$B$15*2_Girdiler!$B$16</f>
        <v>1.09926140654934</v>
      </c>
      <c r="G3024" s="16" t="n">
        <f aca="false">MIN(MATCH(F3024,2_Girdiler!$B$20:$I$20,1),7)</f>
        <v>1</v>
      </c>
      <c r="H3024" s="16" t="n">
        <f aca="false">IF(F3024&gt;=40,2_Girdiler!$I$21+(F3024-40)*(2_Girdiler!$I$21-2_Girdiler!$H$21)/(2_Girdiler!$I$20-2_Girdiler!$H$20),INDEX(2_Girdiler!$B$21:$I$21,G3024)+(F3024-INDEX(2_Girdiler!$B$20:$I$20,G3024))*(INDEX(2_Girdiler!$B$21:$I$21,G3024+1)-INDEX(2_Girdiler!$B$21:$I$21,G3024))/(INDEX(2_Girdiler!$B$20:$I$20,G3024+1)-INDEX(2_Girdiler!$B$20:$I$20,G3024)))</f>
        <v>2.41837509440854</v>
      </c>
      <c r="I3024" s="16" t="n">
        <f aca="false">H3024/2_Girdiler!$B$17</f>
        <v>0.968900278208549</v>
      </c>
      <c r="J3024" s="16" t="n">
        <f aca="false">D3024+I3024</f>
        <v>11.6856387653441</v>
      </c>
    </row>
    <row r="3025" customFormat="false" ht="15" hidden="false" customHeight="false" outlineLevel="0" collapsed="false">
      <c r="A3025" s="0" t="n">
        <v>3013</v>
      </c>
      <c r="B3025" s="7" t="n">
        <v>0.122189</v>
      </c>
      <c r="C3025" s="7" t="n">
        <v>0.890362</v>
      </c>
      <c r="D3025" s="16" t="n">
        <f aca="false">LOGINV(B3025,$B$7,$C$7)</f>
        <v>7.07751678638251</v>
      </c>
      <c r="E3025" s="16" t="n">
        <f aca="false">LOGINV(C3025,$B$8,$C$8)</f>
        <v>241.337684109905</v>
      </c>
      <c r="F3025" s="16" t="n">
        <f aca="false">$B$5/100*E3025*2_Girdiler!$B$14*2_Girdiler!$B$15*2_Girdiler!$B$16</f>
        <v>6.07205613220522</v>
      </c>
      <c r="G3025" s="16" t="n">
        <f aca="false">MIN(MATCH(F3025,2_Girdiler!$B$20:$I$20,1),7)</f>
        <v>2</v>
      </c>
      <c r="H3025" s="16" t="n">
        <f aca="false">IF(F3025&gt;=40,2_Girdiler!$I$21+(F3025-40)*(2_Girdiler!$I$21-2_Girdiler!$H$21)/(2_Girdiler!$I$20-2_Girdiler!$H$20),INDEX(2_Girdiler!$B$21:$I$21,G3025)+(F3025-INDEX(2_Girdiler!$B$20:$I$20,G3025))*(INDEX(2_Girdiler!$B$21:$I$21,G3025+1)-INDEX(2_Girdiler!$B$21:$I$21,G3025))/(INDEX(2_Girdiler!$B$20:$I$20,G3025+1)-INDEX(2_Girdiler!$B$20:$I$20,G3025)))</f>
        <v>12.7152898115283</v>
      </c>
      <c r="I3025" s="16" t="n">
        <f aca="false">H3025/2_Girdiler!$B$17</f>
        <v>5.0942667514136</v>
      </c>
      <c r="J3025" s="16" t="n">
        <f aca="false">D3025+I3025</f>
        <v>12.1717835377961</v>
      </c>
    </row>
    <row r="3026" customFormat="false" ht="15" hidden="false" customHeight="false" outlineLevel="0" collapsed="false">
      <c r="A3026" s="0" t="n">
        <v>3014</v>
      </c>
      <c r="B3026" s="7" t="n">
        <v>0.778112</v>
      </c>
      <c r="C3026" s="7" t="n">
        <v>0.227924</v>
      </c>
      <c r="D3026" s="16" t="n">
        <f aca="false">LOGINV(B3026,$B$7,$C$7)</f>
        <v>20.7526720254981</v>
      </c>
      <c r="E3026" s="16" t="n">
        <f aca="false">LOGINV(C3026,$B$8,$C$8)</f>
        <v>67.4832246597737</v>
      </c>
      <c r="F3026" s="16" t="n">
        <f aca="false">$B$5/100*E3026*2_Girdiler!$B$14*2_Girdiler!$B$15*2_Girdiler!$B$16</f>
        <v>1.69787793243991</v>
      </c>
      <c r="G3026" s="16" t="n">
        <f aca="false">MIN(MATCH(F3026,2_Girdiler!$B$20:$I$20,1),7)</f>
        <v>1</v>
      </c>
      <c r="H3026" s="16" t="n">
        <f aca="false">IF(F3026&gt;=40,2_Girdiler!$I$21+(F3026-40)*(2_Girdiler!$I$21-2_Girdiler!$H$21)/(2_Girdiler!$I$20-2_Girdiler!$H$20),INDEX(2_Girdiler!$B$21:$I$21,G3026)+(F3026-INDEX(2_Girdiler!$B$20:$I$20,G3026))*(INDEX(2_Girdiler!$B$21:$I$21,G3026+1)-INDEX(2_Girdiler!$B$21:$I$21,G3026))/(INDEX(2_Girdiler!$B$20:$I$20,G3026+1)-INDEX(2_Girdiler!$B$20:$I$20,G3026)))</f>
        <v>3.73533145136779</v>
      </c>
      <c r="I3026" s="16" t="n">
        <f aca="false">H3026/2_Girdiler!$B$17</f>
        <v>1.49652702378517</v>
      </c>
      <c r="J3026" s="16" t="n">
        <f aca="false">D3026+I3026</f>
        <v>22.2491990492833</v>
      </c>
    </row>
    <row r="3027" customFormat="false" ht="15" hidden="false" customHeight="false" outlineLevel="0" collapsed="false">
      <c r="A3027" s="0" t="n">
        <v>3015</v>
      </c>
      <c r="B3027" s="7" t="n">
        <v>0.026261</v>
      </c>
      <c r="C3027" s="7" t="n">
        <v>0.057533</v>
      </c>
      <c r="D3027" s="16" t="n">
        <f aca="false">LOGINV(B3027,$B$7,$C$7)</f>
        <v>4.59558457051853</v>
      </c>
      <c r="E3027" s="16" t="n">
        <f aca="false">LOGINV(C3027,$B$8,$C$8)</f>
        <v>39.4894554019979</v>
      </c>
      <c r="F3027" s="16" t="n">
        <f aca="false">$B$5/100*E3027*2_Girdiler!$B$14*2_Girdiler!$B$15*2_Girdiler!$B$16</f>
        <v>0.993554697914268</v>
      </c>
      <c r="G3027" s="16" t="n">
        <f aca="false">MIN(MATCH(F3027,2_Girdiler!$B$20:$I$20,1),7)</f>
        <v>1</v>
      </c>
      <c r="H3027" s="16" t="n">
        <f aca="false">IF(F3027&gt;=40,2_Girdiler!$I$21+(F3027-40)*(2_Girdiler!$I$21-2_Girdiler!$H$21)/(2_Girdiler!$I$20-2_Girdiler!$H$20),INDEX(2_Girdiler!$B$21:$I$21,G3027)+(F3027-INDEX(2_Girdiler!$B$20:$I$20,G3027))*(INDEX(2_Girdiler!$B$21:$I$21,G3027+1)-INDEX(2_Girdiler!$B$21:$I$21,G3027))/(INDEX(2_Girdiler!$B$20:$I$20,G3027+1)-INDEX(2_Girdiler!$B$20:$I$20,G3027)))</f>
        <v>2.18582033541139</v>
      </c>
      <c r="I3027" s="16" t="n">
        <f aca="false">H3027/2_Girdiler!$B$17</f>
        <v>0.87572930104623</v>
      </c>
      <c r="J3027" s="16" t="n">
        <f aca="false">D3027+I3027</f>
        <v>5.47131387156476</v>
      </c>
    </row>
    <row r="3028" customFormat="false" ht="15" hidden="false" customHeight="false" outlineLevel="0" collapsed="false">
      <c r="A3028" s="0" t="n">
        <v>3016</v>
      </c>
      <c r="B3028" s="7" t="n">
        <v>0.194255</v>
      </c>
      <c r="C3028" s="7" t="n">
        <v>0.826259</v>
      </c>
      <c r="D3028" s="16" t="n">
        <f aca="false">LOGINV(B3028,$B$7,$C$7)</f>
        <v>8.37408118903297</v>
      </c>
      <c r="E3028" s="16" t="n">
        <f aca="false">LOGINV(C3028,$B$8,$C$8)</f>
        <v>200.269983248519</v>
      </c>
      <c r="F3028" s="16" t="n">
        <f aca="false">$B$5/100*E3028*2_Girdiler!$B$14*2_Girdiler!$B$15*2_Girdiler!$B$16</f>
        <v>5.03879277853273</v>
      </c>
      <c r="G3028" s="16" t="n">
        <f aca="false">MIN(MATCH(F3028,2_Girdiler!$B$20:$I$20,1),7)</f>
        <v>2</v>
      </c>
      <c r="H3028" s="16" t="n">
        <f aca="false">IF(F3028&gt;=40,2_Girdiler!$I$21+(F3028-40)*(2_Girdiler!$I$21-2_Girdiler!$H$21)/(2_Girdiler!$I$20-2_Girdiler!$H$20),INDEX(2_Girdiler!$B$21:$I$21,G3028)+(F3028-INDEX(2_Girdiler!$B$20:$I$20,G3028))*(INDEX(2_Girdiler!$B$21:$I$21,G3028+1)-INDEX(2_Girdiler!$B$21:$I$21,G3028))/(INDEX(2_Girdiler!$B$20:$I$20,G3028+1)-INDEX(2_Girdiler!$B$20:$I$20,G3028)))</f>
        <v>11.0620684456524</v>
      </c>
      <c r="I3028" s="16" t="n">
        <f aca="false">H3028/2_Girdiler!$B$17</f>
        <v>4.43191844777739</v>
      </c>
      <c r="J3028" s="16" t="n">
        <f aca="false">D3028+I3028</f>
        <v>12.8059996368104</v>
      </c>
    </row>
    <row r="3029" customFormat="false" ht="15" hidden="false" customHeight="false" outlineLevel="0" collapsed="false">
      <c r="A3029" s="0" t="n">
        <v>3017</v>
      </c>
      <c r="B3029" s="7" t="n">
        <v>0.122665</v>
      </c>
      <c r="C3029" s="7" t="n">
        <v>0.169195</v>
      </c>
      <c r="D3029" s="16" t="n">
        <f aca="false">LOGINV(B3029,$B$7,$C$7)</f>
        <v>7.08677879702199</v>
      </c>
      <c r="E3029" s="16" t="n">
        <f aca="false">LOGINV(C3029,$B$8,$C$8)</f>
        <v>58.8657174797178</v>
      </c>
      <c r="F3029" s="16" t="n">
        <f aca="false">$B$5/100*E3029*2_Girdiler!$B$14*2_Girdiler!$B$15*2_Girdiler!$B$16</f>
        <v>1.4810614517897</v>
      </c>
      <c r="G3029" s="16" t="n">
        <f aca="false">MIN(MATCH(F3029,2_Girdiler!$B$20:$I$20,1),7)</f>
        <v>1</v>
      </c>
      <c r="H3029" s="16" t="n">
        <f aca="false">IF(F3029&gt;=40,2_Girdiler!$I$21+(F3029-40)*(2_Girdiler!$I$21-2_Girdiler!$H$21)/(2_Girdiler!$I$20-2_Girdiler!$H$20),INDEX(2_Girdiler!$B$21:$I$21,G3029)+(F3029-INDEX(2_Girdiler!$B$20:$I$20,G3029))*(INDEX(2_Girdiler!$B$21:$I$21,G3029+1)-INDEX(2_Girdiler!$B$21:$I$21,G3029))/(INDEX(2_Girdiler!$B$20:$I$20,G3029+1)-INDEX(2_Girdiler!$B$20:$I$20,G3029)))</f>
        <v>3.25833519393734</v>
      </c>
      <c r="I3029" s="16" t="n">
        <f aca="false">H3029/2_Girdiler!$B$17</f>
        <v>1.30542275398131</v>
      </c>
      <c r="J3029" s="16" t="n">
        <f aca="false">D3029+I3029</f>
        <v>8.3922015510033</v>
      </c>
    </row>
    <row r="3030" customFormat="false" ht="15" hidden="false" customHeight="false" outlineLevel="0" collapsed="false">
      <c r="A3030" s="0" t="n">
        <v>3018</v>
      </c>
      <c r="B3030" s="7" t="n">
        <v>0.726071</v>
      </c>
      <c r="C3030" s="7" t="n">
        <v>0.839234</v>
      </c>
      <c r="D3030" s="16" t="n">
        <f aca="false">LOGINV(B3030,$B$7,$C$7)</f>
        <v>18.9306504399632</v>
      </c>
      <c r="E3030" s="16" t="n">
        <f aca="false">LOGINV(C3030,$B$8,$C$8)</f>
        <v>207.083609845295</v>
      </c>
      <c r="F3030" s="16" t="n">
        <f aca="false">$B$5/100*E3030*2_Girdiler!$B$14*2_Girdiler!$B$15*2_Girdiler!$B$16</f>
        <v>5.21022362370762</v>
      </c>
      <c r="G3030" s="16" t="n">
        <f aca="false">MIN(MATCH(F3030,2_Girdiler!$B$20:$I$20,1),7)</f>
        <v>2</v>
      </c>
      <c r="H3030" s="16" t="n">
        <f aca="false">IF(F3030&gt;=40,2_Girdiler!$I$21+(F3030-40)*(2_Girdiler!$I$21-2_Girdiler!$H$21)/(2_Girdiler!$I$20-2_Girdiler!$H$20),INDEX(2_Girdiler!$B$21:$I$21,G3030)+(F3030-INDEX(2_Girdiler!$B$20:$I$20,G3030))*(INDEX(2_Girdiler!$B$21:$I$21,G3030+1)-INDEX(2_Girdiler!$B$21:$I$21,G3030))/(INDEX(2_Girdiler!$B$20:$I$20,G3030+1)-INDEX(2_Girdiler!$B$20:$I$20,G3030)))</f>
        <v>11.3363577979322</v>
      </c>
      <c r="I3030" s="16" t="n">
        <f aca="false">H3030/2_Girdiler!$B$17</f>
        <v>4.54181001519719</v>
      </c>
      <c r="J3030" s="16" t="n">
        <f aca="false">D3030+I3030</f>
        <v>23.4724604551604</v>
      </c>
    </row>
    <row r="3031" customFormat="false" ht="15" hidden="false" customHeight="false" outlineLevel="0" collapsed="false">
      <c r="A3031" s="0" t="n">
        <v>3019</v>
      </c>
      <c r="B3031" s="7" t="n">
        <v>0.854373</v>
      </c>
      <c r="C3031" s="7" t="n">
        <v>0.966241</v>
      </c>
      <c r="D3031" s="16" t="n">
        <f aca="false">LOGINV(B3031,$B$7,$C$7)</f>
        <v>24.3873814429357</v>
      </c>
      <c r="E3031" s="16" t="n">
        <f aca="false">LOGINV(C3031,$B$8,$C$8)</f>
        <v>355.433717947448</v>
      </c>
      <c r="F3031" s="16" t="n">
        <f aca="false">$B$5/100*E3031*2_Girdiler!$B$14*2_Girdiler!$B$15*2_Girdiler!$B$16</f>
        <v>8.9427123435578</v>
      </c>
      <c r="G3031" s="16" t="n">
        <f aca="false">MIN(MATCH(F3031,2_Girdiler!$B$20:$I$20,1),7)</f>
        <v>2</v>
      </c>
      <c r="H3031" s="16" t="n">
        <f aca="false">IF(F3031&gt;=40,2_Girdiler!$I$21+(F3031-40)*(2_Girdiler!$I$21-2_Girdiler!$H$21)/(2_Girdiler!$I$20-2_Girdiler!$H$20),INDEX(2_Girdiler!$B$21:$I$21,G3031)+(F3031-INDEX(2_Girdiler!$B$20:$I$20,G3031))*(INDEX(2_Girdiler!$B$21:$I$21,G3031+1)-INDEX(2_Girdiler!$B$21:$I$21,G3031))/(INDEX(2_Girdiler!$B$20:$I$20,G3031+1)-INDEX(2_Girdiler!$B$20:$I$20,G3031)))</f>
        <v>17.3083397496925</v>
      </c>
      <c r="I3031" s="16" t="n">
        <f aca="false">H3031/2_Girdiler!$B$17</f>
        <v>6.93443098946013</v>
      </c>
      <c r="J3031" s="16" t="n">
        <f aca="false">D3031+I3031</f>
        <v>31.3218124323958</v>
      </c>
    </row>
    <row r="3032" customFormat="false" ht="15" hidden="false" customHeight="false" outlineLevel="0" collapsed="false">
      <c r="A3032" s="0" t="n">
        <v>3020</v>
      </c>
      <c r="B3032" s="7" t="n">
        <v>0.632367</v>
      </c>
      <c r="C3032" s="7" t="n">
        <v>0.717441</v>
      </c>
      <c r="D3032" s="16" t="n">
        <f aca="false">LOGINV(B3032,$B$7,$C$7)</f>
        <v>16.3507388822763</v>
      </c>
      <c r="E3032" s="16" t="n">
        <f aca="false">LOGINV(C3032,$B$8,$C$8)</f>
        <v>158.310293448167</v>
      </c>
      <c r="F3032" s="16" t="n">
        <f aca="false">$B$5/100*E3032*2_Girdiler!$B$14*2_Girdiler!$B$15*2_Girdiler!$B$16</f>
        <v>3.98308698315588</v>
      </c>
      <c r="G3032" s="16" t="n">
        <f aca="false">MIN(MATCH(F3032,2_Girdiler!$B$20:$I$20,1),7)</f>
        <v>1</v>
      </c>
      <c r="H3032" s="16" t="n">
        <f aca="false">IF(F3032&gt;=40,2_Girdiler!$I$21+(F3032-40)*(2_Girdiler!$I$21-2_Girdiler!$H$21)/(2_Girdiler!$I$20-2_Girdiler!$H$20),INDEX(2_Girdiler!$B$21:$I$21,G3032)+(F3032-INDEX(2_Girdiler!$B$20:$I$20,G3032))*(INDEX(2_Girdiler!$B$21:$I$21,G3032+1)-INDEX(2_Girdiler!$B$21:$I$21,G3032))/(INDEX(2_Girdiler!$B$20:$I$20,G3032+1)-INDEX(2_Girdiler!$B$20:$I$20,G3032)))</f>
        <v>8.76279136294294</v>
      </c>
      <c r="I3032" s="16" t="n">
        <f aca="false">H3032/2_Girdiler!$B$17</f>
        <v>3.51073371912778</v>
      </c>
      <c r="J3032" s="16" t="n">
        <f aca="false">D3032+I3032</f>
        <v>19.861472601404</v>
      </c>
    </row>
    <row r="3033" customFormat="false" ht="15" hidden="false" customHeight="false" outlineLevel="0" collapsed="false">
      <c r="A3033" s="0" t="n">
        <v>3021</v>
      </c>
      <c r="B3033" s="7" t="n">
        <v>0.923477</v>
      </c>
      <c r="C3033" s="7" t="n">
        <v>0.939627</v>
      </c>
      <c r="D3033" s="16" t="n">
        <f aca="false">LOGINV(B3033,$B$7,$C$7)</f>
        <v>30.0314032594522</v>
      </c>
      <c r="E3033" s="16" t="n">
        <f aca="false">LOGINV(C3033,$B$8,$C$8)</f>
        <v>297.32300696262</v>
      </c>
      <c r="F3033" s="16" t="n">
        <f aca="false">$B$5/100*E3033*2_Girdiler!$B$14*2_Girdiler!$B$15*2_Girdiler!$B$16</f>
        <v>7.48064685517951</v>
      </c>
      <c r="G3033" s="16" t="n">
        <f aca="false">MIN(MATCH(F3033,2_Girdiler!$B$20:$I$20,1),7)</f>
        <v>2</v>
      </c>
      <c r="H3033" s="16" t="n">
        <f aca="false">IF(F3033&gt;=40,2_Girdiler!$I$21+(F3033-40)*(2_Girdiler!$I$21-2_Girdiler!$H$21)/(2_Girdiler!$I$20-2_Girdiler!$H$20),INDEX(2_Girdiler!$B$21:$I$21,G3033)+(F3033-INDEX(2_Girdiler!$B$20:$I$20,G3033))*(INDEX(2_Girdiler!$B$21:$I$21,G3033+1)-INDEX(2_Girdiler!$B$21:$I$21,G3033))/(INDEX(2_Girdiler!$B$20:$I$20,G3033+1)-INDEX(2_Girdiler!$B$20:$I$20,G3033)))</f>
        <v>14.9690349682872</v>
      </c>
      <c r="I3033" s="16" t="n">
        <f aca="false">H3033/2_Girdiler!$B$17</f>
        <v>5.99720952255097</v>
      </c>
      <c r="J3033" s="16" t="n">
        <f aca="false">D3033+I3033</f>
        <v>36.0286127820032</v>
      </c>
    </row>
    <row r="3034" customFormat="false" ht="15" hidden="false" customHeight="false" outlineLevel="0" collapsed="false">
      <c r="A3034" s="0" t="n">
        <v>3022</v>
      </c>
      <c r="B3034" s="7" t="n">
        <v>0.00568</v>
      </c>
      <c r="C3034" s="7" t="n">
        <v>0.738341</v>
      </c>
      <c r="D3034" s="16" t="n">
        <f aca="false">LOGINV(B3034,$B$7,$C$7)</f>
        <v>3.30284268498845</v>
      </c>
      <c r="E3034" s="16" t="n">
        <f aca="false">LOGINV(C3034,$B$8,$C$8)</f>
        <v>164.879097224411</v>
      </c>
      <c r="F3034" s="16" t="n">
        <f aca="false">$B$5/100*E3034*2_Girdiler!$B$14*2_Girdiler!$B$15*2_Girdiler!$B$16</f>
        <v>4.14835808616619</v>
      </c>
      <c r="G3034" s="16" t="n">
        <f aca="false">MIN(MATCH(F3034,2_Girdiler!$B$20:$I$20,1),7)</f>
        <v>1</v>
      </c>
      <c r="H3034" s="16" t="n">
        <f aca="false">IF(F3034&gt;=40,2_Girdiler!$I$21+(F3034-40)*(2_Girdiler!$I$21-2_Girdiler!$H$21)/(2_Girdiler!$I$20-2_Girdiler!$H$20),INDEX(2_Girdiler!$B$21:$I$21,G3034)+(F3034-INDEX(2_Girdiler!$B$20:$I$20,G3034))*(INDEX(2_Girdiler!$B$21:$I$21,G3034+1)-INDEX(2_Girdiler!$B$21:$I$21,G3034))/(INDEX(2_Girdiler!$B$20:$I$20,G3034+1)-INDEX(2_Girdiler!$B$20:$I$20,G3034)))</f>
        <v>9.12638778956562</v>
      </c>
      <c r="I3034" s="16" t="n">
        <f aca="false">H3034/2_Girdiler!$B$17</f>
        <v>3.6564053644093</v>
      </c>
      <c r="J3034" s="16" t="n">
        <f aca="false">D3034+I3034</f>
        <v>6.95924804939775</v>
      </c>
    </row>
    <row r="3035" customFormat="false" ht="15" hidden="false" customHeight="false" outlineLevel="0" collapsed="false">
      <c r="A3035" s="0" t="n">
        <v>3023</v>
      </c>
      <c r="B3035" s="7" t="n">
        <v>0.663563</v>
      </c>
      <c r="C3035" s="7" t="n">
        <v>0.85228</v>
      </c>
      <c r="D3035" s="16" t="n">
        <f aca="false">LOGINV(B3035,$B$7,$C$7)</f>
        <v>17.1352565981968</v>
      </c>
      <c r="E3035" s="16" t="n">
        <f aca="false">LOGINV(C3035,$B$8,$C$8)</f>
        <v>214.560404909574</v>
      </c>
      <c r="F3035" s="16" t="n">
        <f aca="false">$B$5/100*E3035*2_Girdiler!$B$14*2_Girdiler!$B$15*2_Girdiler!$B$16</f>
        <v>5.39833978752489</v>
      </c>
      <c r="G3035" s="16" t="n">
        <f aca="false">MIN(MATCH(F3035,2_Girdiler!$B$20:$I$20,1),7)</f>
        <v>2</v>
      </c>
      <c r="H3035" s="16" t="n">
        <f aca="false">IF(F3035&gt;=40,2_Girdiler!$I$21+(F3035-40)*(2_Girdiler!$I$21-2_Girdiler!$H$21)/(2_Girdiler!$I$20-2_Girdiler!$H$20),INDEX(2_Girdiler!$B$21:$I$21,G3035)+(F3035-INDEX(2_Girdiler!$B$20:$I$20,G3035))*(INDEX(2_Girdiler!$B$21:$I$21,G3035+1)-INDEX(2_Girdiler!$B$21:$I$21,G3035))/(INDEX(2_Girdiler!$B$20:$I$20,G3035+1)-INDEX(2_Girdiler!$B$20:$I$20,G3035)))</f>
        <v>11.6373436600398</v>
      </c>
      <c r="I3035" s="16" t="n">
        <f aca="false">H3035/2_Girdiler!$B$17</f>
        <v>4.66239729969544</v>
      </c>
      <c r="J3035" s="16" t="n">
        <f aca="false">D3035+I3035</f>
        <v>21.7976538978923</v>
      </c>
    </row>
    <row r="3036" customFormat="false" ht="15" hidden="false" customHeight="false" outlineLevel="0" collapsed="false">
      <c r="A3036" s="0" t="n">
        <v>3024</v>
      </c>
      <c r="B3036" s="7" t="n">
        <v>0.21867</v>
      </c>
      <c r="C3036" s="7" t="n">
        <v>0.743963</v>
      </c>
      <c r="D3036" s="16" t="n">
        <f aca="false">LOGINV(B3036,$B$7,$C$7)</f>
        <v>8.78346871341187</v>
      </c>
      <c r="E3036" s="16" t="n">
        <f aca="false">LOGINV(C3036,$B$8,$C$8)</f>
        <v>166.73845079316</v>
      </c>
      <c r="F3036" s="16" t="n">
        <f aca="false">$B$5/100*E3036*2_Girdiler!$B$14*2_Girdiler!$B$15*2_Girdiler!$B$16</f>
        <v>4.19513942195591</v>
      </c>
      <c r="G3036" s="16" t="n">
        <f aca="false">MIN(MATCH(F3036,2_Girdiler!$B$20:$I$20,1),7)</f>
        <v>1</v>
      </c>
      <c r="H3036" s="16" t="n">
        <f aca="false">IF(F3036&gt;=40,2_Girdiler!$I$21+(F3036-40)*(2_Girdiler!$I$21-2_Girdiler!$H$21)/(2_Girdiler!$I$20-2_Girdiler!$H$20),INDEX(2_Girdiler!$B$21:$I$21,G3036)+(F3036-INDEX(2_Girdiler!$B$20:$I$20,G3036))*(INDEX(2_Girdiler!$B$21:$I$21,G3036+1)-INDEX(2_Girdiler!$B$21:$I$21,G3036))/(INDEX(2_Girdiler!$B$20:$I$20,G3036+1)-INDEX(2_Girdiler!$B$20:$I$20,G3036)))</f>
        <v>9.22930672830299</v>
      </c>
      <c r="I3036" s="16" t="n">
        <f aca="false">H3036/2_Girdiler!$B$17</f>
        <v>3.69763891358293</v>
      </c>
      <c r="J3036" s="16" t="n">
        <f aca="false">D3036+I3036</f>
        <v>12.4811076269948</v>
      </c>
    </row>
    <row r="3037" customFormat="false" ht="15" hidden="false" customHeight="false" outlineLevel="0" collapsed="false">
      <c r="A3037" s="0" t="n">
        <v>3025</v>
      </c>
      <c r="B3037" s="7" t="n">
        <v>0.894809</v>
      </c>
      <c r="C3037" s="7" t="n">
        <v>0.061187</v>
      </c>
      <c r="D3037" s="16" t="n">
        <f aca="false">LOGINV(B3037,$B$7,$C$7)</f>
        <v>27.2200073753467</v>
      </c>
      <c r="E3037" s="16" t="n">
        <f aca="false">LOGINV(C3037,$B$8,$C$8)</f>
        <v>40.2860648629257</v>
      </c>
      <c r="F3037" s="16" t="n">
        <f aca="false">$B$5/100*E3037*2_Girdiler!$B$14*2_Girdiler!$B$15*2_Girdiler!$B$16</f>
        <v>1.01359739195121</v>
      </c>
      <c r="G3037" s="16" t="n">
        <f aca="false">MIN(MATCH(F3037,2_Girdiler!$B$20:$I$20,1),7)</f>
        <v>1</v>
      </c>
      <c r="H3037" s="16" t="n">
        <f aca="false">IF(F3037&gt;=40,2_Girdiler!$I$21+(F3037-40)*(2_Girdiler!$I$21-2_Girdiler!$H$21)/(2_Girdiler!$I$20-2_Girdiler!$H$20),INDEX(2_Girdiler!$B$21:$I$21,G3037)+(F3037-INDEX(2_Girdiler!$B$20:$I$20,G3037))*(INDEX(2_Girdiler!$B$21:$I$21,G3037+1)-INDEX(2_Girdiler!$B$21:$I$21,G3037))/(INDEX(2_Girdiler!$B$20:$I$20,G3037+1)-INDEX(2_Girdiler!$B$20:$I$20,G3037)))</f>
        <v>2.22991426229266</v>
      </c>
      <c r="I3037" s="16" t="n">
        <f aca="false">H3037/2_Girdiler!$B$17</f>
        <v>0.893395137136484</v>
      </c>
      <c r="J3037" s="16" t="n">
        <f aca="false">D3037+I3037</f>
        <v>28.1134025124832</v>
      </c>
    </row>
    <row r="3038" customFormat="false" ht="15" hidden="false" customHeight="false" outlineLevel="0" collapsed="false">
      <c r="A3038" s="0" t="n">
        <v>3026</v>
      </c>
      <c r="B3038" s="7" t="n">
        <v>0.248849</v>
      </c>
      <c r="C3038" s="7" t="n">
        <v>0.473792</v>
      </c>
      <c r="D3038" s="16" t="n">
        <f aca="false">LOGINV(B3038,$B$7,$C$7)</f>
        <v>9.27959601131467</v>
      </c>
      <c r="E3038" s="16" t="n">
        <f aca="false">LOGINV(C3038,$B$8,$C$8)</f>
        <v>104.667980166364</v>
      </c>
      <c r="F3038" s="16" t="n">
        <f aca="false">$B$5/100*E3038*2_Girdiler!$B$14*2_Girdiler!$B$15*2_Girdiler!$B$16</f>
        <v>2.63344638098573</v>
      </c>
      <c r="G3038" s="16" t="n">
        <f aca="false">MIN(MATCH(F3038,2_Girdiler!$B$20:$I$20,1),7)</f>
        <v>1</v>
      </c>
      <c r="H3038" s="16" t="n">
        <f aca="false">IF(F3038&gt;=40,2_Girdiler!$I$21+(F3038-40)*(2_Girdiler!$I$21-2_Girdiler!$H$21)/(2_Girdiler!$I$20-2_Girdiler!$H$20),INDEX(2_Girdiler!$B$21:$I$21,G3038)+(F3038-INDEX(2_Girdiler!$B$20:$I$20,G3038))*(INDEX(2_Girdiler!$B$21:$I$21,G3038+1)-INDEX(2_Girdiler!$B$21:$I$21,G3038))/(INDEX(2_Girdiler!$B$20:$I$20,G3038+1)-INDEX(2_Girdiler!$B$20:$I$20,G3038)))</f>
        <v>5.79358203816861</v>
      </c>
      <c r="I3038" s="16" t="n">
        <f aca="false">H3038/2_Girdiler!$B$17</f>
        <v>2.3211466499073</v>
      </c>
      <c r="J3038" s="16" t="n">
        <f aca="false">D3038+I3038</f>
        <v>11.600742661222</v>
      </c>
    </row>
    <row r="3039" customFormat="false" ht="15" hidden="false" customHeight="false" outlineLevel="0" collapsed="false">
      <c r="A3039" s="0" t="n">
        <v>3027</v>
      </c>
      <c r="B3039" s="7" t="n">
        <v>0.875385</v>
      </c>
      <c r="C3039" s="7" t="n">
        <v>0.901201</v>
      </c>
      <c r="D3039" s="16" t="n">
        <f aca="false">LOGINV(B3039,$B$7,$C$7)</f>
        <v>25.74005534227</v>
      </c>
      <c r="E3039" s="16" t="n">
        <f aca="false">LOGINV(C3039,$B$8,$C$8)</f>
        <v>250.863135503715</v>
      </c>
      <c r="F3039" s="16" t="n">
        <f aca="false">$B$5/100*E3039*2_Girdiler!$B$14*2_Girdiler!$B$15*2_Girdiler!$B$16</f>
        <v>6.31171648927348</v>
      </c>
      <c r="G3039" s="16" t="n">
        <f aca="false">MIN(MATCH(F3039,2_Girdiler!$B$20:$I$20,1),7)</f>
        <v>2</v>
      </c>
      <c r="H3039" s="16" t="n">
        <f aca="false">IF(F3039&gt;=40,2_Girdiler!$I$21+(F3039-40)*(2_Girdiler!$I$21-2_Girdiler!$H$21)/(2_Girdiler!$I$20-2_Girdiler!$H$20),INDEX(2_Girdiler!$B$21:$I$21,G3039)+(F3039-INDEX(2_Girdiler!$B$20:$I$20,G3039))*(INDEX(2_Girdiler!$B$21:$I$21,G3039+1)-INDEX(2_Girdiler!$B$21:$I$21,G3039))/(INDEX(2_Girdiler!$B$20:$I$20,G3039+1)-INDEX(2_Girdiler!$B$20:$I$20,G3039)))</f>
        <v>13.0987463828376</v>
      </c>
      <c r="I3039" s="16" t="n">
        <f aca="false">H3039/2_Girdiler!$B$17</f>
        <v>5.24789518543172</v>
      </c>
      <c r="J3039" s="16" t="n">
        <f aca="false">D3039+I3039</f>
        <v>30.9879505277017</v>
      </c>
    </row>
    <row r="3040" customFormat="false" ht="15" hidden="false" customHeight="false" outlineLevel="0" collapsed="false">
      <c r="A3040" s="0" t="n">
        <v>3028</v>
      </c>
      <c r="B3040" s="7" t="n">
        <v>0.350827</v>
      </c>
      <c r="C3040" s="7" t="n">
        <v>0.955277</v>
      </c>
      <c r="D3040" s="16" t="n">
        <f aca="false">LOGINV(B3040,$B$7,$C$7)</f>
        <v>10.9382559012427</v>
      </c>
      <c r="E3040" s="16" t="n">
        <f aca="false">LOGINV(C3040,$B$8,$C$8)</f>
        <v>326.849344697262</v>
      </c>
      <c r="F3040" s="16" t="n">
        <f aca="false">$B$5/100*E3040*2_Girdiler!$B$14*2_Girdiler!$B$15*2_Girdiler!$B$16</f>
        <v>8.22352951258312</v>
      </c>
      <c r="G3040" s="16" t="n">
        <f aca="false">MIN(MATCH(F3040,2_Girdiler!$B$20:$I$20,1),7)</f>
        <v>2</v>
      </c>
      <c r="H3040" s="16" t="n">
        <f aca="false">IF(F3040&gt;=40,2_Girdiler!$I$21+(F3040-40)*(2_Girdiler!$I$21-2_Girdiler!$H$21)/(2_Girdiler!$I$20-2_Girdiler!$H$20),INDEX(2_Girdiler!$B$21:$I$21,G3040)+(F3040-INDEX(2_Girdiler!$B$20:$I$20,G3040))*(INDEX(2_Girdiler!$B$21:$I$21,G3040+1)-INDEX(2_Girdiler!$B$21:$I$21,G3040))/(INDEX(2_Girdiler!$B$20:$I$20,G3040+1)-INDEX(2_Girdiler!$B$20:$I$20,G3040)))</f>
        <v>16.157647220133</v>
      </c>
      <c r="I3040" s="16" t="n">
        <f aca="false">H3040/2_Girdiler!$B$17</f>
        <v>6.47341635421995</v>
      </c>
      <c r="J3040" s="16" t="n">
        <f aca="false">D3040+I3040</f>
        <v>17.4116722554627</v>
      </c>
    </row>
    <row r="3041" customFormat="false" ht="15" hidden="false" customHeight="false" outlineLevel="0" collapsed="false">
      <c r="A3041" s="0" t="n">
        <v>3029</v>
      </c>
      <c r="B3041" s="7" t="n">
        <v>0.873925</v>
      </c>
      <c r="C3041" s="7" t="n">
        <v>0.307722</v>
      </c>
      <c r="D3041" s="16" t="n">
        <f aca="false">LOGINV(B3041,$B$7,$C$7)</f>
        <v>25.6386917769642</v>
      </c>
      <c r="E3041" s="16" t="n">
        <f aca="false">LOGINV(C3041,$B$8,$C$8)</f>
        <v>78.963282237827</v>
      </c>
      <c r="F3041" s="16" t="n">
        <f aca="false">$B$5/100*E3041*2_Girdiler!$B$14*2_Girdiler!$B$15*2_Girdiler!$B$16</f>
        <v>1.98671618110373</v>
      </c>
      <c r="G3041" s="16" t="n">
        <f aca="false">MIN(MATCH(F3041,2_Girdiler!$B$20:$I$20,1),7)</f>
        <v>1</v>
      </c>
      <c r="H3041" s="16" t="n">
        <f aca="false">IF(F3041&gt;=40,2_Girdiler!$I$21+(F3041-40)*(2_Girdiler!$I$21-2_Girdiler!$H$21)/(2_Girdiler!$I$20-2_Girdiler!$H$20),INDEX(2_Girdiler!$B$21:$I$21,G3041)+(F3041-INDEX(2_Girdiler!$B$20:$I$20,G3041))*(INDEX(2_Girdiler!$B$21:$I$21,G3041+1)-INDEX(2_Girdiler!$B$21:$I$21,G3041))/(INDEX(2_Girdiler!$B$20:$I$20,G3041+1)-INDEX(2_Girdiler!$B$20:$I$20,G3041)))</f>
        <v>4.3707755984282</v>
      </c>
      <c r="I3041" s="16" t="n">
        <f aca="false">H3041/2_Girdiler!$B$17</f>
        <v>1.75111201860104</v>
      </c>
      <c r="J3041" s="16" t="n">
        <f aca="false">D3041+I3041</f>
        <v>27.3898037955652</v>
      </c>
    </row>
    <row r="3042" customFormat="false" ht="15" hidden="false" customHeight="false" outlineLevel="0" collapsed="false">
      <c r="A3042" s="0" t="n">
        <v>3030</v>
      </c>
      <c r="B3042" s="7" t="n">
        <v>0.930625</v>
      </c>
      <c r="C3042" s="7" t="n">
        <v>0.133984</v>
      </c>
      <c r="D3042" s="16" t="n">
        <f aca="false">LOGINV(B3042,$B$7,$C$7)</f>
        <v>30.9078286906092</v>
      </c>
      <c r="E3042" s="16" t="n">
        <f aca="false">LOGINV(C3042,$B$8,$C$8)</f>
        <v>53.4193900951579</v>
      </c>
      <c r="F3042" s="16" t="n">
        <f aca="false">$B$5/100*E3042*2_Girdiler!$B$14*2_Girdiler!$B$15*2_Girdiler!$B$16</f>
        <v>1.34403185479417</v>
      </c>
      <c r="G3042" s="16" t="n">
        <f aca="false">MIN(MATCH(F3042,2_Girdiler!$B$20:$I$20,1),7)</f>
        <v>1</v>
      </c>
      <c r="H3042" s="16" t="n">
        <f aca="false">IF(F3042&gt;=40,2_Girdiler!$I$21+(F3042-40)*(2_Girdiler!$I$21-2_Girdiler!$H$21)/(2_Girdiler!$I$20-2_Girdiler!$H$20),INDEX(2_Girdiler!$B$21:$I$21,G3042)+(F3042-INDEX(2_Girdiler!$B$20:$I$20,G3042))*(INDEX(2_Girdiler!$B$21:$I$21,G3042+1)-INDEX(2_Girdiler!$B$21:$I$21,G3042))/(INDEX(2_Girdiler!$B$20:$I$20,G3042+1)-INDEX(2_Girdiler!$B$20:$I$20,G3042)))</f>
        <v>2.95687008054718</v>
      </c>
      <c r="I3042" s="16" t="n">
        <f aca="false">H3042/2_Girdiler!$B$17</f>
        <v>1.18464346175768</v>
      </c>
      <c r="J3042" s="16" t="n">
        <f aca="false">D3042+I3042</f>
        <v>32.0924721523669</v>
      </c>
    </row>
    <row r="3043" customFormat="false" ht="15" hidden="false" customHeight="false" outlineLevel="0" collapsed="false">
      <c r="A3043" s="0" t="n">
        <v>3031</v>
      </c>
      <c r="B3043" s="7" t="n">
        <v>0.283008</v>
      </c>
      <c r="C3043" s="7" t="n">
        <v>0.604848</v>
      </c>
      <c r="D3043" s="16" t="n">
        <f aca="false">LOGINV(B3043,$B$7,$C$7)</f>
        <v>9.83445563679715</v>
      </c>
      <c r="E3043" s="16" t="n">
        <f aca="false">LOGINV(C3043,$B$8,$C$8)</f>
        <v>129.655090766757</v>
      </c>
      <c r="F3043" s="16" t="n">
        <f aca="false">$B$5/100*E3043*2_Girdiler!$B$14*2_Girdiler!$B$15*2_Girdiler!$B$16</f>
        <v>3.26212208369161</v>
      </c>
      <c r="G3043" s="16" t="n">
        <f aca="false">MIN(MATCH(F3043,2_Girdiler!$B$20:$I$20,1),7)</f>
        <v>1</v>
      </c>
      <c r="H3043" s="16" t="n">
        <f aca="false">IF(F3043&gt;=40,2_Girdiler!$I$21+(F3043-40)*(2_Girdiler!$I$21-2_Girdiler!$H$21)/(2_Girdiler!$I$20-2_Girdiler!$H$20),INDEX(2_Girdiler!$B$21:$I$21,G3043)+(F3043-INDEX(2_Girdiler!$B$20:$I$20,G3043))*(INDEX(2_Girdiler!$B$21:$I$21,G3043+1)-INDEX(2_Girdiler!$B$21:$I$21,G3043))/(INDEX(2_Girdiler!$B$20:$I$20,G3043+1)-INDEX(2_Girdiler!$B$20:$I$20,G3043)))</f>
        <v>7.17666858412154</v>
      </c>
      <c r="I3043" s="16" t="n">
        <f aca="false">H3043/2_Girdiler!$B$17</f>
        <v>2.87526786222818</v>
      </c>
      <c r="J3043" s="16" t="n">
        <f aca="false">D3043+I3043</f>
        <v>12.7097234990253</v>
      </c>
    </row>
    <row r="3044" customFormat="false" ht="15" hidden="false" customHeight="false" outlineLevel="0" collapsed="false">
      <c r="A3044" s="0" t="n">
        <v>3032</v>
      </c>
      <c r="B3044" s="7" t="n">
        <v>0.123495</v>
      </c>
      <c r="C3044" s="7" t="n">
        <v>0.455507</v>
      </c>
      <c r="D3044" s="16" t="n">
        <f aca="false">LOGINV(B3044,$B$7,$C$7)</f>
        <v>7.10289765204966</v>
      </c>
      <c r="E3044" s="16" t="n">
        <f aca="false">LOGINV(C3044,$B$8,$C$8)</f>
        <v>101.604542902476</v>
      </c>
      <c r="F3044" s="16" t="n">
        <f aca="false">$B$5/100*E3044*2_Girdiler!$B$14*2_Girdiler!$B$15*2_Girdiler!$B$16</f>
        <v>2.55637029942629</v>
      </c>
      <c r="G3044" s="16" t="n">
        <f aca="false">MIN(MATCH(F3044,2_Girdiler!$B$20:$I$20,1),7)</f>
        <v>1</v>
      </c>
      <c r="H3044" s="16" t="n">
        <f aca="false">IF(F3044&gt;=40,2_Girdiler!$I$21+(F3044-40)*(2_Girdiler!$I$21-2_Girdiler!$H$21)/(2_Girdiler!$I$20-2_Girdiler!$H$20),INDEX(2_Girdiler!$B$21:$I$21,G3044)+(F3044-INDEX(2_Girdiler!$B$20:$I$20,G3044))*(INDEX(2_Girdiler!$B$21:$I$21,G3044+1)-INDEX(2_Girdiler!$B$21:$I$21,G3044))/(INDEX(2_Girdiler!$B$20:$I$20,G3044+1)-INDEX(2_Girdiler!$B$20:$I$20,G3044)))</f>
        <v>5.62401465873783</v>
      </c>
      <c r="I3044" s="16" t="n">
        <f aca="false">H3044/2_Girdiler!$B$17</f>
        <v>2.25321100109689</v>
      </c>
      <c r="J3044" s="16" t="n">
        <f aca="false">D3044+I3044</f>
        <v>9.35610865314655</v>
      </c>
    </row>
    <row r="3045" customFormat="false" ht="15" hidden="false" customHeight="false" outlineLevel="0" collapsed="false">
      <c r="A3045" s="0" t="n">
        <v>3033</v>
      </c>
      <c r="B3045" s="7" t="n">
        <v>0.782033</v>
      </c>
      <c r="C3045" s="7" t="n">
        <v>0.114954</v>
      </c>
      <c r="D3045" s="16" t="n">
        <f aca="false">LOGINV(B3045,$B$7,$C$7)</f>
        <v>20.9064528135553</v>
      </c>
      <c r="E3045" s="16" t="n">
        <f aca="false">LOGINV(C3045,$B$8,$C$8)</f>
        <v>50.3120426441738</v>
      </c>
      <c r="F3045" s="16" t="n">
        <f aca="false">$B$5/100*E3045*2_Girdiler!$B$14*2_Girdiler!$B$15*2_Girdiler!$B$16</f>
        <v>1.26585099292741</v>
      </c>
      <c r="G3045" s="16" t="n">
        <f aca="false">MIN(MATCH(F3045,2_Girdiler!$B$20:$I$20,1),7)</f>
        <v>1</v>
      </c>
      <c r="H3045" s="16" t="n">
        <f aca="false">IF(F3045&gt;=40,2_Girdiler!$I$21+(F3045-40)*(2_Girdiler!$I$21-2_Girdiler!$H$21)/(2_Girdiler!$I$20-2_Girdiler!$H$20),INDEX(2_Girdiler!$B$21:$I$21,G3045)+(F3045-INDEX(2_Girdiler!$B$20:$I$20,G3045))*(INDEX(2_Girdiler!$B$21:$I$21,G3045+1)-INDEX(2_Girdiler!$B$21:$I$21,G3045))/(INDEX(2_Girdiler!$B$20:$I$20,G3045+1)-INDEX(2_Girdiler!$B$20:$I$20,G3045)))</f>
        <v>2.78487218444031</v>
      </c>
      <c r="I3045" s="16" t="n">
        <f aca="false">H3045/2_Girdiler!$B$17</f>
        <v>1.11573404825333</v>
      </c>
      <c r="J3045" s="16" t="n">
        <f aca="false">D3045+I3045</f>
        <v>22.0221868618086</v>
      </c>
    </row>
    <row r="3046" customFormat="false" ht="15" hidden="false" customHeight="false" outlineLevel="0" collapsed="false">
      <c r="A3046" s="0" t="n">
        <v>3034</v>
      </c>
      <c r="B3046" s="7" t="n">
        <v>0.71771</v>
      </c>
      <c r="C3046" s="7" t="n">
        <v>0.883085</v>
      </c>
      <c r="D3046" s="16" t="n">
        <f aca="false">LOGINV(B3046,$B$7,$C$7)</f>
        <v>18.6695044204094</v>
      </c>
      <c r="E3046" s="16" t="n">
        <f aca="false">LOGINV(C3046,$B$8,$C$8)</f>
        <v>235.504392894173</v>
      </c>
      <c r="F3046" s="16" t="n">
        <f aca="false">$B$5/100*E3046*2_Girdiler!$B$14*2_Girdiler!$B$15*2_Girdiler!$B$16</f>
        <v>5.92529052521739</v>
      </c>
      <c r="G3046" s="16" t="n">
        <f aca="false">MIN(MATCH(F3046,2_Girdiler!$B$20:$I$20,1),7)</f>
        <v>2</v>
      </c>
      <c r="H3046" s="16" t="n">
        <f aca="false">IF(F3046&gt;=40,2_Girdiler!$I$21+(F3046-40)*(2_Girdiler!$I$21-2_Girdiler!$H$21)/(2_Girdiler!$I$20-2_Girdiler!$H$20),INDEX(2_Girdiler!$B$21:$I$21,G3046)+(F3046-INDEX(2_Girdiler!$B$20:$I$20,G3046))*(INDEX(2_Girdiler!$B$21:$I$21,G3046+1)-INDEX(2_Girdiler!$B$21:$I$21,G3046))/(INDEX(2_Girdiler!$B$20:$I$20,G3046+1)-INDEX(2_Girdiler!$B$20:$I$20,G3046)))</f>
        <v>12.4804648403478</v>
      </c>
      <c r="I3046" s="16" t="n">
        <f aca="false">H3046/2_Girdiler!$B$17</f>
        <v>5.00018623411371</v>
      </c>
      <c r="J3046" s="16" t="n">
        <f aca="false">D3046+I3046</f>
        <v>23.6696906545231</v>
      </c>
    </row>
    <row r="3047" customFormat="false" ht="15" hidden="false" customHeight="false" outlineLevel="0" collapsed="false">
      <c r="A3047" s="0" t="n">
        <v>3035</v>
      </c>
      <c r="B3047" s="7" t="n">
        <v>0.901715</v>
      </c>
      <c r="C3047" s="7" t="n">
        <v>0.781551</v>
      </c>
      <c r="D3047" s="16" t="n">
        <f aca="false">LOGINV(B3047,$B$7,$C$7)</f>
        <v>27.8161930712742</v>
      </c>
      <c r="E3047" s="16" t="n">
        <f aca="false">LOGINV(C3047,$B$8,$C$8)</f>
        <v>180.380395229379</v>
      </c>
      <c r="F3047" s="16" t="n">
        <f aca="false">$B$5/100*E3047*2_Girdiler!$B$14*2_Girdiler!$B$15*2_Girdiler!$B$16</f>
        <v>4.53837074397117</v>
      </c>
      <c r="G3047" s="16" t="n">
        <f aca="false">MIN(MATCH(F3047,2_Girdiler!$B$20:$I$20,1),7)</f>
        <v>1</v>
      </c>
      <c r="H3047" s="16" t="n">
        <f aca="false">IF(F3047&gt;=40,2_Girdiler!$I$21+(F3047-40)*(2_Girdiler!$I$21-2_Girdiler!$H$21)/(2_Girdiler!$I$20-2_Girdiler!$H$20),INDEX(2_Girdiler!$B$21:$I$21,G3047)+(F3047-INDEX(2_Girdiler!$B$20:$I$20,G3047))*(INDEX(2_Girdiler!$B$21:$I$21,G3047+1)-INDEX(2_Girdiler!$B$21:$I$21,G3047))/(INDEX(2_Girdiler!$B$20:$I$20,G3047+1)-INDEX(2_Girdiler!$B$20:$I$20,G3047)))</f>
        <v>9.98441563673656</v>
      </c>
      <c r="I3047" s="16" t="n">
        <f aca="false">H3047/2_Girdiler!$B$17</f>
        <v>4.00016652112843</v>
      </c>
      <c r="J3047" s="16" t="n">
        <f aca="false">D3047+I3047</f>
        <v>31.8163595924026</v>
      </c>
    </row>
    <row r="3048" customFormat="false" ht="15" hidden="false" customHeight="false" outlineLevel="0" collapsed="false">
      <c r="A3048" s="0" t="n">
        <v>3036</v>
      </c>
      <c r="B3048" s="7" t="n">
        <v>0.679756</v>
      </c>
      <c r="C3048" s="7" t="n">
        <v>0.786074</v>
      </c>
      <c r="D3048" s="16" t="n">
        <f aca="false">LOGINV(B3048,$B$7,$C$7)</f>
        <v>17.5686322613014</v>
      </c>
      <c r="E3048" s="16" t="n">
        <f aca="false">LOGINV(C3048,$B$8,$C$8)</f>
        <v>182.186045530823</v>
      </c>
      <c r="F3048" s="16" t="n">
        <f aca="false">$B$5/100*E3048*2_Girdiler!$B$14*2_Girdiler!$B$15*2_Girdiler!$B$16</f>
        <v>4.5838009055555</v>
      </c>
      <c r="G3048" s="16" t="n">
        <f aca="false">MIN(MATCH(F3048,2_Girdiler!$B$20:$I$20,1),7)</f>
        <v>1</v>
      </c>
      <c r="H3048" s="16" t="n">
        <f aca="false">IF(F3048&gt;=40,2_Girdiler!$I$21+(F3048-40)*(2_Girdiler!$I$21-2_Girdiler!$H$21)/(2_Girdiler!$I$20-2_Girdiler!$H$20),INDEX(2_Girdiler!$B$21:$I$21,G3048)+(F3048-INDEX(2_Girdiler!$B$20:$I$20,G3048))*(INDEX(2_Girdiler!$B$21:$I$21,G3048+1)-INDEX(2_Girdiler!$B$21:$I$21,G3048))/(INDEX(2_Girdiler!$B$20:$I$20,G3048+1)-INDEX(2_Girdiler!$B$20:$I$20,G3048)))</f>
        <v>10.0843619922221</v>
      </c>
      <c r="I3048" s="16" t="n">
        <f aca="false">H3048/2_Girdiler!$B$17</f>
        <v>4.04020913149924</v>
      </c>
      <c r="J3048" s="16" t="n">
        <f aca="false">D3048+I3048</f>
        <v>21.6088413928006</v>
      </c>
    </row>
    <row r="3049" customFormat="false" ht="15" hidden="false" customHeight="false" outlineLevel="0" collapsed="false">
      <c r="A3049" s="0" t="n">
        <v>3037</v>
      </c>
      <c r="B3049" s="7" t="n">
        <v>0.122055</v>
      </c>
      <c r="C3049" s="7" t="n">
        <v>0.561539</v>
      </c>
      <c r="D3049" s="16" t="n">
        <f aca="false">LOGINV(B3049,$B$7,$C$7)</f>
        <v>7.07490703504287</v>
      </c>
      <c r="E3049" s="16" t="n">
        <f aca="false">LOGINV(C3049,$B$8,$C$8)</f>
        <v>120.686846466603</v>
      </c>
      <c r="F3049" s="16" t="n">
        <f aca="false">$B$5/100*E3049*2_Girdiler!$B$14*2_Girdiler!$B$15*2_Girdiler!$B$16</f>
        <v>3.03648105709974</v>
      </c>
      <c r="G3049" s="16" t="n">
        <f aca="false">MIN(MATCH(F3049,2_Girdiler!$B$20:$I$20,1),7)</f>
        <v>1</v>
      </c>
      <c r="H3049" s="16" t="n">
        <f aca="false">IF(F3049&gt;=40,2_Girdiler!$I$21+(F3049-40)*(2_Girdiler!$I$21-2_Girdiler!$H$21)/(2_Girdiler!$I$20-2_Girdiler!$H$20),INDEX(2_Girdiler!$B$21:$I$21,G3049)+(F3049-INDEX(2_Girdiler!$B$20:$I$20,G3049))*(INDEX(2_Girdiler!$B$21:$I$21,G3049+1)-INDEX(2_Girdiler!$B$21:$I$21,G3049))/(INDEX(2_Girdiler!$B$20:$I$20,G3049+1)-INDEX(2_Girdiler!$B$20:$I$20,G3049)))</f>
        <v>6.68025832561943</v>
      </c>
      <c r="I3049" s="16" t="n">
        <f aca="false">H3049/2_Girdiler!$B$17</f>
        <v>2.67638554712317</v>
      </c>
      <c r="J3049" s="16" t="n">
        <f aca="false">D3049+I3049</f>
        <v>9.75129258216604</v>
      </c>
    </row>
    <row r="3050" customFormat="false" ht="15" hidden="false" customHeight="false" outlineLevel="0" collapsed="false">
      <c r="A3050" s="0" t="n">
        <v>3038</v>
      </c>
      <c r="B3050" s="7" t="n">
        <v>0.958723</v>
      </c>
      <c r="C3050" s="7" t="n">
        <v>0.956737</v>
      </c>
      <c r="D3050" s="16" t="n">
        <f aca="false">LOGINV(B3050,$B$7,$C$7)</f>
        <v>35.6403136856622</v>
      </c>
      <c r="E3050" s="16" t="n">
        <f aca="false">LOGINV(C3050,$B$8,$C$8)</f>
        <v>330.175931011755</v>
      </c>
      <c r="F3050" s="16" t="n">
        <f aca="false">$B$5/100*E3050*2_Girdiler!$B$14*2_Girdiler!$B$15*2_Girdiler!$B$16</f>
        <v>8.30722642425576</v>
      </c>
      <c r="G3050" s="16" t="n">
        <f aca="false">MIN(MATCH(F3050,2_Girdiler!$B$20:$I$20,1),7)</f>
        <v>2</v>
      </c>
      <c r="H3050" s="16" t="n">
        <f aca="false">IF(F3050&gt;=40,2_Girdiler!$I$21+(F3050-40)*(2_Girdiler!$I$21-2_Girdiler!$H$21)/(2_Girdiler!$I$20-2_Girdiler!$H$20),INDEX(2_Girdiler!$B$21:$I$21,G3050)+(F3050-INDEX(2_Girdiler!$B$20:$I$20,G3050))*(INDEX(2_Girdiler!$B$21:$I$21,G3050+1)-INDEX(2_Girdiler!$B$21:$I$21,G3050))/(INDEX(2_Girdiler!$B$20:$I$20,G3050+1)-INDEX(2_Girdiler!$B$20:$I$20,G3050)))</f>
        <v>16.2915622788092</v>
      </c>
      <c r="I3050" s="16" t="n">
        <f aca="false">H3050/2_Girdiler!$B$17</f>
        <v>6.52706822067677</v>
      </c>
      <c r="J3050" s="16" t="n">
        <f aca="false">D3050+I3050</f>
        <v>42.1673819063389</v>
      </c>
    </row>
    <row r="3051" customFormat="false" ht="15" hidden="false" customHeight="false" outlineLevel="0" collapsed="false">
      <c r="A3051" s="0" t="n">
        <v>3039</v>
      </c>
      <c r="B3051" s="7" t="n">
        <v>0.596737</v>
      </c>
      <c r="C3051" s="7" t="n">
        <v>0.613945</v>
      </c>
      <c r="D3051" s="16" t="n">
        <f aca="false">LOGINV(B3051,$B$7,$C$7)</f>
        <v>15.5228467004444</v>
      </c>
      <c r="E3051" s="16" t="n">
        <f aca="false">LOGINV(C3051,$B$8,$C$8)</f>
        <v>131.653863109204</v>
      </c>
      <c r="F3051" s="16" t="n">
        <f aca="false">$B$5/100*E3051*2_Girdiler!$B$14*2_Girdiler!$B$15*2_Girdiler!$B$16</f>
        <v>3.31241119582757</v>
      </c>
      <c r="G3051" s="16" t="n">
        <f aca="false">MIN(MATCH(F3051,2_Girdiler!$B$20:$I$20,1),7)</f>
        <v>1</v>
      </c>
      <c r="H3051" s="16" t="n">
        <f aca="false">IF(F3051&gt;=40,2_Girdiler!$I$21+(F3051-40)*(2_Girdiler!$I$21-2_Girdiler!$H$21)/(2_Girdiler!$I$20-2_Girdiler!$H$20),INDEX(2_Girdiler!$B$21:$I$21,G3051)+(F3051-INDEX(2_Girdiler!$B$20:$I$20,G3051))*(INDEX(2_Girdiler!$B$21:$I$21,G3051+1)-INDEX(2_Girdiler!$B$21:$I$21,G3051))/(INDEX(2_Girdiler!$B$20:$I$20,G3051+1)-INDEX(2_Girdiler!$B$20:$I$20,G3051)))</f>
        <v>7.28730463082066</v>
      </c>
      <c r="I3051" s="16" t="n">
        <f aca="false">H3051/2_Girdiler!$B$17</f>
        <v>2.91959320145059</v>
      </c>
      <c r="J3051" s="16" t="n">
        <f aca="false">D3051+I3051</f>
        <v>18.442439901895</v>
      </c>
    </row>
    <row r="3052" customFormat="false" ht="15" hidden="false" customHeight="false" outlineLevel="0" collapsed="false">
      <c r="A3052" s="0" t="n">
        <v>3040</v>
      </c>
      <c r="B3052" s="7" t="n">
        <v>0.595439</v>
      </c>
      <c r="C3052" s="7" t="n">
        <v>0.441516</v>
      </c>
      <c r="D3052" s="16" t="n">
        <f aca="false">LOGINV(B3052,$B$7,$C$7)</f>
        <v>15.4938769556814</v>
      </c>
      <c r="E3052" s="16" t="n">
        <f aca="false">LOGINV(C3052,$B$8,$C$8)</f>
        <v>99.3112432633913</v>
      </c>
      <c r="F3052" s="16" t="n">
        <f aca="false">$B$5/100*E3052*2_Girdiler!$B$14*2_Girdiler!$B$15*2_Girdiler!$B$16</f>
        <v>2.49867088050693</v>
      </c>
      <c r="G3052" s="16" t="n">
        <f aca="false">MIN(MATCH(F3052,2_Girdiler!$B$20:$I$20,1),7)</f>
        <v>1</v>
      </c>
      <c r="H3052" s="16" t="n">
        <f aca="false">IF(F3052&gt;=40,2_Girdiler!$I$21+(F3052-40)*(2_Girdiler!$I$21-2_Girdiler!$H$21)/(2_Girdiler!$I$20-2_Girdiler!$H$20),INDEX(2_Girdiler!$B$21:$I$21,G3052)+(F3052-INDEX(2_Girdiler!$B$20:$I$20,G3052))*(INDEX(2_Girdiler!$B$21:$I$21,G3052+1)-INDEX(2_Girdiler!$B$21:$I$21,G3052))/(INDEX(2_Girdiler!$B$20:$I$20,G3052+1)-INDEX(2_Girdiler!$B$20:$I$20,G3052)))</f>
        <v>5.49707593711524</v>
      </c>
      <c r="I3052" s="16" t="n">
        <f aca="false">H3052/2_Girdiler!$B$17</f>
        <v>2.20235414147245</v>
      </c>
      <c r="J3052" s="16" t="n">
        <f aca="false">D3052+I3052</f>
        <v>17.6962310971538</v>
      </c>
    </row>
    <row r="3053" customFormat="false" ht="15" hidden="false" customHeight="false" outlineLevel="0" collapsed="false">
      <c r="A3053" s="0" t="n">
        <v>3041</v>
      </c>
      <c r="B3053" s="7" t="n">
        <v>0.289945</v>
      </c>
      <c r="C3053" s="7" t="n">
        <v>0.243913</v>
      </c>
      <c r="D3053" s="16" t="n">
        <f aca="false">LOGINV(B3053,$B$7,$C$7)</f>
        <v>9.94682885779534</v>
      </c>
      <c r="E3053" s="16" t="n">
        <f aca="false">LOGINV(C3053,$B$8,$C$8)</f>
        <v>69.7836742547066</v>
      </c>
      <c r="F3053" s="16" t="n">
        <f aca="false">$B$5/100*E3053*2_Girdiler!$B$14*2_Girdiler!$B$15*2_Girdiler!$B$16</f>
        <v>1.75575724424842</v>
      </c>
      <c r="G3053" s="16" t="n">
        <f aca="false">MIN(MATCH(F3053,2_Girdiler!$B$20:$I$20,1),7)</f>
        <v>1</v>
      </c>
      <c r="H3053" s="16" t="n">
        <f aca="false">IF(F3053&gt;=40,2_Girdiler!$I$21+(F3053-40)*(2_Girdiler!$I$21-2_Girdiler!$H$21)/(2_Girdiler!$I$20-2_Girdiler!$H$20),INDEX(2_Girdiler!$B$21:$I$21,G3053)+(F3053-INDEX(2_Girdiler!$B$20:$I$20,G3053))*(INDEX(2_Girdiler!$B$21:$I$21,G3053+1)-INDEX(2_Girdiler!$B$21:$I$21,G3053))/(INDEX(2_Girdiler!$B$20:$I$20,G3053+1)-INDEX(2_Girdiler!$B$20:$I$20,G3053)))</f>
        <v>3.86266593734652</v>
      </c>
      <c r="I3053" s="16" t="n">
        <f aca="false">H3053/2_Girdiler!$B$17</f>
        <v>1.54754244284716</v>
      </c>
      <c r="J3053" s="16" t="n">
        <f aca="false">D3053+I3053</f>
        <v>11.4943713006425</v>
      </c>
    </row>
    <row r="3054" customFormat="false" ht="15" hidden="false" customHeight="false" outlineLevel="0" collapsed="false">
      <c r="A3054" s="0" t="n">
        <v>3042</v>
      </c>
      <c r="B3054" s="7" t="n">
        <v>0.467872</v>
      </c>
      <c r="C3054" s="7" t="n">
        <v>0.214967</v>
      </c>
      <c r="D3054" s="16" t="n">
        <f aca="false">LOGINV(B3054,$B$7,$C$7)</f>
        <v>12.946976677159</v>
      </c>
      <c r="E3054" s="16" t="n">
        <f aca="false">LOGINV(C3054,$B$8,$C$8)</f>
        <v>65.610318678509</v>
      </c>
      <c r="F3054" s="16" t="n">
        <f aca="false">$B$5/100*E3054*2_Girdiler!$B$14*2_Girdiler!$B$15*2_Girdiler!$B$16</f>
        <v>1.65075561795129</v>
      </c>
      <c r="G3054" s="16" t="n">
        <f aca="false">MIN(MATCH(F3054,2_Girdiler!$B$20:$I$20,1),7)</f>
        <v>1</v>
      </c>
      <c r="H3054" s="16" t="n">
        <f aca="false">IF(F3054&gt;=40,2_Girdiler!$I$21+(F3054-40)*(2_Girdiler!$I$21-2_Girdiler!$H$21)/(2_Girdiler!$I$20-2_Girdiler!$H$20),INDEX(2_Girdiler!$B$21:$I$21,G3054)+(F3054-INDEX(2_Girdiler!$B$20:$I$20,G3054))*(INDEX(2_Girdiler!$B$21:$I$21,G3054+1)-INDEX(2_Girdiler!$B$21:$I$21,G3054))/(INDEX(2_Girdiler!$B$20:$I$20,G3054+1)-INDEX(2_Girdiler!$B$20:$I$20,G3054)))</f>
        <v>3.63166235949283</v>
      </c>
      <c r="I3054" s="16" t="n">
        <f aca="false">H3054/2_Girdiler!$B$17</f>
        <v>1.45499293248912</v>
      </c>
      <c r="J3054" s="16" t="n">
        <f aca="false">D3054+I3054</f>
        <v>14.4019696096481</v>
      </c>
    </row>
    <row r="3055" customFormat="false" ht="15" hidden="false" customHeight="false" outlineLevel="0" collapsed="false">
      <c r="A3055" s="0" t="n">
        <v>3043</v>
      </c>
      <c r="B3055" s="7" t="n">
        <v>0.234235</v>
      </c>
      <c r="C3055" s="7" t="n">
        <v>0.087578</v>
      </c>
      <c r="D3055" s="16" t="n">
        <f aca="false">LOGINV(B3055,$B$7,$C$7)</f>
        <v>9.04038106468229</v>
      </c>
      <c r="E3055" s="16" t="n">
        <f aca="false">LOGINV(C3055,$B$8,$C$8)</f>
        <v>45.515202588001</v>
      </c>
      <c r="F3055" s="16" t="n">
        <f aca="false">$B$5/100*E3055*2_Girdiler!$B$14*2_Girdiler!$B$15*2_Girdiler!$B$16</f>
        <v>1.1451624971141</v>
      </c>
      <c r="G3055" s="16" t="n">
        <f aca="false">MIN(MATCH(F3055,2_Girdiler!$B$20:$I$20,1),7)</f>
        <v>1</v>
      </c>
      <c r="H3055" s="16" t="n">
        <f aca="false">IF(F3055&gt;=40,2_Girdiler!$I$21+(F3055-40)*(2_Girdiler!$I$21-2_Girdiler!$H$21)/(2_Girdiler!$I$20-2_Girdiler!$H$20),INDEX(2_Girdiler!$B$21:$I$21,G3055)+(F3055-INDEX(2_Girdiler!$B$20:$I$20,G3055))*(INDEX(2_Girdiler!$B$21:$I$21,G3055+1)-INDEX(2_Girdiler!$B$21:$I$21,G3055))/(INDEX(2_Girdiler!$B$20:$I$20,G3055+1)-INDEX(2_Girdiler!$B$20:$I$20,G3055)))</f>
        <v>2.51935749365103</v>
      </c>
      <c r="I3055" s="16" t="n">
        <f aca="false">H3055/2_Girdiler!$B$17</f>
        <v>1.00935797021275</v>
      </c>
      <c r="J3055" s="16" t="n">
        <f aca="false">D3055+I3055</f>
        <v>10.049739034895</v>
      </c>
    </row>
    <row r="3056" customFormat="false" ht="15" hidden="false" customHeight="false" outlineLevel="0" collapsed="false">
      <c r="A3056" s="0" t="n">
        <v>3044</v>
      </c>
      <c r="B3056" s="7" t="n">
        <v>0.447436</v>
      </c>
      <c r="C3056" s="7" t="n">
        <v>0.594767</v>
      </c>
      <c r="D3056" s="16" t="n">
        <f aca="false">LOGINV(B3056,$B$7,$C$7)</f>
        <v>12.5804505590069</v>
      </c>
      <c r="E3056" s="16" t="n">
        <f aca="false">LOGINV(C3056,$B$8,$C$8)</f>
        <v>127.48976109109</v>
      </c>
      <c r="F3056" s="16" t="n">
        <f aca="false">$B$5/100*E3056*2_Girdiler!$B$14*2_Girdiler!$B$15*2_Girdiler!$B$16</f>
        <v>3.20764238905181</v>
      </c>
      <c r="G3056" s="16" t="n">
        <f aca="false">MIN(MATCH(F3056,2_Girdiler!$B$20:$I$20,1),7)</f>
        <v>1</v>
      </c>
      <c r="H3056" s="16" t="n">
        <f aca="false">IF(F3056&gt;=40,2_Girdiler!$I$21+(F3056-40)*(2_Girdiler!$I$21-2_Girdiler!$H$21)/(2_Girdiler!$I$20-2_Girdiler!$H$20),INDEX(2_Girdiler!$B$21:$I$21,G3056)+(F3056-INDEX(2_Girdiler!$B$20:$I$20,G3056))*(INDEX(2_Girdiler!$B$21:$I$21,G3056+1)-INDEX(2_Girdiler!$B$21:$I$21,G3056))/(INDEX(2_Girdiler!$B$20:$I$20,G3056+1)-INDEX(2_Girdiler!$B$20:$I$20,G3056)))</f>
        <v>7.05681325591399</v>
      </c>
      <c r="I3056" s="16" t="n">
        <f aca="false">H3056/2_Girdiler!$B$17</f>
        <v>2.82724890060657</v>
      </c>
      <c r="J3056" s="16" t="n">
        <f aca="false">D3056+I3056</f>
        <v>15.4076994596134</v>
      </c>
    </row>
    <row r="3057" customFormat="false" ht="15" hidden="false" customHeight="false" outlineLevel="0" collapsed="false">
      <c r="A3057" s="0" t="n">
        <v>3045</v>
      </c>
      <c r="B3057" s="7" t="n">
        <v>0.519361</v>
      </c>
      <c r="C3057" s="7" t="n">
        <v>0.145235</v>
      </c>
      <c r="D3057" s="16" t="n">
        <f aca="false">LOGINV(B3057,$B$7,$C$7)</f>
        <v>13.9135294998694</v>
      </c>
      <c r="E3057" s="16" t="n">
        <f aca="false">LOGINV(C3057,$B$8,$C$8)</f>
        <v>55.1952434399203</v>
      </c>
      <c r="F3057" s="16" t="n">
        <f aca="false">$B$5/100*E3057*2_Girdiler!$B$14*2_Girdiler!$B$15*2_Girdiler!$B$16</f>
        <v>1.38871232494839</v>
      </c>
      <c r="G3057" s="16" t="n">
        <f aca="false">MIN(MATCH(F3057,2_Girdiler!$B$20:$I$20,1),7)</f>
        <v>1</v>
      </c>
      <c r="H3057" s="16" t="n">
        <f aca="false">IF(F3057&gt;=40,2_Girdiler!$I$21+(F3057-40)*(2_Girdiler!$I$21-2_Girdiler!$H$21)/(2_Girdiler!$I$20-2_Girdiler!$H$20),INDEX(2_Girdiler!$B$21:$I$21,G3057)+(F3057-INDEX(2_Girdiler!$B$20:$I$20,G3057))*(INDEX(2_Girdiler!$B$21:$I$21,G3057+1)-INDEX(2_Girdiler!$B$21:$I$21,G3057))/(INDEX(2_Girdiler!$B$20:$I$20,G3057+1)-INDEX(2_Girdiler!$B$20:$I$20,G3057)))</f>
        <v>3.05516711488647</v>
      </c>
      <c r="I3057" s="16" t="n">
        <f aca="false">H3057/2_Girdiler!$B$17</f>
        <v>1.22402528641285</v>
      </c>
      <c r="J3057" s="16" t="n">
        <f aca="false">D3057+I3057</f>
        <v>15.1375547862823</v>
      </c>
    </row>
    <row r="3058" customFormat="false" ht="15" hidden="false" customHeight="false" outlineLevel="0" collapsed="false">
      <c r="A3058" s="0" t="n">
        <v>3046</v>
      </c>
      <c r="B3058" s="7" t="n">
        <v>0.834486</v>
      </c>
      <c r="C3058" s="7" t="n">
        <v>0.676719</v>
      </c>
      <c r="D3058" s="16" t="n">
        <f aca="false">LOGINV(B3058,$B$7,$C$7)</f>
        <v>23.2805457301305</v>
      </c>
      <c r="E3058" s="16" t="n">
        <f aca="false">LOGINV(C3058,$B$8,$C$8)</f>
        <v>146.821699572008</v>
      </c>
      <c r="F3058" s="16" t="n">
        <f aca="false">$B$5/100*E3058*2_Girdiler!$B$14*2_Girdiler!$B$15*2_Girdiler!$B$16</f>
        <v>3.69403396123172</v>
      </c>
      <c r="G3058" s="16" t="n">
        <f aca="false">MIN(MATCH(F3058,2_Girdiler!$B$20:$I$20,1),7)</f>
        <v>1</v>
      </c>
      <c r="H3058" s="16" t="n">
        <f aca="false">IF(F3058&gt;=40,2_Girdiler!$I$21+(F3058-40)*(2_Girdiler!$I$21-2_Girdiler!$H$21)/(2_Girdiler!$I$20-2_Girdiler!$H$20),INDEX(2_Girdiler!$B$21:$I$21,G3058)+(F3058-INDEX(2_Girdiler!$B$20:$I$20,G3058))*(INDEX(2_Girdiler!$B$21:$I$21,G3058+1)-INDEX(2_Girdiler!$B$21:$I$21,G3058))/(INDEX(2_Girdiler!$B$20:$I$20,G3058+1)-INDEX(2_Girdiler!$B$20:$I$20,G3058)))</f>
        <v>8.12687471470979</v>
      </c>
      <c r="I3058" s="16" t="n">
        <f aca="false">H3058/2_Girdiler!$B$17</f>
        <v>3.25595942095745</v>
      </c>
      <c r="J3058" s="16" t="n">
        <f aca="false">D3058+I3058</f>
        <v>26.5365051510879</v>
      </c>
    </row>
    <row r="3059" customFormat="false" ht="15" hidden="false" customHeight="false" outlineLevel="0" collapsed="false">
      <c r="A3059" s="0" t="n">
        <v>3047</v>
      </c>
      <c r="B3059" s="7" t="n">
        <v>0.622775</v>
      </c>
      <c r="C3059" s="7" t="n">
        <v>0.199057</v>
      </c>
      <c r="D3059" s="16" t="n">
        <f aca="false">LOGINV(B3059,$B$7,$C$7)</f>
        <v>16.1213094678744</v>
      </c>
      <c r="E3059" s="16" t="n">
        <f aca="false">LOGINV(C3059,$B$8,$C$8)</f>
        <v>63.2936655471831</v>
      </c>
      <c r="F3059" s="16" t="n">
        <f aca="false">$B$5/100*E3059*2_Girdiler!$B$14*2_Girdiler!$B$15*2_Girdiler!$B$16</f>
        <v>1.59246862516713</v>
      </c>
      <c r="G3059" s="16" t="n">
        <f aca="false">MIN(MATCH(F3059,2_Girdiler!$B$20:$I$20,1),7)</f>
        <v>1</v>
      </c>
      <c r="H3059" s="16" t="n">
        <f aca="false">IF(F3059&gt;=40,2_Girdiler!$I$21+(F3059-40)*(2_Girdiler!$I$21-2_Girdiler!$H$21)/(2_Girdiler!$I$20-2_Girdiler!$H$20),INDEX(2_Girdiler!$B$21:$I$21,G3059)+(F3059-INDEX(2_Girdiler!$B$20:$I$20,G3059))*(INDEX(2_Girdiler!$B$21:$I$21,G3059+1)-INDEX(2_Girdiler!$B$21:$I$21,G3059))/(INDEX(2_Girdiler!$B$20:$I$20,G3059+1)-INDEX(2_Girdiler!$B$20:$I$20,G3059)))</f>
        <v>3.50343097536768</v>
      </c>
      <c r="I3059" s="16" t="n">
        <f aca="false">H3059/2_Girdiler!$B$17</f>
        <v>1.40361817923385</v>
      </c>
      <c r="J3059" s="16" t="n">
        <f aca="false">D3059+I3059</f>
        <v>17.5249276471083</v>
      </c>
    </row>
    <row r="3060" customFormat="false" ht="15" hidden="false" customHeight="false" outlineLevel="0" collapsed="false">
      <c r="A3060" s="0" t="n">
        <v>3048</v>
      </c>
      <c r="B3060" s="7" t="n">
        <v>0.736015</v>
      </c>
      <c r="C3060" s="7" t="n">
        <v>0.705387</v>
      </c>
      <c r="D3060" s="16" t="n">
        <f aca="false">LOGINV(B3060,$B$7,$C$7)</f>
        <v>19.2513179443507</v>
      </c>
      <c r="E3060" s="16" t="n">
        <f aca="false">LOGINV(C3060,$B$8,$C$8)</f>
        <v>154.743972744587</v>
      </c>
      <c r="F3060" s="16" t="n">
        <f aca="false">$B$5/100*E3060*2_Girdiler!$B$14*2_Girdiler!$B$15*2_Girdiler!$B$16</f>
        <v>3.89335835425382</v>
      </c>
      <c r="G3060" s="16" t="n">
        <f aca="false">MIN(MATCH(F3060,2_Girdiler!$B$20:$I$20,1),7)</f>
        <v>1</v>
      </c>
      <c r="H3060" s="16" t="n">
        <f aca="false">IF(F3060&gt;=40,2_Girdiler!$I$21+(F3060-40)*(2_Girdiler!$I$21-2_Girdiler!$H$21)/(2_Girdiler!$I$20-2_Girdiler!$H$20),INDEX(2_Girdiler!$B$21:$I$21,G3060)+(F3060-INDEX(2_Girdiler!$B$20:$I$20,G3060))*(INDEX(2_Girdiler!$B$21:$I$21,G3060+1)-INDEX(2_Girdiler!$B$21:$I$21,G3060))/(INDEX(2_Girdiler!$B$20:$I$20,G3060+1)-INDEX(2_Girdiler!$B$20:$I$20,G3060)))</f>
        <v>8.56538837935839</v>
      </c>
      <c r="I3060" s="16" t="n">
        <f aca="false">H3060/2_Girdiler!$B$17</f>
        <v>3.43164598531987</v>
      </c>
      <c r="J3060" s="16" t="n">
        <f aca="false">D3060+I3060</f>
        <v>22.6829639296706</v>
      </c>
    </row>
    <row r="3061" customFormat="false" ht="15" hidden="false" customHeight="false" outlineLevel="0" collapsed="false">
      <c r="A3061" s="0" t="n">
        <v>3049</v>
      </c>
      <c r="B3061" s="7" t="n">
        <v>0.433912</v>
      </c>
      <c r="C3061" s="7" t="n">
        <v>0.688397</v>
      </c>
      <c r="D3061" s="16" t="n">
        <f aca="false">LOGINV(B3061,$B$7,$C$7)</f>
        <v>12.3423417152836</v>
      </c>
      <c r="E3061" s="16" t="n">
        <f aca="false">LOGINV(C3061,$B$8,$C$8)</f>
        <v>149.960328799121</v>
      </c>
      <c r="F3061" s="16" t="n">
        <f aca="false">$B$5/100*E3061*2_Girdiler!$B$14*2_Girdiler!$B$15*2_Girdiler!$B$16</f>
        <v>3.77300187258587</v>
      </c>
      <c r="G3061" s="16" t="n">
        <f aca="false">MIN(MATCH(F3061,2_Girdiler!$B$20:$I$20,1),7)</f>
        <v>1</v>
      </c>
      <c r="H3061" s="16" t="n">
        <f aca="false">IF(F3061&gt;=40,2_Girdiler!$I$21+(F3061-40)*(2_Girdiler!$I$21-2_Girdiler!$H$21)/(2_Girdiler!$I$20-2_Girdiler!$H$20),INDEX(2_Girdiler!$B$21:$I$21,G3061)+(F3061-INDEX(2_Girdiler!$B$20:$I$20,G3061))*(INDEX(2_Girdiler!$B$21:$I$21,G3061+1)-INDEX(2_Girdiler!$B$21:$I$21,G3061))/(INDEX(2_Girdiler!$B$20:$I$20,G3061+1)-INDEX(2_Girdiler!$B$20:$I$20,G3061)))</f>
        <v>8.30060411968892</v>
      </c>
      <c r="I3061" s="16" t="n">
        <f aca="false">H3061/2_Girdiler!$B$17</f>
        <v>3.32556254795229</v>
      </c>
      <c r="J3061" s="16" t="n">
        <f aca="false">D3061+I3061</f>
        <v>15.6679042632359</v>
      </c>
    </row>
    <row r="3062" customFormat="false" ht="15" hidden="false" customHeight="false" outlineLevel="0" collapsed="false">
      <c r="A3062" s="0" t="n">
        <v>3050</v>
      </c>
      <c r="B3062" s="7" t="n">
        <v>0.249533</v>
      </c>
      <c r="C3062" s="7" t="n">
        <v>0.568873</v>
      </c>
      <c r="D3062" s="16" t="n">
        <f aca="false">LOGINV(B3062,$B$7,$C$7)</f>
        <v>9.29075536940265</v>
      </c>
      <c r="E3062" s="16" t="n">
        <f aca="false">LOGINV(C3062,$B$8,$C$8)</f>
        <v>122.147211456794</v>
      </c>
      <c r="F3062" s="16" t="n">
        <f aca="false">$B$5/100*E3062*2_Girdiler!$B$14*2_Girdiler!$B$15*2_Girdiler!$B$16</f>
        <v>3.07322384025294</v>
      </c>
      <c r="G3062" s="16" t="n">
        <f aca="false">MIN(MATCH(F3062,2_Girdiler!$B$20:$I$20,1),7)</f>
        <v>1</v>
      </c>
      <c r="H3062" s="16" t="n">
        <f aca="false">IF(F3062&gt;=40,2_Girdiler!$I$21+(F3062-40)*(2_Girdiler!$I$21-2_Girdiler!$H$21)/(2_Girdiler!$I$20-2_Girdiler!$H$20),INDEX(2_Girdiler!$B$21:$I$21,G3062)+(F3062-INDEX(2_Girdiler!$B$20:$I$20,G3062))*(INDEX(2_Girdiler!$B$21:$I$21,G3062+1)-INDEX(2_Girdiler!$B$21:$I$21,G3062))/(INDEX(2_Girdiler!$B$20:$I$20,G3062+1)-INDEX(2_Girdiler!$B$20:$I$20,G3062)))</f>
        <v>6.76109244855646</v>
      </c>
      <c r="I3062" s="16" t="n">
        <f aca="false">H3062/2_Girdiler!$B$17</f>
        <v>2.70877101304346</v>
      </c>
      <c r="J3062" s="16" t="n">
        <f aca="false">D3062+I3062</f>
        <v>11.9995263824461</v>
      </c>
    </row>
    <row r="3063" customFormat="false" ht="15" hidden="false" customHeight="false" outlineLevel="0" collapsed="false">
      <c r="A3063" s="0" t="n">
        <v>3051</v>
      </c>
      <c r="B3063" s="7" t="n">
        <v>0.411905</v>
      </c>
      <c r="C3063" s="7" t="n">
        <v>0.484549</v>
      </c>
      <c r="D3063" s="16" t="n">
        <f aca="false">LOGINV(B3063,$B$7,$C$7)</f>
        <v>11.9615385372571</v>
      </c>
      <c r="E3063" s="16" t="n">
        <f aca="false">LOGINV(C3063,$B$8,$C$8)</f>
        <v>106.508274094891</v>
      </c>
      <c r="F3063" s="16" t="n">
        <f aca="false">$B$5/100*E3063*2_Girdiler!$B$14*2_Girdiler!$B$15*2_Girdiler!$B$16</f>
        <v>2.67974817622745</v>
      </c>
      <c r="G3063" s="16" t="n">
        <f aca="false">MIN(MATCH(F3063,2_Girdiler!$B$20:$I$20,1),7)</f>
        <v>1</v>
      </c>
      <c r="H3063" s="16" t="n">
        <f aca="false">IF(F3063&gt;=40,2_Girdiler!$I$21+(F3063-40)*(2_Girdiler!$I$21-2_Girdiler!$H$21)/(2_Girdiler!$I$20-2_Girdiler!$H$20),INDEX(2_Girdiler!$B$21:$I$21,G3063)+(F3063-INDEX(2_Girdiler!$B$20:$I$20,G3063))*(INDEX(2_Girdiler!$B$21:$I$21,G3063+1)-INDEX(2_Girdiler!$B$21:$I$21,G3063))/(INDEX(2_Girdiler!$B$20:$I$20,G3063+1)-INDEX(2_Girdiler!$B$20:$I$20,G3063)))</f>
        <v>5.89544598770039</v>
      </c>
      <c r="I3063" s="16" t="n">
        <f aca="false">H3063/2_Girdiler!$B$17</f>
        <v>2.36195752712355</v>
      </c>
      <c r="J3063" s="16" t="n">
        <f aca="false">D3063+I3063</f>
        <v>14.3234960643807</v>
      </c>
    </row>
    <row r="3064" customFormat="false" ht="15" hidden="false" customHeight="false" outlineLevel="0" collapsed="false">
      <c r="A3064" s="0" t="n">
        <v>3052</v>
      </c>
      <c r="B3064" s="7" t="n">
        <v>0.48766</v>
      </c>
      <c r="C3064" s="7" t="n">
        <v>0.402568</v>
      </c>
      <c r="D3064" s="16" t="n">
        <f aca="false">LOGINV(B3064,$B$7,$C$7)</f>
        <v>13.3105355512468</v>
      </c>
      <c r="E3064" s="16" t="n">
        <f aca="false">LOGINV(C3064,$B$8,$C$8)</f>
        <v>93.1285283274672</v>
      </c>
      <c r="F3064" s="16" t="n">
        <f aca="false">$B$5/100*E3064*2_Girdiler!$B$14*2_Girdiler!$B$15*2_Girdiler!$B$16</f>
        <v>2.34311377271907</v>
      </c>
      <c r="G3064" s="16" t="n">
        <f aca="false">MIN(MATCH(F3064,2_Girdiler!$B$20:$I$20,1),7)</f>
        <v>1</v>
      </c>
      <c r="H3064" s="16" t="n">
        <f aca="false">IF(F3064&gt;=40,2_Girdiler!$I$21+(F3064-40)*(2_Girdiler!$I$21-2_Girdiler!$H$21)/(2_Girdiler!$I$20-2_Girdiler!$H$20),INDEX(2_Girdiler!$B$21:$I$21,G3064)+(F3064-INDEX(2_Girdiler!$B$20:$I$20,G3064))*(INDEX(2_Girdiler!$B$21:$I$21,G3064+1)-INDEX(2_Girdiler!$B$21:$I$21,G3064))/(INDEX(2_Girdiler!$B$20:$I$20,G3064+1)-INDEX(2_Girdiler!$B$20:$I$20,G3064)))</f>
        <v>5.15485029998196</v>
      </c>
      <c r="I3064" s="16" t="n">
        <f aca="false">H3064/2_Girdiler!$B$17</f>
        <v>2.06524451121072</v>
      </c>
      <c r="J3064" s="16" t="n">
        <f aca="false">D3064+I3064</f>
        <v>15.3757800624575</v>
      </c>
    </row>
    <row r="3065" customFormat="false" ht="15" hidden="false" customHeight="false" outlineLevel="0" collapsed="false">
      <c r="A3065" s="0" t="n">
        <v>3053</v>
      </c>
      <c r="B3065" s="7" t="n">
        <v>0.238494</v>
      </c>
      <c r="C3065" s="7" t="n">
        <v>0.442233</v>
      </c>
      <c r="D3065" s="16" t="n">
        <f aca="false">LOGINV(B3065,$B$7,$C$7)</f>
        <v>9.11026711090177</v>
      </c>
      <c r="E3065" s="16" t="n">
        <f aca="false">LOGINV(C3065,$B$8,$C$8)</f>
        <v>99.4277634104736</v>
      </c>
      <c r="F3065" s="16" t="n">
        <f aca="false">$B$5/100*E3065*2_Girdiler!$B$14*2_Girdiler!$B$15*2_Girdiler!$B$16</f>
        <v>2.50160252740751</v>
      </c>
      <c r="G3065" s="16" t="n">
        <f aca="false">MIN(MATCH(F3065,2_Girdiler!$B$20:$I$20,1),7)</f>
        <v>1</v>
      </c>
      <c r="H3065" s="16" t="n">
        <f aca="false">IF(F3065&gt;=40,2_Girdiler!$I$21+(F3065-40)*(2_Girdiler!$I$21-2_Girdiler!$H$21)/(2_Girdiler!$I$20-2_Girdiler!$H$20),INDEX(2_Girdiler!$B$21:$I$21,G3065)+(F3065-INDEX(2_Girdiler!$B$20:$I$20,G3065))*(INDEX(2_Girdiler!$B$21:$I$21,G3065+1)-INDEX(2_Girdiler!$B$21:$I$21,G3065))/(INDEX(2_Girdiler!$B$20:$I$20,G3065+1)-INDEX(2_Girdiler!$B$20:$I$20,G3065)))</f>
        <v>5.50352556029653</v>
      </c>
      <c r="I3065" s="16" t="n">
        <f aca="false">H3065/2_Girdiler!$B$17</f>
        <v>2.2049381251188</v>
      </c>
      <c r="J3065" s="16" t="n">
        <f aca="false">D3065+I3065</f>
        <v>11.3152052360206</v>
      </c>
    </row>
    <row r="3066" customFormat="false" ht="15" hidden="false" customHeight="false" outlineLevel="0" collapsed="false">
      <c r="A3066" s="0" t="n">
        <v>3054</v>
      </c>
      <c r="B3066" s="7" t="n">
        <v>0.738556</v>
      </c>
      <c r="C3066" s="7" t="n">
        <v>0.61314</v>
      </c>
      <c r="D3066" s="16" t="n">
        <f aca="false">LOGINV(B3066,$B$7,$C$7)</f>
        <v>19.3351145537914</v>
      </c>
      <c r="E3066" s="16" t="n">
        <f aca="false">LOGINV(C3066,$B$8,$C$8)</f>
        <v>131.475213280944</v>
      </c>
      <c r="F3066" s="16" t="n">
        <f aca="false">$B$5/100*E3066*2_Girdiler!$B$14*2_Girdiler!$B$15*2_Girdiler!$B$16</f>
        <v>3.30791636614856</v>
      </c>
      <c r="G3066" s="16" t="n">
        <f aca="false">MIN(MATCH(F3066,2_Girdiler!$B$20:$I$20,1),7)</f>
        <v>1</v>
      </c>
      <c r="H3066" s="16" t="n">
        <f aca="false">IF(F3066&gt;=40,2_Girdiler!$I$21+(F3066-40)*(2_Girdiler!$I$21-2_Girdiler!$H$21)/(2_Girdiler!$I$20-2_Girdiler!$H$20),INDEX(2_Girdiler!$B$21:$I$21,G3066)+(F3066-INDEX(2_Girdiler!$B$20:$I$20,G3066))*(INDEX(2_Girdiler!$B$21:$I$21,G3066+1)-INDEX(2_Girdiler!$B$21:$I$21,G3066))/(INDEX(2_Girdiler!$B$20:$I$20,G3066+1)-INDEX(2_Girdiler!$B$20:$I$20,G3066)))</f>
        <v>7.27741600552683</v>
      </c>
      <c r="I3066" s="16" t="n">
        <f aca="false">H3066/2_Girdiler!$B$17</f>
        <v>2.91563141247069</v>
      </c>
      <c r="J3066" s="16" t="n">
        <f aca="false">D3066+I3066</f>
        <v>22.250745966262</v>
      </c>
    </row>
    <row r="3067" customFormat="false" ht="15" hidden="false" customHeight="false" outlineLevel="0" collapsed="false">
      <c r="A3067" s="0" t="n">
        <v>3055</v>
      </c>
      <c r="B3067" s="7" t="n">
        <v>0.588333</v>
      </c>
      <c r="C3067" s="7" t="n">
        <v>0.443729</v>
      </c>
      <c r="D3067" s="16" t="n">
        <f aca="false">LOGINV(B3067,$B$7,$C$7)</f>
        <v>15.3366366784408</v>
      </c>
      <c r="E3067" s="16" t="n">
        <f aca="false">LOGINV(C3067,$B$8,$C$8)</f>
        <v>99.6712209086172</v>
      </c>
      <c r="F3067" s="16" t="n">
        <f aca="false">$B$5/100*E3067*2_Girdiler!$B$14*2_Girdiler!$B$15*2_Girdiler!$B$16</f>
        <v>2.50772791806081</v>
      </c>
      <c r="G3067" s="16" t="n">
        <f aca="false">MIN(MATCH(F3067,2_Girdiler!$B$20:$I$20,1),7)</f>
        <v>1</v>
      </c>
      <c r="H3067" s="16" t="n">
        <f aca="false">IF(F3067&gt;=40,2_Girdiler!$I$21+(F3067-40)*(2_Girdiler!$I$21-2_Girdiler!$H$21)/(2_Girdiler!$I$20-2_Girdiler!$H$20),INDEX(2_Girdiler!$B$21:$I$21,G3067)+(F3067-INDEX(2_Girdiler!$B$20:$I$20,G3067))*(INDEX(2_Girdiler!$B$21:$I$21,G3067+1)-INDEX(2_Girdiler!$B$21:$I$21,G3067))/(INDEX(2_Girdiler!$B$20:$I$20,G3067+1)-INDEX(2_Girdiler!$B$20:$I$20,G3067)))</f>
        <v>5.51700141973378</v>
      </c>
      <c r="I3067" s="16" t="n">
        <f aca="false">H3067/2_Girdiler!$B$17</f>
        <v>2.21033710726514</v>
      </c>
      <c r="J3067" s="16" t="n">
        <f aca="false">D3067+I3067</f>
        <v>17.5469737857059</v>
      </c>
    </row>
    <row r="3068" customFormat="false" ht="15" hidden="false" customHeight="false" outlineLevel="0" collapsed="false">
      <c r="A3068" s="0" t="n">
        <v>3056</v>
      </c>
      <c r="B3068" s="7" t="n">
        <v>0.895469</v>
      </c>
      <c r="C3068" s="7" t="n">
        <v>0.219889</v>
      </c>
      <c r="D3068" s="16" t="n">
        <f aca="false">LOGINV(B3068,$B$7,$C$7)</f>
        <v>27.275186812359</v>
      </c>
      <c r="E3068" s="16" t="n">
        <f aca="false">LOGINV(C3068,$B$8,$C$8)</f>
        <v>66.3229742865581</v>
      </c>
      <c r="F3068" s="16" t="n">
        <f aca="false">$B$5/100*E3068*2_Girdiler!$B$14*2_Girdiler!$B$15*2_Girdiler!$B$16</f>
        <v>1.6686860330498</v>
      </c>
      <c r="G3068" s="16" t="n">
        <f aca="false">MIN(MATCH(F3068,2_Girdiler!$B$20:$I$20,1),7)</f>
        <v>1</v>
      </c>
      <c r="H3068" s="16" t="n">
        <f aca="false">IF(F3068&gt;=40,2_Girdiler!$I$21+(F3068-40)*(2_Girdiler!$I$21-2_Girdiler!$H$21)/(2_Girdiler!$I$20-2_Girdiler!$H$20),INDEX(2_Girdiler!$B$21:$I$21,G3068)+(F3068-INDEX(2_Girdiler!$B$20:$I$20,G3068))*(INDEX(2_Girdiler!$B$21:$I$21,G3068+1)-INDEX(2_Girdiler!$B$21:$I$21,G3068))/(INDEX(2_Girdiler!$B$20:$I$20,G3068+1)-INDEX(2_Girdiler!$B$20:$I$20,G3068)))</f>
        <v>3.67110927270956</v>
      </c>
      <c r="I3068" s="16" t="n">
        <f aca="false">H3068/2_Girdiler!$B$17</f>
        <v>1.47079698425864</v>
      </c>
      <c r="J3068" s="16" t="n">
        <f aca="false">D3068+I3068</f>
        <v>28.7459837966176</v>
      </c>
    </row>
    <row r="3069" customFormat="false" ht="15" hidden="false" customHeight="false" outlineLevel="0" collapsed="false">
      <c r="A3069" s="0" t="n">
        <v>3057</v>
      </c>
      <c r="B3069" s="7" t="n">
        <v>0.733371</v>
      </c>
      <c r="C3069" s="7" t="n">
        <v>0.425342</v>
      </c>
      <c r="D3069" s="16" t="n">
        <f aca="false">LOGINV(B3069,$B$7,$C$7)</f>
        <v>19.1649424625678</v>
      </c>
      <c r="E3069" s="16" t="n">
        <f aca="false">LOGINV(C3069,$B$8,$C$8)</f>
        <v>96.7099650345356</v>
      </c>
      <c r="F3069" s="16" t="n">
        <f aca="false">$B$5/100*E3069*2_Girdiler!$B$14*2_Girdiler!$B$15*2_Girdiler!$B$16</f>
        <v>2.43322272026892</v>
      </c>
      <c r="G3069" s="16" t="n">
        <f aca="false">MIN(MATCH(F3069,2_Girdiler!$B$20:$I$20,1),7)</f>
        <v>1</v>
      </c>
      <c r="H3069" s="16" t="n">
        <f aca="false">IF(F3069&gt;=40,2_Girdiler!$I$21+(F3069-40)*(2_Girdiler!$I$21-2_Girdiler!$H$21)/(2_Girdiler!$I$20-2_Girdiler!$H$20),INDEX(2_Girdiler!$B$21:$I$21,G3069)+(F3069-INDEX(2_Girdiler!$B$20:$I$20,G3069))*(INDEX(2_Girdiler!$B$21:$I$21,G3069+1)-INDEX(2_Girdiler!$B$21:$I$21,G3069))/(INDEX(2_Girdiler!$B$20:$I$20,G3069+1)-INDEX(2_Girdiler!$B$20:$I$20,G3069)))</f>
        <v>5.35308998459161</v>
      </c>
      <c r="I3069" s="16" t="n">
        <f aca="false">H3069/2_Girdiler!$B$17</f>
        <v>2.14466746177549</v>
      </c>
      <c r="J3069" s="16" t="n">
        <f aca="false">D3069+I3069</f>
        <v>21.3096099243433</v>
      </c>
    </row>
    <row r="3070" customFormat="false" ht="15" hidden="false" customHeight="false" outlineLevel="0" collapsed="false">
      <c r="A3070" s="0" t="n">
        <v>3058</v>
      </c>
      <c r="B3070" s="7" t="n">
        <v>0.006737</v>
      </c>
      <c r="C3070" s="7" t="n">
        <v>0.395266</v>
      </c>
      <c r="D3070" s="16" t="n">
        <f aca="false">LOGINV(B3070,$B$7,$C$7)</f>
        <v>3.41600174167976</v>
      </c>
      <c r="E3070" s="16" t="n">
        <f aca="false">LOGINV(C3070,$B$8,$C$8)</f>
        <v>91.9984270157516</v>
      </c>
      <c r="F3070" s="16" t="n">
        <f aca="false">$B$5/100*E3070*2_Girdiler!$B$14*2_Girdiler!$B$15*2_Girdiler!$B$16</f>
        <v>2.31468042371631</v>
      </c>
      <c r="G3070" s="16" t="n">
        <f aca="false">MIN(MATCH(F3070,2_Girdiler!$B$20:$I$20,1),7)</f>
        <v>1</v>
      </c>
      <c r="H3070" s="16" t="n">
        <f aca="false">IF(F3070&gt;=40,2_Girdiler!$I$21+(F3070-40)*(2_Girdiler!$I$21-2_Girdiler!$H$21)/(2_Girdiler!$I$20-2_Girdiler!$H$20),INDEX(2_Girdiler!$B$21:$I$21,G3070)+(F3070-INDEX(2_Girdiler!$B$20:$I$20,G3070))*(INDEX(2_Girdiler!$B$21:$I$21,G3070+1)-INDEX(2_Girdiler!$B$21:$I$21,G3070))/(INDEX(2_Girdiler!$B$20:$I$20,G3070+1)-INDEX(2_Girdiler!$B$20:$I$20,G3070)))</f>
        <v>5.09229693217588</v>
      </c>
      <c r="I3070" s="16" t="n">
        <f aca="false">H3070/2_Girdiler!$B$17</f>
        <v>2.04018306577559</v>
      </c>
      <c r="J3070" s="16" t="n">
        <f aca="false">D3070+I3070</f>
        <v>5.45618480745535</v>
      </c>
    </row>
    <row r="3071" customFormat="false" ht="15" hidden="false" customHeight="false" outlineLevel="0" collapsed="false">
      <c r="A3071" s="0" t="n">
        <v>3059</v>
      </c>
      <c r="B3071" s="7" t="n">
        <v>0.626697</v>
      </c>
      <c r="C3071" s="7" t="n">
        <v>0.976955</v>
      </c>
      <c r="D3071" s="16" t="n">
        <f aca="false">LOGINV(B3071,$B$7,$C$7)</f>
        <v>16.2144996814275</v>
      </c>
      <c r="E3071" s="16" t="n">
        <f aca="false">LOGINV(C3071,$B$8,$C$8)</f>
        <v>395.726293124727</v>
      </c>
      <c r="F3071" s="16" t="n">
        <f aca="false">$B$5/100*E3071*2_Girdiler!$B$14*2_Girdiler!$B$15*2_Girdiler!$B$16</f>
        <v>9.95647353501813</v>
      </c>
      <c r="G3071" s="16" t="n">
        <f aca="false">MIN(MATCH(F3071,2_Girdiler!$B$20:$I$20,1),7)</f>
        <v>2</v>
      </c>
      <c r="H3071" s="16" t="n">
        <f aca="false">IF(F3071&gt;=40,2_Girdiler!$I$21+(F3071-40)*(2_Girdiler!$I$21-2_Girdiler!$H$21)/(2_Girdiler!$I$20-2_Girdiler!$H$20),INDEX(2_Girdiler!$B$21:$I$21,G3071)+(F3071-INDEX(2_Girdiler!$B$20:$I$20,G3071))*(INDEX(2_Girdiler!$B$21:$I$21,G3071+1)-INDEX(2_Girdiler!$B$21:$I$21,G3071))/(INDEX(2_Girdiler!$B$20:$I$20,G3071+1)-INDEX(2_Girdiler!$B$20:$I$20,G3071)))</f>
        <v>18.930357656029</v>
      </c>
      <c r="I3071" s="16" t="n">
        <f aca="false">H3071/2_Girdiler!$B$17</f>
        <v>7.58427790706291</v>
      </c>
      <c r="J3071" s="16" t="n">
        <f aca="false">D3071+I3071</f>
        <v>23.7987775884904</v>
      </c>
    </row>
    <row r="3072" customFormat="false" ht="15" hidden="false" customHeight="false" outlineLevel="0" collapsed="false">
      <c r="A3072" s="0" t="n">
        <v>3060</v>
      </c>
      <c r="B3072" s="7" t="n">
        <v>0.86194</v>
      </c>
      <c r="C3072" s="7" t="n">
        <v>0.806073</v>
      </c>
      <c r="D3072" s="16" t="n">
        <f aca="false">LOGINV(B3072,$B$7,$C$7)</f>
        <v>24.8498429655436</v>
      </c>
      <c r="E3072" s="16" t="n">
        <f aca="false">LOGINV(C3072,$B$8,$C$8)</f>
        <v>190.686066379946</v>
      </c>
      <c r="F3072" s="16" t="n">
        <f aca="false">$B$5/100*E3072*2_Girdiler!$B$14*2_Girdiler!$B$15*2_Girdiler!$B$16</f>
        <v>4.79766143011944</v>
      </c>
      <c r="G3072" s="16" t="n">
        <f aca="false">MIN(MATCH(F3072,2_Girdiler!$B$20:$I$20,1),7)</f>
        <v>1</v>
      </c>
      <c r="H3072" s="16" t="n">
        <f aca="false">IF(F3072&gt;=40,2_Girdiler!$I$21+(F3072-40)*(2_Girdiler!$I$21-2_Girdiler!$H$21)/(2_Girdiler!$I$20-2_Girdiler!$H$20),INDEX(2_Girdiler!$B$21:$I$21,G3072)+(F3072-INDEX(2_Girdiler!$B$20:$I$20,G3072))*(INDEX(2_Girdiler!$B$21:$I$21,G3072+1)-INDEX(2_Girdiler!$B$21:$I$21,G3072))/(INDEX(2_Girdiler!$B$20:$I$20,G3072+1)-INDEX(2_Girdiler!$B$20:$I$20,G3072)))</f>
        <v>10.5548551462628</v>
      </c>
      <c r="I3072" s="16" t="n">
        <f aca="false">H3072/2_Girdiler!$B$17</f>
        <v>4.22870799129117</v>
      </c>
      <c r="J3072" s="16" t="n">
        <f aca="false">D3072+I3072</f>
        <v>29.0785509568348</v>
      </c>
    </row>
    <row r="3073" customFormat="false" ht="15" hidden="false" customHeight="false" outlineLevel="0" collapsed="false">
      <c r="A3073" s="0" t="n">
        <v>3061</v>
      </c>
      <c r="B3073" s="7" t="n">
        <v>0.966766</v>
      </c>
      <c r="C3073" s="7" t="n">
        <v>0.590068</v>
      </c>
      <c r="D3073" s="16" t="n">
        <f aca="false">LOGINV(B3073,$B$7,$C$7)</f>
        <v>37.6664891853144</v>
      </c>
      <c r="E3073" s="16" t="n">
        <f aca="false">LOGINV(C3073,$B$8,$C$8)</f>
        <v>126.497466124039</v>
      </c>
      <c r="F3073" s="16" t="n">
        <f aca="false">$B$5/100*E3073*2_Girdiler!$B$14*2_Girdiler!$B$15*2_Girdiler!$B$16</f>
        <v>3.18267624768083</v>
      </c>
      <c r="G3073" s="16" t="n">
        <f aca="false">MIN(MATCH(F3073,2_Girdiler!$B$20:$I$20,1),7)</f>
        <v>1</v>
      </c>
      <c r="H3073" s="16" t="n">
        <f aca="false">IF(F3073&gt;=40,2_Girdiler!$I$21+(F3073-40)*(2_Girdiler!$I$21-2_Girdiler!$H$21)/(2_Girdiler!$I$20-2_Girdiler!$H$20),INDEX(2_Girdiler!$B$21:$I$21,G3073)+(F3073-INDEX(2_Girdiler!$B$20:$I$20,G3073))*(INDEX(2_Girdiler!$B$21:$I$21,G3073+1)-INDEX(2_Girdiler!$B$21:$I$21,G3073))/(INDEX(2_Girdiler!$B$20:$I$20,G3073+1)-INDEX(2_Girdiler!$B$20:$I$20,G3073)))</f>
        <v>7.00188774489783</v>
      </c>
      <c r="I3073" s="16" t="n">
        <f aca="false">H3073/2_Girdiler!$B$17</f>
        <v>2.80524348753919</v>
      </c>
      <c r="J3073" s="16" t="n">
        <f aca="false">D3073+I3073</f>
        <v>40.4717326728536</v>
      </c>
    </row>
    <row r="3074" customFormat="false" ht="15" hidden="false" customHeight="false" outlineLevel="0" collapsed="false">
      <c r="A3074" s="0" t="n">
        <v>3062</v>
      </c>
      <c r="B3074" s="7" t="n">
        <v>0.015554</v>
      </c>
      <c r="C3074" s="7" t="n">
        <v>0.237496</v>
      </c>
      <c r="D3074" s="16" t="n">
        <f aca="false">LOGINV(B3074,$B$7,$C$7)</f>
        <v>4.07234602890062</v>
      </c>
      <c r="E3074" s="16" t="n">
        <f aca="false">LOGINV(C3074,$B$8,$C$8)</f>
        <v>68.8614531764483</v>
      </c>
      <c r="F3074" s="16" t="n">
        <f aca="false">$B$5/100*E3074*2_Girdiler!$B$14*2_Girdiler!$B$15*2_Girdiler!$B$16</f>
        <v>1.73255416191944</v>
      </c>
      <c r="G3074" s="16" t="n">
        <f aca="false">MIN(MATCH(F3074,2_Girdiler!$B$20:$I$20,1),7)</f>
        <v>1</v>
      </c>
      <c r="H3074" s="16" t="n">
        <f aca="false">IF(F3074&gt;=40,2_Girdiler!$I$21+(F3074-40)*(2_Girdiler!$I$21-2_Girdiler!$H$21)/(2_Girdiler!$I$20-2_Girdiler!$H$20),INDEX(2_Girdiler!$B$21:$I$21,G3074)+(F3074-INDEX(2_Girdiler!$B$20:$I$20,G3074))*(INDEX(2_Girdiler!$B$21:$I$21,G3074+1)-INDEX(2_Girdiler!$B$21:$I$21,G3074))/(INDEX(2_Girdiler!$B$20:$I$20,G3074+1)-INDEX(2_Girdiler!$B$20:$I$20,G3074)))</f>
        <v>3.81161915622276</v>
      </c>
      <c r="I3074" s="16" t="n">
        <f aca="false">H3074/2_Girdiler!$B$17</f>
        <v>1.52709100810207</v>
      </c>
      <c r="J3074" s="16" t="n">
        <f aca="false">D3074+I3074</f>
        <v>5.59943703700269</v>
      </c>
    </row>
    <row r="3075" customFormat="false" ht="15" hidden="false" customHeight="false" outlineLevel="0" collapsed="false">
      <c r="A3075" s="0" t="n">
        <v>3063</v>
      </c>
      <c r="B3075" s="7" t="n">
        <v>0.819857</v>
      </c>
      <c r="C3075" s="7" t="n">
        <v>0.363541</v>
      </c>
      <c r="D3075" s="16" t="n">
        <f aca="false">LOGINV(B3075,$B$7,$C$7)</f>
        <v>22.5496785239684</v>
      </c>
      <c r="E3075" s="16" t="n">
        <f aca="false">LOGINV(C3075,$B$8,$C$8)</f>
        <v>87.1772416013759</v>
      </c>
      <c r="F3075" s="16" t="n">
        <f aca="false">$B$5/100*E3075*2_Girdiler!$B$14*2_Girdiler!$B$15*2_Girdiler!$B$16</f>
        <v>2.19337939869062</v>
      </c>
      <c r="G3075" s="16" t="n">
        <f aca="false">MIN(MATCH(F3075,2_Girdiler!$B$20:$I$20,1),7)</f>
        <v>1</v>
      </c>
      <c r="H3075" s="16" t="n">
        <f aca="false">IF(F3075&gt;=40,2_Girdiler!$I$21+(F3075-40)*(2_Girdiler!$I$21-2_Girdiler!$H$21)/(2_Girdiler!$I$20-2_Girdiler!$H$20),INDEX(2_Girdiler!$B$21:$I$21,G3075)+(F3075-INDEX(2_Girdiler!$B$20:$I$20,G3075))*(INDEX(2_Girdiler!$B$21:$I$21,G3075+1)-INDEX(2_Girdiler!$B$21:$I$21,G3075))/(INDEX(2_Girdiler!$B$20:$I$20,G3075+1)-INDEX(2_Girdiler!$B$20:$I$20,G3075)))</f>
        <v>4.82543467711936</v>
      </c>
      <c r="I3075" s="16" t="n">
        <f aca="false">H3075/2_Girdiler!$B$17</f>
        <v>1.93326709820487</v>
      </c>
      <c r="J3075" s="16" t="n">
        <f aca="false">D3075+I3075</f>
        <v>24.4829456221733</v>
      </c>
    </row>
    <row r="3076" customFormat="false" ht="15" hidden="false" customHeight="false" outlineLevel="0" collapsed="false">
      <c r="A3076" s="0" t="n">
        <v>3064</v>
      </c>
      <c r="B3076" s="7" t="n">
        <v>0.807905</v>
      </c>
      <c r="C3076" s="7" t="n">
        <v>0.35558</v>
      </c>
      <c r="D3076" s="16" t="n">
        <f aca="false">LOGINV(B3076,$B$7,$C$7)</f>
        <v>21.9957800362273</v>
      </c>
      <c r="E3076" s="16" t="n">
        <f aca="false">LOGINV(C3076,$B$8,$C$8)</f>
        <v>85.9874478527339</v>
      </c>
      <c r="F3076" s="16" t="n">
        <f aca="false">$B$5/100*E3076*2_Girdiler!$B$14*2_Girdiler!$B$15*2_Girdiler!$B$16</f>
        <v>2.16344418797479</v>
      </c>
      <c r="G3076" s="16" t="n">
        <f aca="false">MIN(MATCH(F3076,2_Girdiler!$B$20:$I$20,1),7)</f>
        <v>1</v>
      </c>
      <c r="H3076" s="16" t="n">
        <f aca="false">IF(F3076&gt;=40,2_Girdiler!$I$21+(F3076-40)*(2_Girdiler!$I$21-2_Girdiler!$H$21)/(2_Girdiler!$I$20-2_Girdiler!$H$20),INDEX(2_Girdiler!$B$21:$I$21,G3076)+(F3076-INDEX(2_Girdiler!$B$20:$I$20,G3076))*(INDEX(2_Girdiler!$B$21:$I$21,G3076+1)-INDEX(2_Girdiler!$B$21:$I$21,G3076))/(INDEX(2_Girdiler!$B$20:$I$20,G3076+1)-INDEX(2_Girdiler!$B$20:$I$20,G3076)))</f>
        <v>4.75957721354453</v>
      </c>
      <c r="I3076" s="16" t="n">
        <f aca="false">H3076/2_Girdiler!$B$17</f>
        <v>1.90688189645213</v>
      </c>
      <c r="J3076" s="16" t="n">
        <f aca="false">D3076+I3076</f>
        <v>23.9026619326795</v>
      </c>
    </row>
    <row r="3077" customFormat="false" ht="15" hidden="false" customHeight="false" outlineLevel="0" collapsed="false">
      <c r="A3077" s="0" t="n">
        <v>3065</v>
      </c>
      <c r="B3077" s="7" t="n">
        <v>0.224149</v>
      </c>
      <c r="C3077" s="7" t="n">
        <v>0.358653</v>
      </c>
      <c r="D3077" s="16" t="n">
        <f aca="false">LOGINV(B3077,$B$7,$C$7)</f>
        <v>8.87420137532293</v>
      </c>
      <c r="E3077" s="16" t="n">
        <f aca="false">LOGINV(C3077,$B$8,$C$8)</f>
        <v>86.4458606644917</v>
      </c>
      <c r="F3077" s="16" t="n">
        <f aca="false">$B$5/100*E3077*2_Girdiler!$B$14*2_Girdiler!$B$15*2_Girdiler!$B$16</f>
        <v>2.17497785431861</v>
      </c>
      <c r="G3077" s="16" t="n">
        <f aca="false">MIN(MATCH(F3077,2_Girdiler!$B$20:$I$20,1),7)</f>
        <v>1</v>
      </c>
      <c r="H3077" s="16" t="n">
        <f aca="false">IF(F3077&gt;=40,2_Girdiler!$I$21+(F3077-40)*(2_Girdiler!$I$21-2_Girdiler!$H$21)/(2_Girdiler!$I$20-2_Girdiler!$H$20),INDEX(2_Girdiler!$B$21:$I$21,G3077)+(F3077-INDEX(2_Girdiler!$B$20:$I$20,G3077))*(INDEX(2_Girdiler!$B$21:$I$21,G3077+1)-INDEX(2_Girdiler!$B$21:$I$21,G3077))/(INDEX(2_Girdiler!$B$20:$I$20,G3077+1)-INDEX(2_Girdiler!$B$20:$I$20,G3077)))</f>
        <v>4.78495127950095</v>
      </c>
      <c r="I3077" s="16" t="n">
        <f aca="false">H3077/2_Girdiler!$B$17</f>
        <v>1.9170477882616</v>
      </c>
      <c r="J3077" s="16" t="n">
        <f aca="false">D3077+I3077</f>
        <v>10.7912491635845</v>
      </c>
    </row>
    <row r="3078" customFormat="false" ht="15" hidden="false" customHeight="false" outlineLevel="0" collapsed="false">
      <c r="A3078" s="0" t="n">
        <v>3066</v>
      </c>
      <c r="B3078" s="7" t="n">
        <v>0.187203</v>
      </c>
      <c r="C3078" s="7" t="n">
        <v>0.147218</v>
      </c>
      <c r="D3078" s="16" t="n">
        <f aca="false">LOGINV(B3078,$B$7,$C$7)</f>
        <v>8.25392752603416</v>
      </c>
      <c r="E3078" s="16" t="n">
        <f aca="false">LOGINV(C3078,$B$8,$C$8)</f>
        <v>55.5043378662777</v>
      </c>
      <c r="F3078" s="16" t="n">
        <f aca="false">$B$5/100*E3078*2_Girdiler!$B$14*2_Girdiler!$B$15*2_Girdiler!$B$16</f>
        <v>1.39648914071555</v>
      </c>
      <c r="G3078" s="16" t="n">
        <f aca="false">MIN(MATCH(F3078,2_Girdiler!$B$20:$I$20,1),7)</f>
        <v>1</v>
      </c>
      <c r="H3078" s="16" t="n">
        <f aca="false">IF(F3078&gt;=40,2_Girdiler!$I$21+(F3078-40)*(2_Girdiler!$I$21-2_Girdiler!$H$21)/(2_Girdiler!$I$20-2_Girdiler!$H$20),INDEX(2_Girdiler!$B$21:$I$21,G3078)+(F3078-INDEX(2_Girdiler!$B$20:$I$20,G3078))*(INDEX(2_Girdiler!$B$21:$I$21,G3078+1)-INDEX(2_Girdiler!$B$21:$I$21,G3078))/(INDEX(2_Girdiler!$B$20:$I$20,G3078+1)-INDEX(2_Girdiler!$B$20:$I$20,G3078)))</f>
        <v>3.0722761095742</v>
      </c>
      <c r="I3078" s="16" t="n">
        <f aca="false">H3078/2_Girdiler!$B$17</f>
        <v>1.23087985159223</v>
      </c>
      <c r="J3078" s="16" t="n">
        <f aca="false">D3078+I3078</f>
        <v>9.48480737762639</v>
      </c>
    </row>
    <row r="3079" customFormat="false" ht="15" hidden="false" customHeight="false" outlineLevel="0" collapsed="false">
      <c r="A3079" s="0" t="n">
        <v>3067</v>
      </c>
      <c r="B3079" s="7" t="n">
        <v>0.450598</v>
      </c>
      <c r="C3079" s="7" t="n">
        <v>0.976919</v>
      </c>
      <c r="D3079" s="16" t="n">
        <f aca="false">LOGINV(B3079,$B$7,$C$7)</f>
        <v>12.6366134669773</v>
      </c>
      <c r="E3079" s="16" t="n">
        <f aca="false">LOGINV(C3079,$B$8,$C$8)</f>
        <v>395.557954789382</v>
      </c>
      <c r="F3079" s="16" t="n">
        <f aca="false">$B$5/100*E3079*2_Girdiler!$B$14*2_Girdiler!$B$15*2_Girdiler!$B$16</f>
        <v>9.95223814250085</v>
      </c>
      <c r="G3079" s="16" t="n">
        <f aca="false">MIN(MATCH(F3079,2_Girdiler!$B$20:$I$20,1),7)</f>
        <v>2</v>
      </c>
      <c r="H3079" s="16" t="n">
        <f aca="false">IF(F3079&gt;=40,2_Girdiler!$I$21+(F3079-40)*(2_Girdiler!$I$21-2_Girdiler!$H$21)/(2_Girdiler!$I$20-2_Girdiler!$H$20),INDEX(2_Girdiler!$B$21:$I$21,G3079)+(F3079-INDEX(2_Girdiler!$B$20:$I$20,G3079))*(INDEX(2_Girdiler!$B$21:$I$21,G3079+1)-INDEX(2_Girdiler!$B$21:$I$21,G3079))/(INDEX(2_Girdiler!$B$20:$I$20,G3079+1)-INDEX(2_Girdiler!$B$20:$I$20,G3079)))</f>
        <v>18.9235810280014</v>
      </c>
      <c r="I3079" s="16" t="n">
        <f aca="false">H3079/2_Girdiler!$B$17</f>
        <v>7.58156291185952</v>
      </c>
      <c r="J3079" s="16" t="n">
        <f aca="false">D3079+I3079</f>
        <v>20.2181763788368</v>
      </c>
    </row>
    <row r="3080" customFormat="false" ht="15" hidden="false" customHeight="false" outlineLevel="0" collapsed="false">
      <c r="A3080" s="0" t="n">
        <v>3068</v>
      </c>
      <c r="B3080" s="7" t="n">
        <v>0.934207</v>
      </c>
      <c r="C3080" s="7" t="n">
        <v>0.761704</v>
      </c>
      <c r="D3080" s="16" t="n">
        <f aca="false">LOGINV(B3080,$B$7,$C$7)</f>
        <v>31.3837631495012</v>
      </c>
      <c r="E3080" s="16" t="n">
        <f aca="false">LOGINV(C3080,$B$8,$C$8)</f>
        <v>172.896381353261</v>
      </c>
      <c r="F3080" s="16" t="n">
        <f aca="false">$B$5/100*E3080*2_Girdiler!$B$14*2_Girdiler!$B$15*2_Girdiler!$B$16</f>
        <v>4.35007295484806</v>
      </c>
      <c r="G3080" s="16" t="n">
        <f aca="false">MIN(MATCH(F3080,2_Girdiler!$B$20:$I$20,1),7)</f>
        <v>1</v>
      </c>
      <c r="H3080" s="16" t="n">
        <f aca="false">IF(F3080&gt;=40,2_Girdiler!$I$21+(F3080-40)*(2_Girdiler!$I$21-2_Girdiler!$H$21)/(2_Girdiler!$I$20-2_Girdiler!$H$20),INDEX(2_Girdiler!$B$21:$I$21,G3080)+(F3080-INDEX(2_Girdiler!$B$20:$I$20,G3080))*(INDEX(2_Girdiler!$B$21:$I$21,G3080+1)-INDEX(2_Girdiler!$B$21:$I$21,G3080))/(INDEX(2_Girdiler!$B$20:$I$20,G3080+1)-INDEX(2_Girdiler!$B$20:$I$20,G3080)))</f>
        <v>9.57016050066573</v>
      </c>
      <c r="I3080" s="16" t="n">
        <f aca="false">H3080/2_Girdiler!$B$17</f>
        <v>3.83419891853595</v>
      </c>
      <c r="J3080" s="16" t="n">
        <f aca="false">D3080+I3080</f>
        <v>35.2179620680371</v>
      </c>
    </row>
    <row r="3081" customFormat="false" ht="15" hidden="false" customHeight="false" outlineLevel="0" collapsed="false">
      <c r="A3081" s="0" t="n">
        <v>3069</v>
      </c>
      <c r="B3081" s="7" t="n">
        <v>0.75095</v>
      </c>
      <c r="C3081" s="7" t="n">
        <v>0.645239</v>
      </c>
      <c r="D3081" s="16" t="n">
        <f aca="false">LOGINV(B3081,$B$7,$C$7)</f>
        <v>19.7554347558328</v>
      </c>
      <c r="E3081" s="16" t="n">
        <f aca="false">LOGINV(C3081,$B$8,$C$8)</f>
        <v>138.889218351503</v>
      </c>
      <c r="F3081" s="16" t="n">
        <f aca="false">$B$5/100*E3081*2_Girdiler!$B$14*2_Girdiler!$B$15*2_Girdiler!$B$16</f>
        <v>3.49445273372382</v>
      </c>
      <c r="G3081" s="16" t="n">
        <f aca="false">MIN(MATCH(F3081,2_Girdiler!$B$20:$I$20,1),7)</f>
        <v>1</v>
      </c>
      <c r="H3081" s="16" t="n">
        <f aca="false">IF(F3081&gt;=40,2_Girdiler!$I$21+(F3081-40)*(2_Girdiler!$I$21-2_Girdiler!$H$21)/(2_Girdiler!$I$20-2_Girdiler!$H$20),INDEX(2_Girdiler!$B$21:$I$21,G3081)+(F3081-INDEX(2_Girdiler!$B$20:$I$20,G3081))*(INDEX(2_Girdiler!$B$21:$I$21,G3081+1)-INDEX(2_Girdiler!$B$21:$I$21,G3081))/(INDEX(2_Girdiler!$B$20:$I$20,G3081+1)-INDEX(2_Girdiler!$B$20:$I$20,G3081)))</f>
        <v>7.68779601419241</v>
      </c>
      <c r="I3081" s="16" t="n">
        <f aca="false">H3081/2_Girdiler!$B$17</f>
        <v>3.08004648004504</v>
      </c>
      <c r="J3081" s="16" t="n">
        <f aca="false">D3081+I3081</f>
        <v>22.8354812358779</v>
      </c>
    </row>
    <row r="3082" customFormat="false" ht="15" hidden="false" customHeight="false" outlineLevel="0" collapsed="false">
      <c r="A3082" s="0" t="n">
        <v>3070</v>
      </c>
      <c r="B3082" s="7" t="n">
        <v>0.725918</v>
      </c>
      <c r="C3082" s="7" t="n">
        <v>0.347382</v>
      </c>
      <c r="D3082" s="16" t="n">
        <f aca="false">LOGINV(B3082,$B$7,$C$7)</f>
        <v>18.9258039750013</v>
      </c>
      <c r="E3082" s="16" t="n">
        <f aca="false">LOGINV(C3082,$B$8,$C$8)</f>
        <v>84.7695196202431</v>
      </c>
      <c r="F3082" s="16" t="n">
        <f aca="false">$B$5/100*E3082*2_Girdiler!$B$14*2_Girdiler!$B$15*2_Girdiler!$B$16</f>
        <v>2.13280111364532</v>
      </c>
      <c r="G3082" s="16" t="n">
        <f aca="false">MIN(MATCH(F3082,2_Girdiler!$B$20:$I$20,1),7)</f>
        <v>1</v>
      </c>
      <c r="H3082" s="16" t="n">
        <f aca="false">IF(F3082&gt;=40,2_Girdiler!$I$21+(F3082-40)*(2_Girdiler!$I$21-2_Girdiler!$H$21)/(2_Girdiler!$I$20-2_Girdiler!$H$20),INDEX(2_Girdiler!$B$21:$I$21,G3082)+(F3082-INDEX(2_Girdiler!$B$20:$I$20,G3082))*(INDEX(2_Girdiler!$B$21:$I$21,G3082+1)-INDEX(2_Girdiler!$B$21:$I$21,G3082))/(INDEX(2_Girdiler!$B$20:$I$20,G3082+1)-INDEX(2_Girdiler!$B$20:$I$20,G3082)))</f>
        <v>4.6921624500197</v>
      </c>
      <c r="I3082" s="16" t="n">
        <f aca="false">H3082/2_Girdiler!$B$17</f>
        <v>1.8798727764502</v>
      </c>
      <c r="J3082" s="16" t="n">
        <f aca="false">D3082+I3082</f>
        <v>20.8056767514515</v>
      </c>
    </row>
    <row r="3083" customFormat="false" ht="15" hidden="false" customHeight="false" outlineLevel="0" collapsed="false">
      <c r="A3083" s="0" t="n">
        <v>3071</v>
      </c>
      <c r="B3083" s="7" t="n">
        <v>0.874776</v>
      </c>
      <c r="C3083" s="7" t="n">
        <v>0.78339</v>
      </c>
      <c r="D3083" s="16" t="n">
        <f aca="false">LOGINV(B3083,$B$7,$C$7)</f>
        <v>25.6976253214962</v>
      </c>
      <c r="E3083" s="16" t="n">
        <f aca="false">LOGINV(C3083,$B$8,$C$8)</f>
        <v>181.109750010198</v>
      </c>
      <c r="F3083" s="16" t="n">
        <f aca="false">$B$5/100*E3083*2_Girdiler!$B$14*2_Girdiler!$B$15*2_Girdiler!$B$16</f>
        <v>4.55672131025658</v>
      </c>
      <c r="G3083" s="16" t="n">
        <f aca="false">MIN(MATCH(F3083,2_Girdiler!$B$20:$I$20,1),7)</f>
        <v>1</v>
      </c>
      <c r="H3083" s="16" t="n">
        <f aca="false">IF(F3083&gt;=40,2_Girdiler!$I$21+(F3083-40)*(2_Girdiler!$I$21-2_Girdiler!$H$21)/(2_Girdiler!$I$20-2_Girdiler!$H$20),INDEX(2_Girdiler!$B$21:$I$21,G3083)+(F3083-INDEX(2_Girdiler!$B$20:$I$20,G3083))*(INDEX(2_Girdiler!$B$21:$I$21,G3083+1)-INDEX(2_Girdiler!$B$21:$I$21,G3083))/(INDEX(2_Girdiler!$B$20:$I$20,G3083+1)-INDEX(2_Girdiler!$B$20:$I$20,G3083)))</f>
        <v>10.0247868825645</v>
      </c>
      <c r="I3083" s="16" t="n">
        <f aca="false">H3083/2_Girdiler!$B$17</f>
        <v>4.01634089846334</v>
      </c>
      <c r="J3083" s="16" t="n">
        <f aca="false">D3083+I3083</f>
        <v>29.7139662199596</v>
      </c>
    </row>
    <row r="3084" customFormat="false" ht="15" hidden="false" customHeight="false" outlineLevel="0" collapsed="false">
      <c r="A3084" s="0" t="n">
        <v>3072</v>
      </c>
      <c r="B3084" s="7" t="n">
        <v>0.78499</v>
      </c>
      <c r="C3084" s="7" t="n">
        <v>0.437049</v>
      </c>
      <c r="D3084" s="16" t="n">
        <f aca="false">LOGINV(B3084,$B$7,$C$7)</f>
        <v>21.0242461616381</v>
      </c>
      <c r="E3084" s="16" t="n">
        <f aca="false">LOGINV(C3084,$B$8,$C$8)</f>
        <v>98.5876655485152</v>
      </c>
      <c r="F3084" s="16" t="n">
        <f aca="false">$B$5/100*E3084*2_Girdiler!$B$14*2_Girdiler!$B$15*2_Girdiler!$B$16</f>
        <v>2.48046566520064</v>
      </c>
      <c r="G3084" s="16" t="n">
        <f aca="false">MIN(MATCH(F3084,2_Girdiler!$B$20:$I$20,1),7)</f>
        <v>1</v>
      </c>
      <c r="H3084" s="16" t="n">
        <f aca="false">IF(F3084&gt;=40,2_Girdiler!$I$21+(F3084-40)*(2_Girdiler!$I$21-2_Girdiler!$H$21)/(2_Girdiler!$I$20-2_Girdiler!$H$20),INDEX(2_Girdiler!$B$21:$I$21,G3084)+(F3084-INDEX(2_Girdiler!$B$20:$I$20,G3084))*(INDEX(2_Girdiler!$B$21:$I$21,G3084+1)-INDEX(2_Girdiler!$B$21:$I$21,G3084))/(INDEX(2_Girdiler!$B$20:$I$20,G3084+1)-INDEX(2_Girdiler!$B$20:$I$20,G3084)))</f>
        <v>5.45702446344141</v>
      </c>
      <c r="I3084" s="16" t="n">
        <f aca="false">H3084/2_Girdiler!$B$17</f>
        <v>2.18630787798134</v>
      </c>
      <c r="J3084" s="16" t="n">
        <f aca="false">D3084+I3084</f>
        <v>23.2105540396195</v>
      </c>
    </row>
    <row r="3085" customFormat="false" ht="15" hidden="false" customHeight="false" outlineLevel="0" collapsed="false">
      <c r="A3085" s="0" t="n">
        <v>3073</v>
      </c>
      <c r="B3085" s="7" t="n">
        <v>0.408343</v>
      </c>
      <c r="C3085" s="7" t="n">
        <v>0.870122</v>
      </c>
      <c r="D3085" s="16" t="n">
        <f aca="false">LOGINV(B3085,$B$7,$C$7)</f>
        <v>11.9006069191305</v>
      </c>
      <c r="E3085" s="16" t="n">
        <f aca="false">LOGINV(C3085,$B$8,$C$8)</f>
        <v>226.03433814003</v>
      </c>
      <c r="F3085" s="16" t="n">
        <f aca="false">$B$5/100*E3085*2_Girdiler!$B$14*2_Girdiler!$B$15*2_Girdiler!$B$16</f>
        <v>5.68702394760316</v>
      </c>
      <c r="G3085" s="16" t="n">
        <f aca="false">MIN(MATCH(F3085,2_Girdiler!$B$20:$I$20,1),7)</f>
        <v>2</v>
      </c>
      <c r="H3085" s="16" t="n">
        <f aca="false">IF(F3085&gt;=40,2_Girdiler!$I$21+(F3085-40)*(2_Girdiler!$I$21-2_Girdiler!$H$21)/(2_Girdiler!$I$20-2_Girdiler!$H$20),INDEX(2_Girdiler!$B$21:$I$21,G3085)+(F3085-INDEX(2_Girdiler!$B$20:$I$20,G3085))*(INDEX(2_Girdiler!$B$21:$I$21,G3085+1)-INDEX(2_Girdiler!$B$21:$I$21,G3085))/(INDEX(2_Girdiler!$B$20:$I$20,G3085+1)-INDEX(2_Girdiler!$B$20:$I$20,G3085)))</f>
        <v>12.099238316165</v>
      </c>
      <c r="I3085" s="16" t="n">
        <f aca="false">H3085/2_Girdiler!$B$17</f>
        <v>4.84745124846356</v>
      </c>
      <c r="J3085" s="16" t="n">
        <f aca="false">D3085+I3085</f>
        <v>16.7480581675941</v>
      </c>
    </row>
    <row r="3086" customFormat="false" ht="15" hidden="false" customHeight="false" outlineLevel="0" collapsed="false">
      <c r="A3086" s="0" t="n">
        <v>3074</v>
      </c>
      <c r="B3086" s="7" t="n">
        <v>0.933385</v>
      </c>
      <c r="C3086" s="7" t="n">
        <v>0.882563</v>
      </c>
      <c r="D3086" s="16" t="n">
        <f aca="false">LOGINV(B3086,$B$7,$C$7)</f>
        <v>31.2721552087219</v>
      </c>
      <c r="E3086" s="16" t="n">
        <f aca="false">LOGINV(C3086,$B$8,$C$8)</f>
        <v>235.101318757462</v>
      </c>
      <c r="F3086" s="16" t="n">
        <f aca="false">$B$5/100*E3086*2_Girdiler!$B$14*2_Girdiler!$B$15*2_Girdiler!$B$16</f>
        <v>5.91514917993775</v>
      </c>
      <c r="G3086" s="16" t="n">
        <f aca="false">MIN(MATCH(F3086,2_Girdiler!$B$20:$I$20,1),7)</f>
        <v>2</v>
      </c>
      <c r="H3086" s="16" t="n">
        <f aca="false">IF(F3086&gt;=40,2_Girdiler!$I$21+(F3086-40)*(2_Girdiler!$I$21-2_Girdiler!$H$21)/(2_Girdiler!$I$20-2_Girdiler!$H$20),INDEX(2_Girdiler!$B$21:$I$21,G3086)+(F3086-INDEX(2_Girdiler!$B$20:$I$20,G3086))*(INDEX(2_Girdiler!$B$21:$I$21,G3086+1)-INDEX(2_Girdiler!$B$21:$I$21,G3086))/(INDEX(2_Girdiler!$B$20:$I$20,G3086+1)-INDEX(2_Girdiler!$B$20:$I$20,G3086)))</f>
        <v>12.4642386879004</v>
      </c>
      <c r="I3086" s="16" t="n">
        <f aca="false">H3086/2_Girdiler!$B$17</f>
        <v>4.99368537175497</v>
      </c>
      <c r="J3086" s="16" t="n">
        <f aca="false">D3086+I3086</f>
        <v>36.2658405804769</v>
      </c>
    </row>
    <row r="3087" customFormat="false" ht="15" hidden="false" customHeight="false" outlineLevel="0" collapsed="false">
      <c r="A3087" s="0" t="n">
        <v>3075</v>
      </c>
      <c r="B3087" s="7" t="n">
        <v>0.544557</v>
      </c>
      <c r="C3087" s="7" t="n">
        <v>0.154234</v>
      </c>
      <c r="D3087" s="16" t="n">
        <f aca="false">LOGINV(B3087,$B$7,$C$7)</f>
        <v>14.4137814994073</v>
      </c>
      <c r="E3087" s="16" t="n">
        <f aca="false">LOGINV(C3087,$B$8,$C$8)</f>
        <v>56.5895793494973</v>
      </c>
      <c r="F3087" s="16" t="n">
        <f aca="false">$B$5/100*E3087*2_Girdiler!$B$14*2_Girdiler!$B$15*2_Girdiler!$B$16</f>
        <v>1.42379381643335</v>
      </c>
      <c r="G3087" s="16" t="n">
        <f aca="false">MIN(MATCH(F3087,2_Girdiler!$B$20:$I$20,1),7)</f>
        <v>1</v>
      </c>
      <c r="H3087" s="16" t="n">
        <f aca="false">IF(F3087&gt;=40,2_Girdiler!$I$21+(F3087-40)*(2_Girdiler!$I$21-2_Girdiler!$H$21)/(2_Girdiler!$I$20-2_Girdiler!$H$20),INDEX(2_Girdiler!$B$21:$I$21,G3087)+(F3087-INDEX(2_Girdiler!$B$20:$I$20,G3087))*(INDEX(2_Girdiler!$B$21:$I$21,G3087+1)-INDEX(2_Girdiler!$B$21:$I$21,G3087))/(INDEX(2_Girdiler!$B$20:$I$20,G3087+1)-INDEX(2_Girdiler!$B$20:$I$20,G3087)))</f>
        <v>3.13234639615338</v>
      </c>
      <c r="I3087" s="16" t="n">
        <f aca="false">H3087/2_Girdiler!$B$17</f>
        <v>1.25494647281786</v>
      </c>
      <c r="J3087" s="16" t="n">
        <f aca="false">D3087+I3087</f>
        <v>15.6687279722252</v>
      </c>
    </row>
    <row r="3088" customFormat="false" ht="15" hidden="false" customHeight="false" outlineLevel="0" collapsed="false">
      <c r="A3088" s="0" t="n">
        <v>3076</v>
      </c>
      <c r="B3088" s="7" t="n">
        <v>0.582554</v>
      </c>
      <c r="C3088" s="7" t="n">
        <v>0.230079</v>
      </c>
      <c r="D3088" s="16" t="n">
        <f aca="false">LOGINV(B3088,$B$7,$C$7)</f>
        <v>15.2104054547835</v>
      </c>
      <c r="E3088" s="16" t="n">
        <f aca="false">LOGINV(C3088,$B$8,$C$8)</f>
        <v>67.7938430078467</v>
      </c>
      <c r="F3088" s="16" t="n">
        <f aca="false">$B$5/100*E3088*2_Girdiler!$B$14*2_Girdiler!$B$15*2_Girdiler!$B$16</f>
        <v>1.70569309007742</v>
      </c>
      <c r="G3088" s="16" t="n">
        <f aca="false">MIN(MATCH(F3088,2_Girdiler!$B$20:$I$20,1),7)</f>
        <v>1</v>
      </c>
      <c r="H3088" s="16" t="n">
        <f aca="false">IF(F3088&gt;=40,2_Girdiler!$I$21+(F3088-40)*(2_Girdiler!$I$21-2_Girdiler!$H$21)/(2_Girdiler!$I$20-2_Girdiler!$H$20),INDEX(2_Girdiler!$B$21:$I$21,G3088)+(F3088-INDEX(2_Girdiler!$B$20:$I$20,G3088))*(INDEX(2_Girdiler!$B$21:$I$21,G3088+1)-INDEX(2_Girdiler!$B$21:$I$21,G3088))/(INDEX(2_Girdiler!$B$20:$I$20,G3088+1)-INDEX(2_Girdiler!$B$20:$I$20,G3088)))</f>
        <v>3.75252479817033</v>
      </c>
      <c r="I3088" s="16" t="n">
        <f aca="false">H3088/2_Girdiler!$B$17</f>
        <v>1.50341538388234</v>
      </c>
      <c r="J3088" s="16" t="n">
        <f aca="false">D3088+I3088</f>
        <v>16.7138208386658</v>
      </c>
    </row>
    <row r="3089" customFormat="false" ht="15" hidden="false" customHeight="false" outlineLevel="0" collapsed="false">
      <c r="A3089" s="0" t="n">
        <v>3077</v>
      </c>
      <c r="B3089" s="7" t="n">
        <v>0.874432</v>
      </c>
      <c r="C3089" s="7" t="n">
        <v>0.942024</v>
      </c>
      <c r="D3089" s="16" t="n">
        <f aca="false">LOGINV(B3089,$B$7,$C$7)</f>
        <v>25.6737527467345</v>
      </c>
      <c r="E3089" s="16" t="n">
        <f aca="false">LOGINV(C3089,$B$8,$C$8)</f>
        <v>301.25317551224</v>
      </c>
      <c r="F3089" s="16" t="n">
        <f aca="false">$B$5/100*E3089*2_Girdiler!$B$14*2_Girdiler!$B$15*2_Girdiler!$B$16</f>
        <v>7.57952989588797</v>
      </c>
      <c r="G3089" s="16" t="n">
        <f aca="false">MIN(MATCH(F3089,2_Girdiler!$B$20:$I$20,1),7)</f>
        <v>2</v>
      </c>
      <c r="H3089" s="16" t="n">
        <f aca="false">IF(F3089&gt;=40,2_Girdiler!$I$21+(F3089-40)*(2_Girdiler!$I$21-2_Girdiler!$H$21)/(2_Girdiler!$I$20-2_Girdiler!$H$20),INDEX(2_Girdiler!$B$21:$I$21,G3089)+(F3089-INDEX(2_Girdiler!$B$20:$I$20,G3089))*(INDEX(2_Girdiler!$B$21:$I$21,G3089+1)-INDEX(2_Girdiler!$B$21:$I$21,G3089))/(INDEX(2_Girdiler!$B$20:$I$20,G3089+1)-INDEX(2_Girdiler!$B$20:$I$20,G3089)))</f>
        <v>15.1272478334208</v>
      </c>
      <c r="I3089" s="16" t="n">
        <f aca="false">H3089/2_Girdiler!$B$17</f>
        <v>6.06059608710767</v>
      </c>
      <c r="J3089" s="16" t="n">
        <f aca="false">D3089+I3089</f>
        <v>31.7343488338422</v>
      </c>
    </row>
    <row r="3090" customFormat="false" ht="15" hidden="false" customHeight="false" outlineLevel="0" collapsed="false">
      <c r="A3090" s="0" t="n">
        <v>3078</v>
      </c>
      <c r="B3090" s="7" t="n">
        <v>0.583268</v>
      </c>
      <c r="C3090" s="7" t="n">
        <v>0.655402</v>
      </c>
      <c r="D3090" s="16" t="n">
        <f aca="false">LOGINV(B3090,$B$7,$C$7)</f>
        <v>15.2259233947613</v>
      </c>
      <c r="E3090" s="16" t="n">
        <f aca="false">LOGINV(C3090,$B$8,$C$8)</f>
        <v>141.371966303176</v>
      </c>
      <c r="F3090" s="16" t="n">
        <f aca="false">$B$5/100*E3090*2_Girdiler!$B$14*2_Girdiler!$B$15*2_Girdiler!$B$16</f>
        <v>3.5569186721879</v>
      </c>
      <c r="G3090" s="16" t="n">
        <f aca="false">MIN(MATCH(F3090,2_Girdiler!$B$20:$I$20,1),7)</f>
        <v>1</v>
      </c>
      <c r="H3090" s="16" t="n">
        <f aca="false">IF(F3090&gt;=40,2_Girdiler!$I$21+(F3090-40)*(2_Girdiler!$I$21-2_Girdiler!$H$21)/(2_Girdiler!$I$20-2_Girdiler!$H$20),INDEX(2_Girdiler!$B$21:$I$21,G3090)+(F3090-INDEX(2_Girdiler!$B$20:$I$20,G3090))*(INDEX(2_Girdiler!$B$21:$I$21,G3090+1)-INDEX(2_Girdiler!$B$21:$I$21,G3090))/(INDEX(2_Girdiler!$B$20:$I$20,G3090+1)-INDEX(2_Girdiler!$B$20:$I$20,G3090)))</f>
        <v>7.82522107881339</v>
      </c>
      <c r="I3090" s="16" t="n">
        <f aca="false">H3090/2_Girdiler!$B$17</f>
        <v>3.13510459888357</v>
      </c>
      <c r="J3090" s="16" t="n">
        <f aca="false">D3090+I3090</f>
        <v>18.3610279936449</v>
      </c>
    </row>
    <row r="3091" customFormat="false" ht="15" hidden="false" customHeight="false" outlineLevel="0" collapsed="false">
      <c r="A3091" s="0" t="n">
        <v>3079</v>
      </c>
      <c r="B3091" s="7" t="n">
        <v>0.149078</v>
      </c>
      <c r="C3091" s="7" t="n">
        <v>0.23948</v>
      </c>
      <c r="D3091" s="16" t="n">
        <f aca="false">LOGINV(B3091,$B$7,$C$7)</f>
        <v>7.58280601955037</v>
      </c>
      <c r="E3091" s="16" t="n">
        <f aca="false">LOGINV(C3091,$B$8,$C$8)</f>
        <v>69.1467059741682</v>
      </c>
      <c r="F3091" s="16" t="n">
        <f aca="false">$B$5/100*E3091*2_Girdiler!$B$14*2_Girdiler!$B$15*2_Girdiler!$B$16</f>
        <v>1.73973112231007</v>
      </c>
      <c r="G3091" s="16" t="n">
        <f aca="false">MIN(MATCH(F3091,2_Girdiler!$B$20:$I$20,1),7)</f>
        <v>1</v>
      </c>
      <c r="H3091" s="16" t="n">
        <f aca="false">IF(F3091&gt;=40,2_Girdiler!$I$21+(F3091-40)*(2_Girdiler!$I$21-2_Girdiler!$H$21)/(2_Girdiler!$I$20-2_Girdiler!$H$20),INDEX(2_Girdiler!$B$21:$I$21,G3091)+(F3091-INDEX(2_Girdiler!$B$20:$I$20,G3091))*(INDEX(2_Girdiler!$B$21:$I$21,G3091+1)-INDEX(2_Girdiler!$B$21:$I$21,G3091))/(INDEX(2_Girdiler!$B$20:$I$20,G3091+1)-INDEX(2_Girdiler!$B$20:$I$20,G3091)))</f>
        <v>3.82740846908216</v>
      </c>
      <c r="I3091" s="16" t="n">
        <f aca="false">H3091/2_Girdiler!$B$17</f>
        <v>1.53341685460022</v>
      </c>
      <c r="J3091" s="16" t="n">
        <f aca="false">D3091+I3091</f>
        <v>9.11622287415059</v>
      </c>
    </row>
    <row r="3092" customFormat="false" ht="15" hidden="false" customHeight="false" outlineLevel="0" collapsed="false">
      <c r="A3092" s="0" t="n">
        <v>3080</v>
      </c>
      <c r="B3092" s="7" t="n">
        <v>0.893037</v>
      </c>
      <c r="C3092" s="7" t="n">
        <v>0.806039</v>
      </c>
      <c r="D3092" s="16" t="n">
        <f aca="false">LOGINV(B3092,$B$7,$C$7)</f>
        <v>27.0736309017353</v>
      </c>
      <c r="E3092" s="16" t="n">
        <f aca="false">LOGINV(C3092,$B$8,$C$8)</f>
        <v>190.670837731108</v>
      </c>
      <c r="F3092" s="16" t="n">
        <f aca="false">$B$5/100*E3092*2_Girdiler!$B$14*2_Girdiler!$B$15*2_Girdiler!$B$16</f>
        <v>4.79727827731468</v>
      </c>
      <c r="G3092" s="16" t="n">
        <f aca="false">MIN(MATCH(F3092,2_Girdiler!$B$20:$I$20,1),7)</f>
        <v>1</v>
      </c>
      <c r="H3092" s="16" t="n">
        <f aca="false">IF(F3092&gt;=40,2_Girdiler!$I$21+(F3092-40)*(2_Girdiler!$I$21-2_Girdiler!$H$21)/(2_Girdiler!$I$20-2_Girdiler!$H$20),INDEX(2_Girdiler!$B$21:$I$21,G3092)+(F3092-INDEX(2_Girdiler!$B$20:$I$20,G3092))*(INDEX(2_Girdiler!$B$21:$I$21,G3092+1)-INDEX(2_Girdiler!$B$21:$I$21,G3092))/(INDEX(2_Girdiler!$B$20:$I$20,G3092+1)-INDEX(2_Girdiler!$B$20:$I$20,G3092)))</f>
        <v>10.5540122100923</v>
      </c>
      <c r="I3092" s="16" t="n">
        <f aca="false">H3092/2_Girdiler!$B$17</f>
        <v>4.22837027647928</v>
      </c>
      <c r="J3092" s="16" t="n">
        <f aca="false">D3092+I3092</f>
        <v>31.3020011782146</v>
      </c>
    </row>
    <row r="3093" customFormat="false" ht="15" hidden="false" customHeight="false" outlineLevel="0" collapsed="false">
      <c r="A3093" s="0" t="n">
        <v>3081</v>
      </c>
      <c r="B3093" s="7" t="n">
        <v>0.783319</v>
      </c>
      <c r="C3093" s="7" t="n">
        <v>0.067382</v>
      </c>
      <c r="D3093" s="16" t="n">
        <f aca="false">LOGINV(B3093,$B$7,$C$7)</f>
        <v>20.9574855641003</v>
      </c>
      <c r="E3093" s="16" t="n">
        <f aca="false">LOGINV(C3093,$B$8,$C$8)</f>
        <v>41.5889436279962</v>
      </c>
      <c r="F3093" s="16" t="n">
        <f aca="false">$B$5/100*E3093*2_Girdiler!$B$14*2_Girdiler!$B$15*2_Girdiler!$B$16</f>
        <v>1.04637782168038</v>
      </c>
      <c r="G3093" s="16" t="n">
        <f aca="false">MIN(MATCH(F3093,2_Girdiler!$B$20:$I$20,1),7)</f>
        <v>1</v>
      </c>
      <c r="H3093" s="16" t="n">
        <f aca="false">IF(F3093&gt;=40,2_Girdiler!$I$21+(F3093-40)*(2_Girdiler!$I$21-2_Girdiler!$H$21)/(2_Girdiler!$I$20-2_Girdiler!$H$20),INDEX(2_Girdiler!$B$21:$I$21,G3093)+(F3093-INDEX(2_Girdiler!$B$20:$I$20,G3093))*(INDEX(2_Girdiler!$B$21:$I$21,G3093+1)-INDEX(2_Girdiler!$B$21:$I$21,G3093))/(INDEX(2_Girdiler!$B$20:$I$20,G3093+1)-INDEX(2_Girdiler!$B$20:$I$20,G3093)))</f>
        <v>2.30203120769685</v>
      </c>
      <c r="I3093" s="16" t="n">
        <f aca="false">H3093/2_Girdiler!$B$17</f>
        <v>0.922288144109313</v>
      </c>
      <c r="J3093" s="16" t="n">
        <f aca="false">D3093+I3093</f>
        <v>21.8797737082096</v>
      </c>
    </row>
    <row r="3094" customFormat="false" ht="15" hidden="false" customHeight="false" outlineLevel="0" collapsed="false">
      <c r="A3094" s="0" t="n">
        <v>3082</v>
      </c>
      <c r="B3094" s="7" t="n">
        <v>0.169453</v>
      </c>
      <c r="C3094" s="7" t="n">
        <v>0.67895</v>
      </c>
      <c r="D3094" s="16" t="n">
        <f aca="false">LOGINV(B3094,$B$7,$C$7)</f>
        <v>7.94658413697907</v>
      </c>
      <c r="E3094" s="16" t="n">
        <f aca="false">LOGINV(C3094,$B$8,$C$8)</f>
        <v>147.412482903846</v>
      </c>
      <c r="F3094" s="16" t="n">
        <f aca="false">$B$5/100*E3094*2_Girdiler!$B$14*2_Girdiler!$B$15*2_Girdiler!$B$16</f>
        <v>3.70889806986076</v>
      </c>
      <c r="G3094" s="16" t="n">
        <f aca="false">MIN(MATCH(F3094,2_Girdiler!$B$20:$I$20,1),7)</f>
        <v>1</v>
      </c>
      <c r="H3094" s="16" t="n">
        <f aca="false">IF(F3094&gt;=40,2_Girdiler!$I$21+(F3094-40)*(2_Girdiler!$I$21-2_Girdiler!$H$21)/(2_Girdiler!$I$20-2_Girdiler!$H$20),INDEX(2_Girdiler!$B$21:$I$21,G3094)+(F3094-INDEX(2_Girdiler!$B$20:$I$20,G3094))*(INDEX(2_Girdiler!$B$21:$I$21,G3094+1)-INDEX(2_Girdiler!$B$21:$I$21,G3094))/(INDEX(2_Girdiler!$B$20:$I$20,G3094+1)-INDEX(2_Girdiler!$B$20:$I$20,G3094)))</f>
        <v>8.15957575369367</v>
      </c>
      <c r="I3094" s="16" t="n">
        <f aca="false">H3094/2_Girdiler!$B$17</f>
        <v>3.26906079875548</v>
      </c>
      <c r="J3094" s="16" t="n">
        <f aca="false">D3094+I3094</f>
        <v>11.2156449357345</v>
      </c>
    </row>
    <row r="3095" customFormat="false" ht="15" hidden="false" customHeight="false" outlineLevel="0" collapsed="false">
      <c r="A3095" s="0" t="n">
        <v>3083</v>
      </c>
      <c r="B3095" s="7" t="n">
        <v>0.700715</v>
      </c>
      <c r="C3095" s="7" t="n">
        <v>0.381796</v>
      </c>
      <c r="D3095" s="16" t="n">
        <f aca="false">LOGINV(B3095,$B$7,$C$7)</f>
        <v>18.1604782887515</v>
      </c>
      <c r="E3095" s="16" t="n">
        <f aca="false">LOGINV(C3095,$B$8,$C$8)</f>
        <v>89.934699355123</v>
      </c>
      <c r="F3095" s="16" t="n">
        <f aca="false">$B$5/100*E3095*2_Girdiler!$B$14*2_Girdiler!$B$15*2_Girdiler!$B$16</f>
        <v>2.2627570357749</v>
      </c>
      <c r="G3095" s="16" t="n">
        <f aca="false">MIN(MATCH(F3095,2_Girdiler!$B$20:$I$20,1),7)</f>
        <v>1</v>
      </c>
      <c r="H3095" s="16" t="n">
        <f aca="false">IF(F3095&gt;=40,2_Girdiler!$I$21+(F3095-40)*(2_Girdiler!$I$21-2_Girdiler!$H$21)/(2_Girdiler!$I$20-2_Girdiler!$H$20),INDEX(2_Girdiler!$B$21:$I$21,G3095)+(F3095-INDEX(2_Girdiler!$B$20:$I$20,G3095))*(INDEX(2_Girdiler!$B$21:$I$21,G3095+1)-INDEX(2_Girdiler!$B$21:$I$21,G3095))/(INDEX(2_Girdiler!$B$20:$I$20,G3095+1)-INDEX(2_Girdiler!$B$20:$I$20,G3095)))</f>
        <v>4.97806547870477</v>
      </c>
      <c r="I3095" s="16" t="n">
        <f aca="false">H3095/2_Girdiler!$B$17</f>
        <v>1.99441725909646</v>
      </c>
      <c r="J3095" s="16" t="n">
        <f aca="false">D3095+I3095</f>
        <v>20.1548955478479</v>
      </c>
    </row>
    <row r="3096" customFormat="false" ht="15" hidden="false" customHeight="false" outlineLevel="0" collapsed="false">
      <c r="A3096" s="0" t="n">
        <v>3084</v>
      </c>
      <c r="B3096" s="7" t="n">
        <v>0.320259</v>
      </c>
      <c r="C3096" s="7" t="n">
        <v>0.588855</v>
      </c>
      <c r="D3096" s="16" t="n">
        <f aca="false">LOGINV(B3096,$B$7,$C$7)</f>
        <v>10.4385775004241</v>
      </c>
      <c r="E3096" s="16" t="n">
        <f aca="false">LOGINV(C3096,$B$8,$C$8)</f>
        <v>126.243018408978</v>
      </c>
      <c r="F3096" s="16" t="n">
        <f aca="false">$B$5/100*E3096*2_Girdiler!$B$14*2_Girdiler!$B$15*2_Girdiler!$B$16</f>
        <v>3.17627434316989</v>
      </c>
      <c r="G3096" s="16" t="n">
        <f aca="false">MIN(MATCH(F3096,2_Girdiler!$B$20:$I$20,1),7)</f>
        <v>1</v>
      </c>
      <c r="H3096" s="16" t="n">
        <f aca="false">IF(F3096&gt;=40,2_Girdiler!$I$21+(F3096-40)*(2_Girdiler!$I$21-2_Girdiler!$H$21)/(2_Girdiler!$I$20-2_Girdiler!$H$20),INDEX(2_Girdiler!$B$21:$I$21,G3096)+(F3096-INDEX(2_Girdiler!$B$20:$I$20,G3096))*(INDEX(2_Girdiler!$B$21:$I$21,G3096+1)-INDEX(2_Girdiler!$B$21:$I$21,G3096))/(INDEX(2_Girdiler!$B$20:$I$20,G3096+1)-INDEX(2_Girdiler!$B$20:$I$20,G3096)))</f>
        <v>6.98780355497376</v>
      </c>
      <c r="I3096" s="16" t="n">
        <f aca="false">H3096/2_Girdiler!$B$17</f>
        <v>2.79960078324269</v>
      </c>
      <c r="J3096" s="16" t="n">
        <f aca="false">D3096+I3096</f>
        <v>13.2381782836668</v>
      </c>
    </row>
    <row r="3097" customFormat="false" ht="15" hidden="false" customHeight="false" outlineLevel="0" collapsed="false">
      <c r="A3097" s="0" t="n">
        <v>3085</v>
      </c>
      <c r="B3097" s="7" t="n">
        <v>0.096389</v>
      </c>
      <c r="C3097" s="7" t="n">
        <v>0.354068</v>
      </c>
      <c r="D3097" s="16" t="n">
        <f aca="false">LOGINV(B3097,$B$7,$C$7)</f>
        <v>6.55245307631288</v>
      </c>
      <c r="E3097" s="16" t="n">
        <f aca="false">LOGINV(C3097,$B$8,$C$8)</f>
        <v>85.762279674447</v>
      </c>
      <c r="F3097" s="16" t="n">
        <f aca="false">$B$5/100*E3097*2_Girdiler!$B$14*2_Girdiler!$B$15*2_Girdiler!$B$16</f>
        <v>2.15777895660909</v>
      </c>
      <c r="G3097" s="16" t="n">
        <f aca="false">MIN(MATCH(F3097,2_Girdiler!$B$20:$I$20,1),7)</f>
        <v>1</v>
      </c>
      <c r="H3097" s="16" t="n">
        <f aca="false">IF(F3097&gt;=40,2_Girdiler!$I$21+(F3097-40)*(2_Girdiler!$I$21-2_Girdiler!$H$21)/(2_Girdiler!$I$20-2_Girdiler!$H$20),INDEX(2_Girdiler!$B$21:$I$21,G3097)+(F3097-INDEX(2_Girdiler!$B$20:$I$20,G3097))*(INDEX(2_Girdiler!$B$21:$I$21,G3097+1)-INDEX(2_Girdiler!$B$21:$I$21,G3097))/(INDEX(2_Girdiler!$B$20:$I$20,G3097+1)-INDEX(2_Girdiler!$B$20:$I$20,G3097)))</f>
        <v>4.74711370453999</v>
      </c>
      <c r="I3097" s="16" t="n">
        <f aca="false">H3097/2_Girdiler!$B$17</f>
        <v>1.90188850342147</v>
      </c>
      <c r="J3097" s="16" t="n">
        <f aca="false">D3097+I3097</f>
        <v>8.45434157973435</v>
      </c>
    </row>
    <row r="3098" customFormat="false" ht="15" hidden="false" customHeight="false" outlineLevel="0" collapsed="false">
      <c r="A3098" s="0" t="n">
        <v>3086</v>
      </c>
      <c r="B3098" s="7" t="n">
        <v>0.513195</v>
      </c>
      <c r="C3098" s="7" t="n">
        <v>0.236089</v>
      </c>
      <c r="D3098" s="16" t="n">
        <f aca="false">LOGINV(B3098,$B$7,$C$7)</f>
        <v>13.7940776656655</v>
      </c>
      <c r="E3098" s="16" t="n">
        <f aca="false">LOGINV(C3098,$B$8,$C$8)</f>
        <v>68.6590837540886</v>
      </c>
      <c r="F3098" s="16" t="n">
        <f aca="false">$B$5/100*E3098*2_Girdiler!$B$14*2_Girdiler!$B$15*2_Girdiler!$B$16</f>
        <v>1.72746254725287</v>
      </c>
      <c r="G3098" s="16" t="n">
        <f aca="false">MIN(MATCH(F3098,2_Girdiler!$B$20:$I$20,1),7)</f>
        <v>1</v>
      </c>
      <c r="H3098" s="16" t="n">
        <f aca="false">IF(F3098&gt;=40,2_Girdiler!$I$21+(F3098-40)*(2_Girdiler!$I$21-2_Girdiler!$H$21)/(2_Girdiler!$I$20-2_Girdiler!$H$20),INDEX(2_Girdiler!$B$21:$I$21,G3098)+(F3098-INDEX(2_Girdiler!$B$20:$I$20,G3098))*(INDEX(2_Girdiler!$B$21:$I$21,G3098+1)-INDEX(2_Girdiler!$B$21:$I$21,G3098))/(INDEX(2_Girdiler!$B$20:$I$20,G3098+1)-INDEX(2_Girdiler!$B$20:$I$20,G3098)))</f>
        <v>3.80041760395631</v>
      </c>
      <c r="I3098" s="16" t="n">
        <f aca="false">H3098/2_Girdiler!$B$17</f>
        <v>1.52260320671326</v>
      </c>
      <c r="J3098" s="16" t="n">
        <f aca="false">D3098+I3098</f>
        <v>15.3166808723788</v>
      </c>
    </row>
    <row r="3099" customFormat="false" ht="15" hidden="false" customHeight="false" outlineLevel="0" collapsed="false">
      <c r="A3099" s="0" t="n">
        <v>3087</v>
      </c>
      <c r="B3099" s="7" t="n">
        <v>0.049385</v>
      </c>
      <c r="C3099" s="7" t="n">
        <v>0.53851</v>
      </c>
      <c r="D3099" s="16" t="n">
        <f aca="false">LOGINV(B3099,$B$7,$C$7)</f>
        <v>5.39578650750691</v>
      </c>
      <c r="E3099" s="16" t="n">
        <f aca="false">LOGINV(C3099,$B$8,$C$8)</f>
        <v>116.237608883838</v>
      </c>
      <c r="F3099" s="16" t="n">
        <f aca="false">$B$5/100*E3099*2_Girdiler!$B$14*2_Girdiler!$B$15*2_Girdiler!$B$16</f>
        <v>2.92453823951737</v>
      </c>
      <c r="G3099" s="16" t="n">
        <f aca="false">MIN(MATCH(F3099,2_Girdiler!$B$20:$I$20,1),7)</f>
        <v>1</v>
      </c>
      <c r="H3099" s="16" t="n">
        <f aca="false">IF(F3099&gt;=40,2_Girdiler!$I$21+(F3099-40)*(2_Girdiler!$I$21-2_Girdiler!$H$21)/(2_Girdiler!$I$20-2_Girdiler!$H$20),INDEX(2_Girdiler!$B$21:$I$21,G3099)+(F3099-INDEX(2_Girdiler!$B$20:$I$20,G3099))*(INDEX(2_Girdiler!$B$21:$I$21,G3099+1)-INDEX(2_Girdiler!$B$21:$I$21,G3099))/(INDEX(2_Girdiler!$B$20:$I$20,G3099+1)-INDEX(2_Girdiler!$B$20:$I$20,G3099)))</f>
        <v>6.43398412693822</v>
      </c>
      <c r="I3099" s="16" t="n">
        <f aca="false">H3099/2_Girdiler!$B$17</f>
        <v>2.57771799957461</v>
      </c>
      <c r="J3099" s="16" t="n">
        <f aca="false">D3099+I3099</f>
        <v>7.97350450708151</v>
      </c>
    </row>
    <row r="3100" customFormat="false" ht="15" hidden="false" customHeight="false" outlineLevel="0" collapsed="false">
      <c r="A3100" s="0" t="n">
        <v>3088</v>
      </c>
      <c r="B3100" s="7" t="n">
        <v>0.220974</v>
      </c>
      <c r="C3100" s="7" t="n">
        <v>0.421798</v>
      </c>
      <c r="D3100" s="16" t="n">
        <f aca="false">LOGINV(B3100,$B$7,$C$7)</f>
        <v>8.82166606539571</v>
      </c>
      <c r="E3100" s="16" t="n">
        <f aca="false">LOGINV(C3100,$B$8,$C$8)</f>
        <v>96.1466466426295</v>
      </c>
      <c r="F3100" s="16" t="n">
        <f aca="false">$B$5/100*E3100*2_Girdiler!$B$14*2_Girdiler!$B$15*2_Girdiler!$B$16</f>
        <v>2.41904962952856</v>
      </c>
      <c r="G3100" s="16" t="n">
        <f aca="false">MIN(MATCH(F3100,2_Girdiler!$B$20:$I$20,1),7)</f>
        <v>1</v>
      </c>
      <c r="H3100" s="16" t="n">
        <f aca="false">IF(F3100&gt;=40,2_Girdiler!$I$21+(F3100-40)*(2_Girdiler!$I$21-2_Girdiler!$H$21)/(2_Girdiler!$I$20-2_Girdiler!$H$20),INDEX(2_Girdiler!$B$21:$I$21,G3100)+(F3100-INDEX(2_Girdiler!$B$20:$I$20,G3100))*(INDEX(2_Girdiler!$B$21:$I$21,G3100+1)-INDEX(2_Girdiler!$B$21:$I$21,G3100))/(INDEX(2_Girdiler!$B$20:$I$20,G3100+1)-INDEX(2_Girdiler!$B$20:$I$20,G3100)))</f>
        <v>5.32190918496283</v>
      </c>
      <c r="I3100" s="16" t="n">
        <f aca="false">H3100/2_Girdiler!$B$17</f>
        <v>2.1321751542319</v>
      </c>
      <c r="J3100" s="16" t="n">
        <f aca="false">D3100+I3100</f>
        <v>10.9538412196276</v>
      </c>
    </row>
    <row r="3101" customFormat="false" ht="15" hidden="false" customHeight="false" outlineLevel="0" collapsed="false">
      <c r="A3101" s="0" t="n">
        <v>3089</v>
      </c>
      <c r="B3101" s="7" t="n">
        <v>0.152854</v>
      </c>
      <c r="C3101" s="7" t="n">
        <v>0.609322</v>
      </c>
      <c r="D3101" s="16" t="n">
        <f aca="false">LOGINV(B3101,$B$7,$C$7)</f>
        <v>7.65127408439083</v>
      </c>
      <c r="E3101" s="16" t="n">
        <f aca="false">LOGINV(C3101,$B$8,$C$8)</f>
        <v>130.63264331612</v>
      </c>
      <c r="F3101" s="16" t="n">
        <f aca="false">$B$5/100*E3101*2_Girdiler!$B$14*2_Girdiler!$B$15*2_Girdiler!$B$16</f>
        <v>3.28671730583357</v>
      </c>
      <c r="G3101" s="16" t="n">
        <f aca="false">MIN(MATCH(F3101,2_Girdiler!$B$20:$I$20,1),7)</f>
        <v>1</v>
      </c>
      <c r="H3101" s="16" t="n">
        <f aca="false">IF(F3101&gt;=40,2_Girdiler!$I$21+(F3101-40)*(2_Girdiler!$I$21-2_Girdiler!$H$21)/(2_Girdiler!$I$20-2_Girdiler!$H$20),INDEX(2_Girdiler!$B$21:$I$21,G3101)+(F3101-INDEX(2_Girdiler!$B$20:$I$20,G3101))*(INDEX(2_Girdiler!$B$21:$I$21,G3101+1)-INDEX(2_Girdiler!$B$21:$I$21,G3101))/(INDEX(2_Girdiler!$B$20:$I$20,G3101+1)-INDEX(2_Girdiler!$B$20:$I$20,G3101)))</f>
        <v>7.23077807283385</v>
      </c>
      <c r="I3101" s="16" t="n">
        <f aca="false">H3101/2_Girdiler!$B$17</f>
        <v>2.89694634328279</v>
      </c>
      <c r="J3101" s="16" t="n">
        <f aca="false">D3101+I3101</f>
        <v>10.5482204276736</v>
      </c>
    </row>
    <row r="3102" customFormat="false" ht="15" hidden="false" customHeight="false" outlineLevel="0" collapsed="false">
      <c r="A3102" s="0" t="n">
        <v>3090</v>
      </c>
      <c r="B3102" s="7" t="n">
        <v>0.269328</v>
      </c>
      <c r="C3102" s="7" t="n">
        <v>0.209109</v>
      </c>
      <c r="D3102" s="16" t="n">
        <f aca="false">LOGINV(B3102,$B$7,$C$7)</f>
        <v>9.61269363658398</v>
      </c>
      <c r="E3102" s="16" t="n">
        <f aca="false">LOGINV(C3102,$B$8,$C$8)</f>
        <v>64.759866535647</v>
      </c>
      <c r="F3102" s="16" t="n">
        <f aca="false">$B$5/100*E3102*2_Girdiler!$B$14*2_Girdiler!$B$15*2_Girdiler!$B$16</f>
        <v>1.62935824203688</v>
      </c>
      <c r="G3102" s="16" t="n">
        <f aca="false">MIN(MATCH(F3102,2_Girdiler!$B$20:$I$20,1),7)</f>
        <v>1</v>
      </c>
      <c r="H3102" s="16" t="n">
        <f aca="false">IF(F3102&gt;=40,2_Girdiler!$I$21+(F3102-40)*(2_Girdiler!$I$21-2_Girdiler!$H$21)/(2_Girdiler!$I$20-2_Girdiler!$H$20),INDEX(2_Girdiler!$B$21:$I$21,G3102)+(F3102-INDEX(2_Girdiler!$B$20:$I$20,G3102))*(INDEX(2_Girdiler!$B$21:$I$21,G3102+1)-INDEX(2_Girdiler!$B$21:$I$21,G3102))/(INDEX(2_Girdiler!$B$20:$I$20,G3102+1)-INDEX(2_Girdiler!$B$20:$I$20,G3102)))</f>
        <v>3.58458813248113</v>
      </c>
      <c r="I3102" s="16" t="n">
        <f aca="false">H3102/2_Girdiler!$B$17</f>
        <v>1.43613306589789</v>
      </c>
      <c r="J3102" s="16" t="n">
        <f aca="false">D3102+I3102</f>
        <v>11.0488267024819</v>
      </c>
    </row>
    <row r="3103" customFormat="false" ht="15" hidden="false" customHeight="false" outlineLevel="0" collapsed="false">
      <c r="A3103" s="0" t="n">
        <v>3091</v>
      </c>
      <c r="B3103" s="7" t="n">
        <v>0.982274</v>
      </c>
      <c r="C3103" s="7" t="n">
        <v>0.132535</v>
      </c>
      <c r="D3103" s="16" t="n">
        <f aca="false">LOGINV(B3103,$B$7,$C$7)</f>
        <v>43.7328709975792</v>
      </c>
      <c r="E3103" s="16" t="n">
        <f aca="false">LOGINV(C3103,$B$8,$C$8)</f>
        <v>53.1877052874056</v>
      </c>
      <c r="F3103" s="16" t="n">
        <f aca="false">$B$5/100*E3103*2_Girdiler!$B$14*2_Girdiler!$B$15*2_Girdiler!$B$16</f>
        <v>1.33820266503112</v>
      </c>
      <c r="G3103" s="16" t="n">
        <f aca="false">MIN(MATCH(F3103,2_Girdiler!$B$20:$I$20,1),7)</f>
        <v>1</v>
      </c>
      <c r="H3103" s="16" t="n">
        <f aca="false">IF(F3103&gt;=40,2_Girdiler!$I$21+(F3103-40)*(2_Girdiler!$I$21-2_Girdiler!$H$21)/(2_Girdiler!$I$20-2_Girdiler!$H$20),INDEX(2_Girdiler!$B$21:$I$21,G3103)+(F3103-INDEX(2_Girdiler!$B$20:$I$20,G3103))*(INDEX(2_Girdiler!$B$21:$I$21,G3103+1)-INDEX(2_Girdiler!$B$21:$I$21,G3103))/(INDEX(2_Girdiler!$B$20:$I$20,G3103+1)-INDEX(2_Girdiler!$B$20:$I$20,G3103)))</f>
        <v>2.94404586306847</v>
      </c>
      <c r="I3103" s="16" t="n">
        <f aca="false">H3103/2_Girdiler!$B$17</f>
        <v>1.17950555411397</v>
      </c>
      <c r="J3103" s="16" t="n">
        <f aca="false">D3103+I3103</f>
        <v>44.9123765516932</v>
      </c>
    </row>
    <row r="3104" customFormat="false" ht="15" hidden="false" customHeight="false" outlineLevel="0" collapsed="false">
      <c r="A3104" s="0" t="n">
        <v>3092</v>
      </c>
      <c r="B3104" s="7" t="n">
        <v>0.930594</v>
      </c>
      <c r="C3104" s="7" t="n">
        <v>0.46034</v>
      </c>
      <c r="D3104" s="16" t="n">
        <f aca="false">LOGINV(B3104,$B$7,$C$7)</f>
        <v>30.9038244465953</v>
      </c>
      <c r="E3104" s="16" t="n">
        <f aca="false">LOGINV(C3104,$B$8,$C$8)</f>
        <v>102.406686432246</v>
      </c>
      <c r="F3104" s="16" t="n">
        <f aca="false">$B$5/100*E3104*2_Girdiler!$B$14*2_Girdiler!$B$15*2_Girdiler!$B$16</f>
        <v>2.5765522306353</v>
      </c>
      <c r="G3104" s="16" t="n">
        <f aca="false">MIN(MATCH(F3104,2_Girdiler!$B$20:$I$20,1),7)</f>
        <v>1</v>
      </c>
      <c r="H3104" s="16" t="n">
        <f aca="false">IF(F3104&gt;=40,2_Girdiler!$I$21+(F3104-40)*(2_Girdiler!$I$21-2_Girdiler!$H$21)/(2_Girdiler!$I$20-2_Girdiler!$H$20),INDEX(2_Girdiler!$B$21:$I$21,G3104)+(F3104-INDEX(2_Girdiler!$B$20:$I$20,G3104))*(INDEX(2_Girdiler!$B$21:$I$21,G3104+1)-INDEX(2_Girdiler!$B$21:$I$21,G3104))/(INDEX(2_Girdiler!$B$20:$I$20,G3104+1)-INDEX(2_Girdiler!$B$20:$I$20,G3104)))</f>
        <v>5.66841490739765</v>
      </c>
      <c r="I3104" s="16" t="n">
        <f aca="false">H3104/2_Girdiler!$B$17</f>
        <v>2.27099956225868</v>
      </c>
      <c r="J3104" s="16" t="n">
        <f aca="false">D3104+I3104</f>
        <v>33.1748240088539</v>
      </c>
    </row>
    <row r="3105" customFormat="false" ht="15" hidden="false" customHeight="false" outlineLevel="0" collapsed="false">
      <c r="A3105" s="0" t="n">
        <v>3093</v>
      </c>
      <c r="B3105" s="7" t="n">
        <v>0.625455</v>
      </c>
      <c r="C3105" s="7" t="n">
        <v>0.86817</v>
      </c>
      <c r="D3105" s="16" t="n">
        <f aca="false">LOGINV(B3105,$B$7,$C$7)</f>
        <v>16.184897253778</v>
      </c>
      <c r="E3105" s="16" t="n">
        <f aca="false">LOGINV(C3105,$B$8,$C$8)</f>
        <v>224.698053107469</v>
      </c>
      <c r="F3105" s="16" t="n">
        <f aca="false">$B$5/100*E3105*2_Girdiler!$B$14*2_Girdiler!$B$15*2_Girdiler!$B$16</f>
        <v>5.65340301618392</v>
      </c>
      <c r="G3105" s="16" t="n">
        <f aca="false">MIN(MATCH(F3105,2_Girdiler!$B$20:$I$20,1),7)</f>
        <v>2</v>
      </c>
      <c r="H3105" s="16" t="n">
        <f aca="false">IF(F3105&gt;=40,2_Girdiler!$I$21+(F3105-40)*(2_Girdiler!$I$21-2_Girdiler!$H$21)/(2_Girdiler!$I$20-2_Girdiler!$H$20),INDEX(2_Girdiler!$B$21:$I$21,G3105)+(F3105-INDEX(2_Girdiler!$B$20:$I$20,G3105))*(INDEX(2_Girdiler!$B$21:$I$21,G3105+1)-INDEX(2_Girdiler!$B$21:$I$21,G3105))/(INDEX(2_Girdiler!$B$20:$I$20,G3105+1)-INDEX(2_Girdiler!$B$20:$I$20,G3105)))</f>
        <v>12.0454448258943</v>
      </c>
      <c r="I3105" s="16" t="n">
        <f aca="false">H3105/2_Girdiler!$B$17</f>
        <v>4.82589936934867</v>
      </c>
      <c r="J3105" s="16" t="n">
        <f aca="false">D3105+I3105</f>
        <v>21.0107966231267</v>
      </c>
    </row>
    <row r="3106" customFormat="false" ht="15" hidden="false" customHeight="false" outlineLevel="0" collapsed="false">
      <c r="A3106" s="0" t="n">
        <v>3094</v>
      </c>
      <c r="B3106" s="7" t="n">
        <v>0.434382</v>
      </c>
      <c r="C3106" s="7" t="n">
        <v>0.586639</v>
      </c>
      <c r="D3106" s="16" t="n">
        <f aca="false">LOGINV(B3106,$B$7,$C$7)</f>
        <v>12.3505616447308</v>
      </c>
      <c r="E3106" s="16" t="n">
        <f aca="false">LOGINV(C3106,$B$8,$C$8)</f>
        <v>125.779950895708</v>
      </c>
      <c r="F3106" s="16" t="n">
        <f aca="false">$B$5/100*E3106*2_Girdiler!$B$14*2_Girdiler!$B$15*2_Girdiler!$B$16</f>
        <v>3.16462356453601</v>
      </c>
      <c r="G3106" s="16" t="n">
        <f aca="false">MIN(MATCH(F3106,2_Girdiler!$B$20:$I$20,1),7)</f>
        <v>1</v>
      </c>
      <c r="H3106" s="16" t="n">
        <f aca="false">IF(F3106&gt;=40,2_Girdiler!$I$21+(F3106-40)*(2_Girdiler!$I$21-2_Girdiler!$H$21)/(2_Girdiler!$I$20-2_Girdiler!$H$20),INDEX(2_Girdiler!$B$21:$I$21,G3106)+(F3106-INDEX(2_Girdiler!$B$20:$I$20,G3106))*(INDEX(2_Girdiler!$B$21:$I$21,G3106+1)-INDEX(2_Girdiler!$B$21:$I$21,G3106))/(INDEX(2_Girdiler!$B$20:$I$20,G3106+1)-INDEX(2_Girdiler!$B$20:$I$20,G3106)))</f>
        <v>6.96217184197923</v>
      </c>
      <c r="I3106" s="16" t="n">
        <f aca="false">H3106/2_Girdiler!$B$17</f>
        <v>2.78933166745963</v>
      </c>
      <c r="J3106" s="16" t="n">
        <f aca="false">D3106+I3106</f>
        <v>15.1398933121904</v>
      </c>
    </row>
    <row r="3107" customFormat="false" ht="15" hidden="false" customHeight="false" outlineLevel="0" collapsed="false">
      <c r="A3107" s="0" t="n">
        <v>3095</v>
      </c>
      <c r="B3107" s="7" t="n">
        <v>0.056238</v>
      </c>
      <c r="C3107" s="7" t="n">
        <v>0.984236</v>
      </c>
      <c r="D3107" s="16" t="n">
        <f aca="false">LOGINV(B3107,$B$7,$C$7)</f>
        <v>5.59076429239611</v>
      </c>
      <c r="E3107" s="16" t="n">
        <f aca="false">LOGINV(C3107,$B$8,$C$8)</f>
        <v>437.587295387277</v>
      </c>
      <c r="F3107" s="16" t="n">
        <f aca="false">$B$5/100*E3107*2_Girdiler!$B$14*2_Girdiler!$B$15*2_Girdiler!$B$16</f>
        <v>11.0096963519439</v>
      </c>
      <c r="G3107" s="16" t="n">
        <f aca="false">MIN(MATCH(F3107,2_Girdiler!$B$20:$I$20,1),7)</f>
        <v>3</v>
      </c>
      <c r="H3107" s="16" t="n">
        <f aca="false">IF(F3107&gt;=40,2_Girdiler!$I$21+(F3107-40)*(2_Girdiler!$I$21-2_Girdiler!$H$21)/(2_Girdiler!$I$20-2_Girdiler!$H$20),INDEX(2_Girdiler!$B$21:$I$21,G3107)+(F3107-INDEX(2_Girdiler!$B$20:$I$20,G3107))*(INDEX(2_Girdiler!$B$21:$I$21,G3107+1)-INDEX(2_Girdiler!$B$21:$I$21,G3107))/(INDEX(2_Girdiler!$B$20:$I$20,G3107+1)-INDEX(2_Girdiler!$B$20:$I$20,G3107)))</f>
        <v>19.9087267167495</v>
      </c>
      <c r="I3107" s="16" t="n">
        <f aca="false">H3107/2_Girdiler!$B$17</f>
        <v>7.9762526910054</v>
      </c>
      <c r="J3107" s="16" t="n">
        <f aca="false">D3107+I3107</f>
        <v>13.5670169834015</v>
      </c>
    </row>
    <row r="3108" customFormat="false" ht="15" hidden="false" customHeight="false" outlineLevel="0" collapsed="false">
      <c r="A3108" s="0" t="n">
        <v>3096</v>
      </c>
      <c r="B3108" s="7" t="n">
        <v>0.000455</v>
      </c>
      <c r="C3108" s="7" t="n">
        <v>0.934402</v>
      </c>
      <c r="D3108" s="16" t="n">
        <f aca="false">LOGINV(B3108,$B$7,$C$7)</f>
        <v>2.13170466280656</v>
      </c>
      <c r="E3108" s="16" t="n">
        <f aca="false">LOGINV(C3108,$B$8,$C$8)</f>
        <v>289.324315639201</v>
      </c>
      <c r="F3108" s="16" t="n">
        <f aca="false">$B$5/100*E3108*2_Girdiler!$B$14*2_Girdiler!$B$15*2_Girdiler!$B$16</f>
        <v>7.27939978148231</v>
      </c>
      <c r="G3108" s="16" t="n">
        <f aca="false">MIN(MATCH(F3108,2_Girdiler!$B$20:$I$20,1),7)</f>
        <v>2</v>
      </c>
      <c r="H3108" s="16" t="n">
        <f aca="false">IF(F3108&gt;=40,2_Girdiler!$I$21+(F3108-40)*(2_Girdiler!$I$21-2_Girdiler!$H$21)/(2_Girdiler!$I$20-2_Girdiler!$H$20),INDEX(2_Girdiler!$B$21:$I$21,G3108)+(F3108-INDEX(2_Girdiler!$B$20:$I$20,G3108))*(INDEX(2_Girdiler!$B$21:$I$21,G3108+1)-INDEX(2_Girdiler!$B$21:$I$21,G3108))/(INDEX(2_Girdiler!$B$20:$I$20,G3108+1)-INDEX(2_Girdiler!$B$20:$I$20,G3108)))</f>
        <v>14.6470396503717</v>
      </c>
      <c r="I3108" s="16" t="n">
        <f aca="false">H3108/2_Girdiler!$B$17</f>
        <v>5.86820498812968</v>
      </c>
      <c r="J3108" s="16" t="n">
        <f aca="false">D3108+I3108</f>
        <v>7.99990965093624</v>
      </c>
    </row>
    <row r="3109" customFormat="false" ht="15" hidden="false" customHeight="false" outlineLevel="0" collapsed="false">
      <c r="A3109" s="0" t="n">
        <v>3097</v>
      </c>
      <c r="B3109" s="7" t="n">
        <v>0.477372</v>
      </c>
      <c r="C3109" s="7" t="n">
        <v>0.78819</v>
      </c>
      <c r="D3109" s="16" t="n">
        <f aca="false">LOGINV(B3109,$B$7,$C$7)</f>
        <v>13.1203873846591</v>
      </c>
      <c r="E3109" s="16" t="n">
        <f aca="false">LOGINV(C3109,$B$8,$C$8)</f>
        <v>183.044672731324</v>
      </c>
      <c r="F3109" s="16" t="n">
        <f aca="false">$B$5/100*E3109*2_Girdiler!$B$14*2_Girdiler!$B$15*2_Girdiler!$B$16</f>
        <v>4.6054039659201</v>
      </c>
      <c r="G3109" s="16" t="n">
        <f aca="false">MIN(MATCH(F3109,2_Girdiler!$B$20:$I$20,1),7)</f>
        <v>1</v>
      </c>
      <c r="H3109" s="16" t="n">
        <f aca="false">IF(F3109&gt;=40,2_Girdiler!$I$21+(F3109-40)*(2_Girdiler!$I$21-2_Girdiler!$H$21)/(2_Girdiler!$I$20-2_Girdiler!$H$20),INDEX(2_Girdiler!$B$21:$I$21,G3109)+(F3109-INDEX(2_Girdiler!$B$20:$I$20,G3109))*(INDEX(2_Girdiler!$B$21:$I$21,G3109+1)-INDEX(2_Girdiler!$B$21:$I$21,G3109))/(INDEX(2_Girdiler!$B$20:$I$20,G3109+1)-INDEX(2_Girdiler!$B$20:$I$20,G3109)))</f>
        <v>10.1318887250242</v>
      </c>
      <c r="I3109" s="16" t="n">
        <f aca="false">H3109/2_Girdiler!$B$17</f>
        <v>4.05925029047445</v>
      </c>
      <c r="J3109" s="16" t="n">
        <f aca="false">D3109+I3109</f>
        <v>17.1796376751336</v>
      </c>
    </row>
    <row r="3110" customFormat="false" ht="15" hidden="false" customHeight="false" outlineLevel="0" collapsed="false">
      <c r="A3110" s="0" t="n">
        <v>3098</v>
      </c>
      <c r="B3110" s="7" t="n">
        <v>0.670275</v>
      </c>
      <c r="C3110" s="7" t="n">
        <v>0.7014</v>
      </c>
      <c r="D3110" s="16" t="n">
        <f aca="false">LOGINV(B3110,$B$7,$C$7)</f>
        <v>17.3125372338814</v>
      </c>
      <c r="E3110" s="16" t="n">
        <f aca="false">LOGINV(C3110,$B$8,$C$8)</f>
        <v>153.596878285241</v>
      </c>
      <c r="F3110" s="16" t="n">
        <f aca="false">$B$5/100*E3110*2_Girdiler!$B$14*2_Girdiler!$B$15*2_Girdiler!$B$16</f>
        <v>3.86449745765666</v>
      </c>
      <c r="G3110" s="16" t="n">
        <f aca="false">MIN(MATCH(F3110,2_Girdiler!$B$20:$I$20,1),7)</f>
        <v>1</v>
      </c>
      <c r="H3110" s="16" t="n">
        <f aca="false">IF(F3110&gt;=40,2_Girdiler!$I$21+(F3110-40)*(2_Girdiler!$I$21-2_Girdiler!$H$21)/(2_Girdiler!$I$20-2_Girdiler!$H$20),INDEX(2_Girdiler!$B$21:$I$21,G3110)+(F3110-INDEX(2_Girdiler!$B$20:$I$20,G3110))*(INDEX(2_Girdiler!$B$21:$I$21,G3110+1)-INDEX(2_Girdiler!$B$21:$I$21,G3110))/(INDEX(2_Girdiler!$B$20:$I$20,G3110+1)-INDEX(2_Girdiler!$B$20:$I$20,G3110)))</f>
        <v>8.50189440684465</v>
      </c>
      <c r="I3110" s="16" t="n">
        <f aca="false">H3110/2_Girdiler!$B$17</f>
        <v>3.40620769504994</v>
      </c>
      <c r="J3110" s="16" t="n">
        <f aca="false">D3110+I3110</f>
        <v>20.7187449289314</v>
      </c>
    </row>
    <row r="3111" customFormat="false" ht="15" hidden="false" customHeight="false" outlineLevel="0" collapsed="false">
      <c r="A3111" s="0" t="n">
        <v>3099</v>
      </c>
      <c r="B3111" s="7" t="n">
        <v>0.73523</v>
      </c>
      <c r="C3111" s="7" t="n">
        <v>0.224589</v>
      </c>
      <c r="D3111" s="16" t="n">
        <f aca="false">LOGINV(B3111,$B$7,$C$7)</f>
        <v>19.2255869073935</v>
      </c>
      <c r="E3111" s="16" t="n">
        <f aca="false">LOGINV(C3111,$B$8,$C$8)</f>
        <v>67.0020788755097</v>
      </c>
      <c r="F3111" s="16" t="n">
        <f aca="false">$B$5/100*E3111*2_Girdiler!$B$14*2_Girdiler!$B$15*2_Girdiler!$B$16</f>
        <v>1.68577230450782</v>
      </c>
      <c r="G3111" s="16" t="n">
        <f aca="false">MIN(MATCH(F3111,2_Girdiler!$B$20:$I$20,1),7)</f>
        <v>1</v>
      </c>
      <c r="H3111" s="16" t="n">
        <f aca="false">IF(F3111&gt;=40,2_Girdiler!$I$21+(F3111-40)*(2_Girdiler!$I$21-2_Girdiler!$H$21)/(2_Girdiler!$I$20-2_Girdiler!$H$20),INDEX(2_Girdiler!$B$21:$I$21,G3111)+(F3111-INDEX(2_Girdiler!$B$20:$I$20,G3111))*(INDEX(2_Girdiler!$B$21:$I$21,G3111+1)-INDEX(2_Girdiler!$B$21:$I$21,G3111))/(INDEX(2_Girdiler!$B$20:$I$20,G3111+1)-INDEX(2_Girdiler!$B$20:$I$20,G3111)))</f>
        <v>3.70869906991721</v>
      </c>
      <c r="I3111" s="16" t="n">
        <f aca="false">H3111/2_Girdiler!$B$17</f>
        <v>1.48585699916555</v>
      </c>
      <c r="J3111" s="16" t="n">
        <f aca="false">D3111+I3111</f>
        <v>20.711443906559</v>
      </c>
    </row>
    <row r="3112" customFormat="false" ht="15" hidden="false" customHeight="false" outlineLevel="0" collapsed="false">
      <c r="A3112" s="0" t="n">
        <v>3100</v>
      </c>
      <c r="B3112" s="7" t="n">
        <v>0.599915</v>
      </c>
      <c r="C3112" s="7" t="n">
        <v>0.228046</v>
      </c>
      <c r="D3112" s="16" t="n">
        <f aca="false">LOGINV(B3112,$B$7,$C$7)</f>
        <v>15.5941063377036</v>
      </c>
      <c r="E3112" s="16" t="n">
        <f aca="false">LOGINV(C3112,$B$8,$C$8)</f>
        <v>67.500815320191</v>
      </c>
      <c r="F3112" s="16" t="n">
        <f aca="false">$B$5/100*E3112*2_Girdiler!$B$14*2_Girdiler!$B$15*2_Girdiler!$B$16</f>
        <v>1.69832051345601</v>
      </c>
      <c r="G3112" s="16" t="n">
        <f aca="false">MIN(MATCH(F3112,2_Girdiler!$B$20:$I$20,1),7)</f>
        <v>1</v>
      </c>
      <c r="H3112" s="16" t="n">
        <f aca="false">IF(F3112&gt;=40,2_Girdiler!$I$21+(F3112-40)*(2_Girdiler!$I$21-2_Girdiler!$H$21)/(2_Girdiler!$I$20-2_Girdiler!$H$20),INDEX(2_Girdiler!$B$21:$I$21,G3112)+(F3112-INDEX(2_Girdiler!$B$20:$I$20,G3112))*(INDEX(2_Girdiler!$B$21:$I$21,G3112+1)-INDEX(2_Girdiler!$B$21:$I$21,G3112))/(INDEX(2_Girdiler!$B$20:$I$20,G3112+1)-INDEX(2_Girdiler!$B$20:$I$20,G3112)))</f>
        <v>3.73630512960321</v>
      </c>
      <c r="I3112" s="16" t="n">
        <f aca="false">H3112/2_Girdiler!$B$17</f>
        <v>1.49691711923206</v>
      </c>
      <c r="J3112" s="16" t="n">
        <f aca="false">D3112+I3112</f>
        <v>17.0910234569356</v>
      </c>
    </row>
    <row r="3113" customFormat="false" ht="15" hidden="false" customHeight="false" outlineLevel="0" collapsed="false">
      <c r="A3113" s="0" t="n">
        <v>3101</v>
      </c>
      <c r="B3113" s="7" t="n">
        <v>0.045727</v>
      </c>
      <c r="C3113" s="7" t="n">
        <v>0.305622</v>
      </c>
      <c r="D3113" s="16" t="n">
        <f aca="false">LOGINV(B3113,$B$7,$C$7)</f>
        <v>5.28584752998293</v>
      </c>
      <c r="E3113" s="16" t="n">
        <f aca="false">LOGINV(C3113,$B$8,$C$8)</f>
        <v>78.6590265706056</v>
      </c>
      <c r="F3113" s="16" t="n">
        <f aca="false">$B$5/100*E3113*2_Girdiler!$B$14*2_Girdiler!$B$15*2_Girdiler!$B$16</f>
        <v>1.97906110851644</v>
      </c>
      <c r="G3113" s="16" t="n">
        <f aca="false">MIN(MATCH(F3113,2_Girdiler!$B$20:$I$20,1),7)</f>
        <v>1</v>
      </c>
      <c r="H3113" s="16" t="n">
        <f aca="false">IF(F3113&gt;=40,2_Girdiler!$I$21+(F3113-40)*(2_Girdiler!$I$21-2_Girdiler!$H$21)/(2_Girdiler!$I$20-2_Girdiler!$H$20),INDEX(2_Girdiler!$B$21:$I$21,G3113)+(F3113-INDEX(2_Girdiler!$B$20:$I$20,G3113))*(INDEX(2_Girdiler!$B$21:$I$21,G3113+1)-INDEX(2_Girdiler!$B$21:$I$21,G3113))/(INDEX(2_Girdiler!$B$20:$I$20,G3113+1)-INDEX(2_Girdiler!$B$20:$I$20,G3113)))</f>
        <v>4.35393443873616</v>
      </c>
      <c r="I3113" s="16" t="n">
        <f aca="false">H3113/2_Girdiler!$B$17</f>
        <v>1.74436475910904</v>
      </c>
      <c r="J3113" s="16" t="n">
        <f aca="false">D3113+I3113</f>
        <v>7.03021228909196</v>
      </c>
    </row>
    <row r="3114" customFormat="false" ht="15" hidden="false" customHeight="false" outlineLevel="0" collapsed="false">
      <c r="A3114" s="0" t="n">
        <v>3102</v>
      </c>
      <c r="B3114" s="7" t="n">
        <v>0.325308</v>
      </c>
      <c r="C3114" s="7" t="n">
        <v>0.976853</v>
      </c>
      <c r="D3114" s="16" t="n">
        <f aca="false">LOGINV(B3114,$B$7,$C$7)</f>
        <v>10.5207538400076</v>
      </c>
      <c r="E3114" s="16" t="n">
        <f aca="false">LOGINV(C3114,$B$8,$C$8)</f>
        <v>395.250093300202</v>
      </c>
      <c r="F3114" s="16" t="n">
        <f aca="false">$B$5/100*E3114*2_Girdiler!$B$14*2_Girdiler!$B$15*2_Girdiler!$B$16</f>
        <v>9.94449234743309</v>
      </c>
      <c r="G3114" s="16" t="n">
        <f aca="false">MIN(MATCH(F3114,2_Girdiler!$B$20:$I$20,1),7)</f>
        <v>2</v>
      </c>
      <c r="H3114" s="16" t="n">
        <f aca="false">IF(F3114&gt;=40,2_Girdiler!$I$21+(F3114-40)*(2_Girdiler!$I$21-2_Girdiler!$H$21)/(2_Girdiler!$I$20-2_Girdiler!$H$20),INDEX(2_Girdiler!$B$21:$I$21,G3114)+(F3114-INDEX(2_Girdiler!$B$20:$I$20,G3114))*(INDEX(2_Girdiler!$B$21:$I$21,G3114+1)-INDEX(2_Girdiler!$B$21:$I$21,G3114))/(INDEX(2_Girdiler!$B$20:$I$20,G3114+1)-INDEX(2_Girdiler!$B$20:$I$20,G3114)))</f>
        <v>18.9111877558929</v>
      </c>
      <c r="I3114" s="16" t="n">
        <f aca="false">H3114/2_Girdiler!$B$17</f>
        <v>7.57659765861096</v>
      </c>
      <c r="J3114" s="16" t="n">
        <f aca="false">D3114+I3114</f>
        <v>18.0973514986185</v>
      </c>
    </row>
    <row r="3115" customFormat="false" ht="15" hidden="false" customHeight="false" outlineLevel="0" collapsed="false">
      <c r="A3115" s="0" t="n">
        <v>3103</v>
      </c>
      <c r="B3115" s="7" t="n">
        <v>0.215513</v>
      </c>
      <c r="C3115" s="7" t="n">
        <v>0.031387</v>
      </c>
      <c r="D3115" s="16" t="n">
        <f aca="false">LOGINV(B3115,$B$7,$C$7)</f>
        <v>8.73102283528952</v>
      </c>
      <c r="E3115" s="16" t="n">
        <f aca="false">LOGINV(C3115,$B$8,$C$8)</f>
        <v>32.8545390607807</v>
      </c>
      <c r="F3115" s="16" t="n">
        <f aca="false">$B$5/100*E3115*2_Girdiler!$B$14*2_Girdiler!$B$15*2_Girdiler!$B$16</f>
        <v>0.826620202769244</v>
      </c>
      <c r="G3115" s="16" t="n">
        <f aca="false">MIN(MATCH(F3115,2_Girdiler!$B$20:$I$20,1),7)</f>
        <v>1</v>
      </c>
      <c r="H3115" s="16" t="n">
        <f aca="false">IF(F3115&gt;=40,2_Girdiler!$I$21+(F3115-40)*(2_Girdiler!$I$21-2_Girdiler!$H$21)/(2_Girdiler!$I$20-2_Girdiler!$H$20),INDEX(2_Girdiler!$B$21:$I$21,G3115)+(F3115-INDEX(2_Girdiler!$B$20:$I$20,G3115))*(INDEX(2_Girdiler!$B$21:$I$21,G3115+1)-INDEX(2_Girdiler!$B$21:$I$21,G3115))/(INDEX(2_Girdiler!$B$20:$I$20,G3115+1)-INDEX(2_Girdiler!$B$20:$I$20,G3115)))</f>
        <v>1.81856444609234</v>
      </c>
      <c r="I3115" s="16" t="n">
        <f aca="false">H3115/2_Girdiler!$B$17</f>
        <v>0.728591524876737</v>
      </c>
      <c r="J3115" s="16" t="n">
        <f aca="false">D3115+I3115</f>
        <v>9.45961436016626</v>
      </c>
    </row>
    <row r="3116" customFormat="false" ht="15" hidden="false" customHeight="false" outlineLevel="0" collapsed="false">
      <c r="A3116" s="0" t="n">
        <v>3104</v>
      </c>
      <c r="B3116" s="7" t="n">
        <v>0.885674</v>
      </c>
      <c r="C3116" s="7" t="n">
        <v>0.494646</v>
      </c>
      <c r="D3116" s="16" t="n">
        <f aca="false">LOGINV(B3116,$B$7,$C$7)</f>
        <v>26.4913850678158</v>
      </c>
      <c r="E3116" s="16" t="n">
        <f aca="false">LOGINV(C3116,$B$8,$C$8)</f>
        <v>108.263265055417</v>
      </c>
      <c r="F3116" s="16" t="n">
        <f aca="false">$B$5/100*E3116*2_Girdiler!$B$14*2_Girdiler!$B$15*2_Girdiler!$B$16</f>
        <v>2.72390374879429</v>
      </c>
      <c r="G3116" s="16" t="n">
        <f aca="false">MIN(MATCH(F3116,2_Girdiler!$B$20:$I$20,1),7)</f>
        <v>1</v>
      </c>
      <c r="H3116" s="16" t="n">
        <f aca="false">IF(F3116&gt;=40,2_Girdiler!$I$21+(F3116-40)*(2_Girdiler!$I$21-2_Girdiler!$H$21)/(2_Girdiler!$I$20-2_Girdiler!$H$20),INDEX(2_Girdiler!$B$21:$I$21,G3116)+(F3116-INDEX(2_Girdiler!$B$20:$I$20,G3116))*(INDEX(2_Girdiler!$B$21:$I$21,G3116+1)-INDEX(2_Girdiler!$B$21:$I$21,G3116))/(INDEX(2_Girdiler!$B$20:$I$20,G3116+1)-INDEX(2_Girdiler!$B$20:$I$20,G3116)))</f>
        <v>5.99258824734743</v>
      </c>
      <c r="I3116" s="16" t="n">
        <f aca="false">H3116/2_Girdiler!$B$17</f>
        <v>2.40087670166163</v>
      </c>
      <c r="J3116" s="16" t="n">
        <f aca="false">D3116+I3116</f>
        <v>28.8922617694774</v>
      </c>
    </row>
    <row r="3117" customFormat="false" ht="15" hidden="false" customHeight="false" outlineLevel="0" collapsed="false">
      <c r="A3117" s="0" t="n">
        <v>3105</v>
      </c>
      <c r="B3117" s="7" t="n">
        <v>0.090845</v>
      </c>
      <c r="C3117" s="7" t="n">
        <v>0.220277</v>
      </c>
      <c r="D3117" s="16" t="n">
        <f aca="false">LOGINV(B3117,$B$7,$C$7)</f>
        <v>6.43243730494946</v>
      </c>
      <c r="E3117" s="16" t="n">
        <f aca="false">LOGINV(C3117,$B$8,$C$8)</f>
        <v>66.3790858922237</v>
      </c>
      <c r="F3117" s="16" t="n">
        <f aca="false">$B$5/100*E3117*2_Girdiler!$B$14*2_Girdiler!$B$15*2_Girdiler!$B$16</f>
        <v>1.67009780104835</v>
      </c>
      <c r="G3117" s="16" t="n">
        <f aca="false">MIN(MATCH(F3117,2_Girdiler!$B$20:$I$20,1),7)</f>
        <v>1</v>
      </c>
      <c r="H3117" s="16" t="n">
        <f aca="false">IF(F3117&gt;=40,2_Girdiler!$I$21+(F3117-40)*(2_Girdiler!$I$21-2_Girdiler!$H$21)/(2_Girdiler!$I$20-2_Girdiler!$H$20),INDEX(2_Girdiler!$B$21:$I$21,G3117)+(F3117-INDEX(2_Girdiler!$B$20:$I$20,G3117))*(INDEX(2_Girdiler!$B$21:$I$21,G3117+1)-INDEX(2_Girdiler!$B$21:$I$21,G3117))/(INDEX(2_Girdiler!$B$20:$I$20,G3117+1)-INDEX(2_Girdiler!$B$20:$I$20,G3117)))</f>
        <v>3.67421516230637</v>
      </c>
      <c r="I3117" s="16" t="n">
        <f aca="false">H3117/2_Girdiler!$B$17</f>
        <v>1.47204133105223</v>
      </c>
      <c r="J3117" s="16" t="n">
        <f aca="false">D3117+I3117</f>
        <v>7.90447863600169</v>
      </c>
    </row>
    <row r="3118" customFormat="false" ht="15" hidden="false" customHeight="false" outlineLevel="0" collapsed="false">
      <c r="A3118" s="0" t="n">
        <v>3106</v>
      </c>
      <c r="B3118" s="7" t="n">
        <v>0.97439</v>
      </c>
      <c r="C3118" s="7" t="n">
        <v>0.184456</v>
      </c>
      <c r="D3118" s="16" t="n">
        <f aca="false">LOGINV(B3118,$B$7,$C$7)</f>
        <v>40.1460823538056</v>
      </c>
      <c r="E3118" s="16" t="n">
        <f aca="false">LOGINV(C3118,$B$8,$C$8)</f>
        <v>61.1444327938312</v>
      </c>
      <c r="F3118" s="16" t="n">
        <f aca="false">$B$5/100*E3118*2_Girdiler!$B$14*2_Girdiler!$B$15*2_Girdiler!$B$16</f>
        <v>1.53839392909279</v>
      </c>
      <c r="G3118" s="16" t="n">
        <f aca="false">MIN(MATCH(F3118,2_Girdiler!$B$20:$I$20,1),7)</f>
        <v>1</v>
      </c>
      <c r="H3118" s="16" t="n">
        <f aca="false">IF(F3118&gt;=40,2_Girdiler!$I$21+(F3118-40)*(2_Girdiler!$I$21-2_Girdiler!$H$21)/(2_Girdiler!$I$20-2_Girdiler!$H$20),INDEX(2_Girdiler!$B$21:$I$21,G3118)+(F3118-INDEX(2_Girdiler!$B$20:$I$20,G3118))*(INDEX(2_Girdiler!$B$21:$I$21,G3118+1)-INDEX(2_Girdiler!$B$21:$I$21,G3118))/(INDEX(2_Girdiler!$B$20:$I$20,G3118+1)-INDEX(2_Girdiler!$B$20:$I$20,G3118)))</f>
        <v>3.38446664400415</v>
      </c>
      <c r="I3118" s="16" t="n">
        <f aca="false">H3118/2_Girdiler!$B$17</f>
        <v>1.35595618750166</v>
      </c>
      <c r="J3118" s="16" t="n">
        <f aca="false">D3118+I3118</f>
        <v>41.5020385413073</v>
      </c>
    </row>
    <row r="3119" customFormat="false" ht="15" hidden="false" customHeight="false" outlineLevel="0" collapsed="false">
      <c r="A3119" s="0" t="n">
        <v>3107</v>
      </c>
      <c r="B3119" s="7" t="n">
        <v>0.384183</v>
      </c>
      <c r="C3119" s="7" t="n">
        <v>0.898984</v>
      </c>
      <c r="D3119" s="16" t="n">
        <f aca="false">LOGINV(B3119,$B$7,$C$7)</f>
        <v>11.4918547757285</v>
      </c>
      <c r="E3119" s="16" t="n">
        <f aca="false">LOGINV(C3119,$B$8,$C$8)</f>
        <v>248.824399672303</v>
      </c>
      <c r="F3119" s="16" t="n">
        <f aca="false">$B$5/100*E3119*2_Girdiler!$B$14*2_Girdiler!$B$15*2_Girdiler!$B$16</f>
        <v>6.26042189575514</v>
      </c>
      <c r="G3119" s="16" t="n">
        <f aca="false">MIN(MATCH(F3119,2_Girdiler!$B$20:$I$20,1),7)</f>
        <v>2</v>
      </c>
      <c r="H3119" s="16" t="n">
        <f aca="false">IF(F3119&gt;=40,2_Girdiler!$I$21+(F3119-40)*(2_Girdiler!$I$21-2_Girdiler!$H$21)/(2_Girdiler!$I$20-2_Girdiler!$H$20),INDEX(2_Girdiler!$B$21:$I$21,G3119)+(F3119-INDEX(2_Girdiler!$B$20:$I$20,G3119))*(INDEX(2_Girdiler!$B$21:$I$21,G3119+1)-INDEX(2_Girdiler!$B$21:$I$21,G3119))/(INDEX(2_Girdiler!$B$20:$I$20,G3119+1)-INDEX(2_Girdiler!$B$20:$I$20,G3119)))</f>
        <v>13.0166750332082</v>
      </c>
      <c r="I3119" s="16" t="n">
        <f aca="false">H3119/2_Girdiler!$B$17</f>
        <v>5.21501403574047</v>
      </c>
      <c r="J3119" s="16" t="n">
        <f aca="false">D3119+I3119</f>
        <v>16.706868811469</v>
      </c>
    </row>
    <row r="3120" customFormat="false" ht="15" hidden="false" customHeight="false" outlineLevel="0" collapsed="false">
      <c r="A3120" s="0" t="n">
        <v>3108</v>
      </c>
      <c r="B3120" s="7" t="n">
        <v>0.970273</v>
      </c>
      <c r="C3120" s="7" t="n">
        <v>0.979411</v>
      </c>
      <c r="D3120" s="16" t="n">
        <f aca="false">LOGINV(B3120,$B$7,$C$7)</f>
        <v>38.7216649605362</v>
      </c>
      <c r="E3120" s="16" t="n">
        <f aca="false">LOGINV(C3120,$B$8,$C$8)</f>
        <v>407.959479473278</v>
      </c>
      <c r="F3120" s="16" t="n">
        <f aca="false">$B$5/100*E3120*2_Girdiler!$B$14*2_Girdiler!$B$15*2_Girdiler!$B$16</f>
        <v>10.2642605035477</v>
      </c>
      <c r="G3120" s="16" t="n">
        <f aca="false">MIN(MATCH(F3120,2_Girdiler!$B$20:$I$20,1),7)</f>
        <v>3</v>
      </c>
      <c r="H3120" s="16" t="n">
        <f aca="false">IF(F3120&gt;=40,2_Girdiler!$I$21+(F3120-40)*(2_Girdiler!$I$21-2_Girdiler!$H$21)/(2_Girdiler!$I$20-2_Girdiler!$H$20),INDEX(2_Girdiler!$B$21:$I$21,G3120)+(F3120-INDEX(2_Girdiler!$B$20:$I$20,G3120))*(INDEX(2_Girdiler!$B$21:$I$21,G3120+1)-INDEX(2_Girdiler!$B$21:$I$21,G3120))/(INDEX(2_Girdiler!$B$20:$I$20,G3120+1)-INDEX(2_Girdiler!$B$20:$I$20,G3120)))</f>
        <v>19.2378344531929</v>
      </c>
      <c r="I3120" s="16" t="n">
        <f aca="false">H3120/2_Girdiler!$B$17</f>
        <v>7.70746572643947</v>
      </c>
      <c r="J3120" s="16" t="n">
        <f aca="false">D3120+I3120</f>
        <v>46.4291306869757</v>
      </c>
    </row>
    <row r="3121" customFormat="false" ht="15" hidden="false" customHeight="false" outlineLevel="0" collapsed="false">
      <c r="A3121" s="0" t="n">
        <v>3109</v>
      </c>
      <c r="B3121" s="7" t="n">
        <v>0.075313</v>
      </c>
      <c r="C3121" s="7" t="n">
        <v>0.033726</v>
      </c>
      <c r="D3121" s="16" t="n">
        <f aca="false">LOGINV(B3121,$B$7,$C$7)</f>
        <v>6.07775689196799</v>
      </c>
      <c r="E3121" s="16" t="n">
        <f aca="false">LOGINV(C3121,$B$8,$C$8)</f>
        <v>33.5432380449305</v>
      </c>
      <c r="F3121" s="16" t="n">
        <f aca="false">$B$5/100*E3121*2_Girdiler!$B$14*2_Girdiler!$B$15*2_Girdiler!$B$16</f>
        <v>0.843947869210451</v>
      </c>
      <c r="G3121" s="16" t="n">
        <f aca="false">MIN(MATCH(F3121,2_Girdiler!$B$20:$I$20,1),7)</f>
        <v>1</v>
      </c>
      <c r="H3121" s="16" t="n">
        <f aca="false">IF(F3121&gt;=40,2_Girdiler!$I$21+(F3121-40)*(2_Girdiler!$I$21-2_Girdiler!$H$21)/(2_Girdiler!$I$20-2_Girdiler!$H$20),INDEX(2_Girdiler!$B$21:$I$21,G3121)+(F3121-INDEX(2_Girdiler!$B$20:$I$20,G3121))*(INDEX(2_Girdiler!$B$21:$I$21,G3121+1)-INDEX(2_Girdiler!$B$21:$I$21,G3121))/(INDEX(2_Girdiler!$B$20:$I$20,G3121+1)-INDEX(2_Girdiler!$B$20:$I$20,G3121)))</f>
        <v>1.85668531226299</v>
      </c>
      <c r="I3121" s="16" t="n">
        <f aca="false">H3121/2_Girdiler!$B$17</f>
        <v>0.743864307797673</v>
      </c>
      <c r="J3121" s="16" t="n">
        <f aca="false">D3121+I3121</f>
        <v>6.82162119976566</v>
      </c>
    </row>
    <row r="3122" customFormat="false" ht="15" hidden="false" customHeight="false" outlineLevel="0" collapsed="false">
      <c r="A3122" s="0" t="n">
        <v>3110</v>
      </c>
      <c r="B3122" s="7" t="n">
        <v>0.866891</v>
      </c>
      <c r="C3122" s="7" t="n">
        <v>0.81351</v>
      </c>
      <c r="D3122" s="16" t="n">
        <f aca="false">LOGINV(B3122,$B$7,$C$7)</f>
        <v>25.166790637958</v>
      </c>
      <c r="E3122" s="16" t="n">
        <f aca="false">LOGINV(C3122,$B$8,$C$8)</f>
        <v>194.087368938386</v>
      </c>
      <c r="F3122" s="16" t="n">
        <f aca="false">$B$5/100*E3122*2_Girdiler!$B$14*2_Girdiler!$B$15*2_Girdiler!$B$16</f>
        <v>4.8832382024898</v>
      </c>
      <c r="G3122" s="16" t="n">
        <f aca="false">MIN(MATCH(F3122,2_Girdiler!$B$20:$I$20,1),7)</f>
        <v>1</v>
      </c>
      <c r="H3122" s="16" t="n">
        <f aca="false">IF(F3122&gt;=40,2_Girdiler!$I$21+(F3122-40)*(2_Girdiler!$I$21-2_Girdiler!$H$21)/(2_Girdiler!$I$20-2_Girdiler!$H$20),INDEX(2_Girdiler!$B$21:$I$21,G3122)+(F3122-INDEX(2_Girdiler!$B$20:$I$20,G3122))*(INDEX(2_Girdiler!$B$21:$I$21,G3122+1)-INDEX(2_Girdiler!$B$21:$I$21,G3122))/(INDEX(2_Girdiler!$B$20:$I$20,G3122+1)-INDEX(2_Girdiler!$B$20:$I$20,G3122)))</f>
        <v>10.7431240454776</v>
      </c>
      <c r="I3122" s="16" t="n">
        <f aca="false">H3122/2_Girdiler!$B$17</f>
        <v>4.30413623616889</v>
      </c>
      <c r="J3122" s="16" t="n">
        <f aca="false">D3122+I3122</f>
        <v>29.4709268741269</v>
      </c>
    </row>
    <row r="3123" customFormat="false" ht="15" hidden="false" customHeight="false" outlineLevel="0" collapsed="false">
      <c r="A3123" s="0" t="n">
        <v>3111</v>
      </c>
      <c r="B3123" s="7" t="n">
        <v>0.268287</v>
      </c>
      <c r="C3123" s="7" t="n">
        <v>0.221665</v>
      </c>
      <c r="D3123" s="16" t="n">
        <f aca="false">LOGINV(B3123,$B$7,$C$7)</f>
        <v>9.59580158651207</v>
      </c>
      <c r="E3123" s="16" t="n">
        <f aca="false">LOGINV(C3123,$B$8,$C$8)</f>
        <v>66.579740143534</v>
      </c>
      <c r="F3123" s="16" t="n">
        <f aca="false">$B$5/100*E3123*2_Girdiler!$B$14*2_Girdiler!$B$15*2_Girdiler!$B$16</f>
        <v>1.67514626201132</v>
      </c>
      <c r="G3123" s="16" t="n">
        <f aca="false">MIN(MATCH(F3123,2_Girdiler!$B$20:$I$20,1),7)</f>
        <v>1</v>
      </c>
      <c r="H3123" s="16" t="n">
        <f aca="false">IF(F3123&gt;=40,2_Girdiler!$I$21+(F3123-40)*(2_Girdiler!$I$21-2_Girdiler!$H$21)/(2_Girdiler!$I$20-2_Girdiler!$H$20),INDEX(2_Girdiler!$B$21:$I$21,G3123)+(F3123-INDEX(2_Girdiler!$B$20:$I$20,G3123))*(INDEX(2_Girdiler!$B$21:$I$21,G3123+1)-INDEX(2_Girdiler!$B$21:$I$21,G3123))/(INDEX(2_Girdiler!$B$20:$I$20,G3123+1)-INDEX(2_Girdiler!$B$20:$I$20,G3123)))</f>
        <v>3.6853217764249</v>
      </c>
      <c r="I3123" s="16" t="n">
        <f aca="false">H3123/2_Girdiler!$B$17</f>
        <v>1.47649109632408</v>
      </c>
      <c r="J3123" s="16" t="n">
        <f aca="false">D3123+I3123</f>
        <v>11.0722926828361</v>
      </c>
    </row>
    <row r="3124" customFormat="false" ht="15" hidden="false" customHeight="false" outlineLevel="0" collapsed="false">
      <c r="A3124" s="0" t="n">
        <v>3112</v>
      </c>
      <c r="B3124" s="7" t="n">
        <v>0.028973</v>
      </c>
      <c r="C3124" s="7" t="n">
        <v>0.627852</v>
      </c>
      <c r="D3124" s="16" t="n">
        <f aca="false">LOGINV(B3124,$B$7,$C$7)</f>
        <v>4.70633932171174</v>
      </c>
      <c r="E3124" s="16" t="n">
        <f aca="false">LOGINV(C3124,$B$8,$C$8)</f>
        <v>134.797222109641</v>
      </c>
      <c r="F3124" s="16" t="n">
        <f aca="false">$B$5/100*E3124*2_Girdiler!$B$14*2_Girdiler!$B$15*2_Girdiler!$B$16</f>
        <v>3.39149810827857</v>
      </c>
      <c r="G3124" s="16" t="n">
        <f aca="false">MIN(MATCH(F3124,2_Girdiler!$B$20:$I$20,1),7)</f>
        <v>1</v>
      </c>
      <c r="H3124" s="16" t="n">
        <f aca="false">IF(F3124&gt;=40,2_Girdiler!$I$21+(F3124-40)*(2_Girdiler!$I$21-2_Girdiler!$H$21)/(2_Girdiler!$I$20-2_Girdiler!$H$20),INDEX(2_Girdiler!$B$21:$I$21,G3124)+(F3124-INDEX(2_Girdiler!$B$20:$I$20,G3124))*(INDEX(2_Girdiler!$B$21:$I$21,G3124+1)-INDEX(2_Girdiler!$B$21:$I$21,G3124))/(INDEX(2_Girdiler!$B$20:$I$20,G3124+1)-INDEX(2_Girdiler!$B$20:$I$20,G3124)))</f>
        <v>7.46129583821286</v>
      </c>
      <c r="I3124" s="16" t="n">
        <f aca="false">H3124/2_Girdiler!$B$17</f>
        <v>2.98930121723272</v>
      </c>
      <c r="J3124" s="16" t="n">
        <f aca="false">D3124+I3124</f>
        <v>7.69564053894446</v>
      </c>
    </row>
    <row r="3125" customFormat="false" ht="15" hidden="false" customHeight="false" outlineLevel="0" collapsed="false">
      <c r="A3125" s="0" t="n">
        <v>3113</v>
      </c>
      <c r="B3125" s="7" t="n">
        <v>0.463551</v>
      </c>
      <c r="C3125" s="7" t="n">
        <v>0.896138</v>
      </c>
      <c r="D3125" s="16" t="n">
        <f aca="false">LOGINV(B3125,$B$7,$C$7)</f>
        <v>12.8687590604394</v>
      </c>
      <c r="E3125" s="16" t="n">
        <f aca="false">LOGINV(C3125,$B$8,$C$8)</f>
        <v>246.278080491075</v>
      </c>
      <c r="F3125" s="16" t="n">
        <f aca="false">$B$5/100*E3125*2_Girdiler!$B$14*2_Girdiler!$B$15*2_Girdiler!$B$16</f>
        <v>6.19635650515545</v>
      </c>
      <c r="G3125" s="16" t="n">
        <f aca="false">MIN(MATCH(F3125,2_Girdiler!$B$20:$I$20,1),7)</f>
        <v>2</v>
      </c>
      <c r="H3125" s="16" t="n">
        <f aca="false">IF(F3125&gt;=40,2_Girdiler!$I$21+(F3125-40)*(2_Girdiler!$I$21-2_Girdiler!$H$21)/(2_Girdiler!$I$20-2_Girdiler!$H$20),INDEX(2_Girdiler!$B$21:$I$21,G3125)+(F3125-INDEX(2_Girdiler!$B$20:$I$20,G3125))*(INDEX(2_Girdiler!$B$21:$I$21,G3125+1)-INDEX(2_Girdiler!$B$21:$I$21,G3125))/(INDEX(2_Girdiler!$B$20:$I$20,G3125+1)-INDEX(2_Girdiler!$B$20:$I$20,G3125)))</f>
        <v>12.9141704082487</v>
      </c>
      <c r="I3125" s="16" t="n">
        <f aca="false">H3125/2_Girdiler!$B$17</f>
        <v>5.17394647766375</v>
      </c>
      <c r="J3125" s="16" t="n">
        <f aca="false">D3125+I3125</f>
        <v>18.0427055381032</v>
      </c>
    </row>
    <row r="3126" customFormat="false" ht="15" hidden="false" customHeight="false" outlineLevel="0" collapsed="false">
      <c r="A3126" s="0" t="n">
        <v>3114</v>
      </c>
      <c r="B3126" s="7" t="n">
        <v>0.405582</v>
      </c>
      <c r="C3126" s="7" t="n">
        <v>0.543861</v>
      </c>
      <c r="D3126" s="16" t="n">
        <f aca="false">LOGINV(B3126,$B$7,$C$7)</f>
        <v>11.8535024833371</v>
      </c>
      <c r="E3126" s="16" t="n">
        <f aca="false">LOGINV(C3126,$B$8,$C$8)</f>
        <v>117.253823107504</v>
      </c>
      <c r="F3126" s="16" t="n">
        <f aca="false">$B$5/100*E3126*2_Girdiler!$B$14*2_Girdiler!$B$15*2_Girdiler!$B$16</f>
        <v>2.9501061893848</v>
      </c>
      <c r="G3126" s="16" t="n">
        <f aca="false">MIN(MATCH(F3126,2_Girdiler!$B$20:$I$20,1),7)</f>
        <v>1</v>
      </c>
      <c r="H3126" s="16" t="n">
        <f aca="false">IF(F3126&gt;=40,2_Girdiler!$I$21+(F3126-40)*(2_Girdiler!$I$21-2_Girdiler!$H$21)/(2_Girdiler!$I$20-2_Girdiler!$H$20),INDEX(2_Girdiler!$B$21:$I$21,G3126)+(F3126-INDEX(2_Girdiler!$B$20:$I$20,G3126))*(INDEX(2_Girdiler!$B$21:$I$21,G3126+1)-INDEX(2_Girdiler!$B$21:$I$21,G3126))/(INDEX(2_Girdiler!$B$20:$I$20,G3126+1)-INDEX(2_Girdiler!$B$20:$I$20,G3126)))</f>
        <v>6.49023361664657</v>
      </c>
      <c r="I3126" s="16" t="n">
        <f aca="false">H3126/2_Girdiler!$B$17</f>
        <v>2.60025385282314</v>
      </c>
      <c r="J3126" s="16" t="n">
        <f aca="false">D3126+I3126</f>
        <v>14.4537563361602</v>
      </c>
    </row>
    <row r="3127" customFormat="false" ht="15" hidden="false" customHeight="false" outlineLevel="0" collapsed="false">
      <c r="A3127" s="0" t="n">
        <v>3115</v>
      </c>
      <c r="B3127" s="7" t="n">
        <v>0.499449</v>
      </c>
      <c r="C3127" s="7" t="n">
        <v>0.385979</v>
      </c>
      <c r="D3127" s="16" t="n">
        <f aca="false">LOGINV(B3127,$B$7,$C$7)</f>
        <v>13.5316332148609</v>
      </c>
      <c r="E3127" s="16" t="n">
        <f aca="false">LOGINV(C3127,$B$8,$C$8)</f>
        <v>90.5727776051741</v>
      </c>
      <c r="F3127" s="16" t="n">
        <f aca="false">$B$5/100*E3127*2_Girdiler!$B$14*2_Girdiler!$B$15*2_Girdiler!$B$16</f>
        <v>2.27881108454618</v>
      </c>
      <c r="G3127" s="16" t="n">
        <f aca="false">MIN(MATCH(F3127,2_Girdiler!$B$20:$I$20,1),7)</f>
        <v>1</v>
      </c>
      <c r="H3127" s="16" t="n">
        <f aca="false">IF(F3127&gt;=40,2_Girdiler!$I$21+(F3127-40)*(2_Girdiler!$I$21-2_Girdiler!$H$21)/(2_Girdiler!$I$20-2_Girdiler!$H$20),INDEX(2_Girdiler!$B$21:$I$21,G3127)+(F3127-INDEX(2_Girdiler!$B$20:$I$20,G3127))*(INDEX(2_Girdiler!$B$21:$I$21,G3127+1)-INDEX(2_Girdiler!$B$21:$I$21,G3127))/(INDEX(2_Girdiler!$B$20:$I$20,G3127+1)-INDEX(2_Girdiler!$B$20:$I$20,G3127)))</f>
        <v>5.01338438600159</v>
      </c>
      <c r="I3127" s="16" t="n">
        <f aca="false">H3127/2_Girdiler!$B$17</f>
        <v>2.00856746234038</v>
      </c>
      <c r="J3127" s="16" t="n">
        <f aca="false">D3127+I3127</f>
        <v>15.5402006772012</v>
      </c>
    </row>
    <row r="3128" customFormat="false" ht="15" hidden="false" customHeight="false" outlineLevel="0" collapsed="false">
      <c r="A3128" s="0" t="n">
        <v>3116</v>
      </c>
      <c r="B3128" s="7" t="n">
        <v>0.400671</v>
      </c>
      <c r="C3128" s="7" t="n">
        <v>0.507188</v>
      </c>
      <c r="D3128" s="16" t="n">
        <f aca="false">LOGINV(B3128,$B$7,$C$7)</f>
        <v>11.7699797996025</v>
      </c>
      <c r="E3128" s="16" t="n">
        <f aca="false">LOGINV(C3128,$B$8,$C$8)</f>
        <v>110.482827679492</v>
      </c>
      <c r="F3128" s="16" t="n">
        <f aca="false">$B$5/100*E3128*2_Girdiler!$B$14*2_Girdiler!$B$15*2_Girdiler!$B$16</f>
        <v>2.77974794441601</v>
      </c>
      <c r="G3128" s="16" t="n">
        <f aca="false">MIN(MATCH(F3128,2_Girdiler!$B$20:$I$20,1),7)</f>
        <v>1</v>
      </c>
      <c r="H3128" s="16" t="n">
        <f aca="false">IF(F3128&gt;=40,2_Girdiler!$I$21+(F3128-40)*(2_Girdiler!$I$21-2_Girdiler!$H$21)/(2_Girdiler!$I$20-2_Girdiler!$H$20),INDEX(2_Girdiler!$B$21:$I$21,G3128)+(F3128-INDEX(2_Girdiler!$B$20:$I$20,G3128))*(INDEX(2_Girdiler!$B$21:$I$21,G3128+1)-INDEX(2_Girdiler!$B$21:$I$21,G3128))/(INDEX(2_Girdiler!$B$20:$I$20,G3128+1)-INDEX(2_Girdiler!$B$20:$I$20,G3128)))</f>
        <v>6.11544547771521</v>
      </c>
      <c r="I3128" s="16" t="n">
        <f aca="false">H3128/2_Girdiler!$B$17</f>
        <v>2.4500983484436</v>
      </c>
      <c r="J3128" s="16" t="n">
        <f aca="false">D3128+I3128</f>
        <v>14.2200781480461</v>
      </c>
    </row>
    <row r="3129" customFormat="false" ht="15" hidden="false" customHeight="false" outlineLevel="0" collapsed="false">
      <c r="A3129" s="0" t="n">
        <v>3117</v>
      </c>
      <c r="B3129" s="7" t="n">
        <v>0.955871</v>
      </c>
      <c r="C3129" s="7" t="n">
        <v>0.984756</v>
      </c>
      <c r="D3129" s="16" t="n">
        <f aca="false">LOGINV(B3129,$B$7,$C$7)</f>
        <v>35.0220214582383</v>
      </c>
      <c r="E3129" s="16" t="n">
        <f aca="false">LOGINV(C3129,$B$8,$C$8)</f>
        <v>441.373826531663</v>
      </c>
      <c r="F3129" s="16" t="n">
        <f aca="false">$B$5/100*E3129*2_Girdiler!$B$14*2_Girdiler!$B$15*2_Girdiler!$B$16</f>
        <v>11.1049654755366</v>
      </c>
      <c r="G3129" s="16" t="n">
        <f aca="false">MIN(MATCH(F3129,2_Girdiler!$B$20:$I$20,1),7)</f>
        <v>3</v>
      </c>
      <c r="H3129" s="16" t="n">
        <f aca="false">IF(F3129&gt;=40,2_Girdiler!$I$21+(F3129-40)*(2_Girdiler!$I$21-2_Girdiler!$H$21)/(2_Girdiler!$I$20-2_Girdiler!$H$20),INDEX(2_Girdiler!$B$21:$I$21,G3129)+(F3129-INDEX(2_Girdiler!$B$20:$I$20,G3129))*(INDEX(2_Girdiler!$B$21:$I$21,G3129+1)-INDEX(2_Girdiler!$B$21:$I$21,G3129))/(INDEX(2_Girdiler!$B$20:$I$20,G3129+1)-INDEX(2_Girdiler!$B$20:$I$20,G3129)))</f>
        <v>19.994468927983</v>
      </c>
      <c r="I3129" s="16" t="n">
        <f aca="false">H3129/2_Girdiler!$B$17</f>
        <v>8.01060453845471</v>
      </c>
      <c r="J3129" s="16" t="n">
        <f aca="false">D3129+I3129</f>
        <v>43.032625996693</v>
      </c>
    </row>
    <row r="3130" customFormat="false" ht="15" hidden="false" customHeight="false" outlineLevel="0" collapsed="false">
      <c r="A3130" s="0" t="n">
        <v>3118</v>
      </c>
      <c r="B3130" s="7" t="n">
        <v>0.389034</v>
      </c>
      <c r="C3130" s="7" t="n">
        <v>0.659044</v>
      </c>
      <c r="D3130" s="16" t="n">
        <f aca="false">LOGINV(B3130,$B$7,$C$7)</f>
        <v>11.5733344058338</v>
      </c>
      <c r="E3130" s="16" t="n">
        <f aca="false">LOGINV(C3130,$B$8,$C$8)</f>
        <v>142.279119678201</v>
      </c>
      <c r="F3130" s="16" t="n">
        <f aca="false">$B$5/100*E3130*2_Girdiler!$B$14*2_Girdiler!$B$15*2_Girdiler!$B$16</f>
        <v>3.57974265110353</v>
      </c>
      <c r="G3130" s="16" t="n">
        <f aca="false">MIN(MATCH(F3130,2_Girdiler!$B$20:$I$20,1),7)</f>
        <v>1</v>
      </c>
      <c r="H3130" s="16" t="n">
        <f aca="false">IF(F3130&gt;=40,2_Girdiler!$I$21+(F3130-40)*(2_Girdiler!$I$21-2_Girdiler!$H$21)/(2_Girdiler!$I$20-2_Girdiler!$H$20),INDEX(2_Girdiler!$B$21:$I$21,G3130)+(F3130-INDEX(2_Girdiler!$B$20:$I$20,G3130))*(INDEX(2_Girdiler!$B$21:$I$21,G3130+1)-INDEX(2_Girdiler!$B$21:$I$21,G3130))/(INDEX(2_Girdiler!$B$20:$I$20,G3130+1)-INDEX(2_Girdiler!$B$20:$I$20,G3130)))</f>
        <v>7.87543383242776</v>
      </c>
      <c r="I3130" s="16" t="n">
        <f aca="false">H3130/2_Girdiler!$B$17</f>
        <v>3.15522188799189</v>
      </c>
      <c r="J3130" s="16" t="n">
        <f aca="false">D3130+I3130</f>
        <v>14.7285562938257</v>
      </c>
    </row>
    <row r="3131" customFormat="false" ht="15" hidden="false" customHeight="false" outlineLevel="0" collapsed="false">
      <c r="A3131" s="0" t="n">
        <v>3119</v>
      </c>
      <c r="B3131" s="7" t="n">
        <v>0.827031</v>
      </c>
      <c r="C3131" s="7" t="n">
        <v>0.069859</v>
      </c>
      <c r="D3131" s="16" t="n">
        <f aca="false">LOGINV(B3131,$B$7,$C$7)</f>
        <v>22.9002561507886</v>
      </c>
      <c r="E3131" s="16" t="n">
        <f aca="false">LOGINV(C3131,$B$8,$C$8)</f>
        <v>42.0949428266569</v>
      </c>
      <c r="F3131" s="16" t="n">
        <f aca="false">$B$5/100*E3131*2_Girdiler!$B$14*2_Girdiler!$B$15*2_Girdiler!$B$16</f>
        <v>1.05910876151869</v>
      </c>
      <c r="G3131" s="16" t="n">
        <f aca="false">MIN(MATCH(F3131,2_Girdiler!$B$20:$I$20,1),7)</f>
        <v>1</v>
      </c>
      <c r="H3131" s="16" t="n">
        <f aca="false">IF(F3131&gt;=40,2_Girdiler!$I$21+(F3131-40)*(2_Girdiler!$I$21-2_Girdiler!$H$21)/(2_Girdiler!$I$20-2_Girdiler!$H$20),INDEX(2_Girdiler!$B$21:$I$21,G3131)+(F3131-INDEX(2_Girdiler!$B$20:$I$20,G3131))*(INDEX(2_Girdiler!$B$21:$I$21,G3131+1)-INDEX(2_Girdiler!$B$21:$I$21,G3131))/(INDEX(2_Girdiler!$B$20:$I$20,G3131+1)-INDEX(2_Girdiler!$B$20:$I$20,G3131)))</f>
        <v>2.33003927534111</v>
      </c>
      <c r="I3131" s="16" t="n">
        <f aca="false">H3131/2_Girdiler!$B$17</f>
        <v>0.933509325056535</v>
      </c>
      <c r="J3131" s="16" t="n">
        <f aca="false">D3131+I3131</f>
        <v>23.8337654758451</v>
      </c>
    </row>
    <row r="3132" customFormat="false" ht="15" hidden="false" customHeight="false" outlineLevel="0" collapsed="false">
      <c r="A3132" s="0" t="n">
        <v>3120</v>
      </c>
      <c r="B3132" s="7" t="n">
        <v>0.566849</v>
      </c>
      <c r="C3132" s="7" t="n">
        <v>0.894674</v>
      </c>
      <c r="D3132" s="16" t="n">
        <f aca="false">LOGINV(B3132,$B$7,$C$7)</f>
        <v>14.8744131636929</v>
      </c>
      <c r="E3132" s="16" t="n">
        <f aca="false">LOGINV(C3132,$B$8,$C$8)</f>
        <v>244.997886072057</v>
      </c>
      <c r="F3132" s="16" t="n">
        <f aca="false">$B$5/100*E3132*2_Girdiler!$B$14*2_Girdiler!$B$15*2_Girdiler!$B$16</f>
        <v>6.16414681357294</v>
      </c>
      <c r="G3132" s="16" t="n">
        <f aca="false">MIN(MATCH(F3132,2_Girdiler!$B$20:$I$20,1),7)</f>
        <v>2</v>
      </c>
      <c r="H3132" s="16" t="n">
        <f aca="false">IF(F3132&gt;=40,2_Girdiler!$I$21+(F3132-40)*(2_Girdiler!$I$21-2_Girdiler!$H$21)/(2_Girdiler!$I$20-2_Girdiler!$H$20),INDEX(2_Girdiler!$B$21:$I$21,G3132)+(F3132-INDEX(2_Girdiler!$B$20:$I$20,G3132))*(INDEX(2_Girdiler!$B$21:$I$21,G3132+1)-INDEX(2_Girdiler!$B$21:$I$21,G3132))/(INDEX(2_Girdiler!$B$20:$I$20,G3132+1)-INDEX(2_Girdiler!$B$20:$I$20,G3132)))</f>
        <v>12.8626349017167</v>
      </c>
      <c r="I3132" s="16" t="n">
        <f aca="false">H3132/2_Girdiler!$B$17</f>
        <v>5.15329923946984</v>
      </c>
      <c r="J3132" s="16" t="n">
        <f aca="false">D3132+I3132</f>
        <v>20.0277124031628</v>
      </c>
    </row>
    <row r="3133" customFormat="false" ht="15" hidden="false" customHeight="false" outlineLevel="0" collapsed="false">
      <c r="A3133" s="0" t="n">
        <v>3121</v>
      </c>
      <c r="B3133" s="7" t="n">
        <v>0.608374</v>
      </c>
      <c r="C3133" s="7" t="n">
        <v>0.61875</v>
      </c>
      <c r="D3133" s="16" t="n">
        <f aca="false">LOGINV(B3133,$B$7,$C$7)</f>
        <v>15.7861284251326</v>
      </c>
      <c r="E3133" s="16" t="n">
        <f aca="false">LOGINV(C3133,$B$8,$C$8)</f>
        <v>132.727591649002</v>
      </c>
      <c r="F3133" s="16" t="n">
        <f aca="false">$B$5/100*E3133*2_Girdiler!$B$14*2_Girdiler!$B$15*2_Girdiler!$B$16</f>
        <v>3.33942620588889</v>
      </c>
      <c r="G3133" s="16" t="n">
        <f aca="false">MIN(MATCH(F3133,2_Girdiler!$B$20:$I$20,1),7)</f>
        <v>1</v>
      </c>
      <c r="H3133" s="16" t="n">
        <f aca="false">IF(F3133&gt;=40,2_Girdiler!$I$21+(F3133-40)*(2_Girdiler!$I$21-2_Girdiler!$H$21)/(2_Girdiler!$I$20-2_Girdiler!$H$20),INDEX(2_Girdiler!$B$21:$I$21,G3133)+(F3133-INDEX(2_Girdiler!$B$20:$I$20,G3133))*(INDEX(2_Girdiler!$B$21:$I$21,G3133+1)-INDEX(2_Girdiler!$B$21:$I$21,G3133))/(INDEX(2_Girdiler!$B$20:$I$20,G3133+1)-INDEX(2_Girdiler!$B$20:$I$20,G3133)))</f>
        <v>7.34673765295556</v>
      </c>
      <c r="I3133" s="16" t="n">
        <f aca="false">H3133/2_Girdiler!$B$17</f>
        <v>2.94340450839566</v>
      </c>
      <c r="J3133" s="16" t="n">
        <f aca="false">D3133+I3133</f>
        <v>18.7295329335282</v>
      </c>
    </row>
    <row r="3134" customFormat="false" ht="15" hidden="false" customHeight="false" outlineLevel="0" collapsed="false">
      <c r="A3134" s="0" t="n">
        <v>3122</v>
      </c>
      <c r="B3134" s="7" t="n">
        <v>0.567504</v>
      </c>
      <c r="C3134" s="7" t="n">
        <v>0.367237</v>
      </c>
      <c r="D3134" s="16" t="n">
        <f aca="false">LOGINV(B3134,$B$7,$C$7)</f>
        <v>14.888228313901</v>
      </c>
      <c r="E3134" s="16" t="n">
        <f aca="false">LOGINV(C3134,$B$8,$C$8)</f>
        <v>87.7321379206584</v>
      </c>
      <c r="F3134" s="16" t="n">
        <f aca="false">$B$5/100*E3134*2_Girdiler!$B$14*2_Girdiler!$B$15*2_Girdiler!$B$16</f>
        <v>2.20734059008377</v>
      </c>
      <c r="G3134" s="16" t="n">
        <f aca="false">MIN(MATCH(F3134,2_Girdiler!$B$20:$I$20,1),7)</f>
        <v>1</v>
      </c>
      <c r="H3134" s="16" t="n">
        <f aca="false">IF(F3134&gt;=40,2_Girdiler!$I$21+(F3134-40)*(2_Girdiler!$I$21-2_Girdiler!$H$21)/(2_Girdiler!$I$20-2_Girdiler!$H$20),INDEX(2_Girdiler!$B$21:$I$21,G3134)+(F3134-INDEX(2_Girdiler!$B$20:$I$20,G3134))*(INDEX(2_Girdiler!$B$21:$I$21,G3134+1)-INDEX(2_Girdiler!$B$21:$I$21,G3134))/(INDEX(2_Girdiler!$B$20:$I$20,G3134+1)-INDEX(2_Girdiler!$B$20:$I$20,G3134)))</f>
        <v>4.85614929818429</v>
      </c>
      <c r="I3134" s="16" t="n">
        <f aca="false">H3134/2_Girdiler!$B$17</f>
        <v>1.9455726354905</v>
      </c>
      <c r="J3134" s="16" t="n">
        <f aca="false">D3134+I3134</f>
        <v>16.8338009493915</v>
      </c>
    </row>
    <row r="3135" customFormat="false" ht="15" hidden="false" customHeight="false" outlineLevel="0" collapsed="false">
      <c r="A3135" s="0" t="n">
        <v>3123</v>
      </c>
      <c r="B3135" s="7" t="n">
        <v>0.244667</v>
      </c>
      <c r="C3135" s="7" t="n">
        <v>0.64866</v>
      </c>
      <c r="D3135" s="16" t="n">
        <f aca="false">LOGINV(B3135,$B$7,$C$7)</f>
        <v>9.21130195163296</v>
      </c>
      <c r="E3135" s="16" t="n">
        <f aca="false">LOGINV(C3135,$B$8,$C$8)</f>
        <v>139.71712211016</v>
      </c>
      <c r="F3135" s="16" t="n">
        <f aca="false">$B$5/100*E3135*2_Girdiler!$B$14*2_Girdiler!$B$15*2_Girdiler!$B$16</f>
        <v>3.51528279229162</v>
      </c>
      <c r="G3135" s="16" t="n">
        <f aca="false">MIN(MATCH(F3135,2_Girdiler!$B$20:$I$20,1),7)</f>
        <v>1</v>
      </c>
      <c r="H3135" s="16" t="n">
        <f aca="false">IF(F3135&gt;=40,2_Girdiler!$I$21+(F3135-40)*(2_Girdiler!$I$21-2_Girdiler!$H$21)/(2_Girdiler!$I$20-2_Girdiler!$H$20),INDEX(2_Girdiler!$B$21:$I$21,G3135)+(F3135-INDEX(2_Girdiler!$B$20:$I$20,G3135))*(INDEX(2_Girdiler!$B$21:$I$21,G3135+1)-INDEX(2_Girdiler!$B$21:$I$21,G3135))/(INDEX(2_Girdiler!$B$20:$I$20,G3135+1)-INDEX(2_Girdiler!$B$20:$I$20,G3135)))</f>
        <v>7.73362214304156</v>
      </c>
      <c r="I3135" s="16" t="n">
        <f aca="false">H3135/2_Girdiler!$B$17</f>
        <v>3.09840630730832</v>
      </c>
      <c r="J3135" s="16" t="n">
        <f aca="false">D3135+I3135</f>
        <v>12.3097082589413</v>
      </c>
    </row>
    <row r="3136" customFormat="false" ht="15" hidden="false" customHeight="false" outlineLevel="0" collapsed="false">
      <c r="A3136" s="0" t="n">
        <v>3124</v>
      </c>
      <c r="B3136" s="7" t="n">
        <v>0.542984</v>
      </c>
      <c r="C3136" s="7" t="n">
        <v>0.765564</v>
      </c>
      <c r="D3136" s="16" t="n">
        <f aca="false">LOGINV(B3136,$B$7,$C$7)</f>
        <v>14.3819462473896</v>
      </c>
      <c r="E3136" s="16" t="n">
        <f aca="false">LOGINV(C3136,$B$8,$C$8)</f>
        <v>174.299449551531</v>
      </c>
      <c r="F3136" s="16" t="n">
        <f aca="false">$B$5/100*E3136*2_Girdiler!$B$14*2_Girdiler!$B$15*2_Girdiler!$B$16</f>
        <v>4.38537415071651</v>
      </c>
      <c r="G3136" s="16" t="n">
        <f aca="false">MIN(MATCH(F3136,2_Girdiler!$B$20:$I$20,1),7)</f>
        <v>1</v>
      </c>
      <c r="H3136" s="16" t="n">
        <f aca="false">IF(F3136&gt;=40,2_Girdiler!$I$21+(F3136-40)*(2_Girdiler!$I$21-2_Girdiler!$H$21)/(2_Girdiler!$I$20-2_Girdiler!$H$20),INDEX(2_Girdiler!$B$21:$I$21,G3136)+(F3136-INDEX(2_Girdiler!$B$20:$I$20,G3136))*(INDEX(2_Girdiler!$B$21:$I$21,G3136+1)-INDEX(2_Girdiler!$B$21:$I$21,G3136))/(INDEX(2_Girdiler!$B$20:$I$20,G3136+1)-INDEX(2_Girdiler!$B$20:$I$20,G3136)))</f>
        <v>9.64782313157633</v>
      </c>
      <c r="I3136" s="16" t="n">
        <f aca="false">H3136/2_Girdiler!$B$17</f>
        <v>3.86531375463795</v>
      </c>
      <c r="J3136" s="16" t="n">
        <f aca="false">D3136+I3136</f>
        <v>18.2472600020275</v>
      </c>
    </row>
    <row r="3137" customFormat="false" ht="15" hidden="false" customHeight="false" outlineLevel="0" collapsed="false">
      <c r="A3137" s="0" t="n">
        <v>3125</v>
      </c>
      <c r="B3137" s="7" t="n">
        <v>0.152937</v>
      </c>
      <c r="C3137" s="7" t="n">
        <v>0.830264</v>
      </c>
      <c r="D3137" s="16" t="n">
        <f aca="false">LOGINV(B3137,$B$7,$C$7)</f>
        <v>7.65277324573997</v>
      </c>
      <c r="E3137" s="16" t="n">
        <f aca="false">LOGINV(C3137,$B$8,$C$8)</f>
        <v>202.313100107471</v>
      </c>
      <c r="F3137" s="16" t="n">
        <f aca="false">$B$5/100*E3137*2_Girdiler!$B$14*2_Girdiler!$B$15*2_Girdiler!$B$16</f>
        <v>5.09019759870396</v>
      </c>
      <c r="G3137" s="16" t="n">
        <f aca="false">MIN(MATCH(F3137,2_Girdiler!$B$20:$I$20,1),7)</f>
        <v>2</v>
      </c>
      <c r="H3137" s="16" t="n">
        <f aca="false">IF(F3137&gt;=40,2_Girdiler!$I$21+(F3137-40)*(2_Girdiler!$I$21-2_Girdiler!$H$21)/(2_Girdiler!$I$20-2_Girdiler!$H$20),INDEX(2_Girdiler!$B$21:$I$21,G3137)+(F3137-INDEX(2_Girdiler!$B$20:$I$20,G3137))*(INDEX(2_Girdiler!$B$21:$I$21,G3137+1)-INDEX(2_Girdiler!$B$21:$I$21,G3137))/(INDEX(2_Girdiler!$B$20:$I$20,G3137+1)-INDEX(2_Girdiler!$B$20:$I$20,G3137)))</f>
        <v>11.1443161579263</v>
      </c>
      <c r="I3137" s="16" t="n">
        <f aca="false">H3137/2_Girdiler!$B$17</f>
        <v>4.46487025557946</v>
      </c>
      <c r="J3137" s="16" t="n">
        <f aca="false">D3137+I3137</f>
        <v>12.1176435013194</v>
      </c>
    </row>
    <row r="3138" customFormat="false" ht="15" hidden="false" customHeight="false" outlineLevel="0" collapsed="false">
      <c r="A3138" s="0" t="n">
        <v>3126</v>
      </c>
      <c r="B3138" s="7" t="n">
        <v>0.183751</v>
      </c>
      <c r="C3138" s="7" t="n">
        <v>0.089141</v>
      </c>
      <c r="D3138" s="16" t="n">
        <f aca="false">LOGINV(B3138,$B$7,$C$7)</f>
        <v>8.1947368442742</v>
      </c>
      <c r="E3138" s="16" t="n">
        <f aca="false">LOGINV(C3138,$B$8,$C$8)</f>
        <v>45.8027916003889</v>
      </c>
      <c r="F3138" s="16" t="n">
        <f aca="false">$B$5/100*E3138*2_Girdiler!$B$14*2_Girdiler!$B$15*2_Girdiler!$B$16</f>
        <v>1.15239823666578</v>
      </c>
      <c r="G3138" s="16" t="n">
        <f aca="false">MIN(MATCH(F3138,2_Girdiler!$B$20:$I$20,1),7)</f>
        <v>1</v>
      </c>
      <c r="H3138" s="16" t="n">
        <f aca="false">IF(F3138&gt;=40,2_Girdiler!$I$21+(F3138-40)*(2_Girdiler!$I$21-2_Girdiler!$H$21)/(2_Girdiler!$I$20-2_Girdiler!$H$20),INDEX(2_Girdiler!$B$21:$I$21,G3138)+(F3138-INDEX(2_Girdiler!$B$20:$I$20,G3138))*(INDEX(2_Girdiler!$B$21:$I$21,G3138+1)-INDEX(2_Girdiler!$B$21:$I$21,G3138))/(INDEX(2_Girdiler!$B$20:$I$20,G3138+1)-INDEX(2_Girdiler!$B$20:$I$20,G3138)))</f>
        <v>2.53527612066473</v>
      </c>
      <c r="I3138" s="16" t="n">
        <f aca="false">H3138/2_Girdiler!$B$17</f>
        <v>1.01573562526632</v>
      </c>
      <c r="J3138" s="16" t="n">
        <f aca="false">D3138+I3138</f>
        <v>9.21047246954051</v>
      </c>
    </row>
    <row r="3139" customFormat="false" ht="15" hidden="false" customHeight="false" outlineLevel="0" collapsed="false">
      <c r="A3139" s="0" t="n">
        <v>3127</v>
      </c>
      <c r="B3139" s="7" t="n">
        <v>0.587194</v>
      </c>
      <c r="C3139" s="7" t="n">
        <v>0.631546</v>
      </c>
      <c r="D3139" s="16" t="n">
        <f aca="false">LOGINV(B3139,$B$7,$C$7)</f>
        <v>15.3116424932574</v>
      </c>
      <c r="E3139" s="16" t="n">
        <f aca="false">LOGINV(C3139,$B$8,$C$8)</f>
        <v>135.650984054866</v>
      </c>
      <c r="F3139" s="16" t="n">
        <f aca="false">$B$5/100*E3139*2_Girdiler!$B$14*2_Girdiler!$B$15*2_Girdiler!$B$16</f>
        <v>3.41297875882044</v>
      </c>
      <c r="G3139" s="16" t="n">
        <f aca="false">MIN(MATCH(F3139,2_Girdiler!$B$20:$I$20,1),7)</f>
        <v>1</v>
      </c>
      <c r="H3139" s="16" t="n">
        <f aca="false">IF(F3139&gt;=40,2_Girdiler!$I$21+(F3139-40)*(2_Girdiler!$I$21-2_Girdiler!$H$21)/(2_Girdiler!$I$20-2_Girdiler!$H$20),INDEX(2_Girdiler!$B$21:$I$21,G3139)+(F3139-INDEX(2_Girdiler!$B$20:$I$20,G3139))*(INDEX(2_Girdiler!$B$21:$I$21,G3139+1)-INDEX(2_Girdiler!$B$21:$I$21,G3139))/(INDEX(2_Girdiler!$B$20:$I$20,G3139+1)-INDEX(2_Girdiler!$B$20:$I$20,G3139)))</f>
        <v>7.50855326940497</v>
      </c>
      <c r="I3139" s="16" t="n">
        <f aca="false">H3139/2_Girdiler!$B$17</f>
        <v>3.00823448293468</v>
      </c>
      <c r="J3139" s="16" t="n">
        <f aca="false">D3139+I3139</f>
        <v>18.3198769761921</v>
      </c>
    </row>
    <row r="3140" customFormat="false" ht="15" hidden="false" customHeight="false" outlineLevel="0" collapsed="false">
      <c r="A3140" s="0" t="n">
        <v>3128</v>
      </c>
      <c r="B3140" s="7" t="n">
        <v>0.47602</v>
      </c>
      <c r="C3140" s="7" t="n">
        <v>0.133157</v>
      </c>
      <c r="D3140" s="16" t="n">
        <f aca="false">LOGINV(B3140,$B$7,$C$7)</f>
        <v>13.0955839723067</v>
      </c>
      <c r="E3140" s="16" t="n">
        <f aca="false">LOGINV(C3140,$B$8,$C$8)</f>
        <v>53.2872477038028</v>
      </c>
      <c r="F3140" s="16" t="n">
        <f aca="false">$B$5/100*E3140*2_Girdiler!$B$14*2_Girdiler!$B$15*2_Girdiler!$B$16</f>
        <v>1.34070715222768</v>
      </c>
      <c r="G3140" s="16" t="n">
        <f aca="false">MIN(MATCH(F3140,2_Girdiler!$B$20:$I$20,1),7)</f>
        <v>1</v>
      </c>
      <c r="H3140" s="16" t="n">
        <f aca="false">IF(F3140&gt;=40,2_Girdiler!$I$21+(F3140-40)*(2_Girdiler!$I$21-2_Girdiler!$H$21)/(2_Girdiler!$I$20-2_Girdiler!$H$20),INDEX(2_Girdiler!$B$21:$I$21,G3140)+(F3140-INDEX(2_Girdiler!$B$20:$I$20,G3140))*(INDEX(2_Girdiler!$B$21:$I$21,G3140+1)-INDEX(2_Girdiler!$B$21:$I$21,G3140))/(INDEX(2_Girdiler!$B$20:$I$20,G3140+1)-INDEX(2_Girdiler!$B$20:$I$20,G3140)))</f>
        <v>2.94955573490089</v>
      </c>
      <c r="I3140" s="16" t="n">
        <f aca="false">H3140/2_Girdiler!$B$17</f>
        <v>1.18171303481606</v>
      </c>
      <c r="J3140" s="16" t="n">
        <f aca="false">D3140+I3140</f>
        <v>14.2772970071228</v>
      </c>
    </row>
    <row r="3141" customFormat="false" ht="15" hidden="false" customHeight="false" outlineLevel="0" collapsed="false">
      <c r="A3141" s="0" t="n">
        <v>3129</v>
      </c>
      <c r="B3141" s="7" t="n">
        <v>0.43753</v>
      </c>
      <c r="C3141" s="7" t="n">
        <v>0.850546</v>
      </c>
      <c r="D3141" s="16" t="n">
        <f aca="false">LOGINV(B3141,$B$7,$C$7)</f>
        <v>12.4057175842411</v>
      </c>
      <c r="E3141" s="16" t="n">
        <f aca="false">LOGINV(C3141,$B$8,$C$8)</f>
        <v>213.526353332211</v>
      </c>
      <c r="F3141" s="16" t="n">
        <f aca="false">$B$5/100*E3141*2_Girdiler!$B$14*2_Girdiler!$B$15*2_Girdiler!$B$16</f>
        <v>5.37232304983843</v>
      </c>
      <c r="G3141" s="16" t="n">
        <f aca="false">MIN(MATCH(F3141,2_Girdiler!$B$20:$I$20,1),7)</f>
        <v>2</v>
      </c>
      <c r="H3141" s="16" t="n">
        <f aca="false">IF(F3141&gt;=40,2_Girdiler!$I$21+(F3141-40)*(2_Girdiler!$I$21-2_Girdiler!$H$21)/(2_Girdiler!$I$20-2_Girdiler!$H$20),INDEX(2_Girdiler!$B$21:$I$21,G3141)+(F3141-INDEX(2_Girdiler!$B$20:$I$20,G3141))*(INDEX(2_Girdiler!$B$21:$I$21,G3141+1)-INDEX(2_Girdiler!$B$21:$I$21,G3141))/(INDEX(2_Girdiler!$B$20:$I$20,G3141+1)-INDEX(2_Girdiler!$B$20:$I$20,G3141)))</f>
        <v>11.5957168797415</v>
      </c>
      <c r="I3141" s="16" t="n">
        <f aca="false">H3141/2_Girdiler!$B$17</f>
        <v>4.64571990374258</v>
      </c>
      <c r="J3141" s="16" t="n">
        <f aca="false">D3141+I3141</f>
        <v>17.0514374879837</v>
      </c>
    </row>
    <row r="3142" customFormat="false" ht="15" hidden="false" customHeight="false" outlineLevel="0" collapsed="false">
      <c r="A3142" s="0" t="n">
        <v>3130</v>
      </c>
      <c r="B3142" s="7" t="n">
        <v>0.04034</v>
      </c>
      <c r="C3142" s="7" t="n">
        <v>0.237079</v>
      </c>
      <c r="D3142" s="16" t="n">
        <f aca="false">LOGINV(B3142,$B$7,$C$7)</f>
        <v>5.11490721508363</v>
      </c>
      <c r="E3142" s="16" t="n">
        <f aca="false">LOGINV(C3142,$B$8,$C$8)</f>
        <v>68.8014826995861</v>
      </c>
      <c r="F3142" s="16" t="n">
        <f aca="false">$B$5/100*E3142*2_Girdiler!$B$14*2_Girdiler!$B$15*2_Girdiler!$B$16</f>
        <v>1.73104530472159</v>
      </c>
      <c r="G3142" s="16" t="n">
        <f aca="false">MIN(MATCH(F3142,2_Girdiler!$B$20:$I$20,1),7)</f>
        <v>1</v>
      </c>
      <c r="H3142" s="16" t="n">
        <f aca="false">IF(F3142&gt;=40,2_Girdiler!$I$21+(F3142-40)*(2_Girdiler!$I$21-2_Girdiler!$H$21)/(2_Girdiler!$I$20-2_Girdiler!$H$20),INDEX(2_Girdiler!$B$21:$I$21,G3142)+(F3142-INDEX(2_Girdiler!$B$20:$I$20,G3142))*(INDEX(2_Girdiler!$B$21:$I$21,G3142+1)-INDEX(2_Girdiler!$B$21:$I$21,G3142))/(INDEX(2_Girdiler!$B$20:$I$20,G3142+1)-INDEX(2_Girdiler!$B$20:$I$20,G3142)))</f>
        <v>3.80829967038749</v>
      </c>
      <c r="I3142" s="16" t="n">
        <f aca="false">H3142/2_Girdiler!$B$17</f>
        <v>1.52576108589242</v>
      </c>
      <c r="J3142" s="16" t="n">
        <f aca="false">D3142+I3142</f>
        <v>6.64066830097606</v>
      </c>
    </row>
    <row r="3143" customFormat="false" ht="15" hidden="false" customHeight="false" outlineLevel="0" collapsed="false">
      <c r="A3143" s="0" t="n">
        <v>3131</v>
      </c>
      <c r="B3143" s="7" t="n">
        <v>0.301742</v>
      </c>
      <c r="C3143" s="7" t="n">
        <v>0.072048</v>
      </c>
      <c r="D3143" s="16" t="n">
        <f aca="false">LOGINV(B3143,$B$7,$C$7)</f>
        <v>10.1379739834893</v>
      </c>
      <c r="E3143" s="16" t="n">
        <f aca="false">LOGINV(C3143,$B$8,$C$8)</f>
        <v>42.5356715085529</v>
      </c>
      <c r="F3143" s="16" t="n">
        <f aca="false">$B$5/100*E3143*2_Girdiler!$B$14*2_Girdiler!$B$15*2_Girdiler!$B$16</f>
        <v>1.07019749515519</v>
      </c>
      <c r="G3143" s="16" t="n">
        <f aca="false">MIN(MATCH(F3143,2_Girdiler!$B$20:$I$20,1),7)</f>
        <v>1</v>
      </c>
      <c r="H3143" s="16" t="n">
        <f aca="false">IF(F3143&gt;=40,2_Girdiler!$I$21+(F3143-40)*(2_Girdiler!$I$21-2_Girdiler!$H$21)/(2_Girdiler!$I$20-2_Girdiler!$H$20),INDEX(2_Girdiler!$B$21:$I$21,G3143)+(F3143-INDEX(2_Girdiler!$B$20:$I$20,G3143))*(INDEX(2_Girdiler!$B$21:$I$21,G3143+1)-INDEX(2_Girdiler!$B$21:$I$21,G3143))/(INDEX(2_Girdiler!$B$20:$I$20,G3143+1)-INDEX(2_Girdiler!$B$20:$I$20,G3143)))</f>
        <v>2.35443448934142</v>
      </c>
      <c r="I3143" s="16" t="n">
        <f aca="false">H3143/2_Girdiler!$B$17</f>
        <v>0.943283048614352</v>
      </c>
      <c r="J3143" s="16" t="n">
        <f aca="false">D3143+I3143</f>
        <v>11.0812570321037</v>
      </c>
    </row>
    <row r="3144" customFormat="false" ht="15" hidden="false" customHeight="false" outlineLevel="0" collapsed="false">
      <c r="A3144" s="0" t="n">
        <v>3132</v>
      </c>
      <c r="B3144" s="7" t="n">
        <v>0.688899</v>
      </c>
      <c r="C3144" s="7" t="n">
        <v>0.505709</v>
      </c>
      <c r="D3144" s="16" t="n">
        <f aca="false">LOGINV(B3144,$B$7,$C$7)</f>
        <v>17.8222698110942</v>
      </c>
      <c r="E3144" s="16" t="n">
        <f aca="false">LOGINV(C3144,$B$8,$C$8)</f>
        <v>110.218716672288</v>
      </c>
      <c r="F3144" s="16" t="n">
        <f aca="false">$B$5/100*E3144*2_Girdiler!$B$14*2_Girdiler!$B$15*2_Girdiler!$B$16</f>
        <v>2.77310291147476</v>
      </c>
      <c r="G3144" s="16" t="n">
        <f aca="false">MIN(MATCH(F3144,2_Girdiler!$B$20:$I$20,1),7)</f>
        <v>1</v>
      </c>
      <c r="H3144" s="16" t="n">
        <f aca="false">IF(F3144&gt;=40,2_Girdiler!$I$21+(F3144-40)*(2_Girdiler!$I$21-2_Girdiler!$H$21)/(2_Girdiler!$I$20-2_Girdiler!$H$20),INDEX(2_Girdiler!$B$21:$I$21,G3144)+(F3144-INDEX(2_Girdiler!$B$20:$I$20,G3144))*(INDEX(2_Girdiler!$B$21:$I$21,G3144+1)-INDEX(2_Girdiler!$B$21:$I$21,G3144))/(INDEX(2_Girdiler!$B$20:$I$20,G3144+1)-INDEX(2_Girdiler!$B$20:$I$20,G3144)))</f>
        <v>6.10082640524447</v>
      </c>
      <c r="I3144" s="16" t="n">
        <f aca="false">H3144/2_Girdiler!$B$17</f>
        <v>2.444241348255</v>
      </c>
      <c r="J3144" s="16" t="n">
        <f aca="false">D3144+I3144</f>
        <v>20.2665111593492</v>
      </c>
    </row>
    <row r="3145" customFormat="false" ht="15" hidden="false" customHeight="false" outlineLevel="0" collapsed="false">
      <c r="A3145" s="0" t="n">
        <v>3133</v>
      </c>
      <c r="B3145" s="7" t="n">
        <v>0.546226</v>
      </c>
      <c r="C3145" s="7" t="n">
        <v>0.484068</v>
      </c>
      <c r="D3145" s="16" t="n">
        <f aca="false">LOGINV(B3145,$B$7,$C$7)</f>
        <v>14.4476522339591</v>
      </c>
      <c r="E3145" s="16" t="n">
        <f aca="false">LOGINV(C3145,$B$8,$C$8)</f>
        <v>106.425349833027</v>
      </c>
      <c r="F3145" s="16" t="n">
        <f aca="false">$B$5/100*E3145*2_Girdiler!$B$14*2_Girdiler!$B$15*2_Girdiler!$B$16</f>
        <v>2.67766180179896</v>
      </c>
      <c r="G3145" s="16" t="n">
        <f aca="false">MIN(MATCH(F3145,2_Girdiler!$B$20:$I$20,1),7)</f>
        <v>1</v>
      </c>
      <c r="H3145" s="16" t="n">
        <f aca="false">IF(F3145&gt;=40,2_Girdiler!$I$21+(F3145-40)*(2_Girdiler!$I$21-2_Girdiler!$H$21)/(2_Girdiler!$I$20-2_Girdiler!$H$20),INDEX(2_Girdiler!$B$21:$I$21,G3145)+(F3145-INDEX(2_Girdiler!$B$20:$I$20,G3145))*(INDEX(2_Girdiler!$B$21:$I$21,G3145+1)-INDEX(2_Girdiler!$B$21:$I$21,G3145))/(INDEX(2_Girdiler!$B$20:$I$20,G3145+1)-INDEX(2_Girdiler!$B$20:$I$20,G3145)))</f>
        <v>5.89085596395771</v>
      </c>
      <c r="I3145" s="16" t="n">
        <f aca="false">H3145/2_Girdiler!$B$17</f>
        <v>2.36011857530357</v>
      </c>
      <c r="J3145" s="16" t="n">
        <f aca="false">D3145+I3145</f>
        <v>16.8077708092627</v>
      </c>
    </row>
    <row r="3146" customFormat="false" ht="15" hidden="false" customHeight="false" outlineLevel="0" collapsed="false">
      <c r="A3146" s="0" t="n">
        <v>3134</v>
      </c>
      <c r="B3146" s="7" t="n">
        <v>0.556228</v>
      </c>
      <c r="C3146" s="7" t="n">
        <v>0.618621</v>
      </c>
      <c r="D3146" s="16" t="n">
        <f aca="false">LOGINV(B3146,$B$7,$C$7)</f>
        <v>14.65268190506</v>
      </c>
      <c r="E3146" s="16" t="n">
        <f aca="false">LOGINV(C3146,$B$8,$C$8)</f>
        <v>132.69859830403</v>
      </c>
      <c r="F3146" s="16" t="n">
        <f aca="false">$B$5/100*E3146*2_Girdiler!$B$14*2_Girdiler!$B$15*2_Girdiler!$B$16</f>
        <v>3.3386967333294</v>
      </c>
      <c r="G3146" s="16" t="n">
        <f aca="false">MIN(MATCH(F3146,2_Girdiler!$B$20:$I$20,1),7)</f>
        <v>1</v>
      </c>
      <c r="H3146" s="16" t="n">
        <f aca="false">IF(F3146&gt;=40,2_Girdiler!$I$21+(F3146-40)*(2_Girdiler!$I$21-2_Girdiler!$H$21)/(2_Girdiler!$I$20-2_Girdiler!$H$20),INDEX(2_Girdiler!$B$21:$I$21,G3146)+(F3146-INDEX(2_Girdiler!$B$20:$I$20,G3146))*(INDEX(2_Girdiler!$B$21:$I$21,G3146+1)-INDEX(2_Girdiler!$B$21:$I$21,G3146))/(INDEX(2_Girdiler!$B$20:$I$20,G3146+1)-INDEX(2_Girdiler!$B$20:$I$20,G3146)))</f>
        <v>7.34513281332468</v>
      </c>
      <c r="I3146" s="16" t="n">
        <f aca="false">H3146/2_Girdiler!$B$17</f>
        <v>2.94276154379995</v>
      </c>
      <c r="J3146" s="16" t="n">
        <f aca="false">D3146+I3146</f>
        <v>17.5954434488599</v>
      </c>
    </row>
    <row r="3147" customFormat="false" ht="15" hidden="false" customHeight="false" outlineLevel="0" collapsed="false">
      <c r="A3147" s="0" t="n">
        <v>3135</v>
      </c>
      <c r="B3147" s="7" t="n">
        <v>0.05159</v>
      </c>
      <c r="C3147" s="7" t="n">
        <v>0.661403</v>
      </c>
      <c r="D3147" s="16" t="n">
        <f aca="false">LOGINV(B3147,$B$7,$C$7)</f>
        <v>5.45997917784933</v>
      </c>
      <c r="E3147" s="16" t="n">
        <f aca="false">LOGINV(C3147,$B$8,$C$8)</f>
        <v>142.87178697946</v>
      </c>
      <c r="F3147" s="16" t="n">
        <f aca="false">$B$5/100*E3147*2_Girdiler!$B$14*2_Girdiler!$B$15*2_Girdiler!$B$16</f>
        <v>3.59465416040321</v>
      </c>
      <c r="G3147" s="16" t="n">
        <f aca="false">MIN(MATCH(F3147,2_Girdiler!$B$20:$I$20,1),7)</f>
        <v>1</v>
      </c>
      <c r="H3147" s="16" t="n">
        <f aca="false">IF(F3147&gt;=40,2_Girdiler!$I$21+(F3147-40)*(2_Girdiler!$I$21-2_Girdiler!$H$21)/(2_Girdiler!$I$20-2_Girdiler!$H$20),INDEX(2_Girdiler!$B$21:$I$21,G3147)+(F3147-INDEX(2_Girdiler!$B$20:$I$20,G3147))*(INDEX(2_Girdiler!$B$21:$I$21,G3147+1)-INDEX(2_Girdiler!$B$21:$I$21,G3147))/(INDEX(2_Girdiler!$B$20:$I$20,G3147+1)-INDEX(2_Girdiler!$B$20:$I$20,G3147)))</f>
        <v>7.90823915288706</v>
      </c>
      <c r="I3147" s="16" t="n">
        <f aca="false">H3147/2_Girdiler!$B$17</f>
        <v>3.16836504522719</v>
      </c>
      <c r="J3147" s="16" t="n">
        <f aca="false">D3147+I3147</f>
        <v>8.62834422307652</v>
      </c>
    </row>
    <row r="3148" customFormat="false" ht="15" hidden="false" customHeight="false" outlineLevel="0" collapsed="false">
      <c r="A3148" s="0" t="n">
        <v>3136</v>
      </c>
      <c r="B3148" s="7" t="n">
        <v>0.86774</v>
      </c>
      <c r="C3148" s="7" t="n">
        <v>0.191013</v>
      </c>
      <c r="D3148" s="16" t="n">
        <f aca="false">LOGINV(B3148,$B$7,$C$7)</f>
        <v>25.2223618731854</v>
      </c>
      <c r="E3148" s="16" t="n">
        <f aca="false">LOGINV(C3148,$B$8,$C$8)</f>
        <v>62.1128407565091</v>
      </c>
      <c r="F3148" s="16" t="n">
        <f aca="false">$B$5/100*E3148*2_Girdiler!$B$14*2_Girdiler!$B$15*2_Girdiler!$B$16</f>
        <v>1.56275907343377</v>
      </c>
      <c r="G3148" s="16" t="n">
        <f aca="false">MIN(MATCH(F3148,2_Girdiler!$B$20:$I$20,1),7)</f>
        <v>1</v>
      </c>
      <c r="H3148" s="16" t="n">
        <f aca="false">IF(F3148&gt;=40,2_Girdiler!$I$21+(F3148-40)*(2_Girdiler!$I$21-2_Girdiler!$H$21)/(2_Girdiler!$I$20-2_Girdiler!$H$20),INDEX(2_Girdiler!$B$21:$I$21,G3148)+(F3148-INDEX(2_Girdiler!$B$20:$I$20,G3148))*(INDEX(2_Girdiler!$B$21:$I$21,G3148+1)-INDEX(2_Girdiler!$B$21:$I$21,G3148))/(INDEX(2_Girdiler!$B$20:$I$20,G3148+1)-INDEX(2_Girdiler!$B$20:$I$20,G3148)))</f>
        <v>3.43806996155429</v>
      </c>
      <c r="I3148" s="16" t="n">
        <f aca="false">H3148/2_Girdiler!$B$17</f>
        <v>1.37743187562271</v>
      </c>
      <c r="J3148" s="16" t="n">
        <f aca="false">D3148+I3148</f>
        <v>26.5997937488081</v>
      </c>
    </row>
    <row r="3149" customFormat="false" ht="15" hidden="false" customHeight="false" outlineLevel="0" collapsed="false">
      <c r="A3149" s="0" t="n">
        <v>3137</v>
      </c>
      <c r="B3149" s="7" t="n">
        <v>0.212513</v>
      </c>
      <c r="C3149" s="7" t="n">
        <v>0.076855</v>
      </c>
      <c r="D3149" s="16" t="n">
        <f aca="false">LOGINV(B3149,$B$7,$C$7)</f>
        <v>8.68106445865506</v>
      </c>
      <c r="E3149" s="16" t="n">
        <f aca="false">LOGINV(C3149,$B$8,$C$8)</f>
        <v>43.4839488737446</v>
      </c>
      <c r="F3149" s="16" t="n">
        <f aca="false">$B$5/100*E3149*2_Girdiler!$B$14*2_Girdiler!$B$15*2_Girdiler!$B$16</f>
        <v>1.09405615366341</v>
      </c>
      <c r="G3149" s="16" t="n">
        <f aca="false">MIN(MATCH(F3149,2_Girdiler!$B$20:$I$20,1),7)</f>
        <v>1</v>
      </c>
      <c r="H3149" s="16" t="n">
        <f aca="false">IF(F3149&gt;=40,2_Girdiler!$I$21+(F3149-40)*(2_Girdiler!$I$21-2_Girdiler!$H$21)/(2_Girdiler!$I$20-2_Girdiler!$H$20),INDEX(2_Girdiler!$B$21:$I$21,G3149)+(F3149-INDEX(2_Girdiler!$B$20:$I$20,G3149))*(INDEX(2_Girdiler!$B$21:$I$21,G3149+1)-INDEX(2_Girdiler!$B$21:$I$21,G3149))/(INDEX(2_Girdiler!$B$20:$I$20,G3149+1)-INDEX(2_Girdiler!$B$20:$I$20,G3149)))</f>
        <v>2.40692353805951</v>
      </c>
      <c r="I3149" s="16" t="n">
        <f aca="false">H3149/2_Girdiler!$B$17</f>
        <v>0.964312314927688</v>
      </c>
      <c r="J3149" s="16" t="n">
        <f aca="false">D3149+I3149</f>
        <v>9.64537677358275</v>
      </c>
    </row>
    <row r="3150" customFormat="false" ht="15" hidden="false" customHeight="false" outlineLevel="0" collapsed="false">
      <c r="A3150" s="0" t="n">
        <v>3138</v>
      </c>
      <c r="B3150" s="7" t="n">
        <v>0.127818</v>
      </c>
      <c r="C3150" s="7" t="n">
        <v>0.222268</v>
      </c>
      <c r="D3150" s="16" t="n">
        <f aca="false">LOGINV(B3150,$B$7,$C$7)</f>
        <v>7.18622839338642</v>
      </c>
      <c r="E3150" s="16" t="n">
        <f aca="false">LOGINV(C3150,$B$8,$C$8)</f>
        <v>66.6668763738257</v>
      </c>
      <c r="F3150" s="16" t="n">
        <f aca="false">$B$5/100*E3150*2_Girdiler!$B$14*2_Girdiler!$B$15*2_Girdiler!$B$16</f>
        <v>1.67733860956545</v>
      </c>
      <c r="G3150" s="16" t="n">
        <f aca="false">MIN(MATCH(F3150,2_Girdiler!$B$20:$I$20,1),7)</f>
        <v>1</v>
      </c>
      <c r="H3150" s="16" t="n">
        <f aca="false">IF(F3150&gt;=40,2_Girdiler!$I$21+(F3150-40)*(2_Girdiler!$I$21-2_Girdiler!$H$21)/(2_Girdiler!$I$20-2_Girdiler!$H$20),INDEX(2_Girdiler!$B$21:$I$21,G3150)+(F3150-INDEX(2_Girdiler!$B$20:$I$20,G3150))*(INDEX(2_Girdiler!$B$21:$I$21,G3150+1)-INDEX(2_Girdiler!$B$21:$I$21,G3150))/(INDEX(2_Girdiler!$B$20:$I$20,G3150+1)-INDEX(2_Girdiler!$B$20:$I$20,G3150)))</f>
        <v>3.690144941044</v>
      </c>
      <c r="I3150" s="16" t="n">
        <f aca="false">H3150/2_Girdiler!$B$17</f>
        <v>1.47842345394391</v>
      </c>
      <c r="J3150" s="16" t="n">
        <f aca="false">D3150+I3150</f>
        <v>8.66465184733033</v>
      </c>
    </row>
    <row r="3151" customFormat="false" ht="15" hidden="false" customHeight="false" outlineLevel="0" collapsed="false">
      <c r="A3151" s="0" t="n">
        <v>3139</v>
      </c>
      <c r="B3151" s="7" t="n">
        <v>0.350413</v>
      </c>
      <c r="C3151" s="7" t="n">
        <v>0.359204</v>
      </c>
      <c r="D3151" s="16" t="n">
        <f aca="false">LOGINV(B3151,$B$7,$C$7)</f>
        <v>10.9314477216994</v>
      </c>
      <c r="E3151" s="16" t="n">
        <f aca="false">LOGINV(C3151,$B$8,$C$8)</f>
        <v>86.5281679745497</v>
      </c>
      <c r="F3151" s="16" t="n">
        <f aca="false">$B$5/100*E3151*2_Girdiler!$B$14*2_Girdiler!$B$15*2_Girdiler!$B$16</f>
        <v>2.17704870623967</v>
      </c>
      <c r="G3151" s="16" t="n">
        <f aca="false">MIN(MATCH(F3151,2_Girdiler!$B$20:$I$20,1),7)</f>
        <v>1</v>
      </c>
      <c r="H3151" s="16" t="n">
        <f aca="false">IF(F3151&gt;=40,2_Girdiler!$I$21+(F3151-40)*(2_Girdiler!$I$21-2_Girdiler!$H$21)/(2_Girdiler!$I$20-2_Girdiler!$H$20),INDEX(2_Girdiler!$B$21:$I$21,G3151)+(F3151-INDEX(2_Girdiler!$B$20:$I$20,G3151))*(INDEX(2_Girdiler!$B$21:$I$21,G3151+1)-INDEX(2_Girdiler!$B$21:$I$21,G3151))/(INDEX(2_Girdiler!$B$20:$I$20,G3151+1)-INDEX(2_Girdiler!$B$20:$I$20,G3151)))</f>
        <v>4.78950715372727</v>
      </c>
      <c r="I3151" s="16" t="n">
        <f aca="false">H3151/2_Girdiler!$B$17</f>
        <v>1.91887305838432</v>
      </c>
      <c r="J3151" s="16" t="n">
        <f aca="false">D3151+I3151</f>
        <v>12.8503207800838</v>
      </c>
    </row>
    <row r="3152" customFormat="false" ht="15" hidden="false" customHeight="false" outlineLevel="0" collapsed="false">
      <c r="A3152" s="0" t="n">
        <v>3140</v>
      </c>
      <c r="B3152" s="7" t="n">
        <v>0.088766</v>
      </c>
      <c r="C3152" s="7" t="n">
        <v>0.791436</v>
      </c>
      <c r="D3152" s="16" t="n">
        <f aca="false">LOGINV(B3152,$B$7,$C$7)</f>
        <v>6.38662344999296</v>
      </c>
      <c r="E3152" s="16" t="n">
        <f aca="false">LOGINV(C3152,$B$8,$C$8)</f>
        <v>184.379616511885</v>
      </c>
      <c r="F3152" s="16" t="n">
        <f aca="false">$B$5/100*E3152*2_Girdiler!$B$14*2_Girdiler!$B$15*2_Girdiler!$B$16</f>
        <v>4.63899115143903</v>
      </c>
      <c r="G3152" s="16" t="n">
        <f aca="false">MIN(MATCH(F3152,2_Girdiler!$B$20:$I$20,1),7)</f>
        <v>1</v>
      </c>
      <c r="H3152" s="16" t="n">
        <f aca="false">IF(F3152&gt;=40,2_Girdiler!$I$21+(F3152-40)*(2_Girdiler!$I$21-2_Girdiler!$H$21)/(2_Girdiler!$I$20-2_Girdiler!$H$20),INDEX(2_Girdiler!$B$21:$I$21,G3152)+(F3152-INDEX(2_Girdiler!$B$20:$I$20,G3152))*(INDEX(2_Girdiler!$B$21:$I$21,G3152+1)-INDEX(2_Girdiler!$B$21:$I$21,G3152))/(INDEX(2_Girdiler!$B$20:$I$20,G3152+1)-INDEX(2_Girdiler!$B$20:$I$20,G3152)))</f>
        <v>10.2057805331659</v>
      </c>
      <c r="I3152" s="16" t="n">
        <f aca="false">H3152/2_Girdiler!$B$17</f>
        <v>4.08885438027479</v>
      </c>
      <c r="J3152" s="16" t="n">
        <f aca="false">D3152+I3152</f>
        <v>10.4754778302677</v>
      </c>
    </row>
    <row r="3153" customFormat="false" ht="15" hidden="false" customHeight="false" outlineLevel="0" collapsed="false">
      <c r="A3153" s="0" t="n">
        <v>3141</v>
      </c>
      <c r="B3153" s="7" t="n">
        <v>0.418961</v>
      </c>
      <c r="C3153" s="7" t="n">
        <v>0.603405</v>
      </c>
      <c r="D3153" s="16" t="n">
        <f aca="false">LOGINV(B3153,$B$7,$C$7)</f>
        <v>12.082795732203</v>
      </c>
      <c r="E3153" s="16" t="n">
        <f aca="false">LOGINV(C3153,$B$8,$C$8)</f>
        <v>129.342009791975</v>
      </c>
      <c r="F3153" s="16" t="n">
        <f aca="false">$B$5/100*E3153*2_Girdiler!$B$14*2_Girdiler!$B$15*2_Girdiler!$B$16</f>
        <v>3.25424496636609</v>
      </c>
      <c r="G3153" s="16" t="n">
        <f aca="false">MIN(MATCH(F3153,2_Girdiler!$B$20:$I$20,1),7)</f>
        <v>1</v>
      </c>
      <c r="H3153" s="16" t="n">
        <f aca="false">IF(F3153&gt;=40,2_Girdiler!$I$21+(F3153-40)*(2_Girdiler!$I$21-2_Girdiler!$H$21)/(2_Girdiler!$I$20-2_Girdiler!$H$20),INDEX(2_Girdiler!$B$21:$I$21,G3153)+(F3153-INDEX(2_Girdiler!$B$20:$I$20,G3153))*(INDEX(2_Girdiler!$B$21:$I$21,G3153+1)-INDEX(2_Girdiler!$B$21:$I$21,G3153))/(INDEX(2_Girdiler!$B$20:$I$20,G3153+1)-INDEX(2_Girdiler!$B$20:$I$20,G3153)))</f>
        <v>7.1593389260054</v>
      </c>
      <c r="I3153" s="16" t="n">
        <f aca="false">H3153/2_Girdiler!$B$17</f>
        <v>2.86832489022652</v>
      </c>
      <c r="J3153" s="16" t="n">
        <f aca="false">D3153+I3153</f>
        <v>14.9511206224296</v>
      </c>
    </row>
    <row r="3154" customFormat="false" ht="15" hidden="false" customHeight="false" outlineLevel="0" collapsed="false">
      <c r="A3154" s="0" t="n">
        <v>3142</v>
      </c>
      <c r="B3154" s="7" t="n">
        <v>0.406534</v>
      </c>
      <c r="C3154" s="7" t="n">
        <v>0.416009</v>
      </c>
      <c r="D3154" s="16" t="n">
        <f aca="false">LOGINV(B3154,$B$7,$C$7)</f>
        <v>11.8697320383116</v>
      </c>
      <c r="E3154" s="16" t="n">
        <f aca="false">LOGINV(C3154,$B$8,$C$8)</f>
        <v>95.2313715583581</v>
      </c>
      <c r="F3154" s="16" t="n">
        <f aca="false">$B$5/100*E3154*2_Girdiler!$B$14*2_Girdiler!$B$15*2_Girdiler!$B$16</f>
        <v>2.39602130840829</v>
      </c>
      <c r="G3154" s="16" t="n">
        <f aca="false">MIN(MATCH(F3154,2_Girdiler!$B$20:$I$20,1),7)</f>
        <v>1</v>
      </c>
      <c r="H3154" s="16" t="n">
        <f aca="false">IF(F3154&gt;=40,2_Girdiler!$I$21+(F3154-40)*(2_Girdiler!$I$21-2_Girdiler!$H$21)/(2_Girdiler!$I$20-2_Girdiler!$H$20),INDEX(2_Girdiler!$B$21:$I$21,G3154)+(F3154-INDEX(2_Girdiler!$B$20:$I$20,G3154))*(INDEX(2_Girdiler!$B$21:$I$21,G3154+1)-INDEX(2_Girdiler!$B$21:$I$21,G3154))/(INDEX(2_Girdiler!$B$20:$I$20,G3154+1)-INDEX(2_Girdiler!$B$20:$I$20,G3154)))</f>
        <v>5.27124687849824</v>
      </c>
      <c r="I3154" s="16" t="n">
        <f aca="false">H3154/2_Girdiler!$B$17</f>
        <v>2.11187775580859</v>
      </c>
      <c r="J3154" s="16" t="n">
        <f aca="false">D3154+I3154</f>
        <v>13.9816097941202</v>
      </c>
    </row>
    <row r="3155" customFormat="false" ht="15" hidden="false" customHeight="false" outlineLevel="0" collapsed="false">
      <c r="A3155" s="0" t="n">
        <v>3143</v>
      </c>
      <c r="B3155" s="7" t="n">
        <v>0.138563</v>
      </c>
      <c r="C3155" s="7" t="n">
        <v>0.448554</v>
      </c>
      <c r="D3155" s="16" t="n">
        <f aca="false">LOGINV(B3155,$B$7,$C$7)</f>
        <v>7.38919412026321</v>
      </c>
      <c r="E3155" s="16" t="n">
        <f aca="false">LOGINV(C3155,$B$8,$C$8)</f>
        <v>100.459627069266</v>
      </c>
      <c r="F3155" s="16" t="n">
        <f aca="false">$B$5/100*E3155*2_Girdiler!$B$14*2_Girdiler!$B$15*2_Girdiler!$B$16</f>
        <v>2.52756421706273</v>
      </c>
      <c r="G3155" s="16" t="n">
        <f aca="false">MIN(MATCH(F3155,2_Girdiler!$B$20:$I$20,1),7)</f>
        <v>1</v>
      </c>
      <c r="H3155" s="16" t="n">
        <f aca="false">IF(F3155&gt;=40,2_Girdiler!$I$21+(F3155-40)*(2_Girdiler!$I$21-2_Girdiler!$H$21)/(2_Girdiler!$I$20-2_Girdiler!$H$20),INDEX(2_Girdiler!$B$21:$I$21,G3155)+(F3155-INDEX(2_Girdiler!$B$20:$I$20,G3155))*(INDEX(2_Girdiler!$B$21:$I$21,G3155+1)-INDEX(2_Girdiler!$B$21:$I$21,G3155))/(INDEX(2_Girdiler!$B$20:$I$20,G3155+1)-INDEX(2_Girdiler!$B$20:$I$20,G3155)))</f>
        <v>5.56064127753802</v>
      </c>
      <c r="I3155" s="16" t="n">
        <f aca="false">H3155/2_Girdiler!$B$17</f>
        <v>2.22782102465465</v>
      </c>
      <c r="J3155" s="16" t="n">
        <f aca="false">D3155+I3155</f>
        <v>9.61701514491787</v>
      </c>
    </row>
    <row r="3156" customFormat="false" ht="15" hidden="false" customHeight="false" outlineLevel="0" collapsed="false">
      <c r="A3156" s="0" t="n">
        <v>3144</v>
      </c>
      <c r="B3156" s="7" t="n">
        <v>0.456161</v>
      </c>
      <c r="C3156" s="7" t="n">
        <v>0.306976</v>
      </c>
      <c r="D3156" s="16" t="n">
        <f aca="false">LOGINV(B3156,$B$7,$C$7)</f>
        <v>12.7358976059661</v>
      </c>
      <c r="E3156" s="16" t="n">
        <f aca="false">LOGINV(C3156,$B$8,$C$8)</f>
        <v>78.8551697618869</v>
      </c>
      <c r="F3156" s="16" t="n">
        <f aca="false">$B$5/100*E3156*2_Girdiler!$B$14*2_Girdiler!$B$15*2_Girdiler!$B$16</f>
        <v>1.98399607120907</v>
      </c>
      <c r="G3156" s="16" t="n">
        <f aca="false">MIN(MATCH(F3156,2_Girdiler!$B$20:$I$20,1),7)</f>
        <v>1</v>
      </c>
      <c r="H3156" s="16" t="n">
        <f aca="false">IF(F3156&gt;=40,2_Girdiler!$I$21+(F3156-40)*(2_Girdiler!$I$21-2_Girdiler!$H$21)/(2_Girdiler!$I$20-2_Girdiler!$H$20),INDEX(2_Girdiler!$B$21:$I$21,G3156)+(F3156-INDEX(2_Girdiler!$B$20:$I$20,G3156))*(INDEX(2_Girdiler!$B$21:$I$21,G3156+1)-INDEX(2_Girdiler!$B$21:$I$21,G3156))/(INDEX(2_Girdiler!$B$20:$I$20,G3156+1)-INDEX(2_Girdiler!$B$20:$I$20,G3156)))</f>
        <v>4.36479135665996</v>
      </c>
      <c r="I3156" s="16" t="n">
        <f aca="false">H3156/2_Girdiler!$B$17</f>
        <v>1.74871448584133</v>
      </c>
      <c r="J3156" s="16" t="n">
        <f aca="false">D3156+I3156</f>
        <v>14.4846120918074</v>
      </c>
    </row>
    <row r="3157" customFormat="false" ht="15" hidden="false" customHeight="false" outlineLevel="0" collapsed="false">
      <c r="A3157" s="0" t="n">
        <v>3145</v>
      </c>
      <c r="B3157" s="7" t="n">
        <v>0.563224</v>
      </c>
      <c r="C3157" s="7" t="n">
        <v>0.065344</v>
      </c>
      <c r="D3157" s="16" t="n">
        <f aca="false">LOGINV(B3157,$B$7,$C$7)</f>
        <v>14.7982552800416</v>
      </c>
      <c r="E3157" s="16" t="n">
        <f aca="false">LOGINV(C3157,$B$8,$C$8)</f>
        <v>41.1664678334564</v>
      </c>
      <c r="F3157" s="16" t="n">
        <f aca="false">$B$5/100*E3157*2_Girdiler!$B$14*2_Girdiler!$B$15*2_Girdiler!$B$16</f>
        <v>1.03574833068976</v>
      </c>
      <c r="G3157" s="16" t="n">
        <f aca="false">MIN(MATCH(F3157,2_Girdiler!$B$20:$I$20,1),7)</f>
        <v>1</v>
      </c>
      <c r="H3157" s="16" t="n">
        <f aca="false">IF(F3157&gt;=40,2_Girdiler!$I$21+(F3157-40)*(2_Girdiler!$I$21-2_Girdiler!$H$21)/(2_Girdiler!$I$20-2_Girdiler!$H$20),INDEX(2_Girdiler!$B$21:$I$21,G3157)+(F3157-INDEX(2_Girdiler!$B$20:$I$20,G3157))*(INDEX(2_Girdiler!$B$21:$I$21,G3157+1)-INDEX(2_Girdiler!$B$21:$I$21,G3157))/(INDEX(2_Girdiler!$B$20:$I$20,G3157+1)-INDEX(2_Girdiler!$B$20:$I$20,G3157)))</f>
        <v>2.27864632751748</v>
      </c>
      <c r="I3157" s="16" t="n">
        <f aca="false">H3157/2_Girdiler!$B$17</f>
        <v>0.912919201729759</v>
      </c>
      <c r="J3157" s="16" t="n">
        <f aca="false">D3157+I3157</f>
        <v>15.7111744817714</v>
      </c>
    </row>
    <row r="3158" customFormat="false" ht="15" hidden="false" customHeight="false" outlineLevel="0" collapsed="false">
      <c r="A3158" s="0" t="n">
        <v>3146</v>
      </c>
      <c r="B3158" s="7" t="n">
        <v>0.718633</v>
      </c>
      <c r="C3158" s="7" t="n">
        <v>0.124821</v>
      </c>
      <c r="D3158" s="16" t="n">
        <f aca="false">LOGINV(B3158,$B$7,$C$7)</f>
        <v>18.6979701247154</v>
      </c>
      <c r="E3158" s="16" t="n">
        <f aca="false">LOGINV(C3158,$B$8,$C$8)</f>
        <v>51.9414438258327</v>
      </c>
      <c r="F3158" s="16" t="n">
        <f aca="false">$B$5/100*E3158*2_Girdiler!$B$14*2_Girdiler!$B$15*2_Girdiler!$B$16</f>
        <v>1.30684672665795</v>
      </c>
      <c r="G3158" s="16" t="n">
        <f aca="false">MIN(MATCH(F3158,2_Girdiler!$B$20:$I$20,1),7)</f>
        <v>1</v>
      </c>
      <c r="H3158" s="16" t="n">
        <f aca="false">IF(F3158&gt;=40,2_Girdiler!$I$21+(F3158-40)*(2_Girdiler!$I$21-2_Girdiler!$H$21)/(2_Girdiler!$I$20-2_Girdiler!$H$20),INDEX(2_Girdiler!$B$21:$I$21,G3158)+(F3158-INDEX(2_Girdiler!$B$20:$I$20,G3158))*(INDEX(2_Girdiler!$B$21:$I$21,G3158+1)-INDEX(2_Girdiler!$B$21:$I$21,G3158))/(INDEX(2_Girdiler!$B$20:$I$20,G3158+1)-INDEX(2_Girdiler!$B$20:$I$20,G3158)))</f>
        <v>2.87506279864749</v>
      </c>
      <c r="I3158" s="16" t="n">
        <f aca="false">H3158/2_Girdiler!$B$17</f>
        <v>1.15186810843249</v>
      </c>
      <c r="J3158" s="16" t="n">
        <f aca="false">D3158+I3158</f>
        <v>19.8498382331479</v>
      </c>
    </row>
    <row r="3159" customFormat="false" ht="15" hidden="false" customHeight="false" outlineLevel="0" collapsed="false">
      <c r="A3159" s="0" t="n">
        <v>3147</v>
      </c>
      <c r="B3159" s="7" t="n">
        <v>0.479311</v>
      </c>
      <c r="C3159" s="7" t="n">
        <v>0.291173</v>
      </c>
      <c r="D3159" s="16" t="n">
        <f aca="false">LOGINV(B3159,$B$7,$C$7)</f>
        <v>13.1560334608902</v>
      </c>
      <c r="E3159" s="16" t="n">
        <f aca="false">LOGINV(C3159,$B$8,$C$8)</f>
        <v>76.5718221963927</v>
      </c>
      <c r="F3159" s="16" t="n">
        <f aca="false">$B$5/100*E3159*2_Girdiler!$B$14*2_Girdiler!$B$15*2_Girdiler!$B$16</f>
        <v>1.92654704646124</v>
      </c>
      <c r="G3159" s="16" t="n">
        <f aca="false">MIN(MATCH(F3159,2_Girdiler!$B$20:$I$20,1),7)</f>
        <v>1</v>
      </c>
      <c r="H3159" s="16" t="n">
        <f aca="false">IF(F3159&gt;=40,2_Girdiler!$I$21+(F3159-40)*(2_Girdiler!$I$21-2_Girdiler!$H$21)/(2_Girdiler!$I$20-2_Girdiler!$H$20),INDEX(2_Girdiler!$B$21:$I$21,G3159)+(F3159-INDEX(2_Girdiler!$B$20:$I$20,G3159))*(INDEX(2_Girdiler!$B$21:$I$21,G3159+1)-INDEX(2_Girdiler!$B$21:$I$21,G3159))/(INDEX(2_Girdiler!$B$20:$I$20,G3159+1)-INDEX(2_Girdiler!$B$20:$I$20,G3159)))</f>
        <v>4.23840350221473</v>
      </c>
      <c r="I3159" s="16" t="n">
        <f aca="false">H3159/2_Girdiler!$B$17</f>
        <v>1.69807832620782</v>
      </c>
      <c r="J3159" s="16" t="n">
        <f aca="false">D3159+I3159</f>
        <v>14.8541117870981</v>
      </c>
    </row>
    <row r="3160" customFormat="false" ht="15" hidden="false" customHeight="false" outlineLevel="0" collapsed="false">
      <c r="A3160" s="0" t="n">
        <v>3148</v>
      </c>
      <c r="B3160" s="7" t="n">
        <v>0.468559</v>
      </c>
      <c r="C3160" s="7" t="n">
        <v>0.115664</v>
      </c>
      <c r="D3160" s="16" t="n">
        <f aca="false">LOGINV(B3160,$B$7,$C$7)</f>
        <v>12.9594497213849</v>
      </c>
      <c r="E3160" s="16" t="n">
        <f aca="false">LOGINV(C3160,$B$8,$C$8)</f>
        <v>50.430750583274</v>
      </c>
      <c r="F3160" s="16" t="n">
        <f aca="false">$B$5/100*E3160*2_Girdiler!$B$14*2_Girdiler!$B$15*2_Girdiler!$B$16</f>
        <v>1.26883768467517</v>
      </c>
      <c r="G3160" s="16" t="n">
        <f aca="false">MIN(MATCH(F3160,2_Girdiler!$B$20:$I$20,1),7)</f>
        <v>1</v>
      </c>
      <c r="H3160" s="16" t="n">
        <f aca="false">IF(F3160&gt;=40,2_Girdiler!$I$21+(F3160-40)*(2_Girdiler!$I$21-2_Girdiler!$H$21)/(2_Girdiler!$I$20-2_Girdiler!$H$20),INDEX(2_Girdiler!$B$21:$I$21,G3160)+(F3160-INDEX(2_Girdiler!$B$20:$I$20,G3160))*(INDEX(2_Girdiler!$B$21:$I$21,G3160+1)-INDEX(2_Girdiler!$B$21:$I$21,G3160))/(INDEX(2_Girdiler!$B$20:$I$20,G3160+1)-INDEX(2_Girdiler!$B$20:$I$20,G3160)))</f>
        <v>2.79144290628538</v>
      </c>
      <c r="I3160" s="16" t="n">
        <f aca="false">H3160/2_Girdiler!$B$17</f>
        <v>1.11836654899254</v>
      </c>
      <c r="J3160" s="16" t="n">
        <f aca="false">D3160+I3160</f>
        <v>14.0778162703774</v>
      </c>
    </row>
    <row r="3161" customFormat="false" ht="15" hidden="false" customHeight="false" outlineLevel="0" collapsed="false">
      <c r="A3161" s="0" t="n">
        <v>3149</v>
      </c>
      <c r="B3161" s="7" t="n">
        <v>0.723286</v>
      </c>
      <c r="C3161" s="7" t="n">
        <v>0.117339</v>
      </c>
      <c r="D3161" s="16" t="n">
        <f aca="false">LOGINV(B3161,$B$7,$C$7)</f>
        <v>18.8428329359822</v>
      </c>
      <c r="E3161" s="16" t="n">
        <f aca="false">LOGINV(C3161,$B$8,$C$8)</f>
        <v>50.7098625300395</v>
      </c>
      <c r="F3161" s="16" t="n">
        <f aca="false">$B$5/100*E3161*2_Girdiler!$B$14*2_Girdiler!$B$15*2_Girdiler!$B$16</f>
        <v>1.27586014125579</v>
      </c>
      <c r="G3161" s="16" t="n">
        <f aca="false">MIN(MATCH(F3161,2_Girdiler!$B$20:$I$20,1),7)</f>
        <v>1</v>
      </c>
      <c r="H3161" s="16" t="n">
        <f aca="false">IF(F3161&gt;=40,2_Girdiler!$I$21+(F3161-40)*(2_Girdiler!$I$21-2_Girdiler!$H$21)/(2_Girdiler!$I$20-2_Girdiler!$H$20),INDEX(2_Girdiler!$B$21:$I$21,G3161)+(F3161-INDEX(2_Girdiler!$B$20:$I$20,G3161))*(INDEX(2_Girdiler!$B$21:$I$21,G3161+1)-INDEX(2_Girdiler!$B$21:$I$21,G3161))/(INDEX(2_Girdiler!$B$20:$I$20,G3161+1)-INDEX(2_Girdiler!$B$20:$I$20,G3161)))</f>
        <v>2.80689231076274</v>
      </c>
      <c r="I3161" s="16" t="n">
        <f aca="false">H3161/2_Girdiler!$B$17</f>
        <v>1.12455621424789</v>
      </c>
      <c r="J3161" s="16" t="n">
        <f aca="false">D3161+I3161</f>
        <v>19.9673891502301</v>
      </c>
    </row>
    <row r="3162" customFormat="false" ht="15" hidden="false" customHeight="false" outlineLevel="0" collapsed="false">
      <c r="A3162" s="0" t="n">
        <v>3150</v>
      </c>
      <c r="B3162" s="7" t="n">
        <v>0.703443</v>
      </c>
      <c r="C3162" s="7" t="n">
        <v>0.38164</v>
      </c>
      <c r="D3162" s="16" t="n">
        <f aca="false">LOGINV(B3162,$B$7,$C$7)</f>
        <v>18.24032731681</v>
      </c>
      <c r="E3162" s="16" t="n">
        <f aca="false">LOGINV(C3162,$B$8,$C$8)</f>
        <v>89.9109500569443</v>
      </c>
      <c r="F3162" s="16" t="n">
        <f aca="false">$B$5/100*E3162*2_Girdiler!$B$14*2_Girdiler!$B$15*2_Girdiler!$B$16</f>
        <v>2.26215950343272</v>
      </c>
      <c r="G3162" s="16" t="n">
        <f aca="false">MIN(MATCH(F3162,2_Girdiler!$B$20:$I$20,1),7)</f>
        <v>1</v>
      </c>
      <c r="H3162" s="16" t="n">
        <f aca="false">IF(F3162&gt;=40,2_Girdiler!$I$21+(F3162-40)*(2_Girdiler!$I$21-2_Girdiler!$H$21)/(2_Girdiler!$I$20-2_Girdiler!$H$20),INDEX(2_Girdiler!$B$21:$I$21,G3162)+(F3162-INDEX(2_Girdiler!$B$20:$I$20,G3162))*(INDEX(2_Girdiler!$B$21:$I$21,G3162+1)-INDEX(2_Girdiler!$B$21:$I$21,G3162))/(INDEX(2_Girdiler!$B$20:$I$20,G3162+1)-INDEX(2_Girdiler!$B$20:$I$20,G3162)))</f>
        <v>4.97675090755198</v>
      </c>
      <c r="I3162" s="16" t="n">
        <f aca="false">H3162/2_Girdiler!$B$17</f>
        <v>1.99389058796153</v>
      </c>
      <c r="J3162" s="16" t="n">
        <f aca="false">D3162+I3162</f>
        <v>20.2342179047715</v>
      </c>
    </row>
    <row r="3163" customFormat="false" ht="15" hidden="false" customHeight="false" outlineLevel="0" collapsed="false">
      <c r="A3163" s="0" t="n">
        <v>3151</v>
      </c>
      <c r="B3163" s="7" t="n">
        <v>0.160717</v>
      </c>
      <c r="C3163" s="7" t="n">
        <v>0.010375</v>
      </c>
      <c r="D3163" s="16" t="n">
        <f aca="false">LOGINV(B3163,$B$7,$C$7)</f>
        <v>7.79224760791643</v>
      </c>
      <c r="E3163" s="16" t="n">
        <f aca="false">LOGINV(C3163,$B$8,$C$8)</f>
        <v>24.545012337069</v>
      </c>
      <c r="F3163" s="16" t="n">
        <f aca="false">$B$5/100*E3163*2_Girdiler!$B$14*2_Girdiler!$B$15*2_Girdiler!$B$16</f>
        <v>0.617552510400655</v>
      </c>
      <c r="G3163" s="16" t="n">
        <f aca="false">MIN(MATCH(F3163,2_Girdiler!$B$20:$I$20,1),7)</f>
        <v>1</v>
      </c>
      <c r="H3163" s="16" t="n">
        <f aca="false">IF(F3163&gt;=40,2_Girdiler!$I$21+(F3163-40)*(2_Girdiler!$I$21-2_Girdiler!$H$21)/(2_Girdiler!$I$20-2_Girdiler!$H$20),INDEX(2_Girdiler!$B$21:$I$21,G3163)+(F3163-INDEX(2_Girdiler!$B$20:$I$20,G3163))*(INDEX(2_Girdiler!$B$21:$I$21,G3163+1)-INDEX(2_Girdiler!$B$21:$I$21,G3163))/(INDEX(2_Girdiler!$B$20:$I$20,G3163+1)-INDEX(2_Girdiler!$B$20:$I$20,G3163)))</f>
        <v>1.35861552288144</v>
      </c>
      <c r="I3163" s="16" t="n">
        <f aca="false">H3163/2_Girdiler!$B$17</f>
        <v>0.544317116539039</v>
      </c>
      <c r="J3163" s="16" t="n">
        <f aca="false">D3163+I3163</f>
        <v>8.33656472445547</v>
      </c>
    </row>
    <row r="3164" customFormat="false" ht="15" hidden="false" customHeight="false" outlineLevel="0" collapsed="false">
      <c r="A3164" s="0" t="n">
        <v>3152</v>
      </c>
      <c r="B3164" s="7" t="n">
        <v>0.37599</v>
      </c>
      <c r="C3164" s="7" t="n">
        <v>0.718575</v>
      </c>
      <c r="D3164" s="16" t="n">
        <f aca="false">LOGINV(B3164,$B$7,$C$7)</f>
        <v>11.3548511964366</v>
      </c>
      <c r="E3164" s="16" t="n">
        <f aca="false">LOGINV(C3164,$B$8,$C$8)</f>
        <v>158.653738664914</v>
      </c>
      <c r="F3164" s="16" t="n">
        <f aca="false">$B$5/100*E3164*2_Girdiler!$B$14*2_Girdiler!$B$15*2_Girdiler!$B$16</f>
        <v>3.99172806480924</v>
      </c>
      <c r="G3164" s="16" t="n">
        <f aca="false">MIN(MATCH(F3164,2_Girdiler!$B$20:$I$20,1),7)</f>
        <v>1</v>
      </c>
      <c r="H3164" s="16" t="n">
        <f aca="false">IF(F3164&gt;=40,2_Girdiler!$I$21+(F3164-40)*(2_Girdiler!$I$21-2_Girdiler!$H$21)/(2_Girdiler!$I$20-2_Girdiler!$H$20),INDEX(2_Girdiler!$B$21:$I$21,G3164)+(F3164-INDEX(2_Girdiler!$B$20:$I$20,G3164))*(INDEX(2_Girdiler!$B$21:$I$21,G3164+1)-INDEX(2_Girdiler!$B$21:$I$21,G3164))/(INDEX(2_Girdiler!$B$20:$I$20,G3164+1)-INDEX(2_Girdiler!$B$20:$I$20,G3164)))</f>
        <v>8.78180174258034</v>
      </c>
      <c r="I3164" s="16" t="n">
        <f aca="false">H3164/2_Girdiler!$B$17</f>
        <v>3.51835005712353</v>
      </c>
      <c r="J3164" s="16" t="n">
        <f aca="false">D3164+I3164</f>
        <v>14.8732012535601</v>
      </c>
    </row>
    <row r="3165" customFormat="false" ht="15" hidden="false" customHeight="false" outlineLevel="0" collapsed="false">
      <c r="A3165" s="0" t="n">
        <v>3153</v>
      </c>
      <c r="B3165" s="7" t="n">
        <v>0.464891</v>
      </c>
      <c r="C3165" s="7" t="n">
        <v>0.32352</v>
      </c>
      <c r="D3165" s="16" t="n">
        <f aca="false">LOGINV(B3165,$B$7,$C$7)</f>
        <v>12.8929725912178</v>
      </c>
      <c r="E3165" s="16" t="n">
        <f aca="false">LOGINV(C3165,$B$8,$C$8)</f>
        <v>81.261208290413</v>
      </c>
      <c r="F3165" s="16" t="n">
        <f aca="false">$B$5/100*E3165*2_Girdiler!$B$14*2_Girdiler!$B$15*2_Girdiler!$B$16</f>
        <v>2.04453200058679</v>
      </c>
      <c r="G3165" s="16" t="n">
        <f aca="false">MIN(MATCH(F3165,2_Girdiler!$B$20:$I$20,1),7)</f>
        <v>1</v>
      </c>
      <c r="H3165" s="16" t="n">
        <f aca="false">IF(F3165&gt;=40,2_Girdiler!$I$21+(F3165-40)*(2_Girdiler!$I$21-2_Girdiler!$H$21)/(2_Girdiler!$I$20-2_Girdiler!$H$20),INDEX(2_Girdiler!$B$21:$I$21,G3165)+(F3165-INDEX(2_Girdiler!$B$20:$I$20,G3165))*(INDEX(2_Girdiler!$B$21:$I$21,G3165+1)-INDEX(2_Girdiler!$B$21:$I$21,G3165))/(INDEX(2_Girdiler!$B$20:$I$20,G3165+1)-INDEX(2_Girdiler!$B$20:$I$20,G3165)))</f>
        <v>4.49797040129094</v>
      </c>
      <c r="I3165" s="16" t="n">
        <f aca="false">H3165/2_Girdiler!$B$17</f>
        <v>1.80207147487618</v>
      </c>
      <c r="J3165" s="16" t="n">
        <f aca="false">D3165+I3165</f>
        <v>14.695044066094</v>
      </c>
    </row>
    <row r="3166" customFormat="false" ht="15" hidden="false" customHeight="false" outlineLevel="0" collapsed="false">
      <c r="A3166" s="0" t="n">
        <v>3154</v>
      </c>
      <c r="B3166" s="7" t="n">
        <v>0.764045</v>
      </c>
      <c r="C3166" s="7" t="n">
        <v>0.171707</v>
      </c>
      <c r="D3166" s="16" t="n">
        <f aca="false">LOGINV(B3166,$B$7,$C$7)</f>
        <v>20.2221700759625</v>
      </c>
      <c r="E3166" s="16" t="n">
        <f aca="false">LOGINV(C3166,$B$8,$C$8)</f>
        <v>59.2434840232343</v>
      </c>
      <c r="F3166" s="16" t="n">
        <f aca="false">$B$5/100*E3166*2_Girdiler!$B$14*2_Girdiler!$B$15*2_Girdiler!$B$16</f>
        <v>1.49056605802457</v>
      </c>
      <c r="G3166" s="16" t="n">
        <f aca="false">MIN(MATCH(F3166,2_Girdiler!$B$20:$I$20,1),7)</f>
        <v>1</v>
      </c>
      <c r="H3166" s="16" t="n">
        <f aca="false">IF(F3166&gt;=40,2_Girdiler!$I$21+(F3166-40)*(2_Girdiler!$I$21-2_Girdiler!$H$21)/(2_Girdiler!$I$20-2_Girdiler!$H$20),INDEX(2_Girdiler!$B$21:$I$21,G3166)+(F3166-INDEX(2_Girdiler!$B$20:$I$20,G3166))*(INDEX(2_Girdiler!$B$21:$I$21,G3166+1)-INDEX(2_Girdiler!$B$21:$I$21,G3166))/(INDEX(2_Girdiler!$B$20:$I$20,G3166+1)-INDEX(2_Girdiler!$B$20:$I$20,G3166)))</f>
        <v>3.27924532765406</v>
      </c>
      <c r="I3166" s="16" t="n">
        <f aca="false">H3166/2_Girdiler!$B$17</f>
        <v>1.31380021139986</v>
      </c>
      <c r="J3166" s="16" t="n">
        <f aca="false">D3166+I3166</f>
        <v>21.5359702873624</v>
      </c>
    </row>
    <row r="3167" customFormat="false" ht="15" hidden="false" customHeight="false" outlineLevel="0" collapsed="false">
      <c r="A3167" s="0" t="n">
        <v>3155</v>
      </c>
      <c r="B3167" s="7" t="n">
        <v>0.903311</v>
      </c>
      <c r="C3167" s="7" t="n">
        <v>0.088573</v>
      </c>
      <c r="D3167" s="16" t="n">
        <f aca="false">LOGINV(B3167,$B$7,$C$7)</f>
        <v>27.9602196290911</v>
      </c>
      <c r="E3167" s="16" t="n">
        <f aca="false">LOGINV(C3167,$B$8,$C$8)</f>
        <v>45.6985093149692</v>
      </c>
      <c r="F3167" s="16" t="n">
        <f aca="false">$B$5/100*E3167*2_Girdiler!$B$14*2_Girdiler!$B$15*2_Girdiler!$B$16</f>
        <v>1.14977449436463</v>
      </c>
      <c r="G3167" s="16" t="n">
        <f aca="false">MIN(MATCH(F3167,2_Girdiler!$B$20:$I$20,1),7)</f>
        <v>1</v>
      </c>
      <c r="H3167" s="16" t="n">
        <f aca="false">IF(F3167&gt;=40,2_Girdiler!$I$21+(F3167-40)*(2_Girdiler!$I$21-2_Girdiler!$H$21)/(2_Girdiler!$I$20-2_Girdiler!$H$20),INDEX(2_Girdiler!$B$21:$I$21,G3167)+(F3167-INDEX(2_Girdiler!$B$20:$I$20,G3167))*(INDEX(2_Girdiler!$B$21:$I$21,G3167+1)-INDEX(2_Girdiler!$B$21:$I$21,G3167))/(INDEX(2_Girdiler!$B$20:$I$20,G3167+1)-INDEX(2_Girdiler!$B$20:$I$20,G3167)))</f>
        <v>2.52950388760218</v>
      </c>
      <c r="I3167" s="16" t="n">
        <f aca="false">H3167/2_Girdiler!$B$17</f>
        <v>1.0134230318919</v>
      </c>
      <c r="J3167" s="16" t="n">
        <f aca="false">D3167+I3167</f>
        <v>28.973642660983</v>
      </c>
    </row>
    <row r="3168" customFormat="false" ht="15" hidden="false" customHeight="false" outlineLevel="0" collapsed="false">
      <c r="A3168" s="0" t="n">
        <v>3156</v>
      </c>
      <c r="B3168" s="7" t="n">
        <v>0.709868</v>
      </c>
      <c r="C3168" s="7" t="n">
        <v>0.616094</v>
      </c>
      <c r="D3168" s="16" t="n">
        <f aca="false">LOGINV(B3168,$B$7,$C$7)</f>
        <v>18.4311417404365</v>
      </c>
      <c r="E3168" s="16" t="n">
        <f aca="false">LOGINV(C3168,$B$8,$C$8)</f>
        <v>132.132508663953</v>
      </c>
      <c r="F3168" s="16" t="n">
        <f aca="false">$B$5/100*E3168*2_Girdiler!$B$14*2_Girdiler!$B$15*2_Girdiler!$B$16</f>
        <v>3.32445391798506</v>
      </c>
      <c r="G3168" s="16" t="n">
        <f aca="false">MIN(MATCH(F3168,2_Girdiler!$B$20:$I$20,1),7)</f>
        <v>1</v>
      </c>
      <c r="H3168" s="16" t="n">
        <f aca="false">IF(F3168&gt;=40,2_Girdiler!$I$21+(F3168-40)*(2_Girdiler!$I$21-2_Girdiler!$H$21)/(2_Girdiler!$I$20-2_Girdiler!$H$20),INDEX(2_Girdiler!$B$21:$I$21,G3168)+(F3168-INDEX(2_Girdiler!$B$20:$I$20,G3168))*(INDEX(2_Girdiler!$B$21:$I$21,G3168+1)-INDEX(2_Girdiler!$B$21:$I$21,G3168))/(INDEX(2_Girdiler!$B$20:$I$20,G3168+1)-INDEX(2_Girdiler!$B$20:$I$20,G3168)))</f>
        <v>7.31379861956714</v>
      </c>
      <c r="I3168" s="16" t="n">
        <f aca="false">H3168/2_Girdiler!$B$17</f>
        <v>2.9302077802753</v>
      </c>
      <c r="J3168" s="16" t="n">
        <f aca="false">D3168+I3168</f>
        <v>21.3613495207118</v>
      </c>
    </row>
    <row r="3169" customFormat="false" ht="15" hidden="false" customHeight="false" outlineLevel="0" collapsed="false">
      <c r="A3169" s="0" t="n">
        <v>3157</v>
      </c>
      <c r="B3169" s="7" t="n">
        <v>0.30078</v>
      </c>
      <c r="C3169" s="7" t="n">
        <v>0.721211</v>
      </c>
      <c r="D3169" s="16" t="n">
        <f aca="false">LOGINV(B3169,$B$7,$C$7)</f>
        <v>10.122380562584</v>
      </c>
      <c r="E3169" s="16" t="n">
        <f aca="false">LOGINV(C3169,$B$8,$C$8)</f>
        <v>159.45757389442</v>
      </c>
      <c r="F3169" s="16" t="n">
        <f aca="false">$B$5/100*E3169*2_Girdiler!$B$14*2_Girdiler!$B$15*2_Girdiler!$B$16</f>
        <v>4.0119525591836</v>
      </c>
      <c r="G3169" s="16" t="n">
        <f aca="false">MIN(MATCH(F3169,2_Girdiler!$B$20:$I$20,1),7)</f>
        <v>1</v>
      </c>
      <c r="H3169" s="16" t="n">
        <f aca="false">IF(F3169&gt;=40,2_Girdiler!$I$21+(F3169-40)*(2_Girdiler!$I$21-2_Girdiler!$H$21)/(2_Girdiler!$I$20-2_Girdiler!$H$20),INDEX(2_Girdiler!$B$21:$I$21,G3169)+(F3169-INDEX(2_Girdiler!$B$20:$I$20,G3169))*(INDEX(2_Girdiler!$B$21:$I$21,G3169+1)-INDEX(2_Girdiler!$B$21:$I$21,G3169))/(INDEX(2_Girdiler!$B$20:$I$20,G3169+1)-INDEX(2_Girdiler!$B$20:$I$20,G3169)))</f>
        <v>8.82629563020392</v>
      </c>
      <c r="I3169" s="16" t="n">
        <f aca="false">H3169/2_Girdiler!$B$17</f>
        <v>3.5361761338958</v>
      </c>
      <c r="J3169" s="16" t="n">
        <f aca="false">D3169+I3169</f>
        <v>13.6585566964798</v>
      </c>
    </row>
    <row r="3170" customFormat="false" ht="15" hidden="false" customHeight="false" outlineLevel="0" collapsed="false">
      <c r="A3170" s="0" t="n">
        <v>3158</v>
      </c>
      <c r="B3170" s="7" t="n">
        <v>0.547605</v>
      </c>
      <c r="C3170" s="7" t="n">
        <v>0.81222</v>
      </c>
      <c r="D3170" s="16" t="n">
        <f aca="false">LOGINV(B3170,$B$7,$C$7)</f>
        <v>14.4757102556076</v>
      </c>
      <c r="E3170" s="16" t="n">
        <f aca="false">LOGINV(C3170,$B$8,$C$8)</f>
        <v>193.487127230265</v>
      </c>
      <c r="F3170" s="16" t="n">
        <f aca="false">$B$5/100*E3170*2_Girdiler!$B$14*2_Girdiler!$B$15*2_Girdiler!$B$16</f>
        <v>4.86813612111346</v>
      </c>
      <c r="G3170" s="16" t="n">
        <f aca="false">MIN(MATCH(F3170,2_Girdiler!$B$20:$I$20,1),7)</f>
        <v>1</v>
      </c>
      <c r="H3170" s="16" t="n">
        <f aca="false">IF(F3170&gt;=40,2_Girdiler!$I$21+(F3170-40)*(2_Girdiler!$I$21-2_Girdiler!$H$21)/(2_Girdiler!$I$20-2_Girdiler!$H$20),INDEX(2_Girdiler!$B$21:$I$21,G3170)+(F3170-INDEX(2_Girdiler!$B$20:$I$20,G3170))*(INDEX(2_Girdiler!$B$21:$I$21,G3170+1)-INDEX(2_Girdiler!$B$21:$I$21,G3170))/(INDEX(2_Girdiler!$B$20:$I$20,G3170+1)-INDEX(2_Girdiler!$B$20:$I$20,G3170)))</f>
        <v>10.7098994664496</v>
      </c>
      <c r="I3170" s="16" t="n">
        <f aca="false">H3170/2_Girdiler!$B$17</f>
        <v>4.29082510675065</v>
      </c>
      <c r="J3170" s="16" t="n">
        <f aca="false">D3170+I3170</f>
        <v>18.7665353623582</v>
      </c>
    </row>
    <row r="3171" customFormat="false" ht="15" hidden="false" customHeight="false" outlineLevel="0" collapsed="false">
      <c r="A3171" s="0" t="n">
        <v>3159</v>
      </c>
      <c r="B3171" s="7" t="n">
        <v>0.456588</v>
      </c>
      <c r="C3171" s="7" t="n">
        <v>0.541577</v>
      </c>
      <c r="D3171" s="16" t="n">
        <f aca="false">LOGINV(B3171,$B$7,$C$7)</f>
        <v>12.7435439133843</v>
      </c>
      <c r="E3171" s="16" t="n">
        <f aca="false">LOGINV(C3171,$B$8,$C$8)</f>
        <v>116.818809883228</v>
      </c>
      <c r="F3171" s="16" t="n">
        <f aca="false">$B$5/100*E3171*2_Girdiler!$B$14*2_Girdiler!$B$15*2_Girdiler!$B$16</f>
        <v>2.93916125666201</v>
      </c>
      <c r="G3171" s="16" t="n">
        <f aca="false">MIN(MATCH(F3171,2_Girdiler!$B$20:$I$20,1),7)</f>
        <v>1</v>
      </c>
      <c r="H3171" s="16" t="n">
        <f aca="false">IF(F3171&gt;=40,2_Girdiler!$I$21+(F3171-40)*(2_Girdiler!$I$21-2_Girdiler!$H$21)/(2_Girdiler!$I$20-2_Girdiler!$H$20),INDEX(2_Girdiler!$B$21:$I$21,G3171)+(F3171-INDEX(2_Girdiler!$B$20:$I$20,G3171))*(INDEX(2_Girdiler!$B$21:$I$21,G3171+1)-INDEX(2_Girdiler!$B$21:$I$21,G3171))/(INDEX(2_Girdiler!$B$20:$I$20,G3171+1)-INDEX(2_Girdiler!$B$20:$I$20,G3171)))</f>
        <v>6.46615476465641</v>
      </c>
      <c r="I3171" s="16" t="n">
        <f aca="false">H3171/2_Girdiler!$B$17</f>
        <v>2.59060687686555</v>
      </c>
      <c r="J3171" s="16" t="n">
        <f aca="false">D3171+I3171</f>
        <v>15.3341507902499</v>
      </c>
    </row>
    <row r="3172" customFormat="false" ht="15" hidden="false" customHeight="false" outlineLevel="0" collapsed="false">
      <c r="A3172" s="0" t="n">
        <v>3160</v>
      </c>
      <c r="B3172" s="7" t="n">
        <v>0.628434</v>
      </c>
      <c r="C3172" s="7" t="n">
        <v>0.067916</v>
      </c>
      <c r="D3172" s="16" t="n">
        <f aca="false">LOGINV(B3172,$B$7,$C$7)</f>
        <v>16.2560439314742</v>
      </c>
      <c r="E3172" s="16" t="n">
        <f aca="false">LOGINV(C3172,$B$8,$C$8)</f>
        <v>41.6987066990564</v>
      </c>
      <c r="F3172" s="16" t="n">
        <f aca="false">$B$5/100*E3172*2_Girdiler!$B$14*2_Girdiler!$B$15*2_Girdiler!$B$16</f>
        <v>1.04913946054826</v>
      </c>
      <c r="G3172" s="16" t="n">
        <f aca="false">MIN(MATCH(F3172,2_Girdiler!$B$20:$I$20,1),7)</f>
        <v>1</v>
      </c>
      <c r="H3172" s="16" t="n">
        <f aca="false">IF(F3172&gt;=40,2_Girdiler!$I$21+(F3172-40)*(2_Girdiler!$I$21-2_Girdiler!$H$21)/(2_Girdiler!$I$20-2_Girdiler!$H$20),INDEX(2_Girdiler!$B$21:$I$21,G3172)+(F3172-INDEX(2_Girdiler!$B$20:$I$20,G3172))*(INDEX(2_Girdiler!$B$21:$I$21,G3172+1)-INDEX(2_Girdiler!$B$21:$I$21,G3172))/(INDEX(2_Girdiler!$B$20:$I$20,G3172+1)-INDEX(2_Girdiler!$B$20:$I$20,G3172)))</f>
        <v>2.30810681320617</v>
      </c>
      <c r="I3172" s="16" t="n">
        <f aca="false">H3172/2_Girdiler!$B$17</f>
        <v>0.924722280931958</v>
      </c>
      <c r="J3172" s="16" t="n">
        <f aca="false">D3172+I3172</f>
        <v>17.1807662124062</v>
      </c>
    </row>
    <row r="3173" customFormat="false" ht="15" hidden="false" customHeight="false" outlineLevel="0" collapsed="false">
      <c r="A3173" s="0" t="n">
        <v>3161</v>
      </c>
      <c r="B3173" s="7" t="n">
        <v>0.120919</v>
      </c>
      <c r="C3173" s="7" t="n">
        <v>0.134765</v>
      </c>
      <c r="D3173" s="16" t="n">
        <f aca="false">LOGINV(B3173,$B$7,$C$7)</f>
        <v>7.0527401782122</v>
      </c>
      <c r="E3173" s="16" t="n">
        <f aca="false">LOGINV(C3173,$B$8,$C$8)</f>
        <v>53.543967771915</v>
      </c>
      <c r="F3173" s="16" t="n">
        <f aca="false">$B$5/100*E3173*2_Girdiler!$B$14*2_Girdiler!$B$15*2_Girdiler!$B$16</f>
        <v>1.34716622914138</v>
      </c>
      <c r="G3173" s="16" t="n">
        <f aca="false">MIN(MATCH(F3173,2_Girdiler!$B$20:$I$20,1),7)</f>
        <v>1</v>
      </c>
      <c r="H3173" s="16" t="n">
        <f aca="false">IF(F3173&gt;=40,2_Girdiler!$I$21+(F3173-40)*(2_Girdiler!$I$21-2_Girdiler!$H$21)/(2_Girdiler!$I$20-2_Girdiler!$H$20),INDEX(2_Girdiler!$B$21:$I$21,G3173)+(F3173-INDEX(2_Girdiler!$B$20:$I$20,G3173))*(INDEX(2_Girdiler!$B$21:$I$21,G3173+1)-INDEX(2_Girdiler!$B$21:$I$21,G3173))/(INDEX(2_Girdiler!$B$20:$I$20,G3173+1)-INDEX(2_Girdiler!$B$20:$I$20,G3173)))</f>
        <v>2.96376570411104</v>
      </c>
      <c r="I3173" s="16" t="n">
        <f aca="false">H3173/2_Girdiler!$B$17</f>
        <v>1.18740613145474</v>
      </c>
      <c r="J3173" s="16" t="n">
        <f aca="false">D3173+I3173</f>
        <v>8.24014630966695</v>
      </c>
    </row>
    <row r="3174" customFormat="false" ht="15" hidden="false" customHeight="false" outlineLevel="0" collapsed="false">
      <c r="A3174" s="0" t="n">
        <v>3162</v>
      </c>
      <c r="B3174" s="7" t="n">
        <v>0.668139</v>
      </c>
      <c r="C3174" s="7" t="n">
        <v>0.840961</v>
      </c>
      <c r="D3174" s="16" t="n">
        <f aca="false">LOGINV(B3174,$B$7,$C$7)</f>
        <v>17.2557680401411</v>
      </c>
      <c r="E3174" s="16" t="n">
        <f aca="false">LOGINV(C3174,$B$8,$C$8)</f>
        <v>208.034965210634</v>
      </c>
      <c r="F3174" s="16" t="n">
        <f aca="false">$B$5/100*E3174*2_Girdiler!$B$14*2_Girdiler!$B$15*2_Girdiler!$B$16</f>
        <v>5.23415972469954</v>
      </c>
      <c r="G3174" s="16" t="n">
        <f aca="false">MIN(MATCH(F3174,2_Girdiler!$B$20:$I$20,1),7)</f>
        <v>2</v>
      </c>
      <c r="H3174" s="16" t="n">
        <f aca="false">IF(F3174&gt;=40,2_Girdiler!$I$21+(F3174-40)*(2_Girdiler!$I$21-2_Girdiler!$H$21)/(2_Girdiler!$I$20-2_Girdiler!$H$20),INDEX(2_Girdiler!$B$21:$I$21,G3174)+(F3174-INDEX(2_Girdiler!$B$20:$I$20,G3174))*(INDEX(2_Girdiler!$B$21:$I$21,G3174+1)-INDEX(2_Girdiler!$B$21:$I$21,G3174))/(INDEX(2_Girdiler!$B$20:$I$20,G3174+1)-INDEX(2_Girdiler!$B$20:$I$20,G3174)))</f>
        <v>11.3746555595193</v>
      </c>
      <c r="I3174" s="16" t="n">
        <f aca="false">H3174/2_Girdiler!$B$17</f>
        <v>4.55715366967919</v>
      </c>
      <c r="J3174" s="16" t="n">
        <f aca="false">D3174+I3174</f>
        <v>21.8129217098203</v>
      </c>
    </row>
    <row r="3175" customFormat="false" ht="15" hidden="false" customHeight="false" outlineLevel="0" collapsed="false">
      <c r="A3175" s="0" t="n">
        <v>3163</v>
      </c>
      <c r="B3175" s="7" t="n">
        <v>0.290006</v>
      </c>
      <c r="C3175" s="7" t="n">
        <v>0.718738</v>
      </c>
      <c r="D3175" s="16" t="n">
        <f aca="false">LOGINV(B3175,$B$7,$C$7)</f>
        <v>9.94781697432044</v>
      </c>
      <c r="E3175" s="16" t="n">
        <f aca="false">LOGINV(C3175,$B$8,$C$8)</f>
        <v>158.703221208558</v>
      </c>
      <c r="F3175" s="16" t="n">
        <f aca="false">$B$5/100*E3175*2_Girdiler!$B$14*2_Girdiler!$B$15*2_Girdiler!$B$16</f>
        <v>3.99297304560731</v>
      </c>
      <c r="G3175" s="16" t="n">
        <f aca="false">MIN(MATCH(F3175,2_Girdiler!$B$20:$I$20,1),7)</f>
        <v>1</v>
      </c>
      <c r="H3175" s="16" t="n">
        <f aca="false">IF(F3175&gt;=40,2_Girdiler!$I$21+(F3175-40)*(2_Girdiler!$I$21-2_Girdiler!$H$21)/(2_Girdiler!$I$20-2_Girdiler!$H$20),INDEX(2_Girdiler!$B$21:$I$21,G3175)+(F3175-INDEX(2_Girdiler!$B$20:$I$20,G3175))*(INDEX(2_Girdiler!$B$21:$I$21,G3175+1)-INDEX(2_Girdiler!$B$21:$I$21,G3175))/(INDEX(2_Girdiler!$B$20:$I$20,G3175+1)-INDEX(2_Girdiler!$B$20:$I$20,G3175)))</f>
        <v>8.78454070033608</v>
      </c>
      <c r="I3175" s="16" t="n">
        <f aca="false">H3175/2_Girdiler!$B$17</f>
        <v>3.51944739596798</v>
      </c>
      <c r="J3175" s="16" t="n">
        <f aca="false">D3175+I3175</f>
        <v>13.4672643702884</v>
      </c>
    </row>
    <row r="3176" customFormat="false" ht="15" hidden="false" customHeight="false" outlineLevel="0" collapsed="false">
      <c r="A3176" s="0" t="n">
        <v>3164</v>
      </c>
      <c r="B3176" s="7" t="n">
        <v>0.247919</v>
      </c>
      <c r="C3176" s="7" t="n">
        <v>0.558951</v>
      </c>
      <c r="D3176" s="16" t="n">
        <f aca="false">LOGINV(B3176,$B$7,$C$7)</f>
        <v>9.26441852544096</v>
      </c>
      <c r="E3176" s="16" t="n">
        <f aca="false">LOGINV(C3176,$B$8,$C$8)</f>
        <v>120.176715504184</v>
      </c>
      <c r="F3176" s="16" t="n">
        <f aca="false">$B$5/100*E3176*2_Girdiler!$B$14*2_Girdiler!$B$15*2_Girdiler!$B$16</f>
        <v>3.02364616208527</v>
      </c>
      <c r="G3176" s="16" t="n">
        <f aca="false">MIN(MATCH(F3176,2_Girdiler!$B$20:$I$20,1),7)</f>
        <v>1</v>
      </c>
      <c r="H3176" s="16" t="n">
        <f aca="false">IF(F3176&gt;=40,2_Girdiler!$I$21+(F3176-40)*(2_Girdiler!$I$21-2_Girdiler!$H$21)/(2_Girdiler!$I$20-2_Girdiler!$H$20),INDEX(2_Girdiler!$B$21:$I$21,G3176)+(F3176-INDEX(2_Girdiler!$B$20:$I$20,G3176))*(INDEX(2_Girdiler!$B$21:$I$21,G3176+1)-INDEX(2_Girdiler!$B$21:$I$21,G3176))/(INDEX(2_Girdiler!$B$20:$I$20,G3176+1)-INDEX(2_Girdiler!$B$20:$I$20,G3176)))</f>
        <v>6.6520215565876</v>
      </c>
      <c r="I3176" s="16" t="n">
        <f aca="false">H3176/2_Girdiler!$B$17</f>
        <v>2.66507273901747</v>
      </c>
      <c r="J3176" s="16" t="n">
        <f aca="false">D3176+I3176</f>
        <v>11.9294912644584</v>
      </c>
    </row>
    <row r="3177" customFormat="false" ht="15" hidden="false" customHeight="false" outlineLevel="0" collapsed="false">
      <c r="A3177" s="0" t="n">
        <v>3165</v>
      </c>
      <c r="B3177" s="7" t="n">
        <v>0.781264</v>
      </c>
      <c r="C3177" s="7" t="n">
        <v>0.640133</v>
      </c>
      <c r="D3177" s="16" t="n">
        <f aca="false">LOGINV(B3177,$B$7,$C$7)</f>
        <v>20.8760784518238</v>
      </c>
      <c r="E3177" s="16" t="n">
        <f aca="false">LOGINV(C3177,$B$8,$C$8)</f>
        <v>137.667825487422</v>
      </c>
      <c r="F3177" s="16" t="n">
        <f aca="false">$B$5/100*E3177*2_Girdiler!$B$14*2_Girdiler!$B$15*2_Girdiler!$B$16</f>
        <v>3.46372248926354</v>
      </c>
      <c r="G3177" s="16" t="n">
        <f aca="false">MIN(MATCH(F3177,2_Girdiler!$B$20:$I$20,1),7)</f>
        <v>1</v>
      </c>
      <c r="H3177" s="16" t="n">
        <f aca="false">IF(F3177&gt;=40,2_Girdiler!$I$21+(F3177-40)*(2_Girdiler!$I$21-2_Girdiler!$H$21)/(2_Girdiler!$I$20-2_Girdiler!$H$20),INDEX(2_Girdiler!$B$21:$I$21,G3177)+(F3177-INDEX(2_Girdiler!$B$20:$I$20,G3177))*(INDEX(2_Girdiler!$B$21:$I$21,G3177+1)-INDEX(2_Girdiler!$B$21:$I$21,G3177))/(INDEX(2_Girdiler!$B$20:$I$20,G3177+1)-INDEX(2_Girdiler!$B$20:$I$20,G3177)))</f>
        <v>7.62018947637979</v>
      </c>
      <c r="I3177" s="16" t="n">
        <f aca="false">H3177/2_Girdiler!$B$17</f>
        <v>3.05296052739575</v>
      </c>
      <c r="J3177" s="16" t="n">
        <f aca="false">D3177+I3177</f>
        <v>23.9290389792195</v>
      </c>
    </row>
    <row r="3178" customFormat="false" ht="15" hidden="false" customHeight="false" outlineLevel="0" collapsed="false">
      <c r="A3178" s="0" t="n">
        <v>3166</v>
      </c>
      <c r="B3178" s="7" t="n">
        <v>0.822177</v>
      </c>
      <c r="C3178" s="7" t="n">
        <v>0.059628</v>
      </c>
      <c r="D3178" s="16" t="n">
        <f aca="false">LOGINV(B3178,$B$7,$C$7)</f>
        <v>22.6614823018575</v>
      </c>
      <c r="E3178" s="16" t="n">
        <f aca="false">LOGINV(C3178,$B$8,$C$8)</f>
        <v>39.9489368858678</v>
      </c>
      <c r="F3178" s="16" t="n">
        <f aca="false">$B$5/100*E3178*2_Girdiler!$B$14*2_Girdiler!$B$15*2_Girdiler!$B$16</f>
        <v>1.00511525204843</v>
      </c>
      <c r="G3178" s="16" t="n">
        <f aca="false">MIN(MATCH(F3178,2_Girdiler!$B$20:$I$20,1),7)</f>
        <v>1</v>
      </c>
      <c r="H3178" s="16" t="n">
        <f aca="false">IF(F3178&gt;=40,2_Girdiler!$I$21+(F3178-40)*(2_Girdiler!$I$21-2_Girdiler!$H$21)/(2_Girdiler!$I$20-2_Girdiler!$H$20),INDEX(2_Girdiler!$B$21:$I$21,G3178)+(F3178-INDEX(2_Girdiler!$B$20:$I$20,G3178))*(INDEX(2_Girdiler!$B$21:$I$21,G3178+1)-INDEX(2_Girdiler!$B$21:$I$21,G3178))/(INDEX(2_Girdiler!$B$20:$I$20,G3178+1)-INDEX(2_Girdiler!$B$20:$I$20,G3178)))</f>
        <v>2.21125355450655</v>
      </c>
      <c r="I3178" s="16" t="n">
        <f aca="false">H3178/2_Girdiler!$B$17</f>
        <v>0.885918892029869</v>
      </c>
      <c r="J3178" s="16" t="n">
        <f aca="false">D3178+I3178</f>
        <v>23.5474011938873</v>
      </c>
    </row>
    <row r="3179" customFormat="false" ht="15" hidden="false" customHeight="false" outlineLevel="0" collapsed="false">
      <c r="A3179" s="0" t="n">
        <v>3167</v>
      </c>
      <c r="B3179" s="7" t="n">
        <v>0.429418</v>
      </c>
      <c r="C3179" s="7" t="n">
        <v>0.877097</v>
      </c>
      <c r="D3179" s="16" t="n">
        <f aca="false">LOGINV(B3179,$B$7,$C$7)</f>
        <v>12.2639371675958</v>
      </c>
      <c r="E3179" s="16" t="n">
        <f aca="false">LOGINV(C3179,$B$8,$C$8)</f>
        <v>230.99455822502</v>
      </c>
      <c r="F3179" s="16" t="n">
        <f aca="false">$B$5/100*E3179*2_Girdiler!$B$14*2_Girdiler!$B$15*2_Girdiler!$B$16</f>
        <v>5.81182308494149</v>
      </c>
      <c r="G3179" s="16" t="n">
        <f aca="false">MIN(MATCH(F3179,2_Girdiler!$B$20:$I$20,1),7)</f>
        <v>2</v>
      </c>
      <c r="H3179" s="16" t="n">
        <f aca="false">IF(F3179&gt;=40,2_Girdiler!$I$21+(F3179-40)*(2_Girdiler!$I$21-2_Girdiler!$H$21)/(2_Girdiler!$I$20-2_Girdiler!$H$20),INDEX(2_Girdiler!$B$21:$I$21,G3179)+(F3179-INDEX(2_Girdiler!$B$20:$I$20,G3179))*(INDEX(2_Girdiler!$B$21:$I$21,G3179+1)-INDEX(2_Girdiler!$B$21:$I$21,G3179))/(INDEX(2_Girdiler!$B$20:$I$20,G3179+1)-INDEX(2_Girdiler!$B$20:$I$20,G3179)))</f>
        <v>12.2989169359064</v>
      </c>
      <c r="I3179" s="16" t="n">
        <f aca="false">H3179/2_Girdiler!$B$17</f>
        <v>4.92745069547532</v>
      </c>
      <c r="J3179" s="16" t="n">
        <f aca="false">D3179+I3179</f>
        <v>17.1913878630711</v>
      </c>
    </row>
    <row r="3180" customFormat="false" ht="15" hidden="false" customHeight="false" outlineLevel="0" collapsed="false">
      <c r="A3180" s="0" t="n">
        <v>3168</v>
      </c>
      <c r="B3180" s="7" t="n">
        <v>0.307164</v>
      </c>
      <c r="C3180" s="7" t="n">
        <v>0.856195</v>
      </c>
      <c r="D3180" s="16" t="n">
        <f aca="false">LOGINV(B3180,$B$7,$C$7)</f>
        <v>10.2258951618507</v>
      </c>
      <c r="E3180" s="16" t="n">
        <f aca="false">LOGINV(C3180,$B$8,$C$8)</f>
        <v>216.944241994896</v>
      </c>
      <c r="F3180" s="16" t="n">
        <f aca="false">$B$5/100*E3180*2_Girdiler!$B$14*2_Girdiler!$B$15*2_Girdiler!$B$16</f>
        <v>5.45831712859157</v>
      </c>
      <c r="G3180" s="16" t="n">
        <f aca="false">MIN(MATCH(F3180,2_Girdiler!$B$20:$I$20,1),7)</f>
        <v>2</v>
      </c>
      <c r="H3180" s="16" t="n">
        <f aca="false">IF(F3180&gt;=40,2_Girdiler!$I$21+(F3180-40)*(2_Girdiler!$I$21-2_Girdiler!$H$21)/(2_Girdiler!$I$20-2_Girdiler!$H$20),INDEX(2_Girdiler!$B$21:$I$21,G3180)+(F3180-INDEX(2_Girdiler!$B$20:$I$20,G3180))*(INDEX(2_Girdiler!$B$21:$I$21,G3180+1)-INDEX(2_Girdiler!$B$21:$I$21,G3180))/(INDEX(2_Girdiler!$B$20:$I$20,G3180+1)-INDEX(2_Girdiler!$B$20:$I$20,G3180)))</f>
        <v>11.7333074057465</v>
      </c>
      <c r="I3180" s="16" t="n">
        <f aca="false">H3180/2_Girdiler!$B$17</f>
        <v>4.70084431319973</v>
      </c>
      <c r="J3180" s="16" t="n">
        <f aca="false">D3180+I3180</f>
        <v>14.9267394750504</v>
      </c>
    </row>
    <row r="3181" customFormat="false" ht="15" hidden="false" customHeight="false" outlineLevel="0" collapsed="false">
      <c r="A3181" s="0" t="n">
        <v>3169</v>
      </c>
      <c r="B3181" s="7" t="n">
        <v>0.248992</v>
      </c>
      <c r="C3181" s="7" t="n">
        <v>0.532356</v>
      </c>
      <c r="D3181" s="16" t="n">
        <f aca="false">LOGINV(B3181,$B$7,$C$7)</f>
        <v>9.28192927346675</v>
      </c>
      <c r="E3181" s="16" t="n">
        <f aca="false">LOGINV(C3181,$B$8,$C$8)</f>
        <v>115.081381538054</v>
      </c>
      <c r="F3181" s="16" t="n">
        <f aca="false">$B$5/100*E3181*2_Girdiler!$B$14*2_Girdiler!$B$15*2_Girdiler!$B$16</f>
        <v>2.89544755949743</v>
      </c>
      <c r="G3181" s="16" t="n">
        <f aca="false">MIN(MATCH(F3181,2_Girdiler!$B$20:$I$20,1),7)</f>
        <v>1</v>
      </c>
      <c r="H3181" s="16" t="n">
        <f aca="false">IF(F3181&gt;=40,2_Girdiler!$I$21+(F3181-40)*(2_Girdiler!$I$21-2_Girdiler!$H$21)/(2_Girdiler!$I$20-2_Girdiler!$H$20),INDEX(2_Girdiler!$B$21:$I$21,G3181)+(F3181-INDEX(2_Girdiler!$B$20:$I$20,G3181))*(INDEX(2_Girdiler!$B$21:$I$21,G3181+1)-INDEX(2_Girdiler!$B$21:$I$21,G3181))/(INDEX(2_Girdiler!$B$20:$I$20,G3181+1)-INDEX(2_Girdiler!$B$20:$I$20,G3181)))</f>
        <v>6.36998463089435</v>
      </c>
      <c r="I3181" s="16" t="n">
        <f aca="false">H3181/2_Girdiler!$B$17</f>
        <v>2.55207717583908</v>
      </c>
      <c r="J3181" s="16" t="n">
        <f aca="false">D3181+I3181</f>
        <v>11.8340064493058</v>
      </c>
    </row>
    <row r="3182" customFormat="false" ht="15" hidden="false" customHeight="false" outlineLevel="0" collapsed="false">
      <c r="A3182" s="0" t="n">
        <v>3170</v>
      </c>
      <c r="B3182" s="7" t="n">
        <v>0.572465</v>
      </c>
      <c r="C3182" s="7" t="n">
        <v>0.429979</v>
      </c>
      <c r="D3182" s="16" t="n">
        <f aca="false">LOGINV(B3182,$B$7,$C$7)</f>
        <v>14.9934133150181</v>
      </c>
      <c r="E3182" s="16" t="n">
        <f aca="false">LOGINV(C3182,$B$8,$C$8)</f>
        <v>97.4505483801616</v>
      </c>
      <c r="F3182" s="16" t="n">
        <f aca="false">$B$5/100*E3182*2_Girdiler!$B$14*2_Girdiler!$B$15*2_Girdiler!$B$16</f>
        <v>2.45185579724487</v>
      </c>
      <c r="G3182" s="16" t="n">
        <f aca="false">MIN(MATCH(F3182,2_Girdiler!$B$20:$I$20,1),7)</f>
        <v>1</v>
      </c>
      <c r="H3182" s="16" t="n">
        <f aca="false">IF(F3182&gt;=40,2_Girdiler!$I$21+(F3182-40)*(2_Girdiler!$I$21-2_Girdiler!$H$21)/(2_Girdiler!$I$20-2_Girdiler!$H$20),INDEX(2_Girdiler!$B$21:$I$21,G3182)+(F3182-INDEX(2_Girdiler!$B$20:$I$20,G3182))*(INDEX(2_Girdiler!$B$21:$I$21,G3182+1)-INDEX(2_Girdiler!$B$21:$I$21,G3182))/(INDEX(2_Girdiler!$B$20:$I$20,G3182+1)-INDEX(2_Girdiler!$B$20:$I$20,G3182)))</f>
        <v>5.39408275393871</v>
      </c>
      <c r="I3182" s="16" t="n">
        <f aca="false">H3182/2_Girdiler!$B$17</f>
        <v>2.16109084693057</v>
      </c>
      <c r="J3182" s="16" t="n">
        <f aca="false">D3182+I3182</f>
        <v>17.1545041619487</v>
      </c>
    </row>
    <row r="3183" customFormat="false" ht="15" hidden="false" customHeight="false" outlineLevel="0" collapsed="false">
      <c r="A3183" s="0" t="n">
        <v>3171</v>
      </c>
      <c r="B3183" s="7" t="n">
        <v>0.636685</v>
      </c>
      <c r="C3183" s="7" t="n">
        <v>0.031929</v>
      </c>
      <c r="D3183" s="16" t="n">
        <f aca="false">LOGINV(B3183,$B$7,$C$7)</f>
        <v>16.4557285621713</v>
      </c>
      <c r="E3183" s="16" t="n">
        <f aca="false">LOGINV(C3183,$B$8,$C$8)</f>
        <v>33.0165152628404</v>
      </c>
      <c r="F3183" s="16" t="n">
        <f aca="false">$B$5/100*E3183*2_Girdiler!$B$14*2_Girdiler!$B$15*2_Girdiler!$B$16</f>
        <v>0.830695524013064</v>
      </c>
      <c r="G3183" s="16" t="n">
        <f aca="false">MIN(MATCH(F3183,2_Girdiler!$B$20:$I$20,1),7)</f>
        <v>1</v>
      </c>
      <c r="H3183" s="16" t="n">
        <f aca="false">IF(F3183&gt;=40,2_Girdiler!$I$21+(F3183-40)*(2_Girdiler!$I$21-2_Girdiler!$H$21)/(2_Girdiler!$I$20-2_Girdiler!$H$20),INDEX(2_Girdiler!$B$21:$I$21,G3183)+(F3183-INDEX(2_Girdiler!$B$20:$I$20,G3183))*(INDEX(2_Girdiler!$B$21:$I$21,G3183+1)-INDEX(2_Girdiler!$B$21:$I$21,G3183))/(INDEX(2_Girdiler!$B$20:$I$20,G3183+1)-INDEX(2_Girdiler!$B$20:$I$20,G3183)))</f>
        <v>1.82753015282874</v>
      </c>
      <c r="I3183" s="16" t="n">
        <f aca="false">H3183/2_Girdiler!$B$17</f>
        <v>0.732183554819207</v>
      </c>
      <c r="J3183" s="16" t="n">
        <f aca="false">D3183+I3183</f>
        <v>17.1879121169906</v>
      </c>
    </row>
    <row r="3184" customFormat="false" ht="15" hidden="false" customHeight="false" outlineLevel="0" collapsed="false">
      <c r="A3184" s="0" t="n">
        <v>3172</v>
      </c>
      <c r="B3184" s="7" t="n">
        <v>0.194785</v>
      </c>
      <c r="C3184" s="7" t="n">
        <v>0.722047</v>
      </c>
      <c r="D3184" s="16" t="n">
        <f aca="false">LOGINV(B3184,$B$7,$C$7)</f>
        <v>8.38307230213141</v>
      </c>
      <c r="E3184" s="16" t="n">
        <f aca="false">LOGINV(C3184,$B$8,$C$8)</f>
        <v>159.714131286354</v>
      </c>
      <c r="F3184" s="16" t="n">
        <f aca="false">$B$5/100*E3184*2_Girdiler!$B$14*2_Girdiler!$B$15*2_Girdiler!$B$16</f>
        <v>4.01840754316465</v>
      </c>
      <c r="G3184" s="16" t="n">
        <f aca="false">MIN(MATCH(F3184,2_Girdiler!$B$20:$I$20,1),7)</f>
        <v>1</v>
      </c>
      <c r="H3184" s="16" t="n">
        <f aca="false">IF(F3184&gt;=40,2_Girdiler!$I$21+(F3184-40)*(2_Girdiler!$I$21-2_Girdiler!$H$21)/(2_Girdiler!$I$20-2_Girdiler!$H$20),INDEX(2_Girdiler!$B$21:$I$21,G3184)+(F3184-INDEX(2_Girdiler!$B$20:$I$20,G3184))*(INDEX(2_Girdiler!$B$21:$I$21,G3184+1)-INDEX(2_Girdiler!$B$21:$I$21,G3184))/(INDEX(2_Girdiler!$B$20:$I$20,G3184+1)-INDEX(2_Girdiler!$B$20:$I$20,G3184)))</f>
        <v>8.84049659496224</v>
      </c>
      <c r="I3184" s="16" t="n">
        <f aca="false">H3184/2_Girdiler!$B$17</f>
        <v>3.54186562298167</v>
      </c>
      <c r="J3184" s="16" t="n">
        <f aca="false">D3184+I3184</f>
        <v>11.9249379251131</v>
      </c>
    </row>
    <row r="3185" customFormat="false" ht="15" hidden="false" customHeight="false" outlineLevel="0" collapsed="false">
      <c r="A3185" s="0" t="n">
        <v>3173</v>
      </c>
      <c r="B3185" s="7" t="n">
        <v>0.18224</v>
      </c>
      <c r="C3185" s="7" t="n">
        <v>0.467366</v>
      </c>
      <c r="D3185" s="16" t="n">
        <f aca="false">LOGINV(B3185,$B$7,$C$7)</f>
        <v>8.16874555979194</v>
      </c>
      <c r="E3185" s="16" t="n">
        <f aca="false">LOGINV(C3185,$B$8,$C$8)</f>
        <v>103.58238811449</v>
      </c>
      <c r="F3185" s="16" t="n">
        <f aca="false">$B$5/100*E3185*2_Girdiler!$B$14*2_Girdiler!$B$15*2_Girdiler!$B$16</f>
        <v>2.60613288496057</v>
      </c>
      <c r="G3185" s="16" t="n">
        <f aca="false">MIN(MATCH(F3185,2_Girdiler!$B$20:$I$20,1),7)</f>
        <v>1</v>
      </c>
      <c r="H3185" s="16" t="n">
        <f aca="false">IF(F3185&gt;=40,2_Girdiler!$I$21+(F3185-40)*(2_Girdiler!$I$21-2_Girdiler!$H$21)/(2_Girdiler!$I$20-2_Girdiler!$H$20),INDEX(2_Girdiler!$B$21:$I$21,G3185)+(F3185-INDEX(2_Girdiler!$B$20:$I$20,G3185))*(INDEX(2_Girdiler!$B$21:$I$21,G3185+1)-INDEX(2_Girdiler!$B$21:$I$21,G3185))/(INDEX(2_Girdiler!$B$20:$I$20,G3185+1)-INDEX(2_Girdiler!$B$20:$I$20,G3185)))</f>
        <v>5.73349234691325</v>
      </c>
      <c r="I3185" s="16" t="n">
        <f aca="false">H3185/2_Girdiler!$B$17</f>
        <v>2.29707225437229</v>
      </c>
      <c r="J3185" s="16" t="n">
        <f aca="false">D3185+I3185</f>
        <v>10.4658178141642</v>
      </c>
    </row>
    <row r="3186" customFormat="false" ht="15" hidden="false" customHeight="false" outlineLevel="0" collapsed="false">
      <c r="A3186" s="0" t="n">
        <v>3174</v>
      </c>
      <c r="B3186" s="7" t="n">
        <v>0.612275</v>
      </c>
      <c r="C3186" s="7" t="n">
        <v>0.895806</v>
      </c>
      <c r="D3186" s="16" t="n">
        <f aca="false">LOGINV(B3186,$B$7,$C$7)</f>
        <v>15.8758685272329</v>
      </c>
      <c r="E3186" s="16" t="n">
        <f aca="false">LOGINV(C3186,$B$8,$C$8)</f>
        <v>245.986035506328</v>
      </c>
      <c r="F3186" s="16" t="n">
        <f aca="false">$B$5/100*E3186*2_Girdiler!$B$14*2_Girdiler!$B$15*2_Girdiler!$B$16</f>
        <v>6.18900865333921</v>
      </c>
      <c r="G3186" s="16" t="n">
        <f aca="false">MIN(MATCH(F3186,2_Girdiler!$B$20:$I$20,1),7)</f>
        <v>2</v>
      </c>
      <c r="H3186" s="16" t="n">
        <f aca="false">IF(F3186&gt;=40,2_Girdiler!$I$21+(F3186-40)*(2_Girdiler!$I$21-2_Girdiler!$H$21)/(2_Girdiler!$I$20-2_Girdiler!$H$20),INDEX(2_Girdiler!$B$21:$I$21,G3186)+(F3186-INDEX(2_Girdiler!$B$20:$I$20,G3186))*(INDEX(2_Girdiler!$B$21:$I$21,G3186+1)-INDEX(2_Girdiler!$B$21:$I$21,G3186))/(INDEX(2_Girdiler!$B$20:$I$20,G3186+1)-INDEX(2_Girdiler!$B$20:$I$20,G3186)))</f>
        <v>12.9024138453427</v>
      </c>
      <c r="I3186" s="16" t="n">
        <f aca="false">H3186/2_Girdiler!$B$17</f>
        <v>5.16923631624308</v>
      </c>
      <c r="J3186" s="16" t="n">
        <f aca="false">D3186+I3186</f>
        <v>21.045104843476</v>
      </c>
    </row>
    <row r="3187" customFormat="false" ht="15" hidden="false" customHeight="false" outlineLevel="0" collapsed="false">
      <c r="A3187" s="0" t="n">
        <v>3175</v>
      </c>
      <c r="B3187" s="7" t="n">
        <v>0.643027</v>
      </c>
      <c r="C3187" s="7" t="n">
        <v>0.43484</v>
      </c>
      <c r="D3187" s="16" t="n">
        <f aca="false">LOGINV(B3187,$B$7,$C$7)</f>
        <v>16.6119360754326</v>
      </c>
      <c r="E3187" s="16" t="n">
        <f aca="false">LOGINV(C3187,$B$8,$C$8)</f>
        <v>98.2313245048116</v>
      </c>
      <c r="F3187" s="16" t="n">
        <f aca="false">$B$5/100*E3187*2_Girdiler!$B$14*2_Girdiler!$B$15*2_Girdiler!$B$16</f>
        <v>2.47150012454106</v>
      </c>
      <c r="G3187" s="16" t="n">
        <f aca="false">MIN(MATCH(F3187,2_Girdiler!$B$20:$I$20,1),7)</f>
        <v>1</v>
      </c>
      <c r="H3187" s="16" t="n">
        <f aca="false">IF(F3187&gt;=40,2_Girdiler!$I$21+(F3187-40)*(2_Girdiler!$I$21-2_Girdiler!$H$21)/(2_Girdiler!$I$20-2_Girdiler!$H$20),INDEX(2_Girdiler!$B$21:$I$21,G3187)+(F3187-INDEX(2_Girdiler!$B$20:$I$20,G3187))*(INDEX(2_Girdiler!$B$21:$I$21,G3187+1)-INDEX(2_Girdiler!$B$21:$I$21,G3187))/(INDEX(2_Girdiler!$B$20:$I$20,G3187+1)-INDEX(2_Girdiler!$B$20:$I$20,G3187)))</f>
        <v>5.43730027399033</v>
      </c>
      <c r="I3187" s="16" t="n">
        <f aca="false">H3187/2_Girdiler!$B$17</f>
        <v>2.17840555848972</v>
      </c>
      <c r="J3187" s="16" t="n">
        <f aca="false">D3187+I3187</f>
        <v>18.7903416339223</v>
      </c>
    </row>
    <row r="3188" customFormat="false" ht="15" hidden="false" customHeight="false" outlineLevel="0" collapsed="false">
      <c r="A3188" s="0" t="n">
        <v>3176</v>
      </c>
      <c r="B3188" s="7" t="n">
        <v>0.928815</v>
      </c>
      <c r="C3188" s="7" t="n">
        <v>0.32905</v>
      </c>
      <c r="D3188" s="16" t="n">
        <f aca="false">LOGINV(B3188,$B$7,$C$7)</f>
        <v>30.6771539869839</v>
      </c>
      <c r="E3188" s="16" t="n">
        <f aca="false">LOGINV(C3188,$B$8,$C$8)</f>
        <v>82.0698626670289</v>
      </c>
      <c r="F3188" s="16" t="n">
        <f aca="false">$B$5/100*E3188*2_Girdiler!$B$14*2_Girdiler!$B$15*2_Girdiler!$B$16</f>
        <v>2.06487774470245</v>
      </c>
      <c r="G3188" s="16" t="n">
        <f aca="false">MIN(MATCH(F3188,2_Girdiler!$B$20:$I$20,1),7)</f>
        <v>1</v>
      </c>
      <c r="H3188" s="16" t="n">
        <f aca="false">IF(F3188&gt;=40,2_Girdiler!$I$21+(F3188-40)*(2_Girdiler!$I$21-2_Girdiler!$H$21)/(2_Girdiler!$I$20-2_Girdiler!$H$20),INDEX(2_Girdiler!$B$21:$I$21,G3188)+(F3188-INDEX(2_Girdiler!$B$20:$I$20,G3188))*(INDEX(2_Girdiler!$B$21:$I$21,G3188+1)-INDEX(2_Girdiler!$B$21:$I$21,G3188))/(INDEX(2_Girdiler!$B$20:$I$20,G3188+1)-INDEX(2_Girdiler!$B$20:$I$20,G3188)))</f>
        <v>4.54273103834539</v>
      </c>
      <c r="I3188" s="16" t="n">
        <f aca="false">H3188/2_Girdiler!$B$17</f>
        <v>1.82000442241402</v>
      </c>
      <c r="J3188" s="16" t="n">
        <f aca="false">D3188+I3188</f>
        <v>32.4971584093979</v>
      </c>
    </row>
    <row r="3189" customFormat="false" ht="15" hidden="false" customHeight="false" outlineLevel="0" collapsed="false">
      <c r="A3189" s="0" t="n">
        <v>3177</v>
      </c>
      <c r="B3189" s="7" t="n">
        <v>0.927618</v>
      </c>
      <c r="C3189" s="7" t="n">
        <v>0.260212</v>
      </c>
      <c r="D3189" s="16" t="n">
        <f aca="false">LOGINV(B3189,$B$7,$C$7)</f>
        <v>30.5279915655232</v>
      </c>
      <c r="E3189" s="16" t="n">
        <f aca="false">LOGINV(C3189,$B$8,$C$8)</f>
        <v>72.1228876267093</v>
      </c>
      <c r="F3189" s="16" t="n">
        <f aca="false">$B$5/100*E3189*2_Girdiler!$B$14*2_Girdiler!$B$15*2_Girdiler!$B$16</f>
        <v>1.81461185268801</v>
      </c>
      <c r="G3189" s="16" t="n">
        <f aca="false">MIN(MATCH(F3189,2_Girdiler!$B$20:$I$20,1),7)</f>
        <v>1</v>
      </c>
      <c r="H3189" s="16" t="n">
        <f aca="false">IF(F3189&gt;=40,2_Girdiler!$I$21+(F3189-40)*(2_Girdiler!$I$21-2_Girdiler!$H$21)/(2_Girdiler!$I$20-2_Girdiler!$H$20),INDEX(2_Girdiler!$B$21:$I$21,G3189)+(F3189-INDEX(2_Girdiler!$B$20:$I$20,G3189))*(INDEX(2_Girdiler!$B$21:$I$21,G3189+1)-INDEX(2_Girdiler!$B$21:$I$21,G3189))/(INDEX(2_Girdiler!$B$20:$I$20,G3189+1)-INDEX(2_Girdiler!$B$20:$I$20,G3189)))</f>
        <v>3.99214607591361</v>
      </c>
      <c r="I3189" s="16" t="n">
        <f aca="false">H3189/2_Girdiler!$B$17</f>
        <v>1.59941749836283</v>
      </c>
      <c r="J3189" s="16" t="n">
        <f aca="false">D3189+I3189</f>
        <v>32.1274090638861</v>
      </c>
    </row>
    <row r="3190" customFormat="false" ht="15" hidden="false" customHeight="false" outlineLevel="0" collapsed="false">
      <c r="A3190" s="0" t="n">
        <v>3178</v>
      </c>
      <c r="B3190" s="7" t="n">
        <v>0.456772</v>
      </c>
      <c r="C3190" s="7" t="n">
        <v>0.564709</v>
      </c>
      <c r="D3190" s="16" t="n">
        <f aca="false">LOGINV(B3190,$B$7,$C$7)</f>
        <v>12.7468399470386</v>
      </c>
      <c r="E3190" s="16" t="n">
        <f aca="false">LOGINV(C3190,$B$8,$C$8)</f>
        <v>121.315364060948</v>
      </c>
      <c r="F3190" s="16" t="n">
        <f aca="false">$B$5/100*E3190*2_Girdiler!$B$14*2_Girdiler!$B$15*2_Girdiler!$B$16</f>
        <v>3.05229455977344</v>
      </c>
      <c r="G3190" s="16" t="n">
        <f aca="false">MIN(MATCH(F3190,2_Girdiler!$B$20:$I$20,1),7)</f>
        <v>1</v>
      </c>
      <c r="H3190" s="16" t="n">
        <f aca="false">IF(F3190&gt;=40,2_Girdiler!$I$21+(F3190-40)*(2_Girdiler!$I$21-2_Girdiler!$H$21)/(2_Girdiler!$I$20-2_Girdiler!$H$20),INDEX(2_Girdiler!$B$21:$I$21,G3190)+(F3190-INDEX(2_Girdiler!$B$20:$I$20,G3190))*(INDEX(2_Girdiler!$B$21:$I$21,G3190+1)-INDEX(2_Girdiler!$B$21:$I$21,G3190))/(INDEX(2_Girdiler!$B$20:$I$20,G3190+1)-INDEX(2_Girdiler!$B$20:$I$20,G3190)))</f>
        <v>6.71504803150157</v>
      </c>
      <c r="I3190" s="16" t="n">
        <f aca="false">H3190/2_Girdiler!$B$17</f>
        <v>2.69032373056954</v>
      </c>
      <c r="J3190" s="16" t="n">
        <f aca="false">D3190+I3190</f>
        <v>15.4371636776081</v>
      </c>
    </row>
    <row r="3191" customFormat="false" ht="15" hidden="false" customHeight="false" outlineLevel="0" collapsed="false">
      <c r="A3191" s="0" t="n">
        <v>3179</v>
      </c>
      <c r="B3191" s="7" t="n">
        <v>0.776623</v>
      </c>
      <c r="C3191" s="7" t="n">
        <v>0.700408</v>
      </c>
      <c r="D3191" s="16" t="n">
        <f aca="false">LOGINV(B3191,$B$7,$C$7)</f>
        <v>20.6949756077548</v>
      </c>
      <c r="E3191" s="16" t="n">
        <f aca="false">LOGINV(C3191,$B$8,$C$8)</f>
        <v>153.313876829271</v>
      </c>
      <c r="F3191" s="16" t="n">
        <f aca="false">$B$5/100*E3191*2_Girdiler!$B$14*2_Girdiler!$B$15*2_Girdiler!$B$16</f>
        <v>3.85737714102445</v>
      </c>
      <c r="G3191" s="16" t="n">
        <f aca="false">MIN(MATCH(F3191,2_Girdiler!$B$20:$I$20,1),7)</f>
        <v>1</v>
      </c>
      <c r="H3191" s="16" t="n">
        <f aca="false">IF(F3191&gt;=40,2_Girdiler!$I$21+(F3191-40)*(2_Girdiler!$I$21-2_Girdiler!$H$21)/(2_Girdiler!$I$20-2_Girdiler!$H$20),INDEX(2_Girdiler!$B$21:$I$21,G3191)+(F3191-INDEX(2_Girdiler!$B$20:$I$20,G3191))*(INDEX(2_Girdiler!$B$21:$I$21,G3191+1)-INDEX(2_Girdiler!$B$21:$I$21,G3191))/(INDEX(2_Girdiler!$B$20:$I$20,G3191+1)-INDEX(2_Girdiler!$B$20:$I$20,G3191)))</f>
        <v>8.48622971025378</v>
      </c>
      <c r="I3191" s="16" t="n">
        <f aca="false">H3191/2_Girdiler!$B$17</f>
        <v>3.39993177494142</v>
      </c>
      <c r="J3191" s="16" t="n">
        <f aca="false">D3191+I3191</f>
        <v>24.0949073826963</v>
      </c>
    </row>
    <row r="3192" customFormat="false" ht="15" hidden="false" customHeight="false" outlineLevel="0" collapsed="false">
      <c r="A3192" s="0" t="n">
        <v>3180</v>
      </c>
      <c r="B3192" s="7" t="n">
        <v>0.126575</v>
      </c>
      <c r="C3192" s="7" t="n">
        <v>0.098681</v>
      </c>
      <c r="D3192" s="16" t="n">
        <f aca="false">LOGINV(B3192,$B$7,$C$7)</f>
        <v>7.16237296021845</v>
      </c>
      <c r="E3192" s="16" t="n">
        <f aca="false">LOGINV(C3192,$B$8,$C$8)</f>
        <v>47.5181906622658</v>
      </c>
      <c r="F3192" s="16" t="n">
        <f aca="false">$B$5/100*E3192*2_Girdiler!$B$14*2_Girdiler!$B$15*2_Girdiler!$B$16</f>
        <v>1.19555767706261</v>
      </c>
      <c r="G3192" s="16" t="n">
        <f aca="false">MIN(MATCH(F3192,2_Girdiler!$B$20:$I$20,1),7)</f>
        <v>1</v>
      </c>
      <c r="H3192" s="16" t="n">
        <f aca="false">IF(F3192&gt;=40,2_Girdiler!$I$21+(F3192-40)*(2_Girdiler!$I$21-2_Girdiler!$H$21)/(2_Girdiler!$I$20-2_Girdiler!$H$20),INDEX(2_Girdiler!$B$21:$I$21,G3192)+(F3192-INDEX(2_Girdiler!$B$20:$I$20,G3192))*(INDEX(2_Girdiler!$B$21:$I$21,G3192+1)-INDEX(2_Girdiler!$B$21:$I$21,G3192))/(INDEX(2_Girdiler!$B$20:$I$20,G3192+1)-INDEX(2_Girdiler!$B$20:$I$20,G3192)))</f>
        <v>2.63022688953774</v>
      </c>
      <c r="I3192" s="16" t="n">
        <f aca="false">H3192/2_Girdiler!$B$17</f>
        <v>1.053776798693</v>
      </c>
      <c r="J3192" s="16" t="n">
        <f aca="false">D3192+I3192</f>
        <v>8.21614975891146</v>
      </c>
    </row>
    <row r="3193" customFormat="false" ht="15" hidden="false" customHeight="false" outlineLevel="0" collapsed="false">
      <c r="A3193" s="0" t="n">
        <v>3181</v>
      </c>
      <c r="B3193" s="7" t="n">
        <v>0.660646</v>
      </c>
      <c r="C3193" s="7" t="n">
        <v>0.014314</v>
      </c>
      <c r="D3193" s="16" t="n">
        <f aca="false">LOGINV(B3193,$B$7,$C$7)</f>
        <v>17.0592065366861</v>
      </c>
      <c r="E3193" s="16" t="n">
        <f aca="false">LOGINV(C3193,$B$8,$C$8)</f>
        <v>26.5892294607382</v>
      </c>
      <c r="F3193" s="16" t="n">
        <f aca="false">$B$5/100*E3193*2_Girdiler!$B$14*2_Girdiler!$B$15*2_Girdiler!$B$16</f>
        <v>0.668985013232174</v>
      </c>
      <c r="G3193" s="16" t="n">
        <f aca="false">MIN(MATCH(F3193,2_Girdiler!$B$20:$I$20,1),7)</f>
        <v>1</v>
      </c>
      <c r="H3193" s="16" t="n">
        <f aca="false">IF(F3193&gt;=40,2_Girdiler!$I$21+(F3193-40)*(2_Girdiler!$I$21-2_Girdiler!$H$21)/(2_Girdiler!$I$20-2_Girdiler!$H$20),INDEX(2_Girdiler!$B$21:$I$21,G3193)+(F3193-INDEX(2_Girdiler!$B$20:$I$20,G3193))*(INDEX(2_Girdiler!$B$21:$I$21,G3193+1)-INDEX(2_Girdiler!$B$21:$I$21,G3193))/(INDEX(2_Girdiler!$B$20:$I$20,G3193+1)-INDEX(2_Girdiler!$B$20:$I$20,G3193)))</f>
        <v>1.47176702911078</v>
      </c>
      <c r="I3193" s="16" t="n">
        <f aca="false">H3193/2_Girdiler!$B$17</f>
        <v>0.589650252047589</v>
      </c>
      <c r="J3193" s="16" t="n">
        <f aca="false">D3193+I3193</f>
        <v>17.6488567887337</v>
      </c>
    </row>
    <row r="3194" customFormat="false" ht="15" hidden="false" customHeight="false" outlineLevel="0" collapsed="false">
      <c r="A3194" s="0" t="n">
        <v>3182</v>
      </c>
      <c r="B3194" s="7" t="n">
        <v>0.124173</v>
      </c>
      <c r="C3194" s="7" t="n">
        <v>0.335828</v>
      </c>
      <c r="D3194" s="16" t="n">
        <f aca="false">LOGINV(B3194,$B$7,$C$7)</f>
        <v>7.1160354336748</v>
      </c>
      <c r="E3194" s="16" t="n">
        <f aca="false">LOGINV(C3194,$B$8,$C$8)</f>
        <v>83.0644584875236</v>
      </c>
      <c r="F3194" s="16" t="n">
        <f aca="false">$B$5/100*E3194*2_Girdiler!$B$14*2_Girdiler!$B$15*2_Girdiler!$B$16</f>
        <v>2.08990177554609</v>
      </c>
      <c r="G3194" s="16" t="n">
        <f aca="false">MIN(MATCH(F3194,2_Girdiler!$B$20:$I$20,1),7)</f>
        <v>1</v>
      </c>
      <c r="H3194" s="16" t="n">
        <f aca="false">IF(F3194&gt;=40,2_Girdiler!$I$21+(F3194-40)*(2_Girdiler!$I$21-2_Girdiler!$H$21)/(2_Girdiler!$I$20-2_Girdiler!$H$20),INDEX(2_Girdiler!$B$21:$I$21,G3194)+(F3194-INDEX(2_Girdiler!$B$20:$I$20,G3194))*(INDEX(2_Girdiler!$B$21:$I$21,G3194+1)-INDEX(2_Girdiler!$B$21:$I$21,G3194))/(INDEX(2_Girdiler!$B$20:$I$20,G3194+1)-INDEX(2_Girdiler!$B$20:$I$20,G3194)))</f>
        <v>4.59778390620141</v>
      </c>
      <c r="I3194" s="16" t="n">
        <f aca="false">H3194/2_Girdiler!$B$17</f>
        <v>1.84206085985633</v>
      </c>
      <c r="J3194" s="16" t="n">
        <f aca="false">D3194+I3194</f>
        <v>8.95809629353113</v>
      </c>
    </row>
    <row r="3195" customFormat="false" ht="15" hidden="false" customHeight="false" outlineLevel="0" collapsed="false">
      <c r="A3195" s="0" t="n">
        <v>3183</v>
      </c>
      <c r="B3195" s="7" t="n">
        <v>0.812125</v>
      </c>
      <c r="C3195" s="7" t="n">
        <v>0.27765</v>
      </c>
      <c r="D3195" s="16" t="n">
        <f aca="false">LOGINV(B3195,$B$7,$C$7)</f>
        <v>22.1872851910334</v>
      </c>
      <c r="E3195" s="16" t="n">
        <f aca="false">LOGINV(C3195,$B$8,$C$8)</f>
        <v>74.6260300624826</v>
      </c>
      <c r="F3195" s="16" t="n">
        <f aca="false">$B$5/100*E3195*2_Girdiler!$B$14*2_Girdiler!$B$15*2_Girdiler!$B$16</f>
        <v>1.87759091637206</v>
      </c>
      <c r="G3195" s="16" t="n">
        <f aca="false">MIN(MATCH(F3195,2_Girdiler!$B$20:$I$20,1),7)</f>
        <v>1</v>
      </c>
      <c r="H3195" s="16" t="n">
        <f aca="false">IF(F3195&gt;=40,2_Girdiler!$I$21+(F3195-40)*(2_Girdiler!$I$21-2_Girdiler!$H$21)/(2_Girdiler!$I$20-2_Girdiler!$H$20),INDEX(2_Girdiler!$B$21:$I$21,G3195)+(F3195-INDEX(2_Girdiler!$B$20:$I$20,G3195))*(INDEX(2_Girdiler!$B$21:$I$21,G3195+1)-INDEX(2_Girdiler!$B$21:$I$21,G3195))/(INDEX(2_Girdiler!$B$20:$I$20,G3195+1)-INDEX(2_Girdiler!$B$20:$I$20,G3195)))</f>
        <v>4.13070001601854</v>
      </c>
      <c r="I3195" s="16" t="n">
        <f aca="false">H3195/2_Girdiler!$B$17</f>
        <v>1.65492789103307</v>
      </c>
      <c r="J3195" s="16" t="n">
        <f aca="false">D3195+I3195</f>
        <v>23.8422130820665</v>
      </c>
    </row>
    <row r="3196" customFormat="false" ht="15" hidden="false" customHeight="false" outlineLevel="0" collapsed="false">
      <c r="A3196" s="0" t="n">
        <v>3184</v>
      </c>
      <c r="B3196" s="7" t="n">
        <v>0.391554</v>
      </c>
      <c r="C3196" s="7" t="n">
        <v>0.626317</v>
      </c>
      <c r="D3196" s="16" t="n">
        <f aca="false">LOGINV(B3196,$B$7,$C$7)</f>
        <v>11.6157729730825</v>
      </c>
      <c r="E3196" s="16" t="n">
        <f aca="false">LOGINV(C3196,$B$8,$C$8)</f>
        <v>134.444832812809</v>
      </c>
      <c r="F3196" s="16" t="n">
        <f aca="false">$B$5/100*E3196*2_Girdiler!$B$14*2_Girdiler!$B$15*2_Girdiler!$B$16</f>
        <v>3.38263199357029</v>
      </c>
      <c r="G3196" s="16" t="n">
        <f aca="false">MIN(MATCH(F3196,2_Girdiler!$B$20:$I$20,1),7)</f>
        <v>1</v>
      </c>
      <c r="H3196" s="16" t="n">
        <f aca="false">IF(F3196&gt;=40,2_Girdiler!$I$21+(F3196-40)*(2_Girdiler!$I$21-2_Girdiler!$H$21)/(2_Girdiler!$I$20-2_Girdiler!$H$20),INDEX(2_Girdiler!$B$21:$I$21,G3196)+(F3196-INDEX(2_Girdiler!$B$20:$I$20,G3196))*(INDEX(2_Girdiler!$B$21:$I$21,G3196+1)-INDEX(2_Girdiler!$B$21:$I$21,G3196))/(INDEX(2_Girdiler!$B$20:$I$20,G3196+1)-INDEX(2_Girdiler!$B$20:$I$20,G3196)))</f>
        <v>7.44179038585463</v>
      </c>
      <c r="I3196" s="16" t="n">
        <f aca="false">H3196/2_Girdiler!$B$17</f>
        <v>2.98148653279432</v>
      </c>
      <c r="J3196" s="16" t="n">
        <f aca="false">D3196+I3196</f>
        <v>14.5972595058768</v>
      </c>
    </row>
    <row r="3197" customFormat="false" ht="15" hidden="false" customHeight="false" outlineLevel="0" collapsed="false">
      <c r="A3197" s="0" t="n">
        <v>3185</v>
      </c>
      <c r="B3197" s="7" t="n">
        <v>0.875379</v>
      </c>
      <c r="C3197" s="7" t="n">
        <v>0.838085</v>
      </c>
      <c r="D3197" s="16" t="n">
        <f aca="false">LOGINV(B3197,$B$7,$C$7)</f>
        <v>25.739636264464</v>
      </c>
      <c r="E3197" s="16" t="n">
        <f aca="false">LOGINV(C3197,$B$8,$C$8)</f>
        <v>206.45674265066</v>
      </c>
      <c r="F3197" s="16" t="n">
        <f aca="false">$B$5/100*E3197*2_Girdiler!$B$14*2_Girdiler!$B$15*2_Girdiler!$B$16</f>
        <v>5.19445164509059</v>
      </c>
      <c r="G3197" s="16" t="n">
        <f aca="false">MIN(MATCH(F3197,2_Girdiler!$B$20:$I$20,1),7)</f>
        <v>2</v>
      </c>
      <c r="H3197" s="16" t="n">
        <f aca="false">IF(F3197&gt;=40,2_Girdiler!$I$21+(F3197-40)*(2_Girdiler!$I$21-2_Girdiler!$H$21)/(2_Girdiler!$I$20-2_Girdiler!$H$20),INDEX(2_Girdiler!$B$21:$I$21,G3197)+(F3197-INDEX(2_Girdiler!$B$20:$I$20,G3197))*(INDEX(2_Girdiler!$B$21:$I$21,G3197+1)-INDEX(2_Girdiler!$B$21:$I$21,G3197))/(INDEX(2_Girdiler!$B$20:$I$20,G3197+1)-INDEX(2_Girdiler!$B$20:$I$20,G3197)))</f>
        <v>11.3111226321449</v>
      </c>
      <c r="I3197" s="16" t="n">
        <f aca="false">H3197/2_Girdiler!$B$17</f>
        <v>4.53169977249397</v>
      </c>
      <c r="J3197" s="16" t="n">
        <f aca="false">D3197+I3197</f>
        <v>30.271336036958</v>
      </c>
    </row>
    <row r="3198" customFormat="false" ht="15" hidden="false" customHeight="false" outlineLevel="0" collapsed="false">
      <c r="A3198" s="0" t="n">
        <v>3186</v>
      </c>
      <c r="B3198" s="7" t="n">
        <v>0.636617</v>
      </c>
      <c r="C3198" s="7" t="n">
        <v>0.829036</v>
      </c>
      <c r="D3198" s="16" t="n">
        <f aca="false">LOGINV(B3198,$B$7,$C$7)</f>
        <v>16.454066723671</v>
      </c>
      <c r="E3198" s="16" t="n">
        <f aca="false">LOGINV(C3198,$B$8,$C$8)</f>
        <v>201.681189116362</v>
      </c>
      <c r="F3198" s="16" t="n">
        <f aca="false">$B$5/100*E3198*2_Girdiler!$B$14*2_Girdiler!$B$15*2_Girdiler!$B$16</f>
        <v>5.07429871816766</v>
      </c>
      <c r="G3198" s="16" t="n">
        <f aca="false">MIN(MATCH(F3198,2_Girdiler!$B$20:$I$20,1),7)</f>
        <v>2</v>
      </c>
      <c r="H3198" s="16" t="n">
        <f aca="false">IF(F3198&gt;=40,2_Girdiler!$I$21+(F3198-40)*(2_Girdiler!$I$21-2_Girdiler!$H$21)/(2_Girdiler!$I$20-2_Girdiler!$H$20),INDEX(2_Girdiler!$B$21:$I$21,G3198)+(F3198-INDEX(2_Girdiler!$B$20:$I$20,G3198))*(INDEX(2_Girdiler!$B$21:$I$21,G3198+1)-INDEX(2_Girdiler!$B$21:$I$21,G3198))/(INDEX(2_Girdiler!$B$20:$I$20,G3198+1)-INDEX(2_Girdiler!$B$20:$I$20,G3198)))</f>
        <v>11.1188779490683</v>
      </c>
      <c r="I3198" s="16" t="n">
        <f aca="false">H3198/2_Girdiler!$B$17</f>
        <v>4.45467866549209</v>
      </c>
      <c r="J3198" s="16" t="n">
        <f aca="false">D3198+I3198</f>
        <v>20.9087453891631</v>
      </c>
    </row>
    <row r="3199" customFormat="false" ht="15" hidden="false" customHeight="false" outlineLevel="0" collapsed="false">
      <c r="A3199" s="0" t="n">
        <v>3187</v>
      </c>
      <c r="B3199" s="7" t="n">
        <v>0.177676</v>
      </c>
      <c r="C3199" s="7" t="n">
        <v>0.285814</v>
      </c>
      <c r="D3199" s="16" t="n">
        <f aca="false">LOGINV(B3199,$B$7,$C$7)</f>
        <v>8.08991792757634</v>
      </c>
      <c r="E3199" s="16" t="n">
        <f aca="false">LOGINV(C3199,$B$8,$C$8)</f>
        <v>75.8000140082026</v>
      </c>
      <c r="F3199" s="16" t="n">
        <f aca="false">$B$5/100*E3199*2_Girdiler!$B$14*2_Girdiler!$B$15*2_Girdiler!$B$16</f>
        <v>1.90712835244638</v>
      </c>
      <c r="G3199" s="16" t="n">
        <f aca="false">MIN(MATCH(F3199,2_Girdiler!$B$20:$I$20,1),7)</f>
        <v>1</v>
      </c>
      <c r="H3199" s="16" t="n">
        <f aca="false">IF(F3199&gt;=40,2_Girdiler!$I$21+(F3199-40)*(2_Girdiler!$I$21-2_Girdiler!$H$21)/(2_Girdiler!$I$20-2_Girdiler!$H$20),INDEX(2_Girdiler!$B$21:$I$21,G3199)+(F3199-INDEX(2_Girdiler!$B$20:$I$20,G3199))*(INDEX(2_Girdiler!$B$21:$I$21,G3199+1)-INDEX(2_Girdiler!$B$21:$I$21,G3199))/(INDEX(2_Girdiler!$B$20:$I$20,G3199+1)-INDEX(2_Girdiler!$B$20:$I$20,G3199)))</f>
        <v>4.19568237538203</v>
      </c>
      <c r="I3199" s="16" t="n">
        <f aca="false">H3199/2_Girdiler!$B$17</f>
        <v>1.68096249013703</v>
      </c>
      <c r="J3199" s="16" t="n">
        <f aca="false">D3199+I3199</f>
        <v>9.77088041771337</v>
      </c>
    </row>
    <row r="3200" customFormat="false" ht="15" hidden="false" customHeight="false" outlineLevel="0" collapsed="false">
      <c r="A3200" s="0" t="n">
        <v>3188</v>
      </c>
      <c r="B3200" s="7" t="n">
        <v>0.548918</v>
      </c>
      <c r="C3200" s="7" t="n">
        <v>0.148527</v>
      </c>
      <c r="D3200" s="16" t="n">
        <f aca="false">LOGINV(B3200,$B$7,$C$7)</f>
        <v>14.5024869241331</v>
      </c>
      <c r="E3200" s="16" t="n">
        <f aca="false">LOGINV(C3200,$B$8,$C$8)</f>
        <v>55.7077855053387</v>
      </c>
      <c r="F3200" s="16" t="n">
        <f aca="false">$B$5/100*E3200*2_Girdiler!$B$14*2_Girdiler!$B$15*2_Girdiler!$B$16</f>
        <v>1.40160788331432</v>
      </c>
      <c r="G3200" s="16" t="n">
        <f aca="false">MIN(MATCH(F3200,2_Girdiler!$B$20:$I$20,1),7)</f>
        <v>1</v>
      </c>
      <c r="H3200" s="16" t="n">
        <f aca="false">IF(F3200&gt;=40,2_Girdiler!$I$21+(F3200-40)*(2_Girdiler!$I$21-2_Girdiler!$H$21)/(2_Girdiler!$I$20-2_Girdiler!$H$20),INDEX(2_Girdiler!$B$21:$I$21,G3200)+(F3200-INDEX(2_Girdiler!$B$20:$I$20,G3200))*(INDEX(2_Girdiler!$B$21:$I$21,G3200+1)-INDEX(2_Girdiler!$B$21:$I$21,G3200))/(INDEX(2_Girdiler!$B$20:$I$20,G3200+1)-INDEX(2_Girdiler!$B$20:$I$20,G3200)))</f>
        <v>3.0835373432915</v>
      </c>
      <c r="I3200" s="16" t="n">
        <f aca="false">H3200/2_Girdiler!$B$17</f>
        <v>1.23539156381871</v>
      </c>
      <c r="J3200" s="16" t="n">
        <f aca="false">D3200+I3200</f>
        <v>15.7378784879518</v>
      </c>
    </row>
    <row r="3201" customFormat="false" ht="15" hidden="false" customHeight="false" outlineLevel="0" collapsed="false">
      <c r="A3201" s="0" t="n">
        <v>3189</v>
      </c>
      <c r="B3201" s="7" t="n">
        <v>0.498325</v>
      </c>
      <c r="C3201" s="7" t="n">
        <v>0.963008</v>
      </c>
      <c r="D3201" s="16" t="n">
        <f aca="false">LOGINV(B3201,$B$7,$C$7)</f>
        <v>13.510399093949</v>
      </c>
      <c r="E3201" s="16" t="n">
        <f aca="false">LOGINV(C3201,$B$8,$C$8)</f>
        <v>346.039124264791</v>
      </c>
      <c r="F3201" s="16" t="n">
        <f aca="false">$B$5/100*E3201*2_Girdiler!$B$14*2_Girdiler!$B$15*2_Girdiler!$B$16</f>
        <v>8.70634436650215</v>
      </c>
      <c r="G3201" s="16" t="n">
        <f aca="false">MIN(MATCH(F3201,2_Girdiler!$B$20:$I$20,1),7)</f>
        <v>2</v>
      </c>
      <c r="H3201" s="16" t="n">
        <f aca="false">IF(F3201&gt;=40,2_Girdiler!$I$21+(F3201-40)*(2_Girdiler!$I$21-2_Girdiler!$H$21)/(2_Girdiler!$I$20-2_Girdiler!$H$20),INDEX(2_Girdiler!$B$21:$I$21,G3201)+(F3201-INDEX(2_Girdiler!$B$20:$I$20,G3201))*(INDEX(2_Girdiler!$B$21:$I$21,G3201+1)-INDEX(2_Girdiler!$B$21:$I$21,G3201))/(INDEX(2_Girdiler!$B$20:$I$20,G3201+1)-INDEX(2_Girdiler!$B$20:$I$20,G3201)))</f>
        <v>16.9301509864034</v>
      </c>
      <c r="I3201" s="16" t="n">
        <f aca="false">H3201/2_Girdiler!$B$17</f>
        <v>6.7829130554501</v>
      </c>
      <c r="J3201" s="16" t="n">
        <f aca="false">D3201+I3201</f>
        <v>20.2933121493991</v>
      </c>
    </row>
    <row r="3202" customFormat="false" ht="15" hidden="false" customHeight="false" outlineLevel="0" collapsed="false">
      <c r="A3202" s="0" t="n">
        <v>3190</v>
      </c>
      <c r="B3202" s="7" t="n">
        <v>0.477927</v>
      </c>
      <c r="C3202" s="7" t="n">
        <v>0.07148</v>
      </c>
      <c r="D3202" s="16" t="n">
        <f aca="false">LOGINV(B3202,$B$7,$C$7)</f>
        <v>13.1305814524468</v>
      </c>
      <c r="E3202" s="16" t="n">
        <f aca="false">LOGINV(C3202,$B$8,$C$8)</f>
        <v>42.4218714899602</v>
      </c>
      <c r="F3202" s="16" t="n">
        <f aca="false">$B$5/100*E3202*2_Girdiler!$B$14*2_Girdiler!$B$15*2_Girdiler!$B$16</f>
        <v>1.0673342866874</v>
      </c>
      <c r="G3202" s="16" t="n">
        <f aca="false">MIN(MATCH(F3202,2_Girdiler!$B$20:$I$20,1),7)</f>
        <v>1</v>
      </c>
      <c r="H3202" s="16" t="n">
        <f aca="false">IF(F3202&gt;=40,2_Girdiler!$I$21+(F3202-40)*(2_Girdiler!$I$21-2_Girdiler!$H$21)/(2_Girdiler!$I$20-2_Girdiler!$H$20),INDEX(2_Girdiler!$B$21:$I$21,G3202)+(F3202-INDEX(2_Girdiler!$B$20:$I$20,G3202))*(INDEX(2_Girdiler!$B$21:$I$21,G3202+1)-INDEX(2_Girdiler!$B$21:$I$21,G3202))/(INDEX(2_Girdiler!$B$20:$I$20,G3202+1)-INDEX(2_Girdiler!$B$20:$I$20,G3202)))</f>
        <v>2.34813543071228</v>
      </c>
      <c r="I3202" s="16" t="n">
        <f aca="false">H3202/2_Girdiler!$B$17</f>
        <v>0.940759387304599</v>
      </c>
      <c r="J3202" s="16" t="n">
        <f aca="false">D3202+I3202</f>
        <v>14.0713408397514</v>
      </c>
    </row>
    <row r="3203" customFormat="false" ht="15" hidden="false" customHeight="false" outlineLevel="0" collapsed="false">
      <c r="A3203" s="0" t="n">
        <v>3191</v>
      </c>
      <c r="B3203" s="7" t="n">
        <v>0.727487</v>
      </c>
      <c r="C3203" s="7" t="n">
        <v>0.483746</v>
      </c>
      <c r="D3203" s="16" t="n">
        <f aca="false">LOGINV(B3203,$B$7,$C$7)</f>
        <v>18.9756268306533</v>
      </c>
      <c r="E3203" s="16" t="n">
        <f aca="false">LOGINV(C3203,$B$8,$C$8)</f>
        <v>106.369870981566</v>
      </c>
      <c r="F3203" s="16" t="n">
        <f aca="false">$B$5/100*E3203*2_Girdiler!$B$14*2_Girdiler!$B$15*2_Girdiler!$B$16</f>
        <v>2.6762659538962</v>
      </c>
      <c r="G3203" s="16" t="n">
        <f aca="false">MIN(MATCH(F3203,2_Girdiler!$B$20:$I$20,1),7)</f>
        <v>1</v>
      </c>
      <c r="H3203" s="16" t="n">
        <f aca="false">IF(F3203&gt;=40,2_Girdiler!$I$21+(F3203-40)*(2_Girdiler!$I$21-2_Girdiler!$H$21)/(2_Girdiler!$I$20-2_Girdiler!$H$20),INDEX(2_Girdiler!$B$21:$I$21,G3203)+(F3203-INDEX(2_Girdiler!$B$20:$I$20,G3203))*(INDEX(2_Girdiler!$B$21:$I$21,G3203+1)-INDEX(2_Girdiler!$B$21:$I$21,G3203))/(INDEX(2_Girdiler!$B$20:$I$20,G3203+1)-INDEX(2_Girdiler!$B$20:$I$20,G3203)))</f>
        <v>5.88778509857165</v>
      </c>
      <c r="I3203" s="16" t="n">
        <f aca="false">H3203/2_Girdiler!$B$17</f>
        <v>2.35888826064569</v>
      </c>
      <c r="J3203" s="16" t="n">
        <f aca="false">D3203+I3203</f>
        <v>21.334515091299</v>
      </c>
    </row>
    <row r="3204" customFormat="false" ht="15" hidden="false" customHeight="false" outlineLevel="0" collapsed="false">
      <c r="A3204" s="0" t="n">
        <v>3192</v>
      </c>
      <c r="B3204" s="7" t="n">
        <v>0.544465</v>
      </c>
      <c r="C3204" s="7" t="n">
        <v>0.72288</v>
      </c>
      <c r="D3204" s="16" t="n">
        <f aca="false">LOGINV(B3204,$B$7,$C$7)</f>
        <v>14.4119172286232</v>
      </c>
      <c r="E3204" s="16" t="n">
        <f aca="false">LOGINV(C3204,$B$8,$C$8)</f>
        <v>159.970554319069</v>
      </c>
      <c r="F3204" s="16" t="n">
        <f aca="false">$B$5/100*E3204*2_Girdiler!$B$14*2_Girdiler!$B$15*2_Girdiler!$B$16</f>
        <v>4.02485914666779</v>
      </c>
      <c r="G3204" s="16" t="n">
        <f aca="false">MIN(MATCH(F3204,2_Girdiler!$B$20:$I$20,1),7)</f>
        <v>1</v>
      </c>
      <c r="H3204" s="16" t="n">
        <f aca="false">IF(F3204&gt;=40,2_Girdiler!$I$21+(F3204-40)*(2_Girdiler!$I$21-2_Girdiler!$H$21)/(2_Girdiler!$I$20-2_Girdiler!$H$20),INDEX(2_Girdiler!$B$21:$I$21,G3204)+(F3204-INDEX(2_Girdiler!$B$20:$I$20,G3204))*(INDEX(2_Girdiler!$B$21:$I$21,G3204+1)-INDEX(2_Girdiler!$B$21:$I$21,G3204))/(INDEX(2_Girdiler!$B$20:$I$20,G3204+1)-INDEX(2_Girdiler!$B$20:$I$20,G3204)))</f>
        <v>8.85469012266913</v>
      </c>
      <c r="I3204" s="16" t="n">
        <f aca="false">H3204/2_Girdiler!$B$17</f>
        <v>3.54755213247962</v>
      </c>
      <c r="J3204" s="16" t="n">
        <f aca="false">D3204+I3204</f>
        <v>17.9594693611028</v>
      </c>
    </row>
    <row r="3205" customFormat="false" ht="15" hidden="false" customHeight="false" outlineLevel="0" collapsed="false">
      <c r="A3205" s="0" t="n">
        <v>3193</v>
      </c>
      <c r="B3205" s="7" t="n">
        <v>0.173268</v>
      </c>
      <c r="C3205" s="7" t="n">
        <v>0.165188</v>
      </c>
      <c r="D3205" s="16" t="n">
        <f aca="false">LOGINV(B3205,$B$7,$C$7)</f>
        <v>8.01330194861646</v>
      </c>
      <c r="E3205" s="16" t="n">
        <f aca="false">LOGINV(C3205,$B$8,$C$8)</f>
        <v>58.2606719454372</v>
      </c>
      <c r="F3205" s="16" t="n">
        <f aca="false">$B$5/100*E3205*2_Girdiler!$B$14*2_Girdiler!$B$15*2_Girdiler!$B$16</f>
        <v>1.4658385061472</v>
      </c>
      <c r="G3205" s="16" t="n">
        <f aca="false">MIN(MATCH(F3205,2_Girdiler!$B$20:$I$20,1),7)</f>
        <v>1</v>
      </c>
      <c r="H3205" s="16" t="n">
        <f aca="false">IF(F3205&gt;=40,2_Girdiler!$I$21+(F3205-40)*(2_Girdiler!$I$21-2_Girdiler!$H$21)/(2_Girdiler!$I$20-2_Girdiler!$H$20),INDEX(2_Girdiler!$B$21:$I$21,G3205)+(F3205-INDEX(2_Girdiler!$B$20:$I$20,G3205))*(INDEX(2_Girdiler!$B$21:$I$21,G3205+1)-INDEX(2_Girdiler!$B$21:$I$21,G3205))/(INDEX(2_Girdiler!$B$20:$I$20,G3205+1)-INDEX(2_Girdiler!$B$20:$I$20,G3205)))</f>
        <v>3.22484471352384</v>
      </c>
      <c r="I3205" s="16" t="n">
        <f aca="false">H3205/2_Girdiler!$B$17</f>
        <v>1.29200509355923</v>
      </c>
      <c r="J3205" s="16" t="n">
        <f aca="false">D3205+I3205</f>
        <v>9.30530704217569</v>
      </c>
    </row>
    <row r="3206" customFormat="false" ht="15" hidden="false" customHeight="false" outlineLevel="0" collapsed="false">
      <c r="A3206" s="0" t="n">
        <v>3194</v>
      </c>
      <c r="B3206" s="7" t="n">
        <v>0.680673</v>
      </c>
      <c r="C3206" s="7" t="n">
        <v>0.350689</v>
      </c>
      <c r="D3206" s="16" t="n">
        <f aca="false">LOGINV(B3206,$B$7,$C$7)</f>
        <v>17.5937682538584</v>
      </c>
      <c r="E3206" s="16" t="n">
        <f aca="false">LOGINV(C3206,$B$8,$C$8)</f>
        <v>85.259967644536</v>
      </c>
      <c r="F3206" s="16" t="n">
        <f aca="false">$B$5/100*E3206*2_Girdiler!$B$14*2_Girdiler!$B$15*2_Girdiler!$B$16</f>
        <v>2.14514078593653</v>
      </c>
      <c r="G3206" s="16" t="n">
        <f aca="false">MIN(MATCH(F3206,2_Girdiler!$B$20:$I$20,1),7)</f>
        <v>1</v>
      </c>
      <c r="H3206" s="16" t="n">
        <f aca="false">IF(F3206&gt;=40,2_Girdiler!$I$21+(F3206-40)*(2_Girdiler!$I$21-2_Girdiler!$H$21)/(2_Girdiler!$I$20-2_Girdiler!$H$20),INDEX(2_Girdiler!$B$21:$I$21,G3206)+(F3206-INDEX(2_Girdiler!$B$20:$I$20,G3206))*(INDEX(2_Girdiler!$B$21:$I$21,G3206+1)-INDEX(2_Girdiler!$B$21:$I$21,G3206))/(INDEX(2_Girdiler!$B$20:$I$20,G3206+1)-INDEX(2_Girdiler!$B$20:$I$20,G3206)))</f>
        <v>4.71930972906035</v>
      </c>
      <c r="I3206" s="16" t="n">
        <f aca="false">H3206/2_Girdiler!$B$17</f>
        <v>1.89074909016841</v>
      </c>
      <c r="J3206" s="16" t="n">
        <f aca="false">D3206+I3206</f>
        <v>19.4845173440268</v>
      </c>
    </row>
    <row r="3207" customFormat="false" ht="15" hidden="false" customHeight="false" outlineLevel="0" collapsed="false">
      <c r="A3207" s="0" t="n">
        <v>3195</v>
      </c>
      <c r="B3207" s="7" t="n">
        <v>0.586138</v>
      </c>
      <c r="C3207" s="7" t="n">
        <v>0.914684</v>
      </c>
      <c r="D3207" s="16" t="n">
        <f aca="false">LOGINV(B3207,$B$7,$C$7)</f>
        <v>15.2885204063239</v>
      </c>
      <c r="E3207" s="16" t="n">
        <f aca="false">LOGINV(C3207,$B$8,$C$8)</f>
        <v>264.45671882984</v>
      </c>
      <c r="F3207" s="16" t="n">
        <f aca="false">$B$5/100*E3207*2_Girdiler!$B$14*2_Girdiler!$B$15*2_Girdiler!$B$16</f>
        <v>6.65373104575879</v>
      </c>
      <c r="G3207" s="16" t="n">
        <f aca="false">MIN(MATCH(F3207,2_Girdiler!$B$20:$I$20,1),7)</f>
        <v>2</v>
      </c>
      <c r="H3207" s="16" t="n">
        <f aca="false">IF(F3207&gt;=40,2_Girdiler!$I$21+(F3207-40)*(2_Girdiler!$I$21-2_Girdiler!$H$21)/(2_Girdiler!$I$20-2_Girdiler!$H$20),INDEX(2_Girdiler!$B$21:$I$21,G3207)+(F3207-INDEX(2_Girdiler!$B$20:$I$20,G3207))*(INDEX(2_Girdiler!$B$21:$I$21,G3207+1)-INDEX(2_Girdiler!$B$21:$I$21,G3207))/(INDEX(2_Girdiler!$B$20:$I$20,G3207+1)-INDEX(2_Girdiler!$B$20:$I$20,G3207)))</f>
        <v>13.6459696732141</v>
      </c>
      <c r="I3207" s="16" t="n">
        <f aca="false">H3207/2_Girdiler!$B$17</f>
        <v>5.46713528574281</v>
      </c>
      <c r="J3207" s="16" t="n">
        <f aca="false">D3207+I3207</f>
        <v>20.7556556920667</v>
      </c>
    </row>
    <row r="3208" customFormat="false" ht="15" hidden="false" customHeight="false" outlineLevel="0" collapsed="false">
      <c r="A3208" s="0" t="n">
        <v>3196</v>
      </c>
      <c r="B3208" s="7" t="n">
        <v>0.125092</v>
      </c>
      <c r="C3208" s="7" t="n">
        <v>0.779505</v>
      </c>
      <c r="D3208" s="16" t="n">
        <f aca="false">LOGINV(B3208,$B$7,$C$7)</f>
        <v>7.13380180227014</v>
      </c>
      <c r="E3208" s="16" t="n">
        <f aca="false">LOGINV(C3208,$B$8,$C$8)</f>
        <v>179.57651066801</v>
      </c>
      <c r="F3208" s="16" t="n">
        <f aca="false">$B$5/100*E3208*2_Girdiler!$B$14*2_Girdiler!$B$15*2_Girdiler!$B$16</f>
        <v>4.51814500840714</v>
      </c>
      <c r="G3208" s="16" t="n">
        <f aca="false">MIN(MATCH(F3208,2_Girdiler!$B$20:$I$20,1),7)</f>
        <v>1</v>
      </c>
      <c r="H3208" s="16" t="n">
        <f aca="false">IF(F3208&gt;=40,2_Girdiler!$I$21+(F3208-40)*(2_Girdiler!$I$21-2_Girdiler!$H$21)/(2_Girdiler!$I$20-2_Girdiler!$H$20),INDEX(2_Girdiler!$B$21:$I$21,G3208)+(F3208-INDEX(2_Girdiler!$B$20:$I$20,G3208))*(INDEX(2_Girdiler!$B$21:$I$21,G3208+1)-INDEX(2_Girdiler!$B$21:$I$21,G3208))/(INDEX(2_Girdiler!$B$20:$I$20,G3208+1)-INDEX(2_Girdiler!$B$20:$I$20,G3208)))</f>
        <v>9.93991901849571</v>
      </c>
      <c r="I3208" s="16" t="n">
        <f aca="false">H3208/2_Girdiler!$B$17</f>
        <v>3.98233935035886</v>
      </c>
      <c r="J3208" s="16" t="n">
        <f aca="false">D3208+I3208</f>
        <v>11.116141152629</v>
      </c>
    </row>
    <row r="3209" customFormat="false" ht="15" hidden="false" customHeight="false" outlineLevel="0" collapsed="false">
      <c r="A3209" s="0" t="n">
        <v>3197</v>
      </c>
      <c r="B3209" s="7" t="n">
        <v>0.696922</v>
      </c>
      <c r="C3209" s="7" t="n">
        <v>0.787329</v>
      </c>
      <c r="D3209" s="16" t="n">
        <f aca="false">LOGINV(B3209,$B$7,$C$7)</f>
        <v>18.0505785115633</v>
      </c>
      <c r="E3209" s="16" t="n">
        <f aca="false">LOGINV(C3209,$B$8,$C$8)</f>
        <v>182.694208510812</v>
      </c>
      <c r="F3209" s="16" t="n">
        <f aca="false">$B$5/100*E3209*2_Girdiler!$B$14*2_Girdiler!$B$15*2_Girdiler!$B$16</f>
        <v>4.59658628613202</v>
      </c>
      <c r="G3209" s="16" t="n">
        <f aca="false">MIN(MATCH(F3209,2_Girdiler!$B$20:$I$20,1),7)</f>
        <v>1</v>
      </c>
      <c r="H3209" s="16" t="n">
        <f aca="false">IF(F3209&gt;=40,2_Girdiler!$I$21+(F3209-40)*(2_Girdiler!$I$21-2_Girdiler!$H$21)/(2_Girdiler!$I$20-2_Girdiler!$H$20),INDEX(2_Girdiler!$B$21:$I$21,G3209)+(F3209-INDEX(2_Girdiler!$B$20:$I$20,G3209))*(INDEX(2_Girdiler!$B$21:$I$21,G3209+1)-INDEX(2_Girdiler!$B$21:$I$21,G3209))/(INDEX(2_Girdiler!$B$20:$I$20,G3209+1)-INDEX(2_Girdiler!$B$20:$I$20,G3209)))</f>
        <v>10.1124898294904</v>
      </c>
      <c r="I3209" s="16" t="n">
        <f aca="false">H3209/2_Girdiler!$B$17</f>
        <v>4.05147829707149</v>
      </c>
      <c r="J3209" s="16" t="n">
        <f aca="false">D3209+I3209</f>
        <v>22.1020568086348</v>
      </c>
    </row>
    <row r="3210" customFormat="false" ht="15" hidden="false" customHeight="false" outlineLevel="0" collapsed="false">
      <c r="A3210" s="0" t="n">
        <v>3198</v>
      </c>
      <c r="B3210" s="7" t="n">
        <v>0.191699</v>
      </c>
      <c r="C3210" s="7" t="n">
        <v>0.216647</v>
      </c>
      <c r="D3210" s="16" t="n">
        <f aca="false">LOGINV(B3210,$B$7,$C$7)</f>
        <v>8.33064526771525</v>
      </c>
      <c r="E3210" s="16" t="n">
        <f aca="false">LOGINV(C3210,$B$8,$C$8)</f>
        <v>65.8537485201845</v>
      </c>
      <c r="F3210" s="16" t="n">
        <f aca="false">$B$5/100*E3210*2_Girdiler!$B$14*2_Girdiler!$B$15*2_Girdiler!$B$16</f>
        <v>1.65688031276784</v>
      </c>
      <c r="G3210" s="16" t="n">
        <f aca="false">MIN(MATCH(F3210,2_Girdiler!$B$20:$I$20,1),7)</f>
        <v>1</v>
      </c>
      <c r="H3210" s="16" t="n">
        <f aca="false">IF(F3210&gt;=40,2_Girdiler!$I$21+(F3210-40)*(2_Girdiler!$I$21-2_Girdiler!$H$21)/(2_Girdiler!$I$20-2_Girdiler!$H$20),INDEX(2_Girdiler!$B$21:$I$21,G3210)+(F3210-INDEX(2_Girdiler!$B$20:$I$20,G3210))*(INDEX(2_Girdiler!$B$21:$I$21,G3210+1)-INDEX(2_Girdiler!$B$21:$I$21,G3210))/(INDEX(2_Girdiler!$B$20:$I$20,G3210+1)-INDEX(2_Girdiler!$B$20:$I$20,G3210)))</f>
        <v>3.64513668808925</v>
      </c>
      <c r="I3210" s="16" t="n">
        <f aca="false">H3210/2_Girdiler!$B$17</f>
        <v>1.46039130131781</v>
      </c>
      <c r="J3210" s="16" t="n">
        <f aca="false">D3210+I3210</f>
        <v>9.79103656903306</v>
      </c>
    </row>
    <row r="3211" customFormat="false" ht="15" hidden="false" customHeight="false" outlineLevel="0" collapsed="false">
      <c r="A3211" s="0" t="n">
        <v>3199</v>
      </c>
      <c r="B3211" s="7" t="n">
        <v>0.392212</v>
      </c>
      <c r="C3211" s="7" t="n">
        <v>0.94929</v>
      </c>
      <c r="D3211" s="16" t="n">
        <f aca="false">LOGINV(B3211,$B$7,$C$7)</f>
        <v>11.6268670252448</v>
      </c>
      <c r="E3211" s="16" t="n">
        <f aca="false">LOGINV(C3211,$B$8,$C$8)</f>
        <v>314.367693242066</v>
      </c>
      <c r="F3211" s="16" t="n">
        <f aca="false">$B$5/100*E3211*2_Girdiler!$B$14*2_Girdiler!$B$15*2_Girdiler!$B$16</f>
        <v>7.90949116197038</v>
      </c>
      <c r="G3211" s="16" t="n">
        <f aca="false">MIN(MATCH(F3211,2_Girdiler!$B$20:$I$20,1),7)</f>
        <v>2</v>
      </c>
      <c r="H3211" s="16" t="n">
        <f aca="false">IF(F3211&gt;=40,2_Girdiler!$I$21+(F3211-40)*(2_Girdiler!$I$21-2_Girdiler!$H$21)/(2_Girdiler!$I$20-2_Girdiler!$H$20),INDEX(2_Girdiler!$B$21:$I$21,G3211)+(F3211-INDEX(2_Girdiler!$B$20:$I$20,G3211))*(INDEX(2_Girdiler!$B$21:$I$21,G3211+1)-INDEX(2_Girdiler!$B$21:$I$21,G3211))/(INDEX(2_Girdiler!$B$20:$I$20,G3211+1)-INDEX(2_Girdiler!$B$20:$I$20,G3211)))</f>
        <v>15.6551858591526</v>
      </c>
      <c r="I3211" s="16" t="n">
        <f aca="false">H3211/2_Girdiler!$B$17</f>
        <v>6.27210971921178</v>
      </c>
      <c r="J3211" s="16" t="n">
        <f aca="false">D3211+I3211</f>
        <v>17.8989767444566</v>
      </c>
    </row>
    <row r="3212" customFormat="false" ht="15" hidden="false" customHeight="false" outlineLevel="0" collapsed="false">
      <c r="A3212" s="0" t="n">
        <v>3200</v>
      </c>
      <c r="B3212" s="7" t="n">
        <v>0.066243</v>
      </c>
      <c r="C3212" s="7" t="n">
        <v>0.174401</v>
      </c>
      <c r="D3212" s="16" t="n">
        <f aca="false">LOGINV(B3212,$B$7,$C$7)</f>
        <v>5.85481203217542</v>
      </c>
      <c r="E3212" s="16" t="n">
        <f aca="false">LOGINV(C3212,$B$8,$C$8)</f>
        <v>59.6473733774093</v>
      </c>
      <c r="F3212" s="16" t="n">
        <f aca="false">$B$5/100*E3212*2_Girdiler!$B$14*2_Girdiler!$B$15*2_Girdiler!$B$16</f>
        <v>1.50072791417562</v>
      </c>
      <c r="G3212" s="16" t="n">
        <f aca="false">MIN(MATCH(F3212,2_Girdiler!$B$20:$I$20,1),7)</f>
        <v>1</v>
      </c>
      <c r="H3212" s="16" t="n">
        <f aca="false">IF(F3212&gt;=40,2_Girdiler!$I$21+(F3212-40)*(2_Girdiler!$I$21-2_Girdiler!$H$21)/(2_Girdiler!$I$20-2_Girdiler!$H$20),INDEX(2_Girdiler!$B$21:$I$21,G3212)+(F3212-INDEX(2_Girdiler!$B$20:$I$20,G3212))*(INDEX(2_Girdiler!$B$21:$I$21,G3212+1)-INDEX(2_Girdiler!$B$21:$I$21,G3212))/(INDEX(2_Girdiler!$B$20:$I$20,G3212+1)-INDEX(2_Girdiler!$B$20:$I$20,G3212)))</f>
        <v>3.30160141118636</v>
      </c>
      <c r="I3212" s="16" t="n">
        <f aca="false">H3212/2_Girdiler!$B$17</f>
        <v>1.32275697563556</v>
      </c>
      <c r="J3212" s="16" t="n">
        <f aca="false">D3212+I3212</f>
        <v>7.17756900781098</v>
      </c>
    </row>
    <row r="3213" customFormat="false" ht="15" hidden="false" customHeight="false" outlineLevel="0" collapsed="false">
      <c r="A3213" s="0" t="n">
        <v>3201</v>
      </c>
      <c r="B3213" s="7" t="n">
        <v>0.000184</v>
      </c>
      <c r="C3213" s="7" t="n">
        <v>0.318614</v>
      </c>
      <c r="D3213" s="16" t="n">
        <f aca="false">LOGINV(B3213,$B$7,$C$7)</f>
        <v>1.85953256265595</v>
      </c>
      <c r="E3213" s="16" t="n">
        <f aca="false">LOGINV(C3213,$B$8,$C$8)</f>
        <v>80.545759529218</v>
      </c>
      <c r="F3213" s="16" t="n">
        <f aca="false">$B$5/100*E3213*2_Girdiler!$B$14*2_Girdiler!$B$15*2_Girdiler!$B$16</f>
        <v>2.02653130975513</v>
      </c>
      <c r="G3213" s="16" t="n">
        <f aca="false">MIN(MATCH(F3213,2_Girdiler!$B$20:$I$20,1),7)</f>
        <v>1</v>
      </c>
      <c r="H3213" s="16" t="n">
        <f aca="false">IF(F3213&gt;=40,2_Girdiler!$I$21+(F3213-40)*(2_Girdiler!$I$21-2_Girdiler!$H$21)/(2_Girdiler!$I$20-2_Girdiler!$H$20),INDEX(2_Girdiler!$B$21:$I$21,G3213)+(F3213-INDEX(2_Girdiler!$B$20:$I$20,G3213))*(INDEX(2_Girdiler!$B$21:$I$21,G3213+1)-INDEX(2_Girdiler!$B$21:$I$21,G3213))/(INDEX(2_Girdiler!$B$20:$I$20,G3213+1)-INDEX(2_Girdiler!$B$20:$I$20,G3213)))</f>
        <v>4.45836888146128</v>
      </c>
      <c r="I3213" s="16" t="n">
        <f aca="false">H3213/2_Girdiler!$B$17</f>
        <v>1.78620548135468</v>
      </c>
      <c r="J3213" s="16" t="n">
        <f aca="false">D3213+I3213</f>
        <v>3.64573804401063</v>
      </c>
    </row>
    <row r="3214" customFormat="false" ht="15" hidden="false" customHeight="false" outlineLevel="0" collapsed="false">
      <c r="A3214" s="0" t="n">
        <v>3202</v>
      </c>
      <c r="B3214" s="7" t="n">
        <v>0.220364</v>
      </c>
      <c r="C3214" s="7" t="n">
        <v>0.648174</v>
      </c>
      <c r="D3214" s="16" t="n">
        <f aca="false">LOGINV(B3214,$B$7,$C$7)</f>
        <v>8.81155926397534</v>
      </c>
      <c r="E3214" s="16" t="n">
        <f aca="false">LOGINV(C3214,$B$8,$C$8)</f>
        <v>139.599030749597</v>
      </c>
      <c r="F3214" s="16" t="n">
        <f aca="false">$B$5/100*E3214*2_Girdiler!$B$14*2_Girdiler!$B$15*2_Girdiler!$B$16</f>
        <v>3.51231161365986</v>
      </c>
      <c r="G3214" s="16" t="n">
        <f aca="false">MIN(MATCH(F3214,2_Girdiler!$B$20:$I$20,1),7)</f>
        <v>1</v>
      </c>
      <c r="H3214" s="16" t="n">
        <f aca="false">IF(F3214&gt;=40,2_Girdiler!$I$21+(F3214-40)*(2_Girdiler!$I$21-2_Girdiler!$H$21)/(2_Girdiler!$I$20-2_Girdiler!$H$20),INDEX(2_Girdiler!$B$21:$I$21,G3214)+(F3214-INDEX(2_Girdiler!$B$20:$I$20,G3214))*(INDEX(2_Girdiler!$B$21:$I$21,G3214+1)-INDEX(2_Girdiler!$B$21:$I$21,G3214))/(INDEX(2_Girdiler!$B$20:$I$20,G3214+1)-INDEX(2_Girdiler!$B$20:$I$20,G3214)))</f>
        <v>7.72708555005169</v>
      </c>
      <c r="I3214" s="16" t="n">
        <f aca="false">H3214/2_Girdiler!$B$17</f>
        <v>3.09578747998866</v>
      </c>
      <c r="J3214" s="16" t="n">
        <f aca="false">D3214+I3214</f>
        <v>11.907346743964</v>
      </c>
    </row>
    <row r="3215" customFormat="false" ht="15" hidden="false" customHeight="false" outlineLevel="0" collapsed="false">
      <c r="A3215" s="0" t="n">
        <v>3203</v>
      </c>
      <c r="B3215" s="7" t="n">
        <v>0.494409</v>
      </c>
      <c r="C3215" s="7" t="n">
        <v>0.397406</v>
      </c>
      <c r="D3215" s="16" t="n">
        <f aca="false">LOGINV(B3215,$B$7,$C$7)</f>
        <v>13.4366766205207</v>
      </c>
      <c r="E3215" s="16" t="n">
        <f aca="false">LOGINV(C3215,$B$8,$C$8)</f>
        <v>92.328767194456</v>
      </c>
      <c r="F3215" s="16" t="n">
        <f aca="false">$B$5/100*E3215*2_Girdiler!$B$14*2_Girdiler!$B$15*2_Girdiler!$B$16</f>
        <v>2.32299178261251</v>
      </c>
      <c r="G3215" s="16" t="n">
        <f aca="false">MIN(MATCH(F3215,2_Girdiler!$B$20:$I$20,1),7)</f>
        <v>1</v>
      </c>
      <c r="H3215" s="16" t="n">
        <f aca="false">IF(F3215&gt;=40,2_Girdiler!$I$21+(F3215-40)*(2_Girdiler!$I$21-2_Girdiler!$H$21)/(2_Girdiler!$I$20-2_Girdiler!$H$20),INDEX(2_Girdiler!$B$21:$I$21,G3215)+(F3215-INDEX(2_Girdiler!$B$20:$I$20,G3215))*(INDEX(2_Girdiler!$B$21:$I$21,G3215+1)-INDEX(2_Girdiler!$B$21:$I$21,G3215))/(INDEX(2_Girdiler!$B$20:$I$20,G3215+1)-INDEX(2_Girdiler!$B$20:$I$20,G3215)))</f>
        <v>5.11058192174753</v>
      </c>
      <c r="I3215" s="16" t="n">
        <f aca="false">H3215/2_Girdiler!$B$17</f>
        <v>2.04750878275141</v>
      </c>
      <c r="J3215" s="16" t="n">
        <f aca="false">D3215+I3215</f>
        <v>15.4841854032721</v>
      </c>
    </row>
    <row r="3216" customFormat="false" ht="15" hidden="false" customHeight="false" outlineLevel="0" collapsed="false">
      <c r="A3216" s="0" t="n">
        <v>3204</v>
      </c>
      <c r="B3216" s="7" t="n">
        <v>0.205159</v>
      </c>
      <c r="C3216" s="7" t="n">
        <v>0.212133</v>
      </c>
      <c r="D3216" s="16" t="n">
        <f aca="false">LOGINV(B3216,$B$7,$C$7)</f>
        <v>8.55806014692922</v>
      </c>
      <c r="E3216" s="16" t="n">
        <f aca="false">LOGINV(C3216,$B$8,$C$8)</f>
        <v>65.1992145483036</v>
      </c>
      <c r="F3216" s="16" t="n">
        <f aca="false">$B$5/100*E3216*2_Girdiler!$B$14*2_Girdiler!$B$15*2_Girdiler!$B$16</f>
        <v>1.64041223803532</v>
      </c>
      <c r="G3216" s="16" t="n">
        <f aca="false">MIN(MATCH(F3216,2_Girdiler!$B$20:$I$20,1),7)</f>
        <v>1</v>
      </c>
      <c r="H3216" s="16" t="n">
        <f aca="false">IF(F3216&gt;=40,2_Girdiler!$I$21+(F3216-40)*(2_Girdiler!$I$21-2_Girdiler!$H$21)/(2_Girdiler!$I$20-2_Girdiler!$H$20),INDEX(2_Girdiler!$B$21:$I$21,G3216)+(F3216-INDEX(2_Girdiler!$B$20:$I$20,G3216))*(INDEX(2_Girdiler!$B$21:$I$21,G3216+1)-INDEX(2_Girdiler!$B$21:$I$21,G3216))/(INDEX(2_Girdiler!$B$20:$I$20,G3216+1)-INDEX(2_Girdiler!$B$20:$I$20,G3216)))</f>
        <v>3.6089069236777</v>
      </c>
      <c r="I3216" s="16" t="n">
        <f aca="false">H3216/2_Girdiler!$B$17</f>
        <v>1.44587617134523</v>
      </c>
      <c r="J3216" s="16" t="n">
        <f aca="false">D3216+I3216</f>
        <v>10.0039363182745</v>
      </c>
    </row>
    <row r="3217" customFormat="false" ht="15" hidden="false" customHeight="false" outlineLevel="0" collapsed="false">
      <c r="A3217" s="0" t="n">
        <v>3205</v>
      </c>
      <c r="B3217" s="7" t="n">
        <v>0.464198</v>
      </c>
      <c r="C3217" s="7" t="n">
        <v>0.206438</v>
      </c>
      <c r="D3217" s="16" t="n">
        <f aca="false">LOGINV(B3217,$B$7,$C$7)</f>
        <v>12.8804454533881</v>
      </c>
      <c r="E3217" s="16" t="n">
        <f aca="false">LOGINV(C3217,$B$8,$C$8)</f>
        <v>64.3711755979716</v>
      </c>
      <c r="F3217" s="16" t="n">
        <f aca="false">$B$5/100*E3217*2_Girdiler!$B$14*2_Girdiler!$B$15*2_Girdiler!$B$16</f>
        <v>1.61957877804497</v>
      </c>
      <c r="G3217" s="16" t="n">
        <f aca="false">MIN(MATCH(F3217,2_Girdiler!$B$20:$I$20,1),7)</f>
        <v>1</v>
      </c>
      <c r="H3217" s="16" t="n">
        <f aca="false">IF(F3217&gt;=40,2_Girdiler!$I$21+(F3217-40)*(2_Girdiler!$I$21-2_Girdiler!$H$21)/(2_Girdiler!$I$20-2_Girdiler!$H$20),INDEX(2_Girdiler!$B$21:$I$21,G3217)+(F3217-INDEX(2_Girdiler!$B$20:$I$20,G3217))*(INDEX(2_Girdiler!$B$21:$I$21,G3217+1)-INDEX(2_Girdiler!$B$21:$I$21,G3217))/(INDEX(2_Girdiler!$B$20:$I$20,G3217+1)-INDEX(2_Girdiler!$B$20:$I$20,G3217)))</f>
        <v>3.56307331169892</v>
      </c>
      <c r="I3217" s="16" t="n">
        <f aca="false">H3217/2_Girdiler!$B$17</f>
        <v>1.42751334603322</v>
      </c>
      <c r="J3217" s="16" t="n">
        <f aca="false">D3217+I3217</f>
        <v>14.3079587994213</v>
      </c>
    </row>
    <row r="3218" customFormat="false" ht="15" hidden="false" customHeight="false" outlineLevel="0" collapsed="false">
      <c r="A3218" s="0" t="n">
        <v>3206</v>
      </c>
      <c r="B3218" s="7" t="n">
        <v>0.258114</v>
      </c>
      <c r="C3218" s="7" t="n">
        <v>0.555926</v>
      </c>
      <c r="D3218" s="16" t="n">
        <f aca="false">LOGINV(B3218,$B$7,$C$7)</f>
        <v>9.43052916849002</v>
      </c>
      <c r="E3218" s="16" t="n">
        <f aca="false">LOGINV(C3218,$B$8,$C$8)</f>
        <v>119.583800897113</v>
      </c>
      <c r="F3218" s="16" t="n">
        <f aca="false">$B$5/100*E3218*2_Girdiler!$B$14*2_Girdiler!$B$15*2_Girdiler!$B$16</f>
        <v>3.00872843057135</v>
      </c>
      <c r="G3218" s="16" t="n">
        <f aca="false">MIN(MATCH(F3218,2_Girdiler!$B$20:$I$20,1),7)</f>
        <v>1</v>
      </c>
      <c r="H3218" s="16" t="n">
        <f aca="false">IF(F3218&gt;=40,2_Girdiler!$I$21+(F3218-40)*(2_Girdiler!$I$21-2_Girdiler!$H$21)/(2_Girdiler!$I$20-2_Girdiler!$H$20),INDEX(2_Girdiler!$B$21:$I$21,G3218)+(F3218-INDEX(2_Girdiler!$B$20:$I$20,G3218))*(INDEX(2_Girdiler!$B$21:$I$21,G3218+1)-INDEX(2_Girdiler!$B$21:$I$21,G3218))/(INDEX(2_Girdiler!$B$20:$I$20,G3218+1)-INDEX(2_Girdiler!$B$20:$I$20,G3218)))</f>
        <v>6.61920254725698</v>
      </c>
      <c r="I3218" s="16" t="n">
        <f aca="false">H3218/2_Girdiler!$B$17</f>
        <v>2.65192409745872</v>
      </c>
      <c r="J3218" s="16" t="n">
        <f aca="false">D3218+I3218</f>
        <v>12.0824532659487</v>
      </c>
    </row>
    <row r="3219" customFormat="false" ht="15" hidden="false" customHeight="false" outlineLevel="0" collapsed="false">
      <c r="A3219" s="0" t="n">
        <v>3207</v>
      </c>
      <c r="B3219" s="7" t="n">
        <v>0.594229</v>
      </c>
      <c r="C3219" s="7" t="n">
        <v>0.74153</v>
      </c>
      <c r="D3219" s="16" t="n">
        <f aca="false">LOGINV(B3219,$B$7,$C$7)</f>
        <v>15.4669410096698</v>
      </c>
      <c r="E3219" s="16" t="n">
        <f aca="false">LOGINV(C3219,$B$8,$C$8)</f>
        <v>165.928659855081</v>
      </c>
      <c r="F3219" s="16" t="n">
        <f aca="false">$B$5/100*E3219*2_Girdiler!$B$14*2_Girdiler!$B$15*2_Girdiler!$B$16</f>
        <v>4.17476508195384</v>
      </c>
      <c r="G3219" s="16" t="n">
        <f aca="false">MIN(MATCH(F3219,2_Girdiler!$B$20:$I$20,1),7)</f>
        <v>1</v>
      </c>
      <c r="H3219" s="16" t="n">
        <f aca="false">IF(F3219&gt;=40,2_Girdiler!$I$21+(F3219-40)*(2_Girdiler!$I$21-2_Girdiler!$H$21)/(2_Girdiler!$I$20-2_Girdiler!$H$20),INDEX(2_Girdiler!$B$21:$I$21,G3219)+(F3219-INDEX(2_Girdiler!$B$20:$I$20,G3219))*(INDEX(2_Girdiler!$B$21:$I$21,G3219+1)-INDEX(2_Girdiler!$B$21:$I$21,G3219))/(INDEX(2_Girdiler!$B$20:$I$20,G3219+1)-INDEX(2_Girdiler!$B$20:$I$20,G3219)))</f>
        <v>9.18448318029845</v>
      </c>
      <c r="I3219" s="16" t="n">
        <f aca="false">H3219/2_Girdiler!$B$17</f>
        <v>3.67968076133752</v>
      </c>
      <c r="J3219" s="16" t="n">
        <f aca="false">D3219+I3219</f>
        <v>19.1466217710073</v>
      </c>
    </row>
    <row r="3220" customFormat="false" ht="15" hidden="false" customHeight="false" outlineLevel="0" collapsed="false">
      <c r="A3220" s="0" t="n">
        <v>3208</v>
      </c>
      <c r="B3220" s="7" t="n">
        <v>0.572441</v>
      </c>
      <c r="C3220" s="7" t="n">
        <v>0.661092</v>
      </c>
      <c r="D3220" s="16" t="n">
        <f aca="false">LOGINV(B3220,$B$7,$C$7)</f>
        <v>14.9929021003041</v>
      </c>
      <c r="E3220" s="16" t="n">
        <f aca="false">LOGINV(C3220,$B$8,$C$8)</f>
        <v>142.793420722954</v>
      </c>
      <c r="F3220" s="16" t="n">
        <f aca="false">$B$5/100*E3220*2_Girdiler!$B$14*2_Girdiler!$B$15*2_Girdiler!$B$16</f>
        <v>3.59268246538951</v>
      </c>
      <c r="G3220" s="16" t="n">
        <f aca="false">MIN(MATCH(F3220,2_Girdiler!$B$20:$I$20,1),7)</f>
        <v>1</v>
      </c>
      <c r="H3220" s="16" t="n">
        <f aca="false">IF(F3220&gt;=40,2_Girdiler!$I$21+(F3220-40)*(2_Girdiler!$I$21-2_Girdiler!$H$21)/(2_Girdiler!$I$20-2_Girdiler!$H$20),INDEX(2_Girdiler!$B$21:$I$21,G3220)+(F3220-INDEX(2_Girdiler!$B$20:$I$20,G3220))*(INDEX(2_Girdiler!$B$21:$I$21,G3220+1)-INDEX(2_Girdiler!$B$21:$I$21,G3220))/(INDEX(2_Girdiler!$B$20:$I$20,G3220+1)-INDEX(2_Girdiler!$B$20:$I$20,G3220)))</f>
        <v>7.90390142385693</v>
      </c>
      <c r="I3220" s="16" t="n">
        <f aca="false">H3220/2_Girdiler!$B$17</f>
        <v>3.1666271730196</v>
      </c>
      <c r="J3220" s="16" t="n">
        <f aca="false">D3220+I3220</f>
        <v>18.1595292733237</v>
      </c>
    </row>
    <row r="3221" customFormat="false" ht="15" hidden="false" customHeight="false" outlineLevel="0" collapsed="false">
      <c r="A3221" s="0" t="n">
        <v>3209</v>
      </c>
      <c r="B3221" s="7" t="n">
        <v>0.741614</v>
      </c>
      <c r="C3221" s="7" t="n">
        <v>0.101164</v>
      </c>
      <c r="D3221" s="16" t="n">
        <f aca="false">LOGINV(B3221,$B$7,$C$7)</f>
        <v>19.4370053372864</v>
      </c>
      <c r="E3221" s="16" t="n">
        <f aca="false">LOGINV(C3221,$B$8,$C$8)</f>
        <v>47.9544122435686</v>
      </c>
      <c r="F3221" s="16" t="n">
        <f aca="false">$B$5/100*E3221*2_Girdiler!$B$14*2_Girdiler!$B$15*2_Girdiler!$B$16</f>
        <v>1.20653301204819</v>
      </c>
      <c r="G3221" s="16" t="n">
        <f aca="false">MIN(MATCH(F3221,2_Girdiler!$B$20:$I$20,1),7)</f>
        <v>1</v>
      </c>
      <c r="H3221" s="16" t="n">
        <f aca="false">IF(F3221&gt;=40,2_Girdiler!$I$21+(F3221-40)*(2_Girdiler!$I$21-2_Girdiler!$H$21)/(2_Girdiler!$I$20-2_Girdiler!$H$20),INDEX(2_Girdiler!$B$21:$I$21,G3221)+(F3221-INDEX(2_Girdiler!$B$20:$I$20,G3221))*(INDEX(2_Girdiler!$B$21:$I$21,G3221+1)-INDEX(2_Girdiler!$B$21:$I$21,G3221))/(INDEX(2_Girdiler!$B$20:$I$20,G3221+1)-INDEX(2_Girdiler!$B$20:$I$20,G3221)))</f>
        <v>2.65437262650601</v>
      </c>
      <c r="I3221" s="16" t="n">
        <f aca="false">H3221/2_Girdiler!$B$17</f>
        <v>1.06345057151683</v>
      </c>
      <c r="J3221" s="16" t="n">
        <f aca="false">D3221+I3221</f>
        <v>20.5004559088032</v>
      </c>
    </row>
    <row r="3222" customFormat="false" ht="15" hidden="false" customHeight="false" outlineLevel="0" collapsed="false">
      <c r="A3222" s="0" t="n">
        <v>3210</v>
      </c>
      <c r="B3222" s="7" t="n">
        <v>0.074919</v>
      </c>
      <c r="C3222" s="7" t="n">
        <v>0.59194</v>
      </c>
      <c r="D3222" s="16" t="n">
        <f aca="false">LOGINV(B3222,$B$7,$C$7)</f>
        <v>6.06834596507338</v>
      </c>
      <c r="E3222" s="16" t="n">
        <f aca="false">LOGINV(C3222,$B$8,$C$8)</f>
        <v>126.891514711622</v>
      </c>
      <c r="F3222" s="16" t="n">
        <f aca="false">$B$5/100*E3222*2_Girdiler!$B$14*2_Girdiler!$B$15*2_Girdiler!$B$16</f>
        <v>3.19259051014442</v>
      </c>
      <c r="G3222" s="16" t="n">
        <f aca="false">MIN(MATCH(F3222,2_Girdiler!$B$20:$I$20,1),7)</f>
        <v>1</v>
      </c>
      <c r="H3222" s="16" t="n">
        <f aca="false">IF(F3222&gt;=40,2_Girdiler!$I$21+(F3222-40)*(2_Girdiler!$I$21-2_Girdiler!$H$21)/(2_Girdiler!$I$20-2_Girdiler!$H$20),INDEX(2_Girdiler!$B$21:$I$21,G3222)+(F3222-INDEX(2_Girdiler!$B$20:$I$20,G3222))*(INDEX(2_Girdiler!$B$21:$I$21,G3222+1)-INDEX(2_Girdiler!$B$21:$I$21,G3222))/(INDEX(2_Girdiler!$B$20:$I$20,G3222+1)-INDEX(2_Girdiler!$B$20:$I$20,G3222)))</f>
        <v>7.02369912231773</v>
      </c>
      <c r="I3222" s="16" t="n">
        <f aca="false">H3222/2_Girdiler!$B$17</f>
        <v>2.81398202015935</v>
      </c>
      <c r="J3222" s="16" t="n">
        <f aca="false">D3222+I3222</f>
        <v>8.88232798523272</v>
      </c>
    </row>
    <row r="3223" customFormat="false" ht="15" hidden="false" customHeight="false" outlineLevel="0" collapsed="false">
      <c r="A3223" s="0" t="n">
        <v>3211</v>
      </c>
      <c r="B3223" s="7" t="n">
        <v>0.046544</v>
      </c>
      <c r="C3223" s="7" t="n">
        <v>0.050805</v>
      </c>
      <c r="D3223" s="16" t="n">
        <f aca="false">LOGINV(B3223,$B$7,$C$7)</f>
        <v>5.31079839585826</v>
      </c>
      <c r="E3223" s="16" t="n">
        <f aca="false">LOGINV(C3223,$B$8,$C$8)</f>
        <v>37.9580791689584</v>
      </c>
      <c r="F3223" s="16" t="n">
        <f aca="false">$B$5/100*E3223*2_Girdiler!$B$14*2_Girdiler!$B$15*2_Girdiler!$B$16</f>
        <v>0.955025271890994</v>
      </c>
      <c r="G3223" s="16" t="n">
        <f aca="false">MIN(MATCH(F3223,2_Girdiler!$B$20:$I$20,1),7)</f>
        <v>1</v>
      </c>
      <c r="H3223" s="16" t="n">
        <f aca="false">IF(F3223&gt;=40,2_Girdiler!$I$21+(F3223-40)*(2_Girdiler!$I$21-2_Girdiler!$H$21)/(2_Girdiler!$I$20-2_Girdiler!$H$20),INDEX(2_Girdiler!$B$21:$I$21,G3223)+(F3223-INDEX(2_Girdiler!$B$20:$I$20,G3223))*(INDEX(2_Girdiler!$B$21:$I$21,G3223+1)-INDEX(2_Girdiler!$B$21:$I$21,G3223))/(INDEX(2_Girdiler!$B$20:$I$20,G3223+1)-INDEX(2_Girdiler!$B$20:$I$20,G3223)))</f>
        <v>2.10105559816019</v>
      </c>
      <c r="I3223" s="16" t="n">
        <f aca="false">H3223/2_Girdiler!$B$17</f>
        <v>0.841769069775716</v>
      </c>
      <c r="J3223" s="16" t="n">
        <f aca="false">D3223+I3223</f>
        <v>6.15256746563398</v>
      </c>
    </row>
    <row r="3224" customFormat="false" ht="15" hidden="false" customHeight="false" outlineLevel="0" collapsed="false">
      <c r="A3224" s="0" t="n">
        <v>3212</v>
      </c>
      <c r="B3224" s="7" t="n">
        <v>0.16758</v>
      </c>
      <c r="C3224" s="7" t="n">
        <v>0.72277</v>
      </c>
      <c r="D3224" s="16" t="n">
        <f aca="false">LOGINV(B3224,$B$7,$C$7)</f>
        <v>7.91368241027474</v>
      </c>
      <c r="E3224" s="16" t="n">
        <f aca="false">LOGINV(C3224,$B$8,$C$8)</f>
        <v>159.936647770396</v>
      </c>
      <c r="F3224" s="16" t="n">
        <f aca="false">$B$5/100*E3224*2_Girdiler!$B$14*2_Girdiler!$B$15*2_Girdiler!$B$16</f>
        <v>4.02400605790316</v>
      </c>
      <c r="G3224" s="16" t="n">
        <f aca="false">MIN(MATCH(F3224,2_Girdiler!$B$20:$I$20,1),7)</f>
        <v>1</v>
      </c>
      <c r="H3224" s="16" t="n">
        <f aca="false">IF(F3224&gt;=40,2_Girdiler!$I$21+(F3224-40)*(2_Girdiler!$I$21-2_Girdiler!$H$21)/(2_Girdiler!$I$20-2_Girdiler!$H$20),INDEX(2_Girdiler!$B$21:$I$21,G3224)+(F3224-INDEX(2_Girdiler!$B$20:$I$20,G3224))*(INDEX(2_Girdiler!$B$21:$I$21,G3224+1)-INDEX(2_Girdiler!$B$21:$I$21,G3224))/(INDEX(2_Girdiler!$B$20:$I$20,G3224+1)-INDEX(2_Girdiler!$B$20:$I$20,G3224)))</f>
        <v>8.85281332738695</v>
      </c>
      <c r="I3224" s="16" t="n">
        <f aca="false">H3224/2_Girdiler!$B$17</f>
        <v>3.54680021129285</v>
      </c>
      <c r="J3224" s="16" t="n">
        <f aca="false">D3224+I3224</f>
        <v>11.4604826215676</v>
      </c>
    </row>
    <row r="3225" customFormat="false" ht="15" hidden="false" customHeight="false" outlineLevel="0" collapsed="false">
      <c r="A3225" s="0" t="n">
        <v>3213</v>
      </c>
      <c r="B3225" s="7" t="n">
        <v>0.316236</v>
      </c>
      <c r="C3225" s="7" t="n">
        <v>0.00076</v>
      </c>
      <c r="D3225" s="16" t="n">
        <f aca="false">LOGINV(B3225,$B$7,$C$7)</f>
        <v>10.3731758757762</v>
      </c>
      <c r="E3225" s="16" t="n">
        <f aca="false">LOGINV(C3225,$B$8,$C$8)</f>
        <v>14.1039281601482</v>
      </c>
      <c r="F3225" s="16" t="n">
        <f aca="false">$B$5/100*E3225*2_Girdiler!$B$14*2_Girdiler!$B$15*2_Girdiler!$B$16</f>
        <v>0.354854832509328</v>
      </c>
      <c r="G3225" s="16" t="n">
        <f aca="false">MIN(MATCH(F3225,2_Girdiler!$B$20:$I$20,1),7)</f>
        <v>1</v>
      </c>
      <c r="H3225" s="16" t="n">
        <f aca="false">IF(F3225&gt;=40,2_Girdiler!$I$21+(F3225-40)*(2_Girdiler!$I$21-2_Girdiler!$H$21)/(2_Girdiler!$I$20-2_Girdiler!$H$20),INDEX(2_Girdiler!$B$21:$I$21,G3225)+(F3225-INDEX(2_Girdiler!$B$20:$I$20,G3225))*(INDEX(2_Girdiler!$B$21:$I$21,G3225+1)-INDEX(2_Girdiler!$B$21:$I$21,G3225))/(INDEX(2_Girdiler!$B$20:$I$20,G3225+1)-INDEX(2_Girdiler!$B$20:$I$20,G3225)))</f>
        <v>0.780680631520522</v>
      </c>
      <c r="I3225" s="16" t="n">
        <f aca="false">H3225/2_Girdiler!$B$17</f>
        <v>0.312772688910465</v>
      </c>
      <c r="J3225" s="16" t="n">
        <f aca="false">D3225+I3225</f>
        <v>10.6859485646866</v>
      </c>
    </row>
    <row r="3226" customFormat="false" ht="15" hidden="false" customHeight="false" outlineLevel="0" collapsed="false">
      <c r="A3226" s="0" t="n">
        <v>3214</v>
      </c>
      <c r="B3226" s="7" t="n">
        <v>0.554216</v>
      </c>
      <c r="C3226" s="7" t="n">
        <v>0.252439</v>
      </c>
      <c r="D3226" s="16" t="n">
        <f aca="false">LOGINV(B3226,$B$7,$C$7)</f>
        <v>14.6111507796647</v>
      </c>
      <c r="E3226" s="16" t="n">
        <f aca="false">LOGINV(C3226,$B$8,$C$8)</f>
        <v>71.0076469711991</v>
      </c>
      <c r="F3226" s="16" t="n">
        <f aca="false">$B$5/100*E3226*2_Girdiler!$B$14*2_Girdiler!$B$15*2_Girdiler!$B$16</f>
        <v>1.78655239779537</v>
      </c>
      <c r="G3226" s="16" t="n">
        <f aca="false">MIN(MATCH(F3226,2_Girdiler!$B$20:$I$20,1),7)</f>
        <v>1</v>
      </c>
      <c r="H3226" s="16" t="n">
        <f aca="false">IF(F3226&gt;=40,2_Girdiler!$I$21+(F3226-40)*(2_Girdiler!$I$21-2_Girdiler!$H$21)/(2_Girdiler!$I$20-2_Girdiler!$H$20),INDEX(2_Girdiler!$B$21:$I$21,G3226)+(F3226-INDEX(2_Girdiler!$B$20:$I$20,G3226))*(INDEX(2_Girdiler!$B$21:$I$21,G3226+1)-INDEX(2_Girdiler!$B$21:$I$21,G3226))/(INDEX(2_Girdiler!$B$20:$I$20,G3226+1)-INDEX(2_Girdiler!$B$20:$I$20,G3226)))</f>
        <v>3.93041527514981</v>
      </c>
      <c r="I3226" s="16" t="n">
        <f aca="false">H3226/2_Girdiler!$B$17</f>
        <v>1.57468560703117</v>
      </c>
      <c r="J3226" s="16" t="n">
        <f aca="false">D3226+I3226</f>
        <v>16.1858363866958</v>
      </c>
    </row>
    <row r="3227" customFormat="false" ht="15" hidden="false" customHeight="false" outlineLevel="0" collapsed="false">
      <c r="A3227" s="0" t="n">
        <v>3215</v>
      </c>
      <c r="B3227" s="7" t="n">
        <v>0.273547</v>
      </c>
      <c r="C3227" s="7" t="n">
        <v>0.667386</v>
      </c>
      <c r="D3227" s="16" t="n">
        <f aca="false">LOGINV(B3227,$B$7,$C$7)</f>
        <v>9.68112479352685</v>
      </c>
      <c r="E3227" s="16" t="n">
        <f aca="false">LOGINV(C3227,$B$8,$C$8)</f>
        <v>144.393343777892</v>
      </c>
      <c r="F3227" s="16" t="n">
        <f aca="false">$B$5/100*E3227*2_Girdiler!$B$14*2_Girdiler!$B$15*2_Girdiler!$B$16</f>
        <v>3.63293652945177</v>
      </c>
      <c r="G3227" s="16" t="n">
        <f aca="false">MIN(MATCH(F3227,2_Girdiler!$B$20:$I$20,1),7)</f>
        <v>1</v>
      </c>
      <c r="H3227" s="16" t="n">
        <f aca="false">IF(F3227&gt;=40,2_Girdiler!$I$21+(F3227-40)*(2_Girdiler!$I$21-2_Girdiler!$H$21)/(2_Girdiler!$I$20-2_Girdiler!$H$20),INDEX(2_Girdiler!$B$21:$I$21,G3227)+(F3227-INDEX(2_Girdiler!$B$20:$I$20,G3227))*(INDEX(2_Girdiler!$B$21:$I$21,G3227+1)-INDEX(2_Girdiler!$B$21:$I$21,G3227))/(INDEX(2_Girdiler!$B$20:$I$20,G3227+1)-INDEX(2_Girdiler!$B$20:$I$20,G3227)))</f>
        <v>7.9924603647939</v>
      </c>
      <c r="I3227" s="16" t="n">
        <f aca="false">H3227/2_Girdiler!$B$17</f>
        <v>3.20210751794628</v>
      </c>
      <c r="J3227" s="16" t="n">
        <f aca="false">D3227+I3227</f>
        <v>12.8832323114731</v>
      </c>
    </row>
    <row r="3228" customFormat="false" ht="15" hidden="false" customHeight="false" outlineLevel="0" collapsed="false">
      <c r="A3228" s="0" t="n">
        <v>3216</v>
      </c>
      <c r="B3228" s="7" t="n">
        <v>0.470361</v>
      </c>
      <c r="C3228" s="7" t="n">
        <v>0.0406</v>
      </c>
      <c r="D3228" s="16" t="n">
        <f aca="false">LOGINV(B3228,$B$7,$C$7)</f>
        <v>12.9922156213625</v>
      </c>
      <c r="E3228" s="16" t="n">
        <f aca="false">LOGINV(C3228,$B$8,$C$8)</f>
        <v>35.432466280343</v>
      </c>
      <c r="F3228" s="16" t="n">
        <f aca="false">$B$5/100*E3228*2_Girdiler!$B$14*2_Girdiler!$B$15*2_Girdiler!$B$16</f>
        <v>0.891480851613429</v>
      </c>
      <c r="G3228" s="16" t="n">
        <f aca="false">MIN(MATCH(F3228,2_Girdiler!$B$20:$I$20,1),7)</f>
        <v>1</v>
      </c>
      <c r="H3228" s="16" t="n">
        <f aca="false">IF(F3228&gt;=40,2_Girdiler!$I$21+(F3228-40)*(2_Girdiler!$I$21-2_Girdiler!$H$21)/(2_Girdiler!$I$20-2_Girdiler!$H$20),INDEX(2_Girdiler!$B$21:$I$21,G3228)+(F3228-INDEX(2_Girdiler!$B$20:$I$20,G3228))*(INDEX(2_Girdiler!$B$21:$I$21,G3228+1)-INDEX(2_Girdiler!$B$21:$I$21,G3228))/(INDEX(2_Girdiler!$B$20:$I$20,G3228+1)-INDEX(2_Girdiler!$B$20:$I$20,G3228)))</f>
        <v>1.96125787354954</v>
      </c>
      <c r="I3228" s="16" t="n">
        <f aca="false">H3228/2_Girdiler!$B$17</f>
        <v>0.785760366005426</v>
      </c>
      <c r="J3228" s="16" t="n">
        <f aca="false">D3228+I3228</f>
        <v>13.7779759873679</v>
      </c>
    </row>
    <row r="3229" customFormat="false" ht="15" hidden="false" customHeight="false" outlineLevel="0" collapsed="false">
      <c r="A3229" s="0" t="n">
        <v>3217</v>
      </c>
      <c r="B3229" s="7" t="n">
        <v>0.38839</v>
      </c>
      <c r="C3229" s="7" t="n">
        <v>0.373359</v>
      </c>
      <c r="D3229" s="16" t="n">
        <f aca="false">LOGINV(B3229,$B$7,$C$7)</f>
        <v>11.5625013871434</v>
      </c>
      <c r="E3229" s="16" t="n">
        <f aca="false">LOGINV(C3229,$B$8,$C$8)</f>
        <v>88.6549605745639</v>
      </c>
      <c r="F3229" s="16" t="n">
        <f aca="false">$B$5/100*E3229*2_Girdiler!$B$14*2_Girdiler!$B$15*2_Girdiler!$B$16</f>
        <v>2.23055880805603</v>
      </c>
      <c r="G3229" s="16" t="n">
        <f aca="false">MIN(MATCH(F3229,2_Girdiler!$B$20:$I$20,1),7)</f>
        <v>1</v>
      </c>
      <c r="H3229" s="16" t="n">
        <f aca="false">IF(F3229&gt;=40,2_Girdiler!$I$21+(F3229-40)*(2_Girdiler!$I$21-2_Girdiler!$H$21)/(2_Girdiler!$I$20-2_Girdiler!$H$20),INDEX(2_Girdiler!$B$21:$I$21,G3229)+(F3229-INDEX(2_Girdiler!$B$20:$I$20,G3229))*(INDEX(2_Girdiler!$B$21:$I$21,G3229+1)-INDEX(2_Girdiler!$B$21:$I$21,G3229))/(INDEX(2_Girdiler!$B$20:$I$20,G3229+1)-INDEX(2_Girdiler!$B$20:$I$20,G3229)))</f>
        <v>4.90722937772326</v>
      </c>
      <c r="I3229" s="16" t="n">
        <f aca="false">H3229/2_Girdiler!$B$17</f>
        <v>1.96603741094682</v>
      </c>
      <c r="J3229" s="16" t="n">
        <f aca="false">D3229+I3229</f>
        <v>13.5285387980902</v>
      </c>
    </row>
    <row r="3230" customFormat="false" ht="15" hidden="false" customHeight="false" outlineLevel="0" collapsed="false">
      <c r="A3230" s="0" t="n">
        <v>3218</v>
      </c>
      <c r="B3230" s="7" t="n">
        <v>0.794618</v>
      </c>
      <c r="C3230" s="7" t="n">
        <v>0.111927</v>
      </c>
      <c r="D3230" s="16" t="n">
        <f aca="false">LOGINV(B3230,$B$7,$C$7)</f>
        <v>21.4192342108779</v>
      </c>
      <c r="E3230" s="16" t="n">
        <f aca="false">LOGINV(C3230,$B$8,$C$8)</f>
        <v>49.8031986347288</v>
      </c>
      <c r="F3230" s="16" t="n">
        <f aca="false">$B$5/100*E3230*2_Girdiler!$B$14*2_Girdiler!$B$15*2_Girdiler!$B$16</f>
        <v>1.25304847764978</v>
      </c>
      <c r="G3230" s="16" t="n">
        <f aca="false">MIN(MATCH(F3230,2_Girdiler!$B$20:$I$20,1),7)</f>
        <v>1</v>
      </c>
      <c r="H3230" s="16" t="n">
        <f aca="false">IF(F3230&gt;=40,2_Girdiler!$I$21+(F3230-40)*(2_Girdiler!$I$21-2_Girdiler!$H$21)/(2_Girdiler!$I$20-2_Girdiler!$H$20),INDEX(2_Girdiler!$B$21:$I$21,G3230)+(F3230-INDEX(2_Girdiler!$B$20:$I$20,G3230))*(INDEX(2_Girdiler!$B$21:$I$21,G3230+1)-INDEX(2_Girdiler!$B$21:$I$21,G3230))/(INDEX(2_Girdiler!$B$20:$I$20,G3230+1)-INDEX(2_Girdiler!$B$20:$I$20,G3230)))</f>
        <v>2.75670665082951</v>
      </c>
      <c r="I3230" s="16" t="n">
        <f aca="false">H3230/2_Girdiler!$B$17</f>
        <v>1.10444977997977</v>
      </c>
      <c r="J3230" s="16" t="n">
        <f aca="false">D3230+I3230</f>
        <v>22.5236839908576</v>
      </c>
    </row>
    <row r="3231" customFormat="false" ht="15" hidden="false" customHeight="false" outlineLevel="0" collapsed="false">
      <c r="A3231" s="0" t="n">
        <v>3219</v>
      </c>
      <c r="B3231" s="7" t="n">
        <v>0.569971</v>
      </c>
      <c r="C3231" s="7" t="n">
        <v>0.024983</v>
      </c>
      <c r="D3231" s="16" t="n">
        <f aca="false">LOGINV(B3231,$B$7,$C$7)</f>
        <v>14.9404127413995</v>
      </c>
      <c r="E3231" s="16" t="n">
        <f aca="false">LOGINV(C3231,$B$8,$C$8)</f>
        <v>30.8113939563827</v>
      </c>
      <c r="F3231" s="16" t="n">
        <f aca="false">$B$5/100*E3231*2_Girdiler!$B$14*2_Girdiler!$B$15*2_Girdiler!$B$16</f>
        <v>0.775214671942589</v>
      </c>
      <c r="G3231" s="16" t="n">
        <f aca="false">MIN(MATCH(F3231,2_Girdiler!$B$20:$I$20,1),7)</f>
        <v>1</v>
      </c>
      <c r="H3231" s="16" t="n">
        <f aca="false">IF(F3231&gt;=40,2_Girdiler!$I$21+(F3231-40)*(2_Girdiler!$I$21-2_Girdiler!$H$21)/(2_Girdiler!$I$20-2_Girdiler!$H$20),INDEX(2_Girdiler!$B$21:$I$21,G3231)+(F3231-INDEX(2_Girdiler!$B$20:$I$20,G3231))*(INDEX(2_Girdiler!$B$21:$I$21,G3231+1)-INDEX(2_Girdiler!$B$21:$I$21,G3231))/(INDEX(2_Girdiler!$B$20:$I$20,G3231+1)-INDEX(2_Girdiler!$B$20:$I$20,G3231)))</f>
        <v>1.7054722782737</v>
      </c>
      <c r="I3231" s="16" t="n">
        <f aca="false">H3231/2_Girdiler!$B$17</f>
        <v>0.68328216276991</v>
      </c>
      <c r="J3231" s="16" t="n">
        <f aca="false">D3231+I3231</f>
        <v>15.6236949041694</v>
      </c>
    </row>
    <row r="3232" customFormat="false" ht="15" hidden="false" customHeight="false" outlineLevel="0" collapsed="false">
      <c r="A3232" s="0" t="n">
        <v>3220</v>
      </c>
      <c r="B3232" s="7" t="n">
        <v>0.898905</v>
      </c>
      <c r="C3232" s="7" t="n">
        <v>0.209389</v>
      </c>
      <c r="D3232" s="16" t="n">
        <f aca="false">LOGINV(B3232,$B$7,$C$7)</f>
        <v>27.5684726157022</v>
      </c>
      <c r="E3232" s="16" t="n">
        <f aca="false">LOGINV(C3232,$B$8,$C$8)</f>
        <v>64.8005779205709</v>
      </c>
      <c r="F3232" s="16" t="n">
        <f aca="false">$B$5/100*E3232*2_Girdiler!$B$14*2_Girdiler!$B$15*2_Girdiler!$B$16</f>
        <v>1.63038254048156</v>
      </c>
      <c r="G3232" s="16" t="n">
        <f aca="false">MIN(MATCH(F3232,2_Girdiler!$B$20:$I$20,1),7)</f>
        <v>1</v>
      </c>
      <c r="H3232" s="16" t="n">
        <f aca="false">IF(F3232&gt;=40,2_Girdiler!$I$21+(F3232-40)*(2_Girdiler!$I$21-2_Girdiler!$H$21)/(2_Girdiler!$I$20-2_Girdiler!$H$20),INDEX(2_Girdiler!$B$21:$I$21,G3232)+(F3232-INDEX(2_Girdiler!$B$20:$I$20,G3232))*(INDEX(2_Girdiler!$B$21:$I$21,G3232+1)-INDEX(2_Girdiler!$B$21:$I$21,G3232))/(INDEX(2_Girdiler!$B$20:$I$20,G3232+1)-INDEX(2_Girdiler!$B$20:$I$20,G3232)))</f>
        <v>3.58684158905944</v>
      </c>
      <c r="I3232" s="16" t="n">
        <f aca="false">H3232/2_Girdiler!$B$17</f>
        <v>1.43703589305266</v>
      </c>
      <c r="J3232" s="16" t="n">
        <f aca="false">D3232+I3232</f>
        <v>29.0055085087548</v>
      </c>
    </row>
    <row r="3233" customFormat="false" ht="15" hidden="false" customHeight="false" outlineLevel="0" collapsed="false">
      <c r="A3233" s="0" t="n">
        <v>3221</v>
      </c>
      <c r="B3233" s="7" t="n">
        <v>0.781206</v>
      </c>
      <c r="C3233" s="7" t="n">
        <v>0.714831</v>
      </c>
      <c r="D3233" s="16" t="n">
        <f aca="false">LOGINV(B3233,$B$7,$C$7)</f>
        <v>20.8737918216766</v>
      </c>
      <c r="E3233" s="16" t="n">
        <f aca="false">LOGINV(C3233,$B$8,$C$8)</f>
        <v>157.525136040926</v>
      </c>
      <c r="F3233" s="16" t="n">
        <f aca="false">$B$5/100*E3233*2_Girdiler!$B$14*2_Girdiler!$B$15*2_Girdiler!$B$16</f>
        <v>3.96333242278969</v>
      </c>
      <c r="G3233" s="16" t="n">
        <f aca="false">MIN(MATCH(F3233,2_Girdiler!$B$20:$I$20,1),7)</f>
        <v>1</v>
      </c>
      <c r="H3233" s="16" t="n">
        <f aca="false">IF(F3233&gt;=40,2_Girdiler!$I$21+(F3233-40)*(2_Girdiler!$I$21-2_Girdiler!$H$21)/(2_Girdiler!$I$20-2_Girdiler!$H$20),INDEX(2_Girdiler!$B$21:$I$21,G3233)+(F3233-INDEX(2_Girdiler!$B$20:$I$20,G3233))*(INDEX(2_Girdiler!$B$21:$I$21,G3233+1)-INDEX(2_Girdiler!$B$21:$I$21,G3233))/(INDEX(2_Girdiler!$B$20:$I$20,G3233+1)-INDEX(2_Girdiler!$B$20:$I$20,G3233)))</f>
        <v>8.71933133013733</v>
      </c>
      <c r="I3233" s="16" t="n">
        <f aca="false">H3233/2_Girdiler!$B$17</f>
        <v>3.49332184701015</v>
      </c>
      <c r="J3233" s="16" t="n">
        <f aca="false">D3233+I3233</f>
        <v>24.3671136686868</v>
      </c>
    </row>
    <row r="3234" customFormat="false" ht="15" hidden="false" customHeight="false" outlineLevel="0" collapsed="false">
      <c r="A3234" s="0" t="n">
        <v>3222</v>
      </c>
      <c r="B3234" s="7" t="n">
        <v>0.879044</v>
      </c>
      <c r="C3234" s="7" t="n">
        <v>0.375979</v>
      </c>
      <c r="D3234" s="16" t="n">
        <f aca="false">LOGINV(B3234,$B$7,$C$7)</f>
        <v>25.9996024181844</v>
      </c>
      <c r="E3234" s="16" t="n">
        <f aca="false">LOGINV(C3234,$B$8,$C$8)</f>
        <v>89.0513561647996</v>
      </c>
      <c r="F3234" s="16" t="n">
        <f aca="false">$B$5/100*E3234*2_Girdiler!$B$14*2_Girdiler!$B$15*2_Girdiler!$B$16</f>
        <v>2.24053212110636</v>
      </c>
      <c r="G3234" s="16" t="n">
        <f aca="false">MIN(MATCH(F3234,2_Girdiler!$B$20:$I$20,1),7)</f>
        <v>1</v>
      </c>
      <c r="H3234" s="16" t="n">
        <f aca="false">IF(F3234&gt;=40,2_Girdiler!$I$21+(F3234-40)*(2_Girdiler!$I$21-2_Girdiler!$H$21)/(2_Girdiler!$I$20-2_Girdiler!$H$20),INDEX(2_Girdiler!$B$21:$I$21,G3234)+(F3234-INDEX(2_Girdiler!$B$20:$I$20,G3234))*(INDEX(2_Girdiler!$B$21:$I$21,G3234+1)-INDEX(2_Girdiler!$B$21:$I$21,G3234))/(INDEX(2_Girdiler!$B$20:$I$20,G3234+1)-INDEX(2_Girdiler!$B$20:$I$20,G3234)))</f>
        <v>4.92917066643399</v>
      </c>
      <c r="I3234" s="16" t="n">
        <f aca="false">H3234/2_Girdiler!$B$17</f>
        <v>1.97482799135977</v>
      </c>
      <c r="J3234" s="16" t="n">
        <f aca="false">D3234+I3234</f>
        <v>27.9744304095442</v>
      </c>
    </row>
    <row r="3235" customFormat="false" ht="15" hidden="false" customHeight="false" outlineLevel="0" collapsed="false">
      <c r="A3235" s="0" t="n">
        <v>3223</v>
      </c>
      <c r="B3235" s="7" t="n">
        <v>0.430464</v>
      </c>
      <c r="C3235" s="7" t="n">
        <v>0.835017</v>
      </c>
      <c r="D3235" s="16" t="n">
        <f aca="false">LOGINV(B3235,$B$7,$C$7)</f>
        <v>12.2821554532113</v>
      </c>
      <c r="E3235" s="16" t="n">
        <f aca="false">LOGINV(C3235,$B$8,$C$8)</f>
        <v>204.806121740439</v>
      </c>
      <c r="F3235" s="16" t="n">
        <f aca="false">$B$5/100*E3235*2_Girdiler!$B$14*2_Girdiler!$B$15*2_Girdiler!$B$16</f>
        <v>5.15292202298945</v>
      </c>
      <c r="G3235" s="16" t="n">
        <f aca="false">MIN(MATCH(F3235,2_Girdiler!$B$20:$I$20,1),7)</f>
        <v>2</v>
      </c>
      <c r="H3235" s="16" t="n">
        <f aca="false">IF(F3235&gt;=40,2_Girdiler!$I$21+(F3235-40)*(2_Girdiler!$I$21-2_Girdiler!$H$21)/(2_Girdiler!$I$20-2_Girdiler!$H$20),INDEX(2_Girdiler!$B$21:$I$21,G3235)+(F3235-INDEX(2_Girdiler!$B$20:$I$20,G3235))*(INDEX(2_Girdiler!$B$21:$I$21,G3235+1)-INDEX(2_Girdiler!$B$21:$I$21,G3235))/(INDEX(2_Girdiler!$B$20:$I$20,G3235+1)-INDEX(2_Girdiler!$B$20:$I$20,G3235)))</f>
        <v>11.2446752367831</v>
      </c>
      <c r="I3235" s="16" t="n">
        <f aca="false">H3235/2_Girdiler!$B$17</f>
        <v>4.50507821986503</v>
      </c>
      <c r="J3235" s="16" t="n">
        <f aca="false">D3235+I3235</f>
        <v>16.7872336730764</v>
      </c>
    </row>
    <row r="3236" customFormat="false" ht="15" hidden="false" customHeight="false" outlineLevel="0" collapsed="false">
      <c r="A3236" s="0" t="n">
        <v>3224</v>
      </c>
      <c r="B3236" s="7" t="n">
        <v>0.332489</v>
      </c>
      <c r="C3236" s="7" t="n">
        <v>0.14751</v>
      </c>
      <c r="D3236" s="16" t="n">
        <f aca="false">LOGINV(B3236,$B$7,$C$7)</f>
        <v>10.637841405039</v>
      </c>
      <c r="E3236" s="16" t="n">
        <f aca="false">LOGINV(C3236,$B$8,$C$8)</f>
        <v>55.5497612077346</v>
      </c>
      <c r="F3236" s="16" t="n">
        <f aca="false">$B$5/100*E3236*2_Girdiler!$B$14*2_Girdiler!$B$15*2_Girdiler!$B$16</f>
        <v>1.3976319919866</v>
      </c>
      <c r="G3236" s="16" t="n">
        <f aca="false">MIN(MATCH(F3236,2_Girdiler!$B$20:$I$20,1),7)</f>
        <v>1</v>
      </c>
      <c r="H3236" s="16" t="n">
        <f aca="false">IF(F3236&gt;=40,2_Girdiler!$I$21+(F3236-40)*(2_Girdiler!$I$21-2_Girdiler!$H$21)/(2_Girdiler!$I$20-2_Girdiler!$H$20),INDEX(2_Girdiler!$B$21:$I$21,G3236)+(F3236-INDEX(2_Girdiler!$B$20:$I$20,G3236))*(INDEX(2_Girdiler!$B$21:$I$21,G3236+1)-INDEX(2_Girdiler!$B$21:$I$21,G3236))/(INDEX(2_Girdiler!$B$20:$I$20,G3236+1)-INDEX(2_Girdiler!$B$20:$I$20,G3236)))</f>
        <v>3.07479038237053</v>
      </c>
      <c r="I3236" s="16" t="n">
        <f aca="false">H3236/2_Girdiler!$B$17</f>
        <v>1.23188717242409</v>
      </c>
      <c r="J3236" s="16" t="n">
        <f aca="false">D3236+I3236</f>
        <v>11.8697285774631</v>
      </c>
    </row>
    <row r="3237" customFormat="false" ht="15" hidden="false" customHeight="false" outlineLevel="0" collapsed="false">
      <c r="A3237" s="0" t="n">
        <v>3225</v>
      </c>
      <c r="B3237" s="7" t="n">
        <v>0.617627</v>
      </c>
      <c r="C3237" s="7" t="n">
        <v>0.284101</v>
      </c>
      <c r="D3237" s="16" t="n">
        <f aca="false">LOGINV(B3237,$B$7,$C$7)</f>
        <v>16.0002502405478</v>
      </c>
      <c r="E3237" s="16" t="n">
        <f aca="false">LOGINV(C3237,$B$8,$C$8)</f>
        <v>75.553519652553</v>
      </c>
      <c r="F3237" s="16" t="n">
        <f aca="false">$B$5/100*E3237*2_Girdiler!$B$14*2_Girdiler!$B$15*2_Girdiler!$B$16</f>
        <v>1.90092655445823</v>
      </c>
      <c r="G3237" s="16" t="n">
        <f aca="false">MIN(MATCH(F3237,2_Girdiler!$B$20:$I$20,1),7)</f>
        <v>1</v>
      </c>
      <c r="H3237" s="16" t="n">
        <f aca="false">IF(F3237&gt;=40,2_Girdiler!$I$21+(F3237-40)*(2_Girdiler!$I$21-2_Girdiler!$H$21)/(2_Girdiler!$I$20-2_Girdiler!$H$20),INDEX(2_Girdiler!$B$21:$I$21,G3237)+(F3237-INDEX(2_Girdiler!$B$20:$I$20,G3237))*(INDEX(2_Girdiler!$B$21:$I$21,G3237+1)-INDEX(2_Girdiler!$B$21:$I$21,G3237))/(INDEX(2_Girdiler!$B$20:$I$20,G3237+1)-INDEX(2_Girdiler!$B$20:$I$20,G3237)))</f>
        <v>4.18203841980811</v>
      </c>
      <c r="I3237" s="16" t="n">
        <f aca="false">H3237/2_Girdiler!$B$17</f>
        <v>1.6754961617821</v>
      </c>
      <c r="J3237" s="16" t="n">
        <f aca="false">D3237+I3237</f>
        <v>17.6757464023299</v>
      </c>
    </row>
    <row r="3238" customFormat="false" ht="15" hidden="false" customHeight="false" outlineLevel="0" collapsed="false">
      <c r="A3238" s="0" t="n">
        <v>3226</v>
      </c>
      <c r="B3238" s="7" t="n">
        <v>0.337901</v>
      </c>
      <c r="C3238" s="7" t="n">
        <v>0.517577</v>
      </c>
      <c r="D3238" s="16" t="n">
        <f aca="false">LOGINV(B3238,$B$7,$C$7)</f>
        <v>10.7262731017633</v>
      </c>
      <c r="E3238" s="16" t="n">
        <f aca="false">LOGINV(C3238,$B$8,$C$8)</f>
        <v>112.356671655762</v>
      </c>
      <c r="F3238" s="16" t="n">
        <f aca="false">$B$5/100*E3238*2_Girdiler!$B$14*2_Girdiler!$B$15*2_Girdiler!$B$16</f>
        <v>2.82689385885898</v>
      </c>
      <c r="G3238" s="16" t="n">
        <f aca="false">MIN(MATCH(F3238,2_Girdiler!$B$20:$I$20,1),7)</f>
        <v>1</v>
      </c>
      <c r="H3238" s="16" t="n">
        <f aca="false">IF(F3238&gt;=40,2_Girdiler!$I$21+(F3238-40)*(2_Girdiler!$I$21-2_Girdiler!$H$21)/(2_Girdiler!$I$20-2_Girdiler!$H$20),INDEX(2_Girdiler!$B$21:$I$21,G3238)+(F3238-INDEX(2_Girdiler!$B$20:$I$20,G3238))*(INDEX(2_Girdiler!$B$21:$I$21,G3238+1)-INDEX(2_Girdiler!$B$21:$I$21,G3238))/(INDEX(2_Girdiler!$B$20:$I$20,G3238+1)-INDEX(2_Girdiler!$B$20:$I$20,G3238)))</f>
        <v>6.21916648948975</v>
      </c>
      <c r="I3238" s="16" t="n">
        <f aca="false">H3238/2_Girdiler!$B$17</f>
        <v>2.49165324098147</v>
      </c>
      <c r="J3238" s="16" t="n">
        <f aca="false">D3238+I3238</f>
        <v>13.2179263427448</v>
      </c>
    </row>
    <row r="3239" customFormat="false" ht="15" hidden="false" customHeight="false" outlineLevel="0" collapsed="false">
      <c r="A3239" s="0" t="n">
        <v>3227</v>
      </c>
      <c r="B3239" s="7" t="n">
        <v>0.455067</v>
      </c>
      <c r="C3239" s="7" t="n">
        <v>0.732511</v>
      </c>
      <c r="D3239" s="16" t="n">
        <f aca="false">LOGINV(B3239,$B$7,$C$7)</f>
        <v>12.7163240780431</v>
      </c>
      <c r="E3239" s="16" t="n">
        <f aca="false">LOGINV(C3239,$B$8,$C$8)</f>
        <v>162.994006317466</v>
      </c>
      <c r="F3239" s="16" t="n">
        <f aca="false">$B$5/100*E3239*2_Girdiler!$B$14*2_Girdiler!$B$15*2_Girdiler!$B$16</f>
        <v>4.10092919894744</v>
      </c>
      <c r="G3239" s="16" t="n">
        <f aca="false">MIN(MATCH(F3239,2_Girdiler!$B$20:$I$20,1),7)</f>
        <v>1</v>
      </c>
      <c r="H3239" s="16" t="n">
        <f aca="false">IF(F3239&gt;=40,2_Girdiler!$I$21+(F3239-40)*(2_Girdiler!$I$21-2_Girdiler!$H$21)/(2_Girdiler!$I$20-2_Girdiler!$H$20),INDEX(2_Girdiler!$B$21:$I$21,G3239)+(F3239-INDEX(2_Girdiler!$B$20:$I$20,G3239))*(INDEX(2_Girdiler!$B$21:$I$21,G3239+1)-INDEX(2_Girdiler!$B$21:$I$21,G3239))/(INDEX(2_Girdiler!$B$20:$I$20,G3239+1)-INDEX(2_Girdiler!$B$20:$I$20,G3239)))</f>
        <v>9.02204423768438</v>
      </c>
      <c r="I3239" s="16" t="n">
        <f aca="false">H3239/2_Girdiler!$B$17</f>
        <v>3.61460105676457</v>
      </c>
      <c r="J3239" s="16" t="n">
        <f aca="false">D3239+I3239</f>
        <v>16.3309251348077</v>
      </c>
    </row>
    <row r="3240" customFormat="false" ht="15" hidden="false" customHeight="false" outlineLevel="0" collapsed="false">
      <c r="A3240" s="0" t="n">
        <v>3228</v>
      </c>
      <c r="B3240" s="7" t="n">
        <v>0.937901</v>
      </c>
      <c r="C3240" s="7" t="n">
        <v>0.835972</v>
      </c>
      <c r="D3240" s="16" t="n">
        <f aca="false">LOGINV(B3240,$B$7,$C$7)</f>
        <v>31.9043003307082</v>
      </c>
      <c r="E3240" s="16" t="n">
        <f aca="false">LOGINV(C3240,$B$8,$C$8)</f>
        <v>205.316354876467</v>
      </c>
      <c r="F3240" s="16" t="n">
        <f aca="false">$B$5/100*E3240*2_Girdiler!$B$14*2_Girdiler!$B$15*2_Girdiler!$B$16</f>
        <v>5.16575948869191</v>
      </c>
      <c r="G3240" s="16" t="n">
        <f aca="false">MIN(MATCH(F3240,2_Girdiler!$B$20:$I$20,1),7)</f>
        <v>2</v>
      </c>
      <c r="H3240" s="16" t="n">
        <f aca="false">IF(F3240&gt;=40,2_Girdiler!$I$21+(F3240-40)*(2_Girdiler!$I$21-2_Girdiler!$H$21)/(2_Girdiler!$I$20-2_Girdiler!$H$20),INDEX(2_Girdiler!$B$21:$I$21,G3240)+(F3240-INDEX(2_Girdiler!$B$20:$I$20,G3240))*(INDEX(2_Girdiler!$B$21:$I$21,G3240+1)-INDEX(2_Girdiler!$B$21:$I$21,G3240))/(INDEX(2_Girdiler!$B$20:$I$20,G3240+1)-INDEX(2_Girdiler!$B$20:$I$20,G3240)))</f>
        <v>11.2652151819071</v>
      </c>
      <c r="I3240" s="16" t="n">
        <f aca="false">H3240/2_Girdiler!$B$17</f>
        <v>4.5133073645461</v>
      </c>
      <c r="J3240" s="16" t="n">
        <f aca="false">D3240+I3240</f>
        <v>36.4176076952543</v>
      </c>
    </row>
    <row r="3241" customFormat="false" ht="15" hidden="false" customHeight="false" outlineLevel="0" collapsed="false">
      <c r="A3241" s="0" t="n">
        <v>3229</v>
      </c>
      <c r="B3241" s="7" t="n">
        <v>0.364606</v>
      </c>
      <c r="C3241" s="7" t="n">
        <v>0.706641</v>
      </c>
      <c r="D3241" s="16" t="n">
        <f aca="false">LOGINV(B3241,$B$7,$C$7)</f>
        <v>11.1656560955503</v>
      </c>
      <c r="E3241" s="16" t="n">
        <f aca="false">LOGINV(C3241,$B$8,$C$8)</f>
        <v>155.108009955949</v>
      </c>
      <c r="F3241" s="16" t="n">
        <f aca="false">$B$5/100*E3241*2_Girdiler!$B$14*2_Girdiler!$B$15*2_Girdiler!$B$16</f>
        <v>3.90251753049167</v>
      </c>
      <c r="G3241" s="16" t="n">
        <f aca="false">MIN(MATCH(F3241,2_Girdiler!$B$20:$I$20,1),7)</f>
        <v>1</v>
      </c>
      <c r="H3241" s="16" t="n">
        <f aca="false">IF(F3241&gt;=40,2_Girdiler!$I$21+(F3241-40)*(2_Girdiler!$I$21-2_Girdiler!$H$21)/(2_Girdiler!$I$20-2_Girdiler!$H$20),INDEX(2_Girdiler!$B$21:$I$21,G3241)+(F3241-INDEX(2_Girdiler!$B$20:$I$20,G3241))*(INDEX(2_Girdiler!$B$21:$I$21,G3241+1)-INDEX(2_Girdiler!$B$21:$I$21,G3241))/(INDEX(2_Girdiler!$B$20:$I$20,G3241+1)-INDEX(2_Girdiler!$B$20:$I$20,G3241)))</f>
        <v>8.58553856708168</v>
      </c>
      <c r="I3241" s="16" t="n">
        <f aca="false">H3241/2_Girdiler!$B$17</f>
        <v>3.43971897719619</v>
      </c>
      <c r="J3241" s="16" t="n">
        <f aca="false">D3241+I3241</f>
        <v>14.6053750727465</v>
      </c>
    </row>
    <row r="3242" customFormat="false" ht="15" hidden="false" customHeight="false" outlineLevel="0" collapsed="false">
      <c r="A3242" s="0" t="n">
        <v>3230</v>
      </c>
      <c r="B3242" s="7" t="n">
        <v>0.25282</v>
      </c>
      <c r="C3242" s="7" t="n">
        <v>0.508494</v>
      </c>
      <c r="D3242" s="16" t="n">
        <f aca="false">LOGINV(B3242,$B$7,$C$7)</f>
        <v>9.3443435212036</v>
      </c>
      <c r="E3242" s="16" t="n">
        <f aca="false">LOGINV(C3242,$B$8,$C$8)</f>
        <v>110.716586091971</v>
      </c>
      <c r="F3242" s="16" t="n">
        <f aca="false">$B$5/100*E3242*2_Girdiler!$B$14*2_Girdiler!$B$15*2_Girdiler!$B$16</f>
        <v>2.78562930607398</v>
      </c>
      <c r="G3242" s="16" t="n">
        <f aca="false">MIN(MATCH(F3242,2_Girdiler!$B$20:$I$20,1),7)</f>
        <v>1</v>
      </c>
      <c r="H3242" s="16" t="n">
        <f aca="false">IF(F3242&gt;=40,2_Girdiler!$I$21+(F3242-40)*(2_Girdiler!$I$21-2_Girdiler!$H$21)/(2_Girdiler!$I$20-2_Girdiler!$H$20),INDEX(2_Girdiler!$B$21:$I$21,G3242)+(F3242-INDEX(2_Girdiler!$B$20:$I$20,G3242))*(INDEX(2_Girdiler!$B$21:$I$21,G3242+1)-INDEX(2_Girdiler!$B$21:$I$21,G3242))/(INDEX(2_Girdiler!$B$20:$I$20,G3242+1)-INDEX(2_Girdiler!$B$20:$I$20,G3242)))</f>
        <v>6.12838447336277</v>
      </c>
      <c r="I3242" s="16" t="n">
        <f aca="false">H3242/2_Girdiler!$B$17</f>
        <v>2.4552822409306</v>
      </c>
      <c r="J3242" s="16" t="n">
        <f aca="false">D3242+I3242</f>
        <v>11.7996257621342</v>
      </c>
    </row>
    <row r="3243" customFormat="false" ht="15" hidden="false" customHeight="false" outlineLevel="0" collapsed="false">
      <c r="A3243" s="0" t="n">
        <v>3231</v>
      </c>
      <c r="B3243" s="7" t="n">
        <v>0.176935</v>
      </c>
      <c r="C3243" s="7" t="n">
        <v>0.900689</v>
      </c>
      <c r="D3243" s="16" t="n">
        <f aca="false">LOGINV(B3243,$B$7,$C$7)</f>
        <v>8.07707259092381</v>
      </c>
      <c r="E3243" s="16" t="n">
        <f aca="false">LOGINV(C3243,$B$8,$C$8)</f>
        <v>250.387873929652</v>
      </c>
      <c r="F3243" s="16" t="n">
        <f aca="false">$B$5/100*E3243*2_Girdiler!$B$14*2_Girdiler!$B$15*2_Girdiler!$B$16</f>
        <v>6.29975890807005</v>
      </c>
      <c r="G3243" s="16" t="n">
        <f aca="false">MIN(MATCH(F3243,2_Girdiler!$B$20:$I$20,1),7)</f>
        <v>2</v>
      </c>
      <c r="H3243" s="16" t="n">
        <f aca="false">IF(F3243&gt;=40,2_Girdiler!$I$21+(F3243-40)*(2_Girdiler!$I$21-2_Girdiler!$H$21)/(2_Girdiler!$I$20-2_Girdiler!$H$20),INDEX(2_Girdiler!$B$21:$I$21,G3243)+(F3243-INDEX(2_Girdiler!$B$20:$I$20,G3243))*(INDEX(2_Girdiler!$B$21:$I$21,G3243+1)-INDEX(2_Girdiler!$B$21:$I$21,G3243))/(INDEX(2_Girdiler!$B$20:$I$20,G3243+1)-INDEX(2_Girdiler!$B$20:$I$20,G3243)))</f>
        <v>13.0796142529121</v>
      </c>
      <c r="I3243" s="16" t="n">
        <f aca="false">H3243/2_Girdiler!$B$17</f>
        <v>5.24023006927567</v>
      </c>
      <c r="J3243" s="16" t="n">
        <f aca="false">D3243+I3243</f>
        <v>13.3173026601995</v>
      </c>
    </row>
    <row r="3244" customFormat="false" ht="15" hidden="false" customHeight="false" outlineLevel="0" collapsed="false">
      <c r="A3244" s="0" t="n">
        <v>3232</v>
      </c>
      <c r="B3244" s="7" t="n">
        <v>0.291367</v>
      </c>
      <c r="C3244" s="7" t="n">
        <v>0.338884</v>
      </c>
      <c r="D3244" s="16" t="n">
        <f aca="false">LOGINV(B3244,$B$7,$C$7)</f>
        <v>9.96986355428884</v>
      </c>
      <c r="E3244" s="16" t="n">
        <f aca="false">LOGINV(C3244,$B$8,$C$8)</f>
        <v>83.5142153648579</v>
      </c>
      <c r="F3244" s="16" t="n">
        <f aca="false">$B$5/100*E3244*2_Girdiler!$B$14*2_Girdiler!$B$15*2_Girdiler!$B$16</f>
        <v>2.10121765857982</v>
      </c>
      <c r="G3244" s="16" t="n">
        <f aca="false">MIN(MATCH(F3244,2_Girdiler!$B$20:$I$20,1),7)</f>
        <v>1</v>
      </c>
      <c r="H3244" s="16" t="n">
        <f aca="false">IF(F3244&gt;=40,2_Girdiler!$I$21+(F3244-40)*(2_Girdiler!$I$21-2_Girdiler!$H$21)/(2_Girdiler!$I$20-2_Girdiler!$H$20),INDEX(2_Girdiler!$B$21:$I$21,G3244)+(F3244-INDEX(2_Girdiler!$B$20:$I$20,G3244))*(INDEX(2_Girdiler!$B$21:$I$21,G3244+1)-INDEX(2_Girdiler!$B$21:$I$21,G3244))/(INDEX(2_Girdiler!$B$20:$I$20,G3244+1)-INDEX(2_Girdiler!$B$20:$I$20,G3244)))</f>
        <v>4.62267884887561</v>
      </c>
      <c r="I3244" s="16" t="n">
        <f aca="false">H3244/2_Girdiler!$B$17</f>
        <v>1.8520347952226</v>
      </c>
      <c r="J3244" s="16" t="n">
        <f aca="false">D3244+I3244</f>
        <v>11.8218983495114</v>
      </c>
    </row>
    <row r="3245" customFormat="false" ht="15" hidden="false" customHeight="false" outlineLevel="0" collapsed="false">
      <c r="A3245" s="0" t="n">
        <v>3233</v>
      </c>
      <c r="B3245" s="7" t="n">
        <v>0.899258</v>
      </c>
      <c r="C3245" s="7" t="n">
        <v>0.566288</v>
      </c>
      <c r="D3245" s="16" t="n">
        <f aca="false">LOGINV(B3245,$B$7,$C$7)</f>
        <v>27.5991929731721</v>
      </c>
      <c r="E3245" s="16" t="n">
        <f aca="false">LOGINV(C3245,$B$8,$C$8)</f>
        <v>121.62996019026</v>
      </c>
      <c r="F3245" s="16" t="n">
        <f aca="false">$B$5/100*E3245*2_Girdiler!$B$14*2_Girdiler!$B$15*2_Girdiler!$B$16</f>
        <v>3.06020979838693</v>
      </c>
      <c r="G3245" s="16" t="n">
        <f aca="false">MIN(MATCH(F3245,2_Girdiler!$B$20:$I$20,1),7)</f>
        <v>1</v>
      </c>
      <c r="H3245" s="16" t="n">
        <f aca="false">IF(F3245&gt;=40,2_Girdiler!$I$21+(F3245-40)*(2_Girdiler!$I$21-2_Girdiler!$H$21)/(2_Girdiler!$I$20-2_Girdiler!$H$20),INDEX(2_Girdiler!$B$21:$I$21,G3245)+(F3245-INDEX(2_Girdiler!$B$20:$I$20,G3245))*(INDEX(2_Girdiler!$B$21:$I$21,G3245+1)-INDEX(2_Girdiler!$B$21:$I$21,G3245))/(INDEX(2_Girdiler!$B$20:$I$20,G3245+1)-INDEX(2_Girdiler!$B$20:$I$20,G3245)))</f>
        <v>6.73246155645125</v>
      </c>
      <c r="I3245" s="16" t="n">
        <f aca="false">H3245/2_Girdiler!$B$17</f>
        <v>2.6973003030654</v>
      </c>
      <c r="J3245" s="16" t="n">
        <f aca="false">D3245+I3245</f>
        <v>30.2964932762375</v>
      </c>
    </row>
    <row r="3246" customFormat="false" ht="15" hidden="false" customHeight="false" outlineLevel="0" collapsed="false">
      <c r="A3246" s="0" t="n">
        <v>3234</v>
      </c>
      <c r="B3246" s="7" t="n">
        <v>0.756756</v>
      </c>
      <c r="C3246" s="7" t="n">
        <v>0.863039</v>
      </c>
      <c r="D3246" s="16" t="n">
        <f aca="false">LOGINV(B3246,$B$7,$C$7)</f>
        <v>19.9593506341438</v>
      </c>
      <c r="E3246" s="16" t="n">
        <f aca="false">LOGINV(C3246,$B$8,$C$8)</f>
        <v>221.28569526826</v>
      </c>
      <c r="F3246" s="16" t="n">
        <f aca="false">$B$5/100*E3246*2_Girdiler!$B$14*2_Girdiler!$B$15*2_Girdiler!$B$16</f>
        <v>5.56754809294942</v>
      </c>
      <c r="G3246" s="16" t="n">
        <f aca="false">MIN(MATCH(F3246,2_Girdiler!$B$20:$I$20,1),7)</f>
        <v>2</v>
      </c>
      <c r="H3246" s="16" t="n">
        <f aca="false">IF(F3246&gt;=40,2_Girdiler!$I$21+(F3246-40)*(2_Girdiler!$I$21-2_Girdiler!$H$21)/(2_Girdiler!$I$20-2_Girdiler!$H$20),INDEX(2_Girdiler!$B$21:$I$21,G3246)+(F3246-INDEX(2_Girdiler!$B$20:$I$20,G3246))*(INDEX(2_Girdiler!$B$21:$I$21,G3246+1)-INDEX(2_Girdiler!$B$21:$I$21,G3246))/(INDEX(2_Girdiler!$B$20:$I$20,G3246+1)-INDEX(2_Girdiler!$B$20:$I$20,G3246)))</f>
        <v>11.9080769487191</v>
      </c>
      <c r="I3246" s="16" t="n">
        <f aca="false">H3246/2_Girdiler!$B$17</f>
        <v>4.77086416214707</v>
      </c>
      <c r="J3246" s="16" t="n">
        <f aca="false">D3246+I3246</f>
        <v>24.7302147962909</v>
      </c>
    </row>
    <row r="3247" customFormat="false" ht="15" hidden="false" customHeight="false" outlineLevel="0" collapsed="false">
      <c r="A3247" s="0" t="n">
        <v>3235</v>
      </c>
      <c r="B3247" s="7" t="n">
        <v>0.063118</v>
      </c>
      <c r="C3247" s="7" t="n">
        <v>0.575668</v>
      </c>
      <c r="D3247" s="16" t="n">
        <f aca="false">LOGINV(B3247,$B$7,$C$7)</f>
        <v>5.77461414668252</v>
      </c>
      <c r="E3247" s="16" t="n">
        <f aca="false">LOGINV(C3247,$B$8,$C$8)</f>
        <v>123.520304243602</v>
      </c>
      <c r="F3247" s="16" t="n">
        <f aca="false">$B$5/100*E3247*2_Girdiler!$B$14*2_Girdiler!$B$15*2_Girdiler!$B$16</f>
        <v>3.10777085476904</v>
      </c>
      <c r="G3247" s="16" t="n">
        <f aca="false">MIN(MATCH(F3247,2_Girdiler!$B$20:$I$20,1),7)</f>
        <v>1</v>
      </c>
      <c r="H3247" s="16" t="n">
        <f aca="false">IF(F3247&gt;=40,2_Girdiler!$I$21+(F3247-40)*(2_Girdiler!$I$21-2_Girdiler!$H$21)/(2_Girdiler!$I$20-2_Girdiler!$H$20),INDEX(2_Girdiler!$B$21:$I$21,G3247)+(F3247-INDEX(2_Girdiler!$B$20:$I$20,G3247))*(INDEX(2_Girdiler!$B$21:$I$21,G3247+1)-INDEX(2_Girdiler!$B$21:$I$21,G3247))/(INDEX(2_Girdiler!$B$20:$I$20,G3247+1)-INDEX(2_Girdiler!$B$20:$I$20,G3247)))</f>
        <v>6.83709588049188</v>
      </c>
      <c r="I3247" s="16" t="n">
        <f aca="false">H3247/2_Girdiler!$B$17</f>
        <v>2.7392211059663</v>
      </c>
      <c r="J3247" s="16" t="n">
        <f aca="false">D3247+I3247</f>
        <v>8.51383525264882</v>
      </c>
    </row>
    <row r="3248" customFormat="false" ht="15" hidden="false" customHeight="false" outlineLevel="0" collapsed="false">
      <c r="A3248" s="0" t="n">
        <v>3236</v>
      </c>
      <c r="B3248" s="7" t="n">
        <v>0.931334</v>
      </c>
      <c r="C3248" s="7" t="n">
        <v>0.006858</v>
      </c>
      <c r="D3248" s="16" t="n">
        <f aca="false">LOGINV(B3248,$B$7,$C$7)</f>
        <v>30.9999311510631</v>
      </c>
      <c r="E3248" s="16" t="n">
        <f aca="false">LOGINV(C3248,$B$8,$C$8)</f>
        <v>22.2494932287873</v>
      </c>
      <c r="F3248" s="16" t="n">
        <f aca="false">$B$5/100*E3248*2_Girdiler!$B$14*2_Girdiler!$B$15*2_Girdiler!$B$16</f>
        <v>0.559797249636289</v>
      </c>
      <c r="G3248" s="16" t="n">
        <f aca="false">MIN(MATCH(F3248,2_Girdiler!$B$20:$I$20,1),7)</f>
        <v>1</v>
      </c>
      <c r="H3248" s="16" t="n">
        <f aca="false">IF(F3248&gt;=40,2_Girdiler!$I$21+(F3248-40)*(2_Girdiler!$I$21-2_Girdiler!$H$21)/(2_Girdiler!$I$20-2_Girdiler!$H$20),INDEX(2_Girdiler!$B$21:$I$21,G3248)+(F3248-INDEX(2_Girdiler!$B$20:$I$20,G3248))*(INDEX(2_Girdiler!$B$21:$I$21,G3248+1)-INDEX(2_Girdiler!$B$21:$I$21,G3248))/(INDEX(2_Girdiler!$B$20:$I$20,G3248+1)-INDEX(2_Girdiler!$B$20:$I$20,G3248)))</f>
        <v>1.23155394919984</v>
      </c>
      <c r="I3248" s="16" t="n">
        <f aca="false">H3248/2_Girdiler!$B$17</f>
        <v>0.493411037339678</v>
      </c>
      <c r="J3248" s="16" t="n">
        <f aca="false">D3248+I3248</f>
        <v>31.4933421884028</v>
      </c>
    </row>
    <row r="3249" customFormat="false" ht="15" hidden="false" customHeight="false" outlineLevel="0" collapsed="false">
      <c r="A3249" s="0" t="n">
        <v>3237</v>
      </c>
      <c r="B3249" s="7" t="n">
        <v>0.505831</v>
      </c>
      <c r="C3249" s="7" t="n">
        <v>0.203152</v>
      </c>
      <c r="D3249" s="16" t="n">
        <f aca="false">LOGINV(B3249,$B$7,$C$7)</f>
        <v>13.6528369037544</v>
      </c>
      <c r="E3249" s="16" t="n">
        <f aca="false">LOGINV(C3249,$B$8,$C$8)</f>
        <v>63.892117839987</v>
      </c>
      <c r="F3249" s="16" t="n">
        <f aca="false">$B$5/100*E3249*2_Girdiler!$B$14*2_Girdiler!$B$15*2_Girdiler!$B$16</f>
        <v>1.60752568485407</v>
      </c>
      <c r="G3249" s="16" t="n">
        <f aca="false">MIN(MATCH(F3249,2_Girdiler!$B$20:$I$20,1),7)</f>
        <v>1</v>
      </c>
      <c r="H3249" s="16" t="n">
        <f aca="false">IF(F3249&gt;=40,2_Girdiler!$I$21+(F3249-40)*(2_Girdiler!$I$21-2_Girdiler!$H$21)/(2_Girdiler!$I$20-2_Girdiler!$H$20),INDEX(2_Girdiler!$B$21:$I$21,G3249)+(F3249-INDEX(2_Girdiler!$B$20:$I$20,G3249))*(INDEX(2_Girdiler!$B$21:$I$21,G3249+1)-INDEX(2_Girdiler!$B$21:$I$21,G3249))/(INDEX(2_Girdiler!$B$20:$I$20,G3249+1)-INDEX(2_Girdiler!$B$20:$I$20,G3249)))</f>
        <v>3.53655650667896</v>
      </c>
      <c r="I3249" s="16" t="n">
        <f aca="false">H3249/2_Girdiler!$B$17</f>
        <v>1.4168896260733</v>
      </c>
      <c r="J3249" s="16" t="n">
        <f aca="false">D3249+I3249</f>
        <v>15.0697265298277</v>
      </c>
    </row>
    <row r="3250" customFormat="false" ht="15" hidden="false" customHeight="false" outlineLevel="0" collapsed="false">
      <c r="A3250" s="0" t="n">
        <v>3238</v>
      </c>
      <c r="B3250" s="7" t="n">
        <v>0.473128</v>
      </c>
      <c r="C3250" s="7" t="n">
        <v>0.342364</v>
      </c>
      <c r="D3250" s="16" t="n">
        <f aca="false">LOGINV(B3250,$B$7,$C$7)</f>
        <v>13.0426681749848</v>
      </c>
      <c r="E3250" s="16" t="n">
        <f aca="false">LOGINV(C3250,$B$8,$C$8)</f>
        <v>84.0274276457312</v>
      </c>
      <c r="F3250" s="16" t="n">
        <f aca="false">$B$5/100*E3250*2_Girdiler!$B$14*2_Girdiler!$B$15*2_Girdiler!$B$16</f>
        <v>2.1141300795666</v>
      </c>
      <c r="G3250" s="16" t="n">
        <f aca="false">MIN(MATCH(F3250,2_Girdiler!$B$20:$I$20,1),7)</f>
        <v>1</v>
      </c>
      <c r="H3250" s="16" t="n">
        <f aca="false">IF(F3250&gt;=40,2_Girdiler!$I$21+(F3250-40)*(2_Girdiler!$I$21-2_Girdiler!$H$21)/(2_Girdiler!$I$20-2_Girdiler!$H$20),INDEX(2_Girdiler!$B$21:$I$21,G3250)+(F3250-INDEX(2_Girdiler!$B$20:$I$20,G3250))*(INDEX(2_Girdiler!$B$21:$I$21,G3250+1)-INDEX(2_Girdiler!$B$21:$I$21,G3250))/(INDEX(2_Girdiler!$B$20:$I$20,G3250+1)-INDEX(2_Girdiler!$B$20:$I$20,G3250)))</f>
        <v>4.65108617504651</v>
      </c>
      <c r="I3250" s="16" t="n">
        <f aca="false">H3250/2_Girdiler!$B$17</f>
        <v>1.86341593551543</v>
      </c>
      <c r="J3250" s="16" t="n">
        <f aca="false">D3250+I3250</f>
        <v>14.9060841105002</v>
      </c>
    </row>
    <row r="3251" customFormat="false" ht="15" hidden="false" customHeight="false" outlineLevel="0" collapsed="false">
      <c r="A3251" s="0" t="n">
        <v>3239</v>
      </c>
      <c r="B3251" s="7" t="n">
        <v>0.221895</v>
      </c>
      <c r="C3251" s="7" t="n">
        <v>0.319629</v>
      </c>
      <c r="D3251" s="16" t="n">
        <f aca="false">LOGINV(B3251,$B$7,$C$7)</f>
        <v>8.83691737387275</v>
      </c>
      <c r="E3251" s="16" t="n">
        <f aca="false">LOGINV(C3251,$B$8,$C$8)</f>
        <v>80.6936340316706</v>
      </c>
      <c r="F3251" s="16" t="n">
        <f aca="false">$B$5/100*E3251*2_Girdiler!$B$14*2_Girdiler!$B$15*2_Girdiler!$B$16</f>
        <v>2.03025183223683</v>
      </c>
      <c r="G3251" s="16" t="n">
        <f aca="false">MIN(MATCH(F3251,2_Girdiler!$B$20:$I$20,1),7)</f>
        <v>1</v>
      </c>
      <c r="H3251" s="16" t="n">
        <f aca="false">IF(F3251&gt;=40,2_Girdiler!$I$21+(F3251-40)*(2_Girdiler!$I$21-2_Girdiler!$H$21)/(2_Girdiler!$I$20-2_Girdiler!$H$20),INDEX(2_Girdiler!$B$21:$I$21,G3251)+(F3251-INDEX(2_Girdiler!$B$20:$I$20,G3251))*(INDEX(2_Girdiler!$B$21:$I$21,G3251+1)-INDEX(2_Girdiler!$B$21:$I$21,G3251))/(INDEX(2_Girdiler!$B$20:$I$20,G3251+1)-INDEX(2_Girdiler!$B$20:$I$20,G3251)))</f>
        <v>4.46655403092103</v>
      </c>
      <c r="I3251" s="16" t="n">
        <f aca="false">H3251/2_Girdiler!$B$17</f>
        <v>1.78948478802926</v>
      </c>
      <c r="J3251" s="16" t="n">
        <f aca="false">D3251+I3251</f>
        <v>10.626402161902</v>
      </c>
    </row>
    <row r="3252" customFormat="false" ht="15" hidden="false" customHeight="false" outlineLevel="0" collapsed="false">
      <c r="A3252" s="0" t="n">
        <v>3240</v>
      </c>
      <c r="B3252" s="7" t="n">
        <v>0.513843</v>
      </c>
      <c r="C3252" s="7" t="n">
        <v>0.299079</v>
      </c>
      <c r="D3252" s="16" t="n">
        <f aca="false">LOGINV(B3252,$B$7,$C$7)</f>
        <v>13.8065794154298</v>
      </c>
      <c r="E3252" s="16" t="n">
        <f aca="false">LOGINV(C3252,$B$8,$C$8)</f>
        <v>77.712608275717</v>
      </c>
      <c r="F3252" s="16" t="n">
        <f aca="false">$B$5/100*E3252*2_Girdiler!$B$14*2_Girdiler!$B$15*2_Girdiler!$B$16</f>
        <v>1.95524922421704</v>
      </c>
      <c r="G3252" s="16" t="n">
        <f aca="false">MIN(MATCH(F3252,2_Girdiler!$B$20:$I$20,1),7)</f>
        <v>1</v>
      </c>
      <c r="H3252" s="16" t="n">
        <f aca="false">IF(F3252&gt;=40,2_Girdiler!$I$21+(F3252-40)*(2_Girdiler!$I$21-2_Girdiler!$H$21)/(2_Girdiler!$I$20-2_Girdiler!$H$20),INDEX(2_Girdiler!$B$21:$I$21,G3252)+(F3252-INDEX(2_Girdiler!$B$20:$I$20,G3252))*(INDEX(2_Girdiler!$B$21:$I$21,G3252+1)-INDEX(2_Girdiler!$B$21:$I$21,G3252))/(INDEX(2_Girdiler!$B$20:$I$20,G3252+1)-INDEX(2_Girdiler!$B$20:$I$20,G3252)))</f>
        <v>4.30154829327749</v>
      </c>
      <c r="I3252" s="16" t="n">
        <f aca="false">H3252/2_Girdiler!$B$17</f>
        <v>1.7233767200631</v>
      </c>
      <c r="J3252" s="16" t="n">
        <f aca="false">D3252+I3252</f>
        <v>15.5299561354929</v>
      </c>
    </row>
    <row r="3253" customFormat="false" ht="15" hidden="false" customHeight="false" outlineLevel="0" collapsed="false">
      <c r="A3253" s="0" t="n">
        <v>3241</v>
      </c>
      <c r="B3253" s="7" t="n">
        <v>0.23393</v>
      </c>
      <c r="C3253" s="7" t="n">
        <v>0.12556</v>
      </c>
      <c r="D3253" s="16" t="n">
        <f aca="false">LOGINV(B3253,$B$7,$C$7)</f>
        <v>9.03537024779961</v>
      </c>
      <c r="E3253" s="16" t="n">
        <f aca="false">LOGINV(C3253,$B$8,$C$8)</f>
        <v>52.0618193195089</v>
      </c>
      <c r="F3253" s="16" t="n">
        <f aca="false">$B$5/100*E3253*2_Girdiler!$B$14*2_Girdiler!$B$15*2_Girdiler!$B$16</f>
        <v>1.30987537407885</v>
      </c>
      <c r="G3253" s="16" t="n">
        <f aca="false">MIN(MATCH(F3253,2_Girdiler!$B$20:$I$20,1),7)</f>
        <v>1</v>
      </c>
      <c r="H3253" s="16" t="n">
        <f aca="false">IF(F3253&gt;=40,2_Girdiler!$I$21+(F3253-40)*(2_Girdiler!$I$21-2_Girdiler!$H$21)/(2_Girdiler!$I$20-2_Girdiler!$H$20),INDEX(2_Girdiler!$B$21:$I$21,G3253)+(F3253-INDEX(2_Girdiler!$B$20:$I$20,G3253))*(INDEX(2_Girdiler!$B$21:$I$21,G3253+1)-INDEX(2_Girdiler!$B$21:$I$21,G3253))/(INDEX(2_Girdiler!$B$20:$I$20,G3253+1)-INDEX(2_Girdiler!$B$20:$I$20,G3253)))</f>
        <v>2.88172582297346</v>
      </c>
      <c r="I3253" s="16" t="n">
        <f aca="false">H3253/2_Girdiler!$B$17</f>
        <v>1.15453758933232</v>
      </c>
      <c r="J3253" s="16" t="n">
        <f aca="false">D3253+I3253</f>
        <v>10.1899078371319</v>
      </c>
    </row>
    <row r="3254" customFormat="false" ht="15" hidden="false" customHeight="false" outlineLevel="0" collapsed="false">
      <c r="A3254" s="0" t="n">
        <v>3242</v>
      </c>
      <c r="B3254" s="7" t="n">
        <v>0.171627</v>
      </c>
      <c r="C3254" s="7" t="n">
        <v>0.699496</v>
      </c>
      <c r="D3254" s="16" t="n">
        <f aca="false">LOGINV(B3254,$B$7,$C$7)</f>
        <v>7.98465161271718</v>
      </c>
      <c r="E3254" s="16" t="n">
        <f aca="false">LOGINV(C3254,$B$8,$C$8)</f>
        <v>153.05453161004</v>
      </c>
      <c r="F3254" s="16" t="n">
        <f aca="false">$B$5/100*E3254*2_Girdiler!$B$14*2_Girdiler!$B$15*2_Girdiler!$B$16</f>
        <v>3.8508520153086</v>
      </c>
      <c r="G3254" s="16" t="n">
        <f aca="false">MIN(MATCH(F3254,2_Girdiler!$B$20:$I$20,1),7)</f>
        <v>1</v>
      </c>
      <c r="H3254" s="16" t="n">
        <f aca="false">IF(F3254&gt;=40,2_Girdiler!$I$21+(F3254-40)*(2_Girdiler!$I$21-2_Girdiler!$H$21)/(2_Girdiler!$I$20-2_Girdiler!$H$20),INDEX(2_Girdiler!$B$21:$I$21,G3254)+(F3254-INDEX(2_Girdiler!$B$20:$I$20,G3254))*(INDEX(2_Girdiler!$B$21:$I$21,G3254+1)-INDEX(2_Girdiler!$B$21:$I$21,G3254))/(INDEX(2_Girdiler!$B$20:$I$20,G3254+1)-INDEX(2_Girdiler!$B$20:$I$20,G3254)))</f>
        <v>8.47187443367891</v>
      </c>
      <c r="I3254" s="16" t="n">
        <f aca="false">H3254/2_Girdiler!$B$17</f>
        <v>3.3941804622111</v>
      </c>
      <c r="J3254" s="16" t="n">
        <f aca="false">D3254+I3254</f>
        <v>11.3788320749283</v>
      </c>
    </row>
    <row r="3255" customFormat="false" ht="15" hidden="false" customHeight="false" outlineLevel="0" collapsed="false">
      <c r="A3255" s="0" t="n">
        <v>3243</v>
      </c>
      <c r="B3255" s="7" t="n">
        <v>0.918644</v>
      </c>
      <c r="C3255" s="7" t="n">
        <v>0.68685</v>
      </c>
      <c r="D3255" s="16" t="n">
        <f aca="false">LOGINV(B3255,$B$7,$C$7)</f>
        <v>29.4865733350836</v>
      </c>
      <c r="E3255" s="16" t="n">
        <f aca="false">LOGINV(C3255,$B$8,$C$8)</f>
        <v>149.537862577568</v>
      </c>
      <c r="F3255" s="16" t="n">
        <f aca="false">$B$5/100*E3255*2_Girdiler!$B$14*2_Girdiler!$B$15*2_Girdiler!$B$16</f>
        <v>3.76237262245161</v>
      </c>
      <c r="G3255" s="16" t="n">
        <f aca="false">MIN(MATCH(F3255,2_Girdiler!$B$20:$I$20,1),7)</f>
        <v>1</v>
      </c>
      <c r="H3255" s="16" t="n">
        <f aca="false">IF(F3255&gt;=40,2_Girdiler!$I$21+(F3255-40)*(2_Girdiler!$I$21-2_Girdiler!$H$21)/(2_Girdiler!$I$20-2_Girdiler!$H$20),INDEX(2_Girdiler!$B$21:$I$21,G3255)+(F3255-INDEX(2_Girdiler!$B$20:$I$20,G3255))*(INDEX(2_Girdiler!$B$21:$I$21,G3255+1)-INDEX(2_Girdiler!$B$21:$I$21,G3255))/(INDEX(2_Girdiler!$B$20:$I$20,G3255+1)-INDEX(2_Girdiler!$B$20:$I$20,G3255)))</f>
        <v>8.27721976939355</v>
      </c>
      <c r="I3255" s="16" t="n">
        <f aca="false">H3255/2_Girdiler!$B$17</f>
        <v>3.316193817866</v>
      </c>
      <c r="J3255" s="16" t="n">
        <f aca="false">D3255+I3255</f>
        <v>32.8027671529496</v>
      </c>
    </row>
    <row r="3256" customFormat="false" ht="15" hidden="false" customHeight="false" outlineLevel="0" collapsed="false">
      <c r="A3256" s="0" t="n">
        <v>3244</v>
      </c>
      <c r="B3256" s="7" t="n">
        <v>0.829755</v>
      </c>
      <c r="C3256" s="7" t="n">
        <v>0.165276</v>
      </c>
      <c r="D3256" s="16" t="n">
        <f aca="false">LOGINV(B3256,$B$7,$C$7)</f>
        <v>23.0372460736719</v>
      </c>
      <c r="E3256" s="16" t="n">
        <f aca="false">LOGINV(C3256,$B$8,$C$8)</f>
        <v>58.2739933345759</v>
      </c>
      <c r="F3256" s="16" t="n">
        <f aca="false">$B$5/100*E3256*2_Girdiler!$B$14*2_Girdiler!$B$15*2_Girdiler!$B$16</f>
        <v>1.46617367229793</v>
      </c>
      <c r="G3256" s="16" t="n">
        <f aca="false">MIN(MATCH(F3256,2_Girdiler!$B$20:$I$20,1),7)</f>
        <v>1</v>
      </c>
      <c r="H3256" s="16" t="n">
        <f aca="false">IF(F3256&gt;=40,2_Girdiler!$I$21+(F3256-40)*(2_Girdiler!$I$21-2_Girdiler!$H$21)/(2_Girdiler!$I$20-2_Girdiler!$H$20),INDEX(2_Girdiler!$B$21:$I$21,G3256)+(F3256-INDEX(2_Girdiler!$B$20:$I$20,G3256))*(INDEX(2_Girdiler!$B$21:$I$21,G3256+1)-INDEX(2_Girdiler!$B$21:$I$21,G3256))/(INDEX(2_Girdiler!$B$20:$I$20,G3256+1)-INDEX(2_Girdiler!$B$20:$I$20,G3256)))</f>
        <v>3.22558207905545</v>
      </c>
      <c r="I3256" s="16" t="n">
        <f aca="false">H3256/2_Girdiler!$B$17</f>
        <v>1.29230051244209</v>
      </c>
      <c r="J3256" s="16" t="n">
        <f aca="false">D3256+I3256</f>
        <v>24.329546586114</v>
      </c>
    </row>
    <row r="3257" customFormat="false" ht="15" hidden="false" customHeight="false" outlineLevel="0" collapsed="false">
      <c r="A3257" s="0" t="n">
        <v>3245</v>
      </c>
      <c r="B3257" s="7" t="n">
        <v>0.686184</v>
      </c>
      <c r="C3257" s="7" t="n">
        <v>0.973718</v>
      </c>
      <c r="D3257" s="16" t="n">
        <f aca="false">LOGINV(B3257,$B$7,$C$7)</f>
        <v>17.7462432689</v>
      </c>
      <c r="E3257" s="16" t="n">
        <f aca="false">LOGINV(C3257,$B$8,$C$8)</f>
        <v>381.656709578507</v>
      </c>
      <c r="F3257" s="16" t="n">
        <f aca="false">$B$5/100*E3257*2_Girdiler!$B$14*2_Girdiler!$B$15*2_Girdiler!$B$16</f>
        <v>9.60248281299522</v>
      </c>
      <c r="G3257" s="16" t="n">
        <f aca="false">MIN(MATCH(F3257,2_Girdiler!$B$20:$I$20,1),7)</f>
        <v>2</v>
      </c>
      <c r="H3257" s="16" t="n">
        <f aca="false">IF(F3257&gt;=40,2_Girdiler!$I$21+(F3257-40)*(2_Girdiler!$I$21-2_Girdiler!$H$21)/(2_Girdiler!$I$20-2_Girdiler!$H$20),INDEX(2_Girdiler!$B$21:$I$21,G3257)+(F3257-INDEX(2_Girdiler!$B$20:$I$20,G3257))*(INDEX(2_Girdiler!$B$21:$I$21,G3257+1)-INDEX(2_Girdiler!$B$21:$I$21,G3257))/(INDEX(2_Girdiler!$B$20:$I$20,G3257+1)-INDEX(2_Girdiler!$B$20:$I$20,G3257)))</f>
        <v>18.3639725007924</v>
      </c>
      <c r="I3257" s="16" t="n">
        <f aca="false">H3257/2_Girdiler!$B$17</f>
        <v>7.35736077756104</v>
      </c>
      <c r="J3257" s="16" t="n">
        <f aca="false">D3257+I3257</f>
        <v>25.103604046461</v>
      </c>
    </row>
    <row r="3258" customFormat="false" ht="15" hidden="false" customHeight="false" outlineLevel="0" collapsed="false">
      <c r="A3258" s="0" t="n">
        <v>3246</v>
      </c>
      <c r="B3258" s="7" t="n">
        <v>0.951762</v>
      </c>
      <c r="C3258" s="7" t="n">
        <v>0.011202</v>
      </c>
      <c r="D3258" s="16" t="n">
        <f aca="false">LOGINV(B3258,$B$7,$C$7)</f>
        <v>34.2025788997218</v>
      </c>
      <c r="E3258" s="16" t="n">
        <f aca="false">LOGINV(C3258,$B$8,$C$8)</f>
        <v>25.0096942850593</v>
      </c>
      <c r="F3258" s="16" t="n">
        <f aca="false">$B$5/100*E3258*2_Girdiler!$B$14*2_Girdiler!$B$15*2_Girdiler!$B$16</f>
        <v>0.629243908212092</v>
      </c>
      <c r="G3258" s="16" t="n">
        <f aca="false">MIN(MATCH(F3258,2_Girdiler!$B$20:$I$20,1),7)</f>
        <v>1</v>
      </c>
      <c r="H3258" s="16" t="n">
        <f aca="false">IF(F3258&gt;=40,2_Girdiler!$I$21+(F3258-40)*(2_Girdiler!$I$21-2_Girdiler!$H$21)/(2_Girdiler!$I$20-2_Girdiler!$H$20),INDEX(2_Girdiler!$B$21:$I$21,G3258)+(F3258-INDEX(2_Girdiler!$B$20:$I$20,G3258))*(INDEX(2_Girdiler!$B$21:$I$21,G3258+1)-INDEX(2_Girdiler!$B$21:$I$21,G3258))/(INDEX(2_Girdiler!$B$20:$I$20,G3258+1)-INDEX(2_Girdiler!$B$20:$I$20,G3258)))</f>
        <v>1.3843365980666</v>
      </c>
      <c r="I3258" s="16" t="n">
        <f aca="false">H3258/2_Girdiler!$B$17</f>
        <v>0.554622034481812</v>
      </c>
      <c r="J3258" s="16" t="n">
        <f aca="false">D3258+I3258</f>
        <v>34.7572009342036</v>
      </c>
    </row>
    <row r="3259" customFormat="false" ht="15" hidden="false" customHeight="false" outlineLevel="0" collapsed="false">
      <c r="A3259" s="0" t="n">
        <v>3247</v>
      </c>
      <c r="B3259" s="7" t="n">
        <v>0.15437</v>
      </c>
      <c r="C3259" s="7" t="n">
        <v>0.357238</v>
      </c>
      <c r="D3259" s="16" t="n">
        <f aca="false">LOGINV(B3259,$B$7,$C$7)</f>
        <v>7.67861787382737</v>
      </c>
      <c r="E3259" s="16" t="n">
        <f aca="false">LOGINV(C3259,$B$8,$C$8)</f>
        <v>86.2346478800382</v>
      </c>
      <c r="F3259" s="16" t="n">
        <f aca="false">$B$5/100*E3259*2_Girdiler!$B$14*2_Girdiler!$B$15*2_Girdiler!$B$16</f>
        <v>2.16966374066176</v>
      </c>
      <c r="G3259" s="16" t="n">
        <f aca="false">MIN(MATCH(F3259,2_Girdiler!$B$20:$I$20,1),7)</f>
        <v>1</v>
      </c>
      <c r="H3259" s="16" t="n">
        <f aca="false">IF(F3259&gt;=40,2_Girdiler!$I$21+(F3259-40)*(2_Girdiler!$I$21-2_Girdiler!$H$21)/(2_Girdiler!$I$20-2_Girdiler!$H$20),INDEX(2_Girdiler!$B$21:$I$21,G3259)+(F3259-INDEX(2_Girdiler!$B$20:$I$20,G3259))*(INDEX(2_Girdiler!$B$21:$I$21,G3259+1)-INDEX(2_Girdiler!$B$21:$I$21,G3259))/(INDEX(2_Girdiler!$B$20:$I$20,G3259+1)-INDEX(2_Girdiler!$B$20:$I$20,G3259)))</f>
        <v>4.77326022945587</v>
      </c>
      <c r="I3259" s="16" t="n">
        <f aca="false">H3259/2_Girdiler!$B$17</f>
        <v>1.91236387398072</v>
      </c>
      <c r="J3259" s="16" t="n">
        <f aca="false">D3259+I3259</f>
        <v>9.59098174780809</v>
      </c>
    </row>
    <row r="3260" customFormat="false" ht="15" hidden="false" customHeight="false" outlineLevel="0" collapsed="false">
      <c r="A3260" s="0" t="n">
        <v>3248</v>
      </c>
      <c r="B3260" s="7" t="n">
        <v>0.072571</v>
      </c>
      <c r="C3260" s="7" t="n">
        <v>0.975896</v>
      </c>
      <c r="D3260" s="16" t="n">
        <f aca="false">LOGINV(B3260,$B$7,$C$7)</f>
        <v>6.01177430330362</v>
      </c>
      <c r="E3260" s="16" t="n">
        <f aca="false">LOGINV(C3260,$B$8,$C$8)</f>
        <v>390.892997054821</v>
      </c>
      <c r="F3260" s="16" t="n">
        <f aca="false">$B$5/100*E3260*2_Girdiler!$B$14*2_Girdiler!$B$15*2_Girdiler!$B$16</f>
        <v>9.8348678058993</v>
      </c>
      <c r="G3260" s="16" t="n">
        <f aca="false">MIN(MATCH(F3260,2_Girdiler!$B$20:$I$20,1),7)</f>
        <v>2</v>
      </c>
      <c r="H3260" s="16" t="n">
        <f aca="false">IF(F3260&gt;=40,2_Girdiler!$I$21+(F3260-40)*(2_Girdiler!$I$21-2_Girdiler!$H$21)/(2_Girdiler!$I$20-2_Girdiler!$H$20),INDEX(2_Girdiler!$B$21:$I$21,G3260)+(F3260-INDEX(2_Girdiler!$B$20:$I$20,G3260))*(INDEX(2_Girdiler!$B$21:$I$21,G3260+1)-INDEX(2_Girdiler!$B$21:$I$21,G3260))/(INDEX(2_Girdiler!$B$20:$I$20,G3260+1)-INDEX(2_Girdiler!$B$20:$I$20,G3260)))</f>
        <v>18.7357884894389</v>
      </c>
      <c r="I3260" s="16" t="n">
        <f aca="false">H3260/2_Girdiler!$B$17</f>
        <v>7.50632551660212</v>
      </c>
      <c r="J3260" s="16" t="n">
        <f aca="false">D3260+I3260</f>
        <v>13.5180998199057</v>
      </c>
    </row>
    <row r="3261" customFormat="false" ht="15" hidden="false" customHeight="false" outlineLevel="0" collapsed="false">
      <c r="A3261" s="0" t="n">
        <v>3249</v>
      </c>
      <c r="B3261" s="7" t="n">
        <v>0.061915</v>
      </c>
      <c r="C3261" s="7" t="n">
        <v>0.477048</v>
      </c>
      <c r="D3261" s="16" t="n">
        <f aca="false">LOGINV(B3261,$B$7,$C$7)</f>
        <v>5.74322030730551</v>
      </c>
      <c r="E3261" s="16" t="n">
        <f aca="false">LOGINV(C3261,$B$8,$C$8)</f>
        <v>105.22191372628</v>
      </c>
      <c r="F3261" s="16" t="n">
        <f aca="false">$B$5/100*E3261*2_Girdiler!$B$14*2_Girdiler!$B$15*2_Girdiler!$B$16</f>
        <v>2.64738334935321</v>
      </c>
      <c r="G3261" s="16" t="n">
        <f aca="false">MIN(MATCH(F3261,2_Girdiler!$B$20:$I$20,1),7)</f>
        <v>1</v>
      </c>
      <c r="H3261" s="16" t="n">
        <f aca="false">IF(F3261&gt;=40,2_Girdiler!$I$21+(F3261-40)*(2_Girdiler!$I$21-2_Girdiler!$H$21)/(2_Girdiler!$I$20-2_Girdiler!$H$20),INDEX(2_Girdiler!$B$21:$I$21,G3261)+(F3261-INDEX(2_Girdiler!$B$20:$I$20,G3261))*(INDEX(2_Girdiler!$B$21:$I$21,G3261+1)-INDEX(2_Girdiler!$B$21:$I$21,G3261))/(INDEX(2_Girdiler!$B$20:$I$20,G3261+1)-INDEX(2_Girdiler!$B$20:$I$20,G3261)))</f>
        <v>5.82424336857706</v>
      </c>
      <c r="I3261" s="16" t="n">
        <f aca="false">H3261/2_Girdiler!$B$17</f>
        <v>2.33343083676966</v>
      </c>
      <c r="J3261" s="16" t="n">
        <f aca="false">D3261+I3261</f>
        <v>8.07665114407517</v>
      </c>
    </row>
    <row r="3262" customFormat="false" ht="15" hidden="false" customHeight="false" outlineLevel="0" collapsed="false">
      <c r="A3262" s="0" t="n">
        <v>3250</v>
      </c>
      <c r="B3262" s="7" t="n">
        <v>0.97045</v>
      </c>
      <c r="C3262" s="7" t="n">
        <v>0.953866</v>
      </c>
      <c r="D3262" s="16" t="n">
        <f aca="false">LOGINV(B3262,$B$7,$C$7)</f>
        <v>38.7784199832454</v>
      </c>
      <c r="E3262" s="16" t="n">
        <f aca="false">LOGINV(C3262,$B$8,$C$8)</f>
        <v>323.747151030081</v>
      </c>
      <c r="F3262" s="16" t="n">
        <f aca="false">$B$5/100*E3262*2_Girdiler!$B$14*2_Girdiler!$B$15*2_Girdiler!$B$16</f>
        <v>8.14547831991684</v>
      </c>
      <c r="G3262" s="16" t="n">
        <f aca="false">MIN(MATCH(F3262,2_Girdiler!$B$20:$I$20,1),7)</f>
        <v>2</v>
      </c>
      <c r="H3262" s="16" t="n">
        <f aca="false">IF(F3262&gt;=40,2_Girdiler!$I$21+(F3262-40)*(2_Girdiler!$I$21-2_Girdiler!$H$21)/(2_Girdiler!$I$20-2_Girdiler!$H$20),INDEX(2_Girdiler!$B$21:$I$21,G3262)+(F3262-INDEX(2_Girdiler!$B$20:$I$20,G3262))*(INDEX(2_Girdiler!$B$21:$I$21,G3262+1)-INDEX(2_Girdiler!$B$21:$I$21,G3262))/(INDEX(2_Girdiler!$B$20:$I$20,G3262+1)-INDEX(2_Girdiler!$B$20:$I$20,G3262)))</f>
        <v>16.032765311867</v>
      </c>
      <c r="I3262" s="16" t="n">
        <f aca="false">H3262/2_Girdiler!$B$17</f>
        <v>6.42338353840823</v>
      </c>
      <c r="J3262" s="16" t="n">
        <f aca="false">D3262+I3262</f>
        <v>45.2018035216536</v>
      </c>
    </row>
    <row r="3263" customFormat="false" ht="15" hidden="false" customHeight="false" outlineLevel="0" collapsed="false">
      <c r="A3263" s="0" t="n">
        <v>3251</v>
      </c>
      <c r="B3263" s="7" t="n">
        <v>0.541977</v>
      </c>
      <c r="C3263" s="7" t="n">
        <v>0.320668</v>
      </c>
      <c r="D3263" s="16" t="n">
        <f aca="false">LOGINV(B3263,$B$7,$C$7)</f>
        <v>14.361610112355</v>
      </c>
      <c r="E3263" s="16" t="n">
        <f aca="false">LOGINV(C3263,$B$8,$C$8)</f>
        <v>80.8450819810184</v>
      </c>
      <c r="F3263" s="16" t="n">
        <f aca="false">$B$5/100*E3263*2_Girdiler!$B$14*2_Girdiler!$B$15*2_Girdiler!$B$16</f>
        <v>2.03406226264242</v>
      </c>
      <c r="G3263" s="16" t="n">
        <f aca="false">MIN(MATCH(F3263,2_Girdiler!$B$20:$I$20,1),7)</f>
        <v>1</v>
      </c>
      <c r="H3263" s="16" t="n">
        <f aca="false">IF(F3263&gt;=40,2_Girdiler!$I$21+(F3263-40)*(2_Girdiler!$I$21-2_Girdiler!$H$21)/(2_Girdiler!$I$20-2_Girdiler!$H$20),INDEX(2_Girdiler!$B$21:$I$21,G3263)+(F3263-INDEX(2_Girdiler!$B$20:$I$20,G3263))*(INDEX(2_Girdiler!$B$21:$I$21,G3263+1)-INDEX(2_Girdiler!$B$21:$I$21,G3263))/(INDEX(2_Girdiler!$B$20:$I$20,G3263+1)-INDEX(2_Girdiler!$B$20:$I$20,G3263)))</f>
        <v>4.47493697781333</v>
      </c>
      <c r="I3263" s="16" t="n">
        <f aca="false">H3263/2_Girdiler!$B$17</f>
        <v>1.79284334047008</v>
      </c>
      <c r="J3263" s="16" t="n">
        <f aca="false">D3263+I3263</f>
        <v>16.154453452825</v>
      </c>
    </row>
    <row r="3264" customFormat="false" ht="15" hidden="false" customHeight="false" outlineLevel="0" collapsed="false">
      <c r="A3264" s="0" t="n">
        <v>3252</v>
      </c>
      <c r="B3264" s="7" t="n">
        <v>0.558919</v>
      </c>
      <c r="C3264" s="7" t="n">
        <v>0.225905</v>
      </c>
      <c r="D3264" s="16" t="n">
        <f aca="false">LOGINV(B3264,$B$7,$C$7)</f>
        <v>14.7084605676136</v>
      </c>
      <c r="E3264" s="16" t="n">
        <f aca="false">LOGINV(C3264,$B$8,$C$8)</f>
        <v>67.1920079330646</v>
      </c>
      <c r="F3264" s="16" t="n">
        <f aca="false">$B$5/100*E3264*2_Girdiler!$B$14*2_Girdiler!$B$15*2_Girdiler!$B$16</f>
        <v>1.69055091959591</v>
      </c>
      <c r="G3264" s="16" t="n">
        <f aca="false">MIN(MATCH(F3264,2_Girdiler!$B$20:$I$20,1),7)</f>
        <v>1</v>
      </c>
      <c r="H3264" s="16" t="n">
        <f aca="false">IF(F3264&gt;=40,2_Girdiler!$I$21+(F3264-40)*(2_Girdiler!$I$21-2_Girdiler!$H$21)/(2_Girdiler!$I$20-2_Girdiler!$H$20),INDEX(2_Girdiler!$B$21:$I$21,G3264)+(F3264-INDEX(2_Girdiler!$B$20:$I$20,G3264))*(INDEX(2_Girdiler!$B$21:$I$21,G3264+1)-INDEX(2_Girdiler!$B$21:$I$21,G3264))/(INDEX(2_Girdiler!$B$20:$I$20,G3264+1)-INDEX(2_Girdiler!$B$20:$I$20,G3264)))</f>
        <v>3.71921202311099</v>
      </c>
      <c r="I3264" s="16" t="n">
        <f aca="false">H3264/2_Girdiler!$B$17</f>
        <v>1.49006891951562</v>
      </c>
      <c r="J3264" s="16" t="n">
        <f aca="false">D3264+I3264</f>
        <v>16.1985294871292</v>
      </c>
    </row>
    <row r="3265" customFormat="false" ht="15" hidden="false" customHeight="false" outlineLevel="0" collapsed="false">
      <c r="A3265" s="0" t="n">
        <v>3253</v>
      </c>
      <c r="B3265" s="7" t="n">
        <v>0.086261</v>
      </c>
      <c r="C3265" s="7" t="n">
        <v>0.691778</v>
      </c>
      <c r="D3265" s="16" t="n">
        <f aca="false">LOGINV(B3265,$B$7,$C$7)</f>
        <v>6.33079419409253</v>
      </c>
      <c r="E3265" s="16" t="n">
        <f aca="false">LOGINV(C3265,$B$8,$C$8)</f>
        <v>150.891002126243</v>
      </c>
      <c r="F3265" s="16" t="n">
        <f aca="false">$B$5/100*E3265*2_Girdiler!$B$14*2_Girdiler!$B$15*2_Girdiler!$B$16</f>
        <v>3.79641761349627</v>
      </c>
      <c r="G3265" s="16" t="n">
        <f aca="false">MIN(MATCH(F3265,2_Girdiler!$B$20:$I$20,1),7)</f>
        <v>1</v>
      </c>
      <c r="H3265" s="16" t="n">
        <f aca="false">IF(F3265&gt;=40,2_Girdiler!$I$21+(F3265-40)*(2_Girdiler!$I$21-2_Girdiler!$H$21)/(2_Girdiler!$I$20-2_Girdiler!$H$20),INDEX(2_Girdiler!$B$21:$I$21,G3265)+(F3265-INDEX(2_Girdiler!$B$20:$I$20,G3265))*(INDEX(2_Girdiler!$B$21:$I$21,G3265+1)-INDEX(2_Girdiler!$B$21:$I$21,G3265))/(INDEX(2_Girdiler!$B$20:$I$20,G3265+1)-INDEX(2_Girdiler!$B$20:$I$20,G3265)))</f>
        <v>8.35211874969179</v>
      </c>
      <c r="I3265" s="16" t="n">
        <f aca="false">H3265/2_Girdiler!$B$17</f>
        <v>3.34620142215216</v>
      </c>
      <c r="J3265" s="16" t="n">
        <f aca="false">D3265+I3265</f>
        <v>9.67699561624469</v>
      </c>
    </row>
    <row r="3266" customFormat="false" ht="15" hidden="false" customHeight="false" outlineLevel="0" collapsed="false">
      <c r="A3266" s="0" t="n">
        <v>3254</v>
      </c>
      <c r="B3266" s="7" t="n">
        <v>0.140792</v>
      </c>
      <c r="C3266" s="7" t="n">
        <v>0.212841</v>
      </c>
      <c r="D3266" s="16" t="n">
        <f aca="false">LOGINV(B3266,$B$7,$C$7)</f>
        <v>7.43062230367837</v>
      </c>
      <c r="E3266" s="16" t="n">
        <f aca="false">LOGINV(C3266,$B$8,$C$8)</f>
        <v>65.3019741659892</v>
      </c>
      <c r="F3266" s="16" t="n">
        <f aca="false">$B$5/100*E3266*2_Girdiler!$B$14*2_Girdiler!$B$15*2_Girdiler!$B$16</f>
        <v>1.64299767001629</v>
      </c>
      <c r="G3266" s="16" t="n">
        <f aca="false">MIN(MATCH(F3266,2_Girdiler!$B$20:$I$20,1),7)</f>
        <v>1</v>
      </c>
      <c r="H3266" s="16" t="n">
        <f aca="false">IF(F3266&gt;=40,2_Girdiler!$I$21+(F3266-40)*(2_Girdiler!$I$21-2_Girdiler!$H$21)/(2_Girdiler!$I$20-2_Girdiler!$H$20),INDEX(2_Girdiler!$B$21:$I$21,G3266)+(F3266-INDEX(2_Girdiler!$B$20:$I$20,G3266))*(INDEX(2_Girdiler!$B$21:$I$21,G3266+1)-INDEX(2_Girdiler!$B$21:$I$21,G3266))/(INDEX(2_Girdiler!$B$20:$I$20,G3266+1)-INDEX(2_Girdiler!$B$20:$I$20,G3266)))</f>
        <v>3.61459487403583</v>
      </c>
      <c r="I3266" s="16" t="n">
        <f aca="false">H3266/2_Girdiler!$B$17</f>
        <v>1.44815499761051</v>
      </c>
      <c r="J3266" s="16" t="n">
        <f aca="false">D3266+I3266</f>
        <v>8.87877730128888</v>
      </c>
    </row>
    <row r="3267" customFormat="false" ht="15" hidden="false" customHeight="false" outlineLevel="0" collapsed="false">
      <c r="A3267" s="0" t="n">
        <v>3255</v>
      </c>
      <c r="B3267" s="7" t="n">
        <v>0.941815</v>
      </c>
      <c r="C3267" s="7" t="n">
        <v>0.030165</v>
      </c>
      <c r="D3267" s="16" t="n">
        <f aca="false">LOGINV(B3267,$B$7,$C$7)</f>
        <v>32.4930460799973</v>
      </c>
      <c r="E3267" s="16" t="n">
        <f aca="false">LOGINV(C3267,$B$8,$C$8)</f>
        <v>32.4837058975579</v>
      </c>
      <c r="F3267" s="16" t="n">
        <f aca="false">$B$5/100*E3267*2_Girdiler!$B$14*2_Girdiler!$B$15*2_Girdiler!$B$16</f>
        <v>0.817290040382557</v>
      </c>
      <c r="G3267" s="16" t="n">
        <f aca="false">MIN(MATCH(F3267,2_Girdiler!$B$20:$I$20,1),7)</f>
        <v>1</v>
      </c>
      <c r="H3267" s="16" t="n">
        <f aca="false">IF(F3267&gt;=40,2_Girdiler!$I$21+(F3267-40)*(2_Girdiler!$I$21-2_Girdiler!$H$21)/(2_Girdiler!$I$20-2_Girdiler!$H$20),INDEX(2_Girdiler!$B$21:$I$21,G3267)+(F3267-INDEX(2_Girdiler!$B$20:$I$20,G3267))*(INDEX(2_Girdiler!$B$21:$I$21,G3267+1)-INDEX(2_Girdiler!$B$21:$I$21,G3267))/(INDEX(2_Girdiler!$B$20:$I$20,G3267+1)-INDEX(2_Girdiler!$B$20:$I$20,G3267)))</f>
        <v>1.79803808884163</v>
      </c>
      <c r="I3267" s="16" t="n">
        <f aca="false">H3267/2_Girdiler!$B$17</f>
        <v>0.720367824055139</v>
      </c>
      <c r="J3267" s="16" t="n">
        <f aca="false">D3267+I3267</f>
        <v>33.2134139040524</v>
      </c>
    </row>
    <row r="3268" customFormat="false" ht="15" hidden="false" customHeight="false" outlineLevel="0" collapsed="false">
      <c r="A3268" s="0" t="n">
        <v>3256</v>
      </c>
      <c r="B3268" s="7" t="n">
        <v>0.751661</v>
      </c>
      <c r="C3268" s="7" t="n">
        <v>0.232368</v>
      </c>
      <c r="D3268" s="16" t="n">
        <f aca="false">LOGINV(B3268,$B$7,$C$7)</f>
        <v>19.7801566539716</v>
      </c>
      <c r="E3268" s="16" t="n">
        <f aca="false">LOGINV(C3268,$B$8,$C$8)</f>
        <v>68.1235516366924</v>
      </c>
      <c r="F3268" s="16" t="n">
        <f aca="false">$B$5/100*E3268*2_Girdiler!$B$14*2_Girdiler!$B$15*2_Girdiler!$B$16</f>
        <v>1.71398855917918</v>
      </c>
      <c r="G3268" s="16" t="n">
        <f aca="false">MIN(MATCH(F3268,2_Girdiler!$B$20:$I$20,1),7)</f>
        <v>1</v>
      </c>
      <c r="H3268" s="16" t="n">
        <f aca="false">IF(F3268&gt;=40,2_Girdiler!$I$21+(F3268-40)*(2_Girdiler!$I$21-2_Girdiler!$H$21)/(2_Girdiler!$I$20-2_Girdiler!$H$20),INDEX(2_Girdiler!$B$21:$I$21,G3268)+(F3268-INDEX(2_Girdiler!$B$20:$I$20,G3268))*(INDEX(2_Girdiler!$B$21:$I$21,G3268+1)-INDEX(2_Girdiler!$B$21:$I$21,G3268))/(INDEX(2_Girdiler!$B$20:$I$20,G3268+1)-INDEX(2_Girdiler!$B$20:$I$20,G3268)))</f>
        <v>3.7707748301942</v>
      </c>
      <c r="I3268" s="16" t="n">
        <f aca="false">H3268/2_Girdiler!$B$17</f>
        <v>1.51072709543037</v>
      </c>
      <c r="J3268" s="16" t="n">
        <f aca="false">D3268+I3268</f>
        <v>21.290883749402</v>
      </c>
    </row>
    <row r="3269" customFormat="false" ht="15" hidden="false" customHeight="false" outlineLevel="0" collapsed="false">
      <c r="A3269" s="0" t="n">
        <v>3257</v>
      </c>
      <c r="B3269" s="7" t="n">
        <v>0.592732</v>
      </c>
      <c r="C3269" s="7" t="n">
        <v>0.242753</v>
      </c>
      <c r="D3269" s="16" t="n">
        <f aca="false">LOGINV(B3269,$B$7,$C$7)</f>
        <v>15.4337085311107</v>
      </c>
      <c r="E3269" s="16" t="n">
        <f aca="false">LOGINV(C3269,$B$8,$C$8)</f>
        <v>69.6170437053765</v>
      </c>
      <c r="F3269" s="16" t="n">
        <f aca="false">$B$5/100*E3269*2_Girdiler!$B$14*2_Girdiler!$B$15*2_Girdiler!$B$16</f>
        <v>1.75156481962727</v>
      </c>
      <c r="G3269" s="16" t="n">
        <f aca="false">MIN(MATCH(F3269,2_Girdiler!$B$20:$I$20,1),7)</f>
        <v>1</v>
      </c>
      <c r="H3269" s="16" t="n">
        <f aca="false">IF(F3269&gt;=40,2_Girdiler!$I$21+(F3269-40)*(2_Girdiler!$I$21-2_Girdiler!$H$21)/(2_Girdiler!$I$20-2_Girdiler!$H$20),INDEX(2_Girdiler!$B$21:$I$21,G3269)+(F3269-INDEX(2_Girdiler!$B$20:$I$20,G3269))*(INDEX(2_Girdiler!$B$21:$I$21,G3269+1)-INDEX(2_Girdiler!$B$21:$I$21,G3269))/(INDEX(2_Girdiler!$B$20:$I$20,G3269+1)-INDEX(2_Girdiler!$B$20:$I$20,G3269)))</f>
        <v>3.85344260318</v>
      </c>
      <c r="I3269" s="16" t="n">
        <f aca="false">H3269/2_Girdiler!$B$17</f>
        <v>1.54384719678686</v>
      </c>
      <c r="J3269" s="16" t="n">
        <f aca="false">D3269+I3269</f>
        <v>16.9775557278975</v>
      </c>
    </row>
    <row r="3270" customFormat="false" ht="15" hidden="false" customHeight="false" outlineLevel="0" collapsed="false">
      <c r="A3270" s="0" t="n">
        <v>3258</v>
      </c>
      <c r="B3270" s="7" t="n">
        <v>0.489769</v>
      </c>
      <c r="C3270" s="7" t="n">
        <v>0.540099</v>
      </c>
      <c r="D3270" s="16" t="n">
        <f aca="false">LOGINV(B3270,$B$7,$C$7)</f>
        <v>13.3498311228065</v>
      </c>
      <c r="E3270" s="16" t="n">
        <f aca="false">LOGINV(C3270,$B$8,$C$8)</f>
        <v>116.538308427028</v>
      </c>
      <c r="F3270" s="16" t="n">
        <f aca="false">$B$5/100*E3270*2_Girdiler!$B$14*2_Girdiler!$B$15*2_Girdiler!$B$16</f>
        <v>2.93210384002402</v>
      </c>
      <c r="G3270" s="16" t="n">
        <f aca="false">MIN(MATCH(F3270,2_Girdiler!$B$20:$I$20,1),7)</f>
        <v>1</v>
      </c>
      <c r="H3270" s="16" t="n">
        <f aca="false">IF(F3270&gt;=40,2_Girdiler!$I$21+(F3270-40)*(2_Girdiler!$I$21-2_Girdiler!$H$21)/(2_Girdiler!$I$20-2_Girdiler!$H$20),INDEX(2_Girdiler!$B$21:$I$21,G3270)+(F3270-INDEX(2_Girdiler!$B$20:$I$20,G3270))*(INDEX(2_Girdiler!$B$21:$I$21,G3270+1)-INDEX(2_Girdiler!$B$21:$I$21,G3270))/(INDEX(2_Girdiler!$B$20:$I$20,G3270+1)-INDEX(2_Girdiler!$B$20:$I$20,G3270)))</f>
        <v>6.45062844805285</v>
      </c>
      <c r="I3270" s="16" t="n">
        <f aca="false">H3270/2_Girdiler!$B$17</f>
        <v>2.58438639745707</v>
      </c>
      <c r="J3270" s="16" t="n">
        <f aca="false">D3270+I3270</f>
        <v>15.9342175202636</v>
      </c>
    </row>
    <row r="3271" customFormat="false" ht="15" hidden="false" customHeight="false" outlineLevel="0" collapsed="false">
      <c r="A3271" s="0" t="n">
        <v>3259</v>
      </c>
      <c r="B3271" s="7" t="n">
        <v>0.86027</v>
      </c>
      <c r="C3271" s="7" t="n">
        <v>0.107763</v>
      </c>
      <c r="D3271" s="16" t="n">
        <f aca="false">LOGINV(B3271,$B$7,$C$7)</f>
        <v>24.7455730553902</v>
      </c>
      <c r="E3271" s="16" t="n">
        <f aca="false">LOGINV(C3271,$B$8,$C$8)</f>
        <v>49.0955858903837</v>
      </c>
      <c r="F3271" s="16" t="n">
        <f aca="false">$B$5/100*E3271*2_Girdiler!$B$14*2_Girdiler!$B$15*2_Girdiler!$B$16</f>
        <v>1.23524494100206</v>
      </c>
      <c r="G3271" s="16" t="n">
        <f aca="false">MIN(MATCH(F3271,2_Girdiler!$B$20:$I$20,1),7)</f>
        <v>1</v>
      </c>
      <c r="H3271" s="16" t="n">
        <f aca="false">IF(F3271&gt;=40,2_Girdiler!$I$21+(F3271-40)*(2_Girdiler!$I$21-2_Girdiler!$H$21)/(2_Girdiler!$I$20-2_Girdiler!$H$20),INDEX(2_Girdiler!$B$21:$I$21,G3271)+(F3271-INDEX(2_Girdiler!$B$20:$I$20,G3271))*(INDEX(2_Girdiler!$B$21:$I$21,G3271+1)-INDEX(2_Girdiler!$B$21:$I$21,G3271))/(INDEX(2_Girdiler!$B$20:$I$20,G3271+1)-INDEX(2_Girdiler!$B$20:$I$20,G3271)))</f>
        <v>2.71753887020452</v>
      </c>
      <c r="I3271" s="16" t="n">
        <f aca="false">H3271/2_Girdiler!$B$17</f>
        <v>1.08875756017809</v>
      </c>
      <c r="J3271" s="16" t="n">
        <f aca="false">D3271+I3271</f>
        <v>25.8343306155683</v>
      </c>
    </row>
    <row r="3272" customFormat="false" ht="15" hidden="false" customHeight="false" outlineLevel="0" collapsed="false">
      <c r="A3272" s="0" t="n">
        <v>3260</v>
      </c>
      <c r="B3272" s="7" t="n">
        <v>0.715119</v>
      </c>
      <c r="C3272" s="7" t="n">
        <v>0.626736</v>
      </c>
      <c r="D3272" s="16" t="n">
        <f aca="false">LOGINV(B3272,$B$7,$C$7)</f>
        <v>18.5900650635458</v>
      </c>
      <c r="E3272" s="16" t="n">
        <f aca="false">LOGINV(C3272,$B$8,$C$8)</f>
        <v>134.540885070013</v>
      </c>
      <c r="F3272" s="16" t="n">
        <f aca="false">$B$5/100*E3272*2_Girdiler!$B$14*2_Girdiler!$B$15*2_Girdiler!$B$16</f>
        <v>3.38504866836152</v>
      </c>
      <c r="G3272" s="16" t="n">
        <f aca="false">MIN(MATCH(F3272,2_Girdiler!$B$20:$I$20,1),7)</f>
        <v>1</v>
      </c>
      <c r="H3272" s="16" t="n">
        <f aca="false">IF(F3272&gt;=40,2_Girdiler!$I$21+(F3272-40)*(2_Girdiler!$I$21-2_Girdiler!$H$21)/(2_Girdiler!$I$20-2_Girdiler!$H$20),INDEX(2_Girdiler!$B$21:$I$21,G3272)+(F3272-INDEX(2_Girdiler!$B$20:$I$20,G3272))*(INDEX(2_Girdiler!$B$21:$I$21,G3272+1)-INDEX(2_Girdiler!$B$21:$I$21,G3272))/(INDEX(2_Girdiler!$B$20:$I$20,G3272+1)-INDEX(2_Girdiler!$B$20:$I$20,G3272)))</f>
        <v>7.44710707039534</v>
      </c>
      <c r="I3272" s="16" t="n">
        <f aca="false">H3272/2_Girdiler!$B$17</f>
        <v>2.98361661474172</v>
      </c>
      <c r="J3272" s="16" t="n">
        <f aca="false">D3272+I3272</f>
        <v>21.5736816782875</v>
      </c>
    </row>
    <row r="3273" customFormat="false" ht="15" hidden="false" customHeight="false" outlineLevel="0" collapsed="false">
      <c r="A3273" s="0" t="n">
        <v>3261</v>
      </c>
      <c r="B3273" s="7" t="n">
        <v>0.682171</v>
      </c>
      <c r="C3273" s="7" t="n">
        <v>0.938896</v>
      </c>
      <c r="D3273" s="16" t="n">
        <f aca="false">LOGINV(B3273,$B$7,$C$7)</f>
        <v>17.6349729994054</v>
      </c>
      <c r="E3273" s="16" t="n">
        <f aca="false">LOGINV(C3273,$B$8,$C$8)</f>
        <v>296.158770910928</v>
      </c>
      <c r="F3273" s="16" t="n">
        <f aca="false">$B$5/100*E3273*2_Girdiler!$B$14*2_Girdiler!$B$15*2_Girdiler!$B$16</f>
        <v>7.45135467611894</v>
      </c>
      <c r="G3273" s="16" t="n">
        <f aca="false">MIN(MATCH(F3273,2_Girdiler!$B$20:$I$20,1),7)</f>
        <v>2</v>
      </c>
      <c r="H3273" s="16" t="n">
        <f aca="false">IF(F3273&gt;=40,2_Girdiler!$I$21+(F3273-40)*(2_Girdiler!$I$21-2_Girdiler!$H$21)/(2_Girdiler!$I$20-2_Girdiler!$H$20),INDEX(2_Girdiler!$B$21:$I$21,G3273)+(F3273-INDEX(2_Girdiler!$B$20:$I$20,G3273))*(INDEX(2_Girdiler!$B$21:$I$21,G3273+1)-INDEX(2_Girdiler!$B$21:$I$21,G3273))/(INDEX(2_Girdiler!$B$20:$I$20,G3273+1)-INDEX(2_Girdiler!$B$20:$I$20,G3273)))</f>
        <v>14.9221674817903</v>
      </c>
      <c r="I3273" s="16" t="n">
        <f aca="false">H3273/2_Girdiler!$B$17</f>
        <v>5.97843248469163</v>
      </c>
      <c r="J3273" s="16" t="n">
        <f aca="false">D3273+I3273</f>
        <v>23.613405484097</v>
      </c>
    </row>
    <row r="3274" customFormat="false" ht="15" hidden="false" customHeight="false" outlineLevel="0" collapsed="false">
      <c r="A3274" s="0" t="n">
        <v>3262</v>
      </c>
      <c r="B3274" s="7" t="n">
        <v>0.739263</v>
      </c>
      <c r="C3274" s="7" t="n">
        <v>0.525786</v>
      </c>
      <c r="D3274" s="16" t="n">
        <f aca="false">LOGINV(B3274,$B$7,$C$7)</f>
        <v>19.3585690664724</v>
      </c>
      <c r="E3274" s="16" t="n">
        <f aca="false">LOGINV(C3274,$B$8,$C$8)</f>
        <v>113.861256854776</v>
      </c>
      <c r="F3274" s="16" t="n">
        <f aca="false">$B$5/100*E3274*2_Girdiler!$B$14*2_Girdiler!$B$15*2_Girdiler!$B$16</f>
        <v>2.86474922246616</v>
      </c>
      <c r="G3274" s="16" t="n">
        <f aca="false">MIN(MATCH(F3274,2_Girdiler!$B$20:$I$20,1),7)</f>
        <v>1</v>
      </c>
      <c r="H3274" s="16" t="n">
        <f aca="false">IF(F3274&gt;=40,2_Girdiler!$I$21+(F3274-40)*(2_Girdiler!$I$21-2_Girdiler!$H$21)/(2_Girdiler!$I$20-2_Girdiler!$H$20),INDEX(2_Girdiler!$B$21:$I$21,G3274)+(F3274-INDEX(2_Girdiler!$B$20:$I$20,G3274))*(INDEX(2_Girdiler!$B$21:$I$21,G3274+1)-INDEX(2_Girdiler!$B$21:$I$21,G3274))/(INDEX(2_Girdiler!$B$20:$I$20,G3274+1)-INDEX(2_Girdiler!$B$20:$I$20,G3274)))</f>
        <v>6.30244828942555</v>
      </c>
      <c r="I3274" s="16" t="n">
        <f aca="false">H3274/2_Girdiler!$B$17</f>
        <v>2.52501934672498</v>
      </c>
      <c r="J3274" s="16" t="n">
        <f aca="false">D3274+I3274</f>
        <v>21.8835884131974</v>
      </c>
    </row>
    <row r="3275" customFormat="false" ht="15" hidden="false" customHeight="false" outlineLevel="0" collapsed="false">
      <c r="A3275" s="0" t="n">
        <v>3263</v>
      </c>
      <c r="B3275" s="7" t="n">
        <v>0.052495</v>
      </c>
      <c r="C3275" s="7" t="n">
        <v>0.478072</v>
      </c>
      <c r="D3275" s="16" t="n">
        <f aca="false">LOGINV(B3275,$B$7,$C$7)</f>
        <v>5.48590874704726</v>
      </c>
      <c r="E3275" s="16" t="n">
        <f aca="false">LOGINV(C3275,$B$8,$C$8)</f>
        <v>105.396673151563</v>
      </c>
      <c r="F3275" s="16" t="n">
        <f aca="false">$B$5/100*E3275*2_Girdiler!$B$14*2_Girdiler!$B$15*2_Girdiler!$B$16</f>
        <v>2.65178029649334</v>
      </c>
      <c r="G3275" s="16" t="n">
        <f aca="false">MIN(MATCH(F3275,2_Girdiler!$B$20:$I$20,1),7)</f>
        <v>1</v>
      </c>
      <c r="H3275" s="16" t="n">
        <f aca="false">IF(F3275&gt;=40,2_Girdiler!$I$21+(F3275-40)*(2_Girdiler!$I$21-2_Girdiler!$H$21)/(2_Girdiler!$I$20-2_Girdiler!$H$20),INDEX(2_Girdiler!$B$21:$I$21,G3275)+(F3275-INDEX(2_Girdiler!$B$20:$I$20,G3275))*(INDEX(2_Girdiler!$B$21:$I$21,G3275+1)-INDEX(2_Girdiler!$B$21:$I$21,G3275))/(INDEX(2_Girdiler!$B$20:$I$20,G3275+1)-INDEX(2_Girdiler!$B$20:$I$20,G3275)))</f>
        <v>5.83391665228534</v>
      </c>
      <c r="I3275" s="16" t="n">
        <f aca="false">H3275/2_Girdiler!$B$17</f>
        <v>2.33730635107586</v>
      </c>
      <c r="J3275" s="16" t="n">
        <f aca="false">D3275+I3275</f>
        <v>7.82321509812311</v>
      </c>
    </row>
    <row r="3276" customFormat="false" ht="15" hidden="false" customHeight="false" outlineLevel="0" collapsed="false">
      <c r="A3276" s="0" t="n">
        <v>3264</v>
      </c>
      <c r="B3276" s="7" t="n">
        <v>0.95235</v>
      </c>
      <c r="C3276" s="7" t="n">
        <v>0.80581</v>
      </c>
      <c r="D3276" s="16" t="n">
        <f aca="false">LOGINV(B3276,$B$7,$C$7)</f>
        <v>34.3151642161959</v>
      </c>
      <c r="E3276" s="16" t="n">
        <f aca="false">LOGINV(C3276,$B$8,$C$8)</f>
        <v>190.568342298659</v>
      </c>
      <c r="F3276" s="16" t="n">
        <f aca="false">$B$5/100*E3276*2_Girdiler!$B$14*2_Girdiler!$B$15*2_Girdiler!$B$16</f>
        <v>4.79469949223426</v>
      </c>
      <c r="G3276" s="16" t="n">
        <f aca="false">MIN(MATCH(F3276,2_Girdiler!$B$20:$I$20,1),7)</f>
        <v>1</v>
      </c>
      <c r="H3276" s="16" t="n">
        <f aca="false">IF(F3276&gt;=40,2_Girdiler!$I$21+(F3276-40)*(2_Girdiler!$I$21-2_Girdiler!$H$21)/(2_Girdiler!$I$20-2_Girdiler!$H$20),INDEX(2_Girdiler!$B$21:$I$21,G3276)+(F3276-INDEX(2_Girdiler!$B$20:$I$20,G3276))*(INDEX(2_Girdiler!$B$21:$I$21,G3276+1)-INDEX(2_Girdiler!$B$21:$I$21,G3276))/(INDEX(2_Girdiler!$B$20:$I$20,G3276+1)-INDEX(2_Girdiler!$B$20:$I$20,G3276)))</f>
        <v>10.5483388829154</v>
      </c>
      <c r="I3276" s="16" t="n">
        <f aca="false">H3276/2_Girdiler!$B$17</f>
        <v>4.22609730886033</v>
      </c>
      <c r="J3276" s="16" t="n">
        <f aca="false">D3276+I3276</f>
        <v>38.5412615250563</v>
      </c>
    </row>
    <row r="3277" customFormat="false" ht="15" hidden="false" customHeight="false" outlineLevel="0" collapsed="false">
      <c r="A3277" s="0" t="n">
        <v>3265</v>
      </c>
      <c r="B3277" s="7" t="n">
        <v>0.428001</v>
      </c>
      <c r="C3277" s="7" t="n">
        <v>0.61458</v>
      </c>
      <c r="D3277" s="16" t="n">
        <f aca="false">LOGINV(B3277,$B$7,$C$7)</f>
        <v>12.2392864737544</v>
      </c>
      <c r="E3277" s="16" t="n">
        <f aca="false">LOGINV(C3277,$B$8,$C$8)</f>
        <v>131.795033821944</v>
      </c>
      <c r="F3277" s="16" t="n">
        <f aca="false">$B$5/100*E3277*2_Girdiler!$B$14*2_Girdiler!$B$15*2_Girdiler!$B$16</f>
        <v>3.31596305096012</v>
      </c>
      <c r="G3277" s="16" t="n">
        <f aca="false">MIN(MATCH(F3277,2_Girdiler!$B$20:$I$20,1),7)</f>
        <v>1</v>
      </c>
      <c r="H3277" s="16" t="n">
        <f aca="false">IF(F3277&gt;=40,2_Girdiler!$I$21+(F3277-40)*(2_Girdiler!$I$21-2_Girdiler!$H$21)/(2_Girdiler!$I$20-2_Girdiler!$H$20),INDEX(2_Girdiler!$B$21:$I$21,G3277)+(F3277-INDEX(2_Girdiler!$B$20:$I$20,G3277))*(INDEX(2_Girdiler!$B$21:$I$21,G3277+1)-INDEX(2_Girdiler!$B$21:$I$21,G3277))/(INDEX(2_Girdiler!$B$20:$I$20,G3277+1)-INDEX(2_Girdiler!$B$20:$I$20,G3277)))</f>
        <v>7.29511871211226</v>
      </c>
      <c r="I3277" s="16" t="n">
        <f aca="false">H3277/2_Girdiler!$B$17</f>
        <v>2.92272384299369</v>
      </c>
      <c r="J3277" s="16" t="n">
        <f aca="false">D3277+I3277</f>
        <v>15.1620103167481</v>
      </c>
    </row>
    <row r="3278" customFormat="false" ht="15" hidden="false" customHeight="false" outlineLevel="0" collapsed="false">
      <c r="A3278" s="0" t="n">
        <v>3266</v>
      </c>
      <c r="B3278" s="7" t="n">
        <v>0.809702</v>
      </c>
      <c r="C3278" s="7" t="n">
        <v>0.813158</v>
      </c>
      <c r="D3278" s="16" t="n">
        <f aca="false">LOGINV(B3278,$B$7,$C$7)</f>
        <v>22.0768065561022</v>
      </c>
      <c r="E3278" s="16" t="n">
        <f aca="false">LOGINV(C3278,$B$8,$C$8)</f>
        <v>193.92314324129</v>
      </c>
      <c r="F3278" s="16" t="n">
        <f aca="false">$B$5/100*E3278*2_Girdiler!$B$14*2_Girdiler!$B$15*2_Girdiler!$B$16</f>
        <v>4.87910628395085</v>
      </c>
      <c r="G3278" s="16" t="n">
        <f aca="false">MIN(MATCH(F3278,2_Girdiler!$B$20:$I$20,1),7)</f>
        <v>1</v>
      </c>
      <c r="H3278" s="16" t="n">
        <f aca="false">IF(F3278&gt;=40,2_Girdiler!$I$21+(F3278-40)*(2_Girdiler!$I$21-2_Girdiler!$H$21)/(2_Girdiler!$I$20-2_Girdiler!$H$20),INDEX(2_Girdiler!$B$21:$I$21,G3278)+(F3278-INDEX(2_Girdiler!$B$20:$I$20,G3278))*(INDEX(2_Girdiler!$B$21:$I$21,G3278+1)-INDEX(2_Girdiler!$B$21:$I$21,G3278))/(INDEX(2_Girdiler!$B$20:$I$20,G3278+1)-INDEX(2_Girdiler!$B$20:$I$20,G3278)))</f>
        <v>10.7340338246919</v>
      </c>
      <c r="I3278" s="16" t="n">
        <f aca="false">H3278/2_Girdiler!$B$17</f>
        <v>4.30049432079001</v>
      </c>
      <c r="J3278" s="16" t="n">
        <f aca="false">D3278+I3278</f>
        <v>26.3773008768922</v>
      </c>
    </row>
    <row r="3279" customFormat="false" ht="15" hidden="false" customHeight="false" outlineLevel="0" collapsed="false">
      <c r="A3279" s="0" t="n">
        <v>3267</v>
      </c>
      <c r="B3279" s="7" t="n">
        <v>0.196271</v>
      </c>
      <c r="C3279" s="7" t="n">
        <v>0.162121</v>
      </c>
      <c r="D3279" s="16" t="n">
        <f aca="false">LOGINV(B3279,$B$7,$C$7)</f>
        <v>8.40825355465267</v>
      </c>
      <c r="E3279" s="16" t="n">
        <f aca="false">LOGINV(C3279,$B$8,$C$8)</f>
        <v>57.7954075786344</v>
      </c>
      <c r="F3279" s="16" t="n">
        <f aca="false">$B$5/100*E3279*2_Girdiler!$B$14*2_Girdiler!$B$15*2_Girdiler!$B$16</f>
        <v>1.45413245467844</v>
      </c>
      <c r="G3279" s="16" t="n">
        <f aca="false">MIN(MATCH(F3279,2_Girdiler!$B$20:$I$20,1),7)</f>
        <v>1</v>
      </c>
      <c r="H3279" s="16" t="n">
        <f aca="false">IF(F3279&gt;=40,2_Girdiler!$I$21+(F3279-40)*(2_Girdiler!$I$21-2_Girdiler!$H$21)/(2_Girdiler!$I$20-2_Girdiler!$H$20),INDEX(2_Girdiler!$B$21:$I$21,G3279)+(F3279-INDEX(2_Girdiler!$B$20:$I$20,G3279))*(INDEX(2_Girdiler!$B$21:$I$21,G3279+1)-INDEX(2_Girdiler!$B$21:$I$21,G3279))/(INDEX(2_Girdiler!$B$20:$I$20,G3279+1)-INDEX(2_Girdiler!$B$20:$I$20,G3279)))</f>
        <v>3.19909140029257</v>
      </c>
      <c r="I3279" s="16" t="n">
        <f aca="false">H3279/2_Girdiler!$B$17</f>
        <v>1.2816872597326</v>
      </c>
      <c r="J3279" s="16" t="n">
        <f aca="false">D3279+I3279</f>
        <v>9.68994081438527</v>
      </c>
    </row>
    <row r="3280" customFormat="false" ht="15" hidden="false" customHeight="false" outlineLevel="0" collapsed="false">
      <c r="A3280" s="0" t="n">
        <v>3268</v>
      </c>
      <c r="B3280" s="7" t="n">
        <v>0.629427</v>
      </c>
      <c r="C3280" s="7" t="n">
        <v>0.939155</v>
      </c>
      <c r="D3280" s="16" t="n">
        <f aca="false">LOGINV(B3280,$B$7,$C$7)</f>
        <v>16.2798696837144</v>
      </c>
      <c r="E3280" s="16" t="n">
        <f aca="false">LOGINV(C3280,$B$8,$C$8)</f>
        <v>296.569496617493</v>
      </c>
      <c r="F3280" s="16" t="n">
        <f aca="false">$B$5/100*E3280*2_Girdiler!$B$14*2_Girdiler!$B$15*2_Girdiler!$B$16</f>
        <v>7.46168853489613</v>
      </c>
      <c r="G3280" s="16" t="n">
        <f aca="false">MIN(MATCH(F3280,2_Girdiler!$B$20:$I$20,1),7)</f>
        <v>2</v>
      </c>
      <c r="H3280" s="16" t="n">
        <f aca="false">IF(F3280&gt;=40,2_Girdiler!$I$21+(F3280-40)*(2_Girdiler!$I$21-2_Girdiler!$H$21)/(2_Girdiler!$I$20-2_Girdiler!$H$20),INDEX(2_Girdiler!$B$21:$I$21,G3280)+(F3280-INDEX(2_Girdiler!$B$20:$I$20,G3280))*(INDEX(2_Girdiler!$B$21:$I$21,G3280+1)-INDEX(2_Girdiler!$B$21:$I$21,G3280))/(INDEX(2_Girdiler!$B$20:$I$20,G3280+1)-INDEX(2_Girdiler!$B$20:$I$20,G3280)))</f>
        <v>14.9387016558338</v>
      </c>
      <c r="I3280" s="16" t="n">
        <f aca="false">H3280/2_Girdiler!$B$17</f>
        <v>5.98505675313855</v>
      </c>
      <c r="J3280" s="16" t="n">
        <f aca="false">D3280+I3280</f>
        <v>22.264926436853</v>
      </c>
    </row>
    <row r="3281" customFormat="false" ht="15" hidden="false" customHeight="false" outlineLevel="0" collapsed="false">
      <c r="A3281" s="0" t="n">
        <v>3269</v>
      </c>
      <c r="B3281" s="7" t="n">
        <v>0.066693</v>
      </c>
      <c r="C3281" s="7" t="n">
        <v>0.541627</v>
      </c>
      <c r="D3281" s="16" t="n">
        <f aca="false">LOGINV(B3281,$B$7,$C$7)</f>
        <v>5.86620660633587</v>
      </c>
      <c r="E3281" s="16" t="n">
        <f aca="false">LOGINV(C3281,$B$8,$C$8)</f>
        <v>116.828312792381</v>
      </c>
      <c r="F3281" s="16" t="n">
        <f aca="false">$B$5/100*E3281*2_Girdiler!$B$14*2_Girdiler!$B$15*2_Girdiler!$B$16</f>
        <v>2.9394003498563</v>
      </c>
      <c r="G3281" s="16" t="n">
        <f aca="false">MIN(MATCH(F3281,2_Girdiler!$B$20:$I$20,1),7)</f>
        <v>1</v>
      </c>
      <c r="H3281" s="16" t="n">
        <f aca="false">IF(F3281&gt;=40,2_Girdiler!$I$21+(F3281-40)*(2_Girdiler!$I$21-2_Girdiler!$H$21)/(2_Girdiler!$I$20-2_Girdiler!$H$20),INDEX(2_Girdiler!$B$21:$I$21,G3281)+(F3281-INDEX(2_Girdiler!$B$20:$I$20,G3281))*(INDEX(2_Girdiler!$B$21:$I$21,G3281+1)-INDEX(2_Girdiler!$B$21:$I$21,G3281))/(INDEX(2_Girdiler!$B$20:$I$20,G3281+1)-INDEX(2_Girdiler!$B$20:$I$20,G3281)))</f>
        <v>6.46668076968385</v>
      </c>
      <c r="I3281" s="16" t="n">
        <f aca="false">H3281/2_Girdiler!$B$17</f>
        <v>2.59081761605924</v>
      </c>
      <c r="J3281" s="16" t="n">
        <f aca="false">D3281+I3281</f>
        <v>8.4570242223951</v>
      </c>
    </row>
    <row r="3282" customFormat="false" ht="15" hidden="false" customHeight="false" outlineLevel="0" collapsed="false">
      <c r="A3282" s="0" t="n">
        <v>3270</v>
      </c>
      <c r="B3282" s="7" t="n">
        <v>0.947227</v>
      </c>
      <c r="C3282" s="7" t="n">
        <v>0.485868</v>
      </c>
      <c r="D3282" s="16" t="n">
        <f aca="false">LOGINV(B3282,$B$7,$C$7)</f>
        <v>33.3806003898358</v>
      </c>
      <c r="E3282" s="16" t="n">
        <f aca="false">LOGINV(C3282,$B$8,$C$8)</f>
        <v>106.735981414008</v>
      </c>
      <c r="F3282" s="16" t="n">
        <f aca="false">$B$5/100*E3282*2_Girdiler!$B$14*2_Girdiler!$B$15*2_Girdiler!$B$16</f>
        <v>2.68547729237645</v>
      </c>
      <c r="G3282" s="16" t="n">
        <f aca="false">MIN(MATCH(F3282,2_Girdiler!$B$20:$I$20,1),7)</f>
        <v>1</v>
      </c>
      <c r="H3282" s="16" t="n">
        <f aca="false">IF(F3282&gt;=40,2_Girdiler!$I$21+(F3282-40)*(2_Girdiler!$I$21-2_Girdiler!$H$21)/(2_Girdiler!$I$20-2_Girdiler!$H$20),INDEX(2_Girdiler!$B$21:$I$21,G3282)+(F3282-INDEX(2_Girdiler!$B$20:$I$20,G3282))*(INDEX(2_Girdiler!$B$21:$I$21,G3282+1)-INDEX(2_Girdiler!$B$21:$I$21,G3282))/(INDEX(2_Girdiler!$B$20:$I$20,G3282+1)-INDEX(2_Girdiler!$B$20:$I$20,G3282)))</f>
        <v>5.9080500432282</v>
      </c>
      <c r="I3282" s="16" t="n">
        <f aca="false">H3282/2_Girdiler!$B$17</f>
        <v>2.36700722885745</v>
      </c>
      <c r="J3282" s="16" t="n">
        <f aca="false">D3282+I3282</f>
        <v>35.7476076186932</v>
      </c>
    </row>
    <row r="3283" customFormat="false" ht="15" hidden="false" customHeight="false" outlineLevel="0" collapsed="false">
      <c r="A3283" s="0" t="n">
        <v>3271</v>
      </c>
      <c r="B3283" s="7" t="n">
        <v>0.160305</v>
      </c>
      <c r="C3283" s="7" t="n">
        <v>0.421991</v>
      </c>
      <c r="D3283" s="16" t="n">
        <f aca="false">LOGINV(B3283,$B$7,$C$7)</f>
        <v>7.78491169177756</v>
      </c>
      <c r="E3283" s="16" t="n">
        <f aca="false">LOGINV(C3283,$B$8,$C$8)</f>
        <v>96.1772647433804</v>
      </c>
      <c r="F3283" s="16" t="n">
        <f aca="false">$B$5/100*E3283*2_Girdiler!$B$14*2_Girdiler!$B$15*2_Girdiler!$B$16</f>
        <v>2.41981998094345</v>
      </c>
      <c r="G3283" s="16" t="n">
        <f aca="false">MIN(MATCH(F3283,2_Girdiler!$B$20:$I$20,1),7)</f>
        <v>1</v>
      </c>
      <c r="H3283" s="16" t="n">
        <f aca="false">IF(F3283&gt;=40,2_Girdiler!$I$21+(F3283-40)*(2_Girdiler!$I$21-2_Girdiler!$H$21)/(2_Girdiler!$I$20-2_Girdiler!$H$20),INDEX(2_Girdiler!$B$21:$I$21,G3283)+(F3283-INDEX(2_Girdiler!$B$20:$I$20,G3283))*(INDEX(2_Girdiler!$B$21:$I$21,G3283+1)-INDEX(2_Girdiler!$B$21:$I$21,G3283))/(INDEX(2_Girdiler!$B$20:$I$20,G3283+1)-INDEX(2_Girdiler!$B$20:$I$20,G3283)))</f>
        <v>5.32360395807559</v>
      </c>
      <c r="I3283" s="16" t="n">
        <f aca="false">H3283/2_Girdiler!$B$17</f>
        <v>2.13285414987003</v>
      </c>
      <c r="J3283" s="16" t="n">
        <f aca="false">D3283+I3283</f>
        <v>9.91776584164759</v>
      </c>
    </row>
    <row r="3284" customFormat="false" ht="15" hidden="false" customHeight="false" outlineLevel="0" collapsed="false">
      <c r="A3284" s="0" t="n">
        <v>3272</v>
      </c>
      <c r="B3284" s="7" t="n">
        <v>0.081393</v>
      </c>
      <c r="C3284" s="7" t="n">
        <v>0.835375</v>
      </c>
      <c r="D3284" s="16" t="n">
        <f aca="false">LOGINV(B3284,$B$7,$C$7)</f>
        <v>6.22019921081377</v>
      </c>
      <c r="E3284" s="16" t="n">
        <f aca="false">LOGINV(C3284,$B$8,$C$8)</f>
        <v>204.997018874218</v>
      </c>
      <c r="F3284" s="16" t="n">
        <f aca="false">$B$5/100*E3284*2_Girdiler!$B$14*2_Girdiler!$B$15*2_Girdiler!$B$16</f>
        <v>5.15772499487532</v>
      </c>
      <c r="G3284" s="16" t="n">
        <f aca="false">MIN(MATCH(F3284,2_Girdiler!$B$20:$I$20,1),7)</f>
        <v>2</v>
      </c>
      <c r="H3284" s="16" t="n">
        <f aca="false">IF(F3284&gt;=40,2_Girdiler!$I$21+(F3284-40)*(2_Girdiler!$I$21-2_Girdiler!$H$21)/(2_Girdiler!$I$20-2_Girdiler!$H$20),INDEX(2_Girdiler!$B$21:$I$21,G3284)+(F3284-INDEX(2_Girdiler!$B$20:$I$20,G3284))*(INDEX(2_Girdiler!$B$21:$I$21,G3284+1)-INDEX(2_Girdiler!$B$21:$I$21,G3284))/(INDEX(2_Girdiler!$B$20:$I$20,G3284+1)-INDEX(2_Girdiler!$B$20:$I$20,G3284)))</f>
        <v>11.2523599918005</v>
      </c>
      <c r="I3284" s="16" t="n">
        <f aca="false">H3284/2_Girdiler!$B$17</f>
        <v>4.508157047997</v>
      </c>
      <c r="J3284" s="16" t="n">
        <f aca="false">D3284+I3284</f>
        <v>10.7283562588108</v>
      </c>
    </row>
    <row r="3285" customFormat="false" ht="15" hidden="false" customHeight="false" outlineLevel="0" collapsed="false">
      <c r="A3285" s="0" t="n">
        <v>3273</v>
      </c>
      <c r="B3285" s="7" t="n">
        <v>0.458481</v>
      </c>
      <c r="C3285" s="7" t="n">
        <v>0.672211</v>
      </c>
      <c r="D3285" s="16" t="n">
        <f aca="false">LOGINV(B3285,$B$7,$C$7)</f>
        <v>12.7774865544902</v>
      </c>
      <c r="E3285" s="16" t="n">
        <f aca="false">LOGINV(C3285,$B$8,$C$8)</f>
        <v>145.64021156608</v>
      </c>
      <c r="F3285" s="16" t="n">
        <f aca="false">$B$5/100*E3285*2_Girdiler!$B$14*2_Girdiler!$B$15*2_Girdiler!$B$16</f>
        <v>3.66430772300257</v>
      </c>
      <c r="G3285" s="16" t="n">
        <f aca="false">MIN(MATCH(F3285,2_Girdiler!$B$20:$I$20,1),7)</f>
        <v>1</v>
      </c>
      <c r="H3285" s="16" t="n">
        <f aca="false">IF(F3285&gt;=40,2_Girdiler!$I$21+(F3285-40)*(2_Girdiler!$I$21-2_Girdiler!$H$21)/(2_Girdiler!$I$20-2_Girdiler!$H$20),INDEX(2_Girdiler!$B$21:$I$21,G3285)+(F3285-INDEX(2_Girdiler!$B$20:$I$20,G3285))*(INDEX(2_Girdiler!$B$21:$I$21,G3285+1)-INDEX(2_Girdiler!$B$21:$I$21,G3285))/(INDEX(2_Girdiler!$B$20:$I$20,G3285+1)-INDEX(2_Girdiler!$B$20:$I$20,G3285)))</f>
        <v>8.06147699060566</v>
      </c>
      <c r="I3285" s="16" t="n">
        <f aca="false">H3285/2_Girdiler!$B$17</f>
        <v>3.22975840969778</v>
      </c>
      <c r="J3285" s="16" t="n">
        <f aca="false">D3285+I3285</f>
        <v>16.007244964188</v>
      </c>
    </row>
    <row r="3286" customFormat="false" ht="15" hidden="false" customHeight="false" outlineLevel="0" collapsed="false">
      <c r="A3286" s="0" t="n">
        <v>3274</v>
      </c>
      <c r="B3286" s="7" t="n">
        <v>0.239451</v>
      </c>
      <c r="C3286" s="7" t="n">
        <v>0.742092</v>
      </c>
      <c r="D3286" s="16" t="n">
        <f aca="false">LOGINV(B3286,$B$7,$C$7)</f>
        <v>9.12594970971816</v>
      </c>
      <c r="E3286" s="16" t="n">
        <f aca="false">LOGINV(C3286,$B$8,$C$8)</f>
        <v>166.115011447893</v>
      </c>
      <c r="F3286" s="16" t="n">
        <f aca="false">$B$5/100*E3286*2_Girdiler!$B$14*2_Girdiler!$B$15*2_Girdiler!$B$16</f>
        <v>4.17945368802898</v>
      </c>
      <c r="G3286" s="16" t="n">
        <f aca="false">MIN(MATCH(F3286,2_Girdiler!$B$20:$I$20,1),7)</f>
        <v>1</v>
      </c>
      <c r="H3286" s="16" t="n">
        <f aca="false">IF(F3286&gt;=40,2_Girdiler!$I$21+(F3286-40)*(2_Girdiler!$I$21-2_Girdiler!$H$21)/(2_Girdiler!$I$20-2_Girdiler!$H$20),INDEX(2_Girdiler!$B$21:$I$21,G3286)+(F3286-INDEX(2_Girdiler!$B$20:$I$20,G3286))*(INDEX(2_Girdiler!$B$21:$I$21,G3286+1)-INDEX(2_Girdiler!$B$21:$I$21,G3286))/(INDEX(2_Girdiler!$B$20:$I$20,G3286+1)-INDEX(2_Girdiler!$B$20:$I$20,G3286)))</f>
        <v>9.19479811366375</v>
      </c>
      <c r="I3286" s="16" t="n">
        <f aca="false">H3286/2_Girdiler!$B$17</f>
        <v>3.68381334682041</v>
      </c>
      <c r="J3286" s="16" t="n">
        <f aca="false">D3286+I3286</f>
        <v>12.8097630565386</v>
      </c>
    </row>
    <row r="3287" customFormat="false" ht="15" hidden="false" customHeight="false" outlineLevel="0" collapsed="false">
      <c r="A3287" s="0" t="n">
        <v>3275</v>
      </c>
      <c r="B3287" s="7" t="n">
        <v>0.353257</v>
      </c>
      <c r="C3287" s="7" t="n">
        <v>0.69446</v>
      </c>
      <c r="D3287" s="16" t="n">
        <f aca="false">LOGINV(B3287,$B$7,$C$7)</f>
        <v>10.9782439442322</v>
      </c>
      <c r="E3287" s="16" t="n">
        <f aca="false">LOGINV(C3287,$B$8,$C$8)</f>
        <v>151.636583759019</v>
      </c>
      <c r="F3287" s="16" t="n">
        <f aca="false">$B$5/100*E3287*2_Girdiler!$B$14*2_Girdiler!$B$15*2_Girdiler!$B$16</f>
        <v>3.81517644737692</v>
      </c>
      <c r="G3287" s="16" t="n">
        <f aca="false">MIN(MATCH(F3287,2_Girdiler!$B$20:$I$20,1),7)</f>
        <v>1</v>
      </c>
      <c r="H3287" s="16" t="n">
        <f aca="false">IF(F3287&gt;=40,2_Girdiler!$I$21+(F3287-40)*(2_Girdiler!$I$21-2_Girdiler!$H$21)/(2_Girdiler!$I$20-2_Girdiler!$H$20),INDEX(2_Girdiler!$B$21:$I$21,G3287)+(F3287-INDEX(2_Girdiler!$B$20:$I$20,G3287))*(INDEX(2_Girdiler!$B$21:$I$21,G3287+1)-INDEX(2_Girdiler!$B$21:$I$21,G3287))/(INDEX(2_Girdiler!$B$20:$I$20,G3287+1)-INDEX(2_Girdiler!$B$20:$I$20,G3287)))</f>
        <v>8.39338818422922</v>
      </c>
      <c r="I3287" s="16" t="n">
        <f aca="false">H3287/2_Girdiler!$B$17</f>
        <v>3.36273565073286</v>
      </c>
      <c r="J3287" s="16" t="n">
        <f aca="false">D3287+I3287</f>
        <v>14.3409795949651</v>
      </c>
    </row>
    <row r="3288" customFormat="false" ht="15" hidden="false" customHeight="false" outlineLevel="0" collapsed="false">
      <c r="A3288" s="0" t="n">
        <v>3276</v>
      </c>
      <c r="B3288" s="7" t="n">
        <v>0.398231</v>
      </c>
      <c r="C3288" s="7" t="n">
        <v>0.876263</v>
      </c>
      <c r="D3288" s="16" t="n">
        <f aca="false">LOGINV(B3288,$B$7,$C$7)</f>
        <v>11.7286033584289</v>
      </c>
      <c r="E3288" s="16" t="n">
        <f aca="false">LOGINV(C3288,$B$8,$C$8)</f>
        <v>230.385519642262</v>
      </c>
      <c r="F3288" s="16" t="n">
        <f aca="false">$B$5/100*E3288*2_Girdiler!$B$14*2_Girdiler!$B$15*2_Girdiler!$B$16</f>
        <v>5.79649967419932</v>
      </c>
      <c r="G3288" s="16" t="n">
        <f aca="false">MIN(MATCH(F3288,2_Girdiler!$B$20:$I$20,1),7)</f>
        <v>2</v>
      </c>
      <c r="H3288" s="16" t="n">
        <f aca="false">IF(F3288&gt;=40,2_Girdiler!$I$21+(F3288-40)*(2_Girdiler!$I$21-2_Girdiler!$H$21)/(2_Girdiler!$I$20-2_Girdiler!$H$20),INDEX(2_Girdiler!$B$21:$I$21,G3288)+(F3288-INDEX(2_Girdiler!$B$20:$I$20,G3288))*(INDEX(2_Girdiler!$B$21:$I$21,G3288+1)-INDEX(2_Girdiler!$B$21:$I$21,G3288))/(INDEX(2_Girdiler!$B$20:$I$20,G3288+1)-INDEX(2_Girdiler!$B$20:$I$20,G3288)))</f>
        <v>12.2743994787189</v>
      </c>
      <c r="I3288" s="16" t="n">
        <f aca="false">H3288/2_Girdiler!$B$17</f>
        <v>4.91762799628162</v>
      </c>
      <c r="J3288" s="16" t="n">
        <f aca="false">D3288+I3288</f>
        <v>16.6462313547106</v>
      </c>
    </row>
    <row r="3289" customFormat="false" ht="15" hidden="false" customHeight="false" outlineLevel="0" collapsed="false">
      <c r="A3289" s="0" t="n">
        <v>3277</v>
      </c>
      <c r="B3289" s="7" t="n">
        <v>0.70806</v>
      </c>
      <c r="C3289" s="7" t="n">
        <v>0.089876</v>
      </c>
      <c r="D3289" s="16" t="n">
        <f aca="false">LOGINV(B3289,$B$7,$C$7)</f>
        <v>18.3770484357821</v>
      </c>
      <c r="E3289" s="16" t="n">
        <f aca="false">LOGINV(C3289,$B$8,$C$8)</f>
        <v>45.9373532813834</v>
      </c>
      <c r="F3289" s="16" t="n">
        <f aca="false">$B$5/100*E3289*2_Girdiler!$B$14*2_Girdiler!$B$15*2_Girdiler!$B$16</f>
        <v>1.15578380855961</v>
      </c>
      <c r="G3289" s="16" t="n">
        <f aca="false">MIN(MATCH(F3289,2_Girdiler!$B$20:$I$20,1),7)</f>
        <v>1</v>
      </c>
      <c r="H3289" s="16" t="n">
        <f aca="false">IF(F3289&gt;=40,2_Girdiler!$I$21+(F3289-40)*(2_Girdiler!$I$21-2_Girdiler!$H$21)/(2_Girdiler!$I$20-2_Girdiler!$H$20),INDEX(2_Girdiler!$B$21:$I$21,G3289)+(F3289-INDEX(2_Girdiler!$B$20:$I$20,G3289))*(INDEX(2_Girdiler!$B$21:$I$21,G3289+1)-INDEX(2_Girdiler!$B$21:$I$21,G3289))/(INDEX(2_Girdiler!$B$20:$I$20,G3289+1)-INDEX(2_Girdiler!$B$20:$I$20,G3289)))</f>
        <v>2.54272437883114</v>
      </c>
      <c r="I3289" s="16" t="n">
        <f aca="false">H3289/2_Girdiler!$B$17</f>
        <v>1.01871970305735</v>
      </c>
      <c r="J3289" s="16" t="n">
        <f aca="false">D3289+I3289</f>
        <v>19.3957681388394</v>
      </c>
    </row>
    <row r="3290" customFormat="false" ht="15" hidden="false" customHeight="false" outlineLevel="0" collapsed="false">
      <c r="A3290" s="0" t="n">
        <v>3278</v>
      </c>
      <c r="B3290" s="7" t="n">
        <v>0.760919</v>
      </c>
      <c r="C3290" s="7" t="n">
        <v>0.292838</v>
      </c>
      <c r="D3290" s="16" t="n">
        <f aca="false">LOGINV(B3290,$B$7,$C$7)</f>
        <v>20.1084988385779</v>
      </c>
      <c r="E3290" s="16" t="n">
        <f aca="false">LOGINV(C3290,$B$8,$C$8)</f>
        <v>76.8118433368856</v>
      </c>
      <c r="F3290" s="16" t="n">
        <f aca="false">$B$5/100*E3290*2_Girdiler!$B$14*2_Girdiler!$B$15*2_Girdiler!$B$16</f>
        <v>1.93258597835604</v>
      </c>
      <c r="G3290" s="16" t="n">
        <f aca="false">MIN(MATCH(F3290,2_Girdiler!$B$20:$I$20,1),7)</f>
        <v>1</v>
      </c>
      <c r="H3290" s="16" t="n">
        <f aca="false">IF(F3290&gt;=40,2_Girdiler!$I$21+(F3290-40)*(2_Girdiler!$I$21-2_Girdiler!$H$21)/(2_Girdiler!$I$20-2_Girdiler!$H$20),INDEX(2_Girdiler!$B$21:$I$21,G3290)+(F3290-INDEX(2_Girdiler!$B$20:$I$20,G3290))*(INDEX(2_Girdiler!$B$21:$I$21,G3290+1)-INDEX(2_Girdiler!$B$21:$I$21,G3290))/(INDEX(2_Girdiler!$B$20:$I$20,G3290+1)-INDEX(2_Girdiler!$B$20:$I$20,G3290)))</f>
        <v>4.25168915238329</v>
      </c>
      <c r="I3290" s="16" t="n">
        <f aca="false">H3290/2_Girdiler!$B$17</f>
        <v>1.70340110271766</v>
      </c>
      <c r="J3290" s="16" t="n">
        <f aca="false">D3290+I3290</f>
        <v>21.8118999412956</v>
      </c>
    </row>
    <row r="3291" customFormat="false" ht="15" hidden="false" customHeight="false" outlineLevel="0" collapsed="false">
      <c r="A3291" s="0" t="n">
        <v>3279</v>
      </c>
      <c r="B3291" s="7" t="n">
        <v>0.200148</v>
      </c>
      <c r="C3291" s="7" t="n">
        <v>0.573269</v>
      </c>
      <c r="D3291" s="16" t="n">
        <f aca="false">LOGINV(B3291,$B$7,$C$7)</f>
        <v>8.47376504019085</v>
      </c>
      <c r="E3291" s="16" t="n">
        <f aca="false">LOGINV(C3291,$B$8,$C$8)</f>
        <v>123.033276890737</v>
      </c>
      <c r="F3291" s="16" t="n">
        <f aca="false">$B$5/100*E3291*2_Girdiler!$B$14*2_Girdiler!$B$15*2_Girdiler!$B$16</f>
        <v>3.09551724657093</v>
      </c>
      <c r="G3291" s="16" t="n">
        <f aca="false">MIN(MATCH(F3291,2_Girdiler!$B$20:$I$20,1),7)</f>
        <v>1</v>
      </c>
      <c r="H3291" s="16" t="n">
        <f aca="false">IF(F3291&gt;=40,2_Girdiler!$I$21+(F3291-40)*(2_Girdiler!$I$21-2_Girdiler!$H$21)/(2_Girdiler!$I$20-2_Girdiler!$H$20),INDEX(2_Girdiler!$B$21:$I$21,G3291)+(F3291-INDEX(2_Girdiler!$B$20:$I$20,G3291))*(INDEX(2_Girdiler!$B$21:$I$21,G3291+1)-INDEX(2_Girdiler!$B$21:$I$21,G3291))/(INDEX(2_Girdiler!$B$20:$I$20,G3291+1)-INDEX(2_Girdiler!$B$20:$I$20,G3291)))</f>
        <v>6.81013794245605</v>
      </c>
      <c r="I3291" s="16" t="n">
        <f aca="false">H3291/2_Girdiler!$B$17</f>
        <v>2.72842065002246</v>
      </c>
      <c r="J3291" s="16" t="n">
        <f aca="false">D3291+I3291</f>
        <v>11.2021856902133</v>
      </c>
    </row>
    <row r="3292" customFormat="false" ht="15" hidden="false" customHeight="false" outlineLevel="0" collapsed="false">
      <c r="A3292" s="0" t="n">
        <v>3280</v>
      </c>
      <c r="B3292" s="7" t="n">
        <v>0.439289</v>
      </c>
      <c r="C3292" s="7" t="n">
        <v>0.385028</v>
      </c>
      <c r="D3292" s="16" t="n">
        <f aca="false">LOGINV(B3292,$B$7,$C$7)</f>
        <v>12.4366135947103</v>
      </c>
      <c r="E3292" s="16" t="n">
        <f aca="false">LOGINV(C3292,$B$8,$C$8)</f>
        <v>90.4274956992225</v>
      </c>
      <c r="F3292" s="16" t="n">
        <f aca="false">$B$5/100*E3292*2_Girdiler!$B$14*2_Girdiler!$B$15*2_Girdiler!$B$16</f>
        <v>2.27515579179244</v>
      </c>
      <c r="G3292" s="16" t="n">
        <f aca="false">MIN(MATCH(F3292,2_Girdiler!$B$20:$I$20,1),7)</f>
        <v>1</v>
      </c>
      <c r="H3292" s="16" t="n">
        <f aca="false">IF(F3292&gt;=40,2_Girdiler!$I$21+(F3292-40)*(2_Girdiler!$I$21-2_Girdiler!$H$21)/(2_Girdiler!$I$20-2_Girdiler!$H$20),INDEX(2_Girdiler!$B$21:$I$21,G3292)+(F3292-INDEX(2_Girdiler!$B$20:$I$20,G3292))*(INDEX(2_Girdiler!$B$21:$I$21,G3292+1)-INDEX(2_Girdiler!$B$21:$I$21,G3292))/(INDEX(2_Girdiler!$B$20:$I$20,G3292+1)-INDEX(2_Girdiler!$B$20:$I$20,G3292)))</f>
        <v>5.00534274194336</v>
      </c>
      <c r="I3292" s="16" t="n">
        <f aca="false">H3292/2_Girdiler!$B$17</f>
        <v>2.00534564981705</v>
      </c>
      <c r="J3292" s="16" t="n">
        <f aca="false">D3292+I3292</f>
        <v>14.4419592445273</v>
      </c>
    </row>
    <row r="3293" customFormat="false" ht="15" hidden="false" customHeight="false" outlineLevel="0" collapsed="false">
      <c r="A3293" s="0" t="n">
        <v>3281</v>
      </c>
      <c r="B3293" s="7" t="n">
        <v>0.011106</v>
      </c>
      <c r="C3293" s="7" t="n">
        <v>0.81582</v>
      </c>
      <c r="D3293" s="16" t="n">
        <f aca="false">LOGINV(B3293,$B$7,$C$7)</f>
        <v>3.78551005491366</v>
      </c>
      <c r="E3293" s="16" t="n">
        <f aca="false">LOGINV(C3293,$B$8,$C$8)</f>
        <v>195.173386108923</v>
      </c>
      <c r="F3293" s="16" t="n">
        <f aca="false">$B$5/100*E3293*2_Girdiler!$B$14*2_Girdiler!$B$15*2_Girdiler!$B$16</f>
        <v>4.9105623945005</v>
      </c>
      <c r="G3293" s="16" t="n">
        <f aca="false">MIN(MATCH(F3293,2_Girdiler!$B$20:$I$20,1),7)</f>
        <v>1</v>
      </c>
      <c r="H3293" s="16" t="n">
        <f aca="false">IF(F3293&gt;=40,2_Girdiler!$I$21+(F3293-40)*(2_Girdiler!$I$21-2_Girdiler!$H$21)/(2_Girdiler!$I$20-2_Girdiler!$H$20),INDEX(2_Girdiler!$B$21:$I$21,G3293)+(F3293-INDEX(2_Girdiler!$B$20:$I$20,G3293))*(INDEX(2_Girdiler!$B$21:$I$21,G3293+1)-INDEX(2_Girdiler!$B$21:$I$21,G3293))/(INDEX(2_Girdiler!$B$20:$I$20,G3293+1)-INDEX(2_Girdiler!$B$20:$I$20,G3293)))</f>
        <v>10.8032372679011</v>
      </c>
      <c r="I3293" s="16" t="n">
        <f aca="false">H3293/2_Girdiler!$B$17</f>
        <v>4.32822005925525</v>
      </c>
      <c r="J3293" s="16" t="n">
        <f aca="false">D3293+I3293</f>
        <v>8.11373011416891</v>
      </c>
    </row>
    <row r="3294" customFormat="false" ht="15" hidden="false" customHeight="false" outlineLevel="0" collapsed="false">
      <c r="A3294" s="0" t="n">
        <v>3282</v>
      </c>
      <c r="B3294" s="7" t="n">
        <v>0.146351</v>
      </c>
      <c r="C3294" s="7" t="n">
        <v>0.063513</v>
      </c>
      <c r="D3294" s="16" t="n">
        <f aca="false">LOGINV(B3294,$B$7,$C$7)</f>
        <v>7.53302488708892</v>
      </c>
      <c r="E3294" s="16" t="n">
        <f aca="false">LOGINV(C3294,$B$8,$C$8)</f>
        <v>40.7818826785365</v>
      </c>
      <c r="F3294" s="16" t="n">
        <f aca="false">$B$5/100*E3294*2_Girdiler!$B$14*2_Girdiler!$B$15*2_Girdiler!$B$16</f>
        <v>1.02607216819198</v>
      </c>
      <c r="G3294" s="16" t="n">
        <f aca="false">MIN(MATCH(F3294,2_Girdiler!$B$20:$I$20,1),7)</f>
        <v>1</v>
      </c>
      <c r="H3294" s="16" t="n">
        <f aca="false">IF(F3294&gt;=40,2_Girdiler!$I$21+(F3294-40)*(2_Girdiler!$I$21-2_Girdiler!$H$21)/(2_Girdiler!$I$20-2_Girdiler!$H$20),INDEX(2_Girdiler!$B$21:$I$21,G3294)+(F3294-INDEX(2_Girdiler!$B$20:$I$20,G3294))*(INDEX(2_Girdiler!$B$21:$I$21,G3294+1)-INDEX(2_Girdiler!$B$21:$I$21,G3294))/(INDEX(2_Girdiler!$B$20:$I$20,G3294+1)-INDEX(2_Girdiler!$B$20:$I$20,G3294)))</f>
        <v>2.25735877002235</v>
      </c>
      <c r="I3294" s="16" t="n">
        <f aca="false">H3294/2_Girdiler!$B$17</f>
        <v>0.90439053286152</v>
      </c>
      <c r="J3294" s="16" t="n">
        <f aca="false">D3294+I3294</f>
        <v>8.43741541995044</v>
      </c>
    </row>
    <row r="3295" customFormat="false" ht="15" hidden="false" customHeight="false" outlineLevel="0" collapsed="false">
      <c r="A3295" s="0" t="n">
        <v>3283</v>
      </c>
      <c r="B3295" s="7" t="n">
        <v>0.473445</v>
      </c>
      <c r="C3295" s="7" t="n">
        <v>0.082854</v>
      </c>
      <c r="D3295" s="16" t="n">
        <f aca="false">LOGINV(B3295,$B$7,$C$7)</f>
        <v>13.0484591822042</v>
      </c>
      <c r="E3295" s="16" t="n">
        <f aca="false">LOGINV(C3295,$B$8,$C$8)</f>
        <v>44.6334626417626</v>
      </c>
      <c r="F3295" s="16" t="n">
        <f aca="false">$B$5/100*E3295*2_Girdiler!$B$14*2_Girdiler!$B$15*2_Girdiler!$B$16</f>
        <v>1.12297792006675</v>
      </c>
      <c r="G3295" s="16" t="n">
        <f aca="false">MIN(MATCH(F3295,2_Girdiler!$B$20:$I$20,1),7)</f>
        <v>1</v>
      </c>
      <c r="H3295" s="16" t="n">
        <f aca="false">IF(F3295&gt;=40,2_Girdiler!$I$21+(F3295-40)*(2_Girdiler!$I$21-2_Girdiler!$H$21)/(2_Girdiler!$I$20-2_Girdiler!$H$20),INDEX(2_Girdiler!$B$21:$I$21,G3295)+(F3295-INDEX(2_Girdiler!$B$20:$I$20,G3295))*(INDEX(2_Girdiler!$B$21:$I$21,G3295+1)-INDEX(2_Girdiler!$B$21:$I$21,G3295))/(INDEX(2_Girdiler!$B$20:$I$20,G3295+1)-INDEX(2_Girdiler!$B$20:$I$20,G3295)))</f>
        <v>2.47055142414685</v>
      </c>
      <c r="I3295" s="16" t="n">
        <f aca="false">H3295/2_Girdiler!$B$17</f>
        <v>0.989804256469089</v>
      </c>
      <c r="J3295" s="16" t="n">
        <f aca="false">D3295+I3295</f>
        <v>14.0382634386733</v>
      </c>
    </row>
    <row r="3296" customFormat="false" ht="15" hidden="false" customHeight="false" outlineLevel="0" collapsed="false">
      <c r="A3296" s="0" t="n">
        <v>3284</v>
      </c>
      <c r="B3296" s="7" t="n">
        <v>0.681239</v>
      </c>
      <c r="C3296" s="7" t="n">
        <v>0.400804</v>
      </c>
      <c r="D3296" s="16" t="n">
        <f aca="false">LOGINV(B3296,$B$7,$C$7)</f>
        <v>17.6093160284695</v>
      </c>
      <c r="E3296" s="16" t="n">
        <f aca="false">LOGINV(C3296,$B$8,$C$8)</f>
        <v>92.8547553665673</v>
      </c>
      <c r="F3296" s="16" t="n">
        <f aca="false">$B$5/100*E3296*2_Girdiler!$B$14*2_Girdiler!$B$15*2_Girdiler!$B$16</f>
        <v>2.33622564502283</v>
      </c>
      <c r="G3296" s="16" t="n">
        <f aca="false">MIN(MATCH(F3296,2_Girdiler!$B$20:$I$20,1),7)</f>
        <v>1</v>
      </c>
      <c r="H3296" s="16" t="n">
        <f aca="false">IF(F3296&gt;=40,2_Girdiler!$I$21+(F3296-40)*(2_Girdiler!$I$21-2_Girdiler!$H$21)/(2_Girdiler!$I$20-2_Girdiler!$H$20),INDEX(2_Girdiler!$B$21:$I$21,G3296)+(F3296-INDEX(2_Girdiler!$B$20:$I$20,G3296))*(INDEX(2_Girdiler!$B$21:$I$21,G3296+1)-INDEX(2_Girdiler!$B$21:$I$21,G3296))/(INDEX(2_Girdiler!$B$20:$I$20,G3296+1)-INDEX(2_Girdiler!$B$20:$I$20,G3296)))</f>
        <v>5.13969641905023</v>
      </c>
      <c r="I3296" s="16" t="n">
        <f aca="false">H3296/2_Girdiler!$B$17</f>
        <v>2.05917324481179</v>
      </c>
      <c r="J3296" s="16" t="n">
        <f aca="false">D3296+I3296</f>
        <v>19.6684892732813</v>
      </c>
    </row>
    <row r="3297" customFormat="false" ht="15" hidden="false" customHeight="false" outlineLevel="0" collapsed="false">
      <c r="A3297" s="0" t="n">
        <v>3285</v>
      </c>
      <c r="B3297" s="7" t="n">
        <v>0.283972</v>
      </c>
      <c r="C3297" s="7" t="n">
        <v>0.145067</v>
      </c>
      <c r="D3297" s="16" t="n">
        <f aca="false">LOGINV(B3297,$B$7,$C$7)</f>
        <v>9.85007278296219</v>
      </c>
      <c r="E3297" s="16" t="n">
        <f aca="false">LOGINV(C3297,$B$8,$C$8)</f>
        <v>55.169006550766</v>
      </c>
      <c r="F3297" s="16" t="n">
        <f aca="false">$B$5/100*E3297*2_Girdiler!$B$14*2_Girdiler!$B$15*2_Girdiler!$B$16</f>
        <v>1.38805220481727</v>
      </c>
      <c r="G3297" s="16" t="n">
        <f aca="false">MIN(MATCH(F3297,2_Girdiler!$B$20:$I$20,1),7)</f>
        <v>1</v>
      </c>
      <c r="H3297" s="16" t="n">
        <f aca="false">IF(F3297&gt;=40,2_Girdiler!$I$21+(F3297-40)*(2_Girdiler!$I$21-2_Girdiler!$H$21)/(2_Girdiler!$I$20-2_Girdiler!$H$20),INDEX(2_Girdiler!$B$21:$I$21,G3297)+(F3297-INDEX(2_Girdiler!$B$20:$I$20,G3297))*(INDEX(2_Girdiler!$B$21:$I$21,G3297+1)-INDEX(2_Girdiler!$B$21:$I$21,G3297))/(INDEX(2_Girdiler!$B$20:$I$20,G3297+1)-INDEX(2_Girdiler!$B$20:$I$20,G3297)))</f>
        <v>3.053714850598</v>
      </c>
      <c r="I3297" s="16" t="n">
        <f aca="false">H3297/2_Girdiler!$B$17</f>
        <v>1.22344344975881</v>
      </c>
      <c r="J3297" s="16" t="n">
        <f aca="false">D3297+I3297</f>
        <v>11.073516232721</v>
      </c>
    </row>
    <row r="3298" customFormat="false" ht="15" hidden="false" customHeight="false" outlineLevel="0" collapsed="false">
      <c r="A3298" s="0" t="n">
        <v>3286</v>
      </c>
      <c r="B3298" s="7" t="n">
        <v>0.887324</v>
      </c>
      <c r="C3298" s="7" t="n">
        <v>0.818678</v>
      </c>
      <c r="D3298" s="16" t="n">
        <f aca="false">LOGINV(B3298,$B$7,$C$7)</f>
        <v>26.6183917613468</v>
      </c>
      <c r="E3298" s="16" t="n">
        <f aca="false">LOGINV(C3298,$B$8,$C$8)</f>
        <v>196.53737098641</v>
      </c>
      <c r="F3298" s="16" t="n">
        <f aca="false">$B$5/100*E3298*2_Girdiler!$B$14*2_Girdiler!$B$15*2_Girdiler!$B$16</f>
        <v>4.94488025401808</v>
      </c>
      <c r="G3298" s="16" t="n">
        <f aca="false">MIN(MATCH(F3298,2_Girdiler!$B$20:$I$20,1),7)</f>
        <v>1</v>
      </c>
      <c r="H3298" s="16" t="n">
        <f aca="false">IF(F3298&gt;=40,2_Girdiler!$I$21+(F3298-40)*(2_Girdiler!$I$21-2_Girdiler!$H$21)/(2_Girdiler!$I$20-2_Girdiler!$H$20),INDEX(2_Girdiler!$B$21:$I$21,G3298)+(F3298-INDEX(2_Girdiler!$B$20:$I$20,G3298))*(INDEX(2_Girdiler!$B$21:$I$21,G3298+1)-INDEX(2_Girdiler!$B$21:$I$21,G3298))/(INDEX(2_Girdiler!$B$20:$I$20,G3298+1)-INDEX(2_Girdiler!$B$20:$I$20,G3298)))</f>
        <v>10.8787365588398</v>
      </c>
      <c r="I3298" s="16" t="n">
        <f aca="false">H3298/2_Girdiler!$B$17</f>
        <v>4.35846817261209</v>
      </c>
      <c r="J3298" s="16" t="n">
        <f aca="false">D3298+I3298</f>
        <v>30.9768599339589</v>
      </c>
    </row>
    <row r="3299" customFormat="false" ht="15" hidden="false" customHeight="false" outlineLevel="0" collapsed="false">
      <c r="A3299" s="0" t="n">
        <v>3287</v>
      </c>
      <c r="B3299" s="7" t="n">
        <v>0.12922</v>
      </c>
      <c r="C3299" s="7" t="n">
        <v>0.918692</v>
      </c>
      <c r="D3299" s="16" t="n">
        <f aca="false">LOGINV(B3299,$B$7,$C$7)</f>
        <v>7.21303697049011</v>
      </c>
      <c r="E3299" s="16" t="n">
        <f aca="false">LOGINV(C3299,$B$8,$C$8)</f>
        <v>268.95880861449</v>
      </c>
      <c r="F3299" s="16" t="n">
        <f aca="false">$B$5/100*E3299*2_Girdiler!$B$14*2_Girdiler!$B$15*2_Girdiler!$B$16</f>
        <v>6.76700362474056</v>
      </c>
      <c r="G3299" s="16" t="n">
        <f aca="false">MIN(MATCH(F3299,2_Girdiler!$B$20:$I$20,1),7)</f>
        <v>2</v>
      </c>
      <c r="H3299" s="16" t="n">
        <f aca="false">IF(F3299&gt;=40,2_Girdiler!$I$21+(F3299-40)*(2_Girdiler!$I$21-2_Girdiler!$H$21)/(2_Girdiler!$I$20-2_Girdiler!$H$20),INDEX(2_Girdiler!$B$21:$I$21,G3299)+(F3299-INDEX(2_Girdiler!$B$20:$I$20,G3299))*(INDEX(2_Girdiler!$B$21:$I$21,G3299+1)-INDEX(2_Girdiler!$B$21:$I$21,G3299))/(INDEX(2_Girdiler!$B$20:$I$20,G3299+1)-INDEX(2_Girdiler!$B$20:$I$20,G3299)))</f>
        <v>13.8272057995849</v>
      </c>
      <c r="I3299" s="16" t="n">
        <f aca="false">H3299/2_Girdiler!$B$17</f>
        <v>5.53974591329523</v>
      </c>
      <c r="J3299" s="16" t="n">
        <f aca="false">D3299+I3299</f>
        <v>12.7527828837853</v>
      </c>
    </row>
    <row r="3300" customFormat="false" ht="15" hidden="false" customHeight="false" outlineLevel="0" collapsed="false">
      <c r="A3300" s="0" t="n">
        <v>3288</v>
      </c>
      <c r="B3300" s="7" t="n">
        <v>0.847921</v>
      </c>
      <c r="C3300" s="7" t="n">
        <v>0.156089</v>
      </c>
      <c r="D3300" s="16" t="n">
        <f aca="false">LOGINV(B3300,$B$7,$C$7)</f>
        <v>24.0121650662974</v>
      </c>
      <c r="E3300" s="16" t="n">
        <f aca="false">LOGINV(C3300,$B$8,$C$8)</f>
        <v>56.8744649925792</v>
      </c>
      <c r="F3300" s="16" t="n">
        <f aca="false">$B$5/100*E3300*2_Girdiler!$B$14*2_Girdiler!$B$15*2_Girdiler!$B$16</f>
        <v>1.43096153921329</v>
      </c>
      <c r="G3300" s="16" t="n">
        <f aca="false">MIN(MATCH(F3300,2_Girdiler!$B$20:$I$20,1),7)</f>
        <v>1</v>
      </c>
      <c r="H3300" s="16" t="n">
        <f aca="false">IF(F3300&gt;=40,2_Girdiler!$I$21+(F3300-40)*(2_Girdiler!$I$21-2_Girdiler!$H$21)/(2_Girdiler!$I$20-2_Girdiler!$H$20),INDEX(2_Girdiler!$B$21:$I$21,G3300)+(F3300-INDEX(2_Girdiler!$B$20:$I$20,G3300))*(INDEX(2_Girdiler!$B$21:$I$21,G3300+1)-INDEX(2_Girdiler!$B$21:$I$21,G3300))/(INDEX(2_Girdiler!$B$20:$I$20,G3300+1)-INDEX(2_Girdiler!$B$20:$I$20,G3300)))</f>
        <v>3.14811538626924</v>
      </c>
      <c r="I3300" s="16" t="n">
        <f aca="false">H3300/2_Girdiler!$B$17</f>
        <v>1.2612641771912</v>
      </c>
      <c r="J3300" s="16" t="n">
        <f aca="false">D3300+I3300</f>
        <v>25.2734292434886</v>
      </c>
    </row>
    <row r="3301" customFormat="false" ht="15" hidden="false" customHeight="false" outlineLevel="0" collapsed="false">
      <c r="A3301" s="0" t="n">
        <v>3289</v>
      </c>
      <c r="B3301" s="7" t="n">
        <v>0.838368</v>
      </c>
      <c r="C3301" s="7" t="n">
        <v>0.664412</v>
      </c>
      <c r="D3301" s="16" t="n">
        <f aca="false">LOGINV(B3301,$B$7,$C$7)</f>
        <v>23.48552985903</v>
      </c>
      <c r="E3301" s="16" t="n">
        <f aca="false">LOGINV(C3301,$B$8,$C$8)</f>
        <v>143.633676051039</v>
      </c>
      <c r="F3301" s="16" t="n">
        <f aca="false">$B$5/100*E3301*2_Girdiler!$B$14*2_Girdiler!$B$15*2_Girdiler!$B$16</f>
        <v>3.61382328944415</v>
      </c>
      <c r="G3301" s="16" t="n">
        <f aca="false">MIN(MATCH(F3301,2_Girdiler!$B$20:$I$20,1),7)</f>
        <v>1</v>
      </c>
      <c r="H3301" s="16" t="n">
        <f aca="false">IF(F3301&gt;=40,2_Girdiler!$I$21+(F3301-40)*(2_Girdiler!$I$21-2_Girdiler!$H$21)/(2_Girdiler!$I$20-2_Girdiler!$H$20),INDEX(2_Girdiler!$B$21:$I$21,G3301)+(F3301-INDEX(2_Girdiler!$B$20:$I$20,G3301))*(INDEX(2_Girdiler!$B$21:$I$21,G3301+1)-INDEX(2_Girdiler!$B$21:$I$21,G3301))/(INDEX(2_Girdiler!$B$20:$I$20,G3301+1)-INDEX(2_Girdiler!$B$20:$I$20,G3301)))</f>
        <v>7.95041123677713</v>
      </c>
      <c r="I3301" s="16" t="n">
        <f aca="false">H3301/2_Girdiler!$B$17</f>
        <v>3.18526091217033</v>
      </c>
      <c r="J3301" s="16" t="n">
        <f aca="false">D3301+I3301</f>
        <v>26.6707907712004</v>
      </c>
    </row>
    <row r="3302" customFormat="false" ht="15" hidden="false" customHeight="false" outlineLevel="0" collapsed="false">
      <c r="A3302" s="0" t="n">
        <v>3290</v>
      </c>
      <c r="B3302" s="7" t="n">
        <v>0.31052</v>
      </c>
      <c r="C3302" s="7" t="n">
        <v>0.444478</v>
      </c>
      <c r="D3302" s="16" t="n">
        <f aca="false">LOGINV(B3302,$B$7,$C$7)</f>
        <v>10.2803498989844</v>
      </c>
      <c r="E3302" s="16" t="n">
        <f aca="false">LOGINV(C3302,$B$8,$C$8)</f>
        <v>99.7932868914797</v>
      </c>
      <c r="F3302" s="16" t="n">
        <f aca="false">$B$5/100*E3302*2_Girdiler!$B$14*2_Girdiler!$B$15*2_Girdiler!$B$16</f>
        <v>2.51079909818963</v>
      </c>
      <c r="G3302" s="16" t="n">
        <f aca="false">MIN(MATCH(F3302,2_Girdiler!$B$20:$I$20,1),7)</f>
        <v>1</v>
      </c>
      <c r="H3302" s="16" t="n">
        <f aca="false">IF(F3302&gt;=40,2_Girdiler!$I$21+(F3302-40)*(2_Girdiler!$I$21-2_Girdiler!$H$21)/(2_Girdiler!$I$20-2_Girdiler!$H$20),INDEX(2_Girdiler!$B$21:$I$21,G3302)+(F3302-INDEX(2_Girdiler!$B$20:$I$20,G3302))*(INDEX(2_Girdiler!$B$21:$I$21,G3302+1)-INDEX(2_Girdiler!$B$21:$I$21,G3302))/(INDEX(2_Girdiler!$B$20:$I$20,G3302+1)-INDEX(2_Girdiler!$B$20:$I$20,G3302)))</f>
        <v>5.52375801601718</v>
      </c>
      <c r="I3302" s="16" t="n">
        <f aca="false">H3302/2_Girdiler!$B$17</f>
        <v>2.21304407692996</v>
      </c>
      <c r="J3302" s="16" t="n">
        <f aca="false">D3302+I3302</f>
        <v>12.4933939759143</v>
      </c>
    </row>
    <row r="3303" customFormat="false" ht="15" hidden="false" customHeight="false" outlineLevel="0" collapsed="false">
      <c r="A3303" s="0" t="n">
        <v>3291</v>
      </c>
      <c r="B3303" s="7" t="n">
        <v>0.713811</v>
      </c>
      <c r="C3303" s="7" t="n">
        <v>0.045016</v>
      </c>
      <c r="D3303" s="16" t="n">
        <f aca="false">LOGINV(B3303,$B$7,$C$7)</f>
        <v>18.5502211736148</v>
      </c>
      <c r="E3303" s="16" t="n">
        <f aca="false">LOGINV(C3303,$B$8,$C$8)</f>
        <v>36.5601495291617</v>
      </c>
      <c r="F3303" s="16" t="n">
        <f aca="false">$B$5/100*E3303*2_Girdiler!$B$14*2_Girdiler!$B$15*2_Girdiler!$B$16</f>
        <v>0.919853362153709</v>
      </c>
      <c r="G3303" s="16" t="n">
        <f aca="false">MIN(MATCH(F3303,2_Girdiler!$B$20:$I$20,1),7)</f>
        <v>1</v>
      </c>
      <c r="H3303" s="16" t="n">
        <f aca="false">IF(F3303&gt;=40,2_Girdiler!$I$21+(F3303-40)*(2_Girdiler!$I$21-2_Girdiler!$H$21)/(2_Girdiler!$I$20-2_Girdiler!$H$20),INDEX(2_Girdiler!$B$21:$I$21,G3303)+(F3303-INDEX(2_Girdiler!$B$20:$I$20,G3303))*(INDEX(2_Girdiler!$B$21:$I$21,G3303+1)-INDEX(2_Girdiler!$B$21:$I$21,G3303))/(INDEX(2_Girdiler!$B$20:$I$20,G3303+1)-INDEX(2_Girdiler!$B$20:$I$20,G3303)))</f>
        <v>2.02367739673816</v>
      </c>
      <c r="I3303" s="16" t="n">
        <f aca="false">H3303/2_Girdiler!$B$17</f>
        <v>0.810768187795737</v>
      </c>
      <c r="J3303" s="16" t="n">
        <f aca="false">D3303+I3303</f>
        <v>19.3609893614105</v>
      </c>
    </row>
    <row r="3304" customFormat="false" ht="15" hidden="false" customHeight="false" outlineLevel="0" collapsed="false">
      <c r="A3304" s="0" t="n">
        <v>3292</v>
      </c>
      <c r="B3304" s="7" t="n">
        <v>0.25976</v>
      </c>
      <c r="C3304" s="7" t="n">
        <v>0.510213</v>
      </c>
      <c r="D3304" s="16" t="n">
        <f aca="false">LOGINV(B3304,$B$7,$C$7)</f>
        <v>9.45729828577561</v>
      </c>
      <c r="E3304" s="16" t="n">
        <f aca="false">LOGINV(C3304,$B$8,$C$8)</f>
        <v>111.025046007223</v>
      </c>
      <c r="F3304" s="16" t="n">
        <f aca="false">$B$5/100*E3304*2_Girdiler!$B$14*2_Girdiler!$B$15*2_Girdiler!$B$16</f>
        <v>2.79339015754173</v>
      </c>
      <c r="G3304" s="16" t="n">
        <f aca="false">MIN(MATCH(F3304,2_Girdiler!$B$20:$I$20,1),7)</f>
        <v>1</v>
      </c>
      <c r="H3304" s="16" t="n">
        <f aca="false">IF(F3304&gt;=40,2_Girdiler!$I$21+(F3304-40)*(2_Girdiler!$I$21-2_Girdiler!$H$21)/(2_Girdiler!$I$20-2_Girdiler!$H$20),INDEX(2_Girdiler!$B$21:$I$21,G3304)+(F3304-INDEX(2_Girdiler!$B$20:$I$20,G3304))*(INDEX(2_Girdiler!$B$21:$I$21,G3304+1)-INDEX(2_Girdiler!$B$21:$I$21,G3304))/(INDEX(2_Girdiler!$B$20:$I$20,G3304+1)-INDEX(2_Girdiler!$B$20:$I$20,G3304)))</f>
        <v>6.1454583465918</v>
      </c>
      <c r="I3304" s="16" t="n">
        <f aca="false">H3304/2_Girdiler!$B$17</f>
        <v>2.46212273501274</v>
      </c>
      <c r="J3304" s="16" t="n">
        <f aca="false">D3304+I3304</f>
        <v>11.9194210207883</v>
      </c>
    </row>
    <row r="3305" customFormat="false" ht="15" hidden="false" customHeight="false" outlineLevel="0" collapsed="false">
      <c r="A3305" s="0" t="n">
        <v>3293</v>
      </c>
      <c r="B3305" s="7" t="n">
        <v>0.141887</v>
      </c>
      <c r="C3305" s="7" t="n">
        <v>0.816564</v>
      </c>
      <c r="D3305" s="16" t="n">
        <f aca="false">LOGINV(B3305,$B$7,$C$7)</f>
        <v>7.45089507432021</v>
      </c>
      <c r="E3305" s="16" t="n">
        <f aca="false">LOGINV(C3305,$B$8,$C$8)</f>
        <v>195.526270435413</v>
      </c>
      <c r="F3305" s="16" t="n">
        <f aca="false">$B$5/100*E3305*2_Girdiler!$B$14*2_Girdiler!$B$15*2_Girdiler!$B$16</f>
        <v>4.91944096415498</v>
      </c>
      <c r="G3305" s="16" t="n">
        <f aca="false">MIN(MATCH(F3305,2_Girdiler!$B$20:$I$20,1),7)</f>
        <v>1</v>
      </c>
      <c r="H3305" s="16" t="n">
        <f aca="false">IF(F3305&gt;=40,2_Girdiler!$I$21+(F3305-40)*(2_Girdiler!$I$21-2_Girdiler!$H$21)/(2_Girdiler!$I$20-2_Girdiler!$H$20),INDEX(2_Girdiler!$B$21:$I$21,G3305)+(F3305-INDEX(2_Girdiler!$B$20:$I$20,G3305))*(INDEX(2_Girdiler!$B$21:$I$21,G3305+1)-INDEX(2_Girdiler!$B$21:$I$21,G3305))/(INDEX(2_Girdiler!$B$20:$I$20,G3305+1)-INDEX(2_Girdiler!$B$20:$I$20,G3305)))</f>
        <v>10.822770121141</v>
      </c>
      <c r="I3305" s="16" t="n">
        <f aca="false">H3305/2_Girdiler!$B$17</f>
        <v>4.33604572161096</v>
      </c>
      <c r="J3305" s="16" t="n">
        <f aca="false">D3305+I3305</f>
        <v>11.7869407959312</v>
      </c>
    </row>
    <row r="3306" customFormat="false" ht="15" hidden="false" customHeight="false" outlineLevel="0" collapsed="false">
      <c r="A3306" s="0" t="n">
        <v>3294</v>
      </c>
      <c r="B3306" s="7" t="n">
        <v>0.169993</v>
      </c>
      <c r="C3306" s="7" t="n">
        <v>0.084442</v>
      </c>
      <c r="D3306" s="16" t="n">
        <f aca="false">LOGINV(B3306,$B$7,$C$7)</f>
        <v>7.95605177646047</v>
      </c>
      <c r="E3306" s="16" t="n">
        <f aca="false">LOGINV(C3306,$B$8,$C$8)</f>
        <v>44.9320398391169</v>
      </c>
      <c r="F3306" s="16" t="n">
        <f aca="false">$B$5/100*E3306*2_Girdiler!$B$14*2_Girdiler!$B$15*2_Girdiler!$B$16</f>
        <v>1.13049012235218</v>
      </c>
      <c r="G3306" s="16" t="n">
        <f aca="false">MIN(MATCH(F3306,2_Girdiler!$B$20:$I$20,1),7)</f>
        <v>1</v>
      </c>
      <c r="H3306" s="16" t="n">
        <f aca="false">IF(F3306&gt;=40,2_Girdiler!$I$21+(F3306-40)*(2_Girdiler!$I$21-2_Girdiler!$H$21)/(2_Girdiler!$I$20-2_Girdiler!$H$20),INDEX(2_Girdiler!$B$21:$I$21,G3306)+(F3306-INDEX(2_Girdiler!$B$20:$I$20,G3306))*(INDEX(2_Girdiler!$B$21:$I$21,G3306+1)-INDEX(2_Girdiler!$B$21:$I$21,G3306))/(INDEX(2_Girdiler!$B$20:$I$20,G3306+1)-INDEX(2_Girdiler!$B$20:$I$20,G3306)))</f>
        <v>2.4870782691748</v>
      </c>
      <c r="I3306" s="16" t="n">
        <f aca="false">H3306/2_Girdiler!$B$17</f>
        <v>0.996425588611697</v>
      </c>
      <c r="J3306" s="16" t="n">
        <f aca="false">D3306+I3306</f>
        <v>8.95247736507216</v>
      </c>
    </row>
    <row r="3307" customFormat="false" ht="15" hidden="false" customHeight="false" outlineLevel="0" collapsed="false">
      <c r="A3307" s="0" t="n">
        <v>3295</v>
      </c>
      <c r="B3307" s="7" t="n">
        <v>0.86608</v>
      </c>
      <c r="C3307" s="7" t="n">
        <v>0.14944</v>
      </c>
      <c r="D3307" s="16" t="n">
        <f aca="false">LOGINV(B3307,$B$7,$C$7)</f>
        <v>25.1140476679009</v>
      </c>
      <c r="E3307" s="16" t="n">
        <f aca="false">LOGINV(C3307,$B$8,$C$8)</f>
        <v>55.8494152539746</v>
      </c>
      <c r="F3307" s="16" t="n">
        <f aca="false">$B$5/100*E3307*2_Girdiler!$B$14*2_Girdiler!$B$15*2_Girdiler!$B$16</f>
        <v>1.40517128779</v>
      </c>
      <c r="G3307" s="16" t="n">
        <f aca="false">MIN(MATCH(F3307,2_Girdiler!$B$20:$I$20,1),7)</f>
        <v>1</v>
      </c>
      <c r="H3307" s="16" t="n">
        <f aca="false">IF(F3307&gt;=40,2_Girdiler!$I$21+(F3307-40)*(2_Girdiler!$I$21-2_Girdiler!$H$21)/(2_Girdiler!$I$20-2_Girdiler!$H$20),INDEX(2_Girdiler!$B$21:$I$21,G3307)+(F3307-INDEX(2_Girdiler!$B$20:$I$20,G3307))*(INDEX(2_Girdiler!$B$21:$I$21,G3307+1)-INDEX(2_Girdiler!$B$21:$I$21,G3307))/(INDEX(2_Girdiler!$B$20:$I$20,G3307+1)-INDEX(2_Girdiler!$B$20:$I$20,G3307)))</f>
        <v>3.091376833138</v>
      </c>
      <c r="I3307" s="16" t="n">
        <f aca="false">H3307/2_Girdiler!$B$17</f>
        <v>1.23853238507132</v>
      </c>
      <c r="J3307" s="16" t="n">
        <f aca="false">D3307+I3307</f>
        <v>26.3525800529722</v>
      </c>
    </row>
    <row r="3308" customFormat="false" ht="15" hidden="false" customHeight="false" outlineLevel="0" collapsed="false">
      <c r="A3308" s="0" t="n">
        <v>3296</v>
      </c>
      <c r="B3308" s="7" t="n">
        <v>0.792847</v>
      </c>
      <c r="C3308" s="7" t="n">
        <v>0.56855</v>
      </c>
      <c r="D3308" s="16" t="n">
        <f aca="false">LOGINV(B3308,$B$7,$C$7)</f>
        <v>21.3452157136632</v>
      </c>
      <c r="E3308" s="16" t="n">
        <f aca="false">LOGINV(C3308,$B$8,$C$8)</f>
        <v>122.082428139411</v>
      </c>
      <c r="F3308" s="16" t="n">
        <f aca="false">$B$5/100*E3308*2_Girdiler!$B$14*2_Girdiler!$B$15*2_Girdiler!$B$16</f>
        <v>3.07159389198759</v>
      </c>
      <c r="G3308" s="16" t="n">
        <f aca="false">MIN(MATCH(F3308,2_Girdiler!$B$20:$I$20,1),7)</f>
        <v>1</v>
      </c>
      <c r="H3308" s="16" t="n">
        <f aca="false">IF(F3308&gt;=40,2_Girdiler!$I$21+(F3308-40)*(2_Girdiler!$I$21-2_Girdiler!$H$21)/(2_Girdiler!$I$20-2_Girdiler!$H$20),INDEX(2_Girdiler!$B$21:$I$21,G3308)+(F3308-INDEX(2_Girdiler!$B$20:$I$20,G3308))*(INDEX(2_Girdiler!$B$21:$I$21,G3308+1)-INDEX(2_Girdiler!$B$21:$I$21,G3308))/(INDEX(2_Girdiler!$B$20:$I$20,G3308+1)-INDEX(2_Girdiler!$B$20:$I$20,G3308)))</f>
        <v>6.75750656237269</v>
      </c>
      <c r="I3308" s="16" t="n">
        <f aca="false">H3308/2_Girdiler!$B$17</f>
        <v>2.70733435992496</v>
      </c>
      <c r="J3308" s="16" t="n">
        <f aca="false">D3308+I3308</f>
        <v>24.0525500735882</v>
      </c>
    </row>
    <row r="3309" customFormat="false" ht="15" hidden="false" customHeight="false" outlineLevel="0" collapsed="false">
      <c r="A3309" s="0" t="n">
        <v>3297</v>
      </c>
      <c r="B3309" s="7" t="n">
        <v>0.485839</v>
      </c>
      <c r="C3309" s="7" t="n">
        <v>0.490063</v>
      </c>
      <c r="D3309" s="16" t="n">
        <f aca="false">LOGINV(B3309,$B$7,$C$7)</f>
        <v>13.276694042418</v>
      </c>
      <c r="E3309" s="16" t="n">
        <f aca="false">LOGINV(C3309,$B$8,$C$8)</f>
        <v>107.46326548767</v>
      </c>
      <c r="F3309" s="16" t="n">
        <f aca="false">$B$5/100*E3309*2_Girdiler!$B$14*2_Girdiler!$B$15*2_Girdiler!$B$16</f>
        <v>2.70377575966979</v>
      </c>
      <c r="G3309" s="16" t="n">
        <f aca="false">MIN(MATCH(F3309,2_Girdiler!$B$20:$I$20,1),7)</f>
        <v>1</v>
      </c>
      <c r="H3309" s="16" t="n">
        <f aca="false">IF(F3309&gt;=40,2_Girdiler!$I$21+(F3309-40)*(2_Girdiler!$I$21-2_Girdiler!$H$21)/(2_Girdiler!$I$20-2_Girdiler!$H$20),INDEX(2_Girdiler!$B$21:$I$21,G3309)+(F3309-INDEX(2_Girdiler!$B$20:$I$20,G3309))*(INDEX(2_Girdiler!$B$21:$I$21,G3309+1)-INDEX(2_Girdiler!$B$21:$I$21,G3309))/(INDEX(2_Girdiler!$B$20:$I$20,G3309+1)-INDEX(2_Girdiler!$B$20:$I$20,G3309)))</f>
        <v>5.94830667127354</v>
      </c>
      <c r="I3309" s="16" t="n">
        <f aca="false">H3309/2_Girdiler!$B$17</f>
        <v>2.38313568560638</v>
      </c>
      <c r="J3309" s="16" t="n">
        <f aca="false">D3309+I3309</f>
        <v>15.6598297280244</v>
      </c>
    </row>
    <row r="3310" customFormat="false" ht="15" hidden="false" customHeight="false" outlineLevel="0" collapsed="false">
      <c r="A3310" s="0" t="n">
        <v>3298</v>
      </c>
      <c r="B3310" s="7" t="n">
        <v>0.828461</v>
      </c>
      <c r="C3310" s="7" t="n">
        <v>0.895504</v>
      </c>
      <c r="D3310" s="16" t="n">
        <f aca="false">LOGINV(B3310,$B$7,$C$7)</f>
        <v>22.9718956467288</v>
      </c>
      <c r="E3310" s="16" t="n">
        <f aca="false">LOGINV(C3310,$B$8,$C$8)</f>
        <v>245.721265262479</v>
      </c>
      <c r="F3310" s="16" t="n">
        <f aca="false">$B$5/100*E3310*2_Girdiler!$B$14*2_Girdiler!$B$15*2_Girdiler!$B$16</f>
        <v>6.18234703400396</v>
      </c>
      <c r="G3310" s="16" t="n">
        <f aca="false">MIN(MATCH(F3310,2_Girdiler!$B$20:$I$20,1),7)</f>
        <v>2</v>
      </c>
      <c r="H3310" s="16" t="n">
        <f aca="false">IF(F3310&gt;=40,2_Girdiler!$I$21+(F3310-40)*(2_Girdiler!$I$21-2_Girdiler!$H$21)/(2_Girdiler!$I$20-2_Girdiler!$H$20),INDEX(2_Girdiler!$B$21:$I$21,G3310)+(F3310-INDEX(2_Girdiler!$B$20:$I$20,G3310))*(INDEX(2_Girdiler!$B$21:$I$21,G3310+1)-INDEX(2_Girdiler!$B$21:$I$21,G3310))/(INDEX(2_Girdiler!$B$20:$I$20,G3310+1)-INDEX(2_Girdiler!$B$20:$I$20,G3310)))</f>
        <v>12.8917552544063</v>
      </c>
      <c r="I3310" s="16" t="n">
        <f aca="false">H3310/2_Girdiler!$B$17</f>
        <v>5.16496604743844</v>
      </c>
      <c r="J3310" s="16" t="n">
        <f aca="false">D3310+I3310</f>
        <v>28.1368616941672</v>
      </c>
    </row>
    <row r="3311" customFormat="false" ht="15" hidden="false" customHeight="false" outlineLevel="0" collapsed="false">
      <c r="A3311" s="0" t="n">
        <v>3299</v>
      </c>
      <c r="B3311" s="7" t="n">
        <v>0.584279</v>
      </c>
      <c r="C3311" s="7" t="n">
        <v>0.831978</v>
      </c>
      <c r="D3311" s="16" t="n">
        <f aca="false">LOGINV(B3311,$B$7,$C$7)</f>
        <v>15.2479336065518</v>
      </c>
      <c r="E3311" s="16" t="n">
        <f aca="false">LOGINV(C3311,$B$8,$C$8)</f>
        <v>203.203363848756</v>
      </c>
      <c r="F3311" s="16" t="n">
        <f aca="false">$B$5/100*E3311*2_Girdiler!$B$14*2_Girdiler!$B$15*2_Girdiler!$B$16</f>
        <v>5.11259663443471</v>
      </c>
      <c r="G3311" s="16" t="n">
        <f aca="false">MIN(MATCH(F3311,2_Girdiler!$B$20:$I$20,1),7)</f>
        <v>2</v>
      </c>
      <c r="H3311" s="16" t="n">
        <f aca="false">IF(F3311&gt;=40,2_Girdiler!$I$21+(F3311-40)*(2_Girdiler!$I$21-2_Girdiler!$H$21)/(2_Girdiler!$I$20-2_Girdiler!$H$20),INDEX(2_Girdiler!$B$21:$I$21,G3311)+(F3311-INDEX(2_Girdiler!$B$20:$I$20,G3311))*(INDEX(2_Girdiler!$B$21:$I$21,G3311+1)-INDEX(2_Girdiler!$B$21:$I$21,G3311))/(INDEX(2_Girdiler!$B$20:$I$20,G3311+1)-INDEX(2_Girdiler!$B$20:$I$20,G3311)))</f>
        <v>11.1801546150955</v>
      </c>
      <c r="I3311" s="16" t="n">
        <f aca="false">H3311/2_Girdiler!$B$17</f>
        <v>4.47922861181712</v>
      </c>
      <c r="J3311" s="16" t="n">
        <f aca="false">D3311+I3311</f>
        <v>19.7271622183689</v>
      </c>
    </row>
    <row r="3312" customFormat="false" ht="15" hidden="false" customHeight="false" outlineLevel="0" collapsed="false">
      <c r="A3312" s="0" t="n">
        <v>3300</v>
      </c>
      <c r="B3312" s="7" t="n">
        <v>0.935247</v>
      </c>
      <c r="C3312" s="7" t="n">
        <v>0.832444</v>
      </c>
      <c r="D3312" s="16" t="n">
        <f aca="false">LOGINV(B3312,$B$7,$C$7)</f>
        <v>31.5271107681182</v>
      </c>
      <c r="E3312" s="16" t="n">
        <f aca="false">LOGINV(C3312,$B$8,$C$8)</f>
        <v>203.447096496927</v>
      </c>
      <c r="F3312" s="16" t="n">
        <f aca="false">$B$5/100*E3312*2_Girdiler!$B$14*2_Girdiler!$B$15*2_Girdiler!$B$16</f>
        <v>5.11872894786268</v>
      </c>
      <c r="G3312" s="16" t="n">
        <f aca="false">MIN(MATCH(F3312,2_Girdiler!$B$20:$I$20,1),7)</f>
        <v>2</v>
      </c>
      <c r="H3312" s="16" t="n">
        <f aca="false">IF(F3312&gt;=40,2_Girdiler!$I$21+(F3312-40)*(2_Girdiler!$I$21-2_Girdiler!$H$21)/(2_Girdiler!$I$20-2_Girdiler!$H$20),INDEX(2_Girdiler!$B$21:$I$21,G3312)+(F3312-INDEX(2_Girdiler!$B$20:$I$20,G3312))*(INDEX(2_Girdiler!$B$21:$I$21,G3312+1)-INDEX(2_Girdiler!$B$21:$I$21,G3312))/(INDEX(2_Girdiler!$B$20:$I$20,G3312+1)-INDEX(2_Girdiler!$B$20:$I$20,G3312)))</f>
        <v>11.1899663165803</v>
      </c>
      <c r="I3312" s="16" t="n">
        <f aca="false">H3312/2_Girdiler!$B$17</f>
        <v>4.48315958196326</v>
      </c>
      <c r="J3312" s="16" t="n">
        <f aca="false">D3312+I3312</f>
        <v>36.0102703500815</v>
      </c>
    </row>
    <row r="3313" customFormat="false" ht="15" hidden="false" customHeight="false" outlineLevel="0" collapsed="false">
      <c r="A3313" s="0" t="n">
        <v>3301</v>
      </c>
      <c r="B3313" s="7" t="n">
        <v>0.577814</v>
      </c>
      <c r="C3313" s="7" t="n">
        <v>0.0886</v>
      </c>
      <c r="D3313" s="16" t="n">
        <f aca="false">LOGINV(B3313,$B$7,$C$7)</f>
        <v>15.1079336622931</v>
      </c>
      <c r="E3313" s="16" t="n">
        <f aca="false">LOGINV(C3313,$B$8,$C$8)</f>
        <v>45.7034722609533</v>
      </c>
      <c r="F3313" s="16" t="n">
        <f aca="false">$B$5/100*E3313*2_Girdiler!$B$14*2_Girdiler!$B$15*2_Girdiler!$B$16</f>
        <v>1.14989936208559</v>
      </c>
      <c r="G3313" s="16" t="n">
        <f aca="false">MIN(MATCH(F3313,2_Girdiler!$B$20:$I$20,1),7)</f>
        <v>1</v>
      </c>
      <c r="H3313" s="16" t="n">
        <f aca="false">IF(F3313&gt;=40,2_Girdiler!$I$21+(F3313-40)*(2_Girdiler!$I$21-2_Girdiler!$H$21)/(2_Girdiler!$I$20-2_Girdiler!$H$20),INDEX(2_Girdiler!$B$21:$I$21,G3313)+(F3313-INDEX(2_Girdiler!$B$20:$I$20,G3313))*(INDEX(2_Girdiler!$B$21:$I$21,G3313+1)-INDEX(2_Girdiler!$B$21:$I$21,G3313))/(INDEX(2_Girdiler!$B$20:$I$20,G3313+1)-INDEX(2_Girdiler!$B$20:$I$20,G3313)))</f>
        <v>2.52977859658829</v>
      </c>
      <c r="I3313" s="16" t="n">
        <f aca="false">H3313/2_Girdiler!$B$17</f>
        <v>1.01353309158185</v>
      </c>
      <c r="J3313" s="16" t="n">
        <f aca="false">D3313+I3313</f>
        <v>16.1214667538749</v>
      </c>
    </row>
    <row r="3314" customFormat="false" ht="15" hidden="false" customHeight="false" outlineLevel="0" collapsed="false">
      <c r="A3314" s="0" t="n">
        <v>3302</v>
      </c>
      <c r="B3314" s="7" t="n">
        <v>0.248527</v>
      </c>
      <c r="C3314" s="7" t="n">
        <v>0.363071</v>
      </c>
      <c r="D3314" s="16" t="n">
        <f aca="false">LOGINV(B3314,$B$7,$C$7)</f>
        <v>9.27434162636044</v>
      </c>
      <c r="E3314" s="16" t="n">
        <f aca="false">LOGINV(C3314,$B$8,$C$8)</f>
        <v>87.1067955152976</v>
      </c>
      <c r="F3314" s="16" t="n">
        <f aca="false">$B$5/100*E3314*2_Girdiler!$B$14*2_Girdiler!$B$15*2_Girdiler!$B$16</f>
        <v>2.19160697516489</v>
      </c>
      <c r="G3314" s="16" t="n">
        <f aca="false">MIN(MATCH(F3314,2_Girdiler!$B$20:$I$20,1),7)</f>
        <v>1</v>
      </c>
      <c r="H3314" s="16" t="n">
        <f aca="false">IF(F3314&gt;=40,2_Girdiler!$I$21+(F3314-40)*(2_Girdiler!$I$21-2_Girdiler!$H$21)/(2_Girdiler!$I$20-2_Girdiler!$H$20),INDEX(2_Girdiler!$B$21:$I$21,G3314)+(F3314-INDEX(2_Girdiler!$B$20:$I$20,G3314))*(INDEX(2_Girdiler!$B$21:$I$21,G3314+1)-INDEX(2_Girdiler!$B$21:$I$21,G3314))/(INDEX(2_Girdiler!$B$20:$I$20,G3314+1)-INDEX(2_Girdiler!$B$20:$I$20,G3314)))</f>
        <v>4.82153534536275</v>
      </c>
      <c r="I3314" s="16" t="n">
        <f aca="false">H3314/2_Girdiler!$B$17</f>
        <v>1.93170486593059</v>
      </c>
      <c r="J3314" s="16" t="n">
        <f aca="false">D3314+I3314</f>
        <v>11.206046492291</v>
      </c>
    </row>
    <row r="3315" customFormat="false" ht="15" hidden="false" customHeight="false" outlineLevel="0" collapsed="false">
      <c r="A3315" s="0" t="n">
        <v>3303</v>
      </c>
      <c r="B3315" s="7" t="n">
        <v>0.051071</v>
      </c>
      <c r="C3315" s="7" t="n">
        <v>0.510726</v>
      </c>
      <c r="D3315" s="16" t="n">
        <f aca="false">LOGINV(B3315,$B$7,$C$7)</f>
        <v>5.44500168737386</v>
      </c>
      <c r="E3315" s="16" t="n">
        <f aca="false">LOGINV(C3315,$B$8,$C$8)</f>
        <v>111.117272231237</v>
      </c>
      <c r="F3315" s="16" t="n">
        <f aca="false">$B$5/100*E3315*2_Girdiler!$B$14*2_Girdiler!$B$15*2_Girdiler!$B$16</f>
        <v>2.79571056933792</v>
      </c>
      <c r="G3315" s="16" t="n">
        <f aca="false">MIN(MATCH(F3315,2_Girdiler!$B$20:$I$20,1),7)</f>
        <v>1</v>
      </c>
      <c r="H3315" s="16" t="n">
        <f aca="false">IF(F3315&gt;=40,2_Girdiler!$I$21+(F3315-40)*(2_Girdiler!$I$21-2_Girdiler!$H$21)/(2_Girdiler!$I$20-2_Girdiler!$H$20),INDEX(2_Girdiler!$B$21:$I$21,G3315)+(F3315-INDEX(2_Girdiler!$B$20:$I$20,G3315))*(INDEX(2_Girdiler!$B$21:$I$21,G3315+1)-INDEX(2_Girdiler!$B$21:$I$21,G3315))/(INDEX(2_Girdiler!$B$20:$I$20,G3315+1)-INDEX(2_Girdiler!$B$20:$I$20,G3315)))</f>
        <v>6.15056325254343</v>
      </c>
      <c r="I3315" s="16" t="n">
        <f aca="false">H3315/2_Girdiler!$B$17</f>
        <v>2.464167969769</v>
      </c>
      <c r="J3315" s="16" t="n">
        <f aca="false">D3315+I3315</f>
        <v>7.90916965714287</v>
      </c>
    </row>
    <row r="3316" customFormat="false" ht="15" hidden="false" customHeight="false" outlineLevel="0" collapsed="false">
      <c r="A3316" s="0" t="n">
        <v>3304</v>
      </c>
      <c r="B3316" s="7" t="n">
        <v>0.243397</v>
      </c>
      <c r="C3316" s="7" t="n">
        <v>0.417713</v>
      </c>
      <c r="D3316" s="16" t="n">
        <f aca="false">LOGINV(B3316,$B$7,$C$7)</f>
        <v>9.19053872501457</v>
      </c>
      <c r="E3316" s="16" t="n">
        <f aca="false">LOGINV(C3316,$B$8,$C$8)</f>
        <v>95.5001647134478</v>
      </c>
      <c r="F3316" s="16" t="n">
        <f aca="false">$B$5/100*E3316*2_Girdiler!$B$14*2_Girdiler!$B$15*2_Girdiler!$B$16</f>
        <v>2.40278414419035</v>
      </c>
      <c r="G3316" s="16" t="n">
        <f aca="false">MIN(MATCH(F3316,2_Girdiler!$B$20:$I$20,1),7)</f>
        <v>1</v>
      </c>
      <c r="H3316" s="16" t="n">
        <f aca="false">IF(F3316&gt;=40,2_Girdiler!$I$21+(F3316-40)*(2_Girdiler!$I$21-2_Girdiler!$H$21)/(2_Girdiler!$I$20-2_Girdiler!$H$20),INDEX(2_Girdiler!$B$21:$I$21,G3316)+(F3316-INDEX(2_Girdiler!$B$20:$I$20,G3316))*(INDEX(2_Girdiler!$B$21:$I$21,G3316+1)-INDEX(2_Girdiler!$B$21:$I$21,G3316))/(INDEX(2_Girdiler!$B$20:$I$20,G3316+1)-INDEX(2_Girdiler!$B$20:$I$20,G3316)))</f>
        <v>5.28612511721876</v>
      </c>
      <c r="I3316" s="16" t="n">
        <f aca="false">H3316/2_Girdiler!$B$17</f>
        <v>2.11783858862931</v>
      </c>
      <c r="J3316" s="16" t="n">
        <f aca="false">D3316+I3316</f>
        <v>11.3083773136439</v>
      </c>
    </row>
    <row r="3317" customFormat="false" ht="15" hidden="false" customHeight="false" outlineLevel="0" collapsed="false">
      <c r="A3317" s="0" t="n">
        <v>3305</v>
      </c>
      <c r="B3317" s="7" t="n">
        <v>0.191609</v>
      </c>
      <c r="C3317" s="7" t="n">
        <v>0.465356</v>
      </c>
      <c r="D3317" s="16" t="n">
        <f aca="false">LOGINV(B3317,$B$7,$C$7)</f>
        <v>8.32911353048185</v>
      </c>
      <c r="E3317" s="16" t="n">
        <f aca="false">LOGINV(C3317,$B$8,$C$8)</f>
        <v>103.244861792708</v>
      </c>
      <c r="F3317" s="16" t="n">
        <f aca="false">$B$5/100*E3317*2_Girdiler!$B$14*2_Girdiler!$B$15*2_Girdiler!$B$16</f>
        <v>2.59764072270454</v>
      </c>
      <c r="G3317" s="16" t="n">
        <f aca="false">MIN(MATCH(F3317,2_Girdiler!$B$20:$I$20,1),7)</f>
        <v>1</v>
      </c>
      <c r="H3317" s="16" t="n">
        <f aca="false">IF(F3317&gt;=40,2_Girdiler!$I$21+(F3317-40)*(2_Girdiler!$I$21-2_Girdiler!$H$21)/(2_Girdiler!$I$20-2_Girdiler!$H$20),INDEX(2_Girdiler!$B$21:$I$21,G3317)+(F3317-INDEX(2_Girdiler!$B$20:$I$20,G3317))*(INDEX(2_Girdiler!$B$21:$I$21,G3317+1)-INDEX(2_Girdiler!$B$21:$I$21,G3317))/(INDEX(2_Girdiler!$B$20:$I$20,G3317+1)-INDEX(2_Girdiler!$B$20:$I$20,G3317)))</f>
        <v>5.71480958994998</v>
      </c>
      <c r="I3317" s="16" t="n">
        <f aca="false">H3317/2_Girdiler!$B$17</f>
        <v>2.28958717546073</v>
      </c>
      <c r="J3317" s="16" t="n">
        <f aca="false">D3317+I3317</f>
        <v>10.6187007059426</v>
      </c>
    </row>
    <row r="3318" customFormat="false" ht="15" hidden="false" customHeight="false" outlineLevel="0" collapsed="false">
      <c r="A3318" s="0" t="n">
        <v>3306</v>
      </c>
      <c r="B3318" s="7" t="n">
        <v>0.303793</v>
      </c>
      <c r="C3318" s="7" t="n">
        <v>0.533257</v>
      </c>
      <c r="D3318" s="16" t="n">
        <f aca="false">LOGINV(B3318,$B$7,$C$7)</f>
        <v>10.171225022912</v>
      </c>
      <c r="E3318" s="16" t="n">
        <f aca="false">LOGINV(C3318,$B$8,$C$8)</f>
        <v>115.249844935049</v>
      </c>
      <c r="F3318" s="16" t="n">
        <f aca="false">$B$5/100*E3318*2_Girdiler!$B$14*2_Girdiler!$B$15*2_Girdiler!$B$16</f>
        <v>2.89968609856583</v>
      </c>
      <c r="G3318" s="16" t="n">
        <f aca="false">MIN(MATCH(F3318,2_Girdiler!$B$20:$I$20,1),7)</f>
        <v>1</v>
      </c>
      <c r="H3318" s="16" t="n">
        <f aca="false">IF(F3318&gt;=40,2_Girdiler!$I$21+(F3318-40)*(2_Girdiler!$I$21-2_Girdiler!$H$21)/(2_Girdiler!$I$20-2_Girdiler!$H$20),INDEX(2_Girdiler!$B$21:$I$21,G3318)+(F3318-INDEX(2_Girdiler!$B$20:$I$20,G3318))*(INDEX(2_Girdiler!$B$21:$I$21,G3318+1)-INDEX(2_Girdiler!$B$21:$I$21,G3318))/(INDEX(2_Girdiler!$B$20:$I$20,G3318+1)-INDEX(2_Girdiler!$B$20:$I$20,G3318)))</f>
        <v>6.37930941684482</v>
      </c>
      <c r="I3318" s="16" t="n">
        <f aca="false">H3318/2_Girdiler!$B$17</f>
        <v>2.55581306764616</v>
      </c>
      <c r="J3318" s="16" t="n">
        <f aca="false">D3318+I3318</f>
        <v>12.7270380905582</v>
      </c>
    </row>
    <row r="3319" customFormat="false" ht="15" hidden="false" customHeight="false" outlineLevel="0" collapsed="false">
      <c r="A3319" s="0" t="n">
        <v>3307</v>
      </c>
      <c r="B3319" s="7" t="n">
        <v>0.175085</v>
      </c>
      <c r="C3319" s="7" t="n">
        <v>0.951385</v>
      </c>
      <c r="D3319" s="16" t="n">
        <f aca="false">LOGINV(B3319,$B$7,$C$7)</f>
        <v>8.0449430418367</v>
      </c>
      <c r="E3319" s="16" t="n">
        <f aca="false">LOGINV(C3319,$B$8,$C$8)</f>
        <v>318.539943925731</v>
      </c>
      <c r="F3319" s="16" t="n">
        <f aca="false">$B$5/100*E3319*2_Girdiler!$B$14*2_Girdiler!$B$15*2_Girdiler!$B$16</f>
        <v>8.01446498917138</v>
      </c>
      <c r="G3319" s="16" t="n">
        <f aca="false">MIN(MATCH(F3319,2_Girdiler!$B$20:$I$20,1),7)</f>
        <v>2</v>
      </c>
      <c r="H3319" s="16" t="n">
        <f aca="false">IF(F3319&gt;=40,2_Girdiler!$I$21+(F3319-40)*(2_Girdiler!$I$21-2_Girdiler!$H$21)/(2_Girdiler!$I$20-2_Girdiler!$H$20),INDEX(2_Girdiler!$B$21:$I$21,G3319)+(F3319-INDEX(2_Girdiler!$B$20:$I$20,G3319))*(INDEX(2_Girdiler!$B$21:$I$21,G3319+1)-INDEX(2_Girdiler!$B$21:$I$21,G3319))/(INDEX(2_Girdiler!$B$20:$I$20,G3319+1)-INDEX(2_Girdiler!$B$20:$I$20,G3319)))</f>
        <v>15.8231439826742</v>
      </c>
      <c r="I3319" s="16" t="n">
        <f aca="false">H3319/2_Girdiler!$B$17</f>
        <v>6.33940063408422</v>
      </c>
      <c r="J3319" s="16" t="n">
        <f aca="false">D3319+I3319</f>
        <v>14.3843436759209</v>
      </c>
    </row>
    <row r="3320" customFormat="false" ht="15" hidden="false" customHeight="false" outlineLevel="0" collapsed="false">
      <c r="A3320" s="0" t="n">
        <v>3308</v>
      </c>
      <c r="B3320" s="7" t="n">
        <v>0.438923</v>
      </c>
      <c r="C3320" s="7" t="n">
        <v>0.085066</v>
      </c>
      <c r="D3320" s="16" t="n">
        <f aca="false">LOGINV(B3320,$B$7,$C$7)</f>
        <v>12.4301803999571</v>
      </c>
      <c r="E3320" s="16" t="n">
        <f aca="false">LOGINV(C3320,$B$8,$C$8)</f>
        <v>45.04875071904</v>
      </c>
      <c r="F3320" s="16" t="n">
        <f aca="false">$B$5/100*E3320*2_Girdiler!$B$14*2_Girdiler!$B$15*2_Girdiler!$B$16</f>
        <v>1.13342656809105</v>
      </c>
      <c r="G3320" s="16" t="n">
        <f aca="false">MIN(MATCH(F3320,2_Girdiler!$B$20:$I$20,1),7)</f>
        <v>1</v>
      </c>
      <c r="H3320" s="16" t="n">
        <f aca="false">IF(F3320&gt;=40,2_Girdiler!$I$21+(F3320-40)*(2_Girdiler!$I$21-2_Girdiler!$H$21)/(2_Girdiler!$I$20-2_Girdiler!$H$20),INDEX(2_Girdiler!$B$21:$I$21,G3320)+(F3320-INDEX(2_Girdiler!$B$20:$I$20,G3320))*(INDEX(2_Girdiler!$B$21:$I$21,G3320+1)-INDEX(2_Girdiler!$B$21:$I$21,G3320))/(INDEX(2_Girdiler!$B$20:$I$20,G3320+1)-INDEX(2_Girdiler!$B$20:$I$20,G3320)))</f>
        <v>2.4935384498003</v>
      </c>
      <c r="I3320" s="16" t="n">
        <f aca="false">H3320/2_Girdiler!$B$17</f>
        <v>0.999013802003325</v>
      </c>
      <c r="J3320" s="16" t="n">
        <f aca="false">D3320+I3320</f>
        <v>13.4291942019604</v>
      </c>
    </row>
    <row r="3321" customFormat="false" ht="15" hidden="false" customHeight="false" outlineLevel="0" collapsed="false">
      <c r="A3321" s="0" t="n">
        <v>3309</v>
      </c>
      <c r="B3321" s="7" t="n">
        <v>0.417487</v>
      </c>
      <c r="C3321" s="7" t="n">
        <v>0.136282</v>
      </c>
      <c r="D3321" s="16" t="n">
        <f aca="false">LOGINV(B3321,$B$7,$C$7)</f>
        <v>12.0574024105016</v>
      </c>
      <c r="E3321" s="16" t="n">
        <f aca="false">LOGINV(C3321,$B$8,$C$8)</f>
        <v>53.785360079282</v>
      </c>
      <c r="F3321" s="16" t="n">
        <f aca="false">$B$5/100*E3321*2_Girdiler!$B$14*2_Girdiler!$B$15*2_Girdiler!$B$16</f>
        <v>1.35323965959473</v>
      </c>
      <c r="G3321" s="16" t="n">
        <f aca="false">MIN(MATCH(F3321,2_Girdiler!$B$20:$I$20,1),7)</f>
        <v>1</v>
      </c>
      <c r="H3321" s="16" t="n">
        <f aca="false">IF(F3321&gt;=40,2_Girdiler!$I$21+(F3321-40)*(2_Girdiler!$I$21-2_Girdiler!$H$21)/(2_Girdiler!$I$20-2_Girdiler!$H$20),INDEX(2_Girdiler!$B$21:$I$21,G3321)+(F3321-INDEX(2_Girdiler!$B$20:$I$20,G3321))*(INDEX(2_Girdiler!$B$21:$I$21,G3321+1)-INDEX(2_Girdiler!$B$21:$I$21,G3321))/(INDEX(2_Girdiler!$B$20:$I$20,G3321+1)-INDEX(2_Girdiler!$B$20:$I$20,G3321)))</f>
        <v>2.97712725110842</v>
      </c>
      <c r="I3321" s="16" t="n">
        <f aca="false">H3321/2_Girdiler!$B$17</f>
        <v>1.19275931534792</v>
      </c>
      <c r="J3321" s="16" t="n">
        <f aca="false">D3321+I3321</f>
        <v>13.2501617258495</v>
      </c>
    </row>
    <row r="3322" customFormat="false" ht="15" hidden="false" customHeight="false" outlineLevel="0" collapsed="false">
      <c r="A3322" s="0" t="n">
        <v>3310</v>
      </c>
      <c r="B3322" s="7" t="n">
        <v>0.595946</v>
      </c>
      <c r="C3322" s="7" t="n">
        <v>0.189234</v>
      </c>
      <c r="D3322" s="16" t="n">
        <f aca="false">LOGINV(B3322,$B$7,$C$7)</f>
        <v>15.5051833162085</v>
      </c>
      <c r="E3322" s="16" t="n">
        <f aca="false">LOGINV(C3322,$B$8,$C$8)</f>
        <v>61.8506546845088</v>
      </c>
      <c r="F3322" s="16" t="n">
        <f aca="false">$B$5/100*E3322*2_Girdiler!$B$14*2_Girdiler!$B$15*2_Girdiler!$B$16</f>
        <v>1.55616247186224</v>
      </c>
      <c r="G3322" s="16" t="n">
        <f aca="false">MIN(MATCH(F3322,2_Girdiler!$B$20:$I$20,1),7)</f>
        <v>1</v>
      </c>
      <c r="H3322" s="16" t="n">
        <f aca="false">IF(F3322&gt;=40,2_Girdiler!$I$21+(F3322-40)*(2_Girdiler!$I$21-2_Girdiler!$H$21)/(2_Girdiler!$I$20-2_Girdiler!$H$20),INDEX(2_Girdiler!$B$21:$I$21,G3322)+(F3322-INDEX(2_Girdiler!$B$20:$I$20,G3322))*(INDEX(2_Girdiler!$B$21:$I$21,G3322+1)-INDEX(2_Girdiler!$B$21:$I$21,G3322))/(INDEX(2_Girdiler!$B$20:$I$20,G3322+1)-INDEX(2_Girdiler!$B$20:$I$20,G3322)))</f>
        <v>3.42355743809693</v>
      </c>
      <c r="I3322" s="16" t="n">
        <f aca="false">H3322/2_Girdiler!$B$17</f>
        <v>1.37161756334012</v>
      </c>
      <c r="J3322" s="16" t="n">
        <f aca="false">D3322+I3322</f>
        <v>16.8768008795486</v>
      </c>
    </row>
    <row r="3323" customFormat="false" ht="15" hidden="false" customHeight="false" outlineLevel="0" collapsed="false">
      <c r="A3323" s="0" t="n">
        <v>3311</v>
      </c>
      <c r="B3323" s="7" t="n">
        <v>0.891479</v>
      </c>
      <c r="C3323" s="7" t="n">
        <v>0.030836</v>
      </c>
      <c r="D3323" s="16" t="n">
        <f aca="false">LOGINV(B3323,$B$7,$C$7)</f>
        <v>26.9470102259735</v>
      </c>
      <c r="E3323" s="16" t="n">
        <f aca="false">LOGINV(C3323,$B$8,$C$8)</f>
        <v>32.6883173368523</v>
      </c>
      <c r="F3323" s="16" t="n">
        <f aca="false">$B$5/100*E3323*2_Girdiler!$B$14*2_Girdiler!$B$15*2_Girdiler!$B$16</f>
        <v>0.822438064195204</v>
      </c>
      <c r="G3323" s="16" t="n">
        <f aca="false">MIN(MATCH(F3323,2_Girdiler!$B$20:$I$20,1),7)</f>
        <v>1</v>
      </c>
      <c r="H3323" s="16" t="n">
        <f aca="false">IF(F3323&gt;=40,2_Girdiler!$I$21+(F3323-40)*(2_Girdiler!$I$21-2_Girdiler!$H$21)/(2_Girdiler!$I$20-2_Girdiler!$H$20),INDEX(2_Girdiler!$B$21:$I$21,G3323)+(F3323-INDEX(2_Girdiler!$B$20:$I$20,G3323))*(INDEX(2_Girdiler!$B$21:$I$21,G3323+1)-INDEX(2_Girdiler!$B$21:$I$21,G3323))/(INDEX(2_Girdiler!$B$20:$I$20,G3323+1)-INDEX(2_Girdiler!$B$20:$I$20,G3323)))</f>
        <v>1.80936374122945</v>
      </c>
      <c r="I3323" s="16" t="n">
        <f aca="false">H3323/2_Girdiler!$B$17</f>
        <v>0.72490534504385</v>
      </c>
      <c r="J3323" s="16" t="n">
        <f aca="false">D3323+I3323</f>
        <v>27.6719155710173</v>
      </c>
    </row>
    <row r="3324" customFormat="false" ht="15" hidden="false" customHeight="false" outlineLevel="0" collapsed="false">
      <c r="A3324" s="0" t="n">
        <v>3312</v>
      </c>
      <c r="B3324" s="7" t="n">
        <v>0.546682</v>
      </c>
      <c r="C3324" s="7" t="n">
        <v>0.338912</v>
      </c>
      <c r="D3324" s="16" t="n">
        <f aca="false">LOGINV(B3324,$B$7,$C$7)</f>
        <v>14.4569230085486</v>
      </c>
      <c r="E3324" s="16" t="n">
        <f aca="false">LOGINV(C3324,$B$8,$C$8)</f>
        <v>83.5183401253216</v>
      </c>
      <c r="F3324" s="16" t="n">
        <f aca="false">$B$5/100*E3324*2_Girdiler!$B$14*2_Girdiler!$B$15*2_Girdiler!$B$16</f>
        <v>2.10132143755309</v>
      </c>
      <c r="G3324" s="16" t="n">
        <f aca="false">MIN(MATCH(F3324,2_Girdiler!$B$20:$I$20,1),7)</f>
        <v>1</v>
      </c>
      <c r="H3324" s="16" t="n">
        <f aca="false">IF(F3324&gt;=40,2_Girdiler!$I$21+(F3324-40)*(2_Girdiler!$I$21-2_Girdiler!$H$21)/(2_Girdiler!$I$20-2_Girdiler!$H$20),INDEX(2_Girdiler!$B$21:$I$21,G3324)+(F3324-INDEX(2_Girdiler!$B$20:$I$20,G3324))*(INDEX(2_Girdiler!$B$21:$I$21,G3324+1)-INDEX(2_Girdiler!$B$21:$I$21,G3324))/(INDEX(2_Girdiler!$B$20:$I$20,G3324+1)-INDEX(2_Girdiler!$B$20:$I$20,G3324)))</f>
        <v>4.6229071626168</v>
      </c>
      <c r="I3324" s="16" t="n">
        <f aca="false">H3324/2_Girdiler!$B$17</f>
        <v>1.85212626707404</v>
      </c>
      <c r="J3324" s="16" t="n">
        <f aca="false">D3324+I3324</f>
        <v>16.3090492756226</v>
      </c>
    </row>
    <row r="3325" customFormat="false" ht="15" hidden="false" customHeight="false" outlineLevel="0" collapsed="false">
      <c r="A3325" s="0" t="n">
        <v>3313</v>
      </c>
      <c r="B3325" s="7" t="n">
        <v>0.276681</v>
      </c>
      <c r="C3325" s="7" t="n">
        <v>0.913244</v>
      </c>
      <c r="D3325" s="16" t="n">
        <f aca="false">LOGINV(B3325,$B$7,$C$7)</f>
        <v>9.73193176819223</v>
      </c>
      <c r="E3325" s="16" t="n">
        <f aca="false">LOGINV(C3325,$B$8,$C$8)</f>
        <v>262.895867519169</v>
      </c>
      <c r="F3325" s="16" t="n">
        <f aca="false">$B$5/100*E3325*2_Girdiler!$B$14*2_Girdiler!$B$15*2_Girdiler!$B$16</f>
        <v>6.61446002678229</v>
      </c>
      <c r="G3325" s="16" t="n">
        <f aca="false">MIN(MATCH(F3325,2_Girdiler!$B$20:$I$20,1),7)</f>
        <v>2</v>
      </c>
      <c r="H3325" s="16" t="n">
        <f aca="false">IF(F3325&gt;=40,2_Girdiler!$I$21+(F3325-40)*(2_Girdiler!$I$21-2_Girdiler!$H$21)/(2_Girdiler!$I$20-2_Girdiler!$H$20),INDEX(2_Girdiler!$B$21:$I$21,G3325)+(F3325-INDEX(2_Girdiler!$B$20:$I$20,G3325))*(INDEX(2_Girdiler!$B$21:$I$21,G3325+1)-INDEX(2_Girdiler!$B$21:$I$21,G3325))/(INDEX(2_Girdiler!$B$20:$I$20,G3325+1)-INDEX(2_Girdiler!$B$20:$I$20,G3325)))</f>
        <v>13.5831360428517</v>
      </c>
      <c r="I3325" s="16" t="n">
        <f aca="false">H3325/2_Girdiler!$B$17</f>
        <v>5.44196155562967</v>
      </c>
      <c r="J3325" s="16" t="n">
        <f aca="false">D3325+I3325</f>
        <v>15.1738933238219</v>
      </c>
    </row>
    <row r="3326" customFormat="false" ht="15" hidden="false" customHeight="false" outlineLevel="0" collapsed="false">
      <c r="A3326" s="0" t="n">
        <v>3314</v>
      </c>
      <c r="B3326" s="7" t="n">
        <v>0.153213</v>
      </c>
      <c r="C3326" s="7" t="n">
        <v>0.889386</v>
      </c>
      <c r="D3326" s="16" t="n">
        <f aca="false">LOGINV(B3326,$B$7,$C$7)</f>
        <v>7.65775664316577</v>
      </c>
      <c r="E3326" s="16" t="n">
        <f aca="false">LOGINV(C3326,$B$8,$C$8)</f>
        <v>240.531099935604</v>
      </c>
      <c r="F3326" s="16" t="n">
        <f aca="false">$B$5/100*E3326*2_Girdiler!$B$14*2_Girdiler!$B$15*2_Girdiler!$B$16</f>
        <v>6.0517624743798</v>
      </c>
      <c r="G3326" s="16" t="n">
        <f aca="false">MIN(MATCH(F3326,2_Girdiler!$B$20:$I$20,1),7)</f>
        <v>2</v>
      </c>
      <c r="H3326" s="16" t="n">
        <f aca="false">IF(F3326&gt;=40,2_Girdiler!$I$21+(F3326-40)*(2_Girdiler!$I$21-2_Girdiler!$H$21)/(2_Girdiler!$I$20-2_Girdiler!$H$20),INDEX(2_Girdiler!$B$21:$I$21,G3326)+(F3326-INDEX(2_Girdiler!$B$20:$I$20,G3326))*(INDEX(2_Girdiler!$B$21:$I$21,G3326+1)-INDEX(2_Girdiler!$B$21:$I$21,G3326))/(INDEX(2_Girdiler!$B$20:$I$20,G3326+1)-INDEX(2_Girdiler!$B$20:$I$20,G3326)))</f>
        <v>12.6828199590077</v>
      </c>
      <c r="I3326" s="16" t="n">
        <f aca="false">H3326/2_Girdiler!$B$17</f>
        <v>5.08125799639731</v>
      </c>
      <c r="J3326" s="16" t="n">
        <f aca="false">D3326+I3326</f>
        <v>12.7390146395631</v>
      </c>
    </row>
    <row r="3327" customFormat="false" ht="15" hidden="false" customHeight="false" outlineLevel="0" collapsed="false">
      <c r="A3327" s="0" t="n">
        <v>3315</v>
      </c>
      <c r="B3327" s="7" t="n">
        <v>0.467736</v>
      </c>
      <c r="C3327" s="7" t="n">
        <v>0.719568</v>
      </c>
      <c r="D3327" s="16" t="n">
        <f aca="false">LOGINV(B3327,$B$7,$C$7)</f>
        <v>12.9445087056249</v>
      </c>
      <c r="E3327" s="16" t="n">
        <f aca="false">LOGINV(C3327,$B$8,$C$8)</f>
        <v>158.955642570558</v>
      </c>
      <c r="F3327" s="16" t="n">
        <f aca="false">$B$5/100*E3327*2_Girdiler!$B$14*2_Girdiler!$B$15*2_Girdiler!$B$16</f>
        <v>3.99932396707524</v>
      </c>
      <c r="G3327" s="16" t="n">
        <f aca="false">MIN(MATCH(F3327,2_Girdiler!$B$20:$I$20,1),7)</f>
        <v>1</v>
      </c>
      <c r="H3327" s="16" t="n">
        <f aca="false">IF(F3327&gt;=40,2_Girdiler!$I$21+(F3327-40)*(2_Girdiler!$I$21-2_Girdiler!$H$21)/(2_Girdiler!$I$20-2_Girdiler!$H$20),INDEX(2_Girdiler!$B$21:$I$21,G3327)+(F3327-INDEX(2_Girdiler!$B$20:$I$20,G3327))*(INDEX(2_Girdiler!$B$21:$I$21,G3327+1)-INDEX(2_Girdiler!$B$21:$I$21,G3327))/(INDEX(2_Girdiler!$B$20:$I$20,G3327+1)-INDEX(2_Girdiler!$B$20:$I$20,G3327)))</f>
        <v>8.79851272756552</v>
      </c>
      <c r="I3327" s="16" t="n">
        <f aca="false">H3327/2_Girdiler!$B$17</f>
        <v>3.52504516328747</v>
      </c>
      <c r="J3327" s="16" t="n">
        <f aca="false">D3327+I3327</f>
        <v>16.4695538689124</v>
      </c>
    </row>
    <row r="3328" customFormat="false" ht="15" hidden="false" customHeight="false" outlineLevel="0" collapsed="false">
      <c r="A3328" s="0" t="n">
        <v>3316</v>
      </c>
      <c r="B3328" s="7" t="n">
        <v>0.204931</v>
      </c>
      <c r="C3328" s="7" t="n">
        <v>0.713736</v>
      </c>
      <c r="D3328" s="16" t="n">
        <f aca="false">LOGINV(B3328,$B$7,$C$7)</f>
        <v>8.55423354720188</v>
      </c>
      <c r="E3328" s="16" t="n">
        <f aca="false">LOGINV(C3328,$B$8,$C$8)</f>
        <v>157.197908966342</v>
      </c>
      <c r="F3328" s="16" t="n">
        <f aca="false">$B$5/100*E3328*2_Girdiler!$B$14*2_Girdiler!$B$15*2_Girdiler!$B$16</f>
        <v>3.95509938959317</v>
      </c>
      <c r="G3328" s="16" t="n">
        <f aca="false">MIN(MATCH(F3328,2_Girdiler!$B$20:$I$20,1),7)</f>
        <v>1</v>
      </c>
      <c r="H3328" s="16" t="n">
        <f aca="false">IF(F3328&gt;=40,2_Girdiler!$I$21+(F3328-40)*(2_Girdiler!$I$21-2_Girdiler!$H$21)/(2_Girdiler!$I$20-2_Girdiler!$H$20),INDEX(2_Girdiler!$B$21:$I$21,G3328)+(F3328-INDEX(2_Girdiler!$B$20:$I$20,G3328))*(INDEX(2_Girdiler!$B$21:$I$21,G3328+1)-INDEX(2_Girdiler!$B$21:$I$21,G3328))/(INDEX(2_Girdiler!$B$20:$I$20,G3328+1)-INDEX(2_Girdiler!$B$20:$I$20,G3328)))</f>
        <v>8.70121865710497</v>
      </c>
      <c r="I3328" s="16" t="n">
        <f aca="false">H3328/2_Girdiler!$B$17</f>
        <v>3.48606516710936</v>
      </c>
      <c r="J3328" s="16" t="n">
        <f aca="false">D3328+I3328</f>
        <v>12.0402987143112</v>
      </c>
    </row>
    <row r="3329" customFormat="false" ht="15" hidden="false" customHeight="false" outlineLevel="0" collapsed="false">
      <c r="A3329" s="0" t="n">
        <v>3317</v>
      </c>
      <c r="B3329" s="7" t="n">
        <v>0.610415</v>
      </c>
      <c r="C3329" s="7" t="n">
        <v>0.261647</v>
      </c>
      <c r="D3329" s="16" t="n">
        <f aca="false">LOGINV(B3329,$B$7,$C$7)</f>
        <v>15.8329850119273</v>
      </c>
      <c r="E3329" s="16" t="n">
        <f aca="false">LOGINV(C3329,$B$8,$C$8)</f>
        <v>72.3287649876266</v>
      </c>
      <c r="F3329" s="16" t="n">
        <f aca="false">$B$5/100*E3329*2_Girdiler!$B$14*2_Girdiler!$B$15*2_Girdiler!$B$16</f>
        <v>1.81979172708869</v>
      </c>
      <c r="G3329" s="16" t="n">
        <f aca="false">MIN(MATCH(F3329,2_Girdiler!$B$20:$I$20,1),7)</f>
        <v>1</v>
      </c>
      <c r="H3329" s="16" t="n">
        <f aca="false">IF(F3329&gt;=40,2_Girdiler!$I$21+(F3329-40)*(2_Girdiler!$I$21-2_Girdiler!$H$21)/(2_Girdiler!$I$20-2_Girdiler!$H$20),INDEX(2_Girdiler!$B$21:$I$21,G3329)+(F3329-INDEX(2_Girdiler!$B$20:$I$20,G3329))*(INDEX(2_Girdiler!$B$21:$I$21,G3329+1)-INDEX(2_Girdiler!$B$21:$I$21,G3329))/(INDEX(2_Girdiler!$B$20:$I$20,G3329+1)-INDEX(2_Girdiler!$B$20:$I$20,G3329)))</f>
        <v>4.00354179959511</v>
      </c>
      <c r="I3329" s="16" t="n">
        <f aca="false">H3329/2_Girdiler!$B$17</f>
        <v>1.6039830927865</v>
      </c>
      <c r="J3329" s="16" t="n">
        <f aca="false">D3329+I3329</f>
        <v>17.4369681047138</v>
      </c>
    </row>
    <row r="3330" customFormat="false" ht="15" hidden="false" customHeight="false" outlineLevel="0" collapsed="false">
      <c r="A3330" s="0" t="n">
        <v>3318</v>
      </c>
      <c r="B3330" s="7" t="n">
        <v>0.957755</v>
      </c>
      <c r="C3330" s="7" t="n">
        <v>0.740787</v>
      </c>
      <c r="D3330" s="16" t="n">
        <f aca="false">LOGINV(B3330,$B$7,$C$7)</f>
        <v>35.425465366058</v>
      </c>
      <c r="E3330" s="16" t="n">
        <f aca="false">LOGINV(C3330,$B$8,$C$8)</f>
        <v>165.682933118631</v>
      </c>
      <c r="F3330" s="16" t="n">
        <f aca="false">$B$5/100*E3330*2_Girdiler!$B$14*2_Girdiler!$B$15*2_Girdiler!$B$16</f>
        <v>4.16858259726476</v>
      </c>
      <c r="G3330" s="16" t="n">
        <f aca="false">MIN(MATCH(F3330,2_Girdiler!$B$20:$I$20,1),7)</f>
        <v>1</v>
      </c>
      <c r="H3330" s="16" t="n">
        <f aca="false">IF(F3330&gt;=40,2_Girdiler!$I$21+(F3330-40)*(2_Girdiler!$I$21-2_Girdiler!$H$21)/(2_Girdiler!$I$20-2_Girdiler!$H$20),INDEX(2_Girdiler!$B$21:$I$21,G3330)+(F3330-INDEX(2_Girdiler!$B$20:$I$20,G3330))*(INDEX(2_Girdiler!$B$21:$I$21,G3330+1)-INDEX(2_Girdiler!$B$21:$I$21,G3330))/(INDEX(2_Girdiler!$B$20:$I$20,G3330+1)-INDEX(2_Girdiler!$B$20:$I$20,G3330)))</f>
        <v>9.17088171398246</v>
      </c>
      <c r="I3330" s="16" t="n">
        <f aca="false">H3330/2_Girdiler!$B$17</f>
        <v>3.67423145592246</v>
      </c>
      <c r="J3330" s="16" t="n">
        <f aca="false">D3330+I3330</f>
        <v>39.0996968219804</v>
      </c>
    </row>
    <row r="3331" customFormat="false" ht="15" hidden="false" customHeight="false" outlineLevel="0" collapsed="false">
      <c r="A3331" s="0" t="n">
        <v>3319</v>
      </c>
      <c r="B3331" s="7" t="n">
        <v>0.828019</v>
      </c>
      <c r="C3331" s="7" t="n">
        <v>0.04884</v>
      </c>
      <c r="D3331" s="16" t="n">
        <f aca="false">LOGINV(B3331,$B$7,$C$7)</f>
        <v>22.9496880461323</v>
      </c>
      <c r="E3331" s="16" t="n">
        <f aca="false">LOGINV(C3331,$B$8,$C$8)</f>
        <v>37.4927579819451</v>
      </c>
      <c r="F3331" s="16" t="n">
        <f aca="false">$B$5/100*E3331*2_Girdiler!$B$14*2_Girdiler!$B$15*2_Girdiler!$B$16</f>
        <v>0.943317790825738</v>
      </c>
      <c r="G3331" s="16" t="n">
        <f aca="false">MIN(MATCH(F3331,2_Girdiler!$B$20:$I$20,1),7)</f>
        <v>1</v>
      </c>
      <c r="H3331" s="16" t="n">
        <f aca="false">IF(F3331&gt;=40,2_Girdiler!$I$21+(F3331-40)*(2_Girdiler!$I$21-2_Girdiler!$H$21)/(2_Girdiler!$I$20-2_Girdiler!$H$20),INDEX(2_Girdiler!$B$21:$I$21,G3331)+(F3331-INDEX(2_Girdiler!$B$20:$I$20,G3331))*(INDEX(2_Girdiler!$B$21:$I$21,G3331+1)-INDEX(2_Girdiler!$B$21:$I$21,G3331))/(INDEX(2_Girdiler!$B$20:$I$20,G3331+1)-INDEX(2_Girdiler!$B$20:$I$20,G3331)))</f>
        <v>2.07529913981662</v>
      </c>
      <c r="I3331" s="16" t="n">
        <f aca="false">H3331/2_Girdiler!$B$17</f>
        <v>0.831449975888071</v>
      </c>
      <c r="J3331" s="16" t="n">
        <f aca="false">D3331+I3331</f>
        <v>23.7811380220204</v>
      </c>
    </row>
    <row r="3332" customFormat="false" ht="15" hidden="false" customHeight="false" outlineLevel="0" collapsed="false">
      <c r="A3332" s="0" t="n">
        <v>3320</v>
      </c>
      <c r="B3332" s="7" t="n">
        <v>0.654684</v>
      </c>
      <c r="C3332" s="7" t="n">
        <v>0.577398</v>
      </c>
      <c r="D3332" s="16" t="n">
        <f aca="false">LOGINV(B3332,$B$7,$C$7)</f>
        <v>16.9055814057993</v>
      </c>
      <c r="E3332" s="16" t="n">
        <f aca="false">LOGINV(C3332,$B$8,$C$8)</f>
        <v>123.87306609176</v>
      </c>
      <c r="F3332" s="16" t="n">
        <f aca="false">$B$5/100*E3332*2_Girdiler!$B$14*2_Girdiler!$B$15*2_Girdiler!$B$16</f>
        <v>3.11664634286869</v>
      </c>
      <c r="G3332" s="16" t="n">
        <f aca="false">MIN(MATCH(F3332,2_Girdiler!$B$20:$I$20,1),7)</f>
        <v>1</v>
      </c>
      <c r="H3332" s="16" t="n">
        <f aca="false">IF(F3332&gt;=40,2_Girdiler!$I$21+(F3332-40)*(2_Girdiler!$I$21-2_Girdiler!$H$21)/(2_Girdiler!$I$20-2_Girdiler!$H$20),INDEX(2_Girdiler!$B$21:$I$21,G3332)+(F3332-INDEX(2_Girdiler!$B$20:$I$20,G3332))*(INDEX(2_Girdiler!$B$21:$I$21,G3332+1)-INDEX(2_Girdiler!$B$21:$I$21,G3332))/(INDEX(2_Girdiler!$B$20:$I$20,G3332+1)-INDEX(2_Girdiler!$B$20:$I$20,G3332)))</f>
        <v>6.85662195431112</v>
      </c>
      <c r="I3332" s="16" t="n">
        <f aca="false">H3332/2_Girdiler!$B$17</f>
        <v>2.74704405220798</v>
      </c>
      <c r="J3332" s="16" t="n">
        <f aca="false">D3332+I3332</f>
        <v>19.6526254580073</v>
      </c>
    </row>
    <row r="3333" customFormat="false" ht="15" hidden="false" customHeight="false" outlineLevel="0" collapsed="false">
      <c r="A3333" s="0" t="n">
        <v>3321</v>
      </c>
      <c r="B3333" s="7" t="n">
        <v>0.3675</v>
      </c>
      <c r="C3333" s="7" t="n">
        <v>0.14295</v>
      </c>
      <c r="D3333" s="16" t="n">
        <f aca="false">LOGINV(B3333,$B$7,$C$7)</f>
        <v>11.2136315517322</v>
      </c>
      <c r="E3333" s="16" t="n">
        <f aca="false">LOGINV(C3333,$B$8,$C$8)</f>
        <v>54.837699629527</v>
      </c>
      <c r="F3333" s="16" t="n">
        <f aca="false">$B$5/100*E3333*2_Girdiler!$B$14*2_Girdiler!$B$15*2_Girdiler!$B$16</f>
        <v>1.3797165226789</v>
      </c>
      <c r="G3333" s="16" t="n">
        <f aca="false">MIN(MATCH(F3333,2_Girdiler!$B$20:$I$20,1),7)</f>
        <v>1</v>
      </c>
      <c r="H3333" s="16" t="n">
        <f aca="false">IF(F3333&gt;=40,2_Girdiler!$I$21+(F3333-40)*(2_Girdiler!$I$21-2_Girdiler!$H$21)/(2_Girdiler!$I$20-2_Girdiler!$H$20),INDEX(2_Girdiler!$B$21:$I$21,G3333)+(F3333-INDEX(2_Girdiler!$B$20:$I$20,G3333))*(INDEX(2_Girdiler!$B$21:$I$21,G3333+1)-INDEX(2_Girdiler!$B$21:$I$21,G3333))/(INDEX(2_Girdiler!$B$20:$I$20,G3333+1)-INDEX(2_Girdiler!$B$20:$I$20,G3333)))</f>
        <v>3.03537634989358</v>
      </c>
      <c r="I3333" s="16" t="n">
        <f aca="false">H3333/2_Girdiler!$B$17</f>
        <v>1.21609629402788</v>
      </c>
      <c r="J3333" s="16" t="n">
        <f aca="false">D3333+I3333</f>
        <v>12.4297278457601</v>
      </c>
    </row>
    <row r="3334" customFormat="false" ht="15" hidden="false" customHeight="false" outlineLevel="0" collapsed="false">
      <c r="A3334" s="0" t="n">
        <v>3322</v>
      </c>
      <c r="B3334" s="7" t="n">
        <v>0.242612</v>
      </c>
      <c r="C3334" s="7" t="n">
        <v>0.917034</v>
      </c>
      <c r="D3334" s="16" t="n">
        <f aca="false">LOGINV(B3334,$B$7,$C$7)</f>
        <v>9.17769897457073</v>
      </c>
      <c r="E3334" s="16" t="n">
        <f aca="false">LOGINV(C3334,$B$8,$C$8)</f>
        <v>267.067367833548</v>
      </c>
      <c r="F3334" s="16" t="n">
        <f aca="false">$B$5/100*E3334*2_Girdiler!$B$14*2_Girdiler!$B$15*2_Girdiler!$B$16</f>
        <v>6.71941497469206</v>
      </c>
      <c r="G3334" s="16" t="n">
        <f aca="false">MIN(MATCH(F3334,2_Girdiler!$B$20:$I$20,1),7)</f>
        <v>2</v>
      </c>
      <c r="H3334" s="16" t="n">
        <f aca="false">IF(F3334&gt;=40,2_Girdiler!$I$21+(F3334-40)*(2_Girdiler!$I$21-2_Girdiler!$H$21)/(2_Girdiler!$I$20-2_Girdiler!$H$20),INDEX(2_Girdiler!$B$21:$I$21,G3334)+(F3334-INDEX(2_Girdiler!$B$20:$I$20,G3334))*(INDEX(2_Girdiler!$B$21:$I$21,G3334+1)-INDEX(2_Girdiler!$B$21:$I$21,G3334))/(INDEX(2_Girdiler!$B$20:$I$20,G3334+1)-INDEX(2_Girdiler!$B$20:$I$20,G3334)))</f>
        <v>13.7510639595073</v>
      </c>
      <c r="I3334" s="16" t="n">
        <f aca="false">H3334/2_Girdiler!$B$17</f>
        <v>5.50924036839234</v>
      </c>
      <c r="J3334" s="16" t="n">
        <f aca="false">D3334+I3334</f>
        <v>14.6869393429631</v>
      </c>
    </row>
    <row r="3335" customFormat="false" ht="15" hidden="false" customHeight="false" outlineLevel="0" collapsed="false">
      <c r="A3335" s="0" t="n">
        <v>3323</v>
      </c>
      <c r="B3335" s="7" t="n">
        <v>0.194603</v>
      </c>
      <c r="C3335" s="7" t="n">
        <v>0.059118</v>
      </c>
      <c r="D3335" s="16" t="n">
        <f aca="false">LOGINV(B3335,$B$7,$C$7)</f>
        <v>8.37998538072063</v>
      </c>
      <c r="E3335" s="16" t="n">
        <f aca="false">LOGINV(C3335,$B$8,$C$8)</f>
        <v>39.8377770362322</v>
      </c>
      <c r="F3335" s="16" t="n">
        <f aca="false">$B$5/100*E3335*2_Girdiler!$B$14*2_Girdiler!$B$15*2_Girdiler!$B$16</f>
        <v>1.0023184702316</v>
      </c>
      <c r="G3335" s="16" t="n">
        <f aca="false">MIN(MATCH(F3335,2_Girdiler!$B$20:$I$20,1),7)</f>
        <v>1</v>
      </c>
      <c r="H3335" s="16" t="n">
        <f aca="false">IF(F3335&gt;=40,2_Girdiler!$I$21+(F3335-40)*(2_Girdiler!$I$21-2_Girdiler!$H$21)/(2_Girdiler!$I$20-2_Girdiler!$H$20),INDEX(2_Girdiler!$B$21:$I$21,G3335)+(F3335-INDEX(2_Girdiler!$B$20:$I$20,G3335))*(INDEX(2_Girdiler!$B$21:$I$21,G3335+1)-INDEX(2_Girdiler!$B$21:$I$21,G3335))/(INDEX(2_Girdiler!$B$20:$I$20,G3335+1)-INDEX(2_Girdiler!$B$20:$I$20,G3335)))</f>
        <v>2.20510063450953</v>
      </c>
      <c r="I3335" s="16" t="n">
        <f aca="false">H3335/2_Girdiler!$B$17</f>
        <v>0.883453779851573</v>
      </c>
      <c r="J3335" s="16" t="n">
        <f aca="false">D3335+I3335</f>
        <v>9.26343916057221</v>
      </c>
    </row>
    <row r="3336" customFormat="false" ht="15" hidden="false" customHeight="false" outlineLevel="0" collapsed="false">
      <c r="A3336" s="0" t="n">
        <v>3324</v>
      </c>
      <c r="B3336" s="7" t="n">
        <v>0.10674</v>
      </c>
      <c r="C3336" s="7" t="n">
        <v>0.3876</v>
      </c>
      <c r="D3336" s="16" t="n">
        <f aca="false">LOGINV(B3336,$B$7,$C$7)</f>
        <v>6.76907720348153</v>
      </c>
      <c r="E3336" s="16" t="n">
        <f aca="false">LOGINV(C3336,$B$8,$C$8)</f>
        <v>90.820710482041</v>
      </c>
      <c r="F3336" s="16" t="n">
        <f aca="false">$B$5/100*E3336*2_Girdiler!$B$14*2_Girdiler!$B$15*2_Girdiler!$B$16</f>
        <v>2.28504907572815</v>
      </c>
      <c r="G3336" s="16" t="n">
        <f aca="false">MIN(MATCH(F3336,2_Girdiler!$B$20:$I$20,1),7)</f>
        <v>1</v>
      </c>
      <c r="H3336" s="16" t="n">
        <f aca="false">IF(F3336&gt;=40,2_Girdiler!$I$21+(F3336-40)*(2_Girdiler!$I$21-2_Girdiler!$H$21)/(2_Girdiler!$I$20-2_Girdiler!$H$20),INDEX(2_Girdiler!$B$21:$I$21,G3336)+(F3336-INDEX(2_Girdiler!$B$20:$I$20,G3336))*(INDEX(2_Girdiler!$B$21:$I$21,G3336+1)-INDEX(2_Girdiler!$B$21:$I$21,G3336))/(INDEX(2_Girdiler!$B$20:$I$20,G3336+1)-INDEX(2_Girdiler!$B$20:$I$20,G3336)))</f>
        <v>5.02710796660194</v>
      </c>
      <c r="I3336" s="16" t="n">
        <f aca="false">H3336/2_Girdiler!$B$17</f>
        <v>2.01406569174757</v>
      </c>
      <c r="J3336" s="16" t="n">
        <f aca="false">D3336+I3336</f>
        <v>8.7831428952291</v>
      </c>
    </row>
    <row r="3337" customFormat="false" ht="15" hidden="false" customHeight="false" outlineLevel="0" collapsed="false">
      <c r="A3337" s="0" t="n">
        <v>3325</v>
      </c>
      <c r="B3337" s="7" t="n">
        <v>0.070688</v>
      </c>
      <c r="C3337" s="7" t="n">
        <v>0.03554</v>
      </c>
      <c r="D3337" s="16" t="n">
        <f aca="false">LOGINV(B3337,$B$7,$C$7)</f>
        <v>5.9657782247876</v>
      </c>
      <c r="E3337" s="16" t="n">
        <f aca="false">LOGINV(C3337,$B$8,$C$8)</f>
        <v>34.059995794279</v>
      </c>
      <c r="F3337" s="16" t="n">
        <f aca="false">$B$5/100*E3337*2_Girdiler!$B$14*2_Girdiler!$B$15*2_Girdiler!$B$16</f>
        <v>0.85694949418406</v>
      </c>
      <c r="G3337" s="16" t="n">
        <f aca="false">MIN(MATCH(F3337,2_Girdiler!$B$20:$I$20,1),7)</f>
        <v>1</v>
      </c>
      <c r="H3337" s="16" t="n">
        <f aca="false">IF(F3337&gt;=40,2_Girdiler!$I$21+(F3337-40)*(2_Girdiler!$I$21-2_Girdiler!$H$21)/(2_Girdiler!$I$20-2_Girdiler!$H$20),INDEX(2_Girdiler!$B$21:$I$21,G3337)+(F3337-INDEX(2_Girdiler!$B$20:$I$20,G3337))*(INDEX(2_Girdiler!$B$21:$I$21,G3337+1)-INDEX(2_Girdiler!$B$21:$I$21,G3337))/(INDEX(2_Girdiler!$B$20:$I$20,G3337+1)-INDEX(2_Girdiler!$B$20:$I$20,G3337)))</f>
        <v>1.88528888720493</v>
      </c>
      <c r="I3337" s="16" t="n">
        <f aca="false">H3337/2_Girdiler!$B$17</f>
        <v>0.755324073399411</v>
      </c>
      <c r="J3337" s="16" t="n">
        <f aca="false">D3337+I3337</f>
        <v>6.72110229818701</v>
      </c>
    </row>
    <row r="3338" customFormat="false" ht="15" hidden="false" customHeight="false" outlineLevel="0" collapsed="false">
      <c r="A3338" s="0" t="n">
        <v>3326</v>
      </c>
      <c r="B3338" s="7" t="n">
        <v>0.089961</v>
      </c>
      <c r="C3338" s="7" t="n">
        <v>0.548088</v>
      </c>
      <c r="D3338" s="16" t="n">
        <f aca="false">LOGINV(B3338,$B$7,$C$7)</f>
        <v>6.4130133159431</v>
      </c>
      <c r="E3338" s="16" t="n">
        <f aca="false">LOGINV(C3338,$B$8,$C$8)</f>
        <v>118.06392596789</v>
      </c>
      <c r="F3338" s="16" t="n">
        <f aca="false">$B$5/100*E3338*2_Girdiler!$B$14*2_Girdiler!$B$15*2_Girdiler!$B$16</f>
        <v>2.97048837735212</v>
      </c>
      <c r="G3338" s="16" t="n">
        <f aca="false">MIN(MATCH(F3338,2_Girdiler!$B$20:$I$20,1),7)</f>
        <v>1</v>
      </c>
      <c r="H3338" s="16" t="n">
        <f aca="false">IF(F3338&gt;=40,2_Girdiler!$I$21+(F3338-40)*(2_Girdiler!$I$21-2_Girdiler!$H$21)/(2_Girdiler!$I$20-2_Girdiler!$H$20),INDEX(2_Girdiler!$B$21:$I$21,G3338)+(F3338-INDEX(2_Girdiler!$B$20:$I$20,G3338))*(INDEX(2_Girdiler!$B$21:$I$21,G3338+1)-INDEX(2_Girdiler!$B$21:$I$21,G3338))/(INDEX(2_Girdiler!$B$20:$I$20,G3338+1)-INDEX(2_Girdiler!$B$20:$I$20,G3338)))</f>
        <v>6.53507443017466</v>
      </c>
      <c r="I3338" s="16" t="n">
        <f aca="false">H3338/2_Girdiler!$B$17</f>
        <v>2.61821892234562</v>
      </c>
      <c r="J3338" s="16" t="n">
        <f aca="false">D3338+I3338</f>
        <v>9.03123223828872</v>
      </c>
    </row>
    <row r="3339" customFormat="false" ht="15" hidden="false" customHeight="false" outlineLevel="0" collapsed="false">
      <c r="A3339" s="0" t="n">
        <v>3327</v>
      </c>
      <c r="B3339" s="7" t="n">
        <v>0.88064</v>
      </c>
      <c r="C3339" s="7" t="n">
        <v>0.950498</v>
      </c>
      <c r="D3339" s="16" t="n">
        <f aca="false">LOGINV(B3339,$B$7,$C$7)</f>
        <v>26.1153775849408</v>
      </c>
      <c r="E3339" s="16" t="n">
        <f aca="false">LOGINV(C3339,$B$8,$C$8)</f>
        <v>316.749545887689</v>
      </c>
      <c r="F3339" s="16" t="n">
        <f aca="false">$B$5/100*E3339*2_Girdiler!$B$14*2_Girdiler!$B$15*2_Girdiler!$B$16</f>
        <v>7.96941857453427</v>
      </c>
      <c r="G3339" s="16" t="n">
        <f aca="false">MIN(MATCH(F3339,2_Girdiler!$B$20:$I$20,1),7)</f>
        <v>2</v>
      </c>
      <c r="H3339" s="16" t="n">
        <f aca="false">IF(F3339&gt;=40,2_Girdiler!$I$21+(F3339-40)*(2_Girdiler!$I$21-2_Girdiler!$H$21)/(2_Girdiler!$I$20-2_Girdiler!$H$20),INDEX(2_Girdiler!$B$21:$I$21,G3339)+(F3339-INDEX(2_Girdiler!$B$20:$I$20,G3339))*(INDEX(2_Girdiler!$B$21:$I$21,G3339+1)-INDEX(2_Girdiler!$B$21:$I$21,G3339))/(INDEX(2_Girdiler!$B$20:$I$20,G3339+1)-INDEX(2_Girdiler!$B$20:$I$20,G3339)))</f>
        <v>15.7510697192548</v>
      </c>
      <c r="I3339" s="16" t="n">
        <f aca="false">H3339/2_Girdiler!$B$17</f>
        <v>6.31052472726556</v>
      </c>
      <c r="J3339" s="16" t="n">
        <f aca="false">D3339+I3339</f>
        <v>32.4259023122064</v>
      </c>
    </row>
    <row r="3340" customFormat="false" ht="15" hidden="false" customHeight="false" outlineLevel="0" collapsed="false">
      <c r="A3340" s="0" t="n">
        <v>3328</v>
      </c>
      <c r="B3340" s="7" t="n">
        <v>0.10705</v>
      </c>
      <c r="C3340" s="7" t="n">
        <v>0.537926</v>
      </c>
      <c r="D3340" s="16" t="n">
        <f aca="false">LOGINV(B3340,$B$7,$C$7)</f>
        <v>6.77543006163021</v>
      </c>
      <c r="E3340" s="16" t="n">
        <f aca="false">LOGINV(C3340,$B$8,$C$8)</f>
        <v>116.127318269759</v>
      </c>
      <c r="F3340" s="16" t="n">
        <f aca="false">$B$5/100*E3340*2_Girdiler!$B$14*2_Girdiler!$B$15*2_Girdiler!$B$16</f>
        <v>2.92176332766713</v>
      </c>
      <c r="G3340" s="16" t="n">
        <f aca="false">MIN(MATCH(F3340,2_Girdiler!$B$20:$I$20,1),7)</f>
        <v>1</v>
      </c>
      <c r="H3340" s="16" t="n">
        <f aca="false">IF(F3340&gt;=40,2_Girdiler!$I$21+(F3340-40)*(2_Girdiler!$I$21-2_Girdiler!$H$21)/(2_Girdiler!$I$20-2_Girdiler!$H$20),INDEX(2_Girdiler!$B$21:$I$21,G3340)+(F3340-INDEX(2_Girdiler!$B$20:$I$20,G3340))*(INDEX(2_Girdiler!$B$21:$I$21,G3340+1)-INDEX(2_Girdiler!$B$21:$I$21,G3340))/(INDEX(2_Girdiler!$B$20:$I$20,G3340+1)-INDEX(2_Girdiler!$B$20:$I$20,G3340)))</f>
        <v>6.42787932086769</v>
      </c>
      <c r="I3340" s="16" t="n">
        <f aca="false">H3340/2_Girdiler!$B$17</f>
        <v>2.57527216380917</v>
      </c>
      <c r="J3340" s="16" t="n">
        <f aca="false">D3340+I3340</f>
        <v>9.35070222543938</v>
      </c>
    </row>
    <row r="3341" customFormat="false" ht="15" hidden="false" customHeight="false" outlineLevel="0" collapsed="false">
      <c r="A3341" s="0" t="n">
        <v>3329</v>
      </c>
      <c r="B3341" s="7" t="n">
        <v>0.736029</v>
      </c>
      <c r="C3341" s="7" t="n">
        <v>0.040263</v>
      </c>
      <c r="D3341" s="16" t="n">
        <f aca="false">LOGINV(B3341,$B$7,$C$7)</f>
        <v>19.251777507903</v>
      </c>
      <c r="E3341" s="16" t="n">
        <f aca="false">LOGINV(C3341,$B$8,$C$8)</f>
        <v>35.343908671463</v>
      </c>
      <c r="F3341" s="16" t="n">
        <f aca="false">$B$5/100*E3341*2_Girdiler!$B$14*2_Girdiler!$B$15*2_Girdiler!$B$16</f>
        <v>0.889252742174009</v>
      </c>
      <c r="G3341" s="16" t="n">
        <f aca="false">MIN(MATCH(F3341,2_Girdiler!$B$20:$I$20,1),7)</f>
        <v>1</v>
      </c>
      <c r="H3341" s="16" t="n">
        <f aca="false">IF(F3341&gt;=40,2_Girdiler!$I$21+(F3341-40)*(2_Girdiler!$I$21-2_Girdiler!$H$21)/(2_Girdiler!$I$20-2_Girdiler!$H$20),INDEX(2_Girdiler!$B$21:$I$21,G3341)+(F3341-INDEX(2_Girdiler!$B$20:$I$20,G3341))*(INDEX(2_Girdiler!$B$21:$I$21,G3341+1)-INDEX(2_Girdiler!$B$21:$I$21,G3341))/(INDEX(2_Girdiler!$B$20:$I$20,G3341+1)-INDEX(2_Girdiler!$B$20:$I$20,G3341)))</f>
        <v>1.95635603278282</v>
      </c>
      <c r="I3341" s="16" t="n">
        <f aca="false">H3341/2_Girdiler!$B$17</f>
        <v>0.783796487493117</v>
      </c>
      <c r="J3341" s="16" t="n">
        <f aca="false">D3341+I3341</f>
        <v>20.0355739953961</v>
      </c>
    </row>
    <row r="3342" customFormat="false" ht="15" hidden="false" customHeight="false" outlineLevel="0" collapsed="false">
      <c r="A3342" s="0" t="n">
        <v>3330</v>
      </c>
      <c r="B3342" s="7" t="n">
        <v>0.874096</v>
      </c>
      <c r="C3342" s="7" t="n">
        <v>0.93942</v>
      </c>
      <c r="D3342" s="16" t="n">
        <f aca="false">LOGINV(B3342,$B$7,$C$7)</f>
        <v>25.6505007142236</v>
      </c>
      <c r="E3342" s="16" t="n">
        <f aca="false">LOGINV(C3342,$B$8,$C$8)</f>
        <v>296.991747177458</v>
      </c>
      <c r="F3342" s="16" t="n">
        <f aca="false">$B$5/100*E3342*2_Girdiler!$B$14*2_Girdiler!$B$15*2_Girdiler!$B$16</f>
        <v>7.47231235898485</v>
      </c>
      <c r="G3342" s="16" t="n">
        <f aca="false">MIN(MATCH(F3342,2_Girdiler!$B$20:$I$20,1),7)</f>
        <v>2</v>
      </c>
      <c r="H3342" s="16" t="n">
        <f aca="false">IF(F3342&gt;=40,2_Girdiler!$I$21+(F3342-40)*(2_Girdiler!$I$21-2_Girdiler!$H$21)/(2_Girdiler!$I$20-2_Girdiler!$H$20),INDEX(2_Girdiler!$B$21:$I$21,G3342)+(F3342-INDEX(2_Girdiler!$B$20:$I$20,G3342))*(INDEX(2_Girdiler!$B$21:$I$21,G3342+1)-INDEX(2_Girdiler!$B$21:$I$21,G3342))/(INDEX(2_Girdiler!$B$20:$I$20,G3342+1)-INDEX(2_Girdiler!$B$20:$I$20,G3342)))</f>
        <v>14.9556997743758</v>
      </c>
      <c r="I3342" s="16" t="n">
        <f aca="false">H3342/2_Girdiler!$B$17</f>
        <v>5.99186689678516</v>
      </c>
      <c r="J3342" s="16" t="n">
        <f aca="false">D3342+I3342</f>
        <v>31.6423676110088</v>
      </c>
    </row>
    <row r="3343" customFormat="false" ht="15" hidden="false" customHeight="false" outlineLevel="0" collapsed="false">
      <c r="A3343" s="0" t="n">
        <v>3331</v>
      </c>
      <c r="B3343" s="7" t="n">
        <v>0.292598</v>
      </c>
      <c r="C3343" s="7" t="n">
        <v>0.959006</v>
      </c>
      <c r="D3343" s="16" t="n">
        <f aca="false">LOGINV(B3343,$B$7,$C$7)</f>
        <v>9.9898048823747</v>
      </c>
      <c r="E3343" s="16" t="n">
        <f aca="false">LOGINV(C3343,$B$8,$C$8)</f>
        <v>335.601754688994</v>
      </c>
      <c r="F3343" s="16" t="n">
        <f aca="false">$B$5/100*E3343*2_Girdiler!$B$14*2_Girdiler!$B$15*2_Girdiler!$B$16</f>
        <v>8.44374014797508</v>
      </c>
      <c r="G3343" s="16" t="n">
        <f aca="false">MIN(MATCH(F3343,2_Girdiler!$B$20:$I$20,1),7)</f>
        <v>2</v>
      </c>
      <c r="H3343" s="16" t="n">
        <f aca="false">IF(F3343&gt;=40,2_Girdiler!$I$21+(F3343-40)*(2_Girdiler!$I$21-2_Girdiler!$H$21)/(2_Girdiler!$I$20-2_Girdiler!$H$20),INDEX(2_Girdiler!$B$21:$I$21,G3343)+(F3343-INDEX(2_Girdiler!$B$20:$I$20,G3343))*(INDEX(2_Girdiler!$B$21:$I$21,G3343+1)-INDEX(2_Girdiler!$B$21:$I$21,G3343))/(INDEX(2_Girdiler!$B$20:$I$20,G3343+1)-INDEX(2_Girdiler!$B$20:$I$20,G3343)))</f>
        <v>16.5099842367601</v>
      </c>
      <c r="I3343" s="16" t="n">
        <f aca="false">H3343/2_Girdiler!$B$17</f>
        <v>6.61457701793274</v>
      </c>
      <c r="J3343" s="16" t="n">
        <f aca="false">D3343+I3343</f>
        <v>16.6043819003074</v>
      </c>
    </row>
    <row r="3344" customFormat="false" ht="15" hidden="false" customHeight="false" outlineLevel="0" collapsed="false">
      <c r="A3344" s="0" t="n">
        <v>3332</v>
      </c>
      <c r="B3344" s="7" t="n">
        <v>0.538607</v>
      </c>
      <c r="C3344" s="7" t="n">
        <v>0.324692</v>
      </c>
      <c r="D3344" s="16" t="n">
        <f aca="false">LOGINV(B3344,$B$7,$C$7)</f>
        <v>14.2938012393136</v>
      </c>
      <c r="E3344" s="16" t="n">
        <f aca="false">LOGINV(C3344,$B$8,$C$8)</f>
        <v>81.432389511679</v>
      </c>
      <c r="F3344" s="16" t="n">
        <f aca="false">$B$5/100*E3344*2_Girdiler!$B$14*2_Girdiler!$B$15*2_Girdiler!$B$16</f>
        <v>2.04883892011384</v>
      </c>
      <c r="G3344" s="16" t="n">
        <f aca="false">MIN(MATCH(F3344,2_Girdiler!$B$20:$I$20,1),7)</f>
        <v>1</v>
      </c>
      <c r="H3344" s="16" t="n">
        <f aca="false">IF(F3344&gt;=40,2_Girdiler!$I$21+(F3344-40)*(2_Girdiler!$I$21-2_Girdiler!$H$21)/(2_Girdiler!$I$20-2_Girdiler!$H$20),INDEX(2_Girdiler!$B$21:$I$21,G3344)+(F3344-INDEX(2_Girdiler!$B$20:$I$20,G3344))*(INDEX(2_Girdiler!$B$21:$I$21,G3344+1)-INDEX(2_Girdiler!$B$21:$I$21,G3344))/(INDEX(2_Girdiler!$B$20:$I$20,G3344+1)-INDEX(2_Girdiler!$B$20:$I$20,G3344)))</f>
        <v>4.50744562425045</v>
      </c>
      <c r="I3344" s="16" t="n">
        <f aca="false">H3344/2_Girdiler!$B$17</f>
        <v>1.80586763792085</v>
      </c>
      <c r="J3344" s="16" t="n">
        <f aca="false">D3344+I3344</f>
        <v>16.0996688772345</v>
      </c>
    </row>
    <row r="3345" customFormat="false" ht="15" hidden="false" customHeight="false" outlineLevel="0" collapsed="false">
      <c r="A3345" s="0" t="n">
        <v>3333</v>
      </c>
      <c r="B3345" s="7" t="n">
        <v>0.151536</v>
      </c>
      <c r="C3345" s="7" t="n">
        <v>0.736867</v>
      </c>
      <c r="D3345" s="16" t="n">
        <f aca="false">LOGINV(B3345,$B$7,$C$7)</f>
        <v>7.6274349361404</v>
      </c>
      <c r="E3345" s="16" t="n">
        <f aca="false">LOGINV(C3345,$B$8,$C$8)</f>
        <v>164.398429790673</v>
      </c>
      <c r="F3345" s="16" t="n">
        <f aca="false">$B$5/100*E3345*2_Girdiler!$B$14*2_Girdiler!$B$15*2_Girdiler!$B$16</f>
        <v>4.13626449353333</v>
      </c>
      <c r="G3345" s="16" t="n">
        <f aca="false">MIN(MATCH(F3345,2_Girdiler!$B$20:$I$20,1),7)</f>
        <v>1</v>
      </c>
      <c r="H3345" s="16" t="n">
        <f aca="false">IF(F3345&gt;=40,2_Girdiler!$I$21+(F3345-40)*(2_Girdiler!$I$21-2_Girdiler!$H$21)/(2_Girdiler!$I$20-2_Girdiler!$H$20),INDEX(2_Girdiler!$B$21:$I$21,G3345)+(F3345-INDEX(2_Girdiler!$B$20:$I$20,G3345))*(INDEX(2_Girdiler!$B$21:$I$21,G3345+1)-INDEX(2_Girdiler!$B$21:$I$21,G3345))/(INDEX(2_Girdiler!$B$20:$I$20,G3345+1)-INDEX(2_Girdiler!$B$20:$I$20,G3345)))</f>
        <v>9.09978188577333</v>
      </c>
      <c r="I3345" s="16" t="n">
        <f aca="false">H3345/2_Girdiler!$B$17</f>
        <v>3.64574594782585</v>
      </c>
      <c r="J3345" s="16" t="n">
        <f aca="false">D3345+I3345</f>
        <v>11.2731808839663</v>
      </c>
    </row>
    <row r="3346" customFormat="false" ht="15" hidden="false" customHeight="false" outlineLevel="0" collapsed="false">
      <c r="A3346" s="0" t="n">
        <v>3334</v>
      </c>
      <c r="B3346" s="7" t="n">
        <v>0.440287</v>
      </c>
      <c r="C3346" s="7" t="n">
        <v>0.267159</v>
      </c>
      <c r="D3346" s="16" t="n">
        <f aca="false">LOGINV(B3346,$B$7,$C$7)</f>
        <v>12.4541677721627</v>
      </c>
      <c r="E3346" s="16" t="n">
        <f aca="false">LOGINV(C3346,$B$8,$C$8)</f>
        <v>73.1196593701077</v>
      </c>
      <c r="F3346" s="16" t="n">
        <f aca="false">$B$5/100*E3346*2_Girdiler!$B$14*2_Girdiler!$B$15*2_Girdiler!$B$16</f>
        <v>1.83969062975191</v>
      </c>
      <c r="G3346" s="16" t="n">
        <f aca="false">MIN(MATCH(F3346,2_Girdiler!$B$20:$I$20,1),7)</f>
        <v>1</v>
      </c>
      <c r="H3346" s="16" t="n">
        <f aca="false">IF(F3346&gt;=40,2_Girdiler!$I$21+(F3346-40)*(2_Girdiler!$I$21-2_Girdiler!$H$21)/(2_Girdiler!$I$20-2_Girdiler!$H$20),INDEX(2_Girdiler!$B$21:$I$21,G3346)+(F3346-INDEX(2_Girdiler!$B$20:$I$20,G3346))*(INDEX(2_Girdiler!$B$21:$I$21,G3346+1)-INDEX(2_Girdiler!$B$21:$I$21,G3346))/(INDEX(2_Girdiler!$B$20:$I$20,G3346+1)-INDEX(2_Girdiler!$B$20:$I$20,G3346)))</f>
        <v>4.0473193854542</v>
      </c>
      <c r="I3346" s="16" t="n">
        <f aca="false">H3346/2_Girdiler!$B$17</f>
        <v>1.62152218968518</v>
      </c>
      <c r="J3346" s="16" t="n">
        <f aca="false">D3346+I3346</f>
        <v>14.0756899618479</v>
      </c>
    </row>
    <row r="3347" customFormat="false" ht="15" hidden="false" customHeight="false" outlineLevel="0" collapsed="false">
      <c r="A3347" s="0" t="n">
        <v>3335</v>
      </c>
      <c r="B3347" s="7" t="n">
        <v>0.729819</v>
      </c>
      <c r="C3347" s="7" t="n">
        <v>0.62212</v>
      </c>
      <c r="D3347" s="16" t="n">
        <f aca="false">LOGINV(B3347,$B$7,$C$7)</f>
        <v>19.0501863515696</v>
      </c>
      <c r="E3347" s="16" t="n">
        <f aca="false">LOGINV(C3347,$B$8,$C$8)</f>
        <v>133.48833180848</v>
      </c>
      <c r="F3347" s="16" t="n">
        <f aca="false">$B$5/100*E3347*2_Girdiler!$B$14*2_Girdiler!$B$15*2_Girdiler!$B$16</f>
        <v>3.35856642830135</v>
      </c>
      <c r="G3347" s="16" t="n">
        <f aca="false">MIN(MATCH(F3347,2_Girdiler!$B$20:$I$20,1),7)</f>
        <v>1</v>
      </c>
      <c r="H3347" s="16" t="n">
        <f aca="false">IF(F3347&gt;=40,2_Girdiler!$I$21+(F3347-40)*(2_Girdiler!$I$21-2_Girdiler!$H$21)/(2_Girdiler!$I$20-2_Girdiler!$H$20),INDEX(2_Girdiler!$B$21:$I$21,G3347)+(F3347-INDEX(2_Girdiler!$B$20:$I$20,G3347))*(INDEX(2_Girdiler!$B$21:$I$21,G3347+1)-INDEX(2_Girdiler!$B$21:$I$21,G3347))/(INDEX(2_Girdiler!$B$20:$I$20,G3347+1)-INDEX(2_Girdiler!$B$20:$I$20,G3347)))</f>
        <v>7.38884614226297</v>
      </c>
      <c r="I3347" s="16" t="n">
        <f aca="false">H3347/2_Girdiler!$B$17</f>
        <v>2.96027489673997</v>
      </c>
      <c r="J3347" s="16" t="n">
        <f aca="false">D3347+I3347</f>
        <v>22.0104612483096</v>
      </c>
    </row>
    <row r="3348" customFormat="false" ht="15" hidden="false" customHeight="false" outlineLevel="0" collapsed="false">
      <c r="A3348" s="0" t="n">
        <v>3336</v>
      </c>
      <c r="B3348" s="7" t="n">
        <v>0.811894</v>
      </c>
      <c r="C3348" s="7" t="n">
        <v>0.360278</v>
      </c>
      <c r="D3348" s="16" t="n">
        <f aca="false">LOGINV(B3348,$B$7,$C$7)</f>
        <v>22.1766909531503</v>
      </c>
      <c r="E3348" s="16" t="n">
        <f aca="false">LOGINV(C3348,$B$8,$C$8)</f>
        <v>86.6886995350136</v>
      </c>
      <c r="F3348" s="16" t="n">
        <f aca="false">$B$5/100*E3348*2_Girdiler!$B$14*2_Girdiler!$B$15*2_Girdiler!$B$16</f>
        <v>2.18108768030094</v>
      </c>
      <c r="G3348" s="16" t="n">
        <f aca="false">MIN(MATCH(F3348,2_Girdiler!$B$20:$I$20,1),7)</f>
        <v>1</v>
      </c>
      <c r="H3348" s="16" t="n">
        <f aca="false">IF(F3348&gt;=40,2_Girdiler!$I$21+(F3348-40)*(2_Girdiler!$I$21-2_Girdiler!$H$21)/(2_Girdiler!$I$20-2_Girdiler!$H$20),INDEX(2_Girdiler!$B$21:$I$21,G3348)+(F3348-INDEX(2_Girdiler!$B$20:$I$20,G3348))*(INDEX(2_Girdiler!$B$21:$I$21,G3348+1)-INDEX(2_Girdiler!$B$21:$I$21,G3348))/(INDEX(2_Girdiler!$B$20:$I$20,G3348+1)-INDEX(2_Girdiler!$B$20:$I$20,G3348)))</f>
        <v>4.79839289666207</v>
      </c>
      <c r="I3348" s="16" t="n">
        <f aca="false">H3348/2_Girdiler!$B$17</f>
        <v>1.9224330515473</v>
      </c>
      <c r="J3348" s="16" t="n">
        <f aca="false">D3348+I3348</f>
        <v>24.0991240046976</v>
      </c>
    </row>
    <row r="3349" customFormat="false" ht="15" hidden="false" customHeight="false" outlineLevel="0" collapsed="false">
      <c r="A3349" s="0" t="n">
        <v>3337</v>
      </c>
      <c r="B3349" s="7" t="n">
        <v>0.303147</v>
      </c>
      <c r="C3349" s="7" t="n">
        <v>0.129717</v>
      </c>
      <c r="D3349" s="16" t="n">
        <f aca="false">LOGINV(B3349,$B$7,$C$7)</f>
        <v>10.1607511290327</v>
      </c>
      <c r="E3349" s="16" t="n">
        <f aca="false">LOGINV(C3349,$B$8,$C$8)</f>
        <v>52.7350038284825</v>
      </c>
      <c r="F3349" s="16" t="n">
        <f aca="false">$B$5/100*E3349*2_Girdiler!$B$14*2_Girdiler!$B$15*2_Girdiler!$B$16</f>
        <v>1.32681269632462</v>
      </c>
      <c r="G3349" s="16" t="n">
        <f aca="false">MIN(MATCH(F3349,2_Girdiler!$B$20:$I$20,1),7)</f>
        <v>1</v>
      </c>
      <c r="H3349" s="16" t="n">
        <f aca="false">IF(F3349&gt;=40,2_Girdiler!$I$21+(F3349-40)*(2_Girdiler!$I$21-2_Girdiler!$H$21)/(2_Girdiler!$I$20-2_Girdiler!$H$20),INDEX(2_Girdiler!$B$21:$I$21,G3349)+(F3349-INDEX(2_Girdiler!$B$20:$I$20,G3349))*(INDEX(2_Girdiler!$B$21:$I$21,G3349+1)-INDEX(2_Girdiler!$B$21:$I$21,G3349))/(INDEX(2_Girdiler!$B$20:$I$20,G3349+1)-INDEX(2_Girdiler!$B$20:$I$20,G3349)))</f>
        <v>2.91898793191416</v>
      </c>
      <c r="I3349" s="16" t="n">
        <f aca="false">H3349/2_Girdiler!$B$17</f>
        <v>1.16946631887587</v>
      </c>
      <c r="J3349" s="16" t="n">
        <f aca="false">D3349+I3349</f>
        <v>11.3302174479086</v>
      </c>
    </row>
    <row r="3350" customFormat="false" ht="15" hidden="false" customHeight="false" outlineLevel="0" collapsed="false">
      <c r="A3350" s="0" t="n">
        <v>3338</v>
      </c>
      <c r="B3350" s="7" t="n">
        <v>0.839919</v>
      </c>
      <c r="C3350" s="7" t="n">
        <v>0.730218</v>
      </c>
      <c r="D3350" s="16" t="n">
        <f aca="false">LOGINV(B3350,$B$7,$C$7)</f>
        <v>23.5688351030681</v>
      </c>
      <c r="E3350" s="16" t="n">
        <f aca="false">LOGINV(C3350,$B$8,$C$8)</f>
        <v>162.264145481167</v>
      </c>
      <c r="F3350" s="16" t="n">
        <f aca="false">$B$5/100*E3350*2_Girdiler!$B$14*2_Girdiler!$B$15*2_Girdiler!$B$16</f>
        <v>4.08256590030615</v>
      </c>
      <c r="G3350" s="16" t="n">
        <f aca="false">MIN(MATCH(F3350,2_Girdiler!$B$20:$I$20,1),7)</f>
        <v>1</v>
      </c>
      <c r="H3350" s="16" t="n">
        <f aca="false">IF(F3350&gt;=40,2_Girdiler!$I$21+(F3350-40)*(2_Girdiler!$I$21-2_Girdiler!$H$21)/(2_Girdiler!$I$20-2_Girdiler!$H$20),INDEX(2_Girdiler!$B$21:$I$21,G3350)+(F3350-INDEX(2_Girdiler!$B$20:$I$20,G3350))*(INDEX(2_Girdiler!$B$21:$I$21,G3350+1)-INDEX(2_Girdiler!$B$21:$I$21,G3350))/(INDEX(2_Girdiler!$B$20:$I$20,G3350+1)-INDEX(2_Girdiler!$B$20:$I$20,G3350)))</f>
        <v>8.98164498067353</v>
      </c>
      <c r="I3350" s="16" t="n">
        <f aca="false">H3350/2_Girdiler!$B$17</f>
        <v>3.59841545700061</v>
      </c>
      <c r="J3350" s="16" t="n">
        <f aca="false">D3350+I3350</f>
        <v>27.1672505600688</v>
      </c>
    </row>
    <row r="3351" customFormat="false" ht="15" hidden="false" customHeight="false" outlineLevel="0" collapsed="false">
      <c r="A3351" s="0" t="n">
        <v>3339</v>
      </c>
      <c r="B3351" s="7" t="n">
        <v>0.096717</v>
      </c>
      <c r="C3351" s="7" t="n">
        <v>0.049861</v>
      </c>
      <c r="D3351" s="16" t="n">
        <f aca="false">LOGINV(B3351,$B$7,$C$7)</f>
        <v>6.55946056630149</v>
      </c>
      <c r="E3351" s="16" t="n">
        <f aca="false">LOGINV(C3351,$B$8,$C$8)</f>
        <v>37.735645992584</v>
      </c>
      <c r="F3351" s="16" t="n">
        <f aca="false">$B$5/100*E3351*2_Girdiler!$B$14*2_Girdiler!$B$15*2_Girdiler!$B$16</f>
        <v>0.949428853173414</v>
      </c>
      <c r="G3351" s="16" t="n">
        <f aca="false">MIN(MATCH(F3351,2_Girdiler!$B$20:$I$20,1),7)</f>
        <v>1</v>
      </c>
      <c r="H3351" s="16" t="n">
        <f aca="false">IF(F3351&gt;=40,2_Girdiler!$I$21+(F3351-40)*(2_Girdiler!$I$21-2_Girdiler!$H$21)/(2_Girdiler!$I$20-2_Girdiler!$H$20),INDEX(2_Girdiler!$B$21:$I$21,G3351)+(F3351-INDEX(2_Girdiler!$B$20:$I$20,G3351))*(INDEX(2_Girdiler!$B$21:$I$21,G3351+1)-INDEX(2_Girdiler!$B$21:$I$21,G3351))/(INDEX(2_Girdiler!$B$20:$I$20,G3351+1)-INDEX(2_Girdiler!$B$20:$I$20,G3351)))</f>
        <v>2.08874347698151</v>
      </c>
      <c r="I3351" s="16" t="n">
        <f aca="false">H3351/2_Girdiler!$B$17</f>
        <v>0.836836328918875</v>
      </c>
      <c r="J3351" s="16" t="n">
        <f aca="false">D3351+I3351</f>
        <v>7.39629689522036</v>
      </c>
    </row>
    <row r="3352" customFormat="false" ht="15" hidden="false" customHeight="false" outlineLevel="0" collapsed="false">
      <c r="A3352" s="0" t="n">
        <v>3340</v>
      </c>
      <c r="B3352" s="7" t="n">
        <v>0.345549</v>
      </c>
      <c r="C3352" s="7" t="n">
        <v>0.202538</v>
      </c>
      <c r="D3352" s="16" t="n">
        <f aca="false">LOGINV(B3352,$B$7,$C$7)</f>
        <v>10.8515562847576</v>
      </c>
      <c r="E3352" s="16" t="n">
        <f aca="false">LOGINV(C3352,$B$8,$C$8)</f>
        <v>63.8024922662522</v>
      </c>
      <c r="F3352" s="16" t="n">
        <f aca="false">$B$5/100*E3352*2_Girdiler!$B$14*2_Girdiler!$B$15*2_Girdiler!$B$16</f>
        <v>1.6052707054189</v>
      </c>
      <c r="G3352" s="16" t="n">
        <f aca="false">MIN(MATCH(F3352,2_Girdiler!$B$20:$I$20,1),7)</f>
        <v>1</v>
      </c>
      <c r="H3352" s="16" t="n">
        <f aca="false">IF(F3352&gt;=40,2_Girdiler!$I$21+(F3352-40)*(2_Girdiler!$I$21-2_Girdiler!$H$21)/(2_Girdiler!$I$20-2_Girdiler!$H$20),INDEX(2_Girdiler!$B$21:$I$21,G3352)+(F3352-INDEX(2_Girdiler!$B$20:$I$20,G3352))*(INDEX(2_Girdiler!$B$21:$I$21,G3352+1)-INDEX(2_Girdiler!$B$21:$I$21,G3352))/(INDEX(2_Girdiler!$B$20:$I$20,G3352+1)-INDEX(2_Girdiler!$B$20:$I$20,G3352)))</f>
        <v>3.53159555192159</v>
      </c>
      <c r="I3352" s="16" t="n">
        <f aca="false">H3352/2_Girdiler!$B$17</f>
        <v>1.41490206407115</v>
      </c>
      <c r="J3352" s="16" t="n">
        <f aca="false">D3352+I3352</f>
        <v>12.2664583488288</v>
      </c>
    </row>
    <row r="3353" customFormat="false" ht="15" hidden="false" customHeight="false" outlineLevel="0" collapsed="false">
      <c r="A3353" s="0" t="n">
        <v>3341</v>
      </c>
      <c r="B3353" s="7" t="n">
        <v>0.367846</v>
      </c>
      <c r="C3353" s="7" t="n">
        <v>0.559033</v>
      </c>
      <c r="D3353" s="16" t="n">
        <f aca="false">LOGINV(B3353,$B$7,$C$7)</f>
        <v>11.2193727370807</v>
      </c>
      <c r="E3353" s="16" t="n">
        <f aca="false">LOGINV(C3353,$B$8,$C$8)</f>
        <v>120.19283800946</v>
      </c>
      <c r="F3353" s="16" t="n">
        <f aca="false">$B$5/100*E3353*2_Girdiler!$B$14*2_Girdiler!$B$15*2_Girdiler!$B$16</f>
        <v>3.02405180431802</v>
      </c>
      <c r="G3353" s="16" t="n">
        <f aca="false">MIN(MATCH(F3353,2_Girdiler!$B$20:$I$20,1),7)</f>
        <v>1</v>
      </c>
      <c r="H3353" s="16" t="n">
        <f aca="false">IF(F3353&gt;=40,2_Girdiler!$I$21+(F3353-40)*(2_Girdiler!$I$21-2_Girdiler!$H$21)/(2_Girdiler!$I$20-2_Girdiler!$H$20),INDEX(2_Girdiler!$B$21:$I$21,G3353)+(F3353-INDEX(2_Girdiler!$B$20:$I$20,G3353))*(INDEX(2_Girdiler!$B$21:$I$21,G3353+1)-INDEX(2_Girdiler!$B$21:$I$21,G3353))/(INDEX(2_Girdiler!$B$20:$I$20,G3353+1)-INDEX(2_Girdiler!$B$20:$I$20,G3353)))</f>
        <v>6.65291396949964</v>
      </c>
      <c r="I3353" s="16" t="n">
        <f aca="false">H3353/2_Girdiler!$B$17</f>
        <v>2.66543027624184</v>
      </c>
      <c r="J3353" s="16" t="n">
        <f aca="false">D3353+I3353</f>
        <v>13.8848030133226</v>
      </c>
    </row>
    <row r="3354" customFormat="false" ht="15" hidden="false" customHeight="false" outlineLevel="0" collapsed="false">
      <c r="A3354" s="0" t="n">
        <v>3342</v>
      </c>
      <c r="B3354" s="7" t="n">
        <v>0.386333</v>
      </c>
      <c r="C3354" s="7" t="n">
        <v>0.318652</v>
      </c>
      <c r="D3354" s="16" t="n">
        <f aca="false">LOGINV(B3354,$B$7,$C$7)</f>
        <v>11.5279328883089</v>
      </c>
      <c r="E3354" s="16" t="n">
        <f aca="false">LOGINV(C3354,$B$8,$C$8)</f>
        <v>80.5512943930751</v>
      </c>
      <c r="F3354" s="16" t="n">
        <f aca="false">$B$5/100*E3354*2_Girdiler!$B$14*2_Girdiler!$B$15*2_Girdiler!$B$16</f>
        <v>2.02667056692977</v>
      </c>
      <c r="G3354" s="16" t="n">
        <f aca="false">MIN(MATCH(F3354,2_Girdiler!$B$20:$I$20,1),7)</f>
        <v>1</v>
      </c>
      <c r="H3354" s="16" t="n">
        <f aca="false">IF(F3354&gt;=40,2_Girdiler!$I$21+(F3354-40)*(2_Girdiler!$I$21-2_Girdiler!$H$21)/(2_Girdiler!$I$20-2_Girdiler!$H$20),INDEX(2_Girdiler!$B$21:$I$21,G3354)+(F3354-INDEX(2_Girdiler!$B$20:$I$20,G3354))*(INDEX(2_Girdiler!$B$21:$I$21,G3354+1)-INDEX(2_Girdiler!$B$21:$I$21,G3354))/(INDEX(2_Girdiler!$B$20:$I$20,G3354+1)-INDEX(2_Girdiler!$B$20:$I$20,G3354)))</f>
        <v>4.45867524724549</v>
      </c>
      <c r="I3354" s="16" t="n">
        <f aca="false">H3354/2_Girdiler!$B$17</f>
        <v>1.78632822405669</v>
      </c>
      <c r="J3354" s="16" t="n">
        <f aca="false">D3354+I3354</f>
        <v>13.3142611123656</v>
      </c>
    </row>
    <row r="3355" customFormat="false" ht="15" hidden="false" customHeight="false" outlineLevel="0" collapsed="false">
      <c r="A3355" s="0" t="n">
        <v>3343</v>
      </c>
      <c r="B3355" s="7" t="n">
        <v>0.529138</v>
      </c>
      <c r="C3355" s="7" t="n">
        <v>0.765521</v>
      </c>
      <c r="D3355" s="16" t="n">
        <f aca="false">LOGINV(B3355,$B$7,$C$7)</f>
        <v>14.1052591943591</v>
      </c>
      <c r="E3355" s="16" t="n">
        <f aca="false">LOGINV(C3355,$B$8,$C$8)</f>
        <v>174.283686815761</v>
      </c>
      <c r="F3355" s="16" t="n">
        <f aca="false">$B$5/100*E3355*2_Girdiler!$B$14*2_Girdiler!$B$15*2_Girdiler!$B$16</f>
        <v>4.38497756028456</v>
      </c>
      <c r="G3355" s="16" t="n">
        <f aca="false">MIN(MATCH(F3355,2_Girdiler!$B$20:$I$20,1),7)</f>
        <v>1</v>
      </c>
      <c r="H3355" s="16" t="n">
        <f aca="false">IF(F3355&gt;=40,2_Girdiler!$I$21+(F3355-40)*(2_Girdiler!$I$21-2_Girdiler!$H$21)/(2_Girdiler!$I$20-2_Girdiler!$H$20),INDEX(2_Girdiler!$B$21:$I$21,G3355)+(F3355-INDEX(2_Girdiler!$B$20:$I$20,G3355))*(INDEX(2_Girdiler!$B$21:$I$21,G3355+1)-INDEX(2_Girdiler!$B$21:$I$21,G3355))/(INDEX(2_Girdiler!$B$20:$I$20,G3355+1)-INDEX(2_Girdiler!$B$20:$I$20,G3355)))</f>
        <v>9.64695063262603</v>
      </c>
      <c r="I3355" s="16" t="n">
        <f aca="false">H3355/2_Girdiler!$B$17</f>
        <v>3.86496419576363</v>
      </c>
      <c r="J3355" s="16" t="n">
        <f aca="false">D3355+I3355</f>
        <v>17.9702233901227</v>
      </c>
    </row>
    <row r="3356" customFormat="false" ht="15" hidden="false" customHeight="false" outlineLevel="0" collapsed="false">
      <c r="A3356" s="0" t="n">
        <v>3344</v>
      </c>
      <c r="B3356" s="7" t="n">
        <v>0.657591</v>
      </c>
      <c r="C3356" s="7" t="n">
        <v>0.745599</v>
      </c>
      <c r="D3356" s="16" t="n">
        <f aca="false">LOGINV(B3356,$B$7,$C$7)</f>
        <v>16.9801871403535</v>
      </c>
      <c r="E3356" s="16" t="n">
        <f aca="false">LOGINV(C3356,$B$8,$C$8)</f>
        <v>167.287462485648</v>
      </c>
      <c r="F3356" s="16" t="n">
        <f aca="false">$B$5/100*E3356*2_Girdiler!$B$14*2_Girdiler!$B$15*2_Girdiler!$B$16</f>
        <v>4.20895255613891</v>
      </c>
      <c r="G3356" s="16" t="n">
        <f aca="false">MIN(MATCH(F3356,2_Girdiler!$B$20:$I$20,1),7)</f>
        <v>1</v>
      </c>
      <c r="H3356" s="16" t="n">
        <f aca="false">IF(F3356&gt;=40,2_Girdiler!$I$21+(F3356-40)*(2_Girdiler!$I$21-2_Girdiler!$H$21)/(2_Girdiler!$I$20-2_Girdiler!$H$20),INDEX(2_Girdiler!$B$21:$I$21,G3356)+(F3356-INDEX(2_Girdiler!$B$20:$I$20,G3356))*(INDEX(2_Girdiler!$B$21:$I$21,G3356+1)-INDEX(2_Girdiler!$B$21:$I$21,G3356))/(INDEX(2_Girdiler!$B$20:$I$20,G3356+1)-INDEX(2_Girdiler!$B$20:$I$20,G3356)))</f>
        <v>9.25969562350561</v>
      </c>
      <c r="I3356" s="16" t="n">
        <f aca="false">H3356/2_Girdiler!$B$17</f>
        <v>3.709813951725</v>
      </c>
      <c r="J3356" s="16" t="n">
        <f aca="false">D3356+I3356</f>
        <v>20.6900010920785</v>
      </c>
    </row>
    <row r="3357" customFormat="false" ht="15" hidden="false" customHeight="false" outlineLevel="0" collapsed="false">
      <c r="A3357" s="0" t="n">
        <v>3345</v>
      </c>
      <c r="B3357" s="7" t="n">
        <v>0.969431</v>
      </c>
      <c r="C3357" s="7" t="n">
        <v>0.752886</v>
      </c>
      <c r="D3357" s="16" t="n">
        <f aca="false">LOGINV(B3357,$B$7,$C$7)</f>
        <v>38.4565614385206</v>
      </c>
      <c r="E3357" s="16" t="n">
        <f aca="false">LOGINV(C3357,$B$8,$C$8)</f>
        <v>169.778161638773</v>
      </c>
      <c r="F3357" s="16" t="n">
        <f aca="false">$B$5/100*E3357*2_Girdiler!$B$14*2_Girdiler!$B$15*2_Girdiler!$B$16</f>
        <v>4.27161854683152</v>
      </c>
      <c r="G3357" s="16" t="n">
        <f aca="false">MIN(MATCH(F3357,2_Girdiler!$B$20:$I$20,1),7)</f>
        <v>1</v>
      </c>
      <c r="H3357" s="16" t="n">
        <f aca="false">IF(F3357&gt;=40,2_Girdiler!$I$21+(F3357-40)*(2_Girdiler!$I$21-2_Girdiler!$H$21)/(2_Girdiler!$I$20-2_Girdiler!$H$20),INDEX(2_Girdiler!$B$21:$I$21,G3357)+(F3357-INDEX(2_Girdiler!$B$20:$I$20,G3357))*(INDEX(2_Girdiler!$B$21:$I$21,G3357+1)-INDEX(2_Girdiler!$B$21:$I$21,G3357))/(INDEX(2_Girdiler!$B$20:$I$20,G3357+1)-INDEX(2_Girdiler!$B$20:$I$20,G3357)))</f>
        <v>9.39756080302934</v>
      </c>
      <c r="I3357" s="16" t="n">
        <f aca="false">H3357/2_Girdiler!$B$17</f>
        <v>3.76504839864958</v>
      </c>
      <c r="J3357" s="16" t="n">
        <f aca="false">D3357+I3357</f>
        <v>42.2216098371701</v>
      </c>
    </row>
    <row r="3358" customFormat="false" ht="15" hidden="false" customHeight="false" outlineLevel="0" collapsed="false">
      <c r="A3358" s="0" t="n">
        <v>3346</v>
      </c>
      <c r="B3358" s="7" t="n">
        <v>0.254619</v>
      </c>
      <c r="C3358" s="7" t="n">
        <v>0.956019</v>
      </c>
      <c r="D3358" s="16" t="n">
        <f aca="false">LOGINV(B3358,$B$7,$C$7)</f>
        <v>9.3736470861734</v>
      </c>
      <c r="E3358" s="16" t="n">
        <f aca="false">LOGINV(C3358,$B$8,$C$8)</f>
        <v>328.524641095899</v>
      </c>
      <c r="F3358" s="16" t="n">
        <f aca="false">$B$5/100*E3358*2_Girdiler!$B$14*2_Girdiler!$B$15*2_Girdiler!$B$16</f>
        <v>8.26567996997281</v>
      </c>
      <c r="G3358" s="16" t="n">
        <f aca="false">MIN(MATCH(F3358,2_Girdiler!$B$20:$I$20,1),7)</f>
        <v>2</v>
      </c>
      <c r="H3358" s="16" t="n">
        <f aca="false">IF(F3358&gt;=40,2_Girdiler!$I$21+(F3358-40)*(2_Girdiler!$I$21-2_Girdiler!$H$21)/(2_Girdiler!$I$20-2_Girdiler!$H$20),INDEX(2_Girdiler!$B$21:$I$21,G3358)+(F3358-INDEX(2_Girdiler!$B$20:$I$20,G3358))*(INDEX(2_Girdiler!$B$21:$I$21,G3358+1)-INDEX(2_Girdiler!$B$21:$I$21,G3358))/(INDEX(2_Girdiler!$B$20:$I$20,G3358+1)-INDEX(2_Girdiler!$B$20:$I$20,G3358)))</f>
        <v>16.2250879519565</v>
      </c>
      <c r="I3358" s="16" t="n">
        <f aca="false">H3358/2_Girdiler!$B$17</f>
        <v>6.5004358781877</v>
      </c>
      <c r="J3358" s="16" t="n">
        <f aca="false">D3358+I3358</f>
        <v>15.8740829643611</v>
      </c>
    </row>
    <row r="3359" customFormat="false" ht="15" hidden="false" customHeight="false" outlineLevel="0" collapsed="false">
      <c r="A3359" s="0" t="n">
        <v>3347</v>
      </c>
      <c r="B3359" s="7" t="n">
        <v>0.660324</v>
      </c>
      <c r="C3359" s="7" t="n">
        <v>0.724133</v>
      </c>
      <c r="D3359" s="16" t="n">
        <f aca="false">LOGINV(B3359,$B$7,$C$7)</f>
        <v>17.0508477142049</v>
      </c>
      <c r="E3359" s="16" t="n">
        <f aca="false">LOGINV(C3359,$B$8,$C$8)</f>
        <v>160.357755913626</v>
      </c>
      <c r="F3359" s="16" t="n">
        <f aca="false">$B$5/100*E3359*2_Girdiler!$B$14*2_Girdiler!$B$15*2_Girdiler!$B$16</f>
        <v>4.03460113878683</v>
      </c>
      <c r="G3359" s="16" t="n">
        <f aca="false">MIN(MATCH(F3359,2_Girdiler!$B$20:$I$20,1),7)</f>
        <v>1</v>
      </c>
      <c r="H3359" s="16" t="n">
        <f aca="false">IF(F3359&gt;=40,2_Girdiler!$I$21+(F3359-40)*(2_Girdiler!$I$21-2_Girdiler!$H$21)/(2_Girdiler!$I$20-2_Girdiler!$H$20),INDEX(2_Girdiler!$B$21:$I$21,G3359)+(F3359-INDEX(2_Girdiler!$B$20:$I$20,G3359))*(INDEX(2_Girdiler!$B$21:$I$21,G3359+1)-INDEX(2_Girdiler!$B$21:$I$21,G3359))/(INDEX(2_Girdiler!$B$20:$I$20,G3359+1)-INDEX(2_Girdiler!$B$20:$I$20,G3359)))</f>
        <v>8.87612250533103</v>
      </c>
      <c r="I3359" s="16" t="n">
        <f aca="false">H3359/2_Girdiler!$B$17</f>
        <v>3.55613882425121</v>
      </c>
      <c r="J3359" s="16" t="n">
        <f aca="false">D3359+I3359</f>
        <v>20.6069865384562</v>
      </c>
    </row>
    <row r="3360" customFormat="false" ht="15" hidden="false" customHeight="false" outlineLevel="0" collapsed="false">
      <c r="A3360" s="0" t="n">
        <v>3348</v>
      </c>
      <c r="B3360" s="7" t="n">
        <v>0.887231</v>
      </c>
      <c r="C3360" s="7" t="n">
        <v>0.920402</v>
      </c>
      <c r="D3360" s="16" t="n">
        <f aca="false">LOGINV(B3360,$B$7,$C$7)</f>
        <v>26.6111818046087</v>
      </c>
      <c r="E3360" s="16" t="n">
        <f aca="false">LOGINV(C3360,$B$8,$C$8)</f>
        <v>270.954670673458</v>
      </c>
      <c r="F3360" s="16" t="n">
        <f aca="false">$B$5/100*E3360*2_Girdiler!$B$14*2_Girdiler!$B$15*2_Girdiler!$B$16</f>
        <v>6.81721951414421</v>
      </c>
      <c r="G3360" s="16" t="n">
        <f aca="false">MIN(MATCH(F3360,2_Girdiler!$B$20:$I$20,1),7)</f>
        <v>2</v>
      </c>
      <c r="H3360" s="16" t="n">
        <f aca="false">IF(F3360&gt;=40,2_Girdiler!$I$21+(F3360-40)*(2_Girdiler!$I$21-2_Girdiler!$H$21)/(2_Girdiler!$I$20-2_Girdiler!$H$20),INDEX(2_Girdiler!$B$21:$I$21,G3360)+(F3360-INDEX(2_Girdiler!$B$20:$I$20,G3360))*(INDEX(2_Girdiler!$B$21:$I$21,G3360+1)-INDEX(2_Girdiler!$B$21:$I$21,G3360))/(INDEX(2_Girdiler!$B$20:$I$20,G3360+1)-INDEX(2_Girdiler!$B$20:$I$20,G3360)))</f>
        <v>13.9075512226307</v>
      </c>
      <c r="I3360" s="16" t="n">
        <f aca="false">H3360/2_Girdiler!$B$17</f>
        <v>5.57193558598988</v>
      </c>
      <c r="J3360" s="16" t="n">
        <f aca="false">D3360+I3360</f>
        <v>32.1831173905986</v>
      </c>
    </row>
    <row r="3361" customFormat="false" ht="15" hidden="false" customHeight="false" outlineLevel="0" collapsed="false">
      <c r="A3361" s="0" t="n">
        <v>3349</v>
      </c>
      <c r="B3361" s="7" t="n">
        <v>0.413602</v>
      </c>
      <c r="C3361" s="7" t="n">
        <v>0.140525</v>
      </c>
      <c r="D3361" s="16" t="n">
        <f aca="false">LOGINV(B3361,$B$7,$C$7)</f>
        <v>11.9906328733087</v>
      </c>
      <c r="E3361" s="16" t="n">
        <f aca="false">LOGINV(C3361,$B$8,$C$8)</f>
        <v>54.4565751903738</v>
      </c>
      <c r="F3361" s="16" t="n">
        <f aca="false">$B$5/100*E3361*2_Girdiler!$B$14*2_Girdiler!$B$15*2_Girdiler!$B$16</f>
        <v>1.3701274317898</v>
      </c>
      <c r="G3361" s="16" t="n">
        <f aca="false">MIN(MATCH(F3361,2_Girdiler!$B$20:$I$20,1),7)</f>
        <v>1</v>
      </c>
      <c r="H3361" s="16" t="n">
        <f aca="false">IF(F3361&gt;=40,2_Girdiler!$I$21+(F3361-40)*(2_Girdiler!$I$21-2_Girdiler!$H$21)/(2_Girdiler!$I$20-2_Girdiler!$H$20),INDEX(2_Girdiler!$B$21:$I$21,G3361)+(F3361-INDEX(2_Girdiler!$B$20:$I$20,G3361))*(INDEX(2_Girdiler!$B$21:$I$21,G3361+1)-INDEX(2_Girdiler!$B$21:$I$21,G3361))/(INDEX(2_Girdiler!$B$20:$I$20,G3361+1)-INDEX(2_Girdiler!$B$20:$I$20,G3361)))</f>
        <v>3.01428034993757</v>
      </c>
      <c r="I3361" s="16" t="n">
        <f aca="false">H3361/2_Girdiler!$B$17</f>
        <v>1.20764437096858</v>
      </c>
      <c r="J3361" s="16" t="n">
        <f aca="false">D3361+I3361</f>
        <v>13.1982772442772</v>
      </c>
    </row>
    <row r="3362" customFormat="false" ht="15" hidden="false" customHeight="false" outlineLevel="0" collapsed="false">
      <c r="A3362" s="0" t="n">
        <v>3350</v>
      </c>
      <c r="B3362" s="7" t="n">
        <v>0.651465</v>
      </c>
      <c r="C3362" s="7" t="n">
        <v>0.797588</v>
      </c>
      <c r="D3362" s="16" t="n">
        <f aca="false">LOGINV(B3362,$B$7,$C$7)</f>
        <v>16.8236215020641</v>
      </c>
      <c r="E3362" s="16" t="n">
        <f aca="false">LOGINV(C3362,$B$8,$C$8)</f>
        <v>186.971144372863</v>
      </c>
      <c r="F3362" s="16" t="n">
        <f aca="false">$B$5/100*E3362*2_Girdiler!$B$14*2_Girdiler!$B$15*2_Girdiler!$B$16</f>
        <v>4.70419399242123</v>
      </c>
      <c r="G3362" s="16" t="n">
        <f aca="false">MIN(MATCH(F3362,2_Girdiler!$B$20:$I$20,1),7)</f>
        <v>1</v>
      </c>
      <c r="H3362" s="16" t="n">
        <f aca="false">IF(F3362&gt;=40,2_Girdiler!$I$21+(F3362-40)*(2_Girdiler!$I$21-2_Girdiler!$H$21)/(2_Girdiler!$I$20-2_Girdiler!$H$20),INDEX(2_Girdiler!$B$21:$I$21,G3362)+(F3362-INDEX(2_Girdiler!$B$20:$I$20,G3362))*(INDEX(2_Girdiler!$B$21:$I$21,G3362+1)-INDEX(2_Girdiler!$B$21:$I$21,G3362))/(INDEX(2_Girdiler!$B$20:$I$20,G3362+1)-INDEX(2_Girdiler!$B$20:$I$20,G3362)))</f>
        <v>10.3492267833267</v>
      </c>
      <c r="I3362" s="16" t="n">
        <f aca="false">H3362/2_Girdiler!$B$17</f>
        <v>4.14632483306358</v>
      </c>
      <c r="J3362" s="16" t="n">
        <f aca="false">D3362+I3362</f>
        <v>20.9699463351277</v>
      </c>
    </row>
    <row r="3363" customFormat="false" ht="15" hidden="false" customHeight="false" outlineLevel="0" collapsed="false">
      <c r="A3363" s="0" t="n">
        <v>3351</v>
      </c>
      <c r="B3363" s="7" t="n">
        <v>0.223014</v>
      </c>
      <c r="C3363" s="7" t="n">
        <v>0.298085</v>
      </c>
      <c r="D3363" s="16" t="n">
        <f aca="false">LOGINV(B3363,$B$7,$C$7)</f>
        <v>8.8554342479758</v>
      </c>
      <c r="E3363" s="16" t="n">
        <f aca="false">LOGINV(C3363,$B$8,$C$8)</f>
        <v>77.5690227112745</v>
      </c>
      <c r="F3363" s="16" t="n">
        <f aca="false">$B$5/100*E3363*2_Girdiler!$B$14*2_Girdiler!$B$15*2_Girdiler!$B$16</f>
        <v>1.95163661141567</v>
      </c>
      <c r="G3363" s="16" t="n">
        <f aca="false">MIN(MATCH(F3363,2_Girdiler!$B$20:$I$20,1),7)</f>
        <v>1</v>
      </c>
      <c r="H3363" s="16" t="n">
        <f aca="false">IF(F3363&gt;=40,2_Girdiler!$I$21+(F3363-40)*(2_Girdiler!$I$21-2_Girdiler!$H$21)/(2_Girdiler!$I$20-2_Girdiler!$H$20),INDEX(2_Girdiler!$B$21:$I$21,G3363)+(F3363-INDEX(2_Girdiler!$B$20:$I$20,G3363))*(INDEX(2_Girdiler!$B$21:$I$21,G3363+1)-INDEX(2_Girdiler!$B$21:$I$21,G3363))/(INDEX(2_Girdiler!$B$20:$I$20,G3363+1)-INDEX(2_Girdiler!$B$20:$I$20,G3363)))</f>
        <v>4.29360054511447</v>
      </c>
      <c r="I3363" s="16" t="n">
        <f aca="false">H3363/2_Girdiler!$B$17</f>
        <v>1.72019252608753</v>
      </c>
      <c r="J3363" s="16" t="n">
        <f aca="false">D3363+I3363</f>
        <v>10.5756267740633</v>
      </c>
    </row>
    <row r="3364" customFormat="false" ht="15" hidden="false" customHeight="false" outlineLevel="0" collapsed="false">
      <c r="A3364" s="0" t="n">
        <v>3352</v>
      </c>
      <c r="B3364" s="7" t="n">
        <v>0.074145</v>
      </c>
      <c r="C3364" s="7" t="n">
        <v>0.470774</v>
      </c>
      <c r="D3364" s="16" t="n">
        <f aca="false">LOGINV(B3364,$B$7,$C$7)</f>
        <v>6.0497908351478</v>
      </c>
      <c r="E3364" s="16" t="n">
        <f aca="false">LOGINV(C3364,$B$8,$C$8)</f>
        <v>104.156878101355</v>
      </c>
      <c r="F3364" s="16" t="n">
        <f aca="false">$B$5/100*E3364*2_Girdiler!$B$14*2_Girdiler!$B$15*2_Girdiler!$B$16</f>
        <v>2.62058705303009</v>
      </c>
      <c r="G3364" s="16" t="n">
        <f aca="false">MIN(MATCH(F3364,2_Girdiler!$B$20:$I$20,1),7)</f>
        <v>1</v>
      </c>
      <c r="H3364" s="16" t="n">
        <f aca="false">IF(F3364&gt;=40,2_Girdiler!$I$21+(F3364-40)*(2_Girdiler!$I$21-2_Girdiler!$H$21)/(2_Girdiler!$I$20-2_Girdiler!$H$20),INDEX(2_Girdiler!$B$21:$I$21,G3364)+(F3364-INDEX(2_Girdiler!$B$20:$I$20,G3364))*(INDEX(2_Girdiler!$B$21:$I$21,G3364+1)-INDEX(2_Girdiler!$B$21:$I$21,G3364))/(INDEX(2_Girdiler!$B$20:$I$20,G3364+1)-INDEX(2_Girdiler!$B$20:$I$20,G3364)))</f>
        <v>5.7652915166662</v>
      </c>
      <c r="I3364" s="16" t="n">
        <f aca="false">H3364/2_Girdiler!$B$17</f>
        <v>2.30981230635665</v>
      </c>
      <c r="J3364" s="16" t="n">
        <f aca="false">D3364+I3364</f>
        <v>8.35960314150445</v>
      </c>
    </row>
    <row r="3365" customFormat="false" ht="15" hidden="false" customHeight="false" outlineLevel="0" collapsed="false">
      <c r="A3365" s="0" t="n">
        <v>3353</v>
      </c>
      <c r="B3365" s="7" t="n">
        <v>0.996375</v>
      </c>
      <c r="C3365" s="7" t="n">
        <v>0.13717</v>
      </c>
      <c r="D3365" s="16" t="n">
        <f aca="false">LOGINV(B3365,$B$7,$C$7)</f>
        <v>60.4910592566036</v>
      </c>
      <c r="E3365" s="16" t="n">
        <f aca="false">LOGINV(C3365,$B$8,$C$8)</f>
        <v>53.9263109649269</v>
      </c>
      <c r="F3365" s="16" t="n">
        <f aca="false">$B$5/100*E3365*2_Girdiler!$B$14*2_Girdiler!$B$15*2_Girdiler!$B$16</f>
        <v>1.35678598387756</v>
      </c>
      <c r="G3365" s="16" t="n">
        <f aca="false">MIN(MATCH(F3365,2_Girdiler!$B$20:$I$20,1),7)</f>
        <v>1</v>
      </c>
      <c r="H3365" s="16" t="n">
        <f aca="false">IF(F3365&gt;=40,2_Girdiler!$I$21+(F3365-40)*(2_Girdiler!$I$21-2_Girdiler!$H$21)/(2_Girdiler!$I$20-2_Girdiler!$H$20),INDEX(2_Girdiler!$B$21:$I$21,G3365)+(F3365-INDEX(2_Girdiler!$B$20:$I$20,G3365))*(INDEX(2_Girdiler!$B$21:$I$21,G3365+1)-INDEX(2_Girdiler!$B$21:$I$21,G3365))/(INDEX(2_Girdiler!$B$20:$I$20,G3365+1)-INDEX(2_Girdiler!$B$20:$I$20,G3365)))</f>
        <v>2.98492916453063</v>
      </c>
      <c r="I3365" s="16" t="n">
        <f aca="false">H3365/2_Girdiler!$B$17</f>
        <v>1.19588508194336</v>
      </c>
      <c r="J3365" s="16" t="n">
        <f aca="false">D3365+I3365</f>
        <v>61.686944338547</v>
      </c>
    </row>
    <row r="3366" customFormat="false" ht="15" hidden="false" customHeight="false" outlineLevel="0" collapsed="false">
      <c r="A3366" s="0" t="n">
        <v>3354</v>
      </c>
      <c r="B3366" s="7" t="n">
        <v>0.848035</v>
      </c>
      <c r="C3366" s="7" t="n">
        <v>0.60891</v>
      </c>
      <c r="D3366" s="16" t="n">
        <f aca="false">LOGINV(B3366,$B$7,$C$7)</f>
        <v>24.0186520096837</v>
      </c>
      <c r="E3366" s="16" t="n">
        <f aca="false">LOGINV(C3366,$B$8,$C$8)</f>
        <v>130.542185082751</v>
      </c>
      <c r="F3366" s="16" t="n">
        <f aca="false">$B$5/100*E3366*2_Girdiler!$B$14*2_Girdiler!$B$15*2_Girdiler!$B$16</f>
        <v>3.28444137668201</v>
      </c>
      <c r="G3366" s="16" t="n">
        <f aca="false">MIN(MATCH(F3366,2_Girdiler!$B$20:$I$20,1),7)</f>
        <v>1</v>
      </c>
      <c r="H3366" s="16" t="n">
        <f aca="false">IF(F3366&gt;=40,2_Girdiler!$I$21+(F3366-40)*(2_Girdiler!$I$21-2_Girdiler!$H$21)/(2_Girdiler!$I$20-2_Girdiler!$H$20),INDEX(2_Girdiler!$B$21:$I$21,G3366)+(F3366-INDEX(2_Girdiler!$B$20:$I$20,G3366))*(INDEX(2_Girdiler!$B$21:$I$21,G3366+1)-INDEX(2_Girdiler!$B$21:$I$21,G3366))/(INDEX(2_Girdiler!$B$20:$I$20,G3366+1)-INDEX(2_Girdiler!$B$20:$I$20,G3366)))</f>
        <v>7.22577102870042</v>
      </c>
      <c r="I3366" s="16" t="n">
        <f aca="false">H3366/2_Girdiler!$B$17</f>
        <v>2.89494031598575</v>
      </c>
      <c r="J3366" s="16" t="n">
        <f aca="false">D3366+I3366</f>
        <v>26.9135923256694</v>
      </c>
    </row>
    <row r="3367" customFormat="false" ht="15" hidden="false" customHeight="false" outlineLevel="0" collapsed="false">
      <c r="A3367" s="0" t="n">
        <v>3355</v>
      </c>
      <c r="B3367" s="7" t="n">
        <v>0.403567</v>
      </c>
      <c r="C3367" s="7" t="n">
        <v>0.808307</v>
      </c>
      <c r="D3367" s="16" t="n">
        <f aca="false">LOGINV(B3367,$B$7,$C$7)</f>
        <v>11.8191927819161</v>
      </c>
      <c r="E3367" s="16" t="n">
        <f aca="false">LOGINV(C3367,$B$8,$C$8)</f>
        <v>191.692961030359</v>
      </c>
      <c r="F3367" s="16" t="n">
        <f aca="false">$B$5/100*E3367*2_Girdiler!$B$14*2_Girdiler!$B$15*2_Girdiler!$B$16</f>
        <v>4.82299489952384</v>
      </c>
      <c r="G3367" s="16" t="n">
        <f aca="false">MIN(MATCH(F3367,2_Girdiler!$B$20:$I$20,1),7)</f>
        <v>1</v>
      </c>
      <c r="H3367" s="16" t="n">
        <f aca="false">IF(F3367&gt;=40,2_Girdiler!$I$21+(F3367-40)*(2_Girdiler!$I$21-2_Girdiler!$H$21)/(2_Girdiler!$I$20-2_Girdiler!$H$20),INDEX(2_Girdiler!$B$21:$I$21,G3367)+(F3367-INDEX(2_Girdiler!$B$20:$I$20,G3367))*(INDEX(2_Girdiler!$B$21:$I$21,G3367+1)-INDEX(2_Girdiler!$B$21:$I$21,G3367))/(INDEX(2_Girdiler!$B$20:$I$20,G3367+1)-INDEX(2_Girdiler!$B$20:$I$20,G3367)))</f>
        <v>10.6105887789524</v>
      </c>
      <c r="I3367" s="16" t="n">
        <f aca="false">H3367/2_Girdiler!$B$17</f>
        <v>4.25103717105466</v>
      </c>
      <c r="J3367" s="16" t="n">
        <f aca="false">D3367+I3367</f>
        <v>16.0702299529708</v>
      </c>
    </row>
    <row r="3368" customFormat="false" ht="15" hidden="false" customHeight="false" outlineLevel="0" collapsed="false">
      <c r="A3368" s="0" t="n">
        <v>3356</v>
      </c>
      <c r="B3368" s="7" t="n">
        <v>0.989845</v>
      </c>
      <c r="C3368" s="7" t="n">
        <v>0.946459</v>
      </c>
      <c r="D3368" s="16" t="n">
        <f aca="false">LOGINV(B3368,$B$7,$C$7)</f>
        <v>49.3672064549994</v>
      </c>
      <c r="E3368" s="16" t="n">
        <f aca="false">LOGINV(C3368,$B$8,$C$8)</f>
        <v>309.024040468059</v>
      </c>
      <c r="F3368" s="16" t="n">
        <f aca="false">$B$5/100*E3368*2_Girdiler!$B$14*2_Girdiler!$B$15*2_Girdiler!$B$16</f>
        <v>7.77504485817637</v>
      </c>
      <c r="G3368" s="16" t="n">
        <f aca="false">MIN(MATCH(F3368,2_Girdiler!$B$20:$I$20,1),7)</f>
        <v>2</v>
      </c>
      <c r="H3368" s="16" t="n">
        <f aca="false">IF(F3368&gt;=40,2_Girdiler!$I$21+(F3368-40)*(2_Girdiler!$I$21-2_Girdiler!$H$21)/(2_Girdiler!$I$20-2_Girdiler!$H$20),INDEX(2_Girdiler!$B$21:$I$21,G3368)+(F3368-INDEX(2_Girdiler!$B$20:$I$20,G3368))*(INDEX(2_Girdiler!$B$21:$I$21,G3368+1)-INDEX(2_Girdiler!$B$21:$I$21,G3368))/(INDEX(2_Girdiler!$B$20:$I$20,G3368+1)-INDEX(2_Girdiler!$B$20:$I$20,G3368)))</f>
        <v>15.4400717730822</v>
      </c>
      <c r="I3368" s="16" t="n">
        <f aca="false">H3368/2_Girdiler!$B$17</f>
        <v>6.1859261911387</v>
      </c>
      <c r="J3368" s="16" t="n">
        <f aca="false">D3368+I3368</f>
        <v>55.553132646138</v>
      </c>
    </row>
    <row r="3369" customFormat="false" ht="15" hidden="false" customHeight="false" outlineLevel="0" collapsed="false">
      <c r="A3369" s="0" t="n">
        <v>3357</v>
      </c>
      <c r="B3369" s="7" t="n">
        <v>0.681044</v>
      </c>
      <c r="C3369" s="7" t="n">
        <v>0.302597</v>
      </c>
      <c r="D3369" s="16" t="n">
        <f aca="false">LOGINV(B3369,$B$7,$C$7)</f>
        <v>17.6039566031161</v>
      </c>
      <c r="E3369" s="16" t="n">
        <f aca="false">LOGINV(C3369,$B$8,$C$8)</f>
        <v>78.2211901579941</v>
      </c>
      <c r="F3369" s="16" t="n">
        <f aca="false">$B$5/100*E3369*2_Girdiler!$B$14*2_Girdiler!$B$15*2_Girdiler!$B$16</f>
        <v>1.96804514437513</v>
      </c>
      <c r="G3369" s="16" t="n">
        <f aca="false">MIN(MATCH(F3369,2_Girdiler!$B$20:$I$20,1),7)</f>
        <v>1</v>
      </c>
      <c r="H3369" s="16" t="n">
        <f aca="false">IF(F3369&gt;=40,2_Girdiler!$I$21+(F3369-40)*(2_Girdiler!$I$21-2_Girdiler!$H$21)/(2_Girdiler!$I$20-2_Girdiler!$H$20),INDEX(2_Girdiler!$B$21:$I$21,G3369)+(F3369-INDEX(2_Girdiler!$B$20:$I$20,G3369))*(INDEX(2_Girdiler!$B$21:$I$21,G3369+1)-INDEX(2_Girdiler!$B$21:$I$21,G3369))/(INDEX(2_Girdiler!$B$20:$I$20,G3369+1)-INDEX(2_Girdiler!$B$20:$I$20,G3369)))</f>
        <v>4.32969931762529</v>
      </c>
      <c r="I3369" s="16" t="n">
        <f aca="false">H3369/2_Girdiler!$B$17</f>
        <v>1.73465517533065</v>
      </c>
      <c r="J3369" s="16" t="n">
        <f aca="false">D3369+I3369</f>
        <v>19.3386117784467</v>
      </c>
    </row>
    <row r="3370" customFormat="false" ht="15" hidden="false" customHeight="false" outlineLevel="0" collapsed="false">
      <c r="A3370" s="0" t="n">
        <v>3358</v>
      </c>
      <c r="B3370" s="7" t="n">
        <v>0.994569</v>
      </c>
      <c r="C3370" s="7" t="n">
        <v>0.707657</v>
      </c>
      <c r="D3370" s="16" t="n">
        <f aca="false">LOGINV(B3370,$B$7,$C$7)</f>
        <v>56.0115355208138</v>
      </c>
      <c r="E3370" s="16" t="n">
        <f aca="false">LOGINV(C3370,$B$8,$C$8)</f>
        <v>155.404114078585</v>
      </c>
      <c r="F3370" s="16" t="n">
        <f aca="false">$B$5/100*E3370*2_Girdiler!$B$14*2_Girdiler!$B$15*2_Girdiler!$B$16</f>
        <v>3.9099675102172</v>
      </c>
      <c r="G3370" s="16" t="n">
        <f aca="false">MIN(MATCH(F3370,2_Girdiler!$B$20:$I$20,1),7)</f>
        <v>1</v>
      </c>
      <c r="H3370" s="16" t="n">
        <f aca="false">IF(F3370&gt;=40,2_Girdiler!$I$21+(F3370-40)*(2_Girdiler!$I$21-2_Girdiler!$H$21)/(2_Girdiler!$I$20-2_Girdiler!$H$20),INDEX(2_Girdiler!$B$21:$I$21,G3370)+(F3370-INDEX(2_Girdiler!$B$20:$I$20,G3370))*(INDEX(2_Girdiler!$B$21:$I$21,G3370+1)-INDEX(2_Girdiler!$B$21:$I$21,G3370))/(INDEX(2_Girdiler!$B$20:$I$20,G3370+1)-INDEX(2_Girdiler!$B$20:$I$20,G3370)))</f>
        <v>8.60192852247783</v>
      </c>
      <c r="I3370" s="16" t="n">
        <f aca="false">H3370/2_Girdiler!$B$17</f>
        <v>3.44628546573631</v>
      </c>
      <c r="J3370" s="16" t="n">
        <f aca="false">D3370+I3370</f>
        <v>59.4578209865501</v>
      </c>
    </row>
    <row r="3371" customFormat="false" ht="15" hidden="false" customHeight="false" outlineLevel="0" collapsed="false">
      <c r="A3371" s="0" t="n">
        <v>3359</v>
      </c>
      <c r="B3371" s="7" t="n">
        <v>0.950621</v>
      </c>
      <c r="C3371" s="7" t="n">
        <v>0.155748</v>
      </c>
      <c r="D3371" s="16" t="n">
        <f aca="false">LOGINV(B3371,$B$7,$C$7)</f>
        <v>33.9882330508776</v>
      </c>
      <c r="E3371" s="16" t="n">
        <f aca="false">LOGINV(C3371,$B$8,$C$8)</f>
        <v>56.8221563302524</v>
      </c>
      <c r="F3371" s="16" t="n">
        <f aca="false">$B$5/100*E3371*2_Girdiler!$B$14*2_Girdiler!$B$15*2_Girdiler!$B$16</f>
        <v>1.42964545326915</v>
      </c>
      <c r="G3371" s="16" t="n">
        <f aca="false">MIN(MATCH(F3371,2_Girdiler!$B$20:$I$20,1),7)</f>
        <v>1</v>
      </c>
      <c r="H3371" s="16" t="n">
        <f aca="false">IF(F3371&gt;=40,2_Girdiler!$I$21+(F3371-40)*(2_Girdiler!$I$21-2_Girdiler!$H$21)/(2_Girdiler!$I$20-2_Girdiler!$H$20),INDEX(2_Girdiler!$B$21:$I$21,G3371)+(F3371-INDEX(2_Girdiler!$B$20:$I$20,G3371))*(INDEX(2_Girdiler!$B$21:$I$21,G3371+1)-INDEX(2_Girdiler!$B$21:$I$21,G3371))/(INDEX(2_Girdiler!$B$20:$I$20,G3371+1)-INDEX(2_Girdiler!$B$20:$I$20,G3371)))</f>
        <v>3.14521999719213</v>
      </c>
      <c r="I3371" s="16" t="n">
        <f aca="false">H3371/2_Girdiler!$B$17</f>
        <v>1.26010416554172</v>
      </c>
      <c r="J3371" s="16" t="n">
        <f aca="false">D3371+I3371</f>
        <v>35.2483372164193</v>
      </c>
    </row>
    <row r="3372" customFormat="false" ht="15" hidden="false" customHeight="false" outlineLevel="0" collapsed="false">
      <c r="A3372" s="0" t="n">
        <v>3360</v>
      </c>
      <c r="B3372" s="7" t="n">
        <v>0.702394</v>
      </c>
      <c r="C3372" s="7" t="n">
        <v>0.972073</v>
      </c>
      <c r="D3372" s="16" t="n">
        <f aca="false">LOGINV(B3372,$B$7,$C$7)</f>
        <v>18.2095419453507</v>
      </c>
      <c r="E3372" s="16" t="n">
        <f aca="false">LOGINV(C3372,$B$8,$C$8)</f>
        <v>375.22909687171</v>
      </c>
      <c r="F3372" s="16" t="n">
        <f aca="false">$B$5/100*E3372*2_Girdiler!$B$14*2_Girdiler!$B$15*2_Girdiler!$B$16</f>
        <v>9.44076407729224</v>
      </c>
      <c r="G3372" s="16" t="n">
        <f aca="false">MIN(MATCH(F3372,2_Girdiler!$B$20:$I$20,1),7)</f>
        <v>2</v>
      </c>
      <c r="H3372" s="16" t="n">
        <f aca="false">IF(F3372&gt;=40,2_Girdiler!$I$21+(F3372-40)*(2_Girdiler!$I$21-2_Girdiler!$H$21)/(2_Girdiler!$I$20-2_Girdiler!$H$20),INDEX(2_Girdiler!$B$21:$I$21,G3372)+(F3372-INDEX(2_Girdiler!$B$20:$I$20,G3372))*(INDEX(2_Girdiler!$B$21:$I$21,G3372+1)-INDEX(2_Girdiler!$B$21:$I$21,G3372))/(INDEX(2_Girdiler!$B$20:$I$20,G3372+1)-INDEX(2_Girdiler!$B$20:$I$20,G3372)))</f>
        <v>18.1052225236676</v>
      </c>
      <c r="I3372" s="16" t="n">
        <f aca="false">H3372/2_Girdiler!$B$17</f>
        <v>7.25369492134118</v>
      </c>
      <c r="J3372" s="16" t="n">
        <f aca="false">D3372+I3372</f>
        <v>25.4632368666918</v>
      </c>
    </row>
    <row r="3373" customFormat="false" ht="15" hidden="false" customHeight="false" outlineLevel="0" collapsed="false">
      <c r="A3373" s="0" t="n">
        <v>3361</v>
      </c>
      <c r="B3373" s="7" t="n">
        <v>0.048063</v>
      </c>
      <c r="C3373" s="7" t="n">
        <v>0.490598</v>
      </c>
      <c r="D3373" s="16" t="n">
        <f aca="false">LOGINV(B3373,$B$7,$C$7)</f>
        <v>5.35657216726964</v>
      </c>
      <c r="E3373" s="16" t="n">
        <f aca="false">LOGINV(C3373,$B$8,$C$8)</f>
        <v>107.556358193086</v>
      </c>
      <c r="F3373" s="16" t="n">
        <f aca="false">$B$5/100*E3373*2_Girdiler!$B$14*2_Girdiler!$B$15*2_Girdiler!$B$16</f>
        <v>2.70611797213805</v>
      </c>
      <c r="G3373" s="16" t="n">
        <f aca="false">MIN(MATCH(F3373,2_Girdiler!$B$20:$I$20,1),7)</f>
        <v>1</v>
      </c>
      <c r="H3373" s="16" t="n">
        <f aca="false">IF(F3373&gt;=40,2_Girdiler!$I$21+(F3373-40)*(2_Girdiler!$I$21-2_Girdiler!$H$21)/(2_Girdiler!$I$20-2_Girdiler!$H$20),INDEX(2_Girdiler!$B$21:$I$21,G3373)+(F3373-INDEX(2_Girdiler!$B$20:$I$20,G3373))*(INDEX(2_Girdiler!$B$21:$I$21,G3373+1)-INDEX(2_Girdiler!$B$21:$I$21,G3373))/(INDEX(2_Girdiler!$B$20:$I$20,G3373+1)-INDEX(2_Girdiler!$B$20:$I$20,G3373)))</f>
        <v>5.95345953870371</v>
      </c>
      <c r="I3373" s="16" t="n">
        <f aca="false">H3373/2_Girdiler!$B$17</f>
        <v>2.3852001356986</v>
      </c>
      <c r="J3373" s="16" t="n">
        <f aca="false">D3373+I3373</f>
        <v>7.74177230296824</v>
      </c>
    </row>
    <row r="3374" customFormat="false" ht="15" hidden="false" customHeight="false" outlineLevel="0" collapsed="false">
      <c r="A3374" s="0" t="n">
        <v>3362</v>
      </c>
      <c r="B3374" s="7" t="n">
        <v>0.020151</v>
      </c>
      <c r="C3374" s="7" t="n">
        <v>0.241214</v>
      </c>
      <c r="D3374" s="16" t="n">
        <f aca="false">LOGINV(B3374,$B$7,$C$7)</f>
        <v>4.31791722063067</v>
      </c>
      <c r="E3374" s="16" t="n">
        <f aca="false">LOGINV(C3374,$B$8,$C$8)</f>
        <v>69.3959209544223</v>
      </c>
      <c r="F3374" s="16" t="n">
        <f aca="false">$B$5/100*E3374*2_Girdiler!$B$14*2_Girdiler!$B$15*2_Girdiler!$B$16</f>
        <v>1.74600137121327</v>
      </c>
      <c r="G3374" s="16" t="n">
        <f aca="false">MIN(MATCH(F3374,2_Girdiler!$B$20:$I$20,1),7)</f>
        <v>1</v>
      </c>
      <c r="H3374" s="16" t="n">
        <f aca="false">IF(F3374&gt;=40,2_Girdiler!$I$21+(F3374-40)*(2_Girdiler!$I$21-2_Girdiler!$H$21)/(2_Girdiler!$I$20-2_Girdiler!$H$20),INDEX(2_Girdiler!$B$21:$I$21,G3374)+(F3374-INDEX(2_Girdiler!$B$20:$I$20,G3374))*(INDEX(2_Girdiler!$B$21:$I$21,G3374+1)-INDEX(2_Girdiler!$B$21:$I$21,G3374))/(INDEX(2_Girdiler!$B$20:$I$20,G3374+1)-INDEX(2_Girdiler!$B$20:$I$20,G3374)))</f>
        <v>3.84120301666918</v>
      </c>
      <c r="I3374" s="16" t="n">
        <f aca="false">H3374/2_Girdiler!$B$17</f>
        <v>1.53894351629374</v>
      </c>
      <c r="J3374" s="16" t="n">
        <f aca="false">D3374+I3374</f>
        <v>5.85686073692442</v>
      </c>
    </row>
    <row r="3375" customFormat="false" ht="15" hidden="false" customHeight="false" outlineLevel="0" collapsed="false">
      <c r="A3375" s="0" t="n">
        <v>3363</v>
      </c>
      <c r="B3375" s="7" t="n">
        <v>0.279002</v>
      </c>
      <c r="C3375" s="7" t="n">
        <v>0.627263</v>
      </c>
      <c r="D3375" s="16" t="n">
        <f aca="false">LOGINV(B3375,$B$7,$C$7)</f>
        <v>9.76954766940902</v>
      </c>
      <c r="E3375" s="16" t="n">
        <f aca="false">LOGINV(C3375,$B$8,$C$8)</f>
        <v>134.661841735115</v>
      </c>
      <c r="F3375" s="16" t="n">
        <f aca="false">$B$5/100*E3375*2_Girdiler!$B$14*2_Girdiler!$B$15*2_Girdiler!$B$16</f>
        <v>3.38809193805549</v>
      </c>
      <c r="G3375" s="16" t="n">
        <f aca="false">MIN(MATCH(F3375,2_Girdiler!$B$20:$I$20,1),7)</f>
        <v>1</v>
      </c>
      <c r="H3375" s="16" t="n">
        <f aca="false">IF(F3375&gt;=40,2_Girdiler!$I$21+(F3375-40)*(2_Girdiler!$I$21-2_Girdiler!$H$21)/(2_Girdiler!$I$20-2_Girdiler!$H$20),INDEX(2_Girdiler!$B$21:$I$21,G3375)+(F3375-INDEX(2_Girdiler!$B$20:$I$20,G3375))*(INDEX(2_Girdiler!$B$21:$I$21,G3375+1)-INDEX(2_Girdiler!$B$21:$I$21,G3375))/(INDEX(2_Girdiler!$B$20:$I$20,G3375+1)-INDEX(2_Girdiler!$B$20:$I$20,G3375)))</f>
        <v>7.45380226372207</v>
      </c>
      <c r="I3375" s="16" t="n">
        <f aca="false">H3375/2_Girdiler!$B$17</f>
        <v>2.98629898386301</v>
      </c>
      <c r="J3375" s="16" t="n">
        <f aca="false">D3375+I3375</f>
        <v>12.755846653272</v>
      </c>
    </row>
    <row r="3376" customFormat="false" ht="15" hidden="false" customHeight="false" outlineLevel="0" collapsed="false">
      <c r="A3376" s="0" t="n">
        <v>3364</v>
      </c>
      <c r="B3376" s="7" t="n">
        <v>0.533249</v>
      </c>
      <c r="C3376" s="7" t="n">
        <v>0.620001</v>
      </c>
      <c r="D3376" s="16" t="n">
        <f aca="false">LOGINV(B3376,$B$7,$C$7)</f>
        <v>14.1867614069354</v>
      </c>
      <c r="E3376" s="16" t="n">
        <f aca="false">LOGINV(C3376,$B$8,$C$8)</f>
        <v>133.00924323931</v>
      </c>
      <c r="F3376" s="16" t="n">
        <f aca="false">$B$5/100*E3376*2_Girdiler!$B$14*2_Girdiler!$B$15*2_Girdiler!$B$16</f>
        <v>3.34651255990104</v>
      </c>
      <c r="G3376" s="16" t="n">
        <f aca="false">MIN(MATCH(F3376,2_Girdiler!$B$20:$I$20,1),7)</f>
        <v>1</v>
      </c>
      <c r="H3376" s="16" t="n">
        <f aca="false">IF(F3376&gt;=40,2_Girdiler!$I$21+(F3376-40)*(2_Girdiler!$I$21-2_Girdiler!$H$21)/(2_Girdiler!$I$20-2_Girdiler!$H$20),INDEX(2_Girdiler!$B$21:$I$21,G3376)+(F3376-INDEX(2_Girdiler!$B$20:$I$20,G3376))*(INDEX(2_Girdiler!$B$21:$I$21,G3376+1)-INDEX(2_Girdiler!$B$21:$I$21,G3376))/(INDEX(2_Girdiler!$B$20:$I$20,G3376+1)-INDEX(2_Girdiler!$B$20:$I$20,G3376)))</f>
        <v>7.36232763178228</v>
      </c>
      <c r="I3376" s="16" t="n">
        <f aca="false">H3376/2_Girdiler!$B$17</f>
        <v>2.94965049350252</v>
      </c>
      <c r="J3376" s="16" t="n">
        <f aca="false">D3376+I3376</f>
        <v>17.136411900438</v>
      </c>
    </row>
    <row r="3377" customFormat="false" ht="15" hidden="false" customHeight="false" outlineLevel="0" collapsed="false">
      <c r="A3377" s="0" t="n">
        <v>3365</v>
      </c>
      <c r="B3377" s="7" t="n">
        <v>0.408796</v>
      </c>
      <c r="C3377" s="7" t="n">
        <v>0.576199</v>
      </c>
      <c r="D3377" s="16" t="n">
        <f aca="false">LOGINV(B3377,$B$7,$C$7)</f>
        <v>11.9083457493044</v>
      </c>
      <c r="E3377" s="16" t="n">
        <f aca="false">LOGINV(C3377,$B$8,$C$8)</f>
        <v>123.628440787131</v>
      </c>
      <c r="F3377" s="16" t="n">
        <f aca="false">$B$5/100*E3377*2_Girdiler!$B$14*2_Girdiler!$B$15*2_Girdiler!$B$16</f>
        <v>3.11049157020422</v>
      </c>
      <c r="G3377" s="16" t="n">
        <f aca="false">MIN(MATCH(F3377,2_Girdiler!$B$20:$I$20,1),7)</f>
        <v>1</v>
      </c>
      <c r="H3377" s="16" t="n">
        <f aca="false">IF(F3377&gt;=40,2_Girdiler!$I$21+(F3377-40)*(2_Girdiler!$I$21-2_Girdiler!$H$21)/(2_Girdiler!$I$20-2_Girdiler!$H$20),INDEX(2_Girdiler!$B$21:$I$21,G3377)+(F3377-INDEX(2_Girdiler!$B$20:$I$20,G3377))*(INDEX(2_Girdiler!$B$21:$I$21,G3377+1)-INDEX(2_Girdiler!$B$21:$I$21,G3377))/(INDEX(2_Girdiler!$B$20:$I$20,G3377+1)-INDEX(2_Girdiler!$B$20:$I$20,G3377)))</f>
        <v>6.84308145444928</v>
      </c>
      <c r="I3377" s="16" t="n">
        <f aca="false">H3377/2_Girdiler!$B$17</f>
        <v>2.74161917245564</v>
      </c>
      <c r="J3377" s="16" t="n">
        <f aca="false">D3377+I3377</f>
        <v>14.6499649217601</v>
      </c>
    </row>
    <row r="3378" customFormat="false" ht="15" hidden="false" customHeight="false" outlineLevel="0" collapsed="false">
      <c r="A3378" s="0" t="n">
        <v>3366</v>
      </c>
      <c r="B3378" s="7" t="n">
        <v>0.269274</v>
      </c>
      <c r="C3378" s="7" t="n">
        <v>0.456108</v>
      </c>
      <c r="D3378" s="16" t="n">
        <f aca="false">LOGINV(B3378,$B$7,$C$7)</f>
        <v>9.61181746863429</v>
      </c>
      <c r="E3378" s="16" t="n">
        <f aca="false">LOGINV(C3378,$B$8,$C$8)</f>
        <v>101.704005969573</v>
      </c>
      <c r="F3378" s="16" t="n">
        <f aca="false">$B$5/100*E3378*2_Girdiler!$B$14*2_Girdiler!$B$15*2_Girdiler!$B$16</f>
        <v>2.55887279019446</v>
      </c>
      <c r="G3378" s="16" t="n">
        <f aca="false">MIN(MATCH(F3378,2_Girdiler!$B$20:$I$20,1),7)</f>
        <v>1</v>
      </c>
      <c r="H3378" s="16" t="n">
        <f aca="false">IF(F3378&gt;=40,2_Girdiler!$I$21+(F3378-40)*(2_Girdiler!$I$21-2_Girdiler!$H$21)/(2_Girdiler!$I$20-2_Girdiler!$H$20),INDEX(2_Girdiler!$B$21:$I$21,G3378)+(F3378-INDEX(2_Girdiler!$B$20:$I$20,G3378))*(INDEX(2_Girdiler!$B$21:$I$21,G3378+1)-INDEX(2_Girdiler!$B$21:$I$21,G3378))/(INDEX(2_Girdiler!$B$20:$I$20,G3378+1)-INDEX(2_Girdiler!$B$20:$I$20,G3378)))</f>
        <v>5.6295201384278</v>
      </c>
      <c r="I3378" s="16" t="n">
        <f aca="false">H3378/2_Girdiler!$B$17</f>
        <v>2.25541672212652</v>
      </c>
      <c r="J3378" s="16" t="n">
        <f aca="false">D3378+I3378</f>
        <v>11.8672341907608</v>
      </c>
    </row>
    <row r="3379" customFormat="false" ht="15" hidden="false" customHeight="false" outlineLevel="0" collapsed="false">
      <c r="A3379" s="0" t="n">
        <v>3367</v>
      </c>
      <c r="B3379" s="7" t="n">
        <v>0.90371</v>
      </c>
      <c r="C3379" s="7" t="n">
        <v>0.427855</v>
      </c>
      <c r="D3379" s="16" t="n">
        <f aca="false">LOGINV(B3379,$B$7,$C$7)</f>
        <v>27.9966160465331</v>
      </c>
      <c r="E3379" s="16" t="n">
        <f aca="false">LOGINV(C3379,$B$8,$C$8)</f>
        <v>97.1108172843412</v>
      </c>
      <c r="F3379" s="16" t="n">
        <f aca="false">$B$5/100*E3379*2_Girdiler!$B$14*2_Girdiler!$B$15*2_Girdiler!$B$16</f>
        <v>2.44330816287402</v>
      </c>
      <c r="G3379" s="16" t="n">
        <f aca="false">MIN(MATCH(F3379,2_Girdiler!$B$20:$I$20,1),7)</f>
        <v>1</v>
      </c>
      <c r="H3379" s="16" t="n">
        <f aca="false">IF(F3379&gt;=40,2_Girdiler!$I$21+(F3379-40)*(2_Girdiler!$I$21-2_Girdiler!$H$21)/(2_Girdiler!$I$20-2_Girdiler!$H$20),INDEX(2_Girdiler!$B$21:$I$21,G3379)+(F3379-INDEX(2_Girdiler!$B$20:$I$20,G3379))*(INDEX(2_Girdiler!$B$21:$I$21,G3379+1)-INDEX(2_Girdiler!$B$21:$I$21,G3379))/(INDEX(2_Girdiler!$B$20:$I$20,G3379+1)-INDEX(2_Girdiler!$B$20:$I$20,G3379)))</f>
        <v>5.37527795832285</v>
      </c>
      <c r="I3379" s="16" t="n">
        <f aca="false">H3379/2_Girdiler!$B$17</f>
        <v>2.15355687432807</v>
      </c>
      <c r="J3379" s="16" t="n">
        <f aca="false">D3379+I3379</f>
        <v>30.1501729208612</v>
      </c>
    </row>
    <row r="3380" customFormat="false" ht="15" hidden="false" customHeight="false" outlineLevel="0" collapsed="false">
      <c r="A3380" s="0" t="n">
        <v>3368</v>
      </c>
      <c r="B3380" s="7" t="n">
        <v>0.997168</v>
      </c>
      <c r="C3380" s="7" t="n">
        <v>0.769498</v>
      </c>
      <c r="D3380" s="16" t="n">
        <f aca="false">LOGINV(B3380,$B$7,$C$7)</f>
        <v>63.3019633740368</v>
      </c>
      <c r="E3380" s="16" t="n">
        <f aca="false">LOGINV(C3380,$B$8,$C$8)</f>
        <v>175.754512260144</v>
      </c>
      <c r="F3380" s="16" t="n">
        <f aca="false">$B$5/100*E3380*2_Girdiler!$B$14*2_Girdiler!$B$15*2_Girdiler!$B$16</f>
        <v>4.42198352846523</v>
      </c>
      <c r="G3380" s="16" t="n">
        <f aca="false">MIN(MATCH(F3380,2_Girdiler!$B$20:$I$20,1),7)</f>
        <v>1</v>
      </c>
      <c r="H3380" s="16" t="n">
        <f aca="false">IF(F3380&gt;=40,2_Girdiler!$I$21+(F3380-40)*(2_Girdiler!$I$21-2_Girdiler!$H$21)/(2_Girdiler!$I$20-2_Girdiler!$H$20),INDEX(2_Girdiler!$B$21:$I$21,G3380)+(F3380-INDEX(2_Girdiler!$B$20:$I$20,G3380))*(INDEX(2_Girdiler!$B$21:$I$21,G3380+1)-INDEX(2_Girdiler!$B$21:$I$21,G3380))/(INDEX(2_Girdiler!$B$20:$I$20,G3380+1)-INDEX(2_Girdiler!$B$20:$I$20,G3380)))</f>
        <v>9.72836376262351</v>
      </c>
      <c r="I3380" s="16" t="n">
        <f aca="false">H3380/2_Girdiler!$B$17</f>
        <v>3.89758163566647</v>
      </c>
      <c r="J3380" s="16" t="n">
        <f aca="false">D3380+I3380</f>
        <v>67.1995450097033</v>
      </c>
    </row>
    <row r="3381" customFormat="false" ht="15" hidden="false" customHeight="false" outlineLevel="0" collapsed="false">
      <c r="A3381" s="0" t="n">
        <v>3369</v>
      </c>
      <c r="B3381" s="7" t="n">
        <v>0.90876</v>
      </c>
      <c r="C3381" s="7" t="n">
        <v>0.643429</v>
      </c>
      <c r="D3381" s="16" t="n">
        <f aca="false">LOGINV(B3381,$B$7,$C$7)</f>
        <v>28.4714605007697</v>
      </c>
      <c r="E3381" s="16" t="n">
        <f aca="false">LOGINV(C3381,$B$8,$C$8)</f>
        <v>138.454316426066</v>
      </c>
      <c r="F3381" s="16" t="n">
        <f aca="false">$B$5/100*E3381*2_Girdiler!$B$14*2_Girdiler!$B$15*2_Girdiler!$B$16</f>
        <v>3.48351060127983</v>
      </c>
      <c r="G3381" s="16" t="n">
        <f aca="false">MIN(MATCH(F3381,2_Girdiler!$B$20:$I$20,1),7)</f>
        <v>1</v>
      </c>
      <c r="H3381" s="16" t="n">
        <f aca="false">IF(F3381&gt;=40,2_Girdiler!$I$21+(F3381-40)*(2_Girdiler!$I$21-2_Girdiler!$H$21)/(2_Girdiler!$I$20-2_Girdiler!$H$20),INDEX(2_Girdiler!$B$21:$I$21,G3381)+(F3381-INDEX(2_Girdiler!$B$20:$I$20,G3381))*(INDEX(2_Girdiler!$B$21:$I$21,G3381+1)-INDEX(2_Girdiler!$B$21:$I$21,G3381))/(INDEX(2_Girdiler!$B$20:$I$20,G3381+1)-INDEX(2_Girdiler!$B$20:$I$20,G3381)))</f>
        <v>7.66372332281562</v>
      </c>
      <c r="I3381" s="16" t="n">
        <f aca="false">H3381/2_Girdiler!$B$17</f>
        <v>3.0704019722819</v>
      </c>
      <c r="J3381" s="16" t="n">
        <f aca="false">D3381+I3381</f>
        <v>31.5418624730516</v>
      </c>
    </row>
    <row r="3382" customFormat="false" ht="15" hidden="false" customHeight="false" outlineLevel="0" collapsed="false">
      <c r="A3382" s="0" t="n">
        <v>3370</v>
      </c>
      <c r="B3382" s="7" t="n">
        <v>0.860866</v>
      </c>
      <c r="C3382" s="7" t="n">
        <v>0.506015</v>
      </c>
      <c r="D3382" s="16" t="n">
        <f aca="false">LOGINV(B3382,$B$7,$C$7)</f>
        <v>24.782637447392</v>
      </c>
      <c r="E3382" s="16" t="n">
        <f aca="false">LOGINV(C3382,$B$8,$C$8)</f>
        <v>110.273307210152</v>
      </c>
      <c r="F3382" s="16" t="n">
        <f aca="false">$B$5/100*E3382*2_Girdiler!$B$14*2_Girdiler!$B$15*2_Girdiler!$B$16</f>
        <v>2.77447640940742</v>
      </c>
      <c r="G3382" s="16" t="n">
        <f aca="false">MIN(MATCH(F3382,2_Girdiler!$B$20:$I$20,1),7)</f>
        <v>1</v>
      </c>
      <c r="H3382" s="16" t="n">
        <f aca="false">IF(F3382&gt;=40,2_Girdiler!$I$21+(F3382-40)*(2_Girdiler!$I$21-2_Girdiler!$H$21)/(2_Girdiler!$I$20-2_Girdiler!$H$20),INDEX(2_Girdiler!$B$21:$I$21,G3382)+(F3382-INDEX(2_Girdiler!$B$20:$I$20,G3382))*(INDEX(2_Girdiler!$B$21:$I$21,G3382+1)-INDEX(2_Girdiler!$B$21:$I$21,G3382))/(INDEX(2_Girdiler!$B$20:$I$20,G3382+1)-INDEX(2_Girdiler!$B$20:$I$20,G3382)))</f>
        <v>6.10384810069631</v>
      </c>
      <c r="I3382" s="16" t="n">
        <f aca="false">H3382/2_Girdiler!$B$17</f>
        <v>2.44545196342</v>
      </c>
      <c r="J3382" s="16" t="n">
        <f aca="false">D3382+I3382</f>
        <v>27.228089410812</v>
      </c>
    </row>
    <row r="3383" customFormat="false" ht="15" hidden="false" customHeight="false" outlineLevel="0" collapsed="false">
      <c r="A3383" s="0" t="n">
        <v>3371</v>
      </c>
      <c r="B3383" s="7" t="n">
        <v>0.448948</v>
      </c>
      <c r="C3383" s="7" t="n">
        <v>0.314128</v>
      </c>
      <c r="D3383" s="16" t="n">
        <f aca="false">LOGINV(B3383,$B$7,$C$7)</f>
        <v>12.6072824142198</v>
      </c>
      <c r="E3383" s="16" t="n">
        <f aca="false">LOGINV(C3383,$B$8,$C$8)</f>
        <v>79.8930580619351</v>
      </c>
      <c r="F3383" s="16" t="n">
        <f aca="false">$B$5/100*E3383*2_Girdiler!$B$14*2_Girdiler!$B$15*2_Girdiler!$B$16</f>
        <v>2.01010934083829</v>
      </c>
      <c r="G3383" s="16" t="n">
        <f aca="false">MIN(MATCH(F3383,2_Girdiler!$B$20:$I$20,1),7)</f>
        <v>1</v>
      </c>
      <c r="H3383" s="16" t="n">
        <f aca="false">IF(F3383&gt;=40,2_Girdiler!$I$21+(F3383-40)*(2_Girdiler!$I$21-2_Girdiler!$H$21)/(2_Girdiler!$I$20-2_Girdiler!$H$20),INDEX(2_Girdiler!$B$21:$I$21,G3383)+(F3383-INDEX(2_Girdiler!$B$20:$I$20,G3383))*(INDEX(2_Girdiler!$B$21:$I$21,G3383+1)-INDEX(2_Girdiler!$B$21:$I$21,G3383))/(INDEX(2_Girdiler!$B$20:$I$20,G3383+1)-INDEX(2_Girdiler!$B$20:$I$20,G3383)))</f>
        <v>4.42224054984423</v>
      </c>
      <c r="I3383" s="16" t="n">
        <f aca="false">H3383/2_Girdiler!$B$17</f>
        <v>1.77173098952093</v>
      </c>
      <c r="J3383" s="16" t="n">
        <f aca="false">D3383+I3383</f>
        <v>14.3790134037407</v>
      </c>
    </row>
    <row r="3384" customFormat="false" ht="15" hidden="false" customHeight="false" outlineLevel="0" collapsed="false">
      <c r="A3384" s="0" t="n">
        <v>3372</v>
      </c>
      <c r="B3384" s="7" t="n">
        <v>0.856808</v>
      </c>
      <c r="C3384" s="7" t="n">
        <v>0.255275</v>
      </c>
      <c r="D3384" s="16" t="n">
        <f aca="false">LOGINV(B3384,$B$7,$C$7)</f>
        <v>24.5334448617385</v>
      </c>
      <c r="E3384" s="16" t="n">
        <f aca="false">LOGINV(C3384,$B$8,$C$8)</f>
        <v>71.4145777726191</v>
      </c>
      <c r="F3384" s="16" t="n">
        <f aca="false">$B$5/100*E3384*2_Girdiler!$B$14*2_Girdiler!$B$15*2_Girdiler!$B$16</f>
        <v>1.7967907767591</v>
      </c>
      <c r="G3384" s="16" t="n">
        <f aca="false">MIN(MATCH(F3384,2_Girdiler!$B$20:$I$20,1),7)</f>
        <v>1</v>
      </c>
      <c r="H3384" s="16" t="n">
        <f aca="false">IF(F3384&gt;=40,2_Girdiler!$I$21+(F3384-40)*(2_Girdiler!$I$21-2_Girdiler!$H$21)/(2_Girdiler!$I$20-2_Girdiler!$H$20),INDEX(2_Girdiler!$B$21:$I$21,G3384)+(F3384-INDEX(2_Girdiler!$B$20:$I$20,G3384))*(INDEX(2_Girdiler!$B$21:$I$21,G3384+1)-INDEX(2_Girdiler!$B$21:$I$21,G3384))/(INDEX(2_Girdiler!$B$20:$I$20,G3384+1)-INDEX(2_Girdiler!$B$20:$I$20,G3384)))</f>
        <v>3.95293970887001</v>
      </c>
      <c r="I3384" s="16" t="n">
        <f aca="false">H3384/2_Girdiler!$B$17</f>
        <v>1.58370981925882</v>
      </c>
      <c r="J3384" s="16" t="n">
        <f aca="false">D3384+I3384</f>
        <v>26.1171546809973</v>
      </c>
    </row>
    <row r="3385" customFormat="false" ht="15" hidden="false" customHeight="false" outlineLevel="0" collapsed="false">
      <c r="A3385" s="0" t="n">
        <v>3373</v>
      </c>
      <c r="B3385" s="7" t="n">
        <v>0.89207</v>
      </c>
      <c r="C3385" s="7" t="n">
        <v>0.835887</v>
      </c>
      <c r="D3385" s="16" t="n">
        <f aca="false">LOGINV(B3385,$B$7,$C$7)</f>
        <v>26.9948166828494</v>
      </c>
      <c r="E3385" s="16" t="n">
        <f aca="false">LOGINV(C3385,$B$8,$C$8)</f>
        <v>205.270811934201</v>
      </c>
      <c r="F3385" s="16" t="n">
        <f aca="false">$B$5/100*E3385*2_Girdiler!$B$14*2_Girdiler!$B$15*2_Girdiler!$B$16</f>
        <v>5.1646136282645</v>
      </c>
      <c r="G3385" s="16" t="n">
        <f aca="false">MIN(MATCH(F3385,2_Girdiler!$B$20:$I$20,1),7)</f>
        <v>2</v>
      </c>
      <c r="H3385" s="16" t="n">
        <f aca="false">IF(F3385&gt;=40,2_Girdiler!$I$21+(F3385-40)*(2_Girdiler!$I$21-2_Girdiler!$H$21)/(2_Girdiler!$I$20-2_Girdiler!$H$20),INDEX(2_Girdiler!$B$21:$I$21,G3385)+(F3385-INDEX(2_Girdiler!$B$20:$I$20,G3385))*(INDEX(2_Girdiler!$B$21:$I$21,G3385+1)-INDEX(2_Girdiler!$B$21:$I$21,G3385))/(INDEX(2_Girdiler!$B$20:$I$20,G3385+1)-INDEX(2_Girdiler!$B$20:$I$20,G3385)))</f>
        <v>11.2633818052232</v>
      </c>
      <c r="I3385" s="16" t="n">
        <f aca="false">H3385/2_Girdiler!$B$17</f>
        <v>4.51257283863109</v>
      </c>
      <c r="J3385" s="16" t="n">
        <f aca="false">D3385+I3385</f>
        <v>31.5073895214805</v>
      </c>
    </row>
    <row r="3386" customFormat="false" ht="15" hidden="false" customHeight="false" outlineLevel="0" collapsed="false">
      <c r="A3386" s="0" t="n">
        <v>3374</v>
      </c>
      <c r="B3386" s="7" t="n">
        <v>0.780119</v>
      </c>
      <c r="C3386" s="7" t="n">
        <v>0.22281</v>
      </c>
      <c r="D3386" s="16" t="n">
        <f aca="false">LOGINV(B3386,$B$7,$C$7)</f>
        <v>20.8310476947214</v>
      </c>
      <c r="E3386" s="16" t="n">
        <f aca="false">LOGINV(C3386,$B$8,$C$8)</f>
        <v>66.7451798948047</v>
      </c>
      <c r="F3386" s="16" t="n">
        <f aca="false">$B$5/100*E3386*2_Girdiler!$B$14*2_Girdiler!$B$15*2_Girdiler!$B$16</f>
        <v>1.67930872615329</v>
      </c>
      <c r="G3386" s="16" t="n">
        <f aca="false">MIN(MATCH(F3386,2_Girdiler!$B$20:$I$20,1),7)</f>
        <v>1</v>
      </c>
      <c r="H3386" s="16" t="n">
        <f aca="false">IF(F3386&gt;=40,2_Girdiler!$I$21+(F3386-40)*(2_Girdiler!$I$21-2_Girdiler!$H$21)/(2_Girdiler!$I$20-2_Girdiler!$H$20),INDEX(2_Girdiler!$B$21:$I$21,G3386)+(F3386-INDEX(2_Girdiler!$B$20:$I$20,G3386))*(INDEX(2_Girdiler!$B$21:$I$21,G3386+1)-INDEX(2_Girdiler!$B$21:$I$21,G3386))/(INDEX(2_Girdiler!$B$20:$I$20,G3386+1)-INDEX(2_Girdiler!$B$20:$I$20,G3386)))</f>
        <v>3.69447919753723</v>
      </c>
      <c r="I3386" s="16" t="n">
        <f aca="false">H3386/2_Girdiler!$B$17</f>
        <v>1.48015993491075</v>
      </c>
      <c r="J3386" s="16" t="n">
        <f aca="false">D3386+I3386</f>
        <v>22.3112076296322</v>
      </c>
    </row>
    <row r="3387" customFormat="false" ht="15" hidden="false" customHeight="false" outlineLevel="0" collapsed="false">
      <c r="A3387" s="0" t="n">
        <v>3375</v>
      </c>
      <c r="B3387" s="7" t="n">
        <v>0.931558</v>
      </c>
      <c r="C3387" s="7" t="n">
        <v>0.587144</v>
      </c>
      <c r="D3387" s="16" t="n">
        <f aca="false">LOGINV(B3387,$B$7,$C$7)</f>
        <v>31.0292395854506</v>
      </c>
      <c r="E3387" s="16" t="n">
        <f aca="false">LOGINV(C3387,$B$8,$C$8)</f>
        <v>125.885277556929</v>
      </c>
      <c r="F3387" s="16" t="n">
        <f aca="false">$B$5/100*E3387*2_Girdiler!$B$14*2_Girdiler!$B$15*2_Girdiler!$B$16</f>
        <v>3.16727358333232</v>
      </c>
      <c r="G3387" s="16" t="n">
        <f aca="false">MIN(MATCH(F3387,2_Girdiler!$B$20:$I$20,1),7)</f>
        <v>1</v>
      </c>
      <c r="H3387" s="16" t="n">
        <f aca="false">IF(F3387&gt;=40,2_Girdiler!$I$21+(F3387-40)*(2_Girdiler!$I$21-2_Girdiler!$H$21)/(2_Girdiler!$I$20-2_Girdiler!$H$20),INDEX(2_Girdiler!$B$21:$I$21,G3387)+(F3387-INDEX(2_Girdiler!$B$20:$I$20,G3387))*(INDEX(2_Girdiler!$B$21:$I$21,G3387+1)-INDEX(2_Girdiler!$B$21:$I$21,G3387))/(INDEX(2_Girdiler!$B$20:$I$20,G3387+1)-INDEX(2_Girdiler!$B$20:$I$20,G3387)))</f>
        <v>6.96800188333111</v>
      </c>
      <c r="I3387" s="16" t="n">
        <f aca="false">H3387/2_Girdiler!$B$17</f>
        <v>2.79166742120638</v>
      </c>
      <c r="J3387" s="16" t="n">
        <f aca="false">D3387+I3387</f>
        <v>33.820907006657</v>
      </c>
    </row>
    <row r="3388" customFormat="false" ht="15" hidden="false" customHeight="false" outlineLevel="0" collapsed="false">
      <c r="A3388" s="0" t="n">
        <v>3376</v>
      </c>
      <c r="B3388" s="7" t="n">
        <v>0.538123</v>
      </c>
      <c r="C3388" s="7" t="n">
        <v>0.792363</v>
      </c>
      <c r="D3388" s="16" t="n">
        <f aca="false">LOGINV(B3388,$B$7,$C$7)</f>
        <v>14.2840935266685</v>
      </c>
      <c r="E3388" s="16" t="n">
        <f aca="false">LOGINV(C3388,$B$8,$C$8)</f>
        <v>184.764891398194</v>
      </c>
      <c r="F3388" s="16" t="n">
        <f aca="false">$B$5/100*E3388*2_Girdiler!$B$14*2_Girdiler!$B$15*2_Girdiler!$B$16</f>
        <v>4.64868466757857</v>
      </c>
      <c r="G3388" s="16" t="n">
        <f aca="false">MIN(MATCH(F3388,2_Girdiler!$B$20:$I$20,1),7)</f>
        <v>1</v>
      </c>
      <c r="H3388" s="16" t="n">
        <f aca="false">IF(F3388&gt;=40,2_Girdiler!$I$21+(F3388-40)*(2_Girdiler!$I$21-2_Girdiler!$H$21)/(2_Girdiler!$I$20-2_Girdiler!$H$20),INDEX(2_Girdiler!$B$21:$I$21,G3388)+(F3388-INDEX(2_Girdiler!$B$20:$I$20,G3388))*(INDEX(2_Girdiler!$B$21:$I$21,G3388+1)-INDEX(2_Girdiler!$B$21:$I$21,G3388))/(INDEX(2_Girdiler!$B$20:$I$20,G3388+1)-INDEX(2_Girdiler!$B$20:$I$20,G3388)))</f>
        <v>10.2271062686728</v>
      </c>
      <c r="I3388" s="16" t="n">
        <f aca="false">H3388/2_Girdiler!$B$17</f>
        <v>4.09739834482085</v>
      </c>
      <c r="J3388" s="16" t="n">
        <f aca="false">D3388+I3388</f>
        <v>18.3814918714893</v>
      </c>
    </row>
    <row r="3389" customFormat="false" ht="15" hidden="false" customHeight="false" outlineLevel="0" collapsed="false">
      <c r="A3389" s="0" t="n">
        <v>3377</v>
      </c>
      <c r="B3389" s="7" t="n">
        <v>0.036793</v>
      </c>
      <c r="C3389" s="7" t="n">
        <v>0.48788</v>
      </c>
      <c r="D3389" s="16" t="n">
        <f aca="false">LOGINV(B3389,$B$7,$C$7)</f>
        <v>4.99537083802504</v>
      </c>
      <c r="E3389" s="16" t="n">
        <f aca="false">LOGINV(C3389,$B$8,$C$8)</f>
        <v>107.084212954202</v>
      </c>
      <c r="F3389" s="16" t="n">
        <f aca="false">$B$5/100*E3389*2_Girdiler!$B$14*2_Girdiler!$B$15*2_Girdiler!$B$16</f>
        <v>2.69423879792772</v>
      </c>
      <c r="G3389" s="16" t="n">
        <f aca="false">MIN(MATCH(F3389,2_Girdiler!$B$20:$I$20,1),7)</f>
        <v>1</v>
      </c>
      <c r="H3389" s="16" t="n">
        <f aca="false">IF(F3389&gt;=40,2_Girdiler!$I$21+(F3389-40)*(2_Girdiler!$I$21-2_Girdiler!$H$21)/(2_Girdiler!$I$20-2_Girdiler!$H$20),INDEX(2_Girdiler!$B$21:$I$21,G3389)+(F3389-INDEX(2_Girdiler!$B$20:$I$20,G3389))*(INDEX(2_Girdiler!$B$21:$I$21,G3389+1)-INDEX(2_Girdiler!$B$21:$I$21,G3389))/(INDEX(2_Girdiler!$B$20:$I$20,G3389+1)-INDEX(2_Girdiler!$B$20:$I$20,G3389)))</f>
        <v>5.92732535544099</v>
      </c>
      <c r="I3389" s="16" t="n">
        <f aca="false">H3389/2_Girdiler!$B$17</f>
        <v>2.37472970971194</v>
      </c>
      <c r="J3389" s="16" t="n">
        <f aca="false">D3389+I3389</f>
        <v>7.37010054773698</v>
      </c>
    </row>
    <row r="3390" customFormat="false" ht="15" hidden="false" customHeight="false" outlineLevel="0" collapsed="false">
      <c r="A3390" s="0" t="n">
        <v>3378</v>
      </c>
      <c r="B3390" s="7" t="n">
        <v>0.493544</v>
      </c>
      <c r="C3390" s="7" t="n">
        <v>0.144726</v>
      </c>
      <c r="D3390" s="16" t="n">
        <f aca="false">LOGINV(B3390,$B$7,$C$7)</f>
        <v>13.4204453684929</v>
      </c>
      <c r="E3390" s="16" t="n">
        <f aca="false">LOGINV(C3390,$B$8,$C$8)</f>
        <v>55.1157273734909</v>
      </c>
      <c r="F3390" s="16" t="n">
        <f aca="false">$B$5/100*E3390*2_Girdiler!$B$14*2_Girdiler!$B$15*2_Girdiler!$B$16</f>
        <v>1.38671170071703</v>
      </c>
      <c r="G3390" s="16" t="n">
        <f aca="false">MIN(MATCH(F3390,2_Girdiler!$B$20:$I$20,1),7)</f>
        <v>1</v>
      </c>
      <c r="H3390" s="16" t="n">
        <f aca="false">IF(F3390&gt;=40,2_Girdiler!$I$21+(F3390-40)*(2_Girdiler!$I$21-2_Girdiler!$H$21)/(2_Girdiler!$I$20-2_Girdiler!$H$20),INDEX(2_Girdiler!$B$21:$I$21,G3390)+(F3390-INDEX(2_Girdiler!$B$20:$I$20,G3390))*(INDEX(2_Girdiler!$B$21:$I$21,G3390+1)-INDEX(2_Girdiler!$B$21:$I$21,G3390))/(INDEX(2_Girdiler!$B$20:$I$20,G3390+1)-INDEX(2_Girdiler!$B$20:$I$20,G3390)))</f>
        <v>3.05076574157747</v>
      </c>
      <c r="I3390" s="16" t="n">
        <f aca="false">H3390/2_Girdiler!$B$17</f>
        <v>1.2222619156961</v>
      </c>
      <c r="J3390" s="16" t="n">
        <f aca="false">D3390+I3390</f>
        <v>14.642707284189</v>
      </c>
    </row>
    <row r="3391" customFormat="false" ht="15" hidden="false" customHeight="false" outlineLevel="0" collapsed="false">
      <c r="A3391" s="0" t="n">
        <v>3379</v>
      </c>
      <c r="B3391" s="7" t="n">
        <v>0.824256</v>
      </c>
      <c r="C3391" s="7" t="n">
        <v>0.41178</v>
      </c>
      <c r="D3391" s="16" t="n">
        <f aca="false">LOGINV(B3391,$B$7,$C$7)</f>
        <v>22.7629325400993</v>
      </c>
      <c r="E3391" s="16" t="n">
        <f aca="false">LOGINV(C3391,$B$8,$C$8)</f>
        <v>94.5664633521164</v>
      </c>
      <c r="F3391" s="16" t="n">
        <f aca="false">$B$5/100*E3391*2_Girdiler!$B$14*2_Girdiler!$B$15*2_Girdiler!$B$16</f>
        <v>2.37929221793925</v>
      </c>
      <c r="G3391" s="16" t="n">
        <f aca="false">MIN(MATCH(F3391,2_Girdiler!$B$20:$I$20,1),7)</f>
        <v>1</v>
      </c>
      <c r="H3391" s="16" t="n">
        <f aca="false">IF(F3391&gt;=40,2_Girdiler!$I$21+(F3391-40)*(2_Girdiler!$I$21-2_Girdiler!$H$21)/(2_Girdiler!$I$20-2_Girdiler!$H$20),INDEX(2_Girdiler!$B$21:$I$21,G3391)+(F3391-INDEX(2_Girdiler!$B$20:$I$20,G3391))*(INDEX(2_Girdiler!$B$21:$I$21,G3391+1)-INDEX(2_Girdiler!$B$21:$I$21,G3391))/(INDEX(2_Girdiler!$B$20:$I$20,G3391+1)-INDEX(2_Girdiler!$B$20:$I$20,G3391)))</f>
        <v>5.23444287946635</v>
      </c>
      <c r="I3391" s="16" t="n">
        <f aca="false">H3391/2_Girdiler!$B$17</f>
        <v>2.09713256388876</v>
      </c>
      <c r="J3391" s="16" t="n">
        <f aca="false">D3391+I3391</f>
        <v>24.8600651039881</v>
      </c>
    </row>
    <row r="3392" customFormat="false" ht="15" hidden="false" customHeight="false" outlineLevel="0" collapsed="false">
      <c r="A3392" s="0" t="n">
        <v>3380</v>
      </c>
      <c r="B3392" s="7" t="n">
        <v>0.033587</v>
      </c>
      <c r="C3392" s="7" t="n">
        <v>0.273939</v>
      </c>
      <c r="D3392" s="16" t="n">
        <f aca="false">LOGINV(B3392,$B$7,$C$7)</f>
        <v>4.88160860369292</v>
      </c>
      <c r="E3392" s="16" t="n">
        <f aca="false">LOGINV(C3392,$B$8,$C$8)</f>
        <v>74.0929536592166</v>
      </c>
      <c r="F3392" s="16" t="n">
        <f aca="false">$B$5/100*E3392*2_Girdiler!$B$14*2_Girdiler!$B$15*2_Girdiler!$B$16</f>
        <v>1.86417871406589</v>
      </c>
      <c r="G3392" s="16" t="n">
        <f aca="false">MIN(MATCH(F3392,2_Girdiler!$B$20:$I$20,1),7)</f>
        <v>1</v>
      </c>
      <c r="H3392" s="16" t="n">
        <f aca="false">IF(F3392&gt;=40,2_Girdiler!$I$21+(F3392-40)*(2_Girdiler!$I$21-2_Girdiler!$H$21)/(2_Girdiler!$I$20-2_Girdiler!$H$20),INDEX(2_Girdiler!$B$21:$I$21,G3392)+(F3392-INDEX(2_Girdiler!$B$20:$I$20,G3392))*(INDEX(2_Girdiler!$B$21:$I$21,G3392+1)-INDEX(2_Girdiler!$B$21:$I$21,G3392))/(INDEX(2_Girdiler!$B$20:$I$20,G3392+1)-INDEX(2_Girdiler!$B$20:$I$20,G3392)))</f>
        <v>4.10119317094496</v>
      </c>
      <c r="I3392" s="16" t="n">
        <f aca="false">H3392/2_Girdiler!$B$17</f>
        <v>1.64310623835936</v>
      </c>
      <c r="J3392" s="16" t="n">
        <f aca="false">D3392+I3392</f>
        <v>6.52471484205228</v>
      </c>
    </row>
    <row r="3393" customFormat="false" ht="15" hidden="false" customHeight="false" outlineLevel="0" collapsed="false">
      <c r="A3393" s="0" t="n">
        <v>3381</v>
      </c>
      <c r="B3393" s="7" t="n">
        <v>0.954639</v>
      </c>
      <c r="C3393" s="7" t="n">
        <v>0.237648</v>
      </c>
      <c r="D3393" s="16" t="n">
        <f aca="false">LOGINV(B3393,$B$7,$C$7)</f>
        <v>34.7680415497407</v>
      </c>
      <c r="E3393" s="16" t="n">
        <f aca="false">LOGINV(C3393,$B$8,$C$8)</f>
        <v>68.8833115267135</v>
      </c>
      <c r="F3393" s="16" t="n">
        <f aca="false">$B$5/100*E3393*2_Girdiler!$B$14*2_Girdiler!$B$15*2_Girdiler!$B$16</f>
        <v>1.73310411801211</v>
      </c>
      <c r="G3393" s="16" t="n">
        <f aca="false">MIN(MATCH(F3393,2_Girdiler!$B$20:$I$20,1),7)</f>
        <v>1</v>
      </c>
      <c r="H3393" s="16" t="n">
        <f aca="false">IF(F3393&gt;=40,2_Girdiler!$I$21+(F3393-40)*(2_Girdiler!$I$21-2_Girdiler!$H$21)/(2_Girdiler!$I$20-2_Girdiler!$H$20),INDEX(2_Girdiler!$B$21:$I$21,G3393)+(F3393-INDEX(2_Girdiler!$B$20:$I$20,G3393))*(INDEX(2_Girdiler!$B$21:$I$21,G3393+1)-INDEX(2_Girdiler!$B$21:$I$21,G3393))/(INDEX(2_Girdiler!$B$20:$I$20,G3393+1)-INDEX(2_Girdiler!$B$20:$I$20,G3393)))</f>
        <v>3.81282905962665</v>
      </c>
      <c r="I3393" s="16" t="n">
        <f aca="false">H3393/2_Girdiler!$B$17</f>
        <v>1.52757574504273</v>
      </c>
      <c r="J3393" s="16" t="n">
        <f aca="false">D3393+I3393</f>
        <v>36.2956172947834</v>
      </c>
    </row>
    <row r="3394" customFormat="false" ht="15" hidden="false" customHeight="false" outlineLevel="0" collapsed="false">
      <c r="A3394" s="0" t="n">
        <v>3382</v>
      </c>
      <c r="B3394" s="7" t="n">
        <v>0.507656</v>
      </c>
      <c r="C3394" s="7" t="n">
        <v>0.118729</v>
      </c>
      <c r="D3394" s="16" t="n">
        <f aca="false">LOGINV(B3394,$B$7,$C$7)</f>
        <v>13.6876994413746</v>
      </c>
      <c r="E3394" s="16" t="n">
        <f aca="false">LOGINV(C3394,$B$8,$C$8)</f>
        <v>50.9405055849065</v>
      </c>
      <c r="F3394" s="16" t="n">
        <f aca="false">$B$5/100*E3394*2_Girdiler!$B$14*2_Girdiler!$B$15*2_Girdiler!$B$16</f>
        <v>1.28166312051625</v>
      </c>
      <c r="G3394" s="16" t="n">
        <f aca="false">MIN(MATCH(F3394,2_Girdiler!$B$20:$I$20,1),7)</f>
        <v>1</v>
      </c>
      <c r="H3394" s="16" t="n">
        <f aca="false">IF(F3394&gt;=40,2_Girdiler!$I$21+(F3394-40)*(2_Girdiler!$I$21-2_Girdiler!$H$21)/(2_Girdiler!$I$20-2_Girdiler!$H$20),INDEX(2_Girdiler!$B$21:$I$21,G3394)+(F3394-INDEX(2_Girdiler!$B$20:$I$20,G3394))*(INDEX(2_Girdiler!$B$21:$I$21,G3394+1)-INDEX(2_Girdiler!$B$21:$I$21,G3394))/(INDEX(2_Girdiler!$B$20:$I$20,G3394+1)-INDEX(2_Girdiler!$B$20:$I$20,G3394)))</f>
        <v>2.81965886513575</v>
      </c>
      <c r="I3394" s="16" t="n">
        <f aca="false">H3394/2_Girdiler!$B$17</f>
        <v>1.1296710196858</v>
      </c>
      <c r="J3394" s="16" t="n">
        <f aca="false">D3394+I3394</f>
        <v>14.8173704610603</v>
      </c>
    </row>
    <row r="3395" customFormat="false" ht="15" hidden="false" customHeight="false" outlineLevel="0" collapsed="false">
      <c r="A3395" s="0" t="n">
        <v>3383</v>
      </c>
      <c r="B3395" s="7" t="n">
        <v>0.091981</v>
      </c>
      <c r="C3395" s="7" t="n">
        <v>0.817631</v>
      </c>
      <c r="D3395" s="16" t="n">
        <f aca="false">LOGINV(B3395,$B$7,$C$7)</f>
        <v>6.45727893149514</v>
      </c>
      <c r="E3395" s="16" t="n">
        <f aca="false">LOGINV(C3395,$B$8,$C$8)</f>
        <v>196.035036476681</v>
      </c>
      <c r="F3395" s="16" t="n">
        <f aca="false">$B$5/100*E3395*2_Girdiler!$B$14*2_Girdiler!$B$15*2_Girdiler!$B$16</f>
        <v>4.93224151775328</v>
      </c>
      <c r="G3395" s="16" t="n">
        <f aca="false">MIN(MATCH(F3395,2_Girdiler!$B$20:$I$20,1),7)</f>
        <v>1</v>
      </c>
      <c r="H3395" s="16" t="n">
        <f aca="false">IF(F3395&gt;=40,2_Girdiler!$I$21+(F3395-40)*(2_Girdiler!$I$21-2_Girdiler!$H$21)/(2_Girdiler!$I$20-2_Girdiler!$H$20),INDEX(2_Girdiler!$B$21:$I$21,G3395)+(F3395-INDEX(2_Girdiler!$B$20:$I$20,G3395))*(INDEX(2_Girdiler!$B$21:$I$21,G3395+1)-INDEX(2_Girdiler!$B$21:$I$21,G3395))/(INDEX(2_Girdiler!$B$20:$I$20,G3395+1)-INDEX(2_Girdiler!$B$20:$I$20,G3395)))</f>
        <v>10.8509313390572</v>
      </c>
      <c r="I3395" s="16" t="n">
        <f aca="false">H3395/2_Girdiler!$B$17</f>
        <v>4.34732826084023</v>
      </c>
      <c r="J3395" s="16" t="n">
        <f aca="false">D3395+I3395</f>
        <v>10.8046071923354</v>
      </c>
    </row>
    <row r="3396" customFormat="false" ht="15" hidden="false" customHeight="false" outlineLevel="0" collapsed="false">
      <c r="A3396" s="0" t="n">
        <v>3384</v>
      </c>
      <c r="B3396" s="7" t="n">
        <v>0.682249</v>
      </c>
      <c r="C3396" s="7" t="n">
        <v>0.642901</v>
      </c>
      <c r="D3396" s="16" t="n">
        <f aca="false">LOGINV(B3396,$B$7,$C$7)</f>
        <v>17.6371233904114</v>
      </c>
      <c r="E3396" s="16" t="n">
        <f aca="false">LOGINV(C3396,$B$8,$C$8)</f>
        <v>138.327853078586</v>
      </c>
      <c r="F3396" s="16" t="n">
        <f aca="false">$B$5/100*E3396*2_Girdiler!$B$14*2_Girdiler!$B$15*2_Girdiler!$B$16</f>
        <v>3.48032878345722</v>
      </c>
      <c r="G3396" s="16" t="n">
        <f aca="false">MIN(MATCH(F3396,2_Girdiler!$B$20:$I$20,1),7)</f>
        <v>1</v>
      </c>
      <c r="H3396" s="16" t="n">
        <f aca="false">IF(F3396&gt;=40,2_Girdiler!$I$21+(F3396-40)*(2_Girdiler!$I$21-2_Girdiler!$H$21)/(2_Girdiler!$I$20-2_Girdiler!$H$20),INDEX(2_Girdiler!$B$21:$I$21,G3396)+(F3396-INDEX(2_Girdiler!$B$20:$I$20,G3396))*(INDEX(2_Girdiler!$B$21:$I$21,G3396+1)-INDEX(2_Girdiler!$B$21:$I$21,G3396))/(INDEX(2_Girdiler!$B$20:$I$20,G3396+1)-INDEX(2_Girdiler!$B$20:$I$20,G3396)))</f>
        <v>7.65672332360587</v>
      </c>
      <c r="I3396" s="16" t="n">
        <f aca="false">H3396/2_Girdiler!$B$17</f>
        <v>3.06759748541902</v>
      </c>
      <c r="J3396" s="16" t="n">
        <f aca="false">D3396+I3396</f>
        <v>20.7047208758304</v>
      </c>
    </row>
    <row r="3397" customFormat="false" ht="15" hidden="false" customHeight="false" outlineLevel="0" collapsed="false">
      <c r="A3397" s="0" t="n">
        <v>3385</v>
      </c>
      <c r="B3397" s="7" t="n">
        <v>0.98675</v>
      </c>
      <c r="C3397" s="7" t="n">
        <v>0.721338</v>
      </c>
      <c r="D3397" s="16" t="n">
        <f aca="false">LOGINV(B3397,$B$7,$C$7)</f>
        <v>46.6448187894949</v>
      </c>
      <c r="E3397" s="16" t="n">
        <f aca="false">LOGINV(C3397,$B$8,$C$8)</f>
        <v>159.496497801477</v>
      </c>
      <c r="F3397" s="16" t="n">
        <f aca="false">$B$5/100*E3397*2_Girdiler!$B$14*2_Girdiler!$B$15*2_Girdiler!$B$16</f>
        <v>4.01293188468517</v>
      </c>
      <c r="G3397" s="16" t="n">
        <f aca="false">MIN(MATCH(F3397,2_Girdiler!$B$20:$I$20,1),7)</f>
        <v>1</v>
      </c>
      <c r="H3397" s="16" t="n">
        <f aca="false">IF(F3397&gt;=40,2_Girdiler!$I$21+(F3397-40)*(2_Girdiler!$I$21-2_Girdiler!$H$21)/(2_Girdiler!$I$20-2_Girdiler!$H$20),INDEX(2_Girdiler!$B$21:$I$21,G3397)+(F3397-INDEX(2_Girdiler!$B$20:$I$20,G3397))*(INDEX(2_Girdiler!$B$21:$I$21,G3397+1)-INDEX(2_Girdiler!$B$21:$I$21,G3397))/(INDEX(2_Girdiler!$B$20:$I$20,G3397+1)-INDEX(2_Girdiler!$B$20:$I$20,G3397)))</f>
        <v>8.82845014630737</v>
      </c>
      <c r="I3397" s="16" t="n">
        <f aca="false">H3397/2_Girdiler!$B$17</f>
        <v>3.53703932143725</v>
      </c>
      <c r="J3397" s="16" t="n">
        <f aca="false">D3397+I3397</f>
        <v>50.1818581109322</v>
      </c>
    </row>
    <row r="3398" customFormat="false" ht="15" hidden="false" customHeight="false" outlineLevel="0" collapsed="false">
      <c r="A3398" s="0" t="n">
        <v>3386</v>
      </c>
      <c r="B3398" s="7" t="n">
        <v>0.185684</v>
      </c>
      <c r="C3398" s="7" t="n">
        <v>0.567314</v>
      </c>
      <c r="D3398" s="16" t="n">
        <f aca="false">LOGINV(B3398,$B$7,$C$7)</f>
        <v>8.22791329326818</v>
      </c>
      <c r="E3398" s="16" t="n">
        <f aca="false">LOGINV(C3398,$B$8,$C$8)</f>
        <v>121.834928093758</v>
      </c>
      <c r="F3398" s="16" t="n">
        <f aca="false">$B$5/100*E3398*2_Girdiler!$B$14*2_Girdiler!$B$15*2_Girdiler!$B$16</f>
        <v>3.06536679083895</v>
      </c>
      <c r="G3398" s="16" t="n">
        <f aca="false">MIN(MATCH(F3398,2_Girdiler!$B$20:$I$20,1),7)</f>
        <v>1</v>
      </c>
      <c r="H3398" s="16" t="n">
        <f aca="false">IF(F3398&gt;=40,2_Girdiler!$I$21+(F3398-40)*(2_Girdiler!$I$21-2_Girdiler!$H$21)/(2_Girdiler!$I$20-2_Girdiler!$H$20),INDEX(2_Girdiler!$B$21:$I$21,G3398)+(F3398-INDEX(2_Girdiler!$B$20:$I$20,G3398))*(INDEX(2_Girdiler!$B$21:$I$21,G3398+1)-INDEX(2_Girdiler!$B$21:$I$21,G3398))/(INDEX(2_Girdiler!$B$20:$I$20,G3398+1)-INDEX(2_Girdiler!$B$20:$I$20,G3398)))</f>
        <v>6.7438069398457</v>
      </c>
      <c r="I3398" s="16" t="n">
        <f aca="false">H3398/2_Girdiler!$B$17</f>
        <v>2.70184572910485</v>
      </c>
      <c r="J3398" s="16" t="n">
        <f aca="false">D3398+I3398</f>
        <v>10.929759022373</v>
      </c>
    </row>
    <row r="3399" customFormat="false" ht="15" hidden="false" customHeight="false" outlineLevel="0" collapsed="false">
      <c r="A3399" s="0" t="n">
        <v>3387</v>
      </c>
      <c r="B3399" s="7" t="n">
        <v>0.700755</v>
      </c>
      <c r="C3399" s="7" t="n">
        <v>0.436508</v>
      </c>
      <c r="D3399" s="16" t="n">
        <f aca="false">LOGINV(B3399,$B$7,$C$7)</f>
        <v>18.1616441728766</v>
      </c>
      <c r="E3399" s="16" t="n">
        <f aca="false">LOGINV(C3399,$B$8,$C$8)</f>
        <v>98.5003054582899</v>
      </c>
      <c r="F3399" s="16" t="n">
        <f aca="false">$B$5/100*E3399*2_Girdiler!$B$14*2_Girdiler!$B$15*2_Girdiler!$B$16</f>
        <v>2.47826768533057</v>
      </c>
      <c r="G3399" s="16" t="n">
        <f aca="false">MIN(MATCH(F3399,2_Girdiler!$B$20:$I$20,1),7)</f>
        <v>1</v>
      </c>
      <c r="H3399" s="16" t="n">
        <f aca="false">IF(F3399&gt;=40,2_Girdiler!$I$21+(F3399-40)*(2_Girdiler!$I$21-2_Girdiler!$H$21)/(2_Girdiler!$I$20-2_Girdiler!$H$20),INDEX(2_Girdiler!$B$21:$I$21,G3399)+(F3399-INDEX(2_Girdiler!$B$20:$I$20,G3399))*(INDEX(2_Girdiler!$B$21:$I$21,G3399+1)-INDEX(2_Girdiler!$B$21:$I$21,G3399))/(INDEX(2_Girdiler!$B$20:$I$20,G3399+1)-INDEX(2_Girdiler!$B$20:$I$20,G3399)))</f>
        <v>5.45218890772726</v>
      </c>
      <c r="I3399" s="16" t="n">
        <f aca="false">H3399/2_Girdiler!$B$17</f>
        <v>2.18437055598047</v>
      </c>
      <c r="J3399" s="16" t="n">
        <f aca="false">D3399+I3399</f>
        <v>20.346014728857</v>
      </c>
    </row>
    <row r="3400" customFormat="false" ht="15" hidden="false" customHeight="false" outlineLevel="0" collapsed="false">
      <c r="A3400" s="0" t="n">
        <v>3388</v>
      </c>
      <c r="B3400" s="7" t="n">
        <v>0.978181</v>
      </c>
      <c r="C3400" s="7" t="n">
        <v>0.947255</v>
      </c>
      <c r="D3400" s="16" t="n">
        <f aca="false">LOGINV(B3400,$B$7,$C$7)</f>
        <v>41.6950812033209</v>
      </c>
      <c r="E3400" s="16" t="n">
        <f aca="false">LOGINV(C3400,$B$8,$C$8)</f>
        <v>310.494244102871</v>
      </c>
      <c r="F3400" s="16" t="n">
        <f aca="false">$B$5/100*E3400*2_Girdiler!$B$14*2_Girdiler!$B$15*2_Girdiler!$B$16</f>
        <v>7.81203518162824</v>
      </c>
      <c r="G3400" s="16" t="n">
        <f aca="false">MIN(MATCH(F3400,2_Girdiler!$B$20:$I$20,1),7)</f>
        <v>2</v>
      </c>
      <c r="H3400" s="16" t="n">
        <f aca="false">IF(F3400&gt;=40,2_Girdiler!$I$21+(F3400-40)*(2_Girdiler!$I$21-2_Girdiler!$H$21)/(2_Girdiler!$I$20-2_Girdiler!$H$20),INDEX(2_Girdiler!$B$21:$I$21,G3400)+(F3400-INDEX(2_Girdiler!$B$20:$I$20,G3400))*(INDEX(2_Girdiler!$B$21:$I$21,G3400+1)-INDEX(2_Girdiler!$B$21:$I$21,G3400))/(INDEX(2_Girdiler!$B$20:$I$20,G3400+1)-INDEX(2_Girdiler!$B$20:$I$20,G3400)))</f>
        <v>15.4992562906052</v>
      </c>
      <c r="I3400" s="16" t="n">
        <f aca="false">H3400/2_Girdiler!$B$17</f>
        <v>6.20963793694118</v>
      </c>
      <c r="J3400" s="16" t="n">
        <f aca="false">D3400+I3400</f>
        <v>47.9047191402621</v>
      </c>
    </row>
    <row r="3401" customFormat="false" ht="15" hidden="false" customHeight="false" outlineLevel="0" collapsed="false">
      <c r="A3401" s="0" t="n">
        <v>3389</v>
      </c>
      <c r="B3401" s="7" t="n">
        <v>0.565556</v>
      </c>
      <c r="C3401" s="7" t="n">
        <v>0.328568</v>
      </c>
      <c r="D3401" s="16" t="n">
        <f aca="false">LOGINV(B3401,$B$7,$C$7)</f>
        <v>14.8471903474523</v>
      </c>
      <c r="E3401" s="16" t="n">
        <f aca="false">LOGINV(C3401,$B$8,$C$8)</f>
        <v>81.9992822240124</v>
      </c>
      <c r="F3401" s="16" t="n">
        <f aca="false">$B$5/100*E3401*2_Girdiler!$B$14*2_Girdiler!$B$15*2_Girdiler!$B$16</f>
        <v>2.06310194075615</v>
      </c>
      <c r="G3401" s="16" t="n">
        <f aca="false">MIN(MATCH(F3401,2_Girdiler!$B$20:$I$20,1),7)</f>
        <v>1</v>
      </c>
      <c r="H3401" s="16" t="n">
        <f aca="false">IF(F3401&gt;=40,2_Girdiler!$I$21+(F3401-40)*(2_Girdiler!$I$21-2_Girdiler!$H$21)/(2_Girdiler!$I$20-2_Girdiler!$H$20),INDEX(2_Girdiler!$B$21:$I$21,G3401)+(F3401-INDEX(2_Girdiler!$B$20:$I$20,G3401))*(INDEX(2_Girdiler!$B$21:$I$21,G3401+1)-INDEX(2_Girdiler!$B$21:$I$21,G3401))/(INDEX(2_Girdiler!$B$20:$I$20,G3401+1)-INDEX(2_Girdiler!$B$20:$I$20,G3401)))</f>
        <v>4.53882426966354</v>
      </c>
      <c r="I3401" s="16" t="n">
        <f aca="false">H3401/2_Girdiler!$B$17</f>
        <v>1.81843921060238</v>
      </c>
      <c r="J3401" s="16" t="n">
        <f aca="false">D3401+I3401</f>
        <v>16.6656295580547</v>
      </c>
    </row>
    <row r="3402" customFormat="false" ht="15" hidden="false" customHeight="false" outlineLevel="0" collapsed="false">
      <c r="A3402" s="0" t="n">
        <v>3390</v>
      </c>
      <c r="B3402" s="7" t="n">
        <v>0.666786</v>
      </c>
      <c r="C3402" s="7" t="n">
        <v>0.477547</v>
      </c>
      <c r="D3402" s="16" t="n">
        <f aca="false">LOGINV(B3402,$B$7,$C$7)</f>
        <v>17.2199801809955</v>
      </c>
      <c r="E3402" s="16" t="n">
        <f aca="false">LOGINV(C3402,$B$8,$C$8)</f>
        <v>105.307041744763</v>
      </c>
      <c r="F3402" s="16" t="n">
        <f aca="false">$B$5/100*E3402*2_Girdiler!$B$14*2_Girdiler!$B$15*2_Girdiler!$B$16</f>
        <v>2.64952517029824</v>
      </c>
      <c r="G3402" s="16" t="n">
        <f aca="false">MIN(MATCH(F3402,2_Girdiler!$B$20:$I$20,1),7)</f>
        <v>1</v>
      </c>
      <c r="H3402" s="16" t="n">
        <f aca="false">IF(F3402&gt;=40,2_Girdiler!$I$21+(F3402-40)*(2_Girdiler!$I$21-2_Girdiler!$H$21)/(2_Girdiler!$I$20-2_Girdiler!$H$20),INDEX(2_Girdiler!$B$21:$I$21,G3402)+(F3402-INDEX(2_Girdiler!$B$20:$I$20,G3402))*(INDEX(2_Girdiler!$B$21:$I$21,G3402+1)-INDEX(2_Girdiler!$B$21:$I$21,G3402))/(INDEX(2_Girdiler!$B$20:$I$20,G3402+1)-INDEX(2_Girdiler!$B$20:$I$20,G3402)))</f>
        <v>5.82895537465613</v>
      </c>
      <c r="I3402" s="16" t="n">
        <f aca="false">H3402/2_Girdiler!$B$17</f>
        <v>2.335318659718</v>
      </c>
      <c r="J3402" s="16" t="n">
        <f aca="false">D3402+I3402</f>
        <v>19.5552988407135</v>
      </c>
    </row>
    <row r="3403" customFormat="false" ht="15" hidden="false" customHeight="false" outlineLevel="0" collapsed="false">
      <c r="A3403" s="0" t="n">
        <v>3391</v>
      </c>
      <c r="B3403" s="7" t="n">
        <v>0.243891</v>
      </c>
      <c r="C3403" s="7" t="n">
        <v>0.48962</v>
      </c>
      <c r="D3403" s="16" t="n">
        <f aca="false">LOGINV(B3403,$B$7,$C$7)</f>
        <v>9.19861648985453</v>
      </c>
      <c r="E3403" s="16" t="n">
        <f aca="false">LOGINV(C3403,$B$8,$C$8)</f>
        <v>107.386239887796</v>
      </c>
      <c r="F3403" s="16" t="n">
        <f aca="false">$B$5/100*E3403*2_Girdiler!$B$14*2_Girdiler!$B$15*2_Girdiler!$B$16</f>
        <v>2.70183779557694</v>
      </c>
      <c r="G3403" s="16" t="n">
        <f aca="false">MIN(MATCH(F3403,2_Girdiler!$B$20:$I$20,1),7)</f>
        <v>1</v>
      </c>
      <c r="H3403" s="16" t="n">
        <f aca="false">IF(F3403&gt;=40,2_Girdiler!$I$21+(F3403-40)*(2_Girdiler!$I$21-2_Girdiler!$H$21)/(2_Girdiler!$I$20-2_Girdiler!$H$20),INDEX(2_Girdiler!$B$21:$I$21,G3403)+(F3403-INDEX(2_Girdiler!$B$20:$I$20,G3403))*(INDEX(2_Girdiler!$B$21:$I$21,G3403+1)-INDEX(2_Girdiler!$B$21:$I$21,G3403))/(INDEX(2_Girdiler!$B$20:$I$20,G3403+1)-INDEX(2_Girdiler!$B$20:$I$20,G3403)))</f>
        <v>5.94404315026927</v>
      </c>
      <c r="I3403" s="16" t="n">
        <f aca="false">H3403/2_Girdiler!$B$17</f>
        <v>2.38142754417839</v>
      </c>
      <c r="J3403" s="16" t="n">
        <f aca="false">D3403+I3403</f>
        <v>11.5800440340329</v>
      </c>
    </row>
    <row r="3404" customFormat="false" ht="15" hidden="false" customHeight="false" outlineLevel="0" collapsed="false">
      <c r="A3404" s="0" t="n">
        <v>3392</v>
      </c>
      <c r="B3404" s="7" t="n">
        <v>0.803563</v>
      </c>
      <c r="C3404" s="7" t="n">
        <v>0.660649</v>
      </c>
      <c r="D3404" s="16" t="n">
        <f aca="false">LOGINV(B3404,$B$7,$C$7)</f>
        <v>21.8030968178015</v>
      </c>
      <c r="E3404" s="16" t="n">
        <f aca="false">LOGINV(C3404,$B$8,$C$8)</f>
        <v>142.681914818118</v>
      </c>
      <c r="F3404" s="16" t="n">
        <f aca="false">$B$5/100*E3404*2_Girdiler!$B$14*2_Girdiler!$B$15*2_Girdiler!$B$16</f>
        <v>3.58987697682385</v>
      </c>
      <c r="G3404" s="16" t="n">
        <f aca="false">MIN(MATCH(F3404,2_Girdiler!$B$20:$I$20,1),7)</f>
        <v>1</v>
      </c>
      <c r="H3404" s="16" t="n">
        <f aca="false">IF(F3404&gt;=40,2_Girdiler!$I$21+(F3404-40)*(2_Girdiler!$I$21-2_Girdiler!$H$21)/(2_Girdiler!$I$20-2_Girdiler!$H$20),INDEX(2_Girdiler!$B$21:$I$21,G3404)+(F3404-INDEX(2_Girdiler!$B$20:$I$20,G3404))*(INDEX(2_Girdiler!$B$21:$I$21,G3404+1)-INDEX(2_Girdiler!$B$21:$I$21,G3404))/(INDEX(2_Girdiler!$B$20:$I$20,G3404+1)-INDEX(2_Girdiler!$B$20:$I$20,G3404)))</f>
        <v>7.89772934901247</v>
      </c>
      <c r="I3404" s="16" t="n">
        <f aca="false">H3404/2_Girdiler!$B$17</f>
        <v>3.16415438662359</v>
      </c>
      <c r="J3404" s="16" t="n">
        <f aca="false">D3404+I3404</f>
        <v>24.9672512044251</v>
      </c>
    </row>
    <row r="3405" customFormat="false" ht="15" hidden="false" customHeight="false" outlineLevel="0" collapsed="false">
      <c r="A3405" s="0" t="n">
        <v>3393</v>
      </c>
      <c r="B3405" s="7" t="n">
        <v>0.606419</v>
      </c>
      <c r="C3405" s="7" t="n">
        <v>0.21363</v>
      </c>
      <c r="D3405" s="16" t="n">
        <f aca="false">LOGINV(B3405,$B$7,$C$7)</f>
        <v>15.7414401451296</v>
      </c>
      <c r="E3405" s="16" t="n">
        <f aca="false">LOGINV(C3405,$B$8,$C$8)</f>
        <v>65.4164456319372</v>
      </c>
      <c r="F3405" s="16" t="n">
        <f aca="false">$B$5/100*E3405*2_Girdiler!$B$14*2_Girdiler!$B$15*2_Girdiler!$B$16</f>
        <v>1.64587777209954</v>
      </c>
      <c r="G3405" s="16" t="n">
        <f aca="false">MIN(MATCH(F3405,2_Girdiler!$B$20:$I$20,1),7)</f>
        <v>1</v>
      </c>
      <c r="H3405" s="16" t="n">
        <f aca="false">IF(F3405&gt;=40,2_Girdiler!$I$21+(F3405-40)*(2_Girdiler!$I$21-2_Girdiler!$H$21)/(2_Girdiler!$I$20-2_Girdiler!$H$20),INDEX(2_Girdiler!$B$21:$I$21,G3405)+(F3405-INDEX(2_Girdiler!$B$20:$I$20,G3405))*(INDEX(2_Girdiler!$B$21:$I$21,G3405+1)-INDEX(2_Girdiler!$B$21:$I$21,G3405))/(INDEX(2_Girdiler!$B$20:$I$20,G3405+1)-INDEX(2_Girdiler!$B$20:$I$20,G3405)))</f>
        <v>3.62093109861899</v>
      </c>
      <c r="I3405" s="16" t="n">
        <f aca="false">H3405/2_Girdiler!$B$17</f>
        <v>1.4506935491262</v>
      </c>
      <c r="J3405" s="16" t="n">
        <f aca="false">D3405+I3405</f>
        <v>17.1921336942558</v>
      </c>
    </row>
    <row r="3406" customFormat="false" ht="15" hidden="false" customHeight="false" outlineLevel="0" collapsed="false">
      <c r="A3406" s="0" t="n">
        <v>3394</v>
      </c>
      <c r="B3406" s="7" t="n">
        <v>0.856104</v>
      </c>
      <c r="C3406" s="7" t="n">
        <v>0.25827</v>
      </c>
      <c r="D3406" s="16" t="n">
        <f aca="false">LOGINV(B3406,$B$7,$C$7)</f>
        <v>24.4909545923845</v>
      </c>
      <c r="E3406" s="16" t="n">
        <f aca="false">LOGINV(C3406,$B$8,$C$8)</f>
        <v>71.8442750243847</v>
      </c>
      <c r="F3406" s="16" t="n">
        <f aca="false">$B$5/100*E3406*2_Girdiler!$B$14*2_Girdiler!$B$15*2_Girdiler!$B$16</f>
        <v>1.80760195961352</v>
      </c>
      <c r="G3406" s="16" t="n">
        <f aca="false">MIN(MATCH(F3406,2_Girdiler!$B$20:$I$20,1),7)</f>
        <v>1</v>
      </c>
      <c r="H3406" s="16" t="n">
        <f aca="false">IF(F3406&gt;=40,2_Girdiler!$I$21+(F3406-40)*(2_Girdiler!$I$21-2_Girdiler!$H$21)/(2_Girdiler!$I$20-2_Girdiler!$H$20),INDEX(2_Girdiler!$B$21:$I$21,G3406)+(F3406-INDEX(2_Girdiler!$B$20:$I$20,G3406))*(INDEX(2_Girdiler!$B$21:$I$21,G3406+1)-INDEX(2_Girdiler!$B$21:$I$21,G3406))/(INDEX(2_Girdiler!$B$20:$I$20,G3406+1)-INDEX(2_Girdiler!$B$20:$I$20,G3406)))</f>
        <v>3.97672431114974</v>
      </c>
      <c r="I3406" s="16" t="n">
        <f aca="false">H3406/2_Girdiler!$B$17</f>
        <v>1.59323890671063</v>
      </c>
      <c r="J3406" s="16" t="n">
        <f aca="false">D3406+I3406</f>
        <v>26.0841934990952</v>
      </c>
    </row>
    <row r="3407" customFormat="false" ht="15" hidden="false" customHeight="false" outlineLevel="0" collapsed="false">
      <c r="A3407" s="0" t="n">
        <v>3395</v>
      </c>
      <c r="B3407" s="7" t="n">
        <v>0.221935</v>
      </c>
      <c r="C3407" s="7" t="n">
        <v>0.738557</v>
      </c>
      <c r="D3407" s="16" t="n">
        <f aca="false">LOGINV(B3407,$B$7,$C$7)</f>
        <v>8.83757953013889</v>
      </c>
      <c r="E3407" s="16" t="n">
        <f aca="false">LOGINV(C3407,$B$8,$C$8)</f>
        <v>164.949768898897</v>
      </c>
      <c r="F3407" s="16" t="n">
        <f aca="false">$B$5/100*E3407*2_Girdiler!$B$14*2_Girdiler!$B$15*2_Girdiler!$B$16</f>
        <v>4.15013618549625</v>
      </c>
      <c r="G3407" s="16" t="n">
        <f aca="false">MIN(MATCH(F3407,2_Girdiler!$B$20:$I$20,1),7)</f>
        <v>1</v>
      </c>
      <c r="H3407" s="16" t="n">
        <f aca="false">IF(F3407&gt;=40,2_Girdiler!$I$21+(F3407-40)*(2_Girdiler!$I$21-2_Girdiler!$H$21)/(2_Girdiler!$I$20-2_Girdiler!$H$20),INDEX(2_Girdiler!$B$21:$I$21,G3407)+(F3407-INDEX(2_Girdiler!$B$20:$I$20,G3407))*(INDEX(2_Girdiler!$B$21:$I$21,G3407+1)-INDEX(2_Girdiler!$B$21:$I$21,G3407))/(INDEX(2_Girdiler!$B$20:$I$20,G3407+1)-INDEX(2_Girdiler!$B$20:$I$20,G3407)))</f>
        <v>9.13029960809174</v>
      </c>
      <c r="I3407" s="16" t="n">
        <f aca="false">H3407/2_Girdiler!$B$17</f>
        <v>3.65797259939573</v>
      </c>
      <c r="J3407" s="16" t="n">
        <f aca="false">D3407+I3407</f>
        <v>12.4955521295346</v>
      </c>
    </row>
    <row r="3408" customFormat="false" ht="15" hidden="false" customHeight="false" outlineLevel="0" collapsed="false">
      <c r="A3408" s="0" t="n">
        <v>3396</v>
      </c>
      <c r="B3408" s="7" t="n">
        <v>0.745274</v>
      </c>
      <c r="C3408" s="7" t="n">
        <v>0.174562</v>
      </c>
      <c r="D3408" s="16" t="n">
        <f aca="false">LOGINV(B3408,$B$7,$C$7)</f>
        <v>19.5604933743008</v>
      </c>
      <c r="E3408" s="16" t="n">
        <f aca="false">LOGINV(C3408,$B$8,$C$8)</f>
        <v>59.6714712097502</v>
      </c>
      <c r="F3408" s="16" t="n">
        <f aca="false">$B$5/100*E3408*2_Girdiler!$B$14*2_Girdiler!$B$15*2_Girdiler!$B$16</f>
        <v>1.50133421563731</v>
      </c>
      <c r="G3408" s="16" t="n">
        <f aca="false">MIN(MATCH(F3408,2_Girdiler!$B$20:$I$20,1),7)</f>
        <v>1</v>
      </c>
      <c r="H3408" s="16" t="n">
        <f aca="false">IF(F3408&gt;=40,2_Girdiler!$I$21+(F3408-40)*(2_Girdiler!$I$21-2_Girdiler!$H$21)/(2_Girdiler!$I$20-2_Girdiler!$H$20),INDEX(2_Girdiler!$B$21:$I$21,G3408)+(F3408-INDEX(2_Girdiler!$B$20:$I$20,G3408))*(INDEX(2_Girdiler!$B$21:$I$21,G3408+1)-INDEX(2_Girdiler!$B$21:$I$21,G3408))/(INDEX(2_Girdiler!$B$20:$I$20,G3408+1)-INDEX(2_Girdiler!$B$20:$I$20,G3408)))</f>
        <v>3.30293527440209</v>
      </c>
      <c r="I3408" s="16" t="n">
        <f aca="false">H3408/2_Girdiler!$B$17</f>
        <v>1.32329137596238</v>
      </c>
      <c r="J3408" s="16" t="n">
        <f aca="false">D3408+I3408</f>
        <v>20.8837847502632</v>
      </c>
    </row>
    <row r="3409" customFormat="false" ht="15" hidden="false" customHeight="false" outlineLevel="0" collapsed="false">
      <c r="A3409" s="0" t="n">
        <v>3397</v>
      </c>
      <c r="B3409" s="7" t="n">
        <v>0.818504</v>
      </c>
      <c r="C3409" s="7" t="n">
        <v>0.718752</v>
      </c>
      <c r="D3409" s="16" t="n">
        <f aca="false">LOGINV(B3409,$B$7,$C$7)</f>
        <v>22.4851454006935</v>
      </c>
      <c r="E3409" s="16" t="n">
        <f aca="false">LOGINV(C3409,$B$8,$C$8)</f>
        <v>158.707472608195</v>
      </c>
      <c r="F3409" s="16" t="n">
        <f aca="false">$B$5/100*E3409*2_Girdiler!$B$14*2_Girdiler!$B$15*2_Girdiler!$B$16</f>
        <v>3.99308001082218</v>
      </c>
      <c r="G3409" s="16" t="n">
        <f aca="false">MIN(MATCH(F3409,2_Girdiler!$B$20:$I$20,1),7)</f>
        <v>1</v>
      </c>
      <c r="H3409" s="16" t="n">
        <f aca="false">IF(F3409&gt;=40,2_Girdiler!$I$21+(F3409-40)*(2_Girdiler!$I$21-2_Girdiler!$H$21)/(2_Girdiler!$I$20-2_Girdiler!$H$20),INDEX(2_Girdiler!$B$21:$I$21,G3409)+(F3409-INDEX(2_Girdiler!$B$20:$I$20,G3409))*(INDEX(2_Girdiler!$B$21:$I$21,G3409+1)-INDEX(2_Girdiler!$B$21:$I$21,G3409))/(INDEX(2_Girdiler!$B$20:$I$20,G3409+1)-INDEX(2_Girdiler!$B$20:$I$20,G3409)))</f>
        <v>8.78477602380879</v>
      </c>
      <c r="I3409" s="16" t="n">
        <f aca="false">H3409/2_Girdiler!$B$17</f>
        <v>3.51954167620544</v>
      </c>
      <c r="J3409" s="16" t="n">
        <f aca="false">D3409+I3409</f>
        <v>26.0046870768989</v>
      </c>
    </row>
    <row r="3410" customFormat="false" ht="15" hidden="false" customHeight="false" outlineLevel="0" collapsed="false">
      <c r="A3410" s="0" t="n">
        <v>3398</v>
      </c>
      <c r="B3410" s="7" t="n">
        <v>0.352649</v>
      </c>
      <c r="C3410" s="7" t="n">
        <v>0.161067</v>
      </c>
      <c r="D3410" s="16" t="n">
        <f aca="false">LOGINV(B3410,$B$7,$C$7)</f>
        <v>10.9682343317532</v>
      </c>
      <c r="E3410" s="16" t="n">
        <f aca="false">LOGINV(C3410,$B$8,$C$8)</f>
        <v>57.6350631157431</v>
      </c>
      <c r="F3410" s="16" t="n">
        <f aca="false">$B$5/100*E3410*2_Girdiler!$B$14*2_Girdiler!$B$15*2_Girdiler!$B$16</f>
        <v>1.4500981879921</v>
      </c>
      <c r="G3410" s="16" t="n">
        <f aca="false">MIN(MATCH(F3410,2_Girdiler!$B$20:$I$20,1),7)</f>
        <v>1</v>
      </c>
      <c r="H3410" s="16" t="n">
        <f aca="false">IF(F3410&gt;=40,2_Girdiler!$I$21+(F3410-40)*(2_Girdiler!$I$21-2_Girdiler!$H$21)/(2_Girdiler!$I$20-2_Girdiler!$H$20),INDEX(2_Girdiler!$B$21:$I$21,G3410)+(F3410-INDEX(2_Girdiler!$B$20:$I$20,G3410))*(INDEX(2_Girdiler!$B$21:$I$21,G3410+1)-INDEX(2_Girdiler!$B$21:$I$21,G3410))/(INDEX(2_Girdiler!$B$20:$I$20,G3410+1)-INDEX(2_Girdiler!$B$20:$I$20,G3410)))</f>
        <v>3.19021601358261</v>
      </c>
      <c r="I3410" s="16" t="n">
        <f aca="false">H3410/2_Girdiler!$B$17</f>
        <v>1.27813141569816</v>
      </c>
      <c r="J3410" s="16" t="n">
        <f aca="false">D3410+I3410</f>
        <v>12.2463657474513</v>
      </c>
    </row>
    <row r="3411" customFormat="false" ht="15" hidden="false" customHeight="false" outlineLevel="0" collapsed="false">
      <c r="A3411" s="0" t="n">
        <v>3399</v>
      </c>
      <c r="B3411" s="7" t="n">
        <v>0.19247</v>
      </c>
      <c r="C3411" s="7" t="n">
        <v>0.45029</v>
      </c>
      <c r="D3411" s="16" t="n">
        <f aca="false">LOGINV(B3411,$B$7,$C$7)</f>
        <v>8.34376066782382</v>
      </c>
      <c r="E3411" s="16" t="n">
        <f aca="false">LOGINV(C3411,$B$8,$C$8)</f>
        <v>100.74450049512</v>
      </c>
      <c r="F3411" s="16" t="n">
        <f aca="false">$B$5/100*E3411*2_Girdiler!$B$14*2_Girdiler!$B$15*2_Girdiler!$B$16</f>
        <v>2.53473163245721</v>
      </c>
      <c r="G3411" s="16" t="n">
        <f aca="false">MIN(MATCH(F3411,2_Girdiler!$B$20:$I$20,1),7)</f>
        <v>1</v>
      </c>
      <c r="H3411" s="16" t="n">
        <f aca="false">IF(F3411&gt;=40,2_Girdiler!$I$21+(F3411-40)*(2_Girdiler!$I$21-2_Girdiler!$H$21)/(2_Girdiler!$I$20-2_Girdiler!$H$20),INDEX(2_Girdiler!$B$21:$I$21,G3411)+(F3411-INDEX(2_Girdiler!$B$20:$I$20,G3411))*(INDEX(2_Girdiler!$B$21:$I$21,G3411+1)-INDEX(2_Girdiler!$B$21:$I$21,G3411))/(INDEX(2_Girdiler!$B$20:$I$20,G3411+1)-INDEX(2_Girdiler!$B$20:$I$20,G3411)))</f>
        <v>5.57640959140586</v>
      </c>
      <c r="I3411" s="16" t="n">
        <f aca="false">H3411/2_Girdiler!$B$17</f>
        <v>2.2341384580953</v>
      </c>
      <c r="J3411" s="16" t="n">
        <f aca="false">D3411+I3411</f>
        <v>10.5778991259191</v>
      </c>
    </row>
    <row r="3412" customFormat="false" ht="15" hidden="false" customHeight="false" outlineLevel="0" collapsed="false">
      <c r="A3412" s="0" t="n">
        <v>3400</v>
      </c>
      <c r="B3412" s="7" t="n">
        <v>0.367506</v>
      </c>
      <c r="C3412" s="7" t="n">
        <v>0.157745</v>
      </c>
      <c r="D3412" s="16" t="n">
        <f aca="false">LOGINV(B3412,$B$7,$C$7)</f>
        <v>11.213731100012</v>
      </c>
      <c r="E3412" s="16" t="n">
        <f aca="false">LOGINV(C3412,$B$8,$C$8)</f>
        <v>57.1281078982893</v>
      </c>
      <c r="F3412" s="16" t="n">
        <f aca="false">$B$5/100*E3412*2_Girdiler!$B$14*2_Girdiler!$B$15*2_Girdiler!$B$16</f>
        <v>1.43734319472096</v>
      </c>
      <c r="G3412" s="16" t="n">
        <f aca="false">MIN(MATCH(F3412,2_Girdiler!$B$20:$I$20,1),7)</f>
        <v>1</v>
      </c>
      <c r="H3412" s="16" t="n">
        <f aca="false">IF(F3412&gt;=40,2_Girdiler!$I$21+(F3412-40)*(2_Girdiler!$I$21-2_Girdiler!$H$21)/(2_Girdiler!$I$20-2_Girdiler!$H$20),INDEX(2_Girdiler!$B$21:$I$21,G3412)+(F3412-INDEX(2_Girdiler!$B$20:$I$20,G3412))*(INDEX(2_Girdiler!$B$21:$I$21,G3412+1)-INDEX(2_Girdiler!$B$21:$I$21,G3412))/(INDEX(2_Girdiler!$B$20:$I$20,G3412+1)-INDEX(2_Girdiler!$B$20:$I$20,G3412)))</f>
        <v>3.16215502838611</v>
      </c>
      <c r="I3412" s="16" t="n">
        <f aca="false">H3412/2_Girdiler!$B$17</f>
        <v>1.26688903380854</v>
      </c>
      <c r="J3412" s="16" t="n">
        <f aca="false">D3412+I3412</f>
        <v>12.4806201338205</v>
      </c>
    </row>
    <row r="3413" customFormat="false" ht="15" hidden="false" customHeight="false" outlineLevel="0" collapsed="false">
      <c r="A3413" s="0" t="n">
        <v>3401</v>
      </c>
      <c r="B3413" s="7" t="n">
        <v>0.513506</v>
      </c>
      <c r="C3413" s="7" t="n">
        <v>0.307875</v>
      </c>
      <c r="D3413" s="16" t="n">
        <f aca="false">LOGINV(B3413,$B$7,$C$7)</f>
        <v>13.8000762345421</v>
      </c>
      <c r="E3413" s="16" t="n">
        <f aca="false">LOGINV(C3413,$B$8,$C$8)</f>
        <v>78.9854594836405</v>
      </c>
      <c r="F3413" s="16" t="n">
        <f aca="false">$B$5/100*E3413*2_Girdiler!$B$14*2_Girdiler!$B$15*2_Girdiler!$B$16</f>
        <v>1.98727416060839</v>
      </c>
      <c r="G3413" s="16" t="n">
        <f aca="false">MIN(MATCH(F3413,2_Girdiler!$B$20:$I$20,1),7)</f>
        <v>1</v>
      </c>
      <c r="H3413" s="16" t="n">
        <f aca="false">IF(F3413&gt;=40,2_Girdiler!$I$21+(F3413-40)*(2_Girdiler!$I$21-2_Girdiler!$H$21)/(2_Girdiler!$I$20-2_Girdiler!$H$20),INDEX(2_Girdiler!$B$21:$I$21,G3413)+(F3413-INDEX(2_Girdiler!$B$20:$I$20,G3413))*(INDEX(2_Girdiler!$B$21:$I$21,G3413+1)-INDEX(2_Girdiler!$B$21:$I$21,G3413))/(INDEX(2_Girdiler!$B$20:$I$20,G3413+1)-INDEX(2_Girdiler!$B$20:$I$20,G3413)))</f>
        <v>4.37200315333847</v>
      </c>
      <c r="I3413" s="16" t="n">
        <f aca="false">H3413/2_Girdiler!$B$17</f>
        <v>1.75160382745932</v>
      </c>
      <c r="J3413" s="16" t="n">
        <f aca="false">D3413+I3413</f>
        <v>15.5516800620014</v>
      </c>
    </row>
    <row r="3414" customFormat="false" ht="15" hidden="false" customHeight="false" outlineLevel="0" collapsed="false">
      <c r="A3414" s="0" t="n">
        <v>3402</v>
      </c>
      <c r="B3414" s="7" t="n">
        <v>0.792522</v>
      </c>
      <c r="C3414" s="7" t="n">
        <v>0.834928</v>
      </c>
      <c r="D3414" s="16" t="n">
        <f aca="false">LOGINV(B3414,$B$7,$C$7)</f>
        <v>21.3317008688153</v>
      </c>
      <c r="E3414" s="16" t="n">
        <f aca="false">LOGINV(C3414,$B$8,$C$8)</f>
        <v>204.758733284865</v>
      </c>
      <c r="F3414" s="16" t="n">
        <f aca="false">$B$5/100*E3414*2_Girdiler!$B$14*2_Girdiler!$B$15*2_Girdiler!$B$16</f>
        <v>5.15172972944719</v>
      </c>
      <c r="G3414" s="16" t="n">
        <f aca="false">MIN(MATCH(F3414,2_Girdiler!$B$20:$I$20,1),7)</f>
        <v>2</v>
      </c>
      <c r="H3414" s="16" t="n">
        <f aca="false">IF(F3414&gt;=40,2_Girdiler!$I$21+(F3414-40)*(2_Girdiler!$I$21-2_Girdiler!$H$21)/(2_Girdiler!$I$20-2_Girdiler!$H$20),INDEX(2_Girdiler!$B$21:$I$21,G3414)+(F3414-INDEX(2_Girdiler!$B$20:$I$20,G3414))*(INDEX(2_Girdiler!$B$21:$I$21,G3414+1)-INDEX(2_Girdiler!$B$21:$I$21,G3414))/(INDEX(2_Girdiler!$B$20:$I$20,G3414+1)-INDEX(2_Girdiler!$B$20:$I$20,G3414)))</f>
        <v>11.2427675671155</v>
      </c>
      <c r="I3414" s="16" t="n">
        <f aca="false">H3414/2_Girdiler!$B$17</f>
        <v>4.50431392913282</v>
      </c>
      <c r="J3414" s="16" t="n">
        <f aca="false">D3414+I3414</f>
        <v>25.8360147979481</v>
      </c>
    </row>
    <row r="3415" customFormat="false" ht="15" hidden="false" customHeight="false" outlineLevel="0" collapsed="false">
      <c r="A3415" s="0" t="n">
        <v>3403</v>
      </c>
      <c r="B3415" s="7" t="n">
        <v>0.787681</v>
      </c>
      <c r="C3415" s="7" t="n">
        <v>0.031248</v>
      </c>
      <c r="D3415" s="16" t="n">
        <f aca="false">LOGINV(B3415,$B$7,$C$7)</f>
        <v>21.1328467377872</v>
      </c>
      <c r="E3415" s="16" t="n">
        <f aca="false">LOGINV(C3415,$B$8,$C$8)</f>
        <v>32.8127563487317</v>
      </c>
      <c r="F3415" s="16" t="n">
        <f aca="false">$B$5/100*E3415*2_Girdiler!$B$14*2_Girdiler!$B$15*2_Girdiler!$B$16</f>
        <v>0.82556894973409</v>
      </c>
      <c r="G3415" s="16" t="n">
        <f aca="false">MIN(MATCH(F3415,2_Girdiler!$B$20:$I$20,1),7)</f>
        <v>1</v>
      </c>
      <c r="H3415" s="16" t="n">
        <f aca="false">IF(F3415&gt;=40,2_Girdiler!$I$21+(F3415-40)*(2_Girdiler!$I$21-2_Girdiler!$H$21)/(2_Girdiler!$I$20-2_Girdiler!$H$20),INDEX(2_Girdiler!$B$21:$I$21,G3415)+(F3415-INDEX(2_Girdiler!$B$20:$I$20,G3415))*(INDEX(2_Girdiler!$B$21:$I$21,G3415+1)-INDEX(2_Girdiler!$B$21:$I$21,G3415))/(INDEX(2_Girdiler!$B$20:$I$20,G3415+1)-INDEX(2_Girdiler!$B$20:$I$20,G3415)))</f>
        <v>1.816251689415</v>
      </c>
      <c r="I3415" s="16" t="n">
        <f aca="false">H3415/2_Girdiler!$B$17</f>
        <v>0.727664939669471</v>
      </c>
      <c r="J3415" s="16" t="n">
        <f aca="false">D3415+I3415</f>
        <v>21.8605116774566</v>
      </c>
    </row>
    <row r="3416" customFormat="false" ht="15" hidden="false" customHeight="false" outlineLevel="0" collapsed="false">
      <c r="A3416" s="0" t="n">
        <v>3404</v>
      </c>
      <c r="B3416" s="7" t="n">
        <v>0.102133</v>
      </c>
      <c r="C3416" s="7" t="n">
        <v>0.485779</v>
      </c>
      <c r="D3416" s="16" t="n">
        <f aca="false">LOGINV(B3416,$B$7,$C$7)</f>
        <v>6.67377534807694</v>
      </c>
      <c r="E3416" s="16" t="n">
        <f aca="false">LOGINV(C3416,$B$8,$C$8)</f>
        <v>106.720602344723</v>
      </c>
      <c r="F3416" s="16" t="n">
        <f aca="false">$B$5/100*E3416*2_Girdiler!$B$14*2_Girdiler!$B$15*2_Girdiler!$B$16</f>
        <v>2.68509035499323</v>
      </c>
      <c r="G3416" s="16" t="n">
        <f aca="false">MIN(MATCH(F3416,2_Girdiler!$B$20:$I$20,1),7)</f>
        <v>1</v>
      </c>
      <c r="H3416" s="16" t="n">
        <f aca="false">IF(F3416&gt;=40,2_Girdiler!$I$21+(F3416-40)*(2_Girdiler!$I$21-2_Girdiler!$H$21)/(2_Girdiler!$I$20-2_Girdiler!$H$20),INDEX(2_Girdiler!$B$21:$I$21,G3416)+(F3416-INDEX(2_Girdiler!$B$20:$I$20,G3416))*(INDEX(2_Girdiler!$B$21:$I$21,G3416+1)-INDEX(2_Girdiler!$B$21:$I$21,G3416))/(INDEX(2_Girdiler!$B$20:$I$20,G3416+1)-INDEX(2_Girdiler!$B$20:$I$20,G3416)))</f>
        <v>5.9071987809851</v>
      </c>
      <c r="I3416" s="16" t="n">
        <f aca="false">H3416/2_Girdiler!$B$17</f>
        <v>2.36666617827929</v>
      </c>
      <c r="J3416" s="16" t="n">
        <f aca="false">D3416+I3416</f>
        <v>9.04044152635622</v>
      </c>
    </row>
    <row r="3417" customFormat="false" ht="15" hidden="false" customHeight="false" outlineLevel="0" collapsed="false">
      <c r="A3417" s="0" t="n">
        <v>3405</v>
      </c>
      <c r="B3417" s="7" t="n">
        <v>0.358323</v>
      </c>
      <c r="C3417" s="7" t="n">
        <v>0.611511</v>
      </c>
      <c r="D3417" s="16" t="n">
        <f aca="false">LOGINV(B3417,$B$7,$C$7)</f>
        <v>11.0617640231837</v>
      </c>
      <c r="E3417" s="16" t="n">
        <f aca="false">LOGINV(C3417,$B$8,$C$8)</f>
        <v>131.114766610919</v>
      </c>
      <c r="F3417" s="16" t="n">
        <f aca="false">$B$5/100*E3417*2_Girdiler!$B$14*2_Girdiler!$B$15*2_Girdiler!$B$16</f>
        <v>3.29884752793073</v>
      </c>
      <c r="G3417" s="16" t="n">
        <f aca="false">MIN(MATCH(F3417,2_Girdiler!$B$20:$I$20,1),7)</f>
        <v>1</v>
      </c>
      <c r="H3417" s="16" t="n">
        <f aca="false">IF(F3417&gt;=40,2_Girdiler!$I$21+(F3417-40)*(2_Girdiler!$I$21-2_Girdiler!$H$21)/(2_Girdiler!$I$20-2_Girdiler!$H$20),INDEX(2_Girdiler!$B$21:$I$21,G3417)+(F3417-INDEX(2_Girdiler!$B$20:$I$20,G3417))*(INDEX(2_Girdiler!$B$21:$I$21,G3417+1)-INDEX(2_Girdiler!$B$21:$I$21,G3417))/(INDEX(2_Girdiler!$B$20:$I$20,G3417+1)-INDEX(2_Girdiler!$B$20:$I$20,G3417)))</f>
        <v>7.2574645614476</v>
      </c>
      <c r="I3417" s="16" t="n">
        <f aca="false">H3417/2_Girdiler!$B$17</f>
        <v>2.90763804545176</v>
      </c>
      <c r="J3417" s="16" t="n">
        <f aca="false">D3417+I3417</f>
        <v>13.9694020686355</v>
      </c>
    </row>
    <row r="3418" customFormat="false" ht="15" hidden="false" customHeight="false" outlineLevel="0" collapsed="false">
      <c r="A3418" s="0" t="n">
        <v>3406</v>
      </c>
      <c r="B3418" s="7" t="n">
        <v>0.569633</v>
      </c>
      <c r="C3418" s="7" t="n">
        <v>0.568012</v>
      </c>
      <c r="D3418" s="16" t="n">
        <f aca="false">LOGINV(B3418,$B$7,$C$7)</f>
        <v>14.9332488582508</v>
      </c>
      <c r="E3418" s="16" t="n">
        <f aca="false">LOGINV(C3418,$B$8,$C$8)</f>
        <v>121.974619429422</v>
      </c>
      <c r="F3418" s="16" t="n">
        <f aca="false">$B$5/100*E3418*2_Girdiler!$B$14*2_Girdiler!$B$15*2_Girdiler!$B$16</f>
        <v>3.06888142484426</v>
      </c>
      <c r="G3418" s="16" t="n">
        <f aca="false">MIN(MATCH(F3418,2_Girdiler!$B$20:$I$20,1),7)</f>
        <v>1</v>
      </c>
      <c r="H3418" s="16" t="n">
        <f aca="false">IF(F3418&gt;=40,2_Girdiler!$I$21+(F3418-40)*(2_Girdiler!$I$21-2_Girdiler!$H$21)/(2_Girdiler!$I$20-2_Girdiler!$H$20),INDEX(2_Girdiler!$B$21:$I$21,G3418)+(F3418-INDEX(2_Girdiler!$B$20:$I$20,G3418))*(INDEX(2_Girdiler!$B$21:$I$21,G3418+1)-INDEX(2_Girdiler!$B$21:$I$21,G3418))/(INDEX(2_Girdiler!$B$20:$I$20,G3418+1)-INDEX(2_Girdiler!$B$20:$I$20,G3418)))</f>
        <v>6.75153913465736</v>
      </c>
      <c r="I3418" s="16" t="n">
        <f aca="false">H3418/2_Girdiler!$B$17</f>
        <v>2.70494356356465</v>
      </c>
      <c r="J3418" s="16" t="n">
        <f aca="false">D3418+I3418</f>
        <v>17.6381924218154</v>
      </c>
    </row>
    <row r="3419" customFormat="false" ht="15" hidden="false" customHeight="false" outlineLevel="0" collapsed="false">
      <c r="A3419" s="0" t="n">
        <v>3407</v>
      </c>
      <c r="B3419" s="7" t="n">
        <v>0.284884</v>
      </c>
      <c r="C3419" s="7" t="n">
        <v>0.187324</v>
      </c>
      <c r="D3419" s="16" t="n">
        <f aca="false">LOGINV(B3419,$B$7,$C$7)</f>
        <v>9.86484694883243</v>
      </c>
      <c r="E3419" s="16" t="n">
        <f aca="false">LOGINV(C3419,$B$8,$C$8)</f>
        <v>61.5687101031879</v>
      </c>
      <c r="F3419" s="16" t="n">
        <f aca="false">$B$5/100*E3419*2_Girdiler!$B$14*2_Girdiler!$B$15*2_Girdiler!$B$16</f>
        <v>1.54906874619621</v>
      </c>
      <c r="G3419" s="16" t="n">
        <f aca="false">MIN(MATCH(F3419,2_Girdiler!$B$20:$I$20,1),7)</f>
        <v>1</v>
      </c>
      <c r="H3419" s="16" t="n">
        <f aca="false">IF(F3419&gt;=40,2_Girdiler!$I$21+(F3419-40)*(2_Girdiler!$I$21-2_Girdiler!$H$21)/(2_Girdiler!$I$20-2_Girdiler!$H$20),INDEX(2_Girdiler!$B$21:$I$21,G3419)+(F3419-INDEX(2_Girdiler!$B$20:$I$20,G3419))*(INDEX(2_Girdiler!$B$21:$I$21,G3419+1)-INDEX(2_Girdiler!$B$21:$I$21,G3419))/(INDEX(2_Girdiler!$B$20:$I$20,G3419+1)-INDEX(2_Girdiler!$B$20:$I$20,G3419)))</f>
        <v>3.40795124163166</v>
      </c>
      <c r="I3419" s="16" t="n">
        <f aca="false">H3419/2_Girdiler!$B$17</f>
        <v>1.36536508078191</v>
      </c>
      <c r="J3419" s="16" t="n">
        <f aca="false">D3419+I3419</f>
        <v>11.2302120296143</v>
      </c>
    </row>
    <row r="3420" customFormat="false" ht="15" hidden="false" customHeight="false" outlineLevel="0" collapsed="false">
      <c r="A3420" s="0" t="n">
        <v>3408</v>
      </c>
      <c r="B3420" s="7" t="n">
        <v>0.416718</v>
      </c>
      <c r="C3420" s="7" t="n">
        <v>0.117975</v>
      </c>
      <c r="D3420" s="16" t="n">
        <f aca="false">LOGINV(B3420,$B$7,$C$7)</f>
        <v>12.0441677707244</v>
      </c>
      <c r="E3420" s="16" t="n">
        <f aca="false">LOGINV(C3420,$B$8,$C$8)</f>
        <v>50.8155027449893</v>
      </c>
      <c r="F3420" s="16" t="n">
        <f aca="false">$B$5/100*E3420*2_Girdiler!$B$14*2_Girdiler!$B$15*2_Girdiler!$B$16</f>
        <v>1.27851804906393</v>
      </c>
      <c r="G3420" s="16" t="n">
        <f aca="false">MIN(MATCH(F3420,2_Girdiler!$B$20:$I$20,1),7)</f>
        <v>1</v>
      </c>
      <c r="H3420" s="16" t="n">
        <f aca="false">IF(F3420&gt;=40,2_Girdiler!$I$21+(F3420-40)*(2_Girdiler!$I$21-2_Girdiler!$H$21)/(2_Girdiler!$I$20-2_Girdiler!$H$20),INDEX(2_Girdiler!$B$21:$I$21,G3420)+(F3420-INDEX(2_Girdiler!$B$20:$I$20,G3420))*(INDEX(2_Girdiler!$B$21:$I$21,G3420+1)-INDEX(2_Girdiler!$B$21:$I$21,G3420))/(INDEX(2_Girdiler!$B$20:$I$20,G3420+1)-INDEX(2_Girdiler!$B$20:$I$20,G3420)))</f>
        <v>2.81273970794065</v>
      </c>
      <c r="I3420" s="16" t="n">
        <f aca="false">H3420/2_Girdiler!$B$17</f>
        <v>1.12689892145058</v>
      </c>
      <c r="J3420" s="16" t="n">
        <f aca="false">D3420+I3420</f>
        <v>13.171066692175</v>
      </c>
    </row>
    <row r="3421" customFormat="false" ht="15" hidden="false" customHeight="false" outlineLevel="0" collapsed="false">
      <c r="A3421" s="0" t="n">
        <v>3409</v>
      </c>
      <c r="B3421" s="7" t="n">
        <v>0.770718</v>
      </c>
      <c r="C3421" s="7" t="n">
        <v>0.114475</v>
      </c>
      <c r="D3421" s="16" t="n">
        <f aca="false">LOGINV(B3421,$B$7,$C$7)</f>
        <v>20.4698363330824</v>
      </c>
      <c r="E3421" s="16" t="n">
        <f aca="false">LOGINV(C3421,$B$8,$C$8)</f>
        <v>50.2318204390036</v>
      </c>
      <c r="F3421" s="16" t="n">
        <f aca="false">$B$5/100*E3421*2_Girdiler!$B$14*2_Girdiler!$B$15*2_Girdiler!$B$16</f>
        <v>1.26383260224533</v>
      </c>
      <c r="G3421" s="16" t="n">
        <f aca="false">MIN(MATCH(F3421,2_Girdiler!$B$20:$I$20,1),7)</f>
        <v>1</v>
      </c>
      <c r="H3421" s="16" t="n">
        <f aca="false">IF(F3421&gt;=40,2_Girdiler!$I$21+(F3421-40)*(2_Girdiler!$I$21-2_Girdiler!$H$21)/(2_Girdiler!$I$20-2_Girdiler!$H$20),INDEX(2_Girdiler!$B$21:$I$21,G3421)+(F3421-INDEX(2_Girdiler!$B$20:$I$20,G3421))*(INDEX(2_Girdiler!$B$21:$I$21,G3421+1)-INDEX(2_Girdiler!$B$21:$I$21,G3421))/(INDEX(2_Girdiler!$B$20:$I$20,G3421+1)-INDEX(2_Girdiler!$B$20:$I$20,G3421)))</f>
        <v>2.78043172493973</v>
      </c>
      <c r="I3421" s="16" t="n">
        <f aca="false">H3421/2_Girdiler!$B$17</f>
        <v>1.1139550180047</v>
      </c>
      <c r="J3421" s="16" t="n">
        <f aca="false">D3421+I3421</f>
        <v>21.5837913510871</v>
      </c>
    </row>
    <row r="3422" customFormat="false" ht="15" hidden="false" customHeight="false" outlineLevel="0" collapsed="false">
      <c r="A3422" s="0" t="n">
        <v>3410</v>
      </c>
      <c r="B3422" s="7" t="n">
        <v>0.417913</v>
      </c>
      <c r="C3422" s="7" t="n">
        <v>0.363341</v>
      </c>
      <c r="D3422" s="16" t="n">
        <f aca="false">LOGINV(B3422,$B$7,$C$7)</f>
        <v>12.0647378684667</v>
      </c>
      <c r="E3422" s="16" t="n">
        <f aca="false">LOGINV(C3422,$B$8,$C$8)</f>
        <v>87.147261352703</v>
      </c>
      <c r="F3422" s="16" t="n">
        <f aca="false">$B$5/100*E3422*2_Girdiler!$B$14*2_Girdiler!$B$15*2_Girdiler!$B$16</f>
        <v>2.19262509563401</v>
      </c>
      <c r="G3422" s="16" t="n">
        <f aca="false">MIN(MATCH(F3422,2_Girdiler!$B$20:$I$20,1),7)</f>
        <v>1</v>
      </c>
      <c r="H3422" s="16" t="n">
        <f aca="false">IF(F3422&gt;=40,2_Girdiler!$I$21+(F3422-40)*(2_Girdiler!$I$21-2_Girdiler!$H$21)/(2_Girdiler!$I$20-2_Girdiler!$H$20),INDEX(2_Girdiler!$B$21:$I$21,G3422)+(F3422-INDEX(2_Girdiler!$B$20:$I$20,G3422))*(INDEX(2_Girdiler!$B$21:$I$21,G3422+1)-INDEX(2_Girdiler!$B$21:$I$21,G3422))/(INDEX(2_Girdiler!$B$20:$I$20,G3422+1)-INDEX(2_Girdiler!$B$20:$I$20,G3422)))</f>
        <v>4.82377521039482</v>
      </c>
      <c r="I3422" s="16" t="n">
        <f aca="false">H3422/2_Girdiler!$B$17</f>
        <v>1.93260224775433</v>
      </c>
      <c r="J3422" s="16" t="n">
        <f aca="false">D3422+I3422</f>
        <v>13.997340116221</v>
      </c>
    </row>
    <row r="3423" customFormat="false" ht="15" hidden="false" customHeight="false" outlineLevel="0" collapsed="false">
      <c r="A3423" s="0" t="n">
        <v>3411</v>
      </c>
      <c r="B3423" s="7" t="n">
        <v>0.208445</v>
      </c>
      <c r="C3423" s="7" t="n">
        <v>0.327451</v>
      </c>
      <c r="D3423" s="16" t="n">
        <f aca="false">LOGINV(B3423,$B$7,$C$7)</f>
        <v>8.61312109522394</v>
      </c>
      <c r="E3423" s="16" t="n">
        <f aca="false">LOGINV(C3423,$B$8,$C$8)</f>
        <v>81.8357898959334</v>
      </c>
      <c r="F3423" s="16" t="n">
        <f aca="false">$B$5/100*E3423*2_Girdiler!$B$14*2_Girdiler!$B$15*2_Girdiler!$B$16</f>
        <v>2.05898847378168</v>
      </c>
      <c r="G3423" s="16" t="n">
        <f aca="false">MIN(MATCH(F3423,2_Girdiler!$B$20:$I$20,1),7)</f>
        <v>1</v>
      </c>
      <c r="H3423" s="16" t="n">
        <f aca="false">IF(F3423&gt;=40,2_Girdiler!$I$21+(F3423-40)*(2_Girdiler!$I$21-2_Girdiler!$H$21)/(2_Girdiler!$I$20-2_Girdiler!$H$20),INDEX(2_Girdiler!$B$21:$I$21,G3423)+(F3423-INDEX(2_Girdiler!$B$20:$I$20,G3423))*(INDEX(2_Girdiler!$B$21:$I$21,G3423+1)-INDEX(2_Girdiler!$B$21:$I$21,G3423))/(INDEX(2_Girdiler!$B$20:$I$20,G3423+1)-INDEX(2_Girdiler!$B$20:$I$20,G3423)))</f>
        <v>4.5297746423197</v>
      </c>
      <c r="I3423" s="16" t="n">
        <f aca="false">H3423/2_Girdiler!$B$17</f>
        <v>1.81481355862168</v>
      </c>
      <c r="J3423" s="16" t="n">
        <f aca="false">D3423+I3423</f>
        <v>10.4279346538456</v>
      </c>
    </row>
    <row r="3424" customFormat="false" ht="15" hidden="false" customHeight="false" outlineLevel="0" collapsed="false">
      <c r="A3424" s="0" t="n">
        <v>3412</v>
      </c>
      <c r="B3424" s="7" t="n">
        <v>0.708412</v>
      </c>
      <c r="C3424" s="7" t="n">
        <v>0.458518</v>
      </c>
      <c r="D3424" s="16" t="n">
        <f aca="false">LOGINV(B3424,$B$7,$C$7)</f>
        <v>18.3875551394403</v>
      </c>
      <c r="E3424" s="16" t="n">
        <f aca="false">LOGINV(C3424,$B$8,$C$8)</f>
        <v>102.103664919962</v>
      </c>
      <c r="F3424" s="16" t="n">
        <f aca="false">$B$5/100*E3424*2_Girdiler!$B$14*2_Girdiler!$B$15*2_Girdiler!$B$16</f>
        <v>2.56892820938625</v>
      </c>
      <c r="G3424" s="16" t="n">
        <f aca="false">MIN(MATCH(F3424,2_Girdiler!$B$20:$I$20,1),7)</f>
        <v>1</v>
      </c>
      <c r="H3424" s="16" t="n">
        <f aca="false">IF(F3424&gt;=40,2_Girdiler!$I$21+(F3424-40)*(2_Girdiler!$I$21-2_Girdiler!$H$21)/(2_Girdiler!$I$20-2_Girdiler!$H$20),INDEX(2_Girdiler!$B$21:$I$21,G3424)+(F3424-INDEX(2_Girdiler!$B$20:$I$20,G3424))*(INDEX(2_Girdiler!$B$21:$I$21,G3424+1)-INDEX(2_Girdiler!$B$21:$I$21,G3424))/(INDEX(2_Girdiler!$B$20:$I$20,G3424+1)-INDEX(2_Girdiler!$B$20:$I$20,G3424)))</f>
        <v>5.65164206064975</v>
      </c>
      <c r="I3424" s="16" t="n">
        <f aca="false">H3424/2_Girdiler!$B$17</f>
        <v>2.26427967173468</v>
      </c>
      <c r="J3424" s="16" t="n">
        <f aca="false">D3424+I3424</f>
        <v>20.6518348111749</v>
      </c>
    </row>
    <row r="3425" customFormat="false" ht="15" hidden="false" customHeight="false" outlineLevel="0" collapsed="false">
      <c r="A3425" s="0" t="n">
        <v>3413</v>
      </c>
      <c r="B3425" s="7" t="n">
        <v>0.349576</v>
      </c>
      <c r="C3425" s="7" t="n">
        <v>0.821084</v>
      </c>
      <c r="D3425" s="16" t="n">
        <f aca="false">LOGINV(B3425,$B$7,$C$7)</f>
        <v>10.9176873738272</v>
      </c>
      <c r="E3425" s="16" t="n">
        <f aca="false">LOGINV(C3425,$B$8,$C$8)</f>
        <v>197.703595990749</v>
      </c>
      <c r="F3425" s="16" t="n">
        <f aca="false">$B$5/100*E3425*2_Girdiler!$B$14*2_Girdiler!$B$15*2_Girdiler!$B$16</f>
        <v>4.97422247512724</v>
      </c>
      <c r="G3425" s="16" t="n">
        <f aca="false">MIN(MATCH(F3425,2_Girdiler!$B$20:$I$20,1),7)</f>
        <v>1</v>
      </c>
      <c r="H3425" s="16" t="n">
        <f aca="false">IF(F3425&gt;=40,2_Girdiler!$I$21+(F3425-40)*(2_Girdiler!$I$21-2_Girdiler!$H$21)/(2_Girdiler!$I$20-2_Girdiler!$H$20),INDEX(2_Girdiler!$B$21:$I$21,G3425)+(F3425-INDEX(2_Girdiler!$B$20:$I$20,G3425))*(INDEX(2_Girdiler!$B$21:$I$21,G3425+1)-INDEX(2_Girdiler!$B$21:$I$21,G3425))/(INDEX(2_Girdiler!$B$20:$I$20,G3425+1)-INDEX(2_Girdiler!$B$20:$I$20,G3425)))</f>
        <v>10.9432894452799</v>
      </c>
      <c r="I3425" s="16" t="n">
        <f aca="false">H3425/2_Girdiler!$B$17</f>
        <v>4.38433070724356</v>
      </c>
      <c r="J3425" s="16" t="n">
        <f aca="false">D3425+I3425</f>
        <v>15.3020180810708</v>
      </c>
    </row>
    <row r="3426" customFormat="false" ht="15" hidden="false" customHeight="false" outlineLevel="0" collapsed="false">
      <c r="A3426" s="0" t="n">
        <v>3414</v>
      </c>
      <c r="B3426" s="7" t="n">
        <v>0.454022</v>
      </c>
      <c r="C3426" s="7" t="n">
        <v>0.014064</v>
      </c>
      <c r="D3426" s="16" t="n">
        <f aca="false">LOGINV(B3426,$B$7,$C$7)</f>
        <v>12.6976496561037</v>
      </c>
      <c r="E3426" s="16" t="n">
        <f aca="false">LOGINV(C3426,$B$8,$C$8)</f>
        <v>26.4706379363934</v>
      </c>
      <c r="F3426" s="16" t="n">
        <f aca="false">$B$5/100*E3426*2_Girdiler!$B$14*2_Girdiler!$B$15*2_Girdiler!$B$16</f>
        <v>0.666001250479659</v>
      </c>
      <c r="G3426" s="16" t="n">
        <f aca="false">MIN(MATCH(F3426,2_Girdiler!$B$20:$I$20,1),7)</f>
        <v>1</v>
      </c>
      <c r="H3426" s="16" t="n">
        <f aca="false">IF(F3426&gt;=40,2_Girdiler!$I$21+(F3426-40)*(2_Girdiler!$I$21-2_Girdiler!$H$21)/(2_Girdiler!$I$20-2_Girdiler!$H$20),INDEX(2_Girdiler!$B$21:$I$21,G3426)+(F3426-INDEX(2_Girdiler!$B$20:$I$20,G3426))*(INDEX(2_Girdiler!$B$21:$I$21,G3426+1)-INDEX(2_Girdiler!$B$21:$I$21,G3426))/(INDEX(2_Girdiler!$B$20:$I$20,G3426+1)-INDEX(2_Girdiler!$B$20:$I$20,G3426)))</f>
        <v>1.46520275105525</v>
      </c>
      <c r="I3426" s="16" t="n">
        <f aca="false">H3426/2_Girdiler!$B$17</f>
        <v>0.587020332954828</v>
      </c>
      <c r="J3426" s="16" t="n">
        <f aca="false">D3426+I3426</f>
        <v>13.2846699890586</v>
      </c>
    </row>
    <row r="3427" customFormat="false" ht="15" hidden="false" customHeight="false" outlineLevel="0" collapsed="false">
      <c r="A3427" s="0" t="n">
        <v>3415</v>
      </c>
      <c r="B3427" s="7" t="n">
        <v>0.504414</v>
      </c>
      <c r="C3427" s="7" t="n">
        <v>0.931056</v>
      </c>
      <c r="D3427" s="16" t="n">
        <f aca="false">LOGINV(B3427,$B$7,$C$7)</f>
        <v>13.6258311810247</v>
      </c>
      <c r="E3427" s="16" t="n">
        <f aca="false">LOGINV(C3427,$B$8,$C$8)</f>
        <v>284.564143837007</v>
      </c>
      <c r="F3427" s="16" t="n">
        <f aca="false">$B$5/100*E3427*2_Girdiler!$B$14*2_Girdiler!$B$15*2_Girdiler!$B$16</f>
        <v>7.15963385893909</v>
      </c>
      <c r="G3427" s="16" t="n">
        <f aca="false">MIN(MATCH(F3427,2_Girdiler!$B$20:$I$20,1),7)</f>
        <v>2</v>
      </c>
      <c r="H3427" s="16" t="n">
        <f aca="false">IF(F3427&gt;=40,2_Girdiler!$I$21+(F3427-40)*(2_Girdiler!$I$21-2_Girdiler!$H$21)/(2_Girdiler!$I$20-2_Girdiler!$H$20),INDEX(2_Girdiler!$B$21:$I$21,G3427)+(F3427-INDEX(2_Girdiler!$B$20:$I$20,G3427))*(INDEX(2_Girdiler!$B$21:$I$21,G3427+1)-INDEX(2_Girdiler!$B$21:$I$21,G3427))/(INDEX(2_Girdiler!$B$20:$I$20,G3427+1)-INDEX(2_Girdiler!$B$20:$I$20,G3427)))</f>
        <v>14.4554141743026</v>
      </c>
      <c r="I3427" s="16" t="n">
        <f aca="false">H3427/2_Girdiler!$B$17</f>
        <v>5.79143196085839</v>
      </c>
      <c r="J3427" s="16" t="n">
        <f aca="false">D3427+I3427</f>
        <v>19.417263141883</v>
      </c>
    </row>
    <row r="3428" customFormat="false" ht="15" hidden="false" customHeight="false" outlineLevel="0" collapsed="false">
      <c r="A3428" s="0" t="n">
        <v>3416</v>
      </c>
      <c r="B3428" s="7" t="n">
        <v>0.503288</v>
      </c>
      <c r="C3428" s="7" t="n">
        <v>0.049292</v>
      </c>
      <c r="D3428" s="16" t="n">
        <f aca="false">LOGINV(B3428,$B$7,$C$7)</f>
        <v>13.6044103125041</v>
      </c>
      <c r="E3428" s="16" t="n">
        <f aca="false">LOGINV(C3428,$B$8,$C$8)</f>
        <v>37.6005869366892</v>
      </c>
      <c r="F3428" s="16" t="n">
        <f aca="false">$B$5/100*E3428*2_Girdiler!$B$14*2_Girdiler!$B$15*2_Girdiler!$B$16</f>
        <v>0.946030767327101</v>
      </c>
      <c r="G3428" s="16" t="n">
        <f aca="false">MIN(MATCH(F3428,2_Girdiler!$B$20:$I$20,1),7)</f>
        <v>1</v>
      </c>
      <c r="H3428" s="16" t="n">
        <f aca="false">IF(F3428&gt;=40,2_Girdiler!$I$21+(F3428-40)*(2_Girdiler!$I$21-2_Girdiler!$H$21)/(2_Girdiler!$I$20-2_Girdiler!$H$20),INDEX(2_Girdiler!$B$21:$I$21,G3428)+(F3428-INDEX(2_Girdiler!$B$20:$I$20,G3428))*(INDEX(2_Girdiler!$B$21:$I$21,G3428+1)-INDEX(2_Girdiler!$B$21:$I$21,G3428))/(INDEX(2_Girdiler!$B$20:$I$20,G3428+1)-INDEX(2_Girdiler!$B$20:$I$20,G3428)))</f>
        <v>2.08126768811962</v>
      </c>
      <c r="I3428" s="16" t="n">
        <f aca="false">H3428/2_Girdiler!$B$17</f>
        <v>0.833841221201771</v>
      </c>
      <c r="J3428" s="16" t="n">
        <f aca="false">D3428+I3428</f>
        <v>14.4382515337059</v>
      </c>
    </row>
    <row r="3429" customFormat="false" ht="15" hidden="false" customHeight="false" outlineLevel="0" collapsed="false">
      <c r="A3429" s="0" t="n">
        <v>3417</v>
      </c>
      <c r="B3429" s="7" t="n">
        <v>0.746384</v>
      </c>
      <c r="C3429" s="7" t="n">
        <v>0.592002</v>
      </c>
      <c r="D3429" s="16" t="n">
        <f aca="false">LOGINV(B3429,$B$7,$C$7)</f>
        <v>19.5982833416237</v>
      </c>
      <c r="E3429" s="16" t="n">
        <f aca="false">LOGINV(C3429,$B$8,$C$8)</f>
        <v>126.904593963761</v>
      </c>
      <c r="F3429" s="16" t="n">
        <f aca="false">$B$5/100*E3429*2_Girdiler!$B$14*2_Girdiler!$B$15*2_Girdiler!$B$16</f>
        <v>3.19291958412824</v>
      </c>
      <c r="G3429" s="16" t="n">
        <f aca="false">MIN(MATCH(F3429,2_Girdiler!$B$20:$I$20,1),7)</f>
        <v>1</v>
      </c>
      <c r="H3429" s="16" t="n">
        <f aca="false">IF(F3429&gt;=40,2_Girdiler!$I$21+(F3429-40)*(2_Girdiler!$I$21-2_Girdiler!$H$21)/(2_Girdiler!$I$20-2_Girdiler!$H$20),INDEX(2_Girdiler!$B$21:$I$21,G3429)+(F3429-INDEX(2_Girdiler!$B$20:$I$20,G3429))*(INDEX(2_Girdiler!$B$21:$I$21,G3429+1)-INDEX(2_Girdiler!$B$21:$I$21,G3429))/(INDEX(2_Girdiler!$B$20:$I$20,G3429+1)-INDEX(2_Girdiler!$B$20:$I$20,G3429)))</f>
        <v>7.02442308508213</v>
      </c>
      <c r="I3429" s="16" t="n">
        <f aca="false">H3429/2_Girdiler!$B$17</f>
        <v>2.8142720693438</v>
      </c>
      <c r="J3429" s="16" t="n">
        <f aca="false">D3429+I3429</f>
        <v>22.4125554109675</v>
      </c>
    </row>
    <row r="3430" customFormat="false" ht="15" hidden="false" customHeight="false" outlineLevel="0" collapsed="false">
      <c r="A3430" s="0" t="n">
        <v>3418</v>
      </c>
      <c r="B3430" s="7" t="n">
        <v>0.134755</v>
      </c>
      <c r="C3430" s="7" t="n">
        <v>0.623213</v>
      </c>
      <c r="D3430" s="16" t="n">
        <f aca="false">LOGINV(B3430,$B$7,$C$7)</f>
        <v>7.31790116036398</v>
      </c>
      <c r="E3430" s="16" t="n">
        <f aca="false">LOGINV(C3430,$B$8,$C$8)</f>
        <v>133.736449513672</v>
      </c>
      <c r="F3430" s="16" t="n">
        <f aca="false">$B$5/100*E3430*2_Girdiler!$B$14*2_Girdiler!$B$15*2_Girdiler!$B$16</f>
        <v>3.36480906976399</v>
      </c>
      <c r="G3430" s="16" t="n">
        <f aca="false">MIN(MATCH(F3430,2_Girdiler!$B$20:$I$20,1),7)</f>
        <v>1</v>
      </c>
      <c r="H3430" s="16" t="n">
        <f aca="false">IF(F3430&gt;=40,2_Girdiler!$I$21+(F3430-40)*(2_Girdiler!$I$21-2_Girdiler!$H$21)/(2_Girdiler!$I$20-2_Girdiler!$H$20),INDEX(2_Girdiler!$B$21:$I$21,G3430)+(F3430-INDEX(2_Girdiler!$B$20:$I$20,G3430))*(INDEX(2_Girdiler!$B$21:$I$21,G3430+1)-INDEX(2_Girdiler!$B$21:$I$21,G3430))/(INDEX(2_Girdiler!$B$20:$I$20,G3430+1)-INDEX(2_Girdiler!$B$20:$I$20,G3430)))</f>
        <v>7.40257995348078</v>
      </c>
      <c r="I3430" s="16" t="n">
        <f aca="false">H3430/2_Girdiler!$B$17</f>
        <v>2.96577722495223</v>
      </c>
      <c r="J3430" s="16" t="n">
        <f aca="false">D3430+I3430</f>
        <v>10.2836783853162</v>
      </c>
    </row>
    <row r="3431" customFormat="false" ht="15" hidden="false" customHeight="false" outlineLevel="0" collapsed="false">
      <c r="A3431" s="0" t="n">
        <v>3419</v>
      </c>
      <c r="B3431" s="7" t="n">
        <v>0.678541</v>
      </c>
      <c r="C3431" s="7" t="n">
        <v>0.827963</v>
      </c>
      <c r="D3431" s="16" t="n">
        <f aca="false">LOGINV(B3431,$B$7,$C$7)</f>
        <v>17.5354292226877</v>
      </c>
      <c r="E3431" s="16" t="n">
        <f aca="false">LOGINV(C3431,$B$8,$C$8)</f>
        <v>201.133017793218</v>
      </c>
      <c r="F3431" s="16" t="n">
        <f aca="false">$B$5/100*E3431*2_Girdiler!$B$14*2_Girdiler!$B$15*2_Girdiler!$B$16</f>
        <v>5.06050672767737</v>
      </c>
      <c r="G3431" s="16" t="n">
        <f aca="false">MIN(MATCH(F3431,2_Girdiler!$B$20:$I$20,1),7)</f>
        <v>2</v>
      </c>
      <c r="H3431" s="16" t="n">
        <f aca="false">IF(F3431&gt;=40,2_Girdiler!$I$21+(F3431-40)*(2_Girdiler!$I$21-2_Girdiler!$H$21)/(2_Girdiler!$I$20-2_Girdiler!$H$20),INDEX(2_Girdiler!$B$21:$I$21,G3431)+(F3431-INDEX(2_Girdiler!$B$20:$I$20,G3431))*(INDEX(2_Girdiler!$B$21:$I$21,G3431+1)-INDEX(2_Girdiler!$B$21:$I$21,G3431))/(INDEX(2_Girdiler!$B$20:$I$20,G3431+1)-INDEX(2_Girdiler!$B$20:$I$20,G3431)))</f>
        <v>11.0968107642838</v>
      </c>
      <c r="I3431" s="16" t="n">
        <f aca="false">H3431/2_Girdiler!$B$17</f>
        <v>4.44583764594703</v>
      </c>
      <c r="J3431" s="16" t="n">
        <f aca="false">D3431+I3431</f>
        <v>21.9812668686347</v>
      </c>
    </row>
    <row r="3432" customFormat="false" ht="15" hidden="false" customHeight="false" outlineLevel="0" collapsed="false">
      <c r="A3432" s="0" t="n">
        <v>3420</v>
      </c>
      <c r="B3432" s="7" t="n">
        <v>0.424015</v>
      </c>
      <c r="C3432" s="7" t="n">
        <v>0.901312</v>
      </c>
      <c r="D3432" s="16" t="n">
        <f aca="false">LOGINV(B3432,$B$7,$C$7)</f>
        <v>12.1701226554605</v>
      </c>
      <c r="E3432" s="16" t="n">
        <f aca="false">LOGINV(C3432,$B$8,$C$8)</f>
        <v>250.966527536335</v>
      </c>
      <c r="F3432" s="16" t="n">
        <f aca="false">$B$5/100*E3432*2_Girdiler!$B$14*2_Girdiler!$B$15*2_Girdiler!$B$16</f>
        <v>6.3143178328142</v>
      </c>
      <c r="G3432" s="16" t="n">
        <f aca="false">MIN(MATCH(F3432,2_Girdiler!$B$20:$I$20,1),7)</f>
        <v>2</v>
      </c>
      <c r="H3432" s="16" t="n">
        <f aca="false">IF(F3432&gt;=40,2_Girdiler!$I$21+(F3432-40)*(2_Girdiler!$I$21-2_Girdiler!$H$21)/(2_Girdiler!$I$20-2_Girdiler!$H$20),INDEX(2_Girdiler!$B$21:$I$21,G3432)+(F3432-INDEX(2_Girdiler!$B$20:$I$20,G3432))*(INDEX(2_Girdiler!$B$21:$I$21,G3432+1)-INDEX(2_Girdiler!$B$21:$I$21,G3432))/(INDEX(2_Girdiler!$B$20:$I$20,G3432+1)-INDEX(2_Girdiler!$B$20:$I$20,G3432)))</f>
        <v>13.1029085325027</v>
      </c>
      <c r="I3432" s="16" t="n">
        <f aca="false">H3432/2_Girdiler!$B$17</f>
        <v>5.24956271334243</v>
      </c>
      <c r="J3432" s="16" t="n">
        <f aca="false">D3432+I3432</f>
        <v>17.419685368803</v>
      </c>
    </row>
    <row r="3433" customFormat="false" ht="15" hidden="false" customHeight="false" outlineLevel="0" collapsed="false">
      <c r="A3433" s="0" t="n">
        <v>3421</v>
      </c>
      <c r="B3433" s="7" t="n">
        <v>0.489173</v>
      </c>
      <c r="C3433" s="7" t="n">
        <v>0.723788</v>
      </c>
      <c r="D3433" s="16" t="n">
        <f aca="false">LOGINV(B3433,$B$7,$C$7)</f>
        <v>13.3387151011234</v>
      </c>
      <c r="E3433" s="16" t="n">
        <f aca="false">LOGINV(C3433,$B$8,$C$8)</f>
        <v>160.250964790257</v>
      </c>
      <c r="F3433" s="16" t="n">
        <f aca="false">$B$5/100*E3433*2_Girdiler!$B$14*2_Girdiler!$B$15*2_Girdiler!$B$16</f>
        <v>4.03191427412288</v>
      </c>
      <c r="G3433" s="16" t="n">
        <f aca="false">MIN(MATCH(F3433,2_Girdiler!$B$20:$I$20,1),7)</f>
        <v>1</v>
      </c>
      <c r="H3433" s="16" t="n">
        <f aca="false">IF(F3433&gt;=40,2_Girdiler!$I$21+(F3433-40)*(2_Girdiler!$I$21-2_Girdiler!$H$21)/(2_Girdiler!$I$20-2_Girdiler!$H$20),INDEX(2_Girdiler!$B$21:$I$21,G3433)+(F3433-INDEX(2_Girdiler!$B$20:$I$20,G3433))*(INDEX(2_Girdiler!$B$21:$I$21,G3433+1)-INDEX(2_Girdiler!$B$21:$I$21,G3433))/(INDEX(2_Girdiler!$B$20:$I$20,G3433+1)-INDEX(2_Girdiler!$B$20:$I$20,G3433)))</f>
        <v>8.87021140307033</v>
      </c>
      <c r="I3433" s="16" t="n">
        <f aca="false">H3433/2_Girdiler!$B$17</f>
        <v>3.55377059417882</v>
      </c>
      <c r="J3433" s="16" t="n">
        <f aca="false">D3433+I3433</f>
        <v>16.8924856953022</v>
      </c>
    </row>
    <row r="3434" customFormat="false" ht="15" hidden="false" customHeight="false" outlineLevel="0" collapsed="false">
      <c r="A3434" s="0" t="n">
        <v>3422</v>
      </c>
      <c r="B3434" s="7" t="n">
        <v>0.850824</v>
      </c>
      <c r="C3434" s="7" t="n">
        <v>0.953823</v>
      </c>
      <c r="D3434" s="16" t="n">
        <f aca="false">LOGINV(B3434,$B$7,$C$7)</f>
        <v>24.1789273685785</v>
      </c>
      <c r="E3434" s="16" t="n">
        <f aca="false">LOGINV(C3434,$B$8,$C$8)</f>
        <v>323.654274163977</v>
      </c>
      <c r="F3434" s="16" t="n">
        <f aca="false">$B$5/100*E3434*2_Girdiler!$B$14*2_Girdiler!$B$15*2_Girdiler!$B$16</f>
        <v>8.14314153796567</v>
      </c>
      <c r="G3434" s="16" t="n">
        <f aca="false">MIN(MATCH(F3434,2_Girdiler!$B$20:$I$20,1),7)</f>
        <v>2</v>
      </c>
      <c r="H3434" s="16" t="n">
        <f aca="false">IF(F3434&gt;=40,2_Girdiler!$I$21+(F3434-40)*(2_Girdiler!$I$21-2_Girdiler!$H$21)/(2_Girdiler!$I$20-2_Girdiler!$H$20),INDEX(2_Girdiler!$B$21:$I$21,G3434)+(F3434-INDEX(2_Girdiler!$B$20:$I$20,G3434))*(INDEX(2_Girdiler!$B$21:$I$21,G3434+1)-INDEX(2_Girdiler!$B$21:$I$21,G3434))/(INDEX(2_Girdiler!$B$20:$I$20,G3434+1)-INDEX(2_Girdiler!$B$20:$I$20,G3434)))</f>
        <v>16.0290264607451</v>
      </c>
      <c r="I3434" s="16" t="n">
        <f aca="false">H3434/2_Girdiler!$B$17</f>
        <v>6.42188560126005</v>
      </c>
      <c r="J3434" s="16" t="n">
        <f aca="false">D3434+I3434</f>
        <v>30.6008129698386</v>
      </c>
    </row>
    <row r="3435" customFormat="false" ht="15" hidden="false" customHeight="false" outlineLevel="0" collapsed="false">
      <c r="A3435" s="0" t="n">
        <v>3423</v>
      </c>
      <c r="B3435" s="7" t="n">
        <v>0.769793</v>
      </c>
      <c r="C3435" s="7" t="n">
        <v>0.917098</v>
      </c>
      <c r="D3435" s="16" t="n">
        <f aca="false">LOGINV(B3435,$B$7,$C$7)</f>
        <v>20.4350863805786</v>
      </c>
      <c r="E3435" s="16" t="n">
        <f aca="false">LOGINV(C3435,$B$8,$C$8)</f>
        <v>267.139602567526</v>
      </c>
      <c r="F3435" s="16" t="n">
        <f aca="false">$B$5/100*E3435*2_Girdiler!$B$14*2_Girdiler!$B$15*2_Girdiler!$B$16</f>
        <v>6.72123240059896</v>
      </c>
      <c r="G3435" s="16" t="n">
        <f aca="false">MIN(MATCH(F3435,2_Girdiler!$B$20:$I$20,1),7)</f>
        <v>2</v>
      </c>
      <c r="H3435" s="16" t="n">
        <f aca="false">IF(F3435&gt;=40,2_Girdiler!$I$21+(F3435-40)*(2_Girdiler!$I$21-2_Girdiler!$H$21)/(2_Girdiler!$I$20-2_Girdiler!$H$20),INDEX(2_Girdiler!$B$21:$I$21,G3435)+(F3435-INDEX(2_Girdiler!$B$20:$I$20,G3435))*(INDEX(2_Girdiler!$B$21:$I$21,G3435+1)-INDEX(2_Girdiler!$B$21:$I$21,G3435))/(INDEX(2_Girdiler!$B$20:$I$20,G3435+1)-INDEX(2_Girdiler!$B$20:$I$20,G3435)))</f>
        <v>13.7539718409583</v>
      </c>
      <c r="I3435" s="16" t="n">
        <f aca="false">H3435/2_Girdiler!$B$17</f>
        <v>5.51040538499933</v>
      </c>
      <c r="J3435" s="16" t="n">
        <f aca="false">D3435+I3435</f>
        <v>25.945491765578</v>
      </c>
    </row>
    <row r="3436" customFormat="false" ht="15" hidden="false" customHeight="false" outlineLevel="0" collapsed="false">
      <c r="A3436" s="0" t="n">
        <v>3424</v>
      </c>
      <c r="B3436" s="7" t="n">
        <v>0.182591</v>
      </c>
      <c r="C3436" s="7" t="n">
        <v>0.29338</v>
      </c>
      <c r="D3436" s="16" t="n">
        <f aca="false">LOGINV(B3436,$B$7,$C$7)</f>
        <v>8.17478783180344</v>
      </c>
      <c r="E3436" s="16" t="n">
        <f aca="false">LOGINV(C3436,$B$8,$C$8)</f>
        <v>76.8900012605051</v>
      </c>
      <c r="F3436" s="16" t="n">
        <f aca="false">$B$5/100*E3436*2_Girdiler!$B$14*2_Girdiler!$B$15*2_Girdiler!$B$16</f>
        <v>1.93455243171431</v>
      </c>
      <c r="G3436" s="16" t="n">
        <f aca="false">MIN(MATCH(F3436,2_Girdiler!$B$20:$I$20,1),7)</f>
        <v>1</v>
      </c>
      <c r="H3436" s="16" t="n">
        <f aca="false">IF(F3436&gt;=40,2_Girdiler!$I$21+(F3436-40)*(2_Girdiler!$I$21-2_Girdiler!$H$21)/(2_Girdiler!$I$20-2_Girdiler!$H$20),INDEX(2_Girdiler!$B$21:$I$21,G3436)+(F3436-INDEX(2_Girdiler!$B$20:$I$20,G3436))*(INDEX(2_Girdiler!$B$21:$I$21,G3436+1)-INDEX(2_Girdiler!$B$21:$I$21,G3436))/(INDEX(2_Girdiler!$B$20:$I$20,G3436+1)-INDEX(2_Girdiler!$B$20:$I$20,G3436)))</f>
        <v>4.25601534977148</v>
      </c>
      <c r="I3436" s="16" t="n">
        <f aca="false">H3436/2_Girdiler!$B$17</f>
        <v>1.70513435487639</v>
      </c>
      <c r="J3436" s="16" t="n">
        <f aca="false">D3436+I3436</f>
        <v>9.87992218667984</v>
      </c>
    </row>
    <row r="3437" customFormat="false" ht="15" hidden="false" customHeight="false" outlineLevel="0" collapsed="false">
      <c r="A3437" s="0" t="n">
        <v>3425</v>
      </c>
      <c r="B3437" s="7" t="n">
        <v>0.51205</v>
      </c>
      <c r="C3437" s="7" t="n">
        <v>0.740097</v>
      </c>
      <c r="D3437" s="16" t="n">
        <f aca="false">LOGINV(B3437,$B$7,$C$7)</f>
        <v>13.7720166684589</v>
      </c>
      <c r="E3437" s="16" t="n">
        <f aca="false">LOGINV(C3437,$B$8,$C$8)</f>
        <v>165.45538571919</v>
      </c>
      <c r="F3437" s="16" t="n">
        <f aca="false">$B$5/100*E3437*2_Girdiler!$B$14*2_Girdiler!$B$15*2_Girdiler!$B$16</f>
        <v>4.16285750469483</v>
      </c>
      <c r="G3437" s="16" t="n">
        <f aca="false">MIN(MATCH(F3437,2_Girdiler!$B$20:$I$20,1),7)</f>
        <v>1</v>
      </c>
      <c r="H3437" s="16" t="n">
        <f aca="false">IF(F3437&gt;=40,2_Girdiler!$I$21+(F3437-40)*(2_Girdiler!$I$21-2_Girdiler!$H$21)/(2_Girdiler!$I$20-2_Girdiler!$H$20),INDEX(2_Girdiler!$B$21:$I$21,G3437)+(F3437-INDEX(2_Girdiler!$B$20:$I$20,G3437))*(INDEX(2_Girdiler!$B$21:$I$21,G3437+1)-INDEX(2_Girdiler!$B$21:$I$21,G3437))/(INDEX(2_Girdiler!$B$20:$I$20,G3437+1)-INDEX(2_Girdiler!$B$20:$I$20,G3437)))</f>
        <v>9.15828651032863</v>
      </c>
      <c r="I3437" s="16" t="n">
        <f aca="false">H3437/2_Girdiler!$B$17</f>
        <v>3.66918530061243</v>
      </c>
      <c r="J3437" s="16" t="n">
        <f aca="false">D3437+I3437</f>
        <v>17.4412019690714</v>
      </c>
    </row>
    <row r="3438" customFormat="false" ht="15" hidden="false" customHeight="false" outlineLevel="0" collapsed="false">
      <c r="A3438" s="0" t="n">
        <v>3426</v>
      </c>
      <c r="B3438" s="7" t="n">
        <v>0.371743</v>
      </c>
      <c r="C3438" s="7" t="n">
        <v>0.775275</v>
      </c>
      <c r="D3438" s="16" t="n">
        <f aca="false">LOGINV(B3438,$B$7,$C$7)</f>
        <v>11.284116888674</v>
      </c>
      <c r="E3438" s="16" t="n">
        <f aca="false">LOGINV(C3438,$B$8,$C$8)</f>
        <v>177.939135740583</v>
      </c>
      <c r="F3438" s="16" t="n">
        <f aca="false">$B$5/100*E3438*2_Girdiler!$B$14*2_Girdiler!$B$15*2_Girdiler!$B$16</f>
        <v>4.47694865523307</v>
      </c>
      <c r="G3438" s="16" t="n">
        <f aca="false">MIN(MATCH(F3438,2_Girdiler!$B$20:$I$20,1),7)</f>
        <v>1</v>
      </c>
      <c r="H3438" s="16" t="n">
        <f aca="false">IF(F3438&gt;=40,2_Girdiler!$I$21+(F3438-40)*(2_Girdiler!$I$21-2_Girdiler!$H$21)/(2_Girdiler!$I$20-2_Girdiler!$H$20),INDEX(2_Girdiler!$B$21:$I$21,G3438)+(F3438-INDEX(2_Girdiler!$B$20:$I$20,G3438))*(INDEX(2_Girdiler!$B$21:$I$21,G3438+1)-INDEX(2_Girdiler!$B$21:$I$21,G3438))/(INDEX(2_Girdiler!$B$20:$I$20,G3438+1)-INDEX(2_Girdiler!$B$20:$I$20,G3438)))</f>
        <v>9.84928704151276</v>
      </c>
      <c r="I3438" s="16" t="n">
        <f aca="false">H3438/2_Girdiler!$B$17</f>
        <v>3.94602846214453</v>
      </c>
      <c r="J3438" s="16" t="n">
        <f aca="false">D3438+I3438</f>
        <v>15.2301453508185</v>
      </c>
    </row>
    <row r="3439" customFormat="false" ht="15" hidden="false" customHeight="false" outlineLevel="0" collapsed="false">
      <c r="A3439" s="0" t="n">
        <v>3427</v>
      </c>
      <c r="B3439" s="7" t="n">
        <v>0.11096</v>
      </c>
      <c r="C3439" s="7" t="n">
        <v>0.640341</v>
      </c>
      <c r="D3439" s="16" t="n">
        <f aca="false">LOGINV(B3439,$B$7,$C$7)</f>
        <v>6.85494386900338</v>
      </c>
      <c r="E3439" s="16" t="n">
        <f aca="false">LOGINV(C3439,$B$8,$C$8)</f>
        <v>137.717252056934</v>
      </c>
      <c r="F3439" s="16" t="n">
        <f aca="false">$B$5/100*E3439*2_Girdiler!$B$14*2_Girdiler!$B$15*2_Girdiler!$B$16</f>
        <v>3.46496606175246</v>
      </c>
      <c r="G3439" s="16" t="n">
        <f aca="false">MIN(MATCH(F3439,2_Girdiler!$B$20:$I$20,1),7)</f>
        <v>1</v>
      </c>
      <c r="H3439" s="16" t="n">
        <f aca="false">IF(F3439&gt;=40,2_Girdiler!$I$21+(F3439-40)*(2_Girdiler!$I$21-2_Girdiler!$H$21)/(2_Girdiler!$I$20-2_Girdiler!$H$20),INDEX(2_Girdiler!$B$21:$I$21,G3439)+(F3439-INDEX(2_Girdiler!$B$20:$I$20,G3439))*(INDEX(2_Girdiler!$B$21:$I$21,G3439+1)-INDEX(2_Girdiler!$B$21:$I$21,G3439))/(INDEX(2_Girdiler!$B$20:$I$20,G3439+1)-INDEX(2_Girdiler!$B$20:$I$20,G3439)))</f>
        <v>7.62292533585542</v>
      </c>
      <c r="I3439" s="16" t="n">
        <f aca="false">H3439/2_Girdiler!$B$17</f>
        <v>3.05405662494207</v>
      </c>
      <c r="J3439" s="16" t="n">
        <f aca="false">D3439+I3439</f>
        <v>9.90900049394545</v>
      </c>
    </row>
    <row r="3440" customFormat="false" ht="15" hidden="false" customHeight="false" outlineLevel="0" collapsed="false">
      <c r="A3440" s="0" t="n">
        <v>3428</v>
      </c>
      <c r="B3440" s="7" t="n">
        <v>0.18659</v>
      </c>
      <c r="C3440" s="7" t="n">
        <v>0.486938</v>
      </c>
      <c r="D3440" s="16" t="n">
        <f aca="false">LOGINV(B3440,$B$7,$C$7)</f>
        <v>8.24343526489584</v>
      </c>
      <c r="E3440" s="16" t="n">
        <f aca="false">LOGINV(C3440,$B$8,$C$8)</f>
        <v>106.921040104493</v>
      </c>
      <c r="F3440" s="16" t="n">
        <f aca="false">$B$5/100*E3440*2_Girdiler!$B$14*2_Girdiler!$B$15*2_Girdiler!$B$16</f>
        <v>2.69013336902903</v>
      </c>
      <c r="G3440" s="16" t="n">
        <f aca="false">MIN(MATCH(F3440,2_Girdiler!$B$20:$I$20,1),7)</f>
        <v>1</v>
      </c>
      <c r="H3440" s="16" t="n">
        <f aca="false">IF(F3440&gt;=40,2_Girdiler!$I$21+(F3440-40)*(2_Girdiler!$I$21-2_Girdiler!$H$21)/(2_Girdiler!$I$20-2_Girdiler!$H$20),INDEX(2_Girdiler!$B$21:$I$21,G3440)+(F3440-INDEX(2_Girdiler!$B$20:$I$20,G3440))*(INDEX(2_Girdiler!$B$21:$I$21,G3440+1)-INDEX(2_Girdiler!$B$21:$I$21,G3440))/(INDEX(2_Girdiler!$B$20:$I$20,G3440+1)-INDEX(2_Girdiler!$B$20:$I$20,G3440)))</f>
        <v>5.91829341186388</v>
      </c>
      <c r="I3440" s="16" t="n">
        <f aca="false">H3440/2_Girdiler!$B$17</f>
        <v>2.37111114257367</v>
      </c>
      <c r="J3440" s="16" t="n">
        <f aca="false">D3440+I3440</f>
        <v>10.6145464074695</v>
      </c>
    </row>
    <row r="3441" customFormat="false" ht="15" hidden="false" customHeight="false" outlineLevel="0" collapsed="false">
      <c r="A3441" s="0" t="n">
        <v>3429</v>
      </c>
      <c r="B3441" s="7" t="n">
        <v>0.977016</v>
      </c>
      <c r="C3441" s="7" t="n">
        <v>0.256141</v>
      </c>
      <c r="D3441" s="16" t="n">
        <f aca="false">LOGINV(B3441,$B$7,$C$7)</f>
        <v>41.1900181494607</v>
      </c>
      <c r="E3441" s="16" t="n">
        <f aca="false">LOGINV(C3441,$B$8,$C$8)</f>
        <v>71.5388276068987</v>
      </c>
      <c r="F3441" s="16" t="n">
        <f aca="false">$B$5/100*E3441*2_Girdiler!$B$14*2_Girdiler!$B$15*2_Girdiler!$B$16</f>
        <v>1.79991690258957</v>
      </c>
      <c r="G3441" s="16" t="n">
        <f aca="false">MIN(MATCH(F3441,2_Girdiler!$B$20:$I$20,1),7)</f>
        <v>1</v>
      </c>
      <c r="H3441" s="16" t="n">
        <f aca="false">IF(F3441&gt;=40,2_Girdiler!$I$21+(F3441-40)*(2_Girdiler!$I$21-2_Girdiler!$H$21)/(2_Girdiler!$I$20-2_Girdiler!$H$20),INDEX(2_Girdiler!$B$21:$I$21,G3441)+(F3441-INDEX(2_Girdiler!$B$20:$I$20,G3441))*(INDEX(2_Girdiler!$B$21:$I$21,G3441+1)-INDEX(2_Girdiler!$B$21:$I$21,G3441))/(INDEX(2_Girdiler!$B$20:$I$20,G3441+1)-INDEX(2_Girdiler!$B$20:$I$20,G3441)))</f>
        <v>3.95981718569706</v>
      </c>
      <c r="I3441" s="16" t="n">
        <f aca="false">H3441/2_Girdiler!$B$17</f>
        <v>1.58646521862863</v>
      </c>
      <c r="J3441" s="16" t="n">
        <f aca="false">D3441+I3441</f>
        <v>42.7764833680893</v>
      </c>
    </row>
    <row r="3442" customFormat="false" ht="15" hidden="false" customHeight="false" outlineLevel="0" collapsed="false">
      <c r="A3442" s="0" t="n">
        <v>3430</v>
      </c>
      <c r="B3442" s="7" t="n">
        <v>0.57266</v>
      </c>
      <c r="C3442" s="7" t="n">
        <v>0.992423</v>
      </c>
      <c r="D3442" s="16" t="n">
        <f aca="false">LOGINV(B3442,$B$7,$C$7)</f>
        <v>14.9975677927756</v>
      </c>
      <c r="E3442" s="16" t="n">
        <f aca="false">LOGINV(C3442,$B$8,$C$8)</f>
        <v>523.711233574675</v>
      </c>
      <c r="F3442" s="16" t="n">
        <f aca="false">$B$5/100*E3442*2_Girdiler!$B$14*2_Girdiler!$B$15*2_Girdiler!$B$16</f>
        <v>13.1765746367388</v>
      </c>
      <c r="G3442" s="16" t="n">
        <f aca="false">MIN(MATCH(F3442,2_Girdiler!$B$20:$I$20,1),7)</f>
        <v>3</v>
      </c>
      <c r="H3442" s="16" t="n">
        <f aca="false">IF(F3442&gt;=40,2_Girdiler!$I$21+(F3442-40)*(2_Girdiler!$I$21-2_Girdiler!$H$21)/(2_Girdiler!$I$20-2_Girdiler!$H$20),INDEX(2_Girdiler!$B$21:$I$21,G3442)+(F3442-INDEX(2_Girdiler!$B$20:$I$20,G3442))*(INDEX(2_Girdiler!$B$21:$I$21,G3442+1)-INDEX(2_Girdiler!$B$21:$I$21,G3442))/(INDEX(2_Girdiler!$B$20:$I$20,G3442+1)-INDEX(2_Girdiler!$B$20:$I$20,G3442)))</f>
        <v>21.8589171730649</v>
      </c>
      <c r="I3442" s="16" t="n">
        <f aca="false">H3442/2_Girdiler!$B$17</f>
        <v>8.75757899561897</v>
      </c>
      <c r="J3442" s="16" t="n">
        <f aca="false">D3442+I3442</f>
        <v>23.7551467883945</v>
      </c>
    </row>
    <row r="3443" customFormat="false" ht="15" hidden="false" customHeight="false" outlineLevel="0" collapsed="false">
      <c r="A3443" s="0" t="n">
        <v>3431</v>
      </c>
      <c r="B3443" s="7" t="n">
        <v>0.713069</v>
      </c>
      <c r="C3443" s="7" t="n">
        <v>0.001017</v>
      </c>
      <c r="D3443" s="16" t="n">
        <f aca="false">LOGINV(B3443,$B$7,$C$7)</f>
        <v>18.5276949555455</v>
      </c>
      <c r="E3443" s="16" t="n">
        <f aca="false">LOGINV(C3443,$B$8,$C$8)</f>
        <v>14.9053182690444</v>
      </c>
      <c r="F3443" s="16" t="n">
        <f aca="false">$B$5/100*E3443*2_Girdiler!$B$14*2_Girdiler!$B$15*2_Girdiler!$B$16</f>
        <v>0.375017807649158</v>
      </c>
      <c r="G3443" s="16" t="n">
        <f aca="false">MIN(MATCH(F3443,2_Girdiler!$B$20:$I$20,1),7)</f>
        <v>1</v>
      </c>
      <c r="H3443" s="16" t="n">
        <f aca="false">IF(F3443&gt;=40,2_Girdiler!$I$21+(F3443-40)*(2_Girdiler!$I$21-2_Girdiler!$H$21)/(2_Girdiler!$I$20-2_Girdiler!$H$20),INDEX(2_Girdiler!$B$21:$I$21,G3443)+(F3443-INDEX(2_Girdiler!$B$20:$I$20,G3443))*(INDEX(2_Girdiler!$B$21:$I$21,G3443+1)-INDEX(2_Girdiler!$B$21:$I$21,G3443))/(INDEX(2_Girdiler!$B$20:$I$20,G3443+1)-INDEX(2_Girdiler!$B$20:$I$20,G3443)))</f>
        <v>0.825039176828148</v>
      </c>
      <c r="I3443" s="16" t="n">
        <f aca="false">H3443/2_Girdiler!$B$17</f>
        <v>0.330544541998457</v>
      </c>
      <c r="J3443" s="16" t="n">
        <f aca="false">D3443+I3443</f>
        <v>18.8582394975439</v>
      </c>
    </row>
    <row r="3444" customFormat="false" ht="15" hidden="false" customHeight="false" outlineLevel="0" collapsed="false">
      <c r="A3444" s="0" t="n">
        <v>3432</v>
      </c>
      <c r="B3444" s="7" t="n">
        <v>0.354398</v>
      </c>
      <c r="C3444" s="7" t="n">
        <v>0.897438</v>
      </c>
      <c r="D3444" s="16" t="n">
        <f aca="false">LOGINV(B3444,$B$7,$C$7)</f>
        <v>10.9970364465603</v>
      </c>
      <c r="E3444" s="16" t="n">
        <f aca="false">LOGINV(C3444,$B$8,$C$8)</f>
        <v>247.431568551068</v>
      </c>
      <c r="F3444" s="16" t="n">
        <f aca="false">$B$5/100*E3444*2_Girdiler!$B$14*2_Girdiler!$B$15*2_Girdiler!$B$16</f>
        <v>6.22537826474487</v>
      </c>
      <c r="G3444" s="16" t="n">
        <f aca="false">MIN(MATCH(F3444,2_Girdiler!$B$20:$I$20,1),7)</f>
        <v>2</v>
      </c>
      <c r="H3444" s="16" t="n">
        <f aca="false">IF(F3444&gt;=40,2_Girdiler!$I$21+(F3444-40)*(2_Girdiler!$I$21-2_Girdiler!$H$21)/(2_Girdiler!$I$20-2_Girdiler!$H$20),INDEX(2_Girdiler!$B$21:$I$21,G3444)+(F3444-INDEX(2_Girdiler!$B$20:$I$20,G3444))*(INDEX(2_Girdiler!$B$21:$I$21,G3444+1)-INDEX(2_Girdiler!$B$21:$I$21,G3444))/(INDEX(2_Girdiler!$B$20:$I$20,G3444+1)-INDEX(2_Girdiler!$B$20:$I$20,G3444)))</f>
        <v>12.9606052235918</v>
      </c>
      <c r="I3444" s="16" t="n">
        <f aca="false">H3444/2_Girdiler!$B$17</f>
        <v>5.19255016970825</v>
      </c>
      <c r="J3444" s="16" t="n">
        <f aca="false">D3444+I3444</f>
        <v>16.1895866162686</v>
      </c>
    </row>
    <row r="3445" customFormat="false" ht="15" hidden="false" customHeight="false" outlineLevel="0" collapsed="false">
      <c r="A3445" s="0" t="n">
        <v>3433</v>
      </c>
      <c r="B3445" s="7" t="n">
        <v>0.037819</v>
      </c>
      <c r="C3445" s="7" t="n">
        <v>0.165088</v>
      </c>
      <c r="D3445" s="16" t="n">
        <f aca="false">LOGINV(B3445,$B$7,$C$7)</f>
        <v>5.03058583347176</v>
      </c>
      <c r="E3445" s="16" t="n">
        <f aca="false">LOGINV(C3445,$B$8,$C$8)</f>
        <v>58.2455321249773</v>
      </c>
      <c r="F3445" s="16" t="n">
        <f aca="false">$B$5/100*E3445*2_Girdiler!$B$14*2_Girdiler!$B$15*2_Girdiler!$B$16</f>
        <v>1.46545758826443</v>
      </c>
      <c r="G3445" s="16" t="n">
        <f aca="false">MIN(MATCH(F3445,2_Girdiler!$B$20:$I$20,1),7)</f>
        <v>1</v>
      </c>
      <c r="H3445" s="16" t="n">
        <f aca="false">IF(F3445&gt;=40,2_Girdiler!$I$21+(F3445-40)*(2_Girdiler!$I$21-2_Girdiler!$H$21)/(2_Girdiler!$I$20-2_Girdiler!$H$20),INDEX(2_Girdiler!$B$21:$I$21,G3445)+(F3445-INDEX(2_Girdiler!$B$20:$I$20,G3445))*(INDEX(2_Girdiler!$B$21:$I$21,G3445+1)-INDEX(2_Girdiler!$B$21:$I$21,G3445))/(INDEX(2_Girdiler!$B$20:$I$20,G3445+1)-INDEX(2_Girdiler!$B$20:$I$20,G3445)))</f>
        <v>3.22400669418175</v>
      </c>
      <c r="I3445" s="16" t="n">
        <f aca="false">H3445/2_Girdiler!$B$17</f>
        <v>1.29166934863051</v>
      </c>
      <c r="J3445" s="16" t="n">
        <f aca="false">D3445+I3445</f>
        <v>6.32225518210226</v>
      </c>
    </row>
    <row r="3446" customFormat="false" ht="15" hidden="false" customHeight="false" outlineLevel="0" collapsed="false">
      <c r="A3446" s="0" t="n">
        <v>3434</v>
      </c>
      <c r="B3446" s="7" t="n">
        <v>0.859723</v>
      </c>
      <c r="C3446" s="7" t="n">
        <v>0.930705</v>
      </c>
      <c r="D3446" s="16" t="n">
        <f aca="false">LOGINV(B3446,$B$7,$C$7)</f>
        <v>24.7116989641667</v>
      </c>
      <c r="E3446" s="16" t="n">
        <f aca="false">LOGINV(C3446,$B$8,$C$8)</f>
        <v>284.079664788793</v>
      </c>
      <c r="F3446" s="16" t="n">
        <f aca="false">$B$5/100*E3446*2_Girdiler!$B$14*2_Girdiler!$B$15*2_Girdiler!$B$16</f>
        <v>7.14744436608604</v>
      </c>
      <c r="G3446" s="16" t="n">
        <f aca="false">MIN(MATCH(F3446,2_Girdiler!$B$20:$I$20,1),7)</f>
        <v>2</v>
      </c>
      <c r="H3446" s="16" t="n">
        <f aca="false">IF(F3446&gt;=40,2_Girdiler!$I$21+(F3446-40)*(2_Girdiler!$I$21-2_Girdiler!$H$21)/(2_Girdiler!$I$20-2_Girdiler!$H$20),INDEX(2_Girdiler!$B$21:$I$21,G3446)+(F3446-INDEX(2_Girdiler!$B$20:$I$20,G3446))*(INDEX(2_Girdiler!$B$21:$I$21,G3446+1)-INDEX(2_Girdiler!$B$21:$I$21,G3446))/(INDEX(2_Girdiler!$B$20:$I$20,G3446+1)-INDEX(2_Girdiler!$B$20:$I$20,G3446)))</f>
        <v>14.4359109857377</v>
      </c>
      <c r="I3446" s="16" t="n">
        <f aca="false">H3446/2_Girdiler!$B$17</f>
        <v>5.78361818338849</v>
      </c>
      <c r="J3446" s="16" t="n">
        <f aca="false">D3446+I3446</f>
        <v>30.4953171475552</v>
      </c>
    </row>
    <row r="3447" customFormat="false" ht="15" hidden="false" customHeight="false" outlineLevel="0" collapsed="false">
      <c r="A3447" s="0" t="n">
        <v>3435</v>
      </c>
      <c r="B3447" s="7" t="n">
        <v>0.28159</v>
      </c>
      <c r="C3447" s="7" t="n">
        <v>0.009344</v>
      </c>
      <c r="D3447" s="16" t="n">
        <f aca="false">LOGINV(B3447,$B$7,$C$7)</f>
        <v>9.81148215438519</v>
      </c>
      <c r="E3447" s="16" t="n">
        <f aca="false">LOGINV(C3447,$B$8,$C$8)</f>
        <v>23.9318169851315</v>
      </c>
      <c r="F3447" s="16" t="n">
        <f aca="false">$B$5/100*E3447*2_Girdiler!$B$14*2_Girdiler!$B$15*2_Girdiler!$B$16</f>
        <v>0.602124515345908</v>
      </c>
      <c r="G3447" s="16" t="n">
        <f aca="false">MIN(MATCH(F3447,2_Girdiler!$B$20:$I$20,1),7)</f>
        <v>1</v>
      </c>
      <c r="H3447" s="16" t="n">
        <f aca="false">IF(F3447&gt;=40,2_Girdiler!$I$21+(F3447-40)*(2_Girdiler!$I$21-2_Girdiler!$H$21)/(2_Girdiler!$I$20-2_Girdiler!$H$20),INDEX(2_Girdiler!$B$21:$I$21,G3447)+(F3447-INDEX(2_Girdiler!$B$20:$I$20,G3447))*(INDEX(2_Girdiler!$B$21:$I$21,G3447+1)-INDEX(2_Girdiler!$B$21:$I$21,G3447))/(INDEX(2_Girdiler!$B$20:$I$20,G3447+1)-INDEX(2_Girdiler!$B$20:$I$20,G3447)))</f>
        <v>1.324673933761</v>
      </c>
      <c r="I3447" s="16" t="n">
        <f aca="false">H3447/2_Girdiler!$B$17</f>
        <v>0.530718723461938</v>
      </c>
      <c r="J3447" s="16" t="n">
        <f aca="false">D3447+I3447</f>
        <v>10.3422008778471</v>
      </c>
    </row>
    <row r="3448" customFormat="false" ht="15" hidden="false" customHeight="false" outlineLevel="0" collapsed="false">
      <c r="A3448" s="0" t="n">
        <v>3436</v>
      </c>
      <c r="B3448" s="7" t="n">
        <v>0.019891</v>
      </c>
      <c r="C3448" s="7" t="n">
        <v>0.731549</v>
      </c>
      <c r="D3448" s="16" t="n">
        <f aca="false">LOGINV(B3448,$B$7,$C$7)</f>
        <v>4.30502357860743</v>
      </c>
      <c r="E3448" s="16" t="n">
        <f aca="false">LOGINV(C3448,$B$8,$C$8)</f>
        <v>162.687021740354</v>
      </c>
      <c r="F3448" s="16" t="n">
        <f aca="false">$B$5/100*E3448*2_Girdiler!$B$14*2_Girdiler!$B$15*2_Girdiler!$B$16</f>
        <v>4.09320546698731</v>
      </c>
      <c r="G3448" s="16" t="n">
        <f aca="false">MIN(MATCH(F3448,2_Girdiler!$B$20:$I$20,1),7)</f>
        <v>1</v>
      </c>
      <c r="H3448" s="16" t="n">
        <f aca="false">IF(F3448&gt;=40,2_Girdiler!$I$21+(F3448-40)*(2_Girdiler!$I$21-2_Girdiler!$H$21)/(2_Girdiler!$I$20-2_Girdiler!$H$20),INDEX(2_Girdiler!$B$21:$I$21,G3448)+(F3448-INDEX(2_Girdiler!$B$20:$I$20,G3448))*(INDEX(2_Girdiler!$B$21:$I$21,G3448+1)-INDEX(2_Girdiler!$B$21:$I$21,G3448))/(INDEX(2_Girdiler!$B$20:$I$20,G3448+1)-INDEX(2_Girdiler!$B$20:$I$20,G3448)))</f>
        <v>9.00505202737208</v>
      </c>
      <c r="I3448" s="16" t="n">
        <f aca="false">H3448/2_Girdiler!$B$17</f>
        <v>3.60779328019715</v>
      </c>
      <c r="J3448" s="16" t="n">
        <f aca="false">D3448+I3448</f>
        <v>7.91281685880458</v>
      </c>
    </row>
    <row r="3449" customFormat="false" ht="15" hidden="false" customHeight="false" outlineLevel="0" collapsed="false">
      <c r="A3449" s="0" t="n">
        <v>3437</v>
      </c>
      <c r="B3449" s="7" t="n">
        <v>0.390724</v>
      </c>
      <c r="C3449" s="7" t="n">
        <v>0.100437</v>
      </c>
      <c r="D3449" s="16" t="n">
        <f aca="false">LOGINV(B3449,$B$7,$C$7)</f>
        <v>11.6017865972972</v>
      </c>
      <c r="E3449" s="16" t="n">
        <f aca="false">LOGINV(C3449,$B$8,$C$8)</f>
        <v>47.827096071952</v>
      </c>
      <c r="F3449" s="16" t="n">
        <f aca="false">$B$5/100*E3449*2_Girdiler!$B$14*2_Girdiler!$B$15*2_Girdiler!$B$16</f>
        <v>1.20332973717031</v>
      </c>
      <c r="G3449" s="16" t="n">
        <f aca="false">MIN(MATCH(F3449,2_Girdiler!$B$20:$I$20,1),7)</f>
        <v>1</v>
      </c>
      <c r="H3449" s="16" t="n">
        <f aca="false">IF(F3449&gt;=40,2_Girdiler!$I$21+(F3449-40)*(2_Girdiler!$I$21-2_Girdiler!$H$21)/(2_Girdiler!$I$20-2_Girdiler!$H$20),INDEX(2_Girdiler!$B$21:$I$21,G3449)+(F3449-INDEX(2_Girdiler!$B$20:$I$20,G3449))*(INDEX(2_Girdiler!$B$21:$I$21,G3449+1)-INDEX(2_Girdiler!$B$21:$I$21,G3449))/(INDEX(2_Girdiler!$B$20:$I$20,G3449+1)-INDEX(2_Girdiler!$B$20:$I$20,G3449)))</f>
        <v>2.64732542177468</v>
      </c>
      <c r="I3449" s="16" t="n">
        <f aca="false">H3449/2_Girdiler!$B$17</f>
        <v>1.06062717218537</v>
      </c>
      <c r="J3449" s="16" t="n">
        <f aca="false">D3449+I3449</f>
        <v>12.6624137694826</v>
      </c>
    </row>
    <row r="3450" customFormat="false" ht="15" hidden="false" customHeight="false" outlineLevel="0" collapsed="false">
      <c r="A3450" s="0" t="n">
        <v>3438</v>
      </c>
      <c r="B3450" s="7" t="n">
        <v>0.249027</v>
      </c>
      <c r="C3450" s="7" t="n">
        <v>0.294297</v>
      </c>
      <c r="D3450" s="16" t="n">
        <f aca="false">LOGINV(B3450,$B$7,$C$7)</f>
        <v>9.28250033231959</v>
      </c>
      <c r="E3450" s="16" t="n">
        <f aca="false">LOGINV(C3450,$B$8,$C$8)</f>
        <v>77.0222639170097</v>
      </c>
      <c r="F3450" s="16" t="n">
        <f aca="false">$B$5/100*E3450*2_Girdiler!$B$14*2_Girdiler!$B$15*2_Girdiler!$B$16</f>
        <v>1.93788016015196</v>
      </c>
      <c r="G3450" s="16" t="n">
        <f aca="false">MIN(MATCH(F3450,2_Girdiler!$B$20:$I$20,1),7)</f>
        <v>1</v>
      </c>
      <c r="H3450" s="16" t="n">
        <f aca="false">IF(F3450&gt;=40,2_Girdiler!$I$21+(F3450-40)*(2_Girdiler!$I$21-2_Girdiler!$H$21)/(2_Girdiler!$I$20-2_Girdiler!$H$20),INDEX(2_Girdiler!$B$21:$I$21,G3450)+(F3450-INDEX(2_Girdiler!$B$20:$I$20,G3450))*(INDEX(2_Girdiler!$B$21:$I$21,G3450+1)-INDEX(2_Girdiler!$B$21:$I$21,G3450))/(INDEX(2_Girdiler!$B$20:$I$20,G3450+1)-INDEX(2_Girdiler!$B$20:$I$20,G3450)))</f>
        <v>4.26333635233432</v>
      </c>
      <c r="I3450" s="16" t="n">
        <f aca="false">H3450/2_Girdiler!$B$17</f>
        <v>1.70806744885189</v>
      </c>
      <c r="J3450" s="16" t="n">
        <f aca="false">D3450+I3450</f>
        <v>10.9905677811715</v>
      </c>
    </row>
    <row r="3451" customFormat="false" ht="15" hidden="false" customHeight="false" outlineLevel="0" collapsed="false">
      <c r="A3451" s="0" t="n">
        <v>3439</v>
      </c>
      <c r="B3451" s="7" t="n">
        <v>0.950294</v>
      </c>
      <c r="C3451" s="7" t="n">
        <v>0.828003</v>
      </c>
      <c r="D3451" s="16" t="n">
        <f aca="false">LOGINV(B3451,$B$7,$C$7)</f>
        <v>33.927777814977</v>
      </c>
      <c r="E3451" s="16" t="n">
        <f aca="false">LOGINV(C3451,$B$8,$C$8)</f>
        <v>201.153386918607</v>
      </c>
      <c r="F3451" s="16" t="n">
        <f aca="false">$B$5/100*E3451*2_Girdiler!$B$14*2_Girdiler!$B$15*2_Girdiler!$B$16</f>
        <v>5.06101921487216</v>
      </c>
      <c r="G3451" s="16" t="n">
        <f aca="false">MIN(MATCH(F3451,2_Girdiler!$B$20:$I$20,1),7)</f>
        <v>2</v>
      </c>
      <c r="H3451" s="16" t="n">
        <f aca="false">IF(F3451&gt;=40,2_Girdiler!$I$21+(F3451-40)*(2_Girdiler!$I$21-2_Girdiler!$H$21)/(2_Girdiler!$I$20-2_Girdiler!$H$20),INDEX(2_Girdiler!$B$21:$I$21,G3451)+(F3451-INDEX(2_Girdiler!$B$20:$I$20,G3451))*(INDEX(2_Girdiler!$B$21:$I$21,G3451+1)-INDEX(2_Girdiler!$B$21:$I$21,G3451))/(INDEX(2_Girdiler!$B$20:$I$20,G3451+1)-INDEX(2_Girdiler!$B$20:$I$20,G3451)))</f>
        <v>11.0976307437954</v>
      </c>
      <c r="I3451" s="16" t="n">
        <f aca="false">H3451/2_Girdiler!$B$17</f>
        <v>4.44616616337959</v>
      </c>
      <c r="J3451" s="16" t="n">
        <f aca="false">D3451+I3451</f>
        <v>38.3739439783566</v>
      </c>
    </row>
    <row r="3452" customFormat="false" ht="15" hidden="false" customHeight="false" outlineLevel="0" collapsed="false">
      <c r="A3452" s="0" t="n">
        <v>3440</v>
      </c>
      <c r="B3452" s="7" t="n">
        <v>0.552533</v>
      </c>
      <c r="C3452" s="7" t="n">
        <v>0.7057</v>
      </c>
      <c r="D3452" s="16" t="n">
        <f aca="false">LOGINV(B3452,$B$7,$C$7)</f>
        <v>14.576523298476</v>
      </c>
      <c r="E3452" s="16" t="n">
        <f aca="false">LOGINV(C3452,$B$8,$C$8)</f>
        <v>154.834689668111</v>
      </c>
      <c r="F3452" s="16" t="n">
        <f aca="false">$B$5/100*E3452*2_Girdiler!$B$14*2_Girdiler!$B$15*2_Girdiler!$B$16</f>
        <v>3.89564079204967</v>
      </c>
      <c r="G3452" s="16" t="n">
        <f aca="false">MIN(MATCH(F3452,2_Girdiler!$B$20:$I$20,1),7)</f>
        <v>1</v>
      </c>
      <c r="H3452" s="16" t="n">
        <f aca="false">IF(F3452&gt;=40,2_Girdiler!$I$21+(F3452-40)*(2_Girdiler!$I$21-2_Girdiler!$H$21)/(2_Girdiler!$I$20-2_Girdiler!$H$20),INDEX(2_Girdiler!$B$21:$I$21,G3452)+(F3452-INDEX(2_Girdiler!$B$20:$I$20,G3452))*(INDEX(2_Girdiler!$B$21:$I$21,G3452+1)-INDEX(2_Girdiler!$B$21:$I$21,G3452))/(INDEX(2_Girdiler!$B$20:$I$20,G3452+1)-INDEX(2_Girdiler!$B$20:$I$20,G3452)))</f>
        <v>8.57040974250928</v>
      </c>
      <c r="I3452" s="16" t="n">
        <f aca="false">H3452/2_Girdiler!$B$17</f>
        <v>3.43365774940275</v>
      </c>
      <c r="J3452" s="16" t="n">
        <f aca="false">D3452+I3452</f>
        <v>18.0101810478787</v>
      </c>
    </row>
    <row r="3453" customFormat="false" ht="15" hidden="false" customHeight="false" outlineLevel="0" collapsed="false">
      <c r="A3453" s="0" t="n">
        <v>3441</v>
      </c>
      <c r="B3453" s="7" t="n">
        <v>0.928497</v>
      </c>
      <c r="C3453" s="7" t="n">
        <v>0.543626</v>
      </c>
      <c r="D3453" s="16" t="n">
        <f aca="false">LOGINV(B3453,$B$7,$C$7)</f>
        <v>30.6372691675079</v>
      </c>
      <c r="E3453" s="16" t="n">
        <f aca="false">LOGINV(C3453,$B$8,$C$8)</f>
        <v>117.208977570502</v>
      </c>
      <c r="F3453" s="16" t="n">
        <f aca="false">$B$5/100*E3453*2_Girdiler!$B$14*2_Girdiler!$B$15*2_Girdiler!$B$16</f>
        <v>2.94897787567383</v>
      </c>
      <c r="G3453" s="16" t="n">
        <f aca="false">MIN(MATCH(F3453,2_Girdiler!$B$20:$I$20,1),7)</f>
        <v>1</v>
      </c>
      <c r="H3453" s="16" t="n">
        <f aca="false">IF(F3453&gt;=40,2_Girdiler!$I$21+(F3453-40)*(2_Girdiler!$I$21-2_Girdiler!$H$21)/(2_Girdiler!$I$20-2_Girdiler!$H$20),INDEX(2_Girdiler!$B$21:$I$21,G3453)+(F3453-INDEX(2_Girdiler!$B$20:$I$20,G3453))*(INDEX(2_Girdiler!$B$21:$I$21,G3453+1)-INDEX(2_Girdiler!$B$21:$I$21,G3453))/(INDEX(2_Girdiler!$B$20:$I$20,G3453+1)-INDEX(2_Girdiler!$B$20:$I$20,G3453)))</f>
        <v>6.48775132648243</v>
      </c>
      <c r="I3453" s="16" t="n">
        <f aca="false">H3453/2_Girdiler!$B$17</f>
        <v>2.59925934554585</v>
      </c>
      <c r="J3453" s="16" t="n">
        <f aca="false">D3453+I3453</f>
        <v>33.2365285130537</v>
      </c>
    </row>
    <row r="3454" customFormat="false" ht="15" hidden="false" customHeight="false" outlineLevel="0" collapsed="false">
      <c r="A3454" s="0" t="n">
        <v>3442</v>
      </c>
      <c r="B3454" s="7" t="n">
        <v>0.45354</v>
      </c>
      <c r="C3454" s="7" t="n">
        <v>0.228064</v>
      </c>
      <c r="D3454" s="16" t="n">
        <f aca="false">LOGINV(B3454,$B$7,$C$7)</f>
        <v>12.6890435285654</v>
      </c>
      <c r="E3454" s="16" t="n">
        <f aca="false">LOGINV(C3454,$B$8,$C$8)</f>
        <v>67.503410603462</v>
      </c>
      <c r="F3454" s="16" t="n">
        <f aca="false">$B$5/100*E3454*2_Girdiler!$B$14*2_Girdiler!$B$15*2_Girdiler!$B$16</f>
        <v>1.6983858107831</v>
      </c>
      <c r="G3454" s="16" t="n">
        <f aca="false">MIN(MATCH(F3454,2_Girdiler!$B$20:$I$20,1),7)</f>
        <v>1</v>
      </c>
      <c r="H3454" s="16" t="n">
        <f aca="false">IF(F3454&gt;=40,2_Girdiler!$I$21+(F3454-40)*(2_Girdiler!$I$21-2_Girdiler!$H$21)/(2_Girdiler!$I$20-2_Girdiler!$H$20),INDEX(2_Girdiler!$B$21:$I$21,G3454)+(F3454-INDEX(2_Girdiler!$B$20:$I$20,G3454))*(INDEX(2_Girdiler!$B$21:$I$21,G3454+1)-INDEX(2_Girdiler!$B$21:$I$21,G3454))/(INDEX(2_Girdiler!$B$20:$I$20,G3454+1)-INDEX(2_Girdiler!$B$20:$I$20,G3454)))</f>
        <v>3.73644878372283</v>
      </c>
      <c r="I3454" s="16" t="n">
        <f aca="false">H3454/2_Girdiler!$B$17</f>
        <v>1.49697467296588</v>
      </c>
      <c r="J3454" s="16" t="n">
        <f aca="false">D3454+I3454</f>
        <v>14.1860182015313</v>
      </c>
    </row>
    <row r="3455" customFormat="false" ht="15" hidden="false" customHeight="false" outlineLevel="0" collapsed="false">
      <c r="A3455" s="0" t="n">
        <v>3443</v>
      </c>
      <c r="B3455" s="7" t="n">
        <v>0.109677</v>
      </c>
      <c r="C3455" s="7" t="n">
        <v>0.061318</v>
      </c>
      <c r="D3455" s="16" t="n">
        <f aca="false">LOGINV(B3455,$B$7,$C$7)</f>
        <v>6.82897600209587</v>
      </c>
      <c r="E3455" s="16" t="n">
        <f aca="false">LOGINV(C3455,$B$8,$C$8)</f>
        <v>40.3142136695949</v>
      </c>
      <c r="F3455" s="16" t="n">
        <f aca="false">$B$5/100*E3455*2_Girdiler!$B$14*2_Girdiler!$B$15*2_Girdiler!$B$16</f>
        <v>1.01430561592701</v>
      </c>
      <c r="G3455" s="16" t="n">
        <f aca="false">MIN(MATCH(F3455,2_Girdiler!$B$20:$I$20,1),7)</f>
        <v>1</v>
      </c>
      <c r="H3455" s="16" t="n">
        <f aca="false">IF(F3455&gt;=40,2_Girdiler!$I$21+(F3455-40)*(2_Girdiler!$I$21-2_Girdiler!$H$21)/(2_Girdiler!$I$20-2_Girdiler!$H$20),INDEX(2_Girdiler!$B$21:$I$21,G3455)+(F3455-INDEX(2_Girdiler!$B$20:$I$20,G3455))*(INDEX(2_Girdiler!$B$21:$I$21,G3455+1)-INDEX(2_Girdiler!$B$21:$I$21,G3455))/(INDEX(2_Girdiler!$B$20:$I$20,G3455+1)-INDEX(2_Girdiler!$B$20:$I$20,G3455)))</f>
        <v>2.23147235503942</v>
      </c>
      <c r="I3455" s="16" t="n">
        <f aca="false">H3455/2_Girdiler!$B$17</f>
        <v>0.894019373012586</v>
      </c>
      <c r="J3455" s="16" t="n">
        <f aca="false">D3455+I3455</f>
        <v>7.72299537510846</v>
      </c>
    </row>
    <row r="3456" customFormat="false" ht="15" hidden="false" customHeight="false" outlineLevel="0" collapsed="false">
      <c r="A3456" s="0" t="n">
        <v>3444</v>
      </c>
      <c r="B3456" s="7" t="n">
        <v>0.549845</v>
      </c>
      <c r="C3456" s="7" t="n">
        <v>0.750172</v>
      </c>
      <c r="D3456" s="16" t="n">
        <f aca="false">LOGINV(B3456,$B$7,$C$7)</f>
        <v>14.5214280963801</v>
      </c>
      <c r="E3456" s="16" t="n">
        <f aca="false">LOGINV(C3456,$B$8,$C$8)</f>
        <v>168.841711038037</v>
      </c>
      <c r="F3456" s="16" t="n">
        <f aca="false">$B$5/100*E3456*2_Girdiler!$B$14*2_Girdiler!$B$15*2_Girdiler!$B$16</f>
        <v>4.24805744971702</v>
      </c>
      <c r="G3456" s="16" t="n">
        <f aca="false">MIN(MATCH(F3456,2_Girdiler!$B$20:$I$20,1),7)</f>
        <v>1</v>
      </c>
      <c r="H3456" s="16" t="n">
        <f aca="false">IF(F3456&gt;=40,2_Girdiler!$I$21+(F3456-40)*(2_Girdiler!$I$21-2_Girdiler!$H$21)/(2_Girdiler!$I$20-2_Girdiler!$H$20),INDEX(2_Girdiler!$B$21:$I$21,G3456)+(F3456-INDEX(2_Girdiler!$B$20:$I$20,G3456))*(INDEX(2_Girdiler!$B$21:$I$21,G3456+1)-INDEX(2_Girdiler!$B$21:$I$21,G3456))/(INDEX(2_Girdiler!$B$20:$I$20,G3456+1)-INDEX(2_Girdiler!$B$20:$I$20,G3456)))</f>
        <v>9.34572638937743</v>
      </c>
      <c r="I3456" s="16" t="n">
        <f aca="false">H3456/2_Girdiler!$B$17</f>
        <v>3.74428140600057</v>
      </c>
      <c r="J3456" s="16" t="n">
        <f aca="false">D3456+I3456</f>
        <v>18.2657095023806</v>
      </c>
    </row>
    <row r="3457" customFormat="false" ht="15" hidden="false" customHeight="false" outlineLevel="0" collapsed="false">
      <c r="A3457" s="0" t="n">
        <v>3445</v>
      </c>
      <c r="B3457" s="7" t="n">
        <v>0.514649</v>
      </c>
      <c r="C3457" s="7" t="n">
        <v>0.641984</v>
      </c>
      <c r="D3457" s="16" t="n">
        <f aca="false">LOGINV(B3457,$B$7,$C$7)</f>
        <v>13.8221462332451</v>
      </c>
      <c r="E3457" s="16" t="n">
        <f aca="false">LOGINV(C3457,$B$8,$C$8)</f>
        <v>138.108648499136</v>
      </c>
      <c r="F3457" s="16" t="n">
        <f aca="false">$B$5/100*E3457*2_Girdiler!$B$14*2_Girdiler!$B$15*2_Girdiler!$B$16</f>
        <v>3.47481359623827</v>
      </c>
      <c r="G3457" s="16" t="n">
        <f aca="false">MIN(MATCH(F3457,2_Girdiler!$B$20:$I$20,1),7)</f>
        <v>1</v>
      </c>
      <c r="H3457" s="16" t="n">
        <f aca="false">IF(F3457&gt;=40,2_Girdiler!$I$21+(F3457-40)*(2_Girdiler!$I$21-2_Girdiler!$H$21)/(2_Girdiler!$I$20-2_Girdiler!$H$20),INDEX(2_Girdiler!$B$21:$I$21,G3457)+(F3457-INDEX(2_Girdiler!$B$20:$I$20,G3457))*(INDEX(2_Girdiler!$B$21:$I$21,G3457+1)-INDEX(2_Girdiler!$B$21:$I$21,G3457))/(INDEX(2_Girdiler!$B$20:$I$20,G3457+1)-INDEX(2_Girdiler!$B$20:$I$20,G3457)))</f>
        <v>7.64458991172418</v>
      </c>
      <c r="I3457" s="16" t="n">
        <f aca="false">H3457/2_Girdiler!$B$17</f>
        <v>3.06273634283822</v>
      </c>
      <c r="J3457" s="16" t="n">
        <f aca="false">D3457+I3457</f>
        <v>16.8848825760833</v>
      </c>
    </row>
    <row r="3458" customFormat="false" ht="15" hidden="false" customHeight="false" outlineLevel="0" collapsed="false">
      <c r="A3458" s="0" t="n">
        <v>3446</v>
      </c>
      <c r="B3458" s="7" t="n">
        <v>0.82437</v>
      </c>
      <c r="C3458" s="7" t="n">
        <v>0.68377</v>
      </c>
      <c r="D3458" s="16" t="n">
        <f aca="false">LOGINV(B3458,$B$7,$C$7)</f>
        <v>22.7685305456433</v>
      </c>
      <c r="E3458" s="16" t="n">
        <f aca="false">LOGINV(C3458,$B$8,$C$8)</f>
        <v>148.70293476239</v>
      </c>
      <c r="F3458" s="16" t="n">
        <f aca="false">$B$5/100*E3458*2_Girdiler!$B$14*2_Girdiler!$B$15*2_Girdiler!$B$16</f>
        <v>3.74136583862172</v>
      </c>
      <c r="G3458" s="16" t="n">
        <f aca="false">MIN(MATCH(F3458,2_Girdiler!$B$20:$I$20,1),7)</f>
        <v>1</v>
      </c>
      <c r="H3458" s="16" t="n">
        <f aca="false">IF(F3458&gt;=40,2_Girdiler!$I$21+(F3458-40)*(2_Girdiler!$I$21-2_Girdiler!$H$21)/(2_Girdiler!$I$20-2_Girdiler!$H$20),INDEX(2_Girdiler!$B$21:$I$21,G3458)+(F3458-INDEX(2_Girdiler!$B$20:$I$20,G3458))*(INDEX(2_Girdiler!$B$21:$I$21,G3458+1)-INDEX(2_Girdiler!$B$21:$I$21,G3458))/(INDEX(2_Girdiler!$B$20:$I$20,G3458+1)-INDEX(2_Girdiler!$B$20:$I$20,G3458)))</f>
        <v>8.23100484496779</v>
      </c>
      <c r="I3458" s="16" t="n">
        <f aca="false">H3458/2_Girdiler!$B$17</f>
        <v>3.29767822314415</v>
      </c>
      <c r="J3458" s="16" t="n">
        <f aca="false">D3458+I3458</f>
        <v>26.0662087687874</v>
      </c>
    </row>
    <row r="3459" customFormat="false" ht="15" hidden="false" customHeight="false" outlineLevel="0" collapsed="false">
      <c r="A3459" s="0" t="n">
        <v>3447</v>
      </c>
      <c r="B3459" s="7" t="n">
        <v>0.931682</v>
      </c>
      <c r="C3459" s="7" t="n">
        <v>0.555887</v>
      </c>
      <c r="D3459" s="16" t="n">
        <f aca="false">LOGINV(B3459,$B$7,$C$7)</f>
        <v>31.0455076756583</v>
      </c>
      <c r="E3459" s="16" t="n">
        <f aca="false">LOGINV(C3459,$B$8,$C$8)</f>
        <v>119.57618007447</v>
      </c>
      <c r="F3459" s="16" t="n">
        <f aca="false">$B$5/100*E3459*2_Girdiler!$B$14*2_Girdiler!$B$15*2_Girdiler!$B$16</f>
        <v>3.00853669067368</v>
      </c>
      <c r="G3459" s="16" t="n">
        <f aca="false">MIN(MATCH(F3459,2_Girdiler!$B$20:$I$20,1),7)</f>
        <v>1</v>
      </c>
      <c r="H3459" s="16" t="n">
        <f aca="false">IF(F3459&gt;=40,2_Girdiler!$I$21+(F3459-40)*(2_Girdiler!$I$21-2_Girdiler!$H$21)/(2_Girdiler!$I$20-2_Girdiler!$H$20),INDEX(2_Girdiler!$B$21:$I$21,G3459)+(F3459-INDEX(2_Girdiler!$B$20:$I$20,G3459))*(INDEX(2_Girdiler!$B$21:$I$21,G3459+1)-INDEX(2_Girdiler!$B$21:$I$21,G3459))/(INDEX(2_Girdiler!$B$20:$I$20,G3459+1)-INDEX(2_Girdiler!$B$20:$I$20,G3459)))</f>
        <v>6.61878071948209</v>
      </c>
      <c r="I3459" s="16" t="n">
        <f aca="false">H3459/2_Girdiler!$B$17</f>
        <v>2.65175509594635</v>
      </c>
      <c r="J3459" s="16" t="n">
        <f aca="false">D3459+I3459</f>
        <v>33.6972627716047</v>
      </c>
    </row>
    <row r="3460" customFormat="false" ht="15" hidden="false" customHeight="false" outlineLevel="0" collapsed="false">
      <c r="A3460" s="0" t="n">
        <v>3448</v>
      </c>
      <c r="B3460" s="7" t="n">
        <v>0.522116</v>
      </c>
      <c r="C3460" s="7" t="n">
        <v>0.109371</v>
      </c>
      <c r="D3460" s="16" t="n">
        <f aca="false">LOGINV(B3460,$B$7,$C$7)</f>
        <v>13.967262522646</v>
      </c>
      <c r="E3460" s="16" t="n">
        <f aca="false">LOGINV(C3460,$B$8,$C$8)</f>
        <v>49.3699277531618</v>
      </c>
      <c r="F3460" s="16" t="n">
        <f aca="false">$B$5/100*E3460*2_Girdiler!$B$14*2_Girdiler!$B$15*2_Girdiler!$B$16</f>
        <v>1.24214738226955</v>
      </c>
      <c r="G3460" s="16" t="n">
        <f aca="false">MIN(MATCH(F3460,2_Girdiler!$B$20:$I$20,1),7)</f>
        <v>1</v>
      </c>
      <c r="H3460" s="16" t="n">
        <f aca="false">IF(F3460&gt;=40,2_Girdiler!$I$21+(F3460-40)*(2_Girdiler!$I$21-2_Girdiler!$H$21)/(2_Girdiler!$I$20-2_Girdiler!$H$20),INDEX(2_Girdiler!$B$21:$I$21,G3460)+(F3460-INDEX(2_Girdiler!$B$20:$I$20,G3460))*(INDEX(2_Girdiler!$B$21:$I$21,G3460+1)-INDEX(2_Girdiler!$B$21:$I$21,G3460))/(INDEX(2_Girdiler!$B$20:$I$20,G3460+1)-INDEX(2_Girdiler!$B$20:$I$20,G3460)))</f>
        <v>2.73272424099301</v>
      </c>
      <c r="I3460" s="16" t="n">
        <f aca="false">H3460/2_Girdiler!$B$17</f>
        <v>1.09484144270553</v>
      </c>
      <c r="J3460" s="16" t="n">
        <f aca="false">D3460+I3460</f>
        <v>15.0621039653515</v>
      </c>
    </row>
    <row r="3461" customFormat="false" ht="15" hidden="false" customHeight="false" outlineLevel="0" collapsed="false">
      <c r="A3461" s="0" t="n">
        <v>3449</v>
      </c>
      <c r="B3461" s="7" t="n">
        <v>0.716201</v>
      </c>
      <c r="C3461" s="7" t="n">
        <v>0.99232</v>
      </c>
      <c r="D3461" s="16" t="n">
        <f aca="false">LOGINV(B3461,$B$7,$C$7)</f>
        <v>18.623155455245</v>
      </c>
      <c r="E3461" s="16" t="n">
        <f aca="false">LOGINV(C3461,$B$8,$C$8)</f>
        <v>522.057439806956</v>
      </c>
      <c r="F3461" s="16" t="n">
        <f aca="false">$B$5/100*E3461*2_Girdiler!$B$14*2_Girdiler!$B$15*2_Girdiler!$B$16</f>
        <v>13.134965185543</v>
      </c>
      <c r="G3461" s="16" t="n">
        <f aca="false">MIN(MATCH(F3461,2_Girdiler!$B$20:$I$20,1),7)</f>
        <v>3</v>
      </c>
      <c r="H3461" s="16" t="n">
        <f aca="false">IF(F3461&gt;=40,2_Girdiler!$I$21+(F3461-40)*(2_Girdiler!$I$21-2_Girdiler!$H$21)/(2_Girdiler!$I$20-2_Girdiler!$H$20),INDEX(2_Girdiler!$B$21:$I$21,G3461)+(F3461-INDEX(2_Girdiler!$B$20:$I$20,G3461))*(INDEX(2_Girdiler!$B$21:$I$21,G3461+1)-INDEX(2_Girdiler!$B$21:$I$21,G3461))/(INDEX(2_Girdiler!$B$20:$I$20,G3461+1)-INDEX(2_Girdiler!$B$20:$I$20,G3461)))</f>
        <v>21.8214686669887</v>
      </c>
      <c r="I3461" s="16" t="n">
        <f aca="false">H3461/2_Girdiler!$B$17</f>
        <v>8.74257558773586</v>
      </c>
      <c r="J3461" s="16" t="n">
        <f aca="false">D3461+I3461</f>
        <v>27.3657310429809</v>
      </c>
    </row>
    <row r="3462" customFormat="false" ht="15" hidden="false" customHeight="false" outlineLevel="0" collapsed="false">
      <c r="A3462" s="0" t="n">
        <v>3450</v>
      </c>
      <c r="B3462" s="7" t="n">
        <v>0.192642</v>
      </c>
      <c r="C3462" s="7" t="n">
        <v>0.201347</v>
      </c>
      <c r="D3462" s="16" t="n">
        <f aca="false">LOGINV(B3462,$B$7,$C$7)</f>
        <v>8.34668496668165</v>
      </c>
      <c r="E3462" s="16" t="n">
        <f aca="false">LOGINV(C3462,$B$8,$C$8)</f>
        <v>63.6285374716966</v>
      </c>
      <c r="F3462" s="16" t="n">
        <f aca="false">$B$5/100*E3462*2_Girdiler!$B$14*2_Girdiler!$B$15*2_Girdiler!$B$16</f>
        <v>1.60089400278789</v>
      </c>
      <c r="G3462" s="16" t="n">
        <f aca="false">MIN(MATCH(F3462,2_Girdiler!$B$20:$I$20,1),7)</f>
        <v>1</v>
      </c>
      <c r="H3462" s="16" t="n">
        <f aca="false">IF(F3462&gt;=40,2_Girdiler!$I$21+(F3462-40)*(2_Girdiler!$I$21-2_Girdiler!$H$21)/(2_Girdiler!$I$20-2_Girdiler!$H$20),INDEX(2_Girdiler!$B$21:$I$21,G3462)+(F3462-INDEX(2_Girdiler!$B$20:$I$20,G3462))*(INDEX(2_Girdiler!$B$21:$I$21,G3462+1)-INDEX(2_Girdiler!$B$21:$I$21,G3462))/(INDEX(2_Girdiler!$B$20:$I$20,G3462+1)-INDEX(2_Girdiler!$B$20:$I$20,G3462)))</f>
        <v>3.52196680613335</v>
      </c>
      <c r="I3462" s="16" t="n">
        <f aca="false">H3462/2_Girdiler!$B$17</f>
        <v>1.41104439348291</v>
      </c>
      <c r="J3462" s="16" t="n">
        <f aca="false">D3462+I3462</f>
        <v>9.75772936016456</v>
      </c>
    </row>
    <row r="3463" customFormat="false" ht="15" hidden="false" customHeight="false" outlineLevel="0" collapsed="false">
      <c r="A3463" s="0" t="n">
        <v>3451</v>
      </c>
      <c r="B3463" s="7" t="n">
        <v>0.475683</v>
      </c>
      <c r="C3463" s="7" t="n">
        <v>0.87468</v>
      </c>
      <c r="D3463" s="16" t="n">
        <f aca="false">LOGINV(B3463,$B$7,$C$7)</f>
        <v>13.0894079925593</v>
      </c>
      <c r="E3463" s="16" t="n">
        <f aca="false">LOGINV(C3463,$B$8,$C$8)</f>
        <v>229.241734126856</v>
      </c>
      <c r="F3463" s="16" t="n">
        <f aca="false">$B$5/100*E3463*2_Girdiler!$B$14*2_Girdiler!$B$15*2_Girdiler!$B$16</f>
        <v>5.76772203063169</v>
      </c>
      <c r="G3463" s="16" t="n">
        <f aca="false">MIN(MATCH(F3463,2_Girdiler!$B$20:$I$20,1),7)</f>
        <v>2</v>
      </c>
      <c r="H3463" s="16" t="n">
        <f aca="false">IF(F3463&gt;=40,2_Girdiler!$I$21+(F3463-40)*(2_Girdiler!$I$21-2_Girdiler!$H$21)/(2_Girdiler!$I$20-2_Girdiler!$H$20),INDEX(2_Girdiler!$B$21:$I$21,G3463)+(F3463-INDEX(2_Girdiler!$B$20:$I$20,G3463))*(INDEX(2_Girdiler!$B$21:$I$21,G3463+1)-INDEX(2_Girdiler!$B$21:$I$21,G3463))/(INDEX(2_Girdiler!$B$20:$I$20,G3463+1)-INDEX(2_Girdiler!$B$20:$I$20,G3463)))</f>
        <v>12.2283552490107</v>
      </c>
      <c r="I3463" s="16" t="n">
        <f aca="false">H3463/2_Girdiler!$B$17</f>
        <v>4.89918078886647</v>
      </c>
      <c r="J3463" s="16" t="n">
        <f aca="false">D3463+I3463</f>
        <v>17.9885887814258</v>
      </c>
    </row>
    <row r="3464" customFormat="false" ht="15" hidden="false" customHeight="false" outlineLevel="0" collapsed="false">
      <c r="A3464" s="0" t="n">
        <v>3452</v>
      </c>
      <c r="B3464" s="7" t="n">
        <v>0.919824</v>
      </c>
      <c r="C3464" s="7" t="n">
        <v>0.842038</v>
      </c>
      <c r="D3464" s="16" t="n">
        <f aca="false">LOGINV(B3464,$B$7,$C$7)</f>
        <v>29.6163789800902</v>
      </c>
      <c r="E3464" s="16" t="n">
        <f aca="false">LOGINV(C3464,$B$8,$C$8)</f>
        <v>208.633912899496</v>
      </c>
      <c r="F3464" s="16" t="n">
        <f aca="false">$B$5/100*E3464*2_Girdiler!$B$14*2_Girdiler!$B$15*2_Girdiler!$B$16</f>
        <v>5.24922924855131</v>
      </c>
      <c r="G3464" s="16" t="n">
        <f aca="false">MIN(MATCH(F3464,2_Girdiler!$B$20:$I$20,1),7)</f>
        <v>2</v>
      </c>
      <c r="H3464" s="16" t="n">
        <f aca="false">IF(F3464&gt;=40,2_Girdiler!$I$21+(F3464-40)*(2_Girdiler!$I$21-2_Girdiler!$H$21)/(2_Girdiler!$I$20-2_Girdiler!$H$20),INDEX(2_Girdiler!$B$21:$I$21,G3464)+(F3464-INDEX(2_Girdiler!$B$20:$I$20,G3464))*(INDEX(2_Girdiler!$B$21:$I$21,G3464+1)-INDEX(2_Girdiler!$B$21:$I$21,G3464))/(INDEX(2_Girdiler!$B$20:$I$20,G3464+1)-INDEX(2_Girdiler!$B$20:$I$20,G3464)))</f>
        <v>11.3987667976821</v>
      </c>
      <c r="I3464" s="16" t="n">
        <f aca="false">H3464/2_Girdiler!$B$17</f>
        <v>4.56681362086622</v>
      </c>
      <c r="J3464" s="16" t="n">
        <f aca="false">D3464+I3464</f>
        <v>34.1831926009564</v>
      </c>
    </row>
    <row r="3465" customFormat="false" ht="15" hidden="false" customHeight="false" outlineLevel="0" collapsed="false">
      <c r="A3465" s="0" t="n">
        <v>3453</v>
      </c>
      <c r="B3465" s="7" t="n">
        <v>0.0512</v>
      </c>
      <c r="C3465" s="7" t="n">
        <v>0.46735</v>
      </c>
      <c r="D3465" s="16" t="n">
        <f aca="false">LOGINV(B3465,$B$7,$C$7)</f>
        <v>5.44873183515384</v>
      </c>
      <c r="E3465" s="16" t="n">
        <f aca="false">LOGINV(C3465,$B$8,$C$8)</f>
        <v>103.579697549865</v>
      </c>
      <c r="F3465" s="16" t="n">
        <f aca="false">$B$5/100*E3465*2_Girdiler!$B$14*2_Girdiler!$B$15*2_Girdiler!$B$16</f>
        <v>2.60606519035459</v>
      </c>
      <c r="G3465" s="16" t="n">
        <f aca="false">MIN(MATCH(F3465,2_Girdiler!$B$20:$I$20,1),7)</f>
        <v>1</v>
      </c>
      <c r="H3465" s="16" t="n">
        <f aca="false">IF(F3465&gt;=40,2_Girdiler!$I$21+(F3465-40)*(2_Girdiler!$I$21-2_Girdiler!$H$21)/(2_Girdiler!$I$20-2_Girdiler!$H$20),INDEX(2_Girdiler!$B$21:$I$21,G3465)+(F3465-INDEX(2_Girdiler!$B$20:$I$20,G3465))*(INDEX(2_Girdiler!$B$21:$I$21,G3465+1)-INDEX(2_Girdiler!$B$21:$I$21,G3465))/(INDEX(2_Girdiler!$B$20:$I$20,G3465+1)-INDEX(2_Girdiler!$B$20:$I$20,G3465)))</f>
        <v>5.73334341878011</v>
      </c>
      <c r="I3465" s="16" t="n">
        <f aca="false">H3465/2_Girdiler!$B$17</f>
        <v>2.29701258765229</v>
      </c>
      <c r="J3465" s="16" t="n">
        <f aca="false">D3465+I3465</f>
        <v>7.74574442280613</v>
      </c>
    </row>
    <row r="3466" customFormat="false" ht="15" hidden="false" customHeight="false" outlineLevel="0" collapsed="false">
      <c r="A3466" s="0" t="n">
        <v>3454</v>
      </c>
      <c r="B3466" s="7" t="n">
        <v>0.217931</v>
      </c>
      <c r="C3466" s="7" t="n">
        <v>0.923395</v>
      </c>
      <c r="D3466" s="16" t="n">
        <f aca="false">LOGINV(B3466,$B$7,$C$7)</f>
        <v>8.77120331497186</v>
      </c>
      <c r="E3466" s="16" t="n">
        <f aca="false">LOGINV(C3466,$B$8,$C$8)</f>
        <v>274.564629354801</v>
      </c>
      <c r="F3466" s="16" t="n">
        <f aca="false">$B$5/100*E3466*2_Girdiler!$B$14*2_Girdiler!$B$15*2_Girdiler!$B$16</f>
        <v>6.90804607456679</v>
      </c>
      <c r="G3466" s="16" t="n">
        <f aca="false">MIN(MATCH(F3466,2_Girdiler!$B$20:$I$20,1),7)</f>
        <v>2</v>
      </c>
      <c r="H3466" s="16" t="n">
        <f aca="false">IF(F3466&gt;=40,2_Girdiler!$I$21+(F3466-40)*(2_Girdiler!$I$21-2_Girdiler!$H$21)/(2_Girdiler!$I$20-2_Girdiler!$H$20),INDEX(2_Girdiler!$B$21:$I$21,G3466)+(F3466-INDEX(2_Girdiler!$B$20:$I$20,G3466))*(INDEX(2_Girdiler!$B$21:$I$21,G3466+1)-INDEX(2_Girdiler!$B$21:$I$21,G3466))/(INDEX(2_Girdiler!$B$20:$I$20,G3466+1)-INDEX(2_Girdiler!$B$20:$I$20,G3466)))</f>
        <v>14.0528737193069</v>
      </c>
      <c r="I3466" s="16" t="n">
        <f aca="false">H3466/2_Girdiler!$B$17</f>
        <v>5.63015774010692</v>
      </c>
      <c r="J3466" s="16" t="n">
        <f aca="false">D3466+I3466</f>
        <v>14.4013610550788</v>
      </c>
    </row>
    <row r="3467" customFormat="false" ht="15" hidden="false" customHeight="false" outlineLevel="0" collapsed="false">
      <c r="A3467" s="0" t="n">
        <v>3455</v>
      </c>
      <c r="B3467" s="7" t="n">
        <v>0.521528</v>
      </c>
      <c r="C3467" s="7" t="n">
        <v>0.159455</v>
      </c>
      <c r="D3467" s="16" t="n">
        <f aca="false">LOGINV(B3467,$B$7,$C$7)</f>
        <v>13.9557752409215</v>
      </c>
      <c r="E3467" s="16" t="n">
        <f aca="false">LOGINV(C3467,$B$8,$C$8)</f>
        <v>57.3893676105017</v>
      </c>
      <c r="F3467" s="16" t="n">
        <f aca="false">$B$5/100*E3467*2_Girdiler!$B$14*2_Girdiler!$B$15*2_Girdiler!$B$16</f>
        <v>1.44391648908022</v>
      </c>
      <c r="G3467" s="16" t="n">
        <f aca="false">MIN(MATCH(F3467,2_Girdiler!$B$20:$I$20,1),7)</f>
        <v>1</v>
      </c>
      <c r="H3467" s="16" t="n">
        <f aca="false">IF(F3467&gt;=40,2_Girdiler!$I$21+(F3467-40)*(2_Girdiler!$I$21-2_Girdiler!$H$21)/(2_Girdiler!$I$20-2_Girdiler!$H$20),INDEX(2_Girdiler!$B$21:$I$21,G3467)+(F3467-INDEX(2_Girdiler!$B$20:$I$20,G3467))*(INDEX(2_Girdiler!$B$21:$I$21,G3467+1)-INDEX(2_Girdiler!$B$21:$I$21,G3467))/(INDEX(2_Girdiler!$B$20:$I$20,G3467+1)-INDEX(2_Girdiler!$B$20:$I$20,G3467)))</f>
        <v>3.17661627597649</v>
      </c>
      <c r="I3467" s="16" t="n">
        <f aca="false">H3467/2_Girdiler!$B$17</f>
        <v>1.2726828028752</v>
      </c>
      <c r="J3467" s="16" t="n">
        <f aca="false">D3467+I3467</f>
        <v>15.2284580437967</v>
      </c>
    </row>
    <row r="3468" customFormat="false" ht="15" hidden="false" customHeight="false" outlineLevel="0" collapsed="false">
      <c r="A3468" s="0" t="n">
        <v>3456</v>
      </c>
      <c r="B3468" s="7" t="n">
        <v>0.832988</v>
      </c>
      <c r="C3468" s="7" t="n">
        <v>0.541109</v>
      </c>
      <c r="D3468" s="16" t="n">
        <f aca="false">LOGINV(B3468,$B$7,$C$7)</f>
        <v>23.2027517316913</v>
      </c>
      <c r="E3468" s="16" t="n">
        <f aca="false">LOGINV(C3468,$B$8,$C$8)</f>
        <v>116.72990615892</v>
      </c>
      <c r="F3468" s="16" t="n">
        <f aca="false">$B$5/100*E3468*2_Girdiler!$B$14*2_Girdiler!$B$15*2_Girdiler!$B$16</f>
        <v>2.93692443895844</v>
      </c>
      <c r="G3468" s="16" t="n">
        <f aca="false">MIN(MATCH(F3468,2_Girdiler!$B$20:$I$20,1),7)</f>
        <v>1</v>
      </c>
      <c r="H3468" s="16" t="n">
        <f aca="false">IF(F3468&gt;=40,2_Girdiler!$I$21+(F3468-40)*(2_Girdiler!$I$21-2_Girdiler!$H$21)/(2_Girdiler!$I$20-2_Girdiler!$H$20),INDEX(2_Girdiler!$B$21:$I$21,G3468)+(F3468-INDEX(2_Girdiler!$B$20:$I$20,G3468))*(INDEX(2_Girdiler!$B$21:$I$21,G3468+1)-INDEX(2_Girdiler!$B$21:$I$21,G3468))/(INDEX(2_Girdiler!$B$20:$I$20,G3468+1)-INDEX(2_Girdiler!$B$20:$I$20,G3468)))</f>
        <v>6.46123376570856</v>
      </c>
      <c r="I3468" s="16" t="n">
        <f aca="false">H3468/2_Girdiler!$B$17</f>
        <v>2.5886353227999</v>
      </c>
      <c r="J3468" s="16" t="n">
        <f aca="false">D3468+I3468</f>
        <v>25.7913870544912</v>
      </c>
    </row>
    <row r="3469" customFormat="false" ht="15" hidden="false" customHeight="false" outlineLevel="0" collapsed="false">
      <c r="A3469" s="0" t="n">
        <v>3457</v>
      </c>
      <c r="B3469" s="7" t="n">
        <v>0.816793</v>
      </c>
      <c r="C3469" s="7" t="n">
        <v>0.756897</v>
      </c>
      <c r="D3469" s="16" t="n">
        <f aca="false">LOGINV(B3469,$B$7,$C$7)</f>
        <v>22.4042288348187</v>
      </c>
      <c r="E3469" s="16" t="n">
        <f aca="false">LOGINV(C3469,$B$8,$C$8)</f>
        <v>171.181907801198</v>
      </c>
      <c r="F3469" s="16" t="n">
        <f aca="false">$B$5/100*E3469*2_Girdiler!$B$14*2_Girdiler!$B$15*2_Girdiler!$B$16</f>
        <v>4.30693680027814</v>
      </c>
      <c r="G3469" s="16" t="n">
        <f aca="false">MIN(MATCH(F3469,2_Girdiler!$B$20:$I$20,1),7)</f>
        <v>1</v>
      </c>
      <c r="H3469" s="16" t="n">
        <f aca="false">IF(F3469&gt;=40,2_Girdiler!$I$21+(F3469-40)*(2_Girdiler!$I$21-2_Girdiler!$H$21)/(2_Girdiler!$I$20-2_Girdiler!$H$20),INDEX(2_Girdiler!$B$21:$I$21,G3469)+(F3469-INDEX(2_Girdiler!$B$20:$I$20,G3469))*(INDEX(2_Girdiler!$B$21:$I$21,G3469+1)-INDEX(2_Girdiler!$B$21:$I$21,G3469))/(INDEX(2_Girdiler!$B$20:$I$20,G3469+1)-INDEX(2_Girdiler!$B$20:$I$20,G3469)))</f>
        <v>9.47526096061191</v>
      </c>
      <c r="I3469" s="16" t="n">
        <f aca="false">H3469/2_Girdiler!$B$17</f>
        <v>3.79617826947593</v>
      </c>
      <c r="J3469" s="16" t="n">
        <f aca="false">D3469+I3469</f>
        <v>26.2004071042946</v>
      </c>
    </row>
    <row r="3470" customFormat="false" ht="15" hidden="false" customHeight="false" outlineLevel="0" collapsed="false">
      <c r="A3470" s="0" t="n">
        <v>3458</v>
      </c>
      <c r="B3470" s="7" t="n">
        <v>0.007952</v>
      </c>
      <c r="C3470" s="7" t="n">
        <v>0.558519</v>
      </c>
      <c r="D3470" s="16" t="n">
        <f aca="false">LOGINV(B3470,$B$7,$C$7)</f>
        <v>3.53193766845302</v>
      </c>
      <c r="E3470" s="16" t="n">
        <f aca="false">LOGINV(C3470,$B$8,$C$8)</f>
        <v>120.091821310982</v>
      </c>
      <c r="F3470" s="16" t="n">
        <f aca="false">$B$5/100*E3470*2_Girdiler!$B$14*2_Girdiler!$B$15*2_Girdiler!$B$16</f>
        <v>3.02151022418431</v>
      </c>
      <c r="G3470" s="16" t="n">
        <f aca="false">MIN(MATCH(F3470,2_Girdiler!$B$20:$I$20,1),7)</f>
        <v>1</v>
      </c>
      <c r="H3470" s="16" t="n">
        <f aca="false">IF(F3470&gt;=40,2_Girdiler!$I$21+(F3470-40)*(2_Girdiler!$I$21-2_Girdiler!$H$21)/(2_Girdiler!$I$20-2_Girdiler!$H$20),INDEX(2_Girdiler!$B$21:$I$21,G3470)+(F3470-INDEX(2_Girdiler!$B$20:$I$20,G3470))*(INDEX(2_Girdiler!$B$21:$I$21,G3470+1)-INDEX(2_Girdiler!$B$21:$I$21,G3470))/(INDEX(2_Girdiler!$B$20:$I$20,G3470+1)-INDEX(2_Girdiler!$B$20:$I$20,G3470)))</f>
        <v>6.64732249320548</v>
      </c>
      <c r="I3470" s="16" t="n">
        <f aca="false">H3470/2_Girdiler!$B$17</f>
        <v>2.6631901014445</v>
      </c>
      <c r="J3470" s="16" t="n">
        <f aca="false">D3470+I3470</f>
        <v>6.19512776989752</v>
      </c>
    </row>
    <row r="3471" customFormat="false" ht="15" hidden="false" customHeight="false" outlineLevel="0" collapsed="false">
      <c r="A3471" s="0" t="n">
        <v>3459</v>
      </c>
      <c r="B3471" s="7" t="n">
        <v>0.319617</v>
      </c>
      <c r="C3471" s="7" t="n">
        <v>0.179295</v>
      </c>
      <c r="D3471" s="16" t="n">
        <f aca="false">LOGINV(B3471,$B$7,$C$7)</f>
        <v>10.4281362979106</v>
      </c>
      <c r="E3471" s="16" t="n">
        <f aca="false">LOGINV(C3471,$B$8,$C$8)</f>
        <v>60.3779824215781</v>
      </c>
      <c r="F3471" s="16" t="n">
        <f aca="false">$B$5/100*E3471*2_Girdiler!$B$14*2_Girdiler!$B$15*2_Girdiler!$B$16</f>
        <v>1.51911003772691</v>
      </c>
      <c r="G3471" s="16" t="n">
        <f aca="false">MIN(MATCH(F3471,2_Girdiler!$B$20:$I$20,1),7)</f>
        <v>1</v>
      </c>
      <c r="H3471" s="16" t="n">
        <f aca="false">IF(F3471&gt;=40,2_Girdiler!$I$21+(F3471-40)*(2_Girdiler!$I$21-2_Girdiler!$H$21)/(2_Girdiler!$I$20-2_Girdiler!$H$20),INDEX(2_Girdiler!$B$21:$I$21,G3471)+(F3471-INDEX(2_Girdiler!$B$20:$I$20,G3471))*(INDEX(2_Girdiler!$B$21:$I$21,G3471+1)-INDEX(2_Girdiler!$B$21:$I$21,G3471))/(INDEX(2_Girdiler!$B$20:$I$20,G3471+1)-INDEX(2_Girdiler!$B$20:$I$20,G3471)))</f>
        <v>3.34204208299919</v>
      </c>
      <c r="I3471" s="16" t="n">
        <f aca="false">H3471/2_Girdiler!$B$17</f>
        <v>1.33895916786827</v>
      </c>
      <c r="J3471" s="16" t="n">
        <f aca="false">D3471+I3471</f>
        <v>11.7670954657788</v>
      </c>
    </row>
    <row r="3472" customFormat="false" ht="15" hidden="false" customHeight="false" outlineLevel="0" collapsed="false">
      <c r="A3472" s="0" t="n">
        <v>3460</v>
      </c>
      <c r="B3472" s="7" t="n">
        <v>0.236142</v>
      </c>
      <c r="C3472" s="7" t="n">
        <v>0.767951</v>
      </c>
      <c r="D3472" s="16" t="n">
        <f aca="false">LOGINV(B3472,$B$7,$C$7)</f>
        <v>9.07169228937667</v>
      </c>
      <c r="E3472" s="16" t="n">
        <f aca="false">LOGINV(C3472,$B$8,$C$8)</f>
        <v>175.179244855822</v>
      </c>
      <c r="F3472" s="16" t="n">
        <f aca="false">$B$5/100*E3472*2_Girdiler!$B$14*2_Girdiler!$B$15*2_Girdiler!$B$16</f>
        <v>4.40750980057249</v>
      </c>
      <c r="G3472" s="16" t="n">
        <f aca="false">MIN(MATCH(F3472,2_Girdiler!$B$20:$I$20,1),7)</f>
        <v>1</v>
      </c>
      <c r="H3472" s="16" t="n">
        <f aca="false">IF(F3472&gt;=40,2_Girdiler!$I$21+(F3472-40)*(2_Girdiler!$I$21-2_Girdiler!$H$21)/(2_Girdiler!$I$20-2_Girdiler!$H$20),INDEX(2_Girdiler!$B$21:$I$21,G3472)+(F3472-INDEX(2_Girdiler!$B$20:$I$20,G3472))*(INDEX(2_Girdiler!$B$21:$I$21,G3472+1)-INDEX(2_Girdiler!$B$21:$I$21,G3472))/(INDEX(2_Girdiler!$B$20:$I$20,G3472+1)-INDEX(2_Girdiler!$B$20:$I$20,G3472)))</f>
        <v>9.69652156125947</v>
      </c>
      <c r="I3472" s="16" t="n">
        <f aca="false">H3472/2_Girdiler!$B$17</f>
        <v>3.88482434345331</v>
      </c>
      <c r="J3472" s="16" t="n">
        <f aca="false">D3472+I3472</f>
        <v>12.95651663283</v>
      </c>
    </row>
    <row r="3473" customFormat="false" ht="15" hidden="false" customHeight="false" outlineLevel="0" collapsed="false">
      <c r="A3473" s="0" t="n">
        <v>3461</v>
      </c>
      <c r="B3473" s="7" t="n">
        <v>0.928462</v>
      </c>
      <c r="C3473" s="7" t="n">
        <v>0.933256</v>
      </c>
      <c r="D3473" s="16" t="n">
        <f aca="false">LOGINV(B3473,$B$7,$C$7)</f>
        <v>30.632890813182</v>
      </c>
      <c r="E3473" s="16" t="n">
        <f aca="false">LOGINV(C3473,$B$8,$C$8)</f>
        <v>287.664296281199</v>
      </c>
      <c r="F3473" s="16" t="n">
        <f aca="false">$B$5/100*E3473*2_Girdiler!$B$14*2_Girdiler!$B$15*2_Girdiler!$B$16</f>
        <v>7.23763369443496</v>
      </c>
      <c r="G3473" s="16" t="n">
        <f aca="false">MIN(MATCH(F3473,2_Girdiler!$B$20:$I$20,1),7)</f>
        <v>2</v>
      </c>
      <c r="H3473" s="16" t="n">
        <f aca="false">IF(F3473&gt;=40,2_Girdiler!$I$21+(F3473-40)*(2_Girdiler!$I$21-2_Girdiler!$H$21)/(2_Girdiler!$I$20-2_Girdiler!$H$20),INDEX(2_Girdiler!$B$21:$I$21,G3473)+(F3473-INDEX(2_Girdiler!$B$20:$I$20,G3473))*(INDEX(2_Girdiler!$B$21:$I$21,G3473+1)-INDEX(2_Girdiler!$B$21:$I$21,G3473))/(INDEX(2_Girdiler!$B$20:$I$20,G3473+1)-INDEX(2_Girdiler!$B$20:$I$20,G3473)))</f>
        <v>14.5802139110959</v>
      </c>
      <c r="I3473" s="16" t="n">
        <f aca="false">H3473/2_Girdiler!$B$17</f>
        <v>5.84143185540703</v>
      </c>
      <c r="J3473" s="16" t="n">
        <f aca="false">D3473+I3473</f>
        <v>36.4743226685891</v>
      </c>
    </row>
    <row r="3474" customFormat="false" ht="15" hidden="false" customHeight="false" outlineLevel="0" collapsed="false">
      <c r="A3474" s="0" t="n">
        <v>3462</v>
      </c>
      <c r="B3474" s="7" t="n">
        <v>0.771758</v>
      </c>
      <c r="C3474" s="7" t="n">
        <v>0.648046</v>
      </c>
      <c r="D3474" s="16" t="n">
        <f aca="false">LOGINV(B3474,$B$7,$C$7)</f>
        <v>20.5090713912282</v>
      </c>
      <c r="E3474" s="16" t="n">
        <f aca="false">LOGINV(C3474,$B$8,$C$8)</f>
        <v>139.567954897125</v>
      </c>
      <c r="F3474" s="16" t="n">
        <f aca="false">$B$5/100*E3474*2_Girdiler!$B$14*2_Girdiler!$B$15*2_Girdiler!$B$16</f>
        <v>3.51152974521167</v>
      </c>
      <c r="G3474" s="16" t="n">
        <f aca="false">MIN(MATCH(F3474,2_Girdiler!$B$20:$I$20,1),7)</f>
        <v>1</v>
      </c>
      <c r="H3474" s="16" t="n">
        <f aca="false">IF(F3474&gt;=40,2_Girdiler!$I$21+(F3474-40)*(2_Girdiler!$I$21-2_Girdiler!$H$21)/(2_Girdiler!$I$20-2_Girdiler!$H$20),INDEX(2_Girdiler!$B$21:$I$21,G3474)+(F3474-INDEX(2_Girdiler!$B$20:$I$20,G3474))*(INDEX(2_Girdiler!$B$21:$I$21,G3474+1)-INDEX(2_Girdiler!$B$21:$I$21,G3474))/(INDEX(2_Girdiler!$B$20:$I$20,G3474+1)-INDEX(2_Girdiler!$B$20:$I$20,G3474)))</f>
        <v>7.72536543946567</v>
      </c>
      <c r="I3474" s="16" t="n">
        <f aca="false">H3474/2_Girdiler!$B$17</f>
        <v>3.09509833311926</v>
      </c>
      <c r="J3474" s="16" t="n">
        <f aca="false">D3474+I3474</f>
        <v>23.6041697243475</v>
      </c>
    </row>
    <row r="3475" customFormat="false" ht="15" hidden="false" customHeight="false" outlineLevel="0" collapsed="false">
      <c r="A3475" s="0" t="n">
        <v>3463</v>
      </c>
      <c r="B3475" s="7" t="n">
        <v>0.03388</v>
      </c>
      <c r="C3475" s="7" t="n">
        <v>0.514488</v>
      </c>
      <c r="D3475" s="16" t="n">
        <f aca="false">LOGINV(B3475,$B$7,$C$7)</f>
        <v>4.89225531491719</v>
      </c>
      <c r="E3475" s="16" t="n">
        <f aca="false">LOGINV(C3475,$B$8,$C$8)</f>
        <v>111.796050897528</v>
      </c>
      <c r="F3475" s="16" t="n">
        <f aca="false">$B$5/100*E3475*2_Girdiler!$B$14*2_Girdiler!$B$15*2_Girdiler!$B$16</f>
        <v>2.81278864058181</v>
      </c>
      <c r="G3475" s="16" t="n">
        <f aca="false">MIN(MATCH(F3475,2_Girdiler!$B$20:$I$20,1),7)</f>
        <v>1</v>
      </c>
      <c r="H3475" s="16" t="n">
        <f aca="false">IF(F3475&gt;=40,2_Girdiler!$I$21+(F3475-40)*(2_Girdiler!$I$21-2_Girdiler!$H$21)/(2_Girdiler!$I$20-2_Girdiler!$H$20),INDEX(2_Girdiler!$B$21:$I$21,G3475)+(F3475-INDEX(2_Girdiler!$B$20:$I$20,G3475))*(INDEX(2_Girdiler!$B$21:$I$21,G3475+1)-INDEX(2_Girdiler!$B$21:$I$21,G3475))/(INDEX(2_Girdiler!$B$20:$I$20,G3475+1)-INDEX(2_Girdiler!$B$20:$I$20,G3475)))</f>
        <v>6.18813500927998</v>
      </c>
      <c r="I3475" s="16" t="n">
        <f aca="false">H3475/2_Girdiler!$B$17</f>
        <v>2.47922075692307</v>
      </c>
      <c r="J3475" s="16" t="n">
        <f aca="false">D3475+I3475</f>
        <v>7.37147607184025</v>
      </c>
    </row>
    <row r="3476" customFormat="false" ht="15" hidden="false" customHeight="false" outlineLevel="0" collapsed="false">
      <c r="A3476" s="0" t="n">
        <v>3464</v>
      </c>
      <c r="B3476" s="7" t="n">
        <v>0.427112</v>
      </c>
      <c r="C3476" s="7" t="n">
        <v>0.715388</v>
      </c>
      <c r="D3476" s="16" t="n">
        <f aca="false">LOGINV(B3476,$B$7,$C$7)</f>
        <v>12.2238381696901</v>
      </c>
      <c r="E3476" s="16" t="n">
        <f aca="false">LOGINV(C3476,$B$8,$C$8)</f>
        <v>157.692079939926</v>
      </c>
      <c r="F3476" s="16" t="n">
        <f aca="false">$B$5/100*E3476*2_Girdiler!$B$14*2_Girdiler!$B$15*2_Girdiler!$B$16</f>
        <v>3.96753273128853</v>
      </c>
      <c r="G3476" s="16" t="n">
        <f aca="false">MIN(MATCH(F3476,2_Girdiler!$B$20:$I$20,1),7)</f>
        <v>1</v>
      </c>
      <c r="H3476" s="16" t="n">
        <f aca="false">IF(F3476&gt;=40,2_Girdiler!$I$21+(F3476-40)*(2_Girdiler!$I$21-2_Girdiler!$H$21)/(2_Girdiler!$I$20-2_Girdiler!$H$20),INDEX(2_Girdiler!$B$21:$I$21,G3476)+(F3476-INDEX(2_Girdiler!$B$20:$I$20,G3476))*(INDEX(2_Girdiler!$B$21:$I$21,G3476+1)-INDEX(2_Girdiler!$B$21:$I$21,G3476))/(INDEX(2_Girdiler!$B$20:$I$20,G3476+1)-INDEX(2_Girdiler!$B$20:$I$20,G3476)))</f>
        <v>8.72857200883477</v>
      </c>
      <c r="I3476" s="16" t="n">
        <f aca="false">H3476/2_Girdiler!$B$17</f>
        <v>3.49702404200111</v>
      </c>
      <c r="J3476" s="16" t="n">
        <f aca="false">D3476+I3476</f>
        <v>15.7208622116912</v>
      </c>
    </row>
    <row r="3477" customFormat="false" ht="15" hidden="false" customHeight="false" outlineLevel="0" collapsed="false">
      <c r="A3477" s="0" t="n">
        <v>3465</v>
      </c>
      <c r="B3477" s="7" t="n">
        <v>0.484033</v>
      </c>
      <c r="C3477" s="7" t="n">
        <v>0.144511</v>
      </c>
      <c r="D3477" s="16" t="n">
        <f aca="false">LOGINV(B3477,$B$7,$C$7)</f>
        <v>13.2432108768533</v>
      </c>
      <c r="E3477" s="16" t="n">
        <f aca="false">LOGINV(C3477,$B$8,$C$8)</f>
        <v>55.082117959947</v>
      </c>
      <c r="F3477" s="16" t="n">
        <f aca="false">$B$5/100*E3477*2_Girdiler!$B$14*2_Girdiler!$B$15*2_Girdiler!$B$16</f>
        <v>1.38586608787227</v>
      </c>
      <c r="G3477" s="16" t="n">
        <f aca="false">MIN(MATCH(F3477,2_Girdiler!$B$20:$I$20,1),7)</f>
        <v>1</v>
      </c>
      <c r="H3477" s="16" t="n">
        <f aca="false">IF(F3477&gt;=40,2_Girdiler!$I$21+(F3477-40)*(2_Girdiler!$I$21-2_Girdiler!$H$21)/(2_Girdiler!$I$20-2_Girdiler!$H$20),INDEX(2_Girdiler!$B$21:$I$21,G3477)+(F3477-INDEX(2_Girdiler!$B$20:$I$20,G3477))*(INDEX(2_Girdiler!$B$21:$I$21,G3477+1)-INDEX(2_Girdiler!$B$21:$I$21,G3477))/(INDEX(2_Girdiler!$B$20:$I$20,G3477+1)-INDEX(2_Girdiler!$B$20:$I$20,G3477)))</f>
        <v>3.04890539331899</v>
      </c>
      <c r="I3477" s="16" t="n">
        <f aca="false">H3477/2_Girdiler!$B$17</f>
        <v>1.22151658386177</v>
      </c>
      <c r="J3477" s="16" t="n">
        <f aca="false">D3477+I3477</f>
        <v>14.4647274607151</v>
      </c>
    </row>
    <row r="3478" customFormat="false" ht="15" hidden="false" customHeight="false" outlineLevel="0" collapsed="false">
      <c r="A3478" s="0" t="n">
        <v>3466</v>
      </c>
      <c r="B3478" s="7" t="n">
        <v>0.591042</v>
      </c>
      <c r="C3478" s="7" t="n">
        <v>0.07333</v>
      </c>
      <c r="D3478" s="16" t="n">
        <f aca="false">LOGINV(B3478,$B$7,$C$7)</f>
        <v>15.3963133317663</v>
      </c>
      <c r="E3478" s="16" t="n">
        <f aca="false">LOGINV(C3478,$B$8,$C$8)</f>
        <v>42.7911228493696</v>
      </c>
      <c r="F3478" s="16" t="n">
        <f aca="false">$B$5/100*E3478*2_Girdiler!$B$14*2_Girdiler!$B$15*2_Girdiler!$B$16</f>
        <v>1.07662465089014</v>
      </c>
      <c r="G3478" s="16" t="n">
        <f aca="false">MIN(MATCH(F3478,2_Girdiler!$B$20:$I$20,1),7)</f>
        <v>1</v>
      </c>
      <c r="H3478" s="16" t="n">
        <f aca="false">IF(F3478&gt;=40,2_Girdiler!$I$21+(F3478-40)*(2_Girdiler!$I$21-2_Girdiler!$H$21)/(2_Girdiler!$I$20-2_Girdiler!$H$20),INDEX(2_Girdiler!$B$21:$I$21,G3478)+(F3478-INDEX(2_Girdiler!$B$20:$I$20,G3478))*(INDEX(2_Girdiler!$B$21:$I$21,G3478+1)-INDEX(2_Girdiler!$B$21:$I$21,G3478))/(INDEX(2_Girdiler!$B$20:$I$20,G3478+1)-INDEX(2_Girdiler!$B$20:$I$20,G3478)))</f>
        <v>2.36857423195831</v>
      </c>
      <c r="I3478" s="16" t="n">
        <f aca="false">H3478/2_Girdiler!$B$17</f>
        <v>0.948948009598681</v>
      </c>
      <c r="J3478" s="16" t="n">
        <f aca="false">D3478+I3478</f>
        <v>16.345261341365</v>
      </c>
    </row>
    <row r="3479" customFormat="false" ht="15" hidden="false" customHeight="false" outlineLevel="0" collapsed="false">
      <c r="A3479" s="0" t="n">
        <v>3467</v>
      </c>
      <c r="B3479" s="7" t="n">
        <v>0.18171</v>
      </c>
      <c r="C3479" s="7" t="n">
        <v>0.280139</v>
      </c>
      <c r="D3479" s="16" t="n">
        <f aca="false">LOGINV(B3479,$B$7,$C$7)</f>
        <v>8.1596165838978</v>
      </c>
      <c r="E3479" s="16" t="n">
        <f aca="false">LOGINV(C3479,$B$8,$C$8)</f>
        <v>74.9837491904353</v>
      </c>
      <c r="F3479" s="16" t="n">
        <f aca="false">$B$5/100*E3479*2_Girdiler!$B$14*2_Girdiler!$B$15*2_Girdiler!$B$16</f>
        <v>1.88659112963135</v>
      </c>
      <c r="G3479" s="16" t="n">
        <f aca="false">MIN(MATCH(F3479,2_Girdiler!$B$20:$I$20,1),7)</f>
        <v>1</v>
      </c>
      <c r="H3479" s="16" t="n">
        <f aca="false">IF(F3479&gt;=40,2_Girdiler!$I$21+(F3479-40)*(2_Girdiler!$I$21-2_Girdiler!$H$21)/(2_Girdiler!$I$20-2_Girdiler!$H$20),INDEX(2_Girdiler!$B$21:$I$21,G3479)+(F3479-INDEX(2_Girdiler!$B$20:$I$20,G3479))*(INDEX(2_Girdiler!$B$21:$I$21,G3479+1)-INDEX(2_Girdiler!$B$21:$I$21,G3479))/(INDEX(2_Girdiler!$B$20:$I$20,G3479+1)-INDEX(2_Girdiler!$B$20:$I$20,G3479)))</f>
        <v>4.15050048518897</v>
      </c>
      <c r="I3479" s="16" t="n">
        <f aca="false">H3479/2_Girdiler!$B$17</f>
        <v>1.66286077130968</v>
      </c>
      <c r="J3479" s="16" t="n">
        <f aca="false">D3479+I3479</f>
        <v>9.82247735520748</v>
      </c>
    </row>
    <row r="3480" customFormat="false" ht="15" hidden="false" customHeight="false" outlineLevel="0" collapsed="false">
      <c r="A3480" s="0" t="n">
        <v>3468</v>
      </c>
      <c r="B3480" s="7" t="n">
        <v>0.936061</v>
      </c>
      <c r="C3480" s="7" t="n">
        <v>0.041248</v>
      </c>
      <c r="D3480" s="16" t="n">
        <f aca="false">LOGINV(B3480,$B$7,$C$7)</f>
        <v>31.6410242263006</v>
      </c>
      <c r="E3480" s="16" t="n">
        <f aca="false">LOGINV(C3480,$B$8,$C$8)</f>
        <v>35.6017000425457</v>
      </c>
      <c r="F3480" s="16" t="n">
        <f aca="false">$B$5/100*E3480*2_Girdiler!$B$14*2_Girdiler!$B$15*2_Girdiler!$B$16</f>
        <v>0.895738773070449</v>
      </c>
      <c r="G3480" s="16" t="n">
        <f aca="false">MIN(MATCH(F3480,2_Girdiler!$B$20:$I$20,1),7)</f>
        <v>1</v>
      </c>
      <c r="H3480" s="16" t="n">
        <f aca="false">IF(F3480&gt;=40,2_Girdiler!$I$21+(F3480-40)*(2_Girdiler!$I$21-2_Girdiler!$H$21)/(2_Girdiler!$I$20-2_Girdiler!$H$20),INDEX(2_Girdiler!$B$21:$I$21,G3480)+(F3480-INDEX(2_Girdiler!$B$20:$I$20,G3480))*(INDEX(2_Girdiler!$B$21:$I$21,G3480+1)-INDEX(2_Girdiler!$B$21:$I$21,G3480))/(INDEX(2_Girdiler!$B$20:$I$20,G3480+1)-INDEX(2_Girdiler!$B$20:$I$20,G3480)))</f>
        <v>1.97062530075499</v>
      </c>
      <c r="I3480" s="16" t="n">
        <f aca="false">H3480/2_Girdiler!$B$17</f>
        <v>0.789513341648633</v>
      </c>
      <c r="J3480" s="16" t="n">
        <f aca="false">D3480+I3480</f>
        <v>32.4305375679492</v>
      </c>
    </row>
    <row r="3481" customFormat="false" ht="15" hidden="false" customHeight="false" outlineLevel="0" collapsed="false">
      <c r="A3481" s="0" t="n">
        <v>3469</v>
      </c>
      <c r="B3481" s="7" t="n">
        <v>0.984176</v>
      </c>
      <c r="C3481" s="7" t="n">
        <v>0.844257</v>
      </c>
      <c r="D3481" s="16" t="n">
        <f aca="false">LOGINV(B3481,$B$7,$C$7)</f>
        <v>44.8604691426388</v>
      </c>
      <c r="E3481" s="16" t="n">
        <f aca="false">LOGINV(C3481,$B$8,$C$8)</f>
        <v>209.881974352637</v>
      </c>
      <c r="F3481" s="16" t="n">
        <f aca="false">$B$5/100*E3481*2_Girdiler!$B$14*2_Girdiler!$B$15*2_Girdiler!$B$16</f>
        <v>5.28063047471234</v>
      </c>
      <c r="G3481" s="16" t="n">
        <f aca="false">MIN(MATCH(F3481,2_Girdiler!$B$20:$I$20,1),7)</f>
        <v>2</v>
      </c>
      <c r="H3481" s="16" t="n">
        <f aca="false">IF(F3481&gt;=40,2_Girdiler!$I$21+(F3481-40)*(2_Girdiler!$I$21-2_Girdiler!$H$21)/(2_Girdiler!$I$20-2_Girdiler!$H$20),INDEX(2_Girdiler!$B$21:$I$21,G3481)+(F3481-INDEX(2_Girdiler!$B$20:$I$20,G3481))*(INDEX(2_Girdiler!$B$21:$I$21,G3481+1)-INDEX(2_Girdiler!$B$21:$I$21,G3481))/(INDEX(2_Girdiler!$B$20:$I$20,G3481+1)-INDEX(2_Girdiler!$B$20:$I$20,G3481)))</f>
        <v>11.4490087595397</v>
      </c>
      <c r="I3481" s="16" t="n">
        <f aca="false">H3481/2_Girdiler!$B$17</f>
        <v>4.58694261199509</v>
      </c>
      <c r="J3481" s="16" t="n">
        <f aca="false">D3481+I3481</f>
        <v>49.4474117546339</v>
      </c>
    </row>
    <row r="3482" customFormat="false" ht="15" hidden="false" customHeight="false" outlineLevel="0" collapsed="false">
      <c r="A3482" s="0" t="n">
        <v>3470</v>
      </c>
      <c r="B3482" s="7" t="n">
        <v>0.932712</v>
      </c>
      <c r="C3482" s="7" t="n">
        <v>0.73368</v>
      </c>
      <c r="D3482" s="16" t="n">
        <f aca="false">LOGINV(B3482,$B$7,$C$7)</f>
        <v>31.1818607520296</v>
      </c>
      <c r="E3482" s="16" t="n">
        <f aca="false">LOGINV(C3482,$B$8,$C$8)</f>
        <v>163.368579477716</v>
      </c>
      <c r="F3482" s="16" t="n">
        <f aca="false">$B$5/100*E3482*2_Girdiler!$B$14*2_Girdiler!$B$15*2_Girdiler!$B$16</f>
        <v>4.11035345965933</v>
      </c>
      <c r="G3482" s="16" t="n">
        <f aca="false">MIN(MATCH(F3482,2_Girdiler!$B$20:$I$20,1),7)</f>
        <v>1</v>
      </c>
      <c r="H3482" s="16" t="n">
        <f aca="false">IF(F3482&gt;=40,2_Girdiler!$I$21+(F3482-40)*(2_Girdiler!$I$21-2_Girdiler!$H$21)/(2_Girdiler!$I$20-2_Girdiler!$H$20),INDEX(2_Girdiler!$B$21:$I$21,G3482)+(F3482-INDEX(2_Girdiler!$B$20:$I$20,G3482))*(INDEX(2_Girdiler!$B$21:$I$21,G3482+1)-INDEX(2_Girdiler!$B$21:$I$21,G3482))/(INDEX(2_Girdiler!$B$20:$I$20,G3482+1)-INDEX(2_Girdiler!$B$20:$I$20,G3482)))</f>
        <v>9.04277761125053</v>
      </c>
      <c r="I3482" s="16" t="n">
        <f aca="false">H3482/2_Girdiler!$B$17</f>
        <v>3.62290769681511</v>
      </c>
      <c r="J3482" s="16" t="n">
        <f aca="false">D3482+I3482</f>
        <v>34.8047684488447</v>
      </c>
    </row>
    <row r="3483" customFormat="false" ht="15" hidden="false" customHeight="false" outlineLevel="0" collapsed="false">
      <c r="A3483" s="0" t="n">
        <v>3471</v>
      </c>
      <c r="B3483" s="7" t="n">
        <v>0.481446</v>
      </c>
      <c r="C3483" s="7" t="n">
        <v>0.796589</v>
      </c>
      <c r="D3483" s="16" t="n">
        <f aca="false">LOGINV(B3483,$B$7,$C$7)</f>
        <v>13.1953843620088</v>
      </c>
      <c r="E3483" s="16" t="n">
        <f aca="false">LOGINV(C3483,$B$8,$C$8)</f>
        <v>186.544682026213</v>
      </c>
      <c r="F3483" s="16" t="n">
        <f aca="false">$B$5/100*E3483*2_Girdiler!$B$14*2_Girdiler!$B$15*2_Girdiler!$B$16</f>
        <v>4.69346419977952</v>
      </c>
      <c r="G3483" s="16" t="n">
        <f aca="false">MIN(MATCH(F3483,2_Girdiler!$B$20:$I$20,1),7)</f>
        <v>1</v>
      </c>
      <c r="H3483" s="16" t="n">
        <f aca="false">IF(F3483&gt;=40,2_Girdiler!$I$21+(F3483-40)*(2_Girdiler!$I$21-2_Girdiler!$H$21)/(2_Girdiler!$I$20-2_Girdiler!$H$20),INDEX(2_Girdiler!$B$21:$I$21,G3483)+(F3483-INDEX(2_Girdiler!$B$20:$I$20,G3483))*(INDEX(2_Girdiler!$B$21:$I$21,G3483+1)-INDEX(2_Girdiler!$B$21:$I$21,G3483))/(INDEX(2_Girdiler!$B$20:$I$20,G3483+1)-INDEX(2_Girdiler!$B$20:$I$20,G3483)))</f>
        <v>10.3256212395149</v>
      </c>
      <c r="I3483" s="16" t="n">
        <f aca="false">H3483/2_Girdiler!$B$17</f>
        <v>4.13686748378002</v>
      </c>
      <c r="J3483" s="16" t="n">
        <f aca="false">D3483+I3483</f>
        <v>17.3322518457889</v>
      </c>
    </row>
    <row r="3484" customFormat="false" ht="15" hidden="false" customHeight="false" outlineLevel="0" collapsed="false">
      <c r="A3484" s="0" t="n">
        <v>3472</v>
      </c>
      <c r="B3484" s="7" t="n">
        <v>0.998291</v>
      </c>
      <c r="C3484" s="7" t="n">
        <v>0.768703</v>
      </c>
      <c r="D3484" s="16" t="n">
        <f aca="false">LOGINV(B3484,$B$7,$C$7)</f>
        <v>69.2371317052519</v>
      </c>
      <c r="E3484" s="16" t="n">
        <f aca="false">LOGINV(C3484,$B$8,$C$8)</f>
        <v>175.458379927367</v>
      </c>
      <c r="F3484" s="16" t="n">
        <f aca="false">$B$5/100*E3484*2_Girdiler!$B$14*2_Girdiler!$B$15*2_Girdiler!$B$16</f>
        <v>4.41453283897255</v>
      </c>
      <c r="G3484" s="16" t="n">
        <f aca="false">MIN(MATCH(F3484,2_Girdiler!$B$20:$I$20,1),7)</f>
        <v>1</v>
      </c>
      <c r="H3484" s="16" t="n">
        <f aca="false">IF(F3484&gt;=40,2_Girdiler!$I$21+(F3484-40)*(2_Girdiler!$I$21-2_Girdiler!$H$21)/(2_Girdiler!$I$20-2_Girdiler!$H$20),INDEX(2_Girdiler!$B$21:$I$21,G3484)+(F3484-INDEX(2_Girdiler!$B$20:$I$20,G3484))*(INDEX(2_Girdiler!$B$21:$I$21,G3484+1)-INDEX(2_Girdiler!$B$21:$I$21,G3484))/(INDEX(2_Girdiler!$B$20:$I$20,G3484+1)-INDEX(2_Girdiler!$B$20:$I$20,G3484)))</f>
        <v>9.71197224573962</v>
      </c>
      <c r="I3484" s="16" t="n">
        <f aca="false">H3484/2_Girdiler!$B$17</f>
        <v>3.89101452153029</v>
      </c>
      <c r="J3484" s="16" t="n">
        <f aca="false">D3484+I3484</f>
        <v>73.1281462267822</v>
      </c>
    </row>
    <row r="3485" customFormat="false" ht="15" hidden="false" customHeight="false" outlineLevel="0" collapsed="false">
      <c r="A3485" s="0" t="n">
        <v>3473</v>
      </c>
      <c r="B3485" s="7" t="n">
        <v>0.031471</v>
      </c>
      <c r="C3485" s="7" t="n">
        <v>0.438403</v>
      </c>
      <c r="D3485" s="16" t="n">
        <f aca="false">LOGINV(B3485,$B$7,$C$7)</f>
        <v>4.80308496000713</v>
      </c>
      <c r="E3485" s="16" t="n">
        <f aca="false">LOGINV(C3485,$B$8,$C$8)</f>
        <v>98.8065646071828</v>
      </c>
      <c r="F3485" s="16" t="n">
        <f aca="false">$B$5/100*E3485*2_Girdiler!$B$14*2_Girdiler!$B$15*2_Girdiler!$B$16</f>
        <v>2.48597316551672</v>
      </c>
      <c r="G3485" s="16" t="n">
        <f aca="false">MIN(MATCH(F3485,2_Girdiler!$B$20:$I$20,1),7)</f>
        <v>1</v>
      </c>
      <c r="H3485" s="16" t="n">
        <f aca="false">IF(F3485&gt;=40,2_Girdiler!$I$21+(F3485-40)*(2_Girdiler!$I$21-2_Girdiler!$H$21)/(2_Girdiler!$I$20-2_Girdiler!$H$20),INDEX(2_Girdiler!$B$21:$I$21,G3485)+(F3485-INDEX(2_Girdiler!$B$20:$I$20,G3485))*(INDEX(2_Girdiler!$B$21:$I$21,G3485+1)-INDEX(2_Girdiler!$B$21:$I$21,G3485))/(INDEX(2_Girdiler!$B$20:$I$20,G3485+1)-INDEX(2_Girdiler!$B$20:$I$20,G3485)))</f>
        <v>5.46914096413678</v>
      </c>
      <c r="I3485" s="16" t="n">
        <f aca="false">H3485/2_Girdiler!$B$17</f>
        <v>2.19116224524711</v>
      </c>
      <c r="J3485" s="16" t="n">
        <f aca="false">D3485+I3485</f>
        <v>6.99424720525423</v>
      </c>
    </row>
    <row r="3486" customFormat="false" ht="15" hidden="false" customHeight="false" outlineLevel="0" collapsed="false">
      <c r="A3486" s="0" t="n">
        <v>3474</v>
      </c>
      <c r="B3486" s="7" t="n">
        <v>0.920162</v>
      </c>
      <c r="C3486" s="7" t="n">
        <v>0.335343</v>
      </c>
      <c r="D3486" s="16" t="n">
        <f aca="false">LOGINV(B3486,$B$7,$C$7)</f>
        <v>29.6539324641048</v>
      </c>
      <c r="E3486" s="16" t="n">
        <f aca="false">LOGINV(C3486,$B$8,$C$8)</f>
        <v>82.9931576956613</v>
      </c>
      <c r="F3486" s="16" t="n">
        <f aca="false">$B$5/100*E3486*2_Girdiler!$B$14*2_Girdiler!$B$15*2_Girdiler!$B$16</f>
        <v>2.08810784762284</v>
      </c>
      <c r="G3486" s="16" t="n">
        <f aca="false">MIN(MATCH(F3486,2_Girdiler!$B$20:$I$20,1),7)</f>
        <v>1</v>
      </c>
      <c r="H3486" s="16" t="n">
        <f aca="false">IF(F3486&gt;=40,2_Girdiler!$I$21+(F3486-40)*(2_Girdiler!$I$21-2_Girdiler!$H$21)/(2_Girdiler!$I$20-2_Girdiler!$H$20),INDEX(2_Girdiler!$B$21:$I$21,G3486)+(F3486-INDEX(2_Girdiler!$B$20:$I$20,G3486))*(INDEX(2_Girdiler!$B$21:$I$21,G3486+1)-INDEX(2_Girdiler!$B$21:$I$21,G3486))/(INDEX(2_Girdiler!$B$20:$I$20,G3486+1)-INDEX(2_Girdiler!$B$20:$I$20,G3486)))</f>
        <v>4.59383726477025</v>
      </c>
      <c r="I3486" s="16" t="n">
        <f aca="false">H3486/2_Girdiler!$B$17</f>
        <v>1.84047967338552</v>
      </c>
      <c r="J3486" s="16" t="n">
        <f aca="false">D3486+I3486</f>
        <v>31.4944121374904</v>
      </c>
    </row>
    <row r="3487" customFormat="false" ht="15" hidden="false" customHeight="false" outlineLevel="0" collapsed="false">
      <c r="A3487" s="0" t="n">
        <v>3475</v>
      </c>
      <c r="B3487" s="7" t="n">
        <v>0.053167</v>
      </c>
      <c r="C3487" s="7" t="n">
        <v>0.574125</v>
      </c>
      <c r="D3487" s="16" t="n">
        <f aca="false">LOGINV(B3487,$B$7,$C$7)</f>
        <v>5.50501216743049</v>
      </c>
      <c r="E3487" s="16" t="n">
        <f aca="false">LOGINV(C3487,$B$8,$C$8)</f>
        <v>123.206770895551</v>
      </c>
      <c r="F3487" s="16" t="n">
        <f aca="false">$B$5/100*E3487*2_Girdiler!$B$14*2_Girdiler!$B$15*2_Girdiler!$B$16</f>
        <v>3.09988235573207</v>
      </c>
      <c r="G3487" s="16" t="n">
        <f aca="false">MIN(MATCH(F3487,2_Girdiler!$B$20:$I$20,1),7)</f>
        <v>1</v>
      </c>
      <c r="H3487" s="16" t="n">
        <f aca="false">IF(F3487&gt;=40,2_Girdiler!$I$21+(F3487-40)*(2_Girdiler!$I$21-2_Girdiler!$H$21)/(2_Girdiler!$I$20-2_Girdiler!$H$20),INDEX(2_Girdiler!$B$21:$I$21,G3487)+(F3487-INDEX(2_Girdiler!$B$20:$I$20,G3487))*(INDEX(2_Girdiler!$B$21:$I$21,G3487+1)-INDEX(2_Girdiler!$B$21:$I$21,G3487))/(INDEX(2_Girdiler!$B$20:$I$20,G3487+1)-INDEX(2_Girdiler!$B$20:$I$20,G3487)))</f>
        <v>6.81974118261054</v>
      </c>
      <c r="I3487" s="16" t="n">
        <f aca="false">H3487/2_Girdiler!$B$17</f>
        <v>2.73226810200743</v>
      </c>
      <c r="J3487" s="16" t="n">
        <f aca="false">D3487+I3487</f>
        <v>8.23728026943791</v>
      </c>
    </row>
    <row r="3488" customFormat="false" ht="15" hidden="false" customHeight="false" outlineLevel="0" collapsed="false">
      <c r="A3488" s="0" t="n">
        <v>3476</v>
      </c>
      <c r="B3488" s="7" t="n">
        <v>0.001354</v>
      </c>
      <c r="C3488" s="7" t="n">
        <v>0.461452</v>
      </c>
      <c r="D3488" s="16" t="n">
        <f aca="false">LOGINV(B3488,$B$7,$C$7)</f>
        <v>2.54496066895506</v>
      </c>
      <c r="E3488" s="16" t="n">
        <f aca="false">LOGINV(C3488,$B$8,$C$8)</f>
        <v>102.591999084623</v>
      </c>
      <c r="F3488" s="16" t="n">
        <f aca="false">$B$5/100*E3488*2_Girdiler!$B$14*2_Girdiler!$B$15*2_Girdiler!$B$16</f>
        <v>2.58121469696911</v>
      </c>
      <c r="G3488" s="16" t="n">
        <f aca="false">MIN(MATCH(F3488,2_Girdiler!$B$20:$I$20,1),7)</f>
        <v>1</v>
      </c>
      <c r="H3488" s="16" t="n">
        <f aca="false">IF(F3488&gt;=40,2_Girdiler!$I$21+(F3488-40)*(2_Girdiler!$I$21-2_Girdiler!$H$21)/(2_Girdiler!$I$20-2_Girdiler!$H$20),INDEX(2_Girdiler!$B$21:$I$21,G3488)+(F3488-INDEX(2_Girdiler!$B$20:$I$20,G3488))*(INDEX(2_Girdiler!$B$21:$I$21,G3488+1)-INDEX(2_Girdiler!$B$21:$I$21,G3488))/(INDEX(2_Girdiler!$B$20:$I$20,G3488+1)-INDEX(2_Girdiler!$B$20:$I$20,G3488)))</f>
        <v>5.67867233333204</v>
      </c>
      <c r="I3488" s="16" t="n">
        <f aca="false">H3488/2_Girdiler!$B$17</f>
        <v>2.27510910790546</v>
      </c>
      <c r="J3488" s="16" t="n">
        <f aca="false">D3488+I3488</f>
        <v>4.82006977686052</v>
      </c>
    </row>
    <row r="3489" customFormat="false" ht="15" hidden="false" customHeight="false" outlineLevel="0" collapsed="false">
      <c r="A3489" s="0" t="n">
        <v>3477</v>
      </c>
      <c r="B3489" s="7" t="n">
        <v>0.249404</v>
      </c>
      <c r="C3489" s="7" t="n">
        <v>0.585097</v>
      </c>
      <c r="D3489" s="16" t="n">
        <f aca="false">LOGINV(B3489,$B$7,$C$7)</f>
        <v>9.28865097342932</v>
      </c>
      <c r="E3489" s="16" t="n">
        <f aca="false">LOGINV(C3489,$B$8,$C$8)</f>
        <v>125.459068251449</v>
      </c>
      <c r="F3489" s="16" t="n">
        <f aca="false">$B$5/100*E3489*2_Girdiler!$B$14*2_Girdiler!$B$15*2_Girdiler!$B$16</f>
        <v>3.15655015720646</v>
      </c>
      <c r="G3489" s="16" t="n">
        <f aca="false">MIN(MATCH(F3489,2_Girdiler!$B$20:$I$20,1),7)</f>
        <v>1</v>
      </c>
      <c r="H3489" s="16" t="n">
        <f aca="false">IF(F3489&gt;=40,2_Girdiler!$I$21+(F3489-40)*(2_Girdiler!$I$21-2_Girdiler!$H$21)/(2_Girdiler!$I$20-2_Girdiler!$H$20),INDEX(2_Girdiler!$B$21:$I$21,G3489)+(F3489-INDEX(2_Girdiler!$B$20:$I$20,G3489))*(INDEX(2_Girdiler!$B$21:$I$21,G3489+1)-INDEX(2_Girdiler!$B$21:$I$21,G3489))/(INDEX(2_Girdiler!$B$20:$I$20,G3489+1)-INDEX(2_Girdiler!$B$20:$I$20,G3489)))</f>
        <v>6.94441034585421</v>
      </c>
      <c r="I3489" s="16" t="n">
        <f aca="false">H3489/2_Girdiler!$B$17</f>
        <v>2.78221568343518</v>
      </c>
      <c r="J3489" s="16" t="n">
        <f aca="false">D3489+I3489</f>
        <v>12.0708666568645</v>
      </c>
    </row>
    <row r="3490" customFormat="false" ht="15" hidden="false" customHeight="false" outlineLevel="0" collapsed="false">
      <c r="A3490" s="0" t="n">
        <v>3478</v>
      </c>
      <c r="B3490" s="7" t="n">
        <v>0.306414</v>
      </c>
      <c r="C3490" s="7" t="n">
        <v>0.548541</v>
      </c>
      <c r="D3490" s="16" t="n">
        <f aca="false">LOGINV(B3490,$B$7,$C$7)</f>
        <v>10.2137295726099</v>
      </c>
      <c r="E3490" s="16" t="n">
        <f aca="false">LOGINV(C3490,$B$8,$C$8)</f>
        <v>118.151135204885</v>
      </c>
      <c r="F3490" s="16" t="n">
        <f aca="false">$B$5/100*E3490*2_Girdiler!$B$14*2_Girdiler!$B$15*2_Girdiler!$B$16</f>
        <v>2.97268256175492</v>
      </c>
      <c r="G3490" s="16" t="n">
        <f aca="false">MIN(MATCH(F3490,2_Girdiler!$B$20:$I$20,1),7)</f>
        <v>1</v>
      </c>
      <c r="H3490" s="16" t="n">
        <f aca="false">IF(F3490&gt;=40,2_Girdiler!$I$21+(F3490-40)*(2_Girdiler!$I$21-2_Girdiler!$H$21)/(2_Girdiler!$I$20-2_Girdiler!$H$20),INDEX(2_Girdiler!$B$21:$I$21,G3490)+(F3490-INDEX(2_Girdiler!$B$20:$I$20,G3490))*(INDEX(2_Girdiler!$B$21:$I$21,G3490+1)-INDEX(2_Girdiler!$B$21:$I$21,G3490))/(INDEX(2_Girdiler!$B$20:$I$20,G3490+1)-INDEX(2_Girdiler!$B$20:$I$20,G3490)))</f>
        <v>6.53990163586081</v>
      </c>
      <c r="I3490" s="16" t="n">
        <f aca="false">H3490/2_Girdiler!$B$17</f>
        <v>2.6201528989827</v>
      </c>
      <c r="J3490" s="16" t="n">
        <f aca="false">D3490+I3490</f>
        <v>12.8338824715926</v>
      </c>
    </row>
    <row r="3491" customFormat="false" ht="15" hidden="false" customHeight="false" outlineLevel="0" collapsed="false">
      <c r="A3491" s="0" t="n">
        <v>3479</v>
      </c>
      <c r="B3491" s="7" t="n">
        <v>0.738836</v>
      </c>
      <c r="C3491" s="7" t="n">
        <v>0.0811</v>
      </c>
      <c r="D3491" s="16" t="n">
        <f aca="false">LOGINV(B3491,$B$7,$C$7)</f>
        <v>19.3443961660535</v>
      </c>
      <c r="E3491" s="16" t="n">
        <f aca="false">LOGINV(C3491,$B$8,$C$8)</f>
        <v>44.3009861819971</v>
      </c>
      <c r="F3491" s="16" t="n">
        <f aca="false">$B$5/100*E3491*2_Girdiler!$B$14*2_Girdiler!$B$15*2_Girdiler!$B$16</f>
        <v>1.11461281233905</v>
      </c>
      <c r="G3491" s="16" t="n">
        <f aca="false">MIN(MATCH(F3491,2_Girdiler!$B$20:$I$20,1),7)</f>
        <v>1</v>
      </c>
      <c r="H3491" s="16" t="n">
        <f aca="false">IF(F3491&gt;=40,2_Girdiler!$I$21+(F3491-40)*(2_Girdiler!$I$21-2_Girdiler!$H$21)/(2_Girdiler!$I$20-2_Girdiler!$H$20),INDEX(2_Girdiler!$B$21:$I$21,G3491)+(F3491-INDEX(2_Girdiler!$B$20:$I$20,G3491))*(INDEX(2_Girdiler!$B$21:$I$21,G3491+1)-INDEX(2_Girdiler!$B$21:$I$21,G3491))/(INDEX(2_Girdiler!$B$20:$I$20,G3491+1)-INDEX(2_Girdiler!$B$20:$I$20,G3491)))</f>
        <v>2.4521481871459</v>
      </c>
      <c r="I3491" s="16" t="n">
        <f aca="false">H3491/2_Girdiler!$B$17</f>
        <v>0.982431164721915</v>
      </c>
      <c r="J3491" s="16" t="n">
        <f aca="false">D3491+I3491</f>
        <v>20.3268273307754</v>
      </c>
    </row>
    <row r="3492" customFormat="false" ht="15" hidden="false" customHeight="false" outlineLevel="0" collapsed="false">
      <c r="A3492" s="0" t="n">
        <v>3480</v>
      </c>
      <c r="B3492" s="7" t="n">
        <v>0.251062</v>
      </c>
      <c r="C3492" s="7" t="n">
        <v>0.088829</v>
      </c>
      <c r="D3492" s="16" t="n">
        <f aca="false">LOGINV(B3492,$B$7,$C$7)</f>
        <v>9.31569055361831</v>
      </c>
      <c r="E3492" s="16" t="n">
        <f aca="false">LOGINV(C3492,$B$8,$C$8)</f>
        <v>45.7455418017555</v>
      </c>
      <c r="F3492" s="16" t="n">
        <f aca="false">$B$5/100*E3492*2_Girdiler!$B$14*2_Girdiler!$B$15*2_Girdiler!$B$16</f>
        <v>1.15095783173217</v>
      </c>
      <c r="G3492" s="16" t="n">
        <f aca="false">MIN(MATCH(F3492,2_Girdiler!$B$20:$I$20,1),7)</f>
        <v>1</v>
      </c>
      <c r="H3492" s="16" t="n">
        <f aca="false">IF(F3492&gt;=40,2_Girdiler!$I$21+(F3492-40)*(2_Girdiler!$I$21-2_Girdiler!$H$21)/(2_Girdiler!$I$20-2_Girdiler!$H$20),INDEX(2_Girdiler!$B$21:$I$21,G3492)+(F3492-INDEX(2_Girdiler!$B$20:$I$20,G3492))*(INDEX(2_Girdiler!$B$21:$I$21,G3492+1)-INDEX(2_Girdiler!$B$21:$I$21,G3492))/(INDEX(2_Girdiler!$B$20:$I$20,G3492+1)-INDEX(2_Girdiler!$B$20:$I$20,G3492)))</f>
        <v>2.53210722981077</v>
      </c>
      <c r="I3492" s="16" t="n">
        <f aca="false">H3492/2_Girdiler!$B$17</f>
        <v>1.01446603758444</v>
      </c>
      <c r="J3492" s="16" t="n">
        <f aca="false">D3492+I3492</f>
        <v>10.3301565912028</v>
      </c>
    </row>
    <row r="3493" customFormat="false" ht="15" hidden="false" customHeight="false" outlineLevel="0" collapsed="false">
      <c r="A3493" s="0" t="n">
        <v>3481</v>
      </c>
      <c r="B3493" s="7" t="n">
        <v>0.97175</v>
      </c>
      <c r="C3493" s="7" t="n">
        <v>0.128302</v>
      </c>
      <c r="D3493" s="16" t="n">
        <f aca="false">LOGINV(B3493,$B$7,$C$7)</f>
        <v>39.2068090028511</v>
      </c>
      <c r="E3493" s="16" t="n">
        <f aca="false">LOGINV(C3493,$B$8,$C$8)</f>
        <v>52.5065961550589</v>
      </c>
      <c r="F3493" s="16" t="n">
        <f aca="false">$B$5/100*E3493*2_Girdiler!$B$14*2_Girdiler!$B$15*2_Girdiler!$B$16</f>
        <v>1.32106595926128</v>
      </c>
      <c r="G3493" s="16" t="n">
        <f aca="false">MIN(MATCH(F3493,2_Girdiler!$B$20:$I$20,1),7)</f>
        <v>1</v>
      </c>
      <c r="H3493" s="16" t="n">
        <f aca="false">IF(F3493&gt;=40,2_Girdiler!$I$21+(F3493-40)*(2_Girdiler!$I$21-2_Girdiler!$H$21)/(2_Girdiler!$I$20-2_Girdiler!$H$20),INDEX(2_Girdiler!$B$21:$I$21,G3493)+(F3493-INDEX(2_Girdiler!$B$20:$I$20,G3493))*(INDEX(2_Girdiler!$B$21:$I$21,G3493+1)-INDEX(2_Girdiler!$B$21:$I$21,G3493))/(INDEX(2_Girdiler!$B$20:$I$20,G3493+1)-INDEX(2_Girdiler!$B$20:$I$20,G3493)))</f>
        <v>2.90634511037482</v>
      </c>
      <c r="I3493" s="16" t="n">
        <f aca="false">H3493/2_Girdiler!$B$17</f>
        <v>1.16440108588735</v>
      </c>
      <c r="J3493" s="16" t="n">
        <f aca="false">D3493+I3493</f>
        <v>40.3712100887384</v>
      </c>
    </row>
    <row r="3494" customFormat="false" ht="15" hidden="false" customHeight="false" outlineLevel="0" collapsed="false">
      <c r="A3494" s="0" t="n">
        <v>3482</v>
      </c>
      <c r="B3494" s="7" t="n">
        <v>0.940767</v>
      </c>
      <c r="C3494" s="7" t="n">
        <v>0.014743</v>
      </c>
      <c r="D3494" s="16" t="n">
        <f aca="false">LOGINV(B3494,$B$7,$C$7)</f>
        <v>32.3313664630803</v>
      </c>
      <c r="E3494" s="16" t="n">
        <f aca="false">LOGINV(C3494,$B$8,$C$8)</f>
        <v>26.7898374961339</v>
      </c>
      <c r="F3494" s="16" t="n">
        <f aca="false">$B$5/100*E3494*2_Girdiler!$B$14*2_Girdiler!$B$15*2_Girdiler!$B$16</f>
        <v>0.674032311402729</v>
      </c>
      <c r="G3494" s="16" t="n">
        <f aca="false">MIN(MATCH(F3494,2_Girdiler!$B$20:$I$20,1),7)</f>
        <v>1</v>
      </c>
      <c r="H3494" s="16" t="n">
        <f aca="false">IF(F3494&gt;=40,2_Girdiler!$I$21+(F3494-40)*(2_Girdiler!$I$21-2_Girdiler!$H$21)/(2_Girdiler!$I$20-2_Girdiler!$H$20),INDEX(2_Girdiler!$B$21:$I$21,G3494)+(F3494-INDEX(2_Girdiler!$B$20:$I$20,G3494))*(INDEX(2_Girdiler!$B$21:$I$21,G3494+1)-INDEX(2_Girdiler!$B$21:$I$21,G3494))/(INDEX(2_Girdiler!$B$20:$I$20,G3494+1)-INDEX(2_Girdiler!$B$20:$I$20,G3494)))</f>
        <v>1.482871085086</v>
      </c>
      <c r="I3494" s="16" t="n">
        <f aca="false">H3494/2_Girdiler!$B$17</f>
        <v>0.594098992422277</v>
      </c>
      <c r="J3494" s="16" t="n">
        <f aca="false">D3494+I3494</f>
        <v>32.9254654555026</v>
      </c>
    </row>
    <row r="3495" customFormat="false" ht="15" hidden="false" customHeight="false" outlineLevel="0" collapsed="false">
      <c r="A3495" s="0" t="n">
        <v>3483</v>
      </c>
      <c r="B3495" s="7" t="n">
        <v>0.488806</v>
      </c>
      <c r="C3495" s="7" t="n">
        <v>0.696723</v>
      </c>
      <c r="D3495" s="16" t="n">
        <f aca="false">LOGINV(B3495,$B$7,$C$7)</f>
        <v>13.3318745508766</v>
      </c>
      <c r="E3495" s="16" t="n">
        <f aca="false">LOGINV(C3495,$B$8,$C$8)</f>
        <v>152.270823805054</v>
      </c>
      <c r="F3495" s="16" t="n">
        <f aca="false">$B$5/100*E3495*2_Girdiler!$B$14*2_Girdiler!$B$15*2_Girdiler!$B$16</f>
        <v>3.83113392693515</v>
      </c>
      <c r="G3495" s="16" t="n">
        <f aca="false">MIN(MATCH(F3495,2_Girdiler!$B$20:$I$20,1),7)</f>
        <v>1</v>
      </c>
      <c r="H3495" s="16" t="n">
        <f aca="false">IF(F3495&gt;=40,2_Girdiler!$I$21+(F3495-40)*(2_Girdiler!$I$21-2_Girdiler!$H$21)/(2_Girdiler!$I$20-2_Girdiler!$H$20),INDEX(2_Girdiler!$B$21:$I$21,G3495)+(F3495-INDEX(2_Girdiler!$B$20:$I$20,G3495))*(INDEX(2_Girdiler!$B$21:$I$21,G3495+1)-INDEX(2_Girdiler!$B$21:$I$21,G3495))/(INDEX(2_Girdiler!$B$20:$I$20,G3495+1)-INDEX(2_Girdiler!$B$20:$I$20,G3495)))</f>
        <v>8.42849463925732</v>
      </c>
      <c r="I3495" s="16" t="n">
        <f aca="false">H3495/2_Girdiler!$B$17</f>
        <v>3.37680073688194</v>
      </c>
      <c r="J3495" s="16" t="n">
        <f aca="false">D3495+I3495</f>
        <v>16.7086752877586</v>
      </c>
    </row>
    <row r="3496" customFormat="false" ht="15" hidden="false" customHeight="false" outlineLevel="0" collapsed="false">
      <c r="A3496" s="0" t="n">
        <v>3484</v>
      </c>
      <c r="B3496" s="7" t="n">
        <v>0.086582</v>
      </c>
      <c r="C3496" s="7" t="n">
        <v>0.171787</v>
      </c>
      <c r="D3496" s="16" t="n">
        <f aca="false">LOGINV(B3496,$B$7,$C$7)</f>
        <v>6.33798786789137</v>
      </c>
      <c r="E3496" s="16" t="n">
        <f aca="false">LOGINV(C3496,$B$8,$C$8)</f>
        <v>59.2554960768706</v>
      </c>
      <c r="F3496" s="16" t="n">
        <f aca="false">$B$5/100*E3496*2_Girdiler!$B$14*2_Girdiler!$B$15*2_Girdiler!$B$16</f>
        <v>1.49086828129406</v>
      </c>
      <c r="G3496" s="16" t="n">
        <f aca="false">MIN(MATCH(F3496,2_Girdiler!$B$20:$I$20,1),7)</f>
        <v>1</v>
      </c>
      <c r="H3496" s="16" t="n">
        <f aca="false">IF(F3496&gt;=40,2_Girdiler!$I$21+(F3496-40)*(2_Girdiler!$I$21-2_Girdiler!$H$21)/(2_Girdiler!$I$20-2_Girdiler!$H$20),INDEX(2_Girdiler!$B$21:$I$21,G3496)+(F3496-INDEX(2_Girdiler!$B$20:$I$20,G3496))*(INDEX(2_Girdiler!$B$21:$I$21,G3496+1)-INDEX(2_Girdiler!$B$21:$I$21,G3496))/(INDEX(2_Girdiler!$B$20:$I$20,G3496+1)-INDEX(2_Girdiler!$B$20:$I$20,G3496)))</f>
        <v>3.27991021884694</v>
      </c>
      <c r="I3496" s="16" t="n">
        <f aca="false">H3496/2_Girdiler!$B$17</f>
        <v>1.31406659408932</v>
      </c>
      <c r="J3496" s="16" t="n">
        <f aca="false">D3496+I3496</f>
        <v>7.65205446198069</v>
      </c>
    </row>
    <row r="3497" customFormat="false" ht="15" hidden="false" customHeight="false" outlineLevel="0" collapsed="false">
      <c r="A3497" s="0" t="n">
        <v>3485</v>
      </c>
      <c r="B3497" s="7" t="n">
        <v>0.718504</v>
      </c>
      <c r="C3497" s="7" t="n">
        <v>0.232996</v>
      </c>
      <c r="D3497" s="16" t="n">
        <f aca="false">LOGINV(B3497,$B$7,$C$7)</f>
        <v>18.6939863986601</v>
      </c>
      <c r="E3497" s="16" t="n">
        <f aca="false">LOGINV(C3497,$B$8,$C$8)</f>
        <v>68.2139712524093</v>
      </c>
      <c r="F3497" s="16" t="n">
        <f aca="false">$B$5/100*E3497*2_Girdiler!$B$14*2_Girdiler!$B$15*2_Girdiler!$B$16</f>
        <v>1.71626351671062</v>
      </c>
      <c r="G3497" s="16" t="n">
        <f aca="false">MIN(MATCH(F3497,2_Girdiler!$B$20:$I$20,1),7)</f>
        <v>1</v>
      </c>
      <c r="H3497" s="16" t="n">
        <f aca="false">IF(F3497&gt;=40,2_Girdiler!$I$21+(F3497-40)*(2_Girdiler!$I$21-2_Girdiler!$H$21)/(2_Girdiler!$I$20-2_Girdiler!$H$20),INDEX(2_Girdiler!$B$21:$I$21,G3497)+(F3497-INDEX(2_Girdiler!$B$20:$I$20,G3497))*(INDEX(2_Girdiler!$B$21:$I$21,G3497+1)-INDEX(2_Girdiler!$B$21:$I$21,G3497))/(INDEX(2_Girdiler!$B$20:$I$20,G3497+1)-INDEX(2_Girdiler!$B$20:$I$20,G3497)))</f>
        <v>3.77577973676336</v>
      </c>
      <c r="I3497" s="16" t="n">
        <f aca="false">H3497/2_Girdiler!$B$17</f>
        <v>1.51273226633147</v>
      </c>
      <c r="J3497" s="16" t="n">
        <f aca="false">D3497+I3497</f>
        <v>20.2067186649916</v>
      </c>
    </row>
    <row r="3498" customFormat="false" ht="15" hidden="false" customHeight="false" outlineLevel="0" collapsed="false">
      <c r="A3498" s="0" t="n">
        <v>3486</v>
      </c>
      <c r="B3498" s="7" t="n">
        <v>0.120788</v>
      </c>
      <c r="C3498" s="7" t="n">
        <v>0.690521</v>
      </c>
      <c r="D3498" s="16" t="n">
        <f aca="false">LOGINV(B3498,$B$7,$C$7)</f>
        <v>7.05017904862302</v>
      </c>
      <c r="E3498" s="16" t="n">
        <f aca="false">LOGINV(C3498,$B$8,$C$8)</f>
        <v>150.5438027016</v>
      </c>
      <c r="F3498" s="16" t="n">
        <f aca="false">$B$5/100*E3498*2_Girdiler!$B$14*2_Girdiler!$B$15*2_Girdiler!$B$16</f>
        <v>3.78768207597225</v>
      </c>
      <c r="G3498" s="16" t="n">
        <f aca="false">MIN(MATCH(F3498,2_Girdiler!$B$20:$I$20,1),7)</f>
        <v>1</v>
      </c>
      <c r="H3498" s="16" t="n">
        <f aca="false">IF(F3498&gt;=40,2_Girdiler!$I$21+(F3498-40)*(2_Girdiler!$I$21-2_Girdiler!$H$21)/(2_Girdiler!$I$20-2_Girdiler!$H$20),INDEX(2_Girdiler!$B$21:$I$21,G3498)+(F3498-INDEX(2_Girdiler!$B$20:$I$20,G3498))*(INDEX(2_Girdiler!$B$21:$I$21,G3498+1)-INDEX(2_Girdiler!$B$21:$I$21,G3498))/(INDEX(2_Girdiler!$B$20:$I$20,G3498+1)-INDEX(2_Girdiler!$B$20:$I$20,G3498)))</f>
        <v>8.33290056713896</v>
      </c>
      <c r="I3498" s="16" t="n">
        <f aca="false">H3498/2_Girdiler!$B$17</f>
        <v>3.33850182978324</v>
      </c>
      <c r="J3498" s="16" t="n">
        <f aca="false">D3498+I3498</f>
        <v>10.3886808784063</v>
      </c>
    </row>
    <row r="3499" customFormat="false" ht="15" hidden="false" customHeight="false" outlineLevel="0" collapsed="false">
      <c r="A3499" s="0" t="n">
        <v>3487</v>
      </c>
      <c r="B3499" s="7" t="n">
        <v>0.022379</v>
      </c>
      <c r="C3499" s="7" t="n">
        <v>0.400194</v>
      </c>
      <c r="D3499" s="16" t="n">
        <f aca="false">LOGINV(B3499,$B$7,$C$7)</f>
        <v>4.42443169563211</v>
      </c>
      <c r="E3499" s="16" t="n">
        <f aca="false">LOGINV(C3499,$B$8,$C$8)</f>
        <v>92.7601981239296</v>
      </c>
      <c r="F3499" s="16" t="n">
        <f aca="false">$B$5/100*E3499*2_Girdiler!$B$14*2_Girdiler!$B$15*2_Girdiler!$B$16</f>
        <v>2.33384658479807</v>
      </c>
      <c r="G3499" s="16" t="n">
        <f aca="false">MIN(MATCH(F3499,2_Girdiler!$B$20:$I$20,1),7)</f>
        <v>1</v>
      </c>
      <c r="H3499" s="16" t="n">
        <f aca="false">IF(F3499&gt;=40,2_Girdiler!$I$21+(F3499-40)*(2_Girdiler!$I$21-2_Girdiler!$H$21)/(2_Girdiler!$I$20-2_Girdiler!$H$20),INDEX(2_Girdiler!$B$21:$I$21,G3499)+(F3499-INDEX(2_Girdiler!$B$20:$I$20,G3499))*(INDEX(2_Girdiler!$B$21:$I$21,G3499+1)-INDEX(2_Girdiler!$B$21:$I$21,G3499))/(INDEX(2_Girdiler!$B$20:$I$20,G3499+1)-INDEX(2_Girdiler!$B$20:$I$20,G3499)))</f>
        <v>5.13446248655575</v>
      </c>
      <c r="I3499" s="16" t="n">
        <f aca="false">H3499/2_Girdiler!$B$17</f>
        <v>2.05707631672907</v>
      </c>
      <c r="J3499" s="16" t="n">
        <f aca="false">D3499+I3499</f>
        <v>6.48150801236118</v>
      </c>
    </row>
    <row r="3500" customFormat="false" ht="15" hidden="false" customHeight="false" outlineLevel="0" collapsed="false">
      <c r="A3500" s="0" t="n">
        <v>3488</v>
      </c>
      <c r="B3500" s="7" t="n">
        <v>0.166644</v>
      </c>
      <c r="C3500" s="7" t="n">
        <v>0.462036</v>
      </c>
      <c r="D3500" s="16" t="n">
        <f aca="false">LOGINV(B3500,$B$7,$C$7)</f>
        <v>7.89720302318567</v>
      </c>
      <c r="E3500" s="16" t="n">
        <f aca="false">LOGINV(C3500,$B$8,$C$8)</f>
        <v>102.689435577029</v>
      </c>
      <c r="F3500" s="16" t="n">
        <f aca="false">$B$5/100*E3500*2_Girdiler!$B$14*2_Girdiler!$B$15*2_Girdiler!$B$16</f>
        <v>2.58366619911805</v>
      </c>
      <c r="G3500" s="16" t="n">
        <f aca="false">MIN(MATCH(F3500,2_Girdiler!$B$20:$I$20,1),7)</f>
        <v>1</v>
      </c>
      <c r="H3500" s="16" t="n">
        <f aca="false">IF(F3500&gt;=40,2_Girdiler!$I$21+(F3500-40)*(2_Girdiler!$I$21-2_Girdiler!$H$21)/(2_Girdiler!$I$20-2_Girdiler!$H$20),INDEX(2_Girdiler!$B$21:$I$21,G3500)+(F3500-INDEX(2_Girdiler!$B$20:$I$20,G3500))*(INDEX(2_Girdiler!$B$21:$I$21,G3500+1)-INDEX(2_Girdiler!$B$21:$I$21,G3500))/(INDEX(2_Girdiler!$B$20:$I$20,G3500+1)-INDEX(2_Girdiler!$B$20:$I$20,G3500)))</f>
        <v>5.68406563805972</v>
      </c>
      <c r="I3500" s="16" t="n">
        <f aca="false">H3500/2_Girdiler!$B$17</f>
        <v>2.27726988704316</v>
      </c>
      <c r="J3500" s="16" t="n">
        <f aca="false">D3500+I3500</f>
        <v>10.1744729102288</v>
      </c>
    </row>
    <row r="3501" customFormat="false" ht="15" hidden="false" customHeight="false" outlineLevel="0" collapsed="false">
      <c r="A3501" s="0" t="n">
        <v>3489</v>
      </c>
      <c r="B3501" s="7" t="n">
        <v>0.884274</v>
      </c>
      <c r="C3501" s="7" t="n">
        <v>0.297083</v>
      </c>
      <c r="D3501" s="16" t="n">
        <f aca="false">LOGINV(B3501,$B$7,$C$7)</f>
        <v>26.3851103588018</v>
      </c>
      <c r="E3501" s="16" t="n">
        <f aca="false">LOGINV(C3501,$B$8,$C$8)</f>
        <v>77.4243296772277</v>
      </c>
      <c r="F3501" s="16" t="n">
        <f aca="false">$B$5/100*E3501*2_Girdiler!$B$14*2_Girdiler!$B$15*2_Girdiler!$B$16</f>
        <v>1.94799613467905</v>
      </c>
      <c r="G3501" s="16" t="n">
        <f aca="false">MIN(MATCH(F3501,2_Girdiler!$B$20:$I$20,1),7)</f>
        <v>1</v>
      </c>
      <c r="H3501" s="16" t="n">
        <f aca="false">IF(F3501&gt;=40,2_Girdiler!$I$21+(F3501-40)*(2_Girdiler!$I$21-2_Girdiler!$H$21)/(2_Girdiler!$I$20-2_Girdiler!$H$20),INDEX(2_Girdiler!$B$21:$I$21,G3501)+(F3501-INDEX(2_Girdiler!$B$20:$I$20,G3501))*(INDEX(2_Girdiler!$B$21:$I$21,G3501+1)-INDEX(2_Girdiler!$B$21:$I$21,G3501))/(INDEX(2_Girdiler!$B$20:$I$20,G3501+1)-INDEX(2_Girdiler!$B$20:$I$20,G3501)))</f>
        <v>4.28559149629391</v>
      </c>
      <c r="I3501" s="16" t="n">
        <f aca="false">H3501/2_Girdiler!$B$17</f>
        <v>1.71698377255365</v>
      </c>
      <c r="J3501" s="16" t="n">
        <f aca="false">D3501+I3501</f>
        <v>28.1020941313554</v>
      </c>
    </row>
    <row r="3502" customFormat="false" ht="15" hidden="false" customHeight="false" outlineLevel="0" collapsed="false">
      <c r="A3502" s="0" t="n">
        <v>3490</v>
      </c>
      <c r="B3502" s="7" t="n">
        <v>0.399348</v>
      </c>
      <c r="C3502" s="7" t="n">
        <v>0.331762</v>
      </c>
      <c r="D3502" s="16" t="n">
        <f aca="false">LOGINV(B3502,$B$7,$C$7)</f>
        <v>11.7475351349918</v>
      </c>
      <c r="E3502" s="16" t="n">
        <f aca="false">LOGINV(C3502,$B$8,$C$8)</f>
        <v>82.4673468027964</v>
      </c>
      <c r="F3502" s="16" t="n">
        <f aca="false">$B$5/100*E3502*2_Girdiler!$B$14*2_Girdiler!$B$15*2_Girdiler!$B$16</f>
        <v>2.07487844555836</v>
      </c>
      <c r="G3502" s="16" t="n">
        <f aca="false">MIN(MATCH(F3502,2_Girdiler!$B$20:$I$20,1),7)</f>
        <v>1</v>
      </c>
      <c r="H3502" s="16" t="n">
        <f aca="false">IF(F3502&gt;=40,2_Girdiler!$I$21+(F3502-40)*(2_Girdiler!$I$21-2_Girdiler!$H$21)/(2_Girdiler!$I$20-2_Girdiler!$H$20),INDEX(2_Girdiler!$B$21:$I$21,G3502)+(F3502-INDEX(2_Girdiler!$B$20:$I$20,G3502))*(INDEX(2_Girdiler!$B$21:$I$21,G3502+1)-INDEX(2_Girdiler!$B$21:$I$21,G3502))/(INDEX(2_Girdiler!$B$20:$I$20,G3502+1)-INDEX(2_Girdiler!$B$20:$I$20,G3502)))</f>
        <v>4.56473258022839</v>
      </c>
      <c r="I3502" s="16" t="n">
        <f aca="false">H3502/2_Girdiler!$B$17</f>
        <v>1.82881914271971</v>
      </c>
      <c r="J3502" s="16" t="n">
        <f aca="false">D3502+I3502</f>
        <v>13.5763542777115</v>
      </c>
    </row>
    <row r="3503" customFormat="false" ht="15" hidden="false" customHeight="false" outlineLevel="0" collapsed="false">
      <c r="A3503" s="0" t="n">
        <v>3491</v>
      </c>
      <c r="B3503" s="7" t="n">
        <v>0.416147</v>
      </c>
      <c r="C3503" s="7" t="n">
        <v>0.430819</v>
      </c>
      <c r="D3503" s="16" t="n">
        <f aca="false">LOGINV(B3503,$B$7,$C$7)</f>
        <v>12.034346607136</v>
      </c>
      <c r="E3503" s="16" t="n">
        <f aca="false">LOGINV(C3503,$B$8,$C$8)</f>
        <v>97.5851427755579</v>
      </c>
      <c r="F3503" s="16" t="n">
        <f aca="false">$B$5/100*E3503*2_Girdiler!$B$14*2_Girdiler!$B$15*2_Girdiler!$B$16</f>
        <v>2.45524219223304</v>
      </c>
      <c r="G3503" s="16" t="n">
        <f aca="false">MIN(MATCH(F3503,2_Girdiler!$B$20:$I$20,1),7)</f>
        <v>1</v>
      </c>
      <c r="H3503" s="16" t="n">
        <f aca="false">IF(F3503&gt;=40,2_Girdiler!$I$21+(F3503-40)*(2_Girdiler!$I$21-2_Girdiler!$H$21)/(2_Girdiler!$I$20-2_Girdiler!$H$20),INDEX(2_Girdiler!$B$21:$I$21,G3503)+(F3503-INDEX(2_Girdiler!$B$20:$I$20,G3503))*(INDEX(2_Girdiler!$B$21:$I$21,G3503+1)-INDEX(2_Girdiler!$B$21:$I$21,G3503))/(INDEX(2_Girdiler!$B$20:$I$20,G3503+1)-INDEX(2_Girdiler!$B$20:$I$20,G3503)))</f>
        <v>5.40153282291268</v>
      </c>
      <c r="I3503" s="16" t="n">
        <f aca="false">H3503/2_Girdiler!$B$17</f>
        <v>2.1640756502054</v>
      </c>
      <c r="J3503" s="16" t="n">
        <f aca="false">D3503+I3503</f>
        <v>14.1984222573414</v>
      </c>
    </row>
    <row r="3504" customFormat="false" ht="15" hidden="false" customHeight="false" outlineLevel="0" collapsed="false">
      <c r="A3504" s="0" t="n">
        <v>3492</v>
      </c>
      <c r="B3504" s="7" t="n">
        <v>0.957631</v>
      </c>
      <c r="C3504" s="7" t="n">
        <v>0.771386</v>
      </c>
      <c r="D3504" s="16" t="n">
        <f aca="false">LOGINV(B3504,$B$7,$C$7)</f>
        <v>35.3983249043886</v>
      </c>
      <c r="E3504" s="16" t="n">
        <f aca="false">LOGINV(C3504,$B$8,$C$8)</f>
        <v>176.462093301716</v>
      </c>
      <c r="F3504" s="16" t="n">
        <f aca="false">$B$5/100*E3504*2_Girdiler!$B$14*2_Girdiler!$B$15*2_Girdiler!$B$16</f>
        <v>4.43978626747117</v>
      </c>
      <c r="G3504" s="16" t="n">
        <f aca="false">MIN(MATCH(F3504,2_Girdiler!$B$20:$I$20,1),7)</f>
        <v>1</v>
      </c>
      <c r="H3504" s="16" t="n">
        <f aca="false">IF(F3504&gt;=40,2_Girdiler!$I$21+(F3504-40)*(2_Girdiler!$I$21-2_Girdiler!$H$21)/(2_Girdiler!$I$20-2_Girdiler!$H$20),INDEX(2_Girdiler!$B$21:$I$21,G3504)+(F3504-INDEX(2_Girdiler!$B$20:$I$20,G3504))*(INDEX(2_Girdiler!$B$21:$I$21,G3504+1)-INDEX(2_Girdiler!$B$21:$I$21,G3504))/(INDEX(2_Girdiler!$B$20:$I$20,G3504+1)-INDEX(2_Girdiler!$B$20:$I$20,G3504)))</f>
        <v>9.76752978843658</v>
      </c>
      <c r="I3504" s="16" t="n">
        <f aca="false">H3504/2_Girdiler!$B$17</f>
        <v>3.9132731524185</v>
      </c>
      <c r="J3504" s="16" t="n">
        <f aca="false">D3504+I3504</f>
        <v>39.3115980568071</v>
      </c>
    </row>
    <row r="3505" customFormat="false" ht="15" hidden="false" customHeight="false" outlineLevel="0" collapsed="false">
      <c r="A3505" s="0" t="n">
        <v>3493</v>
      </c>
      <c r="B3505" s="7" t="n">
        <v>0.878437</v>
      </c>
      <c r="C3505" s="7" t="n">
        <v>0.697175</v>
      </c>
      <c r="D3505" s="16" t="n">
        <f aca="false">LOGINV(B3505,$B$7,$C$7)</f>
        <v>25.9559862015358</v>
      </c>
      <c r="E3505" s="16" t="n">
        <f aca="false">LOGINV(C3505,$B$8,$C$8)</f>
        <v>152.398074481903</v>
      </c>
      <c r="F3505" s="16" t="n">
        <f aca="false">$B$5/100*E3505*2_Girdiler!$B$14*2_Girdiler!$B$15*2_Girdiler!$B$16</f>
        <v>3.83433555396469</v>
      </c>
      <c r="G3505" s="16" t="n">
        <f aca="false">MIN(MATCH(F3505,2_Girdiler!$B$20:$I$20,1),7)</f>
        <v>1</v>
      </c>
      <c r="H3505" s="16" t="n">
        <f aca="false">IF(F3505&gt;=40,2_Girdiler!$I$21+(F3505-40)*(2_Girdiler!$I$21-2_Girdiler!$H$21)/(2_Girdiler!$I$20-2_Girdiler!$H$20),INDEX(2_Girdiler!$B$21:$I$21,G3505)+(F3505-INDEX(2_Girdiler!$B$20:$I$20,G3505))*(INDEX(2_Girdiler!$B$21:$I$21,G3505+1)-INDEX(2_Girdiler!$B$21:$I$21,G3505))/(INDEX(2_Girdiler!$B$20:$I$20,G3505+1)-INDEX(2_Girdiler!$B$20:$I$20,G3505)))</f>
        <v>8.43553821872231</v>
      </c>
      <c r="I3505" s="16" t="n">
        <f aca="false">H3505/2_Girdiler!$B$17</f>
        <v>3.37962268378298</v>
      </c>
      <c r="J3505" s="16" t="n">
        <f aca="false">D3505+I3505</f>
        <v>29.3356088853188</v>
      </c>
    </row>
    <row r="3506" customFormat="false" ht="15" hidden="false" customHeight="false" outlineLevel="0" collapsed="false">
      <c r="A3506" s="0" t="n">
        <v>3494</v>
      </c>
      <c r="B3506" s="7" t="n">
        <v>0.234293</v>
      </c>
      <c r="C3506" s="7" t="n">
        <v>0.865766</v>
      </c>
      <c r="D3506" s="16" t="n">
        <f aca="false">LOGINV(B3506,$B$7,$C$7)</f>
        <v>9.04133384669133</v>
      </c>
      <c r="E3506" s="16" t="n">
        <f aca="false">LOGINV(C3506,$B$8,$C$8)</f>
        <v>223.08162492775</v>
      </c>
      <c r="F3506" s="16" t="n">
        <f aca="false">$B$5/100*E3506*2_Girdiler!$B$14*2_Girdiler!$B$15*2_Girdiler!$B$16</f>
        <v>5.61273368318219</v>
      </c>
      <c r="G3506" s="16" t="n">
        <f aca="false">MIN(MATCH(F3506,2_Girdiler!$B$20:$I$20,1),7)</f>
        <v>2</v>
      </c>
      <c r="H3506" s="16" t="n">
        <f aca="false">IF(F3506&gt;=40,2_Girdiler!$I$21+(F3506-40)*(2_Girdiler!$I$21-2_Girdiler!$H$21)/(2_Girdiler!$I$20-2_Girdiler!$H$20),INDEX(2_Girdiler!$B$21:$I$21,G3506)+(F3506-INDEX(2_Girdiler!$B$20:$I$20,G3506))*(INDEX(2_Girdiler!$B$21:$I$21,G3506+1)-INDEX(2_Girdiler!$B$21:$I$21,G3506))/(INDEX(2_Girdiler!$B$20:$I$20,G3506+1)-INDEX(2_Girdiler!$B$20:$I$20,G3506)))</f>
        <v>11.9803738930915</v>
      </c>
      <c r="I3506" s="16" t="n">
        <f aca="false">H3506/2_Girdiler!$B$17</f>
        <v>4.79982928409114</v>
      </c>
      <c r="J3506" s="16" t="n">
        <f aca="false">D3506+I3506</f>
        <v>13.8411631307825</v>
      </c>
    </row>
    <row r="3507" customFormat="false" ht="15" hidden="false" customHeight="false" outlineLevel="0" collapsed="false">
      <c r="A3507" s="0" t="n">
        <v>3495</v>
      </c>
      <c r="B3507" s="7" t="n">
        <v>0.33674</v>
      </c>
      <c r="C3507" s="7" t="n">
        <v>0.920592</v>
      </c>
      <c r="D3507" s="16" t="n">
        <f aca="false">LOGINV(B3507,$B$7,$C$7)</f>
        <v>10.7072877114287</v>
      </c>
      <c r="E3507" s="16" t="n">
        <f aca="false">LOGINV(C3507,$B$8,$C$8)</f>
        <v>271.179349185929</v>
      </c>
      <c r="F3507" s="16" t="n">
        <f aca="false">$B$5/100*E3507*2_Girdiler!$B$14*2_Girdiler!$B$15*2_Girdiler!$B$16</f>
        <v>6.82287242551797</v>
      </c>
      <c r="G3507" s="16" t="n">
        <f aca="false">MIN(MATCH(F3507,2_Girdiler!$B$20:$I$20,1),7)</f>
        <v>2</v>
      </c>
      <c r="H3507" s="16" t="n">
        <f aca="false">IF(F3507&gt;=40,2_Girdiler!$I$21+(F3507-40)*(2_Girdiler!$I$21-2_Girdiler!$H$21)/(2_Girdiler!$I$20-2_Girdiler!$H$20),INDEX(2_Girdiler!$B$21:$I$21,G3507)+(F3507-INDEX(2_Girdiler!$B$20:$I$20,G3507))*(INDEX(2_Girdiler!$B$21:$I$21,G3507+1)-INDEX(2_Girdiler!$B$21:$I$21,G3507))/(INDEX(2_Girdiler!$B$20:$I$20,G3507+1)-INDEX(2_Girdiler!$B$20:$I$20,G3507)))</f>
        <v>13.9165958808288</v>
      </c>
      <c r="I3507" s="16" t="n">
        <f aca="false">H3507/2_Girdiler!$B$17</f>
        <v>5.5755592471269</v>
      </c>
      <c r="J3507" s="16" t="n">
        <f aca="false">D3507+I3507</f>
        <v>16.2828469585556</v>
      </c>
    </row>
    <row r="3508" customFormat="false" ht="15" hidden="false" customHeight="false" outlineLevel="0" collapsed="false">
      <c r="A3508" s="0" t="n">
        <v>3496</v>
      </c>
      <c r="B3508" s="7" t="n">
        <v>0.201367</v>
      </c>
      <c r="C3508" s="7" t="n">
        <v>0.920492</v>
      </c>
      <c r="D3508" s="16" t="n">
        <f aca="false">LOGINV(B3508,$B$7,$C$7)</f>
        <v>8.49430921075733</v>
      </c>
      <c r="E3508" s="16" t="n">
        <f aca="false">LOGINV(C3508,$B$8,$C$8)</f>
        <v>271.061023475407</v>
      </c>
      <c r="F3508" s="16" t="n">
        <f aca="false">$B$5/100*E3508*2_Girdiler!$B$14*2_Girdiler!$B$15*2_Girdiler!$B$16</f>
        <v>6.81989535064124</v>
      </c>
      <c r="G3508" s="16" t="n">
        <f aca="false">MIN(MATCH(F3508,2_Girdiler!$B$20:$I$20,1),7)</f>
        <v>2</v>
      </c>
      <c r="H3508" s="16" t="n">
        <f aca="false">IF(F3508&gt;=40,2_Girdiler!$I$21+(F3508-40)*(2_Girdiler!$I$21-2_Girdiler!$H$21)/(2_Girdiler!$I$20-2_Girdiler!$H$20),INDEX(2_Girdiler!$B$21:$I$21,G3508)+(F3508-INDEX(2_Girdiler!$B$20:$I$20,G3508))*(INDEX(2_Girdiler!$B$21:$I$21,G3508+1)-INDEX(2_Girdiler!$B$21:$I$21,G3508))/(INDEX(2_Girdiler!$B$20:$I$20,G3508+1)-INDEX(2_Girdiler!$B$20:$I$20,G3508)))</f>
        <v>13.911832561026</v>
      </c>
      <c r="I3508" s="16" t="n">
        <f aca="false">H3508/2_Girdiler!$B$17</f>
        <v>5.57365086579567</v>
      </c>
      <c r="J3508" s="16" t="n">
        <f aca="false">D3508+I3508</f>
        <v>14.067960076553</v>
      </c>
    </row>
    <row r="3509" customFormat="false" ht="15" hidden="false" customHeight="false" outlineLevel="0" collapsed="false">
      <c r="A3509" s="0" t="n">
        <v>3497</v>
      </c>
      <c r="B3509" s="7" t="n">
        <v>0.202639</v>
      </c>
      <c r="C3509" s="7" t="n">
        <v>0.807651</v>
      </c>
      <c r="D3509" s="16" t="n">
        <f aca="false">LOGINV(B3509,$B$7,$C$7)</f>
        <v>8.51572009642427</v>
      </c>
      <c r="E3509" s="16" t="n">
        <f aca="false">LOGINV(C3509,$B$8,$C$8)</f>
        <v>191.396001465788</v>
      </c>
      <c r="F3509" s="16" t="n">
        <f aca="false">$B$5/100*E3509*2_Girdiler!$B$14*2_Girdiler!$B$15*2_Girdiler!$B$16</f>
        <v>4.81552339687921</v>
      </c>
      <c r="G3509" s="16" t="n">
        <f aca="false">MIN(MATCH(F3509,2_Girdiler!$B$20:$I$20,1),7)</f>
        <v>1</v>
      </c>
      <c r="H3509" s="16" t="n">
        <f aca="false">IF(F3509&gt;=40,2_Girdiler!$I$21+(F3509-40)*(2_Girdiler!$I$21-2_Girdiler!$H$21)/(2_Girdiler!$I$20-2_Girdiler!$H$20),INDEX(2_Girdiler!$B$21:$I$21,G3509)+(F3509-INDEX(2_Girdiler!$B$20:$I$20,G3509))*(INDEX(2_Girdiler!$B$21:$I$21,G3509+1)-INDEX(2_Girdiler!$B$21:$I$21,G3509))/(INDEX(2_Girdiler!$B$20:$I$20,G3509+1)-INDEX(2_Girdiler!$B$20:$I$20,G3509)))</f>
        <v>10.5941514731343</v>
      </c>
      <c r="I3509" s="16" t="n">
        <f aca="false">H3509/2_Girdiler!$B$17</f>
        <v>4.2444517119929</v>
      </c>
      <c r="J3509" s="16" t="n">
        <f aca="false">D3509+I3509</f>
        <v>12.7601718084172</v>
      </c>
    </row>
    <row r="3510" customFormat="false" ht="15" hidden="false" customHeight="false" outlineLevel="0" collapsed="false">
      <c r="A3510" s="0" t="n">
        <v>3498</v>
      </c>
      <c r="B3510" s="7" t="n">
        <v>0.915877</v>
      </c>
      <c r="C3510" s="7" t="n">
        <v>0.575555</v>
      </c>
      <c r="D3510" s="16" t="n">
        <f aca="false">LOGINV(B3510,$B$7,$C$7)</f>
        <v>29.189822295133</v>
      </c>
      <c r="E3510" s="16" t="n">
        <f aca="false">LOGINV(C3510,$B$8,$C$8)</f>
        <v>123.497307958174</v>
      </c>
      <c r="F3510" s="16" t="n">
        <f aca="false">$B$5/100*E3510*2_Girdiler!$B$14*2_Girdiler!$B$15*2_Girdiler!$B$16</f>
        <v>3.10719226822767</v>
      </c>
      <c r="G3510" s="16" t="n">
        <f aca="false">MIN(MATCH(F3510,2_Girdiler!$B$20:$I$20,1),7)</f>
        <v>1</v>
      </c>
      <c r="H3510" s="16" t="n">
        <f aca="false">IF(F3510&gt;=40,2_Girdiler!$I$21+(F3510-40)*(2_Girdiler!$I$21-2_Girdiler!$H$21)/(2_Girdiler!$I$20-2_Girdiler!$H$20),INDEX(2_Girdiler!$B$21:$I$21,G3510)+(F3510-INDEX(2_Girdiler!$B$20:$I$20,G3510))*(INDEX(2_Girdiler!$B$21:$I$21,G3510+1)-INDEX(2_Girdiler!$B$21:$I$21,G3510))/(INDEX(2_Girdiler!$B$20:$I$20,G3510+1)-INDEX(2_Girdiler!$B$20:$I$20,G3510)))</f>
        <v>6.83582299010087</v>
      </c>
      <c r="I3510" s="16" t="n">
        <f aca="false">H3510/2_Girdiler!$B$17</f>
        <v>2.73871113385451</v>
      </c>
      <c r="J3510" s="16" t="n">
        <f aca="false">D3510+I3510</f>
        <v>31.9285334289875</v>
      </c>
    </row>
    <row r="3511" customFormat="false" ht="15" hidden="false" customHeight="false" outlineLevel="0" collapsed="false">
      <c r="A3511" s="0" t="n">
        <v>3499</v>
      </c>
      <c r="B3511" s="7" t="n">
        <v>0.680877</v>
      </c>
      <c r="C3511" s="7" t="n">
        <v>0.037696</v>
      </c>
      <c r="D3511" s="16" t="n">
        <f aca="false">LOGINV(B3511,$B$7,$C$7)</f>
        <v>17.5993691272274</v>
      </c>
      <c r="E3511" s="16" t="n">
        <f aca="false">LOGINV(C3511,$B$8,$C$8)</f>
        <v>34.656438355896</v>
      </c>
      <c r="F3511" s="16" t="n">
        <f aca="false">$B$5/100*E3511*2_Girdiler!$B$14*2_Girdiler!$B$15*2_Girdiler!$B$16</f>
        <v>0.871955989034342</v>
      </c>
      <c r="G3511" s="16" t="n">
        <f aca="false">MIN(MATCH(F3511,2_Girdiler!$B$20:$I$20,1),7)</f>
        <v>1</v>
      </c>
      <c r="H3511" s="16" t="n">
        <f aca="false">IF(F3511&gt;=40,2_Girdiler!$I$21+(F3511-40)*(2_Girdiler!$I$21-2_Girdiler!$H$21)/(2_Girdiler!$I$20-2_Girdiler!$H$20),INDEX(2_Girdiler!$B$21:$I$21,G3511)+(F3511-INDEX(2_Girdiler!$B$20:$I$20,G3511))*(INDEX(2_Girdiler!$B$21:$I$21,G3511+1)-INDEX(2_Girdiler!$B$21:$I$21,G3511))/(INDEX(2_Girdiler!$B$20:$I$20,G3511+1)-INDEX(2_Girdiler!$B$20:$I$20,G3511)))</f>
        <v>1.91830317587555</v>
      </c>
      <c r="I3511" s="16" t="n">
        <f aca="false">H3511/2_Girdiler!$B$17</f>
        <v>0.768550951873219</v>
      </c>
      <c r="J3511" s="16" t="n">
        <f aca="false">D3511+I3511</f>
        <v>18.3679200791006</v>
      </c>
    </row>
    <row r="3512" customFormat="false" ht="15" hidden="false" customHeight="false" outlineLevel="0" collapsed="false">
      <c r="A3512" s="0" t="n">
        <v>3500</v>
      </c>
      <c r="B3512" s="7" t="n">
        <v>0.397566</v>
      </c>
      <c r="C3512" s="7" t="n">
        <v>0.43443</v>
      </c>
      <c r="D3512" s="16" t="n">
        <f aca="false">LOGINV(B3512,$B$7,$C$7)</f>
        <v>11.7173402264351</v>
      </c>
      <c r="E3512" s="16" t="n">
        <f aca="false">LOGINV(C3512,$B$8,$C$8)</f>
        <v>98.1652922347835</v>
      </c>
      <c r="F3512" s="16" t="n">
        <f aca="false">$B$5/100*E3512*2_Girdiler!$B$14*2_Girdiler!$B$15*2_Girdiler!$B$16</f>
        <v>2.46983875262715</v>
      </c>
      <c r="G3512" s="16" t="n">
        <f aca="false">MIN(MATCH(F3512,2_Girdiler!$B$20:$I$20,1),7)</f>
        <v>1</v>
      </c>
      <c r="H3512" s="16" t="n">
        <f aca="false">IF(F3512&gt;=40,2_Girdiler!$I$21+(F3512-40)*(2_Girdiler!$I$21-2_Girdiler!$H$21)/(2_Girdiler!$I$20-2_Girdiler!$H$20),INDEX(2_Girdiler!$B$21:$I$21,G3512)+(F3512-INDEX(2_Girdiler!$B$20:$I$20,G3512))*(INDEX(2_Girdiler!$B$21:$I$21,G3512+1)-INDEX(2_Girdiler!$B$21:$I$21,G3512))/(INDEX(2_Girdiler!$B$20:$I$20,G3512+1)-INDEX(2_Girdiler!$B$20:$I$20,G3512)))</f>
        <v>5.43364525577974</v>
      </c>
      <c r="I3512" s="16" t="n">
        <f aca="false">H3512/2_Girdiler!$B$17</f>
        <v>2.17694120824509</v>
      </c>
      <c r="J3512" s="16" t="n">
        <f aca="false">D3512+I3512</f>
        <v>13.8942814346802</v>
      </c>
    </row>
    <row r="3513" customFormat="false" ht="15" hidden="false" customHeight="false" outlineLevel="0" collapsed="false">
      <c r="A3513" s="0" t="n">
        <v>3501</v>
      </c>
      <c r="B3513" s="7" t="n">
        <v>0.981646</v>
      </c>
      <c r="C3513" s="7" t="n">
        <v>0.642194</v>
      </c>
      <c r="D3513" s="16" t="n">
        <f aca="false">LOGINV(B3513,$B$7,$C$7)</f>
        <v>43.3890404853964</v>
      </c>
      <c r="E3513" s="16" t="n">
        <f aca="false">LOGINV(C3513,$B$8,$C$8)</f>
        <v>138.158800002038</v>
      </c>
      <c r="F3513" s="16" t="n">
        <f aca="false">$B$5/100*E3513*2_Girdiler!$B$14*2_Girdiler!$B$15*2_Girdiler!$B$16</f>
        <v>3.47607540805128</v>
      </c>
      <c r="G3513" s="16" t="n">
        <f aca="false">MIN(MATCH(F3513,2_Girdiler!$B$20:$I$20,1),7)</f>
        <v>1</v>
      </c>
      <c r="H3513" s="16" t="n">
        <f aca="false">IF(F3513&gt;=40,2_Girdiler!$I$21+(F3513-40)*(2_Girdiler!$I$21-2_Girdiler!$H$21)/(2_Girdiler!$I$20-2_Girdiler!$H$20),INDEX(2_Girdiler!$B$21:$I$21,G3513)+(F3513-INDEX(2_Girdiler!$B$20:$I$20,G3513))*(INDEX(2_Girdiler!$B$21:$I$21,G3513+1)-INDEX(2_Girdiler!$B$21:$I$21,G3513))/(INDEX(2_Girdiler!$B$20:$I$20,G3513+1)-INDEX(2_Girdiler!$B$20:$I$20,G3513)))</f>
        <v>7.64736589771281</v>
      </c>
      <c r="I3513" s="16" t="n">
        <f aca="false">H3513/2_Girdiler!$B$17</f>
        <v>3.06384851671186</v>
      </c>
      <c r="J3513" s="16" t="n">
        <f aca="false">D3513+I3513</f>
        <v>46.4528890021083</v>
      </c>
    </row>
    <row r="3514" customFormat="false" ht="15" hidden="false" customHeight="false" outlineLevel="0" collapsed="false">
      <c r="A3514" s="0" t="n">
        <v>3502</v>
      </c>
      <c r="B3514" s="7" t="n">
        <v>0.136902</v>
      </c>
      <c r="C3514" s="7" t="n">
        <v>0.553255</v>
      </c>
      <c r="D3514" s="16" t="n">
        <f aca="false">LOGINV(B3514,$B$7,$C$7)</f>
        <v>7.35817899793327</v>
      </c>
      <c r="E3514" s="16" t="n">
        <f aca="false">LOGINV(C3514,$B$8,$C$8)</f>
        <v>119.063232420598</v>
      </c>
      <c r="F3514" s="16" t="n">
        <f aca="false">$B$5/100*E3514*2_Girdiler!$B$14*2_Girdiler!$B$15*2_Girdiler!$B$16</f>
        <v>2.99563092770225</v>
      </c>
      <c r="G3514" s="16" t="n">
        <f aca="false">MIN(MATCH(F3514,2_Girdiler!$B$20:$I$20,1),7)</f>
        <v>1</v>
      </c>
      <c r="H3514" s="16" t="n">
        <f aca="false">IF(F3514&gt;=40,2_Girdiler!$I$21+(F3514-40)*(2_Girdiler!$I$21-2_Girdiler!$H$21)/(2_Girdiler!$I$20-2_Girdiler!$H$20),INDEX(2_Girdiler!$B$21:$I$21,G3514)+(F3514-INDEX(2_Girdiler!$B$20:$I$20,G3514))*(INDEX(2_Girdiler!$B$21:$I$21,G3514+1)-INDEX(2_Girdiler!$B$21:$I$21,G3514))/(INDEX(2_Girdiler!$B$20:$I$20,G3514+1)-INDEX(2_Girdiler!$B$20:$I$20,G3514)))</f>
        <v>6.59038804094495</v>
      </c>
      <c r="I3514" s="16" t="n">
        <f aca="false">H3514/2_Girdiler!$B$17</f>
        <v>2.64037982409654</v>
      </c>
      <c r="J3514" s="16" t="n">
        <f aca="false">D3514+I3514</f>
        <v>9.9985588220298</v>
      </c>
    </row>
    <row r="3515" customFormat="false" ht="15" hidden="false" customHeight="false" outlineLevel="0" collapsed="false">
      <c r="A3515" s="0" t="n">
        <v>3503</v>
      </c>
      <c r="B3515" s="7" t="n">
        <v>0.06505</v>
      </c>
      <c r="C3515" s="7" t="n">
        <v>0.897334</v>
      </c>
      <c r="D3515" s="16" t="n">
        <f aca="false">LOGINV(B3515,$B$7,$C$7)</f>
        <v>5.82441955595058</v>
      </c>
      <c r="E3515" s="16" t="n">
        <f aca="false">LOGINV(C3515,$B$8,$C$8)</f>
        <v>247.338700712636</v>
      </c>
      <c r="F3515" s="16" t="n">
        <f aca="false">$B$5/100*E3515*2_Girdiler!$B$14*2_Girdiler!$B$15*2_Girdiler!$B$16</f>
        <v>6.22304170992993</v>
      </c>
      <c r="G3515" s="16" t="n">
        <f aca="false">MIN(MATCH(F3515,2_Girdiler!$B$20:$I$20,1),7)</f>
        <v>2</v>
      </c>
      <c r="H3515" s="16" t="n">
        <f aca="false">IF(F3515&gt;=40,2_Girdiler!$I$21+(F3515-40)*(2_Girdiler!$I$21-2_Girdiler!$H$21)/(2_Girdiler!$I$20-2_Girdiler!$H$20),INDEX(2_Girdiler!$B$21:$I$21,G3515)+(F3515-INDEX(2_Girdiler!$B$20:$I$20,G3515))*(INDEX(2_Girdiler!$B$21:$I$21,G3515+1)-INDEX(2_Girdiler!$B$21:$I$21,G3515))/(INDEX(2_Girdiler!$B$20:$I$20,G3515+1)-INDEX(2_Girdiler!$B$20:$I$20,G3515)))</f>
        <v>12.9568667358879</v>
      </c>
      <c r="I3515" s="16" t="n">
        <f aca="false">H3515/2_Girdiler!$B$17</f>
        <v>5.19105237816021</v>
      </c>
      <c r="J3515" s="16" t="n">
        <f aca="false">D3515+I3515</f>
        <v>11.0154719341108</v>
      </c>
    </row>
    <row r="3516" customFormat="false" ht="15" hidden="false" customHeight="false" outlineLevel="0" collapsed="false">
      <c r="A3516" s="0" t="n">
        <v>3504</v>
      </c>
      <c r="B3516" s="7" t="n">
        <v>0.398916</v>
      </c>
      <c r="C3516" s="7" t="n">
        <v>0.802313</v>
      </c>
      <c r="D3516" s="16" t="n">
        <f aca="false">LOGINV(B3516,$B$7,$C$7)</f>
        <v>11.7402113106345</v>
      </c>
      <c r="E3516" s="16" t="n">
        <f aca="false">LOGINV(C3516,$B$8,$C$8)</f>
        <v>189.018951429377</v>
      </c>
      <c r="F3516" s="16" t="n">
        <f aca="false">$B$5/100*E3516*2_Girdiler!$B$14*2_Girdiler!$B$15*2_Girdiler!$B$16</f>
        <v>4.75571681796313</v>
      </c>
      <c r="G3516" s="16" t="n">
        <f aca="false">MIN(MATCH(F3516,2_Girdiler!$B$20:$I$20,1),7)</f>
        <v>1</v>
      </c>
      <c r="H3516" s="16" t="n">
        <f aca="false">IF(F3516&gt;=40,2_Girdiler!$I$21+(F3516-40)*(2_Girdiler!$I$21-2_Girdiler!$H$21)/(2_Girdiler!$I$20-2_Girdiler!$H$20),INDEX(2_Girdiler!$B$21:$I$21,G3516)+(F3516-INDEX(2_Girdiler!$B$20:$I$20,G3516))*(INDEX(2_Girdiler!$B$21:$I$21,G3516+1)-INDEX(2_Girdiler!$B$21:$I$21,G3516))/(INDEX(2_Girdiler!$B$20:$I$20,G3516+1)-INDEX(2_Girdiler!$B$20:$I$20,G3516)))</f>
        <v>10.4625769995189</v>
      </c>
      <c r="I3516" s="16" t="n">
        <f aca="false">H3516/2_Girdiler!$B$17</f>
        <v>4.19173757993545</v>
      </c>
      <c r="J3516" s="16" t="n">
        <f aca="false">D3516+I3516</f>
        <v>15.93194889057</v>
      </c>
    </row>
    <row r="3517" customFormat="false" ht="15" hidden="false" customHeight="false" outlineLevel="0" collapsed="false">
      <c r="A3517" s="0" t="n">
        <v>3505</v>
      </c>
      <c r="B3517" s="7" t="n">
        <v>0.561051</v>
      </c>
      <c r="C3517" s="7" t="n">
        <v>0.625183</v>
      </c>
      <c r="D3517" s="16" t="n">
        <f aca="false">LOGINV(B3517,$B$7,$C$7)</f>
        <v>14.7528431892376</v>
      </c>
      <c r="E3517" s="16" t="n">
        <f aca="false">LOGINV(C3517,$B$8,$C$8)</f>
        <v>134.185387407489</v>
      </c>
      <c r="F3517" s="16" t="n">
        <f aca="false">$B$5/100*E3517*2_Girdiler!$B$14*2_Girdiler!$B$15*2_Girdiler!$B$16</f>
        <v>3.37610434717242</v>
      </c>
      <c r="G3517" s="16" t="n">
        <f aca="false">MIN(MATCH(F3517,2_Girdiler!$B$20:$I$20,1),7)</f>
        <v>1</v>
      </c>
      <c r="H3517" s="16" t="n">
        <f aca="false">IF(F3517&gt;=40,2_Girdiler!$I$21+(F3517-40)*(2_Girdiler!$I$21-2_Girdiler!$H$21)/(2_Girdiler!$I$20-2_Girdiler!$H$20),INDEX(2_Girdiler!$B$21:$I$21,G3517)+(F3517-INDEX(2_Girdiler!$B$20:$I$20,G3517))*(INDEX(2_Girdiler!$B$21:$I$21,G3517+1)-INDEX(2_Girdiler!$B$21:$I$21,G3517))/(INDEX(2_Girdiler!$B$20:$I$20,G3517+1)-INDEX(2_Girdiler!$B$20:$I$20,G3517)))</f>
        <v>7.42742956377933</v>
      </c>
      <c r="I3517" s="16" t="n">
        <f aca="false">H3517/2_Girdiler!$B$17</f>
        <v>2.97573299830903</v>
      </c>
      <c r="J3517" s="16" t="n">
        <f aca="false">D3517+I3517</f>
        <v>17.7285761875466</v>
      </c>
    </row>
    <row r="3518" customFormat="false" ht="15" hidden="false" customHeight="false" outlineLevel="0" collapsed="false">
      <c r="A3518" s="0" t="n">
        <v>3506</v>
      </c>
      <c r="B3518" s="7" t="n">
        <v>0.923442</v>
      </c>
      <c r="C3518" s="7" t="n">
        <v>0.303211</v>
      </c>
      <c r="D3518" s="16" t="n">
        <f aca="false">LOGINV(B3518,$B$7,$C$7)</f>
        <v>30.0273282467542</v>
      </c>
      <c r="E3518" s="16" t="n">
        <f aca="false">LOGINV(C3518,$B$8,$C$8)</f>
        <v>78.3100196489807</v>
      </c>
      <c r="F3518" s="16" t="n">
        <f aca="false">$B$5/100*E3518*2_Girdiler!$B$14*2_Girdiler!$B$15*2_Girdiler!$B$16</f>
        <v>1.97028009436836</v>
      </c>
      <c r="G3518" s="16" t="n">
        <f aca="false">MIN(MATCH(F3518,2_Girdiler!$B$20:$I$20,1),7)</f>
        <v>1</v>
      </c>
      <c r="H3518" s="16" t="n">
        <f aca="false">IF(F3518&gt;=40,2_Girdiler!$I$21+(F3518-40)*(2_Girdiler!$I$21-2_Girdiler!$H$21)/(2_Girdiler!$I$20-2_Girdiler!$H$20),INDEX(2_Girdiler!$B$21:$I$21,G3518)+(F3518-INDEX(2_Girdiler!$B$20:$I$20,G3518))*(INDEX(2_Girdiler!$B$21:$I$21,G3518+1)-INDEX(2_Girdiler!$B$21:$I$21,G3518))/(INDEX(2_Girdiler!$B$20:$I$20,G3518+1)-INDEX(2_Girdiler!$B$20:$I$20,G3518)))</f>
        <v>4.33461620761038</v>
      </c>
      <c r="I3518" s="16" t="n">
        <f aca="false">H3518/2_Girdiler!$B$17</f>
        <v>1.73662508317724</v>
      </c>
      <c r="J3518" s="16" t="n">
        <f aca="false">D3518+I3518</f>
        <v>31.7639533299314</v>
      </c>
    </row>
    <row r="3519" customFormat="false" ht="15" hidden="false" customHeight="false" outlineLevel="0" collapsed="false">
      <c r="A3519" s="0" t="n">
        <v>3507</v>
      </c>
      <c r="B3519" s="7" t="n">
        <v>0.173487</v>
      </c>
      <c r="C3519" s="7" t="n">
        <v>0.191903</v>
      </c>
      <c r="D3519" s="16" t="n">
        <f aca="false">LOGINV(B3519,$B$7,$C$7)</f>
        <v>8.01712012315846</v>
      </c>
      <c r="E3519" s="16" t="n">
        <f aca="false">LOGINV(C3519,$B$8,$C$8)</f>
        <v>62.243859689571</v>
      </c>
      <c r="F3519" s="16" t="n">
        <f aca="false">$B$5/100*E3519*2_Girdiler!$B$14*2_Girdiler!$B$15*2_Girdiler!$B$16</f>
        <v>1.56605550978961</v>
      </c>
      <c r="G3519" s="16" t="n">
        <f aca="false">MIN(MATCH(F3519,2_Girdiler!$B$20:$I$20,1),7)</f>
        <v>1</v>
      </c>
      <c r="H3519" s="16" t="n">
        <f aca="false">IF(F3519&gt;=40,2_Girdiler!$I$21+(F3519-40)*(2_Girdiler!$I$21-2_Girdiler!$H$21)/(2_Girdiler!$I$20-2_Girdiler!$H$20),INDEX(2_Girdiler!$B$21:$I$21,G3519)+(F3519-INDEX(2_Girdiler!$B$20:$I$20,G3519))*(INDEX(2_Girdiler!$B$21:$I$21,G3519+1)-INDEX(2_Girdiler!$B$21:$I$21,G3519))/(INDEX(2_Girdiler!$B$20:$I$20,G3519+1)-INDEX(2_Girdiler!$B$20:$I$20,G3519)))</f>
        <v>3.44532212153713</v>
      </c>
      <c r="I3519" s="16" t="n">
        <f aca="false">H3519/2_Girdiler!$B$17</f>
        <v>1.38033738843635</v>
      </c>
      <c r="J3519" s="16" t="n">
        <f aca="false">D3519+I3519</f>
        <v>9.39745751159481</v>
      </c>
    </row>
    <row r="3520" customFormat="false" ht="15" hidden="false" customHeight="false" outlineLevel="0" collapsed="false">
      <c r="A3520" s="0" t="n">
        <v>3508</v>
      </c>
      <c r="B3520" s="7" t="n">
        <v>0.833299</v>
      </c>
      <c r="C3520" s="7" t="n">
        <v>0.196831</v>
      </c>
      <c r="D3520" s="16" t="n">
        <f aca="false">LOGINV(B3520,$B$7,$C$7)</f>
        <v>23.2188440093942</v>
      </c>
      <c r="E3520" s="16" t="n">
        <f aca="false">LOGINV(C3520,$B$8,$C$8)</f>
        <v>62.9676270135013</v>
      </c>
      <c r="F3520" s="16" t="n">
        <f aca="false">$B$5/100*E3520*2_Girdiler!$B$14*2_Girdiler!$B$15*2_Girdiler!$B$16</f>
        <v>1.58426549565969</v>
      </c>
      <c r="G3520" s="16" t="n">
        <f aca="false">MIN(MATCH(F3520,2_Girdiler!$B$20:$I$20,1),7)</f>
        <v>1</v>
      </c>
      <c r="H3520" s="16" t="n">
        <f aca="false">IF(F3520&gt;=40,2_Girdiler!$I$21+(F3520-40)*(2_Girdiler!$I$21-2_Girdiler!$H$21)/(2_Girdiler!$I$20-2_Girdiler!$H$20),INDEX(2_Girdiler!$B$21:$I$21,G3520)+(F3520-INDEX(2_Girdiler!$B$20:$I$20,G3520))*(INDEX(2_Girdiler!$B$21:$I$21,G3520+1)-INDEX(2_Girdiler!$B$21:$I$21,G3520))/(INDEX(2_Girdiler!$B$20:$I$20,G3520+1)-INDEX(2_Girdiler!$B$20:$I$20,G3520)))</f>
        <v>3.48538409045132</v>
      </c>
      <c r="I3520" s="16" t="n">
        <f aca="false">H3520/2_Girdiler!$B$17</f>
        <v>1.39638785675133</v>
      </c>
      <c r="J3520" s="16" t="n">
        <f aca="false">D3520+I3520</f>
        <v>24.6152318661455</v>
      </c>
    </row>
    <row r="3521" customFormat="false" ht="15" hidden="false" customHeight="false" outlineLevel="0" collapsed="false">
      <c r="A3521" s="0" t="n">
        <v>3509</v>
      </c>
      <c r="B3521" s="7" t="n">
        <v>0.043441</v>
      </c>
      <c r="C3521" s="7" t="n">
        <v>0.089361</v>
      </c>
      <c r="D3521" s="16" t="n">
        <f aca="false">LOGINV(B3521,$B$7,$C$7)</f>
        <v>5.21472748035201</v>
      </c>
      <c r="E3521" s="16" t="n">
        <f aca="false">LOGINV(C3521,$B$8,$C$8)</f>
        <v>45.8431133928133</v>
      </c>
      <c r="F3521" s="16" t="n">
        <f aca="false">$B$5/100*E3521*2_Girdiler!$B$14*2_Girdiler!$B$15*2_Girdiler!$B$16</f>
        <v>1.15341273296318</v>
      </c>
      <c r="G3521" s="16" t="n">
        <f aca="false">MIN(MATCH(F3521,2_Girdiler!$B$20:$I$20,1),7)</f>
        <v>1</v>
      </c>
      <c r="H3521" s="16" t="n">
        <f aca="false">IF(F3521&gt;=40,2_Girdiler!$I$21+(F3521-40)*(2_Girdiler!$I$21-2_Girdiler!$H$21)/(2_Girdiler!$I$20-2_Girdiler!$H$20),INDEX(2_Girdiler!$B$21:$I$21,G3521)+(F3521-INDEX(2_Girdiler!$B$20:$I$20,G3521))*(INDEX(2_Girdiler!$B$21:$I$21,G3521+1)-INDEX(2_Girdiler!$B$21:$I$21,G3521))/(INDEX(2_Girdiler!$B$20:$I$20,G3521+1)-INDEX(2_Girdiler!$B$20:$I$20,G3521)))</f>
        <v>2.537508012519</v>
      </c>
      <c r="I3521" s="16" t="n">
        <f aca="false">H3521/2_Girdiler!$B$17</f>
        <v>1.01662981270793</v>
      </c>
      <c r="J3521" s="16" t="n">
        <f aca="false">D3521+I3521</f>
        <v>6.23135729305995</v>
      </c>
    </row>
    <row r="3522" customFormat="false" ht="15" hidden="false" customHeight="false" outlineLevel="0" collapsed="false">
      <c r="A3522" s="0" t="n">
        <v>3510</v>
      </c>
      <c r="B3522" s="7" t="n">
        <v>0.905287</v>
      </c>
      <c r="C3522" s="7" t="n">
        <v>0.36861</v>
      </c>
      <c r="D3522" s="16" t="n">
        <f aca="false">LOGINV(B3522,$B$7,$C$7)</f>
        <v>28.1420342512876</v>
      </c>
      <c r="E3522" s="16" t="n">
        <f aca="false">LOGINV(C3522,$B$8,$C$8)</f>
        <v>87.9386950041818</v>
      </c>
      <c r="F3522" s="16" t="n">
        <f aca="false">$B$5/100*E3522*2_Girdiler!$B$14*2_Girdiler!$B$15*2_Girdiler!$B$16</f>
        <v>2.21253756630521</v>
      </c>
      <c r="G3522" s="16" t="n">
        <f aca="false">MIN(MATCH(F3522,2_Girdiler!$B$20:$I$20,1),7)</f>
        <v>1</v>
      </c>
      <c r="H3522" s="16" t="n">
        <f aca="false">IF(F3522&gt;=40,2_Girdiler!$I$21+(F3522-40)*(2_Girdiler!$I$21-2_Girdiler!$H$21)/(2_Girdiler!$I$20-2_Girdiler!$H$20),INDEX(2_Girdiler!$B$21:$I$21,G3522)+(F3522-INDEX(2_Girdiler!$B$20:$I$20,G3522))*(INDEX(2_Girdiler!$B$21:$I$21,G3522+1)-INDEX(2_Girdiler!$B$21:$I$21,G3522))/(INDEX(2_Girdiler!$B$20:$I$20,G3522+1)-INDEX(2_Girdiler!$B$20:$I$20,G3522)))</f>
        <v>4.86758264587147</v>
      </c>
      <c r="I3522" s="16" t="n">
        <f aca="false">H3522/2_Girdiler!$B$17</f>
        <v>1.9501533036344</v>
      </c>
      <c r="J3522" s="16" t="n">
        <f aca="false">D3522+I3522</f>
        <v>30.092187554922</v>
      </c>
    </row>
    <row r="3523" customFormat="false" ht="15" hidden="false" customHeight="false" outlineLevel="0" collapsed="false">
      <c r="A3523" s="0" t="n">
        <v>3511</v>
      </c>
      <c r="B3523" s="7" t="n">
        <v>0.125948</v>
      </c>
      <c r="C3523" s="7" t="n">
        <v>0.122375</v>
      </c>
      <c r="D3523" s="16" t="n">
        <f aca="false">LOGINV(B3523,$B$7,$C$7)</f>
        <v>7.15030802661943</v>
      </c>
      <c r="E3523" s="16" t="n">
        <f aca="false">LOGINV(C3523,$B$8,$C$8)</f>
        <v>51.5414379293861</v>
      </c>
      <c r="F3523" s="16" t="n">
        <f aca="false">$B$5/100*E3523*2_Girdiler!$B$14*2_Girdiler!$B$15*2_Girdiler!$B$16</f>
        <v>1.29678257830335</v>
      </c>
      <c r="G3523" s="16" t="n">
        <f aca="false">MIN(MATCH(F3523,2_Girdiler!$B$20:$I$20,1),7)</f>
        <v>1</v>
      </c>
      <c r="H3523" s="16" t="n">
        <f aca="false">IF(F3523&gt;=40,2_Girdiler!$I$21+(F3523-40)*(2_Girdiler!$I$21-2_Girdiler!$H$21)/(2_Girdiler!$I$20-2_Girdiler!$H$20),INDEX(2_Girdiler!$B$21:$I$21,G3523)+(F3523-INDEX(2_Girdiler!$B$20:$I$20,G3523))*(INDEX(2_Girdiler!$B$21:$I$21,G3523+1)-INDEX(2_Girdiler!$B$21:$I$21,G3523))/(INDEX(2_Girdiler!$B$20:$I$20,G3523+1)-INDEX(2_Girdiler!$B$20:$I$20,G3523)))</f>
        <v>2.85292167226738</v>
      </c>
      <c r="I3523" s="16" t="n">
        <f aca="false">H3523/2_Girdiler!$B$17</f>
        <v>1.14299746485071</v>
      </c>
      <c r="J3523" s="16" t="n">
        <f aca="false">D3523+I3523</f>
        <v>8.29330549147014</v>
      </c>
    </row>
    <row r="3524" customFormat="false" ht="15" hidden="false" customHeight="false" outlineLevel="0" collapsed="false">
      <c r="A3524" s="0" t="n">
        <v>3512</v>
      </c>
      <c r="B3524" s="7" t="n">
        <v>0.803841</v>
      </c>
      <c r="C3524" s="7" t="n">
        <v>0.634353</v>
      </c>
      <c r="D3524" s="16" t="n">
        <f aca="false">LOGINV(B3524,$B$7,$C$7)</f>
        <v>21.8153050129201</v>
      </c>
      <c r="E3524" s="16" t="n">
        <f aca="false">LOGINV(C3524,$B$8,$C$8)</f>
        <v>136.305246980084</v>
      </c>
      <c r="F3524" s="16" t="n">
        <f aca="false">$B$5/100*E3524*2_Girdiler!$B$14*2_Girdiler!$B$15*2_Girdiler!$B$16</f>
        <v>3.42944001401891</v>
      </c>
      <c r="G3524" s="16" t="n">
        <f aca="false">MIN(MATCH(F3524,2_Girdiler!$B$20:$I$20,1),7)</f>
        <v>1</v>
      </c>
      <c r="H3524" s="16" t="n">
        <f aca="false">IF(F3524&gt;=40,2_Girdiler!$I$21+(F3524-40)*(2_Girdiler!$I$21-2_Girdiler!$H$21)/(2_Girdiler!$I$20-2_Girdiler!$H$20),INDEX(2_Girdiler!$B$21:$I$21,G3524)+(F3524-INDEX(2_Girdiler!$B$20:$I$20,G3524))*(INDEX(2_Girdiler!$B$21:$I$21,G3524+1)-INDEX(2_Girdiler!$B$21:$I$21,G3524))/(INDEX(2_Girdiler!$B$20:$I$20,G3524+1)-INDEX(2_Girdiler!$B$20:$I$20,G3524)))</f>
        <v>7.54476803084159</v>
      </c>
      <c r="I3524" s="16" t="n">
        <f aca="false">H3524/2_Girdiler!$B$17</f>
        <v>3.0227436021</v>
      </c>
      <c r="J3524" s="16" t="n">
        <f aca="false">D3524+I3524</f>
        <v>24.8380486150201</v>
      </c>
    </row>
    <row r="3525" customFormat="false" ht="15" hidden="false" customHeight="false" outlineLevel="0" collapsed="false">
      <c r="A3525" s="0" t="n">
        <v>3513</v>
      </c>
      <c r="B3525" s="7" t="n">
        <v>0.442223</v>
      </c>
      <c r="C3525" s="7" t="n">
        <v>0.201</v>
      </c>
      <c r="D3525" s="16" t="n">
        <f aca="false">LOGINV(B3525,$B$7,$C$7)</f>
        <v>12.4882724666266</v>
      </c>
      <c r="E3525" s="16" t="n">
        <f aca="false">LOGINV(C3525,$B$8,$C$8)</f>
        <v>63.5778290559908</v>
      </c>
      <c r="F3525" s="16" t="n">
        <f aca="false">$B$5/100*E3525*2_Girdiler!$B$14*2_Girdiler!$B$15*2_Girdiler!$B$16</f>
        <v>1.59961817904873</v>
      </c>
      <c r="G3525" s="16" t="n">
        <f aca="false">MIN(MATCH(F3525,2_Girdiler!$B$20:$I$20,1),7)</f>
        <v>1</v>
      </c>
      <c r="H3525" s="16" t="n">
        <f aca="false">IF(F3525&gt;=40,2_Girdiler!$I$21+(F3525-40)*(2_Girdiler!$I$21-2_Girdiler!$H$21)/(2_Girdiler!$I$20-2_Girdiler!$H$20),INDEX(2_Girdiler!$B$21:$I$21,G3525)+(F3525-INDEX(2_Girdiler!$B$20:$I$20,G3525))*(INDEX(2_Girdiler!$B$21:$I$21,G3525+1)-INDEX(2_Girdiler!$B$21:$I$21,G3525))/(INDEX(2_Girdiler!$B$20:$I$20,G3525+1)-INDEX(2_Girdiler!$B$20:$I$20,G3525)))</f>
        <v>3.5191599939072</v>
      </c>
      <c r="I3525" s="16" t="n">
        <f aca="false">H3525/2_Girdiler!$B$17</f>
        <v>1.40991986935385</v>
      </c>
      <c r="J3525" s="16" t="n">
        <f aca="false">D3525+I3525</f>
        <v>13.8981923359804</v>
      </c>
    </row>
    <row r="3526" customFormat="false" ht="15" hidden="false" customHeight="false" outlineLevel="0" collapsed="false">
      <c r="A3526" s="0" t="n">
        <v>3514</v>
      </c>
      <c r="B3526" s="7" t="n">
        <v>0.187638</v>
      </c>
      <c r="C3526" s="7" t="n">
        <v>0.347603</v>
      </c>
      <c r="D3526" s="16" t="n">
        <f aca="false">LOGINV(B3526,$B$7,$C$7)</f>
        <v>8.26136829160175</v>
      </c>
      <c r="E3526" s="16" t="n">
        <f aca="false">LOGINV(C3526,$B$8,$C$8)</f>
        <v>84.8022602187517</v>
      </c>
      <c r="F3526" s="16" t="n">
        <f aca="false">$B$5/100*E3526*2_Girdiler!$B$14*2_Girdiler!$B$15*2_Girdiler!$B$16</f>
        <v>2.13362486710379</v>
      </c>
      <c r="G3526" s="16" t="n">
        <f aca="false">MIN(MATCH(F3526,2_Girdiler!$B$20:$I$20,1),7)</f>
        <v>1</v>
      </c>
      <c r="H3526" s="16" t="n">
        <f aca="false">IF(F3526&gt;=40,2_Girdiler!$I$21+(F3526-40)*(2_Girdiler!$I$21-2_Girdiler!$H$21)/(2_Girdiler!$I$20-2_Girdiler!$H$20),INDEX(2_Girdiler!$B$21:$I$21,G3526)+(F3526-INDEX(2_Girdiler!$B$20:$I$20,G3526))*(INDEX(2_Girdiler!$B$21:$I$21,G3526+1)-INDEX(2_Girdiler!$B$21:$I$21,G3526))/(INDEX(2_Girdiler!$B$20:$I$20,G3526+1)-INDEX(2_Girdiler!$B$20:$I$20,G3526)))</f>
        <v>4.69397470762834</v>
      </c>
      <c r="I3526" s="16" t="n">
        <f aca="false">H3526/2_Girdiler!$B$17</f>
        <v>1.88059884119725</v>
      </c>
      <c r="J3526" s="16" t="n">
        <f aca="false">D3526+I3526</f>
        <v>10.141967132799</v>
      </c>
    </row>
    <row r="3527" customFormat="false" ht="15" hidden="false" customHeight="false" outlineLevel="0" collapsed="false">
      <c r="A3527" s="0" t="n">
        <v>3515</v>
      </c>
      <c r="B3527" s="7" t="n">
        <v>0.965326</v>
      </c>
      <c r="C3527" s="7" t="n">
        <v>0.183389</v>
      </c>
      <c r="D3527" s="16" t="n">
        <f aca="false">LOGINV(B3527,$B$7,$C$7)</f>
        <v>37.2674281063205</v>
      </c>
      <c r="E3527" s="16" t="n">
        <f aca="false">LOGINV(C3527,$B$8,$C$8)</f>
        <v>60.9862943024652</v>
      </c>
      <c r="F3527" s="16" t="n">
        <f aca="false">$B$5/100*E3527*2_Girdiler!$B$14*2_Girdiler!$B$15*2_Girdiler!$B$16</f>
        <v>1.53441516465002</v>
      </c>
      <c r="G3527" s="16" t="n">
        <f aca="false">MIN(MATCH(F3527,2_Girdiler!$B$20:$I$20,1),7)</f>
        <v>1</v>
      </c>
      <c r="H3527" s="16" t="n">
        <f aca="false">IF(F3527&gt;=40,2_Girdiler!$I$21+(F3527-40)*(2_Girdiler!$I$21-2_Girdiler!$H$21)/(2_Girdiler!$I$20-2_Girdiler!$H$20),INDEX(2_Girdiler!$B$21:$I$21,G3527)+(F3527-INDEX(2_Girdiler!$B$20:$I$20,G3527))*(INDEX(2_Girdiler!$B$21:$I$21,G3527+1)-INDEX(2_Girdiler!$B$21:$I$21,G3527))/(INDEX(2_Girdiler!$B$20:$I$20,G3527+1)-INDEX(2_Girdiler!$B$20:$I$20,G3527)))</f>
        <v>3.37571336223005</v>
      </c>
      <c r="I3527" s="16" t="n">
        <f aca="false">H3527/2_Girdiler!$B$17</f>
        <v>1.35244926371396</v>
      </c>
      <c r="J3527" s="16" t="n">
        <f aca="false">D3527+I3527</f>
        <v>38.6198773700345</v>
      </c>
    </row>
    <row r="3528" customFormat="false" ht="15" hidden="false" customHeight="false" outlineLevel="0" collapsed="false">
      <c r="A3528" s="0" t="n">
        <v>3516</v>
      </c>
      <c r="B3528" s="7" t="n">
        <v>0.300973</v>
      </c>
      <c r="C3528" s="7" t="n">
        <v>0.539172</v>
      </c>
      <c r="D3528" s="16" t="n">
        <f aca="false">LOGINV(B3528,$B$7,$C$7)</f>
        <v>10.125508846867</v>
      </c>
      <c r="E3528" s="16" t="n">
        <f aca="false">LOGINV(C3528,$B$8,$C$8)</f>
        <v>116.362775773816</v>
      </c>
      <c r="F3528" s="16" t="n">
        <f aca="false">$B$5/100*E3528*2_Girdiler!$B$14*2_Girdiler!$B$15*2_Girdiler!$B$16</f>
        <v>2.92768743846922</v>
      </c>
      <c r="G3528" s="16" t="n">
        <f aca="false">MIN(MATCH(F3528,2_Girdiler!$B$20:$I$20,1),7)</f>
        <v>1</v>
      </c>
      <c r="H3528" s="16" t="n">
        <f aca="false">IF(F3528&gt;=40,2_Girdiler!$I$21+(F3528-40)*(2_Girdiler!$I$21-2_Girdiler!$H$21)/(2_Girdiler!$I$20-2_Girdiler!$H$20),INDEX(2_Girdiler!$B$21:$I$21,G3528)+(F3528-INDEX(2_Girdiler!$B$20:$I$20,G3528))*(INDEX(2_Girdiler!$B$21:$I$21,G3528+1)-INDEX(2_Girdiler!$B$21:$I$21,G3528))/(INDEX(2_Girdiler!$B$20:$I$20,G3528+1)-INDEX(2_Girdiler!$B$20:$I$20,G3528)))</f>
        <v>6.44091236463229</v>
      </c>
      <c r="I3528" s="16" t="n">
        <f aca="false">H3528/2_Girdiler!$B$17</f>
        <v>2.58049373583024</v>
      </c>
      <c r="J3528" s="16" t="n">
        <f aca="false">D3528+I3528</f>
        <v>12.7060025826972</v>
      </c>
    </row>
    <row r="3529" customFormat="false" ht="15" hidden="false" customHeight="false" outlineLevel="0" collapsed="false">
      <c r="A3529" s="0" t="n">
        <v>3517</v>
      </c>
      <c r="B3529" s="7" t="n">
        <v>0.5574</v>
      </c>
      <c r="C3529" s="7" t="n">
        <v>0.320913</v>
      </c>
      <c r="D3529" s="16" t="n">
        <f aca="false">LOGINV(B3529,$B$7,$C$7)</f>
        <v>14.6769421448993</v>
      </c>
      <c r="E3529" s="16" t="n">
        <f aca="false">LOGINV(C3529,$B$8,$C$8)</f>
        <v>80.8808054282247</v>
      </c>
      <c r="F3529" s="16" t="n">
        <f aca="false">$B$5/100*E3529*2_Girdiler!$B$14*2_Girdiler!$B$15*2_Girdiler!$B$16</f>
        <v>2.03496106457413</v>
      </c>
      <c r="G3529" s="16" t="n">
        <f aca="false">MIN(MATCH(F3529,2_Girdiler!$B$20:$I$20,1),7)</f>
        <v>1</v>
      </c>
      <c r="H3529" s="16" t="n">
        <f aca="false">IF(F3529&gt;=40,2_Girdiler!$I$21+(F3529-40)*(2_Girdiler!$I$21-2_Girdiler!$H$21)/(2_Girdiler!$I$20-2_Girdiler!$H$20),INDEX(2_Girdiler!$B$21:$I$21,G3529)+(F3529-INDEX(2_Girdiler!$B$20:$I$20,G3529))*(INDEX(2_Girdiler!$B$21:$I$21,G3529+1)-INDEX(2_Girdiler!$B$21:$I$21,G3529))/(INDEX(2_Girdiler!$B$20:$I$20,G3529+1)-INDEX(2_Girdiler!$B$20:$I$20,G3529)))</f>
        <v>4.4769143420631</v>
      </c>
      <c r="I3529" s="16" t="n">
        <f aca="false">H3529/2_Girdiler!$B$17</f>
        <v>1.79363555371118</v>
      </c>
      <c r="J3529" s="16" t="n">
        <f aca="false">D3529+I3529</f>
        <v>16.4705776986105</v>
      </c>
    </row>
    <row r="3530" customFormat="false" ht="15" hidden="false" customHeight="false" outlineLevel="0" collapsed="false">
      <c r="A3530" s="0" t="n">
        <v>3518</v>
      </c>
      <c r="B3530" s="7" t="n">
        <v>0.512182</v>
      </c>
      <c r="C3530" s="7" t="n">
        <v>0.790387</v>
      </c>
      <c r="D3530" s="16" t="n">
        <f aca="false">LOGINV(B3530,$B$7,$C$7)</f>
        <v>13.7745580436586</v>
      </c>
      <c r="E3530" s="16" t="n">
        <f aca="false">LOGINV(C3530,$B$8,$C$8)</f>
        <v>183.945816919281</v>
      </c>
      <c r="F3530" s="16" t="n">
        <f aca="false">$B$5/100*E3530*2_Girdiler!$B$14*2_Girdiler!$B$15*2_Girdiler!$B$16</f>
        <v>4.62807675368912</v>
      </c>
      <c r="G3530" s="16" t="n">
        <f aca="false">MIN(MATCH(F3530,2_Girdiler!$B$20:$I$20,1),7)</f>
        <v>1</v>
      </c>
      <c r="H3530" s="16" t="n">
        <f aca="false">IF(F3530&gt;=40,2_Girdiler!$I$21+(F3530-40)*(2_Girdiler!$I$21-2_Girdiler!$H$21)/(2_Girdiler!$I$20-2_Girdiler!$H$20),INDEX(2_Girdiler!$B$21:$I$21,G3530)+(F3530-INDEX(2_Girdiler!$B$20:$I$20,G3530))*(INDEX(2_Girdiler!$B$21:$I$21,G3530+1)-INDEX(2_Girdiler!$B$21:$I$21,G3530))/(INDEX(2_Girdiler!$B$20:$I$20,G3530+1)-INDEX(2_Girdiler!$B$20:$I$20,G3530)))</f>
        <v>10.1817688581161</v>
      </c>
      <c r="I3530" s="16" t="n">
        <f aca="false">H3530/2_Girdiler!$B$17</f>
        <v>4.07923431815547</v>
      </c>
      <c r="J3530" s="16" t="n">
        <f aca="false">D3530+I3530</f>
        <v>17.8537923618141</v>
      </c>
    </row>
    <row r="3531" customFormat="false" ht="15" hidden="false" customHeight="false" outlineLevel="0" collapsed="false">
      <c r="A3531" s="0" t="n">
        <v>3519</v>
      </c>
      <c r="B3531" s="7" t="n">
        <v>0.761961</v>
      </c>
      <c r="C3531" s="7" t="n">
        <v>0.686247</v>
      </c>
      <c r="D3531" s="16" t="n">
        <f aca="false">LOGINV(B3531,$B$7,$C$7)</f>
        <v>20.1462270702725</v>
      </c>
      <c r="E3531" s="16" t="n">
        <f aca="false">LOGINV(C3531,$B$8,$C$8)</f>
        <v>149.373756475527</v>
      </c>
      <c r="F3531" s="16" t="n">
        <f aca="false">$B$5/100*E3531*2_Girdiler!$B$14*2_Girdiler!$B$15*2_Girdiler!$B$16</f>
        <v>3.75824371292425</v>
      </c>
      <c r="G3531" s="16" t="n">
        <f aca="false">MIN(MATCH(F3531,2_Girdiler!$B$20:$I$20,1),7)</f>
        <v>1</v>
      </c>
      <c r="H3531" s="16" t="n">
        <f aca="false">IF(F3531&gt;=40,2_Girdiler!$I$21+(F3531-40)*(2_Girdiler!$I$21-2_Girdiler!$H$21)/(2_Girdiler!$I$20-2_Girdiler!$H$20),INDEX(2_Girdiler!$B$21:$I$21,G3531)+(F3531-INDEX(2_Girdiler!$B$20:$I$20,G3531))*(INDEX(2_Girdiler!$B$21:$I$21,G3531+1)-INDEX(2_Girdiler!$B$21:$I$21,G3531))/(INDEX(2_Girdiler!$B$20:$I$20,G3531+1)-INDEX(2_Girdiler!$B$20:$I$20,G3531)))</f>
        <v>8.26813616843336</v>
      </c>
      <c r="I3531" s="16" t="n">
        <f aca="false">H3531/2_Girdiler!$B$17</f>
        <v>3.3125545546608</v>
      </c>
      <c r="J3531" s="16" t="n">
        <f aca="false">D3531+I3531</f>
        <v>23.4587816249333</v>
      </c>
    </row>
    <row r="3532" customFormat="false" ht="15" hidden="false" customHeight="false" outlineLevel="0" collapsed="false">
      <c r="A3532" s="0" t="n">
        <v>3520</v>
      </c>
      <c r="B3532" s="7" t="n">
        <v>0.924121</v>
      </c>
      <c r="C3532" s="7" t="n">
        <v>0.03271</v>
      </c>
      <c r="D3532" s="16" t="n">
        <f aca="false">LOGINV(B3532,$B$7,$C$7)</f>
        <v>30.1067372967445</v>
      </c>
      <c r="E3532" s="16" t="n">
        <f aca="false">LOGINV(C3532,$B$8,$C$8)</f>
        <v>33.247336482703</v>
      </c>
      <c r="F3532" s="16" t="n">
        <f aca="false">$B$5/100*E3532*2_Girdiler!$B$14*2_Girdiler!$B$15*2_Girdiler!$B$16</f>
        <v>0.836502985904808</v>
      </c>
      <c r="G3532" s="16" t="n">
        <f aca="false">MIN(MATCH(F3532,2_Girdiler!$B$20:$I$20,1),7)</f>
        <v>1</v>
      </c>
      <c r="H3532" s="16" t="n">
        <f aca="false">IF(F3532&gt;=40,2_Girdiler!$I$21+(F3532-40)*(2_Girdiler!$I$21-2_Girdiler!$H$21)/(2_Girdiler!$I$20-2_Girdiler!$H$20),INDEX(2_Girdiler!$B$21:$I$21,G3532)+(F3532-INDEX(2_Girdiler!$B$20:$I$20,G3532))*(INDEX(2_Girdiler!$B$21:$I$21,G3532+1)-INDEX(2_Girdiler!$B$21:$I$21,G3532))/(INDEX(2_Girdiler!$B$20:$I$20,G3532+1)-INDEX(2_Girdiler!$B$20:$I$20,G3532)))</f>
        <v>1.84030656899058</v>
      </c>
      <c r="I3532" s="16" t="n">
        <f aca="false">H3532/2_Girdiler!$B$17</f>
        <v>0.737302311294302</v>
      </c>
      <c r="J3532" s="16" t="n">
        <f aca="false">D3532+I3532</f>
        <v>30.8440396080388</v>
      </c>
    </row>
    <row r="3533" customFormat="false" ht="15" hidden="false" customHeight="false" outlineLevel="0" collapsed="false">
      <c r="A3533" s="0" t="n">
        <v>3521</v>
      </c>
      <c r="B3533" s="7" t="n">
        <v>0.16747</v>
      </c>
      <c r="C3533" s="7" t="n">
        <v>0.116753</v>
      </c>
      <c r="D3533" s="16" t="n">
        <f aca="false">LOGINV(B3533,$B$7,$C$7)</f>
        <v>7.91174703245229</v>
      </c>
      <c r="E3533" s="16" t="n">
        <f aca="false">LOGINV(C3533,$B$8,$C$8)</f>
        <v>50.6123632881866</v>
      </c>
      <c r="F3533" s="16" t="n">
        <f aca="false">$B$5/100*E3533*2_Girdiler!$B$14*2_Girdiler!$B$15*2_Girdiler!$B$16</f>
        <v>1.27340706033078</v>
      </c>
      <c r="G3533" s="16" t="n">
        <f aca="false">MIN(MATCH(F3533,2_Girdiler!$B$20:$I$20,1),7)</f>
        <v>1</v>
      </c>
      <c r="H3533" s="16" t="n">
        <f aca="false">IF(F3533&gt;=40,2_Girdiler!$I$21+(F3533-40)*(2_Girdiler!$I$21-2_Girdiler!$H$21)/(2_Girdiler!$I$20-2_Girdiler!$H$20),INDEX(2_Girdiler!$B$21:$I$21,G3533)+(F3533-INDEX(2_Girdiler!$B$20:$I$20,G3533))*(INDEX(2_Girdiler!$B$21:$I$21,G3533+1)-INDEX(2_Girdiler!$B$21:$I$21,G3533))/(INDEX(2_Girdiler!$B$20:$I$20,G3533+1)-INDEX(2_Girdiler!$B$20:$I$20,G3533)))</f>
        <v>2.80149553272771</v>
      </c>
      <c r="I3533" s="16" t="n">
        <f aca="false">H3533/2_Girdiler!$B$17</f>
        <v>1.12239404356078</v>
      </c>
      <c r="J3533" s="16" t="n">
        <f aca="false">D3533+I3533</f>
        <v>9.03414107601307</v>
      </c>
    </row>
    <row r="3534" customFormat="false" ht="15" hidden="false" customHeight="false" outlineLevel="0" collapsed="false">
      <c r="A3534" s="0" t="n">
        <v>3522</v>
      </c>
      <c r="B3534" s="7" t="n">
        <v>0.214902</v>
      </c>
      <c r="C3534" s="7" t="n">
        <v>0.743176</v>
      </c>
      <c r="D3534" s="16" t="n">
        <f aca="false">LOGINV(B3534,$B$7,$C$7)</f>
        <v>8.72085773544072</v>
      </c>
      <c r="E3534" s="16" t="n">
        <f aca="false">LOGINV(C3534,$B$8,$C$8)</f>
        <v>166.475640517498</v>
      </c>
      <c r="F3534" s="16" t="n">
        <f aca="false">$B$5/100*E3534*2_Girdiler!$B$14*2_Girdiler!$B$15*2_Girdiler!$B$16</f>
        <v>4.18852711542024</v>
      </c>
      <c r="G3534" s="16" t="n">
        <f aca="false">MIN(MATCH(F3534,2_Girdiler!$B$20:$I$20,1),7)</f>
        <v>1</v>
      </c>
      <c r="H3534" s="16" t="n">
        <f aca="false">IF(F3534&gt;=40,2_Girdiler!$I$21+(F3534-40)*(2_Girdiler!$I$21-2_Girdiler!$H$21)/(2_Girdiler!$I$20-2_Girdiler!$H$20),INDEX(2_Girdiler!$B$21:$I$21,G3534)+(F3534-INDEX(2_Girdiler!$B$20:$I$20,G3534))*(INDEX(2_Girdiler!$B$21:$I$21,G3534+1)-INDEX(2_Girdiler!$B$21:$I$21,G3534))/(INDEX(2_Girdiler!$B$20:$I$20,G3534+1)-INDEX(2_Girdiler!$B$20:$I$20,G3534)))</f>
        <v>9.21475965392454</v>
      </c>
      <c r="I3534" s="16" t="n">
        <f aca="false">H3534/2_Girdiler!$B$17</f>
        <v>3.69181075878387</v>
      </c>
      <c r="J3534" s="16" t="n">
        <f aca="false">D3534+I3534</f>
        <v>12.4126684942246</v>
      </c>
    </row>
    <row r="3535" customFormat="false" ht="15" hidden="false" customHeight="false" outlineLevel="0" collapsed="false">
      <c r="A3535" s="0" t="n">
        <v>3523</v>
      </c>
      <c r="B3535" s="7" t="n">
        <v>0.95937</v>
      </c>
      <c r="C3535" s="7" t="n">
        <v>0.384497</v>
      </c>
      <c r="D3535" s="16" t="n">
        <f aca="false">LOGINV(B3535,$B$7,$C$7)</f>
        <v>35.7869461204723</v>
      </c>
      <c r="E3535" s="16" t="n">
        <f aca="false">LOGINV(C3535,$B$8,$C$8)</f>
        <v>90.3464317235434</v>
      </c>
      <c r="F3535" s="16" t="n">
        <f aca="false">$B$5/100*E3535*2_Girdiler!$B$14*2_Girdiler!$B$15*2_Girdiler!$B$16</f>
        <v>2.27311622216435</v>
      </c>
      <c r="G3535" s="16" t="n">
        <f aca="false">MIN(MATCH(F3535,2_Girdiler!$B$20:$I$20,1),7)</f>
        <v>1</v>
      </c>
      <c r="H3535" s="16" t="n">
        <f aca="false">IF(F3535&gt;=40,2_Girdiler!$I$21+(F3535-40)*(2_Girdiler!$I$21-2_Girdiler!$H$21)/(2_Girdiler!$I$20-2_Girdiler!$H$20),INDEX(2_Girdiler!$B$21:$I$21,G3535)+(F3535-INDEX(2_Girdiler!$B$20:$I$20,G3535))*(INDEX(2_Girdiler!$B$21:$I$21,G3535+1)-INDEX(2_Girdiler!$B$21:$I$21,G3535))/(INDEX(2_Girdiler!$B$20:$I$20,G3535+1)-INDEX(2_Girdiler!$B$20:$I$20,G3535)))</f>
        <v>5.00085568876157</v>
      </c>
      <c r="I3535" s="16" t="n">
        <f aca="false">H3535/2_Girdiler!$B$17</f>
        <v>2.00354795222819</v>
      </c>
      <c r="J3535" s="16" t="n">
        <f aca="false">D3535+I3535</f>
        <v>37.7904940727005</v>
      </c>
    </row>
    <row r="3536" customFormat="false" ht="15" hidden="false" customHeight="false" outlineLevel="0" collapsed="false">
      <c r="A3536" s="0" t="n">
        <v>3524</v>
      </c>
      <c r="B3536" s="7" t="n">
        <v>0.921217</v>
      </c>
      <c r="C3536" s="7" t="n">
        <v>0.771823</v>
      </c>
      <c r="D3536" s="16" t="n">
        <f aca="false">LOGINV(B3536,$B$7,$C$7)</f>
        <v>29.7722374268209</v>
      </c>
      <c r="E3536" s="16" t="n">
        <f aca="false">LOGINV(C3536,$B$8,$C$8)</f>
        <v>176.626744964628</v>
      </c>
      <c r="F3536" s="16" t="n">
        <f aca="false">$B$5/100*E3536*2_Girdiler!$B$14*2_Girdiler!$B$15*2_Girdiler!$B$16</f>
        <v>4.44392890331004</v>
      </c>
      <c r="G3536" s="16" t="n">
        <f aca="false">MIN(MATCH(F3536,2_Girdiler!$B$20:$I$20,1),7)</f>
        <v>1</v>
      </c>
      <c r="H3536" s="16" t="n">
        <f aca="false">IF(F3536&gt;=40,2_Girdiler!$I$21+(F3536-40)*(2_Girdiler!$I$21-2_Girdiler!$H$21)/(2_Girdiler!$I$20-2_Girdiler!$H$20),INDEX(2_Girdiler!$B$21:$I$21,G3536)+(F3536-INDEX(2_Girdiler!$B$20:$I$20,G3536))*(INDEX(2_Girdiler!$B$21:$I$21,G3536+1)-INDEX(2_Girdiler!$B$21:$I$21,G3536))/(INDEX(2_Girdiler!$B$20:$I$20,G3536+1)-INDEX(2_Girdiler!$B$20:$I$20,G3536)))</f>
        <v>9.77664358728208</v>
      </c>
      <c r="I3536" s="16" t="n">
        <f aca="false">H3536/2_Girdiler!$B$17</f>
        <v>3.91692451413545</v>
      </c>
      <c r="J3536" s="16" t="n">
        <f aca="false">D3536+I3536</f>
        <v>33.6891619409564</v>
      </c>
    </row>
    <row r="3537" customFormat="false" ht="15" hidden="false" customHeight="false" outlineLevel="0" collapsed="false">
      <c r="A3537" s="0" t="n">
        <v>3525</v>
      </c>
      <c r="B3537" s="7" t="n">
        <v>0.026343</v>
      </c>
      <c r="C3537" s="7" t="n">
        <v>0.120805</v>
      </c>
      <c r="D3537" s="16" t="n">
        <f aca="false">LOGINV(B3537,$B$7,$C$7)</f>
        <v>4.59903027758985</v>
      </c>
      <c r="E3537" s="16" t="n">
        <f aca="false">LOGINV(C3537,$B$8,$C$8)</f>
        <v>51.2833750888434</v>
      </c>
      <c r="F3537" s="16" t="n">
        <f aca="false">$B$5/100*E3537*2_Girdiler!$B$14*2_Girdiler!$B$15*2_Girdiler!$B$16</f>
        <v>1.2902897172353</v>
      </c>
      <c r="G3537" s="16" t="n">
        <f aca="false">MIN(MATCH(F3537,2_Girdiler!$B$20:$I$20,1),7)</f>
        <v>1</v>
      </c>
      <c r="H3537" s="16" t="n">
        <f aca="false">IF(F3537&gt;=40,2_Girdiler!$I$21+(F3537-40)*(2_Girdiler!$I$21-2_Girdiler!$H$21)/(2_Girdiler!$I$20-2_Girdiler!$H$20),INDEX(2_Girdiler!$B$21:$I$21,G3537)+(F3537-INDEX(2_Girdiler!$B$20:$I$20,G3537))*(INDEX(2_Girdiler!$B$21:$I$21,G3537+1)-INDEX(2_Girdiler!$B$21:$I$21,G3537))/(INDEX(2_Girdiler!$B$20:$I$20,G3537+1)-INDEX(2_Girdiler!$B$20:$I$20,G3537)))</f>
        <v>2.83863737791766</v>
      </c>
      <c r="I3537" s="16" t="n">
        <f aca="false">H3537/2_Girdiler!$B$17</f>
        <v>1.13727459051188</v>
      </c>
      <c r="J3537" s="16" t="n">
        <f aca="false">D3537+I3537</f>
        <v>5.73630486810174</v>
      </c>
    </row>
    <row r="3538" customFormat="false" ht="15" hidden="false" customHeight="false" outlineLevel="0" collapsed="false">
      <c r="A3538" s="0" t="n">
        <v>3526</v>
      </c>
      <c r="B3538" s="7" t="n">
        <v>0.138525</v>
      </c>
      <c r="C3538" s="7" t="n">
        <v>0.870244</v>
      </c>
      <c r="D3538" s="16" t="n">
        <f aca="false">LOGINV(B3538,$B$7,$C$7)</f>
        <v>7.38848595187764</v>
      </c>
      <c r="E3538" s="16" t="n">
        <f aca="false">LOGINV(C3538,$B$8,$C$8)</f>
        <v>226.118580782645</v>
      </c>
      <c r="F3538" s="16" t="n">
        <f aca="false">$B$5/100*E3538*2_Girdiler!$B$14*2_Girdiler!$B$15*2_Girdiler!$B$16</f>
        <v>5.68914349249134</v>
      </c>
      <c r="G3538" s="16" t="n">
        <f aca="false">MIN(MATCH(F3538,2_Girdiler!$B$20:$I$20,1),7)</f>
        <v>2</v>
      </c>
      <c r="H3538" s="16" t="n">
        <f aca="false">IF(F3538&gt;=40,2_Girdiler!$I$21+(F3538-40)*(2_Girdiler!$I$21-2_Girdiler!$H$21)/(2_Girdiler!$I$20-2_Girdiler!$H$20),INDEX(2_Girdiler!$B$21:$I$21,G3538)+(F3538-INDEX(2_Girdiler!$B$20:$I$20,G3538))*(INDEX(2_Girdiler!$B$21:$I$21,G3538+1)-INDEX(2_Girdiler!$B$21:$I$21,G3538))/(INDEX(2_Girdiler!$B$20:$I$20,G3538+1)-INDEX(2_Girdiler!$B$20:$I$20,G3538)))</f>
        <v>12.1026295879861</v>
      </c>
      <c r="I3538" s="16" t="n">
        <f aca="false">H3538/2_Girdiler!$B$17</f>
        <v>4.84880993108419</v>
      </c>
      <c r="J3538" s="16" t="n">
        <f aca="false">D3538+I3538</f>
        <v>12.2372958829618</v>
      </c>
    </row>
    <row r="3539" customFormat="false" ht="15" hidden="false" customHeight="false" outlineLevel="0" collapsed="false">
      <c r="A3539" s="0" t="n">
        <v>3527</v>
      </c>
      <c r="B3539" s="7" t="n">
        <v>0.269828</v>
      </c>
      <c r="C3539" s="7" t="n">
        <v>0.42077</v>
      </c>
      <c r="D3539" s="16" t="n">
        <f aca="false">LOGINV(B3539,$B$7,$C$7)</f>
        <v>9.62080591504625</v>
      </c>
      <c r="E3539" s="16" t="n">
        <f aca="false">LOGINV(C3539,$B$8,$C$8)</f>
        <v>95.98367547146</v>
      </c>
      <c r="F3539" s="16" t="n">
        <f aca="false">$B$5/100*E3539*2_Girdiler!$B$14*2_Girdiler!$B$15*2_Girdiler!$B$16</f>
        <v>2.41494927486193</v>
      </c>
      <c r="G3539" s="16" t="n">
        <f aca="false">MIN(MATCH(F3539,2_Girdiler!$B$20:$I$20,1),7)</f>
        <v>1</v>
      </c>
      <c r="H3539" s="16" t="n">
        <f aca="false">IF(F3539&gt;=40,2_Girdiler!$I$21+(F3539-40)*(2_Girdiler!$I$21-2_Girdiler!$H$21)/(2_Girdiler!$I$20-2_Girdiler!$H$20),INDEX(2_Girdiler!$B$21:$I$21,G3539)+(F3539-INDEX(2_Girdiler!$B$20:$I$20,G3539))*(INDEX(2_Girdiler!$B$21:$I$21,G3539+1)-INDEX(2_Girdiler!$B$21:$I$21,G3539))/(INDEX(2_Girdiler!$B$20:$I$20,G3539+1)-INDEX(2_Girdiler!$B$20:$I$20,G3539)))</f>
        <v>5.31288840469626</v>
      </c>
      <c r="I3539" s="16" t="n">
        <f aca="false">H3539/2_Girdiler!$B$17</f>
        <v>2.12856105957382</v>
      </c>
      <c r="J3539" s="16" t="n">
        <f aca="false">D3539+I3539</f>
        <v>11.7493669746201</v>
      </c>
    </row>
    <row r="3540" customFormat="false" ht="15" hidden="false" customHeight="false" outlineLevel="0" collapsed="false">
      <c r="A3540" s="0" t="n">
        <v>3528</v>
      </c>
      <c r="B3540" s="7" t="n">
        <v>0.246322</v>
      </c>
      <c r="C3540" s="7" t="n">
        <v>0.398446</v>
      </c>
      <c r="D3540" s="16" t="n">
        <f aca="false">LOGINV(B3540,$B$7,$C$7)</f>
        <v>9.23834272722839</v>
      </c>
      <c r="E3540" s="16" t="n">
        <f aca="false">LOGINV(C3540,$B$8,$C$8)</f>
        <v>92.4895610549613</v>
      </c>
      <c r="F3540" s="16" t="n">
        <f aca="false">$B$5/100*E3540*2_Girdiler!$B$14*2_Girdiler!$B$15*2_Girdiler!$B$16</f>
        <v>2.32703735614283</v>
      </c>
      <c r="G3540" s="16" t="n">
        <f aca="false">MIN(MATCH(F3540,2_Girdiler!$B$20:$I$20,1),7)</f>
        <v>1</v>
      </c>
      <c r="H3540" s="16" t="n">
        <f aca="false">IF(F3540&gt;=40,2_Girdiler!$I$21+(F3540-40)*(2_Girdiler!$I$21-2_Girdiler!$H$21)/(2_Girdiler!$I$20-2_Girdiler!$H$20),INDEX(2_Girdiler!$B$21:$I$21,G3540)+(F3540-INDEX(2_Girdiler!$B$20:$I$20,G3540))*(INDEX(2_Girdiler!$B$21:$I$21,G3540+1)-INDEX(2_Girdiler!$B$21:$I$21,G3540))/(INDEX(2_Girdiler!$B$20:$I$20,G3540+1)-INDEX(2_Girdiler!$B$20:$I$20,G3540)))</f>
        <v>5.11948218351422</v>
      </c>
      <c r="I3540" s="16" t="n">
        <f aca="false">H3540/2_Girdiler!$B$17</f>
        <v>2.05107459275409</v>
      </c>
      <c r="J3540" s="16" t="n">
        <f aca="false">D3540+I3540</f>
        <v>11.2894173199825</v>
      </c>
    </row>
    <row r="3541" customFormat="false" ht="15" hidden="false" customHeight="false" outlineLevel="0" collapsed="false">
      <c r="A3541" s="0" t="n">
        <v>3529</v>
      </c>
      <c r="B3541" s="7" t="n">
        <v>0.291525</v>
      </c>
      <c r="C3541" s="7" t="n">
        <v>0.149833</v>
      </c>
      <c r="D3541" s="16" t="n">
        <f aca="false">LOGINV(B3541,$B$7,$C$7)</f>
        <v>9.97242300496814</v>
      </c>
      <c r="E3541" s="16" t="n">
        <f aca="false">LOGINV(C3541,$B$8,$C$8)</f>
        <v>55.9103121726164</v>
      </c>
      <c r="F3541" s="16" t="n">
        <f aca="false">$B$5/100*E3541*2_Girdiler!$B$14*2_Girdiler!$B$15*2_Girdiler!$B$16</f>
        <v>1.40670345426303</v>
      </c>
      <c r="G3541" s="16" t="n">
        <f aca="false">MIN(MATCH(F3541,2_Girdiler!$B$20:$I$20,1),7)</f>
        <v>1</v>
      </c>
      <c r="H3541" s="16" t="n">
        <f aca="false">IF(F3541&gt;=40,2_Girdiler!$I$21+(F3541-40)*(2_Girdiler!$I$21-2_Girdiler!$H$21)/(2_Girdiler!$I$20-2_Girdiler!$H$20),INDEX(2_Girdiler!$B$21:$I$21,G3541)+(F3541-INDEX(2_Girdiler!$B$20:$I$20,G3541))*(INDEX(2_Girdiler!$B$21:$I$21,G3541+1)-INDEX(2_Girdiler!$B$21:$I$21,G3541))/(INDEX(2_Girdiler!$B$20:$I$20,G3541+1)-INDEX(2_Girdiler!$B$20:$I$20,G3541)))</f>
        <v>3.09474759937866</v>
      </c>
      <c r="I3541" s="16" t="n">
        <f aca="false">H3541/2_Girdiler!$B$17</f>
        <v>1.23988285231517</v>
      </c>
      <c r="J3541" s="16" t="n">
        <f aca="false">D3541+I3541</f>
        <v>11.2123058572833</v>
      </c>
    </row>
    <row r="3542" customFormat="false" ht="15" hidden="false" customHeight="false" outlineLevel="0" collapsed="false">
      <c r="A3542" s="0" t="n">
        <v>3530</v>
      </c>
      <c r="B3542" s="7" t="n">
        <v>0.497997</v>
      </c>
      <c r="C3542" s="7" t="n">
        <v>0.727349</v>
      </c>
      <c r="D3542" s="16" t="n">
        <f aca="false">LOGINV(B3542,$B$7,$C$7)</f>
        <v>13.5042089031492</v>
      </c>
      <c r="E3542" s="16" t="n">
        <f aca="false">LOGINV(C3542,$B$8,$C$8)</f>
        <v>161.359869545107</v>
      </c>
      <c r="F3542" s="16" t="n">
        <f aca="false">$B$5/100*E3542*2_Girdiler!$B$14*2_Girdiler!$B$15*2_Girdiler!$B$16</f>
        <v>4.05981431775489</v>
      </c>
      <c r="G3542" s="16" t="n">
        <f aca="false">MIN(MATCH(F3542,2_Girdiler!$B$20:$I$20,1),7)</f>
        <v>1</v>
      </c>
      <c r="H3542" s="16" t="n">
        <f aca="false">IF(F3542&gt;=40,2_Girdiler!$I$21+(F3542-40)*(2_Girdiler!$I$21-2_Girdiler!$H$21)/(2_Girdiler!$I$20-2_Girdiler!$H$20),INDEX(2_Girdiler!$B$21:$I$21,G3542)+(F3542-INDEX(2_Girdiler!$B$20:$I$20,G3542))*(INDEX(2_Girdiler!$B$21:$I$21,G3542+1)-INDEX(2_Girdiler!$B$21:$I$21,G3542))/(INDEX(2_Girdiler!$B$20:$I$20,G3542+1)-INDEX(2_Girdiler!$B$20:$I$20,G3542)))</f>
        <v>8.93159149906076</v>
      </c>
      <c r="I3542" s="16" t="n">
        <f aca="false">H3542/2_Girdiler!$B$17</f>
        <v>3.57836197879037</v>
      </c>
      <c r="J3542" s="16" t="n">
        <f aca="false">D3542+I3542</f>
        <v>17.0825708819396</v>
      </c>
    </row>
    <row r="3543" customFormat="false" ht="15" hidden="false" customHeight="false" outlineLevel="0" collapsed="false">
      <c r="A3543" s="0" t="n">
        <v>3531</v>
      </c>
      <c r="B3543" s="7" t="n">
        <v>0.989956</v>
      </c>
      <c r="C3543" s="7" t="n">
        <v>0.147151</v>
      </c>
      <c r="D3543" s="16" t="n">
        <f aca="false">LOGINV(B3543,$B$7,$C$7)</f>
        <v>49.4809553886748</v>
      </c>
      <c r="E3543" s="16" t="n">
        <f aca="false">LOGINV(C3543,$B$8,$C$8)</f>
        <v>55.4939121167432</v>
      </c>
      <c r="F3543" s="16" t="n">
        <f aca="false">$B$5/100*E3543*2_Girdiler!$B$14*2_Girdiler!$B$15*2_Girdiler!$B$16</f>
        <v>1.39622682885726</v>
      </c>
      <c r="G3543" s="16" t="n">
        <f aca="false">MIN(MATCH(F3543,2_Girdiler!$B$20:$I$20,1),7)</f>
        <v>1</v>
      </c>
      <c r="H3543" s="16" t="n">
        <f aca="false">IF(F3543&gt;=40,2_Girdiler!$I$21+(F3543-40)*(2_Girdiler!$I$21-2_Girdiler!$H$21)/(2_Girdiler!$I$20-2_Girdiler!$H$20),INDEX(2_Girdiler!$B$21:$I$21,G3543)+(F3543-INDEX(2_Girdiler!$B$20:$I$20,G3543))*(INDEX(2_Girdiler!$B$21:$I$21,G3543+1)-INDEX(2_Girdiler!$B$21:$I$21,G3543))/(INDEX(2_Girdiler!$B$20:$I$20,G3543+1)-INDEX(2_Girdiler!$B$20:$I$20,G3543)))</f>
        <v>3.07169902348597</v>
      </c>
      <c r="I3543" s="16" t="n">
        <f aca="false">H3543/2_Girdiler!$B$17</f>
        <v>1.23064864722996</v>
      </c>
      <c r="J3543" s="16" t="n">
        <f aca="false">D3543+I3543</f>
        <v>50.7116040359047</v>
      </c>
    </row>
    <row r="3544" customFormat="false" ht="15" hidden="false" customHeight="false" outlineLevel="0" collapsed="false">
      <c r="A3544" s="0" t="n">
        <v>3532</v>
      </c>
      <c r="B3544" s="7" t="n">
        <v>0.320231</v>
      </c>
      <c r="C3544" s="7" t="n">
        <v>0.274275</v>
      </c>
      <c r="D3544" s="16" t="n">
        <f aca="false">LOGINV(B3544,$B$7,$C$7)</f>
        <v>10.43812208577</v>
      </c>
      <c r="E3544" s="16" t="n">
        <f aca="false">LOGINV(C3544,$B$8,$C$8)</f>
        <v>74.1412074117593</v>
      </c>
      <c r="F3544" s="16" t="n">
        <f aca="false">$B$5/100*E3544*2_Girdiler!$B$14*2_Girdiler!$B$15*2_Girdiler!$B$16</f>
        <v>1.86539277847986</v>
      </c>
      <c r="G3544" s="16" t="n">
        <f aca="false">MIN(MATCH(F3544,2_Girdiler!$B$20:$I$20,1),7)</f>
        <v>1</v>
      </c>
      <c r="H3544" s="16" t="n">
        <f aca="false">IF(F3544&gt;=40,2_Girdiler!$I$21+(F3544-40)*(2_Girdiler!$I$21-2_Girdiler!$H$21)/(2_Girdiler!$I$20-2_Girdiler!$H$20),INDEX(2_Girdiler!$B$21:$I$21,G3544)+(F3544-INDEX(2_Girdiler!$B$20:$I$20,G3544))*(INDEX(2_Girdiler!$B$21:$I$21,G3544+1)-INDEX(2_Girdiler!$B$21:$I$21,G3544))/(INDEX(2_Girdiler!$B$20:$I$20,G3544+1)-INDEX(2_Girdiler!$B$20:$I$20,G3544)))</f>
        <v>4.1038641126557</v>
      </c>
      <c r="I3544" s="16" t="n">
        <f aca="false">H3544/2_Girdiler!$B$17</f>
        <v>1.64417632718578</v>
      </c>
      <c r="J3544" s="16" t="n">
        <f aca="false">D3544+I3544</f>
        <v>12.0822984129558</v>
      </c>
    </row>
    <row r="3545" customFormat="false" ht="15" hidden="false" customHeight="false" outlineLevel="0" collapsed="false">
      <c r="A3545" s="0" t="n">
        <v>3533</v>
      </c>
      <c r="B3545" s="7" t="n">
        <v>0.87318</v>
      </c>
      <c r="C3545" s="7" t="n">
        <v>0.228853</v>
      </c>
      <c r="D3545" s="16" t="n">
        <f aca="false">LOGINV(B3545,$B$7,$C$7)</f>
        <v>25.5874364583143</v>
      </c>
      <c r="E3545" s="16" t="n">
        <f aca="false">LOGINV(C3545,$B$8,$C$8)</f>
        <v>67.6171555111208</v>
      </c>
      <c r="F3545" s="16" t="n">
        <f aca="false">$B$5/100*E3545*2_Girdiler!$B$14*2_Girdiler!$B$15*2_Girdiler!$B$16</f>
        <v>1.7012476326598</v>
      </c>
      <c r="G3545" s="16" t="n">
        <f aca="false">MIN(MATCH(F3545,2_Girdiler!$B$20:$I$20,1),7)</f>
        <v>1</v>
      </c>
      <c r="H3545" s="16" t="n">
        <f aca="false">IF(F3545&gt;=40,2_Girdiler!$I$21+(F3545-40)*(2_Girdiler!$I$21-2_Girdiler!$H$21)/(2_Girdiler!$I$20-2_Girdiler!$H$20),INDEX(2_Girdiler!$B$21:$I$21,G3545)+(F3545-INDEX(2_Girdiler!$B$20:$I$20,G3545))*(INDEX(2_Girdiler!$B$21:$I$21,G3545+1)-INDEX(2_Girdiler!$B$21:$I$21,G3545))/(INDEX(2_Girdiler!$B$20:$I$20,G3545+1)-INDEX(2_Girdiler!$B$20:$I$20,G3545)))</f>
        <v>3.74274479185156</v>
      </c>
      <c r="I3545" s="16" t="n">
        <f aca="false">H3545/2_Girdiler!$B$17</f>
        <v>1.49949711212002</v>
      </c>
      <c r="J3545" s="16" t="n">
        <f aca="false">D3545+I3545</f>
        <v>27.0869335704343</v>
      </c>
    </row>
    <row r="3546" customFormat="false" ht="15" hidden="false" customHeight="false" outlineLevel="0" collapsed="false">
      <c r="A3546" s="0" t="n">
        <v>3534</v>
      </c>
      <c r="B3546" s="7" t="n">
        <v>0.317769</v>
      </c>
      <c r="C3546" s="7" t="n">
        <v>0.520286</v>
      </c>
      <c r="D3546" s="16" t="n">
        <f aca="false">LOGINV(B3546,$B$7,$C$7)</f>
        <v>10.398090411416</v>
      </c>
      <c r="E3546" s="16" t="n">
        <f aca="false">LOGINV(C3546,$B$8,$C$8)</f>
        <v>112.850797391447</v>
      </c>
      <c r="F3546" s="16" t="n">
        <f aca="false">$B$5/100*E3546*2_Girdiler!$B$14*2_Girdiler!$B$15*2_Girdiler!$B$16</f>
        <v>2.8393260623688</v>
      </c>
      <c r="G3546" s="16" t="n">
        <f aca="false">MIN(MATCH(F3546,2_Girdiler!$B$20:$I$20,1),7)</f>
        <v>1</v>
      </c>
      <c r="H3546" s="16" t="n">
        <f aca="false">IF(F3546&gt;=40,2_Girdiler!$I$21+(F3546-40)*(2_Girdiler!$I$21-2_Girdiler!$H$21)/(2_Girdiler!$I$20-2_Girdiler!$H$20),INDEX(2_Girdiler!$B$21:$I$21,G3546)+(F3546-INDEX(2_Girdiler!$B$20:$I$20,G3546))*(INDEX(2_Girdiler!$B$21:$I$21,G3546+1)-INDEX(2_Girdiler!$B$21:$I$21,G3546))/(INDEX(2_Girdiler!$B$20:$I$20,G3546+1)-INDEX(2_Girdiler!$B$20:$I$20,G3546)))</f>
        <v>6.24651733721136</v>
      </c>
      <c r="I3546" s="16" t="n">
        <f aca="false">H3546/2_Girdiler!$B$17</f>
        <v>2.50261111266481</v>
      </c>
      <c r="J3546" s="16" t="n">
        <f aca="false">D3546+I3546</f>
        <v>12.9007015240808</v>
      </c>
    </row>
    <row r="3547" customFormat="false" ht="15" hidden="false" customHeight="false" outlineLevel="0" collapsed="false">
      <c r="A3547" s="0" t="n">
        <v>3535</v>
      </c>
      <c r="B3547" s="7" t="n">
        <v>0.102192</v>
      </c>
      <c r="C3547" s="7" t="n">
        <v>0.99321</v>
      </c>
      <c r="D3547" s="16" t="n">
        <f aca="false">LOGINV(B3547,$B$7,$C$7)</f>
        <v>6.67500670914165</v>
      </c>
      <c r="E3547" s="16" t="n">
        <f aca="false">LOGINV(C3547,$B$8,$C$8)</f>
        <v>537.238783056476</v>
      </c>
      <c r="F3547" s="16" t="n">
        <f aca="false">$B$5/100*E3547*2_Girdiler!$B$14*2_Girdiler!$B$15*2_Girdiler!$B$16</f>
        <v>13.5169277817009</v>
      </c>
      <c r="G3547" s="16" t="n">
        <f aca="false">MIN(MATCH(F3547,2_Girdiler!$B$20:$I$20,1),7)</f>
        <v>3</v>
      </c>
      <c r="H3547" s="16" t="n">
        <f aca="false">IF(F3547&gt;=40,2_Girdiler!$I$21+(F3547-40)*(2_Girdiler!$I$21-2_Girdiler!$H$21)/(2_Girdiler!$I$20-2_Girdiler!$H$20),INDEX(2_Girdiler!$B$21:$I$21,G3547)+(F3547-INDEX(2_Girdiler!$B$20:$I$20,G3547))*(INDEX(2_Girdiler!$B$21:$I$21,G3547+1)-INDEX(2_Girdiler!$B$21:$I$21,G3547))/(INDEX(2_Girdiler!$B$20:$I$20,G3547+1)-INDEX(2_Girdiler!$B$20:$I$20,G3547)))</f>
        <v>22.1652350035308</v>
      </c>
      <c r="I3547" s="16" t="n">
        <f aca="false">H3547/2_Girdiler!$B$17</f>
        <v>8.88030248538896</v>
      </c>
      <c r="J3547" s="16" t="n">
        <f aca="false">D3547+I3547</f>
        <v>15.5553091945306</v>
      </c>
    </row>
    <row r="3548" customFormat="false" ht="15" hidden="false" customHeight="false" outlineLevel="0" collapsed="false">
      <c r="A3548" s="0" t="n">
        <v>3536</v>
      </c>
      <c r="B3548" s="7" t="n">
        <v>0.386195</v>
      </c>
      <c r="C3548" s="7" t="n">
        <v>0.591331</v>
      </c>
      <c r="D3548" s="16" t="n">
        <f aca="false">LOGINV(B3548,$B$7,$C$7)</f>
        <v>11.5256155529771</v>
      </c>
      <c r="E3548" s="16" t="n">
        <f aca="false">LOGINV(C3548,$B$8,$C$8)</f>
        <v>126.763140057538</v>
      </c>
      <c r="F3548" s="16" t="n">
        <f aca="false">$B$5/100*E3548*2_Girdiler!$B$14*2_Girdiler!$B$15*2_Girdiler!$B$16</f>
        <v>3.18936060384766</v>
      </c>
      <c r="G3548" s="16" t="n">
        <f aca="false">MIN(MATCH(F3548,2_Girdiler!$B$20:$I$20,1),7)</f>
        <v>1</v>
      </c>
      <c r="H3548" s="16" t="n">
        <f aca="false">IF(F3548&gt;=40,2_Girdiler!$I$21+(F3548-40)*(2_Girdiler!$I$21-2_Girdiler!$H$21)/(2_Girdiler!$I$20-2_Girdiler!$H$20),INDEX(2_Girdiler!$B$21:$I$21,G3548)+(F3548-INDEX(2_Girdiler!$B$20:$I$20,G3548))*(INDEX(2_Girdiler!$B$21:$I$21,G3548+1)-INDEX(2_Girdiler!$B$21:$I$21,G3548))/(INDEX(2_Girdiler!$B$20:$I$20,G3548+1)-INDEX(2_Girdiler!$B$20:$I$20,G3548)))</f>
        <v>7.01659332846485</v>
      </c>
      <c r="I3548" s="16" t="n">
        <f aca="false">H3548/2_Girdiler!$B$17</f>
        <v>2.81113514762213</v>
      </c>
      <c r="J3548" s="16" t="n">
        <f aca="false">D3548+I3548</f>
        <v>14.3367507005992</v>
      </c>
    </row>
    <row r="3549" customFormat="false" ht="15" hidden="false" customHeight="false" outlineLevel="0" collapsed="false">
      <c r="A3549" s="0" t="n">
        <v>3537</v>
      </c>
      <c r="B3549" s="7" t="n">
        <v>0.302646</v>
      </c>
      <c r="C3549" s="7" t="n">
        <v>0.070508</v>
      </c>
      <c r="D3549" s="16" t="n">
        <f aca="false">LOGINV(B3549,$B$7,$C$7)</f>
        <v>10.1526287488338</v>
      </c>
      <c r="E3549" s="16" t="n">
        <f aca="false">LOGINV(C3549,$B$8,$C$8)</f>
        <v>42.2262240306245</v>
      </c>
      <c r="F3549" s="16" t="n">
        <f aca="false">$B$5/100*E3549*2_Girdiler!$B$14*2_Girdiler!$B$15*2_Girdiler!$B$16</f>
        <v>1.06241179661051</v>
      </c>
      <c r="G3549" s="16" t="n">
        <f aca="false">MIN(MATCH(F3549,2_Girdiler!$B$20:$I$20,1),7)</f>
        <v>1</v>
      </c>
      <c r="H3549" s="16" t="n">
        <f aca="false">IF(F3549&gt;=40,2_Girdiler!$I$21+(F3549-40)*(2_Girdiler!$I$21-2_Girdiler!$H$21)/(2_Girdiler!$I$20-2_Girdiler!$H$20),INDEX(2_Girdiler!$B$21:$I$21,G3549)+(F3549-INDEX(2_Girdiler!$B$20:$I$20,G3549))*(INDEX(2_Girdiler!$B$21:$I$21,G3549+1)-INDEX(2_Girdiler!$B$21:$I$21,G3549))/(INDEX(2_Girdiler!$B$20:$I$20,G3549+1)-INDEX(2_Girdiler!$B$20:$I$20,G3549)))</f>
        <v>2.33730595254313</v>
      </c>
      <c r="I3549" s="16" t="n">
        <f aca="false">H3549/2_Girdiler!$B$17</f>
        <v>0.936420654063752</v>
      </c>
      <c r="J3549" s="16" t="n">
        <f aca="false">D3549+I3549</f>
        <v>11.0890494028976</v>
      </c>
    </row>
    <row r="3550" customFormat="false" ht="15" hidden="false" customHeight="false" outlineLevel="0" collapsed="false">
      <c r="A3550" s="0" t="n">
        <v>3538</v>
      </c>
      <c r="B3550" s="7" t="n">
        <v>0.635524</v>
      </c>
      <c r="C3550" s="7" t="n">
        <v>0.650455</v>
      </c>
      <c r="D3550" s="16" t="n">
        <f aca="false">LOGINV(B3550,$B$7,$C$7)</f>
        <v>16.4273924958904</v>
      </c>
      <c r="E3550" s="16" t="n">
        <f aca="false">LOGINV(C3550,$B$8,$C$8)</f>
        <v>140.154665006661</v>
      </c>
      <c r="F3550" s="16" t="n">
        <f aca="false">$B$5/100*E3550*2_Girdiler!$B$14*2_Girdiler!$B$15*2_Girdiler!$B$16</f>
        <v>3.5262913715676</v>
      </c>
      <c r="G3550" s="16" t="n">
        <f aca="false">MIN(MATCH(F3550,2_Girdiler!$B$20:$I$20,1),7)</f>
        <v>1</v>
      </c>
      <c r="H3550" s="16" t="n">
        <f aca="false">IF(F3550&gt;=40,2_Girdiler!$I$21+(F3550-40)*(2_Girdiler!$I$21-2_Girdiler!$H$21)/(2_Girdiler!$I$20-2_Girdiler!$H$20),INDEX(2_Girdiler!$B$21:$I$21,G3550)+(F3550-INDEX(2_Girdiler!$B$20:$I$20,G3550))*(INDEX(2_Girdiler!$B$21:$I$21,G3550+1)-INDEX(2_Girdiler!$B$21:$I$21,G3550))/(INDEX(2_Girdiler!$B$20:$I$20,G3550+1)-INDEX(2_Girdiler!$B$20:$I$20,G3550)))</f>
        <v>7.75784101744871</v>
      </c>
      <c r="I3550" s="16" t="n">
        <f aca="false">H3550/2_Girdiler!$B$17</f>
        <v>3.10810938199067</v>
      </c>
      <c r="J3550" s="16" t="n">
        <f aca="false">D3550+I3550</f>
        <v>19.5355018778811</v>
      </c>
    </row>
    <row r="3551" customFormat="false" ht="15" hidden="false" customHeight="false" outlineLevel="0" collapsed="false">
      <c r="A3551" s="0" t="n">
        <v>3539</v>
      </c>
      <c r="B3551" s="7" t="n">
        <v>0.820678</v>
      </c>
      <c r="C3551" s="7" t="n">
        <v>0.356232</v>
      </c>
      <c r="D3551" s="16" t="n">
        <f aca="false">LOGINV(B3551,$B$7,$C$7)</f>
        <v>22.5890763162337</v>
      </c>
      <c r="E3551" s="16" t="n">
        <f aca="false">LOGINV(C3551,$B$8,$C$8)</f>
        <v>86.0846216303408</v>
      </c>
      <c r="F3551" s="16" t="n">
        <f aca="false">$B$5/100*E3551*2_Girdiler!$B$14*2_Girdiler!$B$15*2_Girdiler!$B$16</f>
        <v>2.16588908021937</v>
      </c>
      <c r="G3551" s="16" t="n">
        <f aca="false">MIN(MATCH(F3551,2_Girdiler!$B$20:$I$20,1),7)</f>
        <v>1</v>
      </c>
      <c r="H3551" s="16" t="n">
        <f aca="false">IF(F3551&gt;=40,2_Girdiler!$I$21+(F3551-40)*(2_Girdiler!$I$21-2_Girdiler!$H$21)/(2_Girdiler!$I$20-2_Girdiler!$H$20),INDEX(2_Girdiler!$B$21:$I$21,G3551)+(F3551-INDEX(2_Girdiler!$B$20:$I$20,G3551))*(INDEX(2_Girdiler!$B$21:$I$21,G3551+1)-INDEX(2_Girdiler!$B$21:$I$21,G3551))/(INDEX(2_Girdiler!$B$20:$I$20,G3551+1)-INDEX(2_Girdiler!$B$20:$I$20,G3551)))</f>
        <v>4.76495597648262</v>
      </c>
      <c r="I3551" s="16" t="n">
        <f aca="false">H3551/2_Girdiler!$B$17</f>
        <v>1.90903684955233</v>
      </c>
      <c r="J3551" s="16" t="n">
        <f aca="false">D3551+I3551</f>
        <v>24.498113165786</v>
      </c>
    </row>
    <row r="3552" customFormat="false" ht="15" hidden="false" customHeight="false" outlineLevel="0" collapsed="false">
      <c r="A3552" s="0" t="n">
        <v>3540</v>
      </c>
      <c r="B3552" s="7" t="n">
        <v>0.615787</v>
      </c>
      <c r="C3552" s="7" t="n">
        <v>0.752796</v>
      </c>
      <c r="D3552" s="16" t="n">
        <f aca="false">LOGINV(B3552,$B$7,$C$7)</f>
        <v>15.9573210317584</v>
      </c>
      <c r="E3552" s="16" t="n">
        <f aca="false">LOGINV(C3552,$B$8,$C$8)</f>
        <v>169.746936597387</v>
      </c>
      <c r="F3552" s="16" t="n">
        <f aca="false">$B$5/100*E3552*2_Girdiler!$B$14*2_Girdiler!$B$15*2_Girdiler!$B$16</f>
        <v>4.27083292479027</v>
      </c>
      <c r="G3552" s="16" t="n">
        <f aca="false">MIN(MATCH(F3552,2_Girdiler!$B$20:$I$20,1),7)</f>
        <v>1</v>
      </c>
      <c r="H3552" s="16" t="n">
        <f aca="false">IF(F3552&gt;=40,2_Girdiler!$I$21+(F3552-40)*(2_Girdiler!$I$21-2_Girdiler!$H$21)/(2_Girdiler!$I$20-2_Girdiler!$H$20),INDEX(2_Girdiler!$B$21:$I$21,G3552)+(F3552-INDEX(2_Girdiler!$B$20:$I$20,G3552))*(INDEX(2_Girdiler!$B$21:$I$21,G3552+1)-INDEX(2_Girdiler!$B$21:$I$21,G3552))/(INDEX(2_Girdiler!$B$20:$I$20,G3552+1)-INDEX(2_Girdiler!$B$20:$I$20,G3552)))</f>
        <v>9.39583243453859</v>
      </c>
      <c r="I3552" s="16" t="n">
        <f aca="false">H3552/2_Girdiler!$B$17</f>
        <v>3.76435594332475</v>
      </c>
      <c r="J3552" s="16" t="n">
        <f aca="false">D3552+I3552</f>
        <v>19.7216769750832</v>
      </c>
    </row>
    <row r="3553" customFormat="false" ht="15" hidden="false" customHeight="false" outlineLevel="0" collapsed="false">
      <c r="A3553" s="0" t="n">
        <v>3541</v>
      </c>
      <c r="B3553" s="7" t="n">
        <v>0.719857</v>
      </c>
      <c r="C3553" s="7" t="n">
        <v>0.884139</v>
      </c>
      <c r="D3553" s="16" t="n">
        <f aca="false">LOGINV(B3553,$B$7,$C$7)</f>
        <v>18.7358555666109</v>
      </c>
      <c r="E3553" s="16" t="n">
        <f aca="false">LOGINV(C3553,$B$8,$C$8)</f>
        <v>236.324292838686</v>
      </c>
      <c r="F3553" s="16" t="n">
        <f aca="false">$B$5/100*E3553*2_Girdiler!$B$14*2_Girdiler!$B$15*2_Girdiler!$B$16</f>
        <v>5.94591920782134</v>
      </c>
      <c r="G3553" s="16" t="n">
        <f aca="false">MIN(MATCH(F3553,2_Girdiler!$B$20:$I$20,1),7)</f>
        <v>2</v>
      </c>
      <c r="H3553" s="16" t="n">
        <f aca="false">IF(F3553&gt;=40,2_Girdiler!$I$21+(F3553-40)*(2_Girdiler!$I$21-2_Girdiler!$H$21)/(2_Girdiler!$I$20-2_Girdiler!$H$20),INDEX(2_Girdiler!$B$21:$I$21,G3553)+(F3553-INDEX(2_Girdiler!$B$20:$I$20,G3553))*(INDEX(2_Girdiler!$B$21:$I$21,G3553+1)-INDEX(2_Girdiler!$B$21:$I$21,G3553))/(INDEX(2_Girdiler!$B$20:$I$20,G3553+1)-INDEX(2_Girdiler!$B$20:$I$20,G3553)))</f>
        <v>12.5134707325142</v>
      </c>
      <c r="I3553" s="16" t="n">
        <f aca="false">H3553/2_Girdiler!$B$17</f>
        <v>5.01340974860343</v>
      </c>
      <c r="J3553" s="16" t="n">
        <f aca="false">D3553+I3553</f>
        <v>23.7492653152143</v>
      </c>
    </row>
    <row r="3554" customFormat="false" ht="15" hidden="false" customHeight="false" outlineLevel="0" collapsed="false">
      <c r="A3554" s="0" t="n">
        <v>3542</v>
      </c>
      <c r="B3554" s="7" t="n">
        <v>0.112446</v>
      </c>
      <c r="C3554" s="7" t="n">
        <v>0.664323</v>
      </c>
      <c r="D3554" s="16" t="n">
        <f aca="false">LOGINV(B3554,$B$7,$C$7)</f>
        <v>6.88487480496391</v>
      </c>
      <c r="E3554" s="16" t="n">
        <f aca="false">LOGINV(C3554,$B$8,$C$8)</f>
        <v>143.611044615881</v>
      </c>
      <c r="F3554" s="16" t="n">
        <f aca="false">$B$5/100*E3554*2_Girdiler!$B$14*2_Girdiler!$B$15*2_Girdiler!$B$16</f>
        <v>3.61325388253556</v>
      </c>
      <c r="G3554" s="16" t="n">
        <f aca="false">MIN(MATCH(F3554,2_Girdiler!$B$20:$I$20,1),7)</f>
        <v>1</v>
      </c>
      <c r="H3554" s="16" t="n">
        <f aca="false">IF(F3554&gt;=40,2_Girdiler!$I$21+(F3554-40)*(2_Girdiler!$I$21-2_Girdiler!$H$21)/(2_Girdiler!$I$20-2_Girdiler!$H$20),INDEX(2_Girdiler!$B$21:$I$21,G3554)+(F3554-INDEX(2_Girdiler!$B$20:$I$20,G3554))*(INDEX(2_Girdiler!$B$21:$I$21,G3554+1)-INDEX(2_Girdiler!$B$21:$I$21,G3554))/(INDEX(2_Girdiler!$B$20:$I$20,G3554+1)-INDEX(2_Girdiler!$B$20:$I$20,G3554)))</f>
        <v>7.94915854157824</v>
      </c>
      <c r="I3554" s="16" t="n">
        <f aca="false">H3554/2_Girdiler!$B$17</f>
        <v>3.18475903108103</v>
      </c>
      <c r="J3554" s="16" t="n">
        <f aca="false">D3554+I3554</f>
        <v>10.0696338360449</v>
      </c>
    </row>
    <row r="3555" customFormat="false" ht="15" hidden="false" customHeight="false" outlineLevel="0" collapsed="false">
      <c r="A3555" s="0" t="n">
        <v>3543</v>
      </c>
      <c r="B3555" s="7" t="n">
        <v>0.10035</v>
      </c>
      <c r="C3555" s="7" t="n">
        <v>0.537962</v>
      </c>
      <c r="D3555" s="16" t="n">
        <f aca="false">LOGINV(B3555,$B$7,$C$7)</f>
        <v>6.63642473160919</v>
      </c>
      <c r="E3555" s="16" t="n">
        <f aca="false">LOGINV(C3555,$B$8,$C$8)</f>
        <v>116.134113529738</v>
      </c>
      <c r="F3555" s="16" t="n">
        <f aca="false">$B$5/100*E3555*2_Girdiler!$B$14*2_Girdiler!$B$15*2_Girdiler!$B$16</f>
        <v>2.92193429640822</v>
      </c>
      <c r="G3555" s="16" t="n">
        <f aca="false">MIN(MATCH(F3555,2_Girdiler!$B$20:$I$20,1),7)</f>
        <v>1</v>
      </c>
      <c r="H3555" s="16" t="n">
        <f aca="false">IF(F3555&gt;=40,2_Girdiler!$I$21+(F3555-40)*(2_Girdiler!$I$21-2_Girdiler!$H$21)/(2_Girdiler!$I$20-2_Girdiler!$H$20),INDEX(2_Girdiler!$B$21:$I$21,G3555)+(F3555-INDEX(2_Girdiler!$B$20:$I$20,G3555))*(INDEX(2_Girdiler!$B$21:$I$21,G3555+1)-INDEX(2_Girdiler!$B$21:$I$21,G3555))/(INDEX(2_Girdiler!$B$20:$I$20,G3555+1)-INDEX(2_Girdiler!$B$20:$I$20,G3555)))</f>
        <v>6.42825545209808</v>
      </c>
      <c r="I3555" s="16" t="n">
        <f aca="false">H3555/2_Girdiler!$B$17</f>
        <v>2.57542285741109</v>
      </c>
      <c r="J3555" s="16" t="n">
        <f aca="false">D3555+I3555</f>
        <v>9.21184758902028</v>
      </c>
    </row>
    <row r="3556" customFormat="false" ht="15" hidden="false" customHeight="false" outlineLevel="0" collapsed="false">
      <c r="A3556" s="0" t="n">
        <v>3544</v>
      </c>
      <c r="B3556" s="7" t="n">
        <v>0.093276</v>
      </c>
      <c r="C3556" s="7" t="n">
        <v>0.358497</v>
      </c>
      <c r="D3556" s="16" t="n">
        <f aca="false">LOGINV(B3556,$B$7,$C$7)</f>
        <v>6.48543724291032</v>
      </c>
      <c r="E3556" s="16" t="n">
        <f aca="false">LOGINV(C3556,$B$8,$C$8)</f>
        <v>86.4225639427661</v>
      </c>
      <c r="F3556" s="16" t="n">
        <f aca="false">$B$5/100*E3556*2_Girdiler!$B$14*2_Girdiler!$B$15*2_Girdiler!$B$16</f>
        <v>2.17439170879999</v>
      </c>
      <c r="G3556" s="16" t="n">
        <f aca="false">MIN(MATCH(F3556,2_Girdiler!$B$20:$I$20,1),7)</f>
        <v>1</v>
      </c>
      <c r="H3556" s="16" t="n">
        <f aca="false">IF(F3556&gt;=40,2_Girdiler!$I$21+(F3556-40)*(2_Girdiler!$I$21-2_Girdiler!$H$21)/(2_Girdiler!$I$20-2_Girdiler!$H$20),INDEX(2_Girdiler!$B$21:$I$21,G3556)+(F3556-INDEX(2_Girdiler!$B$20:$I$20,G3556))*(INDEX(2_Girdiler!$B$21:$I$21,G3556+1)-INDEX(2_Girdiler!$B$21:$I$21,G3556))/(INDEX(2_Girdiler!$B$20:$I$20,G3556+1)-INDEX(2_Girdiler!$B$20:$I$20,G3556)))</f>
        <v>4.78366175935999</v>
      </c>
      <c r="I3556" s="16" t="n">
        <f aca="false">H3556/2_Girdiler!$B$17</f>
        <v>1.91653115358974</v>
      </c>
      <c r="J3556" s="16" t="n">
        <f aca="false">D3556+I3556</f>
        <v>8.40196839650006</v>
      </c>
    </row>
    <row r="3557" customFormat="false" ht="15" hidden="false" customHeight="false" outlineLevel="0" collapsed="false">
      <c r="A3557" s="0" t="n">
        <v>3545</v>
      </c>
      <c r="B3557" s="7" t="n">
        <v>0.598787</v>
      </c>
      <c r="C3557" s="7" t="n">
        <v>0.439576</v>
      </c>
      <c r="D3557" s="16" t="n">
        <f aca="false">LOGINV(B3557,$B$7,$C$7)</f>
        <v>15.568759322108</v>
      </c>
      <c r="E3557" s="16" t="n">
        <f aca="false">LOGINV(C3557,$B$8,$C$8)</f>
        <v>98.9964999681348</v>
      </c>
      <c r="F3557" s="16" t="n">
        <f aca="false">$B$5/100*E3557*2_Girdiler!$B$14*2_Girdiler!$B$15*2_Girdiler!$B$16</f>
        <v>2.49075193919827</v>
      </c>
      <c r="G3557" s="16" t="n">
        <f aca="false">MIN(MATCH(F3557,2_Girdiler!$B$20:$I$20,1),7)</f>
        <v>1</v>
      </c>
      <c r="H3557" s="16" t="n">
        <f aca="false">IF(F3557&gt;=40,2_Girdiler!$I$21+(F3557-40)*(2_Girdiler!$I$21-2_Girdiler!$H$21)/(2_Girdiler!$I$20-2_Girdiler!$H$20),INDEX(2_Girdiler!$B$21:$I$21,G3557)+(F3557-INDEX(2_Girdiler!$B$20:$I$20,G3557))*(INDEX(2_Girdiler!$B$21:$I$21,G3557+1)-INDEX(2_Girdiler!$B$21:$I$21,G3557))/(INDEX(2_Girdiler!$B$20:$I$20,G3557+1)-INDEX(2_Girdiler!$B$20:$I$20,G3557)))</f>
        <v>5.4796542662362</v>
      </c>
      <c r="I3557" s="16" t="n">
        <f aca="false">H3557/2_Girdiler!$B$17</f>
        <v>2.19537430538309</v>
      </c>
      <c r="J3557" s="16" t="n">
        <f aca="false">D3557+I3557</f>
        <v>17.7641336274911</v>
      </c>
    </row>
    <row r="3558" customFormat="false" ht="15" hidden="false" customHeight="false" outlineLevel="0" collapsed="false">
      <c r="A3558" s="0" t="n">
        <v>3546</v>
      </c>
      <c r="B3558" s="7" t="n">
        <v>0.057344</v>
      </c>
      <c r="C3558" s="7" t="n">
        <v>0.443438</v>
      </c>
      <c r="D3558" s="16" t="n">
        <f aca="false">LOGINV(B3558,$B$7,$C$7)</f>
        <v>5.62105646161712</v>
      </c>
      <c r="E3558" s="16" t="n">
        <f aca="false">LOGINV(C3558,$B$8,$C$8)</f>
        <v>99.6238275550076</v>
      </c>
      <c r="F3558" s="16" t="n">
        <f aca="false">$B$5/100*E3558*2_Girdiler!$B$14*2_Girdiler!$B$15*2_Girdiler!$B$16</f>
        <v>2.50653550128399</v>
      </c>
      <c r="G3558" s="16" t="n">
        <f aca="false">MIN(MATCH(F3558,2_Girdiler!$B$20:$I$20,1),7)</f>
        <v>1</v>
      </c>
      <c r="H3558" s="16" t="n">
        <f aca="false">IF(F3558&gt;=40,2_Girdiler!$I$21+(F3558-40)*(2_Girdiler!$I$21-2_Girdiler!$H$21)/(2_Girdiler!$I$20-2_Girdiler!$H$20),INDEX(2_Girdiler!$B$21:$I$21,G3558)+(F3558-INDEX(2_Girdiler!$B$20:$I$20,G3558))*(INDEX(2_Girdiler!$B$21:$I$21,G3558+1)-INDEX(2_Girdiler!$B$21:$I$21,G3558))/(INDEX(2_Girdiler!$B$20:$I$20,G3558+1)-INDEX(2_Girdiler!$B$20:$I$20,G3558)))</f>
        <v>5.51437810282478</v>
      </c>
      <c r="I3558" s="16" t="n">
        <f aca="false">H3558/2_Girdiler!$B$17</f>
        <v>2.20928609888813</v>
      </c>
      <c r="J3558" s="16" t="n">
        <f aca="false">D3558+I3558</f>
        <v>7.83034256050526</v>
      </c>
    </row>
    <row r="3559" customFormat="false" ht="15" hidden="false" customHeight="false" outlineLevel="0" collapsed="false">
      <c r="A3559" s="0" t="n">
        <v>3547</v>
      </c>
      <c r="B3559" s="7" t="n">
        <v>0.779896</v>
      </c>
      <c r="C3559" s="7" t="n">
        <v>0.078223</v>
      </c>
      <c r="D3559" s="16" t="n">
        <f aca="false">LOGINV(B3559,$B$7,$C$7)</f>
        <v>20.8223044767744</v>
      </c>
      <c r="E3559" s="16" t="n">
        <f aca="false">LOGINV(C3559,$B$8,$C$8)</f>
        <v>43.7492326199391</v>
      </c>
      <c r="F3559" s="16" t="n">
        <f aca="false">$B$5/100*E3559*2_Girdiler!$B$14*2_Girdiler!$B$15*2_Girdiler!$B$16</f>
        <v>1.10073069271767</v>
      </c>
      <c r="G3559" s="16" t="n">
        <f aca="false">MIN(MATCH(F3559,2_Girdiler!$B$20:$I$20,1),7)</f>
        <v>1</v>
      </c>
      <c r="H3559" s="16" t="n">
        <f aca="false">IF(F3559&gt;=40,2_Girdiler!$I$21+(F3559-40)*(2_Girdiler!$I$21-2_Girdiler!$H$21)/(2_Girdiler!$I$20-2_Girdiler!$H$20),INDEX(2_Girdiler!$B$21:$I$21,G3559)+(F3559-INDEX(2_Girdiler!$B$20:$I$20,G3559))*(INDEX(2_Girdiler!$B$21:$I$21,G3559+1)-INDEX(2_Girdiler!$B$21:$I$21,G3559))/(INDEX(2_Girdiler!$B$20:$I$20,G3559+1)-INDEX(2_Girdiler!$B$20:$I$20,G3559)))</f>
        <v>2.42160752397887</v>
      </c>
      <c r="I3559" s="16" t="n">
        <f aca="false">H3559/2_Girdiler!$B$17</f>
        <v>0.970195322106919</v>
      </c>
      <c r="J3559" s="16" t="n">
        <f aca="false">D3559+I3559</f>
        <v>21.7924997988813</v>
      </c>
    </row>
    <row r="3560" customFormat="false" ht="15" hidden="false" customHeight="false" outlineLevel="0" collapsed="false">
      <c r="A3560" s="0" t="n">
        <v>3548</v>
      </c>
      <c r="B3560" s="7" t="n">
        <v>0.685153</v>
      </c>
      <c r="C3560" s="7" t="n">
        <v>0.352506</v>
      </c>
      <c r="D3560" s="16" t="n">
        <f aca="false">LOGINV(B3560,$B$7,$C$7)</f>
        <v>17.7175317172148</v>
      </c>
      <c r="E3560" s="16" t="n">
        <f aca="false">LOGINV(C3560,$B$8,$C$8)</f>
        <v>85.5299259026499</v>
      </c>
      <c r="F3560" s="16" t="n">
        <f aca="false">$B$5/100*E3560*2_Girdiler!$B$14*2_Girdiler!$B$15*2_Girdiler!$B$16</f>
        <v>2.15193293571067</v>
      </c>
      <c r="G3560" s="16" t="n">
        <f aca="false">MIN(MATCH(F3560,2_Girdiler!$B$20:$I$20,1),7)</f>
        <v>1</v>
      </c>
      <c r="H3560" s="16" t="n">
        <f aca="false">IF(F3560&gt;=40,2_Girdiler!$I$21+(F3560-40)*(2_Girdiler!$I$21-2_Girdiler!$H$21)/(2_Girdiler!$I$20-2_Girdiler!$H$20),INDEX(2_Girdiler!$B$21:$I$21,G3560)+(F3560-INDEX(2_Girdiler!$B$20:$I$20,G3560))*(INDEX(2_Girdiler!$B$21:$I$21,G3560+1)-INDEX(2_Girdiler!$B$21:$I$21,G3560))/(INDEX(2_Girdiler!$B$20:$I$20,G3560+1)-INDEX(2_Girdiler!$B$20:$I$20,G3560)))</f>
        <v>4.73425245856348</v>
      </c>
      <c r="I3560" s="16" t="n">
        <f aca="false">H3560/2_Girdiler!$B$17</f>
        <v>1.89673576064242</v>
      </c>
      <c r="J3560" s="16" t="n">
        <f aca="false">D3560+I3560</f>
        <v>19.6142674778572</v>
      </c>
    </row>
    <row r="3561" customFormat="false" ht="15" hidden="false" customHeight="false" outlineLevel="0" collapsed="false">
      <c r="A3561" s="0" t="n">
        <v>3549</v>
      </c>
      <c r="B3561" s="7" t="n">
        <v>0.071962</v>
      </c>
      <c r="C3561" s="7" t="n">
        <v>0.506718</v>
      </c>
      <c r="D3561" s="16" t="n">
        <f aca="false">LOGINV(B3561,$B$7,$C$7)</f>
        <v>5.99696092066537</v>
      </c>
      <c r="E3561" s="16" t="n">
        <f aca="false">LOGINV(C3561,$B$8,$C$8)</f>
        <v>110.398827609011</v>
      </c>
      <c r="F3561" s="16" t="n">
        <f aca="false">$B$5/100*E3561*2_Girdiler!$B$14*2_Girdiler!$B$15*2_Girdiler!$B$16</f>
        <v>2.77763450264272</v>
      </c>
      <c r="G3561" s="16" t="n">
        <f aca="false">MIN(MATCH(F3561,2_Girdiler!$B$20:$I$20,1),7)</f>
        <v>1</v>
      </c>
      <c r="H3561" s="16" t="n">
        <f aca="false">IF(F3561&gt;=40,2_Girdiler!$I$21+(F3561-40)*(2_Girdiler!$I$21-2_Girdiler!$H$21)/(2_Girdiler!$I$20-2_Girdiler!$H$20),INDEX(2_Girdiler!$B$21:$I$21,G3561)+(F3561-INDEX(2_Girdiler!$B$20:$I$20,G3561))*(INDEX(2_Girdiler!$B$21:$I$21,G3561+1)-INDEX(2_Girdiler!$B$21:$I$21,G3561))/(INDEX(2_Girdiler!$B$20:$I$20,G3561+1)-INDEX(2_Girdiler!$B$20:$I$20,G3561)))</f>
        <v>6.11079590581399</v>
      </c>
      <c r="I3561" s="16" t="n">
        <f aca="false">H3561/2_Girdiler!$B$17</f>
        <v>2.4482355391883</v>
      </c>
      <c r="J3561" s="16" t="n">
        <f aca="false">D3561+I3561</f>
        <v>8.44519645985367</v>
      </c>
    </row>
    <row r="3562" customFormat="false" ht="15" hidden="false" customHeight="false" outlineLevel="0" collapsed="false">
      <c r="A3562" s="0" t="n">
        <v>3550</v>
      </c>
      <c r="B3562" s="7" t="n">
        <v>0.08202</v>
      </c>
      <c r="C3562" s="7" t="n">
        <v>0.787088</v>
      </c>
      <c r="D3562" s="16" t="n">
        <f aca="false">LOGINV(B3562,$B$7,$C$7)</f>
        <v>6.23460741688227</v>
      </c>
      <c r="E3562" s="16" t="n">
        <f aca="false">LOGINV(C3562,$B$8,$C$8)</f>
        <v>182.596379656981</v>
      </c>
      <c r="F3562" s="16" t="n">
        <f aca="false">$B$5/100*E3562*2_Girdiler!$B$14*2_Girdiler!$B$15*2_Girdiler!$B$16</f>
        <v>4.59412491216964</v>
      </c>
      <c r="G3562" s="16" t="n">
        <f aca="false">MIN(MATCH(F3562,2_Girdiler!$B$20:$I$20,1),7)</f>
        <v>1</v>
      </c>
      <c r="H3562" s="16" t="n">
        <f aca="false">IF(F3562&gt;=40,2_Girdiler!$I$21+(F3562-40)*(2_Girdiler!$I$21-2_Girdiler!$H$21)/(2_Girdiler!$I$20-2_Girdiler!$H$20),INDEX(2_Girdiler!$B$21:$I$21,G3562)+(F3562-INDEX(2_Girdiler!$B$20:$I$20,G3562))*(INDEX(2_Girdiler!$B$21:$I$21,G3562+1)-INDEX(2_Girdiler!$B$21:$I$21,G3562))/(INDEX(2_Girdiler!$B$20:$I$20,G3562+1)-INDEX(2_Girdiler!$B$20:$I$20,G3562)))</f>
        <v>10.1070748067732</v>
      </c>
      <c r="I3562" s="16" t="n">
        <f aca="false">H3562/2_Girdiler!$B$17</f>
        <v>4.04930881681619</v>
      </c>
      <c r="J3562" s="16" t="n">
        <f aca="false">D3562+I3562</f>
        <v>10.2839162336985</v>
      </c>
    </row>
    <row r="3563" customFormat="false" ht="15" hidden="false" customHeight="false" outlineLevel="0" collapsed="false">
      <c r="A3563" s="0" t="n">
        <v>3551</v>
      </c>
      <c r="B3563" s="7" t="n">
        <v>0.223848</v>
      </c>
      <c r="C3563" s="7" t="n">
        <v>0.511093</v>
      </c>
      <c r="D3563" s="16" t="n">
        <f aca="false">LOGINV(B3563,$B$7,$C$7)</f>
        <v>8.86922577187191</v>
      </c>
      <c r="E3563" s="16" t="n">
        <f aca="false">LOGINV(C3563,$B$8,$C$8)</f>
        <v>111.183299790772</v>
      </c>
      <c r="F3563" s="16" t="n">
        <f aca="false">$B$5/100*E3563*2_Girdiler!$B$14*2_Girdiler!$B$15*2_Girdiler!$B$16</f>
        <v>2.79737182273583</v>
      </c>
      <c r="G3563" s="16" t="n">
        <f aca="false">MIN(MATCH(F3563,2_Girdiler!$B$20:$I$20,1),7)</f>
        <v>1</v>
      </c>
      <c r="H3563" s="16" t="n">
        <f aca="false">IF(F3563&gt;=40,2_Girdiler!$I$21+(F3563-40)*(2_Girdiler!$I$21-2_Girdiler!$H$21)/(2_Girdiler!$I$20-2_Girdiler!$H$20),INDEX(2_Girdiler!$B$21:$I$21,G3563)+(F3563-INDEX(2_Girdiler!$B$20:$I$20,G3563))*(INDEX(2_Girdiler!$B$21:$I$21,G3563+1)-INDEX(2_Girdiler!$B$21:$I$21,G3563))/(INDEX(2_Girdiler!$B$20:$I$20,G3563+1)-INDEX(2_Girdiler!$B$20:$I$20,G3563)))</f>
        <v>6.15421801001883</v>
      </c>
      <c r="I3563" s="16" t="n">
        <f aca="false">H3563/2_Girdiler!$B$17</f>
        <v>2.46563221555241</v>
      </c>
      <c r="J3563" s="16" t="n">
        <f aca="false">D3563+I3563</f>
        <v>11.3348579874243</v>
      </c>
    </row>
    <row r="3564" customFormat="false" ht="15" hidden="false" customHeight="false" outlineLevel="0" collapsed="false">
      <c r="A3564" s="0" t="n">
        <v>3552</v>
      </c>
      <c r="B3564" s="7" t="n">
        <v>0.264934</v>
      </c>
      <c r="C3564" s="7" t="n">
        <v>0.688054</v>
      </c>
      <c r="D3564" s="16" t="n">
        <f aca="false">LOGINV(B3564,$B$7,$C$7)</f>
        <v>9.54137041373102</v>
      </c>
      <c r="E3564" s="16" t="n">
        <f aca="false">LOGINV(C3564,$B$8,$C$8)</f>
        <v>149.866478880789</v>
      </c>
      <c r="F3564" s="16" t="n">
        <f aca="false">$B$5/100*E3564*2_Girdiler!$B$14*2_Girdiler!$B$15*2_Girdiler!$B$16</f>
        <v>3.77064060864065</v>
      </c>
      <c r="G3564" s="16" t="n">
        <f aca="false">MIN(MATCH(F3564,2_Girdiler!$B$20:$I$20,1),7)</f>
        <v>1</v>
      </c>
      <c r="H3564" s="16" t="n">
        <f aca="false">IF(F3564&gt;=40,2_Girdiler!$I$21+(F3564-40)*(2_Girdiler!$I$21-2_Girdiler!$H$21)/(2_Girdiler!$I$20-2_Girdiler!$H$20),INDEX(2_Girdiler!$B$21:$I$21,G3564)+(F3564-INDEX(2_Girdiler!$B$20:$I$20,G3564))*(INDEX(2_Girdiler!$B$21:$I$21,G3564+1)-INDEX(2_Girdiler!$B$21:$I$21,G3564))/(INDEX(2_Girdiler!$B$20:$I$20,G3564+1)-INDEX(2_Girdiler!$B$20:$I$20,G3564)))</f>
        <v>8.29540933900942</v>
      </c>
      <c r="I3564" s="16" t="n">
        <f aca="false">H3564/2_Girdiler!$B$17</f>
        <v>3.32348130569288</v>
      </c>
      <c r="J3564" s="16" t="n">
        <f aca="false">D3564+I3564</f>
        <v>12.8648517194239</v>
      </c>
    </row>
    <row r="3565" customFormat="false" ht="15" hidden="false" customHeight="false" outlineLevel="0" collapsed="false">
      <c r="A3565" s="0" t="n">
        <v>3553</v>
      </c>
      <c r="B3565" s="7" t="n">
        <v>0.134612</v>
      </c>
      <c r="C3565" s="7" t="n">
        <v>0.946713</v>
      </c>
      <c r="D3565" s="16" t="n">
        <f aca="false">LOGINV(B3565,$B$7,$C$7)</f>
        <v>7.31521078877646</v>
      </c>
      <c r="E3565" s="16" t="n">
        <f aca="false">LOGINV(C3565,$B$8,$C$8)</f>
        <v>309.490526042235</v>
      </c>
      <c r="F3565" s="16" t="n">
        <f aca="false">$B$5/100*E3565*2_Girdiler!$B$14*2_Girdiler!$B$15*2_Girdiler!$B$16</f>
        <v>7.78678163522264</v>
      </c>
      <c r="G3565" s="16" t="n">
        <f aca="false">MIN(MATCH(F3565,2_Girdiler!$B$20:$I$20,1),7)</f>
        <v>2</v>
      </c>
      <c r="H3565" s="16" t="n">
        <f aca="false">IF(F3565&gt;=40,2_Girdiler!$I$21+(F3565-40)*(2_Girdiler!$I$21-2_Girdiler!$H$21)/(2_Girdiler!$I$20-2_Girdiler!$H$20),INDEX(2_Girdiler!$B$21:$I$21,G3565)+(F3565-INDEX(2_Girdiler!$B$20:$I$20,G3565))*(INDEX(2_Girdiler!$B$21:$I$21,G3565+1)-INDEX(2_Girdiler!$B$21:$I$21,G3565))/(INDEX(2_Girdiler!$B$20:$I$20,G3565+1)-INDEX(2_Girdiler!$B$20:$I$20,G3565)))</f>
        <v>15.4588506163562</v>
      </c>
      <c r="I3565" s="16" t="n">
        <f aca="false">H3565/2_Girdiler!$B$17</f>
        <v>6.19344976616836</v>
      </c>
      <c r="J3565" s="16" t="n">
        <f aca="false">D3565+I3565</f>
        <v>13.5086605549448</v>
      </c>
    </row>
    <row r="3566" customFormat="false" ht="15" hidden="false" customHeight="false" outlineLevel="0" collapsed="false">
      <c r="A3566" s="0" t="n">
        <v>3554</v>
      </c>
      <c r="B3566" s="7" t="n">
        <v>0.152118</v>
      </c>
      <c r="C3566" s="7" t="n">
        <v>0.634778</v>
      </c>
      <c r="D3566" s="16" t="n">
        <f aca="false">LOGINV(B3566,$B$7,$C$7)</f>
        <v>7.63796951450926</v>
      </c>
      <c r="E3566" s="16" t="n">
        <f aca="false">LOGINV(C3566,$B$8,$C$8)</f>
        <v>136.404727480142</v>
      </c>
      <c r="F3566" s="16" t="n">
        <f aca="false">$B$5/100*E3566*2_Girdiler!$B$14*2_Girdiler!$B$15*2_Girdiler!$B$16</f>
        <v>3.43194294340037</v>
      </c>
      <c r="G3566" s="16" t="n">
        <f aca="false">MIN(MATCH(F3566,2_Girdiler!$B$20:$I$20,1),7)</f>
        <v>1</v>
      </c>
      <c r="H3566" s="16" t="n">
        <f aca="false">IF(F3566&gt;=40,2_Girdiler!$I$21+(F3566-40)*(2_Girdiler!$I$21-2_Girdiler!$H$21)/(2_Girdiler!$I$20-2_Girdiler!$H$20),INDEX(2_Girdiler!$B$21:$I$21,G3566)+(F3566-INDEX(2_Girdiler!$B$20:$I$20,G3566))*(INDEX(2_Girdiler!$B$21:$I$21,G3566+1)-INDEX(2_Girdiler!$B$21:$I$21,G3566))/(INDEX(2_Girdiler!$B$20:$I$20,G3566+1)-INDEX(2_Girdiler!$B$20:$I$20,G3566)))</f>
        <v>7.55027447548081</v>
      </c>
      <c r="I3566" s="16" t="n">
        <f aca="false">H3566/2_Girdiler!$B$17</f>
        <v>3.02494970972789</v>
      </c>
      <c r="J3566" s="16" t="n">
        <f aca="false">D3566+I3566</f>
        <v>10.6629192242372</v>
      </c>
    </row>
    <row r="3567" customFormat="false" ht="15" hidden="false" customHeight="false" outlineLevel="0" collapsed="false">
      <c r="A3567" s="0" t="n">
        <v>3555</v>
      </c>
      <c r="B3567" s="7" t="n">
        <v>0.3457</v>
      </c>
      <c r="C3567" s="7" t="n">
        <v>0.567271</v>
      </c>
      <c r="D3567" s="16" t="n">
        <f aca="false">LOGINV(B3567,$B$7,$C$7)</f>
        <v>10.8540338637707</v>
      </c>
      <c r="E3567" s="16" t="n">
        <f aca="false">LOGINV(C3567,$B$8,$C$8)</f>
        <v>121.826329078566</v>
      </c>
      <c r="F3567" s="16" t="n">
        <f aca="false">$B$5/100*E3567*2_Girdiler!$B$14*2_Girdiler!$B$15*2_Girdiler!$B$16</f>
        <v>3.06515043961672</v>
      </c>
      <c r="G3567" s="16" t="n">
        <f aca="false">MIN(MATCH(F3567,2_Girdiler!$B$20:$I$20,1),7)</f>
        <v>1</v>
      </c>
      <c r="H3567" s="16" t="n">
        <f aca="false">IF(F3567&gt;=40,2_Girdiler!$I$21+(F3567-40)*(2_Girdiler!$I$21-2_Girdiler!$H$21)/(2_Girdiler!$I$20-2_Girdiler!$H$20),INDEX(2_Girdiler!$B$21:$I$21,G3567)+(F3567-INDEX(2_Girdiler!$B$20:$I$20,G3567))*(INDEX(2_Girdiler!$B$21:$I$21,G3567+1)-INDEX(2_Girdiler!$B$21:$I$21,G3567))/(INDEX(2_Girdiler!$B$20:$I$20,G3567+1)-INDEX(2_Girdiler!$B$20:$I$20,G3567)))</f>
        <v>6.74333096715678</v>
      </c>
      <c r="I3567" s="16" t="n">
        <f aca="false">H3567/2_Girdiler!$B$17</f>
        <v>2.70165503491858</v>
      </c>
      <c r="J3567" s="16" t="n">
        <f aca="false">D3567+I3567</f>
        <v>13.5556888986893</v>
      </c>
    </row>
    <row r="3568" customFormat="false" ht="15" hidden="false" customHeight="false" outlineLevel="0" collapsed="false">
      <c r="A3568" s="0" t="n">
        <v>3556</v>
      </c>
      <c r="B3568" s="7" t="n">
        <v>0.835994</v>
      </c>
      <c r="C3568" s="7" t="n">
        <v>0.162615</v>
      </c>
      <c r="D3568" s="16" t="n">
        <f aca="false">LOGINV(B3568,$B$7,$C$7)</f>
        <v>23.3595861987551</v>
      </c>
      <c r="E3568" s="16" t="n">
        <f aca="false">LOGINV(C3568,$B$8,$C$8)</f>
        <v>57.8704786809704</v>
      </c>
      <c r="F3568" s="16" t="n">
        <f aca="false">$B$5/100*E3568*2_Girdiler!$B$14*2_Girdiler!$B$15*2_Girdiler!$B$16</f>
        <v>1.45602124361322</v>
      </c>
      <c r="G3568" s="16" t="n">
        <f aca="false">MIN(MATCH(F3568,2_Girdiler!$B$20:$I$20,1),7)</f>
        <v>1</v>
      </c>
      <c r="H3568" s="16" t="n">
        <f aca="false">IF(F3568&gt;=40,2_Girdiler!$I$21+(F3568-40)*(2_Girdiler!$I$21-2_Girdiler!$H$21)/(2_Girdiler!$I$20-2_Girdiler!$H$20),INDEX(2_Girdiler!$B$21:$I$21,G3568)+(F3568-INDEX(2_Girdiler!$B$20:$I$20,G3568))*(INDEX(2_Girdiler!$B$21:$I$21,G3568+1)-INDEX(2_Girdiler!$B$21:$I$21,G3568))/(INDEX(2_Girdiler!$B$20:$I$20,G3568+1)-INDEX(2_Girdiler!$B$20:$I$20,G3568)))</f>
        <v>3.20324673594907</v>
      </c>
      <c r="I3568" s="16" t="n">
        <f aca="false">H3568/2_Girdiler!$B$17</f>
        <v>1.2833520576719</v>
      </c>
      <c r="J3568" s="16" t="n">
        <f aca="false">D3568+I3568</f>
        <v>24.642938256427</v>
      </c>
    </row>
    <row r="3569" customFormat="false" ht="15" hidden="false" customHeight="false" outlineLevel="0" collapsed="false">
      <c r="A3569" s="0" t="n">
        <v>3557</v>
      </c>
      <c r="B3569" s="7" t="n">
        <v>0.029222</v>
      </c>
      <c r="C3569" s="7" t="n">
        <v>0.958757</v>
      </c>
      <c r="D3569" s="16" t="n">
        <f aca="false">LOGINV(B3569,$B$7,$C$7)</f>
        <v>4.71619622244864</v>
      </c>
      <c r="E3569" s="16" t="n">
        <f aca="false">LOGINV(C3569,$B$8,$C$8)</f>
        <v>334.990211519608</v>
      </c>
      <c r="F3569" s="16" t="n">
        <f aca="false">$B$5/100*E3569*2_Girdiler!$B$14*2_Girdiler!$B$15*2_Girdiler!$B$16</f>
        <v>8.42835372183333</v>
      </c>
      <c r="G3569" s="16" t="n">
        <f aca="false">MIN(MATCH(F3569,2_Girdiler!$B$20:$I$20,1),7)</f>
        <v>2</v>
      </c>
      <c r="H3569" s="16" t="n">
        <f aca="false">IF(F3569&gt;=40,2_Girdiler!$I$21+(F3569-40)*(2_Girdiler!$I$21-2_Girdiler!$H$21)/(2_Girdiler!$I$20-2_Girdiler!$H$20),INDEX(2_Girdiler!$B$21:$I$21,G3569)+(F3569-INDEX(2_Girdiler!$B$20:$I$20,G3569))*(INDEX(2_Girdiler!$B$21:$I$21,G3569+1)-INDEX(2_Girdiler!$B$21:$I$21,G3569))/(INDEX(2_Girdiler!$B$20:$I$20,G3569+1)-INDEX(2_Girdiler!$B$20:$I$20,G3569)))</f>
        <v>16.4853659549333</v>
      </c>
      <c r="I3569" s="16" t="n">
        <f aca="false">H3569/2_Girdiler!$B$17</f>
        <v>6.60471392425214</v>
      </c>
      <c r="J3569" s="16" t="n">
        <f aca="false">D3569+I3569</f>
        <v>11.3209101467008</v>
      </c>
    </row>
    <row r="3570" customFormat="false" ht="15" hidden="false" customHeight="false" outlineLevel="0" collapsed="false">
      <c r="A3570" s="0" t="n">
        <v>3558</v>
      </c>
      <c r="B3570" s="7" t="n">
        <v>0.004645</v>
      </c>
      <c r="C3570" s="7" t="n">
        <v>0.7115</v>
      </c>
      <c r="D3570" s="16" t="n">
        <f aca="false">LOGINV(B3570,$B$7,$C$7)</f>
        <v>3.17686437806121</v>
      </c>
      <c r="E3570" s="16" t="n">
        <f aca="false">LOGINV(C3570,$B$8,$C$8)</f>
        <v>156.533646705204</v>
      </c>
      <c r="F3570" s="16" t="n">
        <f aca="false">$B$5/100*E3570*2_Girdiler!$B$14*2_Girdiler!$B$15*2_Girdiler!$B$16</f>
        <v>3.93838655110294</v>
      </c>
      <c r="G3570" s="16" t="n">
        <f aca="false">MIN(MATCH(F3570,2_Girdiler!$B$20:$I$20,1),7)</f>
        <v>1</v>
      </c>
      <c r="H3570" s="16" t="n">
        <f aca="false">IF(F3570&gt;=40,2_Girdiler!$I$21+(F3570-40)*(2_Girdiler!$I$21-2_Girdiler!$H$21)/(2_Girdiler!$I$20-2_Girdiler!$H$20),INDEX(2_Girdiler!$B$21:$I$21,G3570)+(F3570-INDEX(2_Girdiler!$B$20:$I$20,G3570))*(INDEX(2_Girdiler!$B$21:$I$21,G3570+1)-INDEX(2_Girdiler!$B$21:$I$21,G3570))/(INDEX(2_Girdiler!$B$20:$I$20,G3570+1)-INDEX(2_Girdiler!$B$20:$I$20,G3570)))</f>
        <v>8.66445041242647</v>
      </c>
      <c r="I3570" s="16" t="n">
        <f aca="false">H3570/2_Girdiler!$B$17</f>
        <v>3.47133429985035</v>
      </c>
      <c r="J3570" s="16" t="n">
        <f aca="false">D3570+I3570</f>
        <v>6.64819867791156</v>
      </c>
    </row>
    <row r="3571" customFormat="false" ht="15" hidden="false" customHeight="false" outlineLevel="0" collapsed="false">
      <c r="A3571" s="0" t="n">
        <v>3559</v>
      </c>
      <c r="B3571" s="7" t="n">
        <v>0.572969</v>
      </c>
      <c r="C3571" s="7" t="n">
        <v>0.744385</v>
      </c>
      <c r="D3571" s="16" t="n">
        <f aca="false">LOGINV(B3571,$B$7,$C$7)</f>
        <v>15.0041541750345</v>
      </c>
      <c r="E3571" s="16" t="n">
        <f aca="false">LOGINV(C3571,$B$8,$C$8)</f>
        <v>166.879717838655</v>
      </c>
      <c r="F3571" s="16" t="n">
        <f aca="false">$B$5/100*E3571*2_Girdiler!$B$14*2_Girdiler!$B$15*2_Girdiler!$B$16</f>
        <v>4.19869370082055</v>
      </c>
      <c r="G3571" s="16" t="n">
        <f aca="false">MIN(MATCH(F3571,2_Girdiler!$B$20:$I$20,1),7)</f>
        <v>1</v>
      </c>
      <c r="H3571" s="16" t="n">
        <f aca="false">IF(F3571&gt;=40,2_Girdiler!$I$21+(F3571-40)*(2_Girdiler!$I$21-2_Girdiler!$H$21)/(2_Girdiler!$I$20-2_Girdiler!$H$20),INDEX(2_Girdiler!$B$21:$I$21,G3571)+(F3571-INDEX(2_Girdiler!$B$20:$I$20,G3571))*(INDEX(2_Girdiler!$B$21:$I$21,G3571+1)-INDEX(2_Girdiler!$B$21:$I$21,G3571))/(INDEX(2_Girdiler!$B$20:$I$20,G3571+1)-INDEX(2_Girdiler!$B$20:$I$20,G3571)))</f>
        <v>9.23712614180521</v>
      </c>
      <c r="I3571" s="16" t="n">
        <f aca="false">H3571/2_Girdiler!$B$17</f>
        <v>3.70077169142837</v>
      </c>
      <c r="J3571" s="16" t="n">
        <f aca="false">D3571+I3571</f>
        <v>18.7049258664629</v>
      </c>
    </row>
    <row r="3572" customFormat="false" ht="15" hidden="false" customHeight="false" outlineLevel="0" collapsed="false">
      <c r="A3572" s="0" t="n">
        <v>3560</v>
      </c>
      <c r="B3572" s="7" t="n">
        <v>0.136056</v>
      </c>
      <c r="C3572" s="7" t="n">
        <v>0.83133</v>
      </c>
      <c r="D3572" s="16" t="n">
        <f aca="false">LOGINV(B3572,$B$7,$C$7)</f>
        <v>7.34233361872688</v>
      </c>
      <c r="E3572" s="16" t="n">
        <f aca="false">LOGINV(C3572,$B$8,$C$8)</f>
        <v>202.865645025254</v>
      </c>
      <c r="F3572" s="16" t="n">
        <f aca="false">$B$5/100*E3572*2_Girdiler!$B$14*2_Girdiler!$B$15*2_Girdiler!$B$16</f>
        <v>5.10409962883538</v>
      </c>
      <c r="G3572" s="16" t="n">
        <f aca="false">MIN(MATCH(F3572,2_Girdiler!$B$20:$I$20,1),7)</f>
        <v>2</v>
      </c>
      <c r="H3572" s="16" t="n">
        <f aca="false">IF(F3572&gt;=40,2_Girdiler!$I$21+(F3572-40)*(2_Girdiler!$I$21-2_Girdiler!$H$21)/(2_Girdiler!$I$20-2_Girdiler!$H$20),INDEX(2_Girdiler!$B$21:$I$21,G3572)+(F3572-INDEX(2_Girdiler!$B$20:$I$20,G3572))*(INDEX(2_Girdiler!$B$21:$I$21,G3572+1)-INDEX(2_Girdiler!$B$21:$I$21,G3572))/(INDEX(2_Girdiler!$B$20:$I$20,G3572+1)-INDEX(2_Girdiler!$B$20:$I$20,G3572)))</f>
        <v>11.1665594061366</v>
      </c>
      <c r="I3572" s="16" t="n">
        <f aca="false">H3572/2_Girdiler!$B$17</f>
        <v>4.47378181335601</v>
      </c>
      <c r="J3572" s="16" t="n">
        <f aca="false">D3572+I3572</f>
        <v>11.8161154320829</v>
      </c>
    </row>
    <row r="3573" customFormat="false" ht="15" hidden="false" customHeight="false" outlineLevel="0" collapsed="false">
      <c r="A3573" s="0" t="n">
        <v>3561</v>
      </c>
      <c r="B3573" s="7" t="n">
        <v>0.802139</v>
      </c>
      <c r="C3573" s="7" t="n">
        <v>0.423194</v>
      </c>
      <c r="D3573" s="16" t="n">
        <f aca="false">LOGINV(B3573,$B$7,$C$7)</f>
        <v>21.7408327481877</v>
      </c>
      <c r="E3573" s="16" t="n">
        <f aca="false">LOGINV(C3573,$B$8,$C$8)</f>
        <v>96.3682653816714</v>
      </c>
      <c r="F3573" s="16" t="n">
        <f aca="false">$B$5/100*E3573*2_Girdiler!$B$14*2_Girdiler!$B$15*2_Girdiler!$B$16</f>
        <v>2.42462555700285</v>
      </c>
      <c r="G3573" s="16" t="n">
        <f aca="false">MIN(MATCH(F3573,2_Girdiler!$B$20:$I$20,1),7)</f>
        <v>1</v>
      </c>
      <c r="H3573" s="16" t="n">
        <f aca="false">IF(F3573&gt;=40,2_Girdiler!$I$21+(F3573-40)*(2_Girdiler!$I$21-2_Girdiler!$H$21)/(2_Girdiler!$I$20-2_Girdiler!$H$20),INDEX(2_Girdiler!$B$21:$I$21,G3573)+(F3573-INDEX(2_Girdiler!$B$20:$I$20,G3573))*(INDEX(2_Girdiler!$B$21:$I$21,G3573+1)-INDEX(2_Girdiler!$B$21:$I$21,G3573))/(INDEX(2_Girdiler!$B$20:$I$20,G3573+1)-INDEX(2_Girdiler!$B$20:$I$20,G3573)))</f>
        <v>5.33417622540627</v>
      </c>
      <c r="I3573" s="16" t="n">
        <f aca="false">H3573/2_Girdiler!$B$17</f>
        <v>2.13708983389674</v>
      </c>
      <c r="J3573" s="16" t="n">
        <f aca="false">D3573+I3573</f>
        <v>23.8779225820845</v>
      </c>
    </row>
    <row r="3574" customFormat="false" ht="15" hidden="false" customHeight="false" outlineLevel="0" collapsed="false">
      <c r="A3574" s="0" t="n">
        <v>3562</v>
      </c>
      <c r="B3574" s="7" t="n">
        <v>0.160333</v>
      </c>
      <c r="C3574" s="7" t="n">
        <v>0.125478</v>
      </c>
      <c r="D3574" s="16" t="n">
        <f aca="false">LOGINV(B3574,$B$7,$C$7)</f>
        <v>7.78541042010455</v>
      </c>
      <c r="E3574" s="16" t="n">
        <f aca="false">LOGINV(C3574,$B$8,$C$8)</f>
        <v>52.0484730751343</v>
      </c>
      <c r="F3574" s="16" t="n">
        <f aca="false">$B$5/100*E3574*2_Girdiler!$B$14*2_Girdiler!$B$15*2_Girdiler!$B$16</f>
        <v>1.30953958257038</v>
      </c>
      <c r="G3574" s="16" t="n">
        <f aca="false">MIN(MATCH(F3574,2_Girdiler!$B$20:$I$20,1),7)</f>
        <v>1</v>
      </c>
      <c r="H3574" s="16" t="n">
        <f aca="false">IF(F3574&gt;=40,2_Girdiler!$I$21+(F3574-40)*(2_Girdiler!$I$21-2_Girdiler!$H$21)/(2_Girdiler!$I$20-2_Girdiler!$H$20),INDEX(2_Girdiler!$B$21:$I$21,G3574)+(F3574-INDEX(2_Girdiler!$B$20:$I$20,G3574))*(INDEX(2_Girdiler!$B$21:$I$21,G3574+1)-INDEX(2_Girdiler!$B$21:$I$21,G3574))/(INDEX(2_Girdiler!$B$20:$I$20,G3574+1)-INDEX(2_Girdiler!$B$20:$I$20,G3574)))</f>
        <v>2.88098708165483</v>
      </c>
      <c r="I3574" s="16" t="n">
        <f aca="false">H3574/2_Girdiler!$B$17</f>
        <v>1.15424161925274</v>
      </c>
      <c r="J3574" s="16" t="n">
        <f aca="false">D3574+I3574</f>
        <v>8.93965203935729</v>
      </c>
    </row>
    <row r="3575" customFormat="false" ht="15" hidden="false" customHeight="false" outlineLevel="0" collapsed="false">
      <c r="A3575" s="0" t="n">
        <v>3563</v>
      </c>
      <c r="B3575" s="7" t="n">
        <v>0.031581</v>
      </c>
      <c r="C3575" s="7" t="n">
        <v>0.190725</v>
      </c>
      <c r="D3575" s="16" t="n">
        <f aca="false">LOGINV(B3575,$B$7,$C$7)</f>
        <v>4.80724072956507</v>
      </c>
      <c r="E3575" s="16" t="n">
        <f aca="false">LOGINV(C3575,$B$8,$C$8)</f>
        <v>62.0704227209397</v>
      </c>
      <c r="F3575" s="16" t="n">
        <f aca="false">$B$5/100*E3575*2_Girdiler!$B$14*2_Girdiler!$B$15*2_Girdiler!$B$16</f>
        <v>1.56169183565884</v>
      </c>
      <c r="G3575" s="16" t="n">
        <f aca="false">MIN(MATCH(F3575,2_Girdiler!$B$20:$I$20,1),7)</f>
        <v>1</v>
      </c>
      <c r="H3575" s="16" t="n">
        <f aca="false">IF(F3575&gt;=40,2_Girdiler!$I$21+(F3575-40)*(2_Girdiler!$I$21-2_Girdiler!$H$21)/(2_Girdiler!$I$20-2_Girdiler!$H$20),INDEX(2_Girdiler!$B$21:$I$21,G3575)+(F3575-INDEX(2_Girdiler!$B$20:$I$20,G3575))*(INDEX(2_Girdiler!$B$21:$I$21,G3575+1)-INDEX(2_Girdiler!$B$21:$I$21,G3575))/(INDEX(2_Girdiler!$B$20:$I$20,G3575+1)-INDEX(2_Girdiler!$B$20:$I$20,G3575)))</f>
        <v>3.43572203844946</v>
      </c>
      <c r="I3575" s="16" t="n">
        <f aca="false">H3575/2_Girdiler!$B$17</f>
        <v>1.37649120130187</v>
      </c>
      <c r="J3575" s="16" t="n">
        <f aca="false">D3575+I3575</f>
        <v>6.18373193086694</v>
      </c>
    </row>
    <row r="3576" customFormat="false" ht="15" hidden="false" customHeight="false" outlineLevel="0" collapsed="false">
      <c r="A3576" s="0" t="n">
        <v>3564</v>
      </c>
      <c r="B3576" s="7" t="n">
        <v>0.918542</v>
      </c>
      <c r="C3576" s="7" t="n">
        <v>0.685034</v>
      </c>
      <c r="D3576" s="16" t="n">
        <f aca="false">LOGINV(B3576,$B$7,$C$7)</f>
        <v>29.4754463062109</v>
      </c>
      <c r="E3576" s="16" t="n">
        <f aca="false">LOGINV(C3576,$B$8,$C$8)</f>
        <v>149.044592674949</v>
      </c>
      <c r="F3576" s="16" t="n">
        <f aca="false">$B$5/100*E3576*2_Girdiler!$B$14*2_Girdiler!$B$15*2_Girdiler!$B$16</f>
        <v>3.74996195170172</v>
      </c>
      <c r="G3576" s="16" t="n">
        <f aca="false">MIN(MATCH(F3576,2_Girdiler!$B$20:$I$20,1),7)</f>
        <v>1</v>
      </c>
      <c r="H3576" s="16" t="n">
        <f aca="false">IF(F3576&gt;=40,2_Girdiler!$I$21+(F3576-40)*(2_Girdiler!$I$21-2_Girdiler!$H$21)/(2_Girdiler!$I$20-2_Girdiler!$H$20),INDEX(2_Girdiler!$B$21:$I$21,G3576)+(F3576-INDEX(2_Girdiler!$B$20:$I$20,G3576))*(INDEX(2_Girdiler!$B$21:$I$21,G3576+1)-INDEX(2_Girdiler!$B$21:$I$21,G3576))/(INDEX(2_Girdiler!$B$20:$I$20,G3576+1)-INDEX(2_Girdiler!$B$20:$I$20,G3576)))</f>
        <v>8.24991629374378</v>
      </c>
      <c r="I3576" s="16" t="n">
        <f aca="false">H3576/2_Girdiler!$B$17</f>
        <v>3.30525492537812</v>
      </c>
      <c r="J3576" s="16" t="n">
        <f aca="false">D3576+I3576</f>
        <v>32.780701231589</v>
      </c>
    </row>
    <row r="3577" customFormat="false" ht="15" hidden="false" customHeight="false" outlineLevel="0" collapsed="false">
      <c r="A3577" s="0" t="n">
        <v>3565</v>
      </c>
      <c r="B3577" s="7" t="n">
        <v>0.472659</v>
      </c>
      <c r="C3577" s="7" t="n">
        <v>0.358757</v>
      </c>
      <c r="D3577" s="16" t="n">
        <f aca="false">LOGINV(B3577,$B$7,$C$7)</f>
        <v>13.0341045501018</v>
      </c>
      <c r="E3577" s="16" t="n">
        <f aca="false">LOGINV(C3577,$B$8,$C$8)</f>
        <v>86.4613933438096</v>
      </c>
      <c r="F3577" s="16" t="n">
        <f aca="false">$B$5/100*E3577*2_Girdiler!$B$14*2_Girdiler!$B$15*2_Girdiler!$B$16</f>
        <v>2.17536865653025</v>
      </c>
      <c r="G3577" s="16" t="n">
        <f aca="false">MIN(MATCH(F3577,2_Girdiler!$B$20:$I$20,1),7)</f>
        <v>1</v>
      </c>
      <c r="H3577" s="16" t="n">
        <f aca="false">IF(F3577&gt;=40,2_Girdiler!$I$21+(F3577-40)*(2_Girdiler!$I$21-2_Girdiler!$H$21)/(2_Girdiler!$I$20-2_Girdiler!$H$20),INDEX(2_Girdiler!$B$21:$I$21,G3577)+(F3577-INDEX(2_Girdiler!$B$20:$I$20,G3577))*(INDEX(2_Girdiler!$B$21:$I$21,G3577+1)-INDEX(2_Girdiler!$B$21:$I$21,G3577))/(INDEX(2_Girdiler!$B$20:$I$20,G3577+1)-INDEX(2_Girdiler!$B$20:$I$20,G3577)))</f>
        <v>4.78581104436655</v>
      </c>
      <c r="I3577" s="16" t="n">
        <f aca="false">H3577/2_Girdiler!$B$17</f>
        <v>1.91739224533916</v>
      </c>
      <c r="J3577" s="16" t="n">
        <f aca="false">D3577+I3577</f>
        <v>14.951496795441</v>
      </c>
    </row>
    <row r="3578" customFormat="false" ht="15" hidden="false" customHeight="false" outlineLevel="0" collapsed="false">
      <c r="A3578" s="0" t="n">
        <v>3566</v>
      </c>
      <c r="B3578" s="7" t="n">
        <v>0.06824</v>
      </c>
      <c r="C3578" s="7" t="n">
        <v>0.707733</v>
      </c>
      <c r="D3578" s="16" t="n">
        <f aca="false">LOGINV(B3578,$B$7,$C$7)</f>
        <v>5.90509656106851</v>
      </c>
      <c r="E3578" s="16" t="n">
        <f aca="false">LOGINV(C3578,$B$8,$C$8)</f>
        <v>155.426305532336</v>
      </c>
      <c r="F3578" s="16" t="n">
        <f aca="false">$B$5/100*E3578*2_Girdiler!$B$14*2_Girdiler!$B$15*2_Girdiler!$B$16</f>
        <v>3.91052584719357</v>
      </c>
      <c r="G3578" s="16" t="n">
        <f aca="false">MIN(MATCH(F3578,2_Girdiler!$B$20:$I$20,1),7)</f>
        <v>1</v>
      </c>
      <c r="H3578" s="16" t="n">
        <f aca="false">IF(F3578&gt;=40,2_Girdiler!$I$21+(F3578-40)*(2_Girdiler!$I$21-2_Girdiler!$H$21)/(2_Girdiler!$I$20-2_Girdiler!$H$20),INDEX(2_Girdiler!$B$21:$I$21,G3578)+(F3578-INDEX(2_Girdiler!$B$20:$I$20,G3578))*(INDEX(2_Girdiler!$B$21:$I$21,G3578+1)-INDEX(2_Girdiler!$B$21:$I$21,G3578))/(INDEX(2_Girdiler!$B$20:$I$20,G3578+1)-INDEX(2_Girdiler!$B$20:$I$20,G3578)))</f>
        <v>8.60315686382585</v>
      </c>
      <c r="I3578" s="16" t="n">
        <f aca="false">H3578/2_Girdiler!$B$17</f>
        <v>3.44677758967382</v>
      </c>
      <c r="J3578" s="16" t="n">
        <f aca="false">D3578+I3578</f>
        <v>9.35187415074233</v>
      </c>
    </row>
    <row r="3579" customFormat="false" ht="15" hidden="false" customHeight="false" outlineLevel="0" collapsed="false">
      <c r="A3579" s="0" t="n">
        <v>3567</v>
      </c>
      <c r="B3579" s="7" t="n">
        <v>0.435056</v>
      </c>
      <c r="C3579" s="7" t="n">
        <v>0.417905</v>
      </c>
      <c r="D3579" s="16" t="n">
        <f aca="false">LOGINV(B3579,$B$7,$C$7)</f>
        <v>12.3623560973831</v>
      </c>
      <c r="E3579" s="16" t="n">
        <f aca="false">LOGINV(C3579,$B$8,$C$8)</f>
        <v>95.5304833843679</v>
      </c>
      <c r="F3579" s="16" t="n">
        <f aca="false">$B$5/100*E3579*2_Girdiler!$B$14*2_Girdiler!$B$15*2_Girdiler!$B$16</f>
        <v>2.4035469619507</v>
      </c>
      <c r="G3579" s="16" t="n">
        <f aca="false">MIN(MATCH(F3579,2_Girdiler!$B$20:$I$20,1),7)</f>
        <v>1</v>
      </c>
      <c r="H3579" s="16" t="n">
        <f aca="false">IF(F3579&gt;=40,2_Girdiler!$I$21+(F3579-40)*(2_Girdiler!$I$21-2_Girdiler!$H$21)/(2_Girdiler!$I$20-2_Girdiler!$H$20),INDEX(2_Girdiler!$B$21:$I$21,G3579)+(F3579-INDEX(2_Girdiler!$B$20:$I$20,G3579))*(INDEX(2_Girdiler!$B$21:$I$21,G3579+1)-INDEX(2_Girdiler!$B$21:$I$21,G3579))/(INDEX(2_Girdiler!$B$20:$I$20,G3579+1)-INDEX(2_Girdiler!$B$20:$I$20,G3579)))</f>
        <v>5.28780331629153</v>
      </c>
      <c r="I3579" s="16" t="n">
        <f aca="false">H3579/2_Girdiler!$B$17</f>
        <v>2.11851094402706</v>
      </c>
      <c r="J3579" s="16" t="n">
        <f aca="false">D3579+I3579</f>
        <v>14.4808670414101</v>
      </c>
    </row>
    <row r="3580" customFormat="false" ht="15" hidden="false" customHeight="false" outlineLevel="0" collapsed="false">
      <c r="A3580" s="0" t="n">
        <v>3568</v>
      </c>
      <c r="B3580" s="7" t="n">
        <v>0.312898</v>
      </c>
      <c r="C3580" s="7" t="n">
        <v>0.745032</v>
      </c>
      <c r="D3580" s="16" t="n">
        <f aca="false">LOGINV(B3580,$B$7,$C$7)</f>
        <v>10.3189549956418</v>
      </c>
      <c r="E3580" s="16" t="n">
        <f aca="false">LOGINV(C3580,$B$8,$C$8)</f>
        <v>167.09677464807</v>
      </c>
      <c r="F3580" s="16" t="n">
        <f aca="false">$B$5/100*E3580*2_Girdiler!$B$14*2_Girdiler!$B$15*2_Girdiler!$B$16</f>
        <v>4.20415485014544</v>
      </c>
      <c r="G3580" s="16" t="n">
        <f aca="false">MIN(MATCH(F3580,2_Girdiler!$B$20:$I$20,1),7)</f>
        <v>1</v>
      </c>
      <c r="H3580" s="16" t="n">
        <f aca="false">IF(F3580&gt;=40,2_Girdiler!$I$21+(F3580-40)*(2_Girdiler!$I$21-2_Girdiler!$H$21)/(2_Girdiler!$I$20-2_Girdiler!$H$20),INDEX(2_Girdiler!$B$21:$I$21,G3580)+(F3580-INDEX(2_Girdiler!$B$20:$I$20,G3580))*(INDEX(2_Girdiler!$B$21:$I$21,G3580+1)-INDEX(2_Girdiler!$B$21:$I$21,G3580))/(INDEX(2_Girdiler!$B$20:$I$20,G3580+1)-INDEX(2_Girdiler!$B$20:$I$20,G3580)))</f>
        <v>9.24914067031997</v>
      </c>
      <c r="I3580" s="16" t="n">
        <f aca="false">H3580/2_Girdiler!$B$17</f>
        <v>3.70558520445512</v>
      </c>
      <c r="J3580" s="16" t="n">
        <f aca="false">D3580+I3580</f>
        <v>14.0245402000969</v>
      </c>
    </row>
    <row r="3581" customFormat="false" ht="15" hidden="false" customHeight="false" outlineLevel="0" collapsed="false">
      <c r="A3581" s="0" t="n">
        <v>3569</v>
      </c>
      <c r="B3581" s="7" t="n">
        <v>0.292467</v>
      </c>
      <c r="C3581" s="7" t="n">
        <v>0.304411</v>
      </c>
      <c r="D3581" s="16" t="n">
        <f aca="false">LOGINV(B3581,$B$7,$C$7)</f>
        <v>9.98768274027282</v>
      </c>
      <c r="E3581" s="16" t="n">
        <f aca="false">LOGINV(C3581,$B$8,$C$8)</f>
        <v>78.4836867542507</v>
      </c>
      <c r="F3581" s="16" t="n">
        <f aca="false">$B$5/100*E3581*2_Girdiler!$B$14*2_Girdiler!$B$15*2_Girdiler!$B$16</f>
        <v>1.97464955873695</v>
      </c>
      <c r="G3581" s="16" t="n">
        <f aca="false">MIN(MATCH(F3581,2_Girdiler!$B$20:$I$20,1),7)</f>
        <v>1</v>
      </c>
      <c r="H3581" s="16" t="n">
        <f aca="false">IF(F3581&gt;=40,2_Girdiler!$I$21+(F3581-40)*(2_Girdiler!$I$21-2_Girdiler!$H$21)/(2_Girdiler!$I$20-2_Girdiler!$H$20),INDEX(2_Girdiler!$B$21:$I$21,G3581)+(F3581-INDEX(2_Girdiler!$B$20:$I$20,G3581))*(INDEX(2_Girdiler!$B$21:$I$21,G3581+1)-INDEX(2_Girdiler!$B$21:$I$21,G3581))/(INDEX(2_Girdiler!$B$20:$I$20,G3581+1)-INDEX(2_Girdiler!$B$20:$I$20,G3581)))</f>
        <v>4.34422902922129</v>
      </c>
      <c r="I3581" s="16" t="n">
        <f aca="false">H3581/2_Girdiler!$B$17</f>
        <v>1.74047637388673</v>
      </c>
      <c r="J3581" s="16" t="n">
        <f aca="false">D3581+I3581</f>
        <v>11.7281591141596</v>
      </c>
    </row>
    <row r="3582" customFormat="false" ht="15" hidden="false" customHeight="false" outlineLevel="0" collapsed="false">
      <c r="A3582" s="0" t="n">
        <v>3570</v>
      </c>
      <c r="B3582" s="7" t="n">
        <v>0.362225</v>
      </c>
      <c r="C3582" s="7" t="n">
        <v>0.102288</v>
      </c>
      <c r="D3582" s="16" t="n">
        <f aca="false">LOGINV(B3582,$B$7,$C$7)</f>
        <v>11.1262435250113</v>
      </c>
      <c r="E3582" s="16" t="n">
        <f aca="false">LOGINV(C3582,$B$8,$C$8)</f>
        <v>48.150607800294</v>
      </c>
      <c r="F3582" s="16" t="n">
        <f aca="false">$B$5/100*E3582*2_Girdiler!$B$14*2_Girdiler!$B$15*2_Girdiler!$B$16</f>
        <v>1.2114692922554</v>
      </c>
      <c r="G3582" s="16" t="n">
        <f aca="false">MIN(MATCH(F3582,2_Girdiler!$B$20:$I$20,1),7)</f>
        <v>1</v>
      </c>
      <c r="H3582" s="16" t="n">
        <f aca="false">IF(F3582&gt;=40,2_Girdiler!$I$21+(F3582-40)*(2_Girdiler!$I$21-2_Girdiler!$H$21)/(2_Girdiler!$I$20-2_Girdiler!$H$20),INDEX(2_Girdiler!$B$21:$I$21,G3582)+(F3582-INDEX(2_Girdiler!$B$20:$I$20,G3582))*(INDEX(2_Girdiler!$B$21:$I$21,G3582+1)-INDEX(2_Girdiler!$B$21:$I$21,G3582))/(INDEX(2_Girdiler!$B$20:$I$20,G3582+1)-INDEX(2_Girdiler!$B$20:$I$20,G3582)))</f>
        <v>2.66523244296187</v>
      </c>
      <c r="I3582" s="16" t="n">
        <f aca="false">H3582/2_Girdiler!$B$17</f>
        <v>1.06780145951998</v>
      </c>
      <c r="J3582" s="16" t="n">
        <f aca="false">D3582+I3582</f>
        <v>12.1940449845312</v>
      </c>
    </row>
    <row r="3583" customFormat="false" ht="15" hidden="false" customHeight="false" outlineLevel="0" collapsed="false">
      <c r="A3583" s="0" t="n">
        <v>3571</v>
      </c>
      <c r="B3583" s="7" t="n">
        <v>0.916835</v>
      </c>
      <c r="C3583" s="7" t="n">
        <v>0.735464</v>
      </c>
      <c r="D3583" s="16" t="n">
        <f aca="false">LOGINV(B3583,$B$7,$C$7)</f>
        <v>29.2913837224132</v>
      </c>
      <c r="E3583" s="16" t="n">
        <f aca="false">LOGINV(C3583,$B$8,$C$8)</f>
        <v>163.943487962034</v>
      </c>
      <c r="F3583" s="16" t="n">
        <f aca="false">$B$5/100*E3583*2_Girdiler!$B$14*2_Girdiler!$B$15*2_Girdiler!$B$16</f>
        <v>4.12481815712476</v>
      </c>
      <c r="G3583" s="16" t="n">
        <f aca="false">MIN(MATCH(F3583,2_Girdiler!$B$20:$I$20,1),7)</f>
        <v>1</v>
      </c>
      <c r="H3583" s="16" t="n">
        <f aca="false">IF(F3583&gt;=40,2_Girdiler!$I$21+(F3583-40)*(2_Girdiler!$I$21-2_Girdiler!$H$21)/(2_Girdiler!$I$20-2_Girdiler!$H$20),INDEX(2_Girdiler!$B$21:$I$21,G3583)+(F3583-INDEX(2_Girdiler!$B$20:$I$20,G3583))*(INDEX(2_Girdiler!$B$21:$I$21,G3583+1)-INDEX(2_Girdiler!$B$21:$I$21,G3583))/(INDEX(2_Girdiler!$B$20:$I$20,G3583+1)-INDEX(2_Girdiler!$B$20:$I$20,G3583)))</f>
        <v>9.07459994567448</v>
      </c>
      <c r="I3583" s="16" t="n">
        <f aca="false">H3583/2_Girdiler!$B$17</f>
        <v>3.63565702951702</v>
      </c>
      <c r="J3583" s="16" t="n">
        <f aca="false">D3583+I3583</f>
        <v>32.9270407519302</v>
      </c>
    </row>
    <row r="3584" customFormat="false" ht="15" hidden="false" customHeight="false" outlineLevel="0" collapsed="false">
      <c r="A3584" s="0" t="n">
        <v>3572</v>
      </c>
      <c r="B3584" s="7" t="n">
        <v>0.826061</v>
      </c>
      <c r="C3584" s="7" t="n">
        <v>0.103184</v>
      </c>
      <c r="D3584" s="16" t="n">
        <f aca="false">LOGINV(B3584,$B$7,$C$7)</f>
        <v>22.8520025690822</v>
      </c>
      <c r="E3584" s="16" t="n">
        <f aca="false">LOGINV(C3584,$B$8,$C$8)</f>
        <v>48.3064542395935</v>
      </c>
      <c r="F3584" s="16" t="n">
        <f aca="false">$B$5/100*E3584*2_Girdiler!$B$14*2_Girdiler!$B$15*2_Girdiler!$B$16</f>
        <v>1.21539038866817</v>
      </c>
      <c r="G3584" s="16" t="n">
        <f aca="false">MIN(MATCH(F3584,2_Girdiler!$B$20:$I$20,1),7)</f>
        <v>1</v>
      </c>
      <c r="H3584" s="16" t="n">
        <f aca="false">IF(F3584&gt;=40,2_Girdiler!$I$21+(F3584-40)*(2_Girdiler!$I$21-2_Girdiler!$H$21)/(2_Girdiler!$I$20-2_Girdiler!$H$20),INDEX(2_Girdiler!$B$21:$I$21,G3584)+(F3584-INDEX(2_Girdiler!$B$20:$I$20,G3584))*(INDEX(2_Girdiler!$B$21:$I$21,G3584+1)-INDEX(2_Girdiler!$B$21:$I$21,G3584))/(INDEX(2_Girdiler!$B$20:$I$20,G3584+1)-INDEX(2_Girdiler!$B$20:$I$20,G3584)))</f>
        <v>2.67385885506998</v>
      </c>
      <c r="I3584" s="16" t="n">
        <f aca="false">H3584/2_Girdiler!$B$17</f>
        <v>1.07125755411458</v>
      </c>
      <c r="J3584" s="16" t="n">
        <f aca="false">D3584+I3584</f>
        <v>23.9232601231967</v>
      </c>
    </row>
    <row r="3585" customFormat="false" ht="15" hidden="false" customHeight="false" outlineLevel="0" collapsed="false">
      <c r="A3585" s="0" t="n">
        <v>3573</v>
      </c>
      <c r="B3585" s="7" t="n">
        <v>0.585975</v>
      </c>
      <c r="C3585" s="7" t="n">
        <v>0.013742</v>
      </c>
      <c r="D3585" s="16" t="n">
        <f aca="false">LOGINV(B3585,$B$7,$C$7)</f>
        <v>15.2849557023263</v>
      </c>
      <c r="E3585" s="16" t="n">
        <f aca="false">LOGINV(C3585,$B$8,$C$8)</f>
        <v>26.3159860171483</v>
      </c>
      <c r="F3585" s="16" t="n">
        <f aca="false">$B$5/100*E3585*2_Girdiler!$B$14*2_Girdiler!$B$15*2_Girdiler!$B$16</f>
        <v>0.662110208191452</v>
      </c>
      <c r="G3585" s="16" t="n">
        <f aca="false">MIN(MATCH(F3585,2_Girdiler!$B$20:$I$20,1),7)</f>
        <v>1</v>
      </c>
      <c r="H3585" s="16" t="n">
        <f aca="false">IF(F3585&gt;=40,2_Girdiler!$I$21+(F3585-40)*(2_Girdiler!$I$21-2_Girdiler!$H$21)/(2_Girdiler!$I$20-2_Girdiler!$H$20),INDEX(2_Girdiler!$B$21:$I$21,G3585)+(F3585-INDEX(2_Girdiler!$B$20:$I$20,G3585))*(INDEX(2_Girdiler!$B$21:$I$21,G3585+1)-INDEX(2_Girdiler!$B$21:$I$21,G3585))/(INDEX(2_Girdiler!$B$20:$I$20,G3585+1)-INDEX(2_Girdiler!$B$20:$I$20,G3585)))</f>
        <v>1.4566424580212</v>
      </c>
      <c r="I3585" s="16" t="n">
        <f aca="false">H3585/2_Girdiler!$B$17</f>
        <v>0.583590728373876</v>
      </c>
      <c r="J3585" s="16" t="n">
        <f aca="false">D3585+I3585</f>
        <v>15.8685464307002</v>
      </c>
    </row>
    <row r="3586" customFormat="false" ht="15" hidden="false" customHeight="false" outlineLevel="0" collapsed="false">
      <c r="A3586" s="0" t="n">
        <v>3574</v>
      </c>
      <c r="B3586" s="7" t="n">
        <v>0.068592</v>
      </c>
      <c r="C3586" s="7" t="n">
        <v>0.088511</v>
      </c>
      <c r="D3586" s="16" t="n">
        <f aca="false">LOGINV(B3586,$B$7,$C$7)</f>
        <v>5.91388571048839</v>
      </c>
      <c r="E3586" s="16" t="n">
        <f aca="false">LOGINV(C3586,$B$8,$C$8)</f>
        <v>45.6871106946299</v>
      </c>
      <c r="F3586" s="16" t="n">
        <f aca="false">$B$5/100*E3586*2_Girdiler!$B$14*2_Girdiler!$B$15*2_Girdiler!$B$16</f>
        <v>1.14948770507689</v>
      </c>
      <c r="G3586" s="16" t="n">
        <f aca="false">MIN(MATCH(F3586,2_Girdiler!$B$20:$I$20,1),7)</f>
        <v>1</v>
      </c>
      <c r="H3586" s="16" t="n">
        <f aca="false">IF(F3586&gt;=40,2_Girdiler!$I$21+(F3586-40)*(2_Girdiler!$I$21-2_Girdiler!$H$21)/(2_Girdiler!$I$20-2_Girdiler!$H$20),INDEX(2_Girdiler!$B$21:$I$21,G3586)+(F3586-INDEX(2_Girdiler!$B$20:$I$20,G3586))*(INDEX(2_Girdiler!$B$21:$I$21,G3586+1)-INDEX(2_Girdiler!$B$21:$I$21,G3586))/(INDEX(2_Girdiler!$B$20:$I$20,G3586+1)-INDEX(2_Girdiler!$B$20:$I$20,G3586)))</f>
        <v>2.52887295116915</v>
      </c>
      <c r="I3586" s="16" t="n">
        <f aca="false">H3586/2_Girdiler!$B$17</f>
        <v>1.01317025287226</v>
      </c>
      <c r="J3586" s="16" t="n">
        <f aca="false">D3586+I3586</f>
        <v>6.92705596336064</v>
      </c>
    </row>
    <row r="3587" customFormat="false" ht="15" hidden="false" customHeight="false" outlineLevel="0" collapsed="false">
      <c r="A3587" s="0" t="n">
        <v>3575</v>
      </c>
      <c r="B3587" s="7" t="n">
        <v>0.467909</v>
      </c>
      <c r="C3587" s="7" t="n">
        <v>0.830617</v>
      </c>
      <c r="D3587" s="16" t="n">
        <f aca="false">LOGINV(B3587,$B$7,$C$7)</f>
        <v>12.9476481802191</v>
      </c>
      <c r="E3587" s="16" t="n">
        <f aca="false">LOGINV(C3587,$B$8,$C$8)</f>
        <v>202.495658205601</v>
      </c>
      <c r="F3587" s="16" t="n">
        <f aca="false">$B$5/100*E3587*2_Girdiler!$B$14*2_Girdiler!$B$15*2_Girdiler!$B$16</f>
        <v>5.09479076045292</v>
      </c>
      <c r="G3587" s="16" t="n">
        <f aca="false">MIN(MATCH(F3587,2_Girdiler!$B$20:$I$20,1),7)</f>
        <v>2</v>
      </c>
      <c r="H3587" s="16" t="n">
        <f aca="false">IF(F3587&gt;=40,2_Girdiler!$I$21+(F3587-40)*(2_Girdiler!$I$21-2_Girdiler!$H$21)/(2_Girdiler!$I$20-2_Girdiler!$H$20),INDEX(2_Girdiler!$B$21:$I$21,G3587)+(F3587-INDEX(2_Girdiler!$B$20:$I$20,G3587))*(INDEX(2_Girdiler!$B$21:$I$21,G3587+1)-INDEX(2_Girdiler!$B$21:$I$21,G3587))/(INDEX(2_Girdiler!$B$20:$I$20,G3587+1)-INDEX(2_Girdiler!$B$20:$I$20,G3587)))</f>
        <v>11.1516652167247</v>
      </c>
      <c r="I3587" s="16" t="n">
        <f aca="false">H3587/2_Girdiler!$B$17</f>
        <v>4.46781459003393</v>
      </c>
      <c r="J3587" s="16" t="n">
        <f aca="false">D3587+I3587</f>
        <v>17.415462770253</v>
      </c>
    </row>
    <row r="3588" customFormat="false" ht="15" hidden="false" customHeight="false" outlineLevel="0" collapsed="false">
      <c r="A3588" s="0" t="n">
        <v>3576</v>
      </c>
      <c r="B3588" s="7" t="n">
        <v>0.67079</v>
      </c>
      <c r="C3588" s="7" t="n">
        <v>0.36402</v>
      </c>
      <c r="D3588" s="16" t="n">
        <f aca="false">LOGINV(B3588,$B$7,$C$7)</f>
        <v>17.3262745452478</v>
      </c>
      <c r="E3588" s="16" t="n">
        <f aca="false">LOGINV(C3588,$B$8,$C$8)</f>
        <v>87.2490635687579</v>
      </c>
      <c r="F3588" s="16" t="n">
        <f aca="false">$B$5/100*E3588*2_Girdiler!$B$14*2_Girdiler!$B$15*2_Girdiler!$B$16</f>
        <v>2.19518643938995</v>
      </c>
      <c r="G3588" s="16" t="n">
        <f aca="false">MIN(MATCH(F3588,2_Girdiler!$B$20:$I$20,1),7)</f>
        <v>1</v>
      </c>
      <c r="H3588" s="16" t="n">
        <f aca="false">IF(F3588&gt;=40,2_Girdiler!$I$21+(F3588-40)*(2_Girdiler!$I$21-2_Girdiler!$H$21)/(2_Girdiler!$I$20-2_Girdiler!$H$20),INDEX(2_Girdiler!$B$21:$I$21,G3588)+(F3588-INDEX(2_Girdiler!$B$20:$I$20,G3588))*(INDEX(2_Girdiler!$B$21:$I$21,G3588+1)-INDEX(2_Girdiler!$B$21:$I$21,G3588))/(INDEX(2_Girdiler!$B$20:$I$20,G3588+1)-INDEX(2_Girdiler!$B$20:$I$20,G3588)))</f>
        <v>4.82941016665789</v>
      </c>
      <c r="I3588" s="16" t="n">
        <f aca="false">H3588/2_Girdiler!$B$17</f>
        <v>1.93485984241101</v>
      </c>
      <c r="J3588" s="16" t="n">
        <f aca="false">D3588+I3588</f>
        <v>19.2611343876588</v>
      </c>
    </row>
    <row r="3589" customFormat="false" ht="15" hidden="false" customHeight="false" outlineLevel="0" collapsed="false">
      <c r="A3589" s="0" t="n">
        <v>3577</v>
      </c>
      <c r="B3589" s="7" t="n">
        <v>0.562039</v>
      </c>
      <c r="C3589" s="7" t="n">
        <v>0.90885</v>
      </c>
      <c r="D3589" s="16" t="n">
        <f aca="false">LOGINV(B3589,$B$7,$C$7)</f>
        <v>14.7734685944829</v>
      </c>
      <c r="E3589" s="16" t="n">
        <f aca="false">LOGINV(C3589,$B$8,$C$8)</f>
        <v>258.30388317006</v>
      </c>
      <c r="F3589" s="16" t="n">
        <f aca="false">$B$5/100*E3589*2_Girdiler!$B$14*2_Girdiler!$B$15*2_Girdiler!$B$16</f>
        <v>6.4989257005587</v>
      </c>
      <c r="G3589" s="16" t="n">
        <f aca="false">MIN(MATCH(F3589,2_Girdiler!$B$20:$I$20,1),7)</f>
        <v>2</v>
      </c>
      <c r="H3589" s="16" t="n">
        <f aca="false">IF(F3589&gt;=40,2_Girdiler!$I$21+(F3589-40)*(2_Girdiler!$I$21-2_Girdiler!$H$21)/(2_Girdiler!$I$20-2_Girdiler!$H$20),INDEX(2_Girdiler!$B$21:$I$21,G3589)+(F3589-INDEX(2_Girdiler!$B$20:$I$20,G3589))*(INDEX(2_Girdiler!$B$21:$I$21,G3589+1)-INDEX(2_Girdiler!$B$21:$I$21,G3589))/(INDEX(2_Girdiler!$B$20:$I$20,G3589+1)-INDEX(2_Girdiler!$B$20:$I$20,G3589)))</f>
        <v>13.3982811208939</v>
      </c>
      <c r="I3589" s="16" t="n">
        <f aca="false">H3589/2_Girdiler!$B$17</f>
        <v>5.36790109010173</v>
      </c>
      <c r="J3589" s="16" t="n">
        <f aca="false">D3589+I3589</f>
        <v>20.1413696845846</v>
      </c>
    </row>
    <row r="3590" customFormat="false" ht="15" hidden="false" customHeight="false" outlineLevel="0" collapsed="false">
      <c r="A3590" s="0" t="n">
        <v>3578</v>
      </c>
      <c r="B3590" s="7" t="n">
        <v>0.196267</v>
      </c>
      <c r="C3590" s="7" t="n">
        <v>0.327198</v>
      </c>
      <c r="D3590" s="16" t="n">
        <f aca="false">LOGINV(B3590,$B$7,$C$7)</f>
        <v>8.40818582640785</v>
      </c>
      <c r="E3590" s="16" t="n">
        <f aca="false">LOGINV(C3590,$B$8,$C$8)</f>
        <v>81.7987729555526</v>
      </c>
      <c r="F3590" s="16" t="n">
        <f aca="false">$B$5/100*E3590*2_Girdiler!$B$14*2_Girdiler!$B$15*2_Girdiler!$B$16</f>
        <v>2.0580571275617</v>
      </c>
      <c r="G3590" s="16" t="n">
        <f aca="false">MIN(MATCH(F3590,2_Girdiler!$B$20:$I$20,1),7)</f>
        <v>1</v>
      </c>
      <c r="H3590" s="16" t="n">
        <f aca="false">IF(F3590&gt;=40,2_Girdiler!$I$21+(F3590-40)*(2_Girdiler!$I$21-2_Girdiler!$H$21)/(2_Girdiler!$I$20-2_Girdiler!$H$20),INDEX(2_Girdiler!$B$21:$I$21,G3590)+(F3590-INDEX(2_Girdiler!$B$20:$I$20,G3590))*(INDEX(2_Girdiler!$B$21:$I$21,G3590+1)-INDEX(2_Girdiler!$B$21:$I$21,G3590))/(INDEX(2_Girdiler!$B$20:$I$20,G3590+1)-INDEX(2_Girdiler!$B$20:$I$20,G3590)))</f>
        <v>4.52772568063575</v>
      </c>
      <c r="I3590" s="16" t="n">
        <f aca="false">H3590/2_Girdiler!$B$17</f>
        <v>1.81399266051112</v>
      </c>
      <c r="J3590" s="16" t="n">
        <f aca="false">D3590+I3590</f>
        <v>10.222178486919</v>
      </c>
    </row>
    <row r="3591" customFormat="false" ht="15" hidden="false" customHeight="false" outlineLevel="0" collapsed="false">
      <c r="A3591" s="0" t="n">
        <v>3579</v>
      </c>
      <c r="B3591" s="7" t="n">
        <v>0.88512</v>
      </c>
      <c r="C3591" s="7" t="n">
        <v>0.33222</v>
      </c>
      <c r="D3591" s="16" t="n">
        <f aca="false">LOGINV(B3591,$B$7,$C$7)</f>
        <v>26.4491694474901</v>
      </c>
      <c r="E3591" s="16" t="n">
        <f aca="false">LOGINV(C3591,$B$8,$C$8)</f>
        <v>82.5345347132737</v>
      </c>
      <c r="F3591" s="16" t="n">
        <f aca="false">$B$5/100*E3591*2_Girdiler!$B$14*2_Girdiler!$B$15*2_Girdiler!$B$16</f>
        <v>2.07656889338597</v>
      </c>
      <c r="G3591" s="16" t="n">
        <f aca="false">MIN(MATCH(F3591,2_Girdiler!$B$20:$I$20,1),7)</f>
        <v>1</v>
      </c>
      <c r="H3591" s="16" t="n">
        <f aca="false">IF(F3591&gt;=40,2_Girdiler!$I$21+(F3591-40)*(2_Girdiler!$I$21-2_Girdiler!$H$21)/(2_Girdiler!$I$20-2_Girdiler!$H$20),INDEX(2_Girdiler!$B$21:$I$21,G3591)+(F3591-INDEX(2_Girdiler!$B$20:$I$20,G3591))*(INDEX(2_Girdiler!$B$21:$I$21,G3591+1)-INDEX(2_Girdiler!$B$21:$I$21,G3591))/(INDEX(2_Girdiler!$B$20:$I$20,G3591+1)-INDEX(2_Girdiler!$B$20:$I$20,G3591)))</f>
        <v>4.56845156544913</v>
      </c>
      <c r="I3591" s="16" t="n">
        <f aca="false">H3591/2_Girdiler!$B$17</f>
        <v>1.83030912077289</v>
      </c>
      <c r="J3591" s="16" t="n">
        <f aca="false">D3591+I3591</f>
        <v>28.279478568263</v>
      </c>
    </row>
    <row r="3592" customFormat="false" ht="15" hidden="false" customHeight="false" outlineLevel="0" collapsed="false">
      <c r="A3592" s="0" t="n">
        <v>3580</v>
      </c>
      <c r="B3592" s="7" t="n">
        <v>0.309996</v>
      </c>
      <c r="C3592" s="7" t="n">
        <v>0.238477</v>
      </c>
      <c r="D3592" s="16" t="n">
        <f aca="false">LOGINV(B3592,$B$7,$C$7)</f>
        <v>10.2718454032412</v>
      </c>
      <c r="E3592" s="16" t="n">
        <f aca="false">LOGINV(C3592,$B$8,$C$8)</f>
        <v>69.0025130307409</v>
      </c>
      <c r="F3592" s="16" t="n">
        <f aca="false">$B$5/100*E3592*2_Girdiler!$B$14*2_Girdiler!$B$15*2_Girdiler!$B$16</f>
        <v>1.73610322785344</v>
      </c>
      <c r="G3592" s="16" t="n">
        <f aca="false">MIN(MATCH(F3592,2_Girdiler!$B$20:$I$20,1),7)</f>
        <v>1</v>
      </c>
      <c r="H3592" s="16" t="n">
        <f aca="false">IF(F3592&gt;=40,2_Girdiler!$I$21+(F3592-40)*(2_Girdiler!$I$21-2_Girdiler!$H$21)/(2_Girdiler!$I$20-2_Girdiler!$H$20),INDEX(2_Girdiler!$B$21:$I$21,G3592)+(F3592-INDEX(2_Girdiler!$B$20:$I$20,G3592))*(INDEX(2_Girdiler!$B$21:$I$21,G3592+1)-INDEX(2_Girdiler!$B$21:$I$21,G3592))/(INDEX(2_Girdiler!$B$20:$I$20,G3592+1)-INDEX(2_Girdiler!$B$20:$I$20,G3592)))</f>
        <v>3.81942710127757</v>
      </c>
      <c r="I3592" s="16" t="n">
        <f aca="false">H3592/2_Girdiler!$B$17</f>
        <v>1.53021919121698</v>
      </c>
      <c r="J3592" s="16" t="n">
        <f aca="false">D3592+I3592</f>
        <v>11.8020645944581</v>
      </c>
    </row>
    <row r="3593" customFormat="false" ht="15" hidden="false" customHeight="false" outlineLevel="0" collapsed="false">
      <c r="A3593" s="0" t="n">
        <v>3581</v>
      </c>
      <c r="B3593" s="7" t="n">
        <v>0.527116</v>
      </c>
      <c r="C3593" s="7" t="n">
        <v>0.719117</v>
      </c>
      <c r="D3593" s="16" t="n">
        <f aca="false">LOGINV(B3593,$B$7,$C$7)</f>
        <v>14.0653671835327</v>
      </c>
      <c r="E3593" s="16" t="n">
        <f aca="false">LOGINV(C3593,$B$8,$C$8)</f>
        <v>158.818388990619</v>
      </c>
      <c r="F3593" s="16" t="n">
        <f aca="false">$B$5/100*E3593*2_Girdiler!$B$14*2_Girdiler!$B$15*2_Girdiler!$B$16</f>
        <v>3.99587066700397</v>
      </c>
      <c r="G3593" s="16" t="n">
        <f aca="false">MIN(MATCH(F3593,2_Girdiler!$B$20:$I$20,1),7)</f>
        <v>1</v>
      </c>
      <c r="H3593" s="16" t="n">
        <f aca="false">IF(F3593&gt;=40,2_Girdiler!$I$21+(F3593-40)*(2_Girdiler!$I$21-2_Girdiler!$H$21)/(2_Girdiler!$I$20-2_Girdiler!$H$20),INDEX(2_Girdiler!$B$21:$I$21,G3593)+(F3593-INDEX(2_Girdiler!$B$20:$I$20,G3593))*(INDEX(2_Girdiler!$B$21:$I$21,G3593+1)-INDEX(2_Girdiler!$B$21:$I$21,G3593))/(INDEX(2_Girdiler!$B$20:$I$20,G3593+1)-INDEX(2_Girdiler!$B$20:$I$20,G3593)))</f>
        <v>8.79091546740874</v>
      </c>
      <c r="I3593" s="16" t="n">
        <f aca="false">H3593/2_Girdiler!$B$17</f>
        <v>3.52200138918619</v>
      </c>
      <c r="J3593" s="16" t="n">
        <f aca="false">D3593+I3593</f>
        <v>17.5873685727189</v>
      </c>
    </row>
    <row r="3594" customFormat="false" ht="15" hidden="false" customHeight="false" outlineLevel="0" collapsed="false">
      <c r="A3594" s="0" t="n">
        <v>3582</v>
      </c>
      <c r="B3594" s="7" t="n">
        <v>0.100049</v>
      </c>
      <c r="C3594" s="7" t="n">
        <v>0.042787</v>
      </c>
      <c r="D3594" s="16" t="n">
        <f aca="false">LOGINV(B3594,$B$7,$C$7)</f>
        <v>6.63009251674453</v>
      </c>
      <c r="E3594" s="16" t="n">
        <f aca="false">LOGINV(C3594,$B$8,$C$8)</f>
        <v>35.998291100945</v>
      </c>
      <c r="F3594" s="16" t="n">
        <f aca="false">$B$5/100*E3594*2_Girdiler!$B$14*2_Girdiler!$B$15*2_Girdiler!$B$16</f>
        <v>0.905717004099776</v>
      </c>
      <c r="G3594" s="16" t="n">
        <f aca="false">MIN(MATCH(F3594,2_Girdiler!$B$20:$I$20,1),7)</f>
        <v>1</v>
      </c>
      <c r="H3594" s="16" t="n">
        <f aca="false">IF(F3594&gt;=40,2_Girdiler!$I$21+(F3594-40)*(2_Girdiler!$I$21-2_Girdiler!$H$21)/(2_Girdiler!$I$20-2_Girdiler!$H$20),INDEX(2_Girdiler!$B$21:$I$21,G3594)+(F3594-INDEX(2_Girdiler!$B$20:$I$20,G3594))*(INDEX(2_Girdiler!$B$21:$I$21,G3594+1)-INDEX(2_Girdiler!$B$21:$I$21,G3594))/(INDEX(2_Girdiler!$B$20:$I$20,G3594+1)-INDEX(2_Girdiler!$B$20:$I$20,G3594)))</f>
        <v>1.99257740901951</v>
      </c>
      <c r="I3594" s="16" t="n">
        <f aca="false">H3594/2_Girdiler!$B$17</f>
        <v>0.798308256818713</v>
      </c>
      <c r="J3594" s="16" t="n">
        <f aca="false">D3594+I3594</f>
        <v>7.42840077356324</v>
      </c>
    </row>
    <row r="3595" customFormat="false" ht="15" hidden="false" customHeight="false" outlineLevel="0" collapsed="false">
      <c r="A3595" s="0" t="n">
        <v>3583</v>
      </c>
      <c r="B3595" s="7" t="n">
        <v>0.840308</v>
      </c>
      <c r="C3595" s="7" t="n">
        <v>0.759377</v>
      </c>
      <c r="D3595" s="16" t="n">
        <f aca="false">LOGINV(B3595,$B$7,$C$7)</f>
        <v>23.5898577275482</v>
      </c>
      <c r="E3595" s="16" t="n">
        <f aca="false">LOGINV(C3595,$B$8,$C$8)</f>
        <v>172.061967507027</v>
      </c>
      <c r="F3595" s="16" t="n">
        <f aca="false">$B$5/100*E3595*2_Girdiler!$B$14*2_Girdiler!$B$15*2_Girdiler!$B$16</f>
        <v>4.3290791024768</v>
      </c>
      <c r="G3595" s="16" t="n">
        <f aca="false">MIN(MATCH(F3595,2_Girdiler!$B$20:$I$20,1),7)</f>
        <v>1</v>
      </c>
      <c r="H3595" s="16" t="n">
        <f aca="false">IF(F3595&gt;=40,2_Girdiler!$I$21+(F3595-40)*(2_Girdiler!$I$21-2_Girdiler!$H$21)/(2_Girdiler!$I$20-2_Girdiler!$H$20),INDEX(2_Girdiler!$B$21:$I$21,G3595)+(F3595-INDEX(2_Girdiler!$B$20:$I$20,G3595))*(INDEX(2_Girdiler!$B$21:$I$21,G3595+1)-INDEX(2_Girdiler!$B$21:$I$21,G3595))/(INDEX(2_Girdiler!$B$20:$I$20,G3595+1)-INDEX(2_Girdiler!$B$20:$I$20,G3595)))</f>
        <v>9.52397402544895</v>
      </c>
      <c r="I3595" s="16" t="n">
        <f aca="false">H3595/2_Girdiler!$B$17</f>
        <v>3.81569472173435</v>
      </c>
      <c r="J3595" s="16" t="n">
        <f aca="false">D3595+I3595</f>
        <v>27.4055524492826</v>
      </c>
    </row>
    <row r="3596" customFormat="false" ht="15" hidden="false" customHeight="false" outlineLevel="0" collapsed="false">
      <c r="A3596" s="0" t="n">
        <v>3584</v>
      </c>
      <c r="B3596" s="7" t="n">
        <v>0.150305</v>
      </c>
      <c r="C3596" s="7" t="n">
        <v>0.934362</v>
      </c>
      <c r="D3596" s="16" t="n">
        <f aca="false">LOGINV(B3596,$B$7,$C$7)</f>
        <v>7.60511222222163</v>
      </c>
      <c r="E3596" s="16" t="n">
        <f aca="false">LOGINV(C3596,$B$8,$C$8)</f>
        <v>289.265835268996</v>
      </c>
      <c r="F3596" s="16" t="n">
        <f aca="false">$B$5/100*E3596*2_Girdiler!$B$14*2_Girdiler!$B$15*2_Girdiler!$B$16</f>
        <v>7.27792841536794</v>
      </c>
      <c r="G3596" s="16" t="n">
        <f aca="false">MIN(MATCH(F3596,2_Girdiler!$B$20:$I$20,1),7)</f>
        <v>2</v>
      </c>
      <c r="H3596" s="16" t="n">
        <f aca="false">IF(F3596&gt;=40,2_Girdiler!$I$21+(F3596-40)*(2_Girdiler!$I$21-2_Girdiler!$H$21)/(2_Girdiler!$I$20-2_Girdiler!$H$20),INDEX(2_Girdiler!$B$21:$I$21,G3596)+(F3596-INDEX(2_Girdiler!$B$20:$I$20,G3596))*(INDEX(2_Girdiler!$B$21:$I$21,G3596+1)-INDEX(2_Girdiler!$B$21:$I$21,G3596))/(INDEX(2_Girdiler!$B$20:$I$20,G3596+1)-INDEX(2_Girdiler!$B$20:$I$20,G3596)))</f>
        <v>14.6446854645887</v>
      </c>
      <c r="I3596" s="16" t="n">
        <f aca="false">H3596/2_Girdiler!$B$17</f>
        <v>5.86726180472304</v>
      </c>
      <c r="J3596" s="16" t="n">
        <f aca="false">D3596+I3596</f>
        <v>13.4723740269447</v>
      </c>
    </row>
    <row r="3597" customFormat="false" ht="15" hidden="false" customHeight="false" outlineLevel="0" collapsed="false">
      <c r="A3597" s="0" t="n">
        <v>3585</v>
      </c>
      <c r="B3597" s="7" t="n">
        <v>0.277973</v>
      </c>
      <c r="C3597" s="7" t="n">
        <v>0.29751</v>
      </c>
      <c r="D3597" s="16" t="n">
        <f aca="false">LOGINV(B3597,$B$7,$C$7)</f>
        <v>9.75287192782572</v>
      </c>
      <c r="E3597" s="16" t="n">
        <f aca="false">LOGINV(C3597,$B$8,$C$8)</f>
        <v>77.4859844441821</v>
      </c>
      <c r="F3597" s="16" t="n">
        <f aca="false">$B$5/100*E3597*2_Girdiler!$B$14*2_Girdiler!$B$15*2_Girdiler!$B$16</f>
        <v>1.94954736861562</v>
      </c>
      <c r="G3597" s="16" t="n">
        <f aca="false">MIN(MATCH(F3597,2_Girdiler!$B$20:$I$20,1),7)</f>
        <v>1</v>
      </c>
      <c r="H3597" s="16" t="n">
        <f aca="false">IF(F3597&gt;=40,2_Girdiler!$I$21+(F3597-40)*(2_Girdiler!$I$21-2_Girdiler!$H$21)/(2_Girdiler!$I$20-2_Girdiler!$H$20),INDEX(2_Girdiler!$B$21:$I$21,G3597)+(F3597-INDEX(2_Girdiler!$B$20:$I$20,G3597))*(INDEX(2_Girdiler!$B$21:$I$21,G3597+1)-INDEX(2_Girdiler!$B$21:$I$21,G3597))/(INDEX(2_Girdiler!$B$20:$I$20,G3597+1)-INDEX(2_Girdiler!$B$20:$I$20,G3597)))</f>
        <v>4.28900421095437</v>
      </c>
      <c r="I3597" s="16" t="n">
        <f aca="false">H3597/2_Girdiler!$B$17</f>
        <v>1.71835104605544</v>
      </c>
      <c r="J3597" s="16" t="n">
        <f aca="false">D3597+I3597</f>
        <v>11.4712229738812</v>
      </c>
    </row>
    <row r="3598" customFormat="false" ht="15" hidden="false" customHeight="false" outlineLevel="0" collapsed="false">
      <c r="A3598" s="0" t="n">
        <v>3586</v>
      </c>
      <c r="B3598" s="7" t="n">
        <v>0.693137</v>
      </c>
      <c r="C3598" s="7" t="n">
        <v>0.91342</v>
      </c>
      <c r="D3598" s="16" t="n">
        <f aca="false">LOGINV(B3598,$B$7,$C$7)</f>
        <v>17.942179644853</v>
      </c>
      <c r="E3598" s="16" t="n">
        <f aca="false">LOGINV(C3598,$B$8,$C$8)</f>
        <v>263.085100964029</v>
      </c>
      <c r="F3598" s="16" t="n">
        <f aca="false">$B$5/100*E3598*2_Girdiler!$B$14*2_Girdiler!$B$15*2_Girdiler!$B$16</f>
        <v>6.61922114025497</v>
      </c>
      <c r="G3598" s="16" t="n">
        <f aca="false">MIN(MATCH(F3598,2_Girdiler!$B$20:$I$20,1),7)</f>
        <v>2</v>
      </c>
      <c r="H3598" s="16" t="n">
        <f aca="false">IF(F3598&gt;=40,2_Girdiler!$I$21+(F3598-40)*(2_Girdiler!$I$21-2_Girdiler!$H$21)/(2_Girdiler!$I$20-2_Girdiler!$H$20),INDEX(2_Girdiler!$B$21:$I$21,G3598)+(F3598-INDEX(2_Girdiler!$B$20:$I$20,G3598))*(INDEX(2_Girdiler!$B$21:$I$21,G3598+1)-INDEX(2_Girdiler!$B$21:$I$21,G3598))/(INDEX(2_Girdiler!$B$20:$I$20,G3598+1)-INDEX(2_Girdiler!$B$20:$I$20,G3598)))</f>
        <v>13.590753824408</v>
      </c>
      <c r="I3598" s="16" t="n">
        <f aca="false">H3598/2_Girdiler!$B$17</f>
        <v>5.44501355144549</v>
      </c>
      <c r="J3598" s="16" t="n">
        <f aca="false">D3598+I3598</f>
        <v>23.3871931962985</v>
      </c>
    </row>
    <row r="3599" customFormat="false" ht="15" hidden="false" customHeight="false" outlineLevel="0" collapsed="false">
      <c r="A3599" s="0" t="n">
        <v>3587</v>
      </c>
      <c r="B3599" s="7" t="n">
        <v>0.588557</v>
      </c>
      <c r="C3599" s="7" t="n">
        <v>0.719887</v>
      </c>
      <c r="D3599" s="16" t="n">
        <f aca="false">LOGINV(B3599,$B$7,$C$7)</f>
        <v>15.3415588445626</v>
      </c>
      <c r="E3599" s="16" t="n">
        <f aca="false">LOGINV(C3599,$B$8,$C$8)</f>
        <v>159.052860579241</v>
      </c>
      <c r="F3599" s="16" t="n">
        <f aca="false">$B$5/100*E3599*2_Girdiler!$B$14*2_Girdiler!$B$15*2_Girdiler!$B$16</f>
        <v>4.00176997217371</v>
      </c>
      <c r="G3599" s="16" t="n">
        <f aca="false">MIN(MATCH(F3599,2_Girdiler!$B$20:$I$20,1),7)</f>
        <v>1</v>
      </c>
      <c r="H3599" s="16" t="n">
        <f aca="false">IF(F3599&gt;=40,2_Girdiler!$I$21+(F3599-40)*(2_Girdiler!$I$21-2_Girdiler!$H$21)/(2_Girdiler!$I$20-2_Girdiler!$H$20),INDEX(2_Girdiler!$B$21:$I$21,G3599)+(F3599-INDEX(2_Girdiler!$B$20:$I$20,G3599))*(INDEX(2_Girdiler!$B$21:$I$21,G3599+1)-INDEX(2_Girdiler!$B$21:$I$21,G3599))/(INDEX(2_Girdiler!$B$20:$I$20,G3599+1)-INDEX(2_Girdiler!$B$20:$I$20,G3599)))</f>
        <v>8.80389393878215</v>
      </c>
      <c r="I3599" s="16" t="n">
        <f aca="false">H3599/2_Girdiler!$B$17</f>
        <v>3.52720109726849</v>
      </c>
      <c r="J3599" s="16" t="n">
        <f aca="false">D3599+I3599</f>
        <v>18.8687599418311</v>
      </c>
    </row>
    <row r="3600" customFormat="false" ht="15" hidden="false" customHeight="false" outlineLevel="0" collapsed="false">
      <c r="A3600" s="0" t="n">
        <v>3588</v>
      </c>
      <c r="B3600" s="7" t="n">
        <v>0.528959</v>
      </c>
      <c r="C3600" s="7" t="n">
        <v>0.470412</v>
      </c>
      <c r="D3600" s="16" t="n">
        <f aca="false">LOGINV(B3600,$B$7,$C$7)</f>
        <v>14.1017225623443</v>
      </c>
      <c r="E3600" s="16" t="n">
        <f aca="false">LOGINV(C3600,$B$8,$C$8)</f>
        <v>104.095722365516</v>
      </c>
      <c r="F3600" s="16" t="n">
        <f aca="false">$B$5/100*E3600*2_Girdiler!$B$14*2_Girdiler!$B$15*2_Girdiler!$B$16</f>
        <v>2.61904837471639</v>
      </c>
      <c r="G3600" s="16" t="n">
        <f aca="false">MIN(MATCH(F3600,2_Girdiler!$B$20:$I$20,1),7)</f>
        <v>1</v>
      </c>
      <c r="H3600" s="16" t="n">
        <f aca="false">IF(F3600&gt;=40,2_Girdiler!$I$21+(F3600-40)*(2_Girdiler!$I$21-2_Girdiler!$H$21)/(2_Girdiler!$I$20-2_Girdiler!$H$20),INDEX(2_Girdiler!$B$21:$I$21,G3600)+(F3600-INDEX(2_Girdiler!$B$20:$I$20,G3600))*(INDEX(2_Girdiler!$B$21:$I$21,G3600+1)-INDEX(2_Girdiler!$B$21:$I$21,G3600))/(INDEX(2_Girdiler!$B$20:$I$20,G3600+1)-INDEX(2_Girdiler!$B$20:$I$20,G3600)))</f>
        <v>5.76190642437606</v>
      </c>
      <c r="I3600" s="16" t="n">
        <f aca="false">H3600/2_Girdiler!$B$17</f>
        <v>2.30845609950964</v>
      </c>
      <c r="J3600" s="16" t="n">
        <f aca="false">D3600+I3600</f>
        <v>16.4101786618539</v>
      </c>
    </row>
    <row r="3601" customFormat="false" ht="15" hidden="false" customHeight="false" outlineLevel="0" collapsed="false">
      <c r="A3601" s="0" t="n">
        <v>3589</v>
      </c>
      <c r="B3601" s="7" t="n">
        <v>0.91513</v>
      </c>
      <c r="C3601" s="7" t="n">
        <v>0.231808</v>
      </c>
      <c r="D3601" s="16" t="n">
        <f aca="false">LOGINV(B3601,$B$7,$C$7)</f>
        <v>29.1114724307835</v>
      </c>
      <c r="E3601" s="16" t="n">
        <f aca="false">LOGINV(C3601,$B$8,$C$8)</f>
        <v>68.0429092712384</v>
      </c>
      <c r="F3601" s="16" t="n">
        <f aca="false">$B$5/100*E3601*2_Girdiler!$B$14*2_Girdiler!$B$15*2_Girdiler!$B$16</f>
        <v>1.71195959726436</v>
      </c>
      <c r="G3601" s="16" t="n">
        <f aca="false">MIN(MATCH(F3601,2_Girdiler!$B$20:$I$20,1),7)</f>
        <v>1</v>
      </c>
      <c r="H3601" s="16" t="n">
        <f aca="false">IF(F3601&gt;=40,2_Girdiler!$I$21+(F3601-40)*(2_Girdiler!$I$21-2_Girdiler!$H$21)/(2_Girdiler!$I$20-2_Girdiler!$H$20),INDEX(2_Girdiler!$B$21:$I$21,G3601)+(F3601-INDEX(2_Girdiler!$B$20:$I$20,G3601))*(INDEX(2_Girdiler!$B$21:$I$21,G3601+1)-INDEX(2_Girdiler!$B$21:$I$21,G3601))/(INDEX(2_Girdiler!$B$20:$I$20,G3601+1)-INDEX(2_Girdiler!$B$20:$I$20,G3601)))</f>
        <v>3.76631111398159</v>
      </c>
      <c r="I3601" s="16" t="n">
        <f aca="false">H3601/2_Girdiler!$B$17</f>
        <v>1.50893874758878</v>
      </c>
      <c r="J3601" s="16" t="n">
        <f aca="false">D3601+I3601</f>
        <v>30.6204111783723</v>
      </c>
    </row>
    <row r="3602" customFormat="false" ht="15" hidden="false" customHeight="false" outlineLevel="0" collapsed="false">
      <c r="A3602" s="0" t="n">
        <v>3590</v>
      </c>
      <c r="B3602" s="7" t="n">
        <v>0.953496</v>
      </c>
      <c r="C3602" s="7" t="n">
        <v>0.388863</v>
      </c>
      <c r="D3602" s="16" t="n">
        <f aca="false">LOGINV(B3602,$B$7,$C$7)</f>
        <v>34.5389208401798</v>
      </c>
      <c r="E3602" s="16" t="n">
        <f aca="false">LOGINV(C3602,$B$8,$C$8)</f>
        <v>91.0141487939998</v>
      </c>
      <c r="F3602" s="16" t="n">
        <f aca="false">$B$5/100*E3602*2_Girdiler!$B$14*2_Girdiler!$B$15*2_Girdiler!$B$16</f>
        <v>2.28991598365703</v>
      </c>
      <c r="G3602" s="16" t="n">
        <f aca="false">MIN(MATCH(F3602,2_Girdiler!$B$20:$I$20,1),7)</f>
        <v>1</v>
      </c>
      <c r="H3602" s="16" t="n">
        <f aca="false">IF(F3602&gt;=40,2_Girdiler!$I$21+(F3602-40)*(2_Girdiler!$I$21-2_Girdiler!$H$21)/(2_Girdiler!$I$20-2_Girdiler!$H$20),INDEX(2_Girdiler!$B$21:$I$21,G3602)+(F3602-INDEX(2_Girdiler!$B$20:$I$20,G3602))*(INDEX(2_Girdiler!$B$21:$I$21,G3602+1)-INDEX(2_Girdiler!$B$21:$I$21,G3602))/(INDEX(2_Girdiler!$B$20:$I$20,G3602+1)-INDEX(2_Girdiler!$B$20:$I$20,G3602)))</f>
        <v>5.03781516404547</v>
      </c>
      <c r="I3602" s="16" t="n">
        <f aca="false">H3602/2_Girdiler!$B$17</f>
        <v>2.01835543431309</v>
      </c>
      <c r="J3602" s="16" t="n">
        <f aca="false">D3602+I3602</f>
        <v>36.5572762744928</v>
      </c>
    </row>
    <row r="3603" customFormat="false" ht="15" hidden="false" customHeight="false" outlineLevel="0" collapsed="false">
      <c r="A3603" s="0" t="n">
        <v>3591</v>
      </c>
      <c r="B3603" s="7" t="n">
        <v>0.839385</v>
      </c>
      <c r="C3603" s="7" t="n">
        <v>0.840559</v>
      </c>
      <c r="D3603" s="16" t="n">
        <f aca="false">LOGINV(B3603,$B$7,$C$7)</f>
        <v>23.5400610221238</v>
      </c>
      <c r="E3603" s="16" t="n">
        <f aca="false">LOGINV(C3603,$B$8,$C$8)</f>
        <v>207.812523271367</v>
      </c>
      <c r="F3603" s="16" t="n">
        <f aca="false">$B$5/100*E3603*2_Girdiler!$B$14*2_Girdiler!$B$15*2_Girdiler!$B$16</f>
        <v>5.22856308550758</v>
      </c>
      <c r="G3603" s="16" t="n">
        <f aca="false">MIN(MATCH(F3603,2_Girdiler!$B$20:$I$20,1),7)</f>
        <v>2</v>
      </c>
      <c r="H3603" s="16" t="n">
        <f aca="false">IF(F3603&gt;=40,2_Girdiler!$I$21+(F3603-40)*(2_Girdiler!$I$21-2_Girdiler!$H$21)/(2_Girdiler!$I$20-2_Girdiler!$H$20),INDEX(2_Girdiler!$B$21:$I$21,G3603)+(F3603-INDEX(2_Girdiler!$B$20:$I$20,G3603))*(INDEX(2_Girdiler!$B$21:$I$21,G3603+1)-INDEX(2_Girdiler!$B$21:$I$21,G3603))/(INDEX(2_Girdiler!$B$20:$I$20,G3603+1)-INDEX(2_Girdiler!$B$20:$I$20,G3603)))</f>
        <v>11.3657009368121</v>
      </c>
      <c r="I3603" s="16" t="n">
        <f aca="false">H3603/2_Girdiler!$B$17</f>
        <v>4.55356608045358</v>
      </c>
      <c r="J3603" s="16" t="n">
        <f aca="false">D3603+I3603</f>
        <v>28.0936271025774</v>
      </c>
    </row>
    <row r="3604" customFormat="false" ht="15" hidden="false" customHeight="false" outlineLevel="0" collapsed="false">
      <c r="A3604" s="0" t="n">
        <v>3592</v>
      </c>
      <c r="B3604" s="7" t="n">
        <v>0.611123</v>
      </c>
      <c r="C3604" s="7" t="n">
        <v>0.060703</v>
      </c>
      <c r="D3604" s="16" t="n">
        <f aca="false">LOGINV(B3604,$B$7,$C$7)</f>
        <v>15.8492878131718</v>
      </c>
      <c r="E3604" s="16" t="n">
        <f aca="false">LOGINV(C3604,$B$8,$C$8)</f>
        <v>40.1818259690213</v>
      </c>
      <c r="F3604" s="16" t="n">
        <f aca="false">$B$5/100*E3604*2_Girdiler!$B$14*2_Girdiler!$B$15*2_Girdiler!$B$16</f>
        <v>1.01097474138058</v>
      </c>
      <c r="G3604" s="16" t="n">
        <f aca="false">MIN(MATCH(F3604,2_Girdiler!$B$20:$I$20,1),7)</f>
        <v>1</v>
      </c>
      <c r="H3604" s="16" t="n">
        <f aca="false">IF(F3604&gt;=40,2_Girdiler!$I$21+(F3604-40)*(2_Girdiler!$I$21-2_Girdiler!$H$21)/(2_Girdiler!$I$20-2_Girdiler!$H$20),INDEX(2_Girdiler!$B$21:$I$21,G3604)+(F3604-INDEX(2_Girdiler!$B$20:$I$20,G3604))*(INDEX(2_Girdiler!$B$21:$I$21,G3604+1)-INDEX(2_Girdiler!$B$21:$I$21,G3604))/(INDEX(2_Girdiler!$B$20:$I$20,G3604+1)-INDEX(2_Girdiler!$B$20:$I$20,G3604)))</f>
        <v>2.22414443103727</v>
      </c>
      <c r="I3604" s="16" t="n">
        <f aca="false">H3604/2_Girdiler!$B$17</f>
        <v>0.891083506024547</v>
      </c>
      <c r="J3604" s="16" t="n">
        <f aca="false">D3604+I3604</f>
        <v>16.7403713191964</v>
      </c>
    </row>
    <row r="3605" customFormat="false" ht="15" hidden="false" customHeight="false" outlineLevel="0" collapsed="false">
      <c r="A3605" s="0" t="n">
        <v>3593</v>
      </c>
      <c r="B3605" s="7" t="n">
        <v>0.878782</v>
      </c>
      <c r="C3605" s="7" t="n">
        <v>0.589127</v>
      </c>
      <c r="D3605" s="16" t="n">
        <f aca="false">LOGINV(B3605,$B$7,$C$7)</f>
        <v>25.980748484637</v>
      </c>
      <c r="E3605" s="16" t="n">
        <f aca="false">LOGINV(C3605,$B$8,$C$8)</f>
        <v>126.300014974654</v>
      </c>
      <c r="F3605" s="16" t="n">
        <f aca="false">$B$5/100*E3605*2_Girdiler!$B$14*2_Girdiler!$B$15*2_Girdiler!$B$16</f>
        <v>3.17770837676229</v>
      </c>
      <c r="G3605" s="16" t="n">
        <f aca="false">MIN(MATCH(F3605,2_Girdiler!$B$20:$I$20,1),7)</f>
        <v>1</v>
      </c>
      <c r="H3605" s="16" t="n">
        <f aca="false">IF(F3605&gt;=40,2_Girdiler!$I$21+(F3605-40)*(2_Girdiler!$I$21-2_Girdiler!$H$21)/(2_Girdiler!$I$20-2_Girdiler!$H$20),INDEX(2_Girdiler!$B$21:$I$21,G3605)+(F3605-INDEX(2_Girdiler!$B$20:$I$20,G3605))*(INDEX(2_Girdiler!$B$21:$I$21,G3605+1)-INDEX(2_Girdiler!$B$21:$I$21,G3605))/(INDEX(2_Girdiler!$B$20:$I$20,G3605+1)-INDEX(2_Girdiler!$B$20:$I$20,G3605)))</f>
        <v>6.99095842887704</v>
      </c>
      <c r="I3605" s="16" t="n">
        <f aca="false">H3605/2_Girdiler!$B$17</f>
        <v>2.80086475515907</v>
      </c>
      <c r="J3605" s="16" t="n">
        <f aca="false">D3605+I3605</f>
        <v>28.7816132397961</v>
      </c>
    </row>
    <row r="3606" customFormat="false" ht="15" hidden="false" customHeight="false" outlineLevel="0" collapsed="false">
      <c r="A3606" s="0" t="n">
        <v>3594</v>
      </c>
      <c r="B3606" s="7" t="n">
        <v>0.016778</v>
      </c>
      <c r="C3606" s="7" t="n">
        <v>0.122376</v>
      </c>
      <c r="D3606" s="16" t="n">
        <f aca="false">LOGINV(B3606,$B$7,$C$7)</f>
        <v>4.14175836406608</v>
      </c>
      <c r="E3606" s="16" t="n">
        <f aca="false">LOGINV(C3606,$B$8,$C$8)</f>
        <v>51.5416019686317</v>
      </c>
      <c r="F3606" s="16" t="n">
        <f aca="false">$B$5/100*E3606*2_Girdiler!$B$14*2_Girdiler!$B$15*2_Girdiler!$B$16</f>
        <v>1.29678670553077</v>
      </c>
      <c r="G3606" s="16" t="n">
        <f aca="false">MIN(MATCH(F3606,2_Girdiler!$B$20:$I$20,1),7)</f>
        <v>1</v>
      </c>
      <c r="H3606" s="16" t="n">
        <f aca="false">IF(F3606&gt;=40,2_Girdiler!$I$21+(F3606-40)*(2_Girdiler!$I$21-2_Girdiler!$H$21)/(2_Girdiler!$I$20-2_Girdiler!$H$20),INDEX(2_Girdiler!$B$21:$I$21,G3606)+(F3606-INDEX(2_Girdiler!$B$20:$I$20,G3606))*(INDEX(2_Girdiler!$B$21:$I$21,G3606+1)-INDEX(2_Girdiler!$B$21:$I$21,G3606))/(INDEX(2_Girdiler!$B$20:$I$20,G3606+1)-INDEX(2_Girdiler!$B$20:$I$20,G3606)))</f>
        <v>2.8529307521677</v>
      </c>
      <c r="I3606" s="16" t="n">
        <f aca="false">H3606/2_Girdiler!$B$17</f>
        <v>1.14300110263129</v>
      </c>
      <c r="J3606" s="16" t="n">
        <f aca="false">D3606+I3606</f>
        <v>5.28475946669737</v>
      </c>
    </row>
    <row r="3607" customFormat="false" ht="15" hidden="false" customHeight="false" outlineLevel="0" collapsed="false">
      <c r="A3607" s="0" t="n">
        <v>3595</v>
      </c>
      <c r="B3607" s="7" t="n">
        <v>0.912075</v>
      </c>
      <c r="C3607" s="7" t="n">
        <v>0.983436</v>
      </c>
      <c r="D3607" s="16" t="n">
        <f aca="false">LOGINV(B3607,$B$7,$C$7)</f>
        <v>28.7984375633534</v>
      </c>
      <c r="E3607" s="16" t="n">
        <f aca="false">LOGINV(C3607,$B$8,$C$8)</f>
        <v>432.025769583741</v>
      </c>
      <c r="F3607" s="16" t="n">
        <f aca="false">$B$5/100*E3607*2_Girdiler!$B$14*2_Girdiler!$B$15*2_Girdiler!$B$16</f>
        <v>10.8697683627269</v>
      </c>
      <c r="G3607" s="16" t="n">
        <f aca="false">MIN(MATCH(F3607,2_Girdiler!$B$20:$I$20,1),7)</f>
        <v>3</v>
      </c>
      <c r="H3607" s="16" t="n">
        <f aca="false">IF(F3607&gt;=40,2_Girdiler!$I$21+(F3607-40)*(2_Girdiler!$I$21-2_Girdiler!$H$21)/(2_Girdiler!$I$20-2_Girdiler!$H$20),INDEX(2_Girdiler!$B$21:$I$21,G3607)+(F3607-INDEX(2_Girdiler!$B$20:$I$20,G3607))*(INDEX(2_Girdiler!$B$21:$I$21,G3607+1)-INDEX(2_Girdiler!$B$21:$I$21,G3607))/(INDEX(2_Girdiler!$B$20:$I$20,G3607+1)-INDEX(2_Girdiler!$B$20:$I$20,G3607)))</f>
        <v>19.7827915264542</v>
      </c>
      <c r="I3607" s="16" t="n">
        <f aca="false">H3607/2_Girdiler!$B$17</f>
        <v>7.92579788720121</v>
      </c>
      <c r="J3607" s="16" t="n">
        <f aca="false">D3607+I3607</f>
        <v>36.7242354505546</v>
      </c>
    </row>
    <row r="3608" customFormat="false" ht="15" hidden="false" customHeight="false" outlineLevel="0" collapsed="false">
      <c r="A3608" s="0" t="n">
        <v>3596</v>
      </c>
      <c r="B3608" s="7" t="n">
        <v>0.141201</v>
      </c>
      <c r="C3608" s="7" t="n">
        <v>0.837327</v>
      </c>
      <c r="D3608" s="16" t="n">
        <f aca="false">LOGINV(B3608,$B$7,$C$7)</f>
        <v>7.43820050503001</v>
      </c>
      <c r="E3608" s="16" t="n">
        <f aca="false">LOGINV(C3608,$B$8,$C$8)</f>
        <v>206.045814885636</v>
      </c>
      <c r="F3608" s="16" t="n">
        <f aca="false">$B$5/100*E3608*2_Girdiler!$B$14*2_Girdiler!$B$15*2_Girdiler!$B$16</f>
        <v>5.18411270252261</v>
      </c>
      <c r="G3608" s="16" t="n">
        <f aca="false">MIN(MATCH(F3608,2_Girdiler!$B$20:$I$20,1),7)</f>
        <v>2</v>
      </c>
      <c r="H3608" s="16" t="n">
        <f aca="false">IF(F3608&gt;=40,2_Girdiler!$I$21+(F3608-40)*(2_Girdiler!$I$21-2_Girdiler!$H$21)/(2_Girdiler!$I$20-2_Girdiler!$H$20),INDEX(2_Girdiler!$B$21:$I$21,G3608)+(F3608-INDEX(2_Girdiler!$B$20:$I$20,G3608))*(INDEX(2_Girdiler!$B$21:$I$21,G3608+1)-INDEX(2_Girdiler!$B$21:$I$21,G3608))/(INDEX(2_Girdiler!$B$20:$I$20,G3608+1)-INDEX(2_Girdiler!$B$20:$I$20,G3608)))</f>
        <v>11.2945803240362</v>
      </c>
      <c r="I3608" s="16" t="n">
        <f aca="false">H3608/2_Girdiler!$B$17</f>
        <v>4.5250722452068</v>
      </c>
      <c r="J3608" s="16" t="n">
        <f aca="false">D3608+I3608</f>
        <v>11.9632727502368</v>
      </c>
    </row>
    <row r="3609" customFormat="false" ht="15" hidden="false" customHeight="false" outlineLevel="0" collapsed="false">
      <c r="A3609" s="0" t="n">
        <v>3597</v>
      </c>
      <c r="B3609" s="7" t="n">
        <v>0.213879</v>
      </c>
      <c r="C3609" s="7" t="n">
        <v>0.921565</v>
      </c>
      <c r="D3609" s="16" t="n">
        <f aca="false">LOGINV(B3609,$B$7,$C$7)</f>
        <v>8.70382718382321</v>
      </c>
      <c r="E3609" s="16" t="n">
        <f aca="false">LOGINV(C3609,$B$8,$C$8)</f>
        <v>272.339316153999</v>
      </c>
      <c r="F3609" s="16" t="n">
        <f aca="false">$B$5/100*E3609*2_Girdiler!$B$14*2_Girdiler!$B$15*2_Girdiler!$B$16</f>
        <v>6.8520571944346</v>
      </c>
      <c r="G3609" s="16" t="n">
        <f aca="false">MIN(MATCH(F3609,2_Girdiler!$B$20:$I$20,1),7)</f>
        <v>2</v>
      </c>
      <c r="H3609" s="16" t="n">
        <f aca="false">IF(F3609&gt;=40,2_Girdiler!$I$21+(F3609-40)*(2_Girdiler!$I$21-2_Girdiler!$H$21)/(2_Girdiler!$I$20-2_Girdiler!$H$20),INDEX(2_Girdiler!$B$21:$I$21,G3609)+(F3609-INDEX(2_Girdiler!$B$20:$I$20,G3609))*(INDEX(2_Girdiler!$B$21:$I$21,G3609+1)-INDEX(2_Girdiler!$B$21:$I$21,G3609))/(INDEX(2_Girdiler!$B$20:$I$20,G3609+1)-INDEX(2_Girdiler!$B$20:$I$20,G3609)))</f>
        <v>13.9632915110954</v>
      </c>
      <c r="I3609" s="16" t="n">
        <f aca="false">H3609/2_Girdiler!$B$17</f>
        <v>5.59426743232987</v>
      </c>
      <c r="J3609" s="16" t="n">
        <f aca="false">D3609+I3609</f>
        <v>14.2980946161531</v>
      </c>
    </row>
    <row r="3610" customFormat="false" ht="15" hidden="false" customHeight="false" outlineLevel="0" collapsed="false">
      <c r="A3610" s="0" t="n">
        <v>3598</v>
      </c>
      <c r="B3610" s="7" t="n">
        <v>0.312832</v>
      </c>
      <c r="C3610" s="7" t="n">
        <v>0.810064</v>
      </c>
      <c r="D3610" s="16" t="n">
        <f aca="false">LOGINV(B3610,$B$7,$C$7)</f>
        <v>10.3178832976309</v>
      </c>
      <c r="E3610" s="16" t="n">
        <f aca="false">LOGINV(C3610,$B$8,$C$8)</f>
        <v>192.493691530014</v>
      </c>
      <c r="F3610" s="16" t="n">
        <f aca="false">$B$5/100*E3610*2_Girdiler!$B$14*2_Girdiler!$B$15*2_Girdiler!$B$16</f>
        <v>4.84314127889516</v>
      </c>
      <c r="G3610" s="16" t="n">
        <f aca="false">MIN(MATCH(F3610,2_Girdiler!$B$20:$I$20,1),7)</f>
        <v>1</v>
      </c>
      <c r="H3610" s="16" t="n">
        <f aca="false">IF(F3610&gt;=40,2_Girdiler!$I$21+(F3610-40)*(2_Girdiler!$I$21-2_Girdiler!$H$21)/(2_Girdiler!$I$20-2_Girdiler!$H$20),INDEX(2_Girdiler!$B$21:$I$21,G3610)+(F3610-INDEX(2_Girdiler!$B$20:$I$20,G3610))*(INDEX(2_Girdiler!$B$21:$I$21,G3610+1)-INDEX(2_Girdiler!$B$21:$I$21,G3610))/(INDEX(2_Girdiler!$B$20:$I$20,G3610+1)-INDEX(2_Girdiler!$B$20:$I$20,G3610)))</f>
        <v>10.6549108135693</v>
      </c>
      <c r="I3610" s="16" t="n">
        <f aca="false">H3610/2_Girdiler!$B$17</f>
        <v>4.26879439646208</v>
      </c>
      <c r="J3610" s="16" t="n">
        <f aca="false">D3610+I3610</f>
        <v>14.5866776940929</v>
      </c>
    </row>
    <row r="3611" customFormat="false" ht="15" hidden="false" customHeight="false" outlineLevel="0" collapsed="false">
      <c r="A3611" s="0" t="n">
        <v>3599</v>
      </c>
      <c r="B3611" s="7" t="n">
        <v>0.185123</v>
      </c>
      <c r="C3611" s="7" t="n">
        <v>0.906848</v>
      </c>
      <c r="D3611" s="16" t="n">
        <f aca="false">LOGINV(B3611,$B$7,$C$7)</f>
        <v>8.21829314976888</v>
      </c>
      <c r="E3611" s="16" t="n">
        <f aca="false">LOGINV(C3611,$B$8,$C$8)</f>
        <v>256.291839454444</v>
      </c>
      <c r="F3611" s="16" t="n">
        <f aca="false">$B$5/100*E3611*2_Girdiler!$B$14*2_Girdiler!$B$15*2_Girdiler!$B$16</f>
        <v>6.44830268067382</v>
      </c>
      <c r="G3611" s="16" t="n">
        <f aca="false">MIN(MATCH(F3611,2_Girdiler!$B$20:$I$20,1),7)</f>
        <v>2</v>
      </c>
      <c r="H3611" s="16" t="n">
        <f aca="false">IF(F3611&gt;=40,2_Girdiler!$I$21+(F3611-40)*(2_Girdiler!$I$21-2_Girdiler!$H$21)/(2_Girdiler!$I$20-2_Girdiler!$H$20),INDEX(2_Girdiler!$B$21:$I$21,G3611)+(F3611-INDEX(2_Girdiler!$B$20:$I$20,G3611))*(INDEX(2_Girdiler!$B$21:$I$21,G3611+1)-INDEX(2_Girdiler!$B$21:$I$21,G3611))/(INDEX(2_Girdiler!$B$20:$I$20,G3611+1)-INDEX(2_Girdiler!$B$20:$I$20,G3611)))</f>
        <v>13.3172842890781</v>
      </c>
      <c r="I3611" s="16" t="n">
        <f aca="false">H3611/2_Girdiler!$B$17</f>
        <v>5.33545043632937</v>
      </c>
      <c r="J3611" s="16" t="n">
        <f aca="false">D3611+I3611</f>
        <v>13.5537435860983</v>
      </c>
    </row>
    <row r="3612" customFormat="false" ht="15" hidden="false" customHeight="false" outlineLevel="0" collapsed="false">
      <c r="A3612" s="0" t="n">
        <v>3600</v>
      </c>
      <c r="B3612" s="7" t="n">
        <v>0.614966</v>
      </c>
      <c r="C3612" s="7" t="n">
        <v>0.292051</v>
      </c>
      <c r="D3612" s="16" t="n">
        <f aca="false">LOGINV(B3612,$B$7,$C$7)</f>
        <v>15.9382230343062</v>
      </c>
      <c r="E3612" s="16" t="n">
        <f aca="false">LOGINV(C3612,$B$8,$C$8)</f>
        <v>76.6983776888701</v>
      </c>
      <c r="F3612" s="16" t="n">
        <f aca="false">$B$5/100*E3612*2_Girdiler!$B$14*2_Girdiler!$B$15*2_Girdiler!$B$16</f>
        <v>1.92973118265197</v>
      </c>
      <c r="G3612" s="16" t="n">
        <f aca="false">MIN(MATCH(F3612,2_Girdiler!$B$20:$I$20,1),7)</f>
        <v>1</v>
      </c>
      <c r="H3612" s="16" t="n">
        <f aca="false">IF(F3612&gt;=40,2_Girdiler!$I$21+(F3612-40)*(2_Girdiler!$I$21-2_Girdiler!$H$21)/(2_Girdiler!$I$20-2_Girdiler!$H$20),INDEX(2_Girdiler!$B$21:$I$21,G3612)+(F3612-INDEX(2_Girdiler!$B$20:$I$20,G3612))*(INDEX(2_Girdiler!$B$21:$I$21,G3612+1)-INDEX(2_Girdiler!$B$21:$I$21,G3612))/(INDEX(2_Girdiler!$B$20:$I$20,G3612+1)-INDEX(2_Girdiler!$B$20:$I$20,G3612)))</f>
        <v>4.24540860183434</v>
      </c>
      <c r="I3612" s="16" t="n">
        <f aca="false">H3612/2_Girdiler!$B$17</f>
        <v>1.70088485650414</v>
      </c>
      <c r="J3612" s="16" t="n">
        <f aca="false">D3612+I3612</f>
        <v>17.6391078908103</v>
      </c>
    </row>
    <row r="3613" customFormat="false" ht="15" hidden="false" customHeight="false" outlineLevel="0" collapsed="false">
      <c r="A3613" s="0" t="n">
        <v>3601</v>
      </c>
      <c r="B3613" s="7" t="n">
        <v>0.59042</v>
      </c>
      <c r="C3613" s="7" t="n">
        <v>0.988683</v>
      </c>
      <c r="D3613" s="16" t="n">
        <f aca="false">LOGINV(B3613,$B$7,$C$7)</f>
        <v>15.3825823956182</v>
      </c>
      <c r="E3613" s="16" t="n">
        <f aca="false">LOGINV(C3613,$B$8,$C$8)</f>
        <v>475.650254981904</v>
      </c>
      <c r="F3613" s="16" t="n">
        <f aca="false">$B$5/100*E3613*2_Girdiler!$B$14*2_Girdiler!$B$15*2_Girdiler!$B$16</f>
        <v>11.9673604153447</v>
      </c>
      <c r="G3613" s="16" t="n">
        <f aca="false">MIN(MATCH(F3613,2_Girdiler!$B$20:$I$20,1),7)</f>
        <v>3</v>
      </c>
      <c r="H3613" s="16" t="n">
        <f aca="false">IF(F3613&gt;=40,2_Girdiler!$I$21+(F3613-40)*(2_Girdiler!$I$21-2_Girdiler!$H$21)/(2_Girdiler!$I$20-2_Girdiler!$H$20),INDEX(2_Girdiler!$B$21:$I$21,G3613)+(F3613-INDEX(2_Girdiler!$B$20:$I$20,G3613))*(INDEX(2_Girdiler!$B$21:$I$21,G3613+1)-INDEX(2_Girdiler!$B$21:$I$21,G3613))/(INDEX(2_Girdiler!$B$20:$I$20,G3613+1)-INDEX(2_Girdiler!$B$20:$I$20,G3613)))</f>
        <v>20.7706243738102</v>
      </c>
      <c r="I3613" s="16" t="n">
        <f aca="false">H3613/2_Girdiler!$B$17</f>
        <v>8.32156425232782</v>
      </c>
      <c r="J3613" s="16" t="n">
        <f aca="false">D3613+I3613</f>
        <v>23.7041466479461</v>
      </c>
    </row>
    <row r="3614" customFormat="false" ht="15" hidden="false" customHeight="false" outlineLevel="0" collapsed="false">
      <c r="A3614" s="0" t="n">
        <v>3602</v>
      </c>
      <c r="B3614" s="7" t="n">
        <v>0.371144</v>
      </c>
      <c r="C3614" s="7" t="n">
        <v>0.855301</v>
      </c>
      <c r="D3614" s="16" t="n">
        <f aca="false">LOGINV(B3614,$B$7,$C$7)</f>
        <v>11.2741553643097</v>
      </c>
      <c r="E3614" s="16" t="n">
        <f aca="false">LOGINV(C3614,$B$8,$C$8)</f>
        <v>216.393742522919</v>
      </c>
      <c r="F3614" s="16" t="n">
        <f aca="false">$B$5/100*E3614*2_Girdiler!$B$14*2_Girdiler!$B$15*2_Girdiler!$B$16</f>
        <v>5.44446656187664</v>
      </c>
      <c r="G3614" s="16" t="n">
        <f aca="false">MIN(MATCH(F3614,2_Girdiler!$B$20:$I$20,1),7)</f>
        <v>2</v>
      </c>
      <c r="H3614" s="16" t="n">
        <f aca="false">IF(F3614&gt;=40,2_Girdiler!$I$21+(F3614-40)*(2_Girdiler!$I$21-2_Girdiler!$H$21)/(2_Girdiler!$I$20-2_Girdiler!$H$20),INDEX(2_Girdiler!$B$21:$I$21,G3614)+(F3614-INDEX(2_Girdiler!$B$20:$I$20,G3614))*(INDEX(2_Girdiler!$B$21:$I$21,G3614+1)-INDEX(2_Girdiler!$B$21:$I$21,G3614))/(INDEX(2_Girdiler!$B$20:$I$20,G3614+1)-INDEX(2_Girdiler!$B$20:$I$20,G3614)))</f>
        <v>11.7111464990026</v>
      </c>
      <c r="I3614" s="16" t="n">
        <f aca="false">H3614/2_Girdiler!$B$17</f>
        <v>4.69196574479272</v>
      </c>
      <c r="J3614" s="16" t="n">
        <f aca="false">D3614+I3614</f>
        <v>15.9661211091024</v>
      </c>
    </row>
    <row r="3615" customFormat="false" ht="15" hidden="false" customHeight="false" outlineLevel="0" collapsed="false">
      <c r="A3615" s="0" t="n">
        <v>3603</v>
      </c>
      <c r="B3615" s="7" t="n">
        <v>0.611028</v>
      </c>
      <c r="C3615" s="7" t="n">
        <v>0.015344</v>
      </c>
      <c r="D3615" s="16" t="n">
        <f aca="false">LOGINV(B3615,$B$7,$C$7)</f>
        <v>15.8470988231566</v>
      </c>
      <c r="E3615" s="16" t="n">
        <f aca="false">LOGINV(C3615,$B$8,$C$8)</f>
        <v>27.0650244781102</v>
      </c>
      <c r="F3615" s="16" t="n">
        <f aca="false">$B$5/100*E3615*2_Girdiler!$B$14*2_Girdiler!$B$15*2_Girdiler!$B$16</f>
        <v>0.680956015869254</v>
      </c>
      <c r="G3615" s="16" t="n">
        <f aca="false">MIN(MATCH(F3615,2_Girdiler!$B$20:$I$20,1),7)</f>
        <v>1</v>
      </c>
      <c r="H3615" s="16" t="n">
        <f aca="false">IF(F3615&gt;=40,2_Girdiler!$I$21+(F3615-40)*(2_Girdiler!$I$21-2_Girdiler!$H$21)/(2_Girdiler!$I$20-2_Girdiler!$H$20),INDEX(2_Girdiler!$B$21:$I$21,G3615)+(F3615-INDEX(2_Girdiler!$B$20:$I$20,G3615))*(INDEX(2_Girdiler!$B$21:$I$21,G3615+1)-INDEX(2_Girdiler!$B$21:$I$21,G3615))/(INDEX(2_Girdiler!$B$20:$I$20,G3615+1)-INDEX(2_Girdiler!$B$20:$I$20,G3615)))</f>
        <v>1.49810323491236</v>
      </c>
      <c r="I3615" s="16" t="n">
        <f aca="false">H3615/2_Girdiler!$B$17</f>
        <v>0.600201616551426</v>
      </c>
      <c r="J3615" s="16" t="n">
        <f aca="false">D3615+I3615</f>
        <v>16.447300439708</v>
      </c>
    </row>
    <row r="3616" customFormat="false" ht="15" hidden="false" customHeight="false" outlineLevel="0" collapsed="false">
      <c r="A3616" s="0" t="n">
        <v>3604</v>
      </c>
      <c r="B3616" s="7" t="n">
        <v>0.581492</v>
      </c>
      <c r="C3616" s="7" t="n">
        <v>0.736886</v>
      </c>
      <c r="D3616" s="16" t="n">
        <f aca="false">LOGINV(B3616,$B$7,$C$7)</f>
        <v>15.1873643034568</v>
      </c>
      <c r="E3616" s="16" t="n">
        <f aca="false">LOGINV(C3616,$B$8,$C$8)</f>
        <v>164.404607950517</v>
      </c>
      <c r="F3616" s="16" t="n">
        <f aca="false">$B$5/100*E3616*2_Girdiler!$B$14*2_Girdiler!$B$15*2_Girdiler!$B$16</f>
        <v>4.13641993603501</v>
      </c>
      <c r="G3616" s="16" t="n">
        <f aca="false">MIN(MATCH(F3616,2_Girdiler!$B$20:$I$20,1),7)</f>
        <v>1</v>
      </c>
      <c r="H3616" s="16" t="n">
        <f aca="false">IF(F3616&gt;=40,2_Girdiler!$I$21+(F3616-40)*(2_Girdiler!$I$21-2_Girdiler!$H$21)/(2_Girdiler!$I$20-2_Girdiler!$H$20),INDEX(2_Girdiler!$B$21:$I$21,G3616)+(F3616-INDEX(2_Girdiler!$B$20:$I$20,G3616))*(INDEX(2_Girdiler!$B$21:$I$21,G3616+1)-INDEX(2_Girdiler!$B$21:$I$21,G3616))/(INDEX(2_Girdiler!$B$20:$I$20,G3616+1)-INDEX(2_Girdiler!$B$20:$I$20,G3616)))</f>
        <v>9.10012385927703</v>
      </c>
      <c r="I3616" s="16" t="n">
        <f aca="false">H3616/2_Girdiler!$B$17</f>
        <v>3.64588295644112</v>
      </c>
      <c r="J3616" s="16" t="n">
        <f aca="false">D3616+I3616</f>
        <v>18.8332472598979</v>
      </c>
    </row>
    <row r="3617" customFormat="false" ht="15" hidden="false" customHeight="false" outlineLevel="0" collapsed="false">
      <c r="A3617" s="0" t="n">
        <v>3605</v>
      </c>
      <c r="B3617" s="7" t="n">
        <v>0.579382</v>
      </c>
      <c r="C3617" s="7" t="n">
        <v>0.871988</v>
      </c>
      <c r="D3617" s="16" t="n">
        <f aca="false">LOGINV(B3617,$B$7,$C$7)</f>
        <v>15.1417271611918</v>
      </c>
      <c r="E3617" s="16" t="n">
        <f aca="false">LOGINV(C3617,$B$8,$C$8)</f>
        <v>227.332354983282</v>
      </c>
      <c r="F3617" s="16" t="n">
        <f aca="false">$B$5/100*E3617*2_Girdiler!$B$14*2_Girdiler!$B$15*2_Girdiler!$B$16</f>
        <v>5.71968205137937</v>
      </c>
      <c r="G3617" s="16" t="n">
        <f aca="false">MIN(MATCH(F3617,2_Girdiler!$B$20:$I$20,1),7)</f>
        <v>2</v>
      </c>
      <c r="H3617" s="16" t="n">
        <f aca="false">IF(F3617&gt;=40,2_Girdiler!$I$21+(F3617-40)*(2_Girdiler!$I$21-2_Girdiler!$H$21)/(2_Girdiler!$I$20-2_Girdiler!$H$20),INDEX(2_Girdiler!$B$21:$I$21,G3617)+(F3617-INDEX(2_Girdiler!$B$20:$I$20,G3617))*(INDEX(2_Girdiler!$B$21:$I$21,G3617+1)-INDEX(2_Girdiler!$B$21:$I$21,G3617))/(INDEX(2_Girdiler!$B$20:$I$20,G3617+1)-INDEX(2_Girdiler!$B$20:$I$20,G3617)))</f>
        <v>12.151491282207</v>
      </c>
      <c r="I3617" s="16" t="n">
        <f aca="false">H3617/2_Girdiler!$B$17</f>
        <v>4.86838593037139</v>
      </c>
      <c r="J3617" s="16" t="n">
        <f aca="false">D3617+I3617</f>
        <v>20.0101130915632</v>
      </c>
    </row>
    <row r="3618" customFormat="false" ht="15" hidden="false" customHeight="false" outlineLevel="0" collapsed="false">
      <c r="A3618" s="0" t="n">
        <v>3606</v>
      </c>
      <c r="B3618" s="7" t="n">
        <v>0.367714</v>
      </c>
      <c r="C3618" s="7" t="n">
        <v>0.704442</v>
      </c>
      <c r="D3618" s="16" t="n">
        <f aca="false">LOGINV(B3618,$B$7,$C$7)</f>
        <v>11.2171823218046</v>
      </c>
      <c r="E3618" s="16" t="n">
        <f aca="false">LOGINV(C3618,$B$8,$C$8)</f>
        <v>154.47067400692</v>
      </c>
      <c r="F3618" s="16" t="n">
        <f aca="false">$B$5/100*E3618*2_Girdiler!$B$14*2_Girdiler!$B$15*2_Girdiler!$B$16</f>
        <v>3.88648215801411</v>
      </c>
      <c r="G3618" s="16" t="n">
        <f aca="false">MIN(MATCH(F3618,2_Girdiler!$B$20:$I$20,1),7)</f>
        <v>1</v>
      </c>
      <c r="H3618" s="16" t="n">
        <f aca="false">IF(F3618&gt;=40,2_Girdiler!$I$21+(F3618-40)*(2_Girdiler!$I$21-2_Girdiler!$H$21)/(2_Girdiler!$I$20-2_Girdiler!$H$20),INDEX(2_Girdiler!$B$21:$I$21,G3618)+(F3618-INDEX(2_Girdiler!$B$20:$I$20,G3618))*(INDEX(2_Girdiler!$B$21:$I$21,G3618+1)-INDEX(2_Girdiler!$B$21:$I$21,G3618))/(INDEX(2_Girdiler!$B$20:$I$20,G3618+1)-INDEX(2_Girdiler!$B$20:$I$20,G3618)))</f>
        <v>8.55026074763105</v>
      </c>
      <c r="I3618" s="16" t="n">
        <f aca="false">H3618/2_Girdiler!$B$17</f>
        <v>3.42558523542911</v>
      </c>
      <c r="J3618" s="16" t="n">
        <f aca="false">D3618+I3618</f>
        <v>14.6427675572337</v>
      </c>
    </row>
    <row r="3619" customFormat="false" ht="15" hidden="false" customHeight="false" outlineLevel="0" collapsed="false">
      <c r="A3619" s="0" t="n">
        <v>3607</v>
      </c>
      <c r="B3619" s="7" t="n">
        <v>0.934688</v>
      </c>
      <c r="C3619" s="7" t="n">
        <v>0.221423</v>
      </c>
      <c r="D3619" s="16" t="n">
        <f aca="false">LOGINV(B3619,$B$7,$C$7)</f>
        <v>31.4497601008746</v>
      </c>
      <c r="E3619" s="16" t="n">
        <f aca="false">LOGINV(C3619,$B$8,$C$8)</f>
        <v>66.5447640534027</v>
      </c>
      <c r="F3619" s="16" t="n">
        <f aca="false">$B$5/100*E3619*2_Girdiler!$B$14*2_Girdiler!$B$15*2_Girdiler!$B$16</f>
        <v>1.67426626358361</v>
      </c>
      <c r="G3619" s="16" t="n">
        <f aca="false">MIN(MATCH(F3619,2_Girdiler!$B$20:$I$20,1),7)</f>
        <v>1</v>
      </c>
      <c r="H3619" s="16" t="n">
        <f aca="false">IF(F3619&gt;=40,2_Girdiler!$I$21+(F3619-40)*(2_Girdiler!$I$21-2_Girdiler!$H$21)/(2_Girdiler!$I$20-2_Girdiler!$H$20),INDEX(2_Girdiler!$B$21:$I$21,G3619)+(F3619-INDEX(2_Girdiler!$B$20:$I$20,G3619))*(INDEX(2_Girdiler!$B$21:$I$21,G3619+1)-INDEX(2_Girdiler!$B$21:$I$21,G3619))/(INDEX(2_Girdiler!$B$20:$I$20,G3619+1)-INDEX(2_Girdiler!$B$20:$I$20,G3619)))</f>
        <v>3.68338577988395</v>
      </c>
      <c r="I3619" s="16" t="n">
        <f aca="false">H3619/2_Girdiler!$B$17</f>
        <v>1.47571545668427</v>
      </c>
      <c r="J3619" s="16" t="n">
        <f aca="false">D3619+I3619</f>
        <v>32.9254755575588</v>
      </c>
    </row>
    <row r="3620" customFormat="false" ht="15" hidden="false" customHeight="false" outlineLevel="0" collapsed="false">
      <c r="A3620" s="0" t="n">
        <v>3608</v>
      </c>
      <c r="B3620" s="7" t="n">
        <v>0.131788</v>
      </c>
      <c r="C3620" s="7" t="n">
        <v>0.567873</v>
      </c>
      <c r="D3620" s="16" t="n">
        <f aca="false">LOGINV(B3620,$B$7,$C$7)</f>
        <v>7.26187859086695</v>
      </c>
      <c r="E3620" s="16" t="n">
        <f aca="false">LOGINV(C3620,$B$8,$C$8)</f>
        <v>121.946785099803</v>
      </c>
      <c r="F3620" s="16" t="n">
        <f aca="false">$B$5/100*E3620*2_Girdiler!$B$14*2_Girdiler!$B$15*2_Girdiler!$B$16</f>
        <v>3.06818111311105</v>
      </c>
      <c r="G3620" s="16" t="n">
        <f aca="false">MIN(MATCH(F3620,2_Girdiler!$B$20:$I$20,1),7)</f>
        <v>1</v>
      </c>
      <c r="H3620" s="16" t="n">
        <f aca="false">IF(F3620&gt;=40,2_Girdiler!$I$21+(F3620-40)*(2_Girdiler!$I$21-2_Girdiler!$H$21)/(2_Girdiler!$I$20-2_Girdiler!$H$20),INDEX(2_Girdiler!$B$21:$I$21,G3620)+(F3620-INDEX(2_Girdiler!$B$20:$I$20,G3620))*(INDEX(2_Girdiler!$B$21:$I$21,G3620+1)-INDEX(2_Girdiler!$B$21:$I$21,G3620))/(INDEX(2_Girdiler!$B$20:$I$20,G3620+1)-INDEX(2_Girdiler!$B$20:$I$20,G3620)))</f>
        <v>6.74999844884431</v>
      </c>
      <c r="I3620" s="16" t="n">
        <f aca="false">H3620/2_Girdiler!$B$17</f>
        <v>2.70432630162032</v>
      </c>
      <c r="J3620" s="16" t="n">
        <f aca="false">D3620+I3620</f>
        <v>9.96620489248727</v>
      </c>
    </row>
    <row r="3621" customFormat="false" ht="15" hidden="false" customHeight="false" outlineLevel="0" collapsed="false">
      <c r="A3621" s="0" t="n">
        <v>3609</v>
      </c>
      <c r="B3621" s="7" t="n">
        <v>0.849018</v>
      </c>
      <c r="C3621" s="7" t="n">
        <v>0.212921</v>
      </c>
      <c r="D3621" s="16" t="n">
        <f aca="false">LOGINV(B3621,$B$7,$C$7)</f>
        <v>24.0747954056786</v>
      </c>
      <c r="E3621" s="16" t="n">
        <f aca="false">LOGINV(C3621,$B$8,$C$8)</f>
        <v>65.3135830299113</v>
      </c>
      <c r="F3621" s="16" t="n">
        <f aca="false">$B$5/100*E3621*2_Girdiler!$B$14*2_Girdiler!$B$15*2_Girdiler!$B$16</f>
        <v>1.64328974903257</v>
      </c>
      <c r="G3621" s="16" t="n">
        <f aca="false">MIN(MATCH(F3621,2_Girdiler!$B$20:$I$20,1),7)</f>
        <v>1</v>
      </c>
      <c r="H3621" s="16" t="n">
        <f aca="false">IF(F3621&gt;=40,2_Girdiler!$I$21+(F3621-40)*(2_Girdiler!$I$21-2_Girdiler!$H$21)/(2_Girdiler!$I$20-2_Girdiler!$H$20),INDEX(2_Girdiler!$B$21:$I$21,G3621)+(F3621-INDEX(2_Girdiler!$B$20:$I$20,G3621))*(INDEX(2_Girdiler!$B$21:$I$21,G3621+1)-INDEX(2_Girdiler!$B$21:$I$21,G3621))/(INDEX(2_Girdiler!$B$20:$I$20,G3621+1)-INDEX(2_Girdiler!$B$20:$I$20,G3621)))</f>
        <v>3.61523744787165</v>
      </c>
      <c r="I3621" s="16" t="n">
        <f aca="false">H3621/2_Girdiler!$B$17</f>
        <v>1.44841243905114</v>
      </c>
      <c r="J3621" s="16" t="n">
        <f aca="false">D3621+I3621</f>
        <v>25.5232078447297</v>
      </c>
    </row>
    <row r="3622" customFormat="false" ht="15" hidden="false" customHeight="false" outlineLevel="0" collapsed="false">
      <c r="A3622" s="0" t="n">
        <v>3610</v>
      </c>
      <c r="B3622" s="7" t="n">
        <v>0.933851</v>
      </c>
      <c r="C3622" s="7" t="n">
        <v>0.695293</v>
      </c>
      <c r="D3622" s="16" t="n">
        <f aca="false">LOGINV(B3622,$B$7,$C$7)</f>
        <v>31.3352461847167</v>
      </c>
      <c r="E3622" s="16" t="n">
        <f aca="false">LOGINV(C3622,$B$8,$C$8)</f>
        <v>151.869493061838</v>
      </c>
      <c r="F3622" s="16" t="n">
        <f aca="false">$B$5/100*E3622*2_Girdiler!$B$14*2_Girdiler!$B$15*2_Girdiler!$B$16</f>
        <v>3.82103644543584</v>
      </c>
      <c r="G3622" s="16" t="n">
        <f aca="false">MIN(MATCH(F3622,2_Girdiler!$B$20:$I$20,1),7)</f>
        <v>1</v>
      </c>
      <c r="H3622" s="16" t="n">
        <f aca="false">IF(F3622&gt;=40,2_Girdiler!$I$21+(F3622-40)*(2_Girdiler!$I$21-2_Girdiler!$H$21)/(2_Girdiler!$I$20-2_Girdiler!$H$20),INDEX(2_Girdiler!$B$21:$I$21,G3622)+(F3622-INDEX(2_Girdiler!$B$20:$I$20,G3622))*(INDEX(2_Girdiler!$B$21:$I$21,G3622+1)-INDEX(2_Girdiler!$B$21:$I$21,G3622))/(INDEX(2_Girdiler!$B$20:$I$20,G3622+1)-INDEX(2_Girdiler!$B$20:$I$20,G3622)))</f>
        <v>8.40628017995885</v>
      </c>
      <c r="I3622" s="16" t="n">
        <f aca="false">H3622/2_Girdiler!$B$17</f>
        <v>3.36790071312454</v>
      </c>
      <c r="J3622" s="16" t="n">
        <f aca="false">D3622+I3622</f>
        <v>34.7031468978413</v>
      </c>
    </row>
    <row r="3623" customFormat="false" ht="15" hidden="false" customHeight="false" outlineLevel="0" collapsed="false">
      <c r="A3623" s="0" t="n">
        <v>3611</v>
      </c>
      <c r="B3623" s="7" t="n">
        <v>0.700075</v>
      </c>
      <c r="C3623" s="7" t="n">
        <v>0.881576</v>
      </c>
      <c r="D3623" s="16" t="n">
        <f aca="false">LOGINV(B3623,$B$7,$C$7)</f>
        <v>18.1418439051979</v>
      </c>
      <c r="E3623" s="16" t="n">
        <f aca="false">LOGINV(C3623,$B$8,$C$8)</f>
        <v>234.344507725018</v>
      </c>
      <c r="F3623" s="16" t="n">
        <f aca="false">$B$5/100*E3623*2_Girdiler!$B$14*2_Girdiler!$B$15*2_Girdiler!$B$16</f>
        <v>5.89610781436145</v>
      </c>
      <c r="G3623" s="16" t="n">
        <f aca="false">MIN(MATCH(F3623,2_Girdiler!$B$20:$I$20,1),7)</f>
        <v>2</v>
      </c>
      <c r="H3623" s="16" t="n">
        <f aca="false">IF(F3623&gt;=40,2_Girdiler!$I$21+(F3623-40)*(2_Girdiler!$I$21-2_Girdiler!$H$21)/(2_Girdiler!$I$20-2_Girdiler!$H$20),INDEX(2_Girdiler!$B$21:$I$21,G3623)+(F3623-INDEX(2_Girdiler!$B$20:$I$20,G3623))*(INDEX(2_Girdiler!$B$21:$I$21,G3623+1)-INDEX(2_Girdiler!$B$21:$I$21,G3623))/(INDEX(2_Girdiler!$B$20:$I$20,G3623+1)-INDEX(2_Girdiler!$B$20:$I$20,G3623)))</f>
        <v>12.4337725029783</v>
      </c>
      <c r="I3623" s="16" t="n">
        <f aca="false">H3623/2_Girdiler!$B$17</f>
        <v>4.98147936818042</v>
      </c>
      <c r="J3623" s="16" t="n">
        <f aca="false">D3623+I3623</f>
        <v>23.1233232733784</v>
      </c>
    </row>
    <row r="3624" customFormat="false" ht="15" hidden="false" customHeight="false" outlineLevel="0" collapsed="false">
      <c r="A3624" s="0" t="n">
        <v>3612</v>
      </c>
      <c r="B3624" s="7" t="n">
        <v>0.961022</v>
      </c>
      <c r="C3624" s="7" t="n">
        <v>0.188798</v>
      </c>
      <c r="D3624" s="16" t="n">
        <f aca="false">LOGINV(B3624,$B$7,$C$7)</f>
        <v>36.1729932489502</v>
      </c>
      <c r="E3624" s="16" t="n">
        <f aca="false">LOGINV(C3624,$B$8,$C$8)</f>
        <v>61.7863363861332</v>
      </c>
      <c r="F3624" s="16" t="n">
        <f aca="false">$B$5/100*E3624*2_Girdiler!$B$14*2_Girdiler!$B$15*2_Girdiler!$B$16</f>
        <v>1.55454422347511</v>
      </c>
      <c r="G3624" s="16" t="n">
        <f aca="false">MIN(MATCH(F3624,2_Girdiler!$B$20:$I$20,1),7)</f>
        <v>1</v>
      </c>
      <c r="H3624" s="16" t="n">
        <f aca="false">IF(F3624&gt;=40,2_Girdiler!$I$21+(F3624-40)*(2_Girdiler!$I$21-2_Girdiler!$H$21)/(2_Girdiler!$I$20-2_Girdiler!$H$20),INDEX(2_Girdiler!$B$21:$I$21,G3624)+(F3624-INDEX(2_Girdiler!$B$20:$I$20,G3624))*(INDEX(2_Girdiler!$B$21:$I$21,G3624+1)-INDEX(2_Girdiler!$B$21:$I$21,G3624))/(INDEX(2_Girdiler!$B$20:$I$20,G3624+1)-INDEX(2_Girdiler!$B$20:$I$20,G3624)))</f>
        <v>3.41999729164525</v>
      </c>
      <c r="I3624" s="16" t="n">
        <f aca="false">H3624/2_Girdiler!$B$17</f>
        <v>1.37019122261428</v>
      </c>
      <c r="J3624" s="16" t="n">
        <f aca="false">D3624+I3624</f>
        <v>37.5431844715645</v>
      </c>
    </row>
    <row r="3625" customFormat="false" ht="15" hidden="false" customHeight="false" outlineLevel="0" collapsed="false">
      <c r="A3625" s="0" t="n">
        <v>3613</v>
      </c>
      <c r="B3625" s="7" t="n">
        <v>0.880151</v>
      </c>
      <c r="C3625" s="7" t="n">
        <v>0.603066</v>
      </c>
      <c r="D3625" s="16" t="n">
        <f aca="false">LOGINV(B3625,$B$7,$C$7)</f>
        <v>26.0797350131937</v>
      </c>
      <c r="E3625" s="16" t="n">
        <f aca="false">LOGINV(C3625,$B$8,$C$8)</f>
        <v>129.268612932914</v>
      </c>
      <c r="F3625" s="16" t="n">
        <f aca="false">$B$5/100*E3625*2_Girdiler!$B$14*2_Girdiler!$B$15*2_Girdiler!$B$16</f>
        <v>3.2523983013921</v>
      </c>
      <c r="G3625" s="16" t="n">
        <f aca="false">MIN(MATCH(F3625,2_Girdiler!$B$20:$I$20,1),7)</f>
        <v>1</v>
      </c>
      <c r="H3625" s="16" t="n">
        <f aca="false">IF(F3625&gt;=40,2_Girdiler!$I$21+(F3625-40)*(2_Girdiler!$I$21-2_Girdiler!$H$21)/(2_Girdiler!$I$20-2_Girdiler!$H$20),INDEX(2_Girdiler!$B$21:$I$21,G3625)+(F3625-INDEX(2_Girdiler!$B$20:$I$20,G3625))*(INDEX(2_Girdiler!$B$21:$I$21,G3625+1)-INDEX(2_Girdiler!$B$21:$I$21,G3625))/(INDEX(2_Girdiler!$B$20:$I$20,G3625+1)-INDEX(2_Girdiler!$B$20:$I$20,G3625)))</f>
        <v>7.15527626306263</v>
      </c>
      <c r="I3625" s="16" t="n">
        <f aca="false">H3625/2_Girdiler!$B$17</f>
        <v>2.8666972207783</v>
      </c>
      <c r="J3625" s="16" t="n">
        <f aca="false">D3625+I3625</f>
        <v>28.946432233972</v>
      </c>
    </row>
    <row r="3626" customFormat="false" ht="15" hidden="false" customHeight="false" outlineLevel="0" collapsed="false">
      <c r="A3626" s="0" t="n">
        <v>3614</v>
      </c>
      <c r="B3626" s="7" t="n">
        <v>0.955667</v>
      </c>
      <c r="C3626" s="7" t="n">
        <v>0.074989</v>
      </c>
      <c r="D3626" s="16" t="n">
        <f aca="false">LOGINV(B3626,$B$7,$C$7)</f>
        <v>34.9794462677107</v>
      </c>
      <c r="E3626" s="16" t="n">
        <f aca="false">LOGINV(C3626,$B$8,$C$8)</f>
        <v>43.1188985127383</v>
      </c>
      <c r="F3626" s="16" t="n">
        <f aca="false">$B$5/100*E3626*2_Girdiler!$B$14*2_Girdiler!$B$15*2_Girdiler!$B$16</f>
        <v>1.08487148658049</v>
      </c>
      <c r="G3626" s="16" t="n">
        <f aca="false">MIN(MATCH(F3626,2_Girdiler!$B$20:$I$20,1),7)</f>
        <v>1</v>
      </c>
      <c r="H3626" s="16" t="n">
        <f aca="false">IF(F3626&gt;=40,2_Girdiler!$I$21+(F3626-40)*(2_Girdiler!$I$21-2_Girdiler!$H$21)/(2_Girdiler!$I$20-2_Girdiler!$H$20),INDEX(2_Girdiler!$B$21:$I$21,G3626)+(F3626-INDEX(2_Girdiler!$B$20:$I$20,G3626))*(INDEX(2_Girdiler!$B$21:$I$21,G3626+1)-INDEX(2_Girdiler!$B$21:$I$21,G3626))/(INDEX(2_Girdiler!$B$20:$I$20,G3626+1)-INDEX(2_Girdiler!$B$20:$I$20,G3626)))</f>
        <v>2.38671727047709</v>
      </c>
      <c r="I3626" s="16" t="n">
        <f aca="false">H3626/2_Girdiler!$B$17</f>
        <v>0.95621685515909</v>
      </c>
      <c r="J3626" s="16" t="n">
        <f aca="false">D3626+I3626</f>
        <v>35.9356631228698</v>
      </c>
    </row>
    <row r="3627" customFormat="false" ht="15" hidden="false" customHeight="false" outlineLevel="0" collapsed="false">
      <c r="A3627" s="0" t="n">
        <v>3615</v>
      </c>
      <c r="B3627" s="7" t="n">
        <v>0.842471</v>
      </c>
      <c r="C3627" s="7" t="n">
        <v>0.241302</v>
      </c>
      <c r="D3627" s="16" t="n">
        <f aca="false">LOGINV(B3627,$B$7,$C$7)</f>
        <v>23.7077141601496</v>
      </c>
      <c r="E3627" s="16" t="n">
        <f aca="false">LOGINV(C3627,$B$8,$C$8)</f>
        <v>69.4085663718643</v>
      </c>
      <c r="F3627" s="16" t="n">
        <f aca="false">$B$5/100*E3627*2_Girdiler!$B$14*2_Girdiler!$B$15*2_Girdiler!$B$16</f>
        <v>1.74631952991611</v>
      </c>
      <c r="G3627" s="16" t="n">
        <f aca="false">MIN(MATCH(F3627,2_Girdiler!$B$20:$I$20,1),7)</f>
        <v>1</v>
      </c>
      <c r="H3627" s="16" t="n">
        <f aca="false">IF(F3627&gt;=40,2_Girdiler!$I$21+(F3627-40)*(2_Girdiler!$I$21-2_Girdiler!$H$21)/(2_Girdiler!$I$20-2_Girdiler!$H$20),INDEX(2_Girdiler!$B$21:$I$21,G3627)+(F3627-INDEX(2_Girdiler!$B$20:$I$20,G3627))*(INDEX(2_Girdiler!$B$21:$I$21,G3627+1)-INDEX(2_Girdiler!$B$21:$I$21,G3627))/(INDEX(2_Girdiler!$B$20:$I$20,G3627+1)-INDEX(2_Girdiler!$B$20:$I$20,G3627)))</f>
        <v>3.84190296581543</v>
      </c>
      <c r="I3627" s="16" t="n">
        <f aca="false">H3627/2_Girdiler!$B$17</f>
        <v>1.53922394463759</v>
      </c>
      <c r="J3627" s="16" t="n">
        <f aca="false">D3627+I3627</f>
        <v>25.2469381047872</v>
      </c>
    </row>
    <row r="3628" customFormat="false" ht="15" hidden="false" customHeight="false" outlineLevel="0" collapsed="false">
      <c r="A3628" s="0" t="n">
        <v>3616</v>
      </c>
      <c r="B3628" s="7" t="n">
        <v>0.162836</v>
      </c>
      <c r="C3628" s="7" t="n">
        <v>0.953496</v>
      </c>
      <c r="D3628" s="16" t="n">
        <f aca="false">LOGINV(B3628,$B$7,$C$7)</f>
        <v>7.82989354126941</v>
      </c>
      <c r="E3628" s="16" t="n">
        <f aca="false">LOGINV(C3628,$B$8,$C$8)</f>
        <v>322.951106861472</v>
      </c>
      <c r="F3628" s="16" t="n">
        <f aca="false">$B$5/100*E3628*2_Girdiler!$B$14*2_Girdiler!$B$15*2_Girdiler!$B$16</f>
        <v>8.12544984863463</v>
      </c>
      <c r="G3628" s="16" t="n">
        <f aca="false">MIN(MATCH(F3628,2_Girdiler!$B$20:$I$20,1),7)</f>
        <v>2</v>
      </c>
      <c r="H3628" s="16" t="n">
        <f aca="false">IF(F3628&gt;=40,2_Girdiler!$I$21+(F3628-40)*(2_Girdiler!$I$21-2_Girdiler!$H$21)/(2_Girdiler!$I$20-2_Girdiler!$H$20),INDEX(2_Girdiler!$B$21:$I$21,G3628)+(F3628-INDEX(2_Girdiler!$B$20:$I$20,G3628))*(INDEX(2_Girdiler!$B$21:$I$21,G3628+1)-INDEX(2_Girdiler!$B$21:$I$21,G3628))/(INDEX(2_Girdiler!$B$20:$I$20,G3628+1)-INDEX(2_Girdiler!$B$20:$I$20,G3628)))</f>
        <v>16.0007197578154</v>
      </c>
      <c r="I3628" s="16" t="n">
        <f aca="false">H3628/2_Girdiler!$B$17</f>
        <v>6.41054477476579</v>
      </c>
      <c r="J3628" s="16" t="n">
        <f aca="false">D3628+I3628</f>
        <v>14.2404383160352</v>
      </c>
    </row>
    <row r="3629" customFormat="false" ht="15" hidden="false" customHeight="false" outlineLevel="0" collapsed="false">
      <c r="A3629" s="0" t="n">
        <v>3617</v>
      </c>
      <c r="B3629" s="7" t="n">
        <v>0.001025</v>
      </c>
      <c r="C3629" s="7" t="n">
        <v>0.565758</v>
      </c>
      <c r="D3629" s="16" t="n">
        <f aca="false">LOGINV(B3629,$B$7,$C$7)</f>
        <v>2.42879772805042</v>
      </c>
      <c r="E3629" s="16" t="n">
        <f aca="false">LOGINV(C3629,$B$8,$C$8)</f>
        <v>121.524250168846</v>
      </c>
      <c r="F3629" s="16" t="n">
        <f aca="false">$B$5/100*E3629*2_Girdiler!$B$14*2_Girdiler!$B$15*2_Girdiler!$B$16</f>
        <v>3.05755013424816</v>
      </c>
      <c r="G3629" s="16" t="n">
        <f aca="false">MIN(MATCH(F3629,2_Girdiler!$B$20:$I$20,1),7)</f>
        <v>1</v>
      </c>
      <c r="H3629" s="16" t="n">
        <f aca="false">IF(F3629&gt;=40,2_Girdiler!$I$21+(F3629-40)*(2_Girdiler!$I$21-2_Girdiler!$H$21)/(2_Girdiler!$I$20-2_Girdiler!$H$20),INDEX(2_Girdiler!$B$21:$I$21,G3629)+(F3629-INDEX(2_Girdiler!$B$20:$I$20,G3629))*(INDEX(2_Girdiler!$B$21:$I$21,G3629+1)-INDEX(2_Girdiler!$B$21:$I$21,G3629))/(INDEX(2_Girdiler!$B$20:$I$20,G3629+1)-INDEX(2_Girdiler!$B$20:$I$20,G3629)))</f>
        <v>6.72661029534594</v>
      </c>
      <c r="I3629" s="16" t="n">
        <f aca="false">H3629/2_Girdiler!$B$17</f>
        <v>2.69495604781488</v>
      </c>
      <c r="J3629" s="16" t="n">
        <f aca="false">D3629+I3629</f>
        <v>5.1237537758653</v>
      </c>
    </row>
    <row r="3630" customFormat="false" ht="15" hidden="false" customHeight="false" outlineLevel="0" collapsed="false">
      <c r="A3630" s="0" t="n">
        <v>3618</v>
      </c>
      <c r="B3630" s="7" t="n">
        <v>0.791139</v>
      </c>
      <c r="C3630" s="7" t="n">
        <v>0.295196</v>
      </c>
      <c r="D3630" s="16" t="n">
        <f aca="false">LOGINV(B3630,$B$7,$C$7)</f>
        <v>21.2744245667008</v>
      </c>
      <c r="E3630" s="16" t="n">
        <f aca="false">LOGINV(C3630,$B$8,$C$8)</f>
        <v>77.1519660999242</v>
      </c>
      <c r="F3630" s="16" t="n">
        <f aca="false">$B$5/100*E3630*2_Girdiler!$B$14*2_Girdiler!$B$15*2_Girdiler!$B$16</f>
        <v>1.94114346707409</v>
      </c>
      <c r="G3630" s="16" t="n">
        <f aca="false">MIN(MATCH(F3630,2_Girdiler!$B$20:$I$20,1),7)</f>
        <v>1</v>
      </c>
      <c r="H3630" s="16" t="n">
        <f aca="false">IF(F3630&gt;=40,2_Girdiler!$I$21+(F3630-40)*(2_Girdiler!$I$21-2_Girdiler!$H$21)/(2_Girdiler!$I$20-2_Girdiler!$H$20),INDEX(2_Girdiler!$B$21:$I$21,G3630)+(F3630-INDEX(2_Girdiler!$B$20:$I$20,G3630))*(INDEX(2_Girdiler!$B$21:$I$21,G3630+1)-INDEX(2_Girdiler!$B$21:$I$21,G3630))/(INDEX(2_Girdiler!$B$20:$I$20,G3630+1)-INDEX(2_Girdiler!$B$20:$I$20,G3630)))</f>
        <v>4.270515627563</v>
      </c>
      <c r="I3630" s="16" t="n">
        <f aca="false">H3630/2_Girdiler!$B$17</f>
        <v>1.71094376104287</v>
      </c>
      <c r="J3630" s="16" t="n">
        <f aca="false">D3630+I3630</f>
        <v>22.9853683277437</v>
      </c>
    </row>
    <row r="3631" customFormat="false" ht="15" hidden="false" customHeight="false" outlineLevel="0" collapsed="false">
      <c r="A3631" s="0" t="n">
        <v>3619</v>
      </c>
      <c r="B3631" s="7" t="n">
        <v>0.267539</v>
      </c>
      <c r="C3631" s="7" t="n">
        <v>0.366179</v>
      </c>
      <c r="D3631" s="16" t="n">
        <f aca="false">LOGINV(B3631,$B$7,$C$7)</f>
        <v>9.58366198875817</v>
      </c>
      <c r="E3631" s="16" t="n">
        <f aca="false">LOGINV(C3631,$B$8,$C$8)</f>
        <v>87.5731275169634</v>
      </c>
      <c r="F3631" s="16" t="n">
        <f aca="false">$B$5/100*E3631*2_Girdiler!$B$14*2_Girdiler!$B$15*2_Girdiler!$B$16</f>
        <v>2.2033398883268</v>
      </c>
      <c r="G3631" s="16" t="n">
        <f aca="false">MIN(MATCH(F3631,2_Girdiler!$B$20:$I$20,1),7)</f>
        <v>1</v>
      </c>
      <c r="H3631" s="16" t="n">
        <f aca="false">IF(F3631&gt;=40,2_Girdiler!$I$21+(F3631-40)*(2_Girdiler!$I$21-2_Girdiler!$H$21)/(2_Girdiler!$I$20-2_Girdiler!$H$20),INDEX(2_Girdiler!$B$21:$I$21,G3631)+(F3631-INDEX(2_Girdiler!$B$20:$I$20,G3631))*(INDEX(2_Girdiler!$B$21:$I$21,G3631+1)-INDEX(2_Girdiler!$B$21:$I$21,G3631))/(INDEX(2_Girdiler!$B$20:$I$20,G3631+1)-INDEX(2_Girdiler!$B$20:$I$20,G3631)))</f>
        <v>4.84734775431896</v>
      </c>
      <c r="I3631" s="16" t="n">
        <f aca="false">H3631/2_Girdiler!$B$17</f>
        <v>1.94204637592907</v>
      </c>
      <c r="J3631" s="16" t="n">
        <f aca="false">D3631+I3631</f>
        <v>11.5257083646872</v>
      </c>
    </row>
    <row r="3632" customFormat="false" ht="15" hidden="false" customHeight="false" outlineLevel="0" collapsed="false">
      <c r="A3632" s="0" t="n">
        <v>3620</v>
      </c>
      <c r="B3632" s="7" t="n">
        <v>0.556226</v>
      </c>
      <c r="C3632" s="7" t="n">
        <v>0.686858</v>
      </c>
      <c r="D3632" s="16" t="n">
        <f aca="false">LOGINV(B3632,$B$7,$C$7)</f>
        <v>14.6526405483812</v>
      </c>
      <c r="E3632" s="16" t="n">
        <f aca="false">LOGINV(C3632,$B$8,$C$8)</f>
        <v>149.540041897725</v>
      </c>
      <c r="F3632" s="16" t="n">
        <f aca="false">$B$5/100*E3632*2_Girdiler!$B$14*2_Girdiler!$B$15*2_Girdiler!$B$16</f>
        <v>3.76242745414676</v>
      </c>
      <c r="G3632" s="16" t="n">
        <f aca="false">MIN(MATCH(F3632,2_Girdiler!$B$20:$I$20,1),7)</f>
        <v>1</v>
      </c>
      <c r="H3632" s="16" t="n">
        <f aca="false">IF(F3632&gt;=40,2_Girdiler!$I$21+(F3632-40)*(2_Girdiler!$I$21-2_Girdiler!$H$21)/(2_Girdiler!$I$20-2_Girdiler!$H$20),INDEX(2_Girdiler!$B$21:$I$21,G3632)+(F3632-INDEX(2_Girdiler!$B$20:$I$20,G3632))*(INDEX(2_Girdiler!$B$21:$I$21,G3632+1)-INDEX(2_Girdiler!$B$21:$I$21,G3632))/(INDEX(2_Girdiler!$B$20:$I$20,G3632+1)-INDEX(2_Girdiler!$B$20:$I$20,G3632)))</f>
        <v>8.27734039912288</v>
      </c>
      <c r="I3632" s="16" t="n">
        <f aca="false">H3632/2_Girdiler!$B$17</f>
        <v>3.31624214708449</v>
      </c>
      <c r="J3632" s="16" t="n">
        <f aca="false">D3632+I3632</f>
        <v>17.9688826954657</v>
      </c>
    </row>
    <row r="3633" customFormat="false" ht="15" hidden="false" customHeight="false" outlineLevel="0" collapsed="false">
      <c r="A3633" s="0" t="n">
        <v>3621</v>
      </c>
      <c r="B3633" s="7" t="n">
        <v>0.152084</v>
      </c>
      <c r="C3633" s="7" t="n">
        <v>0.384808</v>
      </c>
      <c r="D3633" s="16" t="n">
        <f aca="false">LOGINV(B3633,$B$7,$C$7)</f>
        <v>7.63735443002815</v>
      </c>
      <c r="E3633" s="16" t="n">
        <f aca="false">LOGINV(C3633,$B$8,$C$8)</f>
        <v>90.3939050536503</v>
      </c>
      <c r="F3633" s="16" t="n">
        <f aca="false">$B$5/100*E3633*2_Girdiler!$B$14*2_Girdiler!$B$15*2_Girdiler!$B$16</f>
        <v>2.27431065114984</v>
      </c>
      <c r="G3633" s="16" t="n">
        <f aca="false">MIN(MATCH(F3633,2_Girdiler!$B$20:$I$20,1),7)</f>
        <v>1</v>
      </c>
      <c r="H3633" s="16" t="n">
        <f aca="false">IF(F3633&gt;=40,2_Girdiler!$I$21+(F3633-40)*(2_Girdiler!$I$21-2_Girdiler!$H$21)/(2_Girdiler!$I$20-2_Girdiler!$H$20),INDEX(2_Girdiler!$B$21:$I$21,G3633)+(F3633-INDEX(2_Girdiler!$B$20:$I$20,G3633))*(INDEX(2_Girdiler!$B$21:$I$21,G3633+1)-INDEX(2_Girdiler!$B$21:$I$21,G3633))/(INDEX(2_Girdiler!$B$20:$I$20,G3633+1)-INDEX(2_Girdiler!$B$20:$I$20,G3633)))</f>
        <v>5.00348343252965</v>
      </c>
      <c r="I3633" s="16" t="n">
        <f aca="false">H3633/2_Girdiler!$B$17</f>
        <v>2.00460073418656</v>
      </c>
      <c r="J3633" s="16" t="n">
        <f aca="false">D3633+I3633</f>
        <v>9.6419551642147</v>
      </c>
    </row>
    <row r="3634" customFormat="false" ht="15" hidden="false" customHeight="false" outlineLevel="0" collapsed="false">
      <c r="A3634" s="0" t="n">
        <v>3622</v>
      </c>
      <c r="B3634" s="7" t="n">
        <v>0.412913</v>
      </c>
      <c r="C3634" s="7" t="n">
        <v>0.811513</v>
      </c>
      <c r="D3634" s="16" t="n">
        <f aca="false">LOGINV(B3634,$B$7,$C$7)</f>
        <v>11.9788151102435</v>
      </c>
      <c r="E3634" s="16" t="n">
        <f aca="false">LOGINV(C3634,$B$8,$C$8)</f>
        <v>193.160022271487</v>
      </c>
      <c r="F3634" s="16" t="n">
        <f aca="false">$B$5/100*E3634*2_Girdiler!$B$14*2_Girdiler!$B$15*2_Girdiler!$B$16</f>
        <v>4.85990616035061</v>
      </c>
      <c r="G3634" s="16" t="n">
        <f aca="false">MIN(MATCH(F3634,2_Girdiler!$B$20:$I$20,1),7)</f>
        <v>1</v>
      </c>
      <c r="H3634" s="16" t="n">
        <f aca="false">IF(F3634&gt;=40,2_Girdiler!$I$21+(F3634-40)*(2_Girdiler!$I$21-2_Girdiler!$H$21)/(2_Girdiler!$I$20-2_Girdiler!$H$20),INDEX(2_Girdiler!$B$21:$I$21,G3634)+(F3634-INDEX(2_Girdiler!$B$20:$I$20,G3634))*(INDEX(2_Girdiler!$B$21:$I$21,G3634+1)-INDEX(2_Girdiler!$B$21:$I$21,G3634))/(INDEX(2_Girdiler!$B$20:$I$20,G3634+1)-INDEX(2_Girdiler!$B$20:$I$20,G3634)))</f>
        <v>10.6917935527713</v>
      </c>
      <c r="I3634" s="16" t="n">
        <f aca="false">H3634/2_Girdiler!$B$17</f>
        <v>4.28357113492442</v>
      </c>
      <c r="J3634" s="16" t="n">
        <f aca="false">D3634+I3634</f>
        <v>16.262386245168</v>
      </c>
    </row>
    <row r="3635" customFormat="false" ht="15" hidden="false" customHeight="false" outlineLevel="0" collapsed="false">
      <c r="A3635" s="0" t="n">
        <v>3623</v>
      </c>
      <c r="B3635" s="7" t="n">
        <v>0.920965</v>
      </c>
      <c r="C3635" s="7" t="n">
        <v>0.811992</v>
      </c>
      <c r="D3635" s="16" t="n">
        <f aca="false">LOGINV(B3635,$B$7,$C$7)</f>
        <v>29.7438273210452</v>
      </c>
      <c r="E3635" s="16" t="n">
        <f aca="false">LOGINV(C3635,$B$8,$C$8)</f>
        <v>193.381495941922</v>
      </c>
      <c r="F3635" s="16" t="n">
        <f aca="false">$B$5/100*E3635*2_Girdiler!$B$14*2_Girdiler!$B$15*2_Girdiler!$B$16</f>
        <v>4.86547843789877</v>
      </c>
      <c r="G3635" s="16" t="n">
        <f aca="false">MIN(MATCH(F3635,2_Girdiler!$B$20:$I$20,1),7)</f>
        <v>1</v>
      </c>
      <c r="H3635" s="16" t="n">
        <f aca="false">IF(F3635&gt;=40,2_Girdiler!$I$21+(F3635-40)*(2_Girdiler!$I$21-2_Girdiler!$H$21)/(2_Girdiler!$I$20-2_Girdiler!$H$20),INDEX(2_Girdiler!$B$21:$I$21,G3635)+(F3635-INDEX(2_Girdiler!$B$20:$I$20,G3635))*(INDEX(2_Girdiler!$B$21:$I$21,G3635+1)-INDEX(2_Girdiler!$B$21:$I$21,G3635))/(INDEX(2_Girdiler!$B$20:$I$20,G3635+1)-INDEX(2_Girdiler!$B$20:$I$20,G3635)))</f>
        <v>10.7040525633773</v>
      </c>
      <c r="I3635" s="16" t="n">
        <f aca="false">H3635/2_Girdiler!$B$17</f>
        <v>4.28848259750693</v>
      </c>
      <c r="J3635" s="16" t="n">
        <f aca="false">D3635+I3635</f>
        <v>34.0323099185522</v>
      </c>
    </row>
    <row r="3636" customFormat="false" ht="15" hidden="false" customHeight="false" outlineLevel="0" collapsed="false">
      <c r="A3636" s="0" t="n">
        <v>3624</v>
      </c>
      <c r="B3636" s="7" t="n">
        <v>0.460939</v>
      </c>
      <c r="C3636" s="7" t="n">
        <v>0.820092</v>
      </c>
      <c r="D3636" s="16" t="n">
        <f aca="false">LOGINV(B3636,$B$7,$C$7)</f>
        <v>12.8216697420032</v>
      </c>
      <c r="E3636" s="16" t="n">
        <f aca="false">LOGINV(C3636,$B$8,$C$8)</f>
        <v>197.220735960251</v>
      </c>
      <c r="F3636" s="16" t="n">
        <f aca="false">$B$5/100*E3636*2_Girdiler!$B$14*2_Girdiler!$B$15*2_Girdiler!$B$16</f>
        <v>4.96207371675992</v>
      </c>
      <c r="G3636" s="16" t="n">
        <f aca="false">MIN(MATCH(F3636,2_Girdiler!$B$20:$I$20,1),7)</f>
        <v>1</v>
      </c>
      <c r="H3636" s="16" t="n">
        <f aca="false">IF(F3636&gt;=40,2_Girdiler!$I$21+(F3636-40)*(2_Girdiler!$I$21-2_Girdiler!$H$21)/(2_Girdiler!$I$20-2_Girdiler!$H$20),INDEX(2_Girdiler!$B$21:$I$21,G3636)+(F3636-INDEX(2_Girdiler!$B$20:$I$20,G3636))*(INDEX(2_Girdiler!$B$21:$I$21,G3636+1)-INDEX(2_Girdiler!$B$21:$I$21,G3636))/(INDEX(2_Girdiler!$B$20:$I$20,G3636+1)-INDEX(2_Girdiler!$B$20:$I$20,G3636)))</f>
        <v>10.9165621768718</v>
      </c>
      <c r="I3636" s="16" t="n">
        <f aca="false">H3636/2_Girdiler!$B$17</f>
        <v>4.37362266701595</v>
      </c>
      <c r="J3636" s="16" t="n">
        <f aca="false">D3636+I3636</f>
        <v>17.1952924090191</v>
      </c>
    </row>
    <row r="3637" customFormat="false" ht="15" hidden="false" customHeight="false" outlineLevel="0" collapsed="false">
      <c r="A3637" s="0" t="n">
        <v>3625</v>
      </c>
      <c r="B3637" s="7" t="n">
        <v>0.317048</v>
      </c>
      <c r="C3637" s="7" t="n">
        <v>0.844345</v>
      </c>
      <c r="D3637" s="16" t="n">
        <f aca="false">LOGINV(B3637,$B$7,$C$7)</f>
        <v>10.3863715296784</v>
      </c>
      <c r="E3637" s="16" t="n">
        <f aca="false">LOGINV(C3637,$B$8,$C$8)</f>
        <v>209.931864458112</v>
      </c>
      <c r="F3637" s="16" t="n">
        <f aca="false">$B$5/100*E3637*2_Girdiler!$B$14*2_Girdiler!$B$15*2_Girdiler!$B$16</f>
        <v>5.2818857097661</v>
      </c>
      <c r="G3637" s="16" t="n">
        <f aca="false">MIN(MATCH(F3637,2_Girdiler!$B$20:$I$20,1),7)</f>
        <v>2</v>
      </c>
      <c r="H3637" s="16" t="n">
        <f aca="false">IF(F3637&gt;=40,2_Girdiler!$I$21+(F3637-40)*(2_Girdiler!$I$21-2_Girdiler!$H$21)/(2_Girdiler!$I$20-2_Girdiler!$H$20),INDEX(2_Girdiler!$B$21:$I$21,G3637)+(F3637-INDEX(2_Girdiler!$B$20:$I$20,G3637))*(INDEX(2_Girdiler!$B$21:$I$21,G3637+1)-INDEX(2_Girdiler!$B$21:$I$21,G3637))/(INDEX(2_Girdiler!$B$20:$I$20,G3637+1)-INDEX(2_Girdiler!$B$20:$I$20,G3637)))</f>
        <v>11.4510171356258</v>
      </c>
      <c r="I3637" s="16" t="n">
        <f aca="false">H3637/2_Girdiler!$B$17</f>
        <v>4.58774724985006</v>
      </c>
      <c r="J3637" s="16" t="n">
        <f aca="false">D3637+I3637</f>
        <v>14.9741187795284</v>
      </c>
    </row>
    <row r="3638" customFormat="false" ht="15" hidden="false" customHeight="false" outlineLevel="0" collapsed="false">
      <c r="A3638" s="0" t="n">
        <v>3626</v>
      </c>
      <c r="B3638" s="7" t="n">
        <v>0.454891</v>
      </c>
      <c r="C3638" s="7" t="n">
        <v>0.493949</v>
      </c>
      <c r="D3638" s="16" t="n">
        <f aca="false">LOGINV(B3638,$B$7,$C$7)</f>
        <v>12.7131773829395</v>
      </c>
      <c r="E3638" s="16" t="n">
        <f aca="false">LOGINV(C3638,$B$8,$C$8)</f>
        <v>108.141225785586</v>
      </c>
      <c r="F3638" s="16" t="n">
        <f aca="false">$B$5/100*E3638*2_Girdiler!$B$14*2_Girdiler!$B$15*2_Girdiler!$B$16</f>
        <v>2.72083324076535</v>
      </c>
      <c r="G3638" s="16" t="n">
        <f aca="false">MIN(MATCH(F3638,2_Girdiler!$B$20:$I$20,1),7)</f>
        <v>1</v>
      </c>
      <c r="H3638" s="16" t="n">
        <f aca="false">IF(F3638&gt;=40,2_Girdiler!$I$21+(F3638-40)*(2_Girdiler!$I$21-2_Girdiler!$H$21)/(2_Girdiler!$I$20-2_Girdiler!$H$20),INDEX(2_Girdiler!$B$21:$I$21,G3638)+(F3638-INDEX(2_Girdiler!$B$20:$I$20,G3638))*(INDEX(2_Girdiler!$B$21:$I$21,G3638+1)-INDEX(2_Girdiler!$B$21:$I$21,G3638))/(INDEX(2_Girdiler!$B$20:$I$20,G3638+1)-INDEX(2_Girdiler!$B$20:$I$20,G3638)))</f>
        <v>5.98583312968378</v>
      </c>
      <c r="I3638" s="16" t="n">
        <f aca="false">H3638/2_Girdiler!$B$17</f>
        <v>2.39817032439254</v>
      </c>
      <c r="J3638" s="16" t="n">
        <f aca="false">D3638+I3638</f>
        <v>15.111347707332</v>
      </c>
    </row>
    <row r="3639" customFormat="false" ht="15" hidden="false" customHeight="false" outlineLevel="0" collapsed="false">
      <c r="A3639" s="0" t="n">
        <v>3627</v>
      </c>
      <c r="B3639" s="7" t="n">
        <v>0.154072</v>
      </c>
      <c r="C3639" s="7" t="n">
        <v>0.214959</v>
      </c>
      <c r="D3639" s="16" t="n">
        <f aca="false">LOGINV(B3639,$B$7,$C$7)</f>
        <v>7.67324929963494</v>
      </c>
      <c r="E3639" s="16" t="n">
        <f aca="false">LOGINV(C3639,$B$8,$C$8)</f>
        <v>65.609159014258</v>
      </c>
      <c r="F3639" s="16" t="n">
        <f aca="false">$B$5/100*E3639*2_Girdiler!$B$14*2_Girdiler!$B$15*2_Girdiler!$B$16</f>
        <v>1.65072644079873</v>
      </c>
      <c r="G3639" s="16" t="n">
        <f aca="false">MIN(MATCH(F3639,2_Girdiler!$B$20:$I$20,1),7)</f>
        <v>1</v>
      </c>
      <c r="H3639" s="16" t="n">
        <f aca="false">IF(F3639&gt;=40,2_Girdiler!$I$21+(F3639-40)*(2_Girdiler!$I$21-2_Girdiler!$H$21)/(2_Girdiler!$I$20-2_Girdiler!$H$20),INDEX(2_Girdiler!$B$21:$I$21,G3639)+(F3639-INDEX(2_Girdiler!$B$20:$I$20,G3639))*(INDEX(2_Girdiler!$B$21:$I$21,G3639+1)-INDEX(2_Girdiler!$B$21:$I$21,G3639))/(INDEX(2_Girdiler!$B$20:$I$20,G3639+1)-INDEX(2_Girdiler!$B$20:$I$20,G3639)))</f>
        <v>3.63159816975721</v>
      </c>
      <c r="I3639" s="16" t="n">
        <f aca="false">H3639/2_Girdiler!$B$17</f>
        <v>1.4549672154476</v>
      </c>
      <c r="J3639" s="16" t="n">
        <f aca="false">D3639+I3639</f>
        <v>9.12821651508254</v>
      </c>
    </row>
    <row r="3640" customFormat="false" ht="15" hidden="false" customHeight="false" outlineLevel="0" collapsed="false">
      <c r="A3640" s="0" t="n">
        <v>3628</v>
      </c>
      <c r="B3640" s="7" t="n">
        <v>0.618063</v>
      </c>
      <c r="C3640" s="7" t="n">
        <v>0.586584</v>
      </c>
      <c r="D3640" s="16" t="n">
        <f aca="false">LOGINV(B3640,$B$7,$C$7)</f>
        <v>16.0104485721355</v>
      </c>
      <c r="E3640" s="16" t="n">
        <f aca="false">LOGINV(C3640,$B$8,$C$8)</f>
        <v>125.76848680557</v>
      </c>
      <c r="F3640" s="16" t="n">
        <f aca="false">$B$5/100*E3640*2_Girdiler!$B$14*2_Girdiler!$B$15*2_Girdiler!$B$16</f>
        <v>3.16433512802813</v>
      </c>
      <c r="G3640" s="16" t="n">
        <f aca="false">MIN(MATCH(F3640,2_Girdiler!$B$20:$I$20,1),7)</f>
        <v>1</v>
      </c>
      <c r="H3640" s="16" t="n">
        <f aca="false">IF(F3640&gt;=40,2_Girdiler!$I$21+(F3640-40)*(2_Girdiler!$I$21-2_Girdiler!$H$21)/(2_Girdiler!$I$20-2_Girdiler!$H$20),INDEX(2_Girdiler!$B$21:$I$21,G3640)+(F3640-INDEX(2_Girdiler!$B$20:$I$20,G3640))*(INDEX(2_Girdiler!$B$21:$I$21,G3640+1)-INDEX(2_Girdiler!$B$21:$I$21,G3640))/(INDEX(2_Girdiler!$B$20:$I$20,G3640+1)-INDEX(2_Girdiler!$B$20:$I$20,G3640)))</f>
        <v>6.96153728166189</v>
      </c>
      <c r="I3640" s="16" t="n">
        <f aca="false">H3640/2_Girdiler!$B$17</f>
        <v>2.78907743656326</v>
      </c>
      <c r="J3640" s="16" t="n">
        <f aca="false">D3640+I3640</f>
        <v>18.7995260086987</v>
      </c>
    </row>
    <row r="3641" customFormat="false" ht="15" hidden="false" customHeight="false" outlineLevel="0" collapsed="false">
      <c r="A3641" s="0" t="n">
        <v>3629</v>
      </c>
      <c r="B3641" s="7" t="n">
        <v>0.448583</v>
      </c>
      <c r="C3641" s="7" t="n">
        <v>0.768558</v>
      </c>
      <c r="D3641" s="16" t="n">
        <f aca="false">LOGINV(B3641,$B$7,$C$7)</f>
        <v>12.6008011326761</v>
      </c>
      <c r="E3641" s="16" t="n">
        <f aca="false">LOGINV(C3641,$B$8,$C$8)</f>
        <v>175.404483410044</v>
      </c>
      <c r="F3641" s="16" t="n">
        <f aca="false">$B$5/100*E3641*2_Girdiler!$B$14*2_Girdiler!$B$15*2_Girdiler!$B$16</f>
        <v>4.41317680259671</v>
      </c>
      <c r="G3641" s="16" t="n">
        <f aca="false">MIN(MATCH(F3641,2_Girdiler!$B$20:$I$20,1),7)</f>
        <v>1</v>
      </c>
      <c r="H3641" s="16" t="n">
        <f aca="false">IF(F3641&gt;=40,2_Girdiler!$I$21+(F3641-40)*(2_Girdiler!$I$21-2_Girdiler!$H$21)/(2_Girdiler!$I$20-2_Girdiler!$H$20),INDEX(2_Girdiler!$B$21:$I$21,G3641)+(F3641-INDEX(2_Girdiler!$B$20:$I$20,G3641))*(INDEX(2_Girdiler!$B$21:$I$21,G3641+1)-INDEX(2_Girdiler!$B$21:$I$21,G3641))/(INDEX(2_Girdiler!$B$20:$I$20,G3641+1)-INDEX(2_Girdiler!$B$20:$I$20,G3641)))</f>
        <v>9.70898896571276</v>
      </c>
      <c r="I3641" s="16" t="n">
        <f aca="false">H3641/2_Girdiler!$B$17</f>
        <v>3.88981929716056</v>
      </c>
      <c r="J3641" s="16" t="n">
        <f aca="false">D3641+I3641</f>
        <v>16.4906204298367</v>
      </c>
    </row>
    <row r="3642" customFormat="false" ht="15" hidden="false" customHeight="false" outlineLevel="0" collapsed="false">
      <c r="A3642" s="0" t="n">
        <v>3630</v>
      </c>
      <c r="B3642" s="7" t="n">
        <v>0.996094</v>
      </c>
      <c r="C3642" s="7" t="n">
        <v>0.644447</v>
      </c>
      <c r="D3642" s="16" t="n">
        <f aca="false">LOGINV(B3642,$B$7,$C$7)</f>
        <v>59.652354655968</v>
      </c>
      <c r="E3642" s="16" t="n">
        <f aca="false">LOGINV(C3642,$B$8,$C$8)</f>
        <v>138.69865460672</v>
      </c>
      <c r="F3642" s="16" t="n">
        <f aca="false">$B$5/100*E3642*2_Girdiler!$B$14*2_Girdiler!$B$15*2_Girdiler!$B$16</f>
        <v>3.48965814990508</v>
      </c>
      <c r="G3642" s="16" t="n">
        <f aca="false">MIN(MATCH(F3642,2_Girdiler!$B$20:$I$20,1),7)</f>
        <v>1</v>
      </c>
      <c r="H3642" s="16" t="n">
        <f aca="false">IF(F3642&gt;=40,2_Girdiler!$I$21+(F3642-40)*(2_Girdiler!$I$21-2_Girdiler!$H$21)/(2_Girdiler!$I$20-2_Girdiler!$H$20),INDEX(2_Girdiler!$B$21:$I$21,G3642)+(F3642-INDEX(2_Girdiler!$B$20:$I$20,G3642))*(INDEX(2_Girdiler!$B$21:$I$21,G3642+1)-INDEX(2_Girdiler!$B$21:$I$21,G3642))/(INDEX(2_Girdiler!$B$20:$I$20,G3642+1)-INDEX(2_Girdiler!$B$20:$I$20,G3642)))</f>
        <v>7.67724792979117</v>
      </c>
      <c r="I3642" s="16" t="n">
        <f aca="false">H3642/2_Girdiler!$B$17</f>
        <v>3.07582048469197</v>
      </c>
      <c r="J3642" s="16" t="n">
        <f aca="false">D3642+I3642</f>
        <v>62.7281751406599</v>
      </c>
    </row>
    <row r="3643" customFormat="false" ht="15" hidden="false" customHeight="false" outlineLevel="0" collapsed="false">
      <c r="A3643" s="0" t="n">
        <v>3631</v>
      </c>
      <c r="B3643" s="7" t="n">
        <v>0.232293</v>
      </c>
      <c r="C3643" s="7" t="n">
        <v>0.566484</v>
      </c>
      <c r="D3643" s="16" t="n">
        <f aca="false">LOGINV(B3643,$B$7,$C$7)</f>
        <v>9.0084616212042</v>
      </c>
      <c r="E3643" s="16" t="n">
        <f aca="false">LOGINV(C3643,$B$8,$C$8)</f>
        <v>121.66908225486</v>
      </c>
      <c r="F3643" s="16" t="n">
        <f aca="false">$B$5/100*E3643*2_Girdiler!$B$14*2_Girdiler!$B$15*2_Girdiler!$B$16</f>
        <v>3.06119410953228</v>
      </c>
      <c r="G3643" s="16" t="n">
        <f aca="false">MIN(MATCH(F3643,2_Girdiler!$B$20:$I$20,1),7)</f>
        <v>1</v>
      </c>
      <c r="H3643" s="16" t="n">
        <f aca="false">IF(F3643&gt;=40,2_Girdiler!$I$21+(F3643-40)*(2_Girdiler!$I$21-2_Girdiler!$H$21)/(2_Girdiler!$I$20-2_Girdiler!$H$20),INDEX(2_Girdiler!$B$21:$I$21,G3643)+(F3643-INDEX(2_Girdiler!$B$20:$I$20,G3643))*(INDEX(2_Girdiler!$B$21:$I$21,G3643+1)-INDEX(2_Girdiler!$B$21:$I$21,G3643))/(INDEX(2_Girdiler!$B$20:$I$20,G3643+1)-INDEX(2_Girdiler!$B$20:$I$20,G3643)))</f>
        <v>6.73462704097102</v>
      </c>
      <c r="I3643" s="16" t="n">
        <f aca="false">H3643/2_Girdiler!$B$17</f>
        <v>2.69816788500441</v>
      </c>
      <c r="J3643" s="16" t="n">
        <f aca="false">D3643+I3643</f>
        <v>11.7066295062086</v>
      </c>
    </row>
    <row r="3644" customFormat="false" ht="15" hidden="false" customHeight="false" outlineLevel="0" collapsed="false">
      <c r="A3644" s="0" t="n">
        <v>3632</v>
      </c>
      <c r="B3644" s="7" t="n">
        <v>0.279132</v>
      </c>
      <c r="C3644" s="7" t="n">
        <v>0.790429</v>
      </c>
      <c r="D3644" s="16" t="n">
        <f aca="false">LOGINV(B3644,$B$7,$C$7)</f>
        <v>9.77165431353842</v>
      </c>
      <c r="E3644" s="16" t="n">
        <f aca="false">LOGINV(C3644,$B$8,$C$8)</f>
        <v>183.963141251697</v>
      </c>
      <c r="F3644" s="16" t="n">
        <f aca="false">$B$5/100*E3644*2_Girdiler!$B$14*2_Girdiler!$B$15*2_Girdiler!$B$16</f>
        <v>4.6285126338927</v>
      </c>
      <c r="G3644" s="16" t="n">
        <f aca="false">MIN(MATCH(F3644,2_Girdiler!$B$20:$I$20,1),7)</f>
        <v>1</v>
      </c>
      <c r="H3644" s="16" t="n">
        <f aca="false">IF(F3644&gt;=40,2_Girdiler!$I$21+(F3644-40)*(2_Girdiler!$I$21-2_Girdiler!$H$21)/(2_Girdiler!$I$20-2_Girdiler!$H$20),INDEX(2_Girdiler!$B$21:$I$21,G3644)+(F3644-INDEX(2_Girdiler!$B$20:$I$20,G3644))*(INDEX(2_Girdiler!$B$21:$I$21,G3644+1)-INDEX(2_Girdiler!$B$21:$I$21,G3644))/(INDEX(2_Girdiler!$B$20:$I$20,G3644+1)-INDEX(2_Girdiler!$B$20:$I$20,G3644)))</f>
        <v>10.1827277945639</v>
      </c>
      <c r="I3644" s="16" t="n">
        <f aca="false">H3644/2_Girdiler!$B$17</f>
        <v>4.07961850743748</v>
      </c>
      <c r="J3644" s="16" t="n">
        <f aca="false">D3644+I3644</f>
        <v>13.8512728209759</v>
      </c>
    </row>
    <row r="3645" customFormat="false" ht="15" hidden="false" customHeight="false" outlineLevel="0" collapsed="false">
      <c r="A3645" s="0" t="n">
        <v>3633</v>
      </c>
      <c r="B3645" s="7" t="n">
        <v>0.175279</v>
      </c>
      <c r="C3645" s="7" t="n">
        <v>0.49513</v>
      </c>
      <c r="D3645" s="16" t="n">
        <f aca="false">LOGINV(B3645,$B$7,$C$7)</f>
        <v>8.04831634290648</v>
      </c>
      <c r="E3645" s="16" t="n">
        <f aca="false">LOGINV(C3645,$B$8,$C$8)</f>
        <v>108.34808899001</v>
      </c>
      <c r="F3645" s="16" t="n">
        <f aca="false">$B$5/100*E3645*2_Girdiler!$B$14*2_Girdiler!$B$15*2_Girdiler!$B$16</f>
        <v>2.72603791898866</v>
      </c>
      <c r="G3645" s="16" t="n">
        <f aca="false">MIN(MATCH(F3645,2_Girdiler!$B$20:$I$20,1),7)</f>
        <v>1</v>
      </c>
      <c r="H3645" s="16" t="n">
        <f aca="false">IF(F3645&gt;=40,2_Girdiler!$I$21+(F3645-40)*(2_Girdiler!$I$21-2_Girdiler!$H$21)/(2_Girdiler!$I$20-2_Girdiler!$H$20),INDEX(2_Girdiler!$B$21:$I$21,G3645)+(F3645-INDEX(2_Girdiler!$B$20:$I$20,G3645))*(INDEX(2_Girdiler!$B$21:$I$21,G3645+1)-INDEX(2_Girdiler!$B$21:$I$21,G3645))/(INDEX(2_Girdiler!$B$20:$I$20,G3645+1)-INDEX(2_Girdiler!$B$20:$I$20,G3645)))</f>
        <v>5.99728342177504</v>
      </c>
      <c r="I3645" s="16" t="n">
        <f aca="false">H3645/2_Girdiler!$B$17</f>
        <v>2.40275778115987</v>
      </c>
      <c r="J3645" s="16" t="n">
        <f aca="false">D3645+I3645</f>
        <v>10.4510741240664</v>
      </c>
    </row>
    <row r="3646" customFormat="false" ht="15" hidden="false" customHeight="false" outlineLevel="0" collapsed="false">
      <c r="A3646" s="0" t="n">
        <v>3634</v>
      </c>
      <c r="B3646" s="7" t="n">
        <v>0.509751</v>
      </c>
      <c r="C3646" s="7" t="n">
        <v>0.529294</v>
      </c>
      <c r="D3646" s="16" t="n">
        <f aca="false">LOGINV(B3646,$B$7,$C$7)</f>
        <v>13.7278333242382</v>
      </c>
      <c r="E3646" s="16" t="n">
        <f aca="false">LOGINV(C3646,$B$8,$C$8)</f>
        <v>114.510931143411</v>
      </c>
      <c r="F3646" s="16" t="n">
        <f aca="false">$B$5/100*E3646*2_Girdiler!$B$14*2_Girdiler!$B$15*2_Girdiler!$B$16</f>
        <v>2.88109502756821</v>
      </c>
      <c r="G3646" s="16" t="n">
        <f aca="false">MIN(MATCH(F3646,2_Girdiler!$B$20:$I$20,1),7)</f>
        <v>1</v>
      </c>
      <c r="H3646" s="16" t="n">
        <f aca="false">IF(F3646&gt;=40,2_Girdiler!$I$21+(F3646-40)*(2_Girdiler!$I$21-2_Girdiler!$H$21)/(2_Girdiler!$I$20-2_Girdiler!$H$20),INDEX(2_Girdiler!$B$21:$I$21,G3646)+(F3646-INDEX(2_Girdiler!$B$20:$I$20,G3646))*(INDEX(2_Girdiler!$B$21:$I$21,G3646+1)-INDEX(2_Girdiler!$B$21:$I$21,G3646))/(INDEX(2_Girdiler!$B$20:$I$20,G3646+1)-INDEX(2_Girdiler!$B$20:$I$20,G3646)))</f>
        <v>6.33840906065007</v>
      </c>
      <c r="I3646" s="16" t="n">
        <f aca="false">H3646/2_Girdiler!$B$17</f>
        <v>2.53942670699121</v>
      </c>
      <c r="J3646" s="16" t="n">
        <f aca="false">D3646+I3646</f>
        <v>16.2672600312294</v>
      </c>
    </row>
    <row r="3647" customFormat="false" ht="15" hidden="false" customHeight="false" outlineLevel="0" collapsed="false">
      <c r="A3647" s="0" t="n">
        <v>3635</v>
      </c>
      <c r="B3647" s="7" t="n">
        <v>0.733541</v>
      </c>
      <c r="C3647" s="7" t="n">
        <v>0.214598</v>
      </c>
      <c r="D3647" s="16" t="n">
        <f aca="false">LOGINV(B3647,$B$7,$C$7)</f>
        <v>19.1704713540773</v>
      </c>
      <c r="E3647" s="16" t="n">
        <f aca="false">LOGINV(C3647,$B$8,$C$8)</f>
        <v>65.5568243966376</v>
      </c>
      <c r="F3647" s="16" t="n">
        <f aca="false">$B$5/100*E3647*2_Girdiler!$B$14*2_Girdiler!$B$15*2_Girdiler!$B$16</f>
        <v>1.6494097018194</v>
      </c>
      <c r="G3647" s="16" t="n">
        <f aca="false">MIN(MATCH(F3647,2_Girdiler!$B$20:$I$20,1),7)</f>
        <v>1</v>
      </c>
      <c r="H3647" s="16" t="n">
        <f aca="false">IF(F3647&gt;=40,2_Girdiler!$I$21+(F3647-40)*(2_Girdiler!$I$21-2_Girdiler!$H$21)/(2_Girdiler!$I$20-2_Girdiler!$H$20),INDEX(2_Girdiler!$B$21:$I$21,G3647)+(F3647-INDEX(2_Girdiler!$B$20:$I$20,G3647))*(INDEX(2_Girdiler!$B$21:$I$21,G3647+1)-INDEX(2_Girdiler!$B$21:$I$21,G3647))/(INDEX(2_Girdiler!$B$20:$I$20,G3647+1)-INDEX(2_Girdiler!$B$20:$I$20,G3647)))</f>
        <v>3.62870134400269</v>
      </c>
      <c r="I3647" s="16" t="n">
        <f aca="false">H3647/2_Girdiler!$B$17</f>
        <v>1.4538066282062</v>
      </c>
      <c r="J3647" s="16" t="n">
        <f aca="false">D3647+I3647</f>
        <v>20.6242779822835</v>
      </c>
    </row>
    <row r="3648" customFormat="false" ht="15" hidden="false" customHeight="false" outlineLevel="0" collapsed="false">
      <c r="A3648" s="0" t="n">
        <v>3636</v>
      </c>
      <c r="B3648" s="7" t="n">
        <v>0.614473</v>
      </c>
      <c r="C3648" s="7" t="n">
        <v>0.348895</v>
      </c>
      <c r="D3648" s="16" t="n">
        <f aca="false">LOGINV(B3648,$B$7,$C$7)</f>
        <v>15.9267716746725</v>
      </c>
      <c r="E3648" s="16" t="n">
        <f aca="false">LOGINV(C3648,$B$8,$C$8)</f>
        <v>84.9937665958484</v>
      </c>
      <c r="F3648" s="16" t="n">
        <f aca="false">$B$5/100*E3648*2_Girdiler!$B$14*2_Girdiler!$B$15*2_Girdiler!$B$16</f>
        <v>2.13844316755155</v>
      </c>
      <c r="G3648" s="16" t="n">
        <f aca="false">MIN(MATCH(F3648,2_Girdiler!$B$20:$I$20,1),7)</f>
        <v>1</v>
      </c>
      <c r="H3648" s="16" t="n">
        <f aca="false">IF(F3648&gt;=40,2_Girdiler!$I$21+(F3648-40)*(2_Girdiler!$I$21-2_Girdiler!$H$21)/(2_Girdiler!$I$20-2_Girdiler!$H$20),INDEX(2_Girdiler!$B$21:$I$21,G3648)+(F3648-INDEX(2_Girdiler!$B$20:$I$20,G3648))*(INDEX(2_Girdiler!$B$21:$I$21,G3648+1)-INDEX(2_Girdiler!$B$21:$I$21,G3648))/(INDEX(2_Girdiler!$B$20:$I$20,G3648+1)-INDEX(2_Girdiler!$B$20:$I$20,G3648)))</f>
        <v>4.7045749686134</v>
      </c>
      <c r="I3648" s="16" t="n">
        <f aca="false">H3648/2_Girdiler!$B$17</f>
        <v>1.88484574063037</v>
      </c>
      <c r="J3648" s="16" t="n">
        <f aca="false">D3648+I3648</f>
        <v>17.8116174153029</v>
      </c>
    </row>
    <row r="3649" customFormat="false" ht="15" hidden="false" customHeight="false" outlineLevel="0" collapsed="false">
      <c r="A3649" s="0" t="n">
        <v>3637</v>
      </c>
      <c r="B3649" s="7" t="n">
        <v>0.806778</v>
      </c>
      <c r="C3649" s="7" t="n">
        <v>0.643188</v>
      </c>
      <c r="D3649" s="16" t="n">
        <f aca="false">LOGINV(B3649,$B$7,$C$7)</f>
        <v>21.9453510971234</v>
      </c>
      <c r="E3649" s="16" t="n">
        <f aca="false">LOGINV(C3649,$B$8,$C$8)</f>
        <v>138.396571086347</v>
      </c>
      <c r="F3649" s="16" t="n">
        <f aca="false">$B$5/100*E3649*2_Girdiler!$B$14*2_Girdiler!$B$15*2_Girdiler!$B$16</f>
        <v>3.48205772853249</v>
      </c>
      <c r="G3649" s="16" t="n">
        <f aca="false">MIN(MATCH(F3649,2_Girdiler!$B$20:$I$20,1),7)</f>
        <v>1</v>
      </c>
      <c r="H3649" s="16" t="n">
        <f aca="false">IF(F3649&gt;=40,2_Girdiler!$I$21+(F3649-40)*(2_Girdiler!$I$21-2_Girdiler!$H$21)/(2_Girdiler!$I$20-2_Girdiler!$H$20),INDEX(2_Girdiler!$B$21:$I$21,G3649)+(F3649-INDEX(2_Girdiler!$B$20:$I$20,G3649))*(INDEX(2_Girdiler!$B$21:$I$21,G3649+1)-INDEX(2_Girdiler!$B$21:$I$21,G3649))/(INDEX(2_Girdiler!$B$20:$I$20,G3649+1)-INDEX(2_Girdiler!$B$20:$I$20,G3649)))</f>
        <v>7.66052700277149</v>
      </c>
      <c r="I3649" s="16" t="n">
        <f aca="false">H3649/2_Girdiler!$B$17</f>
        <v>3.06912139534114</v>
      </c>
      <c r="J3649" s="16" t="n">
        <f aca="false">D3649+I3649</f>
        <v>25.0144724924646</v>
      </c>
    </row>
    <row r="3650" customFormat="false" ht="15" hidden="false" customHeight="false" outlineLevel="0" collapsed="false">
      <c r="A3650" s="0" t="n">
        <v>3638</v>
      </c>
      <c r="B3650" s="7" t="n">
        <v>0.975121</v>
      </c>
      <c r="C3650" s="7" t="n">
        <v>0.273263</v>
      </c>
      <c r="D3650" s="16" t="n">
        <f aca="false">LOGINV(B3650,$B$7,$C$7)</f>
        <v>40.4246711203596</v>
      </c>
      <c r="E3650" s="16" t="n">
        <f aca="false">LOGINV(C3650,$B$8,$C$8)</f>
        <v>73.9958782277908</v>
      </c>
      <c r="F3650" s="16" t="n">
        <f aca="false">$B$5/100*E3650*2_Girdiler!$B$14*2_Girdiler!$B$15*2_Girdiler!$B$16</f>
        <v>1.86173629621122</v>
      </c>
      <c r="G3650" s="16" t="n">
        <f aca="false">MIN(MATCH(F3650,2_Girdiler!$B$20:$I$20,1),7)</f>
        <v>1</v>
      </c>
      <c r="H3650" s="16" t="n">
        <f aca="false">IF(F3650&gt;=40,2_Girdiler!$I$21+(F3650-40)*(2_Girdiler!$I$21-2_Girdiler!$H$21)/(2_Girdiler!$I$20-2_Girdiler!$H$20),INDEX(2_Girdiler!$B$21:$I$21,G3650)+(F3650-INDEX(2_Girdiler!$B$20:$I$20,G3650))*(INDEX(2_Girdiler!$B$21:$I$21,G3650+1)-INDEX(2_Girdiler!$B$21:$I$21,G3650))/(INDEX(2_Girdiler!$B$20:$I$20,G3650+1)-INDEX(2_Girdiler!$B$20:$I$20,G3650)))</f>
        <v>4.09581985166467</v>
      </c>
      <c r="I3650" s="16" t="n">
        <f aca="false">H3650/2_Girdiler!$B$17</f>
        <v>1.64095346621181</v>
      </c>
      <c r="J3650" s="16" t="n">
        <f aca="false">D3650+I3650</f>
        <v>42.0656245865714</v>
      </c>
    </row>
    <row r="3651" customFormat="false" ht="15" hidden="false" customHeight="false" outlineLevel="0" collapsed="false">
      <c r="A3651" s="0" t="n">
        <v>3639</v>
      </c>
      <c r="B3651" s="7" t="n">
        <v>0.047794</v>
      </c>
      <c r="C3651" s="7" t="n">
        <v>0.645056</v>
      </c>
      <c r="D3651" s="16" t="n">
        <f aca="false">LOGINV(B3651,$B$7,$C$7)</f>
        <v>5.3485229499916</v>
      </c>
      <c r="E3651" s="16" t="n">
        <f aca="false">LOGINV(C3651,$B$8,$C$8)</f>
        <v>138.845149942552</v>
      </c>
      <c r="F3651" s="16" t="n">
        <f aca="false">$B$5/100*E3651*2_Girdiler!$B$14*2_Girdiler!$B$15*2_Girdiler!$B$16</f>
        <v>3.49334397255462</v>
      </c>
      <c r="G3651" s="16" t="n">
        <f aca="false">MIN(MATCH(F3651,2_Girdiler!$B$20:$I$20,1),7)</f>
        <v>1</v>
      </c>
      <c r="H3651" s="16" t="n">
        <f aca="false">IF(F3651&gt;=40,2_Girdiler!$I$21+(F3651-40)*(2_Girdiler!$I$21-2_Girdiler!$H$21)/(2_Girdiler!$I$20-2_Girdiler!$H$20),INDEX(2_Girdiler!$B$21:$I$21,G3651)+(F3651-INDEX(2_Girdiler!$B$20:$I$20,G3651))*(INDEX(2_Girdiler!$B$21:$I$21,G3651+1)-INDEX(2_Girdiler!$B$21:$I$21,G3651))/(INDEX(2_Girdiler!$B$20:$I$20,G3651+1)-INDEX(2_Girdiler!$B$20:$I$20,G3651)))</f>
        <v>7.68535673962016</v>
      </c>
      <c r="I3651" s="16" t="n">
        <f aca="false">H3651/2_Girdiler!$B$17</f>
        <v>3.07906920657859</v>
      </c>
      <c r="J3651" s="16" t="n">
        <f aca="false">D3651+I3651</f>
        <v>8.42759215657019</v>
      </c>
    </row>
    <row r="3652" customFormat="false" ht="15" hidden="false" customHeight="false" outlineLevel="0" collapsed="false">
      <c r="A3652" s="0" t="n">
        <v>3640</v>
      </c>
      <c r="B3652" s="7" t="n">
        <v>0.242463</v>
      </c>
      <c r="C3652" s="7" t="n">
        <v>0.258858</v>
      </c>
      <c r="D3652" s="16" t="n">
        <f aca="false">LOGINV(B3652,$B$7,$C$7)</f>
        <v>9.17526136665257</v>
      </c>
      <c r="E3652" s="16" t="n">
        <f aca="false">LOGINV(C3652,$B$8,$C$8)</f>
        <v>71.9286336288281</v>
      </c>
      <c r="F3652" s="16" t="n">
        <f aca="false">$B$5/100*E3652*2_Girdiler!$B$14*2_Girdiler!$B$15*2_Girdiler!$B$16</f>
        <v>1.80972442210131</v>
      </c>
      <c r="G3652" s="16" t="n">
        <f aca="false">MIN(MATCH(F3652,2_Girdiler!$B$20:$I$20,1),7)</f>
        <v>1</v>
      </c>
      <c r="H3652" s="16" t="n">
        <f aca="false">IF(F3652&gt;=40,2_Girdiler!$I$21+(F3652-40)*(2_Girdiler!$I$21-2_Girdiler!$H$21)/(2_Girdiler!$I$20-2_Girdiler!$H$20),INDEX(2_Girdiler!$B$21:$I$21,G3652)+(F3652-INDEX(2_Girdiler!$B$20:$I$20,G3652))*(INDEX(2_Girdiler!$B$21:$I$21,G3652+1)-INDEX(2_Girdiler!$B$21:$I$21,G3652))/(INDEX(2_Girdiler!$B$20:$I$20,G3652+1)-INDEX(2_Girdiler!$B$20:$I$20,G3652)))</f>
        <v>3.98139372862289</v>
      </c>
      <c r="I3652" s="16" t="n">
        <f aca="false">H3652/2_Girdiler!$B$17</f>
        <v>1.59510966691622</v>
      </c>
      <c r="J3652" s="16" t="n">
        <f aca="false">D3652+I3652</f>
        <v>10.7703710335688</v>
      </c>
    </row>
    <row r="3653" customFormat="false" ht="15" hidden="false" customHeight="false" outlineLevel="0" collapsed="false">
      <c r="A3653" s="0" t="n">
        <v>3641</v>
      </c>
      <c r="B3653" s="7" t="n">
        <v>0.929873</v>
      </c>
      <c r="C3653" s="7" t="n">
        <v>0.150096</v>
      </c>
      <c r="D3653" s="16" t="n">
        <f aca="false">LOGINV(B3653,$B$7,$C$7)</f>
        <v>30.8112246013302</v>
      </c>
      <c r="E3653" s="16" t="n">
        <f aca="false">LOGINV(C3653,$B$8,$C$8)</f>
        <v>55.951042593198</v>
      </c>
      <c r="F3653" s="16" t="n">
        <f aca="false">$B$5/100*E3653*2_Girdiler!$B$14*2_Girdiler!$B$15*2_Girdiler!$B$16</f>
        <v>1.40772823164486</v>
      </c>
      <c r="G3653" s="16" t="n">
        <f aca="false">MIN(MATCH(F3653,2_Girdiler!$B$20:$I$20,1),7)</f>
        <v>1</v>
      </c>
      <c r="H3653" s="16" t="n">
        <f aca="false">IF(F3653&gt;=40,2_Girdiler!$I$21+(F3653-40)*(2_Girdiler!$I$21-2_Girdiler!$H$21)/(2_Girdiler!$I$20-2_Girdiler!$H$20),INDEX(2_Girdiler!$B$21:$I$21,G3653)+(F3653-INDEX(2_Girdiler!$B$20:$I$20,G3653))*(INDEX(2_Girdiler!$B$21:$I$21,G3653+1)-INDEX(2_Girdiler!$B$21:$I$21,G3653))/(INDEX(2_Girdiler!$B$20:$I$20,G3653+1)-INDEX(2_Girdiler!$B$20:$I$20,G3653)))</f>
        <v>3.0970021096187</v>
      </c>
      <c r="I3653" s="16" t="n">
        <f aca="false">H3653/2_Girdiler!$B$17</f>
        <v>1.24078610161005</v>
      </c>
      <c r="J3653" s="16" t="n">
        <f aca="false">D3653+I3653</f>
        <v>32.0520107029402</v>
      </c>
    </row>
    <row r="3654" customFormat="false" ht="15" hidden="false" customHeight="false" outlineLevel="0" collapsed="false">
      <c r="A3654" s="0" t="n">
        <v>3642</v>
      </c>
      <c r="B3654" s="7" t="n">
        <v>0.568392</v>
      </c>
      <c r="C3654" s="7" t="n">
        <v>0.173392</v>
      </c>
      <c r="D3654" s="16" t="n">
        <f aca="false">LOGINV(B3654,$B$7,$C$7)</f>
        <v>14.9069846204327</v>
      </c>
      <c r="E3654" s="16" t="n">
        <f aca="false">LOGINV(C3654,$B$8,$C$8)</f>
        <v>59.496249696933</v>
      </c>
      <c r="F3654" s="16" t="n">
        <f aca="false">$B$5/100*E3654*2_Girdiler!$B$14*2_Girdiler!$B$15*2_Girdiler!$B$16</f>
        <v>1.49692564237483</v>
      </c>
      <c r="G3654" s="16" t="n">
        <f aca="false">MIN(MATCH(F3654,2_Girdiler!$B$20:$I$20,1),7)</f>
        <v>1</v>
      </c>
      <c r="H3654" s="16" t="n">
        <f aca="false">IF(F3654&gt;=40,2_Girdiler!$I$21+(F3654-40)*(2_Girdiler!$I$21-2_Girdiler!$H$21)/(2_Girdiler!$I$20-2_Girdiler!$H$20),INDEX(2_Girdiler!$B$21:$I$21,G3654)+(F3654-INDEX(2_Girdiler!$B$20:$I$20,G3654))*(INDEX(2_Girdiler!$B$21:$I$21,G3654+1)-INDEX(2_Girdiler!$B$21:$I$21,G3654))/(INDEX(2_Girdiler!$B$20:$I$20,G3654+1)-INDEX(2_Girdiler!$B$20:$I$20,G3654)))</f>
        <v>3.29323641322464</v>
      </c>
      <c r="I3654" s="16" t="n">
        <f aca="false">H3654/2_Girdiler!$B$17</f>
        <v>1.31940561427269</v>
      </c>
      <c r="J3654" s="16" t="n">
        <f aca="false">D3654+I3654</f>
        <v>16.2263902347054</v>
      </c>
    </row>
    <row r="3655" customFormat="false" ht="15" hidden="false" customHeight="false" outlineLevel="0" collapsed="false">
      <c r="A3655" s="0" t="n">
        <v>3643</v>
      </c>
      <c r="B3655" s="7" t="n">
        <v>0.563063</v>
      </c>
      <c r="C3655" s="7" t="n">
        <v>0.069642</v>
      </c>
      <c r="D3655" s="16" t="n">
        <f aca="false">LOGINV(B3655,$B$7,$C$7)</f>
        <v>14.7948845058629</v>
      </c>
      <c r="E3655" s="16" t="n">
        <f aca="false">LOGINV(C3655,$B$8,$C$8)</f>
        <v>42.0509299108239</v>
      </c>
      <c r="F3655" s="16" t="n">
        <f aca="false">$B$5/100*E3655*2_Girdiler!$B$14*2_Girdiler!$B$15*2_Girdiler!$B$16</f>
        <v>1.05800139655633</v>
      </c>
      <c r="G3655" s="16" t="n">
        <f aca="false">MIN(MATCH(F3655,2_Girdiler!$B$20:$I$20,1),7)</f>
        <v>1</v>
      </c>
      <c r="H3655" s="16" t="n">
        <f aca="false">IF(F3655&gt;=40,2_Girdiler!$I$21+(F3655-40)*(2_Girdiler!$I$21-2_Girdiler!$H$21)/(2_Girdiler!$I$20-2_Girdiler!$H$20),INDEX(2_Girdiler!$B$21:$I$21,G3655)+(F3655-INDEX(2_Girdiler!$B$20:$I$20,G3655))*(INDEX(2_Girdiler!$B$21:$I$21,G3655+1)-INDEX(2_Girdiler!$B$21:$I$21,G3655))/(INDEX(2_Girdiler!$B$20:$I$20,G3655+1)-INDEX(2_Girdiler!$B$20:$I$20,G3655)))</f>
        <v>2.32760307242393</v>
      </c>
      <c r="I3655" s="16" t="n">
        <f aca="false">H3655/2_Girdiler!$B$17</f>
        <v>0.932533282221125</v>
      </c>
      <c r="J3655" s="16" t="n">
        <f aca="false">D3655+I3655</f>
        <v>15.727417788084</v>
      </c>
    </row>
    <row r="3656" customFormat="false" ht="15" hidden="false" customHeight="false" outlineLevel="0" collapsed="false">
      <c r="A3656" s="0" t="n">
        <v>3644</v>
      </c>
      <c r="B3656" s="7" t="n">
        <v>0.839591</v>
      </c>
      <c r="C3656" s="7" t="n">
        <v>0.734688</v>
      </c>
      <c r="D3656" s="16" t="n">
        <f aca="false">LOGINV(B3656,$B$7,$C$7)</f>
        <v>23.5511495552325</v>
      </c>
      <c r="E3656" s="16" t="n">
        <f aca="false">LOGINV(C3656,$B$8,$C$8)</f>
        <v>163.692926373134</v>
      </c>
      <c r="F3656" s="16" t="n">
        <f aca="false">$B$5/100*E3656*2_Girdiler!$B$14*2_Girdiler!$B$15*2_Girdiler!$B$16</f>
        <v>4.11851402754805</v>
      </c>
      <c r="G3656" s="16" t="n">
        <f aca="false">MIN(MATCH(F3656,2_Girdiler!$B$20:$I$20,1),7)</f>
        <v>1</v>
      </c>
      <c r="H3656" s="16" t="n">
        <f aca="false">IF(F3656&gt;=40,2_Girdiler!$I$21+(F3656-40)*(2_Girdiler!$I$21-2_Girdiler!$H$21)/(2_Girdiler!$I$20-2_Girdiler!$H$20),INDEX(2_Girdiler!$B$21:$I$21,G3656)+(F3656-INDEX(2_Girdiler!$B$20:$I$20,G3656))*(INDEX(2_Girdiler!$B$21:$I$21,G3656+1)-INDEX(2_Girdiler!$B$21:$I$21,G3656))/(INDEX(2_Girdiler!$B$20:$I$20,G3656+1)-INDEX(2_Girdiler!$B$20:$I$20,G3656)))</f>
        <v>9.06073086060571</v>
      </c>
      <c r="I3656" s="16" t="n">
        <f aca="false">H3656/2_Girdiler!$B$17</f>
        <v>3.63010050505036</v>
      </c>
      <c r="J3656" s="16" t="n">
        <f aca="false">D3656+I3656</f>
        <v>27.1812500602828</v>
      </c>
    </row>
    <row r="3657" customFormat="false" ht="15" hidden="false" customHeight="false" outlineLevel="0" collapsed="false">
      <c r="A3657" s="0" t="n">
        <v>3645</v>
      </c>
      <c r="B3657" s="7" t="n">
        <v>0.542965</v>
      </c>
      <c r="C3657" s="7" t="n">
        <v>0.651176</v>
      </c>
      <c r="D3657" s="16" t="n">
        <f aca="false">LOGINV(B3657,$B$7,$C$7)</f>
        <v>14.381562229109</v>
      </c>
      <c r="E3657" s="16" t="n">
        <f aca="false">LOGINV(C3657,$B$8,$C$8)</f>
        <v>140.331029878506</v>
      </c>
      <c r="F3657" s="16" t="n">
        <f aca="false">$B$5/100*E3657*2_Girdiler!$B$14*2_Girdiler!$B$15*2_Girdiler!$B$16</f>
        <v>3.53072871174321</v>
      </c>
      <c r="G3657" s="16" t="n">
        <f aca="false">MIN(MATCH(F3657,2_Girdiler!$B$20:$I$20,1),7)</f>
        <v>1</v>
      </c>
      <c r="H3657" s="16" t="n">
        <f aca="false">IF(F3657&gt;=40,2_Girdiler!$I$21+(F3657-40)*(2_Girdiler!$I$21-2_Girdiler!$H$21)/(2_Girdiler!$I$20-2_Girdiler!$H$20),INDEX(2_Girdiler!$B$21:$I$21,G3657)+(F3657-INDEX(2_Girdiler!$B$20:$I$20,G3657))*(INDEX(2_Girdiler!$B$21:$I$21,G3657+1)-INDEX(2_Girdiler!$B$21:$I$21,G3657))/(INDEX(2_Girdiler!$B$20:$I$20,G3657+1)-INDEX(2_Girdiler!$B$20:$I$20,G3657)))</f>
        <v>7.76760316583506</v>
      </c>
      <c r="I3657" s="16" t="n">
        <f aca="false">H3657/2_Girdiler!$B$17</f>
        <v>3.11202049913263</v>
      </c>
      <c r="J3657" s="16" t="n">
        <f aca="false">D3657+I3657</f>
        <v>17.4935827282416</v>
      </c>
    </row>
    <row r="3658" customFormat="false" ht="15" hidden="false" customHeight="false" outlineLevel="0" collapsed="false">
      <c r="A3658" s="0" t="n">
        <v>3646</v>
      </c>
      <c r="B3658" s="7" t="n">
        <v>0.951391</v>
      </c>
      <c r="C3658" s="7" t="n">
        <v>0.018118</v>
      </c>
      <c r="D3658" s="16" t="n">
        <f aca="false">LOGINV(B3658,$B$7,$C$7)</f>
        <v>34.1322947469278</v>
      </c>
      <c r="E3658" s="16" t="n">
        <f aca="false">LOGINV(C3658,$B$8,$C$8)</f>
        <v>28.2580480997792</v>
      </c>
      <c r="F3658" s="16" t="n">
        <f aca="false">$B$5/100*E3658*2_Girdiler!$B$14*2_Girdiler!$B$15*2_Girdiler!$B$16</f>
        <v>0.710972490190444</v>
      </c>
      <c r="G3658" s="16" t="n">
        <f aca="false">MIN(MATCH(F3658,2_Girdiler!$B$20:$I$20,1),7)</f>
        <v>1</v>
      </c>
      <c r="H3658" s="16" t="n">
        <f aca="false">IF(F3658&gt;=40,2_Girdiler!$I$21+(F3658-40)*(2_Girdiler!$I$21-2_Girdiler!$H$21)/(2_Girdiler!$I$20-2_Girdiler!$H$20),INDEX(2_Girdiler!$B$21:$I$21,G3658)+(F3658-INDEX(2_Girdiler!$B$20:$I$20,G3658))*(INDEX(2_Girdiler!$B$21:$I$21,G3658+1)-INDEX(2_Girdiler!$B$21:$I$21,G3658))/(INDEX(2_Girdiler!$B$20:$I$20,G3658+1)-INDEX(2_Girdiler!$B$20:$I$20,G3658)))</f>
        <v>1.56413947841898</v>
      </c>
      <c r="I3658" s="16" t="n">
        <f aca="false">H3658/2_Girdiler!$B$17</f>
        <v>0.626658444879397</v>
      </c>
      <c r="J3658" s="16" t="n">
        <f aca="false">D3658+I3658</f>
        <v>34.7589531918072</v>
      </c>
    </row>
    <row r="3659" customFormat="false" ht="15" hidden="false" customHeight="false" outlineLevel="0" collapsed="false">
      <c r="A3659" s="0" t="n">
        <v>3647</v>
      </c>
      <c r="B3659" s="7" t="n">
        <v>0.547635</v>
      </c>
      <c r="C3659" s="7" t="n">
        <v>0.180924</v>
      </c>
      <c r="D3659" s="16" t="n">
        <f aca="false">LOGINV(B3659,$B$7,$C$7)</f>
        <v>14.4763213888896</v>
      </c>
      <c r="E3659" s="16" t="n">
        <f aca="false">LOGINV(C3659,$B$8,$C$8)</f>
        <v>60.620329749432</v>
      </c>
      <c r="F3659" s="16" t="n">
        <f aca="false">$B$5/100*E3659*2_Girdiler!$B$14*2_Girdiler!$B$15*2_Girdiler!$B$16</f>
        <v>1.52520749649571</v>
      </c>
      <c r="G3659" s="16" t="n">
        <f aca="false">MIN(MATCH(F3659,2_Girdiler!$B$20:$I$20,1),7)</f>
        <v>1</v>
      </c>
      <c r="H3659" s="16" t="n">
        <f aca="false">IF(F3659&gt;=40,2_Girdiler!$I$21+(F3659-40)*(2_Girdiler!$I$21-2_Girdiler!$H$21)/(2_Girdiler!$I$20-2_Girdiler!$H$20),INDEX(2_Girdiler!$B$21:$I$21,G3659)+(F3659-INDEX(2_Girdiler!$B$20:$I$20,G3659))*(INDEX(2_Girdiler!$B$21:$I$21,G3659+1)-INDEX(2_Girdiler!$B$21:$I$21,G3659))/(INDEX(2_Girdiler!$B$20:$I$20,G3659+1)-INDEX(2_Girdiler!$B$20:$I$20,G3659)))</f>
        <v>3.35545649229056</v>
      </c>
      <c r="I3659" s="16" t="n">
        <f aca="false">H3659/2_Girdiler!$B$17</f>
        <v>1.34433353056513</v>
      </c>
      <c r="J3659" s="16" t="n">
        <f aca="false">D3659+I3659</f>
        <v>15.8206549194547</v>
      </c>
    </row>
    <row r="3660" customFormat="false" ht="15" hidden="false" customHeight="false" outlineLevel="0" collapsed="false">
      <c r="A3660" s="0" t="n">
        <v>3648</v>
      </c>
      <c r="B3660" s="7" t="n">
        <v>0.133866</v>
      </c>
      <c r="C3660" s="7" t="n">
        <v>0.671515</v>
      </c>
      <c r="D3660" s="16" t="n">
        <f aca="false">LOGINV(B3660,$B$7,$C$7)</f>
        <v>7.3011598881799</v>
      </c>
      <c r="E3660" s="16" t="n">
        <f aca="false">LOGINV(C3660,$B$8,$C$8)</f>
        <v>145.45923612164</v>
      </c>
      <c r="F3660" s="16" t="n">
        <f aca="false">$B$5/100*E3660*2_Girdiler!$B$14*2_Girdiler!$B$15*2_Girdiler!$B$16</f>
        <v>3.65975438082047</v>
      </c>
      <c r="G3660" s="16" t="n">
        <f aca="false">MIN(MATCH(F3660,2_Girdiler!$B$20:$I$20,1),7)</f>
        <v>1</v>
      </c>
      <c r="H3660" s="16" t="n">
        <f aca="false">IF(F3660&gt;=40,2_Girdiler!$I$21+(F3660-40)*(2_Girdiler!$I$21-2_Girdiler!$H$21)/(2_Girdiler!$I$20-2_Girdiler!$H$20),INDEX(2_Girdiler!$B$21:$I$21,G3660)+(F3660-INDEX(2_Girdiler!$B$20:$I$20,G3660))*(INDEX(2_Girdiler!$B$21:$I$21,G3660+1)-INDEX(2_Girdiler!$B$21:$I$21,G3660))/(INDEX(2_Girdiler!$B$20:$I$20,G3660+1)-INDEX(2_Girdiler!$B$20:$I$20,G3660)))</f>
        <v>8.05145963780502</v>
      </c>
      <c r="I3660" s="16" t="n">
        <f aca="false">H3660/2_Girdiler!$B$17</f>
        <v>3.22574504719753</v>
      </c>
      <c r="J3660" s="16" t="n">
        <f aca="false">D3660+I3660</f>
        <v>10.5269049353774</v>
      </c>
    </row>
    <row r="3661" customFormat="false" ht="15" hidden="false" customHeight="false" outlineLevel="0" collapsed="false">
      <c r="A3661" s="0" t="n">
        <v>3649</v>
      </c>
      <c r="B3661" s="7" t="n">
        <v>0.197373</v>
      </c>
      <c r="C3661" s="7" t="n">
        <v>0.058104</v>
      </c>
      <c r="D3661" s="16" t="n">
        <f aca="false">LOGINV(B3661,$B$7,$C$7)</f>
        <v>8.42690165755715</v>
      </c>
      <c r="E3661" s="16" t="n">
        <f aca="false">LOGINV(C3661,$B$8,$C$8)</f>
        <v>39.6154445447499</v>
      </c>
      <c r="F3661" s="16" t="n">
        <f aca="false">$B$5/100*E3661*2_Girdiler!$B$14*2_Girdiler!$B$15*2_Girdiler!$B$16</f>
        <v>0.996724584745908</v>
      </c>
      <c r="G3661" s="16" t="n">
        <f aca="false">MIN(MATCH(F3661,2_Girdiler!$B$20:$I$20,1),7)</f>
        <v>1</v>
      </c>
      <c r="H3661" s="16" t="n">
        <f aca="false">IF(F3661&gt;=40,2_Girdiler!$I$21+(F3661-40)*(2_Girdiler!$I$21-2_Girdiler!$H$21)/(2_Girdiler!$I$20-2_Girdiler!$H$20),INDEX(2_Girdiler!$B$21:$I$21,G3661)+(F3661-INDEX(2_Girdiler!$B$20:$I$20,G3661))*(INDEX(2_Girdiler!$B$21:$I$21,G3661+1)-INDEX(2_Girdiler!$B$21:$I$21,G3661))/(INDEX(2_Girdiler!$B$20:$I$20,G3661+1)-INDEX(2_Girdiler!$B$20:$I$20,G3661)))</f>
        <v>2.192794086441</v>
      </c>
      <c r="I3661" s="16" t="n">
        <f aca="false">H3661/2_Girdiler!$B$17</f>
        <v>0.878523271811297</v>
      </c>
      <c r="J3661" s="16" t="n">
        <f aca="false">D3661+I3661</f>
        <v>9.30542492936844</v>
      </c>
    </row>
    <row r="3662" customFormat="false" ht="15" hidden="false" customHeight="false" outlineLevel="0" collapsed="false">
      <c r="A3662" s="0" t="n">
        <v>3650</v>
      </c>
      <c r="B3662" s="7" t="n">
        <v>0.855483</v>
      </c>
      <c r="C3662" s="7" t="n">
        <v>0.319047</v>
      </c>
      <c r="D3662" s="16" t="n">
        <f aca="false">LOGINV(B3662,$B$7,$C$7)</f>
        <v>24.4536508992377</v>
      </c>
      <c r="E3662" s="16" t="n">
        <f aca="false">LOGINV(C3662,$B$8,$C$8)</f>
        <v>80.6088339297637</v>
      </c>
      <c r="F3662" s="16" t="n">
        <f aca="false">$B$5/100*E3662*2_Girdiler!$B$14*2_Girdiler!$B$15*2_Girdiler!$B$16</f>
        <v>2.02811826167286</v>
      </c>
      <c r="G3662" s="16" t="n">
        <f aca="false">MIN(MATCH(F3662,2_Girdiler!$B$20:$I$20,1),7)</f>
        <v>1</v>
      </c>
      <c r="H3662" s="16" t="n">
        <f aca="false">IF(F3662&gt;=40,2_Girdiler!$I$21+(F3662-40)*(2_Girdiler!$I$21-2_Girdiler!$H$21)/(2_Girdiler!$I$20-2_Girdiler!$H$20),INDEX(2_Girdiler!$B$21:$I$21,G3662)+(F3662-INDEX(2_Girdiler!$B$20:$I$20,G3662))*(INDEX(2_Girdiler!$B$21:$I$21,G3662+1)-INDEX(2_Girdiler!$B$21:$I$21,G3662))/(INDEX(2_Girdiler!$B$20:$I$20,G3662+1)-INDEX(2_Girdiler!$B$20:$I$20,G3662)))</f>
        <v>4.46186017568028</v>
      </c>
      <c r="I3662" s="16" t="n">
        <f aca="false">H3662/2_Girdiler!$B$17</f>
        <v>1.7876042370514</v>
      </c>
      <c r="J3662" s="16" t="n">
        <f aca="false">D3662+I3662</f>
        <v>26.2412551362891</v>
      </c>
    </row>
    <row r="3663" customFormat="false" ht="15" hidden="false" customHeight="false" outlineLevel="0" collapsed="false">
      <c r="A3663" s="0" t="n">
        <v>3651</v>
      </c>
      <c r="B3663" s="7" t="n">
        <v>0.389296</v>
      </c>
      <c r="C3663" s="7" t="n">
        <v>0.947226</v>
      </c>
      <c r="D3663" s="16" t="n">
        <f aca="false">LOGINV(B3663,$B$7,$C$7)</f>
        <v>11.5777430612278</v>
      </c>
      <c r="E3663" s="16" t="n">
        <f aca="false">LOGINV(C3663,$B$8,$C$8)</f>
        <v>310.440250351438</v>
      </c>
      <c r="F3663" s="16" t="n">
        <f aca="false">$B$5/100*E3663*2_Girdiler!$B$14*2_Girdiler!$B$15*2_Girdiler!$B$16</f>
        <v>7.81067669884219</v>
      </c>
      <c r="G3663" s="16" t="n">
        <f aca="false">MIN(MATCH(F3663,2_Girdiler!$B$20:$I$20,1),7)</f>
        <v>2</v>
      </c>
      <c r="H3663" s="16" t="n">
        <f aca="false">IF(F3663&gt;=40,2_Girdiler!$I$21+(F3663-40)*(2_Girdiler!$I$21-2_Girdiler!$H$21)/(2_Girdiler!$I$20-2_Girdiler!$H$20),INDEX(2_Girdiler!$B$21:$I$21,G3663)+(F3663-INDEX(2_Girdiler!$B$20:$I$20,G3663))*(INDEX(2_Girdiler!$B$21:$I$21,G3663+1)-INDEX(2_Girdiler!$B$21:$I$21,G3663))/(INDEX(2_Girdiler!$B$20:$I$20,G3663+1)-INDEX(2_Girdiler!$B$20:$I$20,G3663)))</f>
        <v>15.4970827181475</v>
      </c>
      <c r="I3663" s="16" t="n">
        <f aca="false">H3663/2_Girdiler!$B$17</f>
        <v>6.20876711464243</v>
      </c>
      <c r="J3663" s="16" t="n">
        <f aca="false">D3663+I3663</f>
        <v>17.7865101758702</v>
      </c>
    </row>
    <row r="3664" customFormat="false" ht="15" hidden="false" customHeight="false" outlineLevel="0" collapsed="false">
      <c r="A3664" s="0" t="n">
        <v>3652</v>
      </c>
      <c r="B3664" s="7" t="n">
        <v>0.821857</v>
      </c>
      <c r="C3664" s="7" t="n">
        <v>0.238376</v>
      </c>
      <c r="D3664" s="16" t="n">
        <f aca="false">LOGINV(B3664,$B$7,$C$7)</f>
        <v>22.6459737107752</v>
      </c>
      <c r="E3664" s="16" t="n">
        <f aca="false">LOGINV(C3664,$B$8,$C$8)</f>
        <v>68.9879914293457</v>
      </c>
      <c r="F3664" s="16" t="n">
        <f aca="false">$B$5/100*E3664*2_Girdiler!$B$14*2_Girdiler!$B$15*2_Girdiler!$B$16</f>
        <v>1.73573786436234</v>
      </c>
      <c r="G3664" s="16" t="n">
        <f aca="false">MIN(MATCH(F3664,2_Girdiler!$B$20:$I$20,1),7)</f>
        <v>1</v>
      </c>
      <c r="H3664" s="16" t="n">
        <f aca="false">IF(F3664&gt;=40,2_Girdiler!$I$21+(F3664-40)*(2_Girdiler!$I$21-2_Girdiler!$H$21)/(2_Girdiler!$I$20-2_Girdiler!$H$20),INDEX(2_Girdiler!$B$21:$I$21,G3664)+(F3664-INDEX(2_Girdiler!$B$20:$I$20,G3664))*(INDEX(2_Girdiler!$B$21:$I$21,G3664+1)-INDEX(2_Girdiler!$B$21:$I$21,G3664))/(INDEX(2_Girdiler!$B$20:$I$20,G3664+1)-INDEX(2_Girdiler!$B$20:$I$20,G3664)))</f>
        <v>3.81862330159714</v>
      </c>
      <c r="I3664" s="16" t="n">
        <f aca="false">H3664/2_Girdiler!$B$17</f>
        <v>1.5298971560886</v>
      </c>
      <c r="J3664" s="16" t="n">
        <f aca="false">D3664+I3664</f>
        <v>24.1758708668638</v>
      </c>
    </row>
    <row r="3665" customFormat="false" ht="15" hidden="false" customHeight="false" outlineLevel="0" collapsed="false">
      <c r="A3665" s="0" t="n">
        <v>3653</v>
      </c>
      <c r="B3665" s="7" t="n">
        <v>0.603849</v>
      </c>
      <c r="C3665" s="7" t="n">
        <v>0.595257</v>
      </c>
      <c r="D3665" s="16" t="n">
        <f aca="false">LOGINV(B3665,$B$7,$C$7)</f>
        <v>15.6829788603633</v>
      </c>
      <c r="E3665" s="16" t="n">
        <f aca="false">LOGINV(C3665,$B$8,$C$8)</f>
        <v>127.593846576427</v>
      </c>
      <c r="F3665" s="16" t="n">
        <f aca="false">$B$5/100*E3665*2_Girdiler!$B$14*2_Girdiler!$B$15*2_Girdiler!$B$16</f>
        <v>3.2102611798629</v>
      </c>
      <c r="G3665" s="16" t="n">
        <f aca="false">MIN(MATCH(F3665,2_Girdiler!$B$20:$I$20,1),7)</f>
        <v>1</v>
      </c>
      <c r="H3665" s="16" t="n">
        <f aca="false">IF(F3665&gt;=40,2_Girdiler!$I$21+(F3665-40)*(2_Girdiler!$I$21-2_Girdiler!$H$21)/(2_Girdiler!$I$20-2_Girdiler!$H$20),INDEX(2_Girdiler!$B$21:$I$21,G3665)+(F3665-INDEX(2_Girdiler!$B$20:$I$20,G3665))*(INDEX(2_Girdiler!$B$21:$I$21,G3665+1)-INDEX(2_Girdiler!$B$21:$I$21,G3665))/(INDEX(2_Girdiler!$B$20:$I$20,G3665+1)-INDEX(2_Girdiler!$B$20:$I$20,G3665)))</f>
        <v>7.06257459569838</v>
      </c>
      <c r="I3665" s="16" t="n">
        <f aca="false">H3665/2_Girdiler!$B$17</f>
        <v>2.82955712968685</v>
      </c>
      <c r="J3665" s="16" t="n">
        <f aca="false">D3665+I3665</f>
        <v>18.5125359900502</v>
      </c>
    </row>
    <row r="3666" customFormat="false" ht="15" hidden="false" customHeight="false" outlineLevel="0" collapsed="false">
      <c r="A3666" s="0" t="n">
        <v>3654</v>
      </c>
      <c r="B3666" s="7" t="n">
        <v>0.915269</v>
      </c>
      <c r="C3666" s="7" t="n">
        <v>0.794063</v>
      </c>
      <c r="D3666" s="16" t="n">
        <f aca="false">LOGINV(B3666,$B$7,$C$7)</f>
        <v>29.1259963979424</v>
      </c>
      <c r="E3666" s="16" t="n">
        <f aca="false">LOGINV(C3666,$B$8,$C$8)</f>
        <v>185.476193778082</v>
      </c>
      <c r="F3666" s="16" t="n">
        <f aca="false">$B$5/100*E3666*2_Girdiler!$B$14*2_Girdiler!$B$15*2_Girdiler!$B$16</f>
        <v>4.66658103545655</v>
      </c>
      <c r="G3666" s="16" t="n">
        <f aca="false">MIN(MATCH(F3666,2_Girdiler!$B$20:$I$20,1),7)</f>
        <v>1</v>
      </c>
      <c r="H3666" s="16" t="n">
        <f aca="false">IF(F3666&gt;=40,2_Girdiler!$I$21+(F3666-40)*(2_Girdiler!$I$21-2_Girdiler!$H$21)/(2_Girdiler!$I$20-2_Girdiler!$H$20),INDEX(2_Girdiler!$B$21:$I$21,G3666)+(F3666-INDEX(2_Girdiler!$B$20:$I$20,G3666))*(INDEX(2_Girdiler!$B$21:$I$21,G3666+1)-INDEX(2_Girdiler!$B$21:$I$21,G3666))/(INDEX(2_Girdiler!$B$20:$I$20,G3666+1)-INDEX(2_Girdiler!$B$20:$I$20,G3666)))</f>
        <v>10.2664782780044</v>
      </c>
      <c r="I3666" s="16" t="n">
        <f aca="false">H3666/2_Girdiler!$B$17</f>
        <v>4.113172387021</v>
      </c>
      <c r="J3666" s="16" t="n">
        <f aca="false">D3666+I3666</f>
        <v>33.2391687849634</v>
      </c>
    </row>
    <row r="3667" customFormat="false" ht="15" hidden="false" customHeight="false" outlineLevel="0" collapsed="false">
      <c r="A3667" s="0" t="n">
        <v>3655</v>
      </c>
      <c r="B3667" s="7" t="n">
        <v>0.471075</v>
      </c>
      <c r="C3667" s="7" t="n">
        <v>0.922594</v>
      </c>
      <c r="D3667" s="16" t="n">
        <f aca="false">LOGINV(B3667,$B$7,$C$7)</f>
        <v>13.0052181430935</v>
      </c>
      <c r="E3667" s="16" t="n">
        <f aca="false">LOGINV(C3667,$B$8,$C$8)</f>
        <v>273.583453762487</v>
      </c>
      <c r="F3667" s="16" t="n">
        <f aca="false">$B$5/100*E3667*2_Girdiler!$B$14*2_Girdiler!$B$15*2_Girdiler!$B$16</f>
        <v>6.88335969666417</v>
      </c>
      <c r="G3667" s="16" t="n">
        <f aca="false">MIN(MATCH(F3667,2_Girdiler!$B$20:$I$20,1),7)</f>
        <v>2</v>
      </c>
      <c r="H3667" s="16" t="n">
        <f aca="false">IF(F3667&gt;=40,2_Girdiler!$I$21+(F3667-40)*(2_Girdiler!$I$21-2_Girdiler!$H$21)/(2_Girdiler!$I$20-2_Girdiler!$H$20),INDEX(2_Girdiler!$B$21:$I$21,G3667)+(F3667-INDEX(2_Girdiler!$B$20:$I$20,G3667))*(INDEX(2_Girdiler!$B$21:$I$21,G3667+1)-INDEX(2_Girdiler!$B$21:$I$21,G3667))/(INDEX(2_Girdiler!$B$20:$I$20,G3667+1)-INDEX(2_Girdiler!$B$20:$I$20,G3667)))</f>
        <v>14.0133755146627</v>
      </c>
      <c r="I3667" s="16" t="n">
        <f aca="false">H3667/2_Girdiler!$B$17</f>
        <v>5.61433313888729</v>
      </c>
      <c r="J3667" s="16" t="n">
        <f aca="false">D3667+I3667</f>
        <v>18.6195512819808</v>
      </c>
    </row>
    <row r="3668" customFormat="false" ht="15" hidden="false" customHeight="false" outlineLevel="0" collapsed="false">
      <c r="A3668" s="0" t="n">
        <v>3656</v>
      </c>
      <c r="B3668" s="7" t="n">
        <v>0.437919</v>
      </c>
      <c r="C3668" s="7" t="n">
        <v>0.331483</v>
      </c>
      <c r="D3668" s="16" t="n">
        <f aca="false">LOGINV(B3668,$B$7,$C$7)</f>
        <v>12.4125454143923</v>
      </c>
      <c r="E3668" s="16" t="n">
        <f aca="false">LOGINV(C3668,$B$8,$C$8)</f>
        <v>82.4264266739818</v>
      </c>
      <c r="F3668" s="16" t="n">
        <f aca="false">$B$5/100*E3668*2_Girdiler!$B$14*2_Girdiler!$B$15*2_Girdiler!$B$16</f>
        <v>2.07384889511738</v>
      </c>
      <c r="G3668" s="16" t="n">
        <f aca="false">MIN(MATCH(F3668,2_Girdiler!$B$20:$I$20,1),7)</f>
        <v>1</v>
      </c>
      <c r="H3668" s="16" t="n">
        <f aca="false">IF(F3668&gt;=40,2_Girdiler!$I$21+(F3668-40)*(2_Girdiler!$I$21-2_Girdiler!$H$21)/(2_Girdiler!$I$20-2_Girdiler!$H$20),INDEX(2_Girdiler!$B$21:$I$21,G3668)+(F3668-INDEX(2_Girdiler!$B$20:$I$20,G3668))*(INDEX(2_Girdiler!$B$21:$I$21,G3668+1)-INDEX(2_Girdiler!$B$21:$I$21,G3668))/(INDEX(2_Girdiler!$B$20:$I$20,G3668+1)-INDEX(2_Girdiler!$B$20:$I$20,G3668)))</f>
        <v>4.56246756925824</v>
      </c>
      <c r="I3668" s="16" t="n">
        <f aca="false">H3668/2_Girdiler!$B$17</f>
        <v>1.82791168640154</v>
      </c>
      <c r="J3668" s="16" t="n">
        <f aca="false">D3668+I3668</f>
        <v>14.2404571007939</v>
      </c>
    </row>
    <row r="3669" customFormat="false" ht="15" hidden="false" customHeight="false" outlineLevel="0" collapsed="false">
      <c r="A3669" s="0" t="n">
        <v>3657</v>
      </c>
      <c r="B3669" s="7" t="n">
        <v>0.435679</v>
      </c>
      <c r="C3669" s="7" t="n">
        <v>0.21685</v>
      </c>
      <c r="D3669" s="16" t="n">
        <f aca="false">LOGINV(B3669,$B$7,$C$7)</f>
        <v>12.3732651672349</v>
      </c>
      <c r="E3669" s="16" t="n">
        <f aca="false">LOGINV(C3669,$B$8,$C$8)</f>
        <v>65.8831497572901</v>
      </c>
      <c r="F3669" s="16" t="n">
        <f aca="false">$B$5/100*E3669*2_Girdiler!$B$14*2_Girdiler!$B$15*2_Girdiler!$B$16</f>
        <v>1.65762004789342</v>
      </c>
      <c r="G3669" s="16" t="n">
        <f aca="false">MIN(MATCH(F3669,2_Girdiler!$B$20:$I$20,1),7)</f>
        <v>1</v>
      </c>
      <c r="H3669" s="16" t="n">
        <f aca="false">IF(F3669&gt;=40,2_Girdiler!$I$21+(F3669-40)*(2_Girdiler!$I$21-2_Girdiler!$H$21)/(2_Girdiler!$I$20-2_Girdiler!$H$20),INDEX(2_Girdiler!$B$21:$I$21,G3669)+(F3669-INDEX(2_Girdiler!$B$20:$I$20,G3669))*(INDEX(2_Girdiler!$B$21:$I$21,G3669+1)-INDEX(2_Girdiler!$B$21:$I$21,G3669))/(INDEX(2_Girdiler!$B$20:$I$20,G3669+1)-INDEX(2_Girdiler!$B$20:$I$20,G3669)))</f>
        <v>3.64676410536552</v>
      </c>
      <c r="I3669" s="16" t="n">
        <f aca="false">H3669/2_Girdiler!$B$17</f>
        <v>1.46104331144452</v>
      </c>
      <c r="J3669" s="16" t="n">
        <f aca="false">D3669+I3669</f>
        <v>13.8343084786794</v>
      </c>
    </row>
    <row r="3670" customFormat="false" ht="15" hidden="false" customHeight="false" outlineLevel="0" collapsed="false">
      <c r="A3670" s="0" t="n">
        <v>3658</v>
      </c>
      <c r="B3670" s="7" t="n">
        <v>0.492466</v>
      </c>
      <c r="C3670" s="7" t="n">
        <v>0.662598</v>
      </c>
      <c r="D3670" s="16" t="n">
        <f aca="false">LOGINV(B3670,$B$7,$C$7)</f>
        <v>13.4002439244566</v>
      </c>
      <c r="E3670" s="16" t="n">
        <f aca="false">LOGINV(C3670,$B$8,$C$8)</f>
        <v>143.173564598074</v>
      </c>
      <c r="F3670" s="16" t="n">
        <f aca="false">$B$5/100*E3670*2_Girdiler!$B$14*2_Girdiler!$B$15*2_Girdiler!$B$16</f>
        <v>3.60224688528754</v>
      </c>
      <c r="G3670" s="16" t="n">
        <f aca="false">MIN(MATCH(F3670,2_Girdiler!$B$20:$I$20,1),7)</f>
        <v>1</v>
      </c>
      <c r="H3670" s="16" t="n">
        <f aca="false">IF(F3670&gt;=40,2_Girdiler!$I$21+(F3670-40)*(2_Girdiler!$I$21-2_Girdiler!$H$21)/(2_Girdiler!$I$20-2_Girdiler!$H$20),INDEX(2_Girdiler!$B$21:$I$21,G3670)+(F3670-INDEX(2_Girdiler!$B$20:$I$20,G3670))*(INDEX(2_Girdiler!$B$21:$I$21,G3670+1)-INDEX(2_Girdiler!$B$21:$I$21,G3670))/(INDEX(2_Girdiler!$B$20:$I$20,G3670+1)-INDEX(2_Girdiler!$B$20:$I$20,G3670)))</f>
        <v>7.92494314763258</v>
      </c>
      <c r="I3670" s="16" t="n">
        <f aca="false">H3670/2_Girdiler!$B$17</f>
        <v>3.17505735081433</v>
      </c>
      <c r="J3670" s="16" t="n">
        <f aca="false">D3670+I3670</f>
        <v>16.5753012752709</v>
      </c>
    </row>
    <row r="3671" customFormat="false" ht="15" hidden="false" customHeight="false" outlineLevel="0" collapsed="false">
      <c r="A3671" s="0" t="n">
        <v>3659</v>
      </c>
      <c r="B3671" s="7" t="n">
        <v>0.111075</v>
      </c>
      <c r="C3671" s="7" t="n">
        <v>0.9952</v>
      </c>
      <c r="D3671" s="16" t="n">
        <f aca="false">LOGINV(B3671,$B$7,$C$7)</f>
        <v>6.85726572714957</v>
      </c>
      <c r="E3671" s="16" t="n">
        <f aca="false">LOGINV(C3671,$B$8,$C$8)</f>
        <v>581.155476856357</v>
      </c>
      <c r="F3671" s="16" t="n">
        <f aca="false">$B$5/100*E3671*2_Girdiler!$B$14*2_Girdiler!$B$15*2_Girdiler!$B$16</f>
        <v>14.6218717977059</v>
      </c>
      <c r="G3671" s="16" t="n">
        <f aca="false">MIN(MATCH(F3671,2_Girdiler!$B$20:$I$20,1),7)</f>
        <v>3</v>
      </c>
      <c r="H3671" s="16" t="n">
        <f aca="false">IF(F3671&gt;=40,2_Girdiler!$I$21+(F3671-40)*(2_Girdiler!$I$21-2_Girdiler!$H$21)/(2_Girdiler!$I$20-2_Girdiler!$H$20),INDEX(2_Girdiler!$B$21:$I$21,G3671)+(F3671-INDEX(2_Girdiler!$B$20:$I$20,G3671))*(INDEX(2_Girdiler!$B$21:$I$21,G3671+1)-INDEX(2_Girdiler!$B$21:$I$21,G3671))/(INDEX(2_Girdiler!$B$20:$I$20,G3671+1)-INDEX(2_Girdiler!$B$20:$I$20,G3671)))</f>
        <v>23.1596846179354</v>
      </c>
      <c r="I3671" s="16" t="n">
        <f aca="false">H3671/2_Girdiler!$B$17</f>
        <v>9.27871979885231</v>
      </c>
      <c r="J3671" s="16" t="n">
        <f aca="false">D3671+I3671</f>
        <v>16.1359855260019</v>
      </c>
    </row>
    <row r="3672" customFormat="false" ht="15" hidden="false" customHeight="false" outlineLevel="0" collapsed="false">
      <c r="A3672" s="0" t="n">
        <v>3660</v>
      </c>
      <c r="B3672" s="7" t="n">
        <v>0.017601</v>
      </c>
      <c r="C3672" s="7" t="n">
        <v>0.220443</v>
      </c>
      <c r="D3672" s="16" t="n">
        <f aca="false">LOGINV(B3672,$B$7,$C$7)</f>
        <v>4.18664838093148</v>
      </c>
      <c r="E3672" s="16" t="n">
        <f aca="false">LOGINV(C3672,$B$8,$C$8)</f>
        <v>66.4030895756218</v>
      </c>
      <c r="F3672" s="16" t="n">
        <f aca="false">$B$5/100*E3672*2_Girdiler!$B$14*2_Girdiler!$B$15*2_Girdiler!$B$16</f>
        <v>1.67070173372264</v>
      </c>
      <c r="G3672" s="16" t="n">
        <f aca="false">MIN(MATCH(F3672,2_Girdiler!$B$20:$I$20,1),7)</f>
        <v>1</v>
      </c>
      <c r="H3672" s="16" t="n">
        <f aca="false">IF(F3672&gt;=40,2_Girdiler!$I$21+(F3672-40)*(2_Girdiler!$I$21-2_Girdiler!$H$21)/(2_Girdiler!$I$20-2_Girdiler!$H$20),INDEX(2_Girdiler!$B$21:$I$21,G3672)+(F3672-INDEX(2_Girdiler!$B$20:$I$20,G3672))*(INDEX(2_Girdiler!$B$21:$I$21,G3672+1)-INDEX(2_Girdiler!$B$21:$I$21,G3672))/(INDEX(2_Girdiler!$B$20:$I$20,G3672+1)-INDEX(2_Girdiler!$B$20:$I$20,G3672)))</f>
        <v>3.67554381418982</v>
      </c>
      <c r="I3672" s="16" t="n">
        <f aca="false">H3672/2_Girdiler!$B$17</f>
        <v>1.47257364350554</v>
      </c>
      <c r="J3672" s="16" t="n">
        <f aca="false">D3672+I3672</f>
        <v>5.65922202443702</v>
      </c>
    </row>
    <row r="3673" customFormat="false" ht="15" hidden="false" customHeight="false" outlineLevel="0" collapsed="false">
      <c r="A3673" s="0" t="n">
        <v>3661</v>
      </c>
      <c r="B3673" s="7" t="n">
        <v>0.039582</v>
      </c>
      <c r="C3673" s="7" t="n">
        <v>0.997016</v>
      </c>
      <c r="D3673" s="16" t="n">
        <f aca="false">LOGINV(B3673,$B$7,$C$7)</f>
        <v>5.08986988618185</v>
      </c>
      <c r="E3673" s="16" t="n">
        <f aca="false">LOGINV(C3673,$B$8,$C$8)</f>
        <v>644.228506607842</v>
      </c>
      <c r="F3673" s="16" t="n">
        <f aca="false">$B$5/100*E3673*2_Girdiler!$B$14*2_Girdiler!$B$15*2_Girdiler!$B$16</f>
        <v>16.2087892262533</v>
      </c>
      <c r="G3673" s="16" t="n">
        <f aca="false">MIN(MATCH(F3673,2_Girdiler!$B$20:$I$20,1),7)</f>
        <v>4</v>
      </c>
      <c r="H3673" s="16" t="n">
        <f aca="false">IF(F3673&gt;=40,2_Girdiler!$I$21+(F3673-40)*(2_Girdiler!$I$21-2_Girdiler!$H$21)/(2_Girdiler!$I$20-2_Girdiler!$H$20),INDEX(2_Girdiler!$B$21:$I$21,G3673)+(F3673-INDEX(2_Girdiler!$B$20:$I$20,G3673))*(INDEX(2_Girdiler!$B$21:$I$21,G3673+1)-INDEX(2_Girdiler!$B$21:$I$21,G3673))/(INDEX(2_Girdiler!$B$20:$I$20,G3673+1)-INDEX(2_Girdiler!$B$20:$I$20,G3673)))</f>
        <v>24.1043946131266</v>
      </c>
      <c r="I3673" s="16" t="n">
        <f aca="false">H3673/2_Girdiler!$B$17</f>
        <v>9.65720938025907</v>
      </c>
      <c r="J3673" s="16" t="n">
        <f aca="false">D3673+I3673</f>
        <v>14.7470792664409</v>
      </c>
    </row>
    <row r="3674" customFormat="false" ht="15" hidden="false" customHeight="false" outlineLevel="0" collapsed="false">
      <c r="A3674" s="0" t="n">
        <v>3662</v>
      </c>
      <c r="B3674" s="7" t="n">
        <v>0.75429</v>
      </c>
      <c r="C3674" s="7" t="n">
        <v>0.181182</v>
      </c>
      <c r="D3674" s="16" t="n">
        <f aca="false">LOGINV(B3674,$B$7,$C$7)</f>
        <v>19.8721691290735</v>
      </c>
      <c r="E3674" s="16" t="n">
        <f aca="false">LOGINV(C3674,$B$8,$C$8)</f>
        <v>60.6586756413653</v>
      </c>
      <c r="F3674" s="16" t="n">
        <f aca="false">$B$5/100*E3674*2_Girdiler!$B$14*2_Girdiler!$B$15*2_Girdiler!$B$16</f>
        <v>1.52617227913675</v>
      </c>
      <c r="G3674" s="16" t="n">
        <f aca="false">MIN(MATCH(F3674,2_Girdiler!$B$20:$I$20,1),7)</f>
        <v>1</v>
      </c>
      <c r="H3674" s="16" t="n">
        <f aca="false">IF(F3674&gt;=40,2_Girdiler!$I$21+(F3674-40)*(2_Girdiler!$I$21-2_Girdiler!$H$21)/(2_Girdiler!$I$20-2_Girdiler!$H$20),INDEX(2_Girdiler!$B$21:$I$21,G3674)+(F3674-INDEX(2_Girdiler!$B$20:$I$20,G3674))*(INDEX(2_Girdiler!$B$21:$I$21,G3674+1)-INDEX(2_Girdiler!$B$21:$I$21,G3674))/(INDEX(2_Girdiler!$B$20:$I$20,G3674+1)-INDEX(2_Girdiler!$B$20:$I$20,G3674)))</f>
        <v>3.35757901410085</v>
      </c>
      <c r="I3674" s="16" t="n">
        <f aca="false">H3674/2_Girdiler!$B$17</f>
        <v>1.34518389988015</v>
      </c>
      <c r="J3674" s="16" t="n">
        <f aca="false">D3674+I3674</f>
        <v>21.2173530289537</v>
      </c>
    </row>
    <row r="3675" customFormat="false" ht="15" hidden="false" customHeight="false" outlineLevel="0" collapsed="false">
      <c r="A3675" s="0" t="n">
        <v>3663</v>
      </c>
      <c r="B3675" s="7" t="n">
        <v>0.491267</v>
      </c>
      <c r="C3675" s="7" t="n">
        <v>0.583948</v>
      </c>
      <c r="D3675" s="16" t="n">
        <f aca="false">LOGINV(B3675,$B$7,$C$7)</f>
        <v>13.3778094746823</v>
      </c>
      <c r="E3675" s="16" t="n">
        <f aca="false">LOGINV(C3675,$B$8,$C$8)</f>
        <v>125.220676400752</v>
      </c>
      <c r="F3675" s="16" t="n">
        <f aca="false">$B$5/100*E3675*2_Girdiler!$B$14*2_Girdiler!$B$15*2_Girdiler!$B$16</f>
        <v>3.15055221824292</v>
      </c>
      <c r="G3675" s="16" t="n">
        <f aca="false">MIN(MATCH(F3675,2_Girdiler!$B$20:$I$20,1),7)</f>
        <v>1</v>
      </c>
      <c r="H3675" s="16" t="n">
        <f aca="false">IF(F3675&gt;=40,2_Girdiler!$I$21+(F3675-40)*(2_Girdiler!$I$21-2_Girdiler!$H$21)/(2_Girdiler!$I$20-2_Girdiler!$H$20),INDEX(2_Girdiler!$B$21:$I$21,G3675)+(F3675-INDEX(2_Girdiler!$B$20:$I$20,G3675))*(INDEX(2_Girdiler!$B$21:$I$21,G3675+1)-INDEX(2_Girdiler!$B$21:$I$21,G3675))/(INDEX(2_Girdiler!$B$20:$I$20,G3675+1)-INDEX(2_Girdiler!$B$20:$I$20,G3675)))</f>
        <v>6.93121488013442</v>
      </c>
      <c r="I3675" s="16" t="n">
        <f aca="false">H3675/2_Girdiler!$B$17</f>
        <v>2.77692903851539</v>
      </c>
      <c r="J3675" s="16" t="n">
        <f aca="false">D3675+I3675</f>
        <v>16.1547385131977</v>
      </c>
    </row>
    <row r="3676" customFormat="false" ht="15" hidden="false" customHeight="false" outlineLevel="0" collapsed="false">
      <c r="A3676" s="0" t="n">
        <v>3664</v>
      </c>
      <c r="B3676" s="7" t="n">
        <v>0.913554</v>
      </c>
      <c r="C3676" s="7" t="n">
        <v>0.183923</v>
      </c>
      <c r="D3676" s="16" t="n">
        <f aca="false">LOGINV(B3676,$B$7,$C$7)</f>
        <v>28.9485297575871</v>
      </c>
      <c r="E3676" s="16" t="n">
        <f aca="false">LOGINV(C3676,$B$8,$C$8)</f>
        <v>61.065457876246</v>
      </c>
      <c r="F3676" s="16" t="n">
        <f aca="false">$B$5/100*E3676*2_Girdiler!$B$14*2_Girdiler!$B$15*2_Girdiler!$B$16</f>
        <v>1.53640692016635</v>
      </c>
      <c r="G3676" s="16" t="n">
        <f aca="false">MIN(MATCH(F3676,2_Girdiler!$B$20:$I$20,1),7)</f>
        <v>1</v>
      </c>
      <c r="H3676" s="16" t="n">
        <f aca="false">IF(F3676&gt;=40,2_Girdiler!$I$21+(F3676-40)*(2_Girdiler!$I$21-2_Girdiler!$H$21)/(2_Girdiler!$I$20-2_Girdiler!$H$20),INDEX(2_Girdiler!$B$21:$I$21,G3676)+(F3676-INDEX(2_Girdiler!$B$20:$I$20,G3676))*(INDEX(2_Girdiler!$B$21:$I$21,G3676+1)-INDEX(2_Girdiler!$B$21:$I$21,G3676))/(INDEX(2_Girdiler!$B$20:$I$20,G3676+1)-INDEX(2_Girdiler!$B$20:$I$20,G3676)))</f>
        <v>3.38009522436597</v>
      </c>
      <c r="I3676" s="16" t="n">
        <f aca="false">H3676/2_Girdiler!$B$17</f>
        <v>1.35420481745431</v>
      </c>
      <c r="J3676" s="16" t="n">
        <f aca="false">D3676+I3676</f>
        <v>30.3027345750414</v>
      </c>
    </row>
    <row r="3677" customFormat="false" ht="15" hidden="false" customHeight="false" outlineLevel="0" collapsed="false">
      <c r="A3677" s="0" t="n">
        <v>3665</v>
      </c>
      <c r="B3677" s="7" t="n">
        <v>0.554173</v>
      </c>
      <c r="C3677" s="7" t="n">
        <v>0.524059</v>
      </c>
      <c r="D3677" s="16" t="n">
        <f aca="false">LOGINV(B3677,$B$7,$C$7)</f>
        <v>14.6102647899281</v>
      </c>
      <c r="E3677" s="16" t="n">
        <f aca="false">LOGINV(C3677,$B$8,$C$8)</f>
        <v>113.542913670035</v>
      </c>
      <c r="F3677" s="16" t="n">
        <f aca="false">$B$5/100*E3677*2_Girdiler!$B$14*2_Girdiler!$B$15*2_Girdiler!$B$16</f>
        <v>2.85673970793809</v>
      </c>
      <c r="G3677" s="16" t="n">
        <f aca="false">MIN(MATCH(F3677,2_Girdiler!$B$20:$I$20,1),7)</f>
        <v>1</v>
      </c>
      <c r="H3677" s="16" t="n">
        <f aca="false">IF(F3677&gt;=40,2_Girdiler!$I$21+(F3677-40)*(2_Girdiler!$I$21-2_Girdiler!$H$21)/(2_Girdiler!$I$20-2_Girdiler!$H$20),INDEX(2_Girdiler!$B$21:$I$21,G3677)+(F3677-INDEX(2_Girdiler!$B$20:$I$20,G3677))*(INDEX(2_Girdiler!$B$21:$I$21,G3677+1)-INDEX(2_Girdiler!$B$21:$I$21,G3677))/(INDEX(2_Girdiler!$B$20:$I$20,G3677+1)-INDEX(2_Girdiler!$B$20:$I$20,G3677)))</f>
        <v>6.2848273574638</v>
      </c>
      <c r="I3677" s="16" t="n">
        <f aca="false">H3677/2_Girdiler!$B$17</f>
        <v>2.51795967847107</v>
      </c>
      <c r="J3677" s="16" t="n">
        <f aca="false">D3677+I3677</f>
        <v>17.1282244683991</v>
      </c>
    </row>
    <row r="3678" customFormat="false" ht="15" hidden="false" customHeight="false" outlineLevel="0" collapsed="false">
      <c r="A3678" s="0" t="n">
        <v>3666</v>
      </c>
      <c r="B3678" s="7" t="n">
        <v>0.373905</v>
      </c>
      <c r="C3678" s="7" t="n">
        <v>0.547519</v>
      </c>
      <c r="D3678" s="16" t="n">
        <f aca="false">LOGINV(B3678,$B$7,$C$7)</f>
        <v>11.3201018990365</v>
      </c>
      <c r="E3678" s="16" t="n">
        <f aca="false">LOGINV(C3678,$B$8,$C$8)</f>
        <v>117.954493246742</v>
      </c>
      <c r="F3678" s="16" t="n">
        <f aca="false">$B$5/100*E3678*2_Girdiler!$B$14*2_Girdiler!$B$15*2_Girdiler!$B$16</f>
        <v>2.96773505008802</v>
      </c>
      <c r="G3678" s="16" t="n">
        <f aca="false">MIN(MATCH(F3678,2_Girdiler!$B$20:$I$20,1),7)</f>
        <v>1</v>
      </c>
      <c r="H3678" s="16" t="n">
        <f aca="false">IF(F3678&gt;=40,2_Girdiler!$I$21+(F3678-40)*(2_Girdiler!$I$21-2_Girdiler!$H$21)/(2_Girdiler!$I$20-2_Girdiler!$H$20),INDEX(2_Girdiler!$B$21:$I$21,G3678)+(F3678-INDEX(2_Girdiler!$B$20:$I$20,G3678))*(INDEX(2_Girdiler!$B$21:$I$21,G3678+1)-INDEX(2_Girdiler!$B$21:$I$21,G3678))/(INDEX(2_Girdiler!$B$20:$I$20,G3678+1)-INDEX(2_Girdiler!$B$20:$I$20,G3678)))</f>
        <v>6.52901711019365</v>
      </c>
      <c r="I3678" s="16" t="n">
        <f aca="false">H3678/2_Girdiler!$B$17</f>
        <v>2.61579211145579</v>
      </c>
      <c r="J3678" s="16" t="n">
        <f aca="false">D3678+I3678</f>
        <v>13.9358940104923</v>
      </c>
    </row>
    <row r="3679" customFormat="false" ht="15" hidden="false" customHeight="false" outlineLevel="0" collapsed="false">
      <c r="A3679" s="0" t="n">
        <v>3667</v>
      </c>
      <c r="B3679" s="7" t="n">
        <v>0.921977</v>
      </c>
      <c r="C3679" s="7" t="n">
        <v>0.69934</v>
      </c>
      <c r="D3679" s="16" t="n">
        <f aca="false">LOGINV(B3679,$B$7,$C$7)</f>
        <v>29.8585037275229</v>
      </c>
      <c r="E3679" s="16" t="n">
        <f aca="false">LOGINV(C3679,$B$8,$C$8)</f>
        <v>153.010249501828</v>
      </c>
      <c r="F3679" s="16" t="n">
        <f aca="false">$B$5/100*E3679*2_Girdiler!$B$14*2_Girdiler!$B$15*2_Girdiler!$B$16</f>
        <v>3.84973787746599</v>
      </c>
      <c r="G3679" s="16" t="n">
        <f aca="false">MIN(MATCH(F3679,2_Girdiler!$B$20:$I$20,1),7)</f>
        <v>1</v>
      </c>
      <c r="H3679" s="16" t="n">
        <f aca="false">IF(F3679&gt;=40,2_Girdiler!$I$21+(F3679-40)*(2_Girdiler!$I$21-2_Girdiler!$H$21)/(2_Girdiler!$I$20-2_Girdiler!$H$20),INDEX(2_Girdiler!$B$21:$I$21,G3679)+(F3679-INDEX(2_Girdiler!$B$20:$I$20,G3679))*(INDEX(2_Girdiler!$B$21:$I$21,G3679+1)-INDEX(2_Girdiler!$B$21:$I$21,G3679))/(INDEX(2_Girdiler!$B$20:$I$20,G3679+1)-INDEX(2_Girdiler!$B$20:$I$20,G3679)))</f>
        <v>8.46942333042517</v>
      </c>
      <c r="I3679" s="16" t="n">
        <f aca="false">H3679/2_Girdiler!$B$17</f>
        <v>3.39319844968957</v>
      </c>
      <c r="J3679" s="16" t="n">
        <f aca="false">D3679+I3679</f>
        <v>33.2517021772125</v>
      </c>
    </row>
    <row r="3680" customFormat="false" ht="15" hidden="false" customHeight="false" outlineLevel="0" collapsed="false">
      <c r="A3680" s="0" t="n">
        <v>3668</v>
      </c>
      <c r="B3680" s="7" t="n">
        <v>0.528002</v>
      </c>
      <c r="C3680" s="7" t="n">
        <v>0.198956</v>
      </c>
      <c r="D3680" s="16" t="n">
        <f aca="false">LOGINV(B3680,$B$7,$C$7)</f>
        <v>14.0828314021577</v>
      </c>
      <c r="E3680" s="16" t="n">
        <f aca="false">LOGINV(C3680,$B$8,$C$8)</f>
        <v>63.2788836575309</v>
      </c>
      <c r="F3680" s="16" t="n">
        <f aca="false">$B$5/100*E3680*2_Girdiler!$B$14*2_Girdiler!$B$15*2_Girdiler!$B$16</f>
        <v>1.59209671282348</v>
      </c>
      <c r="G3680" s="16" t="n">
        <f aca="false">MIN(MATCH(F3680,2_Girdiler!$B$20:$I$20,1),7)</f>
        <v>1</v>
      </c>
      <c r="H3680" s="16" t="n">
        <f aca="false">IF(F3680&gt;=40,2_Girdiler!$I$21+(F3680-40)*(2_Girdiler!$I$21-2_Girdiler!$H$21)/(2_Girdiler!$I$20-2_Girdiler!$H$20),INDEX(2_Girdiler!$B$21:$I$21,G3680)+(F3680-INDEX(2_Girdiler!$B$20:$I$20,G3680))*(INDEX(2_Girdiler!$B$21:$I$21,G3680+1)-INDEX(2_Girdiler!$B$21:$I$21,G3680))/(INDEX(2_Girdiler!$B$20:$I$20,G3680+1)-INDEX(2_Girdiler!$B$20:$I$20,G3680)))</f>
        <v>3.50261276821165</v>
      </c>
      <c r="I3680" s="16" t="n">
        <f aca="false">H3680/2_Girdiler!$B$17</f>
        <v>1.40329037187967</v>
      </c>
      <c r="J3680" s="16" t="n">
        <f aca="false">D3680+I3680</f>
        <v>15.4861217740374</v>
      </c>
    </row>
    <row r="3681" customFormat="false" ht="15" hidden="false" customHeight="false" outlineLevel="0" collapsed="false">
      <c r="A3681" s="0" t="n">
        <v>3669</v>
      </c>
      <c r="B3681" s="7" t="n">
        <v>0.219658</v>
      </c>
      <c r="C3681" s="7" t="n">
        <v>0.579779</v>
      </c>
      <c r="D3681" s="16" t="n">
        <f aca="false">LOGINV(B3681,$B$7,$C$7)</f>
        <v>8.79985633303169</v>
      </c>
      <c r="E3681" s="16" t="n">
        <f aca="false">LOGINV(C3681,$B$8,$C$8)</f>
        <v>124.360722678181</v>
      </c>
      <c r="F3681" s="16" t="n">
        <f aca="false">$B$5/100*E3681*2_Girdiler!$B$14*2_Girdiler!$B$15*2_Girdiler!$B$16</f>
        <v>3.12891578258303</v>
      </c>
      <c r="G3681" s="16" t="n">
        <f aca="false">MIN(MATCH(F3681,2_Girdiler!$B$20:$I$20,1),7)</f>
        <v>1</v>
      </c>
      <c r="H3681" s="16" t="n">
        <f aca="false">IF(F3681&gt;=40,2_Girdiler!$I$21+(F3681-40)*(2_Girdiler!$I$21-2_Girdiler!$H$21)/(2_Girdiler!$I$20-2_Girdiler!$H$20),INDEX(2_Girdiler!$B$21:$I$21,G3681)+(F3681-INDEX(2_Girdiler!$B$20:$I$20,G3681))*(INDEX(2_Girdiler!$B$21:$I$21,G3681+1)-INDEX(2_Girdiler!$B$21:$I$21,G3681))/(INDEX(2_Girdiler!$B$20:$I$20,G3681+1)-INDEX(2_Girdiler!$B$20:$I$20,G3681)))</f>
        <v>6.88361472168266</v>
      </c>
      <c r="I3681" s="16" t="n">
        <f aca="false">H3681/2_Girdiler!$B$17</f>
        <v>2.75785846221261</v>
      </c>
      <c r="J3681" s="16" t="n">
        <f aca="false">D3681+I3681</f>
        <v>11.5577147952443</v>
      </c>
    </row>
    <row r="3682" customFormat="false" ht="15" hidden="false" customHeight="false" outlineLevel="0" collapsed="false">
      <c r="A3682" s="0" t="n">
        <v>3670</v>
      </c>
      <c r="B3682" s="7" t="n">
        <v>0.502607</v>
      </c>
      <c r="C3682" s="7" t="n">
        <v>0.877634</v>
      </c>
      <c r="D3682" s="16" t="n">
        <f aca="false">LOGINV(B3682,$B$7,$C$7)</f>
        <v>13.5914716603878</v>
      </c>
      <c r="E3682" s="16" t="n">
        <f aca="false">LOGINV(C3682,$B$8,$C$8)</f>
        <v>231.389100367498</v>
      </c>
      <c r="F3682" s="16" t="n">
        <f aca="false">$B$5/100*E3682*2_Girdiler!$B$14*2_Girdiler!$B$15*2_Girdiler!$B$16</f>
        <v>5.82174976524624</v>
      </c>
      <c r="G3682" s="16" t="n">
        <f aca="false">MIN(MATCH(F3682,2_Girdiler!$B$20:$I$20,1),7)</f>
        <v>2</v>
      </c>
      <c r="H3682" s="16" t="n">
        <f aca="false">IF(F3682&gt;=40,2_Girdiler!$I$21+(F3682-40)*(2_Girdiler!$I$21-2_Girdiler!$H$21)/(2_Girdiler!$I$20-2_Girdiler!$H$20),INDEX(2_Girdiler!$B$21:$I$21,G3682)+(F3682-INDEX(2_Girdiler!$B$20:$I$20,G3682))*(INDEX(2_Girdiler!$B$21:$I$21,G3682+1)-INDEX(2_Girdiler!$B$21:$I$21,G3682))/(INDEX(2_Girdiler!$B$20:$I$20,G3682+1)-INDEX(2_Girdiler!$B$20:$I$20,G3682)))</f>
        <v>12.314799624394</v>
      </c>
      <c r="I3682" s="16" t="n">
        <f aca="false">H3682/2_Girdiler!$B$17</f>
        <v>4.93381395208092</v>
      </c>
      <c r="J3682" s="16" t="n">
        <f aca="false">D3682+I3682</f>
        <v>18.5252856124687</v>
      </c>
    </row>
    <row r="3683" customFormat="false" ht="15" hidden="false" customHeight="false" outlineLevel="0" collapsed="false">
      <c r="A3683" s="0" t="n">
        <v>3671</v>
      </c>
      <c r="B3683" s="7" t="n">
        <v>0.653272</v>
      </c>
      <c r="C3683" s="7" t="n">
        <v>0.303472</v>
      </c>
      <c r="D3683" s="16" t="n">
        <f aca="false">LOGINV(B3683,$B$7,$C$7)</f>
        <v>16.8695463520296</v>
      </c>
      <c r="E3683" s="16" t="n">
        <f aca="false">LOGINV(C3683,$B$8,$C$8)</f>
        <v>78.3477855638359</v>
      </c>
      <c r="F3683" s="16" t="n">
        <f aca="false">$B$5/100*E3683*2_Girdiler!$B$14*2_Girdiler!$B$15*2_Girdiler!$B$16</f>
        <v>1.97123028478611</v>
      </c>
      <c r="G3683" s="16" t="n">
        <f aca="false">MIN(MATCH(F3683,2_Girdiler!$B$20:$I$20,1),7)</f>
        <v>1</v>
      </c>
      <c r="H3683" s="16" t="n">
        <f aca="false">IF(F3683&gt;=40,2_Girdiler!$I$21+(F3683-40)*(2_Girdiler!$I$21-2_Girdiler!$H$21)/(2_Girdiler!$I$20-2_Girdiler!$H$20),INDEX(2_Girdiler!$B$21:$I$21,G3683)+(F3683-INDEX(2_Girdiler!$B$20:$I$20,G3683))*(INDEX(2_Girdiler!$B$21:$I$21,G3683+1)-INDEX(2_Girdiler!$B$21:$I$21,G3683))/(INDEX(2_Girdiler!$B$20:$I$20,G3683+1)-INDEX(2_Girdiler!$B$20:$I$20,G3683)))</f>
        <v>4.33670662652945</v>
      </c>
      <c r="I3683" s="16" t="n">
        <f aca="false">H3683/2_Girdiler!$B$17</f>
        <v>1.73746259075699</v>
      </c>
      <c r="J3683" s="16" t="n">
        <f aca="false">D3683+I3683</f>
        <v>18.6070089427866</v>
      </c>
    </row>
    <row r="3684" customFormat="false" ht="15" hidden="false" customHeight="false" outlineLevel="0" collapsed="false">
      <c r="A3684" s="0" t="n">
        <v>3672</v>
      </c>
      <c r="B3684" s="7" t="n">
        <v>0.81224</v>
      </c>
      <c r="C3684" s="7" t="n">
        <v>0.348172</v>
      </c>
      <c r="D3684" s="16" t="n">
        <f aca="false">LOGINV(B3684,$B$7,$C$7)</f>
        <v>22.1925642658092</v>
      </c>
      <c r="E3684" s="16" t="n">
        <f aca="false">LOGINV(C3684,$B$8,$C$8)</f>
        <v>84.8865790416514</v>
      </c>
      <c r="F3684" s="16" t="n">
        <f aca="false">$B$5/100*E3684*2_Girdiler!$B$14*2_Girdiler!$B$15*2_Girdiler!$B$16</f>
        <v>2.13574632868795</v>
      </c>
      <c r="G3684" s="16" t="n">
        <f aca="false">MIN(MATCH(F3684,2_Girdiler!$B$20:$I$20,1),7)</f>
        <v>1</v>
      </c>
      <c r="H3684" s="16" t="n">
        <f aca="false">IF(F3684&gt;=40,2_Girdiler!$I$21+(F3684-40)*(2_Girdiler!$I$21-2_Girdiler!$H$21)/(2_Girdiler!$I$20-2_Girdiler!$H$20),INDEX(2_Girdiler!$B$21:$I$21,G3684)+(F3684-INDEX(2_Girdiler!$B$20:$I$20,G3684))*(INDEX(2_Girdiler!$B$21:$I$21,G3684+1)-INDEX(2_Girdiler!$B$21:$I$21,G3684))/(INDEX(2_Girdiler!$B$20:$I$20,G3684+1)-INDEX(2_Girdiler!$B$20:$I$20,G3684)))</f>
        <v>4.69864192311349</v>
      </c>
      <c r="I3684" s="16" t="n">
        <f aca="false">H3684/2_Girdiler!$B$17</f>
        <v>1.88246871919611</v>
      </c>
      <c r="J3684" s="16" t="n">
        <f aca="false">D3684+I3684</f>
        <v>24.0750329850053</v>
      </c>
    </row>
    <row r="3685" customFormat="false" ht="15" hidden="false" customHeight="false" outlineLevel="0" collapsed="false">
      <c r="A3685" s="0" t="n">
        <v>3673</v>
      </c>
      <c r="B3685" s="7" t="n">
        <v>0.465712</v>
      </c>
      <c r="C3685" s="7" t="n">
        <v>0.191983</v>
      </c>
      <c r="D3685" s="16" t="n">
        <f aca="false">LOGINV(B3685,$B$7,$C$7)</f>
        <v>12.9078268196567</v>
      </c>
      <c r="E3685" s="16" t="n">
        <f aca="false">LOGINV(C3685,$B$8,$C$8)</f>
        <v>62.2556319326737</v>
      </c>
      <c r="F3685" s="16" t="n">
        <f aca="false">$B$5/100*E3685*2_Girdiler!$B$14*2_Girdiler!$B$15*2_Girdiler!$B$16</f>
        <v>1.56635169942607</v>
      </c>
      <c r="G3685" s="16" t="n">
        <f aca="false">MIN(MATCH(F3685,2_Girdiler!$B$20:$I$20,1),7)</f>
        <v>1</v>
      </c>
      <c r="H3685" s="16" t="n">
        <f aca="false">IF(F3685&gt;=40,2_Girdiler!$I$21+(F3685-40)*(2_Girdiler!$I$21-2_Girdiler!$H$21)/(2_Girdiler!$I$20-2_Girdiler!$H$20),INDEX(2_Girdiler!$B$21:$I$21,G3685)+(F3685-INDEX(2_Girdiler!$B$20:$I$20,G3685))*(INDEX(2_Girdiler!$B$21:$I$21,G3685+1)-INDEX(2_Girdiler!$B$21:$I$21,G3685))/(INDEX(2_Girdiler!$B$20:$I$20,G3685+1)-INDEX(2_Girdiler!$B$20:$I$20,G3685)))</f>
        <v>3.44597373873736</v>
      </c>
      <c r="I3685" s="16" t="n">
        <f aca="false">H3685/2_Girdiler!$B$17</f>
        <v>1.38059845301977</v>
      </c>
      <c r="J3685" s="16" t="n">
        <f aca="false">D3685+I3685</f>
        <v>14.2884252726765</v>
      </c>
    </row>
    <row r="3686" customFormat="false" ht="15" hidden="false" customHeight="false" outlineLevel="0" collapsed="false">
      <c r="A3686" s="0" t="n">
        <v>3674</v>
      </c>
      <c r="B3686" s="7" t="n">
        <v>0.38098</v>
      </c>
      <c r="C3686" s="7" t="n">
        <v>0.074481</v>
      </c>
      <c r="D3686" s="16" t="n">
        <f aca="false">LOGINV(B3686,$B$7,$C$7)</f>
        <v>11.4382053593086</v>
      </c>
      <c r="E3686" s="16" t="n">
        <f aca="false">LOGINV(C3686,$B$8,$C$8)</f>
        <v>43.0188591918498</v>
      </c>
      <c r="F3686" s="16" t="n">
        <f aca="false">$B$5/100*E3686*2_Girdiler!$B$14*2_Girdiler!$B$15*2_Girdiler!$B$16</f>
        <v>1.08235449726694</v>
      </c>
      <c r="G3686" s="16" t="n">
        <f aca="false">MIN(MATCH(F3686,2_Girdiler!$B$20:$I$20,1),7)</f>
        <v>1</v>
      </c>
      <c r="H3686" s="16" t="n">
        <f aca="false">IF(F3686&gt;=40,2_Girdiler!$I$21+(F3686-40)*(2_Girdiler!$I$21-2_Girdiler!$H$21)/(2_Girdiler!$I$20-2_Girdiler!$H$20),INDEX(2_Girdiler!$B$21:$I$21,G3686)+(F3686-INDEX(2_Girdiler!$B$20:$I$20,G3686))*(INDEX(2_Girdiler!$B$21:$I$21,G3686+1)-INDEX(2_Girdiler!$B$21:$I$21,G3686))/(INDEX(2_Girdiler!$B$20:$I$20,G3686+1)-INDEX(2_Girdiler!$B$20:$I$20,G3686)))</f>
        <v>2.38117989398727</v>
      </c>
      <c r="I3686" s="16" t="n">
        <f aca="false">H3686/2_Girdiler!$B$17</f>
        <v>0.953998354962848</v>
      </c>
      <c r="J3686" s="16" t="n">
        <f aca="false">D3686+I3686</f>
        <v>12.3922037142714</v>
      </c>
    </row>
    <row r="3687" customFormat="false" ht="15" hidden="false" customHeight="false" outlineLevel="0" collapsed="false">
      <c r="A3687" s="0" t="n">
        <v>3675</v>
      </c>
      <c r="B3687" s="7" t="n">
        <v>0.964077</v>
      </c>
      <c r="C3687" s="7" t="n">
        <v>0.319702</v>
      </c>
      <c r="D3687" s="16" t="n">
        <f aca="false">LOGINV(B3687,$B$7,$C$7)</f>
        <v>36.9354457110036</v>
      </c>
      <c r="E3687" s="16" t="n">
        <f aca="false">LOGINV(C3687,$B$8,$C$8)</f>
        <v>80.7042721890906</v>
      </c>
      <c r="F3687" s="16" t="n">
        <f aca="false">$B$5/100*E3687*2_Girdiler!$B$14*2_Girdiler!$B$15*2_Girdiler!$B$16</f>
        <v>2.03051948827752</v>
      </c>
      <c r="G3687" s="16" t="n">
        <f aca="false">MIN(MATCH(F3687,2_Girdiler!$B$20:$I$20,1),7)</f>
        <v>1</v>
      </c>
      <c r="H3687" s="16" t="n">
        <f aca="false">IF(F3687&gt;=40,2_Girdiler!$I$21+(F3687-40)*(2_Girdiler!$I$21-2_Girdiler!$H$21)/(2_Girdiler!$I$20-2_Girdiler!$H$20),INDEX(2_Girdiler!$B$21:$I$21,G3687)+(F3687-INDEX(2_Girdiler!$B$20:$I$20,G3687))*(INDEX(2_Girdiler!$B$21:$I$21,G3687+1)-INDEX(2_Girdiler!$B$21:$I$21,G3687))/(INDEX(2_Girdiler!$B$20:$I$20,G3687+1)-INDEX(2_Girdiler!$B$20:$I$20,G3687)))</f>
        <v>4.46714287421054</v>
      </c>
      <c r="I3687" s="16" t="n">
        <f aca="false">H3687/2_Girdiler!$B$17</f>
        <v>1.78972070280871</v>
      </c>
      <c r="J3687" s="16" t="n">
        <f aca="false">D3687+I3687</f>
        <v>38.7251664138123</v>
      </c>
    </row>
    <row r="3688" customFormat="false" ht="15" hidden="false" customHeight="false" outlineLevel="0" collapsed="false">
      <c r="A3688" s="0" t="n">
        <v>3676</v>
      </c>
      <c r="B3688" s="7" t="n">
        <v>0.382464</v>
      </c>
      <c r="C3688" s="7" t="n">
        <v>0.527248</v>
      </c>
      <c r="D3688" s="16" t="n">
        <f aca="false">LOGINV(B3688,$B$7,$C$7)</f>
        <v>11.4630474932213</v>
      </c>
      <c r="E3688" s="16" t="n">
        <f aca="false">LOGINV(C3688,$B$8,$C$8)</f>
        <v>114.131519145938</v>
      </c>
      <c r="F3688" s="16" t="n">
        <f aca="false">$B$5/100*E3688*2_Girdiler!$B$14*2_Girdiler!$B$15*2_Girdiler!$B$16</f>
        <v>2.87154902171181</v>
      </c>
      <c r="G3688" s="16" t="n">
        <f aca="false">MIN(MATCH(F3688,2_Girdiler!$B$20:$I$20,1),7)</f>
        <v>1</v>
      </c>
      <c r="H3688" s="16" t="n">
        <f aca="false">IF(F3688&gt;=40,2_Girdiler!$I$21+(F3688-40)*(2_Girdiler!$I$21-2_Girdiler!$H$21)/(2_Girdiler!$I$20-2_Girdiler!$H$20),INDEX(2_Girdiler!$B$21:$I$21,G3688)+(F3688-INDEX(2_Girdiler!$B$20:$I$20,G3688))*(INDEX(2_Girdiler!$B$21:$I$21,G3688+1)-INDEX(2_Girdiler!$B$21:$I$21,G3688))/(INDEX(2_Girdiler!$B$20:$I$20,G3688+1)-INDEX(2_Girdiler!$B$20:$I$20,G3688)))</f>
        <v>6.31740784776598</v>
      </c>
      <c r="I3688" s="16" t="n">
        <f aca="false">H3688/2_Girdiler!$B$17</f>
        <v>2.53101275952163</v>
      </c>
      <c r="J3688" s="16" t="n">
        <f aca="false">D3688+I3688</f>
        <v>13.9940602527429</v>
      </c>
    </row>
    <row r="3689" customFormat="false" ht="15" hidden="false" customHeight="false" outlineLevel="0" collapsed="false">
      <c r="A3689" s="0" t="n">
        <v>3677</v>
      </c>
      <c r="B3689" s="7" t="n">
        <v>0.220639</v>
      </c>
      <c r="C3689" s="7" t="n">
        <v>0.481021</v>
      </c>
      <c r="D3689" s="16" t="n">
        <f aca="false">LOGINV(B3689,$B$7,$C$7)</f>
        <v>8.81611615584643</v>
      </c>
      <c r="E3689" s="16" t="n">
        <f aca="false">LOGINV(C3689,$B$8,$C$8)</f>
        <v>105.901448380502</v>
      </c>
      <c r="F3689" s="16" t="n">
        <f aca="false">$B$5/100*E3689*2_Girdiler!$B$14*2_Girdiler!$B$15*2_Girdiler!$B$16</f>
        <v>2.66448044125344</v>
      </c>
      <c r="G3689" s="16" t="n">
        <f aca="false">MIN(MATCH(F3689,2_Girdiler!$B$20:$I$20,1),7)</f>
        <v>1</v>
      </c>
      <c r="H3689" s="16" t="n">
        <f aca="false">IF(F3689&gt;=40,2_Girdiler!$I$21+(F3689-40)*(2_Girdiler!$I$21-2_Girdiler!$H$21)/(2_Girdiler!$I$20-2_Girdiler!$H$20),INDEX(2_Girdiler!$B$21:$I$21,G3689)+(F3689-INDEX(2_Girdiler!$B$20:$I$20,G3689))*(INDEX(2_Girdiler!$B$21:$I$21,G3689+1)-INDEX(2_Girdiler!$B$21:$I$21,G3689))/(INDEX(2_Girdiler!$B$20:$I$20,G3689+1)-INDEX(2_Girdiler!$B$20:$I$20,G3689)))</f>
        <v>5.86185697075756</v>
      </c>
      <c r="I3689" s="16" t="n">
        <f aca="false">H3689/2_Girdiler!$B$17</f>
        <v>2.34850038892531</v>
      </c>
      <c r="J3689" s="16" t="n">
        <f aca="false">D3689+I3689</f>
        <v>11.1646165447717</v>
      </c>
    </row>
    <row r="3690" customFormat="false" ht="15" hidden="false" customHeight="false" outlineLevel="0" collapsed="false">
      <c r="A3690" s="0" t="n">
        <v>3678</v>
      </c>
      <c r="B3690" s="7" t="n">
        <v>0.996878</v>
      </c>
      <c r="C3690" s="7" t="n">
        <v>0.563992</v>
      </c>
      <c r="D3690" s="16" t="n">
        <f aca="false">LOGINV(B3690,$B$7,$C$7)</f>
        <v>62.1849749656328</v>
      </c>
      <c r="E3690" s="16" t="n">
        <f aca="false">LOGINV(C3690,$B$8,$C$8)</f>
        <v>121.172847479134</v>
      </c>
      <c r="F3690" s="16" t="n">
        <f aca="false">$B$5/100*E3690*2_Girdiler!$B$14*2_Girdiler!$B$15*2_Girdiler!$B$16</f>
        <v>3.04870884257501</v>
      </c>
      <c r="G3690" s="16" t="n">
        <f aca="false">MIN(MATCH(F3690,2_Girdiler!$B$20:$I$20,1),7)</f>
        <v>1</v>
      </c>
      <c r="H3690" s="16" t="n">
        <f aca="false">IF(F3690&gt;=40,2_Girdiler!$I$21+(F3690-40)*(2_Girdiler!$I$21-2_Girdiler!$H$21)/(2_Girdiler!$I$20-2_Girdiler!$H$20),INDEX(2_Girdiler!$B$21:$I$21,G3690)+(F3690-INDEX(2_Girdiler!$B$20:$I$20,G3690))*(INDEX(2_Girdiler!$B$21:$I$21,G3690+1)-INDEX(2_Girdiler!$B$21:$I$21,G3690))/(INDEX(2_Girdiler!$B$20:$I$20,G3690+1)-INDEX(2_Girdiler!$B$20:$I$20,G3690)))</f>
        <v>6.70715945366502</v>
      </c>
      <c r="I3690" s="16" t="n">
        <f aca="false">H3690/2_Girdiler!$B$17</f>
        <v>2.68716324265426</v>
      </c>
      <c r="J3690" s="16" t="n">
        <f aca="false">D3690+I3690</f>
        <v>64.8721382082871</v>
      </c>
    </row>
    <row r="3691" customFormat="false" ht="15" hidden="false" customHeight="false" outlineLevel="0" collapsed="false">
      <c r="A3691" s="0" t="n">
        <v>3679</v>
      </c>
      <c r="B3691" s="7" t="n">
        <v>0.460371</v>
      </c>
      <c r="C3691" s="7" t="n">
        <v>0.088417</v>
      </c>
      <c r="D3691" s="16" t="n">
        <f aca="false">LOGINV(B3691,$B$7,$C$7)</f>
        <v>12.8114486883412</v>
      </c>
      <c r="E3691" s="16" t="n">
        <f aca="false">LOGINV(C3691,$B$8,$C$8)</f>
        <v>45.6698229924037</v>
      </c>
      <c r="F3691" s="16" t="n">
        <f aca="false">$B$5/100*E3691*2_Girdiler!$B$14*2_Girdiler!$B$15*2_Girdiler!$B$16</f>
        <v>1.14905274648888</v>
      </c>
      <c r="G3691" s="16" t="n">
        <f aca="false">MIN(MATCH(F3691,2_Girdiler!$B$20:$I$20,1),7)</f>
        <v>1</v>
      </c>
      <c r="H3691" s="16" t="n">
        <f aca="false">IF(F3691&gt;=40,2_Girdiler!$I$21+(F3691-40)*(2_Girdiler!$I$21-2_Girdiler!$H$21)/(2_Girdiler!$I$20-2_Girdiler!$H$20),INDEX(2_Girdiler!$B$21:$I$21,G3691)+(F3691-INDEX(2_Girdiler!$B$20:$I$20,G3691))*(INDEX(2_Girdiler!$B$21:$I$21,G3691+1)-INDEX(2_Girdiler!$B$21:$I$21,G3691))/(INDEX(2_Girdiler!$B$20:$I$20,G3691+1)-INDEX(2_Girdiler!$B$20:$I$20,G3691)))</f>
        <v>2.52791604227553</v>
      </c>
      <c r="I3691" s="16" t="n">
        <f aca="false">H3691/2_Girdiler!$B$17</f>
        <v>1.01278687591167</v>
      </c>
      <c r="J3691" s="16" t="n">
        <f aca="false">D3691+I3691</f>
        <v>13.8242355642528</v>
      </c>
    </row>
    <row r="3692" customFormat="false" ht="15" hidden="false" customHeight="false" outlineLevel="0" collapsed="false">
      <c r="A3692" s="0" t="n">
        <v>3680</v>
      </c>
      <c r="B3692" s="7" t="n">
        <v>0.183576</v>
      </c>
      <c r="C3692" s="7" t="n">
        <v>0.074194</v>
      </c>
      <c r="D3692" s="16" t="n">
        <f aca="false">LOGINV(B3692,$B$7,$C$7)</f>
        <v>8.19172922380792</v>
      </c>
      <c r="E3692" s="16" t="n">
        <f aca="false">LOGINV(C3692,$B$8,$C$8)</f>
        <v>42.9622136872527</v>
      </c>
      <c r="F3692" s="16" t="n">
        <f aca="false">$B$5/100*E3692*2_Girdiler!$B$14*2_Girdiler!$B$15*2_Girdiler!$B$16</f>
        <v>1.08092929637128</v>
      </c>
      <c r="G3692" s="16" t="n">
        <f aca="false">MIN(MATCH(F3692,2_Girdiler!$B$20:$I$20,1),7)</f>
        <v>1</v>
      </c>
      <c r="H3692" s="16" t="n">
        <f aca="false">IF(F3692&gt;=40,2_Girdiler!$I$21+(F3692-40)*(2_Girdiler!$I$21-2_Girdiler!$H$21)/(2_Girdiler!$I$20-2_Girdiler!$H$20),INDEX(2_Girdiler!$B$21:$I$21,G3692)+(F3692-INDEX(2_Girdiler!$B$20:$I$20,G3692))*(INDEX(2_Girdiler!$B$21:$I$21,G3692+1)-INDEX(2_Girdiler!$B$21:$I$21,G3692))/(INDEX(2_Girdiler!$B$20:$I$20,G3692+1)-INDEX(2_Girdiler!$B$20:$I$20,G3692)))</f>
        <v>2.37804445201681</v>
      </c>
      <c r="I3692" s="16" t="n">
        <f aca="false">H3692/2_Girdiler!$B$17</f>
        <v>0.952742168275966</v>
      </c>
      <c r="J3692" s="16" t="n">
        <f aca="false">D3692+I3692</f>
        <v>9.14447139208389</v>
      </c>
    </row>
    <row r="3693" customFormat="false" ht="15" hidden="false" customHeight="false" outlineLevel="0" collapsed="false">
      <c r="A3693" s="0" t="n">
        <v>3681</v>
      </c>
      <c r="B3693" s="7" t="n">
        <v>0.288671</v>
      </c>
      <c r="C3693" s="7" t="n">
        <v>0.402022</v>
      </c>
      <c r="D3693" s="16" t="n">
        <f aca="false">LOGINV(B3693,$B$7,$C$7)</f>
        <v>9.92619190880643</v>
      </c>
      <c r="E3693" s="16" t="n">
        <f aca="false">LOGINV(C3693,$B$8,$C$8)</f>
        <v>93.043736129815</v>
      </c>
      <c r="F3693" s="16" t="n">
        <f aca="false">$B$5/100*E3693*2_Girdiler!$B$14*2_Girdiler!$B$15*2_Girdiler!$B$16</f>
        <v>2.34098040102614</v>
      </c>
      <c r="G3693" s="16" t="n">
        <f aca="false">MIN(MATCH(F3693,2_Girdiler!$B$20:$I$20,1),7)</f>
        <v>1</v>
      </c>
      <c r="H3693" s="16" t="n">
        <f aca="false">IF(F3693&gt;=40,2_Girdiler!$I$21+(F3693-40)*(2_Girdiler!$I$21-2_Girdiler!$H$21)/(2_Girdiler!$I$20-2_Girdiler!$H$20),INDEX(2_Girdiler!$B$21:$I$21,G3693)+(F3693-INDEX(2_Girdiler!$B$20:$I$20,G3693))*(INDEX(2_Girdiler!$B$21:$I$21,G3693+1)-INDEX(2_Girdiler!$B$21:$I$21,G3693))/(INDEX(2_Girdiler!$B$20:$I$20,G3693+1)-INDEX(2_Girdiler!$B$20:$I$20,G3693)))</f>
        <v>5.15015688225752</v>
      </c>
      <c r="I3693" s="16" t="n">
        <f aca="false">H3693/2_Girdiler!$B$17</f>
        <v>2.06336413551984</v>
      </c>
      <c r="J3693" s="16" t="n">
        <f aca="false">D3693+I3693</f>
        <v>11.9895560443263</v>
      </c>
    </row>
    <row r="3694" customFormat="false" ht="15" hidden="false" customHeight="false" outlineLevel="0" collapsed="false">
      <c r="A3694" s="0" t="n">
        <v>3682</v>
      </c>
      <c r="B3694" s="7" t="n">
        <v>0.706929</v>
      </c>
      <c r="C3694" s="7" t="n">
        <v>0.881167</v>
      </c>
      <c r="D3694" s="16" t="n">
        <f aca="false">LOGINV(B3694,$B$7,$C$7)</f>
        <v>18.34337004431</v>
      </c>
      <c r="E3694" s="16" t="n">
        <f aca="false">LOGINV(C3694,$B$8,$C$8)</f>
        <v>234.032912407434</v>
      </c>
      <c r="F3694" s="16" t="n">
        <f aca="false">$B$5/100*E3694*2_Girdiler!$B$14*2_Girdiler!$B$15*2_Girdiler!$B$16</f>
        <v>5.88826807617104</v>
      </c>
      <c r="G3694" s="16" t="n">
        <f aca="false">MIN(MATCH(F3694,2_Girdiler!$B$20:$I$20,1),7)</f>
        <v>2</v>
      </c>
      <c r="H3694" s="16" t="n">
        <f aca="false">IF(F3694&gt;=40,2_Girdiler!$I$21+(F3694-40)*(2_Girdiler!$I$21-2_Girdiler!$H$21)/(2_Girdiler!$I$20-2_Girdiler!$H$20),INDEX(2_Girdiler!$B$21:$I$21,G3694)+(F3694-INDEX(2_Girdiler!$B$20:$I$20,G3694))*(INDEX(2_Girdiler!$B$21:$I$21,G3694+1)-INDEX(2_Girdiler!$B$21:$I$21,G3694))/(INDEX(2_Girdiler!$B$20:$I$20,G3694+1)-INDEX(2_Girdiler!$B$20:$I$20,G3694)))</f>
        <v>12.4212289218737</v>
      </c>
      <c r="I3694" s="16" t="n">
        <f aca="false">H3694/2_Girdiler!$B$17</f>
        <v>4.97645389498143</v>
      </c>
      <c r="J3694" s="16" t="n">
        <f aca="false">D3694+I3694</f>
        <v>23.3198239392914</v>
      </c>
    </row>
    <row r="3695" customFormat="false" ht="15" hidden="false" customHeight="false" outlineLevel="0" collapsed="false">
      <c r="A3695" s="0" t="n">
        <v>3683</v>
      </c>
      <c r="B3695" s="7" t="n">
        <v>0.467826</v>
      </c>
      <c r="C3695" s="7" t="n">
        <v>0.474844</v>
      </c>
      <c r="D3695" s="16" t="n">
        <f aca="false">LOGINV(B3695,$B$7,$C$7)</f>
        <v>12.9461418770555</v>
      </c>
      <c r="E3695" s="16" t="n">
        <f aca="false">LOGINV(C3695,$B$8,$C$8)</f>
        <v>104.846664905134</v>
      </c>
      <c r="F3695" s="16" t="n">
        <f aca="false">$B$5/100*E3695*2_Girdiler!$B$14*2_Girdiler!$B$15*2_Girdiler!$B$16</f>
        <v>2.63794208901318</v>
      </c>
      <c r="G3695" s="16" t="n">
        <f aca="false">MIN(MATCH(F3695,2_Girdiler!$B$20:$I$20,1),7)</f>
        <v>1</v>
      </c>
      <c r="H3695" s="16" t="n">
        <f aca="false">IF(F3695&gt;=40,2_Girdiler!$I$21+(F3695-40)*(2_Girdiler!$I$21-2_Girdiler!$H$21)/(2_Girdiler!$I$20-2_Girdiler!$H$20),INDEX(2_Girdiler!$B$21:$I$21,G3695)+(F3695-INDEX(2_Girdiler!$B$20:$I$20,G3695))*(INDEX(2_Girdiler!$B$21:$I$21,G3695+1)-INDEX(2_Girdiler!$B$21:$I$21,G3695))/(INDEX(2_Girdiler!$B$20:$I$20,G3695+1)-INDEX(2_Girdiler!$B$20:$I$20,G3695)))</f>
        <v>5.80347259582899</v>
      </c>
      <c r="I3695" s="16" t="n">
        <f aca="false">H3695/2_Girdiler!$B$17</f>
        <v>2.32510921307251</v>
      </c>
      <c r="J3695" s="16" t="n">
        <f aca="false">D3695+I3695</f>
        <v>15.2712510901281</v>
      </c>
    </row>
    <row r="3696" customFormat="false" ht="15" hidden="false" customHeight="false" outlineLevel="0" collapsed="false">
      <c r="A3696" s="0" t="n">
        <v>3684</v>
      </c>
      <c r="B3696" s="7" t="n">
        <v>0.16957</v>
      </c>
      <c r="C3696" s="7" t="n">
        <v>0.942136</v>
      </c>
      <c r="D3696" s="16" t="n">
        <f aca="false">LOGINV(B3696,$B$7,$C$7)</f>
        <v>7.94863614223677</v>
      </c>
      <c r="E3696" s="16" t="n">
        <f aca="false">LOGINV(C3696,$B$8,$C$8)</f>
        <v>301.441197144374</v>
      </c>
      <c r="F3696" s="16" t="n">
        <f aca="false">$B$5/100*E3696*2_Girdiler!$B$14*2_Girdiler!$B$15*2_Girdiler!$B$16</f>
        <v>7.58426052015245</v>
      </c>
      <c r="G3696" s="16" t="n">
        <f aca="false">MIN(MATCH(F3696,2_Girdiler!$B$20:$I$20,1),7)</f>
        <v>2</v>
      </c>
      <c r="H3696" s="16" t="n">
        <f aca="false">IF(F3696&gt;=40,2_Girdiler!$I$21+(F3696-40)*(2_Girdiler!$I$21-2_Girdiler!$H$21)/(2_Girdiler!$I$20-2_Girdiler!$H$20),INDEX(2_Girdiler!$B$21:$I$21,G3696)+(F3696-INDEX(2_Girdiler!$B$20:$I$20,G3696))*(INDEX(2_Girdiler!$B$21:$I$21,G3696+1)-INDEX(2_Girdiler!$B$21:$I$21,G3696))/(INDEX(2_Girdiler!$B$20:$I$20,G3696+1)-INDEX(2_Girdiler!$B$20:$I$20,G3696)))</f>
        <v>15.1348168322439</v>
      </c>
      <c r="I3696" s="16" t="n">
        <f aca="false">H3696/2_Girdiler!$B$17</f>
        <v>6.06362853855926</v>
      </c>
      <c r="J3696" s="16" t="n">
        <f aca="false">D3696+I3696</f>
        <v>14.012264680796</v>
      </c>
    </row>
    <row r="3697" customFormat="false" ht="15" hidden="false" customHeight="false" outlineLevel="0" collapsed="false">
      <c r="A3697" s="0" t="n">
        <v>3685</v>
      </c>
      <c r="B3697" s="7" t="n">
        <v>0.359362</v>
      </c>
      <c r="C3697" s="7" t="n">
        <v>0.232501</v>
      </c>
      <c r="D3697" s="16" t="n">
        <f aca="false">LOGINV(B3697,$B$7,$C$7)</f>
        <v>11.0789201567241</v>
      </c>
      <c r="E3697" s="16" t="n">
        <f aca="false">LOGINV(C3697,$B$8,$C$8)</f>
        <v>68.1427023282597</v>
      </c>
      <c r="F3697" s="16" t="n">
        <f aca="false">$B$5/100*E3697*2_Girdiler!$B$14*2_Girdiler!$B$15*2_Girdiler!$B$16</f>
        <v>1.71447039057901</v>
      </c>
      <c r="G3697" s="16" t="n">
        <f aca="false">MIN(MATCH(F3697,2_Girdiler!$B$20:$I$20,1),7)</f>
        <v>1</v>
      </c>
      <c r="H3697" s="16" t="n">
        <f aca="false">IF(F3697&gt;=40,2_Girdiler!$I$21+(F3697-40)*(2_Girdiler!$I$21-2_Girdiler!$H$21)/(2_Girdiler!$I$20-2_Girdiler!$H$20),INDEX(2_Girdiler!$B$21:$I$21,G3697)+(F3697-INDEX(2_Girdiler!$B$20:$I$20,G3697))*(INDEX(2_Girdiler!$B$21:$I$21,G3697+1)-INDEX(2_Girdiler!$B$21:$I$21,G3697))/(INDEX(2_Girdiler!$B$20:$I$20,G3697+1)-INDEX(2_Girdiler!$B$20:$I$20,G3697)))</f>
        <v>3.77183485927383</v>
      </c>
      <c r="I3697" s="16" t="n">
        <f aca="false">H3697/2_Girdiler!$B$17</f>
        <v>1.51115178656804</v>
      </c>
      <c r="J3697" s="16" t="n">
        <f aca="false">D3697+I3697</f>
        <v>12.5900719432921</v>
      </c>
    </row>
    <row r="3698" customFormat="false" ht="15" hidden="false" customHeight="false" outlineLevel="0" collapsed="false">
      <c r="A3698" s="0" t="n">
        <v>3686</v>
      </c>
      <c r="B3698" s="7" t="n">
        <v>0.146615</v>
      </c>
      <c r="C3698" s="7" t="n">
        <v>0.70039</v>
      </c>
      <c r="D3698" s="16" t="n">
        <f aca="false">LOGINV(B3698,$B$7,$C$7)</f>
        <v>7.53785682761324</v>
      </c>
      <c r="E3698" s="16" t="n">
        <f aca="false">LOGINV(C3698,$B$8,$C$8)</f>
        <v>153.308750468152</v>
      </c>
      <c r="F3698" s="16" t="n">
        <f aca="false">$B$5/100*E3698*2_Girdiler!$B$14*2_Girdiler!$B$15*2_Girdiler!$B$16</f>
        <v>3.8572481617787</v>
      </c>
      <c r="G3698" s="16" t="n">
        <f aca="false">MIN(MATCH(F3698,2_Girdiler!$B$20:$I$20,1),7)</f>
        <v>1</v>
      </c>
      <c r="H3698" s="16" t="n">
        <f aca="false">IF(F3698&gt;=40,2_Girdiler!$I$21+(F3698-40)*(2_Girdiler!$I$21-2_Girdiler!$H$21)/(2_Girdiler!$I$20-2_Girdiler!$H$20),INDEX(2_Girdiler!$B$21:$I$21,G3698)+(F3698-INDEX(2_Girdiler!$B$20:$I$20,G3698))*(INDEX(2_Girdiler!$B$21:$I$21,G3698+1)-INDEX(2_Girdiler!$B$21:$I$21,G3698))/(INDEX(2_Girdiler!$B$20:$I$20,G3698+1)-INDEX(2_Girdiler!$B$20:$I$20,G3698)))</f>
        <v>8.48594595591314</v>
      </c>
      <c r="I3698" s="16" t="n">
        <f aca="false">H3698/2_Girdiler!$B$17</f>
        <v>3.39981809131135</v>
      </c>
      <c r="J3698" s="16" t="n">
        <f aca="false">D3698+I3698</f>
        <v>10.9376749189246</v>
      </c>
    </row>
    <row r="3699" customFormat="false" ht="15" hidden="false" customHeight="false" outlineLevel="0" collapsed="false">
      <c r="A3699" s="0" t="n">
        <v>3687</v>
      </c>
      <c r="B3699" s="7" t="n">
        <v>0.527537</v>
      </c>
      <c r="C3699" s="7" t="n">
        <v>0.251666</v>
      </c>
      <c r="D3699" s="16" t="n">
        <f aca="false">LOGINV(B3699,$B$7,$C$7)</f>
        <v>14.0736626068606</v>
      </c>
      <c r="E3699" s="16" t="n">
        <f aca="false">LOGINV(C3699,$B$8,$C$8)</f>
        <v>70.8967190578291</v>
      </c>
      <c r="F3699" s="16" t="n">
        <f aca="false">$B$5/100*E3699*2_Girdiler!$B$14*2_Girdiler!$B$15*2_Girdiler!$B$16</f>
        <v>1.78376145149498</v>
      </c>
      <c r="G3699" s="16" t="n">
        <f aca="false">MIN(MATCH(F3699,2_Girdiler!$B$20:$I$20,1),7)</f>
        <v>1</v>
      </c>
      <c r="H3699" s="16" t="n">
        <f aca="false">IF(F3699&gt;=40,2_Girdiler!$I$21+(F3699-40)*(2_Girdiler!$I$21-2_Girdiler!$H$21)/(2_Girdiler!$I$20-2_Girdiler!$H$20),INDEX(2_Girdiler!$B$21:$I$21,G3699)+(F3699-INDEX(2_Girdiler!$B$20:$I$20,G3699))*(INDEX(2_Girdiler!$B$21:$I$21,G3699+1)-INDEX(2_Girdiler!$B$21:$I$21,G3699))/(INDEX(2_Girdiler!$B$20:$I$20,G3699+1)-INDEX(2_Girdiler!$B$20:$I$20,G3699)))</f>
        <v>3.92427519328895</v>
      </c>
      <c r="I3699" s="16" t="n">
        <f aca="false">H3699/2_Girdiler!$B$17</f>
        <v>1.57222563833692</v>
      </c>
      <c r="J3699" s="16" t="n">
        <f aca="false">D3699+I3699</f>
        <v>15.6458882451976</v>
      </c>
    </row>
    <row r="3700" customFormat="false" ht="15" hidden="false" customHeight="false" outlineLevel="0" collapsed="false">
      <c r="A3700" s="0" t="n">
        <v>3688</v>
      </c>
      <c r="B3700" s="7" t="n">
        <v>0.57733</v>
      </c>
      <c r="C3700" s="7" t="n">
        <v>0.234074</v>
      </c>
      <c r="D3700" s="16" t="n">
        <f aca="false">LOGINV(B3700,$B$7,$C$7)</f>
        <v>15.0975231308445</v>
      </c>
      <c r="E3700" s="16" t="n">
        <f aca="false">LOGINV(C3700,$B$8,$C$8)</f>
        <v>68.36914607071</v>
      </c>
      <c r="F3700" s="16" t="n">
        <f aca="false">$B$5/100*E3700*2_Girdiler!$B$14*2_Girdiler!$B$15*2_Girdiler!$B$16</f>
        <v>1.72016771513906</v>
      </c>
      <c r="G3700" s="16" t="n">
        <f aca="false">MIN(MATCH(F3700,2_Girdiler!$B$20:$I$20,1),7)</f>
        <v>1</v>
      </c>
      <c r="H3700" s="16" t="n">
        <f aca="false">IF(F3700&gt;=40,2_Girdiler!$I$21+(F3700-40)*(2_Girdiler!$I$21-2_Girdiler!$H$21)/(2_Girdiler!$I$20-2_Girdiler!$H$20),INDEX(2_Girdiler!$B$21:$I$21,G3700)+(F3700-INDEX(2_Girdiler!$B$20:$I$20,G3700))*(INDEX(2_Girdiler!$B$21:$I$21,G3700+1)-INDEX(2_Girdiler!$B$21:$I$21,G3700))/(INDEX(2_Girdiler!$B$20:$I$20,G3700+1)-INDEX(2_Girdiler!$B$20:$I$20,G3700)))</f>
        <v>3.78436897330594</v>
      </c>
      <c r="I3700" s="16" t="n">
        <f aca="false">H3700/2_Girdiler!$B$17</f>
        <v>1.51617346686937</v>
      </c>
      <c r="J3700" s="16" t="n">
        <f aca="false">D3700+I3700</f>
        <v>16.6136965977139</v>
      </c>
    </row>
    <row r="3701" customFormat="false" ht="15" hidden="false" customHeight="false" outlineLevel="0" collapsed="false">
      <c r="A3701" s="0" t="n">
        <v>3689</v>
      </c>
      <c r="B3701" s="7" t="n">
        <v>0.878793</v>
      </c>
      <c r="C3701" s="7" t="n">
        <v>0.130084</v>
      </c>
      <c r="D3701" s="16" t="n">
        <f aca="false">LOGINV(B3701,$B$7,$C$7)</f>
        <v>25.9815392103781</v>
      </c>
      <c r="E3701" s="16" t="n">
        <f aca="false">LOGINV(C3701,$B$8,$C$8)</f>
        <v>52.7941234991081</v>
      </c>
      <c r="F3701" s="16" t="n">
        <f aca="false">$B$5/100*E3701*2_Girdiler!$B$14*2_Girdiler!$B$15*2_Girdiler!$B$16</f>
        <v>1.32830014723756</v>
      </c>
      <c r="G3701" s="16" t="n">
        <f aca="false">MIN(MATCH(F3701,2_Girdiler!$B$20:$I$20,1),7)</f>
        <v>1</v>
      </c>
      <c r="H3701" s="16" t="n">
        <f aca="false">IF(F3701&gt;=40,2_Girdiler!$I$21+(F3701-40)*(2_Girdiler!$I$21-2_Girdiler!$H$21)/(2_Girdiler!$I$20-2_Girdiler!$H$20),INDEX(2_Girdiler!$B$21:$I$21,G3701)+(F3701-INDEX(2_Girdiler!$B$20:$I$20,G3701))*(INDEX(2_Girdiler!$B$21:$I$21,G3701+1)-INDEX(2_Girdiler!$B$21:$I$21,G3701))/(INDEX(2_Girdiler!$B$20:$I$20,G3701+1)-INDEX(2_Girdiler!$B$20:$I$20,G3701)))</f>
        <v>2.92226032392263</v>
      </c>
      <c r="I3701" s="16" t="n">
        <f aca="false">H3701/2_Girdiler!$B$17</f>
        <v>1.17077737336644</v>
      </c>
      <c r="J3701" s="16" t="n">
        <f aca="false">D3701+I3701</f>
        <v>27.1523165837446</v>
      </c>
    </row>
    <row r="3702" customFormat="false" ht="15" hidden="false" customHeight="false" outlineLevel="0" collapsed="false">
      <c r="A3702" s="0" t="n">
        <v>3690</v>
      </c>
      <c r="B3702" s="7" t="n">
        <v>0.454467</v>
      </c>
      <c r="C3702" s="7" t="n">
        <v>0.819436</v>
      </c>
      <c r="D3702" s="16" t="n">
        <f aca="false">LOGINV(B3702,$B$7,$C$7)</f>
        <v>12.7055992546042</v>
      </c>
      <c r="E3702" s="16" t="n">
        <f aca="false">LOGINV(C3702,$B$8,$C$8)</f>
        <v>196.902988720822</v>
      </c>
      <c r="F3702" s="16" t="n">
        <f aca="false">$B$5/100*E3702*2_Girdiler!$B$14*2_Girdiler!$B$15*2_Girdiler!$B$16</f>
        <v>4.95407919621587</v>
      </c>
      <c r="G3702" s="16" t="n">
        <f aca="false">MIN(MATCH(F3702,2_Girdiler!$B$20:$I$20,1),7)</f>
        <v>1</v>
      </c>
      <c r="H3702" s="16" t="n">
        <f aca="false">IF(F3702&gt;=40,2_Girdiler!$I$21+(F3702-40)*(2_Girdiler!$I$21-2_Girdiler!$H$21)/(2_Girdiler!$I$20-2_Girdiler!$H$20),INDEX(2_Girdiler!$B$21:$I$21,G3702)+(F3702-INDEX(2_Girdiler!$B$20:$I$20,G3702))*(INDEX(2_Girdiler!$B$21:$I$21,G3702+1)-INDEX(2_Girdiler!$B$21:$I$21,G3702))/(INDEX(2_Girdiler!$B$20:$I$20,G3702+1)-INDEX(2_Girdiler!$B$20:$I$20,G3702)))</f>
        <v>10.8989742316749</v>
      </c>
      <c r="I3702" s="16" t="n">
        <f aca="false">H3702/2_Girdiler!$B$17</f>
        <v>4.36657621461335</v>
      </c>
      <c r="J3702" s="16" t="n">
        <f aca="false">D3702+I3702</f>
        <v>17.0721754692176</v>
      </c>
    </row>
    <row r="3703" customFormat="false" ht="15" hidden="false" customHeight="false" outlineLevel="0" collapsed="false">
      <c r="A3703" s="0" t="n">
        <v>3691</v>
      </c>
      <c r="B3703" s="7" t="n">
        <v>0.199738</v>
      </c>
      <c r="C3703" s="7" t="n">
        <v>0.848171</v>
      </c>
      <c r="D3703" s="16" t="n">
        <f aca="false">LOGINV(B3703,$B$7,$C$7)</f>
        <v>8.46684950930185</v>
      </c>
      <c r="E3703" s="16" t="n">
        <f aca="false">LOGINV(C3703,$B$8,$C$8)</f>
        <v>212.130925356273</v>
      </c>
      <c r="F3703" s="16" t="n">
        <f aca="false">$B$5/100*E3703*2_Girdiler!$B$14*2_Girdiler!$B$15*2_Girdiler!$B$16</f>
        <v>5.33721408196384</v>
      </c>
      <c r="G3703" s="16" t="n">
        <f aca="false">MIN(MATCH(F3703,2_Girdiler!$B$20:$I$20,1),7)</f>
        <v>2</v>
      </c>
      <c r="H3703" s="16" t="n">
        <f aca="false">IF(F3703&gt;=40,2_Girdiler!$I$21+(F3703-40)*(2_Girdiler!$I$21-2_Girdiler!$H$21)/(2_Girdiler!$I$20-2_Girdiler!$H$20),INDEX(2_Girdiler!$B$21:$I$21,G3703)+(F3703-INDEX(2_Girdiler!$B$20:$I$20,G3703))*(INDEX(2_Girdiler!$B$21:$I$21,G3703+1)-INDEX(2_Girdiler!$B$21:$I$21,G3703))/(INDEX(2_Girdiler!$B$20:$I$20,G3703+1)-INDEX(2_Girdiler!$B$20:$I$20,G3703)))</f>
        <v>11.5395425311421</v>
      </c>
      <c r="I3703" s="16" t="n">
        <f aca="false">H3703/2_Girdiler!$B$17</f>
        <v>4.62321415510503</v>
      </c>
      <c r="J3703" s="16" t="n">
        <f aca="false">D3703+I3703</f>
        <v>13.0900636644069</v>
      </c>
    </row>
    <row r="3704" customFormat="false" ht="15" hidden="false" customHeight="false" outlineLevel="0" collapsed="false">
      <c r="A3704" s="0" t="n">
        <v>3692</v>
      </c>
      <c r="B3704" s="7" t="n">
        <v>0.848486</v>
      </c>
      <c r="C3704" s="7" t="n">
        <v>0.343373</v>
      </c>
      <c r="D3704" s="16" t="n">
        <f aca="false">LOGINV(B3704,$B$7,$C$7)</f>
        <v>24.0443642356832</v>
      </c>
      <c r="E3704" s="16" t="n">
        <f aca="false">LOGINV(C3704,$B$8,$C$8)</f>
        <v>84.1764457092137</v>
      </c>
      <c r="F3704" s="16" t="n">
        <f aca="false">$B$5/100*E3704*2_Girdiler!$B$14*2_Girdiler!$B$15*2_Girdiler!$B$16</f>
        <v>2.11787937404382</v>
      </c>
      <c r="G3704" s="16" t="n">
        <f aca="false">MIN(MATCH(F3704,2_Girdiler!$B$20:$I$20,1),7)</f>
        <v>1</v>
      </c>
      <c r="H3704" s="16" t="n">
        <f aca="false">IF(F3704&gt;=40,2_Girdiler!$I$21+(F3704-40)*(2_Girdiler!$I$21-2_Girdiler!$H$21)/(2_Girdiler!$I$20-2_Girdiler!$H$20),INDEX(2_Girdiler!$B$21:$I$21,G3704)+(F3704-INDEX(2_Girdiler!$B$20:$I$20,G3704))*(INDEX(2_Girdiler!$B$21:$I$21,G3704+1)-INDEX(2_Girdiler!$B$21:$I$21,G3704))/(INDEX(2_Girdiler!$B$20:$I$20,G3704+1)-INDEX(2_Girdiler!$B$20:$I$20,G3704)))</f>
        <v>4.65933462289639</v>
      </c>
      <c r="I3704" s="16" t="n">
        <f aca="false">H3704/2_Girdiler!$B$17</f>
        <v>1.86672060212195</v>
      </c>
      <c r="J3704" s="16" t="n">
        <f aca="false">D3704+I3704</f>
        <v>25.9110848378051</v>
      </c>
    </row>
    <row r="3705" customFormat="false" ht="15" hidden="false" customHeight="false" outlineLevel="0" collapsed="false">
      <c r="A3705" s="0" t="n">
        <v>3693</v>
      </c>
      <c r="B3705" s="7" t="n">
        <v>0.41376</v>
      </c>
      <c r="C3705" s="7" t="n">
        <v>0.23461</v>
      </c>
      <c r="D3705" s="16" t="n">
        <f aca="false">LOGINV(B3705,$B$7,$C$7)</f>
        <v>11.9933438953475</v>
      </c>
      <c r="E3705" s="16" t="n">
        <f aca="false">LOGINV(C3705,$B$8,$C$8)</f>
        <v>68.4462852696271</v>
      </c>
      <c r="F3705" s="16" t="n">
        <f aca="false">$B$5/100*E3705*2_Girdiler!$B$14*2_Girdiler!$B$15*2_Girdiler!$B$16</f>
        <v>1.72210853738382</v>
      </c>
      <c r="G3705" s="16" t="n">
        <f aca="false">MIN(MATCH(F3705,2_Girdiler!$B$20:$I$20,1),7)</f>
        <v>1</v>
      </c>
      <c r="H3705" s="16" t="n">
        <f aca="false">IF(F3705&gt;=40,2_Girdiler!$I$21+(F3705-40)*(2_Girdiler!$I$21-2_Girdiler!$H$21)/(2_Girdiler!$I$20-2_Girdiler!$H$20),INDEX(2_Girdiler!$B$21:$I$21,G3705)+(F3705-INDEX(2_Girdiler!$B$20:$I$20,G3705))*(INDEX(2_Girdiler!$B$21:$I$21,G3705+1)-INDEX(2_Girdiler!$B$21:$I$21,G3705))/(INDEX(2_Girdiler!$B$20:$I$20,G3705+1)-INDEX(2_Girdiler!$B$20:$I$20,G3705)))</f>
        <v>3.7886387822444</v>
      </c>
      <c r="I3705" s="16" t="n">
        <f aca="false">H3705/2_Girdiler!$B$17</f>
        <v>1.51788412750176</v>
      </c>
      <c r="J3705" s="16" t="n">
        <f aca="false">D3705+I3705</f>
        <v>13.5112280228493</v>
      </c>
    </row>
    <row r="3706" customFormat="false" ht="15" hidden="false" customHeight="false" outlineLevel="0" collapsed="false">
      <c r="A3706" s="0" t="n">
        <v>3694</v>
      </c>
      <c r="B3706" s="7" t="n">
        <v>0.276508</v>
      </c>
      <c r="C3706" s="7" t="n">
        <v>0.464406</v>
      </c>
      <c r="D3706" s="16" t="n">
        <f aca="false">LOGINV(B3706,$B$7,$C$7)</f>
        <v>9.72912765151646</v>
      </c>
      <c r="E3706" s="16" t="n">
        <f aca="false">LOGINV(C3706,$B$8,$C$8)</f>
        <v>103.08566643658</v>
      </c>
      <c r="F3706" s="16" t="n">
        <f aca="false">$B$5/100*E3706*2_Girdiler!$B$14*2_Girdiler!$B$15*2_Girdiler!$B$16</f>
        <v>2.59363536754436</v>
      </c>
      <c r="G3706" s="16" t="n">
        <f aca="false">MIN(MATCH(F3706,2_Girdiler!$B$20:$I$20,1),7)</f>
        <v>1</v>
      </c>
      <c r="H3706" s="16" t="n">
        <f aca="false">IF(F3706&gt;=40,2_Girdiler!$I$21+(F3706-40)*(2_Girdiler!$I$21-2_Girdiler!$H$21)/(2_Girdiler!$I$20-2_Girdiler!$H$20),INDEX(2_Girdiler!$B$21:$I$21,G3706)+(F3706-INDEX(2_Girdiler!$B$20:$I$20,G3706))*(INDEX(2_Girdiler!$B$21:$I$21,G3706+1)-INDEX(2_Girdiler!$B$21:$I$21,G3706))/(INDEX(2_Girdiler!$B$20:$I$20,G3706+1)-INDEX(2_Girdiler!$B$20:$I$20,G3706)))</f>
        <v>5.70599780859758</v>
      </c>
      <c r="I3706" s="16" t="n">
        <f aca="false">H3706/2_Girdiler!$B$17</f>
        <v>2.28605681434198</v>
      </c>
      <c r="J3706" s="16" t="n">
        <f aca="false">D3706+I3706</f>
        <v>12.0151844658584</v>
      </c>
    </row>
    <row r="3707" customFormat="false" ht="15" hidden="false" customHeight="false" outlineLevel="0" collapsed="false">
      <c r="A3707" s="0" t="n">
        <v>3695</v>
      </c>
      <c r="B3707" s="7" t="n">
        <v>0.44078</v>
      </c>
      <c r="C3707" s="7" t="n">
        <v>0.153745</v>
      </c>
      <c r="D3707" s="16" t="n">
        <f aca="false">LOGINV(B3707,$B$7,$C$7)</f>
        <v>12.4628459931275</v>
      </c>
      <c r="E3707" s="16" t="n">
        <f aca="false">LOGINV(C3707,$B$8,$C$8)</f>
        <v>56.5143427825052</v>
      </c>
      <c r="F3707" s="16" t="n">
        <f aca="false">$B$5/100*E3707*2_Girdiler!$B$14*2_Girdiler!$B$15*2_Girdiler!$B$16</f>
        <v>1.42190086440783</v>
      </c>
      <c r="G3707" s="16" t="n">
        <f aca="false">MIN(MATCH(F3707,2_Girdiler!$B$20:$I$20,1),7)</f>
        <v>1</v>
      </c>
      <c r="H3707" s="16" t="n">
        <f aca="false">IF(F3707&gt;=40,2_Girdiler!$I$21+(F3707-40)*(2_Girdiler!$I$21-2_Girdiler!$H$21)/(2_Girdiler!$I$20-2_Girdiler!$H$20),INDEX(2_Girdiler!$B$21:$I$21,G3707)+(F3707-INDEX(2_Girdiler!$B$20:$I$20,G3707))*(INDEX(2_Girdiler!$B$21:$I$21,G3707+1)-INDEX(2_Girdiler!$B$21:$I$21,G3707))/(INDEX(2_Girdiler!$B$20:$I$20,G3707+1)-INDEX(2_Girdiler!$B$20:$I$20,G3707)))</f>
        <v>3.12818190169723</v>
      </c>
      <c r="I3707" s="16" t="n">
        <f aca="false">H3707/2_Girdiler!$B$17</f>
        <v>1.25327800548767</v>
      </c>
      <c r="J3707" s="16" t="n">
        <f aca="false">D3707+I3707</f>
        <v>13.7161239986152</v>
      </c>
    </row>
    <row r="3708" customFormat="false" ht="15" hidden="false" customHeight="false" outlineLevel="0" collapsed="false">
      <c r="A3708" s="0" t="n">
        <v>3696</v>
      </c>
      <c r="B3708" s="7" t="n">
        <v>0.831178</v>
      </c>
      <c r="C3708" s="7" t="n">
        <v>0.701987</v>
      </c>
      <c r="D3708" s="16" t="n">
        <f aca="false">LOGINV(B3708,$B$7,$C$7)</f>
        <v>23.1096961724577</v>
      </c>
      <c r="E3708" s="16" t="n">
        <f aca="false">LOGINV(C3708,$B$8,$C$8)</f>
        <v>153.764787477416</v>
      </c>
      <c r="F3708" s="16" t="n">
        <f aca="false">$B$5/100*E3708*2_Girdiler!$B$14*2_Girdiler!$B$15*2_Girdiler!$B$16</f>
        <v>3.86872205293179</v>
      </c>
      <c r="G3708" s="16" t="n">
        <f aca="false">MIN(MATCH(F3708,2_Girdiler!$B$20:$I$20,1),7)</f>
        <v>1</v>
      </c>
      <c r="H3708" s="16" t="n">
        <f aca="false">IF(F3708&gt;=40,2_Girdiler!$I$21+(F3708-40)*(2_Girdiler!$I$21-2_Girdiler!$H$21)/(2_Girdiler!$I$20-2_Girdiler!$H$20),INDEX(2_Girdiler!$B$21:$I$21,G3708)+(F3708-INDEX(2_Girdiler!$B$20:$I$20,G3708))*(INDEX(2_Girdiler!$B$21:$I$21,G3708+1)-INDEX(2_Girdiler!$B$21:$I$21,G3708))/(INDEX(2_Girdiler!$B$20:$I$20,G3708+1)-INDEX(2_Girdiler!$B$20:$I$20,G3708)))</f>
        <v>8.51118851644993</v>
      </c>
      <c r="I3708" s="16" t="n">
        <f aca="false">H3708/2_Girdiler!$B$17</f>
        <v>3.40993129665462</v>
      </c>
      <c r="J3708" s="16" t="n">
        <f aca="false">D3708+I3708</f>
        <v>26.5196274691123</v>
      </c>
    </row>
    <row r="3709" customFormat="false" ht="15" hidden="false" customHeight="false" outlineLevel="0" collapsed="false">
      <c r="A3709" s="0" t="n">
        <v>3697</v>
      </c>
      <c r="B3709" s="7" t="n">
        <v>0.234693</v>
      </c>
      <c r="C3709" s="7" t="n">
        <v>0.731741</v>
      </c>
      <c r="D3709" s="16" t="n">
        <f aca="false">LOGINV(B3709,$B$7,$C$7)</f>
        <v>9.04790393823282</v>
      </c>
      <c r="E3709" s="16" t="n">
        <f aca="false">LOGINV(C3709,$B$8,$C$8)</f>
        <v>162.748200531306</v>
      </c>
      <c r="F3709" s="16" t="n">
        <f aca="false">$B$5/100*E3709*2_Girdiler!$B$14*2_Girdiler!$B$15*2_Girdiler!$B$16</f>
        <v>4.09474472536767</v>
      </c>
      <c r="G3709" s="16" t="n">
        <f aca="false">MIN(MATCH(F3709,2_Girdiler!$B$20:$I$20,1),7)</f>
        <v>1</v>
      </c>
      <c r="H3709" s="16" t="n">
        <f aca="false">IF(F3709&gt;=40,2_Girdiler!$I$21+(F3709-40)*(2_Girdiler!$I$21-2_Girdiler!$H$21)/(2_Girdiler!$I$20-2_Girdiler!$H$20),INDEX(2_Girdiler!$B$21:$I$21,G3709)+(F3709-INDEX(2_Girdiler!$B$20:$I$20,G3709))*(INDEX(2_Girdiler!$B$21:$I$21,G3709+1)-INDEX(2_Girdiler!$B$21:$I$21,G3709))/(INDEX(2_Girdiler!$B$20:$I$20,G3709+1)-INDEX(2_Girdiler!$B$20:$I$20,G3709)))</f>
        <v>9.00843839580887</v>
      </c>
      <c r="I3709" s="16" t="n">
        <f aca="false">H3709/2_Girdiler!$B$17</f>
        <v>3.60914999832086</v>
      </c>
      <c r="J3709" s="16" t="n">
        <f aca="false">D3709+I3709</f>
        <v>12.6570539365537</v>
      </c>
    </row>
    <row r="3710" customFormat="false" ht="15" hidden="false" customHeight="false" outlineLevel="0" collapsed="false">
      <c r="A3710" s="0" t="n">
        <v>3698</v>
      </c>
      <c r="B3710" s="7" t="n">
        <v>0.08845</v>
      </c>
      <c r="C3710" s="7" t="n">
        <v>0.094261</v>
      </c>
      <c r="D3710" s="16" t="n">
        <f aca="false">LOGINV(B3710,$B$7,$C$7)</f>
        <v>6.37961918037879</v>
      </c>
      <c r="E3710" s="16" t="n">
        <f aca="false">LOGINV(C3710,$B$8,$C$8)</f>
        <v>46.731564799257</v>
      </c>
      <c r="F3710" s="16" t="n">
        <f aca="false">$B$5/100*E3710*2_Girdiler!$B$14*2_Girdiler!$B$15*2_Girdiler!$B$16</f>
        <v>1.17576617034931</v>
      </c>
      <c r="G3710" s="16" t="n">
        <f aca="false">MIN(MATCH(F3710,2_Girdiler!$B$20:$I$20,1),7)</f>
        <v>1</v>
      </c>
      <c r="H3710" s="16" t="n">
        <f aca="false">IF(F3710&gt;=40,2_Girdiler!$I$21+(F3710-40)*(2_Girdiler!$I$21-2_Girdiler!$H$21)/(2_Girdiler!$I$20-2_Girdiler!$H$20),INDEX(2_Girdiler!$B$21:$I$21,G3710)+(F3710-INDEX(2_Girdiler!$B$20:$I$20,G3710))*(INDEX(2_Girdiler!$B$21:$I$21,G3710+1)-INDEX(2_Girdiler!$B$21:$I$21,G3710))/(INDEX(2_Girdiler!$B$20:$I$20,G3710+1)-INDEX(2_Girdiler!$B$20:$I$20,G3710)))</f>
        <v>2.58668557476847</v>
      </c>
      <c r="I3710" s="16" t="n">
        <f aca="false">H3710/2_Girdiler!$B$17</f>
        <v>1.03633236168609</v>
      </c>
      <c r="J3710" s="16" t="n">
        <f aca="false">D3710+I3710</f>
        <v>7.41595154206488</v>
      </c>
    </row>
    <row r="3711" customFormat="false" ht="15" hidden="false" customHeight="false" outlineLevel="0" collapsed="false">
      <c r="A3711" s="0" t="n">
        <v>3699</v>
      </c>
      <c r="B3711" s="7" t="n">
        <v>0.673604</v>
      </c>
      <c r="C3711" s="7" t="n">
        <v>0.744217</v>
      </c>
      <c r="D3711" s="16" t="n">
        <f aca="false">LOGINV(B3711,$B$7,$C$7)</f>
        <v>17.4016834807224</v>
      </c>
      <c r="E3711" s="16" t="n">
        <f aca="false">LOGINV(C3711,$B$8,$C$8)</f>
        <v>166.823449915814</v>
      </c>
      <c r="F3711" s="16" t="n">
        <f aca="false">$B$5/100*E3711*2_Girdiler!$B$14*2_Girdiler!$B$15*2_Girdiler!$B$16</f>
        <v>4.19727799988187</v>
      </c>
      <c r="G3711" s="16" t="n">
        <f aca="false">MIN(MATCH(F3711,2_Girdiler!$B$20:$I$20,1),7)</f>
        <v>1</v>
      </c>
      <c r="H3711" s="16" t="n">
        <f aca="false">IF(F3711&gt;=40,2_Girdiler!$I$21+(F3711-40)*(2_Girdiler!$I$21-2_Girdiler!$H$21)/(2_Girdiler!$I$20-2_Girdiler!$H$20),INDEX(2_Girdiler!$B$21:$I$21,G3711)+(F3711-INDEX(2_Girdiler!$B$20:$I$20,G3711))*(INDEX(2_Girdiler!$B$21:$I$21,G3711+1)-INDEX(2_Girdiler!$B$21:$I$21,G3711))/(INDEX(2_Girdiler!$B$20:$I$20,G3711+1)-INDEX(2_Girdiler!$B$20:$I$20,G3711)))</f>
        <v>9.23401159974012</v>
      </c>
      <c r="I3711" s="16" t="n">
        <f aca="false">H3711/2_Girdiler!$B$17</f>
        <v>3.69952387810101</v>
      </c>
      <c r="J3711" s="16" t="n">
        <f aca="false">D3711+I3711</f>
        <v>21.1012073588234</v>
      </c>
    </row>
    <row r="3712" customFormat="false" ht="15" hidden="false" customHeight="false" outlineLevel="0" collapsed="false">
      <c r="A3712" s="0" t="n">
        <v>3700</v>
      </c>
      <c r="B3712" s="7" t="n">
        <v>0.355076</v>
      </c>
      <c r="C3712" s="7" t="n">
        <v>0.571463</v>
      </c>
      <c r="D3712" s="16" t="n">
        <f aca="false">LOGINV(B3712,$B$7,$C$7)</f>
        <v>11.0082082556623</v>
      </c>
      <c r="E3712" s="16" t="n">
        <f aca="false">LOGINV(C3712,$B$8,$C$8)</f>
        <v>122.668265504771</v>
      </c>
      <c r="F3712" s="16" t="n">
        <f aca="false">$B$5/100*E3712*2_Girdiler!$B$14*2_Girdiler!$B$15*2_Girdiler!$B$16</f>
        <v>3.08633356010004</v>
      </c>
      <c r="G3712" s="16" t="n">
        <f aca="false">MIN(MATCH(F3712,2_Girdiler!$B$20:$I$20,1),7)</f>
        <v>1</v>
      </c>
      <c r="H3712" s="16" t="n">
        <f aca="false">IF(F3712&gt;=40,2_Girdiler!$I$21+(F3712-40)*(2_Girdiler!$I$21-2_Girdiler!$H$21)/(2_Girdiler!$I$20-2_Girdiler!$H$20),INDEX(2_Girdiler!$B$21:$I$21,G3712)+(F3712-INDEX(2_Girdiler!$B$20:$I$20,G3712))*(INDEX(2_Girdiler!$B$21:$I$21,G3712+1)-INDEX(2_Girdiler!$B$21:$I$21,G3712))/(INDEX(2_Girdiler!$B$20:$I$20,G3712+1)-INDEX(2_Girdiler!$B$20:$I$20,G3712)))</f>
        <v>6.78993383222009</v>
      </c>
      <c r="I3712" s="16" t="n">
        <f aca="false">H3712/2_Girdiler!$B$17</f>
        <v>2.72032605457536</v>
      </c>
      <c r="J3712" s="16" t="n">
        <f aca="false">D3712+I3712</f>
        <v>13.7285343102376</v>
      </c>
    </row>
    <row r="3713" customFormat="false" ht="15" hidden="false" customHeight="false" outlineLevel="0" collapsed="false">
      <c r="A3713" s="0" t="n">
        <v>3701</v>
      </c>
      <c r="B3713" s="7" t="n">
        <v>0.811488</v>
      </c>
      <c r="C3713" s="7" t="n">
        <v>0.596652</v>
      </c>
      <c r="D3713" s="16" t="n">
        <f aca="false">LOGINV(B3713,$B$7,$C$7)</f>
        <v>22.1581024528865</v>
      </c>
      <c r="E3713" s="16" t="n">
        <f aca="false">LOGINV(C3713,$B$8,$C$8)</f>
        <v>127.890812039054</v>
      </c>
      <c r="F3713" s="16" t="n">
        <f aca="false">$B$5/100*E3713*2_Girdiler!$B$14*2_Girdiler!$B$15*2_Girdiler!$B$16</f>
        <v>3.21773283090261</v>
      </c>
      <c r="G3713" s="16" t="n">
        <f aca="false">MIN(MATCH(F3713,2_Girdiler!$B$20:$I$20,1),7)</f>
        <v>1</v>
      </c>
      <c r="H3713" s="16" t="n">
        <f aca="false">IF(F3713&gt;=40,2_Girdiler!$I$21+(F3713-40)*(2_Girdiler!$I$21-2_Girdiler!$H$21)/(2_Girdiler!$I$20-2_Girdiler!$H$20),INDEX(2_Girdiler!$B$21:$I$21,G3713)+(F3713-INDEX(2_Girdiler!$B$20:$I$20,G3713))*(INDEX(2_Girdiler!$B$21:$I$21,G3713+1)-INDEX(2_Girdiler!$B$21:$I$21,G3713))/(INDEX(2_Girdiler!$B$20:$I$20,G3713+1)-INDEX(2_Girdiler!$B$20:$I$20,G3713)))</f>
        <v>7.07901222798574</v>
      </c>
      <c r="I3713" s="16" t="n">
        <f aca="false">H3713/2_Girdiler!$B$17</f>
        <v>2.83614271954557</v>
      </c>
      <c r="J3713" s="16" t="n">
        <f aca="false">D3713+I3713</f>
        <v>24.9942451724321</v>
      </c>
    </row>
    <row r="3714" customFormat="false" ht="15" hidden="false" customHeight="false" outlineLevel="0" collapsed="false">
      <c r="A3714" s="0" t="n">
        <v>3702</v>
      </c>
      <c r="B3714" s="7" t="n">
        <v>0.982508</v>
      </c>
      <c r="C3714" s="7" t="n">
        <v>0.032788</v>
      </c>
      <c r="D3714" s="16" t="n">
        <f aca="false">LOGINV(B3714,$B$7,$C$7)</f>
        <v>43.8643612586224</v>
      </c>
      <c r="E3714" s="16" t="n">
        <f aca="false">LOGINV(C3714,$B$8,$C$8)</f>
        <v>33.2702259176978</v>
      </c>
      <c r="F3714" s="16" t="n">
        <f aca="false">$B$5/100*E3714*2_Girdiler!$B$14*2_Girdiler!$B$15*2_Girdiler!$B$16</f>
        <v>0.837078884089277</v>
      </c>
      <c r="G3714" s="16" t="n">
        <f aca="false">MIN(MATCH(F3714,2_Girdiler!$B$20:$I$20,1),7)</f>
        <v>1</v>
      </c>
      <c r="H3714" s="16" t="n">
        <f aca="false">IF(F3714&gt;=40,2_Girdiler!$I$21+(F3714-40)*(2_Girdiler!$I$21-2_Girdiler!$H$21)/(2_Girdiler!$I$20-2_Girdiler!$H$20),INDEX(2_Girdiler!$B$21:$I$21,G3714)+(F3714-INDEX(2_Girdiler!$B$20:$I$20,G3714))*(INDEX(2_Girdiler!$B$21:$I$21,G3714+1)-INDEX(2_Girdiler!$B$21:$I$21,G3714))/(INDEX(2_Girdiler!$B$20:$I$20,G3714+1)-INDEX(2_Girdiler!$B$20:$I$20,G3714)))</f>
        <v>1.84157354499641</v>
      </c>
      <c r="I3714" s="16" t="n">
        <f aca="false">H3714/2_Girdiler!$B$17</f>
        <v>0.737809913860741</v>
      </c>
      <c r="J3714" s="16" t="n">
        <f aca="false">D3714+I3714</f>
        <v>44.6021711724831</v>
      </c>
    </row>
    <row r="3715" customFormat="false" ht="15" hidden="false" customHeight="false" outlineLevel="0" collapsed="false">
      <c r="A3715" s="0" t="n">
        <v>3703</v>
      </c>
      <c r="B3715" s="7" t="n">
        <v>0.744839</v>
      </c>
      <c r="C3715" s="7" t="n">
        <v>0.419193</v>
      </c>
      <c r="D3715" s="16" t="n">
        <f aca="false">LOGINV(B3715,$B$7,$C$7)</f>
        <v>19.5457271699087</v>
      </c>
      <c r="E3715" s="16" t="n">
        <f aca="false">LOGINV(C3715,$B$8,$C$8)</f>
        <v>95.7340404743568</v>
      </c>
      <c r="F3715" s="16" t="n">
        <f aca="false">$B$5/100*E3715*2_Girdiler!$B$14*2_Girdiler!$B$15*2_Girdiler!$B$16</f>
        <v>2.40866845833482</v>
      </c>
      <c r="G3715" s="16" t="n">
        <f aca="false">MIN(MATCH(F3715,2_Girdiler!$B$20:$I$20,1),7)</f>
        <v>1</v>
      </c>
      <c r="H3715" s="16" t="n">
        <f aca="false">IF(F3715&gt;=40,2_Girdiler!$I$21+(F3715-40)*(2_Girdiler!$I$21-2_Girdiler!$H$21)/(2_Girdiler!$I$20-2_Girdiler!$H$20),INDEX(2_Girdiler!$B$21:$I$21,G3715)+(F3715-INDEX(2_Girdiler!$B$20:$I$20,G3715))*(INDEX(2_Girdiler!$B$21:$I$21,G3715+1)-INDEX(2_Girdiler!$B$21:$I$21,G3715))/(INDEX(2_Girdiler!$B$20:$I$20,G3715+1)-INDEX(2_Girdiler!$B$20:$I$20,G3715)))</f>
        <v>5.2990706083366</v>
      </c>
      <c r="I3715" s="16" t="n">
        <f aca="false">H3715/2_Girdiler!$B$17</f>
        <v>2.12302508346819</v>
      </c>
      <c r="J3715" s="16" t="n">
        <f aca="false">D3715+I3715</f>
        <v>21.6687522533769</v>
      </c>
    </row>
    <row r="3716" customFormat="false" ht="15" hidden="false" customHeight="false" outlineLevel="0" collapsed="false">
      <c r="A3716" s="0" t="n">
        <v>3704</v>
      </c>
      <c r="B3716" s="7" t="n">
        <v>0.42308</v>
      </c>
      <c r="C3716" s="7" t="n">
        <v>0.705004</v>
      </c>
      <c r="D3716" s="16" t="n">
        <f aca="false">LOGINV(B3716,$B$7,$C$7)</f>
        <v>12.1539363186315</v>
      </c>
      <c r="E3716" s="16" t="n">
        <f aca="false">LOGINV(C3716,$B$8,$C$8)</f>
        <v>154.633100399919</v>
      </c>
      <c r="F3716" s="16" t="n">
        <f aca="false">$B$5/100*E3716*2_Girdiler!$B$14*2_Girdiler!$B$15*2_Girdiler!$B$16</f>
        <v>3.89056880606195</v>
      </c>
      <c r="G3716" s="16" t="n">
        <f aca="false">MIN(MATCH(F3716,2_Girdiler!$B$20:$I$20,1),7)</f>
        <v>1</v>
      </c>
      <c r="H3716" s="16" t="n">
        <f aca="false">IF(F3716&gt;=40,2_Girdiler!$I$21+(F3716-40)*(2_Girdiler!$I$21-2_Girdiler!$H$21)/(2_Girdiler!$I$20-2_Girdiler!$H$20),INDEX(2_Girdiler!$B$21:$I$21,G3716)+(F3716-INDEX(2_Girdiler!$B$20:$I$20,G3716))*(INDEX(2_Girdiler!$B$21:$I$21,G3716+1)-INDEX(2_Girdiler!$B$21:$I$21,G3716))/(INDEX(2_Girdiler!$B$20:$I$20,G3716+1)-INDEX(2_Girdiler!$B$20:$I$20,G3716)))</f>
        <v>8.5592513733363</v>
      </c>
      <c r="I3716" s="16" t="n">
        <f aca="false">H3716/2_Girdiler!$B$17</f>
        <v>3.42918724893281</v>
      </c>
      <c r="J3716" s="16" t="n">
        <f aca="false">D3716+I3716</f>
        <v>15.5831235675643</v>
      </c>
    </row>
    <row r="3717" customFormat="false" ht="15" hidden="false" customHeight="false" outlineLevel="0" collapsed="false">
      <c r="A3717" s="0" t="n">
        <v>3705</v>
      </c>
      <c r="B3717" s="7" t="n">
        <v>0.98292</v>
      </c>
      <c r="C3717" s="7" t="n">
        <v>0.263327</v>
      </c>
      <c r="D3717" s="16" t="n">
        <f aca="false">LOGINV(B3717,$B$7,$C$7)</f>
        <v>44.1005559298635</v>
      </c>
      <c r="E3717" s="16" t="n">
        <f aca="false">LOGINV(C3717,$B$8,$C$8)</f>
        <v>72.5698007593606</v>
      </c>
      <c r="F3717" s="16" t="n">
        <f aca="false">$B$5/100*E3717*2_Girdiler!$B$14*2_Girdiler!$B$15*2_Girdiler!$B$16</f>
        <v>1.82585618710551</v>
      </c>
      <c r="G3717" s="16" t="n">
        <f aca="false">MIN(MATCH(F3717,2_Girdiler!$B$20:$I$20,1),7)</f>
        <v>1</v>
      </c>
      <c r="H3717" s="16" t="n">
        <f aca="false">IF(F3717&gt;=40,2_Girdiler!$I$21+(F3717-40)*(2_Girdiler!$I$21-2_Girdiler!$H$21)/(2_Girdiler!$I$20-2_Girdiler!$H$20),INDEX(2_Girdiler!$B$21:$I$21,G3717)+(F3717-INDEX(2_Girdiler!$B$20:$I$20,G3717))*(INDEX(2_Girdiler!$B$21:$I$21,G3717+1)-INDEX(2_Girdiler!$B$21:$I$21,G3717))/(INDEX(2_Girdiler!$B$20:$I$20,G3717+1)-INDEX(2_Girdiler!$B$20:$I$20,G3717)))</f>
        <v>4.01688361163213</v>
      </c>
      <c r="I3717" s="16" t="n">
        <f aca="false">H3717/2_Girdiler!$B$17</f>
        <v>1.60932837004492</v>
      </c>
      <c r="J3717" s="16" t="n">
        <f aca="false">D3717+I3717</f>
        <v>45.7098842999084</v>
      </c>
    </row>
    <row r="3718" customFormat="false" ht="15" hidden="false" customHeight="false" outlineLevel="0" collapsed="false">
      <c r="A3718" s="0" t="n">
        <v>3706</v>
      </c>
      <c r="B3718" s="7" t="n">
        <v>0.070291</v>
      </c>
      <c r="C3718" s="7" t="n">
        <v>0.838179</v>
      </c>
      <c r="D3718" s="16" t="n">
        <f aca="false">LOGINV(B3718,$B$7,$C$7)</f>
        <v>5.95600653330222</v>
      </c>
      <c r="E3718" s="16" t="n">
        <f aca="false">LOGINV(C3718,$B$8,$C$8)</f>
        <v>206.507846467651</v>
      </c>
      <c r="F3718" s="16" t="n">
        <f aca="false">$B$5/100*E3718*2_Girdiler!$B$14*2_Girdiler!$B$15*2_Girdiler!$B$16</f>
        <v>5.19573741712609</v>
      </c>
      <c r="G3718" s="16" t="n">
        <f aca="false">MIN(MATCH(F3718,2_Girdiler!$B$20:$I$20,1),7)</f>
        <v>2</v>
      </c>
      <c r="H3718" s="16" t="n">
        <f aca="false">IF(F3718&gt;=40,2_Girdiler!$I$21+(F3718-40)*(2_Girdiler!$I$21-2_Girdiler!$H$21)/(2_Girdiler!$I$20-2_Girdiler!$H$20),INDEX(2_Girdiler!$B$21:$I$21,G3718)+(F3718-INDEX(2_Girdiler!$B$20:$I$20,G3718))*(INDEX(2_Girdiler!$B$21:$I$21,G3718+1)-INDEX(2_Girdiler!$B$21:$I$21,G3718))/(INDEX(2_Girdiler!$B$20:$I$20,G3718+1)-INDEX(2_Girdiler!$B$20:$I$20,G3718)))</f>
        <v>11.3131798674017</v>
      </c>
      <c r="I3718" s="16" t="n">
        <f aca="false">H3718/2_Girdiler!$B$17</f>
        <v>4.53252398533724</v>
      </c>
      <c r="J3718" s="16" t="n">
        <f aca="false">D3718+I3718</f>
        <v>10.4885305186395</v>
      </c>
    </row>
    <row r="3719" customFormat="false" ht="15" hidden="false" customHeight="false" outlineLevel="0" collapsed="false">
      <c r="A3719" s="0" t="n">
        <v>3707</v>
      </c>
      <c r="B3719" s="7" t="n">
        <v>0.248046</v>
      </c>
      <c r="C3719" s="7" t="n">
        <v>0.359848</v>
      </c>
      <c r="D3719" s="16" t="n">
        <f aca="false">LOGINV(B3719,$B$7,$C$7)</f>
        <v>9.26649147195142</v>
      </c>
      <c r="E3719" s="16" t="n">
        <f aca="false">LOGINV(C3719,$B$8,$C$8)</f>
        <v>86.6244112729858</v>
      </c>
      <c r="F3719" s="16" t="n">
        <f aca="false">$B$5/100*E3719*2_Girdiler!$B$14*2_Girdiler!$B$15*2_Girdiler!$B$16</f>
        <v>2.17947018762832</v>
      </c>
      <c r="G3719" s="16" t="n">
        <f aca="false">MIN(MATCH(F3719,2_Girdiler!$B$20:$I$20,1),7)</f>
        <v>1</v>
      </c>
      <c r="H3719" s="16" t="n">
        <f aca="false">IF(F3719&gt;=40,2_Girdiler!$I$21+(F3719-40)*(2_Girdiler!$I$21-2_Girdiler!$H$21)/(2_Girdiler!$I$20-2_Girdiler!$H$20),INDEX(2_Girdiler!$B$21:$I$21,G3719)+(F3719-INDEX(2_Girdiler!$B$20:$I$20,G3719))*(INDEX(2_Girdiler!$B$21:$I$21,G3719+1)-INDEX(2_Girdiler!$B$21:$I$21,G3719))/(INDEX(2_Girdiler!$B$20:$I$20,G3719+1)-INDEX(2_Girdiler!$B$20:$I$20,G3719)))</f>
        <v>4.79483441278231</v>
      </c>
      <c r="I3719" s="16" t="n">
        <f aca="false">H3719/2_Girdiler!$B$17</f>
        <v>1.92100737691599</v>
      </c>
      <c r="J3719" s="16" t="n">
        <f aca="false">D3719+I3719</f>
        <v>11.1874988488674</v>
      </c>
    </row>
    <row r="3720" customFormat="false" ht="15" hidden="false" customHeight="false" outlineLevel="0" collapsed="false">
      <c r="A3720" s="0" t="n">
        <v>3708</v>
      </c>
      <c r="B3720" s="7" t="n">
        <v>0.252743</v>
      </c>
      <c r="C3720" s="7" t="n">
        <v>0.032985</v>
      </c>
      <c r="D3720" s="16" t="n">
        <f aca="false">LOGINV(B3720,$B$7,$C$7)</f>
        <v>9.34308889167019</v>
      </c>
      <c r="E3720" s="16" t="n">
        <f aca="false">LOGINV(C3720,$B$8,$C$8)</f>
        <v>33.3279069646309</v>
      </c>
      <c r="F3720" s="16" t="n">
        <f aca="false">$B$5/100*E3720*2_Girdiler!$B$14*2_Girdiler!$B$15*2_Girdiler!$B$16</f>
        <v>0.838530139230113</v>
      </c>
      <c r="G3720" s="16" t="n">
        <f aca="false">MIN(MATCH(F3720,2_Girdiler!$B$20:$I$20,1),7)</f>
        <v>1</v>
      </c>
      <c r="H3720" s="16" t="n">
        <f aca="false">IF(F3720&gt;=40,2_Girdiler!$I$21+(F3720-40)*(2_Girdiler!$I$21-2_Girdiler!$H$21)/(2_Girdiler!$I$20-2_Girdiler!$H$20),INDEX(2_Girdiler!$B$21:$I$21,G3720)+(F3720-INDEX(2_Girdiler!$B$20:$I$20,G3720))*(INDEX(2_Girdiler!$B$21:$I$21,G3720+1)-INDEX(2_Girdiler!$B$21:$I$21,G3720))/(INDEX(2_Girdiler!$B$20:$I$20,G3720+1)-INDEX(2_Girdiler!$B$20:$I$20,G3720)))</f>
        <v>1.84476630630625</v>
      </c>
      <c r="I3720" s="16" t="n">
        <f aca="false">H3720/2_Girdiler!$B$17</f>
        <v>0.739089065026542</v>
      </c>
      <c r="J3720" s="16" t="n">
        <f aca="false">D3720+I3720</f>
        <v>10.0821779566967</v>
      </c>
    </row>
    <row r="3721" customFormat="false" ht="15" hidden="false" customHeight="false" outlineLevel="0" collapsed="false">
      <c r="A3721" s="0" t="n">
        <v>3709</v>
      </c>
      <c r="B3721" s="7" t="n">
        <v>0.105076</v>
      </c>
      <c r="C3721" s="7" t="n">
        <v>0.076235</v>
      </c>
      <c r="D3721" s="16" t="n">
        <f aca="false">LOGINV(B3721,$B$7,$C$7)</f>
        <v>6.73484997597929</v>
      </c>
      <c r="E3721" s="16" t="n">
        <f aca="false">LOGINV(C3721,$B$8,$C$8)</f>
        <v>43.3630721565252</v>
      </c>
      <c r="F3721" s="16" t="n">
        <f aca="false">$B$5/100*E3721*2_Girdiler!$B$14*2_Girdiler!$B$15*2_Girdiler!$B$16</f>
        <v>1.09101489545817</v>
      </c>
      <c r="G3721" s="16" t="n">
        <f aca="false">MIN(MATCH(F3721,2_Girdiler!$B$20:$I$20,1),7)</f>
        <v>1</v>
      </c>
      <c r="H3721" s="16" t="n">
        <f aca="false">IF(F3721&gt;=40,2_Girdiler!$I$21+(F3721-40)*(2_Girdiler!$I$21-2_Girdiler!$H$21)/(2_Girdiler!$I$20-2_Girdiler!$H$20),INDEX(2_Girdiler!$B$21:$I$21,G3721)+(F3721-INDEX(2_Girdiler!$B$20:$I$20,G3721))*(INDEX(2_Girdiler!$B$21:$I$21,G3721+1)-INDEX(2_Girdiler!$B$21:$I$21,G3721))/(INDEX(2_Girdiler!$B$20:$I$20,G3721+1)-INDEX(2_Girdiler!$B$20:$I$20,G3721)))</f>
        <v>2.40023277000798</v>
      </c>
      <c r="I3721" s="16" t="n">
        <f aca="false">H3721/2_Girdiler!$B$17</f>
        <v>0.961631718753197</v>
      </c>
      <c r="J3721" s="16" t="n">
        <f aca="false">D3721+I3721</f>
        <v>7.69648169473248</v>
      </c>
    </row>
    <row r="3722" customFormat="false" ht="15" hidden="false" customHeight="false" outlineLevel="0" collapsed="false">
      <c r="A3722" s="0" t="n">
        <v>3710</v>
      </c>
      <c r="B3722" s="7" t="n">
        <v>0.013066</v>
      </c>
      <c r="C3722" s="7" t="n">
        <v>0.166464</v>
      </c>
      <c r="D3722" s="16" t="n">
        <f aca="false">LOGINV(B3722,$B$7,$C$7)</f>
        <v>3.91966475231378</v>
      </c>
      <c r="E3722" s="16" t="n">
        <f aca="false">LOGINV(C3722,$B$8,$C$8)</f>
        <v>58.4536818507692</v>
      </c>
      <c r="F3722" s="16" t="n">
        <f aca="false">$B$5/100*E3722*2_Girdiler!$B$14*2_Girdiler!$B$15*2_Girdiler!$B$16</f>
        <v>1.47069463536535</v>
      </c>
      <c r="G3722" s="16" t="n">
        <f aca="false">MIN(MATCH(F3722,2_Girdiler!$B$20:$I$20,1),7)</f>
        <v>1</v>
      </c>
      <c r="H3722" s="16" t="n">
        <f aca="false">IF(F3722&gt;=40,2_Girdiler!$I$21+(F3722-40)*(2_Girdiler!$I$21-2_Girdiler!$H$21)/(2_Girdiler!$I$20-2_Girdiler!$H$20),INDEX(2_Girdiler!$B$21:$I$21,G3722)+(F3722-INDEX(2_Girdiler!$B$20:$I$20,G3722))*(INDEX(2_Girdiler!$B$21:$I$21,G3722+1)-INDEX(2_Girdiler!$B$21:$I$21,G3722))/(INDEX(2_Girdiler!$B$20:$I$20,G3722+1)-INDEX(2_Girdiler!$B$20:$I$20,G3722)))</f>
        <v>3.23552819780377</v>
      </c>
      <c r="I3722" s="16" t="n">
        <f aca="false">H3722/2_Girdiler!$B$17</f>
        <v>1.29628533565856</v>
      </c>
      <c r="J3722" s="16" t="n">
        <f aca="false">D3722+I3722</f>
        <v>5.21595008797235</v>
      </c>
    </row>
    <row r="3723" customFormat="false" ht="15" hidden="false" customHeight="false" outlineLevel="0" collapsed="false">
      <c r="A3723" s="0" t="n">
        <v>3711</v>
      </c>
      <c r="B3723" s="7" t="n">
        <v>0.667374</v>
      </c>
      <c r="C3723" s="7" t="n">
        <v>0.475775</v>
      </c>
      <c r="D3723" s="16" t="n">
        <f aca="false">LOGINV(B3723,$B$7,$C$7)</f>
        <v>17.2355170043483</v>
      </c>
      <c r="E3723" s="16" t="n">
        <f aca="false">LOGINV(C3723,$B$8,$C$8)</f>
        <v>105.005026972541</v>
      </c>
      <c r="F3723" s="16" t="n">
        <f aca="false">$B$5/100*E3723*2_Girdiler!$B$14*2_Girdiler!$B$15*2_Girdiler!$B$16</f>
        <v>2.64192647862913</v>
      </c>
      <c r="G3723" s="16" t="n">
        <f aca="false">MIN(MATCH(F3723,2_Girdiler!$B$20:$I$20,1),7)</f>
        <v>1</v>
      </c>
      <c r="H3723" s="16" t="n">
        <f aca="false">IF(F3723&gt;=40,2_Girdiler!$I$21+(F3723-40)*(2_Girdiler!$I$21-2_Girdiler!$H$21)/(2_Girdiler!$I$20-2_Girdiler!$H$20),INDEX(2_Girdiler!$B$21:$I$21,G3723)+(F3723-INDEX(2_Girdiler!$B$20:$I$20,G3723))*(INDEX(2_Girdiler!$B$21:$I$21,G3723+1)-INDEX(2_Girdiler!$B$21:$I$21,G3723))/(INDEX(2_Girdiler!$B$20:$I$20,G3723+1)-INDEX(2_Girdiler!$B$20:$I$20,G3723)))</f>
        <v>5.81223825298408</v>
      </c>
      <c r="I3723" s="16" t="n">
        <f aca="false">H3723/2_Girdiler!$B$17</f>
        <v>2.32862109494555</v>
      </c>
      <c r="J3723" s="16" t="n">
        <f aca="false">D3723+I3723</f>
        <v>19.5641380992938</v>
      </c>
    </row>
    <row r="3724" customFormat="false" ht="15" hidden="false" customHeight="false" outlineLevel="0" collapsed="false">
      <c r="A3724" s="0" t="n">
        <v>3712</v>
      </c>
      <c r="B3724" s="7" t="n">
        <v>0.030333</v>
      </c>
      <c r="C3724" s="7" t="n">
        <v>0.857873</v>
      </c>
      <c r="D3724" s="16" t="n">
        <f aca="false">LOGINV(B3724,$B$7,$C$7)</f>
        <v>4.75958801386278</v>
      </c>
      <c r="E3724" s="16" t="n">
        <f aca="false">LOGINV(C3724,$B$8,$C$8)</f>
        <v>217.987597719997</v>
      </c>
      <c r="F3724" s="16" t="n">
        <f aca="false">$B$5/100*E3724*2_Girdiler!$B$14*2_Girdiler!$B$15*2_Girdiler!$B$16</f>
        <v>5.48456795863513</v>
      </c>
      <c r="G3724" s="16" t="n">
        <f aca="false">MIN(MATCH(F3724,2_Girdiler!$B$20:$I$20,1),7)</f>
        <v>2</v>
      </c>
      <c r="H3724" s="16" t="n">
        <f aca="false">IF(F3724&gt;=40,2_Girdiler!$I$21+(F3724-40)*(2_Girdiler!$I$21-2_Girdiler!$H$21)/(2_Girdiler!$I$20-2_Girdiler!$H$20),INDEX(2_Girdiler!$B$21:$I$21,G3724)+(F3724-INDEX(2_Girdiler!$B$20:$I$20,G3724))*(INDEX(2_Girdiler!$B$21:$I$21,G3724+1)-INDEX(2_Girdiler!$B$21:$I$21,G3724))/(INDEX(2_Girdiler!$B$20:$I$20,G3724+1)-INDEX(2_Girdiler!$B$20:$I$20,G3724)))</f>
        <v>11.7753087338162</v>
      </c>
      <c r="I3724" s="16" t="n">
        <f aca="false">H3724/2_Girdiler!$B$17</f>
        <v>4.71767176835585</v>
      </c>
      <c r="J3724" s="16" t="n">
        <f aca="false">D3724+I3724</f>
        <v>9.47725978221863</v>
      </c>
    </row>
    <row r="3725" customFormat="false" ht="15" hidden="false" customHeight="false" outlineLevel="0" collapsed="false">
      <c r="A3725" s="0" t="n">
        <v>3713</v>
      </c>
      <c r="B3725" s="7" t="n">
        <v>0.960706</v>
      </c>
      <c r="C3725" s="7" t="n">
        <v>0.895549</v>
      </c>
      <c r="D3725" s="16" t="n">
        <f aca="false">LOGINV(B3725,$B$7,$C$7)</f>
        <v>36.0978090437226</v>
      </c>
      <c r="E3725" s="16" t="n">
        <f aca="false">LOGINV(C3725,$B$8,$C$8)</f>
        <v>245.760664532249</v>
      </c>
      <c r="F3725" s="16" t="n">
        <f aca="false">$B$5/100*E3725*2_Girdiler!$B$14*2_Girdiler!$B$15*2_Girdiler!$B$16</f>
        <v>6.18333831963138</v>
      </c>
      <c r="G3725" s="16" t="n">
        <f aca="false">MIN(MATCH(F3725,2_Girdiler!$B$20:$I$20,1),7)</f>
        <v>2</v>
      </c>
      <c r="H3725" s="16" t="n">
        <f aca="false">IF(F3725&gt;=40,2_Girdiler!$I$21+(F3725-40)*(2_Girdiler!$I$21-2_Girdiler!$H$21)/(2_Girdiler!$I$20-2_Girdiler!$H$20),INDEX(2_Girdiler!$B$21:$I$21,G3725)+(F3725-INDEX(2_Girdiler!$B$20:$I$20,G3725))*(INDEX(2_Girdiler!$B$21:$I$21,G3725+1)-INDEX(2_Girdiler!$B$21:$I$21,G3725))/(INDEX(2_Girdiler!$B$20:$I$20,G3725+1)-INDEX(2_Girdiler!$B$20:$I$20,G3725)))</f>
        <v>12.8933413114102</v>
      </c>
      <c r="I3725" s="16" t="n">
        <f aca="false">H3725/2_Girdiler!$B$17</f>
        <v>5.16560148694319</v>
      </c>
      <c r="J3725" s="16" t="n">
        <f aca="false">D3725+I3725</f>
        <v>41.2634105306658</v>
      </c>
    </row>
    <row r="3726" customFormat="false" ht="15" hidden="false" customHeight="false" outlineLevel="0" collapsed="false">
      <c r="A3726" s="0" t="n">
        <v>3714</v>
      </c>
      <c r="B3726" s="7" t="n">
        <v>0.273154</v>
      </c>
      <c r="C3726" s="7" t="n">
        <v>0.283332</v>
      </c>
      <c r="D3726" s="16" t="n">
        <f aca="false">LOGINV(B3726,$B$7,$C$7)</f>
        <v>9.67475224212892</v>
      </c>
      <c r="E3726" s="16" t="n">
        <f aca="false">LOGINV(C3726,$B$8,$C$8)</f>
        <v>75.4428940568283</v>
      </c>
      <c r="F3726" s="16" t="n">
        <f aca="false">$B$5/100*E3726*2_Girdiler!$B$14*2_Girdiler!$B$15*2_Girdiler!$B$16</f>
        <v>1.8981432144698</v>
      </c>
      <c r="G3726" s="16" t="n">
        <f aca="false">MIN(MATCH(F3726,2_Girdiler!$B$20:$I$20,1),7)</f>
        <v>1</v>
      </c>
      <c r="H3726" s="16" t="n">
        <f aca="false">IF(F3726&gt;=40,2_Girdiler!$I$21+(F3726-40)*(2_Girdiler!$I$21-2_Girdiler!$H$21)/(2_Girdiler!$I$20-2_Girdiler!$H$20),INDEX(2_Girdiler!$B$21:$I$21,G3726)+(F3726-INDEX(2_Girdiler!$B$20:$I$20,G3726))*(INDEX(2_Girdiler!$B$21:$I$21,G3726+1)-INDEX(2_Girdiler!$B$21:$I$21,G3726))/(INDEX(2_Girdiler!$B$20:$I$20,G3726+1)-INDEX(2_Girdiler!$B$20:$I$20,G3726)))</f>
        <v>4.17591507183356</v>
      </c>
      <c r="I3726" s="16" t="n">
        <f aca="false">H3726/2_Girdiler!$B$17</f>
        <v>1.67304289736921</v>
      </c>
      <c r="J3726" s="16" t="n">
        <f aca="false">D3726+I3726</f>
        <v>11.3477951394981</v>
      </c>
    </row>
    <row r="3727" customFormat="false" ht="15" hidden="false" customHeight="false" outlineLevel="0" collapsed="false">
      <c r="A3727" s="0" t="n">
        <v>3715</v>
      </c>
      <c r="B3727" s="7" t="n">
        <v>0.622002</v>
      </c>
      <c r="C3727" s="7" t="n">
        <v>0.749391</v>
      </c>
      <c r="D3727" s="16" t="n">
        <f aca="false">LOGINV(B3727,$B$7,$C$7)</f>
        <v>16.1030412544972</v>
      </c>
      <c r="E3727" s="16" t="n">
        <f aca="false">LOGINV(C3727,$B$8,$C$8)</f>
        <v>168.574188858945</v>
      </c>
      <c r="F3727" s="16" t="n">
        <f aca="false">$B$5/100*E3727*2_Girdiler!$B$14*2_Girdiler!$B$15*2_Girdiler!$B$16</f>
        <v>4.24132659169106</v>
      </c>
      <c r="G3727" s="16" t="n">
        <f aca="false">MIN(MATCH(F3727,2_Girdiler!$B$20:$I$20,1),7)</f>
        <v>1</v>
      </c>
      <c r="H3727" s="16" t="n">
        <f aca="false">IF(F3727&gt;=40,2_Girdiler!$I$21+(F3727-40)*(2_Girdiler!$I$21-2_Girdiler!$H$21)/(2_Girdiler!$I$20-2_Girdiler!$H$20),INDEX(2_Girdiler!$B$21:$I$21,G3727)+(F3727-INDEX(2_Girdiler!$B$20:$I$20,G3727))*(INDEX(2_Girdiler!$B$21:$I$21,G3727+1)-INDEX(2_Girdiler!$B$21:$I$21,G3727))/(INDEX(2_Girdiler!$B$20:$I$20,G3727+1)-INDEX(2_Girdiler!$B$20:$I$20,G3727)))</f>
        <v>9.33091850172034</v>
      </c>
      <c r="I3727" s="16" t="n">
        <f aca="false">H3727/2_Girdiler!$B$17</f>
        <v>3.73834875870206</v>
      </c>
      <c r="J3727" s="16" t="n">
        <f aca="false">D3727+I3727</f>
        <v>19.8413900131993</v>
      </c>
    </row>
    <row r="3728" customFormat="false" ht="15" hidden="false" customHeight="false" outlineLevel="0" collapsed="false">
      <c r="A3728" s="0" t="n">
        <v>3716</v>
      </c>
      <c r="B3728" s="7" t="n">
        <v>0.640362</v>
      </c>
      <c r="C3728" s="7" t="n">
        <v>0.342186</v>
      </c>
      <c r="D3728" s="16" t="n">
        <f aca="false">LOGINV(B3728,$B$7,$C$7)</f>
        <v>16.5459998351592</v>
      </c>
      <c r="E3728" s="16" t="n">
        <f aca="false">LOGINV(C3728,$B$8,$C$8)</f>
        <v>84.0011492259283</v>
      </c>
      <c r="F3728" s="16" t="n">
        <f aca="false">$B$5/100*E3728*2_Girdiler!$B$14*2_Girdiler!$B$15*2_Girdiler!$B$16</f>
        <v>2.11346891452436</v>
      </c>
      <c r="G3728" s="16" t="n">
        <f aca="false">MIN(MATCH(F3728,2_Girdiler!$B$20:$I$20,1),7)</f>
        <v>1</v>
      </c>
      <c r="H3728" s="16" t="n">
        <f aca="false">IF(F3728&gt;=40,2_Girdiler!$I$21+(F3728-40)*(2_Girdiler!$I$21-2_Girdiler!$H$21)/(2_Girdiler!$I$20-2_Girdiler!$H$20),INDEX(2_Girdiler!$B$21:$I$21,G3728)+(F3728-INDEX(2_Girdiler!$B$20:$I$20,G3728))*(INDEX(2_Girdiler!$B$21:$I$21,G3728+1)-INDEX(2_Girdiler!$B$21:$I$21,G3728))/(INDEX(2_Girdiler!$B$20:$I$20,G3728+1)-INDEX(2_Girdiler!$B$20:$I$20,G3728)))</f>
        <v>4.64963161195358</v>
      </c>
      <c r="I3728" s="16" t="n">
        <f aca="false">H3728/2_Girdiler!$B$17</f>
        <v>1.86283317786602</v>
      </c>
      <c r="J3728" s="16" t="n">
        <f aca="false">D3728+I3728</f>
        <v>18.4088330130252</v>
      </c>
    </row>
    <row r="3729" customFormat="false" ht="15" hidden="false" customHeight="false" outlineLevel="0" collapsed="false">
      <c r="A3729" s="0" t="n">
        <v>3717</v>
      </c>
      <c r="B3729" s="7" t="n">
        <v>0.921265</v>
      </c>
      <c r="C3729" s="7" t="n">
        <v>0.733988</v>
      </c>
      <c r="D3729" s="16" t="n">
        <f aca="false">LOGINV(B3729,$B$7,$C$7)</f>
        <v>29.7776597599597</v>
      </c>
      <c r="E3729" s="16" t="n">
        <f aca="false">LOGINV(C3729,$B$8,$C$8)</f>
        <v>163.467551153477</v>
      </c>
      <c r="F3729" s="16" t="n">
        <f aca="false">$B$5/100*E3729*2_Girdiler!$B$14*2_Girdiler!$B$15*2_Girdiler!$B$16</f>
        <v>4.11284358702147</v>
      </c>
      <c r="G3729" s="16" t="n">
        <f aca="false">MIN(MATCH(F3729,2_Girdiler!$B$20:$I$20,1),7)</f>
        <v>1</v>
      </c>
      <c r="H3729" s="16" t="n">
        <f aca="false">IF(F3729&gt;=40,2_Girdiler!$I$21+(F3729-40)*(2_Girdiler!$I$21-2_Girdiler!$H$21)/(2_Girdiler!$I$20-2_Girdiler!$H$20),INDEX(2_Girdiler!$B$21:$I$21,G3729)+(F3729-INDEX(2_Girdiler!$B$20:$I$20,G3729))*(INDEX(2_Girdiler!$B$21:$I$21,G3729+1)-INDEX(2_Girdiler!$B$21:$I$21,G3729))/(INDEX(2_Girdiler!$B$20:$I$20,G3729+1)-INDEX(2_Girdiler!$B$20:$I$20,G3729)))</f>
        <v>9.04825589144724</v>
      </c>
      <c r="I3729" s="16" t="n">
        <f aca="false">H3729/2_Girdiler!$B$17</f>
        <v>3.62510252061187</v>
      </c>
      <c r="J3729" s="16" t="n">
        <f aca="false">D3729+I3729</f>
        <v>33.4027622805716</v>
      </c>
    </row>
    <row r="3730" customFormat="false" ht="15" hidden="false" customHeight="false" outlineLevel="0" collapsed="false">
      <c r="A3730" s="0" t="n">
        <v>3718</v>
      </c>
      <c r="B3730" s="7" t="n">
        <v>0.711066</v>
      </c>
      <c r="C3730" s="7" t="n">
        <v>0.438874</v>
      </c>
      <c r="D3730" s="16" t="n">
        <f aca="false">LOGINV(B3730,$B$7,$C$7)</f>
        <v>18.4671595031099</v>
      </c>
      <c r="E3730" s="16" t="n">
        <f aca="false">LOGINV(C3730,$B$8,$C$8)</f>
        <v>98.8827968175114</v>
      </c>
      <c r="F3730" s="16" t="n">
        <f aca="false">$B$5/100*E3730*2_Girdiler!$B$14*2_Girdiler!$B$15*2_Girdiler!$B$16</f>
        <v>2.48789116792859</v>
      </c>
      <c r="G3730" s="16" t="n">
        <f aca="false">MIN(MATCH(F3730,2_Girdiler!$B$20:$I$20,1),7)</f>
        <v>1</v>
      </c>
      <c r="H3730" s="16" t="n">
        <f aca="false">IF(F3730&gt;=40,2_Girdiler!$I$21+(F3730-40)*(2_Girdiler!$I$21-2_Girdiler!$H$21)/(2_Girdiler!$I$20-2_Girdiler!$H$20),INDEX(2_Girdiler!$B$21:$I$21,G3730)+(F3730-INDEX(2_Girdiler!$B$20:$I$20,G3730))*(INDEX(2_Girdiler!$B$21:$I$21,G3730+1)-INDEX(2_Girdiler!$B$21:$I$21,G3730))/(INDEX(2_Girdiler!$B$20:$I$20,G3730+1)-INDEX(2_Girdiler!$B$20:$I$20,G3730)))</f>
        <v>5.47336056944289</v>
      </c>
      <c r="I3730" s="16" t="n">
        <f aca="false">H3730/2_Girdiler!$B$17</f>
        <v>2.19285279224475</v>
      </c>
      <c r="J3730" s="16" t="n">
        <f aca="false">D3730+I3730</f>
        <v>20.6600122953547</v>
      </c>
    </row>
    <row r="3731" customFormat="false" ht="15" hidden="false" customHeight="false" outlineLevel="0" collapsed="false">
      <c r="A3731" s="0" t="n">
        <v>3719</v>
      </c>
      <c r="B3731" s="7" t="n">
        <v>0.230841</v>
      </c>
      <c r="C3731" s="7" t="n">
        <v>0.700435</v>
      </c>
      <c r="D3731" s="16" t="n">
        <f aca="false">LOGINV(B3731,$B$7,$C$7)</f>
        <v>8.98457300219559</v>
      </c>
      <c r="E3731" s="16" t="n">
        <f aca="false">LOGINV(C3731,$B$8,$C$8)</f>
        <v>153.321566954075</v>
      </c>
      <c r="F3731" s="16" t="n">
        <f aca="false">$B$5/100*E3731*2_Girdiler!$B$14*2_Girdiler!$B$15*2_Girdiler!$B$16</f>
        <v>3.85757062456452</v>
      </c>
      <c r="G3731" s="16" t="n">
        <f aca="false">MIN(MATCH(F3731,2_Girdiler!$B$20:$I$20,1),7)</f>
        <v>1</v>
      </c>
      <c r="H3731" s="16" t="n">
        <f aca="false">IF(F3731&gt;=40,2_Girdiler!$I$21+(F3731-40)*(2_Girdiler!$I$21-2_Girdiler!$H$21)/(2_Girdiler!$I$20-2_Girdiler!$H$20),INDEX(2_Girdiler!$B$21:$I$21,G3731)+(F3731-INDEX(2_Girdiler!$B$20:$I$20,G3731))*(INDEX(2_Girdiler!$B$21:$I$21,G3731+1)-INDEX(2_Girdiler!$B$21:$I$21,G3731))/(INDEX(2_Girdiler!$B$20:$I$20,G3731+1)-INDEX(2_Girdiler!$B$20:$I$20,G3731)))</f>
        <v>8.48665537404194</v>
      </c>
      <c r="I3731" s="16" t="n">
        <f aca="false">H3731/2_Girdiler!$B$17</f>
        <v>3.40010231331809</v>
      </c>
      <c r="J3731" s="16" t="n">
        <f aca="false">D3731+I3731</f>
        <v>12.3846753155137</v>
      </c>
    </row>
    <row r="3732" customFormat="false" ht="15" hidden="false" customHeight="false" outlineLevel="0" collapsed="false">
      <c r="A3732" s="0" t="n">
        <v>3720</v>
      </c>
      <c r="B3732" s="7" t="n">
        <v>0.062098</v>
      </c>
      <c r="C3732" s="7" t="n">
        <v>0.261086</v>
      </c>
      <c r="D3732" s="16" t="n">
        <f aca="false">LOGINV(B3732,$B$7,$C$7)</f>
        <v>5.74801534336218</v>
      </c>
      <c r="E3732" s="16" t="n">
        <f aca="false">LOGINV(C3732,$B$8,$C$8)</f>
        <v>72.2482785740277</v>
      </c>
      <c r="F3732" s="16" t="n">
        <f aca="false">$B$5/100*E3732*2_Girdiler!$B$14*2_Girdiler!$B$15*2_Girdiler!$B$16</f>
        <v>1.81776668892254</v>
      </c>
      <c r="G3732" s="16" t="n">
        <f aca="false">MIN(MATCH(F3732,2_Girdiler!$B$20:$I$20,1),7)</f>
        <v>1</v>
      </c>
      <c r="H3732" s="16" t="n">
        <f aca="false">IF(F3732&gt;=40,2_Girdiler!$I$21+(F3732-40)*(2_Girdiler!$I$21-2_Girdiler!$H$21)/(2_Girdiler!$I$20-2_Girdiler!$H$20),INDEX(2_Girdiler!$B$21:$I$21,G3732)+(F3732-INDEX(2_Girdiler!$B$20:$I$20,G3732))*(INDEX(2_Girdiler!$B$21:$I$21,G3732+1)-INDEX(2_Girdiler!$B$21:$I$21,G3732))/(INDEX(2_Girdiler!$B$20:$I$20,G3732+1)-INDEX(2_Girdiler!$B$20:$I$20,G3732)))</f>
        <v>3.99908671562958</v>
      </c>
      <c r="I3732" s="16" t="n">
        <f aca="false">H3732/2_Girdiler!$B$17</f>
        <v>1.60219820337724</v>
      </c>
      <c r="J3732" s="16" t="n">
        <f aca="false">D3732+I3732</f>
        <v>7.35021354673942</v>
      </c>
    </row>
    <row r="3733" customFormat="false" ht="15" hidden="false" customHeight="false" outlineLevel="0" collapsed="false">
      <c r="A3733" s="0" t="n">
        <v>3721</v>
      </c>
      <c r="B3733" s="7" t="n">
        <v>0.018615</v>
      </c>
      <c r="C3733" s="7" t="n">
        <v>0.104841</v>
      </c>
      <c r="D3733" s="16" t="n">
        <f aca="false">LOGINV(B3733,$B$7,$C$7)</f>
        <v>4.24018111440857</v>
      </c>
      <c r="E3733" s="16" t="n">
        <f aca="false">LOGINV(C3733,$B$8,$C$8)</f>
        <v>48.5934073652359</v>
      </c>
      <c r="F3733" s="16" t="n">
        <f aca="false">$B$5/100*E3733*2_Girdiler!$B$14*2_Girdiler!$B$15*2_Girdiler!$B$16</f>
        <v>1.22261012930934</v>
      </c>
      <c r="G3733" s="16" t="n">
        <f aca="false">MIN(MATCH(F3733,2_Girdiler!$B$20:$I$20,1),7)</f>
        <v>1</v>
      </c>
      <c r="H3733" s="16" t="n">
        <f aca="false">IF(F3733&gt;=40,2_Girdiler!$I$21+(F3733-40)*(2_Girdiler!$I$21-2_Girdiler!$H$21)/(2_Girdiler!$I$20-2_Girdiler!$H$20),INDEX(2_Girdiler!$B$21:$I$21,G3733)+(F3733-INDEX(2_Girdiler!$B$20:$I$20,G3733))*(INDEX(2_Girdiler!$B$21:$I$21,G3733+1)-INDEX(2_Girdiler!$B$21:$I$21,G3733))/(INDEX(2_Girdiler!$B$20:$I$20,G3733+1)-INDEX(2_Girdiler!$B$20:$I$20,G3733)))</f>
        <v>2.68974228448054</v>
      </c>
      <c r="I3733" s="16" t="n">
        <f aca="false">H3733/2_Girdiler!$B$17</f>
        <v>1.07762110756432</v>
      </c>
      <c r="J3733" s="16" t="n">
        <f aca="false">D3733+I3733</f>
        <v>5.31780222197289</v>
      </c>
    </row>
    <row r="3734" customFormat="false" ht="15" hidden="false" customHeight="false" outlineLevel="0" collapsed="false">
      <c r="A3734" s="0" t="n">
        <v>3722</v>
      </c>
      <c r="B3734" s="7" t="n">
        <v>0.870679</v>
      </c>
      <c r="C3734" s="7" t="n">
        <v>0.849583</v>
      </c>
      <c r="D3734" s="16" t="n">
        <f aca="false">LOGINV(B3734,$B$7,$C$7)</f>
        <v>25.4176231136607</v>
      </c>
      <c r="E3734" s="16" t="n">
        <f aca="false">LOGINV(C3734,$B$8,$C$8)</f>
        <v>212.957672227503</v>
      </c>
      <c r="F3734" s="16" t="n">
        <f aca="false">$B$5/100*E3734*2_Girdiler!$B$14*2_Girdiler!$B$15*2_Girdiler!$B$16</f>
        <v>5.35801503324398</v>
      </c>
      <c r="G3734" s="16" t="n">
        <f aca="false">MIN(MATCH(F3734,2_Girdiler!$B$20:$I$20,1),7)</f>
        <v>2</v>
      </c>
      <c r="H3734" s="16" t="n">
        <f aca="false">IF(F3734&gt;=40,2_Girdiler!$I$21+(F3734-40)*(2_Girdiler!$I$21-2_Girdiler!$H$21)/(2_Girdiler!$I$20-2_Girdiler!$H$20),INDEX(2_Girdiler!$B$21:$I$21,G3734)+(F3734-INDEX(2_Girdiler!$B$20:$I$20,G3734))*(INDEX(2_Girdiler!$B$21:$I$21,G3734+1)-INDEX(2_Girdiler!$B$21:$I$21,G3734))/(INDEX(2_Girdiler!$B$20:$I$20,G3734+1)-INDEX(2_Girdiler!$B$20:$I$20,G3734)))</f>
        <v>11.5728240531904</v>
      </c>
      <c r="I3734" s="16" t="n">
        <f aca="false">H3734/2_Girdiler!$B$17</f>
        <v>4.63654809823332</v>
      </c>
      <c r="J3734" s="16" t="n">
        <f aca="false">D3734+I3734</f>
        <v>30.054171211894</v>
      </c>
    </row>
    <row r="3735" customFormat="false" ht="15" hidden="false" customHeight="false" outlineLevel="0" collapsed="false">
      <c r="A3735" s="0" t="n">
        <v>3723</v>
      </c>
      <c r="B3735" s="7" t="n">
        <v>0.173994</v>
      </c>
      <c r="C3735" s="7" t="n">
        <v>0.24447</v>
      </c>
      <c r="D3735" s="16" t="n">
        <f aca="false">LOGINV(B3735,$B$7,$C$7)</f>
        <v>8.02595467183178</v>
      </c>
      <c r="E3735" s="16" t="n">
        <f aca="false">LOGINV(C3735,$B$8,$C$8)</f>
        <v>69.8636749303</v>
      </c>
      <c r="F3735" s="16" t="n">
        <f aca="false">$B$5/100*E3735*2_Girdiler!$B$14*2_Girdiler!$B$15*2_Girdiler!$B$16</f>
        <v>1.75777006124635</v>
      </c>
      <c r="G3735" s="16" t="n">
        <f aca="false">MIN(MATCH(F3735,2_Girdiler!$B$20:$I$20,1),7)</f>
        <v>1</v>
      </c>
      <c r="H3735" s="16" t="n">
        <f aca="false">IF(F3735&gt;=40,2_Girdiler!$I$21+(F3735-40)*(2_Girdiler!$I$21-2_Girdiler!$H$21)/(2_Girdiler!$I$20-2_Girdiler!$H$20),INDEX(2_Girdiler!$B$21:$I$21,G3735)+(F3735-INDEX(2_Girdiler!$B$20:$I$20,G3735))*(INDEX(2_Girdiler!$B$21:$I$21,G3735+1)-INDEX(2_Girdiler!$B$21:$I$21,G3735))/(INDEX(2_Girdiler!$B$20:$I$20,G3735+1)-INDEX(2_Girdiler!$B$20:$I$20,G3735)))</f>
        <v>3.86709413474197</v>
      </c>
      <c r="I3735" s="16" t="n">
        <f aca="false">H3735/2_Girdiler!$B$17</f>
        <v>1.54931656039342</v>
      </c>
      <c r="J3735" s="16" t="n">
        <f aca="false">D3735+I3735</f>
        <v>9.5752712322252</v>
      </c>
    </row>
    <row r="3736" customFormat="false" ht="15" hidden="false" customHeight="false" outlineLevel="0" collapsed="false">
      <c r="A3736" s="0" t="n">
        <v>3724</v>
      </c>
      <c r="B3736" s="7" t="n">
        <v>0.372535</v>
      </c>
      <c r="C3736" s="7" t="n">
        <v>0.031673</v>
      </c>
      <c r="D3736" s="16" t="n">
        <f aca="false">LOGINV(B3736,$B$7,$C$7)</f>
        <v>11.2972936334453</v>
      </c>
      <c r="E3736" s="16" t="n">
        <f aca="false">LOGINV(C3736,$B$8,$C$8)</f>
        <v>32.9401961545384</v>
      </c>
      <c r="F3736" s="16" t="n">
        <f aca="false">$B$5/100*E3736*2_Girdiler!$B$14*2_Girdiler!$B$15*2_Girdiler!$B$16</f>
        <v>0.828775335248186</v>
      </c>
      <c r="G3736" s="16" t="n">
        <f aca="false">MIN(MATCH(F3736,2_Girdiler!$B$20:$I$20,1),7)</f>
        <v>1</v>
      </c>
      <c r="H3736" s="16" t="n">
        <f aca="false">IF(F3736&gt;=40,2_Girdiler!$I$21+(F3736-40)*(2_Girdiler!$I$21-2_Girdiler!$H$21)/(2_Girdiler!$I$20-2_Girdiler!$H$20),INDEX(2_Girdiler!$B$21:$I$21,G3736)+(F3736-INDEX(2_Girdiler!$B$20:$I$20,G3736))*(INDEX(2_Girdiler!$B$21:$I$21,G3736+1)-INDEX(2_Girdiler!$B$21:$I$21,G3736))/(INDEX(2_Girdiler!$B$20:$I$20,G3736+1)-INDEX(2_Girdiler!$B$20:$I$20,G3736)))</f>
        <v>1.82330573754601</v>
      </c>
      <c r="I3736" s="16" t="n">
        <f aca="false">H3736/2_Girdiler!$B$17</f>
        <v>0.7304910807476</v>
      </c>
      <c r="J3736" s="16" t="n">
        <f aca="false">D3736+I3736</f>
        <v>12.0277847141929</v>
      </c>
    </row>
    <row r="3737" customFormat="false" ht="15" hidden="false" customHeight="false" outlineLevel="0" collapsed="false">
      <c r="A3737" s="0" t="n">
        <v>3725</v>
      </c>
      <c r="B3737" s="7" t="n">
        <v>0.284522</v>
      </c>
      <c r="C3737" s="7" t="n">
        <v>0.025363</v>
      </c>
      <c r="D3737" s="16" t="n">
        <f aca="false">LOGINV(B3737,$B$7,$C$7)</f>
        <v>9.8589826999841</v>
      </c>
      <c r="E3737" s="16" t="n">
        <f aca="false">LOGINV(C3737,$B$8,$C$8)</f>
        <v>30.9402325121894</v>
      </c>
      <c r="F3737" s="16" t="n">
        <f aca="false">$B$5/100*E3737*2_Girdiler!$B$14*2_Girdiler!$B$15*2_Girdiler!$B$16</f>
        <v>0.778456250006685</v>
      </c>
      <c r="G3737" s="16" t="n">
        <f aca="false">MIN(MATCH(F3737,2_Girdiler!$B$20:$I$20,1),7)</f>
        <v>1</v>
      </c>
      <c r="H3737" s="16" t="n">
        <f aca="false">IF(F3737&gt;=40,2_Girdiler!$I$21+(F3737-40)*(2_Girdiler!$I$21-2_Girdiler!$H$21)/(2_Girdiler!$I$20-2_Girdiler!$H$20),INDEX(2_Girdiler!$B$21:$I$21,G3737)+(F3737-INDEX(2_Girdiler!$B$20:$I$20,G3737))*(INDEX(2_Girdiler!$B$21:$I$21,G3737+1)-INDEX(2_Girdiler!$B$21:$I$21,G3737))/(INDEX(2_Girdiler!$B$20:$I$20,G3737+1)-INDEX(2_Girdiler!$B$20:$I$20,G3737)))</f>
        <v>1.71260375001471</v>
      </c>
      <c r="I3737" s="16" t="n">
        <f aca="false">H3737/2_Girdiler!$B$17</f>
        <v>0.686139322922559</v>
      </c>
      <c r="J3737" s="16" t="n">
        <f aca="false">D3737+I3737</f>
        <v>10.5451220229067</v>
      </c>
    </row>
    <row r="3738" customFormat="false" ht="15" hidden="false" customHeight="false" outlineLevel="0" collapsed="false">
      <c r="A3738" s="0" t="n">
        <v>3726</v>
      </c>
      <c r="B3738" s="7" t="n">
        <v>0.28817</v>
      </c>
      <c r="C3738" s="7" t="n">
        <v>0.211143</v>
      </c>
      <c r="D3738" s="16" t="n">
        <f aca="false">LOGINV(B3738,$B$7,$C$7)</f>
        <v>9.91807645530208</v>
      </c>
      <c r="E3738" s="16" t="n">
        <f aca="false">LOGINV(C3738,$B$8,$C$8)</f>
        <v>65.0554604741322</v>
      </c>
      <c r="F3738" s="16" t="n">
        <f aca="false">$B$5/100*E3738*2_Girdiler!$B$14*2_Girdiler!$B$15*2_Girdiler!$B$16</f>
        <v>1.63679538552917</v>
      </c>
      <c r="G3738" s="16" t="n">
        <f aca="false">MIN(MATCH(F3738,2_Girdiler!$B$20:$I$20,1),7)</f>
        <v>1</v>
      </c>
      <c r="H3738" s="16" t="n">
        <f aca="false">IF(F3738&gt;=40,2_Girdiler!$I$21+(F3738-40)*(2_Girdiler!$I$21-2_Girdiler!$H$21)/(2_Girdiler!$I$20-2_Girdiler!$H$20),INDEX(2_Girdiler!$B$21:$I$21,G3738)+(F3738-INDEX(2_Girdiler!$B$20:$I$20,G3738))*(INDEX(2_Girdiler!$B$21:$I$21,G3738+1)-INDEX(2_Girdiler!$B$21:$I$21,G3738))/(INDEX(2_Girdiler!$B$20:$I$20,G3738+1)-INDEX(2_Girdiler!$B$20:$I$20,G3738)))</f>
        <v>3.60094984816417</v>
      </c>
      <c r="I3738" s="16" t="n">
        <f aca="false">H3738/2_Girdiler!$B$17</f>
        <v>1.44268824045039</v>
      </c>
      <c r="J3738" s="16" t="n">
        <f aca="false">D3738+I3738</f>
        <v>11.3607646957525</v>
      </c>
    </row>
    <row r="3739" customFormat="false" ht="15" hidden="false" customHeight="false" outlineLevel="0" collapsed="false">
      <c r="A3739" s="0" t="n">
        <v>3727</v>
      </c>
      <c r="B3739" s="7" t="n">
        <v>0.883708</v>
      </c>
      <c r="C3739" s="7" t="n">
        <v>0.239872</v>
      </c>
      <c r="D3739" s="16" t="n">
        <f aca="false">LOGINV(B3739,$B$7,$C$7)</f>
        <v>26.3425244895511</v>
      </c>
      <c r="E3739" s="16" t="n">
        <f aca="false">LOGINV(C3739,$B$8,$C$8)</f>
        <v>69.2030525489091</v>
      </c>
      <c r="F3739" s="16" t="n">
        <f aca="false">$B$5/100*E3739*2_Girdiler!$B$14*2_Girdiler!$B$15*2_Girdiler!$B$16</f>
        <v>1.74114880213055</v>
      </c>
      <c r="G3739" s="16" t="n">
        <f aca="false">MIN(MATCH(F3739,2_Girdiler!$B$20:$I$20,1),7)</f>
        <v>1</v>
      </c>
      <c r="H3739" s="16" t="n">
        <f aca="false">IF(F3739&gt;=40,2_Girdiler!$I$21+(F3739-40)*(2_Girdiler!$I$21-2_Girdiler!$H$21)/(2_Girdiler!$I$20-2_Girdiler!$H$20),INDEX(2_Girdiler!$B$21:$I$21,G3739)+(F3739-INDEX(2_Girdiler!$B$20:$I$20,G3739))*(INDEX(2_Girdiler!$B$21:$I$21,G3739+1)-INDEX(2_Girdiler!$B$21:$I$21,G3739))/(INDEX(2_Girdiler!$B$20:$I$20,G3739+1)-INDEX(2_Girdiler!$B$20:$I$20,G3739)))</f>
        <v>3.83052736468722</v>
      </c>
      <c r="I3739" s="16" t="n">
        <f aca="false">H3739/2_Girdiler!$B$17</f>
        <v>1.5346664121343</v>
      </c>
      <c r="J3739" s="16" t="n">
        <f aca="false">D3739+I3739</f>
        <v>27.8771909016854</v>
      </c>
    </row>
    <row r="3740" customFormat="false" ht="15" hidden="false" customHeight="false" outlineLevel="0" collapsed="false">
      <c r="A3740" s="0" t="n">
        <v>3728</v>
      </c>
      <c r="B3740" s="7" t="n">
        <v>0.299044</v>
      </c>
      <c r="C3740" s="7" t="n">
        <v>0.527291</v>
      </c>
      <c r="D3740" s="16" t="n">
        <f aca="false">LOGINV(B3740,$B$7,$C$7)</f>
        <v>10.0942448468946</v>
      </c>
      <c r="E3740" s="16" t="n">
        <f aca="false">LOGINV(C3740,$B$8,$C$8)</f>
        <v>114.139478751289</v>
      </c>
      <c r="F3740" s="16" t="n">
        <f aca="false">$B$5/100*E3740*2_Girdiler!$B$14*2_Girdiler!$B$15*2_Girdiler!$B$16</f>
        <v>2.87174928538242</v>
      </c>
      <c r="G3740" s="16" t="n">
        <f aca="false">MIN(MATCH(F3740,2_Girdiler!$B$20:$I$20,1),7)</f>
        <v>1</v>
      </c>
      <c r="H3740" s="16" t="n">
        <f aca="false">IF(F3740&gt;=40,2_Girdiler!$I$21+(F3740-40)*(2_Girdiler!$I$21-2_Girdiler!$H$21)/(2_Girdiler!$I$20-2_Girdiler!$H$20),INDEX(2_Girdiler!$B$21:$I$21,G3740)+(F3740-INDEX(2_Girdiler!$B$20:$I$20,G3740))*(INDEX(2_Girdiler!$B$21:$I$21,G3740+1)-INDEX(2_Girdiler!$B$21:$I$21,G3740))/(INDEX(2_Girdiler!$B$20:$I$20,G3740+1)-INDEX(2_Girdiler!$B$20:$I$20,G3740)))</f>
        <v>6.31784842784133</v>
      </c>
      <c r="I3740" s="16" t="n">
        <f aca="false">H3740/2_Girdiler!$B$17</f>
        <v>2.53118927397489</v>
      </c>
      <c r="J3740" s="16" t="n">
        <f aca="false">D3740+I3740</f>
        <v>12.6254341208695</v>
      </c>
    </row>
    <row r="3741" customFormat="false" ht="15" hidden="false" customHeight="false" outlineLevel="0" collapsed="false">
      <c r="A3741" s="0" t="n">
        <v>3729</v>
      </c>
      <c r="B3741" s="7" t="n">
        <v>0.582691</v>
      </c>
      <c r="C3741" s="7" t="n">
        <v>0.510416</v>
      </c>
      <c r="D3741" s="16" t="n">
        <f aca="false">LOGINV(B3741,$B$7,$C$7)</f>
        <v>15.2133812998417</v>
      </c>
      <c r="E3741" s="16" t="n">
        <f aca="false">LOGINV(C3741,$B$8,$C$8)</f>
        <v>111.061531457518</v>
      </c>
      <c r="F3741" s="16" t="n">
        <f aca="false">$B$5/100*E3741*2_Girdiler!$B$14*2_Girdiler!$B$15*2_Girdiler!$B$16</f>
        <v>2.79430813147115</v>
      </c>
      <c r="G3741" s="16" t="n">
        <f aca="false">MIN(MATCH(F3741,2_Girdiler!$B$20:$I$20,1),7)</f>
        <v>1</v>
      </c>
      <c r="H3741" s="16" t="n">
        <f aca="false">IF(F3741&gt;=40,2_Girdiler!$I$21+(F3741-40)*(2_Girdiler!$I$21-2_Girdiler!$H$21)/(2_Girdiler!$I$20-2_Girdiler!$H$20),INDEX(2_Girdiler!$B$21:$I$21,G3741)+(F3741-INDEX(2_Girdiler!$B$20:$I$20,G3741))*(INDEX(2_Girdiler!$B$21:$I$21,G3741+1)-INDEX(2_Girdiler!$B$21:$I$21,G3741))/(INDEX(2_Girdiler!$B$20:$I$20,G3741+1)-INDEX(2_Girdiler!$B$20:$I$20,G3741)))</f>
        <v>6.14747788923652</v>
      </c>
      <c r="I3741" s="16" t="n">
        <f aca="false">H3741/2_Girdiler!$B$17</f>
        <v>2.46293184664925</v>
      </c>
      <c r="J3741" s="16" t="n">
        <f aca="false">D3741+I3741</f>
        <v>17.6763131464909</v>
      </c>
    </row>
    <row r="3742" customFormat="false" ht="15" hidden="false" customHeight="false" outlineLevel="0" collapsed="false">
      <c r="A3742" s="0" t="n">
        <v>3730</v>
      </c>
      <c r="B3742" s="7" t="n">
        <v>0.414671</v>
      </c>
      <c r="C3742" s="7" t="n">
        <v>0.259486</v>
      </c>
      <c r="D3742" s="16" t="n">
        <f aca="false">LOGINV(B3742,$B$7,$C$7)</f>
        <v>12.0089824640642</v>
      </c>
      <c r="E3742" s="16" t="n">
        <f aca="false">LOGINV(C3742,$B$8,$C$8)</f>
        <v>72.0187306888104</v>
      </c>
      <c r="F3742" s="16" t="n">
        <f aca="false">$B$5/100*E3742*2_Girdiler!$B$14*2_Girdiler!$B$15*2_Girdiler!$B$16</f>
        <v>1.81199126413047</v>
      </c>
      <c r="G3742" s="16" t="n">
        <f aca="false">MIN(MATCH(F3742,2_Girdiler!$B$20:$I$20,1),7)</f>
        <v>1</v>
      </c>
      <c r="H3742" s="16" t="n">
        <f aca="false">IF(F3742&gt;=40,2_Girdiler!$I$21+(F3742-40)*(2_Girdiler!$I$21-2_Girdiler!$H$21)/(2_Girdiler!$I$20-2_Girdiler!$H$20),INDEX(2_Girdiler!$B$21:$I$21,G3742)+(F3742-INDEX(2_Girdiler!$B$20:$I$20,G3742))*(INDEX(2_Girdiler!$B$21:$I$21,G3742+1)-INDEX(2_Girdiler!$B$21:$I$21,G3742))/(INDEX(2_Girdiler!$B$20:$I$20,G3742+1)-INDEX(2_Girdiler!$B$20:$I$20,G3742)))</f>
        <v>3.98638078108703</v>
      </c>
      <c r="I3742" s="16" t="n">
        <f aca="false">H3742/2_Girdiler!$B$17</f>
        <v>1.59710768473038</v>
      </c>
      <c r="J3742" s="16" t="n">
        <f aca="false">D3742+I3742</f>
        <v>13.6060901487945</v>
      </c>
    </row>
    <row r="3743" customFormat="false" ht="15" hidden="false" customHeight="false" outlineLevel="0" collapsed="false">
      <c r="A3743" s="0" t="n">
        <v>3731</v>
      </c>
      <c r="B3743" s="7" t="n">
        <v>0.197446</v>
      </c>
      <c r="C3743" s="7" t="n">
        <v>0.602646</v>
      </c>
      <c r="D3743" s="16" t="n">
        <f aca="false">LOGINV(B3743,$B$7,$C$7)</f>
        <v>8.42813619628421</v>
      </c>
      <c r="E3743" s="16" t="n">
        <f aca="false">LOGINV(C3743,$B$8,$C$8)</f>
        <v>129.17775988963</v>
      </c>
      <c r="F3743" s="16" t="n">
        <f aca="false">$B$5/100*E3743*2_Girdiler!$B$14*2_Girdiler!$B$15*2_Girdiler!$B$16</f>
        <v>3.2501124388231</v>
      </c>
      <c r="G3743" s="16" t="n">
        <f aca="false">MIN(MATCH(F3743,2_Girdiler!$B$20:$I$20,1),7)</f>
        <v>1</v>
      </c>
      <c r="H3743" s="16" t="n">
        <f aca="false">IF(F3743&gt;=40,2_Girdiler!$I$21+(F3743-40)*(2_Girdiler!$I$21-2_Girdiler!$H$21)/(2_Girdiler!$I$20-2_Girdiler!$H$20),INDEX(2_Girdiler!$B$21:$I$21,G3743)+(F3743-INDEX(2_Girdiler!$B$20:$I$20,G3743))*(INDEX(2_Girdiler!$B$21:$I$21,G3743+1)-INDEX(2_Girdiler!$B$21:$I$21,G3743))/(INDEX(2_Girdiler!$B$20:$I$20,G3743+1)-INDEX(2_Girdiler!$B$20:$I$20,G3743)))</f>
        <v>7.15024736541082</v>
      </c>
      <c r="I3743" s="16" t="n">
        <f aca="false">H3743/2_Girdiler!$B$17</f>
        <v>2.86468243806523</v>
      </c>
      <c r="J3743" s="16" t="n">
        <f aca="false">D3743+I3743</f>
        <v>11.2928186343494</v>
      </c>
    </row>
    <row r="3744" customFormat="false" ht="15" hidden="false" customHeight="false" outlineLevel="0" collapsed="false">
      <c r="A3744" s="0" t="n">
        <v>3732</v>
      </c>
      <c r="B3744" s="7" t="n">
        <v>0.749925</v>
      </c>
      <c r="C3744" s="7" t="n">
        <v>0.248692</v>
      </c>
      <c r="D3744" s="16" t="n">
        <f aca="false">LOGINV(B3744,$B$7,$C$7)</f>
        <v>19.7199150732194</v>
      </c>
      <c r="E3744" s="16" t="n">
        <f aca="false">LOGINV(C3744,$B$8,$C$8)</f>
        <v>70.4698753117115</v>
      </c>
      <c r="F3744" s="16" t="n">
        <f aca="false">$B$5/100*E3744*2_Girdiler!$B$14*2_Girdiler!$B$15*2_Girdiler!$B$16</f>
        <v>1.77302206284266</v>
      </c>
      <c r="G3744" s="16" t="n">
        <f aca="false">MIN(MATCH(F3744,2_Girdiler!$B$20:$I$20,1),7)</f>
        <v>1</v>
      </c>
      <c r="H3744" s="16" t="n">
        <f aca="false">IF(F3744&gt;=40,2_Girdiler!$I$21+(F3744-40)*(2_Girdiler!$I$21-2_Girdiler!$H$21)/(2_Girdiler!$I$20-2_Girdiler!$H$20),INDEX(2_Girdiler!$B$21:$I$21,G3744)+(F3744-INDEX(2_Girdiler!$B$20:$I$20,G3744))*(INDEX(2_Girdiler!$B$21:$I$21,G3744+1)-INDEX(2_Girdiler!$B$21:$I$21,G3744))/(INDEX(2_Girdiler!$B$20:$I$20,G3744+1)-INDEX(2_Girdiler!$B$20:$I$20,G3744)))</f>
        <v>3.90064853825386</v>
      </c>
      <c r="I3744" s="16" t="n">
        <f aca="false">H3744/2_Girdiler!$B$17</f>
        <v>1.56275983103119</v>
      </c>
      <c r="J3744" s="16" t="n">
        <f aca="false">D3744+I3744</f>
        <v>21.2826749042506</v>
      </c>
    </row>
    <row r="3745" customFormat="false" ht="15" hidden="false" customHeight="false" outlineLevel="0" collapsed="false">
      <c r="A3745" s="0" t="n">
        <v>3733</v>
      </c>
      <c r="B3745" s="7" t="n">
        <v>0.960664</v>
      </c>
      <c r="C3745" s="7" t="n">
        <v>0.991605</v>
      </c>
      <c r="D3745" s="16" t="n">
        <f aca="false">LOGINV(B3745,$B$7,$C$7)</f>
        <v>36.0878650145411</v>
      </c>
      <c r="E3745" s="16" t="n">
        <f aca="false">LOGINV(C3745,$B$8,$C$8)</f>
        <v>511.218277187261</v>
      </c>
      <c r="F3745" s="16" t="n">
        <f aca="false">$B$5/100*E3745*2_Girdiler!$B$14*2_Girdiler!$B$15*2_Girdiler!$B$16</f>
        <v>12.8622518540315</v>
      </c>
      <c r="G3745" s="16" t="n">
        <f aca="false">MIN(MATCH(F3745,2_Girdiler!$B$20:$I$20,1),7)</f>
        <v>3</v>
      </c>
      <c r="H3745" s="16" t="n">
        <f aca="false">IF(F3745&gt;=40,2_Girdiler!$I$21+(F3745-40)*(2_Girdiler!$I$21-2_Girdiler!$H$21)/(2_Girdiler!$I$20-2_Girdiler!$H$20),INDEX(2_Girdiler!$B$21:$I$21,G3745)+(F3745-INDEX(2_Girdiler!$B$20:$I$20,G3745))*(INDEX(2_Girdiler!$B$21:$I$21,G3745+1)-INDEX(2_Girdiler!$B$21:$I$21,G3745))/(INDEX(2_Girdiler!$B$20:$I$20,G3745+1)-INDEX(2_Girdiler!$B$20:$I$20,G3745)))</f>
        <v>21.5760266686283</v>
      </c>
      <c r="I3745" s="16" t="n">
        <f aca="false">H3745/2_Girdiler!$B$17</f>
        <v>8.64424145377738</v>
      </c>
      <c r="J3745" s="16" t="n">
        <f aca="false">D3745+I3745</f>
        <v>44.7321064683185</v>
      </c>
    </row>
    <row r="3746" customFormat="false" ht="15" hidden="false" customHeight="false" outlineLevel="0" collapsed="false">
      <c r="A3746" s="0" t="n">
        <v>3734</v>
      </c>
      <c r="B3746" s="7" t="n">
        <v>0.061922</v>
      </c>
      <c r="C3746" s="7" t="n">
        <v>0.416414</v>
      </c>
      <c r="D3746" s="16" t="n">
        <f aca="false">LOGINV(B3746,$B$7,$C$7)</f>
        <v>5.74340385360448</v>
      </c>
      <c r="E3746" s="16" t="n">
        <f aca="false">LOGINV(C3746,$B$8,$C$8)</f>
        <v>95.2952109872948</v>
      </c>
      <c r="F3746" s="16" t="n">
        <f aca="false">$B$5/100*E3746*2_Girdiler!$B$14*2_Girdiler!$B$15*2_Girdiler!$B$16</f>
        <v>2.39762750844034</v>
      </c>
      <c r="G3746" s="16" t="n">
        <f aca="false">MIN(MATCH(F3746,2_Girdiler!$B$20:$I$20,1),7)</f>
        <v>1</v>
      </c>
      <c r="H3746" s="16" t="n">
        <f aca="false">IF(F3746&gt;=40,2_Girdiler!$I$21+(F3746-40)*(2_Girdiler!$I$21-2_Girdiler!$H$21)/(2_Girdiler!$I$20-2_Girdiler!$H$20),INDEX(2_Girdiler!$B$21:$I$21,G3746)+(F3746-INDEX(2_Girdiler!$B$20:$I$20,G3746))*(INDEX(2_Girdiler!$B$21:$I$21,G3746+1)-INDEX(2_Girdiler!$B$21:$I$21,G3746))/(INDEX(2_Girdiler!$B$20:$I$20,G3746+1)-INDEX(2_Girdiler!$B$20:$I$20,G3746)))</f>
        <v>5.27478051856874</v>
      </c>
      <c r="I3746" s="16" t="n">
        <f aca="false">H3746/2_Girdiler!$B$17</f>
        <v>2.11329347699068</v>
      </c>
      <c r="J3746" s="16" t="n">
        <f aca="false">D3746+I3746</f>
        <v>7.85669733059516</v>
      </c>
    </row>
    <row r="3747" customFormat="false" ht="15" hidden="false" customHeight="false" outlineLevel="0" collapsed="false">
      <c r="A3747" s="0" t="n">
        <v>3735</v>
      </c>
      <c r="B3747" s="7" t="n">
        <v>0.974426</v>
      </c>
      <c r="C3747" s="7" t="n">
        <v>0.418863</v>
      </c>
      <c r="D3747" s="16" t="n">
        <f aca="false">LOGINV(B3747,$B$7,$C$7)</f>
        <v>40.159600655308</v>
      </c>
      <c r="E3747" s="16" t="n">
        <f aca="false">LOGINV(C3747,$B$8,$C$8)</f>
        <v>95.6818587188635</v>
      </c>
      <c r="F3747" s="16" t="n">
        <f aca="false">$B$5/100*E3747*2_Girdiler!$B$14*2_Girdiler!$B$15*2_Girdiler!$B$16</f>
        <v>2.4073555653666</v>
      </c>
      <c r="G3747" s="16" t="n">
        <f aca="false">MIN(MATCH(F3747,2_Girdiler!$B$20:$I$20,1),7)</f>
        <v>1</v>
      </c>
      <c r="H3747" s="16" t="n">
        <f aca="false">IF(F3747&gt;=40,2_Girdiler!$I$21+(F3747-40)*(2_Girdiler!$I$21-2_Girdiler!$H$21)/(2_Girdiler!$I$20-2_Girdiler!$H$20),INDEX(2_Girdiler!$B$21:$I$21,G3747)+(F3747-INDEX(2_Girdiler!$B$20:$I$20,G3747))*(INDEX(2_Girdiler!$B$21:$I$21,G3747+1)-INDEX(2_Girdiler!$B$21:$I$21,G3747))/(INDEX(2_Girdiler!$B$20:$I$20,G3747+1)-INDEX(2_Girdiler!$B$20:$I$20,G3747)))</f>
        <v>5.29618224380653</v>
      </c>
      <c r="I3747" s="16" t="n">
        <f aca="false">H3747/2_Girdiler!$B$17</f>
        <v>2.12186788614044</v>
      </c>
      <c r="J3747" s="16" t="n">
        <f aca="false">D3747+I3747</f>
        <v>42.2814685414484</v>
      </c>
    </row>
    <row r="3748" customFormat="false" ht="15" hidden="false" customHeight="false" outlineLevel="0" collapsed="false">
      <c r="A3748" s="0" t="n">
        <v>3736</v>
      </c>
      <c r="B3748" s="7" t="n">
        <v>0.802768</v>
      </c>
      <c r="C3748" s="7" t="n">
        <v>0.218241</v>
      </c>
      <c r="D3748" s="16" t="n">
        <f aca="false">LOGINV(B3748,$B$7,$C$7)</f>
        <v>21.7682801343399</v>
      </c>
      <c r="E3748" s="16" t="n">
        <f aca="false">LOGINV(C3748,$B$8,$C$8)</f>
        <v>66.0845391200325</v>
      </c>
      <c r="F3748" s="16" t="n">
        <f aca="false">$B$5/100*E3748*2_Girdiler!$B$14*2_Girdiler!$B$15*2_Girdiler!$B$16</f>
        <v>1.66268700426002</v>
      </c>
      <c r="G3748" s="16" t="n">
        <f aca="false">MIN(MATCH(F3748,2_Girdiler!$B$20:$I$20,1),7)</f>
        <v>1</v>
      </c>
      <c r="H3748" s="16" t="n">
        <f aca="false">IF(F3748&gt;=40,2_Girdiler!$I$21+(F3748-40)*(2_Girdiler!$I$21-2_Girdiler!$H$21)/(2_Girdiler!$I$20-2_Girdiler!$H$20),INDEX(2_Girdiler!$B$21:$I$21,G3748)+(F3748-INDEX(2_Girdiler!$B$20:$I$20,G3748))*(INDEX(2_Girdiler!$B$21:$I$21,G3748+1)-INDEX(2_Girdiler!$B$21:$I$21,G3748))/(INDEX(2_Girdiler!$B$20:$I$20,G3748+1)-INDEX(2_Girdiler!$B$20:$I$20,G3748)))</f>
        <v>3.65791140937204</v>
      </c>
      <c r="I3748" s="16" t="n">
        <f aca="false">H3748/2_Girdiler!$B$17</f>
        <v>1.46550937875482</v>
      </c>
      <c r="J3748" s="16" t="n">
        <f aca="false">D3748+I3748</f>
        <v>23.2337895130948</v>
      </c>
    </row>
    <row r="3749" customFormat="false" ht="15" hidden="false" customHeight="false" outlineLevel="0" collapsed="false">
      <c r="A3749" s="0" t="n">
        <v>3737</v>
      </c>
      <c r="B3749" s="7" t="n">
        <v>0.282712</v>
      </c>
      <c r="C3749" s="7" t="n">
        <v>0.72957</v>
      </c>
      <c r="D3749" s="16" t="n">
        <f aca="false">LOGINV(B3749,$B$7,$C$7)</f>
        <v>9.8296601888514</v>
      </c>
      <c r="E3749" s="16" t="n">
        <f aca="false">LOGINV(C3749,$B$8,$C$8)</f>
        <v>162.059042781443</v>
      </c>
      <c r="F3749" s="16" t="n">
        <f aca="false">$B$5/100*E3749*2_Girdiler!$B$14*2_Girdiler!$B$15*2_Girdiler!$B$16</f>
        <v>4.07740551638111</v>
      </c>
      <c r="G3749" s="16" t="n">
        <f aca="false">MIN(MATCH(F3749,2_Girdiler!$B$20:$I$20,1),7)</f>
        <v>1</v>
      </c>
      <c r="H3749" s="16" t="n">
        <f aca="false">IF(F3749&gt;=40,2_Girdiler!$I$21+(F3749-40)*(2_Girdiler!$I$21-2_Girdiler!$H$21)/(2_Girdiler!$I$20-2_Girdiler!$H$20),INDEX(2_Girdiler!$B$21:$I$21,G3749)+(F3749-INDEX(2_Girdiler!$B$20:$I$20,G3749))*(INDEX(2_Girdiler!$B$21:$I$21,G3749+1)-INDEX(2_Girdiler!$B$21:$I$21,G3749))/(INDEX(2_Girdiler!$B$20:$I$20,G3749+1)-INDEX(2_Girdiler!$B$20:$I$20,G3749)))</f>
        <v>8.97029213603844</v>
      </c>
      <c r="I3749" s="16" t="n">
        <f aca="false">H3749/2_Girdiler!$B$17</f>
        <v>3.59386704168207</v>
      </c>
      <c r="J3749" s="16" t="n">
        <f aca="false">D3749+I3749</f>
        <v>13.4235272305335</v>
      </c>
    </row>
    <row r="3750" customFormat="false" ht="15" hidden="false" customHeight="false" outlineLevel="0" collapsed="false">
      <c r="A3750" s="0" t="n">
        <v>3738</v>
      </c>
      <c r="B3750" s="7" t="n">
        <v>0.342518</v>
      </c>
      <c r="C3750" s="7" t="n">
        <v>0.390655</v>
      </c>
      <c r="D3750" s="16" t="n">
        <f aca="false">LOGINV(B3750,$B$7,$C$7)</f>
        <v>10.8018580269171</v>
      </c>
      <c r="E3750" s="16" t="n">
        <f aca="false">LOGINV(C3750,$B$8,$C$8)</f>
        <v>91.2890055496275</v>
      </c>
      <c r="F3750" s="16" t="n">
        <f aca="false">$B$5/100*E3750*2_Girdiler!$B$14*2_Girdiler!$B$15*2_Girdiler!$B$16</f>
        <v>2.29683137962863</v>
      </c>
      <c r="G3750" s="16" t="n">
        <f aca="false">MIN(MATCH(F3750,2_Girdiler!$B$20:$I$20,1),7)</f>
        <v>1</v>
      </c>
      <c r="H3750" s="16" t="n">
        <f aca="false">IF(F3750&gt;=40,2_Girdiler!$I$21+(F3750-40)*(2_Girdiler!$I$21-2_Girdiler!$H$21)/(2_Girdiler!$I$20-2_Girdiler!$H$20),INDEX(2_Girdiler!$B$21:$I$21,G3750)+(F3750-INDEX(2_Girdiler!$B$20:$I$20,G3750))*(INDEX(2_Girdiler!$B$21:$I$21,G3750+1)-INDEX(2_Girdiler!$B$21:$I$21,G3750))/(INDEX(2_Girdiler!$B$20:$I$20,G3750+1)-INDEX(2_Girdiler!$B$20:$I$20,G3750)))</f>
        <v>5.05302903518298</v>
      </c>
      <c r="I3750" s="16" t="n">
        <f aca="false">H3750/2_Girdiler!$B$17</f>
        <v>2.02445073524959</v>
      </c>
      <c r="J3750" s="16" t="n">
        <f aca="false">D3750+I3750</f>
        <v>12.8263087621667</v>
      </c>
    </row>
    <row r="3751" customFormat="false" ht="15" hidden="false" customHeight="false" outlineLevel="0" collapsed="false">
      <c r="A3751" s="0" t="n">
        <v>3739</v>
      </c>
      <c r="B3751" s="7" t="n">
        <v>0.227623</v>
      </c>
      <c r="C3751" s="7" t="n">
        <v>0.015504</v>
      </c>
      <c r="D3751" s="16" t="n">
        <f aca="false">LOGINV(B3751,$B$7,$C$7)</f>
        <v>8.93155621663412</v>
      </c>
      <c r="E3751" s="16" t="n">
        <f aca="false">LOGINV(C3751,$B$8,$C$8)</f>
        <v>27.1371861483303</v>
      </c>
      <c r="F3751" s="16" t="n">
        <f aca="false">$B$5/100*E3751*2_Girdiler!$B$14*2_Girdiler!$B$15*2_Girdiler!$B$16</f>
        <v>0.682771603491989</v>
      </c>
      <c r="G3751" s="16" t="n">
        <f aca="false">MIN(MATCH(F3751,2_Girdiler!$B$20:$I$20,1),7)</f>
        <v>1</v>
      </c>
      <c r="H3751" s="16" t="n">
        <f aca="false">IF(F3751&gt;=40,2_Girdiler!$I$21+(F3751-40)*(2_Girdiler!$I$21-2_Girdiler!$H$21)/(2_Girdiler!$I$20-2_Girdiler!$H$20),INDEX(2_Girdiler!$B$21:$I$21,G3751)+(F3751-INDEX(2_Girdiler!$B$20:$I$20,G3751))*(INDEX(2_Girdiler!$B$21:$I$21,G3751+1)-INDEX(2_Girdiler!$B$21:$I$21,G3751))/(INDEX(2_Girdiler!$B$20:$I$20,G3751+1)-INDEX(2_Girdiler!$B$20:$I$20,G3751)))</f>
        <v>1.50209752768238</v>
      </c>
      <c r="I3751" s="16" t="n">
        <f aca="false">H3751/2_Girdiler!$B$17</f>
        <v>0.601801894103516</v>
      </c>
      <c r="J3751" s="16" t="n">
        <f aca="false">D3751+I3751</f>
        <v>9.53335811073763</v>
      </c>
    </row>
    <row r="3752" customFormat="false" ht="15" hidden="false" customHeight="false" outlineLevel="0" collapsed="false">
      <c r="A3752" s="0" t="n">
        <v>3740</v>
      </c>
      <c r="B3752" s="7" t="n">
        <v>0.700904</v>
      </c>
      <c r="C3752" s="7" t="n">
        <v>0.498159</v>
      </c>
      <c r="D3752" s="16" t="n">
        <f aca="false">LOGINV(B3752,$B$7,$C$7)</f>
        <v>18.1659883726128</v>
      </c>
      <c r="E3752" s="16" t="n">
        <f aca="false">LOGINV(C3752,$B$8,$C$8)</f>
        <v>108.880427420201</v>
      </c>
      <c r="F3752" s="16" t="n">
        <f aca="false">$B$5/100*E3752*2_Girdiler!$B$14*2_Girdiler!$B$15*2_Girdiler!$B$16</f>
        <v>2.73943155389225</v>
      </c>
      <c r="G3752" s="16" t="n">
        <f aca="false">MIN(MATCH(F3752,2_Girdiler!$B$20:$I$20,1),7)</f>
        <v>1</v>
      </c>
      <c r="H3752" s="16" t="n">
        <f aca="false">IF(F3752&gt;=40,2_Girdiler!$I$21+(F3752-40)*(2_Girdiler!$I$21-2_Girdiler!$H$21)/(2_Girdiler!$I$20-2_Girdiler!$H$20),INDEX(2_Girdiler!$B$21:$I$21,G3752)+(F3752-INDEX(2_Girdiler!$B$20:$I$20,G3752))*(INDEX(2_Girdiler!$B$21:$I$21,G3752+1)-INDEX(2_Girdiler!$B$21:$I$21,G3752))/(INDEX(2_Girdiler!$B$20:$I$20,G3752+1)-INDEX(2_Girdiler!$B$20:$I$20,G3752)))</f>
        <v>6.02674941856295</v>
      </c>
      <c r="I3752" s="16" t="n">
        <f aca="false">H3752/2_Girdiler!$B$17</f>
        <v>2.41456306833451</v>
      </c>
      <c r="J3752" s="16" t="n">
        <f aca="false">D3752+I3752</f>
        <v>20.5805514409473</v>
      </c>
    </row>
    <row r="3753" customFormat="false" ht="15" hidden="false" customHeight="false" outlineLevel="0" collapsed="false">
      <c r="A3753" s="0" t="n">
        <v>3741</v>
      </c>
      <c r="B3753" s="7" t="n">
        <v>0.18297</v>
      </c>
      <c r="C3753" s="7" t="n">
        <v>0.92592</v>
      </c>
      <c r="D3753" s="16" t="n">
        <f aca="false">LOGINV(B3753,$B$7,$C$7)</f>
        <v>8.18130897830895</v>
      </c>
      <c r="E3753" s="16" t="n">
        <f aca="false">LOGINV(C3753,$B$8,$C$8)</f>
        <v>277.733397159542</v>
      </c>
      <c r="F3753" s="16" t="n">
        <f aca="false">$B$5/100*E3753*2_Girdiler!$B$14*2_Girdiler!$B$15*2_Girdiler!$B$16</f>
        <v>6.98777227253407</v>
      </c>
      <c r="G3753" s="16" t="n">
        <f aca="false">MIN(MATCH(F3753,2_Girdiler!$B$20:$I$20,1),7)</f>
        <v>2</v>
      </c>
      <c r="H3753" s="16" t="n">
        <f aca="false">IF(F3753&gt;=40,2_Girdiler!$I$21+(F3753-40)*(2_Girdiler!$I$21-2_Girdiler!$H$21)/(2_Girdiler!$I$20-2_Girdiler!$H$20),INDEX(2_Girdiler!$B$21:$I$21,G3753)+(F3753-INDEX(2_Girdiler!$B$20:$I$20,G3753))*(INDEX(2_Girdiler!$B$21:$I$21,G3753+1)-INDEX(2_Girdiler!$B$21:$I$21,G3753))/(INDEX(2_Girdiler!$B$20:$I$20,G3753+1)-INDEX(2_Girdiler!$B$20:$I$20,G3753)))</f>
        <v>14.1804356360545</v>
      </c>
      <c r="I3753" s="16" t="n">
        <f aca="false">H3753/2_Girdiler!$B$17</f>
        <v>5.68126427726543</v>
      </c>
      <c r="J3753" s="16" t="n">
        <f aca="false">D3753+I3753</f>
        <v>13.8625732555744</v>
      </c>
    </row>
    <row r="3754" customFormat="false" ht="15" hidden="false" customHeight="false" outlineLevel="0" collapsed="false">
      <c r="A3754" s="0" t="n">
        <v>3742</v>
      </c>
      <c r="B3754" s="7" t="n">
        <v>0.028891</v>
      </c>
      <c r="C3754" s="7" t="n">
        <v>0.754848</v>
      </c>
      <c r="D3754" s="16" t="n">
        <f aca="false">LOGINV(B3754,$B$7,$C$7)</f>
        <v>4.70308240326489</v>
      </c>
      <c r="E3754" s="16" t="n">
        <f aca="false">LOGINV(C3754,$B$8,$C$8)</f>
        <v>170.461823458035</v>
      </c>
      <c r="F3754" s="16" t="n">
        <f aca="false">$B$5/100*E3754*2_Girdiler!$B$14*2_Girdiler!$B$15*2_Girdiler!$B$16</f>
        <v>4.28881947820417</v>
      </c>
      <c r="G3754" s="16" t="n">
        <f aca="false">MIN(MATCH(F3754,2_Girdiler!$B$20:$I$20,1),7)</f>
        <v>1</v>
      </c>
      <c r="H3754" s="16" t="n">
        <f aca="false">IF(F3754&gt;=40,2_Girdiler!$I$21+(F3754-40)*(2_Girdiler!$I$21-2_Girdiler!$H$21)/(2_Girdiler!$I$20-2_Girdiler!$H$20),INDEX(2_Girdiler!$B$21:$I$21,G3754)+(F3754-INDEX(2_Girdiler!$B$20:$I$20,G3754))*(INDEX(2_Girdiler!$B$21:$I$21,G3754+1)-INDEX(2_Girdiler!$B$21:$I$21,G3754))/(INDEX(2_Girdiler!$B$20:$I$20,G3754+1)-INDEX(2_Girdiler!$B$20:$I$20,G3754)))</f>
        <v>9.43540285204917</v>
      </c>
      <c r="I3754" s="16" t="n">
        <f aca="false">H3754/2_Girdiler!$B$17</f>
        <v>3.78020947598124</v>
      </c>
      <c r="J3754" s="16" t="n">
        <f aca="false">D3754+I3754</f>
        <v>8.48329187924613</v>
      </c>
    </row>
    <row r="3755" customFormat="false" ht="15" hidden="false" customHeight="false" outlineLevel="0" collapsed="false">
      <c r="A3755" s="0" t="n">
        <v>3743</v>
      </c>
      <c r="B3755" s="7" t="n">
        <v>0.414455</v>
      </c>
      <c r="C3755" s="7" t="n">
        <v>0.925617</v>
      </c>
      <c r="D3755" s="16" t="n">
        <f aca="false">LOGINV(B3755,$B$7,$C$7)</f>
        <v>12.005273399604</v>
      </c>
      <c r="E3755" s="16" t="n">
        <f aca="false">LOGINV(C3755,$B$8,$C$8)</f>
        <v>277.346894561698</v>
      </c>
      <c r="F3755" s="16" t="n">
        <f aca="false">$B$5/100*E3755*2_Girdiler!$B$14*2_Girdiler!$B$15*2_Girdiler!$B$16</f>
        <v>6.97804786717231</v>
      </c>
      <c r="G3755" s="16" t="n">
        <f aca="false">MIN(MATCH(F3755,2_Girdiler!$B$20:$I$20,1),7)</f>
        <v>2</v>
      </c>
      <c r="H3755" s="16" t="n">
        <f aca="false">IF(F3755&gt;=40,2_Girdiler!$I$21+(F3755-40)*(2_Girdiler!$I$21-2_Girdiler!$H$21)/(2_Girdiler!$I$20-2_Girdiler!$H$20),INDEX(2_Girdiler!$B$21:$I$21,G3755)+(F3755-INDEX(2_Girdiler!$B$20:$I$20,G3755))*(INDEX(2_Girdiler!$B$21:$I$21,G3755+1)-INDEX(2_Girdiler!$B$21:$I$21,G3755))/(INDEX(2_Girdiler!$B$20:$I$20,G3755+1)-INDEX(2_Girdiler!$B$20:$I$20,G3755)))</f>
        <v>14.1648765874757</v>
      </c>
      <c r="I3755" s="16" t="n">
        <f aca="false">H3755/2_Girdiler!$B$17</f>
        <v>5.67503068408481</v>
      </c>
      <c r="J3755" s="16" t="n">
        <f aca="false">D3755+I3755</f>
        <v>17.6803040836888</v>
      </c>
    </row>
    <row r="3756" customFormat="false" ht="15" hidden="false" customHeight="false" outlineLevel="0" collapsed="false">
      <c r="A3756" s="0" t="n">
        <v>3744</v>
      </c>
      <c r="B3756" s="7" t="n">
        <v>0.812315</v>
      </c>
      <c r="C3756" s="7" t="n">
        <v>0.106378</v>
      </c>
      <c r="D3756" s="16" t="n">
        <f aca="false">LOGINV(B3756,$B$7,$C$7)</f>
        <v>22.1960088936317</v>
      </c>
      <c r="E3756" s="16" t="n">
        <f aca="false">LOGINV(C3756,$B$8,$C$8)</f>
        <v>48.8581570003459</v>
      </c>
      <c r="F3756" s="16" t="n">
        <f aca="false">$B$5/100*E3756*2_Girdiler!$B$14*2_Girdiler!$B$15*2_Girdiler!$B$16</f>
        <v>1.2292712301287</v>
      </c>
      <c r="G3756" s="16" t="n">
        <f aca="false">MIN(MATCH(F3756,2_Girdiler!$B$20:$I$20,1),7)</f>
        <v>1</v>
      </c>
      <c r="H3756" s="16" t="n">
        <f aca="false">IF(F3756&gt;=40,2_Girdiler!$I$21+(F3756-40)*(2_Girdiler!$I$21-2_Girdiler!$H$21)/(2_Girdiler!$I$20-2_Girdiler!$H$20),INDEX(2_Girdiler!$B$21:$I$21,G3756)+(F3756-INDEX(2_Girdiler!$B$20:$I$20,G3756))*(INDEX(2_Girdiler!$B$21:$I$21,G3756+1)-INDEX(2_Girdiler!$B$21:$I$21,G3756))/(INDEX(2_Girdiler!$B$20:$I$20,G3756+1)-INDEX(2_Girdiler!$B$20:$I$20,G3756)))</f>
        <v>2.70439670628315</v>
      </c>
      <c r="I3756" s="16" t="n">
        <f aca="false">H3756/2_Girdiler!$B$17</f>
        <v>1.08349227014549</v>
      </c>
      <c r="J3756" s="16" t="n">
        <f aca="false">D3756+I3756</f>
        <v>23.2795011637771</v>
      </c>
    </row>
    <row r="3757" customFormat="false" ht="15" hidden="false" customHeight="false" outlineLevel="0" collapsed="false">
      <c r="A3757" s="0" t="n">
        <v>3745</v>
      </c>
      <c r="B3757" s="7" t="n">
        <v>0.971098</v>
      </c>
      <c r="C3757" s="7" t="n">
        <v>0.294624</v>
      </c>
      <c r="D3757" s="16" t="n">
        <f aca="false">LOGINV(B3757,$B$7,$C$7)</f>
        <v>38.9893649690116</v>
      </c>
      <c r="E3757" s="16" t="n">
        <f aca="false">LOGINV(C3757,$B$8,$C$8)</f>
        <v>77.0694373233301</v>
      </c>
      <c r="F3757" s="16" t="n">
        <f aca="false">$B$5/100*E3757*2_Girdiler!$B$14*2_Girdiler!$B$15*2_Girdiler!$B$16</f>
        <v>1.93906704305499</v>
      </c>
      <c r="G3757" s="16" t="n">
        <f aca="false">MIN(MATCH(F3757,2_Girdiler!$B$20:$I$20,1),7)</f>
        <v>1</v>
      </c>
      <c r="H3757" s="16" t="n">
        <f aca="false">IF(F3757&gt;=40,2_Girdiler!$I$21+(F3757-40)*(2_Girdiler!$I$21-2_Girdiler!$H$21)/(2_Girdiler!$I$20-2_Girdiler!$H$20),INDEX(2_Girdiler!$B$21:$I$21,G3757)+(F3757-INDEX(2_Girdiler!$B$20:$I$20,G3757))*(INDEX(2_Girdiler!$B$21:$I$21,G3757+1)-INDEX(2_Girdiler!$B$21:$I$21,G3757))/(INDEX(2_Girdiler!$B$20:$I$20,G3757+1)-INDEX(2_Girdiler!$B$20:$I$20,G3757)))</f>
        <v>4.26594749472097</v>
      </c>
      <c r="I3757" s="16" t="n">
        <f aca="false">H3757/2_Girdiler!$B$17</f>
        <v>1.70911357961577</v>
      </c>
      <c r="J3757" s="16" t="n">
        <f aca="false">D3757+I3757</f>
        <v>40.6984785486273</v>
      </c>
    </row>
    <row r="3758" customFormat="false" ht="15" hidden="false" customHeight="false" outlineLevel="0" collapsed="false">
      <c r="A3758" s="0" t="n">
        <v>3746</v>
      </c>
      <c r="B3758" s="7" t="n">
        <v>0.029548</v>
      </c>
      <c r="C3758" s="7" t="n">
        <v>0.142386</v>
      </c>
      <c r="D3758" s="16" t="n">
        <f aca="false">LOGINV(B3758,$B$7,$C$7)</f>
        <v>4.72902714088847</v>
      </c>
      <c r="E3758" s="16" t="n">
        <f aca="false">LOGINV(C3758,$B$8,$C$8)</f>
        <v>54.7492150865945</v>
      </c>
      <c r="F3758" s="16" t="n">
        <f aca="false">$B$5/100*E3758*2_Girdiler!$B$14*2_Girdiler!$B$15*2_Girdiler!$B$16</f>
        <v>1.37749025157872</v>
      </c>
      <c r="G3758" s="16" t="n">
        <f aca="false">MIN(MATCH(F3758,2_Girdiler!$B$20:$I$20,1),7)</f>
        <v>1</v>
      </c>
      <c r="H3758" s="16" t="n">
        <f aca="false">IF(F3758&gt;=40,2_Girdiler!$I$21+(F3758-40)*(2_Girdiler!$I$21-2_Girdiler!$H$21)/(2_Girdiler!$I$20-2_Girdiler!$H$20),INDEX(2_Girdiler!$B$21:$I$21,G3758)+(F3758-INDEX(2_Girdiler!$B$20:$I$20,G3758))*(INDEX(2_Girdiler!$B$21:$I$21,G3758+1)-INDEX(2_Girdiler!$B$21:$I$21,G3758))/(INDEX(2_Girdiler!$B$20:$I$20,G3758+1)-INDEX(2_Girdiler!$B$20:$I$20,G3758)))</f>
        <v>3.03047855347318</v>
      </c>
      <c r="I3758" s="16" t="n">
        <f aca="false">H3758/2_Girdiler!$B$17</f>
        <v>1.21413403584663</v>
      </c>
      <c r="J3758" s="16" t="n">
        <f aca="false">D3758+I3758</f>
        <v>5.94316117673509</v>
      </c>
    </row>
    <row r="3759" customFormat="false" ht="15" hidden="false" customHeight="false" outlineLevel="0" collapsed="false">
      <c r="A3759" s="0" t="n">
        <v>3747</v>
      </c>
      <c r="B3759" s="7" t="n">
        <v>0.448495</v>
      </c>
      <c r="C3759" s="7" t="n">
        <v>0.68509</v>
      </c>
      <c r="D3759" s="16" t="n">
        <f aca="false">LOGINV(B3759,$B$7,$C$7)</f>
        <v>12.5992389055273</v>
      </c>
      <c r="E3759" s="16" t="n">
        <f aca="false">LOGINV(C3759,$B$8,$C$8)</f>
        <v>149.059761096687</v>
      </c>
      <c r="F3759" s="16" t="n">
        <f aca="false">$B$5/100*E3759*2_Girdiler!$B$14*2_Girdiler!$B$15*2_Girdiler!$B$16</f>
        <v>3.75034358919266</v>
      </c>
      <c r="G3759" s="16" t="n">
        <f aca="false">MIN(MATCH(F3759,2_Girdiler!$B$20:$I$20,1),7)</f>
        <v>1</v>
      </c>
      <c r="H3759" s="16" t="n">
        <f aca="false">IF(F3759&gt;=40,2_Girdiler!$I$21+(F3759-40)*(2_Girdiler!$I$21-2_Girdiler!$H$21)/(2_Girdiler!$I$20-2_Girdiler!$H$20),INDEX(2_Girdiler!$B$21:$I$21,G3759)+(F3759-INDEX(2_Girdiler!$B$20:$I$20,G3759))*(INDEX(2_Girdiler!$B$21:$I$21,G3759+1)-INDEX(2_Girdiler!$B$21:$I$21,G3759))/(INDEX(2_Girdiler!$B$20:$I$20,G3759+1)-INDEX(2_Girdiler!$B$20:$I$20,G3759)))</f>
        <v>8.25075589622385</v>
      </c>
      <c r="I3759" s="16" t="n">
        <f aca="false">H3759/2_Girdiler!$B$17</f>
        <v>3.30559130457686</v>
      </c>
      <c r="J3759" s="16" t="n">
        <f aca="false">D3759+I3759</f>
        <v>15.9048302101042</v>
      </c>
    </row>
    <row r="3760" customFormat="false" ht="15" hidden="false" customHeight="false" outlineLevel="0" collapsed="false">
      <c r="A3760" s="0" t="n">
        <v>3748</v>
      </c>
      <c r="B3760" s="7" t="n">
        <v>0.397897</v>
      </c>
      <c r="C3760" s="7" t="n">
        <v>0.497301</v>
      </c>
      <c r="D3760" s="16" t="n">
        <f aca="false">LOGINV(B3760,$B$7,$C$7)</f>
        <v>11.7229456622405</v>
      </c>
      <c r="E3760" s="16" t="n">
        <f aca="false">LOGINV(C3760,$B$8,$C$8)</f>
        <v>108.729374557661</v>
      </c>
      <c r="F3760" s="16" t="n">
        <f aca="false">$B$5/100*E3760*2_Girdiler!$B$14*2_Girdiler!$B$15*2_Girdiler!$B$16</f>
        <v>2.73563106387074</v>
      </c>
      <c r="G3760" s="16" t="n">
        <f aca="false">MIN(MATCH(F3760,2_Girdiler!$B$20:$I$20,1),7)</f>
        <v>1</v>
      </c>
      <c r="H3760" s="16" t="n">
        <f aca="false">IF(F3760&gt;=40,2_Girdiler!$I$21+(F3760-40)*(2_Girdiler!$I$21-2_Girdiler!$H$21)/(2_Girdiler!$I$20-2_Girdiler!$H$20),INDEX(2_Girdiler!$B$21:$I$21,G3760)+(F3760-INDEX(2_Girdiler!$B$20:$I$20,G3760))*(INDEX(2_Girdiler!$B$21:$I$21,G3760+1)-INDEX(2_Girdiler!$B$21:$I$21,G3760))/(INDEX(2_Girdiler!$B$20:$I$20,G3760+1)-INDEX(2_Girdiler!$B$20:$I$20,G3760)))</f>
        <v>6.01838834051563</v>
      </c>
      <c r="I3760" s="16" t="n">
        <f aca="false">H3760/2_Girdiler!$B$17</f>
        <v>2.41121327745017</v>
      </c>
      <c r="J3760" s="16" t="n">
        <f aca="false">D3760+I3760</f>
        <v>14.1341589396906</v>
      </c>
    </row>
    <row r="3761" customFormat="false" ht="15" hidden="false" customHeight="false" outlineLevel="0" collapsed="false">
      <c r="A3761" s="0" t="n">
        <v>3749</v>
      </c>
      <c r="B3761" s="7" t="n">
        <v>0.181084</v>
      </c>
      <c r="C3761" s="7" t="n">
        <v>0.902057</v>
      </c>
      <c r="D3761" s="16" t="n">
        <f aca="false">LOGINV(B3761,$B$7,$C$7)</f>
        <v>8.14882575211936</v>
      </c>
      <c r="E3761" s="16" t="n">
        <f aca="false">LOGINV(C3761,$B$8,$C$8)</f>
        <v>251.663787959116</v>
      </c>
      <c r="F3761" s="16" t="n">
        <f aca="false">$B$5/100*E3761*2_Girdiler!$B$14*2_Girdiler!$B$15*2_Girdiler!$B$16</f>
        <v>6.33186090505135</v>
      </c>
      <c r="G3761" s="16" t="n">
        <f aca="false">MIN(MATCH(F3761,2_Girdiler!$B$20:$I$20,1),7)</f>
        <v>2</v>
      </c>
      <c r="H3761" s="16" t="n">
        <f aca="false">IF(F3761&gt;=40,2_Girdiler!$I$21+(F3761-40)*(2_Girdiler!$I$21-2_Girdiler!$H$21)/(2_Girdiler!$I$20-2_Girdiler!$H$20),INDEX(2_Girdiler!$B$21:$I$21,G3761)+(F3761-INDEX(2_Girdiler!$B$20:$I$20,G3761))*(INDEX(2_Girdiler!$B$21:$I$21,G3761+1)-INDEX(2_Girdiler!$B$21:$I$21,G3761))/(INDEX(2_Girdiler!$B$20:$I$20,G3761+1)-INDEX(2_Girdiler!$B$20:$I$20,G3761)))</f>
        <v>13.1309774480822</v>
      </c>
      <c r="I3761" s="16" t="n">
        <f aca="false">H3761/2_Girdiler!$B$17</f>
        <v>5.26080827246881</v>
      </c>
      <c r="J3761" s="16" t="n">
        <f aca="false">D3761+I3761</f>
        <v>13.4096340245882</v>
      </c>
    </row>
    <row r="3762" customFormat="false" ht="15" hidden="false" customHeight="false" outlineLevel="0" collapsed="false">
      <c r="A3762" s="0" t="n">
        <v>3750</v>
      </c>
      <c r="B3762" s="7" t="n">
        <v>0.405728</v>
      </c>
      <c r="C3762" s="7" t="n">
        <v>0.282427</v>
      </c>
      <c r="D3762" s="16" t="n">
        <f aca="false">LOGINV(B3762,$B$7,$C$7)</f>
        <v>11.8559906436004</v>
      </c>
      <c r="E3762" s="16" t="n">
        <f aca="false">LOGINV(C3762,$B$8,$C$8)</f>
        <v>75.3127272875521</v>
      </c>
      <c r="F3762" s="16" t="n">
        <f aca="false">$B$5/100*E3762*2_Girdiler!$B$14*2_Girdiler!$B$15*2_Girdiler!$B$16</f>
        <v>1.89486821855481</v>
      </c>
      <c r="G3762" s="16" t="n">
        <f aca="false">MIN(MATCH(F3762,2_Girdiler!$B$20:$I$20,1),7)</f>
        <v>1</v>
      </c>
      <c r="H3762" s="16" t="n">
        <f aca="false">IF(F3762&gt;=40,2_Girdiler!$I$21+(F3762-40)*(2_Girdiler!$I$21-2_Girdiler!$H$21)/(2_Girdiler!$I$20-2_Girdiler!$H$20),INDEX(2_Girdiler!$B$21:$I$21,G3762)+(F3762-INDEX(2_Girdiler!$B$20:$I$20,G3762))*(INDEX(2_Girdiler!$B$21:$I$21,G3762+1)-INDEX(2_Girdiler!$B$21:$I$21,G3762))/(INDEX(2_Girdiler!$B$20:$I$20,G3762+1)-INDEX(2_Girdiler!$B$20:$I$20,G3762)))</f>
        <v>4.16871008082059</v>
      </c>
      <c r="I3762" s="16" t="n">
        <f aca="false">H3762/2_Girdiler!$B$17</f>
        <v>1.67015628238004</v>
      </c>
      <c r="J3762" s="16" t="n">
        <f aca="false">D3762+I3762</f>
        <v>13.5261469259804</v>
      </c>
    </row>
    <row r="3763" customFormat="false" ht="15" hidden="false" customHeight="false" outlineLevel="0" collapsed="false">
      <c r="A3763" s="0" t="n">
        <v>3751</v>
      </c>
      <c r="B3763" s="7" t="n">
        <v>0.620262</v>
      </c>
      <c r="C3763" s="7" t="n">
        <v>0.540369</v>
      </c>
      <c r="D3763" s="16" t="n">
        <f aca="false">LOGINV(B3763,$B$7,$C$7)</f>
        <v>16.0620377123531</v>
      </c>
      <c r="E3763" s="16" t="n">
        <f aca="false">LOGINV(C3763,$B$8,$C$8)</f>
        <v>116.589491946398</v>
      </c>
      <c r="F3763" s="16" t="n">
        <f aca="false">$B$5/100*E3763*2_Girdiler!$B$14*2_Girdiler!$B$15*2_Girdiler!$B$16</f>
        <v>2.93339161737137</v>
      </c>
      <c r="G3763" s="16" t="n">
        <f aca="false">MIN(MATCH(F3763,2_Girdiler!$B$20:$I$20,1),7)</f>
        <v>1</v>
      </c>
      <c r="H3763" s="16" t="n">
        <f aca="false">IF(F3763&gt;=40,2_Girdiler!$I$21+(F3763-40)*(2_Girdiler!$I$21-2_Girdiler!$H$21)/(2_Girdiler!$I$20-2_Girdiler!$H$20),INDEX(2_Girdiler!$B$21:$I$21,G3763)+(F3763-INDEX(2_Girdiler!$B$20:$I$20,G3763))*(INDEX(2_Girdiler!$B$21:$I$21,G3763+1)-INDEX(2_Girdiler!$B$21:$I$21,G3763))/(INDEX(2_Girdiler!$B$20:$I$20,G3763+1)-INDEX(2_Girdiler!$B$20:$I$20,G3763)))</f>
        <v>6.45346155821701</v>
      </c>
      <c r="I3763" s="16" t="n">
        <f aca="false">H3763/2_Girdiler!$B$17</f>
        <v>2.585521457619</v>
      </c>
      <c r="J3763" s="16" t="n">
        <f aca="false">D3763+I3763</f>
        <v>18.6475591699721</v>
      </c>
    </row>
    <row r="3764" customFormat="false" ht="15" hidden="false" customHeight="false" outlineLevel="0" collapsed="false">
      <c r="A3764" s="0" t="n">
        <v>3752</v>
      </c>
      <c r="B3764" s="7" t="n">
        <v>0.311311</v>
      </c>
      <c r="C3764" s="7" t="n">
        <v>0.204424</v>
      </c>
      <c r="D3764" s="16" t="n">
        <f aca="false">LOGINV(B3764,$B$7,$C$7)</f>
        <v>10.2931893050779</v>
      </c>
      <c r="E3764" s="16" t="n">
        <f aca="false">LOGINV(C3764,$B$8,$C$8)</f>
        <v>64.0776776892047</v>
      </c>
      <c r="F3764" s="16" t="n">
        <f aca="false">$B$5/100*E3764*2_Girdiler!$B$14*2_Girdiler!$B$15*2_Girdiler!$B$16</f>
        <v>1.61219437066039</v>
      </c>
      <c r="G3764" s="16" t="n">
        <f aca="false">MIN(MATCH(F3764,2_Girdiler!$B$20:$I$20,1),7)</f>
        <v>1</v>
      </c>
      <c r="H3764" s="16" t="n">
        <f aca="false">IF(F3764&gt;=40,2_Girdiler!$I$21+(F3764-40)*(2_Girdiler!$I$21-2_Girdiler!$H$21)/(2_Girdiler!$I$20-2_Girdiler!$H$20),INDEX(2_Girdiler!$B$21:$I$21,G3764)+(F3764-INDEX(2_Girdiler!$B$20:$I$20,G3764))*(INDEX(2_Girdiler!$B$21:$I$21,G3764+1)-INDEX(2_Girdiler!$B$21:$I$21,G3764))/(INDEX(2_Girdiler!$B$20:$I$20,G3764+1)-INDEX(2_Girdiler!$B$20:$I$20,G3764)))</f>
        <v>3.54682761545286</v>
      </c>
      <c r="I3764" s="16" t="n">
        <f aca="false">H3764/2_Girdiler!$B$17</f>
        <v>1.42100465362695</v>
      </c>
      <c r="J3764" s="16" t="n">
        <f aca="false">D3764+I3764</f>
        <v>11.7141939587049</v>
      </c>
    </row>
    <row r="3765" customFormat="false" ht="15" hidden="false" customHeight="false" outlineLevel="0" collapsed="false">
      <c r="A3765" s="0" t="n">
        <v>3753</v>
      </c>
      <c r="B3765" s="7" t="n">
        <v>0.545426</v>
      </c>
      <c r="C3765" s="7" t="n">
        <v>0.564796</v>
      </c>
      <c r="D3765" s="16" t="n">
        <f aca="false">LOGINV(B3765,$B$7,$C$7)</f>
        <v>14.4314050601163</v>
      </c>
      <c r="E3765" s="16" t="n">
        <f aca="false">LOGINV(C3765,$B$8,$C$8)</f>
        <v>121.332671136827</v>
      </c>
      <c r="F3765" s="16" t="n">
        <f aca="false">$B$5/100*E3765*2_Girdiler!$B$14*2_Girdiler!$B$15*2_Girdiler!$B$16</f>
        <v>3.05273000580258</v>
      </c>
      <c r="G3765" s="16" t="n">
        <f aca="false">MIN(MATCH(F3765,2_Girdiler!$B$20:$I$20,1),7)</f>
        <v>1</v>
      </c>
      <c r="H3765" s="16" t="n">
        <f aca="false">IF(F3765&gt;=40,2_Girdiler!$I$21+(F3765-40)*(2_Girdiler!$I$21-2_Girdiler!$H$21)/(2_Girdiler!$I$20-2_Girdiler!$H$20),INDEX(2_Girdiler!$B$21:$I$21,G3765)+(F3765-INDEX(2_Girdiler!$B$20:$I$20,G3765))*(INDEX(2_Girdiler!$B$21:$I$21,G3765+1)-INDEX(2_Girdiler!$B$21:$I$21,G3765))/(INDEX(2_Girdiler!$B$20:$I$20,G3765+1)-INDEX(2_Girdiler!$B$20:$I$20,G3765)))</f>
        <v>6.71600601276567</v>
      </c>
      <c r="I3765" s="16" t="n">
        <f aca="false">H3765/2_Girdiler!$B$17</f>
        <v>2.69070753716573</v>
      </c>
      <c r="J3765" s="16" t="n">
        <f aca="false">D3765+I3765</f>
        <v>17.122112597282</v>
      </c>
    </row>
    <row r="3766" customFormat="false" ht="15" hidden="false" customHeight="false" outlineLevel="0" collapsed="false">
      <c r="A3766" s="0" t="n">
        <v>3754</v>
      </c>
      <c r="B3766" s="7" t="n">
        <v>0.931151</v>
      </c>
      <c r="C3766" s="7" t="n">
        <v>0.210885</v>
      </c>
      <c r="D3766" s="16" t="n">
        <f aca="false">LOGINV(B3766,$B$7,$C$7)</f>
        <v>30.9760623632493</v>
      </c>
      <c r="E3766" s="16" t="n">
        <f aca="false">LOGINV(C3766,$B$8,$C$8)</f>
        <v>65.0179846748862</v>
      </c>
      <c r="F3766" s="16" t="n">
        <f aca="false">$B$5/100*E3766*2_Girdiler!$B$14*2_Girdiler!$B$15*2_Girdiler!$B$16</f>
        <v>1.63585249442014</v>
      </c>
      <c r="G3766" s="16" t="n">
        <f aca="false">MIN(MATCH(F3766,2_Girdiler!$B$20:$I$20,1),7)</f>
        <v>1</v>
      </c>
      <c r="H3766" s="16" t="n">
        <f aca="false">IF(F3766&gt;=40,2_Girdiler!$I$21+(F3766-40)*(2_Girdiler!$I$21-2_Girdiler!$H$21)/(2_Girdiler!$I$20-2_Girdiler!$H$20),INDEX(2_Girdiler!$B$21:$I$21,G3766)+(F3766-INDEX(2_Girdiler!$B$20:$I$20,G3766))*(INDEX(2_Girdiler!$B$21:$I$21,G3766+1)-INDEX(2_Girdiler!$B$21:$I$21,G3766))/(INDEX(2_Girdiler!$B$20:$I$20,G3766+1)-INDEX(2_Girdiler!$B$20:$I$20,G3766)))</f>
        <v>3.5988754877243</v>
      </c>
      <c r="I3766" s="16" t="n">
        <f aca="false">H3766/2_Girdiler!$B$17</f>
        <v>1.44185716655621</v>
      </c>
      <c r="J3766" s="16" t="n">
        <f aca="false">D3766+I3766</f>
        <v>32.4179195298055</v>
      </c>
    </row>
    <row r="3767" customFormat="false" ht="15" hidden="false" customHeight="false" outlineLevel="0" collapsed="false">
      <c r="A3767" s="0" t="n">
        <v>3755</v>
      </c>
      <c r="B3767" s="7" t="n">
        <v>0.358141</v>
      </c>
      <c r="C3767" s="7" t="n">
        <v>0.582303</v>
      </c>
      <c r="D3767" s="16" t="n">
        <f aca="false">LOGINV(B3767,$B$7,$C$7)</f>
        <v>11.0587597687155</v>
      </c>
      <c r="E3767" s="16" t="n">
        <f aca="false">LOGINV(C3767,$B$8,$C$8)</f>
        <v>124.880421453479</v>
      </c>
      <c r="F3767" s="16" t="n">
        <f aca="false">$B$5/100*E3767*2_Girdiler!$B$14*2_Girdiler!$B$15*2_Girdiler!$B$16</f>
        <v>3.14199140376952</v>
      </c>
      <c r="G3767" s="16" t="n">
        <f aca="false">MIN(MATCH(F3767,2_Girdiler!$B$20:$I$20,1),7)</f>
        <v>1</v>
      </c>
      <c r="H3767" s="16" t="n">
        <f aca="false">IF(F3767&gt;=40,2_Girdiler!$I$21+(F3767-40)*(2_Girdiler!$I$21-2_Girdiler!$H$21)/(2_Girdiler!$I$20-2_Girdiler!$H$20),INDEX(2_Girdiler!$B$21:$I$21,G3767)+(F3767-INDEX(2_Girdiler!$B$20:$I$20,G3767))*(INDEX(2_Girdiler!$B$21:$I$21,G3767+1)-INDEX(2_Girdiler!$B$21:$I$21,G3767))/(INDEX(2_Girdiler!$B$20:$I$20,G3767+1)-INDEX(2_Girdiler!$B$20:$I$20,G3767)))</f>
        <v>6.91238108829295</v>
      </c>
      <c r="I3767" s="16" t="n">
        <f aca="false">H3767/2_Girdiler!$B$17</f>
        <v>2.76938344883532</v>
      </c>
      <c r="J3767" s="16" t="n">
        <f aca="false">D3767+I3767</f>
        <v>13.8281432175508</v>
      </c>
    </row>
    <row r="3768" customFormat="false" ht="15" hidden="false" customHeight="false" outlineLevel="0" collapsed="false">
      <c r="A3768" s="0" t="n">
        <v>3756</v>
      </c>
      <c r="B3768" s="7" t="n">
        <v>0.550294</v>
      </c>
      <c r="C3768" s="7" t="n">
        <v>0.37776</v>
      </c>
      <c r="D3768" s="16" t="n">
        <f aca="false">LOGINV(B3768,$B$7,$C$7)</f>
        <v>14.5306132922152</v>
      </c>
      <c r="E3768" s="16" t="n">
        <f aca="false">LOGINV(C3768,$B$8,$C$8)</f>
        <v>89.3213285359887</v>
      </c>
      <c r="F3768" s="16" t="n">
        <f aca="false">$B$5/100*E3768*2_Girdiler!$B$14*2_Girdiler!$B$15*2_Girdiler!$B$16</f>
        <v>2.24732462596548</v>
      </c>
      <c r="G3768" s="16" t="n">
        <f aca="false">MIN(MATCH(F3768,2_Girdiler!$B$20:$I$20,1),7)</f>
        <v>1</v>
      </c>
      <c r="H3768" s="16" t="n">
        <f aca="false">IF(F3768&gt;=40,2_Girdiler!$I$21+(F3768-40)*(2_Girdiler!$I$21-2_Girdiler!$H$21)/(2_Girdiler!$I$20-2_Girdiler!$H$20),INDEX(2_Girdiler!$B$21:$I$21,G3768)+(F3768-INDEX(2_Girdiler!$B$20:$I$20,G3768))*(INDEX(2_Girdiler!$B$21:$I$21,G3768+1)-INDEX(2_Girdiler!$B$21:$I$21,G3768))/(INDEX(2_Girdiler!$B$20:$I$20,G3768+1)-INDEX(2_Girdiler!$B$20:$I$20,G3768)))</f>
        <v>4.94411417712405</v>
      </c>
      <c r="I3768" s="16" t="n">
        <f aca="false">H3768/2_Girdiler!$B$17</f>
        <v>1.98081497480931</v>
      </c>
      <c r="J3768" s="16" t="n">
        <f aca="false">D3768+I3768</f>
        <v>16.5114282670245</v>
      </c>
    </row>
    <row r="3769" customFormat="false" ht="15" hidden="false" customHeight="false" outlineLevel="0" collapsed="false">
      <c r="A3769" s="0" t="n">
        <v>3757</v>
      </c>
      <c r="B3769" s="7" t="n">
        <v>0.905921</v>
      </c>
      <c r="C3769" s="7" t="n">
        <v>0.053922</v>
      </c>
      <c r="D3769" s="16" t="n">
        <f aca="false">LOGINV(B3769,$B$7,$C$7)</f>
        <v>28.2012144638729</v>
      </c>
      <c r="E3769" s="16" t="n">
        <f aca="false">LOGINV(C3769,$B$8,$C$8)</f>
        <v>38.6787792688997</v>
      </c>
      <c r="F3769" s="16" t="n">
        <f aca="false">$B$5/100*E3769*2_Girdiler!$B$14*2_Girdiler!$B$15*2_Girdiler!$B$16</f>
        <v>0.973158086405516</v>
      </c>
      <c r="G3769" s="16" t="n">
        <f aca="false">MIN(MATCH(F3769,2_Girdiler!$B$20:$I$20,1),7)</f>
        <v>1</v>
      </c>
      <c r="H3769" s="16" t="n">
        <f aca="false">IF(F3769&gt;=40,2_Girdiler!$I$21+(F3769-40)*(2_Girdiler!$I$21-2_Girdiler!$H$21)/(2_Girdiler!$I$20-2_Girdiler!$H$20),INDEX(2_Girdiler!$B$21:$I$21,G3769)+(F3769-INDEX(2_Girdiler!$B$20:$I$20,G3769))*(INDEX(2_Girdiler!$B$21:$I$21,G3769+1)-INDEX(2_Girdiler!$B$21:$I$21,G3769))/(INDEX(2_Girdiler!$B$20:$I$20,G3769+1)-INDEX(2_Girdiler!$B$20:$I$20,G3769)))</f>
        <v>2.14094779009213</v>
      </c>
      <c r="I3769" s="16" t="n">
        <f aca="false">H3769/2_Girdiler!$B$17</f>
        <v>0.8577515184664</v>
      </c>
      <c r="J3769" s="16" t="n">
        <f aca="false">D3769+I3769</f>
        <v>29.0589659823394</v>
      </c>
    </row>
    <row r="3770" customFormat="false" ht="15" hidden="false" customHeight="false" outlineLevel="0" collapsed="false">
      <c r="A3770" s="0" t="n">
        <v>3758</v>
      </c>
      <c r="B3770" s="7" t="n">
        <v>0.329636</v>
      </c>
      <c r="C3770" s="7" t="n">
        <v>0.688894</v>
      </c>
      <c r="D3770" s="16" t="n">
        <f aca="false">LOGINV(B3770,$B$7,$C$7)</f>
        <v>10.5912906655675</v>
      </c>
      <c r="E3770" s="16" t="n">
        <f aca="false">LOGINV(C3770,$B$8,$C$8)</f>
        <v>150.096499212473</v>
      </c>
      <c r="F3770" s="16" t="n">
        <f aca="false">$B$5/100*E3770*2_Girdiler!$B$14*2_Girdiler!$B$15*2_Girdiler!$B$16</f>
        <v>3.77642792018582</v>
      </c>
      <c r="G3770" s="16" t="n">
        <f aca="false">MIN(MATCH(F3770,2_Girdiler!$B$20:$I$20,1),7)</f>
        <v>1</v>
      </c>
      <c r="H3770" s="16" t="n">
        <f aca="false">IF(F3770&gt;=40,2_Girdiler!$I$21+(F3770-40)*(2_Girdiler!$I$21-2_Girdiler!$H$21)/(2_Girdiler!$I$20-2_Girdiler!$H$20),INDEX(2_Girdiler!$B$21:$I$21,G3770)+(F3770-INDEX(2_Girdiler!$B$20:$I$20,G3770))*(INDEX(2_Girdiler!$B$21:$I$21,G3770+1)-INDEX(2_Girdiler!$B$21:$I$21,G3770))/(INDEX(2_Girdiler!$B$20:$I$20,G3770+1)-INDEX(2_Girdiler!$B$20:$I$20,G3770)))</f>
        <v>8.3081414244088</v>
      </c>
      <c r="I3770" s="16" t="n">
        <f aca="false">H3770/2_Girdiler!$B$17</f>
        <v>3.32858230144583</v>
      </c>
      <c r="J3770" s="16" t="n">
        <f aca="false">D3770+I3770</f>
        <v>13.9198729670133</v>
      </c>
    </row>
    <row r="3771" customFormat="false" ht="15" hidden="false" customHeight="false" outlineLevel="0" collapsed="false">
      <c r="A3771" s="0" t="n">
        <v>3759</v>
      </c>
      <c r="B3771" s="7" t="n">
        <v>0.234557</v>
      </c>
      <c r="C3771" s="7" t="n">
        <v>0.92273</v>
      </c>
      <c r="D3771" s="16" t="n">
        <f aca="false">LOGINV(B3771,$B$7,$C$7)</f>
        <v>9.04567026720606</v>
      </c>
      <c r="E3771" s="16" t="n">
        <f aca="false">LOGINV(C3771,$B$8,$C$8)</f>
        <v>273.749253014146</v>
      </c>
      <c r="F3771" s="16" t="n">
        <f aca="false">$B$5/100*E3771*2_Girdiler!$B$14*2_Girdiler!$B$15*2_Girdiler!$B$16</f>
        <v>6.8875312058359</v>
      </c>
      <c r="G3771" s="16" t="n">
        <f aca="false">MIN(MATCH(F3771,2_Girdiler!$B$20:$I$20,1),7)</f>
        <v>2</v>
      </c>
      <c r="H3771" s="16" t="n">
        <f aca="false">IF(F3771&gt;=40,2_Girdiler!$I$21+(F3771-40)*(2_Girdiler!$I$21-2_Girdiler!$H$21)/(2_Girdiler!$I$20-2_Girdiler!$H$20),INDEX(2_Girdiler!$B$21:$I$21,G3771)+(F3771-INDEX(2_Girdiler!$B$20:$I$20,G3771))*(INDEX(2_Girdiler!$B$21:$I$21,G3771+1)-INDEX(2_Girdiler!$B$21:$I$21,G3771))/(INDEX(2_Girdiler!$B$20:$I$20,G3771+1)-INDEX(2_Girdiler!$B$20:$I$20,G3771)))</f>
        <v>14.0200499293374</v>
      </c>
      <c r="I3771" s="16" t="n">
        <f aca="false">H3771/2_Girdiler!$B$17</f>
        <v>5.61700718322814</v>
      </c>
      <c r="J3771" s="16" t="n">
        <f aca="false">D3771+I3771</f>
        <v>14.6626774504342</v>
      </c>
    </row>
    <row r="3772" customFormat="false" ht="15" hidden="false" customHeight="false" outlineLevel="0" collapsed="false">
      <c r="A3772" s="0" t="n">
        <v>3760</v>
      </c>
      <c r="B3772" s="7" t="n">
        <v>0.252671</v>
      </c>
      <c r="C3772" s="7" t="n">
        <v>0.055756</v>
      </c>
      <c r="D3772" s="16" t="n">
        <f aca="false">LOGINV(B3772,$B$7,$C$7)</f>
        <v>9.34191570192294</v>
      </c>
      <c r="E3772" s="16" t="n">
        <f aca="false">LOGINV(C3772,$B$8,$C$8)</f>
        <v>39.0935950388037</v>
      </c>
      <c r="F3772" s="16" t="n">
        <f aca="false">$B$5/100*E3772*2_Girdiler!$B$14*2_Girdiler!$B$15*2_Girdiler!$B$16</f>
        <v>0.983594851176301</v>
      </c>
      <c r="G3772" s="16" t="n">
        <f aca="false">MIN(MATCH(F3772,2_Girdiler!$B$20:$I$20,1),7)</f>
        <v>1</v>
      </c>
      <c r="H3772" s="16" t="n">
        <f aca="false">IF(F3772&gt;=40,2_Girdiler!$I$21+(F3772-40)*(2_Girdiler!$I$21-2_Girdiler!$H$21)/(2_Girdiler!$I$20-2_Girdiler!$H$20),INDEX(2_Girdiler!$B$21:$I$21,G3772)+(F3772-INDEX(2_Girdiler!$B$20:$I$20,G3772))*(INDEX(2_Girdiler!$B$21:$I$21,G3772+1)-INDEX(2_Girdiler!$B$21:$I$21,G3772))/(INDEX(2_Girdiler!$B$20:$I$20,G3772+1)-INDEX(2_Girdiler!$B$20:$I$20,G3772)))</f>
        <v>2.16390867258786</v>
      </c>
      <c r="I3772" s="16" t="n">
        <f aca="false">H3772/2_Girdiler!$B$17</f>
        <v>0.866950589979111</v>
      </c>
      <c r="J3772" s="16" t="n">
        <f aca="false">D3772+I3772</f>
        <v>10.208866291902</v>
      </c>
    </row>
    <row r="3773" customFormat="false" ht="15" hidden="false" customHeight="false" outlineLevel="0" collapsed="false">
      <c r="A3773" s="0" t="n">
        <v>3761</v>
      </c>
      <c r="B3773" s="7" t="n">
        <v>0.20278</v>
      </c>
      <c r="C3773" s="7" t="n">
        <v>0.767438</v>
      </c>
      <c r="D3773" s="16" t="n">
        <f aca="false">LOGINV(B3773,$B$7,$C$7)</f>
        <v>8.5180918303515</v>
      </c>
      <c r="E3773" s="16" t="n">
        <f aca="false">LOGINV(C3773,$B$8,$C$8)</f>
        <v>174.989367464221</v>
      </c>
      <c r="F3773" s="16" t="n">
        <f aca="false">$B$5/100*E3773*2_Girdiler!$B$14*2_Girdiler!$B$15*2_Girdiler!$B$16</f>
        <v>4.4027324853998</v>
      </c>
      <c r="G3773" s="16" t="n">
        <f aca="false">MIN(MATCH(F3773,2_Girdiler!$B$20:$I$20,1),7)</f>
        <v>1</v>
      </c>
      <c r="H3773" s="16" t="n">
        <f aca="false">IF(F3773&gt;=40,2_Girdiler!$I$21+(F3773-40)*(2_Girdiler!$I$21-2_Girdiler!$H$21)/(2_Girdiler!$I$20-2_Girdiler!$H$20),INDEX(2_Girdiler!$B$21:$I$21,G3773)+(F3773-INDEX(2_Girdiler!$B$20:$I$20,G3773))*(INDEX(2_Girdiler!$B$21:$I$21,G3773+1)-INDEX(2_Girdiler!$B$21:$I$21,G3773))/(INDEX(2_Girdiler!$B$20:$I$20,G3773+1)-INDEX(2_Girdiler!$B$20:$I$20,G3773)))</f>
        <v>9.68601146787957</v>
      </c>
      <c r="I3773" s="16" t="n">
        <f aca="false">H3773/2_Girdiler!$B$17</f>
        <v>3.88061356886201</v>
      </c>
      <c r="J3773" s="16" t="n">
        <f aca="false">D3773+I3773</f>
        <v>12.3987053992135</v>
      </c>
    </row>
    <row r="3774" customFormat="false" ht="15" hidden="false" customHeight="false" outlineLevel="0" collapsed="false">
      <c r="A3774" s="0" t="n">
        <v>3762</v>
      </c>
      <c r="B3774" s="7" t="n">
        <v>0.953206</v>
      </c>
      <c r="C3774" s="7" t="n">
        <v>0.982345</v>
      </c>
      <c r="D3774" s="16" t="n">
        <f aca="false">LOGINV(B3774,$B$7,$C$7)</f>
        <v>34.4817458154624</v>
      </c>
      <c r="E3774" s="16" t="n">
        <f aca="false">LOGINV(C3774,$B$8,$C$8)</f>
        <v>424.906000992646</v>
      </c>
      <c r="F3774" s="16" t="n">
        <f aca="false">$B$5/100*E3774*2_Girdiler!$B$14*2_Girdiler!$B$15*2_Girdiler!$B$16</f>
        <v>10.690634984975</v>
      </c>
      <c r="G3774" s="16" t="n">
        <f aca="false">MIN(MATCH(F3774,2_Girdiler!$B$20:$I$20,1),7)</f>
        <v>3</v>
      </c>
      <c r="H3774" s="16" t="n">
        <f aca="false">IF(F3774&gt;=40,2_Girdiler!$I$21+(F3774-40)*(2_Girdiler!$I$21-2_Girdiler!$H$21)/(2_Girdiler!$I$20-2_Girdiler!$H$20),INDEX(2_Girdiler!$B$21:$I$21,G3774)+(F3774-INDEX(2_Girdiler!$B$20:$I$20,G3774))*(INDEX(2_Girdiler!$B$21:$I$21,G3774+1)-INDEX(2_Girdiler!$B$21:$I$21,G3774))/(INDEX(2_Girdiler!$B$20:$I$20,G3774+1)-INDEX(2_Girdiler!$B$20:$I$20,G3774)))</f>
        <v>19.6215714864775</v>
      </c>
      <c r="I3774" s="16" t="n">
        <f aca="false">H3774/2_Girdiler!$B$17</f>
        <v>7.86120652503104</v>
      </c>
      <c r="J3774" s="16" t="n">
        <f aca="false">D3774+I3774</f>
        <v>42.3429523404934</v>
      </c>
    </row>
    <row r="3775" customFormat="false" ht="15" hidden="false" customHeight="false" outlineLevel="0" collapsed="false">
      <c r="A3775" s="0" t="n">
        <v>3763</v>
      </c>
      <c r="B3775" s="7" t="n">
        <v>0.802189</v>
      </c>
      <c r="C3775" s="7" t="n">
        <v>0.546475</v>
      </c>
      <c r="D3775" s="16" t="n">
        <f aca="false">LOGINV(B3775,$B$7,$C$7)</f>
        <v>21.7430113784078</v>
      </c>
      <c r="E3775" s="16" t="n">
        <f aca="false">LOGINV(C3775,$B$8,$C$8)</f>
        <v>117.754018575446</v>
      </c>
      <c r="F3775" s="16" t="n">
        <f aca="false">$B$5/100*E3775*2_Girdiler!$B$14*2_Girdiler!$B$15*2_Girdiler!$B$16</f>
        <v>2.96269110735821</v>
      </c>
      <c r="G3775" s="16" t="n">
        <f aca="false">MIN(MATCH(F3775,2_Girdiler!$B$20:$I$20,1),7)</f>
        <v>1</v>
      </c>
      <c r="H3775" s="16" t="n">
        <f aca="false">IF(F3775&gt;=40,2_Girdiler!$I$21+(F3775-40)*(2_Girdiler!$I$21-2_Girdiler!$H$21)/(2_Girdiler!$I$20-2_Girdiler!$H$20),INDEX(2_Girdiler!$B$21:$I$21,G3775)+(F3775-INDEX(2_Girdiler!$B$20:$I$20,G3775))*(INDEX(2_Girdiler!$B$21:$I$21,G3775+1)-INDEX(2_Girdiler!$B$21:$I$21,G3775))/(INDEX(2_Girdiler!$B$20:$I$20,G3775+1)-INDEX(2_Girdiler!$B$20:$I$20,G3775)))</f>
        <v>6.51792043618807</v>
      </c>
      <c r="I3775" s="16" t="n">
        <f aca="false">H3775/2_Girdiler!$B$17</f>
        <v>2.61134632860099</v>
      </c>
      <c r="J3775" s="16" t="n">
        <f aca="false">D3775+I3775</f>
        <v>24.3543577070088</v>
      </c>
    </row>
    <row r="3776" customFormat="false" ht="15" hidden="false" customHeight="false" outlineLevel="0" collapsed="false">
      <c r="A3776" s="0" t="n">
        <v>3764</v>
      </c>
      <c r="B3776" s="7" t="n">
        <v>0.377779</v>
      </c>
      <c r="C3776" s="7" t="n">
        <v>0.189441</v>
      </c>
      <c r="D3776" s="16" t="n">
        <f aca="false">LOGINV(B3776,$B$7,$C$7)</f>
        <v>11.3847039772914</v>
      </c>
      <c r="E3776" s="16" t="n">
        <f aca="false">LOGINV(C3776,$B$8,$C$8)</f>
        <v>61.8811825819524</v>
      </c>
      <c r="F3776" s="16" t="n">
        <f aca="false">$B$5/100*E3776*2_Girdiler!$B$14*2_Girdiler!$B$15*2_Girdiler!$B$16</f>
        <v>1.55693055376192</v>
      </c>
      <c r="G3776" s="16" t="n">
        <f aca="false">MIN(MATCH(F3776,2_Girdiler!$B$20:$I$20,1),7)</f>
        <v>1</v>
      </c>
      <c r="H3776" s="16" t="n">
        <f aca="false">IF(F3776&gt;=40,2_Girdiler!$I$21+(F3776-40)*(2_Girdiler!$I$21-2_Girdiler!$H$21)/(2_Girdiler!$I$20-2_Girdiler!$H$20),INDEX(2_Girdiler!$B$21:$I$21,G3776)+(F3776-INDEX(2_Girdiler!$B$20:$I$20,G3776))*(INDEX(2_Girdiler!$B$21:$I$21,G3776+1)-INDEX(2_Girdiler!$B$21:$I$21,G3776))/(INDEX(2_Girdiler!$B$20:$I$20,G3776+1)-INDEX(2_Girdiler!$B$20:$I$20,G3776)))</f>
        <v>3.42524721827623</v>
      </c>
      <c r="I3776" s="16" t="n">
        <f aca="false">H3776/2_Girdiler!$B$17</f>
        <v>1.37229455860426</v>
      </c>
      <c r="J3776" s="16" t="n">
        <f aca="false">D3776+I3776</f>
        <v>12.7569985358956</v>
      </c>
    </row>
    <row r="3777" customFormat="false" ht="15" hidden="false" customHeight="false" outlineLevel="0" collapsed="false">
      <c r="A3777" s="0" t="n">
        <v>3765</v>
      </c>
      <c r="B3777" s="7" t="n">
        <v>0.446554</v>
      </c>
      <c r="C3777" s="7" t="n">
        <v>0.482745</v>
      </c>
      <c r="D3777" s="16" t="n">
        <f aca="false">LOGINV(B3777,$B$7,$C$7)</f>
        <v>12.5648188016976</v>
      </c>
      <c r="E3777" s="16" t="n">
        <f aca="false">LOGINV(C3777,$B$8,$C$8)</f>
        <v>106.197576942217</v>
      </c>
      <c r="F3777" s="16" t="n">
        <f aca="false">$B$5/100*E3777*2_Girdiler!$B$14*2_Girdiler!$B$15*2_Girdiler!$B$16</f>
        <v>2.67193103586617</v>
      </c>
      <c r="G3777" s="16" t="n">
        <f aca="false">MIN(MATCH(F3777,2_Girdiler!$B$20:$I$20,1),7)</f>
        <v>1</v>
      </c>
      <c r="H3777" s="16" t="n">
        <f aca="false">IF(F3777&gt;=40,2_Girdiler!$I$21+(F3777-40)*(2_Girdiler!$I$21-2_Girdiler!$H$21)/(2_Girdiler!$I$20-2_Girdiler!$H$20),INDEX(2_Girdiler!$B$21:$I$21,G3777)+(F3777-INDEX(2_Girdiler!$B$20:$I$20,G3777))*(INDEX(2_Girdiler!$B$21:$I$21,G3777+1)-INDEX(2_Girdiler!$B$21:$I$21,G3777))/(INDEX(2_Girdiler!$B$20:$I$20,G3777+1)-INDEX(2_Girdiler!$B$20:$I$20,G3777)))</f>
        <v>5.87824827890558</v>
      </c>
      <c r="I3777" s="16" t="n">
        <f aca="false">H3777/2_Girdiler!$B$17</f>
        <v>2.35506741943332</v>
      </c>
      <c r="J3777" s="16" t="n">
        <f aca="false">D3777+I3777</f>
        <v>14.9198862211309</v>
      </c>
    </row>
    <row r="3778" customFormat="false" ht="15" hidden="false" customHeight="false" outlineLevel="0" collapsed="false">
      <c r="A3778" s="0" t="n">
        <v>3766</v>
      </c>
      <c r="B3778" s="7" t="n">
        <v>0.059844</v>
      </c>
      <c r="C3778" s="7" t="n">
        <v>0.244301</v>
      </c>
      <c r="D3778" s="16" t="n">
        <f aca="false">LOGINV(B3778,$B$7,$C$7)</f>
        <v>5.68845395782406</v>
      </c>
      <c r="E3778" s="16" t="n">
        <f aca="false">LOGINV(C3778,$B$8,$C$8)</f>
        <v>69.83940254406</v>
      </c>
      <c r="F3778" s="16" t="n">
        <f aca="false">$B$5/100*E3778*2_Girdiler!$B$14*2_Girdiler!$B$15*2_Girdiler!$B$16</f>
        <v>1.75715936800855</v>
      </c>
      <c r="G3778" s="16" t="n">
        <f aca="false">MIN(MATCH(F3778,2_Girdiler!$B$20:$I$20,1),7)</f>
        <v>1</v>
      </c>
      <c r="H3778" s="16" t="n">
        <f aca="false">IF(F3778&gt;=40,2_Girdiler!$I$21+(F3778-40)*(2_Girdiler!$I$21-2_Girdiler!$H$21)/(2_Girdiler!$I$20-2_Girdiler!$H$20),INDEX(2_Girdiler!$B$21:$I$21,G3778)+(F3778-INDEX(2_Girdiler!$B$20:$I$20,G3778))*(INDEX(2_Girdiler!$B$21:$I$21,G3778+1)-INDEX(2_Girdiler!$B$21:$I$21,G3778))/(INDEX(2_Girdiler!$B$20:$I$20,G3778+1)-INDEX(2_Girdiler!$B$20:$I$20,G3778)))</f>
        <v>3.86575060961881</v>
      </c>
      <c r="I3778" s="16" t="n">
        <f aca="false">H3778/2_Girdiler!$B$17</f>
        <v>1.5487782891101</v>
      </c>
      <c r="J3778" s="16" t="n">
        <f aca="false">D3778+I3778</f>
        <v>7.23723224693416</v>
      </c>
    </row>
    <row r="3779" customFormat="false" ht="15" hidden="false" customHeight="false" outlineLevel="0" collapsed="false">
      <c r="A3779" s="0" t="n">
        <v>3767</v>
      </c>
      <c r="B3779" s="7" t="n">
        <v>0.962719</v>
      </c>
      <c r="C3779" s="7" t="n">
        <v>0.34564</v>
      </c>
      <c r="D3779" s="16" t="n">
        <f aca="false">LOGINV(B3779,$B$7,$C$7)</f>
        <v>36.5882602288063</v>
      </c>
      <c r="E3779" s="16" t="n">
        <f aca="false">LOGINV(C3779,$B$8,$C$8)</f>
        <v>84.5116193075202</v>
      </c>
      <c r="F3779" s="16" t="n">
        <f aca="false">$B$5/100*E3779*2_Girdiler!$B$14*2_Girdiler!$B$15*2_Girdiler!$B$16</f>
        <v>2.12631234177721</v>
      </c>
      <c r="G3779" s="16" t="n">
        <f aca="false">MIN(MATCH(F3779,2_Girdiler!$B$20:$I$20,1),7)</f>
        <v>1</v>
      </c>
      <c r="H3779" s="16" t="n">
        <f aca="false">IF(F3779&gt;=40,2_Girdiler!$I$21+(F3779-40)*(2_Girdiler!$I$21-2_Girdiler!$H$21)/(2_Girdiler!$I$20-2_Girdiler!$H$20),INDEX(2_Girdiler!$B$21:$I$21,G3779)+(F3779-INDEX(2_Girdiler!$B$20:$I$20,G3779))*(INDEX(2_Girdiler!$B$21:$I$21,G3779+1)-INDEX(2_Girdiler!$B$21:$I$21,G3779))/(INDEX(2_Girdiler!$B$20:$I$20,G3779+1)-INDEX(2_Girdiler!$B$20:$I$20,G3779)))</f>
        <v>4.67788715190986</v>
      </c>
      <c r="I3779" s="16" t="n">
        <f aca="false">H3779/2_Girdiler!$B$17</f>
        <v>1.87415350637414</v>
      </c>
      <c r="J3779" s="16" t="n">
        <f aca="false">D3779+I3779</f>
        <v>38.4624137351805</v>
      </c>
    </row>
    <row r="3780" customFormat="false" ht="15" hidden="false" customHeight="false" outlineLevel="0" collapsed="false">
      <c r="A3780" s="0" t="n">
        <v>3768</v>
      </c>
      <c r="B3780" s="7" t="n">
        <v>0.107426</v>
      </c>
      <c r="C3780" s="7" t="n">
        <v>0.05745</v>
      </c>
      <c r="D3780" s="16" t="n">
        <f aca="false">LOGINV(B3780,$B$7,$C$7)</f>
        <v>6.78312565555003</v>
      </c>
      <c r="E3780" s="16" t="n">
        <f aca="false">LOGINV(C3780,$B$8,$C$8)</f>
        <v>39.4710935396533</v>
      </c>
      <c r="F3780" s="16" t="n">
        <f aca="false">$B$5/100*E3780*2_Girdiler!$B$14*2_Girdiler!$B$15*2_Girdiler!$B$16</f>
        <v>0.993092713457678</v>
      </c>
      <c r="G3780" s="16" t="n">
        <f aca="false">MIN(MATCH(F3780,2_Girdiler!$B$20:$I$20,1),7)</f>
        <v>1</v>
      </c>
      <c r="H3780" s="16" t="n">
        <f aca="false">IF(F3780&gt;=40,2_Girdiler!$I$21+(F3780-40)*(2_Girdiler!$I$21-2_Girdiler!$H$21)/(2_Girdiler!$I$20-2_Girdiler!$H$20),INDEX(2_Girdiler!$B$21:$I$21,G3780)+(F3780-INDEX(2_Girdiler!$B$20:$I$20,G3780))*(INDEX(2_Girdiler!$B$21:$I$21,G3780+1)-INDEX(2_Girdiler!$B$21:$I$21,G3780))/(INDEX(2_Girdiler!$B$20:$I$20,G3780+1)-INDEX(2_Girdiler!$B$20:$I$20,G3780)))</f>
        <v>2.18480396960689</v>
      </c>
      <c r="I3780" s="16" t="n">
        <f aca="false">H3780/2_Girdiler!$B$17</f>
        <v>0.875322103207889</v>
      </c>
      <c r="J3780" s="16" t="n">
        <f aca="false">D3780+I3780</f>
        <v>7.65844775875792</v>
      </c>
    </row>
    <row r="3781" customFormat="false" ht="15" hidden="false" customHeight="false" outlineLevel="0" collapsed="false">
      <c r="A3781" s="0" t="n">
        <v>3769</v>
      </c>
      <c r="B3781" s="7" t="n">
        <v>0.6629</v>
      </c>
      <c r="C3781" s="7" t="n">
        <v>0.149938</v>
      </c>
      <c r="D3781" s="16" t="n">
        <f aca="false">LOGINV(B3781,$B$7,$C$7)</f>
        <v>17.1179192232754</v>
      </c>
      <c r="E3781" s="16" t="n">
        <f aca="false">LOGINV(C3781,$B$8,$C$8)</f>
        <v>55.9265755225752</v>
      </c>
      <c r="F3781" s="16" t="n">
        <f aca="false">$B$5/100*E3781*2_Girdiler!$B$14*2_Girdiler!$B$15*2_Girdiler!$B$16</f>
        <v>1.40711264014799</v>
      </c>
      <c r="G3781" s="16" t="n">
        <f aca="false">MIN(MATCH(F3781,2_Girdiler!$B$20:$I$20,1),7)</f>
        <v>1</v>
      </c>
      <c r="H3781" s="16" t="n">
        <f aca="false">IF(F3781&gt;=40,2_Girdiler!$I$21+(F3781-40)*(2_Girdiler!$I$21-2_Girdiler!$H$21)/(2_Girdiler!$I$20-2_Girdiler!$H$20),INDEX(2_Girdiler!$B$21:$I$21,G3781)+(F3781-INDEX(2_Girdiler!$B$20:$I$20,G3781))*(INDEX(2_Girdiler!$B$21:$I$21,G3781+1)-INDEX(2_Girdiler!$B$21:$I$21,G3781))/(INDEX(2_Girdiler!$B$20:$I$20,G3781+1)-INDEX(2_Girdiler!$B$20:$I$20,G3781)))</f>
        <v>3.09564780832558</v>
      </c>
      <c r="I3781" s="16" t="n">
        <f aca="false">H3781/2_Girdiler!$B$17</f>
        <v>1.24024351295095</v>
      </c>
      <c r="J3781" s="16" t="n">
        <f aca="false">D3781+I3781</f>
        <v>18.3581627362264</v>
      </c>
    </row>
    <row r="3782" customFormat="false" ht="15" hidden="false" customHeight="false" outlineLevel="0" collapsed="false">
      <c r="A3782" s="0" t="n">
        <v>3770</v>
      </c>
      <c r="B3782" s="7" t="n">
        <v>0.54363</v>
      </c>
      <c r="C3782" s="7" t="n">
        <v>0.987252</v>
      </c>
      <c r="D3782" s="16" t="n">
        <f aca="false">LOGINV(B3782,$B$7,$C$7)</f>
        <v>14.3950101605494</v>
      </c>
      <c r="E3782" s="16" t="n">
        <f aca="false">LOGINV(C3782,$B$8,$C$8)</f>
        <v>461.808016923433</v>
      </c>
      <c r="F3782" s="16" t="n">
        <f aca="false">$B$5/100*E3782*2_Girdiler!$B$14*2_Girdiler!$B$15*2_Girdiler!$B$16</f>
        <v>11.6190897057936</v>
      </c>
      <c r="G3782" s="16" t="n">
        <f aca="false">MIN(MATCH(F3782,2_Girdiler!$B$20:$I$20,1),7)</f>
        <v>3</v>
      </c>
      <c r="H3782" s="16" t="n">
        <f aca="false">IF(F3782&gt;=40,2_Girdiler!$I$21+(F3782-40)*(2_Girdiler!$I$21-2_Girdiler!$H$21)/(2_Girdiler!$I$20-2_Girdiler!$H$20),INDEX(2_Girdiler!$B$21:$I$21,G3782)+(F3782-INDEX(2_Girdiler!$B$20:$I$20,G3782))*(INDEX(2_Girdiler!$B$21:$I$21,G3782+1)-INDEX(2_Girdiler!$B$21:$I$21,G3782))/(INDEX(2_Girdiler!$B$20:$I$20,G3782+1)-INDEX(2_Girdiler!$B$20:$I$20,G3782)))</f>
        <v>20.4571807352142</v>
      </c>
      <c r="I3782" s="16" t="n">
        <f aca="false">H3782/2_Girdiler!$B$17</f>
        <v>8.19598587148006</v>
      </c>
      <c r="J3782" s="16" t="n">
        <f aca="false">D3782+I3782</f>
        <v>22.5909960320295</v>
      </c>
    </row>
    <row r="3783" customFormat="false" ht="15" hidden="false" customHeight="false" outlineLevel="0" collapsed="false">
      <c r="A3783" s="0" t="n">
        <v>3771</v>
      </c>
      <c r="B3783" s="7" t="n">
        <v>0.773233</v>
      </c>
      <c r="C3783" s="7" t="n">
        <v>0.731971</v>
      </c>
      <c r="D3783" s="16" t="n">
        <f aca="false">LOGINV(B3783,$B$7,$C$7)</f>
        <v>20.5650197012023</v>
      </c>
      <c r="E3783" s="16" t="n">
        <f aca="false">LOGINV(C3783,$B$8,$C$8)</f>
        <v>162.821546939928</v>
      </c>
      <c r="F3783" s="16" t="n">
        <f aca="false">$B$5/100*E3783*2_Girdiler!$B$14*2_Girdiler!$B$15*2_Girdiler!$B$16</f>
        <v>4.09659012100858</v>
      </c>
      <c r="G3783" s="16" t="n">
        <f aca="false">MIN(MATCH(F3783,2_Girdiler!$B$20:$I$20,1),7)</f>
        <v>1</v>
      </c>
      <c r="H3783" s="16" t="n">
        <f aca="false">IF(F3783&gt;=40,2_Girdiler!$I$21+(F3783-40)*(2_Girdiler!$I$21-2_Girdiler!$H$21)/(2_Girdiler!$I$20-2_Girdiler!$H$20),INDEX(2_Girdiler!$B$21:$I$21,G3783)+(F3783-INDEX(2_Girdiler!$B$20:$I$20,G3783))*(INDEX(2_Girdiler!$B$21:$I$21,G3783+1)-INDEX(2_Girdiler!$B$21:$I$21,G3783))/(INDEX(2_Girdiler!$B$20:$I$20,G3783+1)-INDEX(2_Girdiler!$B$20:$I$20,G3783)))</f>
        <v>9.01249826621888</v>
      </c>
      <c r="I3783" s="16" t="n">
        <f aca="false">H3783/2_Girdiler!$B$17</f>
        <v>3.6107765489659</v>
      </c>
      <c r="J3783" s="16" t="n">
        <f aca="false">D3783+I3783</f>
        <v>24.1757962501682</v>
      </c>
    </row>
    <row r="3784" customFormat="false" ht="15" hidden="false" customHeight="false" outlineLevel="0" collapsed="false">
      <c r="A3784" s="0" t="n">
        <v>3772</v>
      </c>
      <c r="B3784" s="7" t="n">
        <v>0.980625</v>
      </c>
      <c r="C3784" s="7" t="n">
        <v>0.205613</v>
      </c>
      <c r="D3784" s="16" t="n">
        <f aca="false">LOGINV(B3784,$B$7,$C$7)</f>
        <v>42.8562752049921</v>
      </c>
      <c r="E3784" s="16" t="n">
        <f aca="false">LOGINV(C3784,$B$8,$C$8)</f>
        <v>64.2509936723096</v>
      </c>
      <c r="F3784" s="16" t="n">
        <f aca="false">$B$5/100*E3784*2_Girdiler!$B$14*2_Girdiler!$B$15*2_Girdiler!$B$16</f>
        <v>1.61655500079531</v>
      </c>
      <c r="G3784" s="16" t="n">
        <f aca="false">MIN(MATCH(F3784,2_Girdiler!$B$20:$I$20,1),7)</f>
        <v>1</v>
      </c>
      <c r="H3784" s="16" t="n">
        <f aca="false">IF(F3784&gt;=40,2_Girdiler!$I$21+(F3784-40)*(2_Girdiler!$I$21-2_Girdiler!$H$21)/(2_Girdiler!$I$20-2_Girdiler!$H$20),INDEX(2_Girdiler!$B$21:$I$21,G3784)+(F3784-INDEX(2_Girdiler!$B$20:$I$20,G3784))*(INDEX(2_Girdiler!$B$21:$I$21,G3784+1)-INDEX(2_Girdiler!$B$21:$I$21,G3784))/(INDEX(2_Girdiler!$B$20:$I$20,G3784+1)-INDEX(2_Girdiler!$B$20:$I$20,G3784)))</f>
        <v>3.55642100174968</v>
      </c>
      <c r="I3784" s="16" t="n">
        <f aca="false">H3784/2_Girdiler!$B$17</f>
        <v>1.42484815775228</v>
      </c>
      <c r="J3784" s="16" t="n">
        <f aca="false">D3784+I3784</f>
        <v>44.2811233627444</v>
      </c>
    </row>
    <row r="3785" customFormat="false" ht="15" hidden="false" customHeight="false" outlineLevel="0" collapsed="false">
      <c r="A3785" s="0" t="n">
        <v>3773</v>
      </c>
      <c r="B3785" s="7" t="n">
        <v>0.307572</v>
      </c>
      <c r="C3785" s="7" t="n">
        <v>0.712969</v>
      </c>
      <c r="D3785" s="16" t="n">
        <f aca="false">LOGINV(B3785,$B$7,$C$7)</f>
        <v>10.2325138223518</v>
      </c>
      <c r="E3785" s="16" t="n">
        <f aca="false">LOGINV(C3785,$B$8,$C$8)</f>
        <v>156.96945859487</v>
      </c>
      <c r="F3785" s="16" t="n">
        <f aca="false">$B$5/100*E3785*2_Girdiler!$B$14*2_Girdiler!$B$15*2_Girdiler!$B$16</f>
        <v>3.94935157824694</v>
      </c>
      <c r="G3785" s="16" t="n">
        <f aca="false">MIN(MATCH(F3785,2_Girdiler!$B$20:$I$20,1),7)</f>
        <v>1</v>
      </c>
      <c r="H3785" s="16" t="n">
        <f aca="false">IF(F3785&gt;=40,2_Girdiler!$I$21+(F3785-40)*(2_Girdiler!$I$21-2_Girdiler!$H$21)/(2_Girdiler!$I$20-2_Girdiler!$H$20),INDEX(2_Girdiler!$B$21:$I$21,G3785)+(F3785-INDEX(2_Girdiler!$B$20:$I$20,G3785))*(INDEX(2_Girdiler!$B$21:$I$21,G3785+1)-INDEX(2_Girdiler!$B$21:$I$21,G3785))/(INDEX(2_Girdiler!$B$20:$I$20,G3785+1)-INDEX(2_Girdiler!$B$20:$I$20,G3785)))</f>
        <v>8.68857347214327</v>
      </c>
      <c r="I3785" s="16" t="n">
        <f aca="false">H3785/2_Girdiler!$B$17</f>
        <v>3.48099898723688</v>
      </c>
      <c r="J3785" s="16" t="n">
        <f aca="false">D3785+I3785</f>
        <v>13.7135128095887</v>
      </c>
    </row>
    <row r="3786" customFormat="false" ht="15" hidden="false" customHeight="false" outlineLevel="0" collapsed="false">
      <c r="A3786" s="0" t="n">
        <v>3774</v>
      </c>
      <c r="B3786" s="7" t="n">
        <v>0.867314</v>
      </c>
      <c r="C3786" s="7" t="n">
        <v>0.595623</v>
      </c>
      <c r="D3786" s="16" t="n">
        <f aca="false">LOGINV(B3786,$B$7,$C$7)</f>
        <v>25.1944321371723</v>
      </c>
      <c r="E3786" s="16" t="n">
        <f aca="false">LOGINV(C3786,$B$8,$C$8)</f>
        <v>127.671668215238</v>
      </c>
      <c r="F3786" s="16" t="n">
        <f aca="false">$B$5/100*E3786*2_Girdiler!$B$14*2_Girdiler!$B$15*2_Girdiler!$B$16</f>
        <v>3.21221917229539</v>
      </c>
      <c r="G3786" s="16" t="n">
        <f aca="false">MIN(MATCH(F3786,2_Girdiler!$B$20:$I$20,1),7)</f>
        <v>1</v>
      </c>
      <c r="H3786" s="16" t="n">
        <f aca="false">IF(F3786&gt;=40,2_Girdiler!$I$21+(F3786-40)*(2_Girdiler!$I$21-2_Girdiler!$H$21)/(2_Girdiler!$I$20-2_Girdiler!$H$20),INDEX(2_Girdiler!$B$21:$I$21,G3786)+(F3786-INDEX(2_Girdiler!$B$20:$I$20,G3786))*(INDEX(2_Girdiler!$B$21:$I$21,G3786+1)-INDEX(2_Girdiler!$B$21:$I$21,G3786))/(INDEX(2_Girdiler!$B$20:$I$20,G3786+1)-INDEX(2_Girdiler!$B$20:$I$20,G3786)))</f>
        <v>7.06688217904986</v>
      </c>
      <c r="I3786" s="16" t="n">
        <f aca="false">H3786/2_Girdiler!$B$17</f>
        <v>2.83128292429882</v>
      </c>
      <c r="J3786" s="16" t="n">
        <f aca="false">D3786+I3786</f>
        <v>28.0257150614711</v>
      </c>
    </row>
    <row r="3787" customFormat="false" ht="15" hidden="false" customHeight="false" outlineLevel="0" collapsed="false">
      <c r="A3787" s="0" t="n">
        <v>3775</v>
      </c>
      <c r="B3787" s="7" t="n">
        <v>0.361129</v>
      </c>
      <c r="C3787" s="7" t="n">
        <v>0.444527</v>
      </c>
      <c r="D3787" s="16" t="n">
        <f aca="false">LOGINV(B3787,$B$7,$C$7)</f>
        <v>11.1081188112825</v>
      </c>
      <c r="E3787" s="16" t="n">
        <f aca="false">LOGINV(C3787,$B$8,$C$8)</f>
        <v>99.801276592722</v>
      </c>
      <c r="F3787" s="16" t="n">
        <f aca="false">$B$5/100*E3787*2_Girdiler!$B$14*2_Girdiler!$B$15*2_Girdiler!$B$16</f>
        <v>2.51100011907288</v>
      </c>
      <c r="G3787" s="16" t="n">
        <f aca="false">MIN(MATCH(F3787,2_Girdiler!$B$20:$I$20,1),7)</f>
        <v>1</v>
      </c>
      <c r="H3787" s="16" t="n">
        <f aca="false">IF(F3787&gt;=40,2_Girdiler!$I$21+(F3787-40)*(2_Girdiler!$I$21-2_Girdiler!$H$21)/(2_Girdiler!$I$20-2_Girdiler!$H$20),INDEX(2_Girdiler!$B$21:$I$21,G3787)+(F3787-INDEX(2_Girdiler!$B$20:$I$20,G3787))*(INDEX(2_Girdiler!$B$21:$I$21,G3787+1)-INDEX(2_Girdiler!$B$21:$I$21,G3787))/(INDEX(2_Girdiler!$B$20:$I$20,G3787+1)-INDEX(2_Girdiler!$B$20:$I$20,G3787)))</f>
        <v>5.52420026196035</v>
      </c>
      <c r="I3787" s="16" t="n">
        <f aca="false">H3787/2_Girdiler!$B$17</f>
        <v>2.21322125879822</v>
      </c>
      <c r="J3787" s="16" t="n">
        <f aca="false">D3787+I3787</f>
        <v>13.3213400700808</v>
      </c>
    </row>
    <row r="3788" customFormat="false" ht="15" hidden="false" customHeight="false" outlineLevel="0" collapsed="false">
      <c r="A3788" s="0" t="n">
        <v>3776</v>
      </c>
      <c r="B3788" s="7" t="n">
        <v>0.68111</v>
      </c>
      <c r="C3788" s="7" t="n">
        <v>0.945574</v>
      </c>
      <c r="D3788" s="16" t="n">
        <f aca="false">LOGINV(B3788,$B$7,$C$7)</f>
        <v>17.6057702255572</v>
      </c>
      <c r="E3788" s="16" t="n">
        <f aca="false">LOGINV(C3788,$B$8,$C$8)</f>
        <v>307.417663350195</v>
      </c>
      <c r="F3788" s="16" t="n">
        <f aca="false">$B$5/100*E3788*2_Girdiler!$B$14*2_Girdiler!$B$15*2_Girdiler!$B$16</f>
        <v>7.7346284098909</v>
      </c>
      <c r="G3788" s="16" t="n">
        <f aca="false">MIN(MATCH(F3788,2_Girdiler!$B$20:$I$20,1),7)</f>
        <v>2</v>
      </c>
      <c r="H3788" s="16" t="n">
        <f aca="false">IF(F3788&gt;=40,2_Girdiler!$I$21+(F3788-40)*(2_Girdiler!$I$21-2_Girdiler!$H$21)/(2_Girdiler!$I$20-2_Girdiler!$H$20),INDEX(2_Girdiler!$B$21:$I$21,G3788)+(F3788-INDEX(2_Girdiler!$B$20:$I$20,G3788))*(INDEX(2_Girdiler!$B$21:$I$21,G3788+1)-INDEX(2_Girdiler!$B$21:$I$21,G3788))/(INDEX(2_Girdiler!$B$20:$I$20,G3788+1)-INDEX(2_Girdiler!$B$20:$I$20,G3788)))</f>
        <v>15.3754054558254</v>
      </c>
      <c r="I3788" s="16" t="n">
        <f aca="false">H3788/2_Girdiler!$B$17</f>
        <v>6.16001821146852</v>
      </c>
      <c r="J3788" s="16" t="n">
        <f aca="false">D3788+I3788</f>
        <v>23.7657884370258</v>
      </c>
    </row>
    <row r="3789" customFormat="false" ht="15" hidden="false" customHeight="false" outlineLevel="0" collapsed="false">
      <c r="A3789" s="0" t="n">
        <v>3777</v>
      </c>
      <c r="B3789" s="7" t="n">
        <v>0.106802</v>
      </c>
      <c r="C3789" s="7" t="n">
        <v>0.959063</v>
      </c>
      <c r="D3789" s="16" t="n">
        <f aca="false">LOGINV(B3789,$B$7,$C$7)</f>
        <v>6.77034836203337</v>
      </c>
      <c r="E3789" s="16" t="n">
        <f aca="false">LOGINV(C3789,$B$8,$C$8)</f>
        <v>335.742327586261</v>
      </c>
      <c r="F3789" s="16" t="n">
        <f aca="false">$B$5/100*E3789*2_Girdiler!$B$14*2_Girdiler!$B$15*2_Girdiler!$B$16</f>
        <v>8.44727696207032</v>
      </c>
      <c r="G3789" s="16" t="n">
        <f aca="false">MIN(MATCH(F3789,2_Girdiler!$B$20:$I$20,1),7)</f>
        <v>2</v>
      </c>
      <c r="H3789" s="16" t="n">
        <f aca="false">IF(F3789&gt;=40,2_Girdiler!$I$21+(F3789-40)*(2_Girdiler!$I$21-2_Girdiler!$H$21)/(2_Girdiler!$I$20-2_Girdiler!$H$20),INDEX(2_Girdiler!$B$21:$I$21,G3789)+(F3789-INDEX(2_Girdiler!$B$20:$I$20,G3789))*(INDEX(2_Girdiler!$B$21:$I$21,G3789+1)-INDEX(2_Girdiler!$B$21:$I$21,G3789))/(INDEX(2_Girdiler!$B$20:$I$20,G3789+1)-INDEX(2_Girdiler!$B$20:$I$20,G3789)))</f>
        <v>16.5156431393125</v>
      </c>
      <c r="I3789" s="16" t="n">
        <f aca="false">H3789/2_Girdiler!$B$17</f>
        <v>6.61684420645534</v>
      </c>
      <c r="J3789" s="16" t="n">
        <f aca="false">D3789+I3789</f>
        <v>13.3871925684887</v>
      </c>
    </row>
    <row r="3790" customFormat="false" ht="15" hidden="false" customHeight="false" outlineLevel="0" collapsed="false">
      <c r="A3790" s="0" t="n">
        <v>3778</v>
      </c>
      <c r="B3790" s="7" t="n">
        <v>0.111521</v>
      </c>
      <c r="C3790" s="7" t="n">
        <v>0.173838</v>
      </c>
      <c r="D3790" s="16" t="n">
        <f aca="false">LOGINV(B3790,$B$7,$C$7)</f>
        <v>6.8662616681565</v>
      </c>
      <c r="E3790" s="16" t="n">
        <f aca="false">LOGINV(C3790,$B$8,$C$8)</f>
        <v>59.5630711539964</v>
      </c>
      <c r="F3790" s="16" t="n">
        <f aca="false">$B$5/100*E3790*2_Girdiler!$B$14*2_Girdiler!$B$15*2_Girdiler!$B$16</f>
        <v>1.49860687023455</v>
      </c>
      <c r="G3790" s="16" t="n">
        <f aca="false">MIN(MATCH(F3790,2_Girdiler!$B$20:$I$20,1),7)</f>
        <v>1</v>
      </c>
      <c r="H3790" s="16" t="n">
        <f aca="false">IF(F3790&gt;=40,2_Girdiler!$I$21+(F3790-40)*(2_Girdiler!$I$21-2_Girdiler!$H$21)/(2_Girdiler!$I$20-2_Girdiler!$H$20),INDEX(2_Girdiler!$B$21:$I$21,G3790)+(F3790-INDEX(2_Girdiler!$B$20:$I$20,G3790))*(INDEX(2_Girdiler!$B$21:$I$21,G3790+1)-INDEX(2_Girdiler!$B$21:$I$21,G3790))/(INDEX(2_Girdiler!$B$20:$I$20,G3790+1)-INDEX(2_Girdiler!$B$20:$I$20,G3790)))</f>
        <v>3.29693511451601</v>
      </c>
      <c r="I3790" s="16" t="n">
        <f aca="false">H3790/2_Girdiler!$B$17</f>
        <v>1.32088746575161</v>
      </c>
      <c r="J3790" s="16" t="n">
        <f aca="false">D3790+I3790</f>
        <v>8.18714913390811</v>
      </c>
    </row>
    <row r="3791" customFormat="false" ht="15" hidden="false" customHeight="false" outlineLevel="0" collapsed="false">
      <c r="A3791" s="0" t="n">
        <v>3779</v>
      </c>
      <c r="B3791" s="7" t="n">
        <v>0.44824</v>
      </c>
      <c r="C3791" s="7" t="n">
        <v>0.147357</v>
      </c>
      <c r="D3791" s="16" t="n">
        <f aca="false">LOGINV(B3791,$B$7,$C$7)</f>
        <v>12.5947128367564</v>
      </c>
      <c r="E3791" s="16" t="n">
        <f aca="false">LOGINV(C3791,$B$8,$C$8)</f>
        <v>55.5259635095829</v>
      </c>
      <c r="F3791" s="16" t="n">
        <f aca="false">$B$5/100*E3791*2_Girdiler!$B$14*2_Girdiler!$B$15*2_Girdiler!$B$16</f>
        <v>1.39703324190111</v>
      </c>
      <c r="G3791" s="16" t="n">
        <f aca="false">MIN(MATCH(F3791,2_Girdiler!$B$20:$I$20,1),7)</f>
        <v>1</v>
      </c>
      <c r="H3791" s="16" t="n">
        <f aca="false">IF(F3791&gt;=40,2_Girdiler!$I$21+(F3791-40)*(2_Girdiler!$I$21-2_Girdiler!$H$21)/(2_Girdiler!$I$20-2_Girdiler!$H$20),INDEX(2_Girdiler!$B$21:$I$21,G3791)+(F3791-INDEX(2_Girdiler!$B$20:$I$20,G3791))*(INDEX(2_Girdiler!$B$21:$I$21,G3791+1)-INDEX(2_Girdiler!$B$21:$I$21,G3791))/(INDEX(2_Girdiler!$B$20:$I$20,G3791+1)-INDEX(2_Girdiler!$B$20:$I$20,G3791)))</f>
        <v>3.07347313218244</v>
      </c>
      <c r="I3791" s="16" t="n">
        <f aca="false">H3791/2_Girdiler!$B$17</f>
        <v>1.23135942795771</v>
      </c>
      <c r="J3791" s="16" t="n">
        <f aca="false">D3791+I3791</f>
        <v>13.8260722647141</v>
      </c>
    </row>
    <row r="3792" customFormat="false" ht="15" hidden="false" customHeight="false" outlineLevel="0" collapsed="false">
      <c r="A3792" s="0" t="n">
        <v>3780</v>
      </c>
      <c r="B3792" s="7" t="n">
        <v>0.553911</v>
      </c>
      <c r="C3792" s="7" t="n">
        <v>0.423244</v>
      </c>
      <c r="D3792" s="16" t="n">
        <f aca="false">LOGINV(B3792,$B$7,$C$7)</f>
        <v>14.6048678778611</v>
      </c>
      <c r="E3792" s="16" t="n">
        <f aca="false">LOGINV(C3792,$B$8,$C$8)</f>
        <v>96.3762096241323</v>
      </c>
      <c r="F3792" s="16" t="n">
        <f aca="false">$B$5/100*E3792*2_Girdiler!$B$14*2_Girdiler!$B$15*2_Girdiler!$B$16</f>
        <v>2.42482543414317</v>
      </c>
      <c r="G3792" s="16" t="n">
        <f aca="false">MIN(MATCH(F3792,2_Girdiler!$B$20:$I$20,1),7)</f>
        <v>1</v>
      </c>
      <c r="H3792" s="16" t="n">
        <f aca="false">IF(F3792&gt;=40,2_Girdiler!$I$21+(F3792-40)*(2_Girdiler!$I$21-2_Girdiler!$H$21)/(2_Girdiler!$I$20-2_Girdiler!$H$20),INDEX(2_Girdiler!$B$21:$I$21,G3792)+(F3792-INDEX(2_Girdiler!$B$20:$I$20,G3792))*(INDEX(2_Girdiler!$B$21:$I$21,G3792+1)-INDEX(2_Girdiler!$B$21:$I$21,G3792))/(INDEX(2_Girdiler!$B$20:$I$20,G3792+1)-INDEX(2_Girdiler!$B$20:$I$20,G3792)))</f>
        <v>5.33461595511497</v>
      </c>
      <c r="I3792" s="16" t="n">
        <f aca="false">H3792/2_Girdiler!$B$17</f>
        <v>2.13726600765824</v>
      </c>
      <c r="J3792" s="16" t="n">
        <f aca="false">D3792+I3792</f>
        <v>16.7421338855193</v>
      </c>
    </row>
    <row r="3793" customFormat="false" ht="15" hidden="false" customHeight="false" outlineLevel="0" collapsed="false">
      <c r="A3793" s="0" t="n">
        <v>3781</v>
      </c>
      <c r="B3793" s="7" t="n">
        <v>0.273667</v>
      </c>
      <c r="C3793" s="7" t="n">
        <v>0.86172</v>
      </c>
      <c r="D3793" s="16" t="n">
        <f aca="false">LOGINV(B3793,$B$7,$C$7)</f>
        <v>9.68307054325978</v>
      </c>
      <c r="E3793" s="16" t="n">
        <f aca="false">LOGINV(C3793,$B$8,$C$8)</f>
        <v>220.4309298555</v>
      </c>
      <c r="F3793" s="16" t="n">
        <f aca="false">$B$5/100*E3793*2_Girdiler!$B$14*2_Girdiler!$B$15*2_Girdiler!$B$16</f>
        <v>5.54604219516437</v>
      </c>
      <c r="G3793" s="16" t="n">
        <f aca="false">MIN(MATCH(F3793,2_Girdiler!$B$20:$I$20,1),7)</f>
        <v>2</v>
      </c>
      <c r="H3793" s="16" t="n">
        <f aca="false">IF(F3793&gt;=40,2_Girdiler!$I$21+(F3793-40)*(2_Girdiler!$I$21-2_Girdiler!$H$21)/(2_Girdiler!$I$20-2_Girdiler!$H$20),INDEX(2_Girdiler!$B$21:$I$21,G3793)+(F3793-INDEX(2_Girdiler!$B$20:$I$20,G3793))*(INDEX(2_Girdiler!$B$21:$I$21,G3793+1)-INDEX(2_Girdiler!$B$21:$I$21,G3793))/(INDEX(2_Girdiler!$B$20:$I$20,G3793+1)-INDEX(2_Girdiler!$B$20:$I$20,G3793)))</f>
        <v>11.873667512263</v>
      </c>
      <c r="I3793" s="16" t="n">
        <f aca="false">H3793/2_Girdiler!$B$17</f>
        <v>4.75707833023357</v>
      </c>
      <c r="J3793" s="16" t="n">
        <f aca="false">D3793+I3793</f>
        <v>14.4401488734934</v>
      </c>
    </row>
    <row r="3794" customFormat="false" ht="15" hidden="false" customHeight="false" outlineLevel="0" collapsed="false">
      <c r="A3794" s="0" t="n">
        <v>3782</v>
      </c>
      <c r="B3794" s="7" t="n">
        <v>0.391555</v>
      </c>
      <c r="C3794" s="7" t="n">
        <v>0.794677</v>
      </c>
      <c r="D3794" s="16" t="n">
        <f aca="false">LOGINV(B3794,$B$7,$C$7)</f>
        <v>11.6157898292688</v>
      </c>
      <c r="E3794" s="16" t="n">
        <f aca="false">LOGINV(C3794,$B$8,$C$8)</f>
        <v>185.734630013724</v>
      </c>
      <c r="F3794" s="16" t="n">
        <f aca="false">$B$5/100*E3794*2_Girdiler!$B$14*2_Girdiler!$B$15*2_Girdiler!$B$16</f>
        <v>4.67308329114529</v>
      </c>
      <c r="G3794" s="16" t="n">
        <f aca="false">MIN(MATCH(F3794,2_Girdiler!$B$20:$I$20,1),7)</f>
        <v>1</v>
      </c>
      <c r="H3794" s="16" t="n">
        <f aca="false">IF(F3794&gt;=40,2_Girdiler!$I$21+(F3794-40)*(2_Girdiler!$I$21-2_Girdiler!$H$21)/(2_Girdiler!$I$20-2_Girdiler!$H$20),INDEX(2_Girdiler!$B$21:$I$21,G3794)+(F3794-INDEX(2_Girdiler!$B$20:$I$20,G3794))*(INDEX(2_Girdiler!$B$21:$I$21,G3794+1)-INDEX(2_Girdiler!$B$21:$I$21,G3794))/(INDEX(2_Girdiler!$B$20:$I$20,G3794+1)-INDEX(2_Girdiler!$B$20:$I$20,G3794)))</f>
        <v>10.2807832405196</v>
      </c>
      <c r="I3794" s="16" t="n">
        <f aca="false">H3794/2_Girdiler!$B$17</f>
        <v>4.11890354187486</v>
      </c>
      <c r="J3794" s="16" t="n">
        <f aca="false">D3794+I3794</f>
        <v>15.7346933711436</v>
      </c>
    </row>
    <row r="3795" customFormat="false" ht="15" hidden="false" customHeight="false" outlineLevel="0" collapsed="false">
      <c r="A3795" s="0" t="n">
        <v>3783</v>
      </c>
      <c r="B3795" s="7" t="n">
        <v>0.252398</v>
      </c>
      <c r="C3795" s="7" t="n">
        <v>0.761019</v>
      </c>
      <c r="D3795" s="16" t="n">
        <f aca="false">LOGINV(B3795,$B$7,$C$7)</f>
        <v>9.33746709588695</v>
      </c>
      <c r="E3795" s="16" t="n">
        <f aca="false">LOGINV(C3795,$B$8,$C$8)</f>
        <v>172.649874209827</v>
      </c>
      <c r="F3795" s="16" t="n">
        <f aca="false">$B$5/100*E3795*2_Girdiler!$B$14*2_Girdiler!$B$15*2_Girdiler!$B$16</f>
        <v>4.34387083511925</v>
      </c>
      <c r="G3795" s="16" t="n">
        <f aca="false">MIN(MATCH(F3795,2_Girdiler!$B$20:$I$20,1),7)</f>
        <v>1</v>
      </c>
      <c r="H3795" s="16" t="n">
        <f aca="false">IF(F3795&gt;=40,2_Girdiler!$I$21+(F3795-40)*(2_Girdiler!$I$21-2_Girdiler!$H$21)/(2_Girdiler!$I$20-2_Girdiler!$H$20),INDEX(2_Girdiler!$B$21:$I$21,G3795)+(F3795-INDEX(2_Girdiler!$B$20:$I$20,G3795))*(INDEX(2_Girdiler!$B$21:$I$21,G3795+1)-INDEX(2_Girdiler!$B$21:$I$21,G3795))/(INDEX(2_Girdiler!$B$20:$I$20,G3795+1)-INDEX(2_Girdiler!$B$20:$I$20,G3795)))</f>
        <v>9.55651583726235</v>
      </c>
      <c r="I3795" s="16" t="n">
        <f aca="false">H3795/2_Girdiler!$B$17</f>
        <v>3.82873230659549</v>
      </c>
      <c r="J3795" s="16" t="n">
        <f aca="false">D3795+I3795</f>
        <v>13.1661994024824</v>
      </c>
    </row>
    <row r="3796" customFormat="false" ht="15" hidden="false" customHeight="false" outlineLevel="0" collapsed="false">
      <c r="A3796" s="0" t="n">
        <v>3784</v>
      </c>
      <c r="B3796" s="7" t="n">
        <v>0.05788</v>
      </c>
      <c r="C3796" s="7" t="n">
        <v>0.648648</v>
      </c>
      <c r="D3796" s="16" t="n">
        <f aca="false">LOGINV(B3796,$B$7,$C$7)</f>
        <v>5.6356298781404</v>
      </c>
      <c r="E3796" s="16" t="n">
        <f aca="false">LOGINV(C3796,$B$8,$C$8)</f>
        <v>139.714204361048</v>
      </c>
      <c r="F3796" s="16" t="n">
        <f aca="false">$B$5/100*E3796*2_Girdiler!$B$14*2_Girdiler!$B$15*2_Girdiler!$B$16</f>
        <v>3.51520938172397</v>
      </c>
      <c r="G3796" s="16" t="n">
        <f aca="false">MIN(MATCH(F3796,2_Girdiler!$B$20:$I$20,1),7)</f>
        <v>1</v>
      </c>
      <c r="H3796" s="16" t="n">
        <f aca="false">IF(F3796&gt;=40,2_Girdiler!$I$21+(F3796-40)*(2_Girdiler!$I$21-2_Girdiler!$H$21)/(2_Girdiler!$I$20-2_Girdiler!$H$20),INDEX(2_Girdiler!$B$21:$I$21,G3796)+(F3796-INDEX(2_Girdiler!$B$20:$I$20,G3796))*(INDEX(2_Girdiler!$B$21:$I$21,G3796+1)-INDEX(2_Girdiler!$B$21:$I$21,G3796))/(INDEX(2_Girdiler!$B$20:$I$20,G3796+1)-INDEX(2_Girdiler!$B$20:$I$20,G3796)))</f>
        <v>7.73346063979273</v>
      </c>
      <c r="I3796" s="16" t="n">
        <f aca="false">H3796/2_Girdiler!$B$17</f>
        <v>3.09834160248106</v>
      </c>
      <c r="J3796" s="16" t="n">
        <f aca="false">D3796+I3796</f>
        <v>8.73397148062146</v>
      </c>
    </row>
    <row r="3797" customFormat="false" ht="15" hidden="false" customHeight="false" outlineLevel="0" collapsed="false">
      <c r="A3797" s="0" t="n">
        <v>3785</v>
      </c>
      <c r="B3797" s="7" t="n">
        <v>0.712578</v>
      </c>
      <c r="C3797" s="7" t="n">
        <v>0.383512</v>
      </c>
      <c r="D3797" s="16" t="n">
        <f aca="false">LOGINV(B3797,$B$7,$C$7)</f>
        <v>18.5128189877212</v>
      </c>
      <c r="E3797" s="16" t="n">
        <f aca="false">LOGINV(C3797,$B$8,$C$8)</f>
        <v>90.1961636117381</v>
      </c>
      <c r="F3797" s="16" t="n">
        <f aca="false">$B$5/100*E3797*2_Girdiler!$B$14*2_Girdiler!$B$15*2_Girdiler!$B$16</f>
        <v>2.26933547647133</v>
      </c>
      <c r="G3797" s="16" t="n">
        <f aca="false">MIN(MATCH(F3797,2_Girdiler!$B$20:$I$20,1),7)</f>
        <v>1</v>
      </c>
      <c r="H3797" s="16" t="n">
        <f aca="false">IF(F3797&gt;=40,2_Girdiler!$I$21+(F3797-40)*(2_Girdiler!$I$21-2_Girdiler!$H$21)/(2_Girdiler!$I$20-2_Girdiler!$H$20),INDEX(2_Girdiler!$B$21:$I$21,G3797)+(F3797-INDEX(2_Girdiler!$B$20:$I$20,G3797))*(INDEX(2_Girdiler!$B$21:$I$21,G3797+1)-INDEX(2_Girdiler!$B$21:$I$21,G3797))/(INDEX(2_Girdiler!$B$20:$I$20,G3797+1)-INDEX(2_Girdiler!$B$20:$I$20,G3797)))</f>
        <v>4.99253804823693</v>
      </c>
      <c r="I3797" s="16" t="n">
        <f aca="false">H3797/2_Girdiler!$B$17</f>
        <v>2.00021556419749</v>
      </c>
      <c r="J3797" s="16" t="n">
        <f aca="false">D3797+I3797</f>
        <v>20.5130345519187</v>
      </c>
    </row>
    <row r="3798" customFormat="false" ht="15" hidden="false" customHeight="false" outlineLevel="0" collapsed="false">
      <c r="A3798" s="0" t="n">
        <v>3786</v>
      </c>
      <c r="B3798" s="7" t="n">
        <v>0.834151</v>
      </c>
      <c r="C3798" s="7" t="n">
        <v>0.626388</v>
      </c>
      <c r="D3798" s="16" t="n">
        <f aca="false">LOGINV(B3798,$B$7,$C$7)</f>
        <v>23.2630865302342</v>
      </c>
      <c r="E3798" s="16" t="n">
        <f aca="false">LOGINV(C3798,$B$8,$C$8)</f>
        <v>134.461101732815</v>
      </c>
      <c r="F3798" s="16" t="n">
        <f aca="false">$B$5/100*E3798*2_Girdiler!$B$14*2_Girdiler!$B$15*2_Girdiler!$B$16</f>
        <v>3.38304131959761</v>
      </c>
      <c r="G3798" s="16" t="n">
        <f aca="false">MIN(MATCH(F3798,2_Girdiler!$B$20:$I$20,1),7)</f>
        <v>1</v>
      </c>
      <c r="H3798" s="16" t="n">
        <f aca="false">IF(F3798&gt;=40,2_Girdiler!$I$21+(F3798-40)*(2_Girdiler!$I$21-2_Girdiler!$H$21)/(2_Girdiler!$I$20-2_Girdiler!$H$20),INDEX(2_Girdiler!$B$21:$I$21,G3798)+(F3798-INDEX(2_Girdiler!$B$20:$I$20,G3798))*(INDEX(2_Girdiler!$B$21:$I$21,G3798+1)-INDEX(2_Girdiler!$B$21:$I$21,G3798))/(INDEX(2_Girdiler!$B$20:$I$20,G3798+1)-INDEX(2_Girdiler!$B$20:$I$20,G3798)))</f>
        <v>7.44269090311475</v>
      </c>
      <c r="I3798" s="16" t="n">
        <f aca="false">H3798/2_Girdiler!$B$17</f>
        <v>2.98184731695303</v>
      </c>
      <c r="J3798" s="16" t="n">
        <f aca="false">D3798+I3798</f>
        <v>26.2449338471872</v>
      </c>
    </row>
    <row r="3799" customFormat="false" ht="15" hidden="false" customHeight="false" outlineLevel="0" collapsed="false">
      <c r="A3799" s="0" t="n">
        <v>3787</v>
      </c>
      <c r="B3799" s="7" t="n">
        <v>0.302288</v>
      </c>
      <c r="C3799" s="7" t="n">
        <v>0.78601</v>
      </c>
      <c r="D3799" s="16" t="n">
        <f aca="false">LOGINV(B3799,$B$7,$C$7)</f>
        <v>10.1468250234895</v>
      </c>
      <c r="E3799" s="16" t="n">
        <f aca="false">LOGINV(C3799,$B$8,$C$8)</f>
        <v>182.160215695749</v>
      </c>
      <c r="F3799" s="16" t="n">
        <f aca="false">$B$5/100*E3799*2_Girdiler!$B$14*2_Girdiler!$B$15*2_Girdiler!$B$16</f>
        <v>4.58315102690505</v>
      </c>
      <c r="G3799" s="16" t="n">
        <f aca="false">MIN(MATCH(F3799,2_Girdiler!$B$20:$I$20,1),7)</f>
        <v>1</v>
      </c>
      <c r="H3799" s="16" t="n">
        <f aca="false">IF(F3799&gt;=40,2_Girdiler!$I$21+(F3799-40)*(2_Girdiler!$I$21-2_Girdiler!$H$21)/(2_Girdiler!$I$20-2_Girdiler!$H$20),INDEX(2_Girdiler!$B$21:$I$21,G3799)+(F3799-INDEX(2_Girdiler!$B$20:$I$20,G3799))*(INDEX(2_Girdiler!$B$21:$I$21,G3799+1)-INDEX(2_Girdiler!$B$21:$I$21,G3799))/(INDEX(2_Girdiler!$B$20:$I$20,G3799+1)-INDEX(2_Girdiler!$B$20:$I$20,G3799)))</f>
        <v>10.0829322591911</v>
      </c>
      <c r="I3799" s="16" t="n">
        <f aca="false">H3799/2_Girdiler!$B$17</f>
        <v>4.03963632179131</v>
      </c>
      <c r="J3799" s="16" t="n">
        <f aca="false">D3799+I3799</f>
        <v>14.1864613452809</v>
      </c>
    </row>
    <row r="3800" customFormat="false" ht="15" hidden="false" customHeight="false" outlineLevel="0" collapsed="false">
      <c r="A3800" s="0" t="n">
        <v>3788</v>
      </c>
      <c r="B3800" s="7" t="n">
        <v>0.353452</v>
      </c>
      <c r="C3800" s="7" t="n">
        <v>0.317688</v>
      </c>
      <c r="D3800" s="16" t="n">
        <f aca="false">LOGINV(B3800,$B$7,$C$7)</f>
        <v>10.9814548901396</v>
      </c>
      <c r="E3800" s="16" t="n">
        <f aca="false">LOGINV(C3800,$B$8,$C$8)</f>
        <v>80.4109151676839</v>
      </c>
      <c r="F3800" s="16" t="n">
        <f aca="false">$B$5/100*E3800*2_Girdiler!$B$14*2_Girdiler!$B$15*2_Girdiler!$B$16</f>
        <v>2.02313862561893</v>
      </c>
      <c r="G3800" s="16" t="n">
        <f aca="false">MIN(MATCH(F3800,2_Girdiler!$B$20:$I$20,1),7)</f>
        <v>1</v>
      </c>
      <c r="H3800" s="16" t="n">
        <f aca="false">IF(F3800&gt;=40,2_Girdiler!$I$21+(F3800-40)*(2_Girdiler!$I$21-2_Girdiler!$H$21)/(2_Girdiler!$I$20-2_Girdiler!$H$20),INDEX(2_Girdiler!$B$21:$I$21,G3800)+(F3800-INDEX(2_Girdiler!$B$20:$I$20,G3800))*(INDEX(2_Girdiler!$B$21:$I$21,G3800+1)-INDEX(2_Girdiler!$B$21:$I$21,G3800))/(INDEX(2_Girdiler!$B$20:$I$20,G3800+1)-INDEX(2_Girdiler!$B$20:$I$20,G3800)))</f>
        <v>4.45090497636164</v>
      </c>
      <c r="I3800" s="16" t="n">
        <f aca="false">H3800/2_Girdiler!$B$17</f>
        <v>1.78321513476027</v>
      </c>
      <c r="J3800" s="16" t="n">
        <f aca="false">D3800+I3800</f>
        <v>12.7646700248999</v>
      </c>
    </row>
    <row r="3801" customFormat="false" ht="15" hidden="false" customHeight="false" outlineLevel="0" collapsed="false">
      <c r="A3801" s="0" t="n">
        <v>3789</v>
      </c>
      <c r="B3801" s="7" t="n">
        <v>0.386647</v>
      </c>
      <c r="C3801" s="7" t="n">
        <v>0.779682</v>
      </c>
      <c r="D3801" s="16" t="n">
        <f aca="false">LOGINV(B3801,$B$7,$C$7)</f>
        <v>11.5332065025407</v>
      </c>
      <c r="E3801" s="16" t="n">
        <f aca="false">LOGINV(C3801,$B$8,$C$8)</f>
        <v>179.645743803048</v>
      </c>
      <c r="F3801" s="16" t="n">
        <f aca="false">$B$5/100*E3801*2_Girdiler!$B$14*2_Girdiler!$B$15*2_Girdiler!$B$16</f>
        <v>4.51988691408468</v>
      </c>
      <c r="G3801" s="16" t="n">
        <f aca="false">MIN(MATCH(F3801,2_Girdiler!$B$20:$I$20,1),7)</f>
        <v>1</v>
      </c>
      <c r="H3801" s="16" t="n">
        <f aca="false">IF(F3801&gt;=40,2_Girdiler!$I$21+(F3801-40)*(2_Girdiler!$I$21-2_Girdiler!$H$21)/(2_Girdiler!$I$20-2_Girdiler!$H$20),INDEX(2_Girdiler!$B$21:$I$21,G3801)+(F3801-INDEX(2_Girdiler!$B$20:$I$20,G3801))*(INDEX(2_Girdiler!$B$21:$I$21,G3801+1)-INDEX(2_Girdiler!$B$21:$I$21,G3801))/(INDEX(2_Girdiler!$B$20:$I$20,G3801+1)-INDEX(2_Girdiler!$B$20:$I$20,G3801)))</f>
        <v>9.9437512109863</v>
      </c>
      <c r="I3801" s="16" t="n">
        <f aca="false">H3801/2_Girdiler!$B$17</f>
        <v>3.98387468388874</v>
      </c>
      <c r="J3801" s="16" t="n">
        <f aca="false">D3801+I3801</f>
        <v>15.5170811864295</v>
      </c>
    </row>
    <row r="3802" customFormat="false" ht="15" hidden="false" customHeight="false" outlineLevel="0" collapsed="false">
      <c r="A3802" s="0" t="n">
        <v>3790</v>
      </c>
      <c r="B3802" s="7" t="n">
        <v>0.732521</v>
      </c>
      <c r="C3802" s="7" t="n">
        <v>0.559355</v>
      </c>
      <c r="D3802" s="16" t="n">
        <f aca="false">LOGINV(B3802,$B$7,$C$7)</f>
        <v>19.1373485500873</v>
      </c>
      <c r="E3802" s="16" t="n">
        <f aca="false">LOGINV(C3802,$B$8,$C$8)</f>
        <v>120.256174084373</v>
      </c>
      <c r="F3802" s="16" t="n">
        <f aca="false">$B$5/100*E3802*2_Girdiler!$B$14*2_Girdiler!$B$15*2_Girdiler!$B$16</f>
        <v>3.02564533996283</v>
      </c>
      <c r="G3802" s="16" t="n">
        <f aca="false">MIN(MATCH(F3802,2_Girdiler!$B$20:$I$20,1),7)</f>
        <v>1</v>
      </c>
      <c r="H3802" s="16" t="n">
        <f aca="false">IF(F3802&gt;=40,2_Girdiler!$I$21+(F3802-40)*(2_Girdiler!$I$21-2_Girdiler!$H$21)/(2_Girdiler!$I$20-2_Girdiler!$H$20),INDEX(2_Girdiler!$B$21:$I$21,G3802)+(F3802-INDEX(2_Girdiler!$B$20:$I$20,G3802))*(INDEX(2_Girdiler!$B$21:$I$21,G3802+1)-INDEX(2_Girdiler!$B$21:$I$21,G3802))/(INDEX(2_Girdiler!$B$20:$I$20,G3802+1)-INDEX(2_Girdiler!$B$20:$I$20,G3802)))</f>
        <v>6.65641974791823</v>
      </c>
      <c r="I3802" s="16" t="n">
        <f aca="false">H3802/2_Girdiler!$B$17</f>
        <v>2.66683483490314</v>
      </c>
      <c r="J3802" s="16" t="n">
        <f aca="false">D3802+I3802</f>
        <v>21.8041833849904</v>
      </c>
    </row>
    <row r="3803" customFormat="false" ht="15" hidden="false" customHeight="false" outlineLevel="0" collapsed="false">
      <c r="A3803" s="0" t="n">
        <v>3791</v>
      </c>
      <c r="B3803" s="7" t="n">
        <v>0.963102</v>
      </c>
      <c r="C3803" s="7" t="n">
        <v>0.646389</v>
      </c>
      <c r="D3803" s="16" t="n">
        <f aca="false">LOGINV(B3803,$B$7,$C$7)</f>
        <v>36.6847866659391</v>
      </c>
      <c r="E3803" s="16" t="n">
        <f aca="false">LOGINV(C3803,$B$8,$C$8)</f>
        <v>139.166656968292</v>
      </c>
      <c r="F3803" s="16" t="n">
        <f aca="false">$B$5/100*E3803*2_Girdiler!$B$14*2_Girdiler!$B$15*2_Girdiler!$B$16</f>
        <v>3.50143308932223</v>
      </c>
      <c r="G3803" s="16" t="n">
        <f aca="false">MIN(MATCH(F3803,2_Girdiler!$B$20:$I$20,1),7)</f>
        <v>1</v>
      </c>
      <c r="H3803" s="16" t="n">
        <f aca="false">IF(F3803&gt;=40,2_Girdiler!$I$21+(F3803-40)*(2_Girdiler!$I$21-2_Girdiler!$H$21)/(2_Girdiler!$I$20-2_Girdiler!$H$20),INDEX(2_Girdiler!$B$21:$I$21,G3803)+(F3803-INDEX(2_Girdiler!$B$20:$I$20,G3803))*(INDEX(2_Girdiler!$B$21:$I$21,G3803+1)-INDEX(2_Girdiler!$B$21:$I$21,G3803))/(INDEX(2_Girdiler!$B$20:$I$20,G3803+1)-INDEX(2_Girdiler!$B$20:$I$20,G3803)))</f>
        <v>7.70315279650891</v>
      </c>
      <c r="I3803" s="16" t="n">
        <f aca="false">H3803/2_Girdiler!$B$17</f>
        <v>3.08619903706287</v>
      </c>
      <c r="J3803" s="16" t="n">
        <f aca="false">D3803+I3803</f>
        <v>39.7709857030019</v>
      </c>
    </row>
    <row r="3804" customFormat="false" ht="15" hidden="false" customHeight="false" outlineLevel="0" collapsed="false">
      <c r="A3804" s="0" t="n">
        <v>3792</v>
      </c>
      <c r="B3804" s="7" t="n">
        <v>0.411273</v>
      </c>
      <c r="C3804" s="7" t="n">
        <v>0.818926</v>
      </c>
      <c r="D3804" s="16" t="n">
        <f aca="false">LOGINV(B3804,$B$7,$C$7)</f>
        <v>11.9507140447646</v>
      </c>
      <c r="E3804" s="16" t="n">
        <f aca="false">LOGINV(C3804,$B$8,$C$8)</f>
        <v>196.656812274567</v>
      </c>
      <c r="F3804" s="16" t="n">
        <f aca="false">$B$5/100*E3804*2_Girdiler!$B$14*2_Girdiler!$B$15*2_Girdiler!$B$16</f>
        <v>4.94788539682811</v>
      </c>
      <c r="G3804" s="16" t="n">
        <f aca="false">MIN(MATCH(F3804,2_Girdiler!$B$20:$I$20,1),7)</f>
        <v>1</v>
      </c>
      <c r="H3804" s="16" t="n">
        <f aca="false">IF(F3804&gt;=40,2_Girdiler!$I$21+(F3804-40)*(2_Girdiler!$I$21-2_Girdiler!$H$21)/(2_Girdiler!$I$20-2_Girdiler!$H$20),INDEX(2_Girdiler!$B$21:$I$21,G3804)+(F3804-INDEX(2_Girdiler!$B$20:$I$20,G3804))*(INDEX(2_Girdiler!$B$21:$I$21,G3804+1)-INDEX(2_Girdiler!$B$21:$I$21,G3804))/(INDEX(2_Girdiler!$B$20:$I$20,G3804+1)-INDEX(2_Girdiler!$B$20:$I$20,G3804)))</f>
        <v>10.8853478730218</v>
      </c>
      <c r="I3804" s="16" t="n">
        <f aca="false">H3804/2_Girdiler!$B$17</f>
        <v>4.36111693630683</v>
      </c>
      <c r="J3804" s="16" t="n">
        <f aca="false">D3804+I3804</f>
        <v>16.3118309810715</v>
      </c>
    </row>
    <row r="3805" customFormat="false" ht="15" hidden="false" customHeight="false" outlineLevel="0" collapsed="false">
      <c r="A3805" s="0" t="n">
        <v>3793</v>
      </c>
      <c r="B3805" s="7" t="n">
        <v>0.624591</v>
      </c>
      <c r="C3805" s="7" t="n">
        <v>0.793151</v>
      </c>
      <c r="D3805" s="16" t="n">
        <f aca="false">LOGINV(B3805,$B$7,$C$7)</f>
        <v>16.1643544120926</v>
      </c>
      <c r="E3805" s="16" t="n">
        <f aca="false">LOGINV(C3805,$B$8,$C$8)</f>
        <v>185.093830887871</v>
      </c>
      <c r="F3805" s="16" t="n">
        <f aca="false">$B$5/100*E3805*2_Girdiler!$B$14*2_Girdiler!$B$15*2_Girdiler!$B$16</f>
        <v>4.65696078513884</v>
      </c>
      <c r="G3805" s="16" t="n">
        <f aca="false">MIN(MATCH(F3805,2_Girdiler!$B$20:$I$20,1),7)</f>
        <v>1</v>
      </c>
      <c r="H3805" s="16" t="n">
        <f aca="false">IF(F3805&gt;=40,2_Girdiler!$I$21+(F3805-40)*(2_Girdiler!$I$21-2_Girdiler!$H$21)/(2_Girdiler!$I$20-2_Girdiler!$H$20),INDEX(2_Girdiler!$B$21:$I$21,G3805)+(F3805-INDEX(2_Girdiler!$B$20:$I$20,G3805))*(INDEX(2_Girdiler!$B$21:$I$21,G3805+1)-INDEX(2_Girdiler!$B$21:$I$21,G3805))/(INDEX(2_Girdiler!$B$20:$I$20,G3805+1)-INDEX(2_Girdiler!$B$20:$I$20,G3805)))</f>
        <v>10.2453137273055</v>
      </c>
      <c r="I3805" s="16" t="n">
        <f aca="false">H3805/2_Girdiler!$B$17</f>
        <v>4.10469299972174</v>
      </c>
      <c r="J3805" s="16" t="n">
        <f aca="false">D3805+I3805</f>
        <v>20.2690474118143</v>
      </c>
    </row>
    <row r="3806" customFormat="false" ht="15" hidden="false" customHeight="false" outlineLevel="0" collapsed="false">
      <c r="A3806" s="0" t="n">
        <v>3794</v>
      </c>
      <c r="B3806" s="7" t="n">
        <v>0.672823</v>
      </c>
      <c r="C3806" s="7" t="n">
        <v>0.892599</v>
      </c>
      <c r="D3806" s="16" t="n">
        <f aca="false">LOGINV(B3806,$B$7,$C$7)</f>
        <v>17.380695232763</v>
      </c>
      <c r="E3806" s="16" t="n">
        <f aca="false">LOGINV(C3806,$B$8,$C$8)</f>
        <v>243.216442561617</v>
      </c>
      <c r="F3806" s="16" t="n">
        <f aca="false">$B$5/100*E3806*2_Girdiler!$B$14*2_Girdiler!$B$15*2_Girdiler!$B$16</f>
        <v>6.11932569485029</v>
      </c>
      <c r="G3806" s="16" t="n">
        <f aca="false">MIN(MATCH(F3806,2_Girdiler!$B$20:$I$20,1),7)</f>
        <v>2</v>
      </c>
      <c r="H3806" s="16" t="n">
        <f aca="false">IF(F3806&gt;=40,2_Girdiler!$I$21+(F3806-40)*(2_Girdiler!$I$21-2_Girdiler!$H$21)/(2_Girdiler!$I$20-2_Girdiler!$H$20),INDEX(2_Girdiler!$B$21:$I$21,G3806)+(F3806-INDEX(2_Girdiler!$B$20:$I$20,G3806))*(INDEX(2_Girdiler!$B$21:$I$21,G3806+1)-INDEX(2_Girdiler!$B$21:$I$21,G3806))/(INDEX(2_Girdiler!$B$20:$I$20,G3806+1)-INDEX(2_Girdiler!$B$20:$I$20,G3806)))</f>
        <v>12.7909211117605</v>
      </c>
      <c r="I3806" s="16" t="n">
        <f aca="false">H3806/2_Girdiler!$B$17</f>
        <v>5.12456775310916</v>
      </c>
      <c r="J3806" s="16" t="n">
        <f aca="false">D3806+I3806</f>
        <v>22.5052629858722</v>
      </c>
    </row>
    <row r="3807" customFormat="false" ht="15" hidden="false" customHeight="false" outlineLevel="0" collapsed="false">
      <c r="A3807" s="0" t="n">
        <v>3795</v>
      </c>
      <c r="B3807" s="7" t="n">
        <v>0.947126</v>
      </c>
      <c r="C3807" s="7" t="n">
        <v>0.971857</v>
      </c>
      <c r="D3807" s="16" t="n">
        <f aca="false">LOGINV(B3807,$B$7,$C$7)</f>
        <v>33.3631628628964</v>
      </c>
      <c r="E3807" s="16" t="n">
        <f aca="false">LOGINV(C3807,$B$8,$C$8)</f>
        <v>374.416547397148</v>
      </c>
      <c r="F3807" s="16" t="n">
        <f aca="false">$B$5/100*E3807*2_Girdiler!$B$14*2_Girdiler!$B$15*2_Girdiler!$B$16</f>
        <v>9.42032033251224</v>
      </c>
      <c r="G3807" s="16" t="n">
        <f aca="false">MIN(MATCH(F3807,2_Girdiler!$B$20:$I$20,1),7)</f>
        <v>2</v>
      </c>
      <c r="H3807" s="16" t="n">
        <f aca="false">IF(F3807&gt;=40,2_Girdiler!$I$21+(F3807-40)*(2_Girdiler!$I$21-2_Girdiler!$H$21)/(2_Girdiler!$I$20-2_Girdiler!$H$20),INDEX(2_Girdiler!$B$21:$I$21,G3807)+(F3807-INDEX(2_Girdiler!$B$20:$I$20,G3807))*(INDEX(2_Girdiler!$B$21:$I$21,G3807+1)-INDEX(2_Girdiler!$B$21:$I$21,G3807))/(INDEX(2_Girdiler!$B$20:$I$20,G3807+1)-INDEX(2_Girdiler!$B$20:$I$20,G3807)))</f>
        <v>18.0725125320196</v>
      </c>
      <c r="I3807" s="16" t="n">
        <f aca="false">H3807/2_Girdiler!$B$17</f>
        <v>7.24058995673862</v>
      </c>
      <c r="J3807" s="16" t="n">
        <f aca="false">D3807+I3807</f>
        <v>40.603752819635</v>
      </c>
    </row>
    <row r="3808" customFormat="false" ht="15" hidden="false" customHeight="false" outlineLevel="0" collapsed="false">
      <c r="A3808" s="0" t="n">
        <v>3796</v>
      </c>
      <c r="B3808" s="7" t="n">
        <v>0.773627</v>
      </c>
      <c r="C3808" s="7" t="n">
        <v>0.886342</v>
      </c>
      <c r="D3808" s="16" t="n">
        <f aca="false">LOGINV(B3808,$B$7,$C$7)</f>
        <v>20.5800251186103</v>
      </c>
      <c r="E3808" s="16" t="n">
        <f aca="false">LOGINV(C3808,$B$8,$C$8)</f>
        <v>238.064649180309</v>
      </c>
      <c r="F3808" s="16" t="n">
        <f aca="false">$B$5/100*E3808*2_Girdiler!$B$14*2_Girdiler!$B$15*2_Girdiler!$B$16</f>
        <v>5.98970657337658</v>
      </c>
      <c r="G3808" s="16" t="n">
        <f aca="false">MIN(MATCH(F3808,2_Girdiler!$B$20:$I$20,1),7)</f>
        <v>2</v>
      </c>
      <c r="H3808" s="16" t="n">
        <f aca="false">IF(F3808&gt;=40,2_Girdiler!$I$21+(F3808-40)*(2_Girdiler!$I$21-2_Girdiler!$H$21)/(2_Girdiler!$I$20-2_Girdiler!$H$20),INDEX(2_Girdiler!$B$21:$I$21,G3808)+(F3808-INDEX(2_Girdiler!$B$20:$I$20,G3808))*(INDEX(2_Girdiler!$B$21:$I$21,G3808+1)-INDEX(2_Girdiler!$B$21:$I$21,G3808))/(INDEX(2_Girdiler!$B$20:$I$20,G3808+1)-INDEX(2_Girdiler!$B$20:$I$20,G3808)))</f>
        <v>12.5835305174025</v>
      </c>
      <c r="I3808" s="16" t="n">
        <f aca="false">H3808/2_Girdiler!$B$17</f>
        <v>5.0414785726773</v>
      </c>
      <c r="J3808" s="16" t="n">
        <f aca="false">D3808+I3808</f>
        <v>25.6215036912876</v>
      </c>
    </row>
    <row r="3809" customFormat="false" ht="15" hidden="false" customHeight="false" outlineLevel="0" collapsed="false">
      <c r="A3809" s="0" t="n">
        <v>3797</v>
      </c>
      <c r="B3809" s="7" t="n">
        <v>0.290404</v>
      </c>
      <c r="C3809" s="7" t="n">
        <v>0.812364</v>
      </c>
      <c r="D3809" s="16" t="n">
        <f aca="false">LOGINV(B3809,$B$7,$C$7)</f>
        <v>9.95426404852704</v>
      </c>
      <c r="E3809" s="16" t="n">
        <f aca="false">LOGINV(C3809,$B$8,$C$8)</f>
        <v>193.553912297193</v>
      </c>
      <c r="F3809" s="16" t="n">
        <f aca="false">$B$5/100*E3809*2_Girdiler!$B$14*2_Girdiler!$B$15*2_Girdiler!$B$16</f>
        <v>4.86981643339738</v>
      </c>
      <c r="G3809" s="16" t="n">
        <f aca="false">MIN(MATCH(F3809,2_Girdiler!$B$20:$I$20,1),7)</f>
        <v>1</v>
      </c>
      <c r="H3809" s="16" t="n">
        <f aca="false">IF(F3809&gt;=40,2_Girdiler!$I$21+(F3809-40)*(2_Girdiler!$I$21-2_Girdiler!$H$21)/(2_Girdiler!$I$20-2_Girdiler!$H$20),INDEX(2_Girdiler!$B$21:$I$21,G3809)+(F3809-INDEX(2_Girdiler!$B$20:$I$20,G3809))*(INDEX(2_Girdiler!$B$21:$I$21,G3809+1)-INDEX(2_Girdiler!$B$21:$I$21,G3809))/(INDEX(2_Girdiler!$B$20:$I$20,G3809+1)-INDEX(2_Girdiler!$B$20:$I$20,G3809)))</f>
        <v>10.7135961534742</v>
      </c>
      <c r="I3809" s="16" t="n">
        <f aca="false">H3809/2_Girdiler!$B$17</f>
        <v>4.29230615123166</v>
      </c>
      <c r="J3809" s="16" t="n">
        <f aca="false">D3809+I3809</f>
        <v>14.2465701997587</v>
      </c>
    </row>
    <row r="3810" customFormat="false" ht="15" hidden="false" customHeight="false" outlineLevel="0" collapsed="false">
      <c r="A3810" s="0" t="n">
        <v>3798</v>
      </c>
      <c r="B3810" s="7" t="n">
        <v>0.933746</v>
      </c>
      <c r="C3810" s="7" t="n">
        <v>0.437667</v>
      </c>
      <c r="D3810" s="16" t="n">
        <f aca="false">LOGINV(B3810,$B$7,$C$7)</f>
        <v>31.3209893238959</v>
      </c>
      <c r="E3810" s="16" t="n">
        <f aca="false">LOGINV(C3810,$B$8,$C$8)</f>
        <v>98.6875310436579</v>
      </c>
      <c r="F3810" s="16" t="n">
        <f aca="false">$B$5/100*E3810*2_Girdiler!$B$14*2_Girdiler!$B$15*2_Girdiler!$B$16</f>
        <v>2.48297828105843</v>
      </c>
      <c r="G3810" s="16" t="n">
        <f aca="false">MIN(MATCH(F3810,2_Girdiler!$B$20:$I$20,1),7)</f>
        <v>1</v>
      </c>
      <c r="H3810" s="16" t="n">
        <f aca="false">IF(F3810&gt;=40,2_Girdiler!$I$21+(F3810-40)*(2_Girdiler!$I$21-2_Girdiler!$H$21)/(2_Girdiler!$I$20-2_Girdiler!$H$20),INDEX(2_Girdiler!$B$21:$I$21,G3810)+(F3810-INDEX(2_Girdiler!$B$20:$I$20,G3810))*(INDEX(2_Girdiler!$B$21:$I$21,G3810+1)-INDEX(2_Girdiler!$B$21:$I$21,G3810))/(INDEX(2_Girdiler!$B$20:$I$20,G3810+1)-INDEX(2_Girdiler!$B$20:$I$20,G3810)))</f>
        <v>5.46255221832855</v>
      </c>
      <c r="I3810" s="16" t="n">
        <f aca="false">H3810/2_Girdiler!$B$17</f>
        <v>2.18852252336881</v>
      </c>
      <c r="J3810" s="16" t="n">
        <f aca="false">D3810+I3810</f>
        <v>33.5095118472647</v>
      </c>
    </row>
    <row r="3811" customFormat="false" ht="15" hidden="false" customHeight="false" outlineLevel="0" collapsed="false">
      <c r="A3811" s="0" t="n">
        <v>3799</v>
      </c>
      <c r="B3811" s="7" t="n">
        <v>0.168778</v>
      </c>
      <c r="C3811" s="7" t="n">
        <v>0.244366</v>
      </c>
      <c r="D3811" s="16" t="n">
        <f aca="false">LOGINV(B3811,$B$7,$C$7)</f>
        <v>7.93473821749205</v>
      </c>
      <c r="E3811" s="16" t="n">
        <f aca="false">LOGINV(C3811,$B$8,$C$8)</f>
        <v>69.8487381495753</v>
      </c>
      <c r="F3811" s="16" t="n">
        <f aca="false">$B$5/100*E3811*2_Girdiler!$B$14*2_Girdiler!$B$15*2_Girdiler!$B$16</f>
        <v>1.75739425184331</v>
      </c>
      <c r="G3811" s="16" t="n">
        <f aca="false">MIN(MATCH(F3811,2_Girdiler!$B$20:$I$20,1),7)</f>
        <v>1</v>
      </c>
      <c r="H3811" s="16" t="n">
        <f aca="false">IF(F3811&gt;=40,2_Girdiler!$I$21+(F3811-40)*(2_Girdiler!$I$21-2_Girdiler!$H$21)/(2_Girdiler!$I$20-2_Girdiler!$H$20),INDEX(2_Girdiler!$B$21:$I$21,G3811)+(F3811-INDEX(2_Girdiler!$B$20:$I$20,G3811))*(INDEX(2_Girdiler!$B$21:$I$21,G3811+1)-INDEX(2_Girdiler!$B$21:$I$21,G3811))/(INDEX(2_Girdiler!$B$20:$I$20,G3811+1)-INDEX(2_Girdiler!$B$20:$I$20,G3811)))</f>
        <v>3.86626735405529</v>
      </c>
      <c r="I3811" s="16" t="n">
        <f aca="false">H3811/2_Girdiler!$B$17</f>
        <v>1.54898531813113</v>
      </c>
      <c r="J3811" s="16" t="n">
        <f aca="false">D3811+I3811</f>
        <v>9.48372353562318</v>
      </c>
    </row>
    <row r="3812" customFormat="false" ht="15" hidden="false" customHeight="false" outlineLevel="0" collapsed="false">
      <c r="A3812" s="0" t="n">
        <v>3800</v>
      </c>
      <c r="B3812" s="7" t="n">
        <v>0.465374</v>
      </c>
      <c r="C3812" s="7" t="n">
        <v>0.118333</v>
      </c>
      <c r="D3812" s="16" t="n">
        <f aca="false">LOGINV(B3812,$B$7,$C$7)</f>
        <v>12.9017096889772</v>
      </c>
      <c r="E3812" s="16" t="n">
        <f aca="false">LOGINV(C3812,$B$8,$C$8)</f>
        <v>50.8748861312715</v>
      </c>
      <c r="F3812" s="16" t="n">
        <f aca="false">$B$5/100*E3812*2_Girdiler!$B$14*2_Girdiler!$B$15*2_Girdiler!$B$16</f>
        <v>1.28001213506279</v>
      </c>
      <c r="G3812" s="16" t="n">
        <f aca="false">MIN(MATCH(F3812,2_Girdiler!$B$20:$I$20,1),7)</f>
        <v>1</v>
      </c>
      <c r="H3812" s="16" t="n">
        <f aca="false">IF(F3812&gt;=40,2_Girdiler!$I$21+(F3812-40)*(2_Girdiler!$I$21-2_Girdiler!$H$21)/(2_Girdiler!$I$20-2_Girdiler!$H$20),INDEX(2_Girdiler!$B$21:$I$21,G3812)+(F3812-INDEX(2_Girdiler!$B$20:$I$20,G3812))*(INDEX(2_Girdiler!$B$21:$I$21,G3812+1)-INDEX(2_Girdiler!$B$21:$I$21,G3812))/(INDEX(2_Girdiler!$B$20:$I$20,G3812+1)-INDEX(2_Girdiler!$B$20:$I$20,G3812)))</f>
        <v>2.81602669713814</v>
      </c>
      <c r="I3812" s="16" t="n">
        <f aca="false">H3812/2_Girdiler!$B$17</f>
        <v>1.12821582417393</v>
      </c>
      <c r="J3812" s="16" t="n">
        <f aca="false">D3812+I3812</f>
        <v>14.0299255131512</v>
      </c>
    </row>
    <row r="3813" customFormat="false" ht="15" hidden="false" customHeight="false" outlineLevel="0" collapsed="false">
      <c r="A3813" s="0" t="n">
        <v>3801</v>
      </c>
      <c r="B3813" s="7" t="n">
        <v>0.752182</v>
      </c>
      <c r="C3813" s="7" t="n">
        <v>0.243783</v>
      </c>
      <c r="D3813" s="16" t="n">
        <f aca="false">LOGINV(B3813,$B$7,$C$7)</f>
        <v>19.7983157721613</v>
      </c>
      <c r="E3813" s="16" t="n">
        <f aca="false">LOGINV(C3813,$B$8,$C$8)</f>
        <v>69.7650016651844</v>
      </c>
      <c r="F3813" s="16" t="n">
        <f aca="false">$B$5/100*E3813*2_Girdiler!$B$14*2_Girdiler!$B$15*2_Girdiler!$B$16</f>
        <v>1.75528744189604</v>
      </c>
      <c r="G3813" s="16" t="n">
        <f aca="false">MIN(MATCH(F3813,2_Girdiler!$B$20:$I$20,1),7)</f>
        <v>1</v>
      </c>
      <c r="H3813" s="16" t="n">
        <f aca="false">IF(F3813&gt;=40,2_Girdiler!$I$21+(F3813-40)*(2_Girdiler!$I$21-2_Girdiler!$H$21)/(2_Girdiler!$I$20-2_Girdiler!$H$20),INDEX(2_Girdiler!$B$21:$I$21,G3813)+(F3813-INDEX(2_Girdiler!$B$20:$I$20,G3813))*(INDEX(2_Girdiler!$B$21:$I$21,G3813+1)-INDEX(2_Girdiler!$B$21:$I$21,G3813))/(INDEX(2_Girdiler!$B$20:$I$20,G3813+1)-INDEX(2_Girdiler!$B$20:$I$20,G3813)))</f>
        <v>3.86163237217129</v>
      </c>
      <c r="I3813" s="16" t="n">
        <f aca="false">H3813/2_Girdiler!$B$17</f>
        <v>1.54712835423529</v>
      </c>
      <c r="J3813" s="16" t="n">
        <f aca="false">D3813+I3813</f>
        <v>21.3454441263966</v>
      </c>
    </row>
    <row r="3814" customFormat="false" ht="15" hidden="false" customHeight="false" outlineLevel="0" collapsed="false">
      <c r="A3814" s="0" t="n">
        <v>3802</v>
      </c>
      <c r="B3814" s="7" t="n">
        <v>0.089365</v>
      </c>
      <c r="C3814" s="7" t="n">
        <v>0.469576</v>
      </c>
      <c r="D3814" s="16" t="n">
        <f aca="false">LOGINV(B3814,$B$7,$C$7)</f>
        <v>6.39987072047328</v>
      </c>
      <c r="E3814" s="16" t="n">
        <f aca="false">LOGINV(C3814,$B$8,$C$8)</f>
        <v>103.954611117224</v>
      </c>
      <c r="F3814" s="16" t="n">
        <f aca="false">$B$5/100*E3814*2_Girdiler!$B$14*2_Girdiler!$B$15*2_Girdiler!$B$16</f>
        <v>2.61549801570935</v>
      </c>
      <c r="G3814" s="16" t="n">
        <f aca="false">MIN(MATCH(F3814,2_Girdiler!$B$20:$I$20,1),7)</f>
        <v>1</v>
      </c>
      <c r="H3814" s="16" t="n">
        <f aca="false">IF(F3814&gt;=40,2_Girdiler!$I$21+(F3814-40)*(2_Girdiler!$I$21-2_Girdiler!$H$21)/(2_Girdiler!$I$20-2_Girdiler!$H$20),INDEX(2_Girdiler!$B$21:$I$21,G3814)+(F3814-INDEX(2_Girdiler!$B$20:$I$20,G3814))*(INDEX(2_Girdiler!$B$21:$I$21,G3814+1)-INDEX(2_Girdiler!$B$21:$I$21,G3814))/(INDEX(2_Girdiler!$B$20:$I$20,G3814+1)-INDEX(2_Girdiler!$B$20:$I$20,G3814)))</f>
        <v>5.75409563456058</v>
      </c>
      <c r="I3814" s="16" t="n">
        <f aca="false">H3814/2_Girdiler!$B$17</f>
        <v>2.3053267766669</v>
      </c>
      <c r="J3814" s="16" t="n">
        <f aca="false">D3814+I3814</f>
        <v>8.70519749714018</v>
      </c>
    </row>
    <row r="3815" customFormat="false" ht="15" hidden="false" customHeight="false" outlineLevel="0" collapsed="false">
      <c r="A3815" s="0" t="n">
        <v>3803</v>
      </c>
      <c r="B3815" s="7" t="n">
        <v>0.360037</v>
      </c>
      <c r="C3815" s="7" t="n">
        <v>0.059786</v>
      </c>
      <c r="D3815" s="16" t="n">
        <f aca="false">LOGINV(B3815,$B$7,$C$7)</f>
        <v>11.0900708964615</v>
      </c>
      <c r="E3815" s="16" t="n">
        <f aca="false">LOGINV(C3815,$B$8,$C$8)</f>
        <v>39.9832859738832</v>
      </c>
      <c r="F3815" s="16" t="n">
        <f aca="false">$B$5/100*E3815*2_Girdiler!$B$14*2_Girdiler!$B$15*2_Girdiler!$B$16</f>
        <v>1.0059794751029</v>
      </c>
      <c r="G3815" s="16" t="n">
        <f aca="false">MIN(MATCH(F3815,2_Girdiler!$B$20:$I$20,1),7)</f>
        <v>1</v>
      </c>
      <c r="H3815" s="16" t="n">
        <f aca="false">IF(F3815&gt;=40,2_Girdiler!$I$21+(F3815-40)*(2_Girdiler!$I$21-2_Girdiler!$H$21)/(2_Girdiler!$I$20-2_Girdiler!$H$20),INDEX(2_Girdiler!$B$21:$I$21,G3815)+(F3815-INDEX(2_Girdiler!$B$20:$I$20,G3815))*(INDEX(2_Girdiler!$B$21:$I$21,G3815+1)-INDEX(2_Girdiler!$B$21:$I$21,G3815))/(INDEX(2_Girdiler!$B$20:$I$20,G3815+1)-INDEX(2_Girdiler!$B$20:$I$20,G3815)))</f>
        <v>2.21315484522638</v>
      </c>
      <c r="I3815" s="16" t="n">
        <f aca="false">H3815/2_Girdiler!$B$17</f>
        <v>0.886680627093904</v>
      </c>
      <c r="J3815" s="16" t="n">
        <f aca="false">D3815+I3815</f>
        <v>11.9767515235554</v>
      </c>
    </row>
    <row r="3816" customFormat="false" ht="15" hidden="false" customHeight="false" outlineLevel="0" collapsed="false">
      <c r="A3816" s="0" t="n">
        <v>3804</v>
      </c>
      <c r="B3816" s="7" t="n">
        <v>0.457085</v>
      </c>
      <c r="C3816" s="7" t="n">
        <v>0.215941</v>
      </c>
      <c r="D3816" s="16" t="n">
        <f aca="false">LOGINV(B3816,$B$7,$C$7)</f>
        <v>12.7524483642991</v>
      </c>
      <c r="E3816" s="16" t="n">
        <f aca="false">LOGINV(C3816,$B$8,$C$8)</f>
        <v>65.7514739755077</v>
      </c>
      <c r="F3816" s="16" t="n">
        <f aca="false">$B$5/100*E3816*2_Girdiler!$B$14*2_Girdiler!$B$15*2_Girdiler!$B$16</f>
        <v>1.65430708522377</v>
      </c>
      <c r="G3816" s="16" t="n">
        <f aca="false">MIN(MATCH(F3816,2_Girdiler!$B$20:$I$20,1),7)</f>
        <v>1</v>
      </c>
      <c r="H3816" s="16" t="n">
        <f aca="false">IF(F3816&gt;=40,2_Girdiler!$I$21+(F3816-40)*(2_Girdiler!$I$21-2_Girdiler!$H$21)/(2_Girdiler!$I$20-2_Girdiler!$H$20),INDEX(2_Girdiler!$B$21:$I$21,G3816)+(F3816-INDEX(2_Girdiler!$B$20:$I$20,G3816))*(INDEX(2_Girdiler!$B$21:$I$21,G3816+1)-INDEX(2_Girdiler!$B$21:$I$21,G3816))/(INDEX(2_Girdiler!$B$20:$I$20,G3816+1)-INDEX(2_Girdiler!$B$20:$I$20,G3816)))</f>
        <v>3.6394755874923</v>
      </c>
      <c r="I3816" s="16" t="n">
        <f aca="false">H3816/2_Girdiler!$B$17</f>
        <v>1.45812323216839</v>
      </c>
      <c r="J3816" s="16" t="n">
        <f aca="false">D3816+I3816</f>
        <v>14.2105715964675</v>
      </c>
    </row>
    <row r="3817" customFormat="false" ht="15" hidden="false" customHeight="false" outlineLevel="0" collapsed="false">
      <c r="A3817" s="0" t="n">
        <v>3805</v>
      </c>
      <c r="B3817" s="7" t="n">
        <v>0.111001</v>
      </c>
      <c r="C3817" s="7" t="n">
        <v>0.092674</v>
      </c>
      <c r="D3817" s="16" t="n">
        <f aca="false">LOGINV(B3817,$B$7,$C$7)</f>
        <v>6.85577176932002</v>
      </c>
      <c r="E3817" s="16" t="n">
        <f aca="false">LOGINV(C3817,$B$8,$C$8)</f>
        <v>46.4457826207676</v>
      </c>
      <c r="F3817" s="16" t="n">
        <f aca="false">$B$5/100*E3817*2_Girdiler!$B$14*2_Girdiler!$B$15*2_Girdiler!$B$16</f>
        <v>1.16857589073851</v>
      </c>
      <c r="G3817" s="16" t="n">
        <f aca="false">MIN(MATCH(F3817,2_Girdiler!$B$20:$I$20,1),7)</f>
        <v>1</v>
      </c>
      <c r="H3817" s="16" t="n">
        <f aca="false">IF(F3817&gt;=40,2_Girdiler!$I$21+(F3817-40)*(2_Girdiler!$I$21-2_Girdiler!$H$21)/(2_Girdiler!$I$20-2_Girdiler!$H$20),INDEX(2_Girdiler!$B$21:$I$21,G3817)+(F3817-INDEX(2_Girdiler!$B$20:$I$20,G3817))*(INDEX(2_Girdiler!$B$21:$I$21,G3817+1)-INDEX(2_Girdiler!$B$21:$I$21,G3817))/(INDEX(2_Girdiler!$B$20:$I$20,G3817+1)-INDEX(2_Girdiler!$B$20:$I$20,G3817)))</f>
        <v>2.57086695962473</v>
      </c>
      <c r="I3817" s="16" t="n">
        <f aca="false">H3817/2_Girdiler!$B$17</f>
        <v>1.02999477549068</v>
      </c>
      <c r="J3817" s="16" t="n">
        <f aca="false">D3817+I3817</f>
        <v>7.8857665448107</v>
      </c>
    </row>
    <row r="3818" customFormat="false" ht="15" hidden="false" customHeight="false" outlineLevel="0" collapsed="false">
      <c r="A3818" s="0" t="n">
        <v>3806</v>
      </c>
      <c r="B3818" s="7" t="n">
        <v>0.648022</v>
      </c>
      <c r="C3818" s="7" t="n">
        <v>0.792361</v>
      </c>
      <c r="D3818" s="16" t="n">
        <f aca="false">LOGINV(B3818,$B$7,$C$7)</f>
        <v>16.7367023235818</v>
      </c>
      <c r="E3818" s="16" t="n">
        <f aca="false">LOGINV(C3818,$B$8,$C$8)</f>
        <v>184.764058209523</v>
      </c>
      <c r="F3818" s="16" t="n">
        <f aca="false">$B$5/100*E3818*2_Girdiler!$B$14*2_Girdiler!$B$15*2_Girdiler!$B$16</f>
        <v>4.64866370455159</v>
      </c>
      <c r="G3818" s="16" t="n">
        <f aca="false">MIN(MATCH(F3818,2_Girdiler!$B$20:$I$20,1),7)</f>
        <v>1</v>
      </c>
      <c r="H3818" s="16" t="n">
        <f aca="false">IF(F3818&gt;=40,2_Girdiler!$I$21+(F3818-40)*(2_Girdiler!$I$21-2_Girdiler!$H$21)/(2_Girdiler!$I$20-2_Girdiler!$H$20),INDEX(2_Girdiler!$B$21:$I$21,G3818)+(F3818-INDEX(2_Girdiler!$B$20:$I$20,G3818))*(INDEX(2_Girdiler!$B$21:$I$21,G3818+1)-INDEX(2_Girdiler!$B$21:$I$21,G3818))/(INDEX(2_Girdiler!$B$20:$I$20,G3818+1)-INDEX(2_Girdiler!$B$20:$I$20,G3818)))</f>
        <v>10.2270601500135</v>
      </c>
      <c r="I3818" s="16" t="n">
        <f aca="false">H3818/2_Girdiler!$B$17</f>
        <v>4.09737986779387</v>
      </c>
      <c r="J3818" s="16" t="n">
        <f aca="false">D3818+I3818</f>
        <v>20.8340821913757</v>
      </c>
    </row>
    <row r="3819" customFormat="false" ht="15" hidden="false" customHeight="false" outlineLevel="0" collapsed="false">
      <c r="A3819" s="0" t="n">
        <v>3807</v>
      </c>
      <c r="B3819" s="7" t="n">
        <v>0.136793</v>
      </c>
      <c r="C3819" s="7" t="n">
        <v>0.708548</v>
      </c>
      <c r="D3819" s="16" t="n">
        <f aca="false">LOGINV(B3819,$B$7,$C$7)</f>
        <v>7.35613930402532</v>
      </c>
      <c r="E3819" s="16" t="n">
        <f aca="false">LOGINV(C3819,$B$8,$C$8)</f>
        <v>155.664648332143</v>
      </c>
      <c r="F3819" s="16" t="n">
        <f aca="false">$B$5/100*E3819*2_Girdiler!$B$14*2_Girdiler!$B$15*2_Girdiler!$B$16</f>
        <v>3.91652255203673</v>
      </c>
      <c r="G3819" s="16" t="n">
        <f aca="false">MIN(MATCH(F3819,2_Girdiler!$B$20:$I$20,1),7)</f>
        <v>1</v>
      </c>
      <c r="H3819" s="16" t="n">
        <f aca="false">IF(F3819&gt;=40,2_Girdiler!$I$21+(F3819-40)*(2_Girdiler!$I$21-2_Girdiler!$H$21)/(2_Girdiler!$I$20-2_Girdiler!$H$20),INDEX(2_Girdiler!$B$21:$I$21,G3819)+(F3819-INDEX(2_Girdiler!$B$20:$I$20,G3819))*(INDEX(2_Girdiler!$B$21:$I$21,G3819+1)-INDEX(2_Girdiler!$B$21:$I$21,G3819))/(INDEX(2_Girdiler!$B$20:$I$20,G3819+1)-INDEX(2_Girdiler!$B$20:$I$20,G3819)))</f>
        <v>8.6163496144808</v>
      </c>
      <c r="I3819" s="16" t="n">
        <f aca="false">H3819/2_Girdiler!$B$17</f>
        <v>3.45206314682724</v>
      </c>
      <c r="J3819" s="16" t="n">
        <f aca="false">D3819+I3819</f>
        <v>10.8082024508526</v>
      </c>
    </row>
    <row r="3820" customFormat="false" ht="15" hidden="false" customHeight="false" outlineLevel="0" collapsed="false">
      <c r="A3820" s="0" t="n">
        <v>3808</v>
      </c>
      <c r="B3820" s="7" t="n">
        <v>0.658091</v>
      </c>
      <c r="C3820" s="7" t="n">
        <v>0.551049</v>
      </c>
      <c r="D3820" s="16" t="n">
        <f aca="false">LOGINV(B3820,$B$7,$C$7)</f>
        <v>16.9930764560195</v>
      </c>
      <c r="E3820" s="16" t="n">
        <f aca="false">LOGINV(C3820,$B$8,$C$8)</f>
        <v>118.635353823339</v>
      </c>
      <c r="F3820" s="16" t="n">
        <f aca="false">$B$5/100*E3820*2_Girdiler!$B$14*2_Girdiler!$B$15*2_Girdiler!$B$16</f>
        <v>2.9848655021952</v>
      </c>
      <c r="G3820" s="16" t="n">
        <f aca="false">MIN(MATCH(F3820,2_Girdiler!$B$20:$I$20,1),7)</f>
        <v>1</v>
      </c>
      <c r="H3820" s="16" t="n">
        <f aca="false">IF(F3820&gt;=40,2_Girdiler!$I$21+(F3820-40)*(2_Girdiler!$I$21-2_Girdiler!$H$21)/(2_Girdiler!$I$20-2_Girdiler!$H$20),INDEX(2_Girdiler!$B$21:$I$21,G3820)+(F3820-INDEX(2_Girdiler!$B$20:$I$20,G3820))*(INDEX(2_Girdiler!$B$21:$I$21,G3820+1)-INDEX(2_Girdiler!$B$21:$I$21,G3820))/(INDEX(2_Girdiler!$B$20:$I$20,G3820+1)-INDEX(2_Girdiler!$B$20:$I$20,G3820)))</f>
        <v>6.56670410482944</v>
      </c>
      <c r="I3820" s="16" t="n">
        <f aca="false">H3820/2_Girdiler!$B$17</f>
        <v>2.63089106764</v>
      </c>
      <c r="J3820" s="16" t="n">
        <f aca="false">D3820+I3820</f>
        <v>19.6239675236595</v>
      </c>
    </row>
    <row r="3821" customFormat="false" ht="15" hidden="false" customHeight="false" outlineLevel="0" collapsed="false">
      <c r="A3821" s="0" t="n">
        <v>3809</v>
      </c>
      <c r="B3821" s="7" t="n">
        <v>0.548192</v>
      </c>
      <c r="C3821" s="7" t="n">
        <v>0.707432</v>
      </c>
      <c r="D3821" s="16" t="n">
        <f aca="false">LOGINV(B3821,$B$7,$C$7)</f>
        <v>14.4876737954915</v>
      </c>
      <c r="E3821" s="16" t="n">
        <f aca="false">LOGINV(C3821,$B$8,$C$8)</f>
        <v>155.338449982323</v>
      </c>
      <c r="F3821" s="16" t="n">
        <f aca="false">$B$5/100*E3821*2_Girdiler!$B$14*2_Girdiler!$B$15*2_Girdiler!$B$16</f>
        <v>3.90831540155525</v>
      </c>
      <c r="G3821" s="16" t="n">
        <f aca="false">MIN(MATCH(F3821,2_Girdiler!$B$20:$I$20,1),7)</f>
        <v>1</v>
      </c>
      <c r="H3821" s="16" t="n">
        <f aca="false">IF(F3821&gt;=40,2_Girdiler!$I$21+(F3821-40)*(2_Girdiler!$I$21-2_Girdiler!$H$21)/(2_Girdiler!$I$20-2_Girdiler!$H$20),INDEX(2_Girdiler!$B$21:$I$21,G3821)+(F3821-INDEX(2_Girdiler!$B$20:$I$20,G3821))*(INDEX(2_Girdiler!$B$21:$I$21,G3821+1)-INDEX(2_Girdiler!$B$21:$I$21,G3821))/(INDEX(2_Girdiler!$B$20:$I$20,G3821+1)-INDEX(2_Girdiler!$B$20:$I$20,G3821)))</f>
        <v>8.59829388342155</v>
      </c>
      <c r="I3821" s="16" t="n">
        <f aca="false">H3821/2_Girdiler!$B$17</f>
        <v>3.44482928021697</v>
      </c>
      <c r="J3821" s="16" t="n">
        <f aca="false">D3821+I3821</f>
        <v>17.9325030757085</v>
      </c>
    </row>
    <row r="3822" customFormat="false" ht="15" hidden="false" customHeight="false" outlineLevel="0" collapsed="false">
      <c r="A3822" s="0" t="n">
        <v>3810</v>
      </c>
      <c r="B3822" s="7" t="n">
        <v>0.214421</v>
      </c>
      <c r="C3822" s="7" t="n">
        <v>0.28445</v>
      </c>
      <c r="D3822" s="16" t="n">
        <f aca="false">LOGINV(B3822,$B$7,$C$7)</f>
        <v>8.71285195265384</v>
      </c>
      <c r="E3822" s="16" t="n">
        <f aca="false">LOGINV(C3822,$B$8,$C$8)</f>
        <v>75.6037317072743</v>
      </c>
      <c r="F3822" s="16" t="n">
        <f aca="false">$B$5/100*E3822*2_Girdiler!$B$14*2_Girdiler!$B$15*2_Girdiler!$B$16</f>
        <v>1.90218988975502</v>
      </c>
      <c r="G3822" s="16" t="n">
        <f aca="false">MIN(MATCH(F3822,2_Girdiler!$B$20:$I$20,1),7)</f>
        <v>1</v>
      </c>
      <c r="H3822" s="16" t="n">
        <f aca="false">IF(F3822&gt;=40,2_Girdiler!$I$21+(F3822-40)*(2_Girdiler!$I$21-2_Girdiler!$H$21)/(2_Girdiler!$I$20-2_Girdiler!$H$20),INDEX(2_Girdiler!$B$21:$I$21,G3822)+(F3822-INDEX(2_Girdiler!$B$20:$I$20,G3822))*(INDEX(2_Girdiler!$B$21:$I$21,G3822+1)-INDEX(2_Girdiler!$B$21:$I$21,G3822))/(INDEX(2_Girdiler!$B$20:$I$20,G3822+1)-INDEX(2_Girdiler!$B$20:$I$20,G3822)))</f>
        <v>4.18481775746105</v>
      </c>
      <c r="I3822" s="16" t="n">
        <f aca="false">H3822/2_Girdiler!$B$17</f>
        <v>1.67660967846997</v>
      </c>
      <c r="J3822" s="16" t="n">
        <f aca="false">D3822+I3822</f>
        <v>10.3894616311238</v>
      </c>
    </row>
    <row r="3823" customFormat="false" ht="15" hidden="false" customHeight="false" outlineLevel="0" collapsed="false">
      <c r="A3823" s="0" t="n">
        <v>3811</v>
      </c>
      <c r="B3823" s="7" t="n">
        <v>0.497372</v>
      </c>
      <c r="C3823" s="7" t="n">
        <v>0.712555</v>
      </c>
      <c r="D3823" s="16" t="n">
        <f aca="false">LOGINV(B3823,$B$7,$C$7)</f>
        <v>13.4924213460171</v>
      </c>
      <c r="E3823" s="16" t="n">
        <f aca="false">LOGINV(C3823,$B$8,$C$8)</f>
        <v>156.846407010884</v>
      </c>
      <c r="F3823" s="16" t="n">
        <f aca="false">$B$5/100*E3823*2_Girdiler!$B$14*2_Girdiler!$B$15*2_Girdiler!$B$16</f>
        <v>3.94625560039385</v>
      </c>
      <c r="G3823" s="16" t="n">
        <f aca="false">MIN(MATCH(F3823,2_Girdiler!$B$20:$I$20,1),7)</f>
        <v>1</v>
      </c>
      <c r="H3823" s="16" t="n">
        <f aca="false">IF(F3823&gt;=40,2_Girdiler!$I$21+(F3823-40)*(2_Girdiler!$I$21-2_Girdiler!$H$21)/(2_Girdiler!$I$20-2_Girdiler!$H$20),INDEX(2_Girdiler!$B$21:$I$21,G3823)+(F3823-INDEX(2_Girdiler!$B$20:$I$20,G3823))*(INDEX(2_Girdiler!$B$21:$I$21,G3823+1)-INDEX(2_Girdiler!$B$21:$I$21,G3823))/(INDEX(2_Girdiler!$B$20:$I$20,G3823+1)-INDEX(2_Girdiler!$B$20:$I$20,G3823)))</f>
        <v>8.68176232086646</v>
      </c>
      <c r="I3823" s="16" t="n">
        <f aca="false">H3823/2_Girdiler!$B$17</f>
        <v>3.47827016060355</v>
      </c>
      <c r="J3823" s="16" t="n">
        <f aca="false">D3823+I3823</f>
        <v>16.9706915066207</v>
      </c>
    </row>
    <row r="3824" customFormat="false" ht="15" hidden="false" customHeight="false" outlineLevel="0" collapsed="false">
      <c r="A3824" s="0" t="n">
        <v>3812</v>
      </c>
      <c r="B3824" s="7" t="n">
        <v>0.233453</v>
      </c>
      <c r="C3824" s="7" t="n">
        <v>0.201997</v>
      </c>
      <c r="D3824" s="16" t="n">
        <f aca="false">LOGINV(B3824,$B$7,$C$7)</f>
        <v>9.02753197145856</v>
      </c>
      <c r="E3824" s="16" t="n">
        <f aca="false">LOGINV(C3824,$B$8,$C$8)</f>
        <v>63.723492265124</v>
      </c>
      <c r="F3824" s="16" t="n">
        <f aca="false">$B$5/100*E3824*2_Girdiler!$B$14*2_Girdiler!$B$15*2_Girdiler!$B$16</f>
        <v>1.60328306539052</v>
      </c>
      <c r="G3824" s="16" t="n">
        <f aca="false">MIN(MATCH(F3824,2_Girdiler!$B$20:$I$20,1),7)</f>
        <v>1</v>
      </c>
      <c r="H3824" s="16" t="n">
        <f aca="false">IF(F3824&gt;=40,2_Girdiler!$I$21+(F3824-40)*(2_Girdiler!$I$21-2_Girdiler!$H$21)/(2_Girdiler!$I$20-2_Girdiler!$H$20),INDEX(2_Girdiler!$B$21:$I$21,G3824)+(F3824-INDEX(2_Girdiler!$B$20:$I$20,G3824))*(INDEX(2_Girdiler!$B$21:$I$21,G3824+1)-INDEX(2_Girdiler!$B$21:$I$21,G3824))/(INDEX(2_Girdiler!$B$20:$I$20,G3824+1)-INDEX(2_Girdiler!$B$20:$I$20,G3824)))</f>
        <v>3.52722274385914</v>
      </c>
      <c r="I3824" s="16" t="n">
        <f aca="false">H3824/2_Girdiler!$B$17</f>
        <v>1.41315013776408</v>
      </c>
      <c r="J3824" s="16" t="n">
        <f aca="false">D3824+I3824</f>
        <v>10.4406821092226</v>
      </c>
    </row>
    <row r="3825" customFormat="false" ht="15" hidden="false" customHeight="false" outlineLevel="0" collapsed="false">
      <c r="A3825" s="0" t="n">
        <v>3813</v>
      </c>
      <c r="B3825" s="7" t="n">
        <v>0.508431</v>
      </c>
      <c r="C3825" s="7" t="n">
        <v>0.391508</v>
      </c>
      <c r="D3825" s="16" t="n">
        <f aca="false">LOGINV(B3825,$B$7,$C$7)</f>
        <v>13.7025318819017</v>
      </c>
      <c r="E3825" s="16" t="n">
        <f aca="false">LOGINV(C3825,$B$8,$C$8)</f>
        <v>91.4200041809073</v>
      </c>
      <c r="F3825" s="16" t="n">
        <f aca="false">$B$5/100*E3825*2_Girdiler!$B$14*2_Girdiler!$B$15*2_Girdiler!$B$16</f>
        <v>2.30012730519163</v>
      </c>
      <c r="G3825" s="16" t="n">
        <f aca="false">MIN(MATCH(F3825,2_Girdiler!$B$20:$I$20,1),7)</f>
        <v>1</v>
      </c>
      <c r="H3825" s="16" t="n">
        <f aca="false">IF(F3825&gt;=40,2_Girdiler!$I$21+(F3825-40)*(2_Girdiler!$I$21-2_Girdiler!$H$21)/(2_Girdiler!$I$20-2_Girdiler!$H$20),INDEX(2_Girdiler!$B$21:$I$21,G3825)+(F3825-INDEX(2_Girdiler!$B$20:$I$20,G3825))*(INDEX(2_Girdiler!$B$21:$I$21,G3825+1)-INDEX(2_Girdiler!$B$21:$I$21,G3825))/(INDEX(2_Girdiler!$B$20:$I$20,G3825+1)-INDEX(2_Girdiler!$B$20:$I$20,G3825)))</f>
        <v>5.06028007142158</v>
      </c>
      <c r="I3825" s="16" t="n">
        <f aca="false">H3825/2_Girdiler!$B$17</f>
        <v>2.02735579784519</v>
      </c>
      <c r="J3825" s="16" t="n">
        <f aca="false">D3825+I3825</f>
        <v>15.7298876797469</v>
      </c>
    </row>
    <row r="3826" customFormat="false" ht="15" hidden="false" customHeight="false" outlineLevel="0" collapsed="false">
      <c r="A3826" s="0" t="n">
        <v>3814</v>
      </c>
      <c r="B3826" s="7" t="n">
        <v>0.969789</v>
      </c>
      <c r="C3826" s="7" t="n">
        <v>0.477668</v>
      </c>
      <c r="D3826" s="16" t="n">
        <f aca="false">LOGINV(B3826,$B$7,$C$7)</f>
        <v>38.5683064421931</v>
      </c>
      <c r="E3826" s="16" t="n">
        <f aca="false">LOGINV(C3826,$B$8,$C$8)</f>
        <v>105.327693472267</v>
      </c>
      <c r="F3826" s="16" t="n">
        <f aca="false">$B$5/100*E3826*2_Girdiler!$B$14*2_Girdiler!$B$15*2_Girdiler!$B$16</f>
        <v>2.65004476776225</v>
      </c>
      <c r="G3826" s="16" t="n">
        <f aca="false">MIN(MATCH(F3826,2_Girdiler!$B$20:$I$20,1),7)</f>
        <v>1</v>
      </c>
      <c r="H3826" s="16" t="n">
        <f aca="false">IF(F3826&gt;=40,2_Girdiler!$I$21+(F3826-40)*(2_Girdiler!$I$21-2_Girdiler!$H$21)/(2_Girdiler!$I$20-2_Girdiler!$H$20),INDEX(2_Girdiler!$B$21:$I$21,G3826)+(F3826-INDEX(2_Girdiler!$B$20:$I$20,G3826))*(INDEX(2_Girdiler!$B$21:$I$21,G3826+1)-INDEX(2_Girdiler!$B$21:$I$21,G3826))/(INDEX(2_Girdiler!$B$20:$I$20,G3826+1)-INDEX(2_Girdiler!$B$20:$I$20,G3826)))</f>
        <v>5.83009848907695</v>
      </c>
      <c r="I3826" s="16" t="n">
        <f aca="false">H3826/2_Girdiler!$B$17</f>
        <v>2.33577663825198</v>
      </c>
      <c r="J3826" s="16" t="n">
        <f aca="false">D3826+I3826</f>
        <v>40.9040830804451</v>
      </c>
    </row>
    <row r="3827" customFormat="false" ht="15" hidden="false" customHeight="false" outlineLevel="0" collapsed="false">
      <c r="A3827" s="0" t="n">
        <v>3815</v>
      </c>
      <c r="B3827" s="7" t="n">
        <v>0.733802</v>
      </c>
      <c r="C3827" s="7" t="n">
        <v>0.095585</v>
      </c>
      <c r="D3827" s="16" t="n">
        <f aca="false">LOGINV(B3827,$B$7,$C$7)</f>
        <v>19.1789664093965</v>
      </c>
      <c r="E3827" s="16" t="n">
        <f aca="false">LOGINV(C3827,$B$8,$C$8)</f>
        <v>46.9686060319373</v>
      </c>
      <c r="F3827" s="16" t="n">
        <f aca="false">$B$5/100*E3827*2_Girdiler!$B$14*2_Girdiler!$B$15*2_Girdiler!$B$16</f>
        <v>1.18173012776354</v>
      </c>
      <c r="G3827" s="16" t="n">
        <f aca="false">MIN(MATCH(F3827,2_Girdiler!$B$20:$I$20,1),7)</f>
        <v>1</v>
      </c>
      <c r="H3827" s="16" t="n">
        <f aca="false">IF(F3827&gt;=40,2_Girdiler!$I$21+(F3827-40)*(2_Girdiler!$I$21-2_Girdiler!$H$21)/(2_Girdiler!$I$20-2_Girdiler!$H$20),INDEX(2_Girdiler!$B$21:$I$21,G3827)+(F3827-INDEX(2_Girdiler!$B$20:$I$20,G3827))*(INDEX(2_Girdiler!$B$21:$I$21,G3827+1)-INDEX(2_Girdiler!$B$21:$I$21,G3827))/(INDEX(2_Girdiler!$B$20:$I$20,G3827+1)-INDEX(2_Girdiler!$B$20:$I$20,G3827)))</f>
        <v>2.59980628107979</v>
      </c>
      <c r="I3827" s="16" t="n">
        <f aca="false">H3827/2_Girdiler!$B$17</f>
        <v>1.04158905491979</v>
      </c>
      <c r="J3827" s="16" t="n">
        <f aca="false">D3827+I3827</f>
        <v>20.2205554643163</v>
      </c>
    </row>
    <row r="3828" customFormat="false" ht="15" hidden="false" customHeight="false" outlineLevel="0" collapsed="false">
      <c r="A3828" s="0" t="n">
        <v>3816</v>
      </c>
      <c r="B3828" s="7" t="n">
        <v>0.289038</v>
      </c>
      <c r="C3828" s="7" t="n">
        <v>0.993269</v>
      </c>
      <c r="D3828" s="16" t="n">
        <f aca="false">LOGINV(B3828,$B$7,$C$7)</f>
        <v>9.93213676195399</v>
      </c>
      <c r="E3828" s="16" t="n">
        <f aca="false">LOGINV(C3828,$B$8,$C$8)</f>
        <v>538.322619967419</v>
      </c>
      <c r="F3828" s="16" t="n">
        <f aca="false">$B$5/100*E3828*2_Girdiler!$B$14*2_Girdiler!$B$15*2_Girdiler!$B$16</f>
        <v>13.5441971183803</v>
      </c>
      <c r="G3828" s="16" t="n">
        <f aca="false">MIN(MATCH(F3828,2_Girdiler!$B$20:$I$20,1),7)</f>
        <v>3</v>
      </c>
      <c r="H3828" s="16" t="n">
        <f aca="false">IF(F3828&gt;=40,2_Girdiler!$I$21+(F3828-40)*(2_Girdiler!$I$21-2_Girdiler!$H$21)/(2_Girdiler!$I$20-2_Girdiler!$H$20),INDEX(2_Girdiler!$B$21:$I$21,G3828)+(F3828-INDEX(2_Girdiler!$B$20:$I$20,G3828))*(INDEX(2_Girdiler!$B$21:$I$21,G3828+1)-INDEX(2_Girdiler!$B$21:$I$21,G3828))/(INDEX(2_Girdiler!$B$20:$I$20,G3828+1)-INDEX(2_Girdiler!$B$20:$I$20,G3828)))</f>
        <v>22.1897774065422</v>
      </c>
      <c r="I3828" s="16" t="n">
        <f aca="false">H3828/2_Girdiler!$B$17</f>
        <v>8.89013517890314</v>
      </c>
      <c r="J3828" s="16" t="n">
        <f aca="false">D3828+I3828</f>
        <v>18.8222719408571</v>
      </c>
    </row>
    <row r="3829" customFormat="false" ht="15" hidden="false" customHeight="false" outlineLevel="0" collapsed="false">
      <c r="A3829" s="0" t="n">
        <v>3817</v>
      </c>
      <c r="B3829" s="7" t="n">
        <v>0.790497</v>
      </c>
      <c r="C3829" s="7" t="n">
        <v>0.820552</v>
      </c>
      <c r="D3829" s="16" t="n">
        <f aca="false">LOGINV(B3829,$B$7,$C$7)</f>
        <v>21.247964506303</v>
      </c>
      <c r="E3829" s="16" t="n">
        <f aca="false">LOGINV(C3829,$B$8,$C$8)</f>
        <v>197.444287357104</v>
      </c>
      <c r="F3829" s="16" t="n">
        <f aca="false">$B$5/100*E3829*2_Girdiler!$B$14*2_Girdiler!$B$15*2_Girdiler!$B$16</f>
        <v>4.96769826990474</v>
      </c>
      <c r="G3829" s="16" t="n">
        <f aca="false">MIN(MATCH(F3829,2_Girdiler!$B$20:$I$20,1),7)</f>
        <v>1</v>
      </c>
      <c r="H3829" s="16" t="n">
        <f aca="false">IF(F3829&gt;=40,2_Girdiler!$I$21+(F3829-40)*(2_Girdiler!$I$21-2_Girdiler!$H$21)/(2_Girdiler!$I$20-2_Girdiler!$H$20),INDEX(2_Girdiler!$B$21:$I$21,G3829)+(F3829-INDEX(2_Girdiler!$B$20:$I$20,G3829))*(INDEX(2_Girdiler!$B$21:$I$21,G3829+1)-INDEX(2_Girdiler!$B$21:$I$21,G3829))/(INDEX(2_Girdiler!$B$20:$I$20,G3829+1)-INDEX(2_Girdiler!$B$20:$I$20,G3829)))</f>
        <v>10.9289361937904</v>
      </c>
      <c r="I3829" s="16" t="n">
        <f aca="false">H3829/2_Girdiler!$B$17</f>
        <v>4.37858020584552</v>
      </c>
      <c r="J3829" s="16" t="n">
        <f aca="false">D3829+I3829</f>
        <v>25.6265447121485</v>
      </c>
    </row>
    <row r="3830" customFormat="false" ht="15" hidden="false" customHeight="false" outlineLevel="0" collapsed="false">
      <c r="A3830" s="0" t="n">
        <v>3818</v>
      </c>
      <c r="B3830" s="7" t="n">
        <v>0.13203</v>
      </c>
      <c r="C3830" s="7" t="n">
        <v>0.806287</v>
      </c>
      <c r="D3830" s="16" t="n">
        <f aca="false">LOGINV(B3830,$B$7,$C$7)</f>
        <v>7.2664641338787</v>
      </c>
      <c r="E3830" s="16" t="n">
        <f aca="false">LOGINV(C3830,$B$8,$C$8)</f>
        <v>190.781982607612</v>
      </c>
      <c r="F3830" s="16" t="n">
        <f aca="false">$B$5/100*E3830*2_Girdiler!$B$14*2_Girdiler!$B$15*2_Girdiler!$B$16</f>
        <v>4.80007468240751</v>
      </c>
      <c r="G3830" s="16" t="n">
        <f aca="false">MIN(MATCH(F3830,2_Girdiler!$B$20:$I$20,1),7)</f>
        <v>1</v>
      </c>
      <c r="H3830" s="16" t="n">
        <f aca="false">IF(F3830&gt;=40,2_Girdiler!$I$21+(F3830-40)*(2_Girdiler!$I$21-2_Girdiler!$H$21)/(2_Girdiler!$I$20-2_Girdiler!$H$20),INDEX(2_Girdiler!$B$21:$I$21,G3830)+(F3830-INDEX(2_Girdiler!$B$20:$I$20,G3830))*(INDEX(2_Girdiler!$B$21:$I$21,G3830+1)-INDEX(2_Girdiler!$B$21:$I$21,G3830))/(INDEX(2_Girdiler!$B$20:$I$20,G3830+1)-INDEX(2_Girdiler!$B$20:$I$20,G3830)))</f>
        <v>10.5601643012965</v>
      </c>
      <c r="I3830" s="16" t="n">
        <f aca="false">H3830/2_Girdiler!$B$17</f>
        <v>4.23083505660918</v>
      </c>
      <c r="J3830" s="16" t="n">
        <f aca="false">D3830+I3830</f>
        <v>11.4972991904879</v>
      </c>
    </row>
    <row r="3831" customFormat="false" ht="15" hidden="false" customHeight="false" outlineLevel="0" collapsed="false">
      <c r="A3831" s="0" t="n">
        <v>3819</v>
      </c>
      <c r="B3831" s="7" t="n">
        <v>0.420813</v>
      </c>
      <c r="C3831" s="7" t="n">
        <v>0.043391</v>
      </c>
      <c r="D3831" s="16" t="n">
        <f aca="false">LOGINV(B3831,$B$7,$C$7)</f>
        <v>12.11474904376</v>
      </c>
      <c r="E3831" s="16" t="n">
        <f aca="false">LOGINV(C3831,$B$8,$C$8)</f>
        <v>36.1519630877576</v>
      </c>
      <c r="F3831" s="16" t="n">
        <f aca="false">$B$5/100*E3831*2_Girdiler!$B$14*2_Girdiler!$B$15*2_Girdiler!$B$16</f>
        <v>0.909583391287981</v>
      </c>
      <c r="G3831" s="16" t="n">
        <f aca="false">MIN(MATCH(F3831,2_Girdiler!$B$20:$I$20,1),7)</f>
        <v>1</v>
      </c>
      <c r="H3831" s="16" t="n">
        <f aca="false">IF(F3831&gt;=40,2_Girdiler!$I$21+(F3831-40)*(2_Girdiler!$I$21-2_Girdiler!$H$21)/(2_Girdiler!$I$20-2_Girdiler!$H$20),INDEX(2_Girdiler!$B$21:$I$21,G3831)+(F3831-INDEX(2_Girdiler!$B$20:$I$20,G3831))*(INDEX(2_Girdiler!$B$21:$I$21,G3831+1)-INDEX(2_Girdiler!$B$21:$I$21,G3831))/(INDEX(2_Girdiler!$B$20:$I$20,G3831+1)-INDEX(2_Girdiler!$B$20:$I$20,G3831)))</f>
        <v>2.00108346083356</v>
      </c>
      <c r="I3831" s="16" t="n">
        <f aca="false">H3831/2_Girdiler!$B$17</f>
        <v>0.80171613014165</v>
      </c>
      <c r="J3831" s="16" t="n">
        <f aca="false">D3831+I3831</f>
        <v>12.9164651739017</v>
      </c>
    </row>
    <row r="3832" customFormat="false" ht="15" hidden="false" customHeight="false" outlineLevel="0" collapsed="false">
      <c r="A3832" s="0" t="n">
        <v>3820</v>
      </c>
      <c r="B3832" s="7" t="n">
        <v>0.389869</v>
      </c>
      <c r="C3832" s="7" t="n">
        <v>0.682477</v>
      </c>
      <c r="D3832" s="16" t="n">
        <f aca="false">LOGINV(B3832,$B$7,$C$7)</f>
        <v>11.5873877944325</v>
      </c>
      <c r="E3832" s="16" t="n">
        <f aca="false">LOGINV(C3832,$B$8,$C$8)</f>
        <v>148.354846450318</v>
      </c>
      <c r="F3832" s="16" t="n">
        <f aca="false">$B$5/100*E3832*2_Girdiler!$B$14*2_Girdiler!$B$15*2_Girdiler!$B$16</f>
        <v>3.73260793669001</v>
      </c>
      <c r="G3832" s="16" t="n">
        <f aca="false">MIN(MATCH(F3832,2_Girdiler!$B$20:$I$20,1),7)</f>
        <v>1</v>
      </c>
      <c r="H3832" s="16" t="n">
        <f aca="false">IF(F3832&gt;=40,2_Girdiler!$I$21+(F3832-40)*(2_Girdiler!$I$21-2_Girdiler!$H$21)/(2_Girdiler!$I$20-2_Girdiler!$H$20),INDEX(2_Girdiler!$B$21:$I$21,G3832)+(F3832-INDEX(2_Girdiler!$B$20:$I$20,G3832))*(INDEX(2_Girdiler!$B$21:$I$21,G3832+1)-INDEX(2_Girdiler!$B$21:$I$21,G3832))/(INDEX(2_Girdiler!$B$20:$I$20,G3832+1)-INDEX(2_Girdiler!$B$20:$I$20,G3832)))</f>
        <v>8.21173746071802</v>
      </c>
      <c r="I3832" s="16" t="n">
        <f aca="false">H3832/2_Girdiler!$B$17</f>
        <v>3.2899589185569</v>
      </c>
      <c r="J3832" s="16" t="n">
        <f aca="false">D3832+I3832</f>
        <v>14.8773467129894</v>
      </c>
    </row>
    <row r="3833" customFormat="false" ht="15" hidden="false" customHeight="false" outlineLevel="0" collapsed="false">
      <c r="A3833" s="0" t="n">
        <v>3821</v>
      </c>
      <c r="B3833" s="7" t="n">
        <v>0.433804</v>
      </c>
      <c r="C3833" s="7" t="n">
        <v>0.554093</v>
      </c>
      <c r="D3833" s="16" t="n">
        <f aca="false">LOGINV(B3833,$B$7,$C$7)</f>
        <v>12.3404534232023</v>
      </c>
      <c r="E3833" s="16" t="n">
        <f aca="false">LOGINV(C3833,$B$8,$C$8)</f>
        <v>119.226259456929</v>
      </c>
      <c r="F3833" s="16" t="n">
        <f aca="false">$B$5/100*E3833*2_Girdiler!$B$14*2_Girdiler!$B$15*2_Girdiler!$B$16</f>
        <v>2.99973268793634</v>
      </c>
      <c r="G3833" s="16" t="n">
        <f aca="false">MIN(MATCH(F3833,2_Girdiler!$B$20:$I$20,1),7)</f>
        <v>1</v>
      </c>
      <c r="H3833" s="16" t="n">
        <f aca="false">IF(F3833&gt;=40,2_Girdiler!$I$21+(F3833-40)*(2_Girdiler!$I$21-2_Girdiler!$H$21)/(2_Girdiler!$I$20-2_Girdiler!$H$20),INDEX(2_Girdiler!$B$21:$I$21,G3833)+(F3833-INDEX(2_Girdiler!$B$20:$I$20,G3833))*(INDEX(2_Girdiler!$B$21:$I$21,G3833+1)-INDEX(2_Girdiler!$B$21:$I$21,G3833))/(INDEX(2_Girdiler!$B$20:$I$20,G3833+1)-INDEX(2_Girdiler!$B$20:$I$20,G3833)))</f>
        <v>6.59941191345996</v>
      </c>
      <c r="I3833" s="16" t="n">
        <f aca="false">H3833/2_Girdiler!$B$17</f>
        <v>2.6439951576362</v>
      </c>
      <c r="J3833" s="16" t="n">
        <f aca="false">D3833+I3833</f>
        <v>14.9844485808385</v>
      </c>
    </row>
    <row r="3834" customFormat="false" ht="15" hidden="false" customHeight="false" outlineLevel="0" collapsed="false">
      <c r="A3834" s="0" t="n">
        <v>3822</v>
      </c>
      <c r="B3834" s="7" t="n">
        <v>0.948567</v>
      </c>
      <c r="C3834" s="7" t="n">
        <v>0.097893</v>
      </c>
      <c r="D3834" s="16" t="n">
        <f aca="false">LOGINV(B3834,$B$7,$C$7)</f>
        <v>33.6153782882923</v>
      </c>
      <c r="E3834" s="16" t="n">
        <f aca="false">LOGINV(C3834,$B$8,$C$8)</f>
        <v>47.3789193631449</v>
      </c>
      <c r="F3834" s="16" t="n">
        <f aca="false">$B$5/100*E3834*2_Girdiler!$B$14*2_Girdiler!$B$15*2_Girdiler!$B$16</f>
        <v>1.19205361117672</v>
      </c>
      <c r="G3834" s="16" t="n">
        <f aca="false">MIN(MATCH(F3834,2_Girdiler!$B$20:$I$20,1),7)</f>
        <v>1</v>
      </c>
      <c r="H3834" s="16" t="n">
        <f aca="false">IF(F3834&gt;=40,2_Girdiler!$I$21+(F3834-40)*(2_Girdiler!$I$21-2_Girdiler!$H$21)/(2_Girdiler!$I$20-2_Girdiler!$H$20),INDEX(2_Girdiler!$B$21:$I$21,G3834)+(F3834-INDEX(2_Girdiler!$B$20:$I$20,G3834))*(INDEX(2_Girdiler!$B$21:$I$21,G3834+1)-INDEX(2_Girdiler!$B$21:$I$21,G3834))/(INDEX(2_Girdiler!$B$20:$I$20,G3834+1)-INDEX(2_Girdiler!$B$20:$I$20,G3834)))</f>
        <v>2.62251794458879</v>
      </c>
      <c r="I3834" s="16" t="n">
        <f aca="false">H3834/2_Girdiler!$B$17</f>
        <v>1.05068827908205</v>
      </c>
      <c r="J3834" s="16" t="n">
        <f aca="false">D3834+I3834</f>
        <v>34.6660665673743</v>
      </c>
    </row>
    <row r="3835" customFormat="false" ht="15" hidden="false" customHeight="false" outlineLevel="0" collapsed="false">
      <c r="A3835" s="0" t="n">
        <v>3823</v>
      </c>
      <c r="B3835" s="7" t="n">
        <v>0.53991</v>
      </c>
      <c r="C3835" s="7" t="n">
        <v>0.198354</v>
      </c>
      <c r="D3835" s="16" t="n">
        <f aca="false">LOGINV(B3835,$B$7,$C$7)</f>
        <v>14.3199744015788</v>
      </c>
      <c r="E3835" s="16" t="n">
        <f aca="false">LOGINV(C3835,$B$8,$C$8)</f>
        <v>63.1907554820346</v>
      </c>
      <c r="F3835" s="16" t="n">
        <f aca="false">$B$5/100*E3835*2_Girdiler!$B$14*2_Girdiler!$B$15*2_Girdiler!$B$16</f>
        <v>1.58987940792799</v>
      </c>
      <c r="G3835" s="16" t="n">
        <f aca="false">MIN(MATCH(F3835,2_Girdiler!$B$20:$I$20,1),7)</f>
        <v>1</v>
      </c>
      <c r="H3835" s="16" t="n">
        <f aca="false">IF(F3835&gt;=40,2_Girdiler!$I$21+(F3835-40)*(2_Girdiler!$I$21-2_Girdiler!$H$21)/(2_Girdiler!$I$20-2_Girdiler!$H$20),INDEX(2_Girdiler!$B$21:$I$21,G3835)+(F3835-INDEX(2_Girdiler!$B$20:$I$20,G3835))*(INDEX(2_Girdiler!$B$21:$I$21,G3835+1)-INDEX(2_Girdiler!$B$21:$I$21,G3835))/(INDEX(2_Girdiler!$B$20:$I$20,G3835+1)-INDEX(2_Girdiler!$B$20:$I$20,G3835)))</f>
        <v>3.49773469744158</v>
      </c>
      <c r="I3835" s="16" t="n">
        <f aca="false">H3835/2_Girdiler!$B$17</f>
        <v>1.4013360166032</v>
      </c>
      <c r="J3835" s="16" t="n">
        <f aca="false">D3835+I3835</f>
        <v>15.721310418182</v>
      </c>
    </row>
    <row r="3836" customFormat="false" ht="15" hidden="false" customHeight="false" outlineLevel="0" collapsed="false">
      <c r="A3836" s="0" t="n">
        <v>3824</v>
      </c>
      <c r="B3836" s="7" t="n">
        <v>0.736807</v>
      </c>
      <c r="C3836" s="7" t="n">
        <v>0.376765</v>
      </c>
      <c r="D3836" s="16" t="n">
        <f aca="false">LOGINV(B3836,$B$7,$C$7)</f>
        <v>19.2773529589692</v>
      </c>
      <c r="E3836" s="16" t="n">
        <f aca="false">LOGINV(C3836,$B$8,$C$8)</f>
        <v>89.1704499790105</v>
      </c>
      <c r="F3836" s="16" t="n">
        <f aca="false">$B$5/100*E3836*2_Girdiler!$B$14*2_Girdiler!$B$15*2_Girdiler!$B$16</f>
        <v>2.2435285214719</v>
      </c>
      <c r="G3836" s="16" t="n">
        <f aca="false">MIN(MATCH(F3836,2_Girdiler!$B$20:$I$20,1),7)</f>
        <v>1</v>
      </c>
      <c r="H3836" s="16" t="n">
        <f aca="false">IF(F3836&gt;=40,2_Girdiler!$I$21+(F3836-40)*(2_Girdiler!$I$21-2_Girdiler!$H$21)/(2_Girdiler!$I$20-2_Girdiler!$H$20),INDEX(2_Girdiler!$B$21:$I$21,G3836)+(F3836-INDEX(2_Girdiler!$B$20:$I$20,G3836))*(INDEX(2_Girdiler!$B$21:$I$21,G3836+1)-INDEX(2_Girdiler!$B$21:$I$21,G3836))/(INDEX(2_Girdiler!$B$20:$I$20,G3836+1)-INDEX(2_Girdiler!$B$20:$I$20,G3836)))</f>
        <v>4.93576274723819</v>
      </c>
      <c r="I3836" s="16" t="n">
        <f aca="false">H3836/2_Girdiler!$B$17</f>
        <v>1.97746904937427</v>
      </c>
      <c r="J3836" s="16" t="n">
        <f aca="false">D3836+I3836</f>
        <v>21.2548220083435</v>
      </c>
    </row>
    <row r="3837" customFormat="false" ht="15" hidden="false" customHeight="false" outlineLevel="0" collapsed="false">
      <c r="A3837" s="0" t="n">
        <v>3825</v>
      </c>
      <c r="B3837" s="7" t="n">
        <v>0.838285</v>
      </c>
      <c r="C3837" s="7" t="n">
        <v>0.556205</v>
      </c>
      <c r="D3837" s="16" t="n">
        <f aca="false">LOGINV(B3837,$B$7,$C$7)</f>
        <v>23.4810948846283</v>
      </c>
      <c r="E3837" s="16" t="n">
        <f aca="false">LOGINV(C3837,$B$8,$C$8)</f>
        <v>119.638336349777</v>
      </c>
      <c r="F3837" s="16" t="n">
        <f aca="false">$B$5/100*E3837*2_Girdiler!$B$14*2_Girdiler!$B$15*2_Girdiler!$B$16</f>
        <v>3.01010054256039</v>
      </c>
      <c r="G3837" s="16" t="n">
        <f aca="false">MIN(MATCH(F3837,2_Girdiler!$B$20:$I$20,1),7)</f>
        <v>1</v>
      </c>
      <c r="H3837" s="16" t="n">
        <f aca="false">IF(F3837&gt;=40,2_Girdiler!$I$21+(F3837-40)*(2_Girdiler!$I$21-2_Girdiler!$H$21)/(2_Girdiler!$I$20-2_Girdiler!$H$20),INDEX(2_Girdiler!$B$21:$I$21,G3837)+(F3837-INDEX(2_Girdiler!$B$20:$I$20,G3837))*(INDEX(2_Girdiler!$B$21:$I$21,G3837+1)-INDEX(2_Girdiler!$B$21:$I$21,G3837))/(INDEX(2_Girdiler!$B$20:$I$20,G3837+1)-INDEX(2_Girdiler!$B$20:$I$20,G3837)))</f>
        <v>6.62222119363286</v>
      </c>
      <c r="I3837" s="16" t="n">
        <f aca="false">H3837/2_Girdiler!$B$17</f>
        <v>2.65313349103881</v>
      </c>
      <c r="J3837" s="16" t="n">
        <f aca="false">D3837+I3837</f>
        <v>26.1342283756671</v>
      </c>
    </row>
    <row r="3838" customFormat="false" ht="15" hidden="false" customHeight="false" outlineLevel="0" collapsed="false">
      <c r="A3838" s="0" t="n">
        <v>3826</v>
      </c>
      <c r="B3838" s="7" t="n">
        <v>0.572643</v>
      </c>
      <c r="C3838" s="7" t="n">
        <v>0.948594</v>
      </c>
      <c r="D3838" s="16" t="n">
        <f aca="false">LOGINV(B3838,$B$7,$C$7)</f>
        <v>14.9972055467005</v>
      </c>
      <c r="E3838" s="16" t="n">
        <f aca="false">LOGINV(C3838,$B$8,$C$8)</f>
        <v>313.023798787219</v>
      </c>
      <c r="F3838" s="16" t="n">
        <f aca="false">$B$5/100*E3838*2_Girdiler!$B$14*2_Girdiler!$B$15*2_Girdiler!$B$16</f>
        <v>7.87567877748644</v>
      </c>
      <c r="G3838" s="16" t="n">
        <f aca="false">MIN(MATCH(F3838,2_Girdiler!$B$20:$I$20,1),7)</f>
        <v>2</v>
      </c>
      <c r="H3838" s="16" t="n">
        <f aca="false">IF(F3838&gt;=40,2_Girdiler!$I$21+(F3838-40)*(2_Girdiler!$I$21-2_Girdiler!$H$21)/(2_Girdiler!$I$20-2_Girdiler!$H$20),INDEX(2_Girdiler!$B$21:$I$21,G3838)+(F3838-INDEX(2_Girdiler!$B$20:$I$20,G3838))*(INDEX(2_Girdiler!$B$21:$I$21,G3838+1)-INDEX(2_Girdiler!$B$21:$I$21,G3838))/(INDEX(2_Girdiler!$B$20:$I$20,G3838+1)-INDEX(2_Girdiler!$B$20:$I$20,G3838)))</f>
        <v>15.6010860439783</v>
      </c>
      <c r="I3838" s="16" t="n">
        <f aca="false">H3838/2_Girdiler!$B$17</f>
        <v>6.25043511377336</v>
      </c>
      <c r="J3838" s="16" t="n">
        <f aca="false">D3838+I3838</f>
        <v>21.2476406604738</v>
      </c>
    </row>
    <row r="3839" customFormat="false" ht="15" hidden="false" customHeight="false" outlineLevel="0" collapsed="false">
      <c r="A3839" s="0" t="n">
        <v>3827</v>
      </c>
      <c r="B3839" s="7" t="n">
        <v>0.748377</v>
      </c>
      <c r="C3839" s="7" t="n">
        <v>0.202264</v>
      </c>
      <c r="D3839" s="16" t="n">
        <f aca="false">LOGINV(B3839,$B$7,$C$7)</f>
        <v>19.6665382022033</v>
      </c>
      <c r="E3839" s="16" t="n">
        <f aca="false">LOGINV(C3839,$B$8,$C$8)</f>
        <v>63.7624847388822</v>
      </c>
      <c r="F3839" s="16" t="n">
        <f aca="false">$B$5/100*E3839*2_Girdiler!$B$14*2_Girdiler!$B$15*2_Girdiler!$B$16</f>
        <v>1.60426411603028</v>
      </c>
      <c r="G3839" s="16" t="n">
        <f aca="false">MIN(MATCH(F3839,2_Girdiler!$B$20:$I$20,1),7)</f>
        <v>1</v>
      </c>
      <c r="H3839" s="16" t="n">
        <f aca="false">IF(F3839&gt;=40,2_Girdiler!$I$21+(F3839-40)*(2_Girdiler!$I$21-2_Girdiler!$H$21)/(2_Girdiler!$I$20-2_Girdiler!$H$20),INDEX(2_Girdiler!$B$21:$I$21,G3839)+(F3839-INDEX(2_Girdiler!$B$20:$I$20,G3839))*(INDEX(2_Girdiler!$B$21:$I$21,G3839+1)-INDEX(2_Girdiler!$B$21:$I$21,G3839))/(INDEX(2_Girdiler!$B$20:$I$20,G3839+1)-INDEX(2_Girdiler!$B$20:$I$20,G3839)))</f>
        <v>3.52938105526661</v>
      </c>
      <c r="I3839" s="16" t="n">
        <f aca="false">H3839/2_Girdiler!$B$17</f>
        <v>1.41401484586002</v>
      </c>
      <c r="J3839" s="16" t="n">
        <f aca="false">D3839+I3839</f>
        <v>21.0805530480633</v>
      </c>
    </row>
    <row r="3840" customFormat="false" ht="15" hidden="false" customHeight="false" outlineLevel="0" collapsed="false">
      <c r="A3840" s="0" t="n">
        <v>3828</v>
      </c>
      <c r="B3840" s="7" t="n">
        <v>0.886875</v>
      </c>
      <c r="C3840" s="7" t="n">
        <v>0.273072</v>
      </c>
      <c r="D3840" s="16" t="n">
        <f aca="false">LOGINV(B3840,$B$7,$C$7)</f>
        <v>26.5836395569546</v>
      </c>
      <c r="E3840" s="16" t="n">
        <f aca="false">LOGINV(C3840,$B$8,$C$8)</f>
        <v>73.9684516473335</v>
      </c>
      <c r="F3840" s="16" t="n">
        <f aca="false">$B$5/100*E3840*2_Girdiler!$B$14*2_Girdiler!$B$15*2_Girdiler!$B$16</f>
        <v>1.86104624344691</v>
      </c>
      <c r="G3840" s="16" t="n">
        <f aca="false">MIN(MATCH(F3840,2_Girdiler!$B$20:$I$20,1),7)</f>
        <v>1</v>
      </c>
      <c r="H3840" s="16" t="n">
        <f aca="false">IF(F3840&gt;=40,2_Girdiler!$I$21+(F3840-40)*(2_Girdiler!$I$21-2_Girdiler!$H$21)/(2_Girdiler!$I$20-2_Girdiler!$H$20),INDEX(2_Girdiler!$B$21:$I$21,G3840)+(F3840-INDEX(2_Girdiler!$B$20:$I$20,G3840))*(INDEX(2_Girdiler!$B$21:$I$21,G3840+1)-INDEX(2_Girdiler!$B$21:$I$21,G3840))/(INDEX(2_Girdiler!$B$20:$I$20,G3840+1)-INDEX(2_Girdiler!$B$20:$I$20,G3840)))</f>
        <v>4.0943017355832</v>
      </c>
      <c r="I3840" s="16" t="n">
        <f aca="false">H3840/2_Girdiler!$B$17</f>
        <v>1.64034524662789</v>
      </c>
      <c r="J3840" s="16" t="n">
        <f aca="false">D3840+I3840</f>
        <v>28.2239848035825</v>
      </c>
    </row>
    <row r="3841" customFormat="false" ht="15" hidden="false" customHeight="false" outlineLevel="0" collapsed="false">
      <c r="A3841" s="0" t="n">
        <v>3829</v>
      </c>
      <c r="B3841" s="7" t="n">
        <v>0.480653</v>
      </c>
      <c r="C3841" s="7" t="n">
        <v>0.246136</v>
      </c>
      <c r="D3841" s="16" t="n">
        <f aca="false">LOGINV(B3841,$B$7,$C$7)</f>
        <v>13.1807557976983</v>
      </c>
      <c r="E3841" s="16" t="n">
        <f aca="false">LOGINV(C3841,$B$8,$C$8)</f>
        <v>70.1029204646305</v>
      </c>
      <c r="F3841" s="16" t="n">
        <f aca="false">$B$5/100*E3841*2_Girdiler!$B$14*2_Girdiler!$B$15*2_Girdiler!$B$16</f>
        <v>1.7637894788901</v>
      </c>
      <c r="G3841" s="16" t="n">
        <f aca="false">MIN(MATCH(F3841,2_Girdiler!$B$20:$I$20,1),7)</f>
        <v>1</v>
      </c>
      <c r="H3841" s="16" t="n">
        <f aca="false">IF(F3841&gt;=40,2_Girdiler!$I$21+(F3841-40)*(2_Girdiler!$I$21-2_Girdiler!$H$21)/(2_Girdiler!$I$20-2_Girdiler!$H$20),INDEX(2_Girdiler!$B$21:$I$21,G3841)+(F3841-INDEX(2_Girdiler!$B$20:$I$20,G3841))*(INDEX(2_Girdiler!$B$21:$I$21,G3841+1)-INDEX(2_Girdiler!$B$21:$I$21,G3841))/(INDEX(2_Girdiler!$B$20:$I$20,G3841+1)-INDEX(2_Girdiler!$B$20:$I$20,G3841)))</f>
        <v>3.88033685355823</v>
      </c>
      <c r="I3841" s="16" t="n">
        <f aca="false">H3841/2_Girdiler!$B$17</f>
        <v>1.55462213684224</v>
      </c>
      <c r="J3841" s="16" t="n">
        <f aca="false">D3841+I3841</f>
        <v>14.7353779345406</v>
      </c>
    </row>
    <row r="3842" customFormat="false" ht="15" hidden="false" customHeight="false" outlineLevel="0" collapsed="false">
      <c r="A3842" s="0" t="n">
        <v>3830</v>
      </c>
      <c r="B3842" s="7" t="n">
        <v>0.343951</v>
      </c>
      <c r="C3842" s="7" t="n">
        <v>0.182152</v>
      </c>
      <c r="D3842" s="16" t="n">
        <f aca="false">LOGINV(B3842,$B$7,$C$7)</f>
        <v>10.8253464824205</v>
      </c>
      <c r="E3842" s="16" t="n">
        <f aca="false">LOGINV(C3842,$B$8,$C$8)</f>
        <v>60.8027555574332</v>
      </c>
      <c r="F3842" s="16" t="n">
        <f aca="false">$B$5/100*E3842*2_Girdiler!$B$14*2_Girdiler!$B$15*2_Girdiler!$B$16</f>
        <v>1.52979732982502</v>
      </c>
      <c r="G3842" s="16" t="n">
        <f aca="false">MIN(MATCH(F3842,2_Girdiler!$B$20:$I$20,1),7)</f>
        <v>1</v>
      </c>
      <c r="H3842" s="16" t="n">
        <f aca="false">IF(F3842&gt;=40,2_Girdiler!$I$21+(F3842-40)*(2_Girdiler!$I$21-2_Girdiler!$H$21)/(2_Girdiler!$I$20-2_Girdiler!$H$20),INDEX(2_Girdiler!$B$21:$I$21,G3842)+(F3842-INDEX(2_Girdiler!$B$20:$I$20,G3842))*(INDEX(2_Girdiler!$B$21:$I$21,G3842+1)-INDEX(2_Girdiler!$B$21:$I$21,G3842))/(INDEX(2_Girdiler!$B$20:$I$20,G3842+1)-INDEX(2_Girdiler!$B$20:$I$20,G3842)))</f>
        <v>3.36555412561504</v>
      </c>
      <c r="I3842" s="16" t="n">
        <f aca="false">H3842/2_Girdiler!$B$17</f>
        <v>1.34837905673679</v>
      </c>
      <c r="J3842" s="16" t="n">
        <f aca="false">D3842+I3842</f>
        <v>12.1737255391573</v>
      </c>
    </row>
    <row r="3843" customFormat="false" ht="15" hidden="false" customHeight="false" outlineLevel="0" collapsed="false">
      <c r="A3843" s="0" t="n">
        <v>3831</v>
      </c>
      <c r="B3843" s="7" t="n">
        <v>0.676263</v>
      </c>
      <c r="C3843" s="7" t="n">
        <v>0.996856</v>
      </c>
      <c r="D3843" s="16" t="n">
        <f aca="false">LOGINV(B3843,$B$7,$C$7)</f>
        <v>17.4734854875495</v>
      </c>
      <c r="E3843" s="16" t="n">
        <f aca="false">LOGINV(C3843,$B$8,$C$8)</f>
        <v>637.131136554135</v>
      </c>
      <c r="F3843" s="16" t="n">
        <f aca="false">$B$5/100*E3843*2_Girdiler!$B$14*2_Girdiler!$B$15*2_Girdiler!$B$16</f>
        <v>16.030219395702</v>
      </c>
      <c r="G3843" s="16" t="n">
        <f aca="false">MIN(MATCH(F3843,2_Girdiler!$B$20:$I$20,1),7)</f>
        <v>4</v>
      </c>
      <c r="H3843" s="16" t="n">
        <f aca="false">IF(F3843&gt;=40,2_Girdiler!$I$21+(F3843-40)*(2_Girdiler!$I$21-2_Girdiler!$H$21)/(2_Girdiler!$I$20-2_Girdiler!$H$20),INDEX(2_Girdiler!$B$21:$I$21,G3843)+(F3843-INDEX(2_Girdiler!$B$20:$I$20,G3843))*(INDEX(2_Girdiler!$B$21:$I$21,G3843+1)-INDEX(2_Girdiler!$B$21:$I$21,G3843))/(INDEX(2_Girdiler!$B$20:$I$20,G3843+1)-INDEX(2_Girdiler!$B$20:$I$20,G3843)))</f>
        <v>24.015109697851</v>
      </c>
      <c r="I3843" s="16" t="n">
        <f aca="false">H3843/2_Girdiler!$B$17</f>
        <v>9.62143818022878</v>
      </c>
      <c r="J3843" s="16" t="n">
        <f aca="false">D3843+I3843</f>
        <v>27.0949236677783</v>
      </c>
    </row>
    <row r="3844" customFormat="false" ht="15" hidden="false" customHeight="false" outlineLevel="0" collapsed="false">
      <c r="A3844" s="0" t="n">
        <v>3832</v>
      </c>
      <c r="B3844" s="7" t="n">
        <v>0.788303</v>
      </c>
      <c r="C3844" s="7" t="n">
        <v>0.230736</v>
      </c>
      <c r="D3844" s="16" t="n">
        <f aca="false">LOGINV(B3844,$B$7,$C$7)</f>
        <v>21.1581430136395</v>
      </c>
      <c r="E3844" s="16" t="n">
        <f aca="false">LOGINV(C3844,$B$8,$C$8)</f>
        <v>67.8885003897075</v>
      </c>
      <c r="F3844" s="16" t="n">
        <f aca="false">$B$5/100*E3844*2_Girdiler!$B$14*2_Girdiler!$B$15*2_Girdiler!$B$16</f>
        <v>1.70807466980504</v>
      </c>
      <c r="G3844" s="16" t="n">
        <f aca="false">MIN(MATCH(F3844,2_Girdiler!$B$20:$I$20,1),7)</f>
        <v>1</v>
      </c>
      <c r="H3844" s="16" t="n">
        <f aca="false">IF(F3844&gt;=40,2_Girdiler!$I$21+(F3844-40)*(2_Girdiler!$I$21-2_Girdiler!$H$21)/(2_Girdiler!$I$20-2_Girdiler!$H$20),INDEX(2_Girdiler!$B$21:$I$21,G3844)+(F3844-INDEX(2_Girdiler!$B$20:$I$20,G3844))*(INDEX(2_Girdiler!$B$21:$I$21,G3844+1)-INDEX(2_Girdiler!$B$21:$I$21,G3844))/(INDEX(2_Girdiler!$B$20:$I$20,G3844+1)-INDEX(2_Girdiler!$B$20:$I$20,G3844)))</f>
        <v>3.75776427357109</v>
      </c>
      <c r="I3844" s="16" t="n">
        <f aca="false">H3844/2_Girdiler!$B$17</f>
        <v>1.50551453268073</v>
      </c>
      <c r="J3844" s="16" t="n">
        <f aca="false">D3844+I3844</f>
        <v>22.6636575463202</v>
      </c>
    </row>
    <row r="3845" customFormat="false" ht="15" hidden="false" customHeight="false" outlineLevel="0" collapsed="false">
      <c r="A3845" s="0" t="n">
        <v>3833</v>
      </c>
      <c r="B3845" s="7" t="n">
        <v>0.599915</v>
      </c>
      <c r="C3845" s="7" t="n">
        <v>0.506775</v>
      </c>
      <c r="D3845" s="16" t="n">
        <f aca="false">LOGINV(B3845,$B$7,$C$7)</f>
        <v>15.5941063377036</v>
      </c>
      <c r="E3845" s="16" t="n">
        <f aca="false">LOGINV(C3845,$B$8,$C$8)</f>
        <v>110.40901135651</v>
      </c>
      <c r="F3845" s="16" t="n">
        <f aca="false">$B$5/100*E3845*2_Girdiler!$B$14*2_Girdiler!$B$15*2_Girdiler!$B$16</f>
        <v>2.77789072572979</v>
      </c>
      <c r="G3845" s="16" t="n">
        <f aca="false">MIN(MATCH(F3845,2_Girdiler!$B$20:$I$20,1),7)</f>
        <v>1</v>
      </c>
      <c r="H3845" s="16" t="n">
        <f aca="false">IF(F3845&gt;=40,2_Girdiler!$I$21+(F3845-40)*(2_Girdiler!$I$21-2_Girdiler!$H$21)/(2_Girdiler!$I$20-2_Girdiler!$H$20),INDEX(2_Girdiler!$B$21:$I$21,G3845)+(F3845-INDEX(2_Girdiler!$B$20:$I$20,G3845))*(INDEX(2_Girdiler!$B$21:$I$21,G3845+1)-INDEX(2_Girdiler!$B$21:$I$21,G3845))/(INDEX(2_Girdiler!$B$20:$I$20,G3845+1)-INDEX(2_Girdiler!$B$20:$I$20,G3845)))</f>
        <v>6.11135959660553</v>
      </c>
      <c r="I3845" s="16" t="n">
        <f aca="false">H3845/2_Girdiler!$B$17</f>
        <v>2.44846137684517</v>
      </c>
      <c r="J3845" s="16" t="n">
        <f aca="false">D3845+I3845</f>
        <v>18.0425677145487</v>
      </c>
    </row>
    <row r="3846" customFormat="false" ht="15" hidden="false" customHeight="false" outlineLevel="0" collapsed="false">
      <c r="A3846" s="0" t="n">
        <v>3834</v>
      </c>
      <c r="B3846" s="7" t="n">
        <v>0.20621</v>
      </c>
      <c r="C3846" s="7" t="n">
        <v>0.70469</v>
      </c>
      <c r="D3846" s="16" t="n">
        <f aca="false">LOGINV(B3846,$B$7,$C$7)</f>
        <v>8.57568892614475</v>
      </c>
      <c r="E3846" s="16" t="n">
        <f aca="false">LOGINV(C3846,$B$8,$C$8)</f>
        <v>154.542311130223</v>
      </c>
      <c r="F3846" s="16" t="n">
        <f aca="false">$B$5/100*E3846*2_Girdiler!$B$14*2_Girdiler!$B$15*2_Girdiler!$B$16</f>
        <v>3.8882845480364</v>
      </c>
      <c r="G3846" s="16" t="n">
        <f aca="false">MIN(MATCH(F3846,2_Girdiler!$B$20:$I$20,1),7)</f>
        <v>1</v>
      </c>
      <c r="H3846" s="16" t="n">
        <f aca="false">IF(F3846&gt;=40,2_Girdiler!$I$21+(F3846-40)*(2_Girdiler!$I$21-2_Girdiler!$H$21)/(2_Girdiler!$I$20-2_Girdiler!$H$20),INDEX(2_Girdiler!$B$21:$I$21,G3846)+(F3846-INDEX(2_Girdiler!$B$20:$I$20,G3846))*(INDEX(2_Girdiler!$B$21:$I$21,G3846+1)-INDEX(2_Girdiler!$B$21:$I$21,G3846))/(INDEX(2_Girdiler!$B$20:$I$20,G3846+1)-INDEX(2_Girdiler!$B$20:$I$20,G3846)))</f>
        <v>8.55422600568008</v>
      </c>
      <c r="I3846" s="16" t="n">
        <f aca="false">H3846/2_Girdiler!$B$17</f>
        <v>3.4271738804808</v>
      </c>
      <c r="J3846" s="16" t="n">
        <f aca="false">D3846+I3846</f>
        <v>12.0028628066255</v>
      </c>
    </row>
    <row r="3847" customFormat="false" ht="15" hidden="false" customHeight="false" outlineLevel="0" collapsed="false">
      <c r="A3847" s="0" t="n">
        <v>3835</v>
      </c>
      <c r="B3847" s="7" t="n">
        <v>0.893924</v>
      </c>
      <c r="C3847" s="7" t="n">
        <v>0.071213</v>
      </c>
      <c r="D3847" s="16" t="n">
        <f aca="false">LOGINV(B3847,$B$7,$C$7)</f>
        <v>27.1465822510542</v>
      </c>
      <c r="E3847" s="16" t="n">
        <f aca="false">LOGINV(C3847,$B$8,$C$8)</f>
        <v>42.3682434668018</v>
      </c>
      <c r="F3847" s="16" t="n">
        <f aca="false">$B$5/100*E3847*2_Girdiler!$B$14*2_Girdiler!$B$15*2_Girdiler!$B$16</f>
        <v>1.06598500562473</v>
      </c>
      <c r="G3847" s="16" t="n">
        <f aca="false">MIN(MATCH(F3847,2_Girdiler!$B$20:$I$20,1),7)</f>
        <v>1</v>
      </c>
      <c r="H3847" s="16" t="n">
        <f aca="false">IF(F3847&gt;=40,2_Girdiler!$I$21+(F3847-40)*(2_Girdiler!$I$21-2_Girdiler!$H$21)/(2_Girdiler!$I$20-2_Girdiler!$H$20),INDEX(2_Girdiler!$B$21:$I$21,G3847)+(F3847-INDEX(2_Girdiler!$B$20:$I$20,G3847))*(INDEX(2_Girdiler!$B$21:$I$21,G3847+1)-INDEX(2_Girdiler!$B$21:$I$21,G3847))/(INDEX(2_Girdiler!$B$20:$I$20,G3847+1)-INDEX(2_Girdiler!$B$20:$I$20,G3847)))</f>
        <v>2.34516701237441</v>
      </c>
      <c r="I3847" s="16" t="n">
        <f aca="false">H3847/2_Girdiler!$B$17</f>
        <v>0.939570117137185</v>
      </c>
      <c r="J3847" s="16" t="n">
        <f aca="false">D3847+I3847</f>
        <v>28.0861523681914</v>
      </c>
    </row>
    <row r="3848" customFormat="false" ht="15" hidden="false" customHeight="false" outlineLevel="0" collapsed="false">
      <c r="A3848" s="0" t="n">
        <v>3836</v>
      </c>
      <c r="B3848" s="7" t="n">
        <v>0.750785</v>
      </c>
      <c r="C3848" s="7" t="n">
        <v>0.406669</v>
      </c>
      <c r="D3848" s="16" t="n">
        <f aca="false">LOGINV(B3848,$B$7,$C$7)</f>
        <v>19.7497073930349</v>
      </c>
      <c r="E3848" s="16" t="n">
        <f aca="false">LOGINV(C3848,$B$8,$C$8)</f>
        <v>93.7669394046944</v>
      </c>
      <c r="F3848" s="16" t="n">
        <f aca="false">$B$5/100*E3848*2_Girdiler!$B$14*2_Girdiler!$B$15*2_Girdiler!$B$16</f>
        <v>2.35917619542211</v>
      </c>
      <c r="G3848" s="16" t="n">
        <f aca="false">MIN(MATCH(F3848,2_Girdiler!$B$20:$I$20,1),7)</f>
        <v>1</v>
      </c>
      <c r="H3848" s="16" t="n">
        <f aca="false">IF(F3848&gt;=40,2_Girdiler!$I$21+(F3848-40)*(2_Girdiler!$I$21-2_Girdiler!$H$21)/(2_Girdiler!$I$20-2_Girdiler!$H$20),INDEX(2_Girdiler!$B$21:$I$21,G3848)+(F3848-INDEX(2_Girdiler!$B$20:$I$20,G3848))*(INDEX(2_Girdiler!$B$21:$I$21,G3848+1)-INDEX(2_Girdiler!$B$21:$I$21,G3848))/(INDEX(2_Girdiler!$B$20:$I$20,G3848+1)-INDEX(2_Girdiler!$B$20:$I$20,G3848)))</f>
        <v>5.19018762992864</v>
      </c>
      <c r="I3848" s="16" t="n">
        <f aca="false">H3848/2_Girdiler!$B$17</f>
        <v>2.07940209532398</v>
      </c>
      <c r="J3848" s="16" t="n">
        <f aca="false">D3848+I3848</f>
        <v>21.8291094883588</v>
      </c>
    </row>
    <row r="3849" customFormat="false" ht="15" hidden="false" customHeight="false" outlineLevel="0" collapsed="false">
      <c r="A3849" s="0" t="n">
        <v>3837</v>
      </c>
      <c r="B3849" s="7" t="n">
        <v>0.323409</v>
      </c>
      <c r="C3849" s="7" t="n">
        <v>0.994031</v>
      </c>
      <c r="D3849" s="16" t="n">
        <f aca="false">LOGINV(B3849,$B$7,$C$7)</f>
        <v>10.489832865722</v>
      </c>
      <c r="E3849" s="16" t="n">
        <f aca="false">LOGINV(C3849,$B$8,$C$8)</f>
        <v>553.353921555249</v>
      </c>
      <c r="F3849" s="16" t="n">
        <f aca="false">$B$5/100*E3849*2_Girdiler!$B$14*2_Girdiler!$B$15*2_Girdiler!$B$16</f>
        <v>13.9223846663301</v>
      </c>
      <c r="G3849" s="16" t="n">
        <f aca="false">MIN(MATCH(F3849,2_Girdiler!$B$20:$I$20,1),7)</f>
        <v>3</v>
      </c>
      <c r="H3849" s="16" t="n">
        <f aca="false">IF(F3849&gt;=40,2_Girdiler!$I$21+(F3849-40)*(2_Girdiler!$I$21-2_Girdiler!$H$21)/(2_Girdiler!$I$20-2_Girdiler!$H$20),INDEX(2_Girdiler!$B$21:$I$21,G3849)+(F3849-INDEX(2_Girdiler!$B$20:$I$20,G3849))*(INDEX(2_Girdiler!$B$21:$I$21,G3849+1)-INDEX(2_Girdiler!$B$21:$I$21,G3849))/(INDEX(2_Girdiler!$B$20:$I$20,G3849+1)-INDEX(2_Girdiler!$B$20:$I$20,G3849)))</f>
        <v>22.5301461996971</v>
      </c>
      <c r="I3849" s="16" t="n">
        <f aca="false">H3849/2_Girdiler!$B$17</f>
        <v>9.02650088128889</v>
      </c>
      <c r="J3849" s="16" t="n">
        <f aca="false">D3849+I3849</f>
        <v>19.5163337470109</v>
      </c>
    </row>
    <row r="3850" customFormat="false" ht="15" hidden="false" customHeight="false" outlineLevel="0" collapsed="false">
      <c r="A3850" s="0" t="n">
        <v>3838</v>
      </c>
      <c r="B3850" s="7" t="n">
        <v>0.30091</v>
      </c>
      <c r="C3850" s="7" t="n">
        <v>0.523098</v>
      </c>
      <c r="D3850" s="16" t="n">
        <f aca="false">LOGINV(B3850,$B$7,$C$7)</f>
        <v>10.1244876902975</v>
      </c>
      <c r="E3850" s="16" t="n">
        <f aca="false">LOGINV(C3850,$B$8,$C$8)</f>
        <v>113.366191552571</v>
      </c>
      <c r="F3850" s="16" t="n">
        <f aca="false">$B$5/100*E3850*2_Girdiler!$B$14*2_Girdiler!$B$15*2_Girdiler!$B$16</f>
        <v>2.85229337946269</v>
      </c>
      <c r="G3850" s="16" t="n">
        <f aca="false">MIN(MATCH(F3850,2_Girdiler!$B$20:$I$20,1),7)</f>
        <v>1</v>
      </c>
      <c r="H3850" s="16" t="n">
        <f aca="false">IF(F3850&gt;=40,2_Girdiler!$I$21+(F3850-40)*(2_Girdiler!$I$21-2_Girdiler!$H$21)/(2_Girdiler!$I$20-2_Girdiler!$H$20),INDEX(2_Girdiler!$B$21:$I$21,G3850)+(F3850-INDEX(2_Girdiler!$B$20:$I$20,G3850))*(INDEX(2_Girdiler!$B$21:$I$21,G3850+1)-INDEX(2_Girdiler!$B$21:$I$21,G3850))/(INDEX(2_Girdiler!$B$20:$I$20,G3850+1)-INDEX(2_Girdiler!$B$20:$I$20,G3850)))</f>
        <v>6.27504543481792</v>
      </c>
      <c r="I3850" s="16" t="n">
        <f aca="false">H3850/2_Girdiler!$B$17</f>
        <v>2.51404063894949</v>
      </c>
      <c r="J3850" s="16" t="n">
        <f aca="false">D3850+I3850</f>
        <v>12.638528329247</v>
      </c>
    </row>
    <row r="3851" customFormat="false" ht="15" hidden="false" customHeight="false" outlineLevel="0" collapsed="false">
      <c r="A3851" s="0" t="n">
        <v>3839</v>
      </c>
      <c r="B3851" s="7" t="n">
        <v>0.622709</v>
      </c>
      <c r="C3851" s="7" t="n">
        <v>0.822227</v>
      </c>
      <c r="D3851" s="16" t="n">
        <f aca="false">LOGINV(B3851,$B$7,$C$7)</f>
        <v>16.1197484361246</v>
      </c>
      <c r="E3851" s="16" t="n">
        <f aca="false">LOGINV(C3851,$B$8,$C$8)</f>
        <v>198.263524343661</v>
      </c>
      <c r="F3851" s="16" t="n">
        <f aca="false">$B$5/100*E3851*2_Girdiler!$B$14*2_Girdiler!$B$15*2_Girdiler!$B$16</f>
        <v>4.9883102724865</v>
      </c>
      <c r="G3851" s="16" t="n">
        <f aca="false">MIN(MATCH(F3851,2_Girdiler!$B$20:$I$20,1),7)</f>
        <v>1</v>
      </c>
      <c r="H3851" s="16" t="n">
        <f aca="false">IF(F3851&gt;=40,2_Girdiler!$I$21+(F3851-40)*(2_Girdiler!$I$21-2_Girdiler!$H$21)/(2_Girdiler!$I$20-2_Girdiler!$H$20),INDEX(2_Girdiler!$B$21:$I$21,G3851)+(F3851-INDEX(2_Girdiler!$B$20:$I$20,G3851))*(INDEX(2_Girdiler!$B$21:$I$21,G3851+1)-INDEX(2_Girdiler!$B$21:$I$21,G3851))/(INDEX(2_Girdiler!$B$20:$I$20,G3851+1)-INDEX(2_Girdiler!$B$20:$I$20,G3851)))</f>
        <v>10.9742825994703</v>
      </c>
      <c r="I3851" s="16" t="n">
        <f aca="false">H3851/2_Girdiler!$B$17</f>
        <v>4.39674783632624</v>
      </c>
      <c r="J3851" s="16" t="n">
        <f aca="false">D3851+I3851</f>
        <v>20.5164962724508</v>
      </c>
    </row>
    <row r="3852" customFormat="false" ht="15" hidden="false" customHeight="false" outlineLevel="0" collapsed="false">
      <c r="A3852" s="0" t="n">
        <v>3840</v>
      </c>
      <c r="B3852" s="7" t="n">
        <v>0.367684</v>
      </c>
      <c r="C3852" s="7" t="n">
        <v>0.79226</v>
      </c>
      <c r="D3852" s="16" t="n">
        <f aca="false">LOGINV(B3852,$B$7,$C$7)</f>
        <v>11.2166845236477</v>
      </c>
      <c r="E3852" s="16" t="n">
        <f aca="false">LOGINV(C3852,$B$8,$C$8)</f>
        <v>184.721993229606</v>
      </c>
      <c r="F3852" s="16" t="n">
        <f aca="false">$B$5/100*E3852*2_Girdiler!$B$14*2_Girdiler!$B$15*2_Girdiler!$B$16</f>
        <v>4.64760534965689</v>
      </c>
      <c r="G3852" s="16" t="n">
        <f aca="false">MIN(MATCH(F3852,2_Girdiler!$B$20:$I$20,1),7)</f>
        <v>1</v>
      </c>
      <c r="H3852" s="16" t="n">
        <f aca="false">IF(F3852&gt;=40,2_Girdiler!$I$21+(F3852-40)*(2_Girdiler!$I$21-2_Girdiler!$H$21)/(2_Girdiler!$I$20-2_Girdiler!$H$20),INDEX(2_Girdiler!$B$21:$I$21,G3852)+(F3852-INDEX(2_Girdiler!$B$20:$I$20,G3852))*(INDEX(2_Girdiler!$B$21:$I$21,G3852+1)-INDEX(2_Girdiler!$B$21:$I$21,G3852))/(INDEX(2_Girdiler!$B$20:$I$20,G3852+1)-INDEX(2_Girdiler!$B$20:$I$20,G3852)))</f>
        <v>10.2247317692452</v>
      </c>
      <c r="I3852" s="16" t="n">
        <f aca="false">H3852/2_Girdiler!$B$17</f>
        <v>4.09644702293476</v>
      </c>
      <c r="J3852" s="16" t="n">
        <f aca="false">D3852+I3852</f>
        <v>15.3131315465824</v>
      </c>
    </row>
    <row r="3853" customFormat="false" ht="15" hidden="false" customHeight="false" outlineLevel="0" collapsed="false">
      <c r="A3853" s="0" t="n">
        <v>3841</v>
      </c>
      <c r="B3853" s="7" t="n">
        <v>0.220094</v>
      </c>
      <c r="C3853" s="7" t="n">
        <v>0.968643</v>
      </c>
      <c r="D3853" s="16" t="n">
        <f aca="false">LOGINV(B3853,$B$7,$C$7)</f>
        <v>8.80708434609799</v>
      </c>
      <c r="E3853" s="16" t="n">
        <f aca="false">LOGINV(C3853,$B$8,$C$8)</f>
        <v>363.087015295255</v>
      </c>
      <c r="F3853" s="16" t="n">
        <f aca="false">$B$5/100*E3853*2_Girdiler!$B$14*2_Girdiler!$B$15*2_Girdiler!$B$16</f>
        <v>9.1352693048286</v>
      </c>
      <c r="G3853" s="16" t="n">
        <f aca="false">MIN(MATCH(F3853,2_Girdiler!$B$20:$I$20,1),7)</f>
        <v>2</v>
      </c>
      <c r="H3853" s="16" t="n">
        <f aca="false">IF(F3853&gt;=40,2_Girdiler!$I$21+(F3853-40)*(2_Girdiler!$I$21-2_Girdiler!$H$21)/(2_Girdiler!$I$20-2_Girdiler!$H$20),INDEX(2_Girdiler!$B$21:$I$21,G3853)+(F3853-INDEX(2_Girdiler!$B$20:$I$20,G3853))*(INDEX(2_Girdiler!$B$21:$I$21,G3853+1)-INDEX(2_Girdiler!$B$21:$I$21,G3853))/(INDEX(2_Girdiler!$B$20:$I$20,G3853+1)-INDEX(2_Girdiler!$B$20:$I$20,G3853)))</f>
        <v>17.6164308877258</v>
      </c>
      <c r="I3853" s="16" t="n">
        <f aca="false">H3853/2_Girdiler!$B$17</f>
        <v>7.05786493899269</v>
      </c>
      <c r="J3853" s="16" t="n">
        <f aca="false">D3853+I3853</f>
        <v>15.8649492850907</v>
      </c>
    </row>
    <row r="3854" customFormat="false" ht="15" hidden="false" customHeight="false" outlineLevel="0" collapsed="false">
      <c r="A3854" s="0" t="n">
        <v>3842</v>
      </c>
      <c r="B3854" s="7" t="n">
        <v>0.510464</v>
      </c>
      <c r="C3854" s="7" t="n">
        <v>0.159031</v>
      </c>
      <c r="D3854" s="16" t="n">
        <f aca="false">LOGINV(B3854,$B$7,$C$7)</f>
        <v>13.7415201995245</v>
      </c>
      <c r="E3854" s="16" t="n">
        <f aca="false">LOGINV(C3854,$B$8,$C$8)</f>
        <v>57.3246483523</v>
      </c>
      <c r="F3854" s="16" t="n">
        <f aca="false">$B$5/100*E3854*2_Girdiler!$B$14*2_Girdiler!$B$15*2_Girdiler!$B$16</f>
        <v>1.44228815254387</v>
      </c>
      <c r="G3854" s="16" t="n">
        <f aca="false">MIN(MATCH(F3854,2_Girdiler!$B$20:$I$20,1),7)</f>
        <v>1</v>
      </c>
      <c r="H3854" s="16" t="n">
        <f aca="false">IF(F3854&gt;=40,2_Girdiler!$I$21+(F3854-40)*(2_Girdiler!$I$21-2_Girdiler!$H$21)/(2_Girdiler!$I$20-2_Girdiler!$H$20),INDEX(2_Girdiler!$B$21:$I$21,G3854)+(F3854-INDEX(2_Girdiler!$B$20:$I$20,G3854))*(INDEX(2_Girdiler!$B$21:$I$21,G3854+1)-INDEX(2_Girdiler!$B$21:$I$21,G3854))/(INDEX(2_Girdiler!$B$20:$I$20,G3854+1)-INDEX(2_Girdiler!$B$20:$I$20,G3854)))</f>
        <v>3.17303393559651</v>
      </c>
      <c r="I3854" s="16" t="n">
        <f aca="false">H3854/2_Girdiler!$B$17</f>
        <v>1.27124757035117</v>
      </c>
      <c r="J3854" s="16" t="n">
        <f aca="false">D3854+I3854</f>
        <v>15.0127677698757</v>
      </c>
    </row>
    <row r="3855" customFormat="false" ht="15" hidden="false" customHeight="false" outlineLevel="0" collapsed="false">
      <c r="A3855" s="0" t="n">
        <v>3843</v>
      </c>
      <c r="B3855" s="7" t="n">
        <v>0.998788</v>
      </c>
      <c r="C3855" s="7" t="n">
        <v>0.797745</v>
      </c>
      <c r="D3855" s="16" t="n">
        <f aca="false">LOGINV(B3855,$B$7,$C$7)</f>
        <v>73.4210455676298</v>
      </c>
      <c r="E3855" s="16" t="n">
        <f aca="false">LOGINV(C3855,$B$8,$C$8)</f>
        <v>187.038369031802</v>
      </c>
      <c r="F3855" s="16" t="n">
        <f aca="false">$B$5/100*E3855*2_Girdiler!$B$14*2_Girdiler!$B$15*2_Girdiler!$B$16</f>
        <v>4.70588536484013</v>
      </c>
      <c r="G3855" s="16" t="n">
        <f aca="false">MIN(MATCH(F3855,2_Girdiler!$B$20:$I$20,1),7)</f>
        <v>1</v>
      </c>
      <c r="H3855" s="16" t="n">
        <f aca="false">IF(F3855&gt;=40,2_Girdiler!$I$21+(F3855-40)*(2_Girdiler!$I$21-2_Girdiler!$H$21)/(2_Girdiler!$I$20-2_Girdiler!$H$20),INDEX(2_Girdiler!$B$21:$I$21,G3855)+(F3855-INDEX(2_Girdiler!$B$20:$I$20,G3855))*(INDEX(2_Girdiler!$B$21:$I$21,G3855+1)-INDEX(2_Girdiler!$B$21:$I$21,G3855))/(INDEX(2_Girdiler!$B$20:$I$20,G3855+1)-INDEX(2_Girdiler!$B$20:$I$20,G3855)))</f>
        <v>10.3529478026483</v>
      </c>
      <c r="I3855" s="16" t="n">
        <f aca="false">H3855/2_Girdiler!$B$17</f>
        <v>4.14781562606101</v>
      </c>
      <c r="J3855" s="16" t="n">
        <f aca="false">D3855+I3855</f>
        <v>77.5688611936908</v>
      </c>
    </row>
    <row r="3856" customFormat="false" ht="15" hidden="false" customHeight="false" outlineLevel="0" collapsed="false">
      <c r="A3856" s="0" t="n">
        <v>3844</v>
      </c>
      <c r="B3856" s="7" t="n">
        <v>0.608343</v>
      </c>
      <c r="C3856" s="7" t="n">
        <v>0.683121</v>
      </c>
      <c r="D3856" s="16" t="n">
        <f aca="false">LOGINV(B3856,$B$7,$C$7)</f>
        <v>15.7854183384236</v>
      </c>
      <c r="E3856" s="16" t="n">
        <f aca="false">LOGINV(C3856,$B$8,$C$8)</f>
        <v>148.528040347852</v>
      </c>
      <c r="F3856" s="16" t="n">
        <f aca="false">$B$5/100*E3856*2_Girdiler!$B$14*2_Girdiler!$B$15*2_Girdiler!$B$16</f>
        <v>3.73696549515196</v>
      </c>
      <c r="G3856" s="16" t="n">
        <f aca="false">MIN(MATCH(F3856,2_Girdiler!$B$20:$I$20,1),7)</f>
        <v>1</v>
      </c>
      <c r="H3856" s="16" t="n">
        <f aca="false">IF(F3856&gt;=40,2_Girdiler!$I$21+(F3856-40)*(2_Girdiler!$I$21-2_Girdiler!$H$21)/(2_Girdiler!$I$20-2_Girdiler!$H$20),INDEX(2_Girdiler!$B$21:$I$21,G3856)+(F3856-INDEX(2_Girdiler!$B$20:$I$20,G3856))*(INDEX(2_Girdiler!$B$21:$I$21,G3856+1)-INDEX(2_Girdiler!$B$21:$I$21,G3856))/(INDEX(2_Girdiler!$B$20:$I$20,G3856+1)-INDEX(2_Girdiler!$B$20:$I$20,G3856)))</f>
        <v>8.22132408933432</v>
      </c>
      <c r="I3856" s="16" t="n">
        <f aca="false">H3856/2_Girdiler!$B$17</f>
        <v>3.29379971527817</v>
      </c>
      <c r="J3856" s="16" t="n">
        <f aca="false">D3856+I3856</f>
        <v>19.0792180537018</v>
      </c>
    </row>
    <row r="3857" customFormat="false" ht="15" hidden="false" customHeight="false" outlineLevel="0" collapsed="false">
      <c r="A3857" s="0" t="n">
        <v>3845</v>
      </c>
      <c r="B3857" s="7" t="n">
        <v>0.745675</v>
      </c>
      <c r="C3857" s="7" t="n">
        <v>0.083314</v>
      </c>
      <c r="D3857" s="16" t="n">
        <f aca="false">LOGINV(B3857,$B$7,$C$7)</f>
        <v>19.5741270324942</v>
      </c>
      <c r="E3857" s="16" t="n">
        <f aca="false">LOGINV(C3857,$B$8,$C$8)</f>
        <v>44.7201861907133</v>
      </c>
      <c r="F3857" s="16" t="n">
        <f aca="false">$B$5/100*E3857*2_Girdiler!$B$14*2_Girdiler!$B$15*2_Girdiler!$B$16</f>
        <v>1.12515988455835</v>
      </c>
      <c r="G3857" s="16" t="n">
        <f aca="false">MIN(MATCH(F3857,2_Girdiler!$B$20:$I$20,1),7)</f>
        <v>1</v>
      </c>
      <c r="H3857" s="16" t="n">
        <f aca="false">IF(F3857&gt;=40,2_Girdiler!$I$21+(F3857-40)*(2_Girdiler!$I$21-2_Girdiler!$H$21)/(2_Girdiler!$I$20-2_Girdiler!$H$20),INDEX(2_Girdiler!$B$21:$I$21,G3857)+(F3857-INDEX(2_Girdiler!$B$20:$I$20,G3857))*(INDEX(2_Girdiler!$B$21:$I$21,G3857+1)-INDEX(2_Girdiler!$B$21:$I$21,G3857))/(INDEX(2_Girdiler!$B$20:$I$20,G3857+1)-INDEX(2_Girdiler!$B$20:$I$20,G3857)))</f>
        <v>2.47535174602836</v>
      </c>
      <c r="I3857" s="16" t="n">
        <f aca="false">H3857/2_Girdiler!$B$17</f>
        <v>0.991727462351107</v>
      </c>
      <c r="J3857" s="16" t="n">
        <f aca="false">D3857+I3857</f>
        <v>20.5658544948453</v>
      </c>
    </row>
    <row r="3858" customFormat="false" ht="15" hidden="false" customHeight="false" outlineLevel="0" collapsed="false">
      <c r="A3858" s="0" t="n">
        <v>3846</v>
      </c>
      <c r="B3858" s="7" t="n">
        <v>0.856341</v>
      </c>
      <c r="C3858" s="7" t="n">
        <v>0.047079</v>
      </c>
      <c r="D3858" s="16" t="n">
        <f aca="false">LOGINV(B3858,$B$7,$C$7)</f>
        <v>24.50523492785</v>
      </c>
      <c r="E3858" s="16" t="n">
        <f aca="false">LOGINV(C3858,$B$8,$C$8)</f>
        <v>37.0679271709593</v>
      </c>
      <c r="F3858" s="16" t="n">
        <f aca="false">$B$5/100*E3858*2_Girdiler!$B$14*2_Girdiler!$B$15*2_Girdiler!$B$16</f>
        <v>0.932629047621335</v>
      </c>
      <c r="G3858" s="16" t="n">
        <f aca="false">MIN(MATCH(F3858,2_Girdiler!$B$20:$I$20,1),7)</f>
        <v>1</v>
      </c>
      <c r="H3858" s="16" t="n">
        <f aca="false">IF(F3858&gt;=40,2_Girdiler!$I$21+(F3858-40)*(2_Girdiler!$I$21-2_Girdiler!$H$21)/(2_Girdiler!$I$20-2_Girdiler!$H$20),INDEX(2_Girdiler!$B$21:$I$21,G3858)+(F3858-INDEX(2_Girdiler!$B$20:$I$20,G3858))*(INDEX(2_Girdiler!$B$21:$I$21,G3858+1)-INDEX(2_Girdiler!$B$21:$I$21,G3858))/(INDEX(2_Girdiler!$B$20:$I$20,G3858+1)-INDEX(2_Girdiler!$B$20:$I$20,G3858)))</f>
        <v>2.05178390476694</v>
      </c>
      <c r="I3858" s="16" t="n">
        <f aca="false">H3858/2_Girdiler!$B$17</f>
        <v>0.822028807999575</v>
      </c>
      <c r="J3858" s="16" t="n">
        <f aca="false">D3858+I3858</f>
        <v>25.3272637358496</v>
      </c>
    </row>
    <row r="3859" customFormat="false" ht="15" hidden="false" customHeight="false" outlineLevel="0" collapsed="false">
      <c r="A3859" s="0" t="n">
        <v>3847</v>
      </c>
      <c r="B3859" s="7" t="n">
        <v>0.043082</v>
      </c>
      <c r="C3859" s="7" t="n">
        <v>0.004242</v>
      </c>
      <c r="D3859" s="16" t="n">
        <f aca="false">LOGINV(B3859,$B$7,$C$7)</f>
        <v>5.20337556263769</v>
      </c>
      <c r="E3859" s="16" t="n">
        <f aca="false">LOGINV(C3859,$B$8,$C$8)</f>
        <v>19.9685748206329</v>
      </c>
      <c r="F3859" s="16" t="n">
        <f aca="false">$B$5/100*E3859*2_Girdiler!$B$14*2_Girdiler!$B$15*2_Girdiler!$B$16</f>
        <v>0.502409342487125</v>
      </c>
      <c r="G3859" s="16" t="n">
        <f aca="false">MIN(MATCH(F3859,2_Girdiler!$B$20:$I$20,1),7)</f>
        <v>1</v>
      </c>
      <c r="H3859" s="16" t="n">
        <f aca="false">IF(F3859&gt;=40,2_Girdiler!$I$21+(F3859-40)*(2_Girdiler!$I$21-2_Girdiler!$H$21)/(2_Girdiler!$I$20-2_Girdiler!$H$20),INDEX(2_Girdiler!$B$21:$I$21,G3859)+(F3859-INDEX(2_Girdiler!$B$20:$I$20,G3859))*(INDEX(2_Girdiler!$B$21:$I$21,G3859+1)-INDEX(2_Girdiler!$B$21:$I$21,G3859))/(INDEX(2_Girdiler!$B$20:$I$20,G3859+1)-INDEX(2_Girdiler!$B$20:$I$20,G3859)))</f>
        <v>1.10530055347167</v>
      </c>
      <c r="I3859" s="16" t="n">
        <f aca="false">H3859/2_Girdiler!$B$17</f>
        <v>0.442828747384485</v>
      </c>
      <c r="J3859" s="16" t="n">
        <f aca="false">D3859+I3859</f>
        <v>5.64620431002218</v>
      </c>
    </row>
    <row r="3860" customFormat="false" ht="15" hidden="false" customHeight="false" outlineLevel="0" collapsed="false">
      <c r="A3860" s="0" t="n">
        <v>3848</v>
      </c>
      <c r="B3860" s="7" t="n">
        <v>0.988459</v>
      </c>
      <c r="C3860" s="7" t="n">
        <v>0.123771</v>
      </c>
      <c r="D3860" s="16" t="n">
        <f aca="false">LOGINV(B3860,$B$7,$C$7)</f>
        <v>48.0505906492517</v>
      </c>
      <c r="E3860" s="16" t="n">
        <f aca="false">LOGINV(C3860,$B$8,$C$8)</f>
        <v>51.7700323660666</v>
      </c>
      <c r="F3860" s="16" t="n">
        <f aca="false">$B$5/100*E3860*2_Girdiler!$B$14*2_Girdiler!$B$15*2_Girdiler!$B$16</f>
        <v>1.30253401433024</v>
      </c>
      <c r="G3860" s="16" t="n">
        <f aca="false">MIN(MATCH(F3860,2_Girdiler!$B$20:$I$20,1),7)</f>
        <v>1</v>
      </c>
      <c r="H3860" s="16" t="n">
        <f aca="false">IF(F3860&gt;=40,2_Girdiler!$I$21+(F3860-40)*(2_Girdiler!$I$21-2_Girdiler!$H$21)/(2_Girdiler!$I$20-2_Girdiler!$H$20),INDEX(2_Girdiler!$B$21:$I$21,G3860)+(F3860-INDEX(2_Girdiler!$B$20:$I$20,G3860))*(INDEX(2_Girdiler!$B$21:$I$21,G3860+1)-INDEX(2_Girdiler!$B$21:$I$21,G3860))/(INDEX(2_Girdiler!$B$20:$I$20,G3860+1)-INDEX(2_Girdiler!$B$20:$I$20,G3860)))</f>
        <v>2.86557483152652</v>
      </c>
      <c r="I3860" s="16" t="n">
        <f aca="false">H3860/2_Girdiler!$B$17</f>
        <v>1.14806683955389</v>
      </c>
      <c r="J3860" s="16" t="n">
        <f aca="false">D3860+I3860</f>
        <v>49.1986574888056</v>
      </c>
    </row>
    <row r="3861" customFormat="false" ht="15" hidden="false" customHeight="false" outlineLevel="0" collapsed="false">
      <c r="A3861" s="0" t="n">
        <v>3849</v>
      </c>
      <c r="B3861" s="7" t="n">
        <v>0.254699</v>
      </c>
      <c r="C3861" s="7" t="n">
        <v>0.430853</v>
      </c>
      <c r="D3861" s="16" t="n">
        <f aca="false">LOGINV(B3861,$B$7,$C$7)</f>
        <v>9.37494979195703</v>
      </c>
      <c r="E3861" s="16" t="n">
        <f aca="false">LOGINV(C3861,$B$8,$C$8)</f>
        <v>97.5905934956779</v>
      </c>
      <c r="F3861" s="16" t="n">
        <f aca="false">$B$5/100*E3861*2_Girdiler!$B$14*2_Girdiler!$B$15*2_Girdiler!$B$16</f>
        <v>2.45537933235126</v>
      </c>
      <c r="G3861" s="16" t="n">
        <f aca="false">MIN(MATCH(F3861,2_Girdiler!$B$20:$I$20,1),7)</f>
        <v>1</v>
      </c>
      <c r="H3861" s="16" t="n">
        <f aca="false">IF(F3861&gt;=40,2_Girdiler!$I$21+(F3861-40)*(2_Girdiler!$I$21-2_Girdiler!$H$21)/(2_Girdiler!$I$20-2_Girdiler!$H$20),INDEX(2_Girdiler!$B$21:$I$21,G3861)+(F3861-INDEX(2_Girdiler!$B$20:$I$20,G3861))*(INDEX(2_Girdiler!$B$21:$I$21,G3861+1)-INDEX(2_Girdiler!$B$21:$I$21,G3861))/(INDEX(2_Girdiler!$B$20:$I$20,G3861+1)-INDEX(2_Girdiler!$B$20:$I$20,G3861)))</f>
        <v>5.40183453117276</v>
      </c>
      <c r="I3861" s="16" t="n">
        <f aca="false">H3861/2_Girdiler!$B$17</f>
        <v>2.16419652691216</v>
      </c>
      <c r="J3861" s="16" t="n">
        <f aca="false">D3861+I3861</f>
        <v>11.5391463188692</v>
      </c>
    </row>
    <row r="3862" customFormat="false" ht="15" hidden="false" customHeight="false" outlineLevel="0" collapsed="false">
      <c r="A3862" s="0" t="n">
        <v>3850</v>
      </c>
      <c r="B3862" s="7" t="n">
        <v>0.535189</v>
      </c>
      <c r="C3862" s="7" t="n">
        <v>0.777936</v>
      </c>
      <c r="D3862" s="16" t="n">
        <f aca="false">LOGINV(B3862,$B$7,$C$7)</f>
        <v>14.225410095614</v>
      </c>
      <c r="E3862" s="16" t="n">
        <f aca="false">LOGINV(C3862,$B$8,$C$8)</f>
        <v>178.965346334898</v>
      </c>
      <c r="F3862" s="16" t="n">
        <f aca="false">$B$5/100*E3862*2_Girdiler!$B$14*2_Girdiler!$B$15*2_Girdiler!$B$16</f>
        <v>4.50276811378604</v>
      </c>
      <c r="G3862" s="16" t="n">
        <f aca="false">MIN(MATCH(F3862,2_Girdiler!$B$20:$I$20,1),7)</f>
        <v>1</v>
      </c>
      <c r="H3862" s="16" t="n">
        <f aca="false">IF(F3862&gt;=40,2_Girdiler!$I$21+(F3862-40)*(2_Girdiler!$I$21-2_Girdiler!$H$21)/(2_Girdiler!$I$20-2_Girdiler!$H$20),INDEX(2_Girdiler!$B$21:$I$21,G3862)+(F3862-INDEX(2_Girdiler!$B$20:$I$20,G3862))*(INDEX(2_Girdiler!$B$21:$I$21,G3862+1)-INDEX(2_Girdiler!$B$21:$I$21,G3862))/(INDEX(2_Girdiler!$B$20:$I$20,G3862+1)-INDEX(2_Girdiler!$B$20:$I$20,G3862)))</f>
        <v>9.90608985032929</v>
      </c>
      <c r="I3862" s="16" t="n">
        <f aca="false">H3862/2_Girdiler!$B$17</f>
        <v>3.96878599772808</v>
      </c>
      <c r="J3862" s="16" t="n">
        <f aca="false">D3862+I3862</f>
        <v>18.1941960933421</v>
      </c>
    </row>
    <row r="3863" customFormat="false" ht="15" hidden="false" customHeight="false" outlineLevel="0" collapsed="false">
      <c r="A3863" s="0" t="n">
        <v>3851</v>
      </c>
      <c r="B3863" s="7" t="n">
        <v>0.69987</v>
      </c>
      <c r="C3863" s="7" t="n">
        <v>0.788459</v>
      </c>
      <c r="D3863" s="16" t="n">
        <f aca="false">LOGINV(B3863,$B$7,$C$7)</f>
        <v>18.1358829284834</v>
      </c>
      <c r="E3863" s="16" t="n">
        <f aca="false">LOGINV(C3863,$B$8,$C$8)</f>
        <v>183.154476168792</v>
      </c>
      <c r="F3863" s="16" t="n">
        <f aca="false">$B$5/100*E3863*2_Girdiler!$B$14*2_Girdiler!$B$15*2_Girdiler!$B$16</f>
        <v>4.6081666204068</v>
      </c>
      <c r="G3863" s="16" t="n">
        <f aca="false">MIN(MATCH(F3863,2_Girdiler!$B$20:$I$20,1),7)</f>
        <v>1</v>
      </c>
      <c r="H3863" s="16" t="n">
        <f aca="false">IF(F3863&gt;=40,2_Girdiler!$I$21+(F3863-40)*(2_Girdiler!$I$21-2_Girdiler!$H$21)/(2_Girdiler!$I$20-2_Girdiler!$H$20),INDEX(2_Girdiler!$B$21:$I$21,G3863)+(F3863-INDEX(2_Girdiler!$B$20:$I$20,G3863))*(INDEX(2_Girdiler!$B$21:$I$21,G3863+1)-INDEX(2_Girdiler!$B$21:$I$21,G3863))/(INDEX(2_Girdiler!$B$20:$I$20,G3863+1)-INDEX(2_Girdiler!$B$20:$I$20,G3863)))</f>
        <v>10.137966564895</v>
      </c>
      <c r="I3863" s="16" t="n">
        <f aca="false">H3863/2_Girdiler!$B$17</f>
        <v>4.06168532247394</v>
      </c>
      <c r="J3863" s="16" t="n">
        <f aca="false">D3863+I3863</f>
        <v>22.1975682509573</v>
      </c>
    </row>
    <row r="3864" customFormat="false" ht="15" hidden="false" customHeight="false" outlineLevel="0" collapsed="false">
      <c r="A3864" s="0" t="n">
        <v>3852</v>
      </c>
      <c r="B3864" s="7" t="n">
        <v>0.915104</v>
      </c>
      <c r="C3864" s="7" t="n">
        <v>0.170914</v>
      </c>
      <c r="D3864" s="16" t="n">
        <f aca="false">LOGINV(B3864,$B$7,$C$7)</f>
        <v>29.1087585013503</v>
      </c>
      <c r="E3864" s="16" t="n">
        <f aca="false">LOGINV(C3864,$B$8,$C$8)</f>
        <v>59.1243526561062</v>
      </c>
      <c r="F3864" s="16" t="n">
        <f aca="false">$B$5/100*E3864*2_Girdiler!$B$14*2_Girdiler!$B$15*2_Girdiler!$B$16</f>
        <v>1.48756871282763</v>
      </c>
      <c r="G3864" s="16" t="n">
        <f aca="false">MIN(MATCH(F3864,2_Girdiler!$B$20:$I$20,1),7)</f>
        <v>1</v>
      </c>
      <c r="H3864" s="16" t="n">
        <f aca="false">IF(F3864&gt;=40,2_Girdiler!$I$21+(F3864-40)*(2_Girdiler!$I$21-2_Girdiler!$H$21)/(2_Girdiler!$I$20-2_Girdiler!$H$20),INDEX(2_Girdiler!$B$21:$I$21,G3864)+(F3864-INDEX(2_Girdiler!$B$20:$I$20,G3864))*(INDEX(2_Girdiler!$B$21:$I$21,G3864+1)-INDEX(2_Girdiler!$B$21:$I$21,G3864))/(INDEX(2_Girdiler!$B$20:$I$20,G3864+1)-INDEX(2_Girdiler!$B$20:$I$20,G3864)))</f>
        <v>3.27265116822079</v>
      </c>
      <c r="I3864" s="16" t="n">
        <f aca="false">H3864/2_Girdiler!$B$17</f>
        <v>1.31115832060128</v>
      </c>
      <c r="J3864" s="16" t="n">
        <f aca="false">D3864+I3864</f>
        <v>30.4199168219516</v>
      </c>
    </row>
    <row r="3865" customFormat="false" ht="15" hidden="false" customHeight="false" outlineLevel="0" collapsed="false">
      <c r="A3865" s="0" t="n">
        <v>3853</v>
      </c>
      <c r="B3865" s="7" t="n">
        <v>0.878615</v>
      </c>
      <c r="C3865" s="7" t="n">
        <v>0.459558</v>
      </c>
      <c r="D3865" s="16" t="n">
        <f aca="false">LOGINV(B3865,$B$7,$C$7)</f>
        <v>25.9687529764999</v>
      </c>
      <c r="E3865" s="16" t="n">
        <f aca="false">LOGINV(C3865,$B$8,$C$8)</f>
        <v>102.276537339294</v>
      </c>
      <c r="F3865" s="16" t="n">
        <f aca="false">$B$5/100*E3865*2_Girdiler!$B$14*2_Girdiler!$B$15*2_Girdiler!$B$16</f>
        <v>2.57327767945664</v>
      </c>
      <c r="G3865" s="16" t="n">
        <f aca="false">MIN(MATCH(F3865,2_Girdiler!$B$20:$I$20,1),7)</f>
        <v>1</v>
      </c>
      <c r="H3865" s="16" t="n">
        <f aca="false">IF(F3865&gt;=40,2_Girdiler!$I$21+(F3865-40)*(2_Girdiler!$I$21-2_Girdiler!$H$21)/(2_Girdiler!$I$20-2_Girdiler!$H$20),INDEX(2_Girdiler!$B$21:$I$21,G3865)+(F3865-INDEX(2_Girdiler!$B$20:$I$20,G3865))*(INDEX(2_Girdiler!$B$21:$I$21,G3865+1)-INDEX(2_Girdiler!$B$21:$I$21,G3865))/(INDEX(2_Girdiler!$B$20:$I$20,G3865+1)-INDEX(2_Girdiler!$B$20:$I$20,G3865)))</f>
        <v>5.6612108948046</v>
      </c>
      <c r="I3865" s="16" t="n">
        <f aca="false">H3865/2_Girdiler!$B$17</f>
        <v>2.26811333926466</v>
      </c>
      <c r="J3865" s="16" t="n">
        <f aca="false">D3865+I3865</f>
        <v>28.2368663157646</v>
      </c>
    </row>
    <row r="3866" customFormat="false" ht="15" hidden="false" customHeight="false" outlineLevel="0" collapsed="false">
      <c r="A3866" s="0" t="n">
        <v>3854</v>
      </c>
      <c r="B3866" s="7" t="n">
        <v>0.578431</v>
      </c>
      <c r="C3866" s="7" t="n">
        <v>0.050171</v>
      </c>
      <c r="D3866" s="16" t="n">
        <f aca="false">LOGINV(B3866,$B$7,$C$7)</f>
        <v>15.1212190202788</v>
      </c>
      <c r="E3866" s="16" t="n">
        <f aca="false">LOGINV(C3866,$B$8,$C$8)</f>
        <v>37.8089136772223</v>
      </c>
      <c r="F3866" s="16" t="n">
        <f aca="false">$B$5/100*E3866*2_Girdiler!$B$14*2_Girdiler!$B$15*2_Girdiler!$B$16</f>
        <v>0.951272268118913</v>
      </c>
      <c r="G3866" s="16" t="n">
        <f aca="false">MIN(MATCH(F3866,2_Girdiler!$B$20:$I$20,1),7)</f>
        <v>1</v>
      </c>
      <c r="H3866" s="16" t="n">
        <f aca="false">IF(F3866&gt;=40,2_Girdiler!$I$21+(F3866-40)*(2_Girdiler!$I$21-2_Girdiler!$H$21)/(2_Girdiler!$I$20-2_Girdiler!$H$20),INDEX(2_Girdiler!$B$21:$I$21,G3866)+(F3866-INDEX(2_Girdiler!$B$20:$I$20,G3866))*(INDEX(2_Girdiler!$B$21:$I$21,G3866+1)-INDEX(2_Girdiler!$B$21:$I$21,G3866))/(INDEX(2_Girdiler!$B$20:$I$20,G3866+1)-INDEX(2_Girdiler!$B$20:$I$20,G3866)))</f>
        <v>2.09279898986161</v>
      </c>
      <c r="I3866" s="16" t="n">
        <f aca="false">H3866/2_Girdiler!$B$17</f>
        <v>0.838461133758657</v>
      </c>
      <c r="J3866" s="16" t="n">
        <f aca="false">D3866+I3866</f>
        <v>15.9596801540375</v>
      </c>
    </row>
    <row r="3867" customFormat="false" ht="15" hidden="false" customHeight="false" outlineLevel="0" collapsed="false">
      <c r="A3867" s="0" t="n">
        <v>3855</v>
      </c>
      <c r="B3867" s="7" t="n">
        <v>0.416133</v>
      </c>
      <c r="C3867" s="7" t="n">
        <v>0.845194</v>
      </c>
      <c r="D3867" s="16" t="n">
        <f aca="false">LOGINV(B3867,$B$7,$C$7)</f>
        <v>12.0341058705097</v>
      </c>
      <c r="E3867" s="16" t="n">
        <f aca="false">LOGINV(C3867,$B$8,$C$8)</f>
        <v>210.414761179806</v>
      </c>
      <c r="F3867" s="16" t="n">
        <f aca="false">$B$5/100*E3867*2_Girdiler!$B$14*2_Girdiler!$B$15*2_Girdiler!$B$16</f>
        <v>5.29403539128392</v>
      </c>
      <c r="G3867" s="16" t="n">
        <f aca="false">MIN(MATCH(F3867,2_Girdiler!$B$20:$I$20,1),7)</f>
        <v>2</v>
      </c>
      <c r="H3867" s="16" t="n">
        <f aca="false">IF(F3867&gt;=40,2_Girdiler!$I$21+(F3867-40)*(2_Girdiler!$I$21-2_Girdiler!$H$21)/(2_Girdiler!$I$20-2_Girdiler!$H$20),INDEX(2_Girdiler!$B$21:$I$21,G3867)+(F3867-INDEX(2_Girdiler!$B$20:$I$20,G3867))*(INDEX(2_Girdiler!$B$21:$I$21,G3867+1)-INDEX(2_Girdiler!$B$21:$I$21,G3867))/(INDEX(2_Girdiler!$B$20:$I$20,G3867+1)-INDEX(2_Girdiler!$B$20:$I$20,G3867)))</f>
        <v>11.4704566260543</v>
      </c>
      <c r="I3867" s="16" t="n">
        <f aca="false">H3867/2_Girdiler!$B$17</f>
        <v>4.59553550723328</v>
      </c>
      <c r="J3867" s="16" t="n">
        <f aca="false">D3867+I3867</f>
        <v>16.6296413777429</v>
      </c>
    </row>
    <row r="3868" customFormat="false" ht="15" hidden="false" customHeight="false" outlineLevel="0" collapsed="false">
      <c r="A3868" s="0" t="n">
        <v>3856</v>
      </c>
      <c r="B3868" s="7" t="n">
        <v>0.395582</v>
      </c>
      <c r="C3868" s="7" t="n">
        <v>0.470328</v>
      </c>
      <c r="D3868" s="16" t="n">
        <f aca="false">LOGINV(B3868,$B$7,$C$7)</f>
        <v>11.683771352704</v>
      </c>
      <c r="E3868" s="16" t="n">
        <f aca="false">LOGINV(C3868,$B$8,$C$8)</f>
        <v>104.081536076975</v>
      </c>
      <c r="F3868" s="16" t="n">
        <f aca="false">$B$5/100*E3868*2_Girdiler!$B$14*2_Girdiler!$B$15*2_Girdiler!$B$16</f>
        <v>2.61869144769669</v>
      </c>
      <c r="G3868" s="16" t="n">
        <f aca="false">MIN(MATCH(F3868,2_Girdiler!$B$20:$I$20,1),7)</f>
        <v>1</v>
      </c>
      <c r="H3868" s="16" t="n">
        <f aca="false">IF(F3868&gt;=40,2_Girdiler!$I$21+(F3868-40)*(2_Girdiler!$I$21-2_Girdiler!$H$21)/(2_Girdiler!$I$20-2_Girdiler!$H$20),INDEX(2_Girdiler!$B$21:$I$21,G3868)+(F3868-INDEX(2_Girdiler!$B$20:$I$20,G3868))*(INDEX(2_Girdiler!$B$21:$I$21,G3868+1)-INDEX(2_Girdiler!$B$21:$I$21,G3868))/(INDEX(2_Girdiler!$B$20:$I$20,G3868+1)-INDEX(2_Girdiler!$B$20:$I$20,G3868)))</f>
        <v>5.76112118493273</v>
      </c>
      <c r="I3868" s="16" t="n">
        <f aca="false">H3868/2_Girdiler!$B$17</f>
        <v>2.30814150037369</v>
      </c>
      <c r="J3868" s="16" t="n">
        <f aca="false">D3868+I3868</f>
        <v>13.9919128530777</v>
      </c>
    </row>
    <row r="3869" customFormat="false" ht="15" hidden="false" customHeight="false" outlineLevel="0" collapsed="false">
      <c r="A3869" s="0" t="n">
        <v>3857</v>
      </c>
      <c r="B3869" s="7" t="n">
        <v>0.97042</v>
      </c>
      <c r="C3869" s="7" t="n">
        <v>0.933506</v>
      </c>
      <c r="D3869" s="16" t="n">
        <f aca="false">LOGINV(B3869,$B$7,$C$7)</f>
        <v>38.7687748048712</v>
      </c>
      <c r="E3869" s="16" t="n">
        <f aca="false">LOGINV(C3869,$B$8,$C$8)</f>
        <v>288.023725255353</v>
      </c>
      <c r="F3869" s="16" t="n">
        <f aca="false">$B$5/100*E3869*2_Girdiler!$B$14*2_Girdiler!$B$15*2_Girdiler!$B$16</f>
        <v>7.24667692742468</v>
      </c>
      <c r="G3869" s="16" t="n">
        <f aca="false">MIN(MATCH(F3869,2_Girdiler!$B$20:$I$20,1),7)</f>
        <v>2</v>
      </c>
      <c r="H3869" s="16" t="n">
        <f aca="false">IF(F3869&gt;=40,2_Girdiler!$I$21+(F3869-40)*(2_Girdiler!$I$21-2_Girdiler!$H$21)/(2_Girdiler!$I$20-2_Girdiler!$H$20),INDEX(2_Girdiler!$B$21:$I$21,G3869)+(F3869-INDEX(2_Girdiler!$B$20:$I$20,G3869))*(INDEX(2_Girdiler!$B$21:$I$21,G3869+1)-INDEX(2_Girdiler!$B$21:$I$21,G3869))/(INDEX(2_Girdiler!$B$20:$I$20,G3869+1)-INDEX(2_Girdiler!$B$20:$I$20,G3869)))</f>
        <v>14.5946830838795</v>
      </c>
      <c r="I3869" s="16" t="n">
        <f aca="false">H3869/2_Girdiler!$B$17</f>
        <v>5.84722879963121</v>
      </c>
      <c r="J3869" s="16" t="n">
        <f aca="false">D3869+I3869</f>
        <v>44.6160036045024</v>
      </c>
    </row>
    <row r="3870" customFormat="false" ht="15" hidden="false" customHeight="false" outlineLevel="0" collapsed="false">
      <c r="A3870" s="0" t="n">
        <v>3858</v>
      </c>
      <c r="B3870" s="7" t="n">
        <v>0.06874</v>
      </c>
      <c r="C3870" s="7" t="n">
        <v>0.35503</v>
      </c>
      <c r="D3870" s="16" t="n">
        <f aca="false">LOGINV(B3870,$B$7,$C$7)</f>
        <v>5.9175746519087</v>
      </c>
      <c r="E3870" s="16" t="n">
        <f aca="false">LOGINV(C3870,$B$8,$C$8)</f>
        <v>85.905512506872</v>
      </c>
      <c r="F3870" s="16" t="n">
        <f aca="false">$B$5/100*E3870*2_Girdiler!$B$14*2_Girdiler!$B$15*2_Girdiler!$B$16</f>
        <v>2.1613826946729</v>
      </c>
      <c r="G3870" s="16" t="n">
        <f aca="false">MIN(MATCH(F3870,2_Girdiler!$B$20:$I$20,1),7)</f>
        <v>1</v>
      </c>
      <c r="H3870" s="16" t="n">
        <f aca="false">IF(F3870&gt;=40,2_Girdiler!$I$21+(F3870-40)*(2_Girdiler!$I$21-2_Girdiler!$H$21)/(2_Girdiler!$I$20-2_Girdiler!$H$20),INDEX(2_Girdiler!$B$21:$I$21,G3870)+(F3870-INDEX(2_Girdiler!$B$20:$I$20,G3870))*(INDEX(2_Girdiler!$B$21:$I$21,G3870+1)-INDEX(2_Girdiler!$B$21:$I$21,G3870))/(INDEX(2_Girdiler!$B$20:$I$20,G3870+1)-INDEX(2_Girdiler!$B$20:$I$20,G3870)))</f>
        <v>4.75504192828038</v>
      </c>
      <c r="I3870" s="16" t="n">
        <f aca="false">H3870/2_Girdiler!$B$17</f>
        <v>1.90506487511233</v>
      </c>
      <c r="J3870" s="16" t="n">
        <f aca="false">D3870+I3870</f>
        <v>7.82263952702103</v>
      </c>
    </row>
    <row r="3871" customFormat="false" ht="15" hidden="false" customHeight="false" outlineLevel="0" collapsed="false">
      <c r="A3871" s="0" t="n">
        <v>3859</v>
      </c>
      <c r="B3871" s="7" t="n">
        <v>0.119157</v>
      </c>
      <c r="C3871" s="7" t="n">
        <v>0.119354</v>
      </c>
      <c r="D3871" s="16" t="n">
        <f aca="false">LOGINV(B3871,$B$7,$C$7)</f>
        <v>7.01820547323409</v>
      </c>
      <c r="E3871" s="16" t="n">
        <f aca="false">LOGINV(C3871,$B$8,$C$8)</f>
        <v>51.0439292167142</v>
      </c>
      <c r="F3871" s="16" t="n">
        <f aca="false">$B$5/100*E3871*2_Girdiler!$B$14*2_Girdiler!$B$15*2_Girdiler!$B$16</f>
        <v>1.28426525909253</v>
      </c>
      <c r="G3871" s="16" t="n">
        <f aca="false">MIN(MATCH(F3871,2_Girdiler!$B$20:$I$20,1),7)</f>
        <v>1</v>
      </c>
      <c r="H3871" s="16" t="n">
        <f aca="false">IF(F3871&gt;=40,2_Girdiler!$I$21+(F3871-40)*(2_Girdiler!$I$21-2_Girdiler!$H$21)/(2_Girdiler!$I$20-2_Girdiler!$H$20),INDEX(2_Girdiler!$B$21:$I$21,G3871)+(F3871-INDEX(2_Girdiler!$B$20:$I$20,G3871))*(INDEX(2_Girdiler!$B$21:$I$21,G3871+1)-INDEX(2_Girdiler!$B$21:$I$21,G3871))/(INDEX(2_Girdiler!$B$20:$I$20,G3871+1)-INDEX(2_Girdiler!$B$20:$I$20,G3871)))</f>
        <v>2.82538357000357</v>
      </c>
      <c r="I3871" s="16" t="n">
        <f aca="false">H3871/2_Girdiler!$B$17</f>
        <v>1.13196457131553</v>
      </c>
      <c r="J3871" s="16" t="n">
        <f aca="false">D3871+I3871</f>
        <v>8.15017004454962</v>
      </c>
    </row>
    <row r="3872" customFormat="false" ht="15" hidden="false" customHeight="false" outlineLevel="0" collapsed="false">
      <c r="A3872" s="0" t="n">
        <v>3860</v>
      </c>
      <c r="B3872" s="7" t="n">
        <v>0.134853</v>
      </c>
      <c r="C3872" s="7" t="n">
        <v>0.80953</v>
      </c>
      <c r="D3872" s="16" t="n">
        <f aca="false">LOGINV(B3872,$B$7,$C$7)</f>
        <v>7.31974435127172</v>
      </c>
      <c r="E3872" s="16" t="n">
        <f aca="false">LOGINV(C3872,$B$8,$C$8)</f>
        <v>192.249495116022</v>
      </c>
      <c r="F3872" s="16" t="n">
        <f aca="false">$B$5/100*E3872*2_Girdiler!$B$14*2_Girdiler!$B$15*2_Girdiler!$B$16</f>
        <v>4.83699729711911</v>
      </c>
      <c r="G3872" s="16" t="n">
        <f aca="false">MIN(MATCH(F3872,2_Girdiler!$B$20:$I$20,1),7)</f>
        <v>1</v>
      </c>
      <c r="H3872" s="16" t="n">
        <f aca="false">IF(F3872&gt;=40,2_Girdiler!$I$21+(F3872-40)*(2_Girdiler!$I$21-2_Girdiler!$H$21)/(2_Girdiler!$I$20-2_Girdiler!$H$20),INDEX(2_Girdiler!$B$21:$I$21,G3872)+(F3872-INDEX(2_Girdiler!$B$20:$I$20,G3872))*(INDEX(2_Girdiler!$B$21:$I$21,G3872+1)-INDEX(2_Girdiler!$B$21:$I$21,G3872))/(INDEX(2_Girdiler!$B$20:$I$20,G3872+1)-INDEX(2_Girdiler!$B$20:$I$20,G3872)))</f>
        <v>10.641394053662</v>
      </c>
      <c r="I3872" s="16" t="n">
        <f aca="false">H3872/2_Girdiler!$B$17</f>
        <v>4.26337902790947</v>
      </c>
      <c r="J3872" s="16" t="n">
        <f aca="false">D3872+I3872</f>
        <v>11.5831233791812</v>
      </c>
    </row>
    <row r="3873" customFormat="false" ht="15" hidden="false" customHeight="false" outlineLevel="0" collapsed="false">
      <c r="A3873" s="0" t="n">
        <v>3861</v>
      </c>
      <c r="B3873" s="7" t="n">
        <v>0.712466</v>
      </c>
      <c r="C3873" s="7" t="n">
        <v>0.261361</v>
      </c>
      <c r="D3873" s="16" t="n">
        <f aca="false">LOGINV(B3873,$B$7,$C$7)</f>
        <v>18.5094290486529</v>
      </c>
      <c r="E3873" s="16" t="n">
        <f aca="false">LOGINV(C3873,$B$8,$C$8)</f>
        <v>72.2877325880838</v>
      </c>
      <c r="F3873" s="16" t="n">
        <f aca="false">$B$5/100*E3873*2_Girdiler!$B$14*2_Girdiler!$B$15*2_Girdiler!$B$16</f>
        <v>1.81875935191619</v>
      </c>
      <c r="G3873" s="16" t="n">
        <f aca="false">MIN(MATCH(F3873,2_Girdiler!$B$20:$I$20,1),7)</f>
        <v>1</v>
      </c>
      <c r="H3873" s="16" t="n">
        <f aca="false">IF(F3873&gt;=40,2_Girdiler!$I$21+(F3873-40)*(2_Girdiler!$I$21-2_Girdiler!$H$21)/(2_Girdiler!$I$20-2_Girdiler!$H$20),INDEX(2_Girdiler!$B$21:$I$21,G3873)+(F3873-INDEX(2_Girdiler!$B$20:$I$20,G3873))*(INDEX(2_Girdiler!$B$21:$I$21,G3873+1)-INDEX(2_Girdiler!$B$21:$I$21,G3873))/(INDEX(2_Girdiler!$B$20:$I$20,G3873+1)-INDEX(2_Girdiler!$B$20:$I$20,G3873)))</f>
        <v>4.00127057421561</v>
      </c>
      <c r="I3873" s="16" t="n">
        <f aca="false">H3873/2_Girdiler!$B$17</f>
        <v>1.603073146721</v>
      </c>
      <c r="J3873" s="16" t="n">
        <f aca="false">D3873+I3873</f>
        <v>20.1125021953739</v>
      </c>
    </row>
    <row r="3874" customFormat="false" ht="15" hidden="false" customHeight="false" outlineLevel="0" collapsed="false">
      <c r="A3874" s="0" t="n">
        <v>3862</v>
      </c>
      <c r="B3874" s="7" t="n">
        <v>0.124485</v>
      </c>
      <c r="C3874" s="7" t="n">
        <v>0.308744</v>
      </c>
      <c r="D3874" s="16" t="n">
        <f aca="false">LOGINV(B3874,$B$7,$C$7)</f>
        <v>7.12207241028252</v>
      </c>
      <c r="E3874" s="16" t="n">
        <f aca="false">LOGINV(C3874,$B$8,$C$8)</f>
        <v>79.1114468419005</v>
      </c>
      <c r="F3874" s="16" t="n">
        <f aca="false">$B$5/100*E3874*2_Girdiler!$B$14*2_Girdiler!$B$15*2_Girdiler!$B$16</f>
        <v>1.99044400254222</v>
      </c>
      <c r="G3874" s="16" t="n">
        <f aca="false">MIN(MATCH(F3874,2_Girdiler!$B$20:$I$20,1),7)</f>
        <v>1</v>
      </c>
      <c r="H3874" s="16" t="n">
        <f aca="false">IF(F3874&gt;=40,2_Girdiler!$I$21+(F3874-40)*(2_Girdiler!$I$21-2_Girdiler!$H$21)/(2_Girdiler!$I$20-2_Girdiler!$H$20),INDEX(2_Girdiler!$B$21:$I$21,G3874)+(F3874-INDEX(2_Girdiler!$B$20:$I$20,G3874))*(INDEX(2_Girdiler!$B$21:$I$21,G3874+1)-INDEX(2_Girdiler!$B$21:$I$21,G3874))/(INDEX(2_Girdiler!$B$20:$I$20,G3874+1)-INDEX(2_Girdiler!$B$20:$I$20,G3874)))</f>
        <v>4.37897680559288</v>
      </c>
      <c r="I3874" s="16" t="n">
        <f aca="false">H3874/2_Girdiler!$B$17</f>
        <v>1.75439775865099</v>
      </c>
      <c r="J3874" s="16" t="n">
        <f aca="false">D3874+I3874</f>
        <v>8.87647016893351</v>
      </c>
    </row>
    <row r="3875" customFormat="false" ht="15" hidden="false" customHeight="false" outlineLevel="0" collapsed="false">
      <c r="A3875" s="0" t="n">
        <v>3863</v>
      </c>
      <c r="B3875" s="7" t="n">
        <v>0.40145</v>
      </c>
      <c r="C3875" s="7" t="n">
        <v>0.305648</v>
      </c>
      <c r="D3875" s="16" t="n">
        <f aca="false">LOGINV(B3875,$B$7,$C$7)</f>
        <v>11.7832064941706</v>
      </c>
      <c r="E3875" s="16" t="n">
        <f aca="false">LOGINV(C3875,$B$8,$C$8)</f>
        <v>78.662791996129</v>
      </c>
      <c r="F3875" s="16" t="n">
        <f aca="false">$B$5/100*E3875*2_Girdiler!$B$14*2_Girdiler!$B$15*2_Girdiler!$B$16</f>
        <v>1.9791558466226</v>
      </c>
      <c r="G3875" s="16" t="n">
        <f aca="false">MIN(MATCH(F3875,2_Girdiler!$B$20:$I$20,1),7)</f>
        <v>1</v>
      </c>
      <c r="H3875" s="16" t="n">
        <f aca="false">IF(F3875&gt;=40,2_Girdiler!$I$21+(F3875-40)*(2_Girdiler!$I$21-2_Girdiler!$H$21)/(2_Girdiler!$I$20-2_Girdiler!$H$20),INDEX(2_Girdiler!$B$21:$I$21,G3875)+(F3875-INDEX(2_Girdiler!$B$20:$I$20,G3875))*(INDEX(2_Girdiler!$B$21:$I$21,G3875+1)-INDEX(2_Girdiler!$B$21:$I$21,G3875))/(INDEX(2_Girdiler!$B$20:$I$20,G3875+1)-INDEX(2_Girdiler!$B$20:$I$20,G3875)))</f>
        <v>4.35414286256973</v>
      </c>
      <c r="I3875" s="16" t="n">
        <f aca="false">H3875/2_Girdiler!$B$17</f>
        <v>1.74444826224749</v>
      </c>
      <c r="J3875" s="16" t="n">
        <f aca="false">D3875+I3875</f>
        <v>13.5276547564181</v>
      </c>
    </row>
    <row r="3876" customFormat="false" ht="15" hidden="false" customHeight="false" outlineLevel="0" collapsed="false">
      <c r="A3876" s="0" t="n">
        <v>3864</v>
      </c>
      <c r="B3876" s="7" t="n">
        <v>0.2377</v>
      </c>
      <c r="C3876" s="7" t="n">
        <v>0.979097</v>
      </c>
      <c r="D3876" s="16" t="n">
        <f aca="false">LOGINV(B3876,$B$7,$C$7)</f>
        <v>9.09724998625666</v>
      </c>
      <c r="E3876" s="16" t="n">
        <f aca="false">LOGINV(C3876,$B$8,$C$8)</f>
        <v>406.307211218306</v>
      </c>
      <c r="F3876" s="16" t="n">
        <f aca="false">$B$5/100*E3876*2_Girdiler!$B$14*2_Girdiler!$B$15*2_Girdiler!$B$16</f>
        <v>10.2226894342526</v>
      </c>
      <c r="G3876" s="16" t="n">
        <f aca="false">MIN(MATCH(F3876,2_Girdiler!$B$20:$I$20,1),7)</f>
        <v>3</v>
      </c>
      <c r="H3876" s="16" t="n">
        <f aca="false">IF(F3876&gt;=40,2_Girdiler!$I$21+(F3876-40)*(2_Girdiler!$I$21-2_Girdiler!$H$21)/(2_Girdiler!$I$20-2_Girdiler!$H$20),INDEX(2_Girdiler!$B$21:$I$21,G3876)+(F3876-INDEX(2_Girdiler!$B$20:$I$20,G3876))*(INDEX(2_Girdiler!$B$21:$I$21,G3876+1)-INDEX(2_Girdiler!$B$21:$I$21,G3876))/(INDEX(2_Girdiler!$B$20:$I$20,G3876+1)-INDEX(2_Girdiler!$B$20:$I$20,G3876)))</f>
        <v>19.2004204908273</v>
      </c>
      <c r="I3876" s="16" t="n">
        <f aca="false">H3876/2_Girdiler!$B$17</f>
        <v>7.69247615818403</v>
      </c>
      <c r="J3876" s="16" t="n">
        <f aca="false">D3876+I3876</f>
        <v>16.7897261444407</v>
      </c>
    </row>
    <row r="3877" customFormat="false" ht="15" hidden="false" customHeight="false" outlineLevel="0" collapsed="false">
      <c r="A3877" s="0" t="n">
        <v>3865</v>
      </c>
      <c r="B3877" s="7" t="n">
        <v>0.194256</v>
      </c>
      <c r="C3877" s="7" t="n">
        <v>0.091566</v>
      </c>
      <c r="D3877" s="16" t="n">
        <f aca="false">LOGINV(B3877,$B$7,$C$7)</f>
        <v>8.37409815835864</v>
      </c>
      <c r="E3877" s="16" t="n">
        <f aca="false">LOGINV(C3877,$B$8,$C$8)</f>
        <v>46.2451573700545</v>
      </c>
      <c r="F3877" s="16" t="n">
        <f aca="false">$B$5/100*E3877*2_Girdiler!$B$14*2_Girdiler!$B$15*2_Girdiler!$B$16</f>
        <v>1.16352815943057</v>
      </c>
      <c r="G3877" s="16" t="n">
        <f aca="false">MIN(MATCH(F3877,2_Girdiler!$B$20:$I$20,1),7)</f>
        <v>1</v>
      </c>
      <c r="H3877" s="16" t="n">
        <f aca="false">IF(F3877&gt;=40,2_Girdiler!$I$21+(F3877-40)*(2_Girdiler!$I$21-2_Girdiler!$H$21)/(2_Girdiler!$I$20-2_Girdiler!$H$20),INDEX(2_Girdiler!$B$21:$I$21,G3877)+(F3877-INDEX(2_Girdiler!$B$20:$I$20,G3877))*(INDEX(2_Girdiler!$B$21:$I$21,G3877+1)-INDEX(2_Girdiler!$B$21:$I$21,G3877))/(INDEX(2_Girdiler!$B$20:$I$20,G3877+1)-INDEX(2_Girdiler!$B$20:$I$20,G3877)))</f>
        <v>2.55976195074726</v>
      </c>
      <c r="I3877" s="16" t="n">
        <f aca="false">H3877/2_Girdiler!$B$17</f>
        <v>1.02554565334425</v>
      </c>
      <c r="J3877" s="16" t="n">
        <f aca="false">D3877+I3877</f>
        <v>9.39964381170289</v>
      </c>
    </row>
    <row r="3878" customFormat="false" ht="15" hidden="false" customHeight="false" outlineLevel="0" collapsed="false">
      <c r="A3878" s="0" t="n">
        <v>3866</v>
      </c>
      <c r="B3878" s="7" t="n">
        <v>0.714541</v>
      </c>
      <c r="C3878" s="7" t="n">
        <v>0.121518</v>
      </c>
      <c r="D3878" s="16" t="n">
        <f aca="false">LOGINV(B3878,$B$7,$C$7)</f>
        <v>18.5724369476965</v>
      </c>
      <c r="E3878" s="16" t="n">
        <f aca="false">LOGINV(C3878,$B$8,$C$8)</f>
        <v>51.4007015680334</v>
      </c>
      <c r="F3878" s="16" t="n">
        <f aca="false">$B$5/100*E3878*2_Girdiler!$B$14*2_Girdiler!$B$15*2_Girdiler!$B$16</f>
        <v>1.29324165145172</v>
      </c>
      <c r="G3878" s="16" t="n">
        <f aca="false">MIN(MATCH(F3878,2_Girdiler!$B$20:$I$20,1),7)</f>
        <v>1</v>
      </c>
      <c r="H3878" s="16" t="n">
        <f aca="false">IF(F3878&gt;=40,2_Girdiler!$I$21+(F3878-40)*(2_Girdiler!$I$21-2_Girdiler!$H$21)/(2_Girdiler!$I$20-2_Girdiler!$H$20),INDEX(2_Girdiler!$B$21:$I$21,G3878)+(F3878-INDEX(2_Girdiler!$B$20:$I$20,G3878))*(INDEX(2_Girdiler!$B$21:$I$21,G3878+1)-INDEX(2_Girdiler!$B$21:$I$21,G3878))/(INDEX(2_Girdiler!$B$20:$I$20,G3878+1)-INDEX(2_Girdiler!$B$20:$I$20,G3878)))</f>
        <v>2.84513163319379</v>
      </c>
      <c r="I3878" s="16" t="n">
        <f aca="false">H3878/2_Girdiler!$B$17</f>
        <v>1.13987645560648</v>
      </c>
      <c r="J3878" s="16" t="n">
        <f aca="false">D3878+I3878</f>
        <v>19.712313403303</v>
      </c>
    </row>
    <row r="3879" customFormat="false" ht="15" hidden="false" customHeight="false" outlineLevel="0" collapsed="false">
      <c r="A3879" s="0" t="n">
        <v>3867</v>
      </c>
      <c r="B3879" s="7" t="n">
        <v>0.136923</v>
      </c>
      <c r="C3879" s="7" t="n">
        <v>0.185954</v>
      </c>
      <c r="D3879" s="16" t="n">
        <f aca="false">LOGINV(B3879,$B$7,$C$7)</f>
        <v>7.35857190389668</v>
      </c>
      <c r="E3879" s="16" t="n">
        <f aca="false">LOGINV(C3879,$B$8,$C$8)</f>
        <v>61.3661796435449</v>
      </c>
      <c r="F3879" s="16" t="n">
        <f aca="false">$B$5/100*E3879*2_Girdiler!$B$14*2_Girdiler!$B$15*2_Girdiler!$B$16</f>
        <v>1.54397307983159</v>
      </c>
      <c r="G3879" s="16" t="n">
        <f aca="false">MIN(MATCH(F3879,2_Girdiler!$B$20:$I$20,1),7)</f>
        <v>1</v>
      </c>
      <c r="H3879" s="16" t="n">
        <f aca="false">IF(F3879&gt;=40,2_Girdiler!$I$21+(F3879-40)*(2_Girdiler!$I$21-2_Girdiler!$H$21)/(2_Girdiler!$I$20-2_Girdiler!$H$20),INDEX(2_Girdiler!$B$21:$I$21,G3879)+(F3879-INDEX(2_Girdiler!$B$20:$I$20,G3879))*(INDEX(2_Girdiler!$B$21:$I$21,G3879+1)-INDEX(2_Girdiler!$B$21:$I$21,G3879))/(INDEX(2_Girdiler!$B$20:$I$20,G3879+1)-INDEX(2_Girdiler!$B$20:$I$20,G3879)))</f>
        <v>3.3967407756295</v>
      </c>
      <c r="I3879" s="16" t="n">
        <f aca="false">H3879/2_Girdiler!$B$17</f>
        <v>1.36087370818489</v>
      </c>
      <c r="J3879" s="16" t="n">
        <f aca="false">D3879+I3879</f>
        <v>8.71944561208158</v>
      </c>
    </row>
    <row r="3880" customFormat="false" ht="15" hidden="false" customHeight="false" outlineLevel="0" collapsed="false">
      <c r="A3880" s="0" t="n">
        <v>3868</v>
      </c>
      <c r="B3880" s="7" t="n">
        <v>0.584469</v>
      </c>
      <c r="C3880" s="7" t="n">
        <v>0.108735</v>
      </c>
      <c r="D3880" s="16" t="n">
        <f aca="false">LOGINV(B3880,$B$7,$C$7)</f>
        <v>15.2520749487027</v>
      </c>
      <c r="E3880" s="16" t="n">
        <f aca="false">LOGINV(C3880,$B$8,$C$8)</f>
        <v>49.2615858920939</v>
      </c>
      <c r="F3880" s="16" t="n">
        <f aca="false">$B$5/100*E3880*2_Girdiler!$B$14*2_Girdiler!$B$15*2_Girdiler!$B$16</f>
        <v>1.23942150104508</v>
      </c>
      <c r="G3880" s="16" t="n">
        <f aca="false">MIN(MATCH(F3880,2_Girdiler!$B$20:$I$20,1),7)</f>
        <v>1</v>
      </c>
      <c r="H3880" s="16" t="n">
        <f aca="false">IF(F3880&gt;=40,2_Girdiler!$I$21+(F3880-40)*(2_Girdiler!$I$21-2_Girdiler!$H$21)/(2_Girdiler!$I$20-2_Girdiler!$H$20),INDEX(2_Girdiler!$B$21:$I$21,G3880)+(F3880-INDEX(2_Girdiler!$B$20:$I$20,G3880))*(INDEX(2_Girdiler!$B$21:$I$21,G3880+1)-INDEX(2_Girdiler!$B$21:$I$21,G3880))/(INDEX(2_Girdiler!$B$20:$I$20,G3880+1)-INDEX(2_Girdiler!$B$20:$I$20,G3880)))</f>
        <v>2.72672730229918</v>
      </c>
      <c r="I3880" s="16" t="n">
        <f aca="false">H3880/2_Girdiler!$B$17</f>
        <v>1.09243882303653</v>
      </c>
      <c r="J3880" s="16" t="n">
        <f aca="false">D3880+I3880</f>
        <v>16.3445137717392</v>
      </c>
    </row>
    <row r="3881" customFormat="false" ht="15" hidden="false" customHeight="false" outlineLevel="0" collapsed="false">
      <c r="A3881" s="0" t="n">
        <v>3869</v>
      </c>
      <c r="B3881" s="7" t="n">
        <v>0.536315</v>
      </c>
      <c r="C3881" s="7" t="n">
        <v>0.473701</v>
      </c>
      <c r="D3881" s="16" t="n">
        <f aca="false">LOGINV(B3881,$B$7,$C$7)</f>
        <v>14.2478981518618</v>
      </c>
      <c r="E3881" s="16" t="n">
        <f aca="false">LOGINV(C3881,$B$8,$C$8)</f>
        <v>104.65253647494</v>
      </c>
      <c r="F3881" s="16" t="n">
        <f aca="false">$B$5/100*E3881*2_Girdiler!$B$14*2_Girdiler!$B$15*2_Girdiler!$B$16</f>
        <v>2.6330578177095</v>
      </c>
      <c r="G3881" s="16" t="n">
        <f aca="false">MIN(MATCH(F3881,2_Girdiler!$B$20:$I$20,1),7)</f>
        <v>1</v>
      </c>
      <c r="H3881" s="16" t="n">
        <f aca="false">IF(F3881&gt;=40,2_Girdiler!$I$21+(F3881-40)*(2_Girdiler!$I$21-2_Girdiler!$H$21)/(2_Girdiler!$I$20-2_Girdiler!$H$20),INDEX(2_Girdiler!$B$21:$I$21,G3881)+(F3881-INDEX(2_Girdiler!$B$20:$I$20,G3881))*(INDEX(2_Girdiler!$B$21:$I$21,G3881+1)-INDEX(2_Girdiler!$B$21:$I$21,G3881))/(INDEX(2_Girdiler!$B$20:$I$20,G3881+1)-INDEX(2_Girdiler!$B$20:$I$20,G3881)))</f>
        <v>5.79272719896089</v>
      </c>
      <c r="I3881" s="16" t="n">
        <f aca="false">H3881/2_Girdiler!$B$17</f>
        <v>2.32080416625036</v>
      </c>
      <c r="J3881" s="16" t="n">
        <f aca="false">D3881+I3881</f>
        <v>16.5687023181121</v>
      </c>
    </row>
    <row r="3882" customFormat="false" ht="15" hidden="false" customHeight="false" outlineLevel="0" collapsed="false">
      <c r="A3882" s="0" t="n">
        <v>3870</v>
      </c>
      <c r="B3882" s="7" t="n">
        <v>0.434648</v>
      </c>
      <c r="C3882" s="7" t="n">
        <v>0.003587</v>
      </c>
      <c r="D3882" s="16" t="n">
        <f aca="false">LOGINV(B3882,$B$7,$C$7)</f>
        <v>12.3552154806521</v>
      </c>
      <c r="E3882" s="16" t="n">
        <f aca="false">LOGINV(C3882,$B$8,$C$8)</f>
        <v>19.253652109703</v>
      </c>
      <c r="F3882" s="16" t="n">
        <f aca="false">$B$5/100*E3882*2_Girdiler!$B$14*2_Girdiler!$B$15*2_Girdiler!$B$16</f>
        <v>0.484421887080129</v>
      </c>
      <c r="G3882" s="16" t="n">
        <f aca="false">MIN(MATCH(F3882,2_Girdiler!$B$20:$I$20,1),7)</f>
        <v>1</v>
      </c>
      <c r="H3882" s="16" t="n">
        <f aca="false">IF(F3882&gt;=40,2_Girdiler!$I$21+(F3882-40)*(2_Girdiler!$I$21-2_Girdiler!$H$21)/(2_Girdiler!$I$20-2_Girdiler!$H$20),INDEX(2_Girdiler!$B$21:$I$21,G3882)+(F3882-INDEX(2_Girdiler!$B$20:$I$20,G3882))*(INDEX(2_Girdiler!$B$21:$I$21,G3882+1)-INDEX(2_Girdiler!$B$21:$I$21,G3882))/(INDEX(2_Girdiler!$B$20:$I$20,G3882+1)-INDEX(2_Girdiler!$B$20:$I$20,G3882)))</f>
        <v>1.06572815157628</v>
      </c>
      <c r="I3882" s="16" t="n">
        <f aca="false">H3882/2_Girdiler!$B$17</f>
        <v>0.426974419702037</v>
      </c>
      <c r="J3882" s="16" t="n">
        <f aca="false">D3882+I3882</f>
        <v>12.7821899003542</v>
      </c>
    </row>
    <row r="3883" customFormat="false" ht="15" hidden="false" customHeight="false" outlineLevel="0" collapsed="false">
      <c r="A3883" s="0" t="n">
        <v>3871</v>
      </c>
      <c r="B3883" s="7" t="n">
        <v>0.445269</v>
      </c>
      <c r="C3883" s="7" t="n">
        <v>0.716436</v>
      </c>
      <c r="D3883" s="16" t="n">
        <f aca="false">LOGINV(B3883,$B$7,$C$7)</f>
        <v>12.5420710094351</v>
      </c>
      <c r="E3883" s="16" t="n">
        <f aca="false">LOGINV(C3883,$B$8,$C$8)</f>
        <v>158.007090741083</v>
      </c>
      <c r="F3883" s="16" t="n">
        <f aca="false">$B$5/100*E3883*2_Girdiler!$B$14*2_Girdiler!$B$15*2_Girdiler!$B$16</f>
        <v>3.97545840304565</v>
      </c>
      <c r="G3883" s="16" t="n">
        <f aca="false">MIN(MATCH(F3883,2_Girdiler!$B$20:$I$20,1),7)</f>
        <v>1</v>
      </c>
      <c r="H3883" s="16" t="n">
        <f aca="false">IF(F3883&gt;=40,2_Girdiler!$I$21+(F3883-40)*(2_Girdiler!$I$21-2_Girdiler!$H$21)/(2_Girdiler!$I$20-2_Girdiler!$H$20),INDEX(2_Girdiler!$B$21:$I$21,G3883)+(F3883-INDEX(2_Girdiler!$B$20:$I$20,G3883))*(INDEX(2_Girdiler!$B$21:$I$21,G3883+1)-INDEX(2_Girdiler!$B$21:$I$21,G3883))/(INDEX(2_Girdiler!$B$20:$I$20,G3883+1)-INDEX(2_Girdiler!$B$20:$I$20,G3883)))</f>
        <v>8.74600848670043</v>
      </c>
      <c r="I3883" s="16" t="n">
        <f aca="false">H3883/2_Girdiler!$B$17</f>
        <v>3.50400981037678</v>
      </c>
      <c r="J3883" s="16" t="n">
        <f aca="false">D3883+I3883</f>
        <v>16.0460808198119</v>
      </c>
    </row>
    <row r="3884" customFormat="false" ht="15" hidden="false" customHeight="false" outlineLevel="0" collapsed="false">
      <c r="A3884" s="0" t="n">
        <v>3872</v>
      </c>
      <c r="B3884" s="7" t="n">
        <v>0.968602</v>
      </c>
      <c r="C3884" s="7" t="n">
        <v>0.084197</v>
      </c>
      <c r="D3884" s="16" t="n">
        <f aca="false">LOGINV(B3884,$B$7,$C$7)</f>
        <v>38.2031097105585</v>
      </c>
      <c r="E3884" s="16" t="n">
        <f aca="false">LOGINV(C3884,$B$8,$C$8)</f>
        <v>44.886122076944</v>
      </c>
      <c r="F3884" s="16" t="n">
        <f aca="false">$B$5/100*E3884*2_Girdiler!$B$14*2_Girdiler!$B$15*2_Girdiler!$B$16</f>
        <v>1.12933483145591</v>
      </c>
      <c r="G3884" s="16" t="n">
        <f aca="false">MIN(MATCH(F3884,2_Girdiler!$B$20:$I$20,1),7)</f>
        <v>1</v>
      </c>
      <c r="H3884" s="16" t="n">
        <f aca="false">IF(F3884&gt;=40,2_Girdiler!$I$21+(F3884-40)*(2_Girdiler!$I$21-2_Girdiler!$H$21)/(2_Girdiler!$I$20-2_Girdiler!$H$20),INDEX(2_Girdiler!$B$21:$I$21,G3884)+(F3884-INDEX(2_Girdiler!$B$20:$I$20,G3884))*(INDEX(2_Girdiler!$B$21:$I$21,G3884+1)-INDEX(2_Girdiler!$B$21:$I$21,G3884))/(INDEX(2_Girdiler!$B$20:$I$20,G3884+1)-INDEX(2_Girdiler!$B$20:$I$20,G3884)))</f>
        <v>2.484536629203</v>
      </c>
      <c r="I3884" s="16" t="n">
        <f aca="false">H3884/2_Girdiler!$B$17</f>
        <v>0.995407303366588</v>
      </c>
      <c r="J3884" s="16" t="n">
        <f aca="false">D3884+I3884</f>
        <v>39.1985170139251</v>
      </c>
    </row>
    <row r="3885" customFormat="false" ht="15" hidden="false" customHeight="false" outlineLevel="0" collapsed="false">
      <c r="A3885" s="0" t="n">
        <v>3873</v>
      </c>
      <c r="B3885" s="7" t="n">
        <v>0.634893</v>
      </c>
      <c r="C3885" s="7" t="n">
        <v>0.617812</v>
      </c>
      <c r="D3885" s="16" t="n">
        <f aca="false">LOGINV(B3885,$B$7,$C$7)</f>
        <v>16.4120251198107</v>
      </c>
      <c r="E3885" s="16" t="n">
        <f aca="false">LOGINV(C3885,$B$8,$C$8)</f>
        <v>132.51698344321</v>
      </c>
      <c r="F3885" s="16" t="n">
        <f aca="false">$B$5/100*E3885*2_Girdiler!$B$14*2_Girdiler!$B$15*2_Girdiler!$B$16</f>
        <v>3.33412730343115</v>
      </c>
      <c r="G3885" s="16" t="n">
        <f aca="false">MIN(MATCH(F3885,2_Girdiler!$B$20:$I$20,1),7)</f>
        <v>1</v>
      </c>
      <c r="H3885" s="16" t="n">
        <f aca="false">IF(F3885&gt;=40,2_Girdiler!$I$21+(F3885-40)*(2_Girdiler!$I$21-2_Girdiler!$H$21)/(2_Girdiler!$I$20-2_Girdiler!$H$20),INDEX(2_Girdiler!$B$21:$I$21,G3885)+(F3885-INDEX(2_Girdiler!$B$20:$I$20,G3885))*(INDEX(2_Girdiler!$B$21:$I$21,G3885+1)-INDEX(2_Girdiler!$B$21:$I$21,G3885))/(INDEX(2_Girdiler!$B$20:$I$20,G3885+1)-INDEX(2_Girdiler!$B$20:$I$20,G3885)))</f>
        <v>7.33508006754854</v>
      </c>
      <c r="I3885" s="16" t="n">
        <f aca="false">H3885/2_Girdiler!$B$17</f>
        <v>2.93873400142169</v>
      </c>
      <c r="J3885" s="16" t="n">
        <f aca="false">D3885+I3885</f>
        <v>19.3507591212324</v>
      </c>
    </row>
    <row r="3886" customFormat="false" ht="15" hidden="false" customHeight="false" outlineLevel="0" collapsed="false">
      <c r="A3886" s="0" t="n">
        <v>3874</v>
      </c>
      <c r="B3886" s="7" t="n">
        <v>0.920194</v>
      </c>
      <c r="C3886" s="7" t="n">
        <v>0.630965</v>
      </c>
      <c r="D3886" s="16" t="n">
        <f aca="false">LOGINV(B3886,$B$7,$C$7)</f>
        <v>29.6574965204899</v>
      </c>
      <c r="E3886" s="16" t="n">
        <f aca="false">LOGINV(C3886,$B$8,$C$8)</f>
        <v>135.516160741884</v>
      </c>
      <c r="F3886" s="16" t="n">
        <f aca="false">$B$5/100*E3886*2_Girdiler!$B$14*2_Girdiler!$B$15*2_Girdiler!$B$16</f>
        <v>3.4095866042658</v>
      </c>
      <c r="G3886" s="16" t="n">
        <f aca="false">MIN(MATCH(F3886,2_Girdiler!$B$20:$I$20,1),7)</f>
        <v>1</v>
      </c>
      <c r="H3886" s="16" t="n">
        <f aca="false">IF(F3886&gt;=40,2_Girdiler!$I$21+(F3886-40)*(2_Girdiler!$I$21-2_Girdiler!$H$21)/(2_Girdiler!$I$20-2_Girdiler!$H$20),INDEX(2_Girdiler!$B$21:$I$21,G3886)+(F3886-INDEX(2_Girdiler!$B$20:$I$20,G3886))*(INDEX(2_Girdiler!$B$21:$I$21,G3886+1)-INDEX(2_Girdiler!$B$21:$I$21,G3886))/(INDEX(2_Girdiler!$B$20:$I$20,G3886+1)-INDEX(2_Girdiler!$B$20:$I$20,G3886)))</f>
        <v>7.50109052938477</v>
      </c>
      <c r="I3886" s="16" t="n">
        <f aca="false">H3886/2_Girdiler!$B$17</f>
        <v>3.0052446031189</v>
      </c>
      <c r="J3886" s="16" t="n">
        <f aca="false">D3886+I3886</f>
        <v>32.6627411236088</v>
      </c>
    </row>
    <row r="3887" customFormat="false" ht="15" hidden="false" customHeight="false" outlineLevel="0" collapsed="false">
      <c r="A3887" s="0" t="n">
        <v>3875</v>
      </c>
      <c r="B3887" s="7" t="n">
        <v>0.54309</v>
      </c>
      <c r="C3887" s="7" t="n">
        <v>0.300096</v>
      </c>
      <c r="D3887" s="16" t="n">
        <f aca="false">LOGINV(B3887,$B$7,$C$7)</f>
        <v>14.3840888898313</v>
      </c>
      <c r="E3887" s="16" t="n">
        <f aca="false">LOGINV(C3887,$B$8,$C$8)</f>
        <v>77.8595666523575</v>
      </c>
      <c r="F3887" s="16" t="n">
        <f aca="false">$B$5/100*E3887*2_Girdiler!$B$14*2_Girdiler!$B$15*2_Girdiler!$B$16</f>
        <v>1.95894669697332</v>
      </c>
      <c r="G3887" s="16" t="n">
        <f aca="false">MIN(MATCH(F3887,2_Girdiler!$B$20:$I$20,1),7)</f>
        <v>1</v>
      </c>
      <c r="H3887" s="16" t="n">
        <f aca="false">IF(F3887&gt;=40,2_Girdiler!$I$21+(F3887-40)*(2_Girdiler!$I$21-2_Girdiler!$H$21)/(2_Girdiler!$I$20-2_Girdiler!$H$20),INDEX(2_Girdiler!$B$21:$I$21,G3887)+(F3887-INDEX(2_Girdiler!$B$20:$I$20,G3887))*(INDEX(2_Girdiler!$B$21:$I$21,G3887+1)-INDEX(2_Girdiler!$B$21:$I$21,G3887))/(INDEX(2_Girdiler!$B$20:$I$20,G3887+1)-INDEX(2_Girdiler!$B$20:$I$20,G3887)))</f>
        <v>4.30968273334129</v>
      </c>
      <c r="I3887" s="16" t="n">
        <f aca="false">H3887/2_Girdiler!$B$17</f>
        <v>1.72663571047327</v>
      </c>
      <c r="J3887" s="16" t="n">
        <f aca="false">D3887+I3887</f>
        <v>16.1107246003046</v>
      </c>
    </row>
    <row r="3888" customFormat="false" ht="15" hidden="false" customHeight="false" outlineLevel="0" collapsed="false">
      <c r="A3888" s="0" t="n">
        <v>3876</v>
      </c>
      <c r="B3888" s="7" t="n">
        <v>0.428538</v>
      </c>
      <c r="C3888" s="7" t="n">
        <v>0.818711</v>
      </c>
      <c r="D3888" s="16" t="n">
        <f aca="false">LOGINV(B3888,$B$7,$C$7)</f>
        <v>12.2486243850311</v>
      </c>
      <c r="E3888" s="16" t="n">
        <f aca="false">LOGINV(C3888,$B$8,$C$8)</f>
        <v>196.553254295857</v>
      </c>
      <c r="F3888" s="16" t="n">
        <f aca="false">$B$5/100*E3888*2_Girdiler!$B$14*2_Girdiler!$B$15*2_Girdiler!$B$16</f>
        <v>4.94527987808376</v>
      </c>
      <c r="G3888" s="16" t="n">
        <f aca="false">MIN(MATCH(F3888,2_Girdiler!$B$20:$I$20,1),7)</f>
        <v>1</v>
      </c>
      <c r="H3888" s="16" t="n">
        <f aca="false">IF(F3888&gt;=40,2_Girdiler!$I$21+(F3888-40)*(2_Girdiler!$I$21-2_Girdiler!$H$21)/(2_Girdiler!$I$20-2_Girdiler!$H$20),INDEX(2_Girdiler!$B$21:$I$21,G3888)+(F3888-INDEX(2_Girdiler!$B$20:$I$20,G3888))*(INDEX(2_Girdiler!$B$21:$I$21,G3888+1)-INDEX(2_Girdiler!$B$21:$I$21,G3888))/(INDEX(2_Girdiler!$B$20:$I$20,G3888+1)-INDEX(2_Girdiler!$B$20:$I$20,G3888)))</f>
        <v>10.8796157317843</v>
      </c>
      <c r="I3888" s="16" t="n">
        <f aca="false">H3888/2_Girdiler!$B$17</f>
        <v>4.35882040536229</v>
      </c>
      <c r="J3888" s="16" t="n">
        <f aca="false">D3888+I3888</f>
        <v>16.6074447903933</v>
      </c>
    </row>
    <row r="3889" customFormat="false" ht="15" hidden="false" customHeight="false" outlineLevel="0" collapsed="false">
      <c r="A3889" s="0" t="n">
        <v>3877</v>
      </c>
      <c r="B3889" s="7" t="n">
        <v>0.182</v>
      </c>
      <c r="C3889" s="7" t="n">
        <v>0.943852</v>
      </c>
      <c r="D3889" s="16" t="n">
        <f aca="false">LOGINV(B3889,$B$7,$C$7)</f>
        <v>8.16461247893815</v>
      </c>
      <c r="E3889" s="16" t="n">
        <f aca="false">LOGINV(C3889,$B$8,$C$8)</f>
        <v>304.373474220142</v>
      </c>
      <c r="F3889" s="16" t="n">
        <f aca="false">$B$5/100*E3889*2_Girdiler!$B$14*2_Girdiler!$B$15*2_Girdiler!$B$16</f>
        <v>7.65803661137876</v>
      </c>
      <c r="G3889" s="16" t="n">
        <f aca="false">MIN(MATCH(F3889,2_Girdiler!$B$20:$I$20,1),7)</f>
        <v>2</v>
      </c>
      <c r="H3889" s="16" t="n">
        <f aca="false">IF(F3889&gt;=40,2_Girdiler!$I$21+(F3889-40)*(2_Girdiler!$I$21-2_Girdiler!$H$21)/(2_Girdiler!$I$20-2_Girdiler!$H$20),INDEX(2_Girdiler!$B$21:$I$21,G3889)+(F3889-INDEX(2_Girdiler!$B$20:$I$20,G3889))*(INDEX(2_Girdiler!$B$21:$I$21,G3889+1)-INDEX(2_Girdiler!$B$21:$I$21,G3889))/(INDEX(2_Girdiler!$B$20:$I$20,G3889+1)-INDEX(2_Girdiler!$B$20:$I$20,G3889)))</f>
        <v>15.252858578206</v>
      </c>
      <c r="I3889" s="16" t="n">
        <f aca="false">H3889/2_Girdiler!$B$17</f>
        <v>6.11092090472997</v>
      </c>
      <c r="J3889" s="16" t="n">
        <f aca="false">D3889+I3889</f>
        <v>14.2755333836681</v>
      </c>
    </row>
    <row r="3890" customFormat="false" ht="15" hidden="false" customHeight="false" outlineLevel="0" collapsed="false">
      <c r="A3890" s="0" t="n">
        <v>3878</v>
      </c>
      <c r="B3890" s="7" t="n">
        <v>0.499665</v>
      </c>
      <c r="C3890" s="7" t="n">
        <v>0.375966</v>
      </c>
      <c r="D3890" s="16" t="n">
        <f aca="false">LOGINV(B3890,$B$7,$C$7)</f>
        <v>13.5357175998894</v>
      </c>
      <c r="E3890" s="16" t="n">
        <f aca="false">LOGINV(C3890,$B$8,$C$8)</f>
        <v>89.0493871040645</v>
      </c>
      <c r="F3890" s="16" t="n">
        <f aca="false">$B$5/100*E3890*2_Girdiler!$B$14*2_Girdiler!$B$15*2_Girdiler!$B$16</f>
        <v>2.24048257953826</v>
      </c>
      <c r="G3890" s="16" t="n">
        <f aca="false">MIN(MATCH(F3890,2_Girdiler!$B$20:$I$20,1),7)</f>
        <v>1</v>
      </c>
      <c r="H3890" s="16" t="n">
        <f aca="false">IF(F3890&gt;=40,2_Girdiler!$I$21+(F3890-40)*(2_Girdiler!$I$21-2_Girdiler!$H$21)/(2_Girdiler!$I$20-2_Girdiler!$H$20),INDEX(2_Girdiler!$B$21:$I$21,G3890)+(F3890-INDEX(2_Girdiler!$B$20:$I$20,G3890))*(INDEX(2_Girdiler!$B$21:$I$21,G3890+1)-INDEX(2_Girdiler!$B$21:$I$21,G3890))/(INDEX(2_Girdiler!$B$20:$I$20,G3890+1)-INDEX(2_Girdiler!$B$20:$I$20,G3890)))</f>
        <v>4.92906167498418</v>
      </c>
      <c r="I3890" s="16" t="n">
        <f aca="false">H3890/2_Girdiler!$B$17</f>
        <v>1.97478432491353</v>
      </c>
      <c r="J3890" s="16" t="n">
        <f aca="false">D3890+I3890</f>
        <v>15.5105019248029</v>
      </c>
    </row>
    <row r="3891" customFormat="false" ht="15" hidden="false" customHeight="false" outlineLevel="0" collapsed="false">
      <c r="A3891" s="0" t="n">
        <v>3879</v>
      </c>
      <c r="B3891" s="7" t="n">
        <v>0.962619</v>
      </c>
      <c r="C3891" s="7" t="n">
        <v>0.824478</v>
      </c>
      <c r="D3891" s="16" t="n">
        <f aca="false">LOGINV(B3891,$B$7,$C$7)</f>
        <v>36.5632325370492</v>
      </c>
      <c r="E3891" s="16" t="n">
        <f aca="false">LOGINV(C3891,$B$8,$C$8)</f>
        <v>199.37760531059</v>
      </c>
      <c r="F3891" s="16" t="n">
        <f aca="false">$B$5/100*E3891*2_Girdiler!$B$14*2_Girdiler!$B$15*2_Girdiler!$B$16</f>
        <v>5.01634054961445</v>
      </c>
      <c r="G3891" s="16" t="n">
        <f aca="false">MIN(MATCH(F3891,2_Girdiler!$B$20:$I$20,1),7)</f>
        <v>2</v>
      </c>
      <c r="H3891" s="16" t="n">
        <f aca="false">IF(F3891&gt;=40,2_Girdiler!$I$21+(F3891-40)*(2_Girdiler!$I$21-2_Girdiler!$H$21)/(2_Girdiler!$I$20-2_Girdiler!$H$20),INDEX(2_Girdiler!$B$21:$I$21,G3891)+(F3891-INDEX(2_Girdiler!$B$20:$I$20,G3891))*(INDEX(2_Girdiler!$B$21:$I$21,G3891+1)-INDEX(2_Girdiler!$B$21:$I$21,G3891))/(INDEX(2_Girdiler!$B$20:$I$20,G3891+1)-INDEX(2_Girdiler!$B$20:$I$20,G3891)))</f>
        <v>11.0261448793831</v>
      </c>
      <c r="I3891" s="16" t="n">
        <f aca="false">H3891/2_Girdiler!$B$17</f>
        <v>4.4175259933426</v>
      </c>
      <c r="J3891" s="16" t="n">
        <f aca="false">D3891+I3891</f>
        <v>40.9807585303918</v>
      </c>
    </row>
    <row r="3892" customFormat="false" ht="15" hidden="false" customHeight="false" outlineLevel="0" collapsed="false">
      <c r="A3892" s="0" t="n">
        <v>3880</v>
      </c>
      <c r="B3892" s="7" t="n">
        <v>0.082764</v>
      </c>
      <c r="C3892" s="7" t="n">
        <v>0.474152</v>
      </c>
      <c r="D3892" s="16" t="n">
        <f aca="false">LOGINV(B3892,$B$7,$C$7)</f>
        <v>6.2516398646181</v>
      </c>
      <c r="E3892" s="16" t="n">
        <f aca="false">LOGINV(C3892,$B$8,$C$8)</f>
        <v>104.729096164727</v>
      </c>
      <c r="F3892" s="16" t="n">
        <f aca="false">$B$5/100*E3892*2_Girdiler!$B$14*2_Girdiler!$B$15*2_Girdiler!$B$16</f>
        <v>2.63498405950452</v>
      </c>
      <c r="G3892" s="16" t="n">
        <f aca="false">MIN(MATCH(F3892,2_Girdiler!$B$20:$I$20,1),7)</f>
        <v>1</v>
      </c>
      <c r="H3892" s="16" t="n">
        <f aca="false">IF(F3892&gt;=40,2_Girdiler!$I$21+(F3892-40)*(2_Girdiler!$I$21-2_Girdiler!$H$21)/(2_Girdiler!$I$20-2_Girdiler!$H$20),INDEX(2_Girdiler!$B$21:$I$21,G3892)+(F3892-INDEX(2_Girdiler!$B$20:$I$20,G3892))*(INDEX(2_Girdiler!$B$21:$I$21,G3892+1)-INDEX(2_Girdiler!$B$21:$I$21,G3892))/(INDEX(2_Girdiler!$B$20:$I$20,G3892+1)-INDEX(2_Girdiler!$B$20:$I$20,G3892)))</f>
        <v>5.79696493090995</v>
      </c>
      <c r="I3892" s="16" t="n">
        <f aca="false">H3892/2_Girdiler!$B$17</f>
        <v>2.32250197552482</v>
      </c>
      <c r="J3892" s="16" t="n">
        <f aca="false">D3892+I3892</f>
        <v>8.57414184014292</v>
      </c>
    </row>
    <row r="3893" customFormat="false" ht="15" hidden="false" customHeight="false" outlineLevel="0" collapsed="false">
      <c r="A3893" s="0" t="n">
        <v>3881</v>
      </c>
      <c r="B3893" s="7" t="n">
        <v>0.009534</v>
      </c>
      <c r="C3893" s="7" t="n">
        <v>0.937272</v>
      </c>
      <c r="D3893" s="16" t="n">
        <f aca="false">LOGINV(B3893,$B$7,$C$7)</f>
        <v>3.66615539424993</v>
      </c>
      <c r="E3893" s="16" t="n">
        <f aca="false">LOGINV(C3893,$B$8,$C$8)</f>
        <v>293.626595111883</v>
      </c>
      <c r="F3893" s="16" t="n">
        <f aca="false">$B$5/100*E3893*2_Girdiler!$B$14*2_Girdiler!$B$15*2_Girdiler!$B$16</f>
        <v>7.38764513301498</v>
      </c>
      <c r="G3893" s="16" t="n">
        <f aca="false">MIN(MATCH(F3893,2_Girdiler!$B$20:$I$20,1),7)</f>
        <v>2</v>
      </c>
      <c r="H3893" s="16" t="n">
        <f aca="false">IF(F3893&gt;=40,2_Girdiler!$I$21+(F3893-40)*(2_Girdiler!$I$21-2_Girdiler!$H$21)/(2_Girdiler!$I$20-2_Girdiler!$H$20),INDEX(2_Girdiler!$B$21:$I$21,G3893)+(F3893-INDEX(2_Girdiler!$B$20:$I$20,G3893))*(INDEX(2_Girdiler!$B$21:$I$21,G3893+1)-INDEX(2_Girdiler!$B$21:$I$21,G3893))/(INDEX(2_Girdiler!$B$20:$I$20,G3893+1)-INDEX(2_Girdiler!$B$20:$I$20,G3893)))</f>
        <v>14.820232212824</v>
      </c>
      <c r="I3893" s="16" t="n">
        <f aca="false">H3893/2_Girdiler!$B$17</f>
        <v>5.93759303398396</v>
      </c>
      <c r="J3893" s="16" t="n">
        <f aca="false">D3893+I3893</f>
        <v>9.60374842823389</v>
      </c>
    </row>
    <row r="3894" customFormat="false" ht="15" hidden="false" customHeight="false" outlineLevel="0" collapsed="false">
      <c r="A3894" s="0" t="n">
        <v>3882</v>
      </c>
      <c r="B3894" s="7" t="n">
        <v>0.315262</v>
      </c>
      <c r="C3894" s="7" t="n">
        <v>0.876525</v>
      </c>
      <c r="D3894" s="16" t="n">
        <f aca="false">LOGINV(B3894,$B$7,$C$7)</f>
        <v>10.3573507293273</v>
      </c>
      <c r="E3894" s="16" t="n">
        <f aca="false">LOGINV(C3894,$B$8,$C$8)</f>
        <v>230.576364626225</v>
      </c>
      <c r="F3894" s="16" t="n">
        <f aca="false">$B$5/100*E3894*2_Girdiler!$B$14*2_Girdiler!$B$15*2_Girdiler!$B$16</f>
        <v>5.80130133399581</v>
      </c>
      <c r="G3894" s="16" t="n">
        <f aca="false">MIN(MATCH(F3894,2_Girdiler!$B$20:$I$20,1),7)</f>
        <v>2</v>
      </c>
      <c r="H3894" s="16" t="n">
        <f aca="false">IF(F3894&gt;=40,2_Girdiler!$I$21+(F3894-40)*(2_Girdiler!$I$21-2_Girdiler!$H$21)/(2_Girdiler!$I$20-2_Girdiler!$H$20),INDEX(2_Girdiler!$B$21:$I$21,G3894)+(F3894-INDEX(2_Girdiler!$B$20:$I$20,G3894))*(INDEX(2_Girdiler!$B$21:$I$21,G3894+1)-INDEX(2_Girdiler!$B$21:$I$21,G3894))/(INDEX(2_Girdiler!$B$20:$I$20,G3894+1)-INDEX(2_Girdiler!$B$20:$I$20,G3894)))</f>
        <v>12.2820821343933</v>
      </c>
      <c r="I3894" s="16" t="n">
        <f aca="false">H3894/2_Girdiler!$B$17</f>
        <v>4.92070598333065</v>
      </c>
      <c r="J3894" s="16" t="n">
        <f aca="false">D3894+I3894</f>
        <v>15.278056712658</v>
      </c>
    </row>
    <row r="3895" customFormat="false" ht="15" hidden="false" customHeight="false" outlineLevel="0" collapsed="false">
      <c r="A3895" s="0" t="n">
        <v>3883</v>
      </c>
      <c r="B3895" s="7" t="n">
        <v>0.596387</v>
      </c>
      <c r="C3895" s="7" t="n">
        <v>0.482733</v>
      </c>
      <c r="D3895" s="16" t="n">
        <f aca="false">LOGINV(B3895,$B$7,$C$7)</f>
        <v>15.5150274774804</v>
      </c>
      <c r="E3895" s="16" t="n">
        <f aca="false">LOGINV(C3895,$B$8,$C$8)</f>
        <v>106.195513061649</v>
      </c>
      <c r="F3895" s="16" t="n">
        <f aca="false">$B$5/100*E3895*2_Girdiler!$B$14*2_Girdiler!$B$15*2_Girdiler!$B$16</f>
        <v>2.67187910863108</v>
      </c>
      <c r="G3895" s="16" t="n">
        <f aca="false">MIN(MATCH(F3895,2_Girdiler!$B$20:$I$20,1),7)</f>
        <v>1</v>
      </c>
      <c r="H3895" s="16" t="n">
        <f aca="false">IF(F3895&gt;=40,2_Girdiler!$I$21+(F3895-40)*(2_Girdiler!$I$21-2_Girdiler!$H$21)/(2_Girdiler!$I$20-2_Girdiler!$H$20),INDEX(2_Girdiler!$B$21:$I$21,G3895)+(F3895-INDEX(2_Girdiler!$B$20:$I$20,G3895))*(INDEX(2_Girdiler!$B$21:$I$21,G3895+1)-INDEX(2_Girdiler!$B$21:$I$21,G3895))/(INDEX(2_Girdiler!$B$20:$I$20,G3895+1)-INDEX(2_Girdiler!$B$20:$I$20,G3895)))</f>
        <v>5.87813403898837</v>
      </c>
      <c r="I3895" s="16" t="n">
        <f aca="false">H3895/2_Girdiler!$B$17</f>
        <v>2.35502165023572</v>
      </c>
      <c r="J3895" s="16" t="n">
        <f aca="false">D3895+I3895</f>
        <v>17.8700491277161</v>
      </c>
    </row>
    <row r="3896" customFormat="false" ht="15" hidden="false" customHeight="false" outlineLevel="0" collapsed="false">
      <c r="A3896" s="0" t="n">
        <v>3884</v>
      </c>
      <c r="B3896" s="7" t="n">
        <v>0.730145</v>
      </c>
      <c r="C3896" s="7" t="n">
        <v>0.124044</v>
      </c>
      <c r="D3896" s="16" t="n">
        <f aca="false">LOGINV(B3896,$B$7,$C$7)</f>
        <v>19.0606582647317</v>
      </c>
      <c r="E3896" s="16" t="n">
        <f aca="false">LOGINV(C3896,$B$8,$C$8)</f>
        <v>51.8146423298159</v>
      </c>
      <c r="F3896" s="16" t="n">
        <f aca="false">$B$5/100*E3896*2_Girdiler!$B$14*2_Girdiler!$B$15*2_Girdiler!$B$16</f>
        <v>1.30365640101817</v>
      </c>
      <c r="G3896" s="16" t="n">
        <f aca="false">MIN(MATCH(F3896,2_Girdiler!$B$20:$I$20,1),7)</f>
        <v>1</v>
      </c>
      <c r="H3896" s="16" t="n">
        <f aca="false">IF(F3896&gt;=40,2_Girdiler!$I$21+(F3896-40)*(2_Girdiler!$I$21-2_Girdiler!$H$21)/(2_Girdiler!$I$20-2_Girdiler!$H$20),INDEX(2_Girdiler!$B$21:$I$21,G3896)+(F3896-INDEX(2_Girdiler!$B$20:$I$20,G3896))*(INDEX(2_Girdiler!$B$21:$I$21,G3896+1)-INDEX(2_Girdiler!$B$21:$I$21,G3896))/(INDEX(2_Girdiler!$B$20:$I$20,G3896+1)-INDEX(2_Girdiler!$B$20:$I$20,G3896)))</f>
        <v>2.86804408223997</v>
      </c>
      <c r="I3896" s="16" t="n">
        <f aca="false">H3896/2_Girdiler!$B$17</f>
        <v>1.1490561226923</v>
      </c>
      <c r="J3896" s="16" t="n">
        <f aca="false">D3896+I3896</f>
        <v>20.209714387424</v>
      </c>
    </row>
    <row r="3897" customFormat="false" ht="15" hidden="false" customHeight="false" outlineLevel="0" collapsed="false">
      <c r="A3897" s="0" t="n">
        <v>3885</v>
      </c>
      <c r="B3897" s="7" t="n">
        <v>0.858899</v>
      </c>
      <c r="C3897" s="7" t="n">
        <v>0.35111</v>
      </c>
      <c r="D3897" s="16" t="n">
        <f aca="false">LOGINV(B3897,$B$7,$C$7)</f>
        <v>24.6609270563753</v>
      </c>
      <c r="E3897" s="16" t="n">
        <f aca="false">LOGINV(C3897,$B$8,$C$8)</f>
        <v>85.3224860620538</v>
      </c>
      <c r="F3897" s="16" t="n">
        <f aca="false">$B$5/100*E3897*2_Girdiler!$B$14*2_Girdiler!$B$15*2_Girdiler!$B$16</f>
        <v>2.14671374932127</v>
      </c>
      <c r="G3897" s="16" t="n">
        <f aca="false">MIN(MATCH(F3897,2_Girdiler!$B$20:$I$20,1),7)</f>
        <v>1</v>
      </c>
      <c r="H3897" s="16" t="n">
        <f aca="false">IF(F3897&gt;=40,2_Girdiler!$I$21+(F3897-40)*(2_Girdiler!$I$21-2_Girdiler!$H$21)/(2_Girdiler!$I$20-2_Girdiler!$H$20),INDEX(2_Girdiler!$B$21:$I$21,G3897)+(F3897-INDEX(2_Girdiler!$B$20:$I$20,G3897))*(INDEX(2_Girdiler!$B$21:$I$21,G3897+1)-INDEX(2_Girdiler!$B$21:$I$21,G3897))/(INDEX(2_Girdiler!$B$20:$I$20,G3897+1)-INDEX(2_Girdiler!$B$20:$I$20,G3897)))</f>
        <v>4.7227702485068</v>
      </c>
      <c r="I3897" s="16" t="n">
        <f aca="false">H3897/2_Girdiler!$B$17</f>
        <v>1.89213551622869</v>
      </c>
      <c r="J3897" s="16" t="n">
        <f aca="false">D3897+I3897</f>
        <v>26.553062572604</v>
      </c>
    </row>
    <row r="3898" customFormat="false" ht="15" hidden="false" customHeight="false" outlineLevel="0" collapsed="false">
      <c r="A3898" s="0" t="n">
        <v>3886</v>
      </c>
      <c r="B3898" s="7" t="n">
        <v>0.466661</v>
      </c>
      <c r="C3898" s="7" t="n">
        <v>0.790974</v>
      </c>
      <c r="D3898" s="16" t="n">
        <f aca="false">LOGINV(B3898,$B$7,$C$7)</f>
        <v>12.9250149663156</v>
      </c>
      <c r="E3898" s="16" t="n">
        <f aca="false">LOGINV(C3898,$B$8,$C$8)</f>
        <v>184.188278837545</v>
      </c>
      <c r="F3898" s="16" t="n">
        <f aca="false">$B$5/100*E3898*2_Girdiler!$B$14*2_Girdiler!$B$15*2_Girdiler!$B$16</f>
        <v>4.63417709555263</v>
      </c>
      <c r="G3898" s="16" t="n">
        <f aca="false">MIN(MATCH(F3898,2_Girdiler!$B$20:$I$20,1),7)</f>
        <v>1</v>
      </c>
      <c r="H3898" s="16" t="n">
        <f aca="false">IF(F3898&gt;=40,2_Girdiler!$I$21+(F3898-40)*(2_Girdiler!$I$21-2_Girdiler!$H$21)/(2_Girdiler!$I$20-2_Girdiler!$H$20),INDEX(2_Girdiler!$B$21:$I$21,G3898)+(F3898-INDEX(2_Girdiler!$B$20:$I$20,G3898))*(INDEX(2_Girdiler!$B$21:$I$21,G3898+1)-INDEX(2_Girdiler!$B$21:$I$21,G3898))/(INDEX(2_Girdiler!$B$20:$I$20,G3898+1)-INDEX(2_Girdiler!$B$20:$I$20,G3898)))</f>
        <v>10.1951896102158</v>
      </c>
      <c r="I3898" s="16" t="n">
        <f aca="false">H3898/2_Girdiler!$B$17</f>
        <v>4.08461122204158</v>
      </c>
      <c r="J3898" s="16" t="n">
        <f aca="false">D3898+I3898</f>
        <v>17.0096261883572</v>
      </c>
    </row>
    <row r="3899" customFormat="false" ht="15" hidden="false" customHeight="false" outlineLevel="0" collapsed="false">
      <c r="A3899" s="0" t="n">
        <v>3887</v>
      </c>
      <c r="B3899" s="7" t="n">
        <v>0.466459</v>
      </c>
      <c r="C3899" s="7" t="n">
        <v>0.738531</v>
      </c>
      <c r="D3899" s="16" t="n">
        <f aca="false">LOGINV(B3899,$B$7,$C$7)</f>
        <v>12.9213547470545</v>
      </c>
      <c r="E3899" s="16" t="n">
        <f aca="false">LOGINV(C3899,$B$8,$C$8)</f>
        <v>164.941258933101</v>
      </c>
      <c r="F3899" s="16" t="n">
        <f aca="false">$B$5/100*E3899*2_Girdiler!$B$14*2_Girdiler!$B$15*2_Girdiler!$B$16</f>
        <v>4.14992207475682</v>
      </c>
      <c r="G3899" s="16" t="n">
        <f aca="false">MIN(MATCH(F3899,2_Girdiler!$B$20:$I$20,1),7)</f>
        <v>1</v>
      </c>
      <c r="H3899" s="16" t="n">
        <f aca="false">IF(F3899&gt;=40,2_Girdiler!$I$21+(F3899-40)*(2_Girdiler!$I$21-2_Girdiler!$H$21)/(2_Girdiler!$I$20-2_Girdiler!$H$20),INDEX(2_Girdiler!$B$21:$I$21,G3899)+(F3899-INDEX(2_Girdiler!$B$20:$I$20,G3899))*(INDEX(2_Girdiler!$B$21:$I$21,G3899+1)-INDEX(2_Girdiler!$B$21:$I$21,G3899))/(INDEX(2_Girdiler!$B$20:$I$20,G3899+1)-INDEX(2_Girdiler!$B$20:$I$20,G3899)))</f>
        <v>9.129828564465</v>
      </c>
      <c r="I3899" s="16" t="n">
        <f aca="false">H3899/2_Girdiler!$B$17</f>
        <v>3.65778387999399</v>
      </c>
      <c r="J3899" s="16" t="n">
        <f aca="false">D3899+I3899</f>
        <v>16.5791386270485</v>
      </c>
    </row>
    <row r="3900" customFormat="false" ht="15" hidden="false" customHeight="false" outlineLevel="0" collapsed="false">
      <c r="A3900" s="0" t="n">
        <v>3888</v>
      </c>
      <c r="B3900" s="7" t="n">
        <v>0.966304</v>
      </c>
      <c r="C3900" s="7" t="n">
        <v>0.53781</v>
      </c>
      <c r="D3900" s="16" t="n">
        <f aca="false">LOGINV(B3900,$B$7,$C$7)</f>
        <v>37.5364668617571</v>
      </c>
      <c r="E3900" s="16" t="n">
        <f aca="false">LOGINV(C3900,$B$8,$C$8)</f>
        <v>116.105425535201</v>
      </c>
      <c r="F3900" s="16" t="n">
        <f aca="false">$B$5/100*E3900*2_Girdiler!$B$14*2_Girdiler!$B$15*2_Girdiler!$B$16</f>
        <v>2.92121250646566</v>
      </c>
      <c r="G3900" s="16" t="n">
        <f aca="false">MIN(MATCH(F3900,2_Girdiler!$B$20:$I$20,1),7)</f>
        <v>1</v>
      </c>
      <c r="H3900" s="16" t="n">
        <f aca="false">IF(F3900&gt;=40,2_Girdiler!$I$21+(F3900-40)*(2_Girdiler!$I$21-2_Girdiler!$H$21)/(2_Girdiler!$I$20-2_Girdiler!$H$20),INDEX(2_Girdiler!$B$21:$I$21,G3900)+(F3900-INDEX(2_Girdiler!$B$20:$I$20,G3900))*(INDEX(2_Girdiler!$B$21:$I$21,G3900+1)-INDEX(2_Girdiler!$B$21:$I$21,G3900))/(INDEX(2_Girdiler!$B$20:$I$20,G3900+1)-INDEX(2_Girdiler!$B$20:$I$20,G3900)))</f>
        <v>6.42666751422446</v>
      </c>
      <c r="I3900" s="16" t="n">
        <f aca="false">H3900/2_Girdiler!$B$17</f>
        <v>2.57478666435275</v>
      </c>
      <c r="J3900" s="16" t="n">
        <f aca="false">D3900+I3900</f>
        <v>40.1112535261099</v>
      </c>
    </row>
    <row r="3901" customFormat="false" ht="15" hidden="false" customHeight="false" outlineLevel="0" collapsed="false">
      <c r="A3901" s="0" t="n">
        <v>3889</v>
      </c>
      <c r="B3901" s="7" t="n">
        <v>0.121362</v>
      </c>
      <c r="C3901" s="7" t="n">
        <v>0.289743</v>
      </c>
      <c r="D3901" s="16" t="n">
        <f aca="false">LOGINV(B3901,$B$7,$C$7)</f>
        <v>7.061393535885</v>
      </c>
      <c r="E3901" s="16" t="n">
        <f aca="false">LOGINV(C3901,$B$8,$C$8)</f>
        <v>76.3657669626862</v>
      </c>
      <c r="F3901" s="16" t="n">
        <f aca="false">$B$5/100*E3901*2_Girdiler!$B$14*2_Girdiler!$B$15*2_Girdiler!$B$16</f>
        <v>1.92136269678118</v>
      </c>
      <c r="G3901" s="16" t="n">
        <f aca="false">MIN(MATCH(F3901,2_Girdiler!$B$20:$I$20,1),7)</f>
        <v>1</v>
      </c>
      <c r="H3901" s="16" t="n">
        <f aca="false">IF(F3901&gt;=40,2_Girdiler!$I$21+(F3901-40)*(2_Girdiler!$I$21-2_Girdiler!$H$21)/(2_Girdiler!$I$20-2_Girdiler!$H$20),INDEX(2_Girdiler!$B$21:$I$21,G3901)+(F3901-INDEX(2_Girdiler!$B$20:$I$20,G3901))*(INDEX(2_Girdiler!$B$21:$I$21,G3901+1)-INDEX(2_Girdiler!$B$21:$I$21,G3901))/(INDEX(2_Girdiler!$B$20:$I$20,G3901+1)-INDEX(2_Girdiler!$B$20:$I$20,G3901)))</f>
        <v>4.2269979329186</v>
      </c>
      <c r="I3901" s="16" t="n">
        <f aca="false">H3901/2_Girdiler!$B$17</f>
        <v>1.69350878722701</v>
      </c>
      <c r="J3901" s="16" t="n">
        <f aca="false">D3901+I3901</f>
        <v>8.754902323112</v>
      </c>
    </row>
    <row r="3902" customFormat="false" ht="15" hidden="false" customHeight="false" outlineLevel="0" collapsed="false">
      <c r="A3902" s="0" t="n">
        <v>3890</v>
      </c>
      <c r="B3902" s="7" t="n">
        <v>0.750389</v>
      </c>
      <c r="C3902" s="7" t="n">
        <v>0.655275</v>
      </c>
      <c r="D3902" s="16" t="n">
        <f aca="false">LOGINV(B3902,$B$7,$C$7)</f>
        <v>19.735976709471</v>
      </c>
      <c r="E3902" s="16" t="n">
        <f aca="false">LOGINV(C3902,$B$8,$C$8)</f>
        <v>141.340502648687</v>
      </c>
      <c r="F3902" s="16" t="n">
        <f aca="false">$B$5/100*E3902*2_Girdiler!$B$14*2_Girdiler!$B$15*2_Girdiler!$B$16</f>
        <v>3.55612704664097</v>
      </c>
      <c r="G3902" s="16" t="n">
        <f aca="false">MIN(MATCH(F3902,2_Girdiler!$B$20:$I$20,1),7)</f>
        <v>1</v>
      </c>
      <c r="H3902" s="16" t="n">
        <f aca="false">IF(F3902&gt;=40,2_Girdiler!$I$21+(F3902-40)*(2_Girdiler!$I$21-2_Girdiler!$H$21)/(2_Girdiler!$I$20-2_Girdiler!$H$20),INDEX(2_Girdiler!$B$21:$I$21,G3902)+(F3902-INDEX(2_Girdiler!$B$20:$I$20,G3902))*(INDEX(2_Girdiler!$B$21:$I$21,G3902+1)-INDEX(2_Girdiler!$B$21:$I$21,G3902))/(INDEX(2_Girdiler!$B$20:$I$20,G3902+1)-INDEX(2_Girdiler!$B$20:$I$20,G3902)))</f>
        <v>7.82347950261013</v>
      </c>
      <c r="I3902" s="16" t="n">
        <f aca="false">H3902/2_Girdiler!$B$17</f>
        <v>3.13440685200726</v>
      </c>
      <c r="J3902" s="16" t="n">
        <f aca="false">D3902+I3902</f>
        <v>22.8703835614782</v>
      </c>
    </row>
    <row r="3903" customFormat="false" ht="15" hidden="false" customHeight="false" outlineLevel="0" collapsed="false">
      <c r="A3903" s="0" t="n">
        <v>3891</v>
      </c>
      <c r="B3903" s="7" t="n">
        <v>0.132513</v>
      </c>
      <c r="C3903" s="7" t="n">
        <v>0.416015</v>
      </c>
      <c r="D3903" s="16" t="n">
        <f aca="false">LOGINV(B3903,$B$7,$C$7)</f>
        <v>7.27560760504096</v>
      </c>
      <c r="E3903" s="16" t="n">
        <f aca="false">LOGINV(C3903,$B$8,$C$8)</f>
        <v>95.2323171179022</v>
      </c>
      <c r="F3903" s="16" t="n">
        <f aca="false">$B$5/100*E3903*2_Girdiler!$B$14*2_Girdiler!$B$15*2_Girdiler!$B$16</f>
        <v>2.39604509868642</v>
      </c>
      <c r="G3903" s="16" t="n">
        <f aca="false">MIN(MATCH(F3903,2_Girdiler!$B$20:$I$20,1),7)</f>
        <v>1</v>
      </c>
      <c r="H3903" s="16" t="n">
        <f aca="false">IF(F3903&gt;=40,2_Girdiler!$I$21+(F3903-40)*(2_Girdiler!$I$21-2_Girdiler!$H$21)/(2_Girdiler!$I$20-2_Girdiler!$H$20),INDEX(2_Girdiler!$B$21:$I$21,G3903)+(F3903-INDEX(2_Girdiler!$B$20:$I$20,G3903))*(INDEX(2_Girdiler!$B$21:$I$21,G3903+1)-INDEX(2_Girdiler!$B$21:$I$21,G3903))/(INDEX(2_Girdiler!$B$20:$I$20,G3903+1)-INDEX(2_Girdiler!$B$20:$I$20,G3903)))</f>
        <v>5.27129921711012</v>
      </c>
      <c r="I3903" s="16" t="n">
        <f aca="false">H3903/2_Girdiler!$B$17</f>
        <v>2.11189872480374</v>
      </c>
      <c r="J3903" s="16" t="n">
        <f aca="false">D3903+I3903</f>
        <v>9.38750632984469</v>
      </c>
    </row>
    <row r="3904" customFormat="false" ht="15" hidden="false" customHeight="false" outlineLevel="0" collapsed="false">
      <c r="A3904" s="0" t="n">
        <v>3892</v>
      </c>
      <c r="B3904" s="7" t="n">
        <v>0.327124</v>
      </c>
      <c r="C3904" s="7" t="n">
        <v>0.36532</v>
      </c>
      <c r="D3904" s="16" t="n">
        <f aca="false">LOGINV(B3904,$B$7,$C$7)</f>
        <v>10.5503392775618</v>
      </c>
      <c r="E3904" s="16" t="n">
        <f aca="false">LOGINV(C3904,$B$8,$C$8)</f>
        <v>87.444125324285</v>
      </c>
      <c r="F3904" s="16" t="n">
        <f aca="false">$B$5/100*E3904*2_Girdiler!$B$14*2_Girdiler!$B$15*2_Girdiler!$B$16</f>
        <v>2.20009419315901</v>
      </c>
      <c r="G3904" s="16" t="n">
        <f aca="false">MIN(MATCH(F3904,2_Girdiler!$B$20:$I$20,1),7)</f>
        <v>1</v>
      </c>
      <c r="H3904" s="16" t="n">
        <f aca="false">IF(F3904&gt;=40,2_Girdiler!$I$21+(F3904-40)*(2_Girdiler!$I$21-2_Girdiler!$H$21)/(2_Girdiler!$I$20-2_Girdiler!$H$20),INDEX(2_Girdiler!$B$21:$I$21,G3904)+(F3904-INDEX(2_Girdiler!$B$20:$I$20,G3904))*(INDEX(2_Girdiler!$B$21:$I$21,G3904+1)-INDEX(2_Girdiler!$B$21:$I$21,G3904))/(INDEX(2_Girdiler!$B$20:$I$20,G3904+1)-INDEX(2_Girdiler!$B$20:$I$20,G3904)))</f>
        <v>4.84020722494982</v>
      </c>
      <c r="I3904" s="16" t="n">
        <f aca="false">H3904/2_Girdiler!$B$17</f>
        <v>1.939185586919</v>
      </c>
      <c r="J3904" s="16" t="n">
        <f aca="false">D3904+I3904</f>
        <v>12.4895248644808</v>
      </c>
    </row>
    <row r="3905" customFormat="false" ht="15" hidden="false" customHeight="false" outlineLevel="0" collapsed="false">
      <c r="A3905" s="0" t="n">
        <v>3893</v>
      </c>
      <c r="B3905" s="7" t="n">
        <v>0.394483</v>
      </c>
      <c r="C3905" s="7" t="n">
        <v>0.914449</v>
      </c>
      <c r="D3905" s="16" t="n">
        <f aca="false">LOGINV(B3905,$B$7,$C$7)</f>
        <v>11.665198312179</v>
      </c>
      <c r="E3905" s="16" t="n">
        <f aca="false">LOGINV(C3905,$B$8,$C$8)</f>
        <v>264.200023147389</v>
      </c>
      <c r="F3905" s="16" t="n">
        <f aca="false">$B$5/100*E3905*2_Girdiler!$B$14*2_Girdiler!$B$15*2_Girdiler!$B$16</f>
        <v>6.64727258238831</v>
      </c>
      <c r="G3905" s="16" t="n">
        <f aca="false">MIN(MATCH(F3905,2_Girdiler!$B$20:$I$20,1),7)</f>
        <v>2</v>
      </c>
      <c r="H3905" s="16" t="n">
        <f aca="false">IF(F3905&gt;=40,2_Girdiler!$I$21+(F3905-40)*(2_Girdiler!$I$21-2_Girdiler!$H$21)/(2_Girdiler!$I$20-2_Girdiler!$H$20),INDEX(2_Girdiler!$B$21:$I$21,G3905)+(F3905-INDEX(2_Girdiler!$B$20:$I$20,G3905))*(INDEX(2_Girdiler!$B$21:$I$21,G3905+1)-INDEX(2_Girdiler!$B$21:$I$21,G3905))/(INDEX(2_Girdiler!$B$20:$I$20,G3905+1)-INDEX(2_Girdiler!$B$20:$I$20,G3905)))</f>
        <v>13.6356361318213</v>
      </c>
      <c r="I3905" s="16" t="n">
        <f aca="false">H3905/2_Girdiler!$B$17</f>
        <v>5.46299524512071</v>
      </c>
      <c r="J3905" s="16" t="n">
        <f aca="false">D3905+I3905</f>
        <v>17.1281935572998</v>
      </c>
    </row>
    <row r="3906" customFormat="false" ht="15" hidden="false" customHeight="false" outlineLevel="0" collapsed="false">
      <c r="A3906" s="0" t="n">
        <v>3894</v>
      </c>
      <c r="B3906" s="7" t="n">
        <v>0.261352</v>
      </c>
      <c r="C3906" s="7" t="n">
        <v>0.353563</v>
      </c>
      <c r="D3906" s="16" t="n">
        <f aca="false">LOGINV(B3906,$B$7,$C$7)</f>
        <v>9.48317798050288</v>
      </c>
      <c r="E3906" s="16" t="n">
        <f aca="false">LOGINV(C3906,$B$8,$C$8)</f>
        <v>85.6871301312426</v>
      </c>
      <c r="F3906" s="16" t="n">
        <f aca="false">$B$5/100*E3906*2_Girdiler!$B$14*2_Girdiler!$B$15*2_Girdiler!$B$16</f>
        <v>2.15588819410206</v>
      </c>
      <c r="G3906" s="16" t="n">
        <f aca="false">MIN(MATCH(F3906,2_Girdiler!$B$20:$I$20,1),7)</f>
        <v>1</v>
      </c>
      <c r="H3906" s="16" t="n">
        <f aca="false">IF(F3906&gt;=40,2_Girdiler!$I$21+(F3906-40)*(2_Girdiler!$I$21-2_Girdiler!$H$21)/(2_Girdiler!$I$20-2_Girdiler!$H$20),INDEX(2_Girdiler!$B$21:$I$21,G3906)+(F3906-INDEX(2_Girdiler!$B$20:$I$20,G3906))*(INDEX(2_Girdiler!$B$21:$I$21,G3906+1)-INDEX(2_Girdiler!$B$21:$I$21,G3906))/(INDEX(2_Girdiler!$B$20:$I$20,G3906+1)-INDEX(2_Girdiler!$B$20:$I$20,G3906)))</f>
        <v>4.74295402702454</v>
      </c>
      <c r="I3906" s="16" t="n">
        <f aca="false">H3906/2_Girdiler!$B$17</f>
        <v>1.90022196595535</v>
      </c>
      <c r="J3906" s="16" t="n">
        <f aca="false">D3906+I3906</f>
        <v>11.3833999464582</v>
      </c>
    </row>
    <row r="3907" customFormat="false" ht="15" hidden="false" customHeight="false" outlineLevel="0" collapsed="false">
      <c r="A3907" s="0" t="n">
        <v>3895</v>
      </c>
      <c r="B3907" s="7" t="n">
        <v>0.205378</v>
      </c>
      <c r="C3907" s="7" t="n">
        <v>0.525069</v>
      </c>
      <c r="D3907" s="16" t="n">
        <f aca="false">LOGINV(B3907,$B$7,$C$7)</f>
        <v>8.56173492817481</v>
      </c>
      <c r="E3907" s="16" t="n">
        <f aca="false">LOGINV(C3907,$B$8,$C$8)</f>
        <v>113.728971338783</v>
      </c>
      <c r="F3907" s="16" t="n">
        <f aca="false">$B$5/100*E3907*2_Girdiler!$B$14*2_Girdiler!$B$15*2_Girdiler!$B$16</f>
        <v>2.86142091888378</v>
      </c>
      <c r="G3907" s="16" t="n">
        <f aca="false">MIN(MATCH(F3907,2_Girdiler!$B$20:$I$20,1),7)</f>
        <v>1</v>
      </c>
      <c r="H3907" s="16" t="n">
        <f aca="false">IF(F3907&gt;=40,2_Girdiler!$I$21+(F3907-40)*(2_Girdiler!$I$21-2_Girdiler!$H$21)/(2_Girdiler!$I$20-2_Girdiler!$H$20),INDEX(2_Girdiler!$B$21:$I$21,G3907)+(F3907-INDEX(2_Girdiler!$B$20:$I$20,G3907))*(INDEX(2_Girdiler!$B$21:$I$21,G3907+1)-INDEX(2_Girdiler!$B$21:$I$21,G3907))/(INDEX(2_Girdiler!$B$20:$I$20,G3907+1)-INDEX(2_Girdiler!$B$20:$I$20,G3907)))</f>
        <v>6.29512602154431</v>
      </c>
      <c r="I3907" s="16" t="n">
        <f aca="false">H3907/2_Girdiler!$B$17</f>
        <v>2.52208574581102</v>
      </c>
      <c r="J3907" s="16" t="n">
        <f aca="false">D3907+I3907</f>
        <v>11.0838206739858</v>
      </c>
    </row>
    <row r="3908" customFormat="false" ht="15" hidden="false" customHeight="false" outlineLevel="0" collapsed="false">
      <c r="A3908" s="0" t="n">
        <v>3896</v>
      </c>
      <c r="B3908" s="7" t="n">
        <v>0.938107</v>
      </c>
      <c r="C3908" s="7" t="n">
        <v>0.463917</v>
      </c>
      <c r="D3908" s="16" t="n">
        <f aca="false">LOGINV(B3908,$B$7,$C$7)</f>
        <v>31.9342907140843</v>
      </c>
      <c r="E3908" s="16" t="n">
        <f aca="false">LOGINV(C3908,$B$8,$C$8)</f>
        <v>103.003805261072</v>
      </c>
      <c r="F3908" s="16" t="n">
        <f aca="false">$B$5/100*E3908*2_Girdiler!$B$14*2_Girdiler!$B$15*2_Girdiler!$B$16</f>
        <v>2.59157574036857</v>
      </c>
      <c r="G3908" s="16" t="n">
        <f aca="false">MIN(MATCH(F3908,2_Girdiler!$B$20:$I$20,1),7)</f>
        <v>1</v>
      </c>
      <c r="H3908" s="16" t="n">
        <f aca="false">IF(F3908&gt;=40,2_Girdiler!$I$21+(F3908-40)*(2_Girdiler!$I$21-2_Girdiler!$H$21)/(2_Girdiler!$I$20-2_Girdiler!$H$20),INDEX(2_Girdiler!$B$21:$I$21,G3908)+(F3908-INDEX(2_Girdiler!$B$20:$I$20,G3908))*(INDEX(2_Girdiler!$B$21:$I$21,G3908+1)-INDEX(2_Girdiler!$B$21:$I$21,G3908))/(INDEX(2_Girdiler!$B$20:$I$20,G3908+1)-INDEX(2_Girdiler!$B$20:$I$20,G3908)))</f>
        <v>5.70146662881086</v>
      </c>
      <c r="I3908" s="16" t="n">
        <f aca="false">H3908/2_Girdiler!$B$17</f>
        <v>2.28424143782486</v>
      </c>
      <c r="J3908" s="16" t="n">
        <f aca="false">D3908+I3908</f>
        <v>34.2185321519092</v>
      </c>
    </row>
    <row r="3909" customFormat="false" ht="15" hidden="false" customHeight="false" outlineLevel="0" collapsed="false">
      <c r="A3909" s="0" t="n">
        <v>3897</v>
      </c>
      <c r="B3909" s="7" t="n">
        <v>0.056856</v>
      </c>
      <c r="C3909" s="7" t="n">
        <v>0.634597</v>
      </c>
      <c r="D3909" s="16" t="n">
        <f aca="false">LOGINV(B3909,$B$7,$C$7)</f>
        <v>5.60772773492311</v>
      </c>
      <c r="E3909" s="16" t="n">
        <f aca="false">LOGINV(C3909,$B$8,$C$8)</f>
        <v>136.362346888786</v>
      </c>
      <c r="F3909" s="16" t="n">
        <f aca="false">$B$5/100*E3909*2_Girdiler!$B$14*2_Girdiler!$B$15*2_Girdiler!$B$16</f>
        <v>3.43087664772186</v>
      </c>
      <c r="G3909" s="16" t="n">
        <f aca="false">MIN(MATCH(F3909,2_Girdiler!$B$20:$I$20,1),7)</f>
        <v>1</v>
      </c>
      <c r="H3909" s="16" t="n">
        <f aca="false">IF(F3909&gt;=40,2_Girdiler!$I$21+(F3909-40)*(2_Girdiler!$I$21-2_Girdiler!$H$21)/(2_Girdiler!$I$20-2_Girdiler!$H$20),INDEX(2_Girdiler!$B$21:$I$21,G3909)+(F3909-INDEX(2_Girdiler!$B$20:$I$20,G3909))*(INDEX(2_Girdiler!$B$21:$I$21,G3909+1)-INDEX(2_Girdiler!$B$21:$I$21,G3909))/(INDEX(2_Girdiler!$B$20:$I$20,G3909+1)-INDEX(2_Girdiler!$B$20:$I$20,G3909)))</f>
        <v>7.5479286249881</v>
      </c>
      <c r="I3909" s="16" t="n">
        <f aca="false">H3909/2_Girdiler!$B$17</f>
        <v>3.02400986578049</v>
      </c>
      <c r="J3909" s="16" t="n">
        <f aca="false">D3909+I3909</f>
        <v>8.63173760070359</v>
      </c>
    </row>
    <row r="3910" customFormat="false" ht="15" hidden="false" customHeight="false" outlineLevel="0" collapsed="false">
      <c r="A3910" s="0" t="n">
        <v>3898</v>
      </c>
      <c r="B3910" s="7" t="n">
        <v>0.108986</v>
      </c>
      <c r="C3910" s="7" t="n">
        <v>0.285751</v>
      </c>
      <c r="D3910" s="16" t="n">
        <f aca="false">LOGINV(B3910,$B$7,$C$7)</f>
        <v>6.81494090016045</v>
      </c>
      <c r="E3910" s="16" t="n">
        <f aca="false">LOGINV(C3910,$B$8,$C$8)</f>
        <v>75.7909468215389</v>
      </c>
      <c r="F3910" s="16" t="n">
        <f aca="false">$B$5/100*E3910*2_Girdiler!$B$14*2_Girdiler!$B$15*2_Girdiler!$B$16</f>
        <v>1.90690022202992</v>
      </c>
      <c r="G3910" s="16" t="n">
        <f aca="false">MIN(MATCH(F3910,2_Girdiler!$B$20:$I$20,1),7)</f>
        <v>1</v>
      </c>
      <c r="H3910" s="16" t="n">
        <f aca="false">IF(F3910&gt;=40,2_Girdiler!$I$21+(F3910-40)*(2_Girdiler!$I$21-2_Girdiler!$H$21)/(2_Girdiler!$I$20-2_Girdiler!$H$20),INDEX(2_Girdiler!$B$21:$I$21,G3910)+(F3910-INDEX(2_Girdiler!$B$20:$I$20,G3910))*(INDEX(2_Girdiler!$B$21:$I$21,G3910+1)-INDEX(2_Girdiler!$B$21:$I$21,G3910))/(INDEX(2_Girdiler!$B$20:$I$20,G3910+1)-INDEX(2_Girdiler!$B$20:$I$20,G3910)))</f>
        <v>4.19518048846582</v>
      </c>
      <c r="I3910" s="16" t="n">
        <f aca="false">H3910/2_Girdiler!$B$17</f>
        <v>1.68076141364817</v>
      </c>
      <c r="J3910" s="16" t="n">
        <f aca="false">D3910+I3910</f>
        <v>8.49570231380861</v>
      </c>
    </row>
    <row r="3911" customFormat="false" ht="15" hidden="false" customHeight="false" outlineLevel="0" collapsed="false">
      <c r="A3911" s="0" t="n">
        <v>3899</v>
      </c>
      <c r="B3911" s="7" t="n">
        <v>0.025091</v>
      </c>
      <c r="C3911" s="7" t="n">
        <v>0.275079</v>
      </c>
      <c r="D3911" s="16" t="n">
        <f aca="false">LOGINV(B3911,$B$7,$C$7)</f>
        <v>4.54570411028774</v>
      </c>
      <c r="E3911" s="16" t="n">
        <f aca="false">LOGINV(C3911,$B$8,$C$8)</f>
        <v>74.2566808376606</v>
      </c>
      <c r="F3911" s="16" t="n">
        <f aca="false">$B$5/100*E3911*2_Girdiler!$B$14*2_Girdiler!$B$15*2_Girdiler!$B$16</f>
        <v>1.86829808987554</v>
      </c>
      <c r="G3911" s="16" t="n">
        <f aca="false">MIN(MATCH(F3911,2_Girdiler!$B$20:$I$20,1),7)</f>
        <v>1</v>
      </c>
      <c r="H3911" s="16" t="n">
        <f aca="false">IF(F3911&gt;=40,2_Girdiler!$I$21+(F3911-40)*(2_Girdiler!$I$21-2_Girdiler!$H$21)/(2_Girdiler!$I$20-2_Girdiler!$H$20),INDEX(2_Girdiler!$B$21:$I$21,G3911)+(F3911-INDEX(2_Girdiler!$B$20:$I$20,G3911))*(INDEX(2_Girdiler!$B$21:$I$21,G3911+1)-INDEX(2_Girdiler!$B$21:$I$21,G3911))/(INDEX(2_Girdiler!$B$20:$I$20,G3911+1)-INDEX(2_Girdiler!$B$20:$I$20,G3911)))</f>
        <v>4.11025579772619</v>
      </c>
      <c r="I3911" s="16" t="n">
        <f aca="false">H3911/2_Girdiler!$B$17</f>
        <v>1.64673709844799</v>
      </c>
      <c r="J3911" s="16" t="n">
        <f aca="false">D3911+I3911</f>
        <v>6.19244120873574</v>
      </c>
    </row>
    <row r="3912" customFormat="false" ht="15" hidden="false" customHeight="false" outlineLevel="0" collapsed="false">
      <c r="A3912" s="0" t="n">
        <v>3900</v>
      </c>
      <c r="B3912" s="7" t="n">
        <v>0.078495</v>
      </c>
      <c r="C3912" s="7" t="n">
        <v>0.918279</v>
      </c>
      <c r="D3912" s="16" t="n">
        <f aca="false">LOGINV(B3912,$B$7,$C$7)</f>
        <v>6.15293831834341</v>
      </c>
      <c r="E3912" s="16" t="n">
        <f aca="false">LOGINV(C3912,$B$8,$C$8)</f>
        <v>268.483707207578</v>
      </c>
      <c r="F3912" s="16" t="n">
        <f aca="false">$B$5/100*E3912*2_Girdiler!$B$14*2_Girdiler!$B$15*2_Girdiler!$B$16</f>
        <v>6.75505007334266</v>
      </c>
      <c r="G3912" s="16" t="n">
        <f aca="false">MIN(MATCH(F3912,2_Girdiler!$B$20:$I$20,1),7)</f>
        <v>2</v>
      </c>
      <c r="H3912" s="16" t="n">
        <f aca="false">IF(F3912&gt;=40,2_Girdiler!$I$21+(F3912-40)*(2_Girdiler!$I$21-2_Girdiler!$H$21)/(2_Girdiler!$I$20-2_Girdiler!$H$20),INDEX(2_Girdiler!$B$21:$I$21,G3912)+(F3912-INDEX(2_Girdiler!$B$20:$I$20,G3912))*(INDEX(2_Girdiler!$B$21:$I$21,G3912+1)-INDEX(2_Girdiler!$B$21:$I$21,G3912))/(INDEX(2_Girdiler!$B$20:$I$20,G3912+1)-INDEX(2_Girdiler!$B$20:$I$20,G3912)))</f>
        <v>13.8080801173483</v>
      </c>
      <c r="I3912" s="16" t="n">
        <f aca="false">H3912/2_Girdiler!$B$17</f>
        <v>5.53208338034786</v>
      </c>
      <c r="J3912" s="16" t="n">
        <f aca="false">D3912+I3912</f>
        <v>11.6850216986913</v>
      </c>
    </row>
    <row r="3913" customFormat="false" ht="15" hidden="false" customHeight="false" outlineLevel="0" collapsed="false">
      <c r="A3913" s="0" t="n">
        <v>3901</v>
      </c>
      <c r="B3913" s="7" t="n">
        <v>0.429008</v>
      </c>
      <c r="C3913" s="7" t="n">
        <v>0.759456</v>
      </c>
      <c r="D3913" s="16" t="n">
        <f aca="false">LOGINV(B3913,$B$7,$C$7)</f>
        <v>12.2568011868546</v>
      </c>
      <c r="E3913" s="16" t="n">
        <f aca="false">LOGINV(C3913,$B$8,$C$8)</f>
        <v>172.090156912024</v>
      </c>
      <c r="F3913" s="16" t="n">
        <f aca="false">$B$5/100*E3913*2_Girdiler!$B$14*2_Girdiler!$B$15*2_Girdiler!$B$16</f>
        <v>4.32978834790653</v>
      </c>
      <c r="G3913" s="16" t="n">
        <f aca="false">MIN(MATCH(F3913,2_Girdiler!$B$20:$I$20,1),7)</f>
        <v>1</v>
      </c>
      <c r="H3913" s="16" t="n">
        <f aca="false">IF(F3913&gt;=40,2_Girdiler!$I$21+(F3913-40)*(2_Girdiler!$I$21-2_Girdiler!$H$21)/(2_Girdiler!$I$20-2_Girdiler!$H$20),INDEX(2_Girdiler!$B$21:$I$21,G3913)+(F3913-INDEX(2_Girdiler!$B$20:$I$20,G3913))*(INDEX(2_Girdiler!$B$21:$I$21,G3913+1)-INDEX(2_Girdiler!$B$21:$I$21,G3913))/(INDEX(2_Girdiler!$B$20:$I$20,G3913+1)-INDEX(2_Girdiler!$B$20:$I$20,G3913)))</f>
        <v>9.52553436539436</v>
      </c>
      <c r="I3913" s="16" t="n">
        <f aca="false">H3913/2_Girdiler!$B$17</f>
        <v>3.81631985793043</v>
      </c>
      <c r="J3913" s="16" t="n">
        <f aca="false">D3913+I3913</f>
        <v>16.073121044785</v>
      </c>
    </row>
    <row r="3914" customFormat="false" ht="15" hidden="false" customHeight="false" outlineLevel="0" collapsed="false">
      <c r="A3914" s="0" t="n">
        <v>3902</v>
      </c>
      <c r="B3914" s="7" t="n">
        <v>0.434837</v>
      </c>
      <c r="C3914" s="7" t="n">
        <v>0.460179</v>
      </c>
      <c r="D3914" s="16" t="n">
        <f aca="false">LOGINV(B3914,$B$7,$C$7)</f>
        <v>12.3585229043798</v>
      </c>
      <c r="E3914" s="16" t="n">
        <f aca="false">LOGINV(C3914,$B$8,$C$8)</f>
        <v>102.379879603395</v>
      </c>
      <c r="F3914" s="16" t="n">
        <f aca="false">$B$5/100*E3914*2_Girdiler!$B$14*2_Girdiler!$B$15*2_Girdiler!$B$16</f>
        <v>2.57587777082142</v>
      </c>
      <c r="G3914" s="16" t="n">
        <f aca="false">MIN(MATCH(F3914,2_Girdiler!$B$20:$I$20,1),7)</f>
        <v>1</v>
      </c>
      <c r="H3914" s="16" t="n">
        <f aca="false">IF(F3914&gt;=40,2_Girdiler!$I$21+(F3914-40)*(2_Girdiler!$I$21-2_Girdiler!$H$21)/(2_Girdiler!$I$20-2_Girdiler!$H$20),INDEX(2_Girdiler!$B$21:$I$21,G3914)+(F3914-INDEX(2_Girdiler!$B$20:$I$20,G3914))*(INDEX(2_Girdiler!$B$21:$I$21,G3914+1)-INDEX(2_Girdiler!$B$21:$I$21,G3914))/(INDEX(2_Girdiler!$B$20:$I$20,G3914+1)-INDEX(2_Girdiler!$B$20:$I$20,G3914)))</f>
        <v>5.66693109580712</v>
      </c>
      <c r="I3914" s="16" t="n">
        <f aca="false">H3914/2_Girdiler!$B$17</f>
        <v>2.27040508646118</v>
      </c>
      <c r="J3914" s="16" t="n">
        <f aca="false">D3914+I3914</f>
        <v>14.628927990841</v>
      </c>
    </row>
    <row r="3915" customFormat="false" ht="15" hidden="false" customHeight="false" outlineLevel="0" collapsed="false">
      <c r="A3915" s="0" t="n">
        <v>3903</v>
      </c>
      <c r="B3915" s="7" t="n">
        <v>0.626353</v>
      </c>
      <c r="C3915" s="7" t="n">
        <v>0.516737</v>
      </c>
      <c r="D3915" s="16" t="n">
        <f aca="false">LOGINV(B3915,$B$7,$C$7)</f>
        <v>16.206292074209</v>
      </c>
      <c r="E3915" s="16" t="n">
        <f aca="false">LOGINV(C3915,$B$8,$C$8)</f>
        <v>112.203925286216</v>
      </c>
      <c r="F3915" s="16" t="n">
        <f aca="false">$B$5/100*E3915*2_Girdiler!$B$14*2_Girdiler!$B$15*2_Girdiler!$B$16</f>
        <v>2.82305076020119</v>
      </c>
      <c r="G3915" s="16" t="n">
        <f aca="false">MIN(MATCH(F3915,2_Girdiler!$B$20:$I$20,1),7)</f>
        <v>1</v>
      </c>
      <c r="H3915" s="16" t="n">
        <f aca="false">IF(F3915&gt;=40,2_Girdiler!$I$21+(F3915-40)*(2_Girdiler!$I$21-2_Girdiler!$H$21)/(2_Girdiler!$I$20-2_Girdiler!$H$20),INDEX(2_Girdiler!$B$21:$I$21,G3915)+(F3915-INDEX(2_Girdiler!$B$20:$I$20,G3915))*(INDEX(2_Girdiler!$B$21:$I$21,G3915+1)-INDEX(2_Girdiler!$B$21:$I$21,G3915))/(INDEX(2_Girdiler!$B$20:$I$20,G3915+1)-INDEX(2_Girdiler!$B$20:$I$20,G3915)))</f>
        <v>6.21071167244261</v>
      </c>
      <c r="I3915" s="16" t="n">
        <f aca="false">H3915/2_Girdiler!$B$17</f>
        <v>2.4882658944081</v>
      </c>
      <c r="J3915" s="16" t="n">
        <f aca="false">D3915+I3915</f>
        <v>18.6945579686171</v>
      </c>
    </row>
    <row r="3916" customFormat="false" ht="15" hidden="false" customHeight="false" outlineLevel="0" collapsed="false">
      <c r="A3916" s="0" t="n">
        <v>3904</v>
      </c>
      <c r="B3916" s="7" t="n">
        <v>0.040347</v>
      </c>
      <c r="C3916" s="7" t="n">
        <v>0.640835</v>
      </c>
      <c r="D3916" s="16" t="n">
        <f aca="false">LOGINV(B3916,$B$7,$C$7)</f>
        <v>5.11513721127865</v>
      </c>
      <c r="E3916" s="16" t="n">
        <f aca="false">LOGINV(C3916,$B$8,$C$8)</f>
        <v>137.834750964157</v>
      </c>
      <c r="F3916" s="16" t="n">
        <f aca="false">$B$5/100*E3916*2_Girdiler!$B$14*2_Girdiler!$B$15*2_Girdiler!$B$16</f>
        <v>3.46792233425819</v>
      </c>
      <c r="G3916" s="16" t="n">
        <f aca="false">MIN(MATCH(F3916,2_Girdiler!$B$20:$I$20,1),7)</f>
        <v>1</v>
      </c>
      <c r="H3916" s="16" t="n">
        <f aca="false">IF(F3916&gt;=40,2_Girdiler!$I$21+(F3916-40)*(2_Girdiler!$I$21-2_Girdiler!$H$21)/(2_Girdiler!$I$20-2_Girdiler!$H$20),INDEX(2_Girdiler!$B$21:$I$21,G3916)+(F3916-INDEX(2_Girdiler!$B$20:$I$20,G3916))*(INDEX(2_Girdiler!$B$21:$I$21,G3916+1)-INDEX(2_Girdiler!$B$21:$I$21,G3916))/(INDEX(2_Girdiler!$B$20:$I$20,G3916+1)-INDEX(2_Girdiler!$B$20:$I$20,G3916)))</f>
        <v>7.62942913536803</v>
      </c>
      <c r="I3916" s="16" t="n">
        <f aca="false">H3916/2_Girdiler!$B$17</f>
        <v>3.05666231384937</v>
      </c>
      <c r="J3916" s="16" t="n">
        <f aca="false">D3916+I3916</f>
        <v>8.17179952512802</v>
      </c>
    </row>
    <row r="3917" customFormat="false" ht="15" hidden="false" customHeight="false" outlineLevel="0" collapsed="false">
      <c r="A3917" s="0" t="n">
        <v>3905</v>
      </c>
      <c r="B3917" s="7" t="n">
        <v>0.117984</v>
      </c>
      <c r="C3917" s="7" t="n">
        <v>0.345481</v>
      </c>
      <c r="D3917" s="16" t="n">
        <f aca="false">LOGINV(B3917,$B$7,$C$7)</f>
        <v>6.99510966562195</v>
      </c>
      <c r="E3917" s="16" t="n">
        <f aca="false">LOGINV(C3917,$B$8,$C$8)</f>
        <v>84.4880947598549</v>
      </c>
      <c r="F3917" s="16" t="n">
        <f aca="false">$B$5/100*E3917*2_Girdiler!$B$14*2_Girdiler!$B$15*2_Girdiler!$B$16</f>
        <v>2.12572046415795</v>
      </c>
      <c r="G3917" s="16" t="n">
        <f aca="false">MIN(MATCH(F3917,2_Girdiler!$B$20:$I$20,1),7)</f>
        <v>1</v>
      </c>
      <c r="H3917" s="16" t="n">
        <f aca="false">IF(F3917&gt;=40,2_Girdiler!$I$21+(F3917-40)*(2_Girdiler!$I$21-2_Girdiler!$H$21)/(2_Girdiler!$I$20-2_Girdiler!$H$20),INDEX(2_Girdiler!$B$21:$I$21,G3917)+(F3917-INDEX(2_Girdiler!$B$20:$I$20,G3917))*(INDEX(2_Girdiler!$B$21:$I$21,G3917+1)-INDEX(2_Girdiler!$B$21:$I$21,G3917))/(INDEX(2_Girdiler!$B$20:$I$20,G3917+1)-INDEX(2_Girdiler!$B$20:$I$20,G3917)))</f>
        <v>4.67658502114749</v>
      </c>
      <c r="I3917" s="16" t="n">
        <f aca="false">H3917/2_Girdiler!$B$17</f>
        <v>1.87363181936999</v>
      </c>
      <c r="J3917" s="16" t="n">
        <f aca="false">D3917+I3917</f>
        <v>8.86874148499194</v>
      </c>
    </row>
    <row r="3918" customFormat="false" ht="15" hidden="false" customHeight="false" outlineLevel="0" collapsed="false">
      <c r="A3918" s="0" t="n">
        <v>3906</v>
      </c>
      <c r="B3918" s="7" t="n">
        <v>0.868387</v>
      </c>
      <c r="C3918" s="7" t="n">
        <v>0.381658</v>
      </c>
      <c r="D3918" s="16" t="n">
        <f aca="false">LOGINV(B3918,$B$7,$C$7)</f>
        <v>25.2649593527641</v>
      </c>
      <c r="E3918" s="16" t="n">
        <f aca="false">LOGINV(C3918,$B$8,$C$8)</f>
        <v>89.9136901897498</v>
      </c>
      <c r="F3918" s="16" t="n">
        <f aca="false">$B$5/100*E3918*2_Girdiler!$B$14*2_Girdiler!$B$15*2_Girdiler!$B$16</f>
        <v>2.2622284451741</v>
      </c>
      <c r="G3918" s="16" t="n">
        <f aca="false">MIN(MATCH(F3918,2_Girdiler!$B$20:$I$20,1),7)</f>
        <v>1</v>
      </c>
      <c r="H3918" s="16" t="n">
        <f aca="false">IF(F3918&gt;=40,2_Girdiler!$I$21+(F3918-40)*(2_Girdiler!$I$21-2_Girdiler!$H$21)/(2_Girdiler!$I$20-2_Girdiler!$H$20),INDEX(2_Girdiler!$B$21:$I$21,G3918)+(F3918-INDEX(2_Girdiler!$B$20:$I$20,G3918))*(INDEX(2_Girdiler!$B$21:$I$21,G3918+1)-INDEX(2_Girdiler!$B$21:$I$21,G3918))/(INDEX(2_Girdiler!$B$20:$I$20,G3918+1)-INDEX(2_Girdiler!$B$20:$I$20,G3918)))</f>
        <v>4.97690257938303</v>
      </c>
      <c r="I3918" s="16" t="n">
        <f aca="false">H3918/2_Girdiler!$B$17</f>
        <v>1.99395135391948</v>
      </c>
      <c r="J3918" s="16" t="n">
        <f aca="false">D3918+I3918</f>
        <v>27.2589107066835</v>
      </c>
    </row>
    <row r="3919" customFormat="false" ht="15" hidden="false" customHeight="false" outlineLevel="0" collapsed="false">
      <c r="A3919" s="0" t="n">
        <v>3907</v>
      </c>
      <c r="B3919" s="7" t="n">
        <v>0.887712</v>
      </c>
      <c r="C3919" s="7" t="n">
        <v>0.186193</v>
      </c>
      <c r="D3919" s="16" t="n">
        <f aca="false">LOGINV(B3919,$B$7,$C$7)</f>
        <v>26.648539091</v>
      </c>
      <c r="E3919" s="16" t="n">
        <f aca="false">LOGINV(C3919,$B$8,$C$8)</f>
        <v>61.4015298800919</v>
      </c>
      <c r="F3919" s="16" t="n">
        <f aca="false">$B$5/100*E3919*2_Girdiler!$B$14*2_Girdiler!$B$15*2_Girdiler!$B$16</f>
        <v>1.54486249178311</v>
      </c>
      <c r="G3919" s="16" t="n">
        <f aca="false">MIN(MATCH(F3919,2_Girdiler!$B$20:$I$20,1),7)</f>
        <v>1</v>
      </c>
      <c r="H3919" s="16" t="n">
        <f aca="false">IF(F3919&gt;=40,2_Girdiler!$I$21+(F3919-40)*(2_Girdiler!$I$21-2_Girdiler!$H$21)/(2_Girdiler!$I$20-2_Girdiler!$H$20),INDEX(2_Girdiler!$B$21:$I$21,G3919)+(F3919-INDEX(2_Girdiler!$B$20:$I$20,G3919))*(INDEX(2_Girdiler!$B$21:$I$21,G3919+1)-INDEX(2_Girdiler!$B$21:$I$21,G3919))/(INDEX(2_Girdiler!$B$20:$I$20,G3919+1)-INDEX(2_Girdiler!$B$20:$I$20,G3919)))</f>
        <v>3.39869748192285</v>
      </c>
      <c r="I3919" s="16" t="n">
        <f aca="false">H3919/2_Girdiler!$B$17</f>
        <v>1.36165764500114</v>
      </c>
      <c r="J3919" s="16" t="n">
        <f aca="false">D3919+I3919</f>
        <v>28.0101967360012</v>
      </c>
    </row>
    <row r="3920" customFormat="false" ht="15" hidden="false" customHeight="false" outlineLevel="0" collapsed="false">
      <c r="A3920" s="0" t="n">
        <v>3908</v>
      </c>
      <c r="B3920" s="7" t="n">
        <v>0.760974</v>
      </c>
      <c r="C3920" s="7" t="n">
        <v>0.415948</v>
      </c>
      <c r="D3920" s="16" t="n">
        <f aca="false">LOGINV(B3920,$B$7,$C$7)</f>
        <v>20.1104862347174</v>
      </c>
      <c r="E3920" s="16" t="n">
        <f aca="false">LOGINV(C3920,$B$8,$C$8)</f>
        <v>95.2217587274216</v>
      </c>
      <c r="F3920" s="16" t="n">
        <f aca="false">$B$5/100*E3920*2_Girdiler!$B$14*2_Girdiler!$B$15*2_Girdiler!$B$16</f>
        <v>2.39577944958193</v>
      </c>
      <c r="G3920" s="16" t="n">
        <f aca="false">MIN(MATCH(F3920,2_Girdiler!$B$20:$I$20,1),7)</f>
        <v>1</v>
      </c>
      <c r="H3920" s="16" t="n">
        <f aca="false">IF(F3920&gt;=40,2_Girdiler!$I$21+(F3920-40)*(2_Girdiler!$I$21-2_Girdiler!$H$21)/(2_Girdiler!$I$20-2_Girdiler!$H$20),INDEX(2_Girdiler!$B$21:$I$21,G3920)+(F3920-INDEX(2_Girdiler!$B$20:$I$20,G3920))*(INDEX(2_Girdiler!$B$21:$I$21,G3920+1)-INDEX(2_Girdiler!$B$21:$I$21,G3920))/(INDEX(2_Girdiler!$B$20:$I$20,G3920+1)-INDEX(2_Girdiler!$B$20:$I$20,G3920)))</f>
        <v>5.27071478908024</v>
      </c>
      <c r="I3920" s="16" t="n">
        <f aca="false">H3920/2_Girdiler!$B$17</f>
        <v>2.11166457895843</v>
      </c>
      <c r="J3920" s="16" t="n">
        <f aca="false">D3920+I3920</f>
        <v>22.2221508136758</v>
      </c>
    </row>
    <row r="3921" customFormat="false" ht="15" hidden="false" customHeight="false" outlineLevel="0" collapsed="false">
      <c r="A3921" s="0" t="n">
        <v>3909</v>
      </c>
      <c r="B3921" s="7" t="n">
        <v>0.986275</v>
      </c>
      <c r="C3921" s="7" t="n">
        <v>0.952648</v>
      </c>
      <c r="D3921" s="16" t="n">
        <f aca="false">LOGINV(B3921,$B$7,$C$7)</f>
        <v>46.2887766290787</v>
      </c>
      <c r="E3921" s="16" t="n">
        <f aca="false">LOGINV(C3921,$B$8,$C$8)</f>
        <v>321.152899529219</v>
      </c>
      <c r="F3921" s="16" t="n">
        <f aca="false">$B$5/100*E3921*2_Girdiler!$B$14*2_Girdiler!$B$15*2_Girdiler!$B$16</f>
        <v>8.08020695215515</v>
      </c>
      <c r="G3921" s="16" t="n">
        <f aca="false">MIN(MATCH(F3921,2_Girdiler!$B$20:$I$20,1),7)</f>
        <v>2</v>
      </c>
      <c r="H3921" s="16" t="n">
        <f aca="false">IF(F3921&gt;=40,2_Girdiler!$I$21+(F3921-40)*(2_Girdiler!$I$21-2_Girdiler!$H$21)/(2_Girdiler!$I$20-2_Girdiler!$H$20),INDEX(2_Girdiler!$B$21:$I$21,G3921)+(F3921-INDEX(2_Girdiler!$B$20:$I$20,G3921))*(INDEX(2_Girdiler!$B$21:$I$21,G3921+1)-INDEX(2_Girdiler!$B$21:$I$21,G3921))/(INDEX(2_Girdiler!$B$20:$I$20,G3921+1)-INDEX(2_Girdiler!$B$20:$I$20,G3921)))</f>
        <v>15.9283311234482</v>
      </c>
      <c r="I3921" s="16" t="n">
        <f aca="false">H3921/2_Girdiler!$B$17</f>
        <v>6.38154291804817</v>
      </c>
      <c r="J3921" s="16" t="n">
        <f aca="false">D3921+I3921</f>
        <v>52.6703195471269</v>
      </c>
    </row>
    <row r="3922" customFormat="false" ht="15" hidden="false" customHeight="false" outlineLevel="0" collapsed="false">
      <c r="A3922" s="0" t="n">
        <v>3910</v>
      </c>
      <c r="B3922" s="7" t="n">
        <v>0.242349</v>
      </c>
      <c r="C3922" s="7" t="n">
        <v>0.074185</v>
      </c>
      <c r="D3922" s="16" t="n">
        <f aca="false">LOGINV(B3922,$B$7,$C$7)</f>
        <v>9.17339624060595</v>
      </c>
      <c r="E3922" s="16" t="n">
        <f aca="false">LOGINV(C3922,$B$8,$C$8)</f>
        <v>42.9604358520121</v>
      </c>
      <c r="F3922" s="16" t="n">
        <f aca="false">$B$5/100*E3922*2_Girdiler!$B$14*2_Girdiler!$B$15*2_Girdiler!$B$16</f>
        <v>1.08088456603662</v>
      </c>
      <c r="G3922" s="16" t="n">
        <f aca="false">MIN(MATCH(F3922,2_Girdiler!$B$20:$I$20,1),7)</f>
        <v>1</v>
      </c>
      <c r="H3922" s="16" t="n">
        <f aca="false">IF(F3922&gt;=40,2_Girdiler!$I$21+(F3922-40)*(2_Girdiler!$I$21-2_Girdiler!$H$21)/(2_Girdiler!$I$20-2_Girdiler!$H$20),INDEX(2_Girdiler!$B$21:$I$21,G3922)+(F3922-INDEX(2_Girdiler!$B$20:$I$20,G3922))*(INDEX(2_Girdiler!$B$21:$I$21,G3922+1)-INDEX(2_Girdiler!$B$21:$I$21,G3922))/(INDEX(2_Girdiler!$B$20:$I$20,G3922+1)-INDEX(2_Girdiler!$B$20:$I$20,G3922)))</f>
        <v>2.37794604528057</v>
      </c>
      <c r="I3922" s="16" t="n">
        <f aca="false">H3922/2_Girdiler!$B$17</f>
        <v>0.95270274250023</v>
      </c>
      <c r="J3922" s="16" t="n">
        <f aca="false">D3922+I3922</f>
        <v>10.1260989831062</v>
      </c>
    </row>
    <row r="3923" customFormat="false" ht="15" hidden="false" customHeight="false" outlineLevel="0" collapsed="false">
      <c r="A3923" s="0" t="n">
        <v>3911</v>
      </c>
      <c r="B3923" s="7" t="n">
        <v>0.565101</v>
      </c>
      <c r="C3923" s="7" t="n">
        <v>0.256086</v>
      </c>
      <c r="D3923" s="16" t="n">
        <f aca="false">LOGINV(B3923,$B$7,$C$7)</f>
        <v>14.837626156411</v>
      </c>
      <c r="E3923" s="16" t="n">
        <f aca="false">LOGINV(C3923,$B$8,$C$8)</f>
        <v>71.5309365580138</v>
      </c>
      <c r="F3923" s="16" t="n">
        <f aca="false">$B$5/100*E3923*2_Girdiler!$B$14*2_Girdiler!$B$15*2_Girdiler!$B$16</f>
        <v>1.79971836379963</v>
      </c>
      <c r="G3923" s="16" t="n">
        <f aca="false">MIN(MATCH(F3923,2_Girdiler!$B$20:$I$20,1),7)</f>
        <v>1</v>
      </c>
      <c r="H3923" s="16" t="n">
        <f aca="false">IF(F3923&gt;=40,2_Girdiler!$I$21+(F3923-40)*(2_Girdiler!$I$21-2_Girdiler!$H$21)/(2_Girdiler!$I$20-2_Girdiler!$H$20),INDEX(2_Girdiler!$B$21:$I$21,G3923)+(F3923-INDEX(2_Girdiler!$B$20:$I$20,G3923))*(INDEX(2_Girdiler!$B$21:$I$21,G3923+1)-INDEX(2_Girdiler!$B$21:$I$21,G3923))/(INDEX(2_Girdiler!$B$20:$I$20,G3923+1)-INDEX(2_Girdiler!$B$20:$I$20,G3923)))</f>
        <v>3.95938040035918</v>
      </c>
      <c r="I3923" s="16" t="n">
        <f aca="false">H3923/2_Girdiler!$B$17</f>
        <v>1.58629022450288</v>
      </c>
      <c r="J3923" s="16" t="n">
        <f aca="false">D3923+I3923</f>
        <v>16.4239163809138</v>
      </c>
    </row>
    <row r="3924" customFormat="false" ht="15" hidden="false" customHeight="false" outlineLevel="0" collapsed="false">
      <c r="A3924" s="0" t="n">
        <v>3912</v>
      </c>
      <c r="B3924" s="7" t="n">
        <v>0.438733</v>
      </c>
      <c r="C3924" s="7" t="n">
        <v>0.567457</v>
      </c>
      <c r="D3924" s="16" t="n">
        <f aca="false">LOGINV(B3924,$B$7,$C$7)</f>
        <v>12.4268417141974</v>
      </c>
      <c r="E3924" s="16" t="n">
        <f aca="false">LOGINV(C3924,$B$8,$C$8)</f>
        <v>121.863530331984</v>
      </c>
      <c r="F3924" s="16" t="n">
        <f aca="false">$B$5/100*E3924*2_Girdiler!$B$14*2_Girdiler!$B$15*2_Girdiler!$B$16</f>
        <v>3.06608642315272</v>
      </c>
      <c r="G3924" s="16" t="n">
        <f aca="false">MIN(MATCH(F3924,2_Girdiler!$B$20:$I$20,1),7)</f>
        <v>1</v>
      </c>
      <c r="H3924" s="16" t="n">
        <f aca="false">IF(F3924&gt;=40,2_Girdiler!$I$21+(F3924-40)*(2_Girdiler!$I$21-2_Girdiler!$H$21)/(2_Girdiler!$I$20-2_Girdiler!$H$20),INDEX(2_Girdiler!$B$21:$I$21,G3924)+(F3924-INDEX(2_Girdiler!$B$20:$I$20,G3924))*(INDEX(2_Girdiler!$B$21:$I$21,G3924+1)-INDEX(2_Girdiler!$B$21:$I$21,G3924))/(INDEX(2_Girdiler!$B$20:$I$20,G3924+1)-INDEX(2_Girdiler!$B$20:$I$20,G3924)))</f>
        <v>6.74539013093599</v>
      </c>
      <c r="I3924" s="16" t="n">
        <f aca="false">H3924/2_Girdiler!$B$17</f>
        <v>2.70248002040705</v>
      </c>
      <c r="J3924" s="16" t="n">
        <f aca="false">D3924+I3924</f>
        <v>15.1293217346045</v>
      </c>
    </row>
    <row r="3925" customFormat="false" ht="15" hidden="false" customHeight="false" outlineLevel="0" collapsed="false">
      <c r="A3925" s="0" t="n">
        <v>3913</v>
      </c>
      <c r="B3925" s="7" t="n">
        <v>0.499297</v>
      </c>
      <c r="C3925" s="7" t="n">
        <v>0.381939</v>
      </c>
      <c r="D3925" s="16" t="n">
        <f aca="false">LOGINV(B3925,$B$7,$C$7)</f>
        <v>13.52875975505</v>
      </c>
      <c r="E3925" s="16" t="n">
        <f aca="false">LOGINV(C3925,$B$8,$C$8)</f>
        <v>89.9564724877479</v>
      </c>
      <c r="F3925" s="16" t="n">
        <f aca="false">$B$5/100*E3925*2_Girdiler!$B$14*2_Girdiler!$B$15*2_Girdiler!$B$16</f>
        <v>2.26330484779174</v>
      </c>
      <c r="G3925" s="16" t="n">
        <f aca="false">MIN(MATCH(F3925,2_Girdiler!$B$20:$I$20,1),7)</f>
        <v>1</v>
      </c>
      <c r="H3925" s="16" t="n">
        <f aca="false">IF(F3925&gt;=40,2_Girdiler!$I$21+(F3925-40)*(2_Girdiler!$I$21-2_Girdiler!$H$21)/(2_Girdiler!$I$20-2_Girdiler!$H$20),INDEX(2_Girdiler!$B$21:$I$21,G3925)+(F3925-INDEX(2_Girdiler!$B$20:$I$20,G3925))*(INDEX(2_Girdiler!$B$21:$I$21,G3925+1)-INDEX(2_Girdiler!$B$21:$I$21,G3925))/(INDEX(2_Girdiler!$B$20:$I$20,G3925+1)-INDEX(2_Girdiler!$B$20:$I$20,G3925)))</f>
        <v>4.97927066514182</v>
      </c>
      <c r="I3925" s="16" t="n">
        <f aca="false">H3925/2_Girdiler!$B$17</f>
        <v>1.99490010622669</v>
      </c>
      <c r="J3925" s="16" t="n">
        <f aca="false">D3925+I3925</f>
        <v>15.5236598612767</v>
      </c>
    </row>
    <row r="3926" customFormat="false" ht="15" hidden="false" customHeight="false" outlineLevel="0" collapsed="false">
      <c r="A3926" s="0" t="n">
        <v>3914</v>
      </c>
      <c r="B3926" s="7" t="n">
        <v>0.379275</v>
      </c>
      <c r="C3926" s="7" t="n">
        <v>0.348727</v>
      </c>
      <c r="D3926" s="16" t="n">
        <f aca="false">LOGINV(B3926,$B$7,$C$7)</f>
        <v>11.4096940456664</v>
      </c>
      <c r="E3926" s="16" t="n">
        <f aca="false">LOGINV(C3926,$B$8,$C$8)</f>
        <v>84.9688551527816</v>
      </c>
      <c r="F3926" s="16" t="n">
        <f aca="false">$B$5/100*E3926*2_Girdiler!$B$14*2_Girdiler!$B$15*2_Girdiler!$B$16</f>
        <v>2.13781639564399</v>
      </c>
      <c r="G3926" s="16" t="n">
        <f aca="false">MIN(MATCH(F3926,2_Girdiler!$B$20:$I$20,1),7)</f>
        <v>1</v>
      </c>
      <c r="H3926" s="16" t="n">
        <f aca="false">IF(F3926&gt;=40,2_Girdiler!$I$21+(F3926-40)*(2_Girdiler!$I$21-2_Girdiler!$H$21)/(2_Girdiler!$I$20-2_Girdiler!$H$20),INDEX(2_Girdiler!$B$21:$I$21,G3926)+(F3926-INDEX(2_Girdiler!$B$20:$I$20,G3926))*(INDEX(2_Girdiler!$B$21:$I$21,G3926+1)-INDEX(2_Girdiler!$B$21:$I$21,G3926))/(INDEX(2_Girdiler!$B$20:$I$20,G3926+1)-INDEX(2_Girdiler!$B$20:$I$20,G3926)))</f>
        <v>4.70319607041677</v>
      </c>
      <c r="I3926" s="16" t="n">
        <f aca="false">H3926/2_Girdiler!$B$17</f>
        <v>1.88429329744262</v>
      </c>
      <c r="J3926" s="16" t="n">
        <f aca="false">D3926+I3926</f>
        <v>13.293987343109</v>
      </c>
    </row>
    <row r="3927" customFormat="false" ht="15" hidden="false" customHeight="false" outlineLevel="0" collapsed="false">
      <c r="A3927" s="0" t="n">
        <v>3915</v>
      </c>
      <c r="B3927" s="7" t="n">
        <v>0.875658</v>
      </c>
      <c r="C3927" s="7" t="n">
        <v>0.995031</v>
      </c>
      <c r="D3927" s="16" t="n">
        <f aca="false">LOGINV(B3927,$B$7,$C$7)</f>
        <v>25.7591455551168</v>
      </c>
      <c r="E3927" s="16" t="n">
        <f aca="false">LOGINV(C3927,$B$8,$C$8)</f>
        <v>576.69559917505</v>
      </c>
      <c r="F3927" s="16" t="n">
        <f aca="false">$B$5/100*E3927*2_Girdiler!$B$14*2_Girdiler!$B$15*2_Girdiler!$B$16</f>
        <v>14.5096612752443</v>
      </c>
      <c r="G3927" s="16" t="n">
        <f aca="false">MIN(MATCH(F3927,2_Girdiler!$B$20:$I$20,1),7)</f>
        <v>3</v>
      </c>
      <c r="H3927" s="16" t="n">
        <f aca="false">IF(F3927&gt;=40,2_Girdiler!$I$21+(F3927-40)*(2_Girdiler!$I$21-2_Girdiler!$H$21)/(2_Girdiler!$I$20-2_Girdiler!$H$20),INDEX(2_Girdiler!$B$21:$I$21,G3927)+(F3927-INDEX(2_Girdiler!$B$20:$I$20,G3927))*(INDEX(2_Girdiler!$B$21:$I$21,G3927+1)-INDEX(2_Girdiler!$B$21:$I$21,G3927))/(INDEX(2_Girdiler!$B$20:$I$20,G3927+1)-INDEX(2_Girdiler!$B$20:$I$20,G3927)))</f>
        <v>23.0586951477198</v>
      </c>
      <c r="I3927" s="16" t="n">
        <f aca="false">H3927/2_Girdiler!$B$17</f>
        <v>9.23825927392621</v>
      </c>
      <c r="J3927" s="16" t="n">
        <f aca="false">D3927+I3927</f>
        <v>34.997404829043</v>
      </c>
    </row>
    <row r="3928" customFormat="false" ht="15" hidden="false" customHeight="false" outlineLevel="0" collapsed="false">
      <c r="A3928" s="0" t="n">
        <v>3916</v>
      </c>
      <c r="B3928" s="7" t="n">
        <v>0.389794</v>
      </c>
      <c r="C3928" s="7" t="n">
        <v>0.629346</v>
      </c>
      <c r="D3928" s="16" t="n">
        <f aca="false">LOGINV(B3928,$B$7,$C$7)</f>
        <v>11.5861251676466</v>
      </c>
      <c r="E3928" s="16" t="n">
        <f aca="false">LOGINV(C3928,$B$8,$C$8)</f>
        <v>135.1415358535</v>
      </c>
      <c r="F3928" s="16" t="n">
        <f aca="false">$B$5/100*E3928*2_Girdiler!$B$14*2_Girdiler!$B$15*2_Girdiler!$B$16</f>
        <v>3.40016104207406</v>
      </c>
      <c r="G3928" s="16" t="n">
        <f aca="false">MIN(MATCH(F3928,2_Girdiler!$B$20:$I$20,1),7)</f>
        <v>1</v>
      </c>
      <c r="H3928" s="16" t="n">
        <f aca="false">IF(F3928&gt;=40,2_Girdiler!$I$21+(F3928-40)*(2_Girdiler!$I$21-2_Girdiler!$H$21)/(2_Girdiler!$I$20-2_Girdiler!$H$20),INDEX(2_Girdiler!$B$21:$I$21,G3928)+(F3928-INDEX(2_Girdiler!$B$20:$I$20,G3928))*(INDEX(2_Girdiler!$B$21:$I$21,G3928+1)-INDEX(2_Girdiler!$B$21:$I$21,G3928))/(INDEX(2_Girdiler!$B$20:$I$20,G3928+1)-INDEX(2_Girdiler!$B$20:$I$20,G3928)))</f>
        <v>7.48035429256293</v>
      </c>
      <c r="I3928" s="16" t="n">
        <f aca="false">H3928/2_Girdiler!$B$17</f>
        <v>2.99693681593066</v>
      </c>
      <c r="J3928" s="16" t="n">
        <f aca="false">D3928+I3928</f>
        <v>14.5830619835773</v>
      </c>
    </row>
    <row r="3929" customFormat="false" ht="15" hidden="false" customHeight="false" outlineLevel="0" collapsed="false">
      <c r="A3929" s="0" t="n">
        <v>3917</v>
      </c>
      <c r="B3929" s="7" t="n">
        <v>0.550114</v>
      </c>
      <c r="C3929" s="7" t="n">
        <v>0.474428</v>
      </c>
      <c r="D3929" s="16" t="n">
        <f aca="false">LOGINV(B3929,$B$7,$C$7)</f>
        <v>14.5269301760637</v>
      </c>
      <c r="E3929" s="16" t="n">
        <f aca="false">LOGINV(C3929,$B$8,$C$8)</f>
        <v>104.77597349856</v>
      </c>
      <c r="F3929" s="16" t="n">
        <f aca="false">$B$5/100*E3929*2_Girdiler!$B$14*2_Girdiler!$B$15*2_Girdiler!$B$16</f>
        <v>2.63616349322377</v>
      </c>
      <c r="G3929" s="16" t="n">
        <f aca="false">MIN(MATCH(F3929,2_Girdiler!$B$20:$I$20,1),7)</f>
        <v>1</v>
      </c>
      <c r="H3929" s="16" t="n">
        <f aca="false">IF(F3929&gt;=40,2_Girdiler!$I$21+(F3929-40)*(2_Girdiler!$I$21-2_Girdiler!$H$21)/(2_Girdiler!$I$20-2_Girdiler!$H$20),INDEX(2_Girdiler!$B$21:$I$21,G3929)+(F3929-INDEX(2_Girdiler!$B$20:$I$20,G3929))*(INDEX(2_Girdiler!$B$21:$I$21,G3929+1)-INDEX(2_Girdiler!$B$21:$I$21,G3929))/(INDEX(2_Girdiler!$B$20:$I$20,G3929+1)-INDEX(2_Girdiler!$B$20:$I$20,G3929)))</f>
        <v>5.7995596850923</v>
      </c>
      <c r="I3929" s="16" t="n">
        <f aca="false">H3929/2_Girdiler!$B$17</f>
        <v>2.32354154050172</v>
      </c>
      <c r="J3929" s="16" t="n">
        <f aca="false">D3929+I3929</f>
        <v>16.8504717165655</v>
      </c>
    </row>
    <row r="3930" customFormat="false" ht="15" hidden="false" customHeight="false" outlineLevel="0" collapsed="false">
      <c r="A3930" s="0" t="n">
        <v>3918</v>
      </c>
      <c r="B3930" s="7" t="n">
        <v>0.515747</v>
      </c>
      <c r="C3930" s="7" t="n">
        <v>0.286385</v>
      </c>
      <c r="D3930" s="16" t="n">
        <f aca="false">LOGINV(B3930,$B$7,$C$7)</f>
        <v>13.8433827639222</v>
      </c>
      <c r="E3930" s="16" t="n">
        <f aca="false">LOGINV(C3930,$B$8,$C$8)</f>
        <v>75.8822005377384</v>
      </c>
      <c r="F3930" s="16" t="n">
        <f aca="false">$B$5/100*E3930*2_Girdiler!$B$14*2_Girdiler!$B$15*2_Girdiler!$B$16</f>
        <v>1.9091961655295</v>
      </c>
      <c r="G3930" s="16" t="n">
        <f aca="false">MIN(MATCH(F3930,2_Girdiler!$B$20:$I$20,1),7)</f>
        <v>1</v>
      </c>
      <c r="H3930" s="16" t="n">
        <f aca="false">IF(F3930&gt;=40,2_Girdiler!$I$21+(F3930-40)*(2_Girdiler!$I$21-2_Girdiler!$H$21)/(2_Girdiler!$I$20-2_Girdiler!$H$20),INDEX(2_Girdiler!$B$21:$I$21,G3930)+(F3930-INDEX(2_Girdiler!$B$20:$I$20,G3930))*(INDEX(2_Girdiler!$B$21:$I$21,G3930+1)-INDEX(2_Girdiler!$B$21:$I$21,G3930))/(INDEX(2_Girdiler!$B$20:$I$20,G3930+1)-INDEX(2_Girdiler!$B$20:$I$20,G3930)))</f>
        <v>4.2002315641649</v>
      </c>
      <c r="I3930" s="16" t="n">
        <f aca="false">H3930/2_Girdiler!$B$17</f>
        <v>1.68278508179683</v>
      </c>
      <c r="J3930" s="16" t="n">
        <f aca="false">D3930+I3930</f>
        <v>15.5261678457191</v>
      </c>
    </row>
    <row r="3931" customFormat="false" ht="15" hidden="false" customHeight="false" outlineLevel="0" collapsed="false">
      <c r="A3931" s="0" t="n">
        <v>3919</v>
      </c>
      <c r="B3931" s="7" t="n">
        <v>0.305414</v>
      </c>
      <c r="C3931" s="7" t="n">
        <v>0.545311</v>
      </c>
      <c r="D3931" s="16" t="n">
        <f aca="false">LOGINV(B3931,$B$7,$C$7)</f>
        <v>10.1975108542348</v>
      </c>
      <c r="E3931" s="16" t="n">
        <f aca="false">LOGINV(C3931,$B$8,$C$8)</f>
        <v>117.53097497495</v>
      </c>
      <c r="F3931" s="16" t="n">
        <f aca="false">$B$5/100*E3931*2_Girdiler!$B$14*2_Girdiler!$B$15*2_Girdiler!$B$16</f>
        <v>2.95707933036975</v>
      </c>
      <c r="G3931" s="16" t="n">
        <f aca="false">MIN(MATCH(F3931,2_Girdiler!$B$20:$I$20,1),7)</f>
        <v>1</v>
      </c>
      <c r="H3931" s="16" t="n">
        <f aca="false">IF(F3931&gt;=40,2_Girdiler!$I$21+(F3931-40)*(2_Girdiler!$I$21-2_Girdiler!$H$21)/(2_Girdiler!$I$20-2_Girdiler!$H$20),INDEX(2_Girdiler!$B$21:$I$21,G3931)+(F3931-INDEX(2_Girdiler!$B$20:$I$20,G3931))*(INDEX(2_Girdiler!$B$21:$I$21,G3931+1)-INDEX(2_Girdiler!$B$21:$I$21,G3931))/(INDEX(2_Girdiler!$B$20:$I$20,G3931+1)-INDEX(2_Girdiler!$B$20:$I$20,G3931)))</f>
        <v>6.50557452681345</v>
      </c>
      <c r="I3931" s="16" t="n">
        <f aca="false">H3931/2_Girdiler!$B$17</f>
        <v>2.60640005080667</v>
      </c>
      <c r="J3931" s="16" t="n">
        <f aca="false">D3931+I3931</f>
        <v>12.8039109050415</v>
      </c>
    </row>
    <row r="3932" customFormat="false" ht="15" hidden="false" customHeight="false" outlineLevel="0" collapsed="false">
      <c r="A3932" s="0" t="n">
        <v>3920</v>
      </c>
      <c r="B3932" s="7" t="n">
        <v>0.158869</v>
      </c>
      <c r="C3932" s="7" t="n">
        <v>0.335261</v>
      </c>
      <c r="D3932" s="16" t="n">
        <f aca="false">LOGINV(B3932,$B$7,$C$7)</f>
        <v>7.75930031734185</v>
      </c>
      <c r="E3932" s="16" t="n">
        <f aca="false">LOGINV(C3932,$B$8,$C$8)</f>
        <v>82.9811047851329</v>
      </c>
      <c r="F3932" s="16" t="n">
        <f aca="false">$B$5/100*E3932*2_Girdiler!$B$14*2_Girdiler!$B$15*2_Girdiler!$B$16</f>
        <v>2.08780459639394</v>
      </c>
      <c r="G3932" s="16" t="n">
        <f aca="false">MIN(MATCH(F3932,2_Girdiler!$B$20:$I$20,1),7)</f>
        <v>1</v>
      </c>
      <c r="H3932" s="16" t="n">
        <f aca="false">IF(F3932&gt;=40,2_Girdiler!$I$21+(F3932-40)*(2_Girdiler!$I$21-2_Girdiler!$H$21)/(2_Girdiler!$I$20-2_Girdiler!$H$20),INDEX(2_Girdiler!$B$21:$I$21,G3932)+(F3932-INDEX(2_Girdiler!$B$20:$I$20,G3932))*(INDEX(2_Girdiler!$B$21:$I$21,G3932+1)-INDEX(2_Girdiler!$B$21:$I$21,G3932))/(INDEX(2_Girdiler!$B$20:$I$20,G3932+1)-INDEX(2_Girdiler!$B$20:$I$20,G3932)))</f>
        <v>4.59317011206668</v>
      </c>
      <c r="I3932" s="16" t="n">
        <f aca="false">H3932/2_Girdiler!$B$17</f>
        <v>1.8402123846421</v>
      </c>
      <c r="J3932" s="16" t="n">
        <f aca="false">D3932+I3932</f>
        <v>9.59951270198395</v>
      </c>
    </row>
    <row r="3933" customFormat="false" ht="15" hidden="false" customHeight="false" outlineLevel="0" collapsed="false">
      <c r="A3933" s="0" t="n">
        <v>3921</v>
      </c>
      <c r="B3933" s="7" t="n">
        <v>0.27946</v>
      </c>
      <c r="C3933" s="7" t="n">
        <v>0.598703</v>
      </c>
      <c r="D3933" s="16" t="n">
        <f aca="false">LOGINV(B3933,$B$7,$C$7)</f>
        <v>9.77696943797311</v>
      </c>
      <c r="E3933" s="16" t="n">
        <f aca="false">LOGINV(C3933,$B$8,$C$8)</f>
        <v>128.329160422111</v>
      </c>
      <c r="F3933" s="16" t="n">
        <f aca="false">$B$5/100*E3933*2_Girdiler!$B$14*2_Girdiler!$B$15*2_Girdiler!$B$16</f>
        <v>3.22876167622031</v>
      </c>
      <c r="G3933" s="16" t="n">
        <f aca="false">MIN(MATCH(F3933,2_Girdiler!$B$20:$I$20,1),7)</f>
        <v>1</v>
      </c>
      <c r="H3933" s="16" t="n">
        <f aca="false">IF(F3933&gt;=40,2_Girdiler!$I$21+(F3933-40)*(2_Girdiler!$I$21-2_Girdiler!$H$21)/(2_Girdiler!$I$20-2_Girdiler!$H$20),INDEX(2_Girdiler!$B$21:$I$21,G3933)+(F3933-INDEX(2_Girdiler!$B$20:$I$20,G3933))*(INDEX(2_Girdiler!$B$21:$I$21,G3933+1)-INDEX(2_Girdiler!$B$21:$I$21,G3933))/(INDEX(2_Girdiler!$B$20:$I$20,G3933+1)-INDEX(2_Girdiler!$B$20:$I$20,G3933)))</f>
        <v>7.10327568768469</v>
      </c>
      <c r="I3933" s="16" t="n">
        <f aca="false">H3933/2_Girdiler!$B$17</f>
        <v>2.84586365692496</v>
      </c>
      <c r="J3933" s="16" t="n">
        <f aca="false">D3933+I3933</f>
        <v>12.6228330948981</v>
      </c>
    </row>
    <row r="3934" customFormat="false" ht="15" hidden="false" customHeight="false" outlineLevel="0" collapsed="false">
      <c r="A3934" s="0" t="n">
        <v>3922</v>
      </c>
      <c r="B3934" s="7" t="n">
        <v>0.656845</v>
      </c>
      <c r="C3934" s="7" t="n">
        <v>0.501502</v>
      </c>
      <c r="D3934" s="16" t="n">
        <f aca="false">LOGINV(B3934,$B$7,$C$7)</f>
        <v>16.9609876572105</v>
      </c>
      <c r="E3934" s="16" t="n">
        <f aca="false">LOGINV(C3934,$B$8,$C$8)</f>
        <v>109.470966673166</v>
      </c>
      <c r="F3934" s="16" t="n">
        <f aca="false">$B$5/100*E3934*2_Girdiler!$B$14*2_Girdiler!$B$15*2_Girdiler!$B$16</f>
        <v>2.75428952149685</v>
      </c>
      <c r="G3934" s="16" t="n">
        <f aca="false">MIN(MATCH(F3934,2_Girdiler!$B$20:$I$20,1),7)</f>
        <v>1</v>
      </c>
      <c r="H3934" s="16" t="n">
        <f aca="false">IF(F3934&gt;=40,2_Girdiler!$I$21+(F3934-40)*(2_Girdiler!$I$21-2_Girdiler!$H$21)/(2_Girdiler!$I$20-2_Girdiler!$H$20),INDEX(2_Girdiler!$B$21:$I$21,G3934)+(F3934-INDEX(2_Girdiler!$B$20:$I$20,G3934))*(INDEX(2_Girdiler!$B$21:$I$21,G3934+1)-INDEX(2_Girdiler!$B$21:$I$21,G3934))/(INDEX(2_Girdiler!$B$20:$I$20,G3934+1)-INDEX(2_Girdiler!$B$20:$I$20,G3934)))</f>
        <v>6.05943694729306</v>
      </c>
      <c r="I3934" s="16" t="n">
        <f aca="false">H3934/2_Girdiler!$B$17</f>
        <v>2.42765903337062</v>
      </c>
      <c r="J3934" s="16" t="n">
        <f aca="false">D3934+I3934</f>
        <v>19.3886466905811</v>
      </c>
    </row>
    <row r="3935" customFormat="false" ht="15" hidden="false" customHeight="false" outlineLevel="0" collapsed="false">
      <c r="A3935" s="0" t="n">
        <v>3923</v>
      </c>
      <c r="B3935" s="7" t="n">
        <v>0.956667</v>
      </c>
      <c r="C3935" s="7" t="n">
        <v>0.36506</v>
      </c>
      <c r="D3935" s="16" t="n">
        <f aca="false">LOGINV(B3935,$B$7,$C$7)</f>
        <v>35.1901860107645</v>
      </c>
      <c r="E3935" s="16" t="n">
        <f aca="false">LOGINV(C3935,$B$8,$C$8)</f>
        <v>87.4050967857541</v>
      </c>
      <c r="F3935" s="16" t="n">
        <f aca="false">$B$5/100*E3935*2_Girdiler!$B$14*2_Girdiler!$B$15*2_Girdiler!$B$16</f>
        <v>2.19911223512957</v>
      </c>
      <c r="G3935" s="16" t="n">
        <f aca="false">MIN(MATCH(F3935,2_Girdiler!$B$20:$I$20,1),7)</f>
        <v>1</v>
      </c>
      <c r="H3935" s="16" t="n">
        <f aca="false">IF(F3935&gt;=40,2_Girdiler!$I$21+(F3935-40)*(2_Girdiler!$I$21-2_Girdiler!$H$21)/(2_Girdiler!$I$20-2_Girdiler!$H$20),INDEX(2_Girdiler!$B$21:$I$21,G3935)+(F3935-INDEX(2_Girdiler!$B$20:$I$20,G3935))*(INDEX(2_Girdiler!$B$21:$I$21,G3935+1)-INDEX(2_Girdiler!$B$21:$I$21,G3935))/(INDEX(2_Girdiler!$B$20:$I$20,G3935+1)-INDEX(2_Girdiler!$B$20:$I$20,G3935)))</f>
        <v>4.83804691728506</v>
      </c>
      <c r="I3935" s="16" t="n">
        <f aca="false">H3935/2_Girdiler!$B$17</f>
        <v>1.93832007904049</v>
      </c>
      <c r="J3935" s="16" t="n">
        <f aca="false">D3935+I3935</f>
        <v>37.128506089805</v>
      </c>
    </row>
    <row r="3936" customFormat="false" ht="15" hidden="false" customHeight="false" outlineLevel="0" collapsed="false">
      <c r="A3936" s="0" t="n">
        <v>3924</v>
      </c>
      <c r="B3936" s="7" t="n">
        <v>0.721476</v>
      </c>
      <c r="C3936" s="7" t="n">
        <v>0.214577</v>
      </c>
      <c r="D3936" s="16" t="n">
        <f aca="false">LOGINV(B3936,$B$7,$C$7)</f>
        <v>18.786208998661</v>
      </c>
      <c r="E3936" s="16" t="n">
        <f aca="false">LOGINV(C3936,$B$8,$C$8)</f>
        <v>65.5537797124405</v>
      </c>
      <c r="F3936" s="16" t="n">
        <f aca="false">$B$5/100*E3936*2_Girdiler!$B$14*2_Girdiler!$B$15*2_Girdiler!$B$16</f>
        <v>1.649333097565</v>
      </c>
      <c r="G3936" s="16" t="n">
        <f aca="false">MIN(MATCH(F3936,2_Girdiler!$B$20:$I$20,1),7)</f>
        <v>1</v>
      </c>
      <c r="H3936" s="16" t="n">
        <f aca="false">IF(F3936&gt;=40,2_Girdiler!$I$21+(F3936-40)*(2_Girdiler!$I$21-2_Girdiler!$H$21)/(2_Girdiler!$I$20-2_Girdiler!$H$20),INDEX(2_Girdiler!$B$21:$I$21,G3936)+(F3936-INDEX(2_Girdiler!$B$20:$I$20,G3936))*(INDEX(2_Girdiler!$B$21:$I$21,G3936+1)-INDEX(2_Girdiler!$B$21:$I$21,G3936))/(INDEX(2_Girdiler!$B$20:$I$20,G3936+1)-INDEX(2_Girdiler!$B$20:$I$20,G3936)))</f>
        <v>3.62853281464301</v>
      </c>
      <c r="I3936" s="16" t="n">
        <f aca="false">H3936/2_Girdiler!$B$17</f>
        <v>1.45373910843069</v>
      </c>
      <c r="J3936" s="16" t="n">
        <f aca="false">D3936+I3936</f>
        <v>20.2399481070917</v>
      </c>
    </row>
    <row r="3937" customFormat="false" ht="15" hidden="false" customHeight="false" outlineLevel="0" collapsed="false">
      <c r="A3937" s="0" t="n">
        <v>3925</v>
      </c>
      <c r="B3937" s="7" t="n">
        <v>0.785465</v>
      </c>
      <c r="C3937" s="7" t="n">
        <v>0.806559</v>
      </c>
      <c r="D3937" s="16" t="n">
        <f aca="false">LOGINV(B3937,$B$7,$C$7)</f>
        <v>21.043317423105</v>
      </c>
      <c r="E3937" s="16" t="n">
        <f aca="false">LOGINV(C3937,$B$8,$C$8)</f>
        <v>190.904057834409</v>
      </c>
      <c r="F3937" s="16" t="n">
        <f aca="false">$B$5/100*E3937*2_Girdiler!$B$14*2_Girdiler!$B$15*2_Girdiler!$B$16</f>
        <v>4.80314609511372</v>
      </c>
      <c r="G3937" s="16" t="n">
        <f aca="false">MIN(MATCH(F3937,2_Girdiler!$B$20:$I$20,1),7)</f>
        <v>1</v>
      </c>
      <c r="H3937" s="16" t="n">
        <f aca="false">IF(F3937&gt;=40,2_Girdiler!$I$21+(F3937-40)*(2_Girdiler!$I$21-2_Girdiler!$H$21)/(2_Girdiler!$I$20-2_Girdiler!$H$20),INDEX(2_Girdiler!$B$21:$I$21,G3937)+(F3937-INDEX(2_Girdiler!$B$20:$I$20,G3937))*(INDEX(2_Girdiler!$B$21:$I$21,G3937+1)-INDEX(2_Girdiler!$B$21:$I$21,G3937))/(INDEX(2_Girdiler!$B$20:$I$20,G3937+1)-INDEX(2_Girdiler!$B$20:$I$20,G3937)))</f>
        <v>10.5669214092502</v>
      </c>
      <c r="I3937" s="16" t="n">
        <f aca="false">H3937/2_Girdiler!$B$17</f>
        <v>4.23354223127011</v>
      </c>
      <c r="J3937" s="16" t="n">
        <f aca="false">D3937+I3937</f>
        <v>25.2768596543751</v>
      </c>
    </row>
    <row r="3938" customFormat="false" ht="15" hidden="false" customHeight="false" outlineLevel="0" collapsed="false">
      <c r="A3938" s="0" t="n">
        <v>3926</v>
      </c>
      <c r="B3938" s="7" t="n">
        <v>0.218647</v>
      </c>
      <c r="C3938" s="7" t="n">
        <v>0.908866</v>
      </c>
      <c r="D3938" s="16" t="n">
        <f aca="false">LOGINV(B3938,$B$7,$C$7)</f>
        <v>8.78308707773325</v>
      </c>
      <c r="E3938" s="16" t="n">
        <f aca="false">LOGINV(C3938,$B$8,$C$8)</f>
        <v>258.320158687553</v>
      </c>
      <c r="F3938" s="16" t="n">
        <f aca="false">$B$5/100*E3938*2_Girdiler!$B$14*2_Girdiler!$B$15*2_Girdiler!$B$16</f>
        <v>6.49933519257884</v>
      </c>
      <c r="G3938" s="16" t="n">
        <f aca="false">MIN(MATCH(F3938,2_Girdiler!$B$20:$I$20,1),7)</f>
        <v>2</v>
      </c>
      <c r="H3938" s="16" t="n">
        <f aca="false">IF(F3938&gt;=40,2_Girdiler!$I$21+(F3938-40)*(2_Girdiler!$I$21-2_Girdiler!$H$21)/(2_Girdiler!$I$20-2_Girdiler!$H$20),INDEX(2_Girdiler!$B$21:$I$21,G3938)+(F3938-INDEX(2_Girdiler!$B$20:$I$20,G3938))*(INDEX(2_Girdiler!$B$21:$I$21,G3938+1)-INDEX(2_Girdiler!$B$21:$I$21,G3938))/(INDEX(2_Girdiler!$B$20:$I$20,G3938+1)-INDEX(2_Girdiler!$B$20:$I$20,G3938)))</f>
        <v>13.3989363081261</v>
      </c>
      <c r="I3938" s="16" t="n">
        <f aca="false">H3938/2_Girdiler!$B$17</f>
        <v>5.36816358498643</v>
      </c>
      <c r="J3938" s="16" t="n">
        <f aca="false">D3938+I3938</f>
        <v>14.1512506627197</v>
      </c>
    </row>
    <row r="3939" customFormat="false" ht="15" hidden="false" customHeight="false" outlineLevel="0" collapsed="false">
      <c r="A3939" s="0" t="n">
        <v>3927</v>
      </c>
      <c r="B3939" s="7" t="n">
        <v>0.93416</v>
      </c>
      <c r="C3939" s="7" t="n">
        <v>0.846537</v>
      </c>
      <c r="D3939" s="16" t="n">
        <f aca="false">LOGINV(B3939,$B$7,$C$7)</f>
        <v>31.3773418734531</v>
      </c>
      <c r="E3939" s="16" t="n">
        <f aca="false">LOGINV(C3939,$B$8,$C$8)</f>
        <v>211.184509973323</v>
      </c>
      <c r="F3939" s="16" t="n">
        <f aca="false">$B$5/100*E3939*2_Girdiler!$B$14*2_Girdiler!$B$15*2_Girdiler!$B$16</f>
        <v>5.3134022709288</v>
      </c>
      <c r="G3939" s="16" t="n">
        <f aca="false">MIN(MATCH(F3939,2_Girdiler!$B$20:$I$20,1),7)</f>
        <v>2</v>
      </c>
      <c r="H3939" s="16" t="n">
        <f aca="false">IF(F3939&gt;=40,2_Girdiler!$I$21+(F3939-40)*(2_Girdiler!$I$21-2_Girdiler!$H$21)/(2_Girdiler!$I$20-2_Girdiler!$H$20),INDEX(2_Girdiler!$B$21:$I$21,G3939)+(F3939-INDEX(2_Girdiler!$B$20:$I$20,G3939))*(INDEX(2_Girdiler!$B$21:$I$21,G3939+1)-INDEX(2_Girdiler!$B$21:$I$21,G3939))/(INDEX(2_Girdiler!$B$20:$I$20,G3939+1)-INDEX(2_Girdiler!$B$20:$I$20,G3939)))</f>
        <v>11.5014436334861</v>
      </c>
      <c r="I3939" s="16" t="n">
        <f aca="false">H3939/2_Girdiler!$B$17</f>
        <v>4.60795017367231</v>
      </c>
      <c r="J3939" s="16" t="n">
        <f aca="false">D3939+I3939</f>
        <v>35.9852920471254</v>
      </c>
    </row>
    <row r="3940" customFormat="false" ht="15" hidden="false" customHeight="false" outlineLevel="0" collapsed="false">
      <c r="A3940" s="0" t="n">
        <v>3928</v>
      </c>
      <c r="B3940" s="7" t="n">
        <v>0.451687</v>
      </c>
      <c r="C3940" s="7" t="n">
        <v>0.029851</v>
      </c>
      <c r="D3940" s="16" t="n">
        <f aca="false">LOGINV(B3940,$B$7,$C$7)</f>
        <v>12.6560009661803</v>
      </c>
      <c r="E3940" s="16" t="n">
        <f aca="false">LOGINV(C3940,$B$8,$C$8)</f>
        <v>32.3871063197477</v>
      </c>
      <c r="F3940" s="16" t="n">
        <f aca="false">$B$5/100*E3940*2_Girdiler!$B$14*2_Girdiler!$B$15*2_Girdiler!$B$16</f>
        <v>0.814859595004852</v>
      </c>
      <c r="G3940" s="16" t="n">
        <f aca="false">MIN(MATCH(F3940,2_Girdiler!$B$20:$I$20,1),7)</f>
        <v>1</v>
      </c>
      <c r="H3940" s="16" t="n">
        <f aca="false">IF(F3940&gt;=40,2_Girdiler!$I$21+(F3940-40)*(2_Girdiler!$I$21-2_Girdiler!$H$21)/(2_Girdiler!$I$20-2_Girdiler!$H$20),INDEX(2_Girdiler!$B$21:$I$21,G3940)+(F3940-INDEX(2_Girdiler!$B$20:$I$20,G3940))*(INDEX(2_Girdiler!$B$21:$I$21,G3940+1)-INDEX(2_Girdiler!$B$21:$I$21,G3940))/(INDEX(2_Girdiler!$B$20:$I$20,G3940+1)-INDEX(2_Girdiler!$B$20:$I$20,G3940)))</f>
        <v>1.79269110901067</v>
      </c>
      <c r="I3940" s="16" t="n">
        <f aca="false">H3940/2_Girdiler!$B$17</f>
        <v>0.718225604571584</v>
      </c>
      <c r="J3940" s="16" t="n">
        <f aca="false">D3940+I3940</f>
        <v>13.3742265707519</v>
      </c>
    </row>
    <row r="3941" customFormat="false" ht="15" hidden="false" customHeight="false" outlineLevel="0" collapsed="false">
      <c r="A3941" s="0" t="n">
        <v>3929</v>
      </c>
      <c r="B3941" s="7" t="n">
        <v>0.412804</v>
      </c>
      <c r="C3941" s="7" t="n">
        <v>0.569511</v>
      </c>
      <c r="D3941" s="16" t="n">
        <f aca="false">LOGINV(B3941,$B$7,$C$7)</f>
        <v>11.976946183728</v>
      </c>
      <c r="E3941" s="16" t="n">
        <f aca="false">LOGINV(C3941,$B$8,$C$8)</f>
        <v>122.275301811385</v>
      </c>
      <c r="F3941" s="16" t="n">
        <f aca="false">$B$5/100*E3941*2_Girdiler!$B$14*2_Girdiler!$B$15*2_Girdiler!$B$16</f>
        <v>3.07644659357443</v>
      </c>
      <c r="G3941" s="16" t="n">
        <f aca="false">MIN(MATCH(F3941,2_Girdiler!$B$20:$I$20,1),7)</f>
        <v>1</v>
      </c>
      <c r="H3941" s="16" t="n">
        <f aca="false">IF(F3941&gt;=40,2_Girdiler!$I$21+(F3941-40)*(2_Girdiler!$I$21-2_Girdiler!$H$21)/(2_Girdiler!$I$20-2_Girdiler!$H$20),INDEX(2_Girdiler!$B$21:$I$21,G3941)+(F3941-INDEX(2_Girdiler!$B$20:$I$20,G3941))*(INDEX(2_Girdiler!$B$21:$I$21,G3941+1)-INDEX(2_Girdiler!$B$21:$I$21,G3941))/(INDEX(2_Girdiler!$B$20:$I$20,G3941+1)-INDEX(2_Girdiler!$B$20:$I$20,G3941)))</f>
        <v>6.76818250586376</v>
      </c>
      <c r="I3941" s="16" t="n">
        <f aca="false">H3941/2_Girdiler!$B$17</f>
        <v>2.7116115808749</v>
      </c>
      <c r="J3941" s="16" t="n">
        <f aca="false">D3941+I3941</f>
        <v>14.6885577646029</v>
      </c>
    </row>
    <row r="3942" customFormat="false" ht="15" hidden="false" customHeight="false" outlineLevel="0" collapsed="false">
      <c r="A3942" s="0" t="n">
        <v>3930</v>
      </c>
      <c r="B3942" s="7" t="n">
        <v>0.079103</v>
      </c>
      <c r="C3942" s="7" t="n">
        <v>0.292769</v>
      </c>
      <c r="D3942" s="16" t="n">
        <f aca="false">LOGINV(B3942,$B$7,$C$7)</f>
        <v>6.16714247131515</v>
      </c>
      <c r="E3942" s="16" t="n">
        <f aca="false">LOGINV(C3942,$B$8,$C$8)</f>
        <v>76.8018942341352</v>
      </c>
      <c r="F3942" s="16" t="n">
        <f aca="false">$B$5/100*E3942*2_Girdiler!$B$14*2_Girdiler!$B$15*2_Girdiler!$B$16</f>
        <v>1.93233565893084</v>
      </c>
      <c r="G3942" s="16" t="n">
        <f aca="false">MIN(MATCH(F3942,2_Girdiler!$B$20:$I$20,1),7)</f>
        <v>1</v>
      </c>
      <c r="H3942" s="16" t="n">
        <f aca="false">IF(F3942&gt;=40,2_Girdiler!$I$21+(F3942-40)*(2_Girdiler!$I$21-2_Girdiler!$H$21)/(2_Girdiler!$I$20-2_Girdiler!$H$20),INDEX(2_Girdiler!$B$21:$I$21,G3942)+(F3942-INDEX(2_Girdiler!$B$20:$I$20,G3942))*(INDEX(2_Girdiler!$B$21:$I$21,G3942+1)-INDEX(2_Girdiler!$B$21:$I$21,G3942))/(INDEX(2_Girdiler!$B$20:$I$20,G3942+1)-INDEX(2_Girdiler!$B$20:$I$20,G3942)))</f>
        <v>4.25113844964785</v>
      </c>
      <c r="I3942" s="16" t="n">
        <f aca="false">H3942/2_Girdiler!$B$17</f>
        <v>1.70318046860891</v>
      </c>
      <c r="J3942" s="16" t="n">
        <f aca="false">D3942+I3942</f>
        <v>7.87032293992406</v>
      </c>
    </row>
    <row r="3943" customFormat="false" ht="15" hidden="false" customHeight="false" outlineLevel="0" collapsed="false">
      <c r="A3943" s="0" t="n">
        <v>3931</v>
      </c>
      <c r="B3943" s="7" t="n">
        <v>0.112218</v>
      </c>
      <c r="C3943" s="7" t="n">
        <v>0.333783</v>
      </c>
      <c r="D3943" s="16" t="n">
        <f aca="false">LOGINV(B3943,$B$7,$C$7)</f>
        <v>6.88029243989647</v>
      </c>
      <c r="E3943" s="16" t="n">
        <f aca="false">LOGINV(C3943,$B$8,$C$8)</f>
        <v>82.7639601810053</v>
      </c>
      <c r="F3943" s="16" t="n">
        <f aca="false">$B$5/100*E3943*2_Girdiler!$B$14*2_Girdiler!$B$15*2_Girdiler!$B$16</f>
        <v>2.08234123815409</v>
      </c>
      <c r="G3943" s="16" t="n">
        <f aca="false">MIN(MATCH(F3943,2_Girdiler!$B$20:$I$20,1),7)</f>
        <v>1</v>
      </c>
      <c r="H3943" s="16" t="n">
        <f aca="false">IF(F3943&gt;=40,2_Girdiler!$I$21+(F3943-40)*(2_Girdiler!$I$21-2_Girdiler!$H$21)/(2_Girdiler!$I$20-2_Girdiler!$H$20),INDEX(2_Girdiler!$B$21:$I$21,G3943)+(F3943-INDEX(2_Girdiler!$B$20:$I$20,G3943))*(INDEX(2_Girdiler!$B$21:$I$21,G3943+1)-INDEX(2_Girdiler!$B$21:$I$21,G3943))/(INDEX(2_Girdiler!$B$20:$I$20,G3943+1)-INDEX(2_Girdiler!$B$20:$I$20,G3943)))</f>
        <v>4.58115072393901</v>
      </c>
      <c r="I3943" s="16" t="n">
        <f aca="false">H3943/2_Girdiler!$B$17</f>
        <v>1.83539692465505</v>
      </c>
      <c r="J3943" s="16" t="n">
        <f aca="false">D3943+I3943</f>
        <v>8.71568936455152</v>
      </c>
    </row>
    <row r="3944" customFormat="false" ht="15" hidden="false" customHeight="false" outlineLevel="0" collapsed="false">
      <c r="A3944" s="0" t="n">
        <v>3932</v>
      </c>
      <c r="B3944" s="7" t="n">
        <v>0.289552</v>
      </c>
      <c r="C3944" s="7" t="n">
        <v>0.185738</v>
      </c>
      <c r="D3944" s="16" t="n">
        <f aca="false">LOGINV(B3944,$B$7,$C$7)</f>
        <v>9.94046281050412</v>
      </c>
      <c r="E3944" s="16" t="n">
        <f aca="false">LOGINV(C3944,$B$8,$C$8)</f>
        <v>61.3342245977138</v>
      </c>
      <c r="F3944" s="16" t="n">
        <f aca="false">$B$5/100*E3944*2_Girdiler!$B$14*2_Girdiler!$B$15*2_Girdiler!$B$16</f>
        <v>1.54316909087848</v>
      </c>
      <c r="G3944" s="16" t="n">
        <f aca="false">MIN(MATCH(F3944,2_Girdiler!$B$20:$I$20,1),7)</f>
        <v>1</v>
      </c>
      <c r="H3944" s="16" t="n">
        <f aca="false">IF(F3944&gt;=40,2_Girdiler!$I$21+(F3944-40)*(2_Girdiler!$I$21-2_Girdiler!$H$21)/(2_Girdiler!$I$20-2_Girdiler!$H$20),INDEX(2_Girdiler!$B$21:$I$21,G3944)+(F3944-INDEX(2_Girdiler!$B$20:$I$20,G3944))*(INDEX(2_Girdiler!$B$21:$I$21,G3944+1)-INDEX(2_Girdiler!$B$21:$I$21,G3944))/(INDEX(2_Girdiler!$B$20:$I$20,G3944+1)-INDEX(2_Girdiler!$B$20:$I$20,G3944)))</f>
        <v>3.39497199993265</v>
      </c>
      <c r="I3944" s="16" t="n">
        <f aca="false">H3944/2_Girdiler!$B$17</f>
        <v>1.36016506407558</v>
      </c>
      <c r="J3944" s="16" t="n">
        <f aca="false">D3944+I3944</f>
        <v>11.3006278745797</v>
      </c>
    </row>
    <row r="3945" customFormat="false" ht="15" hidden="false" customHeight="false" outlineLevel="0" collapsed="false">
      <c r="A3945" s="0" t="n">
        <v>3933</v>
      </c>
      <c r="B3945" s="7" t="n">
        <v>0.041603</v>
      </c>
      <c r="C3945" s="7" t="n">
        <v>0.336267</v>
      </c>
      <c r="D3945" s="16" t="n">
        <f aca="false">LOGINV(B3945,$B$7,$C$7)</f>
        <v>5.15605430858502</v>
      </c>
      <c r="E3945" s="16" t="n">
        <f aca="false">LOGINV(C3945,$B$8,$C$8)</f>
        <v>83.1290148503516</v>
      </c>
      <c r="F3945" s="16" t="n">
        <f aca="false">$B$5/100*E3945*2_Girdiler!$B$14*2_Girdiler!$B$15*2_Girdiler!$B$16</f>
        <v>2.09152601363485</v>
      </c>
      <c r="G3945" s="16" t="n">
        <f aca="false">MIN(MATCH(F3945,2_Girdiler!$B$20:$I$20,1),7)</f>
        <v>1</v>
      </c>
      <c r="H3945" s="16" t="n">
        <f aca="false">IF(F3945&gt;=40,2_Girdiler!$I$21+(F3945-40)*(2_Girdiler!$I$21-2_Girdiler!$H$21)/(2_Girdiler!$I$20-2_Girdiler!$H$20),INDEX(2_Girdiler!$B$21:$I$21,G3945)+(F3945-INDEX(2_Girdiler!$B$20:$I$20,G3945))*(INDEX(2_Girdiler!$B$21:$I$21,G3945+1)-INDEX(2_Girdiler!$B$21:$I$21,G3945))/(INDEX(2_Girdiler!$B$20:$I$20,G3945+1)-INDEX(2_Girdiler!$B$20:$I$20,G3945)))</f>
        <v>4.60135722999666</v>
      </c>
      <c r="I3945" s="16" t="n">
        <f aca="false">H3945/2_Girdiler!$B$17</f>
        <v>1.84349247996661</v>
      </c>
      <c r="J3945" s="16" t="n">
        <f aca="false">D3945+I3945</f>
        <v>6.99954678855163</v>
      </c>
    </row>
    <row r="3946" customFormat="false" ht="15" hidden="false" customHeight="false" outlineLevel="0" collapsed="false">
      <c r="A3946" s="0" t="n">
        <v>3934</v>
      </c>
      <c r="B3946" s="7" t="n">
        <v>0.036643</v>
      </c>
      <c r="C3946" s="7" t="n">
        <v>0.988016</v>
      </c>
      <c r="D3946" s="16" t="n">
        <f aca="false">LOGINV(B3946,$B$7,$C$7)</f>
        <v>4.9901764001029</v>
      </c>
      <c r="E3946" s="16" t="n">
        <f aca="false">LOGINV(C3946,$B$8,$C$8)</f>
        <v>468.969077218994</v>
      </c>
      <c r="F3946" s="16" t="n">
        <f aca="false">$B$5/100*E3946*2_Girdiler!$B$14*2_Girdiler!$B$15*2_Girdiler!$B$16</f>
        <v>11.7992619828299</v>
      </c>
      <c r="G3946" s="16" t="n">
        <f aca="false">MIN(MATCH(F3946,2_Girdiler!$B$20:$I$20,1),7)</f>
        <v>3</v>
      </c>
      <c r="H3946" s="16" t="n">
        <f aca="false">IF(F3946&gt;=40,2_Girdiler!$I$21+(F3946-40)*(2_Girdiler!$I$21-2_Girdiler!$H$21)/(2_Girdiler!$I$20-2_Girdiler!$H$20),INDEX(2_Girdiler!$B$21:$I$21,G3946)+(F3946-INDEX(2_Girdiler!$B$20:$I$20,G3946))*(INDEX(2_Girdiler!$B$21:$I$21,G3946+1)-INDEX(2_Girdiler!$B$21:$I$21,G3946))/(INDEX(2_Girdiler!$B$20:$I$20,G3946+1)-INDEX(2_Girdiler!$B$20:$I$20,G3946)))</f>
        <v>20.6193357845469</v>
      </c>
      <c r="I3946" s="16" t="n">
        <f aca="false">H3946/2_Girdiler!$B$17</f>
        <v>8.26095183675758</v>
      </c>
      <c r="J3946" s="16" t="n">
        <f aca="false">D3946+I3946</f>
        <v>13.2511282368605</v>
      </c>
    </row>
    <row r="3947" customFormat="false" ht="15" hidden="false" customHeight="false" outlineLevel="0" collapsed="false">
      <c r="A3947" s="0" t="n">
        <v>3935</v>
      </c>
      <c r="B3947" s="7" t="n">
        <v>0.948082</v>
      </c>
      <c r="C3947" s="7" t="n">
        <v>0.659768</v>
      </c>
      <c r="D3947" s="16" t="n">
        <f aca="false">LOGINV(B3947,$B$7,$C$7)</f>
        <v>33.5296570128996</v>
      </c>
      <c r="E3947" s="16" t="n">
        <f aca="false">LOGINV(C3947,$B$8,$C$8)</f>
        <v>142.460585748693</v>
      </c>
      <c r="F3947" s="16" t="n">
        <f aca="false">$B$5/100*E3947*2_Girdiler!$B$14*2_Girdiler!$B$15*2_Girdiler!$B$16</f>
        <v>3.58430833743711</v>
      </c>
      <c r="G3947" s="16" t="n">
        <f aca="false">MIN(MATCH(F3947,2_Girdiler!$B$20:$I$20,1),7)</f>
        <v>1</v>
      </c>
      <c r="H3947" s="16" t="n">
        <f aca="false">IF(F3947&gt;=40,2_Girdiler!$I$21+(F3947-40)*(2_Girdiler!$I$21-2_Girdiler!$H$21)/(2_Girdiler!$I$20-2_Girdiler!$H$20),INDEX(2_Girdiler!$B$21:$I$21,G3947)+(F3947-INDEX(2_Girdiler!$B$20:$I$20,G3947))*(INDEX(2_Girdiler!$B$21:$I$21,G3947+1)-INDEX(2_Girdiler!$B$21:$I$21,G3947))/(INDEX(2_Girdiler!$B$20:$I$20,G3947+1)-INDEX(2_Girdiler!$B$20:$I$20,G3947)))</f>
        <v>7.88547834236163</v>
      </c>
      <c r="I3947" s="16" t="n">
        <f aca="false">H3947/2_Girdiler!$B$17</f>
        <v>3.15924613075386</v>
      </c>
      <c r="J3947" s="16" t="n">
        <f aca="false">D3947+I3947</f>
        <v>36.6889031436534</v>
      </c>
    </row>
    <row r="3948" customFormat="false" ht="15" hidden="false" customHeight="false" outlineLevel="0" collapsed="false">
      <c r="A3948" s="0" t="n">
        <v>3936</v>
      </c>
      <c r="B3948" s="7" t="n">
        <v>0.252066</v>
      </c>
      <c r="C3948" s="7" t="n">
        <v>0.654858</v>
      </c>
      <c r="D3948" s="16" t="n">
        <f aca="false">LOGINV(B3948,$B$7,$C$7)</f>
        <v>9.33205650772881</v>
      </c>
      <c r="E3948" s="16" t="n">
        <f aca="false">LOGINV(C3948,$B$8,$C$8)</f>
        <v>141.237272521569</v>
      </c>
      <c r="F3948" s="16" t="n">
        <f aca="false">$B$5/100*E3948*2_Girdiler!$B$14*2_Girdiler!$B$15*2_Girdiler!$B$16</f>
        <v>3.55352977664268</v>
      </c>
      <c r="G3948" s="16" t="n">
        <f aca="false">MIN(MATCH(F3948,2_Girdiler!$B$20:$I$20,1),7)</f>
        <v>1</v>
      </c>
      <c r="H3948" s="16" t="n">
        <f aca="false">IF(F3948&gt;=40,2_Girdiler!$I$21+(F3948-40)*(2_Girdiler!$I$21-2_Girdiler!$H$21)/(2_Girdiler!$I$20-2_Girdiler!$H$20),INDEX(2_Girdiler!$B$21:$I$21,G3948)+(F3948-INDEX(2_Girdiler!$B$20:$I$20,G3948))*(INDEX(2_Girdiler!$B$21:$I$21,G3948+1)-INDEX(2_Girdiler!$B$21:$I$21,G3948))/(INDEX(2_Girdiler!$B$20:$I$20,G3948+1)-INDEX(2_Girdiler!$B$20:$I$20,G3948)))</f>
        <v>7.81776550861389</v>
      </c>
      <c r="I3948" s="16" t="n">
        <f aca="false">H3948/2_Girdiler!$B$17</f>
        <v>3.1321175915921</v>
      </c>
      <c r="J3948" s="16" t="n">
        <f aca="false">D3948+I3948</f>
        <v>12.4641740993209</v>
      </c>
    </row>
    <row r="3949" customFormat="false" ht="15" hidden="false" customHeight="false" outlineLevel="0" collapsed="false">
      <c r="A3949" s="0" t="n">
        <v>3937</v>
      </c>
      <c r="B3949" s="7" t="n">
        <v>0.726292</v>
      </c>
      <c r="C3949" s="7" t="n">
        <v>0.612832</v>
      </c>
      <c r="D3949" s="16" t="n">
        <f aca="false">LOGINV(B3949,$B$7,$C$7)</f>
        <v>18.9376554447449</v>
      </c>
      <c r="E3949" s="16" t="n">
        <f aca="false">LOGINV(C3949,$B$8,$C$8)</f>
        <v>131.406953019245</v>
      </c>
      <c r="F3949" s="16" t="n">
        <f aca="false">$B$5/100*E3949*2_Girdiler!$B$14*2_Girdiler!$B$15*2_Girdiler!$B$16</f>
        <v>3.3061989379642</v>
      </c>
      <c r="G3949" s="16" t="n">
        <f aca="false">MIN(MATCH(F3949,2_Girdiler!$B$20:$I$20,1),7)</f>
        <v>1</v>
      </c>
      <c r="H3949" s="16" t="n">
        <f aca="false">IF(F3949&gt;=40,2_Girdiler!$I$21+(F3949-40)*(2_Girdiler!$I$21-2_Girdiler!$H$21)/(2_Girdiler!$I$20-2_Girdiler!$H$20),INDEX(2_Girdiler!$B$21:$I$21,G3949)+(F3949-INDEX(2_Girdiler!$B$20:$I$20,G3949))*(INDEX(2_Girdiler!$B$21:$I$21,G3949+1)-INDEX(2_Girdiler!$B$21:$I$21,G3949))/(INDEX(2_Girdiler!$B$20:$I$20,G3949+1)-INDEX(2_Girdiler!$B$20:$I$20,G3949)))</f>
        <v>7.27363766352124</v>
      </c>
      <c r="I3949" s="16" t="n">
        <f aca="false">H3949/2_Girdiler!$B$17</f>
        <v>2.91411765365434</v>
      </c>
      <c r="J3949" s="16" t="n">
        <f aca="false">D3949+I3949</f>
        <v>21.8517730983992</v>
      </c>
    </row>
    <row r="3950" customFormat="false" ht="15" hidden="false" customHeight="false" outlineLevel="0" collapsed="false">
      <c r="A3950" s="0" t="n">
        <v>3938</v>
      </c>
      <c r="B3950" s="7" t="n">
        <v>0.748468</v>
      </c>
      <c r="C3950" s="7" t="n">
        <v>0.400737</v>
      </c>
      <c r="D3950" s="16" t="n">
        <f aca="false">LOGINV(B3950,$B$7,$C$7)</f>
        <v>19.6696671805831</v>
      </c>
      <c r="E3950" s="16" t="n">
        <f aca="false">LOGINV(C3950,$B$8,$C$8)</f>
        <v>92.8443666988443</v>
      </c>
      <c r="F3950" s="16" t="n">
        <f aca="false">$B$5/100*E3950*2_Girdiler!$B$14*2_Girdiler!$B$15*2_Girdiler!$B$16</f>
        <v>2.33596426614292</v>
      </c>
      <c r="G3950" s="16" t="n">
        <f aca="false">MIN(MATCH(F3950,2_Girdiler!$B$20:$I$20,1),7)</f>
        <v>1</v>
      </c>
      <c r="H3950" s="16" t="n">
        <f aca="false">IF(F3950&gt;=40,2_Girdiler!$I$21+(F3950-40)*(2_Girdiler!$I$21-2_Girdiler!$H$21)/(2_Girdiler!$I$20-2_Girdiler!$H$20),INDEX(2_Girdiler!$B$21:$I$21,G3950)+(F3950-INDEX(2_Girdiler!$B$20:$I$20,G3950))*(INDEX(2_Girdiler!$B$21:$I$21,G3950+1)-INDEX(2_Girdiler!$B$21:$I$21,G3950))/(INDEX(2_Girdiler!$B$20:$I$20,G3950+1)-INDEX(2_Girdiler!$B$20:$I$20,G3950)))</f>
        <v>5.13912138551443</v>
      </c>
      <c r="I3950" s="16" t="n">
        <f aca="false">H3950/2_Girdiler!$B$17</f>
        <v>2.05894286278623</v>
      </c>
      <c r="J3950" s="16" t="n">
        <f aca="false">D3950+I3950</f>
        <v>21.7286100433693</v>
      </c>
    </row>
    <row r="3951" customFormat="false" ht="15" hidden="false" customHeight="false" outlineLevel="0" collapsed="false">
      <c r="A3951" s="0" t="n">
        <v>3939</v>
      </c>
      <c r="B3951" s="7" t="n">
        <v>0.671471</v>
      </c>
      <c r="C3951" s="7" t="n">
        <v>0.472156</v>
      </c>
      <c r="D3951" s="16" t="n">
        <f aca="false">LOGINV(B3951,$B$7,$C$7)</f>
        <v>17.3444698473565</v>
      </c>
      <c r="E3951" s="16" t="n">
        <f aca="false">LOGINV(C3951,$B$8,$C$8)</f>
        <v>104.390644522228</v>
      </c>
      <c r="F3951" s="16" t="n">
        <f aca="false">$B$5/100*E3951*2_Girdiler!$B$14*2_Girdiler!$B$15*2_Girdiler!$B$16</f>
        <v>2.62646861617925</v>
      </c>
      <c r="G3951" s="16" t="n">
        <f aca="false">MIN(MATCH(F3951,2_Girdiler!$B$20:$I$20,1),7)</f>
        <v>1</v>
      </c>
      <c r="H3951" s="16" t="n">
        <f aca="false">IF(F3951&gt;=40,2_Girdiler!$I$21+(F3951-40)*(2_Girdiler!$I$21-2_Girdiler!$H$21)/(2_Girdiler!$I$20-2_Girdiler!$H$20),INDEX(2_Girdiler!$B$21:$I$21,G3951)+(F3951-INDEX(2_Girdiler!$B$20:$I$20,G3951))*(INDEX(2_Girdiler!$B$21:$I$21,G3951+1)-INDEX(2_Girdiler!$B$21:$I$21,G3951))/(INDEX(2_Girdiler!$B$20:$I$20,G3951+1)-INDEX(2_Girdiler!$B$20:$I$20,G3951)))</f>
        <v>5.77823095559435</v>
      </c>
      <c r="I3951" s="16" t="n">
        <f aca="false">H3951/2_Girdiler!$B$17</f>
        <v>2.31499637644004</v>
      </c>
      <c r="J3951" s="16" t="n">
        <f aca="false">D3951+I3951</f>
        <v>19.6594662237966</v>
      </c>
    </row>
    <row r="3952" customFormat="false" ht="15" hidden="false" customHeight="false" outlineLevel="0" collapsed="false">
      <c r="A3952" s="0" t="n">
        <v>3940</v>
      </c>
      <c r="B3952" s="7" t="n">
        <v>0.402518</v>
      </c>
      <c r="C3952" s="7" t="n">
        <v>0.662695</v>
      </c>
      <c r="D3952" s="16" t="n">
        <f aca="false">LOGINV(B3952,$B$7,$C$7)</f>
        <v>11.8013534842492</v>
      </c>
      <c r="E3952" s="16" t="n">
        <f aca="false">LOGINV(C3952,$B$8,$C$8)</f>
        <v>143.198106456226</v>
      </c>
      <c r="F3952" s="16" t="n">
        <f aca="false">$B$5/100*E3952*2_Girdiler!$B$14*2_Girdiler!$B$15*2_Girdiler!$B$16</f>
        <v>3.60286435843864</v>
      </c>
      <c r="G3952" s="16" t="n">
        <f aca="false">MIN(MATCH(F3952,2_Girdiler!$B$20:$I$20,1),7)</f>
        <v>1</v>
      </c>
      <c r="H3952" s="16" t="n">
        <f aca="false">IF(F3952&gt;=40,2_Girdiler!$I$21+(F3952-40)*(2_Girdiler!$I$21-2_Girdiler!$H$21)/(2_Girdiler!$I$20-2_Girdiler!$H$20),INDEX(2_Girdiler!$B$21:$I$21,G3952)+(F3952-INDEX(2_Girdiler!$B$20:$I$20,G3952))*(INDEX(2_Girdiler!$B$21:$I$21,G3952+1)-INDEX(2_Girdiler!$B$21:$I$21,G3952))/(INDEX(2_Girdiler!$B$20:$I$20,G3952+1)-INDEX(2_Girdiler!$B$20:$I$20,G3952)))</f>
        <v>7.92630158856501</v>
      </c>
      <c r="I3952" s="16" t="n">
        <f aca="false">H3952/2_Girdiler!$B$17</f>
        <v>3.17560159798277</v>
      </c>
      <c r="J3952" s="16" t="n">
        <f aca="false">D3952+I3952</f>
        <v>14.976955082232</v>
      </c>
    </row>
    <row r="3953" customFormat="false" ht="15" hidden="false" customHeight="false" outlineLevel="0" collapsed="false">
      <c r="A3953" s="0" t="n">
        <v>3941</v>
      </c>
      <c r="B3953" s="7" t="n">
        <v>0.19013</v>
      </c>
      <c r="C3953" s="7" t="n">
        <v>0.858653</v>
      </c>
      <c r="D3953" s="16" t="n">
        <f aca="false">LOGINV(B3953,$B$7,$C$7)</f>
        <v>8.30391903741226</v>
      </c>
      <c r="E3953" s="16" t="n">
        <f aca="false">LOGINV(C3953,$B$8,$C$8)</f>
        <v>218.477148538431</v>
      </c>
      <c r="F3953" s="16" t="n">
        <f aca="false">$B$5/100*E3953*2_Girdiler!$B$14*2_Girdiler!$B$15*2_Girdiler!$B$16</f>
        <v>5.49688505722693</v>
      </c>
      <c r="G3953" s="16" t="n">
        <f aca="false">MIN(MATCH(F3953,2_Girdiler!$B$20:$I$20,1),7)</f>
        <v>2</v>
      </c>
      <c r="H3953" s="16" t="n">
        <f aca="false">IF(F3953&gt;=40,2_Girdiler!$I$21+(F3953-40)*(2_Girdiler!$I$21-2_Girdiler!$H$21)/(2_Girdiler!$I$20-2_Girdiler!$H$20),INDEX(2_Girdiler!$B$21:$I$21,G3953)+(F3953-INDEX(2_Girdiler!$B$20:$I$20,G3953))*(INDEX(2_Girdiler!$B$21:$I$21,G3953+1)-INDEX(2_Girdiler!$B$21:$I$21,G3953))/(INDEX(2_Girdiler!$B$20:$I$20,G3953+1)-INDEX(2_Girdiler!$B$20:$I$20,G3953)))</f>
        <v>11.7950160915631</v>
      </c>
      <c r="I3953" s="16" t="n">
        <f aca="false">H3953/2_Girdiler!$B$17</f>
        <v>4.72556734437624</v>
      </c>
      <c r="J3953" s="16" t="n">
        <f aca="false">D3953+I3953</f>
        <v>13.0294863817885</v>
      </c>
    </row>
    <row r="3954" customFormat="false" ht="15" hidden="false" customHeight="false" outlineLevel="0" collapsed="false">
      <c r="A3954" s="0" t="n">
        <v>3942</v>
      </c>
      <c r="B3954" s="7" t="n">
        <v>0.700704</v>
      </c>
      <c r="C3954" s="7" t="n">
        <v>0.484985</v>
      </c>
      <c r="D3954" s="16" t="n">
        <f aca="false">LOGINV(B3954,$B$7,$C$7)</f>
        <v>18.1601576961311</v>
      </c>
      <c r="E3954" s="16" t="n">
        <f aca="false">LOGINV(C3954,$B$8,$C$8)</f>
        <v>106.583492840546</v>
      </c>
      <c r="F3954" s="16" t="n">
        <f aca="false">$B$5/100*E3954*2_Girdiler!$B$14*2_Girdiler!$B$15*2_Girdiler!$B$16</f>
        <v>2.68164067986813</v>
      </c>
      <c r="G3954" s="16" t="n">
        <f aca="false">MIN(MATCH(F3954,2_Girdiler!$B$20:$I$20,1),7)</f>
        <v>1</v>
      </c>
      <c r="H3954" s="16" t="n">
        <f aca="false">IF(F3954&gt;=40,2_Girdiler!$I$21+(F3954-40)*(2_Girdiler!$I$21-2_Girdiler!$H$21)/(2_Girdiler!$I$20-2_Girdiler!$H$20),INDEX(2_Girdiler!$B$21:$I$21,G3954)+(F3954-INDEX(2_Girdiler!$B$20:$I$20,G3954))*(INDEX(2_Girdiler!$B$21:$I$21,G3954+1)-INDEX(2_Girdiler!$B$21:$I$21,G3954))/(INDEX(2_Girdiler!$B$20:$I$20,G3954+1)-INDEX(2_Girdiler!$B$20:$I$20,G3954)))</f>
        <v>5.89960949570988</v>
      </c>
      <c r="I3954" s="16" t="n">
        <f aca="false">H3954/2_Girdiler!$B$17</f>
        <v>2.36362559924274</v>
      </c>
      <c r="J3954" s="16" t="n">
        <f aca="false">D3954+I3954</f>
        <v>20.5237832953738</v>
      </c>
    </row>
    <row r="3955" customFormat="false" ht="15" hidden="false" customHeight="false" outlineLevel="0" collapsed="false">
      <c r="A3955" s="0" t="n">
        <v>3943</v>
      </c>
      <c r="B3955" s="7" t="n">
        <v>0.359308</v>
      </c>
      <c r="C3955" s="7" t="n">
        <v>0.21175</v>
      </c>
      <c r="D3955" s="16" t="n">
        <f aca="false">LOGINV(B3955,$B$7,$C$7)</f>
        <v>11.0780282695079</v>
      </c>
      <c r="E3955" s="16" t="n">
        <f aca="false">LOGINV(C3955,$B$8,$C$8)</f>
        <v>65.1436096409014</v>
      </c>
      <c r="F3955" s="16" t="n">
        <f aca="false">$B$5/100*E3955*2_Girdiler!$B$14*2_Girdiler!$B$15*2_Girdiler!$B$16</f>
        <v>1.63901321856508</v>
      </c>
      <c r="G3955" s="16" t="n">
        <f aca="false">MIN(MATCH(F3955,2_Girdiler!$B$20:$I$20,1),7)</f>
        <v>1</v>
      </c>
      <c r="H3955" s="16" t="n">
        <f aca="false">IF(F3955&gt;=40,2_Girdiler!$I$21+(F3955-40)*(2_Girdiler!$I$21-2_Girdiler!$H$21)/(2_Girdiler!$I$20-2_Girdiler!$H$20),INDEX(2_Girdiler!$B$21:$I$21,G3955)+(F3955-INDEX(2_Girdiler!$B$20:$I$20,G3955))*(INDEX(2_Girdiler!$B$21:$I$21,G3955+1)-INDEX(2_Girdiler!$B$21:$I$21,G3955))/(INDEX(2_Girdiler!$B$20:$I$20,G3955+1)-INDEX(2_Girdiler!$B$20:$I$20,G3955)))</f>
        <v>3.60582908084317</v>
      </c>
      <c r="I3955" s="16" t="n">
        <f aca="false">H3955/2_Girdiler!$B$17</f>
        <v>1.44464306123525</v>
      </c>
      <c r="J3955" s="16" t="n">
        <f aca="false">D3955+I3955</f>
        <v>12.5226713307431</v>
      </c>
    </row>
    <row r="3956" customFormat="false" ht="15" hidden="false" customHeight="false" outlineLevel="0" collapsed="false">
      <c r="A3956" s="0" t="n">
        <v>3944</v>
      </c>
      <c r="B3956" s="7" t="n">
        <v>0.965911</v>
      </c>
      <c r="C3956" s="7" t="n">
        <v>0.444175</v>
      </c>
      <c r="D3956" s="16" t="n">
        <f aca="false">LOGINV(B3956,$B$7,$C$7)</f>
        <v>37.4273612010771</v>
      </c>
      <c r="E3956" s="16" t="n">
        <f aca="false">LOGINV(C3956,$B$8,$C$8)</f>
        <v>99.7438923160617</v>
      </c>
      <c r="F3956" s="16" t="n">
        <f aca="false">$B$5/100*E3956*2_Girdiler!$B$14*2_Girdiler!$B$15*2_Girdiler!$B$16</f>
        <v>2.50955633067211</v>
      </c>
      <c r="G3956" s="16" t="n">
        <f aca="false">MIN(MATCH(F3956,2_Girdiler!$B$20:$I$20,1),7)</f>
        <v>1</v>
      </c>
      <c r="H3956" s="16" t="n">
        <f aca="false">IF(F3956&gt;=40,2_Girdiler!$I$21+(F3956-40)*(2_Girdiler!$I$21-2_Girdiler!$H$21)/(2_Girdiler!$I$20-2_Girdiler!$H$20),INDEX(2_Girdiler!$B$21:$I$21,G3956)+(F3956-INDEX(2_Girdiler!$B$20:$I$20,G3956))*(INDEX(2_Girdiler!$B$21:$I$21,G3956+1)-INDEX(2_Girdiler!$B$21:$I$21,G3956))/(INDEX(2_Girdiler!$B$20:$I$20,G3956+1)-INDEX(2_Girdiler!$B$20:$I$20,G3956)))</f>
        <v>5.52102392747864</v>
      </c>
      <c r="I3956" s="16" t="n">
        <f aca="false">H3956/2_Girdiler!$B$17</f>
        <v>2.21194868889369</v>
      </c>
      <c r="J3956" s="16" t="n">
        <f aca="false">D3956+I3956</f>
        <v>39.6393098899708</v>
      </c>
    </row>
    <row r="3957" customFormat="false" ht="15" hidden="false" customHeight="false" outlineLevel="0" collapsed="false">
      <c r="A3957" s="0" t="n">
        <v>3945</v>
      </c>
      <c r="B3957" s="7" t="n">
        <v>0.280304</v>
      </c>
      <c r="C3957" s="7" t="n">
        <v>0.570653</v>
      </c>
      <c r="D3957" s="16" t="n">
        <f aca="false">LOGINV(B3957,$B$7,$C$7)</f>
        <v>9.79064552844069</v>
      </c>
      <c r="E3957" s="16" t="n">
        <f aca="false">LOGINV(C3957,$B$8,$C$8)</f>
        <v>122.505006454469</v>
      </c>
      <c r="F3957" s="16" t="n">
        <f aca="false">$B$5/100*E3957*2_Girdiler!$B$14*2_Girdiler!$B$15*2_Girdiler!$B$16</f>
        <v>3.08222596239445</v>
      </c>
      <c r="G3957" s="16" t="n">
        <f aca="false">MIN(MATCH(F3957,2_Girdiler!$B$20:$I$20,1),7)</f>
        <v>1</v>
      </c>
      <c r="H3957" s="16" t="n">
        <f aca="false">IF(F3957&gt;=40,2_Girdiler!$I$21+(F3957-40)*(2_Girdiler!$I$21-2_Girdiler!$H$21)/(2_Girdiler!$I$20-2_Girdiler!$H$20),INDEX(2_Girdiler!$B$21:$I$21,G3957)+(F3957-INDEX(2_Girdiler!$B$20:$I$20,G3957))*(INDEX(2_Girdiler!$B$21:$I$21,G3957+1)-INDEX(2_Girdiler!$B$21:$I$21,G3957))/(INDEX(2_Girdiler!$B$20:$I$20,G3957+1)-INDEX(2_Girdiler!$B$20:$I$20,G3957)))</f>
        <v>6.78089711726779</v>
      </c>
      <c r="I3957" s="16" t="n">
        <f aca="false">H3957/2_Girdiler!$B$17</f>
        <v>2.71670557582844</v>
      </c>
      <c r="J3957" s="16" t="n">
        <f aca="false">D3957+I3957</f>
        <v>12.5073511042691</v>
      </c>
    </row>
    <row r="3958" customFormat="false" ht="15" hidden="false" customHeight="false" outlineLevel="0" collapsed="false">
      <c r="A3958" s="0" t="n">
        <v>3946</v>
      </c>
      <c r="B3958" s="7" t="n">
        <v>0.470645</v>
      </c>
      <c r="C3958" s="7" t="n">
        <v>0.046141</v>
      </c>
      <c r="D3958" s="16" t="n">
        <f aca="false">LOGINV(B3958,$B$7,$C$7)</f>
        <v>12.9973861404631</v>
      </c>
      <c r="E3958" s="16" t="n">
        <f aca="false">LOGINV(C3958,$B$8,$C$8)</f>
        <v>36.8384479051706</v>
      </c>
      <c r="F3958" s="16" t="n">
        <f aca="false">$B$5/100*E3958*2_Girdiler!$B$14*2_Girdiler!$B$15*2_Girdiler!$B$16</f>
        <v>0.926855349294091</v>
      </c>
      <c r="G3958" s="16" t="n">
        <f aca="false">MIN(MATCH(F3958,2_Girdiler!$B$20:$I$20,1),7)</f>
        <v>1</v>
      </c>
      <c r="H3958" s="16" t="n">
        <f aca="false">IF(F3958&gt;=40,2_Girdiler!$I$21+(F3958-40)*(2_Girdiler!$I$21-2_Girdiler!$H$21)/(2_Girdiler!$I$20-2_Girdiler!$H$20),INDEX(2_Girdiler!$B$21:$I$21,G3958)+(F3958-INDEX(2_Girdiler!$B$20:$I$20,G3958))*(INDEX(2_Girdiler!$B$21:$I$21,G3958+1)-INDEX(2_Girdiler!$B$21:$I$21,G3958))/(INDEX(2_Girdiler!$B$20:$I$20,G3958+1)-INDEX(2_Girdiler!$B$20:$I$20,G3958)))</f>
        <v>2.039081768447</v>
      </c>
      <c r="I3958" s="16" t="n">
        <f aca="false">H3958/2_Girdiler!$B$17</f>
        <v>0.816939811076523</v>
      </c>
      <c r="J3958" s="16" t="n">
        <f aca="false">D3958+I3958</f>
        <v>13.8143259515396</v>
      </c>
    </row>
    <row r="3959" customFormat="false" ht="15" hidden="false" customHeight="false" outlineLevel="0" collapsed="false">
      <c r="A3959" s="0" t="n">
        <v>3947</v>
      </c>
      <c r="B3959" s="7" t="n">
        <v>0.354884</v>
      </c>
      <c r="C3959" s="7" t="n">
        <v>0.865329</v>
      </c>
      <c r="D3959" s="16" t="n">
        <f aca="false">LOGINV(B3959,$B$7,$C$7)</f>
        <v>11.0050441754596</v>
      </c>
      <c r="E3959" s="16" t="n">
        <f aca="false">LOGINV(C3959,$B$8,$C$8)</f>
        <v>222.791173765568</v>
      </c>
      <c r="F3959" s="16" t="n">
        <f aca="false">$B$5/100*E3959*2_Girdiler!$B$14*2_Girdiler!$B$15*2_Girdiler!$B$16</f>
        <v>5.6054259319417</v>
      </c>
      <c r="G3959" s="16" t="n">
        <f aca="false">MIN(MATCH(F3959,2_Girdiler!$B$20:$I$20,1),7)</f>
        <v>2</v>
      </c>
      <c r="H3959" s="16" t="n">
        <f aca="false">IF(F3959&gt;=40,2_Girdiler!$I$21+(F3959-40)*(2_Girdiler!$I$21-2_Girdiler!$H$21)/(2_Girdiler!$I$20-2_Girdiler!$H$20),INDEX(2_Girdiler!$B$21:$I$21,G3959)+(F3959-INDEX(2_Girdiler!$B$20:$I$20,G3959))*(INDEX(2_Girdiler!$B$21:$I$21,G3959+1)-INDEX(2_Girdiler!$B$21:$I$21,G3959))/(INDEX(2_Girdiler!$B$20:$I$20,G3959+1)-INDEX(2_Girdiler!$B$20:$I$20,G3959)))</f>
        <v>11.9686814911067</v>
      </c>
      <c r="I3959" s="16" t="n">
        <f aca="false">H3959/2_Girdiler!$B$17</f>
        <v>4.79514482816776</v>
      </c>
      <c r="J3959" s="16" t="n">
        <f aca="false">D3959+I3959</f>
        <v>15.8001890036274</v>
      </c>
    </row>
    <row r="3960" customFormat="false" ht="15" hidden="false" customHeight="false" outlineLevel="0" collapsed="false">
      <c r="A3960" s="0" t="n">
        <v>3948</v>
      </c>
      <c r="B3960" s="7" t="n">
        <v>0.679233</v>
      </c>
      <c r="C3960" s="7" t="n">
        <v>0.91045</v>
      </c>
      <c r="D3960" s="16" t="n">
        <f aca="false">LOGINV(B3960,$B$7,$C$7)</f>
        <v>17.554325794998</v>
      </c>
      <c r="E3960" s="16" t="n">
        <f aca="false">LOGINV(C3960,$B$8,$C$8)</f>
        <v>259.947194496916</v>
      </c>
      <c r="F3960" s="16" t="n">
        <f aca="false">$B$5/100*E3960*2_Girdiler!$B$14*2_Girdiler!$B$15*2_Girdiler!$B$16</f>
        <v>6.54027141354241</v>
      </c>
      <c r="G3960" s="16" t="n">
        <f aca="false">MIN(MATCH(F3960,2_Girdiler!$B$20:$I$20,1),7)</f>
        <v>2</v>
      </c>
      <c r="H3960" s="16" t="n">
        <f aca="false">IF(F3960&gt;=40,2_Girdiler!$I$21+(F3960-40)*(2_Girdiler!$I$21-2_Girdiler!$H$21)/(2_Girdiler!$I$20-2_Girdiler!$H$20),INDEX(2_Girdiler!$B$21:$I$21,G3960)+(F3960-INDEX(2_Girdiler!$B$20:$I$20,G3960))*(INDEX(2_Girdiler!$B$21:$I$21,G3960+1)-INDEX(2_Girdiler!$B$21:$I$21,G3960))/(INDEX(2_Girdiler!$B$20:$I$20,G3960+1)-INDEX(2_Girdiler!$B$20:$I$20,G3960)))</f>
        <v>13.4644342616679</v>
      </c>
      <c r="I3960" s="16" t="n">
        <f aca="false">H3960/2_Girdiler!$B$17</f>
        <v>5.39440475227078</v>
      </c>
      <c r="J3960" s="16" t="n">
        <f aca="false">D3960+I3960</f>
        <v>22.9487305472688</v>
      </c>
    </row>
    <row r="3961" customFormat="false" ht="15" hidden="false" customHeight="false" outlineLevel="0" collapsed="false">
      <c r="A3961" s="0" t="n">
        <v>3949</v>
      </c>
      <c r="B3961" s="7" t="n">
        <v>0.529727</v>
      </c>
      <c r="C3961" s="7" t="n">
        <v>0.59508</v>
      </c>
      <c r="D3961" s="16" t="n">
        <f aca="false">LOGINV(B3961,$B$7,$C$7)</f>
        <v>14.116903579893</v>
      </c>
      <c r="E3961" s="16" t="n">
        <f aca="false">LOGINV(C3961,$B$8,$C$8)</f>
        <v>127.556234897779</v>
      </c>
      <c r="F3961" s="16" t="n">
        <f aca="false">$B$5/100*E3961*2_Girdiler!$B$14*2_Girdiler!$B$15*2_Girdiler!$B$16</f>
        <v>3.20931487002811</v>
      </c>
      <c r="G3961" s="16" t="n">
        <f aca="false">MIN(MATCH(F3961,2_Girdiler!$B$20:$I$20,1),7)</f>
        <v>1</v>
      </c>
      <c r="H3961" s="16" t="n">
        <f aca="false">IF(F3961&gt;=40,2_Girdiler!$I$21+(F3961-40)*(2_Girdiler!$I$21-2_Girdiler!$H$21)/(2_Girdiler!$I$20-2_Girdiler!$H$20),INDEX(2_Girdiler!$B$21:$I$21,G3961)+(F3961-INDEX(2_Girdiler!$B$20:$I$20,G3961))*(INDEX(2_Girdiler!$B$21:$I$21,G3961+1)-INDEX(2_Girdiler!$B$21:$I$21,G3961))/(INDEX(2_Girdiler!$B$20:$I$20,G3961+1)-INDEX(2_Girdiler!$B$20:$I$20,G3961)))</f>
        <v>7.06049271406184</v>
      </c>
      <c r="I3961" s="16" t="n">
        <f aca="false">H3961/2_Girdiler!$B$17</f>
        <v>2.82872304249272</v>
      </c>
      <c r="J3961" s="16" t="n">
        <f aca="false">D3961+I3961</f>
        <v>16.9456266223857</v>
      </c>
    </row>
    <row r="3962" customFormat="false" ht="15" hidden="false" customHeight="false" outlineLevel="0" collapsed="false">
      <c r="A3962" s="0" t="n">
        <v>3950</v>
      </c>
      <c r="B3962" s="7" t="n">
        <v>0.414021</v>
      </c>
      <c r="C3962" s="7" t="n">
        <v>0.794706</v>
      </c>
      <c r="D3962" s="16" t="n">
        <f aca="false">LOGINV(B3962,$B$7,$C$7)</f>
        <v>11.9978230471355</v>
      </c>
      <c r="E3962" s="16" t="n">
        <f aca="false">LOGINV(C3962,$B$8,$C$8)</f>
        <v>185.746856536747</v>
      </c>
      <c r="F3962" s="16" t="n">
        <f aca="false">$B$5/100*E3962*2_Girdiler!$B$14*2_Girdiler!$B$15*2_Girdiler!$B$16</f>
        <v>4.67339091046456</v>
      </c>
      <c r="G3962" s="16" t="n">
        <f aca="false">MIN(MATCH(F3962,2_Girdiler!$B$20:$I$20,1),7)</f>
        <v>1</v>
      </c>
      <c r="H3962" s="16" t="n">
        <f aca="false">IF(F3962&gt;=40,2_Girdiler!$I$21+(F3962-40)*(2_Girdiler!$I$21-2_Girdiler!$H$21)/(2_Girdiler!$I$20-2_Girdiler!$H$20),INDEX(2_Girdiler!$B$21:$I$21,G3962)+(F3962-INDEX(2_Girdiler!$B$20:$I$20,G3962))*(INDEX(2_Girdiler!$B$21:$I$21,G3962+1)-INDEX(2_Girdiler!$B$21:$I$21,G3962))/(INDEX(2_Girdiler!$B$20:$I$20,G3962+1)-INDEX(2_Girdiler!$B$20:$I$20,G3962)))</f>
        <v>10.281460003022</v>
      </c>
      <c r="I3962" s="16" t="n">
        <f aca="false">H3962/2_Girdiler!$B$17</f>
        <v>4.11917468069793</v>
      </c>
      <c r="J3962" s="16" t="n">
        <f aca="false">D3962+I3962</f>
        <v>16.1169977278334</v>
      </c>
    </row>
    <row r="3963" customFormat="false" ht="15" hidden="false" customHeight="false" outlineLevel="0" collapsed="false">
      <c r="A3963" s="0" t="n">
        <v>3951</v>
      </c>
      <c r="B3963" s="7" t="n">
        <v>0.459142</v>
      </c>
      <c r="C3963" s="7" t="n">
        <v>0.938082</v>
      </c>
      <c r="D3963" s="16" t="n">
        <f aca="false">LOGINV(B3963,$B$7,$C$7)</f>
        <v>12.7893559443611</v>
      </c>
      <c r="E3963" s="16" t="n">
        <f aca="false">LOGINV(C3963,$B$8,$C$8)</f>
        <v>294.880367474069</v>
      </c>
      <c r="F3963" s="16" t="n">
        <f aca="false">$B$5/100*E3963*2_Girdiler!$B$14*2_Girdiler!$B$15*2_Girdiler!$B$16</f>
        <v>7.41919004564757</v>
      </c>
      <c r="G3963" s="16" t="n">
        <f aca="false">MIN(MATCH(F3963,2_Girdiler!$B$20:$I$20,1),7)</f>
        <v>2</v>
      </c>
      <c r="H3963" s="16" t="n">
        <f aca="false">IF(F3963&gt;=40,2_Girdiler!$I$21+(F3963-40)*(2_Girdiler!$I$21-2_Girdiler!$H$21)/(2_Girdiler!$I$20-2_Girdiler!$H$20),INDEX(2_Girdiler!$B$21:$I$21,G3963)+(F3963-INDEX(2_Girdiler!$B$20:$I$20,G3963))*(INDEX(2_Girdiler!$B$21:$I$21,G3963+1)-INDEX(2_Girdiler!$B$21:$I$21,G3963))/(INDEX(2_Girdiler!$B$20:$I$20,G3963+1)-INDEX(2_Girdiler!$B$20:$I$20,G3963)))</f>
        <v>14.8707040730361</v>
      </c>
      <c r="I3963" s="16" t="n">
        <f aca="false">H3963/2_Girdiler!$B$17</f>
        <v>5.95781413182536</v>
      </c>
      <c r="J3963" s="16" t="n">
        <f aca="false">D3963+I3963</f>
        <v>18.7471700761865</v>
      </c>
    </row>
    <row r="3964" customFormat="false" ht="15" hidden="false" customHeight="false" outlineLevel="0" collapsed="false">
      <c r="A3964" s="0" t="n">
        <v>3952</v>
      </c>
      <c r="B3964" s="7" t="n">
        <v>0.720344</v>
      </c>
      <c r="C3964" s="7" t="n">
        <v>0.30282</v>
      </c>
      <c r="D3964" s="16" t="n">
        <f aca="false">LOGINV(B3964,$B$7,$C$7)</f>
        <v>18.7509729293965</v>
      </c>
      <c r="E3964" s="16" t="n">
        <f aca="false">LOGINV(C3964,$B$8,$C$8)</f>
        <v>78.2534499982574</v>
      </c>
      <c r="F3964" s="16" t="n">
        <f aca="false">$B$5/100*E3964*2_Girdiler!$B$14*2_Girdiler!$B$15*2_Girdiler!$B$16</f>
        <v>1.96885680195616</v>
      </c>
      <c r="G3964" s="16" t="n">
        <f aca="false">MIN(MATCH(F3964,2_Girdiler!$B$20:$I$20,1),7)</f>
        <v>1</v>
      </c>
      <c r="H3964" s="16" t="n">
        <f aca="false">IF(F3964&gt;=40,2_Girdiler!$I$21+(F3964-40)*(2_Girdiler!$I$21-2_Girdiler!$H$21)/(2_Girdiler!$I$20-2_Girdiler!$H$20),INDEX(2_Girdiler!$B$21:$I$21,G3964)+(F3964-INDEX(2_Girdiler!$B$20:$I$20,G3964))*(INDEX(2_Girdiler!$B$21:$I$21,G3964+1)-INDEX(2_Girdiler!$B$21:$I$21,G3964))/(INDEX(2_Girdiler!$B$20:$I$20,G3964+1)-INDEX(2_Girdiler!$B$20:$I$20,G3964)))</f>
        <v>4.33148496430354</v>
      </c>
      <c r="I3964" s="16" t="n">
        <f aca="false">H3964/2_Girdiler!$B$17</f>
        <v>1.73537057864725</v>
      </c>
      <c r="J3964" s="16" t="n">
        <f aca="false">D3964+I3964</f>
        <v>20.4863435080438</v>
      </c>
    </row>
    <row r="3965" customFormat="false" ht="15" hidden="false" customHeight="false" outlineLevel="0" collapsed="false">
      <c r="A3965" s="0" t="n">
        <v>3953</v>
      </c>
      <c r="B3965" s="7" t="n">
        <v>0.081394</v>
      </c>
      <c r="C3965" s="7" t="n">
        <v>0.336115</v>
      </c>
      <c r="D3965" s="16" t="n">
        <f aca="false">LOGINV(B3965,$B$7,$C$7)</f>
        <v>6.22022223032384</v>
      </c>
      <c r="E3965" s="16" t="n">
        <f aca="false">LOGINV(C3965,$B$8,$C$8)</f>
        <v>83.1066608065026</v>
      </c>
      <c r="F3965" s="16" t="n">
        <f aca="false">$B$5/100*E3965*2_Girdiler!$B$14*2_Girdiler!$B$15*2_Girdiler!$B$16</f>
        <v>2.09096358589161</v>
      </c>
      <c r="G3965" s="16" t="n">
        <f aca="false">MIN(MATCH(F3965,2_Girdiler!$B$20:$I$20,1),7)</f>
        <v>1</v>
      </c>
      <c r="H3965" s="16" t="n">
        <f aca="false">IF(F3965&gt;=40,2_Girdiler!$I$21+(F3965-40)*(2_Girdiler!$I$21-2_Girdiler!$H$21)/(2_Girdiler!$I$20-2_Girdiler!$H$20),INDEX(2_Girdiler!$B$21:$I$21,G3965)+(F3965-INDEX(2_Girdiler!$B$20:$I$20,G3965))*(INDEX(2_Girdiler!$B$21:$I$21,G3965+1)-INDEX(2_Girdiler!$B$21:$I$21,G3965))/(INDEX(2_Girdiler!$B$20:$I$20,G3965+1)-INDEX(2_Girdiler!$B$20:$I$20,G3965)))</f>
        <v>4.60011988896153</v>
      </c>
      <c r="I3965" s="16" t="n">
        <f aca="false">H3965/2_Girdiler!$B$17</f>
        <v>1.84299675038523</v>
      </c>
      <c r="J3965" s="16" t="n">
        <f aca="false">D3965+I3965</f>
        <v>8.06321898070907</v>
      </c>
    </row>
    <row r="3966" customFormat="false" ht="15" hidden="false" customHeight="false" outlineLevel="0" collapsed="false">
      <c r="A3966" s="0" t="n">
        <v>3954</v>
      </c>
      <c r="B3966" s="7" t="n">
        <v>0.539326</v>
      </c>
      <c r="C3966" s="7" t="n">
        <v>0.6224</v>
      </c>
      <c r="D3966" s="16" t="n">
        <f aca="false">LOGINV(B3966,$B$7,$C$7)</f>
        <v>14.3082367138092</v>
      </c>
      <c r="E3966" s="16" t="n">
        <f aca="false">LOGINV(C3966,$B$8,$C$8)</f>
        <v>133.551828411696</v>
      </c>
      <c r="F3966" s="16" t="n">
        <f aca="false">$B$5/100*E3966*2_Girdiler!$B$14*2_Girdiler!$B$15*2_Girdiler!$B$16</f>
        <v>3.36016400283826</v>
      </c>
      <c r="G3966" s="16" t="n">
        <f aca="false">MIN(MATCH(F3966,2_Girdiler!$B$20:$I$20,1),7)</f>
        <v>1</v>
      </c>
      <c r="H3966" s="16" t="n">
        <f aca="false">IF(F3966&gt;=40,2_Girdiler!$I$21+(F3966-40)*(2_Girdiler!$I$21-2_Girdiler!$H$21)/(2_Girdiler!$I$20-2_Girdiler!$H$20),INDEX(2_Girdiler!$B$21:$I$21,G3966)+(F3966-INDEX(2_Girdiler!$B$20:$I$20,G3966))*(INDEX(2_Girdiler!$B$21:$I$21,G3966+1)-INDEX(2_Girdiler!$B$21:$I$21,G3966))/(INDEX(2_Girdiler!$B$20:$I$20,G3966+1)-INDEX(2_Girdiler!$B$20:$I$20,G3966)))</f>
        <v>7.39236080624418</v>
      </c>
      <c r="I3966" s="16" t="n">
        <f aca="false">H3966/2_Girdiler!$B$17</f>
        <v>2.96168301532219</v>
      </c>
      <c r="J3966" s="16" t="n">
        <f aca="false">D3966+I3966</f>
        <v>17.2699197291314</v>
      </c>
    </row>
    <row r="3967" customFormat="false" ht="15" hidden="false" customHeight="false" outlineLevel="0" collapsed="false">
      <c r="A3967" s="0" t="n">
        <v>3955</v>
      </c>
      <c r="B3967" s="7" t="n">
        <v>0.216698</v>
      </c>
      <c r="C3967" s="7" t="n">
        <v>0.863705</v>
      </c>
      <c r="D3967" s="16" t="n">
        <f aca="false">LOGINV(B3967,$B$7,$C$7)</f>
        <v>8.75072360577702</v>
      </c>
      <c r="E3967" s="16" t="n">
        <f aca="false">LOGINV(C3967,$B$8,$C$8)</f>
        <v>221.7206948907</v>
      </c>
      <c r="F3967" s="16" t="n">
        <f aca="false">$B$5/100*E3967*2_Girdiler!$B$14*2_Girdiler!$B$15*2_Girdiler!$B$16</f>
        <v>5.57849268345002</v>
      </c>
      <c r="G3967" s="16" t="n">
        <f aca="false">MIN(MATCH(F3967,2_Girdiler!$B$20:$I$20,1),7)</f>
        <v>2</v>
      </c>
      <c r="H3967" s="16" t="n">
        <f aca="false">IF(F3967&gt;=40,2_Girdiler!$I$21+(F3967-40)*(2_Girdiler!$I$21-2_Girdiler!$H$21)/(2_Girdiler!$I$20-2_Girdiler!$H$20),INDEX(2_Girdiler!$B$21:$I$21,G3967)+(F3967-INDEX(2_Girdiler!$B$20:$I$20,G3967))*(INDEX(2_Girdiler!$B$21:$I$21,G3967+1)-INDEX(2_Girdiler!$B$21:$I$21,G3967))/(INDEX(2_Girdiler!$B$20:$I$20,G3967+1)-INDEX(2_Girdiler!$B$20:$I$20,G3967)))</f>
        <v>11.92558829352</v>
      </c>
      <c r="I3967" s="16" t="n">
        <f aca="false">H3967/2_Girdiler!$B$17</f>
        <v>4.77787992528847</v>
      </c>
      <c r="J3967" s="16" t="n">
        <f aca="false">D3967+I3967</f>
        <v>13.5286035310655</v>
      </c>
    </row>
    <row r="3968" customFormat="false" ht="15" hidden="false" customHeight="false" outlineLevel="0" collapsed="false">
      <c r="A3968" s="0" t="n">
        <v>3956</v>
      </c>
      <c r="B3968" s="7" t="n">
        <v>0.346428</v>
      </c>
      <c r="C3968" s="7" t="n">
        <v>0.704903</v>
      </c>
      <c r="D3968" s="16" t="n">
        <f aca="false">LOGINV(B3968,$B$7,$C$7)</f>
        <v>10.8659810396333</v>
      </c>
      <c r="E3968" s="16" t="n">
        <f aca="false">LOGINV(C3968,$B$8,$C$8)</f>
        <v>154.603886811523</v>
      </c>
      <c r="F3968" s="16" t="n">
        <f aca="false">$B$5/100*E3968*2_Girdiler!$B$14*2_Girdiler!$B$15*2_Girdiler!$B$16</f>
        <v>3.88983379217791</v>
      </c>
      <c r="G3968" s="16" t="n">
        <f aca="false">MIN(MATCH(F3968,2_Girdiler!$B$20:$I$20,1),7)</f>
        <v>1</v>
      </c>
      <c r="H3968" s="16" t="n">
        <f aca="false">IF(F3968&gt;=40,2_Girdiler!$I$21+(F3968-40)*(2_Girdiler!$I$21-2_Girdiler!$H$21)/(2_Girdiler!$I$20-2_Girdiler!$H$20),INDEX(2_Girdiler!$B$21:$I$21,G3968)+(F3968-INDEX(2_Girdiler!$B$20:$I$20,G3968))*(INDEX(2_Girdiler!$B$21:$I$21,G3968+1)-INDEX(2_Girdiler!$B$21:$I$21,G3968))/(INDEX(2_Girdiler!$B$20:$I$20,G3968+1)-INDEX(2_Girdiler!$B$20:$I$20,G3968)))</f>
        <v>8.55763434279141</v>
      </c>
      <c r="I3968" s="16" t="n">
        <f aca="false">H3968/2_Girdiler!$B$17</f>
        <v>3.42853940015682</v>
      </c>
      <c r="J3968" s="16" t="n">
        <f aca="false">D3968+I3968</f>
        <v>14.2945204397901</v>
      </c>
    </row>
    <row r="3969" customFormat="false" ht="15" hidden="false" customHeight="false" outlineLevel="0" collapsed="false">
      <c r="A3969" s="0" t="n">
        <v>3957</v>
      </c>
      <c r="B3969" s="7" t="n">
        <v>0.148157</v>
      </c>
      <c r="C3969" s="7" t="n">
        <v>0.154721</v>
      </c>
      <c r="D3969" s="16" t="n">
        <f aca="false">LOGINV(B3969,$B$7,$C$7)</f>
        <v>7.5660253390795</v>
      </c>
      <c r="E3969" s="16" t="n">
        <f aca="false">LOGINV(C3969,$B$8,$C$8)</f>
        <v>56.6644508059393</v>
      </c>
      <c r="F3969" s="16" t="n">
        <f aca="false">$B$5/100*E3969*2_Girdiler!$B$14*2_Girdiler!$B$15*2_Girdiler!$B$16</f>
        <v>1.42567758227743</v>
      </c>
      <c r="G3969" s="16" t="n">
        <f aca="false">MIN(MATCH(F3969,2_Girdiler!$B$20:$I$20,1),7)</f>
        <v>1</v>
      </c>
      <c r="H3969" s="16" t="n">
        <f aca="false">IF(F3969&gt;=40,2_Girdiler!$I$21+(F3969-40)*(2_Girdiler!$I$21-2_Girdiler!$H$21)/(2_Girdiler!$I$20-2_Girdiler!$H$20),INDEX(2_Girdiler!$B$21:$I$21,G3969)+(F3969-INDEX(2_Girdiler!$B$20:$I$20,G3969))*(INDEX(2_Girdiler!$B$21:$I$21,G3969+1)-INDEX(2_Girdiler!$B$21:$I$21,G3969))/(INDEX(2_Girdiler!$B$20:$I$20,G3969+1)-INDEX(2_Girdiler!$B$20:$I$20,G3969)))</f>
        <v>3.13649068101035</v>
      </c>
      <c r="I3969" s="16" t="n">
        <f aca="false">H3969/2_Girdiler!$B$17</f>
        <v>1.25660684335351</v>
      </c>
      <c r="J3969" s="16" t="n">
        <f aca="false">D3969+I3969</f>
        <v>8.822632182433</v>
      </c>
    </row>
    <row r="3970" customFormat="false" ht="15" hidden="false" customHeight="false" outlineLevel="0" collapsed="false">
      <c r="A3970" s="0" t="n">
        <v>3958</v>
      </c>
      <c r="B3970" s="7" t="n">
        <v>0.349352</v>
      </c>
      <c r="C3970" s="7" t="n">
        <v>0.170775</v>
      </c>
      <c r="D3970" s="16" t="n">
        <f aca="false">LOGINV(B3970,$B$7,$C$7)</f>
        <v>10.9140057002559</v>
      </c>
      <c r="E3970" s="16" t="n">
        <f aca="false">LOGINV(C3970,$B$8,$C$8)</f>
        <v>59.103459214707</v>
      </c>
      <c r="F3970" s="16" t="n">
        <f aca="false">$B$5/100*E3970*2_Girdiler!$B$14*2_Girdiler!$B$15*2_Girdiler!$B$16</f>
        <v>1.48704303384203</v>
      </c>
      <c r="G3970" s="16" t="n">
        <f aca="false">MIN(MATCH(F3970,2_Girdiler!$B$20:$I$20,1),7)</f>
        <v>1</v>
      </c>
      <c r="H3970" s="16" t="n">
        <f aca="false">IF(F3970&gt;=40,2_Girdiler!$I$21+(F3970-40)*(2_Girdiler!$I$21-2_Girdiler!$H$21)/(2_Girdiler!$I$20-2_Girdiler!$H$20),INDEX(2_Girdiler!$B$21:$I$21,G3970)+(F3970-INDEX(2_Girdiler!$B$20:$I$20,G3970))*(INDEX(2_Girdiler!$B$21:$I$21,G3970+1)-INDEX(2_Girdiler!$B$21:$I$21,G3970))/(INDEX(2_Girdiler!$B$20:$I$20,G3970+1)-INDEX(2_Girdiler!$B$20:$I$20,G3970)))</f>
        <v>3.27149467445246</v>
      </c>
      <c r="I3970" s="16" t="n">
        <f aca="false">H3970/2_Girdiler!$B$17</f>
        <v>1.31069498175179</v>
      </c>
      <c r="J3970" s="16" t="n">
        <f aca="false">D3970+I3970</f>
        <v>12.2247006820077</v>
      </c>
    </row>
    <row r="3971" customFormat="false" ht="15" hidden="false" customHeight="false" outlineLevel="0" collapsed="false">
      <c r="A3971" s="0" t="n">
        <v>3959</v>
      </c>
      <c r="B3971" s="7" t="n">
        <v>0.896876</v>
      </c>
      <c r="C3971" s="7" t="n">
        <v>0.599951</v>
      </c>
      <c r="D3971" s="16" t="n">
        <f aca="false">LOGINV(B3971,$B$7,$C$7)</f>
        <v>27.3940459677866</v>
      </c>
      <c r="E3971" s="16" t="n">
        <f aca="false">LOGINV(C3971,$B$8,$C$8)</f>
        <v>128.59690800803</v>
      </c>
      <c r="F3971" s="16" t="n">
        <f aca="false">$B$5/100*E3971*2_Girdiler!$B$14*2_Girdiler!$B$15*2_Girdiler!$B$16</f>
        <v>3.23549820548204</v>
      </c>
      <c r="G3971" s="16" t="n">
        <f aca="false">MIN(MATCH(F3971,2_Girdiler!$B$20:$I$20,1),7)</f>
        <v>1</v>
      </c>
      <c r="H3971" s="16" t="n">
        <f aca="false">IF(F3971&gt;=40,2_Girdiler!$I$21+(F3971-40)*(2_Girdiler!$I$21-2_Girdiler!$H$21)/(2_Girdiler!$I$20-2_Girdiler!$H$20),INDEX(2_Girdiler!$B$21:$I$21,G3971)+(F3971-INDEX(2_Girdiler!$B$20:$I$20,G3971))*(INDEX(2_Girdiler!$B$21:$I$21,G3971+1)-INDEX(2_Girdiler!$B$21:$I$21,G3971))/(INDEX(2_Girdiler!$B$20:$I$20,G3971+1)-INDEX(2_Girdiler!$B$20:$I$20,G3971)))</f>
        <v>7.11809605206049</v>
      </c>
      <c r="I3971" s="16" t="n">
        <f aca="false">H3971/2_Girdiler!$B$17</f>
        <v>2.85180130290885</v>
      </c>
      <c r="J3971" s="16" t="n">
        <f aca="false">D3971+I3971</f>
        <v>30.2458472706955</v>
      </c>
    </row>
    <row r="3972" customFormat="false" ht="15" hidden="false" customHeight="false" outlineLevel="0" collapsed="false">
      <c r="A3972" s="0" t="n">
        <v>3960</v>
      </c>
      <c r="B3972" s="7" t="n">
        <v>0.988734</v>
      </c>
      <c r="C3972" s="7" t="n">
        <v>0.712134</v>
      </c>
      <c r="D3972" s="16" t="n">
        <f aca="false">LOGINV(B3972,$B$7,$C$7)</f>
        <v>48.2977209015675</v>
      </c>
      <c r="E3972" s="16" t="n">
        <f aca="false">LOGINV(C3972,$B$8,$C$8)</f>
        <v>156.721459590993</v>
      </c>
      <c r="F3972" s="16" t="n">
        <f aca="false">$B$5/100*E3972*2_Girdiler!$B$14*2_Girdiler!$B$15*2_Girdiler!$B$16</f>
        <v>3.94311192330938</v>
      </c>
      <c r="G3972" s="16" t="n">
        <f aca="false">MIN(MATCH(F3972,2_Girdiler!$B$20:$I$20,1),7)</f>
        <v>1</v>
      </c>
      <c r="H3972" s="16" t="n">
        <f aca="false">IF(F3972&gt;=40,2_Girdiler!$I$21+(F3972-40)*(2_Girdiler!$I$21-2_Girdiler!$H$21)/(2_Girdiler!$I$20-2_Girdiler!$H$20),INDEX(2_Girdiler!$B$21:$I$21,G3972)+(F3972-INDEX(2_Girdiler!$B$20:$I$20,G3972))*(INDEX(2_Girdiler!$B$21:$I$21,G3972+1)-INDEX(2_Girdiler!$B$21:$I$21,G3972))/(INDEX(2_Girdiler!$B$20:$I$20,G3972+1)-INDEX(2_Girdiler!$B$20:$I$20,G3972)))</f>
        <v>8.67484623128064</v>
      </c>
      <c r="I3972" s="16" t="n">
        <f aca="false">H3972/2_Girdiler!$B$17</f>
        <v>3.47549929137846</v>
      </c>
      <c r="J3972" s="16" t="n">
        <f aca="false">D3972+I3972</f>
        <v>51.773220192946</v>
      </c>
    </row>
    <row r="3973" customFormat="false" ht="15" hidden="false" customHeight="false" outlineLevel="0" collapsed="false">
      <c r="A3973" s="0" t="n">
        <v>3961</v>
      </c>
      <c r="B3973" s="7" t="n">
        <v>0.360354</v>
      </c>
      <c r="C3973" s="7" t="n">
        <v>0.466846</v>
      </c>
      <c r="D3973" s="16" t="n">
        <f aca="false">LOGINV(B3973,$B$7,$C$7)</f>
        <v>11.0953089941772</v>
      </c>
      <c r="E3973" s="16" t="n">
        <f aca="false">LOGINV(C3973,$B$8,$C$8)</f>
        <v>103.494975968493</v>
      </c>
      <c r="F3973" s="16" t="n">
        <f aca="false">$B$5/100*E3973*2_Girdiler!$B$14*2_Girdiler!$B$15*2_Girdiler!$B$16</f>
        <v>2.60393359536728</v>
      </c>
      <c r="G3973" s="16" t="n">
        <f aca="false">MIN(MATCH(F3973,2_Girdiler!$B$20:$I$20,1),7)</f>
        <v>1</v>
      </c>
      <c r="H3973" s="16" t="n">
        <f aca="false">IF(F3973&gt;=40,2_Girdiler!$I$21+(F3973-40)*(2_Girdiler!$I$21-2_Girdiler!$H$21)/(2_Girdiler!$I$20-2_Girdiler!$H$20),INDEX(2_Girdiler!$B$21:$I$21,G3973)+(F3973-INDEX(2_Girdiler!$B$20:$I$20,G3973))*(INDEX(2_Girdiler!$B$21:$I$21,G3973+1)-INDEX(2_Girdiler!$B$21:$I$21,G3973))/(INDEX(2_Girdiler!$B$20:$I$20,G3973+1)-INDEX(2_Girdiler!$B$20:$I$20,G3973)))</f>
        <v>5.72865390980802</v>
      </c>
      <c r="I3973" s="16" t="n">
        <f aca="false">H3973/2_Girdiler!$B$17</f>
        <v>2.29513377796796</v>
      </c>
      <c r="J3973" s="16" t="n">
        <f aca="false">D3973+I3973</f>
        <v>13.3904427721452</v>
      </c>
    </row>
    <row r="3974" customFormat="false" ht="15" hidden="false" customHeight="false" outlineLevel="0" collapsed="false">
      <c r="A3974" s="0" t="n">
        <v>3962</v>
      </c>
      <c r="B3974" s="7" t="n">
        <v>0.527405</v>
      </c>
      <c r="C3974" s="7" t="n">
        <v>0.997676</v>
      </c>
      <c r="D3974" s="16" t="n">
        <f aca="false">LOGINV(B3974,$B$7,$C$7)</f>
        <v>14.071061075357</v>
      </c>
      <c r="E3974" s="16" t="n">
        <f aca="false">LOGINV(C3974,$B$8,$C$8)</f>
        <v>678.77924390374</v>
      </c>
      <c r="F3974" s="16" t="n">
        <f aca="false">$B$5/100*E3974*2_Girdiler!$B$14*2_Girdiler!$B$15*2_Girdiler!$B$16</f>
        <v>17.0780857766181</v>
      </c>
      <c r="G3974" s="16" t="n">
        <f aca="false">MIN(MATCH(F3974,2_Girdiler!$B$20:$I$20,1),7)</f>
        <v>4</v>
      </c>
      <c r="H3974" s="16" t="n">
        <f aca="false">IF(F3974&gt;=40,2_Girdiler!$I$21+(F3974-40)*(2_Girdiler!$I$21-2_Girdiler!$H$21)/(2_Girdiler!$I$20-2_Girdiler!$H$20),INDEX(2_Girdiler!$B$21:$I$21,G3974)+(F3974-INDEX(2_Girdiler!$B$20:$I$20,G3974))*(INDEX(2_Girdiler!$B$21:$I$21,G3974+1)-INDEX(2_Girdiler!$B$21:$I$21,G3974))/(INDEX(2_Girdiler!$B$20:$I$20,G3974+1)-INDEX(2_Girdiler!$B$20:$I$20,G3974)))</f>
        <v>24.539042888309</v>
      </c>
      <c r="I3974" s="16" t="n">
        <f aca="false">H3974/2_Girdiler!$B$17</f>
        <v>9.83134731102125</v>
      </c>
      <c r="J3974" s="16" t="n">
        <f aca="false">D3974+I3974</f>
        <v>23.9024083863783</v>
      </c>
    </row>
    <row r="3975" customFormat="false" ht="15" hidden="false" customHeight="false" outlineLevel="0" collapsed="false">
      <c r="A3975" s="0" t="n">
        <v>3963</v>
      </c>
      <c r="B3975" s="7" t="n">
        <v>0.60716</v>
      </c>
      <c r="C3975" s="7" t="n">
        <v>0.791443</v>
      </c>
      <c r="D3975" s="16" t="n">
        <f aca="false">LOGINV(B3975,$B$7,$C$7)</f>
        <v>15.7583560726423</v>
      </c>
      <c r="E3975" s="16" t="n">
        <f aca="false">LOGINV(C3975,$B$8,$C$8)</f>
        <v>184.382519016791</v>
      </c>
      <c r="F3975" s="16" t="n">
        <f aca="false">$B$5/100*E3975*2_Girdiler!$B$14*2_Girdiler!$B$15*2_Girdiler!$B$16</f>
        <v>4.63906417846247</v>
      </c>
      <c r="G3975" s="16" t="n">
        <f aca="false">MIN(MATCH(F3975,2_Girdiler!$B$20:$I$20,1),7)</f>
        <v>1</v>
      </c>
      <c r="H3975" s="16" t="n">
        <f aca="false">IF(F3975&gt;=40,2_Girdiler!$I$21+(F3975-40)*(2_Girdiler!$I$21-2_Girdiler!$H$21)/(2_Girdiler!$I$20-2_Girdiler!$H$20),INDEX(2_Girdiler!$B$21:$I$21,G3975)+(F3975-INDEX(2_Girdiler!$B$20:$I$20,G3975))*(INDEX(2_Girdiler!$B$21:$I$21,G3975+1)-INDEX(2_Girdiler!$B$21:$I$21,G3975))/(INDEX(2_Girdiler!$B$20:$I$20,G3975+1)-INDEX(2_Girdiler!$B$20:$I$20,G3975)))</f>
        <v>10.2059411926174</v>
      </c>
      <c r="I3975" s="16" t="n">
        <f aca="false">H3975/2_Girdiler!$B$17</f>
        <v>4.08891874704224</v>
      </c>
      <c r="J3975" s="16" t="n">
        <f aca="false">D3975+I3975</f>
        <v>19.8472748196845</v>
      </c>
    </row>
    <row r="3976" customFormat="false" ht="15" hidden="false" customHeight="false" outlineLevel="0" collapsed="false">
      <c r="A3976" s="0" t="n">
        <v>3964</v>
      </c>
      <c r="B3976" s="7" t="n">
        <v>0.369368</v>
      </c>
      <c r="C3976" s="7" t="n">
        <v>0.63091</v>
      </c>
      <c r="D3976" s="16" t="n">
        <f aca="false">LOGINV(B3976,$B$7,$C$7)</f>
        <v>11.2446411402677</v>
      </c>
      <c r="E3976" s="16" t="n">
        <f aca="false">LOGINV(C3976,$B$8,$C$8)</f>
        <v>135.503408323523</v>
      </c>
      <c r="F3976" s="16" t="n">
        <f aca="false">$B$5/100*E3976*2_Girdiler!$B$14*2_Girdiler!$B$15*2_Girdiler!$B$16</f>
        <v>3.40926575341985</v>
      </c>
      <c r="G3976" s="16" t="n">
        <f aca="false">MIN(MATCH(F3976,2_Girdiler!$B$20:$I$20,1),7)</f>
        <v>1</v>
      </c>
      <c r="H3976" s="16" t="n">
        <f aca="false">IF(F3976&gt;=40,2_Girdiler!$I$21+(F3976-40)*(2_Girdiler!$I$21-2_Girdiler!$H$21)/(2_Girdiler!$I$20-2_Girdiler!$H$20),INDEX(2_Girdiler!$B$21:$I$21,G3976)+(F3976-INDEX(2_Girdiler!$B$20:$I$20,G3976))*(INDEX(2_Girdiler!$B$21:$I$21,G3976+1)-INDEX(2_Girdiler!$B$21:$I$21,G3976))/(INDEX(2_Girdiler!$B$20:$I$20,G3976+1)-INDEX(2_Girdiler!$B$20:$I$20,G3976)))</f>
        <v>7.50038465752367</v>
      </c>
      <c r="I3976" s="16" t="n">
        <f aca="false">H3976/2_Girdiler!$B$17</f>
        <v>3.00496180189249</v>
      </c>
      <c r="J3976" s="16" t="n">
        <f aca="false">D3976+I3976</f>
        <v>14.2496029421602</v>
      </c>
    </row>
    <row r="3977" customFormat="false" ht="15" hidden="false" customHeight="false" outlineLevel="0" collapsed="false">
      <c r="A3977" s="0" t="n">
        <v>3965</v>
      </c>
      <c r="B3977" s="7" t="n">
        <v>0.234887</v>
      </c>
      <c r="C3977" s="7" t="n">
        <v>0.416283</v>
      </c>
      <c r="D3977" s="16" t="n">
        <f aca="false">LOGINV(B3977,$B$7,$C$7)</f>
        <v>9.05108992005644</v>
      </c>
      <c r="E3977" s="16" t="n">
        <f aca="false">LOGINV(C3977,$B$8,$C$8)</f>
        <v>95.2745585435065</v>
      </c>
      <c r="F3977" s="16" t="n">
        <f aca="false">$B$5/100*E3977*2_Girdiler!$B$14*2_Girdiler!$B$15*2_Girdiler!$B$16</f>
        <v>2.39710789295462</v>
      </c>
      <c r="G3977" s="16" t="n">
        <f aca="false">MIN(MATCH(F3977,2_Girdiler!$B$20:$I$20,1),7)</f>
        <v>1</v>
      </c>
      <c r="H3977" s="16" t="n">
        <f aca="false">IF(F3977&gt;=40,2_Girdiler!$I$21+(F3977-40)*(2_Girdiler!$I$21-2_Girdiler!$H$21)/(2_Girdiler!$I$20-2_Girdiler!$H$20),INDEX(2_Girdiler!$B$21:$I$21,G3977)+(F3977-INDEX(2_Girdiler!$B$20:$I$20,G3977))*(INDEX(2_Girdiler!$B$21:$I$21,G3977+1)-INDEX(2_Girdiler!$B$21:$I$21,G3977))/(INDEX(2_Girdiler!$B$20:$I$20,G3977+1)-INDEX(2_Girdiler!$B$20:$I$20,G3977)))</f>
        <v>5.27363736450017</v>
      </c>
      <c r="I3977" s="16" t="n">
        <f aca="false">H3977/2_Girdiler!$B$17</f>
        <v>2.11283548257219</v>
      </c>
      <c r="J3977" s="16" t="n">
        <f aca="false">D3977+I3977</f>
        <v>11.1639254026286</v>
      </c>
    </row>
    <row r="3978" customFormat="false" ht="15" hidden="false" customHeight="false" outlineLevel="0" collapsed="false">
      <c r="A3978" s="0" t="n">
        <v>3966</v>
      </c>
      <c r="B3978" s="7" t="n">
        <v>0.225202</v>
      </c>
      <c r="C3978" s="7" t="n">
        <v>0.387557</v>
      </c>
      <c r="D3978" s="16" t="n">
        <f aca="false">LOGINV(B3978,$B$7,$C$7)</f>
        <v>8.89159985334359</v>
      </c>
      <c r="E3978" s="16" t="n">
        <f aca="false">LOGINV(C3978,$B$8,$C$8)</f>
        <v>90.8141287474678</v>
      </c>
      <c r="F3978" s="16" t="n">
        <f aca="false">$B$5/100*E3978*2_Girdiler!$B$14*2_Girdiler!$B$15*2_Girdiler!$B$16</f>
        <v>2.28488347928629</v>
      </c>
      <c r="G3978" s="16" t="n">
        <f aca="false">MIN(MATCH(F3978,2_Girdiler!$B$20:$I$20,1),7)</f>
        <v>1</v>
      </c>
      <c r="H3978" s="16" t="n">
        <f aca="false">IF(F3978&gt;=40,2_Girdiler!$I$21+(F3978-40)*(2_Girdiler!$I$21-2_Girdiler!$H$21)/(2_Girdiler!$I$20-2_Girdiler!$H$20),INDEX(2_Girdiler!$B$21:$I$21,G3978)+(F3978-INDEX(2_Girdiler!$B$20:$I$20,G3978))*(INDEX(2_Girdiler!$B$21:$I$21,G3978+1)-INDEX(2_Girdiler!$B$21:$I$21,G3978))/(INDEX(2_Girdiler!$B$20:$I$20,G3978+1)-INDEX(2_Girdiler!$B$20:$I$20,G3978)))</f>
        <v>5.02674365442984</v>
      </c>
      <c r="I3978" s="16" t="n">
        <f aca="false">H3978/2_Girdiler!$B$17</f>
        <v>2.01391973334529</v>
      </c>
      <c r="J3978" s="16" t="n">
        <f aca="false">D3978+I3978</f>
        <v>10.9055195866889</v>
      </c>
    </row>
    <row r="3979" customFormat="false" ht="15" hidden="false" customHeight="false" outlineLevel="0" collapsed="false">
      <c r="A3979" s="0" t="n">
        <v>3967</v>
      </c>
      <c r="B3979" s="7" t="n">
        <v>0.384921</v>
      </c>
      <c r="C3979" s="7" t="n">
        <v>0.366864</v>
      </c>
      <c r="D3979" s="16" t="n">
        <f aca="false">LOGINV(B3979,$B$7,$C$7)</f>
        <v>11.5042327282086</v>
      </c>
      <c r="E3979" s="16" t="n">
        <f aca="false">LOGINV(C3979,$B$8,$C$8)</f>
        <v>87.6760629289576</v>
      </c>
      <c r="F3979" s="16" t="n">
        <f aca="false">$B$5/100*E3979*2_Girdiler!$B$14*2_Girdiler!$B$15*2_Girdiler!$B$16</f>
        <v>2.20592974329257</v>
      </c>
      <c r="G3979" s="16" t="n">
        <f aca="false">MIN(MATCH(F3979,2_Girdiler!$B$20:$I$20,1),7)</f>
        <v>1</v>
      </c>
      <c r="H3979" s="16" t="n">
        <f aca="false">IF(F3979&gt;=40,2_Girdiler!$I$21+(F3979-40)*(2_Girdiler!$I$21-2_Girdiler!$H$21)/(2_Girdiler!$I$20-2_Girdiler!$H$20),INDEX(2_Girdiler!$B$21:$I$21,G3979)+(F3979-INDEX(2_Girdiler!$B$20:$I$20,G3979))*(INDEX(2_Girdiler!$B$21:$I$21,G3979+1)-INDEX(2_Girdiler!$B$21:$I$21,G3979))/(INDEX(2_Girdiler!$B$20:$I$20,G3979+1)-INDEX(2_Girdiler!$B$20:$I$20,G3979)))</f>
        <v>4.85304543524366</v>
      </c>
      <c r="I3979" s="16" t="n">
        <f aca="false">H3979/2_Girdiler!$B$17</f>
        <v>1.94432910065852</v>
      </c>
      <c r="J3979" s="16" t="n">
        <f aca="false">D3979+I3979</f>
        <v>13.4485618288671</v>
      </c>
    </row>
    <row r="3980" customFormat="false" ht="15" hidden="false" customHeight="false" outlineLevel="0" collapsed="false">
      <c r="A3980" s="0" t="n">
        <v>3968</v>
      </c>
      <c r="B3980" s="7" t="n">
        <v>0.028997</v>
      </c>
      <c r="C3980" s="7" t="n">
        <v>0.544471</v>
      </c>
      <c r="D3980" s="16" t="n">
        <f aca="false">LOGINV(B3980,$B$7,$C$7)</f>
        <v>4.70729154262371</v>
      </c>
      <c r="E3980" s="16" t="n">
        <f aca="false">LOGINV(C3980,$B$8,$C$8)</f>
        <v>117.370324484003</v>
      </c>
      <c r="F3980" s="16" t="n">
        <f aca="false">$B$5/100*E3980*2_Girdiler!$B$14*2_Girdiler!$B$15*2_Girdiler!$B$16</f>
        <v>2.95303736401753</v>
      </c>
      <c r="G3980" s="16" t="n">
        <f aca="false">MIN(MATCH(F3980,2_Girdiler!$B$20:$I$20,1),7)</f>
        <v>1</v>
      </c>
      <c r="H3980" s="16" t="n">
        <f aca="false">IF(F3980&gt;=40,2_Girdiler!$I$21+(F3980-40)*(2_Girdiler!$I$21-2_Girdiler!$H$21)/(2_Girdiler!$I$20-2_Girdiler!$H$20),INDEX(2_Girdiler!$B$21:$I$21,G3980)+(F3980-INDEX(2_Girdiler!$B$20:$I$20,G3980))*(INDEX(2_Girdiler!$B$21:$I$21,G3980+1)-INDEX(2_Girdiler!$B$21:$I$21,G3980))/(INDEX(2_Girdiler!$B$20:$I$20,G3980+1)-INDEX(2_Girdiler!$B$20:$I$20,G3980)))</f>
        <v>6.49668220083855</v>
      </c>
      <c r="I3980" s="16" t="n">
        <f aca="false">H3980/2_Girdiler!$B$17</f>
        <v>2.60283742020775</v>
      </c>
      <c r="J3980" s="16" t="n">
        <f aca="false">D3980+I3980</f>
        <v>7.31012896283147</v>
      </c>
    </row>
    <row r="3981" customFormat="false" ht="15" hidden="false" customHeight="false" outlineLevel="0" collapsed="false">
      <c r="A3981" s="0" t="n">
        <v>3969</v>
      </c>
      <c r="B3981" s="7" t="n">
        <v>0.58341</v>
      </c>
      <c r="C3981" s="7" t="n">
        <v>0.78372</v>
      </c>
      <c r="D3981" s="16" t="n">
        <f aca="false">LOGINV(B3981,$B$7,$C$7)</f>
        <v>15.2290121931668</v>
      </c>
      <c r="E3981" s="16" t="n">
        <f aca="false">LOGINV(C3981,$B$8,$C$8)</f>
        <v>181.241320253012</v>
      </c>
      <c r="F3981" s="16" t="n">
        <f aca="false">$B$5/100*E3981*2_Girdiler!$B$14*2_Girdiler!$B$15*2_Girdiler!$B$16</f>
        <v>4.56003161756578</v>
      </c>
      <c r="G3981" s="16" t="n">
        <f aca="false">MIN(MATCH(F3981,2_Girdiler!$B$20:$I$20,1),7)</f>
        <v>1</v>
      </c>
      <c r="H3981" s="16" t="n">
        <f aca="false">IF(F3981&gt;=40,2_Girdiler!$I$21+(F3981-40)*(2_Girdiler!$I$21-2_Girdiler!$H$21)/(2_Girdiler!$I$20-2_Girdiler!$H$20),INDEX(2_Girdiler!$B$21:$I$21,G3981)+(F3981-INDEX(2_Girdiler!$B$20:$I$20,G3981))*(INDEX(2_Girdiler!$B$21:$I$21,G3981+1)-INDEX(2_Girdiler!$B$21:$I$21,G3981))/(INDEX(2_Girdiler!$B$20:$I$20,G3981+1)-INDEX(2_Girdiler!$B$20:$I$20,G3981)))</f>
        <v>10.0320695586447</v>
      </c>
      <c r="I3981" s="16" t="n">
        <f aca="false">H3981/2_Girdiler!$B$17</f>
        <v>4.01925863727753</v>
      </c>
      <c r="J3981" s="16" t="n">
        <f aca="false">D3981+I3981</f>
        <v>19.2482708304444</v>
      </c>
    </row>
    <row r="3982" customFormat="false" ht="15" hidden="false" customHeight="false" outlineLevel="0" collapsed="false">
      <c r="A3982" s="0" t="n">
        <v>3970</v>
      </c>
      <c r="B3982" s="7" t="n">
        <v>0.573437</v>
      </c>
      <c r="C3982" s="7" t="n">
        <v>0.736222</v>
      </c>
      <c r="D3982" s="16" t="n">
        <f aca="false">LOGINV(B3982,$B$7,$C$7)</f>
        <v>15.0141369955114</v>
      </c>
      <c r="E3982" s="16" t="n">
        <f aca="false">LOGINV(C3982,$B$8,$C$8)</f>
        <v>164.188969967465</v>
      </c>
      <c r="F3982" s="16" t="n">
        <f aca="false">$B$5/100*E3982*2_Girdiler!$B$14*2_Girdiler!$B$15*2_Girdiler!$B$16</f>
        <v>4.13099448438142</v>
      </c>
      <c r="G3982" s="16" t="n">
        <f aca="false">MIN(MATCH(F3982,2_Girdiler!$B$20:$I$20,1),7)</f>
        <v>1</v>
      </c>
      <c r="H3982" s="16" t="n">
        <f aca="false">IF(F3982&gt;=40,2_Girdiler!$I$21+(F3982-40)*(2_Girdiler!$I$21-2_Girdiler!$H$21)/(2_Girdiler!$I$20-2_Girdiler!$H$20),INDEX(2_Girdiler!$B$21:$I$21,G3982)+(F3982-INDEX(2_Girdiler!$B$20:$I$20,G3982))*(INDEX(2_Girdiler!$B$21:$I$21,G3982+1)-INDEX(2_Girdiler!$B$21:$I$21,G3982))/(INDEX(2_Girdiler!$B$20:$I$20,G3982+1)-INDEX(2_Girdiler!$B$20:$I$20,G3982)))</f>
        <v>9.08818786563912</v>
      </c>
      <c r="I3982" s="16" t="n">
        <f aca="false">H3982/2_Girdiler!$B$17</f>
        <v>3.64110090770798</v>
      </c>
      <c r="J3982" s="16" t="n">
        <f aca="false">D3982+I3982</f>
        <v>18.6552379032194</v>
      </c>
    </row>
    <row r="3983" customFormat="false" ht="15" hidden="false" customHeight="false" outlineLevel="0" collapsed="false">
      <c r="A3983" s="0" t="n">
        <v>3971</v>
      </c>
      <c r="B3983" s="7" t="n">
        <v>0.845094</v>
      </c>
      <c r="C3983" s="7" t="n">
        <v>0.169103</v>
      </c>
      <c r="D3983" s="16" t="n">
        <f aca="false">LOGINV(B3983,$B$7,$C$7)</f>
        <v>23.852873425218</v>
      </c>
      <c r="E3983" s="16" t="n">
        <f aca="false">LOGINV(C3983,$B$8,$C$8)</f>
        <v>58.8518600961342</v>
      </c>
      <c r="F3983" s="16" t="n">
        <f aca="false">$B$5/100*E3983*2_Girdiler!$B$14*2_Girdiler!$B$15*2_Girdiler!$B$16</f>
        <v>1.48071280001874</v>
      </c>
      <c r="G3983" s="16" t="n">
        <f aca="false">MIN(MATCH(F3983,2_Girdiler!$B$20:$I$20,1),7)</f>
        <v>1</v>
      </c>
      <c r="H3983" s="16" t="n">
        <f aca="false">IF(F3983&gt;=40,2_Girdiler!$I$21+(F3983-40)*(2_Girdiler!$I$21-2_Girdiler!$H$21)/(2_Girdiler!$I$20-2_Girdiler!$H$20),INDEX(2_Girdiler!$B$21:$I$21,G3983)+(F3983-INDEX(2_Girdiler!$B$20:$I$20,G3983))*(INDEX(2_Girdiler!$B$21:$I$21,G3983+1)-INDEX(2_Girdiler!$B$21:$I$21,G3983))/(INDEX(2_Girdiler!$B$20:$I$20,G3983+1)-INDEX(2_Girdiler!$B$20:$I$20,G3983)))</f>
        <v>3.25756816004122</v>
      </c>
      <c r="I3983" s="16" t="n">
        <f aca="false">H3983/2_Girdiler!$B$17</f>
        <v>1.30511544873446</v>
      </c>
      <c r="J3983" s="16" t="n">
        <f aca="false">D3983+I3983</f>
        <v>25.1579888739524</v>
      </c>
    </row>
    <row r="3984" customFormat="false" ht="15" hidden="false" customHeight="false" outlineLevel="0" collapsed="false">
      <c r="A3984" s="0" t="n">
        <v>3972</v>
      </c>
      <c r="B3984" s="7" t="n">
        <v>0.704196</v>
      </c>
      <c r="C3984" s="7" t="n">
        <v>0.494813</v>
      </c>
      <c r="D3984" s="16" t="n">
        <f aca="false">LOGINV(B3984,$B$7,$C$7)</f>
        <v>18.2624887788173</v>
      </c>
      <c r="E3984" s="16" t="n">
        <f aca="false">LOGINV(C3984,$B$8,$C$8)</f>
        <v>108.29252546145</v>
      </c>
      <c r="F3984" s="16" t="n">
        <f aca="false">$B$5/100*E3984*2_Girdiler!$B$14*2_Girdiler!$B$15*2_Girdiler!$B$16</f>
        <v>2.72463994061009</v>
      </c>
      <c r="G3984" s="16" t="n">
        <f aca="false">MIN(MATCH(F3984,2_Girdiler!$B$20:$I$20,1),7)</f>
        <v>1</v>
      </c>
      <c r="H3984" s="16" t="n">
        <f aca="false">IF(F3984&gt;=40,2_Girdiler!$I$21+(F3984-40)*(2_Girdiler!$I$21-2_Girdiler!$H$21)/(2_Girdiler!$I$20-2_Girdiler!$H$20),INDEX(2_Girdiler!$B$21:$I$21,G3984)+(F3984-INDEX(2_Girdiler!$B$20:$I$20,G3984))*(INDEX(2_Girdiler!$B$21:$I$21,G3984+1)-INDEX(2_Girdiler!$B$21:$I$21,G3984))/(INDEX(2_Girdiler!$B$20:$I$20,G3984+1)-INDEX(2_Girdiler!$B$20:$I$20,G3984)))</f>
        <v>5.9942078693422</v>
      </c>
      <c r="I3984" s="16" t="n">
        <f aca="false">H3984/2_Girdiler!$B$17</f>
        <v>2.40152558867876</v>
      </c>
      <c r="J3984" s="16" t="n">
        <f aca="false">D3984+I3984</f>
        <v>20.6640143674961</v>
      </c>
    </row>
    <row r="3985" customFormat="false" ht="15" hidden="false" customHeight="false" outlineLevel="0" collapsed="false">
      <c r="A3985" s="0" t="n">
        <v>3973</v>
      </c>
      <c r="B3985" s="7" t="n">
        <v>0.687034</v>
      </c>
      <c r="C3985" s="7" t="n">
        <v>0.425196</v>
      </c>
      <c r="D3985" s="16" t="n">
        <f aca="false">LOGINV(B3985,$B$7,$C$7)</f>
        <v>17.7699797941132</v>
      </c>
      <c r="E3985" s="16" t="n">
        <f aca="false">LOGINV(C3985,$B$8,$C$8)</f>
        <v>96.6867126120564</v>
      </c>
      <c r="F3985" s="16" t="n">
        <f aca="false">$B$5/100*E3985*2_Girdiler!$B$14*2_Girdiler!$B$15*2_Girdiler!$B$16</f>
        <v>2.43263768931934</v>
      </c>
      <c r="G3985" s="16" t="n">
        <f aca="false">MIN(MATCH(F3985,2_Girdiler!$B$20:$I$20,1),7)</f>
        <v>1</v>
      </c>
      <c r="H3985" s="16" t="n">
        <f aca="false">IF(F3985&gt;=40,2_Girdiler!$I$21+(F3985-40)*(2_Girdiler!$I$21-2_Girdiler!$H$21)/(2_Girdiler!$I$20-2_Girdiler!$H$20),INDEX(2_Girdiler!$B$21:$I$21,G3985)+(F3985-INDEX(2_Girdiler!$B$20:$I$20,G3985))*(INDEX(2_Girdiler!$B$21:$I$21,G3985+1)-INDEX(2_Girdiler!$B$21:$I$21,G3985))/(INDEX(2_Girdiler!$B$20:$I$20,G3985+1)-INDEX(2_Girdiler!$B$20:$I$20,G3985)))</f>
        <v>5.35180291650254</v>
      </c>
      <c r="I3985" s="16" t="n">
        <f aca="false">H3985/2_Girdiler!$B$17</f>
        <v>2.14415180949621</v>
      </c>
      <c r="J3985" s="16" t="n">
        <f aca="false">D3985+I3985</f>
        <v>19.9141316036094</v>
      </c>
    </row>
    <row r="3986" customFormat="false" ht="15" hidden="false" customHeight="false" outlineLevel="0" collapsed="false">
      <c r="A3986" s="0" t="n">
        <v>3974</v>
      </c>
      <c r="B3986" s="7" t="n">
        <v>0.074007</v>
      </c>
      <c r="C3986" s="7" t="n">
        <v>0.390265</v>
      </c>
      <c r="D3986" s="16" t="n">
        <f aca="false">LOGINV(B3986,$B$7,$C$7)</f>
        <v>6.0464730336923</v>
      </c>
      <c r="E3986" s="16" t="n">
        <f aca="false">LOGINV(C3986,$B$8,$C$8)</f>
        <v>91.2291473860566</v>
      </c>
      <c r="F3986" s="16" t="n">
        <f aca="false">$B$5/100*E3986*2_Girdiler!$B$14*2_Girdiler!$B$15*2_Girdiler!$B$16</f>
        <v>2.29532534823318</v>
      </c>
      <c r="G3986" s="16" t="n">
        <f aca="false">MIN(MATCH(F3986,2_Girdiler!$B$20:$I$20,1),7)</f>
        <v>1</v>
      </c>
      <c r="H3986" s="16" t="n">
        <f aca="false">IF(F3986&gt;=40,2_Girdiler!$I$21+(F3986-40)*(2_Girdiler!$I$21-2_Girdiler!$H$21)/(2_Girdiler!$I$20-2_Girdiler!$H$20),INDEX(2_Girdiler!$B$21:$I$21,G3986)+(F3986-INDEX(2_Girdiler!$B$20:$I$20,G3986))*(INDEX(2_Girdiler!$B$21:$I$21,G3986+1)-INDEX(2_Girdiler!$B$21:$I$21,G3986))/(INDEX(2_Girdiler!$B$20:$I$20,G3986+1)-INDEX(2_Girdiler!$B$20:$I$20,G3986)))</f>
        <v>5.04971576611301</v>
      </c>
      <c r="I3986" s="16" t="n">
        <f aca="false">H3986/2_Girdiler!$B$17</f>
        <v>2.02312330373117</v>
      </c>
      <c r="J3986" s="16" t="n">
        <f aca="false">D3986+I3986</f>
        <v>8.06959633742347</v>
      </c>
    </row>
    <row r="3987" customFormat="false" ht="15" hidden="false" customHeight="false" outlineLevel="0" collapsed="false">
      <c r="A3987" s="0" t="n">
        <v>3975</v>
      </c>
      <c r="B3987" s="7" t="n">
        <v>0.325178</v>
      </c>
      <c r="C3987" s="7" t="n">
        <v>0.250548</v>
      </c>
      <c r="D3987" s="16" t="n">
        <f aca="false">LOGINV(B3987,$B$7,$C$7)</f>
        <v>10.5186365462303</v>
      </c>
      <c r="E3987" s="16" t="n">
        <f aca="false">LOGINV(C3987,$B$8,$C$8)</f>
        <v>70.7362710914158</v>
      </c>
      <c r="F3987" s="16" t="n">
        <f aca="false">$B$5/100*E3987*2_Girdiler!$B$14*2_Girdiler!$B$15*2_Girdiler!$B$16</f>
        <v>1.77972458066002</v>
      </c>
      <c r="G3987" s="16" t="n">
        <f aca="false">MIN(MATCH(F3987,2_Girdiler!$B$20:$I$20,1),7)</f>
        <v>1</v>
      </c>
      <c r="H3987" s="16" t="n">
        <f aca="false">IF(F3987&gt;=40,2_Girdiler!$I$21+(F3987-40)*(2_Girdiler!$I$21-2_Girdiler!$H$21)/(2_Girdiler!$I$20-2_Girdiler!$H$20),INDEX(2_Girdiler!$B$21:$I$21,G3987)+(F3987-INDEX(2_Girdiler!$B$20:$I$20,G3987))*(INDEX(2_Girdiler!$B$21:$I$21,G3987+1)-INDEX(2_Girdiler!$B$21:$I$21,G3987))/(INDEX(2_Girdiler!$B$20:$I$20,G3987+1)-INDEX(2_Girdiler!$B$20:$I$20,G3987)))</f>
        <v>3.91539407745205</v>
      </c>
      <c r="I3987" s="16" t="n">
        <f aca="false">H3987/2_Girdiler!$B$17</f>
        <v>1.56866749897919</v>
      </c>
      <c r="J3987" s="16" t="n">
        <f aca="false">D3987+I3987</f>
        <v>12.0873040452095</v>
      </c>
    </row>
    <row r="3988" customFormat="false" ht="15" hidden="false" customHeight="false" outlineLevel="0" collapsed="false">
      <c r="A3988" s="0" t="n">
        <v>3976</v>
      </c>
      <c r="B3988" s="7" t="n">
        <v>0.030043</v>
      </c>
      <c r="C3988" s="7" t="n">
        <v>0.197825</v>
      </c>
      <c r="D3988" s="16" t="n">
        <f aca="false">LOGINV(B3988,$B$7,$C$7)</f>
        <v>4.74835237699192</v>
      </c>
      <c r="E3988" s="16" t="n">
        <f aca="false">LOGINV(C3988,$B$8,$C$8)</f>
        <v>63.1132821972625</v>
      </c>
      <c r="F3988" s="16" t="n">
        <f aca="false">$B$5/100*E3988*2_Girdiler!$B$14*2_Girdiler!$B$15*2_Girdiler!$B$16</f>
        <v>1.58793018008313</v>
      </c>
      <c r="G3988" s="16" t="n">
        <f aca="false">MIN(MATCH(F3988,2_Girdiler!$B$20:$I$20,1),7)</f>
        <v>1</v>
      </c>
      <c r="H3988" s="16" t="n">
        <f aca="false">IF(F3988&gt;=40,2_Girdiler!$I$21+(F3988-40)*(2_Girdiler!$I$21-2_Girdiler!$H$21)/(2_Girdiler!$I$20-2_Girdiler!$H$20),INDEX(2_Girdiler!$B$21:$I$21,G3988)+(F3988-INDEX(2_Girdiler!$B$20:$I$20,G3988))*(INDEX(2_Girdiler!$B$21:$I$21,G3988+1)-INDEX(2_Girdiler!$B$21:$I$21,G3988))/(INDEX(2_Girdiler!$B$20:$I$20,G3988+1)-INDEX(2_Girdiler!$B$20:$I$20,G3988)))</f>
        <v>3.49344639618288</v>
      </c>
      <c r="I3988" s="16" t="n">
        <f aca="false">H3988/2_Girdiler!$B$17</f>
        <v>1.39961794718865</v>
      </c>
      <c r="J3988" s="16" t="n">
        <f aca="false">D3988+I3988</f>
        <v>6.14797032418057</v>
      </c>
    </row>
    <row r="3989" customFormat="false" ht="15" hidden="false" customHeight="false" outlineLevel="0" collapsed="false">
      <c r="A3989" s="0" t="n">
        <v>3977</v>
      </c>
      <c r="B3989" s="7" t="n">
        <v>0.964565</v>
      </c>
      <c r="C3989" s="7" t="n">
        <v>0.162429</v>
      </c>
      <c r="D3989" s="16" t="n">
        <f aca="false">LOGINV(B3989,$B$7,$C$7)</f>
        <v>37.0636589553436</v>
      </c>
      <c r="E3989" s="16" t="n">
        <f aca="false">LOGINV(C3989,$B$8,$C$8)</f>
        <v>57.842219052894</v>
      </c>
      <c r="F3989" s="16" t="n">
        <f aca="false">$B$5/100*E3989*2_Girdiler!$B$14*2_Girdiler!$B$15*2_Girdiler!$B$16</f>
        <v>1.45531023137081</v>
      </c>
      <c r="G3989" s="16" t="n">
        <f aca="false">MIN(MATCH(F3989,2_Girdiler!$B$20:$I$20,1),7)</f>
        <v>1</v>
      </c>
      <c r="H3989" s="16" t="n">
        <f aca="false">IF(F3989&gt;=40,2_Girdiler!$I$21+(F3989-40)*(2_Girdiler!$I$21-2_Girdiler!$H$21)/(2_Girdiler!$I$20-2_Girdiler!$H$20),INDEX(2_Girdiler!$B$21:$I$21,G3989)+(F3989-INDEX(2_Girdiler!$B$20:$I$20,G3989))*(INDEX(2_Girdiler!$B$21:$I$21,G3989+1)-INDEX(2_Girdiler!$B$21:$I$21,G3989))/(INDEX(2_Girdiler!$B$20:$I$20,G3989+1)-INDEX(2_Girdiler!$B$20:$I$20,G3989)))</f>
        <v>3.20168250901579</v>
      </c>
      <c r="I3989" s="16" t="n">
        <f aca="false">H3989/2_Girdiler!$B$17</f>
        <v>1.28272536418902</v>
      </c>
      <c r="J3989" s="16" t="n">
        <f aca="false">D3989+I3989</f>
        <v>38.3463843195326</v>
      </c>
    </row>
    <row r="3990" customFormat="false" ht="15" hidden="false" customHeight="false" outlineLevel="0" collapsed="false">
      <c r="A3990" s="0" t="n">
        <v>3978</v>
      </c>
      <c r="B3990" s="7" t="n">
        <v>0.392041</v>
      </c>
      <c r="C3990" s="7" t="n">
        <v>0.33486</v>
      </c>
      <c r="D3990" s="16" t="n">
        <f aca="false">LOGINV(B3990,$B$7,$C$7)</f>
        <v>11.6239834031636</v>
      </c>
      <c r="E3990" s="16" t="n">
        <f aca="false">LOGINV(C3990,$B$8,$C$8)</f>
        <v>82.9221716976707</v>
      </c>
      <c r="F3990" s="16" t="n">
        <f aca="false">$B$5/100*E3990*2_Girdiler!$B$14*2_Girdiler!$B$15*2_Girdiler!$B$16</f>
        <v>2.0863218399134</v>
      </c>
      <c r="G3990" s="16" t="n">
        <f aca="false">MIN(MATCH(F3990,2_Girdiler!$B$20:$I$20,1),7)</f>
        <v>1</v>
      </c>
      <c r="H3990" s="16" t="n">
        <f aca="false">IF(F3990&gt;=40,2_Girdiler!$I$21+(F3990-40)*(2_Girdiler!$I$21-2_Girdiler!$H$21)/(2_Girdiler!$I$20-2_Girdiler!$H$20),INDEX(2_Girdiler!$B$21:$I$21,G3990)+(F3990-INDEX(2_Girdiler!$B$20:$I$20,G3990))*(INDEX(2_Girdiler!$B$21:$I$21,G3990+1)-INDEX(2_Girdiler!$B$21:$I$21,G3990))/(INDEX(2_Girdiler!$B$20:$I$20,G3990+1)-INDEX(2_Girdiler!$B$20:$I$20,G3990)))</f>
        <v>4.58990804780947</v>
      </c>
      <c r="I3990" s="16" t="n">
        <f aca="false">H3990/2_Girdiler!$B$17</f>
        <v>1.83890546787238</v>
      </c>
      <c r="J3990" s="16" t="n">
        <f aca="false">D3990+I3990</f>
        <v>13.462888871036</v>
      </c>
    </row>
    <row r="3991" customFormat="false" ht="15" hidden="false" customHeight="false" outlineLevel="0" collapsed="false">
      <c r="A3991" s="0" t="n">
        <v>3979</v>
      </c>
      <c r="B3991" s="7" t="n">
        <v>0.501357</v>
      </c>
      <c r="C3991" s="7" t="n">
        <v>0.483667</v>
      </c>
      <c r="D3991" s="16" t="n">
        <f aca="false">LOGINV(B3991,$B$7,$C$7)</f>
        <v>13.5677546612896</v>
      </c>
      <c r="E3991" s="16" t="n">
        <f aca="false">LOGINV(C3991,$B$8,$C$8)</f>
        <v>106.356263851756</v>
      </c>
      <c r="F3991" s="16" t="n">
        <f aca="false">$B$5/100*E3991*2_Girdiler!$B$14*2_Girdiler!$B$15*2_Girdiler!$B$16</f>
        <v>2.67592359851018</v>
      </c>
      <c r="G3991" s="16" t="n">
        <f aca="false">MIN(MATCH(F3991,2_Girdiler!$B$20:$I$20,1),7)</f>
        <v>1</v>
      </c>
      <c r="H3991" s="16" t="n">
        <f aca="false">IF(F3991&gt;=40,2_Girdiler!$I$21+(F3991-40)*(2_Girdiler!$I$21-2_Girdiler!$H$21)/(2_Girdiler!$I$20-2_Girdiler!$H$20),INDEX(2_Girdiler!$B$21:$I$21,G3991)+(F3991-INDEX(2_Girdiler!$B$20:$I$20,G3991))*(INDEX(2_Girdiler!$B$21:$I$21,G3991+1)-INDEX(2_Girdiler!$B$21:$I$21,G3991))/(INDEX(2_Girdiler!$B$20:$I$20,G3991+1)-INDEX(2_Girdiler!$B$20:$I$20,G3991)))</f>
        <v>5.88703191672239</v>
      </c>
      <c r="I3991" s="16" t="n">
        <f aca="false">H3991/2_Girdiler!$B$17</f>
        <v>2.35858650509711</v>
      </c>
      <c r="J3991" s="16" t="n">
        <f aca="false">D3991+I3991</f>
        <v>15.9263411663867</v>
      </c>
    </row>
    <row r="3992" customFormat="false" ht="15" hidden="false" customHeight="false" outlineLevel="0" collapsed="false">
      <c r="A3992" s="0" t="n">
        <v>3980</v>
      </c>
      <c r="B3992" s="7" t="n">
        <v>0.46886</v>
      </c>
      <c r="C3992" s="7" t="n">
        <v>0.265076</v>
      </c>
      <c r="D3992" s="16" t="n">
        <f aca="false">LOGINV(B3992,$B$7,$C$7)</f>
        <v>12.9649178683021</v>
      </c>
      <c r="E3992" s="16" t="n">
        <f aca="false">LOGINV(C3992,$B$8,$C$8)</f>
        <v>72.8207526126441</v>
      </c>
      <c r="F3992" s="16" t="n">
        <f aca="false">$B$5/100*E3992*2_Girdiler!$B$14*2_Girdiler!$B$15*2_Girdiler!$B$16</f>
        <v>1.83217013573413</v>
      </c>
      <c r="G3992" s="16" t="n">
        <f aca="false">MIN(MATCH(F3992,2_Girdiler!$B$20:$I$20,1),7)</f>
        <v>1</v>
      </c>
      <c r="H3992" s="16" t="n">
        <f aca="false">IF(F3992&gt;=40,2_Girdiler!$I$21+(F3992-40)*(2_Girdiler!$I$21-2_Girdiler!$H$21)/(2_Girdiler!$I$20-2_Girdiler!$H$20),INDEX(2_Girdiler!$B$21:$I$21,G3992)+(F3992-INDEX(2_Girdiler!$B$20:$I$20,G3992))*(INDEX(2_Girdiler!$B$21:$I$21,G3992+1)-INDEX(2_Girdiler!$B$21:$I$21,G3992))/(INDEX(2_Girdiler!$B$20:$I$20,G3992+1)-INDEX(2_Girdiler!$B$20:$I$20,G3992)))</f>
        <v>4.03077429861508</v>
      </c>
      <c r="I3992" s="16" t="n">
        <f aca="false">H3992/2_Girdiler!$B$17</f>
        <v>1.61489354912463</v>
      </c>
      <c r="J3992" s="16" t="n">
        <f aca="false">D3992+I3992</f>
        <v>14.5798114174267</v>
      </c>
    </row>
    <row r="3993" customFormat="false" ht="15" hidden="false" customHeight="false" outlineLevel="0" collapsed="false">
      <c r="A3993" s="0" t="n">
        <v>3981</v>
      </c>
      <c r="B3993" s="7" t="n">
        <v>0.023214</v>
      </c>
      <c r="C3993" s="7" t="n">
        <v>0.691408</v>
      </c>
      <c r="D3993" s="16" t="n">
        <f aca="false">LOGINV(B3993,$B$7,$C$7)</f>
        <v>4.46267484854713</v>
      </c>
      <c r="E3993" s="16" t="n">
        <f aca="false">LOGINV(C3993,$B$8,$C$8)</f>
        <v>150.788656025848</v>
      </c>
      <c r="F3993" s="16" t="n">
        <f aca="false">$B$5/100*E3993*2_Girdiler!$B$14*2_Girdiler!$B$15*2_Girdiler!$B$16</f>
        <v>3.79384258561033</v>
      </c>
      <c r="G3993" s="16" t="n">
        <f aca="false">MIN(MATCH(F3993,2_Girdiler!$B$20:$I$20,1),7)</f>
        <v>1</v>
      </c>
      <c r="H3993" s="16" t="n">
        <f aca="false">IF(F3993&gt;=40,2_Girdiler!$I$21+(F3993-40)*(2_Girdiler!$I$21-2_Girdiler!$H$21)/(2_Girdiler!$I$20-2_Girdiler!$H$20),INDEX(2_Girdiler!$B$21:$I$21,G3993)+(F3993-INDEX(2_Girdiler!$B$20:$I$20,G3993))*(INDEX(2_Girdiler!$B$21:$I$21,G3993+1)-INDEX(2_Girdiler!$B$21:$I$21,G3993))/(INDEX(2_Girdiler!$B$20:$I$20,G3993+1)-INDEX(2_Girdiler!$B$20:$I$20,G3993)))</f>
        <v>8.34645368834273</v>
      </c>
      <c r="I3993" s="16" t="n">
        <f aca="false">H3993/2_Girdiler!$B$17</f>
        <v>3.34393176616295</v>
      </c>
      <c r="J3993" s="16" t="n">
        <f aca="false">D3993+I3993</f>
        <v>7.80660661471008</v>
      </c>
    </row>
    <row r="3994" customFormat="false" ht="15" hidden="false" customHeight="false" outlineLevel="0" collapsed="false">
      <c r="A3994" s="0" t="n">
        <v>3982</v>
      </c>
      <c r="B3994" s="7" t="n">
        <v>0.253485</v>
      </c>
      <c r="C3994" s="7" t="n">
        <v>0.629507</v>
      </c>
      <c r="D3994" s="16" t="n">
        <f aca="false">LOGINV(B3994,$B$7,$C$7)</f>
        <v>9.35517760525528</v>
      </c>
      <c r="E3994" s="16" t="n">
        <f aca="false">LOGINV(C3994,$B$8,$C$8)</f>
        <v>135.178719842866</v>
      </c>
      <c r="F3994" s="16" t="n">
        <f aca="false">$B$5/100*E3994*2_Girdiler!$B$14*2_Girdiler!$B$15*2_Girdiler!$B$16</f>
        <v>3.40109659124651</v>
      </c>
      <c r="G3994" s="16" t="n">
        <f aca="false">MIN(MATCH(F3994,2_Girdiler!$B$20:$I$20,1),7)</f>
        <v>1</v>
      </c>
      <c r="H3994" s="16" t="n">
        <f aca="false">IF(F3994&gt;=40,2_Girdiler!$I$21+(F3994-40)*(2_Girdiler!$I$21-2_Girdiler!$H$21)/(2_Girdiler!$I$20-2_Girdiler!$H$20),INDEX(2_Girdiler!$B$21:$I$21,G3994)+(F3994-INDEX(2_Girdiler!$B$20:$I$20,G3994))*(INDEX(2_Girdiler!$B$21:$I$21,G3994+1)-INDEX(2_Girdiler!$B$21:$I$21,G3994))/(INDEX(2_Girdiler!$B$20:$I$20,G3994+1)-INDEX(2_Girdiler!$B$20:$I$20,G3994)))</f>
        <v>7.48241250074232</v>
      </c>
      <c r="I3994" s="16" t="n">
        <f aca="false">H3994/2_Girdiler!$B$17</f>
        <v>2.99776141856664</v>
      </c>
      <c r="J3994" s="16" t="n">
        <f aca="false">D3994+I3994</f>
        <v>12.3529390238219</v>
      </c>
    </row>
    <row r="3995" customFormat="false" ht="15" hidden="false" customHeight="false" outlineLevel="0" collapsed="false">
      <c r="A3995" s="0" t="n">
        <v>3983</v>
      </c>
      <c r="B3995" s="7" t="n">
        <v>0.068385</v>
      </c>
      <c r="C3995" s="7" t="n">
        <v>0.460404</v>
      </c>
      <c r="D3995" s="16" t="n">
        <f aca="false">LOGINV(B3995,$B$7,$C$7)</f>
        <v>5.90871973461895</v>
      </c>
      <c r="E3995" s="16" t="n">
        <f aca="false">LOGINV(C3995,$B$8,$C$8)</f>
        <v>102.417344211487</v>
      </c>
      <c r="F3995" s="16" t="n">
        <f aca="false">$B$5/100*E3995*2_Girdiler!$B$14*2_Girdiler!$B$15*2_Girdiler!$B$16</f>
        <v>2.57682038036102</v>
      </c>
      <c r="G3995" s="16" t="n">
        <f aca="false">MIN(MATCH(F3995,2_Girdiler!$B$20:$I$20,1),7)</f>
        <v>1</v>
      </c>
      <c r="H3995" s="16" t="n">
        <f aca="false">IF(F3995&gt;=40,2_Girdiler!$I$21+(F3995-40)*(2_Girdiler!$I$21-2_Girdiler!$H$21)/(2_Girdiler!$I$20-2_Girdiler!$H$20),INDEX(2_Girdiler!$B$21:$I$21,G3995)+(F3995-INDEX(2_Girdiler!$B$20:$I$20,G3995))*(INDEX(2_Girdiler!$B$21:$I$21,G3995+1)-INDEX(2_Girdiler!$B$21:$I$21,G3995))/(INDEX(2_Girdiler!$B$20:$I$20,G3995+1)-INDEX(2_Girdiler!$B$20:$I$20,G3995)))</f>
        <v>5.66900483679425</v>
      </c>
      <c r="I3995" s="16" t="n">
        <f aca="false">H3995/2_Girdiler!$B$17</f>
        <v>2.27123591217718</v>
      </c>
      <c r="J3995" s="16" t="n">
        <f aca="false">D3995+I3995</f>
        <v>8.17995564679614</v>
      </c>
    </row>
    <row r="3996" customFormat="false" ht="15" hidden="false" customHeight="false" outlineLevel="0" collapsed="false">
      <c r="A3996" s="0" t="n">
        <v>3984</v>
      </c>
      <c r="B3996" s="7" t="n">
        <v>0.275377</v>
      </c>
      <c r="C3996" s="7" t="n">
        <v>0.953233</v>
      </c>
      <c r="D3996" s="16" t="n">
        <f aca="false">LOGINV(B3996,$B$7,$C$7)</f>
        <v>9.71079422057192</v>
      </c>
      <c r="E3996" s="16" t="n">
        <f aca="false">LOGINV(C3996,$B$8,$C$8)</f>
        <v>322.389536839146</v>
      </c>
      <c r="F3996" s="16" t="n">
        <f aca="false">$B$5/100*E3996*2_Girdiler!$B$14*2_Girdiler!$B$15*2_Girdiler!$B$16</f>
        <v>8.11132074687292</v>
      </c>
      <c r="G3996" s="16" t="n">
        <f aca="false">MIN(MATCH(F3996,2_Girdiler!$B$20:$I$20,1),7)</f>
        <v>2</v>
      </c>
      <c r="H3996" s="16" t="n">
        <f aca="false">IF(F3996&gt;=40,2_Girdiler!$I$21+(F3996-40)*(2_Girdiler!$I$21-2_Girdiler!$H$21)/(2_Girdiler!$I$20-2_Girdiler!$H$20),INDEX(2_Girdiler!$B$21:$I$21,G3996)+(F3996-INDEX(2_Girdiler!$B$20:$I$20,G3996))*(INDEX(2_Girdiler!$B$21:$I$21,G3996+1)-INDEX(2_Girdiler!$B$21:$I$21,G3996))/(INDEX(2_Girdiler!$B$20:$I$20,G3996+1)-INDEX(2_Girdiler!$B$20:$I$20,G3996)))</f>
        <v>15.9781131949967</v>
      </c>
      <c r="I3996" s="16" t="n">
        <f aca="false">H3996/2_Girdiler!$B$17</f>
        <v>6.40148765825187</v>
      </c>
      <c r="J3996" s="16" t="n">
        <f aca="false">D3996+I3996</f>
        <v>16.1122818788238</v>
      </c>
    </row>
    <row r="3997" customFormat="false" ht="15" hidden="false" customHeight="false" outlineLevel="0" collapsed="false">
      <c r="A3997" s="0" t="n">
        <v>3985</v>
      </c>
      <c r="B3997" s="7" t="n">
        <v>0.804241</v>
      </c>
      <c r="C3997" s="7" t="n">
        <v>0.171323</v>
      </c>
      <c r="D3997" s="16" t="n">
        <f aca="false">LOGINV(B3997,$B$7,$C$7)</f>
        <v>21.8329012008767</v>
      </c>
      <c r="E3997" s="16" t="n">
        <f aca="false">LOGINV(C3997,$B$8,$C$8)</f>
        <v>59.1858102770526</v>
      </c>
      <c r="F3997" s="16" t="n">
        <f aca="false">$B$5/100*E3997*2_Girdiler!$B$14*2_Girdiler!$B$15*2_Girdiler!$B$16</f>
        <v>1.48911498657064</v>
      </c>
      <c r="G3997" s="16" t="n">
        <f aca="false">MIN(MATCH(F3997,2_Girdiler!$B$20:$I$20,1),7)</f>
        <v>1</v>
      </c>
      <c r="H3997" s="16" t="n">
        <f aca="false">IF(F3997&gt;=40,2_Girdiler!$I$21+(F3997-40)*(2_Girdiler!$I$21-2_Girdiler!$H$21)/(2_Girdiler!$I$20-2_Girdiler!$H$20),INDEX(2_Girdiler!$B$21:$I$21,G3997)+(F3997-INDEX(2_Girdiler!$B$20:$I$20,G3997))*(INDEX(2_Girdiler!$B$21:$I$21,G3997+1)-INDEX(2_Girdiler!$B$21:$I$21,G3997))/(INDEX(2_Girdiler!$B$20:$I$20,G3997+1)-INDEX(2_Girdiler!$B$20:$I$20,G3997)))</f>
        <v>3.27605297045542</v>
      </c>
      <c r="I3997" s="16" t="n">
        <f aca="false">H3997/2_Girdiler!$B$17</f>
        <v>1.31252122213759</v>
      </c>
      <c r="J3997" s="16" t="n">
        <f aca="false">D3997+I3997</f>
        <v>23.1454224230143</v>
      </c>
    </row>
    <row r="3998" customFormat="false" ht="15" hidden="false" customHeight="false" outlineLevel="0" collapsed="false">
      <c r="A3998" s="0" t="n">
        <v>3986</v>
      </c>
      <c r="B3998" s="7" t="n">
        <v>0.649669</v>
      </c>
      <c r="C3998" s="7" t="n">
        <v>0.146476</v>
      </c>
      <c r="D3998" s="16" t="n">
        <f aca="false">LOGINV(B3998,$B$7,$C$7)</f>
        <v>16.7781862259865</v>
      </c>
      <c r="E3998" s="16" t="n">
        <f aca="false">LOGINV(C3998,$B$8,$C$8)</f>
        <v>55.3888080771571</v>
      </c>
      <c r="F3998" s="16" t="n">
        <f aca="false">$B$5/100*E3998*2_Girdiler!$B$14*2_Girdiler!$B$15*2_Girdiler!$B$16</f>
        <v>1.39358241122127</v>
      </c>
      <c r="G3998" s="16" t="n">
        <f aca="false">MIN(MATCH(F3998,2_Girdiler!$B$20:$I$20,1),7)</f>
        <v>1</v>
      </c>
      <c r="H3998" s="16" t="n">
        <f aca="false">IF(F3998&gt;=40,2_Girdiler!$I$21+(F3998-40)*(2_Girdiler!$I$21-2_Girdiler!$H$21)/(2_Girdiler!$I$20-2_Girdiler!$H$20),INDEX(2_Girdiler!$B$21:$I$21,G3998)+(F3998-INDEX(2_Girdiler!$B$20:$I$20,G3998))*(INDEX(2_Girdiler!$B$21:$I$21,G3998+1)-INDEX(2_Girdiler!$B$21:$I$21,G3998))/(INDEX(2_Girdiler!$B$20:$I$20,G3998+1)-INDEX(2_Girdiler!$B$20:$I$20,G3998)))</f>
        <v>3.0658813046868</v>
      </c>
      <c r="I3998" s="16" t="n">
        <f aca="false">H3998/2_Girdiler!$B$17</f>
        <v>1.22831783040337</v>
      </c>
      <c r="J3998" s="16" t="n">
        <f aca="false">D3998+I3998</f>
        <v>18.0065040563899</v>
      </c>
    </row>
    <row r="3999" customFormat="false" ht="15" hidden="false" customHeight="false" outlineLevel="0" collapsed="false">
      <c r="A3999" s="0" t="n">
        <v>3987</v>
      </c>
      <c r="B3999" s="7" t="n">
        <v>0.461333</v>
      </c>
      <c r="C3999" s="7" t="n">
        <v>0.210211</v>
      </c>
      <c r="D3999" s="16" t="n">
        <f aca="false">LOGINV(B3999,$B$7,$C$7)</f>
        <v>12.8287636434947</v>
      </c>
      <c r="E3999" s="16" t="n">
        <f aca="false">LOGINV(C3999,$B$8,$C$8)</f>
        <v>64.9200577647668</v>
      </c>
      <c r="F3999" s="16" t="n">
        <f aca="false">$B$5/100*E3999*2_Girdiler!$B$14*2_Girdiler!$B$15*2_Girdiler!$B$16</f>
        <v>1.63338865336153</v>
      </c>
      <c r="G3999" s="16" t="n">
        <f aca="false">MIN(MATCH(F3999,2_Girdiler!$B$20:$I$20,1),7)</f>
        <v>1</v>
      </c>
      <c r="H3999" s="16" t="n">
        <f aca="false">IF(F3999&gt;=40,2_Girdiler!$I$21+(F3999-40)*(2_Girdiler!$I$21-2_Girdiler!$H$21)/(2_Girdiler!$I$20-2_Girdiler!$H$20),INDEX(2_Girdiler!$B$21:$I$21,G3999)+(F3999-INDEX(2_Girdiler!$B$20:$I$20,G3999))*(INDEX(2_Girdiler!$B$21:$I$21,G3999+1)-INDEX(2_Girdiler!$B$21:$I$21,G3999))/(INDEX(2_Girdiler!$B$20:$I$20,G3999+1)-INDEX(2_Girdiler!$B$20:$I$20,G3999)))</f>
        <v>3.59345503739537</v>
      </c>
      <c r="I3999" s="16" t="n">
        <f aca="false">H3999/2_Girdiler!$B$17</f>
        <v>1.43968551177699</v>
      </c>
      <c r="J3999" s="16" t="n">
        <f aca="false">D3999+I3999</f>
        <v>14.2684491552717</v>
      </c>
    </row>
    <row r="4000" customFormat="false" ht="15" hidden="false" customHeight="false" outlineLevel="0" collapsed="false">
      <c r="A4000" s="0" t="n">
        <v>3988</v>
      </c>
      <c r="B4000" s="7" t="n">
        <v>0.44454</v>
      </c>
      <c r="C4000" s="7" t="n">
        <v>0.055284</v>
      </c>
      <c r="D4000" s="16" t="n">
        <f aca="false">LOGINV(B4000,$B$7,$C$7)</f>
        <v>12.5291796537963</v>
      </c>
      <c r="E4000" s="16" t="n">
        <f aca="false">LOGINV(C4000,$B$8,$C$8)</f>
        <v>38.9874597302497</v>
      </c>
      <c r="F4000" s="16" t="n">
        <f aca="false">$B$5/100*E4000*2_Girdiler!$B$14*2_Girdiler!$B$15*2_Girdiler!$B$16</f>
        <v>0.980924486813083</v>
      </c>
      <c r="G4000" s="16" t="n">
        <f aca="false">MIN(MATCH(F4000,2_Girdiler!$B$20:$I$20,1),7)</f>
        <v>1</v>
      </c>
      <c r="H4000" s="16" t="n">
        <f aca="false">IF(F4000&gt;=40,2_Girdiler!$I$21+(F4000-40)*(2_Girdiler!$I$21-2_Girdiler!$H$21)/(2_Girdiler!$I$20-2_Girdiler!$H$20),INDEX(2_Girdiler!$B$21:$I$21,G4000)+(F4000-INDEX(2_Girdiler!$B$20:$I$20,G4000))*(INDEX(2_Girdiler!$B$21:$I$21,G4000+1)-INDEX(2_Girdiler!$B$21:$I$21,G4000))/(INDEX(2_Girdiler!$B$20:$I$20,G4000+1)-INDEX(2_Girdiler!$B$20:$I$20,G4000)))</f>
        <v>2.15803387098878</v>
      </c>
      <c r="I4000" s="16" t="n">
        <f aca="false">H4000/2_Girdiler!$B$17</f>
        <v>0.864596903441019</v>
      </c>
      <c r="J4000" s="16" t="n">
        <f aca="false">D4000+I4000</f>
        <v>13.3937765572374</v>
      </c>
    </row>
    <row r="4001" customFormat="false" ht="15" hidden="false" customHeight="false" outlineLevel="0" collapsed="false">
      <c r="A4001" s="0" t="n">
        <v>3989</v>
      </c>
      <c r="B4001" s="7" t="n">
        <v>0.105789</v>
      </c>
      <c r="C4001" s="7" t="n">
        <v>0.593023</v>
      </c>
      <c r="D4001" s="16" t="n">
        <f aca="false">LOGINV(B4001,$B$7,$C$7)</f>
        <v>6.74954221246775</v>
      </c>
      <c r="E4001" s="16" t="n">
        <f aca="false">LOGINV(C4001,$B$8,$C$8)</f>
        <v>127.120244009199</v>
      </c>
      <c r="F4001" s="16" t="n">
        <f aca="false">$B$5/100*E4001*2_Girdiler!$B$14*2_Girdiler!$B$15*2_Girdiler!$B$16</f>
        <v>3.19834533927144</v>
      </c>
      <c r="G4001" s="16" t="n">
        <f aca="false">MIN(MATCH(F4001,2_Girdiler!$B$20:$I$20,1),7)</f>
        <v>1</v>
      </c>
      <c r="H4001" s="16" t="n">
        <f aca="false">IF(F4001&gt;=40,2_Girdiler!$I$21+(F4001-40)*(2_Girdiler!$I$21-2_Girdiler!$H$21)/(2_Girdiler!$I$20-2_Girdiler!$H$20),INDEX(2_Girdiler!$B$21:$I$21,G4001)+(F4001-INDEX(2_Girdiler!$B$20:$I$20,G4001))*(INDEX(2_Girdiler!$B$21:$I$21,G4001+1)-INDEX(2_Girdiler!$B$21:$I$21,G4001))/(INDEX(2_Girdiler!$B$20:$I$20,G4001+1)-INDEX(2_Girdiler!$B$20:$I$20,G4001)))</f>
        <v>7.03635974639717</v>
      </c>
      <c r="I4001" s="16" t="n">
        <f aca="false">H4001/2_Girdiler!$B$17</f>
        <v>2.81905438557579</v>
      </c>
      <c r="J4001" s="16" t="n">
        <f aca="false">D4001+I4001</f>
        <v>9.56859659804354</v>
      </c>
    </row>
    <row r="4002" customFormat="false" ht="15" hidden="false" customHeight="false" outlineLevel="0" collapsed="false">
      <c r="A4002" s="0" t="n">
        <v>3990</v>
      </c>
      <c r="B4002" s="7" t="n">
        <v>0.422088</v>
      </c>
      <c r="C4002" s="7" t="n">
        <v>0.545372</v>
      </c>
      <c r="D4002" s="16" t="n">
        <f aca="false">LOGINV(B4002,$B$7,$C$7)</f>
        <v>12.1367785699937</v>
      </c>
      <c r="E4002" s="16" t="n">
        <f aca="false">LOGINV(C4002,$B$8,$C$8)</f>
        <v>117.542651322584</v>
      </c>
      <c r="F4002" s="16" t="n">
        <f aca="false">$B$5/100*E4002*2_Girdiler!$B$14*2_Girdiler!$B$15*2_Girdiler!$B$16</f>
        <v>2.95737310727622</v>
      </c>
      <c r="G4002" s="16" t="n">
        <f aca="false">MIN(MATCH(F4002,2_Girdiler!$B$20:$I$20,1),7)</f>
        <v>1</v>
      </c>
      <c r="H4002" s="16" t="n">
        <f aca="false">IF(F4002&gt;=40,2_Girdiler!$I$21+(F4002-40)*(2_Girdiler!$I$21-2_Girdiler!$H$21)/(2_Girdiler!$I$20-2_Girdiler!$H$20),INDEX(2_Girdiler!$B$21:$I$21,G4002)+(F4002-INDEX(2_Girdiler!$B$20:$I$20,G4002))*(INDEX(2_Girdiler!$B$21:$I$21,G4002+1)-INDEX(2_Girdiler!$B$21:$I$21,G4002))/(INDEX(2_Girdiler!$B$20:$I$20,G4002+1)-INDEX(2_Girdiler!$B$20:$I$20,G4002)))</f>
        <v>6.50622083600768</v>
      </c>
      <c r="I4002" s="16" t="n">
        <f aca="false">H4002/2_Girdiler!$B$17</f>
        <v>2.60665898878513</v>
      </c>
      <c r="J4002" s="16" t="n">
        <f aca="false">D4002+I4002</f>
        <v>14.7434375587789</v>
      </c>
    </row>
    <row r="4003" customFormat="false" ht="15" hidden="false" customHeight="false" outlineLevel="0" collapsed="false">
      <c r="A4003" s="0" t="n">
        <v>3991</v>
      </c>
      <c r="B4003" s="7" t="n">
        <v>0.927357</v>
      </c>
      <c r="C4003" s="7" t="n">
        <v>0.276798</v>
      </c>
      <c r="D4003" s="16" t="n">
        <f aca="false">LOGINV(B4003,$B$7,$C$7)</f>
        <v>30.4958144321517</v>
      </c>
      <c r="E4003" s="16" t="n">
        <f aca="false">LOGINV(C4003,$B$8,$C$8)</f>
        <v>74.5036155220128</v>
      </c>
      <c r="F4003" s="16" t="n">
        <f aca="false">$B$5/100*E4003*2_Girdiler!$B$14*2_Girdiler!$B$15*2_Girdiler!$B$16</f>
        <v>1.87451096653384</v>
      </c>
      <c r="G4003" s="16" t="n">
        <f aca="false">MIN(MATCH(F4003,2_Girdiler!$B$20:$I$20,1),7)</f>
        <v>1</v>
      </c>
      <c r="H4003" s="16" t="n">
        <f aca="false">IF(F4003&gt;=40,2_Girdiler!$I$21+(F4003-40)*(2_Girdiler!$I$21-2_Girdiler!$H$21)/(2_Girdiler!$I$20-2_Girdiler!$H$20),INDEX(2_Girdiler!$B$21:$I$21,G4003)+(F4003-INDEX(2_Girdiler!$B$20:$I$20,G4003))*(INDEX(2_Girdiler!$B$21:$I$21,G4003+1)-INDEX(2_Girdiler!$B$21:$I$21,G4003))/(INDEX(2_Girdiler!$B$20:$I$20,G4003+1)-INDEX(2_Girdiler!$B$20:$I$20,G4003)))</f>
        <v>4.12392412637446</v>
      </c>
      <c r="I4003" s="16" t="n">
        <f aca="false">H4003/2_Girdiler!$B$17</f>
        <v>1.65221319165643</v>
      </c>
      <c r="J4003" s="16" t="n">
        <f aca="false">D4003+I4003</f>
        <v>32.1480276238082</v>
      </c>
    </row>
    <row r="4004" customFormat="false" ht="15" hidden="false" customHeight="false" outlineLevel="0" collapsed="false">
      <c r="A4004" s="0" t="n">
        <v>3992</v>
      </c>
      <c r="B4004" s="7" t="n">
        <v>0.075794</v>
      </c>
      <c r="C4004" s="7" t="n">
        <v>0.388496</v>
      </c>
      <c r="D4004" s="16" t="n">
        <f aca="false">LOGINV(B4004,$B$7,$C$7)</f>
        <v>6.08921478001343</v>
      </c>
      <c r="E4004" s="16" t="n">
        <f aca="false">LOGINV(C4004,$B$8,$C$8)</f>
        <v>90.9579161015154</v>
      </c>
      <c r="F4004" s="16" t="n">
        <f aca="false">$B$5/100*E4004*2_Girdiler!$B$14*2_Girdiler!$B$15*2_Girdiler!$B$16</f>
        <v>2.28850116911413</v>
      </c>
      <c r="G4004" s="16" t="n">
        <f aca="false">MIN(MATCH(F4004,2_Girdiler!$B$20:$I$20,1),7)</f>
        <v>1</v>
      </c>
      <c r="H4004" s="16" t="n">
        <f aca="false">IF(F4004&gt;=40,2_Girdiler!$I$21+(F4004-40)*(2_Girdiler!$I$21-2_Girdiler!$H$21)/(2_Girdiler!$I$20-2_Girdiler!$H$20),INDEX(2_Girdiler!$B$21:$I$21,G4004)+(F4004-INDEX(2_Girdiler!$B$20:$I$20,G4004))*(INDEX(2_Girdiler!$B$21:$I$21,G4004+1)-INDEX(2_Girdiler!$B$21:$I$21,G4004))/(INDEX(2_Girdiler!$B$20:$I$20,G4004+1)-INDEX(2_Girdiler!$B$20:$I$20,G4004)))</f>
        <v>5.03470257205108</v>
      </c>
      <c r="I4004" s="16" t="n">
        <f aca="false">H4004/2_Girdiler!$B$17</f>
        <v>2.01710840226405</v>
      </c>
      <c r="J4004" s="16" t="n">
        <f aca="false">D4004+I4004</f>
        <v>8.10632318227748</v>
      </c>
    </row>
    <row r="4005" customFormat="false" ht="15" hidden="false" customHeight="false" outlineLevel="0" collapsed="false">
      <c r="A4005" s="0" t="n">
        <v>3993</v>
      </c>
      <c r="B4005" s="7" t="n">
        <v>0.330116</v>
      </c>
      <c r="C4005" s="7" t="n">
        <v>0.424204</v>
      </c>
      <c r="D4005" s="16" t="n">
        <f aca="false">LOGINV(B4005,$B$7,$C$7)</f>
        <v>10.5991194816104</v>
      </c>
      <c r="E4005" s="16" t="n">
        <f aca="false">LOGINV(C4005,$B$8,$C$8)</f>
        <v>96.5288281549861</v>
      </c>
      <c r="F4005" s="16" t="n">
        <f aca="false">$B$5/100*E4005*2_Girdiler!$B$14*2_Girdiler!$B$15*2_Girdiler!$B$16</f>
        <v>2.42866531637945</v>
      </c>
      <c r="G4005" s="16" t="n">
        <f aca="false">MIN(MATCH(F4005,2_Girdiler!$B$20:$I$20,1),7)</f>
        <v>1</v>
      </c>
      <c r="H4005" s="16" t="n">
        <f aca="false">IF(F4005&gt;=40,2_Girdiler!$I$21+(F4005-40)*(2_Girdiler!$I$21-2_Girdiler!$H$21)/(2_Girdiler!$I$20-2_Girdiler!$H$20),INDEX(2_Girdiler!$B$21:$I$21,G4005)+(F4005-INDEX(2_Girdiler!$B$20:$I$20,G4005))*(INDEX(2_Girdiler!$B$21:$I$21,G4005+1)-INDEX(2_Girdiler!$B$21:$I$21,G4005))/(INDEX(2_Girdiler!$B$20:$I$20,G4005+1)-INDEX(2_Girdiler!$B$20:$I$20,G4005)))</f>
        <v>5.34306369603479</v>
      </c>
      <c r="I4005" s="16" t="n">
        <f aca="false">H4005/2_Girdiler!$B$17</f>
        <v>2.14065051924471</v>
      </c>
      <c r="J4005" s="16" t="n">
        <f aca="false">D4005+I4005</f>
        <v>12.7397700008551</v>
      </c>
    </row>
    <row r="4006" customFormat="false" ht="15" hidden="false" customHeight="false" outlineLevel="0" collapsed="false">
      <c r="A4006" s="0" t="n">
        <v>3994</v>
      </c>
      <c r="B4006" s="7" t="n">
        <v>0.061887</v>
      </c>
      <c r="C4006" s="7" t="n">
        <v>0.746278</v>
      </c>
      <c r="D4006" s="16" t="n">
        <f aca="false">LOGINV(B4006,$B$7,$C$7)</f>
        <v>5.74248601879321</v>
      </c>
      <c r="E4006" s="16" t="n">
        <f aca="false">LOGINV(C4006,$B$8,$C$8)</f>
        <v>167.516397327261</v>
      </c>
      <c r="F4006" s="16" t="n">
        <f aca="false">$B$5/100*E4006*2_Girdiler!$B$14*2_Girdiler!$B$15*2_Girdiler!$B$16</f>
        <v>4.2147125567539</v>
      </c>
      <c r="G4006" s="16" t="n">
        <f aca="false">MIN(MATCH(F4006,2_Girdiler!$B$20:$I$20,1),7)</f>
        <v>1</v>
      </c>
      <c r="H4006" s="16" t="n">
        <f aca="false">IF(F4006&gt;=40,2_Girdiler!$I$21+(F4006-40)*(2_Girdiler!$I$21-2_Girdiler!$H$21)/(2_Girdiler!$I$20-2_Girdiler!$H$20),INDEX(2_Girdiler!$B$21:$I$21,G4006)+(F4006-INDEX(2_Girdiler!$B$20:$I$20,G4006))*(INDEX(2_Girdiler!$B$21:$I$21,G4006+1)-INDEX(2_Girdiler!$B$21:$I$21,G4006))/(INDEX(2_Girdiler!$B$20:$I$20,G4006+1)-INDEX(2_Girdiler!$B$20:$I$20,G4006)))</f>
        <v>9.27236762485858</v>
      </c>
      <c r="I4006" s="16" t="n">
        <f aca="false">H4006/2_Girdiler!$B$17</f>
        <v>3.71489087534398</v>
      </c>
      <c r="J4006" s="16" t="n">
        <f aca="false">D4006+I4006</f>
        <v>9.4573768941372</v>
      </c>
    </row>
    <row r="4007" customFormat="false" ht="15" hidden="false" customHeight="false" outlineLevel="0" collapsed="false">
      <c r="A4007" s="0" t="n">
        <v>3995</v>
      </c>
      <c r="B4007" s="7" t="n">
        <v>0.155576</v>
      </c>
      <c r="C4007" s="7" t="n">
        <v>0.313077</v>
      </c>
      <c r="D4007" s="16" t="n">
        <f aca="false">LOGINV(B4007,$B$7,$C$7)</f>
        <v>7.70031288353856</v>
      </c>
      <c r="E4007" s="16" t="n">
        <f aca="false">LOGINV(C4007,$B$8,$C$8)</f>
        <v>79.7403361763524</v>
      </c>
      <c r="F4007" s="16" t="n">
        <f aca="false">$B$5/100*E4007*2_Girdiler!$B$14*2_Girdiler!$B$15*2_Girdiler!$B$16</f>
        <v>2.00626685819703</v>
      </c>
      <c r="G4007" s="16" t="n">
        <f aca="false">MIN(MATCH(F4007,2_Girdiler!$B$20:$I$20,1),7)</f>
        <v>1</v>
      </c>
      <c r="H4007" s="16" t="n">
        <f aca="false">IF(F4007&gt;=40,2_Girdiler!$I$21+(F4007-40)*(2_Girdiler!$I$21-2_Girdiler!$H$21)/(2_Girdiler!$I$20-2_Girdiler!$H$20),INDEX(2_Girdiler!$B$21:$I$21,G4007)+(F4007-INDEX(2_Girdiler!$B$20:$I$20,G4007))*(INDEX(2_Girdiler!$B$21:$I$21,G4007+1)-INDEX(2_Girdiler!$B$21:$I$21,G4007))/(INDEX(2_Girdiler!$B$20:$I$20,G4007+1)-INDEX(2_Girdiler!$B$20:$I$20,G4007)))</f>
        <v>4.41378708803346</v>
      </c>
      <c r="I4007" s="16" t="n">
        <f aca="false">H4007/2_Girdiler!$B$17</f>
        <v>1.76834418591084</v>
      </c>
      <c r="J4007" s="16" t="n">
        <f aca="false">D4007+I4007</f>
        <v>9.4686570694494</v>
      </c>
    </row>
    <row r="4008" customFormat="false" ht="15" hidden="false" customHeight="false" outlineLevel="0" collapsed="false">
      <c r="A4008" s="0" t="n">
        <v>3996</v>
      </c>
      <c r="B4008" s="7" t="n">
        <v>0.103073</v>
      </c>
      <c r="C4008" s="7" t="n">
        <v>0.61841</v>
      </c>
      <c r="D4008" s="16" t="n">
        <f aca="false">LOGINV(B4008,$B$7,$C$7)</f>
        <v>6.69335932670061</v>
      </c>
      <c r="E4008" s="16" t="n">
        <f aca="false">LOGINV(C4008,$B$8,$C$8)</f>
        <v>132.651195111302</v>
      </c>
      <c r="F4008" s="16" t="n">
        <f aca="false">$B$5/100*E4008*2_Girdiler!$B$14*2_Girdiler!$B$15*2_Girdiler!$B$16</f>
        <v>3.33750406900036</v>
      </c>
      <c r="G4008" s="16" t="n">
        <f aca="false">MIN(MATCH(F4008,2_Girdiler!$B$20:$I$20,1),7)</f>
        <v>1</v>
      </c>
      <c r="H4008" s="16" t="n">
        <f aca="false">IF(F4008&gt;=40,2_Girdiler!$I$21+(F4008-40)*(2_Girdiler!$I$21-2_Girdiler!$H$21)/(2_Girdiler!$I$20-2_Girdiler!$H$20),INDEX(2_Girdiler!$B$21:$I$21,G4008)+(F4008-INDEX(2_Girdiler!$B$20:$I$20,G4008))*(INDEX(2_Girdiler!$B$21:$I$21,G4008+1)-INDEX(2_Girdiler!$B$21:$I$21,G4008))/(INDEX(2_Girdiler!$B$20:$I$20,G4008+1)-INDEX(2_Girdiler!$B$20:$I$20,G4008)))</f>
        <v>7.34250895180079</v>
      </c>
      <c r="I4008" s="16" t="n">
        <f aca="false">H4008/2_Girdiler!$B$17</f>
        <v>2.94171031722788</v>
      </c>
      <c r="J4008" s="16" t="n">
        <f aca="false">D4008+I4008</f>
        <v>9.63506964392849</v>
      </c>
    </row>
    <row r="4009" customFormat="false" ht="15" hidden="false" customHeight="false" outlineLevel="0" collapsed="false">
      <c r="A4009" s="0" t="n">
        <v>3997</v>
      </c>
      <c r="B4009" s="7" t="n">
        <v>0.787736</v>
      </c>
      <c r="C4009" s="7" t="n">
        <v>0.647706</v>
      </c>
      <c r="D4009" s="16" t="n">
        <f aca="false">LOGINV(B4009,$B$7,$C$7)</f>
        <v>21.1350805803234</v>
      </c>
      <c r="E4009" s="16" t="n">
        <f aca="false">LOGINV(C4009,$B$8,$C$8)</f>
        <v>139.48546300309</v>
      </c>
      <c r="F4009" s="16" t="n">
        <f aca="false">$B$5/100*E4009*2_Girdiler!$B$14*2_Girdiler!$B$15*2_Girdiler!$B$16</f>
        <v>3.50945424915774</v>
      </c>
      <c r="G4009" s="16" t="n">
        <f aca="false">MIN(MATCH(F4009,2_Girdiler!$B$20:$I$20,1),7)</f>
        <v>1</v>
      </c>
      <c r="H4009" s="16" t="n">
        <f aca="false">IF(F4009&gt;=40,2_Girdiler!$I$21+(F4009-40)*(2_Girdiler!$I$21-2_Girdiler!$H$21)/(2_Girdiler!$I$20-2_Girdiler!$H$20),INDEX(2_Girdiler!$B$21:$I$21,G4009)+(F4009-INDEX(2_Girdiler!$B$20:$I$20,G4009))*(INDEX(2_Girdiler!$B$21:$I$21,G4009+1)-INDEX(2_Girdiler!$B$21:$I$21,G4009))/(INDEX(2_Girdiler!$B$20:$I$20,G4009+1)-INDEX(2_Girdiler!$B$20:$I$20,G4009)))</f>
        <v>7.72079934814703</v>
      </c>
      <c r="I4009" s="16" t="n">
        <f aca="false">H4009/2_Girdiler!$B$17</f>
        <v>3.09326896961019</v>
      </c>
      <c r="J4009" s="16" t="n">
        <f aca="false">D4009+I4009</f>
        <v>24.2283495499336</v>
      </c>
    </row>
    <row r="4010" customFormat="false" ht="15" hidden="false" customHeight="false" outlineLevel="0" collapsed="false">
      <c r="A4010" s="0" t="n">
        <v>3998</v>
      </c>
      <c r="B4010" s="7" t="n">
        <v>0.190115</v>
      </c>
      <c r="C4010" s="7" t="n">
        <v>0.076395</v>
      </c>
      <c r="D4010" s="16" t="n">
        <f aca="false">LOGINV(B4010,$B$7,$C$7)</f>
        <v>8.30366329171522</v>
      </c>
      <c r="E4010" s="16" t="n">
        <f aca="false">LOGINV(C4010,$B$8,$C$8)</f>
        <v>43.3943052798898</v>
      </c>
      <c r="F4010" s="16" t="n">
        <f aca="false">$B$5/100*E4010*2_Girdiler!$B$14*2_Girdiler!$B$15*2_Girdiler!$B$16</f>
        <v>1.09180072084203</v>
      </c>
      <c r="G4010" s="16" t="n">
        <f aca="false">MIN(MATCH(F4010,2_Girdiler!$B$20:$I$20,1),7)</f>
        <v>1</v>
      </c>
      <c r="H4010" s="16" t="n">
        <f aca="false">IF(F4010&gt;=40,2_Girdiler!$I$21+(F4010-40)*(2_Girdiler!$I$21-2_Girdiler!$H$21)/(2_Girdiler!$I$20-2_Girdiler!$H$20),INDEX(2_Girdiler!$B$21:$I$21,G4010)+(F4010-INDEX(2_Girdiler!$B$20:$I$20,G4010))*(INDEX(2_Girdiler!$B$21:$I$21,G4010+1)-INDEX(2_Girdiler!$B$21:$I$21,G4010))/(INDEX(2_Girdiler!$B$20:$I$20,G4010+1)-INDEX(2_Girdiler!$B$20:$I$20,G4010)))</f>
        <v>2.40196158585246</v>
      </c>
      <c r="I4010" s="16" t="n">
        <f aca="false">H4010/2_Girdiler!$B$17</f>
        <v>0.962324353306273</v>
      </c>
      <c r="J4010" s="16" t="n">
        <f aca="false">D4010+I4010</f>
        <v>9.26598764502149</v>
      </c>
    </row>
    <row r="4011" customFormat="false" ht="15" hidden="false" customHeight="false" outlineLevel="0" collapsed="false">
      <c r="A4011" s="0" t="n">
        <v>3999</v>
      </c>
      <c r="B4011" s="7" t="n">
        <v>0.140897</v>
      </c>
      <c r="C4011" s="7" t="n">
        <v>0.083016</v>
      </c>
      <c r="D4011" s="16" t="n">
        <f aca="false">LOGINV(B4011,$B$7,$C$7)</f>
        <v>7.43256849356238</v>
      </c>
      <c r="E4011" s="16" t="n">
        <f aca="false">LOGINV(C4011,$B$8,$C$8)</f>
        <v>44.6640264132944</v>
      </c>
      <c r="F4011" s="16" t="n">
        <f aca="false">$B$5/100*E4011*2_Girdiler!$B$14*2_Girdiler!$B$15*2_Girdiler!$B$16</f>
        <v>1.12374690455849</v>
      </c>
      <c r="G4011" s="16" t="n">
        <f aca="false">MIN(MATCH(F4011,2_Girdiler!$B$20:$I$20,1),7)</f>
        <v>1</v>
      </c>
      <c r="H4011" s="16" t="n">
        <f aca="false">IF(F4011&gt;=40,2_Girdiler!$I$21+(F4011-40)*(2_Girdiler!$I$21-2_Girdiler!$H$21)/(2_Girdiler!$I$20-2_Girdiler!$H$20),INDEX(2_Girdiler!$B$21:$I$21,G4011)+(F4011-INDEX(2_Girdiler!$B$20:$I$20,G4011))*(INDEX(2_Girdiler!$B$21:$I$21,G4011+1)-INDEX(2_Girdiler!$B$21:$I$21,G4011))/(INDEX(2_Girdiler!$B$20:$I$20,G4011+1)-INDEX(2_Girdiler!$B$20:$I$20,G4011)))</f>
        <v>2.47224319002867</v>
      </c>
      <c r="I4011" s="16" t="n">
        <f aca="false">H4011/2_Girdiler!$B$17</f>
        <v>0.990482047287127</v>
      </c>
      <c r="J4011" s="16" t="n">
        <f aca="false">D4011+I4011</f>
        <v>8.42305054084951</v>
      </c>
    </row>
    <row r="4012" customFormat="false" ht="15" hidden="false" customHeight="false" outlineLevel="0" collapsed="false">
      <c r="A4012" s="0" t="n">
        <v>4000</v>
      </c>
      <c r="B4012" s="7" t="n">
        <v>0.169132</v>
      </c>
      <c r="C4012" s="7" t="n">
        <v>0.808563</v>
      </c>
      <c r="D4012" s="16" t="n">
        <f aca="false">LOGINV(B4012,$B$7,$C$7)</f>
        <v>7.94095232648884</v>
      </c>
      <c r="E4012" s="16" t="n">
        <f aca="false">LOGINV(C4012,$B$8,$C$8)</f>
        <v>191.80914163157</v>
      </c>
      <c r="F4012" s="16" t="n">
        <f aca="false">$B$5/100*E4012*2_Girdiler!$B$14*2_Girdiler!$B$15*2_Girdiler!$B$16</f>
        <v>4.8259180034503</v>
      </c>
      <c r="G4012" s="16" t="n">
        <f aca="false">MIN(MATCH(F4012,2_Girdiler!$B$20:$I$20,1),7)</f>
        <v>1</v>
      </c>
      <c r="H4012" s="16" t="n">
        <f aca="false">IF(F4012&gt;=40,2_Girdiler!$I$21+(F4012-40)*(2_Girdiler!$I$21-2_Girdiler!$H$21)/(2_Girdiler!$I$20-2_Girdiler!$H$20),INDEX(2_Girdiler!$B$21:$I$21,G4012)+(F4012-INDEX(2_Girdiler!$B$20:$I$20,G4012))*(INDEX(2_Girdiler!$B$21:$I$21,G4012+1)-INDEX(2_Girdiler!$B$21:$I$21,G4012))/(INDEX(2_Girdiler!$B$20:$I$20,G4012+1)-INDEX(2_Girdiler!$B$20:$I$20,G4012)))</f>
        <v>10.6170196075907</v>
      </c>
      <c r="I4012" s="16" t="n">
        <f aca="false">H4012/2_Girdiler!$B$17</f>
        <v>4.253613624836</v>
      </c>
      <c r="J4012" s="16" t="n">
        <f aca="false">D4012+I4012</f>
        <v>12.1945659513248</v>
      </c>
    </row>
    <row r="4013" customFormat="false" ht="15" hidden="false" customHeight="false" outlineLevel="0" collapsed="false">
      <c r="A4013" s="0" t="n">
        <v>4001</v>
      </c>
      <c r="B4013" s="7" t="n">
        <v>0.450355</v>
      </c>
      <c r="C4013" s="7" t="n">
        <v>0.075642</v>
      </c>
      <c r="D4013" s="16" t="n">
        <f aca="false">LOGINV(B4013,$B$7,$C$7)</f>
        <v>12.6322904879731</v>
      </c>
      <c r="E4013" s="16" t="n">
        <f aca="false">LOGINV(C4013,$B$8,$C$8)</f>
        <v>43.2470746333261</v>
      </c>
      <c r="F4013" s="16" t="n">
        <f aca="false">$B$5/100*E4013*2_Girdiler!$B$14*2_Girdiler!$B$15*2_Girdiler!$B$16</f>
        <v>1.08809639777449</v>
      </c>
      <c r="G4013" s="16" t="n">
        <f aca="false">MIN(MATCH(F4013,2_Girdiler!$B$20:$I$20,1),7)</f>
        <v>1</v>
      </c>
      <c r="H4013" s="16" t="n">
        <f aca="false">IF(F4013&gt;=40,2_Girdiler!$I$21+(F4013-40)*(2_Girdiler!$I$21-2_Girdiler!$H$21)/(2_Girdiler!$I$20-2_Girdiler!$H$20),INDEX(2_Girdiler!$B$21:$I$21,G4013)+(F4013-INDEX(2_Girdiler!$B$20:$I$20,G4013))*(INDEX(2_Girdiler!$B$21:$I$21,G4013+1)-INDEX(2_Girdiler!$B$21:$I$21,G4013))/(INDEX(2_Girdiler!$B$20:$I$20,G4013+1)-INDEX(2_Girdiler!$B$20:$I$20,G4013)))</f>
        <v>2.39381207510387</v>
      </c>
      <c r="I4013" s="16" t="n">
        <f aca="false">H4013/2_Girdiler!$B$17</f>
        <v>0.959059324961485</v>
      </c>
      <c r="J4013" s="16" t="n">
        <f aca="false">D4013+I4013</f>
        <v>13.5913498129346</v>
      </c>
    </row>
    <row r="4014" customFormat="false" ht="15" hidden="false" customHeight="false" outlineLevel="0" collapsed="false">
      <c r="A4014" s="0" t="n">
        <v>4002</v>
      </c>
      <c r="B4014" s="7" t="n">
        <v>0.109722</v>
      </c>
      <c r="C4014" s="7" t="n">
        <v>0.533099</v>
      </c>
      <c r="D4014" s="16" t="n">
        <f aca="false">LOGINV(B4014,$B$7,$C$7)</f>
        <v>6.8298888044424</v>
      </c>
      <c r="E4014" s="16" t="n">
        <f aca="false">LOGINV(C4014,$B$8,$C$8)</f>
        <v>115.220282973026</v>
      </c>
      <c r="F4014" s="16" t="n">
        <f aca="false">$B$5/100*E4014*2_Girdiler!$B$14*2_Girdiler!$B$15*2_Girdiler!$B$16</f>
        <v>2.89894231960134</v>
      </c>
      <c r="G4014" s="16" t="n">
        <f aca="false">MIN(MATCH(F4014,2_Girdiler!$B$20:$I$20,1),7)</f>
        <v>1</v>
      </c>
      <c r="H4014" s="16" t="n">
        <f aca="false">IF(F4014&gt;=40,2_Girdiler!$I$21+(F4014-40)*(2_Girdiler!$I$21-2_Girdiler!$H$21)/(2_Girdiler!$I$20-2_Girdiler!$H$20),INDEX(2_Girdiler!$B$21:$I$21,G4014)+(F4014-INDEX(2_Girdiler!$B$20:$I$20,G4014))*(INDEX(2_Girdiler!$B$21:$I$21,G4014+1)-INDEX(2_Girdiler!$B$21:$I$21,G4014))/(INDEX(2_Girdiler!$B$20:$I$20,G4014+1)-INDEX(2_Girdiler!$B$20:$I$20,G4014)))</f>
        <v>6.37767310312296</v>
      </c>
      <c r="I4014" s="16" t="n">
        <f aca="false">H4014/2_Girdiler!$B$17</f>
        <v>2.55515749323836</v>
      </c>
      <c r="J4014" s="16" t="n">
        <f aca="false">D4014+I4014</f>
        <v>9.38504629768077</v>
      </c>
    </row>
    <row r="4015" customFormat="false" ht="15" hidden="false" customHeight="false" outlineLevel="0" collapsed="false">
      <c r="A4015" s="0" t="n">
        <v>4003</v>
      </c>
      <c r="B4015" s="7" t="n">
        <v>0.976925</v>
      </c>
      <c r="C4015" s="7" t="n">
        <v>0.866879</v>
      </c>
      <c r="D4015" s="16" t="n">
        <f aca="false">LOGINV(B4015,$B$7,$C$7)</f>
        <v>41.1517345965747</v>
      </c>
      <c r="E4015" s="16" t="n">
        <f aca="false">LOGINV(C4015,$B$8,$C$8)</f>
        <v>223.826047670861</v>
      </c>
      <c r="F4015" s="16" t="n">
        <f aca="false">$B$5/100*E4015*2_Girdiler!$B$14*2_Girdiler!$B$15*2_Girdiler!$B$16</f>
        <v>5.63146335939885</v>
      </c>
      <c r="G4015" s="16" t="n">
        <f aca="false">MIN(MATCH(F4015,2_Girdiler!$B$20:$I$20,1),7)</f>
        <v>2</v>
      </c>
      <c r="H4015" s="16" t="n">
        <f aca="false">IF(F4015&gt;=40,2_Girdiler!$I$21+(F4015-40)*(2_Girdiler!$I$21-2_Girdiler!$H$21)/(2_Girdiler!$I$20-2_Girdiler!$H$20),INDEX(2_Girdiler!$B$21:$I$21,G4015)+(F4015-INDEX(2_Girdiler!$B$20:$I$20,G4015))*(INDEX(2_Girdiler!$B$21:$I$21,G4015+1)-INDEX(2_Girdiler!$B$21:$I$21,G4015))/(INDEX(2_Girdiler!$B$20:$I$20,G4015+1)-INDEX(2_Girdiler!$B$20:$I$20,G4015)))</f>
        <v>12.0103413750382</v>
      </c>
      <c r="I4015" s="16" t="n">
        <f aca="false">H4015/2_Girdiler!$B$17</f>
        <v>4.81183548679414</v>
      </c>
      <c r="J4015" s="16" t="n">
        <f aca="false">D4015+I4015</f>
        <v>45.9635700833688</v>
      </c>
    </row>
    <row r="4016" customFormat="false" ht="15" hidden="false" customHeight="false" outlineLevel="0" collapsed="false">
      <c r="A4016" s="0" t="n">
        <v>4004</v>
      </c>
      <c r="B4016" s="7" t="n">
        <v>0.111866</v>
      </c>
      <c r="C4016" s="7" t="n">
        <v>0.658431</v>
      </c>
      <c r="D4016" s="16" t="n">
        <f aca="false">LOGINV(B4016,$B$7,$C$7)</f>
        <v>6.873210832259</v>
      </c>
      <c r="E4016" s="16" t="n">
        <f aca="false">LOGINV(C4016,$B$8,$C$8)</f>
        <v>142.125770345956</v>
      </c>
      <c r="F4016" s="16" t="n">
        <f aca="false">$B$5/100*E4016*2_Girdiler!$B$14*2_Girdiler!$B$15*2_Girdiler!$B$16</f>
        <v>3.57588438190425</v>
      </c>
      <c r="G4016" s="16" t="n">
        <f aca="false">MIN(MATCH(F4016,2_Girdiler!$B$20:$I$20,1),7)</f>
        <v>1</v>
      </c>
      <c r="H4016" s="16" t="n">
        <f aca="false">IF(F4016&gt;=40,2_Girdiler!$I$21+(F4016-40)*(2_Girdiler!$I$21-2_Girdiler!$H$21)/(2_Girdiler!$I$20-2_Girdiler!$H$20),INDEX(2_Girdiler!$B$21:$I$21,G4016)+(F4016-INDEX(2_Girdiler!$B$20:$I$20,G4016))*(INDEX(2_Girdiler!$B$21:$I$21,G4016+1)-INDEX(2_Girdiler!$B$21:$I$21,G4016))/(INDEX(2_Girdiler!$B$20:$I$20,G4016+1)-INDEX(2_Girdiler!$B$20:$I$20,G4016)))</f>
        <v>7.86694564018935</v>
      </c>
      <c r="I4016" s="16" t="n">
        <f aca="false">H4016/2_Girdiler!$B$17</f>
        <v>3.15182116994766</v>
      </c>
      <c r="J4016" s="16" t="n">
        <f aca="false">D4016+I4016</f>
        <v>10.0250320022067</v>
      </c>
    </row>
    <row r="4017" customFormat="false" ht="15" hidden="false" customHeight="false" outlineLevel="0" collapsed="false">
      <c r="A4017" s="0" t="n">
        <v>4005</v>
      </c>
      <c r="B4017" s="7" t="n">
        <v>0.824059</v>
      </c>
      <c r="C4017" s="7" t="n">
        <v>0.763605</v>
      </c>
      <c r="D4017" s="16" t="n">
        <f aca="false">LOGINV(B4017,$B$7,$C$7)</f>
        <v>22.7532674544247</v>
      </c>
      <c r="E4017" s="16" t="n">
        <f aca="false">LOGINV(C4017,$B$8,$C$8)</f>
        <v>173.584380895566</v>
      </c>
      <c r="F4017" s="16" t="n">
        <f aca="false">$B$5/100*E4017*2_Girdiler!$B$14*2_Girdiler!$B$15*2_Girdiler!$B$16</f>
        <v>4.36738302333243</v>
      </c>
      <c r="G4017" s="16" t="n">
        <f aca="false">MIN(MATCH(F4017,2_Girdiler!$B$20:$I$20,1),7)</f>
        <v>1</v>
      </c>
      <c r="H4017" s="16" t="n">
        <f aca="false">IF(F4017&gt;=40,2_Girdiler!$I$21+(F4017-40)*(2_Girdiler!$I$21-2_Girdiler!$H$21)/(2_Girdiler!$I$20-2_Girdiler!$H$20),INDEX(2_Girdiler!$B$21:$I$21,G4017)+(F4017-INDEX(2_Girdiler!$B$20:$I$20,G4017))*(INDEX(2_Girdiler!$B$21:$I$21,G4017+1)-INDEX(2_Girdiler!$B$21:$I$21,G4017))/(INDEX(2_Girdiler!$B$20:$I$20,G4017+1)-INDEX(2_Girdiler!$B$20:$I$20,G4017)))</f>
        <v>9.60824265133135</v>
      </c>
      <c r="I4017" s="16" t="n">
        <f aca="false">H4017/2_Girdiler!$B$17</f>
        <v>3.84945619043724</v>
      </c>
      <c r="J4017" s="16" t="n">
        <f aca="false">D4017+I4017</f>
        <v>26.602723644862</v>
      </c>
    </row>
    <row r="4018" customFormat="false" ht="15" hidden="false" customHeight="false" outlineLevel="0" collapsed="false">
      <c r="A4018" s="0" t="n">
        <v>4006</v>
      </c>
      <c r="B4018" s="7" t="n">
        <v>0.268359</v>
      </c>
      <c r="C4018" s="7" t="n">
        <v>0.998427</v>
      </c>
      <c r="D4018" s="16" t="n">
        <f aca="false">LOGINV(B4018,$B$7,$C$7)</f>
        <v>9.59697001482247</v>
      </c>
      <c r="E4018" s="16" t="n">
        <f aca="false">LOGINV(C4018,$B$8,$C$8)</f>
        <v>734.694748737876</v>
      </c>
      <c r="F4018" s="16" t="n">
        <f aca="false">$B$5/100*E4018*2_Girdiler!$B$14*2_Girdiler!$B$15*2_Girdiler!$B$16</f>
        <v>18.484919878245</v>
      </c>
      <c r="G4018" s="16" t="n">
        <f aca="false">MIN(MATCH(F4018,2_Girdiler!$B$20:$I$20,1),7)</f>
        <v>4</v>
      </c>
      <c r="H4018" s="16" t="n">
        <f aca="false">IF(F4018&gt;=40,2_Girdiler!$I$21+(F4018-40)*(2_Girdiler!$I$21-2_Girdiler!$H$21)/(2_Girdiler!$I$20-2_Girdiler!$H$20),INDEX(2_Girdiler!$B$21:$I$21,G4018)+(F4018-INDEX(2_Girdiler!$B$20:$I$20,G4018))*(INDEX(2_Girdiler!$B$21:$I$21,G4018+1)-INDEX(2_Girdiler!$B$21:$I$21,G4018))/(INDEX(2_Girdiler!$B$20:$I$20,G4018+1)-INDEX(2_Girdiler!$B$20:$I$20,G4018)))</f>
        <v>25.2424599391225</v>
      </c>
      <c r="I4018" s="16" t="n">
        <f aca="false">H4018/2_Girdiler!$B$17</f>
        <v>10.1131650397125</v>
      </c>
      <c r="J4018" s="16" t="n">
        <f aca="false">D4018+I4018</f>
        <v>19.710135054535</v>
      </c>
    </row>
    <row r="4019" customFormat="false" ht="15" hidden="false" customHeight="false" outlineLevel="0" collapsed="false">
      <c r="A4019" s="0" t="n">
        <v>4007</v>
      </c>
      <c r="B4019" s="7" t="n">
        <v>0.27434</v>
      </c>
      <c r="C4019" s="7" t="n">
        <v>0.963358</v>
      </c>
      <c r="D4019" s="16" t="n">
        <f aca="false">LOGINV(B4019,$B$7,$C$7)</f>
        <v>9.69398238714431</v>
      </c>
      <c r="E4019" s="16" t="n">
        <f aca="false">LOGINV(C4019,$B$8,$C$8)</f>
        <v>347.011161663061</v>
      </c>
      <c r="F4019" s="16" t="n">
        <f aca="false">$B$5/100*E4019*2_Girdiler!$B$14*2_Girdiler!$B$15*2_Girdiler!$B$16</f>
        <v>8.73080082744261</v>
      </c>
      <c r="G4019" s="16" t="n">
        <f aca="false">MIN(MATCH(F4019,2_Girdiler!$B$20:$I$20,1),7)</f>
        <v>2</v>
      </c>
      <c r="H4019" s="16" t="n">
        <f aca="false">IF(F4019&gt;=40,2_Girdiler!$I$21+(F4019-40)*(2_Girdiler!$I$21-2_Girdiler!$H$21)/(2_Girdiler!$I$20-2_Girdiler!$H$20),INDEX(2_Girdiler!$B$21:$I$21,G4019)+(F4019-INDEX(2_Girdiler!$B$20:$I$20,G4019))*(INDEX(2_Girdiler!$B$21:$I$21,G4019+1)-INDEX(2_Girdiler!$B$21:$I$21,G4019))/(INDEX(2_Girdiler!$B$20:$I$20,G4019+1)-INDEX(2_Girdiler!$B$20:$I$20,G4019)))</f>
        <v>16.9692813239082</v>
      </c>
      <c r="I4019" s="16" t="n">
        <f aca="false">H4019/2_Girdiler!$B$17</f>
        <v>6.79859027400167</v>
      </c>
      <c r="J4019" s="16" t="n">
        <f aca="false">D4019+I4019</f>
        <v>16.492572661146</v>
      </c>
    </row>
    <row r="4020" customFormat="false" ht="15" hidden="false" customHeight="false" outlineLevel="0" collapsed="false">
      <c r="A4020" s="0" t="n">
        <v>4008</v>
      </c>
      <c r="B4020" s="7" t="n">
        <v>0.395855</v>
      </c>
      <c r="C4020" s="7" t="n">
        <v>0.395306</v>
      </c>
      <c r="D4020" s="16" t="n">
        <f aca="false">LOGINV(B4020,$B$7,$C$7)</f>
        <v>11.6883874371687</v>
      </c>
      <c r="E4020" s="16" t="n">
        <f aca="false">LOGINV(C4020,$B$8,$C$8)</f>
        <v>92.0045951769689</v>
      </c>
      <c r="F4020" s="16" t="n">
        <f aca="false">$B$5/100*E4020*2_Girdiler!$B$14*2_Girdiler!$B$15*2_Girdiler!$B$16</f>
        <v>2.31483561465254</v>
      </c>
      <c r="G4020" s="16" t="n">
        <f aca="false">MIN(MATCH(F4020,2_Girdiler!$B$20:$I$20,1),7)</f>
        <v>1</v>
      </c>
      <c r="H4020" s="16" t="n">
        <f aca="false">IF(F4020&gt;=40,2_Girdiler!$I$21+(F4020-40)*(2_Girdiler!$I$21-2_Girdiler!$H$21)/(2_Girdiler!$I$20-2_Girdiler!$H$20),INDEX(2_Girdiler!$B$21:$I$21,G4020)+(F4020-INDEX(2_Girdiler!$B$20:$I$20,G4020))*(INDEX(2_Girdiler!$B$21:$I$21,G4020+1)-INDEX(2_Girdiler!$B$21:$I$21,G4020))/(INDEX(2_Girdiler!$B$20:$I$20,G4020+1)-INDEX(2_Girdiler!$B$20:$I$20,G4020)))</f>
        <v>5.09263835223558</v>
      </c>
      <c r="I4020" s="16" t="n">
        <f aca="false">H4020/2_Girdiler!$B$17</f>
        <v>2.04031985265849</v>
      </c>
      <c r="J4020" s="16" t="n">
        <f aca="false">D4020+I4020</f>
        <v>13.7287072898272</v>
      </c>
    </row>
    <row r="4021" customFormat="false" ht="15" hidden="false" customHeight="false" outlineLevel="0" collapsed="false">
      <c r="A4021" s="0" t="n">
        <v>4009</v>
      </c>
      <c r="B4021" s="7" t="n">
        <v>0.730684</v>
      </c>
      <c r="C4021" s="7" t="n">
        <v>0.667487</v>
      </c>
      <c r="D4021" s="16" t="n">
        <f aca="false">LOGINV(B4021,$B$7,$C$7)</f>
        <v>19.077998805995</v>
      </c>
      <c r="E4021" s="16" t="n">
        <f aca="false">LOGINV(C4021,$B$8,$C$8)</f>
        <v>144.419260338477</v>
      </c>
      <c r="F4021" s="16" t="n">
        <f aca="false">$B$5/100*E4021*2_Girdiler!$B$14*2_Girdiler!$B$15*2_Girdiler!$B$16</f>
        <v>3.63358859011607</v>
      </c>
      <c r="G4021" s="16" t="n">
        <f aca="false">MIN(MATCH(F4021,2_Girdiler!$B$20:$I$20,1),7)</f>
        <v>1</v>
      </c>
      <c r="H4021" s="16" t="n">
        <f aca="false">IF(F4021&gt;=40,2_Girdiler!$I$21+(F4021-40)*(2_Girdiler!$I$21-2_Girdiler!$H$21)/(2_Girdiler!$I$20-2_Girdiler!$H$20),INDEX(2_Girdiler!$B$21:$I$21,G4021)+(F4021-INDEX(2_Girdiler!$B$20:$I$20,G4021))*(INDEX(2_Girdiler!$B$21:$I$21,G4021+1)-INDEX(2_Girdiler!$B$21:$I$21,G4021))/(INDEX(2_Girdiler!$B$20:$I$20,G4021+1)-INDEX(2_Girdiler!$B$20:$I$20,G4021)))</f>
        <v>7.99389489825535</v>
      </c>
      <c r="I4021" s="16" t="n">
        <f aca="false">H4021/2_Girdiler!$B$17</f>
        <v>3.20268225090359</v>
      </c>
      <c r="J4021" s="16" t="n">
        <f aca="false">D4021+I4021</f>
        <v>22.2806810568986</v>
      </c>
    </row>
    <row r="4022" customFormat="false" ht="15" hidden="false" customHeight="false" outlineLevel="0" collapsed="false">
      <c r="A4022" s="0" t="n">
        <v>4010</v>
      </c>
      <c r="B4022" s="7" t="n">
        <v>0.883175</v>
      </c>
      <c r="C4022" s="7" t="n">
        <v>0.927084</v>
      </c>
      <c r="D4022" s="16" t="n">
        <f aca="false">LOGINV(B4022,$B$7,$C$7)</f>
        <v>26.3026183184625</v>
      </c>
      <c r="E4022" s="16" t="n">
        <f aca="false">LOGINV(C4022,$B$8,$C$8)</f>
        <v>279.234595932426</v>
      </c>
      <c r="F4022" s="16" t="n">
        <f aca="false">$B$5/100*E4022*2_Girdiler!$B$14*2_Girdiler!$B$15*2_Girdiler!$B$16</f>
        <v>7.02554243365983</v>
      </c>
      <c r="G4022" s="16" t="n">
        <f aca="false">MIN(MATCH(F4022,2_Girdiler!$B$20:$I$20,1),7)</f>
        <v>2</v>
      </c>
      <c r="H4022" s="16" t="n">
        <f aca="false">IF(F4022&gt;=40,2_Girdiler!$I$21+(F4022-40)*(2_Girdiler!$I$21-2_Girdiler!$H$21)/(2_Girdiler!$I$20-2_Girdiler!$H$20),INDEX(2_Girdiler!$B$21:$I$21,G4022)+(F4022-INDEX(2_Girdiler!$B$20:$I$20,G4022))*(INDEX(2_Girdiler!$B$21:$I$21,G4022+1)-INDEX(2_Girdiler!$B$21:$I$21,G4022))/(INDEX(2_Girdiler!$B$20:$I$20,G4022+1)-INDEX(2_Girdiler!$B$20:$I$20,G4022)))</f>
        <v>14.2408678938557</v>
      </c>
      <c r="I4022" s="16" t="n">
        <f aca="false">H4022/2_Girdiler!$B$17</f>
        <v>5.70547591901271</v>
      </c>
      <c r="J4022" s="16" t="n">
        <f aca="false">D4022+I4022</f>
        <v>32.0080942374752</v>
      </c>
    </row>
    <row r="4023" customFormat="false" ht="15" hidden="false" customHeight="false" outlineLevel="0" collapsed="false">
      <c r="A4023" s="0" t="n">
        <v>4011</v>
      </c>
      <c r="B4023" s="7" t="n">
        <v>0.297518</v>
      </c>
      <c r="C4023" s="7" t="n">
        <v>0.260706</v>
      </c>
      <c r="D4023" s="16" t="n">
        <f aca="false">LOGINV(B4023,$B$7,$C$7)</f>
        <v>10.0695161820322</v>
      </c>
      <c r="E4023" s="16" t="n">
        <f aca="false">LOGINV(C4023,$B$8,$C$8)</f>
        <v>72.1937605962033</v>
      </c>
      <c r="F4023" s="16" t="n">
        <f aca="false">$B$5/100*E4023*2_Girdiler!$B$14*2_Girdiler!$B$15*2_Girdiler!$B$16</f>
        <v>1.81639501660048</v>
      </c>
      <c r="G4023" s="16" t="n">
        <f aca="false">MIN(MATCH(F4023,2_Girdiler!$B$20:$I$20,1),7)</f>
        <v>1</v>
      </c>
      <c r="H4023" s="16" t="n">
        <f aca="false">IF(F4023&gt;=40,2_Girdiler!$I$21+(F4023-40)*(2_Girdiler!$I$21-2_Girdiler!$H$21)/(2_Girdiler!$I$20-2_Girdiler!$H$20),INDEX(2_Girdiler!$B$21:$I$21,G4023)+(F4023-INDEX(2_Girdiler!$B$20:$I$20,G4023))*(INDEX(2_Girdiler!$B$21:$I$21,G4023+1)-INDEX(2_Girdiler!$B$21:$I$21,G4023))/(INDEX(2_Girdiler!$B$20:$I$20,G4023+1)-INDEX(2_Girdiler!$B$20:$I$20,G4023)))</f>
        <v>3.99606903652105</v>
      </c>
      <c r="I4023" s="16" t="n">
        <f aca="false">H4023/2_Girdiler!$B$17</f>
        <v>1.60098919732414</v>
      </c>
      <c r="J4023" s="16" t="n">
        <f aca="false">D4023+I4023</f>
        <v>11.6705053793563</v>
      </c>
    </row>
    <row r="4024" customFormat="false" ht="15" hidden="false" customHeight="false" outlineLevel="0" collapsed="false">
      <c r="A4024" s="0" t="n">
        <v>4012</v>
      </c>
      <c r="B4024" s="7" t="n">
        <v>0.834234</v>
      </c>
      <c r="C4024" s="7" t="n">
        <v>0.189735</v>
      </c>
      <c r="D4024" s="16" t="n">
        <f aca="false">LOGINV(B4024,$B$7,$C$7)</f>
        <v>23.2674088958903</v>
      </c>
      <c r="E4024" s="16" t="n">
        <f aca="false">LOGINV(C4024,$B$8,$C$8)</f>
        <v>61.9245316501114</v>
      </c>
      <c r="F4024" s="16" t="n">
        <f aca="false">$B$5/100*E4024*2_Girdiler!$B$14*2_Girdiler!$B$15*2_Girdiler!$B$16</f>
        <v>1.5580212163168</v>
      </c>
      <c r="G4024" s="16" t="n">
        <f aca="false">MIN(MATCH(F4024,2_Girdiler!$B$20:$I$20,1),7)</f>
        <v>1</v>
      </c>
      <c r="H4024" s="16" t="n">
        <f aca="false">IF(F4024&gt;=40,2_Girdiler!$I$21+(F4024-40)*(2_Girdiler!$I$21-2_Girdiler!$H$21)/(2_Girdiler!$I$20-2_Girdiler!$H$20),INDEX(2_Girdiler!$B$21:$I$21,G4024)+(F4024-INDEX(2_Girdiler!$B$20:$I$20,G4024))*(INDEX(2_Girdiler!$B$21:$I$21,G4024+1)-INDEX(2_Girdiler!$B$21:$I$21,G4024))/(INDEX(2_Girdiler!$B$20:$I$20,G4024+1)-INDEX(2_Girdiler!$B$20:$I$20,G4024)))</f>
        <v>3.42764667589696</v>
      </c>
      <c r="I4024" s="16" t="n">
        <f aca="false">H4024/2_Girdiler!$B$17</f>
        <v>1.37325587976641</v>
      </c>
      <c r="J4024" s="16" t="n">
        <f aca="false">D4024+I4024</f>
        <v>24.6406647756567</v>
      </c>
    </row>
    <row r="4025" customFormat="false" ht="15" hidden="false" customHeight="false" outlineLevel="0" collapsed="false">
      <c r="A4025" s="0" t="n">
        <v>4013</v>
      </c>
      <c r="B4025" s="7" t="n">
        <v>0.300017</v>
      </c>
      <c r="C4025" s="7" t="n">
        <v>0.80389</v>
      </c>
      <c r="D4025" s="16" t="n">
        <f aca="false">LOGINV(B4025,$B$7,$C$7)</f>
        <v>10.1100138933519</v>
      </c>
      <c r="E4025" s="16" t="n">
        <f aca="false">LOGINV(C4025,$B$8,$C$8)</f>
        <v>189.714020970893</v>
      </c>
      <c r="F4025" s="16" t="n">
        <f aca="false">$B$5/100*E4025*2_Girdiler!$B$14*2_Girdiler!$B$15*2_Girdiler!$B$16</f>
        <v>4.77320476762766</v>
      </c>
      <c r="G4025" s="16" t="n">
        <f aca="false">MIN(MATCH(F4025,2_Girdiler!$B$20:$I$20,1),7)</f>
        <v>1</v>
      </c>
      <c r="H4025" s="16" t="n">
        <f aca="false">IF(F4025&gt;=40,2_Girdiler!$I$21+(F4025-40)*(2_Girdiler!$I$21-2_Girdiler!$H$21)/(2_Girdiler!$I$20-2_Girdiler!$H$20),INDEX(2_Girdiler!$B$21:$I$21,G4025)+(F4025-INDEX(2_Girdiler!$B$20:$I$20,G4025))*(INDEX(2_Girdiler!$B$21:$I$21,G4025+1)-INDEX(2_Girdiler!$B$21:$I$21,G4025))/(INDEX(2_Girdiler!$B$20:$I$20,G4025+1)-INDEX(2_Girdiler!$B$20:$I$20,G4025)))</f>
        <v>10.5010504887809</v>
      </c>
      <c r="I4025" s="16" t="n">
        <f aca="false">H4025/2_Girdiler!$B$17</f>
        <v>4.20715163813335</v>
      </c>
      <c r="J4025" s="16" t="n">
        <f aca="false">D4025+I4025</f>
        <v>14.3171655314853</v>
      </c>
    </row>
    <row r="4026" customFormat="false" ht="15" hidden="false" customHeight="false" outlineLevel="0" collapsed="false">
      <c r="A4026" s="0" t="n">
        <v>4014</v>
      </c>
      <c r="B4026" s="7" t="n">
        <v>0.879349</v>
      </c>
      <c r="C4026" s="7" t="n">
        <v>0.21913</v>
      </c>
      <c r="D4026" s="16" t="n">
        <f aca="false">LOGINV(B4026,$B$7,$C$7)</f>
        <v>26.0216042119831</v>
      </c>
      <c r="E4026" s="16" t="n">
        <f aca="false">LOGINV(C4026,$B$8,$C$8)</f>
        <v>66.2131824491351</v>
      </c>
      <c r="F4026" s="16" t="n">
        <f aca="false">$B$5/100*E4026*2_Girdiler!$B$14*2_Girdiler!$B$15*2_Girdiler!$B$16</f>
        <v>1.66592367042024</v>
      </c>
      <c r="G4026" s="16" t="n">
        <f aca="false">MIN(MATCH(F4026,2_Girdiler!$B$20:$I$20,1),7)</f>
        <v>1</v>
      </c>
      <c r="H4026" s="16" t="n">
        <f aca="false">IF(F4026&gt;=40,2_Girdiler!$I$21+(F4026-40)*(2_Girdiler!$I$21-2_Girdiler!$H$21)/(2_Girdiler!$I$20-2_Girdiler!$H$20),INDEX(2_Girdiler!$B$21:$I$21,G4026)+(F4026-INDEX(2_Girdiler!$B$20:$I$20,G4026))*(INDEX(2_Girdiler!$B$21:$I$21,G4026+1)-INDEX(2_Girdiler!$B$21:$I$21,G4026))/(INDEX(2_Girdiler!$B$20:$I$20,G4026+1)-INDEX(2_Girdiler!$B$20:$I$20,G4026)))</f>
        <v>3.66503207492453</v>
      </c>
      <c r="I4026" s="16" t="n">
        <f aca="false">H4026/2_Girdiler!$B$17</f>
        <v>1.46836220950502</v>
      </c>
      <c r="J4026" s="16" t="n">
        <f aca="false">D4026+I4026</f>
        <v>27.4899664214881</v>
      </c>
    </row>
    <row r="4027" customFormat="false" ht="15" hidden="false" customHeight="false" outlineLevel="0" collapsed="false">
      <c r="A4027" s="0" t="n">
        <v>4015</v>
      </c>
      <c r="B4027" s="7" t="n">
        <v>0.80273</v>
      </c>
      <c r="C4027" s="7" t="n">
        <v>0.553958</v>
      </c>
      <c r="D4027" s="16" t="n">
        <f aca="false">LOGINV(B4027,$B$7,$C$7)</f>
        <v>21.7666194608271</v>
      </c>
      <c r="E4027" s="16" t="n">
        <f aca="false">LOGINV(C4027,$B$8,$C$8)</f>
        <v>119.199977917114</v>
      </c>
      <c r="F4027" s="16" t="n">
        <f aca="false">$B$5/100*E4027*2_Girdiler!$B$14*2_Girdiler!$B$15*2_Girdiler!$B$16</f>
        <v>2.9990714443946</v>
      </c>
      <c r="G4027" s="16" t="n">
        <f aca="false">MIN(MATCH(F4027,2_Girdiler!$B$20:$I$20,1),7)</f>
        <v>1</v>
      </c>
      <c r="H4027" s="16" t="n">
        <f aca="false">IF(F4027&gt;=40,2_Girdiler!$I$21+(F4027-40)*(2_Girdiler!$I$21-2_Girdiler!$H$21)/(2_Girdiler!$I$20-2_Girdiler!$H$20),INDEX(2_Girdiler!$B$21:$I$21,G4027)+(F4027-INDEX(2_Girdiler!$B$20:$I$20,G4027))*(INDEX(2_Girdiler!$B$21:$I$21,G4027+1)-INDEX(2_Girdiler!$B$21:$I$21,G4027))/(INDEX(2_Girdiler!$B$20:$I$20,G4027+1)-INDEX(2_Girdiler!$B$20:$I$20,G4027)))</f>
        <v>6.59795717766811</v>
      </c>
      <c r="I4027" s="16" t="n">
        <f aca="false">H4027/2_Girdiler!$B$17</f>
        <v>2.64341233079652</v>
      </c>
      <c r="J4027" s="16" t="n">
        <f aca="false">D4027+I4027</f>
        <v>24.4100317916236</v>
      </c>
    </row>
    <row r="4028" customFormat="false" ht="15" hidden="false" customHeight="false" outlineLevel="0" collapsed="false">
      <c r="A4028" s="0" t="n">
        <v>4016</v>
      </c>
      <c r="B4028" s="7" t="n">
        <v>0.826779</v>
      </c>
      <c r="C4028" s="7" t="n">
        <v>0.161357</v>
      </c>
      <c r="D4028" s="16" t="n">
        <f aca="false">LOGINV(B4028,$B$7,$C$7)</f>
        <v>22.8876938428482</v>
      </c>
      <c r="E4028" s="16" t="n">
        <f aca="false">LOGINV(C4028,$B$8,$C$8)</f>
        <v>57.6792042600414</v>
      </c>
      <c r="F4028" s="16" t="n">
        <f aca="false">$B$5/100*E4028*2_Girdiler!$B$14*2_Girdiler!$B$15*2_Girdiler!$B$16</f>
        <v>1.45120877918264</v>
      </c>
      <c r="G4028" s="16" t="n">
        <f aca="false">MIN(MATCH(F4028,2_Girdiler!$B$20:$I$20,1),7)</f>
        <v>1</v>
      </c>
      <c r="H4028" s="16" t="n">
        <f aca="false">IF(F4028&gt;=40,2_Girdiler!$I$21+(F4028-40)*(2_Girdiler!$I$21-2_Girdiler!$H$21)/(2_Girdiler!$I$20-2_Girdiler!$H$20),INDEX(2_Girdiler!$B$21:$I$21,G4028)+(F4028-INDEX(2_Girdiler!$B$20:$I$20,G4028))*(INDEX(2_Girdiler!$B$21:$I$21,G4028+1)-INDEX(2_Girdiler!$B$21:$I$21,G4028))/(INDEX(2_Girdiler!$B$20:$I$20,G4028+1)-INDEX(2_Girdiler!$B$20:$I$20,G4028)))</f>
        <v>3.19265931420181</v>
      </c>
      <c r="I4028" s="16" t="n">
        <f aca="false">H4028/2_Girdiler!$B$17</f>
        <v>1.27911030216419</v>
      </c>
      <c r="J4028" s="16" t="n">
        <f aca="false">D4028+I4028</f>
        <v>24.1668041450124</v>
      </c>
    </row>
    <row r="4029" customFormat="false" ht="15" hidden="false" customHeight="false" outlineLevel="0" collapsed="false">
      <c r="A4029" s="0" t="n">
        <v>4017</v>
      </c>
      <c r="B4029" s="7" t="n">
        <v>0.104805</v>
      </c>
      <c r="C4029" s="7" t="n">
        <v>0.838584</v>
      </c>
      <c r="D4029" s="16" t="n">
        <f aca="false">LOGINV(B4029,$B$7,$C$7)</f>
        <v>6.7292551971722</v>
      </c>
      <c r="E4029" s="16" t="n">
        <f aca="false">LOGINV(C4029,$B$8,$C$8)</f>
        <v>206.728394298047</v>
      </c>
      <c r="F4029" s="16" t="n">
        <f aca="false">$B$5/100*E4029*2_Girdiler!$B$14*2_Girdiler!$B$15*2_Girdiler!$B$16</f>
        <v>5.20128640053887</v>
      </c>
      <c r="G4029" s="16" t="n">
        <f aca="false">MIN(MATCH(F4029,2_Girdiler!$B$20:$I$20,1),7)</f>
        <v>2</v>
      </c>
      <c r="H4029" s="16" t="n">
        <f aca="false">IF(F4029&gt;=40,2_Girdiler!$I$21+(F4029-40)*(2_Girdiler!$I$21-2_Girdiler!$H$21)/(2_Girdiler!$I$20-2_Girdiler!$H$20),INDEX(2_Girdiler!$B$21:$I$21,G4029)+(F4029-INDEX(2_Girdiler!$B$20:$I$20,G4029))*(INDEX(2_Girdiler!$B$21:$I$21,G4029+1)-INDEX(2_Girdiler!$B$21:$I$21,G4029))/(INDEX(2_Girdiler!$B$20:$I$20,G4029+1)-INDEX(2_Girdiler!$B$20:$I$20,G4029)))</f>
        <v>11.3220582408622</v>
      </c>
      <c r="I4029" s="16" t="n">
        <f aca="false">H4029/2_Girdiler!$B$17</f>
        <v>4.53608102598645</v>
      </c>
      <c r="J4029" s="16" t="n">
        <f aca="false">D4029+I4029</f>
        <v>11.2653362231587</v>
      </c>
    </row>
    <row r="4030" customFormat="false" ht="15" hidden="false" customHeight="false" outlineLevel="0" collapsed="false">
      <c r="A4030" s="0" t="n">
        <v>4018</v>
      </c>
      <c r="B4030" s="7" t="n">
        <v>0.436162</v>
      </c>
      <c r="C4030" s="7" t="n">
        <v>0.147</v>
      </c>
      <c r="D4030" s="16" t="n">
        <f aca="false">LOGINV(B4030,$B$7,$C$7)</f>
        <v>12.3817274581326</v>
      </c>
      <c r="E4030" s="16" t="n">
        <f aca="false">LOGINV(C4030,$B$8,$C$8)</f>
        <v>55.470410789345</v>
      </c>
      <c r="F4030" s="16" t="n">
        <f aca="false">$B$5/100*E4030*2_Girdiler!$B$14*2_Girdiler!$B$15*2_Girdiler!$B$16</f>
        <v>1.39563553545992</v>
      </c>
      <c r="G4030" s="16" t="n">
        <f aca="false">MIN(MATCH(F4030,2_Girdiler!$B$20:$I$20,1),7)</f>
        <v>1</v>
      </c>
      <c r="H4030" s="16" t="n">
        <f aca="false">IF(F4030&gt;=40,2_Girdiler!$I$21+(F4030-40)*(2_Girdiler!$I$21-2_Girdiler!$H$21)/(2_Girdiler!$I$20-2_Girdiler!$H$20),INDEX(2_Girdiler!$B$21:$I$21,G4030)+(F4030-INDEX(2_Girdiler!$B$20:$I$20,G4030))*(INDEX(2_Girdiler!$B$21:$I$21,G4030+1)-INDEX(2_Girdiler!$B$21:$I$21,G4030))/(INDEX(2_Girdiler!$B$20:$I$20,G4030+1)-INDEX(2_Girdiler!$B$20:$I$20,G4030)))</f>
        <v>3.07039817801183</v>
      </c>
      <c r="I4030" s="16" t="n">
        <f aca="false">H4030/2_Girdiler!$B$17</f>
        <v>1.23012747516499</v>
      </c>
      <c r="J4030" s="16" t="n">
        <f aca="false">D4030+I4030</f>
        <v>13.6118549332976</v>
      </c>
    </row>
    <row r="4031" customFormat="false" ht="15" hidden="false" customHeight="false" outlineLevel="0" collapsed="false">
      <c r="A4031" s="0" t="n">
        <v>4019</v>
      </c>
      <c r="B4031" s="7" t="n">
        <v>0.776216</v>
      </c>
      <c r="C4031" s="7" t="n">
        <v>0.891216</v>
      </c>
      <c r="D4031" s="16" t="n">
        <f aca="false">LOGINV(B4031,$B$7,$C$7)</f>
        <v>20.6792709891843</v>
      </c>
      <c r="E4031" s="16" t="n">
        <f aca="false">LOGINV(C4031,$B$8,$C$8)</f>
        <v>242.049922787221</v>
      </c>
      <c r="F4031" s="16" t="n">
        <f aca="false">$B$5/100*E4031*2_Girdiler!$B$14*2_Girdiler!$B$15*2_Girdiler!$B$16</f>
        <v>6.08997605732648</v>
      </c>
      <c r="G4031" s="16" t="n">
        <f aca="false">MIN(MATCH(F4031,2_Girdiler!$B$20:$I$20,1),7)</f>
        <v>2</v>
      </c>
      <c r="H4031" s="16" t="n">
        <f aca="false">IF(F4031&gt;=40,2_Girdiler!$I$21+(F4031-40)*(2_Girdiler!$I$21-2_Girdiler!$H$21)/(2_Girdiler!$I$20-2_Girdiler!$H$20),INDEX(2_Girdiler!$B$21:$I$21,G4031)+(F4031-INDEX(2_Girdiler!$B$20:$I$20,G4031))*(INDEX(2_Girdiler!$B$21:$I$21,G4031+1)-INDEX(2_Girdiler!$B$21:$I$21,G4031))/(INDEX(2_Girdiler!$B$20:$I$20,G4031+1)-INDEX(2_Girdiler!$B$20:$I$20,G4031)))</f>
        <v>12.7439616917224</v>
      </c>
      <c r="I4031" s="16" t="n">
        <f aca="false">H4031/2_Girdiler!$B$17</f>
        <v>5.10575388290159</v>
      </c>
      <c r="J4031" s="16" t="n">
        <f aca="false">D4031+I4031</f>
        <v>25.7850248720859</v>
      </c>
    </row>
    <row r="4032" customFormat="false" ht="15" hidden="false" customHeight="false" outlineLevel="0" collapsed="false">
      <c r="A4032" s="0" t="n">
        <v>4020</v>
      </c>
      <c r="B4032" s="7" t="n">
        <v>0.769187</v>
      </c>
      <c r="C4032" s="7" t="n">
        <v>0.083312</v>
      </c>
      <c r="D4032" s="16" t="n">
        <f aca="false">LOGINV(B4032,$B$7,$C$7)</f>
        <v>20.4123947114849</v>
      </c>
      <c r="E4032" s="16" t="n">
        <f aca="false">LOGINV(C4032,$B$8,$C$8)</f>
        <v>44.7198095483024</v>
      </c>
      <c r="F4032" s="16" t="n">
        <f aca="false">$B$5/100*E4032*2_Girdiler!$B$14*2_Girdiler!$B$15*2_Girdiler!$B$16</f>
        <v>1.12515040823529</v>
      </c>
      <c r="G4032" s="16" t="n">
        <f aca="false">MIN(MATCH(F4032,2_Girdiler!$B$20:$I$20,1),7)</f>
        <v>1</v>
      </c>
      <c r="H4032" s="16" t="n">
        <f aca="false">IF(F4032&gt;=40,2_Girdiler!$I$21+(F4032-40)*(2_Girdiler!$I$21-2_Girdiler!$H$21)/(2_Girdiler!$I$20-2_Girdiler!$H$20),INDEX(2_Girdiler!$B$21:$I$21,G4032)+(F4032-INDEX(2_Girdiler!$B$20:$I$20,G4032))*(INDEX(2_Girdiler!$B$21:$I$21,G4032+1)-INDEX(2_Girdiler!$B$21:$I$21,G4032))/(INDEX(2_Girdiler!$B$20:$I$20,G4032+1)-INDEX(2_Girdiler!$B$20:$I$20,G4032)))</f>
        <v>2.47533089811764</v>
      </c>
      <c r="I4032" s="16" t="n">
        <f aca="false">H4032/2_Girdiler!$B$17</f>
        <v>0.991719109822771</v>
      </c>
      <c r="J4032" s="16" t="n">
        <f aca="false">D4032+I4032</f>
        <v>21.4041138213077</v>
      </c>
    </row>
    <row r="4033" customFormat="false" ht="15" hidden="false" customHeight="false" outlineLevel="0" collapsed="false">
      <c r="A4033" s="0" t="n">
        <v>4021</v>
      </c>
      <c r="B4033" s="7" t="n">
        <v>0.56182</v>
      </c>
      <c r="C4033" s="7" t="n">
        <v>0.706965</v>
      </c>
      <c r="D4033" s="16" t="n">
        <f aca="false">LOGINV(B4033,$B$7,$C$7)</f>
        <v>14.768893590707</v>
      </c>
      <c r="E4033" s="16" t="n">
        <f aca="false">LOGINV(C4033,$B$8,$C$8)</f>
        <v>155.202323794375</v>
      </c>
      <c r="F4033" s="16" t="n">
        <f aca="false">$B$5/100*E4033*2_Girdiler!$B$14*2_Girdiler!$B$15*2_Girdiler!$B$16</f>
        <v>3.90489046666647</v>
      </c>
      <c r="G4033" s="16" t="n">
        <f aca="false">MIN(MATCH(F4033,2_Girdiler!$B$20:$I$20,1),7)</f>
        <v>1</v>
      </c>
      <c r="H4033" s="16" t="n">
        <f aca="false">IF(F4033&gt;=40,2_Girdiler!$I$21+(F4033-40)*(2_Girdiler!$I$21-2_Girdiler!$H$21)/(2_Girdiler!$I$20-2_Girdiler!$H$20),INDEX(2_Girdiler!$B$21:$I$21,G4033)+(F4033-INDEX(2_Girdiler!$B$20:$I$20,G4033))*(INDEX(2_Girdiler!$B$21:$I$21,G4033+1)-INDEX(2_Girdiler!$B$21:$I$21,G4033))/(INDEX(2_Girdiler!$B$20:$I$20,G4033+1)-INDEX(2_Girdiler!$B$20:$I$20,G4033)))</f>
        <v>8.59075902666624</v>
      </c>
      <c r="I4033" s="16" t="n">
        <f aca="false">H4033/2_Girdiler!$B$17</f>
        <v>3.44181050747846</v>
      </c>
      <c r="J4033" s="16" t="n">
        <f aca="false">D4033+I4033</f>
        <v>18.2107040981854</v>
      </c>
    </row>
    <row r="4034" customFormat="false" ht="15" hidden="false" customHeight="false" outlineLevel="0" collapsed="false">
      <c r="A4034" s="0" t="n">
        <v>4022</v>
      </c>
      <c r="B4034" s="7" t="n">
        <v>0.120466</v>
      </c>
      <c r="C4034" s="7" t="n">
        <v>0.952317</v>
      </c>
      <c r="D4034" s="16" t="n">
        <f aca="false">LOGINV(B4034,$B$7,$C$7)</f>
        <v>7.04387939338681</v>
      </c>
      <c r="E4034" s="16" t="n">
        <f aca="false">LOGINV(C4034,$B$8,$C$8)</f>
        <v>320.460690580305</v>
      </c>
      <c r="F4034" s="16" t="n">
        <f aca="false">$B$5/100*E4034*2_Girdiler!$B$14*2_Girdiler!$B$15*2_Girdiler!$B$16</f>
        <v>8.06279097500047</v>
      </c>
      <c r="G4034" s="16" t="n">
        <f aca="false">MIN(MATCH(F4034,2_Girdiler!$B$20:$I$20,1),7)</f>
        <v>2</v>
      </c>
      <c r="H4034" s="16" t="n">
        <f aca="false">IF(F4034&gt;=40,2_Girdiler!$I$21+(F4034-40)*(2_Girdiler!$I$21-2_Girdiler!$H$21)/(2_Girdiler!$I$20-2_Girdiler!$H$20),INDEX(2_Girdiler!$B$21:$I$21,G4034)+(F4034-INDEX(2_Girdiler!$B$20:$I$20,G4034))*(INDEX(2_Girdiler!$B$21:$I$21,G4034+1)-INDEX(2_Girdiler!$B$21:$I$21,G4034))/(INDEX(2_Girdiler!$B$20:$I$20,G4034+1)-INDEX(2_Girdiler!$B$20:$I$20,G4034)))</f>
        <v>15.9004655600008</v>
      </c>
      <c r="I4034" s="16" t="n">
        <f aca="false">H4034/2_Girdiler!$B$17</f>
        <v>6.37037883012851</v>
      </c>
      <c r="J4034" s="16" t="n">
        <f aca="false">D4034+I4034</f>
        <v>13.4142582235153</v>
      </c>
    </row>
    <row r="4035" customFormat="false" ht="15" hidden="false" customHeight="false" outlineLevel="0" collapsed="false">
      <c r="A4035" s="0" t="n">
        <v>4023</v>
      </c>
      <c r="B4035" s="7" t="n">
        <v>0.218394</v>
      </c>
      <c r="C4035" s="7" t="n">
        <v>0.663056</v>
      </c>
      <c r="D4035" s="16" t="n">
        <f aca="false">LOGINV(B4035,$B$7,$C$7)</f>
        <v>8.7788886539076</v>
      </c>
      <c r="E4035" s="16" t="n">
        <f aca="false">LOGINV(C4035,$B$8,$C$8)</f>
        <v>143.289503693705</v>
      </c>
      <c r="F4035" s="16" t="n">
        <f aca="false">$B$5/100*E4035*2_Girdiler!$B$14*2_Girdiler!$B$15*2_Girdiler!$B$16</f>
        <v>3.60516391293363</v>
      </c>
      <c r="G4035" s="16" t="n">
        <f aca="false">MIN(MATCH(F4035,2_Girdiler!$B$20:$I$20,1),7)</f>
        <v>1</v>
      </c>
      <c r="H4035" s="16" t="n">
        <f aca="false">IF(F4035&gt;=40,2_Girdiler!$I$21+(F4035-40)*(2_Girdiler!$I$21-2_Girdiler!$H$21)/(2_Girdiler!$I$20-2_Girdiler!$H$20),INDEX(2_Girdiler!$B$21:$I$21,G4035)+(F4035-INDEX(2_Girdiler!$B$20:$I$20,G4035))*(INDEX(2_Girdiler!$B$21:$I$21,G4035+1)-INDEX(2_Girdiler!$B$21:$I$21,G4035))/(INDEX(2_Girdiler!$B$20:$I$20,G4035+1)-INDEX(2_Girdiler!$B$20:$I$20,G4035)))</f>
        <v>7.93136060845398</v>
      </c>
      <c r="I4035" s="16" t="n">
        <f aca="false">H4035/2_Girdiler!$B$17</f>
        <v>3.17762844889983</v>
      </c>
      <c r="J4035" s="16" t="n">
        <f aca="false">D4035+I4035</f>
        <v>11.9565171028074</v>
      </c>
    </row>
    <row r="4036" customFormat="false" ht="15" hidden="false" customHeight="false" outlineLevel="0" collapsed="false">
      <c r="A4036" s="0" t="n">
        <v>4024</v>
      </c>
      <c r="B4036" s="7" t="n">
        <v>0.354316</v>
      </c>
      <c r="C4036" s="7" t="n">
        <v>0.961315</v>
      </c>
      <c r="D4036" s="16" t="n">
        <f aca="false">LOGINV(B4036,$B$7,$C$7)</f>
        <v>10.9956855382887</v>
      </c>
      <c r="E4036" s="16" t="n">
        <f aca="false">LOGINV(C4036,$B$8,$C$8)</f>
        <v>341.477408684466</v>
      </c>
      <c r="F4036" s="16" t="n">
        <f aca="false">$B$5/100*E4036*2_Girdiler!$B$14*2_Girdiler!$B$15*2_Girdiler!$B$16</f>
        <v>8.59157160250117</v>
      </c>
      <c r="G4036" s="16" t="n">
        <f aca="false">MIN(MATCH(F4036,2_Girdiler!$B$20:$I$20,1),7)</f>
        <v>2</v>
      </c>
      <c r="H4036" s="16" t="n">
        <f aca="false">IF(F4036&gt;=40,2_Girdiler!$I$21+(F4036-40)*(2_Girdiler!$I$21-2_Girdiler!$H$21)/(2_Girdiler!$I$20-2_Girdiler!$H$20),INDEX(2_Girdiler!$B$21:$I$21,G4036)+(F4036-INDEX(2_Girdiler!$B$20:$I$20,G4036))*(INDEX(2_Girdiler!$B$21:$I$21,G4036+1)-INDEX(2_Girdiler!$B$21:$I$21,G4036))/(INDEX(2_Girdiler!$B$20:$I$20,G4036+1)-INDEX(2_Girdiler!$B$20:$I$20,G4036)))</f>
        <v>16.7465145640019</v>
      </c>
      <c r="I4036" s="16" t="n">
        <f aca="false">H4036/2_Girdiler!$B$17</f>
        <v>6.70934077083408</v>
      </c>
      <c r="J4036" s="16" t="n">
        <f aca="false">D4036+I4036</f>
        <v>17.7050263091228</v>
      </c>
    </row>
    <row r="4037" customFormat="false" ht="15" hidden="false" customHeight="false" outlineLevel="0" collapsed="false">
      <c r="A4037" s="0" t="n">
        <v>4025</v>
      </c>
      <c r="B4037" s="7" t="n">
        <v>0.507543</v>
      </c>
      <c r="C4037" s="7" t="n">
        <v>0.817829</v>
      </c>
      <c r="D4037" s="16" t="n">
        <f aca="false">LOGINV(B4037,$B$7,$C$7)</f>
        <v>13.6855381649325</v>
      </c>
      <c r="E4037" s="16" t="n">
        <f aca="false">LOGINV(C4037,$B$8,$C$8)</f>
        <v>196.129796856809</v>
      </c>
      <c r="F4037" s="16" t="n">
        <f aca="false">$B$5/100*E4037*2_Girdiler!$B$14*2_Girdiler!$B$15*2_Girdiler!$B$16</f>
        <v>4.93462568891732</v>
      </c>
      <c r="G4037" s="16" t="n">
        <f aca="false">MIN(MATCH(F4037,2_Girdiler!$B$20:$I$20,1),7)</f>
        <v>1</v>
      </c>
      <c r="H4037" s="16" t="n">
        <f aca="false">IF(F4037&gt;=40,2_Girdiler!$I$21+(F4037-40)*(2_Girdiler!$I$21-2_Girdiler!$H$21)/(2_Girdiler!$I$20-2_Girdiler!$H$20),INDEX(2_Girdiler!$B$21:$I$21,G4037)+(F4037-INDEX(2_Girdiler!$B$20:$I$20,G4037))*(INDEX(2_Girdiler!$B$21:$I$21,G4037+1)-INDEX(2_Girdiler!$B$21:$I$21,G4037))/(INDEX(2_Girdiler!$B$20:$I$20,G4037+1)-INDEX(2_Girdiler!$B$20:$I$20,G4037)))</f>
        <v>10.8561765156181</v>
      </c>
      <c r="I4037" s="16" t="n">
        <f aca="false">H4037/2_Girdiler!$B$17</f>
        <v>4.34942969375725</v>
      </c>
      <c r="J4037" s="16" t="n">
        <f aca="false">D4037+I4037</f>
        <v>18.0349678586897</v>
      </c>
    </row>
    <row r="4038" customFormat="false" ht="15" hidden="false" customHeight="false" outlineLevel="0" collapsed="false">
      <c r="A4038" s="0" t="n">
        <v>4026</v>
      </c>
      <c r="B4038" s="7" t="n">
        <v>0.022954</v>
      </c>
      <c r="C4038" s="7" t="n">
        <v>0.582505</v>
      </c>
      <c r="D4038" s="16" t="n">
        <f aca="false">LOGINV(B4038,$B$7,$C$7)</f>
        <v>4.45085770715332</v>
      </c>
      <c r="E4038" s="16" t="n">
        <f aca="false">LOGINV(C4038,$B$8,$C$8)</f>
        <v>124.922137521112</v>
      </c>
      <c r="F4038" s="16" t="n">
        <f aca="false">$B$5/100*E4038*2_Girdiler!$B$14*2_Girdiler!$B$15*2_Girdiler!$B$16</f>
        <v>3.14304098003117</v>
      </c>
      <c r="G4038" s="16" t="n">
        <f aca="false">MIN(MATCH(F4038,2_Girdiler!$B$20:$I$20,1),7)</f>
        <v>1</v>
      </c>
      <c r="H4038" s="16" t="n">
        <f aca="false">IF(F4038&gt;=40,2_Girdiler!$I$21+(F4038-40)*(2_Girdiler!$I$21-2_Girdiler!$H$21)/(2_Girdiler!$I$20-2_Girdiler!$H$20),INDEX(2_Girdiler!$B$21:$I$21,G4038)+(F4038-INDEX(2_Girdiler!$B$20:$I$20,G4038))*(INDEX(2_Girdiler!$B$21:$I$21,G4038+1)-INDEX(2_Girdiler!$B$21:$I$21,G4038))/(INDEX(2_Girdiler!$B$20:$I$20,G4038+1)-INDEX(2_Girdiler!$B$20:$I$20,G4038)))</f>
        <v>6.91469015606856</v>
      </c>
      <c r="I4038" s="16" t="n">
        <f aca="false">H4038/2_Girdiler!$B$17</f>
        <v>2.77030855611721</v>
      </c>
      <c r="J4038" s="16" t="n">
        <f aca="false">D4038+I4038</f>
        <v>7.22116626327054</v>
      </c>
    </row>
    <row r="4039" customFormat="false" ht="15" hidden="false" customHeight="false" outlineLevel="0" collapsed="false">
      <c r="A4039" s="0" t="n">
        <v>4027</v>
      </c>
      <c r="B4039" s="7" t="n">
        <v>0.313045</v>
      </c>
      <c r="C4039" s="7" t="n">
        <v>0.632141</v>
      </c>
      <c r="D4039" s="16" t="n">
        <f aca="false">LOGINV(B4039,$B$7,$C$7)</f>
        <v>10.3213420095023</v>
      </c>
      <c r="E4039" s="16" t="n">
        <f aca="false">LOGINV(C4039,$B$8,$C$8)</f>
        <v>135.789267612839</v>
      </c>
      <c r="F4039" s="16" t="n">
        <f aca="false">$B$5/100*E4039*2_Girdiler!$B$14*2_Girdiler!$B$15*2_Girdiler!$B$16</f>
        <v>3.41645797313903</v>
      </c>
      <c r="G4039" s="16" t="n">
        <f aca="false">MIN(MATCH(F4039,2_Girdiler!$B$20:$I$20,1),7)</f>
        <v>1</v>
      </c>
      <c r="H4039" s="16" t="n">
        <f aca="false">IF(F4039&gt;=40,2_Girdiler!$I$21+(F4039-40)*(2_Girdiler!$I$21-2_Girdiler!$H$21)/(2_Girdiler!$I$20-2_Girdiler!$H$20),INDEX(2_Girdiler!$B$21:$I$21,G4039)+(F4039-INDEX(2_Girdiler!$B$20:$I$20,G4039))*(INDEX(2_Girdiler!$B$21:$I$21,G4039+1)-INDEX(2_Girdiler!$B$21:$I$21,G4039))/(INDEX(2_Girdiler!$B$20:$I$20,G4039+1)-INDEX(2_Girdiler!$B$20:$I$20,G4039)))</f>
        <v>7.51620754090587</v>
      </c>
      <c r="I4039" s="16" t="n">
        <f aca="false">H4039/2_Girdiler!$B$17</f>
        <v>3.01130109811934</v>
      </c>
      <c r="J4039" s="16" t="n">
        <f aca="false">D4039+I4039</f>
        <v>13.3326431076217</v>
      </c>
    </row>
    <row r="4040" customFormat="false" ht="15" hidden="false" customHeight="false" outlineLevel="0" collapsed="false">
      <c r="A4040" s="0" t="n">
        <v>4028</v>
      </c>
      <c r="B4040" s="7" t="n">
        <v>0.390913</v>
      </c>
      <c r="C4040" s="7" t="n">
        <v>0.37697</v>
      </c>
      <c r="D4040" s="16" t="n">
        <f aca="false">LOGINV(B4040,$B$7,$C$7)</f>
        <v>11.6049707001577</v>
      </c>
      <c r="E4040" s="16" t="n">
        <f aca="false">LOGINV(C4040,$B$8,$C$8)</f>
        <v>89.2015247623093</v>
      </c>
      <c r="F4040" s="16" t="n">
        <f aca="false">$B$5/100*E4040*2_Girdiler!$B$14*2_Girdiler!$B$15*2_Girdiler!$B$16</f>
        <v>2.2443103630197</v>
      </c>
      <c r="G4040" s="16" t="n">
        <f aca="false">MIN(MATCH(F4040,2_Girdiler!$B$20:$I$20,1),7)</f>
        <v>1</v>
      </c>
      <c r="H4040" s="16" t="n">
        <f aca="false">IF(F4040&gt;=40,2_Girdiler!$I$21+(F4040-40)*(2_Girdiler!$I$21-2_Girdiler!$H$21)/(2_Girdiler!$I$20-2_Girdiler!$H$20),INDEX(2_Girdiler!$B$21:$I$21,G4040)+(F4040-INDEX(2_Girdiler!$B$20:$I$20,G4040))*(INDEX(2_Girdiler!$B$21:$I$21,G4040+1)-INDEX(2_Girdiler!$B$21:$I$21,G4040))/(INDEX(2_Girdiler!$B$20:$I$20,G4040+1)-INDEX(2_Girdiler!$B$20:$I$20,G4040)))</f>
        <v>4.93748279864334</v>
      </c>
      <c r="I4040" s="16" t="n">
        <f aca="false">H4040/2_Girdiler!$B$17</f>
        <v>1.97815817253339</v>
      </c>
      <c r="J4040" s="16" t="n">
        <f aca="false">D4040+I4040</f>
        <v>13.5831288726911</v>
      </c>
    </row>
    <row r="4041" customFormat="false" ht="15" hidden="false" customHeight="false" outlineLevel="0" collapsed="false">
      <c r="A4041" s="0" t="n">
        <v>4029</v>
      </c>
      <c r="B4041" s="7" t="n">
        <v>0.462978</v>
      </c>
      <c r="C4041" s="7" t="n">
        <v>0.473594</v>
      </c>
      <c r="D4041" s="16" t="n">
        <f aca="false">LOGINV(B4041,$B$7,$C$7)</f>
        <v>12.8584166897884</v>
      </c>
      <c r="E4041" s="16" t="n">
        <f aca="false">LOGINV(C4041,$B$8,$C$8)</f>
        <v>104.634380026166</v>
      </c>
      <c r="F4041" s="16" t="n">
        <f aca="false">$B$5/100*E4041*2_Girdiler!$B$14*2_Girdiler!$B$15*2_Girdiler!$B$16</f>
        <v>2.63260100145833</v>
      </c>
      <c r="G4041" s="16" t="n">
        <f aca="false">MIN(MATCH(F4041,2_Girdiler!$B$20:$I$20,1),7)</f>
        <v>1</v>
      </c>
      <c r="H4041" s="16" t="n">
        <f aca="false">IF(F4041&gt;=40,2_Girdiler!$I$21+(F4041-40)*(2_Girdiler!$I$21-2_Girdiler!$H$21)/(2_Girdiler!$I$20-2_Girdiler!$H$20),INDEX(2_Girdiler!$B$21:$I$21,G4041)+(F4041-INDEX(2_Girdiler!$B$20:$I$20,G4041))*(INDEX(2_Girdiler!$B$21:$I$21,G4041+1)-INDEX(2_Girdiler!$B$21:$I$21,G4041))/(INDEX(2_Girdiler!$B$20:$I$20,G4041+1)-INDEX(2_Girdiler!$B$20:$I$20,G4041)))</f>
        <v>5.79172220320832</v>
      </c>
      <c r="I4041" s="16" t="n">
        <f aca="false">H4041/2_Girdiler!$B$17</f>
        <v>2.32040152372128</v>
      </c>
      <c r="J4041" s="16" t="n">
        <f aca="false">D4041+I4041</f>
        <v>15.1788182135096</v>
      </c>
    </row>
    <row r="4042" customFormat="false" ht="15" hidden="false" customHeight="false" outlineLevel="0" collapsed="false">
      <c r="A4042" s="0" t="n">
        <v>4030</v>
      </c>
      <c r="B4042" s="7" t="n">
        <v>0.748494</v>
      </c>
      <c r="C4042" s="7" t="n">
        <v>0.76662</v>
      </c>
      <c r="D4042" s="16" t="n">
        <f aca="false">LOGINV(B4042,$B$7,$C$7)</f>
        <v>19.6705613757001</v>
      </c>
      <c r="E4042" s="16" t="n">
        <f aca="false">LOGINV(C4042,$B$8,$C$8)</f>
        <v>174.687505512178</v>
      </c>
      <c r="F4042" s="16" t="n">
        <f aca="false">$B$5/100*E4042*2_Girdiler!$B$14*2_Girdiler!$B$15*2_Girdiler!$B$16</f>
        <v>4.39513763868639</v>
      </c>
      <c r="G4042" s="16" t="n">
        <f aca="false">MIN(MATCH(F4042,2_Girdiler!$B$20:$I$20,1),7)</f>
        <v>1</v>
      </c>
      <c r="H4042" s="16" t="n">
        <f aca="false">IF(F4042&gt;=40,2_Girdiler!$I$21+(F4042-40)*(2_Girdiler!$I$21-2_Girdiler!$H$21)/(2_Girdiler!$I$20-2_Girdiler!$H$20),INDEX(2_Girdiler!$B$21:$I$21,G4042)+(F4042-INDEX(2_Girdiler!$B$20:$I$20,G4042))*(INDEX(2_Girdiler!$B$21:$I$21,G4042+1)-INDEX(2_Girdiler!$B$21:$I$21,G4042))/(INDEX(2_Girdiler!$B$20:$I$20,G4042+1)-INDEX(2_Girdiler!$B$20:$I$20,G4042)))</f>
        <v>9.66930280511006</v>
      </c>
      <c r="I4042" s="16" t="n">
        <f aca="false">H4042/2_Girdiler!$B$17</f>
        <v>3.87391939307294</v>
      </c>
      <c r="J4042" s="16" t="n">
        <f aca="false">D4042+I4042</f>
        <v>23.544480768773</v>
      </c>
    </row>
    <row r="4043" customFormat="false" ht="15" hidden="false" customHeight="false" outlineLevel="0" collapsed="false">
      <c r="A4043" s="0" t="n">
        <v>4031</v>
      </c>
      <c r="B4043" s="7" t="n">
        <v>0.2344</v>
      </c>
      <c r="C4043" s="7" t="n">
        <v>0.91432</v>
      </c>
      <c r="D4043" s="16" t="n">
        <f aca="false">LOGINV(B4043,$B$7,$C$7)</f>
        <v>9.04309148613831</v>
      </c>
      <c r="E4043" s="16" t="n">
        <f aca="false">LOGINV(C4043,$B$8,$C$8)</f>
        <v>264.059443740563</v>
      </c>
      <c r="F4043" s="16" t="n">
        <f aca="false">$B$5/100*E4043*2_Girdiler!$B$14*2_Girdiler!$B$15*2_Girdiler!$B$16</f>
        <v>6.64373560451257</v>
      </c>
      <c r="G4043" s="16" t="n">
        <f aca="false">MIN(MATCH(F4043,2_Girdiler!$B$20:$I$20,1),7)</f>
        <v>2</v>
      </c>
      <c r="H4043" s="16" t="n">
        <f aca="false">IF(F4043&gt;=40,2_Girdiler!$I$21+(F4043-40)*(2_Girdiler!$I$21-2_Girdiler!$H$21)/(2_Girdiler!$I$20-2_Girdiler!$H$20),INDEX(2_Girdiler!$B$21:$I$21,G4043)+(F4043-INDEX(2_Girdiler!$B$20:$I$20,G4043))*(INDEX(2_Girdiler!$B$21:$I$21,G4043+1)-INDEX(2_Girdiler!$B$21:$I$21,G4043))/(INDEX(2_Girdiler!$B$20:$I$20,G4043+1)-INDEX(2_Girdiler!$B$20:$I$20,G4043)))</f>
        <v>13.6299769672201</v>
      </c>
      <c r="I4043" s="16" t="n">
        <f aca="false">H4043/2_Girdiler!$B$17</f>
        <v>5.46072795161062</v>
      </c>
      <c r="J4043" s="16" t="n">
        <f aca="false">D4043+I4043</f>
        <v>14.5038194377489</v>
      </c>
    </row>
    <row r="4044" customFormat="false" ht="15" hidden="false" customHeight="false" outlineLevel="0" collapsed="false">
      <c r="A4044" s="0" t="n">
        <v>4032</v>
      </c>
      <c r="B4044" s="7" t="n">
        <v>0.934645</v>
      </c>
      <c r="C4044" s="7" t="n">
        <v>0.651942</v>
      </c>
      <c r="D4044" s="16" t="n">
        <f aca="false">LOGINV(B4044,$B$7,$C$7)</f>
        <v>31.4438391941748</v>
      </c>
      <c r="E4044" s="16" t="n">
        <f aca="false">LOGINV(C4044,$B$8,$C$8)</f>
        <v>140.518792074265</v>
      </c>
      <c r="F4044" s="16" t="n">
        <f aca="false">$B$5/100*E4044*2_Girdiler!$B$14*2_Girdiler!$B$15*2_Girdiler!$B$16</f>
        <v>3.5354528085885</v>
      </c>
      <c r="G4044" s="16" t="n">
        <f aca="false">MIN(MATCH(F4044,2_Girdiler!$B$20:$I$20,1),7)</f>
        <v>1</v>
      </c>
      <c r="H4044" s="16" t="n">
        <f aca="false">IF(F4044&gt;=40,2_Girdiler!$I$21+(F4044-40)*(2_Girdiler!$I$21-2_Girdiler!$H$21)/(2_Girdiler!$I$20-2_Girdiler!$H$20),INDEX(2_Girdiler!$B$21:$I$21,G4044)+(F4044-INDEX(2_Girdiler!$B$20:$I$20,G4044))*(INDEX(2_Girdiler!$B$21:$I$21,G4044+1)-INDEX(2_Girdiler!$B$21:$I$21,G4044))/(INDEX(2_Girdiler!$B$20:$I$20,G4044+1)-INDEX(2_Girdiler!$B$20:$I$20,G4044)))</f>
        <v>7.7779961788947</v>
      </c>
      <c r="I4044" s="16" t="n">
        <f aca="false">H4044/2_Girdiler!$B$17</f>
        <v>3.11618436654435</v>
      </c>
      <c r="J4044" s="16" t="n">
        <f aca="false">D4044+I4044</f>
        <v>34.5600235607191</v>
      </c>
    </row>
    <row r="4045" customFormat="false" ht="15" hidden="false" customHeight="false" outlineLevel="0" collapsed="false">
      <c r="A4045" s="0" t="n">
        <v>4033</v>
      </c>
      <c r="B4045" s="7" t="n">
        <v>0.994719</v>
      </c>
      <c r="C4045" s="7" t="n">
        <v>0.194935</v>
      </c>
      <c r="D4045" s="16" t="n">
        <f aca="false">LOGINV(B4045,$B$7,$C$7)</f>
        <v>56.3170266200543</v>
      </c>
      <c r="E4045" s="16" t="n">
        <f aca="false">LOGINV(C4045,$B$8,$C$8)</f>
        <v>62.6894953386324</v>
      </c>
      <c r="F4045" s="16" t="n">
        <f aca="false">$B$5/100*E4045*2_Girdiler!$B$14*2_Girdiler!$B$15*2_Girdiler!$B$16</f>
        <v>1.57726770271999</v>
      </c>
      <c r="G4045" s="16" t="n">
        <f aca="false">MIN(MATCH(F4045,2_Girdiler!$B$20:$I$20,1),7)</f>
        <v>1</v>
      </c>
      <c r="H4045" s="16" t="n">
        <f aca="false">IF(F4045&gt;=40,2_Girdiler!$I$21+(F4045-40)*(2_Girdiler!$I$21-2_Girdiler!$H$21)/(2_Girdiler!$I$20-2_Girdiler!$H$20),INDEX(2_Girdiler!$B$21:$I$21,G4045)+(F4045-INDEX(2_Girdiler!$B$20:$I$20,G4045))*(INDEX(2_Girdiler!$B$21:$I$21,G4045+1)-INDEX(2_Girdiler!$B$21:$I$21,G4045))/(INDEX(2_Girdiler!$B$20:$I$20,G4045+1)-INDEX(2_Girdiler!$B$20:$I$20,G4045)))</f>
        <v>3.46998894598398</v>
      </c>
      <c r="I4045" s="16" t="n">
        <f aca="false">H4045/2_Girdiler!$B$17</f>
        <v>1.39021993028204</v>
      </c>
      <c r="J4045" s="16" t="n">
        <f aca="false">D4045+I4045</f>
        <v>57.7072465503363</v>
      </c>
    </row>
    <row r="4046" customFormat="false" ht="15" hidden="false" customHeight="false" outlineLevel="0" collapsed="false">
      <c r="A4046" s="0" t="n">
        <v>4034</v>
      </c>
      <c r="B4046" s="7" t="n">
        <v>0.962064</v>
      </c>
      <c r="C4046" s="7" t="n">
        <v>0.420012</v>
      </c>
      <c r="D4046" s="16" t="n">
        <f aca="false">LOGINV(B4046,$B$7,$C$7)</f>
        <v>36.4256210512494</v>
      </c>
      <c r="E4046" s="16" t="n">
        <f aca="false">LOGINV(C4046,$B$8,$C$8)</f>
        <v>95.8636302836631</v>
      </c>
      <c r="F4046" s="16" t="n">
        <f aca="false">$B$5/100*E4046*2_Girdiler!$B$14*2_Girdiler!$B$15*2_Girdiler!$B$16</f>
        <v>2.41192893793696</v>
      </c>
      <c r="G4046" s="16" t="n">
        <f aca="false">MIN(MATCH(F4046,2_Girdiler!$B$20:$I$20,1),7)</f>
        <v>1</v>
      </c>
      <c r="H4046" s="16" t="n">
        <f aca="false">IF(F4046&gt;=40,2_Girdiler!$I$21+(F4046-40)*(2_Girdiler!$I$21-2_Girdiler!$H$21)/(2_Girdiler!$I$20-2_Girdiler!$H$20),INDEX(2_Girdiler!$B$21:$I$21,G4046)+(F4046-INDEX(2_Girdiler!$B$20:$I$20,G4046))*(INDEX(2_Girdiler!$B$21:$I$21,G4046+1)-INDEX(2_Girdiler!$B$21:$I$21,G4046))/(INDEX(2_Girdiler!$B$20:$I$20,G4046+1)-INDEX(2_Girdiler!$B$20:$I$20,G4046)))</f>
        <v>5.30624366346132</v>
      </c>
      <c r="I4046" s="16" t="n">
        <f aca="false">H4046/2_Girdiler!$B$17</f>
        <v>2.12589890363034</v>
      </c>
      <c r="J4046" s="16" t="n">
        <f aca="false">D4046+I4046</f>
        <v>38.5515199548798</v>
      </c>
    </row>
    <row r="4047" customFormat="false" ht="15" hidden="false" customHeight="false" outlineLevel="0" collapsed="false">
      <c r="A4047" s="0" t="n">
        <v>4035</v>
      </c>
      <c r="B4047" s="7" t="n">
        <v>0.124472</v>
      </c>
      <c r="C4047" s="7" t="n">
        <v>0.435598</v>
      </c>
      <c r="D4047" s="16" t="n">
        <f aca="false">LOGINV(B4047,$B$7,$C$7)</f>
        <v>7.12182097883069</v>
      </c>
      <c r="E4047" s="16" t="n">
        <f aca="false">LOGINV(C4047,$B$8,$C$8)</f>
        <v>98.3534909627928</v>
      </c>
      <c r="F4047" s="16" t="n">
        <f aca="false">$B$5/100*E4047*2_Girdiler!$B$14*2_Girdiler!$B$15*2_Girdiler!$B$16</f>
        <v>2.47457383262387</v>
      </c>
      <c r="G4047" s="16" t="n">
        <f aca="false">MIN(MATCH(F4047,2_Girdiler!$B$20:$I$20,1),7)</f>
        <v>1</v>
      </c>
      <c r="H4047" s="16" t="n">
        <f aca="false">IF(F4047&gt;=40,2_Girdiler!$I$21+(F4047-40)*(2_Girdiler!$I$21-2_Girdiler!$H$21)/(2_Girdiler!$I$20-2_Girdiler!$H$20),INDEX(2_Girdiler!$B$21:$I$21,G4047)+(F4047-INDEX(2_Girdiler!$B$20:$I$20,G4047))*(INDEX(2_Girdiler!$B$21:$I$21,G4047+1)-INDEX(2_Girdiler!$B$21:$I$21,G4047))/(INDEX(2_Girdiler!$B$20:$I$20,G4047+1)-INDEX(2_Girdiler!$B$20:$I$20,G4047)))</f>
        <v>5.44406243177251</v>
      </c>
      <c r="I4047" s="16" t="n">
        <f aca="false">H4047/2_Girdiler!$B$17</f>
        <v>2.18111475631911</v>
      </c>
      <c r="J4047" s="16" t="n">
        <f aca="false">D4047+I4047</f>
        <v>9.30293573514981</v>
      </c>
    </row>
    <row r="4048" customFormat="false" ht="15" hidden="false" customHeight="false" outlineLevel="0" collapsed="false">
      <c r="A4048" s="0" t="n">
        <v>4036</v>
      </c>
      <c r="B4048" s="7" t="n">
        <v>0.795271</v>
      </c>
      <c r="C4048" s="7" t="n">
        <v>0.592824</v>
      </c>
      <c r="D4048" s="16" t="n">
        <f aca="false">LOGINV(B4048,$B$7,$C$7)</f>
        <v>21.4466867317929</v>
      </c>
      <c r="E4048" s="16" t="n">
        <f aca="false">LOGINV(C4048,$B$8,$C$8)</f>
        <v>127.078173150199</v>
      </c>
      <c r="F4048" s="16" t="n">
        <f aca="false">$B$5/100*E4048*2_Girdiler!$B$14*2_Girdiler!$B$15*2_Girdiler!$B$16</f>
        <v>3.197286836459</v>
      </c>
      <c r="G4048" s="16" t="n">
        <f aca="false">MIN(MATCH(F4048,2_Girdiler!$B$20:$I$20,1),7)</f>
        <v>1</v>
      </c>
      <c r="H4048" s="16" t="n">
        <f aca="false">IF(F4048&gt;=40,2_Girdiler!$I$21+(F4048-40)*(2_Girdiler!$I$21-2_Girdiler!$H$21)/(2_Girdiler!$I$20-2_Girdiler!$H$20),INDEX(2_Girdiler!$B$21:$I$21,G4048)+(F4048-INDEX(2_Girdiler!$B$20:$I$20,G4048))*(INDEX(2_Girdiler!$B$21:$I$21,G4048+1)-INDEX(2_Girdiler!$B$21:$I$21,G4048))/(INDEX(2_Girdiler!$B$20:$I$20,G4048+1)-INDEX(2_Girdiler!$B$20:$I$20,G4048)))</f>
        <v>7.0340310402098</v>
      </c>
      <c r="I4048" s="16" t="n">
        <f aca="false">H4048/2_Girdiler!$B$17</f>
        <v>2.81812141034046</v>
      </c>
      <c r="J4048" s="16" t="n">
        <f aca="false">D4048+I4048</f>
        <v>24.2648081421334</v>
      </c>
    </row>
    <row r="4049" customFormat="false" ht="15" hidden="false" customHeight="false" outlineLevel="0" collapsed="false">
      <c r="A4049" s="0" t="n">
        <v>4037</v>
      </c>
      <c r="B4049" s="7" t="n">
        <v>0.982264</v>
      </c>
      <c r="C4049" s="7" t="n">
        <v>0.577644</v>
      </c>
      <c r="D4049" s="16" t="n">
        <f aca="false">LOGINV(B4049,$B$7,$C$7)</f>
        <v>43.7272935701199</v>
      </c>
      <c r="E4049" s="16" t="n">
        <f aca="false">LOGINV(C4049,$B$8,$C$8)</f>
        <v>123.92333395445</v>
      </c>
      <c r="F4049" s="16" t="n">
        <f aca="false">$B$5/100*E4049*2_Girdiler!$B$14*2_Girdiler!$B$15*2_Girdiler!$B$16</f>
        <v>3.11791108229397</v>
      </c>
      <c r="G4049" s="16" t="n">
        <f aca="false">MIN(MATCH(F4049,2_Girdiler!$B$20:$I$20,1),7)</f>
        <v>1</v>
      </c>
      <c r="H4049" s="16" t="n">
        <f aca="false">IF(F4049&gt;=40,2_Girdiler!$I$21+(F4049-40)*(2_Girdiler!$I$21-2_Girdiler!$H$21)/(2_Girdiler!$I$20-2_Girdiler!$H$20),INDEX(2_Girdiler!$B$21:$I$21,G4049)+(F4049-INDEX(2_Girdiler!$B$20:$I$20,G4049))*(INDEX(2_Girdiler!$B$21:$I$21,G4049+1)-INDEX(2_Girdiler!$B$21:$I$21,G4049))/(INDEX(2_Girdiler!$B$20:$I$20,G4049+1)-INDEX(2_Girdiler!$B$20:$I$20,G4049)))</f>
        <v>6.85940438104673</v>
      </c>
      <c r="I4049" s="16" t="n">
        <f aca="false">H4049/2_Girdiler!$B$17</f>
        <v>2.74815880650911</v>
      </c>
      <c r="J4049" s="16" t="n">
        <f aca="false">D4049+I4049</f>
        <v>46.475452376629</v>
      </c>
    </row>
    <row r="4050" customFormat="false" ht="15" hidden="false" customHeight="false" outlineLevel="0" collapsed="false">
      <c r="A4050" s="0" t="n">
        <v>4038</v>
      </c>
      <c r="B4050" s="7" t="n">
        <v>0.699963</v>
      </c>
      <c r="C4050" s="7" t="n">
        <v>0.816133</v>
      </c>
      <c r="D4050" s="16" t="n">
        <f aca="false">LOGINV(B4050,$B$7,$C$7)</f>
        <v>18.1385867053418</v>
      </c>
      <c r="E4050" s="16" t="n">
        <f aca="false">LOGINV(C4050,$B$8,$C$8)</f>
        <v>195.321658112417</v>
      </c>
      <c r="F4050" s="16" t="n">
        <f aca="false">$B$5/100*E4050*2_Girdiler!$B$14*2_Girdiler!$B$15*2_Girdiler!$B$16</f>
        <v>4.9142929181084</v>
      </c>
      <c r="G4050" s="16" t="n">
        <f aca="false">MIN(MATCH(F4050,2_Girdiler!$B$20:$I$20,1),7)</f>
        <v>1</v>
      </c>
      <c r="H4050" s="16" t="n">
        <f aca="false">IF(F4050&gt;=40,2_Girdiler!$I$21+(F4050-40)*(2_Girdiler!$I$21-2_Girdiler!$H$21)/(2_Girdiler!$I$20-2_Girdiler!$H$20),INDEX(2_Girdiler!$B$21:$I$21,G4050)+(F4050-INDEX(2_Girdiler!$B$20:$I$20,G4050))*(INDEX(2_Girdiler!$B$21:$I$21,G4050+1)-INDEX(2_Girdiler!$B$21:$I$21,G4050))/(INDEX(2_Girdiler!$B$20:$I$20,G4050+1)-INDEX(2_Girdiler!$B$20:$I$20,G4050)))</f>
        <v>10.8114444198385</v>
      </c>
      <c r="I4050" s="16" t="n">
        <f aca="false">H4050/2_Girdiler!$B$17</f>
        <v>4.33150818102503</v>
      </c>
      <c r="J4050" s="16" t="n">
        <f aca="false">D4050+I4050</f>
        <v>22.4700948863668</v>
      </c>
    </row>
    <row r="4051" customFormat="false" ht="15" hidden="false" customHeight="false" outlineLevel="0" collapsed="false">
      <c r="A4051" s="0" t="n">
        <v>4039</v>
      </c>
      <c r="B4051" s="7" t="n">
        <v>0.678012</v>
      </c>
      <c r="C4051" s="7" t="n">
        <v>0.271301</v>
      </c>
      <c r="D4051" s="16" t="n">
        <f aca="false">LOGINV(B4051,$B$7,$C$7)</f>
        <v>17.5210088377528</v>
      </c>
      <c r="E4051" s="16" t="n">
        <f aca="false">LOGINV(C4051,$B$8,$C$8)</f>
        <v>73.7141758124604</v>
      </c>
      <c r="F4051" s="16" t="n">
        <f aca="false">$B$5/100*E4051*2_Girdiler!$B$14*2_Girdiler!$B$15*2_Girdiler!$B$16</f>
        <v>1.8546486634415</v>
      </c>
      <c r="G4051" s="16" t="n">
        <f aca="false">MIN(MATCH(F4051,2_Girdiler!$B$20:$I$20,1),7)</f>
        <v>1</v>
      </c>
      <c r="H4051" s="16" t="n">
        <f aca="false">IF(F4051&gt;=40,2_Girdiler!$I$21+(F4051-40)*(2_Girdiler!$I$21-2_Girdiler!$H$21)/(2_Girdiler!$I$20-2_Girdiler!$H$20),INDEX(2_Girdiler!$B$21:$I$21,G4051)+(F4051-INDEX(2_Girdiler!$B$20:$I$20,G4051))*(INDEX(2_Girdiler!$B$21:$I$21,G4051+1)-INDEX(2_Girdiler!$B$21:$I$21,G4051))/(INDEX(2_Girdiler!$B$20:$I$20,G4051+1)-INDEX(2_Girdiler!$B$20:$I$20,G4051)))</f>
        <v>4.08022705957131</v>
      </c>
      <c r="I4051" s="16" t="n">
        <f aca="false">H4051/2_Girdiler!$B$17</f>
        <v>1.63470635399492</v>
      </c>
      <c r="J4051" s="16" t="n">
        <f aca="false">D4051+I4051</f>
        <v>19.1557151917477</v>
      </c>
    </row>
    <row r="4052" customFormat="false" ht="15" hidden="false" customHeight="false" outlineLevel="0" collapsed="false">
      <c r="A4052" s="0" t="n">
        <v>4040</v>
      </c>
      <c r="B4052" s="7" t="n">
        <v>0.588451</v>
      </c>
      <c r="C4052" s="7" t="n">
        <v>0.929148</v>
      </c>
      <c r="D4052" s="16" t="n">
        <f aca="false">LOGINV(B4052,$B$7,$C$7)</f>
        <v>15.3392293294118</v>
      </c>
      <c r="E4052" s="16" t="n">
        <f aca="false">LOGINV(C4052,$B$8,$C$8)</f>
        <v>281.962805646336</v>
      </c>
      <c r="F4052" s="16" t="n">
        <f aca="false">$B$5/100*E4052*2_Girdiler!$B$14*2_Girdiler!$B$15*2_Girdiler!$B$16</f>
        <v>7.09418419006181</v>
      </c>
      <c r="G4052" s="16" t="n">
        <f aca="false">MIN(MATCH(F4052,2_Girdiler!$B$20:$I$20,1),7)</f>
        <v>2</v>
      </c>
      <c r="H4052" s="16" t="n">
        <f aca="false">IF(F4052&gt;=40,2_Girdiler!$I$21+(F4052-40)*(2_Girdiler!$I$21-2_Girdiler!$H$21)/(2_Girdiler!$I$20-2_Girdiler!$H$20),INDEX(2_Girdiler!$B$21:$I$21,G4052)+(F4052-INDEX(2_Girdiler!$B$20:$I$20,G4052))*(INDEX(2_Girdiler!$B$21:$I$21,G4052+1)-INDEX(2_Girdiler!$B$21:$I$21,G4052))/(INDEX(2_Girdiler!$B$20:$I$20,G4052+1)-INDEX(2_Girdiler!$B$20:$I$20,G4052)))</f>
        <v>14.3506947040989</v>
      </c>
      <c r="I4052" s="16" t="n">
        <f aca="false">H4052/2_Girdiler!$B$17</f>
        <v>5.74947704491142</v>
      </c>
      <c r="J4052" s="16" t="n">
        <f aca="false">D4052+I4052</f>
        <v>21.0887063743232</v>
      </c>
    </row>
    <row r="4053" customFormat="false" ht="15" hidden="false" customHeight="false" outlineLevel="0" collapsed="false">
      <c r="A4053" s="0" t="n">
        <v>4041</v>
      </c>
      <c r="B4053" s="7" t="n">
        <v>0.351313</v>
      </c>
      <c r="C4053" s="7" t="n">
        <v>0.271858</v>
      </c>
      <c r="D4053" s="16" t="n">
        <f aca="false">LOGINV(B4053,$B$7,$C$7)</f>
        <v>10.9462498038546</v>
      </c>
      <c r="E4053" s="16" t="n">
        <f aca="false">LOGINV(C4053,$B$8,$C$8)</f>
        <v>73.7941428085347</v>
      </c>
      <c r="F4053" s="16" t="n">
        <f aca="false">$B$5/100*E4053*2_Girdiler!$B$14*2_Girdiler!$B$15*2_Girdiler!$B$16</f>
        <v>1.85666063306273</v>
      </c>
      <c r="G4053" s="16" t="n">
        <f aca="false">MIN(MATCH(F4053,2_Girdiler!$B$20:$I$20,1),7)</f>
        <v>1</v>
      </c>
      <c r="H4053" s="16" t="n">
        <f aca="false">IF(F4053&gt;=40,2_Girdiler!$I$21+(F4053-40)*(2_Girdiler!$I$21-2_Girdiler!$H$21)/(2_Girdiler!$I$20-2_Girdiler!$H$20),INDEX(2_Girdiler!$B$21:$I$21,G4053)+(F4053-INDEX(2_Girdiler!$B$20:$I$20,G4053))*(INDEX(2_Girdiler!$B$21:$I$21,G4053+1)-INDEX(2_Girdiler!$B$21:$I$21,G4053))/(INDEX(2_Girdiler!$B$20:$I$20,G4053+1)-INDEX(2_Girdiler!$B$20:$I$20,G4053)))</f>
        <v>4.08465339273802</v>
      </c>
      <c r="I4053" s="16" t="n">
        <f aca="false">H4053/2_Girdiler!$B$17</f>
        <v>1.63647972465465</v>
      </c>
      <c r="J4053" s="16" t="n">
        <f aca="false">D4053+I4053</f>
        <v>12.5827295285093</v>
      </c>
    </row>
    <row r="4054" customFormat="false" ht="15" hidden="false" customHeight="false" outlineLevel="0" collapsed="false">
      <c r="A4054" s="0" t="n">
        <v>4042</v>
      </c>
      <c r="B4054" s="7" t="n">
        <v>0.029149</v>
      </c>
      <c r="C4054" s="7" t="n">
        <v>0.07935</v>
      </c>
      <c r="D4054" s="16" t="n">
        <f aca="false">LOGINV(B4054,$B$7,$C$7)</f>
        <v>4.71331156763941</v>
      </c>
      <c r="E4054" s="16" t="n">
        <f aca="false">LOGINV(C4054,$B$8,$C$8)</f>
        <v>43.9663444034917</v>
      </c>
      <c r="F4054" s="16" t="n">
        <f aca="false">$B$5/100*E4054*2_Girdiler!$B$14*2_Girdiler!$B$15*2_Girdiler!$B$16</f>
        <v>1.10619322519185</v>
      </c>
      <c r="G4054" s="16" t="n">
        <f aca="false">MIN(MATCH(F4054,2_Girdiler!$B$20:$I$20,1),7)</f>
        <v>1</v>
      </c>
      <c r="H4054" s="16" t="n">
        <f aca="false">IF(F4054&gt;=40,2_Girdiler!$I$21+(F4054-40)*(2_Girdiler!$I$21-2_Girdiler!$H$21)/(2_Girdiler!$I$20-2_Girdiler!$H$20),INDEX(2_Girdiler!$B$21:$I$21,G4054)+(F4054-INDEX(2_Girdiler!$B$20:$I$20,G4054))*(INDEX(2_Girdiler!$B$21:$I$21,G4054+1)-INDEX(2_Girdiler!$B$21:$I$21,G4054))/(INDEX(2_Girdiler!$B$20:$I$20,G4054+1)-INDEX(2_Girdiler!$B$20:$I$20,G4054)))</f>
        <v>2.43362509542207</v>
      </c>
      <c r="I4054" s="16" t="n">
        <f aca="false">H4054/2_Girdiler!$B$17</f>
        <v>0.975010054255638</v>
      </c>
      <c r="J4054" s="16" t="n">
        <f aca="false">D4054+I4054</f>
        <v>5.68832162189505</v>
      </c>
    </row>
    <row r="4055" customFormat="false" ht="15" hidden="false" customHeight="false" outlineLevel="0" collapsed="false">
      <c r="A4055" s="0" t="n">
        <v>4043</v>
      </c>
      <c r="B4055" s="7" t="n">
        <v>0.195217</v>
      </c>
      <c r="C4055" s="7" t="n">
        <v>0.051973</v>
      </c>
      <c r="D4055" s="16" t="n">
        <f aca="false">LOGINV(B4055,$B$7,$C$7)</f>
        <v>8.39039703003709</v>
      </c>
      <c r="E4055" s="16" t="n">
        <f aca="false">LOGINV(C4055,$B$8,$C$8)</f>
        <v>38.2305533097085</v>
      </c>
      <c r="F4055" s="16" t="n">
        <f aca="false">$B$5/100*E4055*2_Girdiler!$B$14*2_Girdiler!$B$15*2_Girdiler!$B$16</f>
        <v>0.961880721272266</v>
      </c>
      <c r="G4055" s="16" t="n">
        <f aca="false">MIN(MATCH(F4055,2_Girdiler!$B$20:$I$20,1),7)</f>
        <v>1</v>
      </c>
      <c r="H4055" s="16" t="n">
        <f aca="false">IF(F4055&gt;=40,2_Girdiler!$I$21+(F4055-40)*(2_Girdiler!$I$21-2_Girdiler!$H$21)/(2_Girdiler!$I$20-2_Girdiler!$H$20),INDEX(2_Girdiler!$B$21:$I$21,G4055)+(F4055-INDEX(2_Girdiler!$B$20:$I$20,G4055))*(INDEX(2_Girdiler!$B$21:$I$21,G4055+1)-INDEX(2_Girdiler!$B$21:$I$21,G4055))/(INDEX(2_Girdiler!$B$20:$I$20,G4055+1)-INDEX(2_Girdiler!$B$20:$I$20,G4055)))</f>
        <v>2.11613758679899</v>
      </c>
      <c r="I4055" s="16" t="n">
        <f aca="false">H4055/2_Girdiler!$B$17</f>
        <v>0.847811533172671</v>
      </c>
      <c r="J4055" s="16" t="n">
        <f aca="false">D4055+I4055</f>
        <v>9.23820856320976</v>
      </c>
    </row>
    <row r="4056" customFormat="false" ht="15" hidden="false" customHeight="false" outlineLevel="0" collapsed="false">
      <c r="A4056" s="0" t="n">
        <v>4044</v>
      </c>
      <c r="B4056" s="7" t="n">
        <v>0.505616</v>
      </c>
      <c r="C4056" s="7" t="n">
        <v>0.675797</v>
      </c>
      <c r="D4056" s="16" t="n">
        <f aca="false">LOGINV(B4056,$B$7,$C$7)</f>
        <v>13.6487358285964</v>
      </c>
      <c r="E4056" s="16" t="n">
        <f aca="false">LOGINV(C4056,$B$8,$C$8)</f>
        <v>146.57873074255</v>
      </c>
      <c r="F4056" s="16" t="n">
        <f aca="false">$B$5/100*E4056*2_Girdiler!$B$14*2_Girdiler!$B$15*2_Girdiler!$B$16</f>
        <v>3.68792086548256</v>
      </c>
      <c r="G4056" s="16" t="n">
        <f aca="false">MIN(MATCH(F4056,2_Girdiler!$B$20:$I$20,1),7)</f>
        <v>1</v>
      </c>
      <c r="H4056" s="16" t="n">
        <f aca="false">IF(F4056&gt;=40,2_Girdiler!$I$21+(F4056-40)*(2_Girdiler!$I$21-2_Girdiler!$H$21)/(2_Girdiler!$I$20-2_Girdiler!$H$20),INDEX(2_Girdiler!$B$21:$I$21,G4056)+(F4056-INDEX(2_Girdiler!$B$20:$I$20,G4056))*(INDEX(2_Girdiler!$B$21:$I$21,G4056+1)-INDEX(2_Girdiler!$B$21:$I$21,G4056))/(INDEX(2_Girdiler!$B$20:$I$20,G4056+1)-INDEX(2_Girdiler!$B$20:$I$20,G4056)))</f>
        <v>8.11342590406162</v>
      </c>
      <c r="I4056" s="16" t="n">
        <f aca="false">H4056/2_Girdiler!$B$17</f>
        <v>3.25057127566571</v>
      </c>
      <c r="J4056" s="16" t="n">
        <f aca="false">D4056+I4056</f>
        <v>16.8993071042621</v>
      </c>
    </row>
    <row r="4057" customFormat="false" ht="15" hidden="false" customHeight="false" outlineLevel="0" collapsed="false">
      <c r="A4057" s="0" t="n">
        <v>4045</v>
      </c>
      <c r="B4057" s="7" t="n">
        <v>0.390895</v>
      </c>
      <c r="C4057" s="7" t="n">
        <v>0.710467</v>
      </c>
      <c r="D4057" s="16" t="n">
        <f aca="false">LOGINV(B4057,$B$7,$C$7)</f>
        <v>11.6046674333371</v>
      </c>
      <c r="E4057" s="16" t="n">
        <f aca="false">LOGINV(C4057,$B$8,$C$8)</f>
        <v>156.228532992133</v>
      </c>
      <c r="F4057" s="16" t="n">
        <f aca="false">$B$5/100*E4057*2_Girdiler!$B$14*2_Girdiler!$B$15*2_Girdiler!$B$16</f>
        <v>3.93070989008206</v>
      </c>
      <c r="G4057" s="16" t="n">
        <f aca="false">MIN(MATCH(F4057,2_Girdiler!$B$20:$I$20,1),7)</f>
        <v>1</v>
      </c>
      <c r="H4057" s="16" t="n">
        <f aca="false">IF(F4057&gt;=40,2_Girdiler!$I$21+(F4057-40)*(2_Girdiler!$I$21-2_Girdiler!$H$21)/(2_Girdiler!$I$20-2_Girdiler!$H$20),INDEX(2_Girdiler!$B$21:$I$21,G4057)+(F4057-INDEX(2_Girdiler!$B$20:$I$20,G4057))*(INDEX(2_Girdiler!$B$21:$I$21,G4057+1)-INDEX(2_Girdiler!$B$21:$I$21,G4057))/(INDEX(2_Girdiler!$B$20:$I$20,G4057+1)-INDEX(2_Girdiler!$B$20:$I$20,G4057)))</f>
        <v>8.64756175818054</v>
      </c>
      <c r="I4057" s="16" t="n">
        <f aca="false">H4057/2_Girdiler!$B$17</f>
        <v>3.46456801209156</v>
      </c>
      <c r="J4057" s="16" t="n">
        <f aca="false">D4057+I4057</f>
        <v>15.0692354454287</v>
      </c>
    </row>
    <row r="4058" customFormat="false" ht="15" hidden="false" customHeight="false" outlineLevel="0" collapsed="false">
      <c r="A4058" s="0" t="n">
        <v>4046</v>
      </c>
      <c r="B4058" s="7" t="n">
        <v>0.791358</v>
      </c>
      <c r="C4058" s="7" t="n">
        <v>0.151978</v>
      </c>
      <c r="D4058" s="16" t="n">
        <f aca="false">LOGINV(B4058,$B$7,$C$7)</f>
        <v>21.283469164425</v>
      </c>
      <c r="E4058" s="16" t="n">
        <f aca="false">LOGINV(C4058,$B$8,$C$8)</f>
        <v>56.2419867051172</v>
      </c>
      <c r="F4058" s="16" t="n">
        <f aca="false">$B$5/100*E4058*2_Girdiler!$B$14*2_Girdiler!$B$15*2_Girdiler!$B$16</f>
        <v>1.41504838550075</v>
      </c>
      <c r="G4058" s="16" t="n">
        <f aca="false">MIN(MATCH(F4058,2_Girdiler!$B$20:$I$20,1),7)</f>
        <v>1</v>
      </c>
      <c r="H4058" s="16" t="n">
        <f aca="false">IF(F4058&gt;=40,2_Girdiler!$I$21+(F4058-40)*(2_Girdiler!$I$21-2_Girdiler!$H$21)/(2_Girdiler!$I$20-2_Girdiler!$H$20),INDEX(2_Girdiler!$B$21:$I$21,G4058)+(F4058-INDEX(2_Girdiler!$B$20:$I$20,G4058))*(INDEX(2_Girdiler!$B$21:$I$21,G4058+1)-INDEX(2_Girdiler!$B$21:$I$21,G4058))/(INDEX(2_Girdiler!$B$20:$I$20,G4058+1)-INDEX(2_Girdiler!$B$20:$I$20,G4058)))</f>
        <v>3.11310644810165</v>
      </c>
      <c r="I4058" s="16" t="n">
        <f aca="false">H4058/2_Girdiler!$B$17</f>
        <v>1.24723816029713</v>
      </c>
      <c r="J4058" s="16" t="n">
        <f aca="false">D4058+I4058</f>
        <v>22.5307073247222</v>
      </c>
    </row>
    <row r="4059" customFormat="false" ht="15" hidden="false" customHeight="false" outlineLevel="0" collapsed="false">
      <c r="A4059" s="0" t="n">
        <v>4047</v>
      </c>
      <c r="B4059" s="7" t="n">
        <v>0.665745</v>
      </c>
      <c r="C4059" s="7" t="n">
        <v>0.100821</v>
      </c>
      <c r="D4059" s="16" t="n">
        <f aca="false">LOGINV(B4059,$B$7,$C$7)</f>
        <v>17.1925344668073</v>
      </c>
      <c r="E4059" s="16" t="n">
        <f aca="false">LOGINV(C4059,$B$8,$C$8)</f>
        <v>47.8943854823901</v>
      </c>
      <c r="F4059" s="16" t="n">
        <f aca="false">$B$5/100*E4059*2_Girdiler!$B$14*2_Girdiler!$B$15*2_Girdiler!$B$16</f>
        <v>1.20502273873693</v>
      </c>
      <c r="G4059" s="16" t="n">
        <f aca="false">MIN(MATCH(F4059,2_Girdiler!$B$20:$I$20,1),7)</f>
        <v>1</v>
      </c>
      <c r="H4059" s="16" t="n">
        <f aca="false">IF(F4059&gt;=40,2_Girdiler!$I$21+(F4059-40)*(2_Girdiler!$I$21-2_Girdiler!$H$21)/(2_Girdiler!$I$20-2_Girdiler!$H$20),INDEX(2_Girdiler!$B$21:$I$21,G4059)+(F4059-INDEX(2_Girdiler!$B$20:$I$20,G4059))*(INDEX(2_Girdiler!$B$21:$I$21,G4059+1)-INDEX(2_Girdiler!$B$21:$I$21,G4059))/(INDEX(2_Girdiler!$B$20:$I$20,G4059+1)-INDEX(2_Girdiler!$B$20:$I$20,G4059)))</f>
        <v>2.65105002522126</v>
      </c>
      <c r="I4059" s="16" t="n">
        <f aca="false">H4059/2_Girdiler!$B$17</f>
        <v>1.06211940113031</v>
      </c>
      <c r="J4059" s="16" t="n">
        <f aca="false">D4059+I4059</f>
        <v>18.2546538679376</v>
      </c>
    </row>
    <row r="4060" customFormat="false" ht="15" hidden="false" customHeight="false" outlineLevel="0" collapsed="false">
      <c r="A4060" s="0" t="n">
        <v>4048</v>
      </c>
      <c r="B4060" s="7" t="n">
        <v>0.390721</v>
      </c>
      <c r="C4060" s="7" t="n">
        <v>0.773238</v>
      </c>
      <c r="D4060" s="16" t="n">
        <f aca="false">LOGINV(B4060,$B$7,$C$7)</f>
        <v>11.6017360595223</v>
      </c>
      <c r="E4060" s="16" t="n">
        <f aca="false">LOGINV(C4060,$B$8,$C$8)</f>
        <v>177.162164746681</v>
      </c>
      <c r="F4060" s="16" t="n">
        <f aca="false">$B$5/100*E4060*2_Girdiler!$B$14*2_Girdiler!$B$15*2_Girdiler!$B$16</f>
        <v>4.45740006502649</v>
      </c>
      <c r="G4060" s="16" t="n">
        <f aca="false">MIN(MATCH(F4060,2_Girdiler!$B$20:$I$20,1),7)</f>
        <v>1</v>
      </c>
      <c r="H4060" s="16" t="n">
        <f aca="false">IF(F4060&gt;=40,2_Girdiler!$I$21+(F4060-40)*(2_Girdiler!$I$21-2_Girdiler!$H$21)/(2_Girdiler!$I$20-2_Girdiler!$H$20),INDEX(2_Girdiler!$B$21:$I$21,G4060)+(F4060-INDEX(2_Girdiler!$B$20:$I$20,G4060))*(INDEX(2_Girdiler!$B$21:$I$21,G4060+1)-INDEX(2_Girdiler!$B$21:$I$21,G4060))/(INDEX(2_Girdiler!$B$20:$I$20,G4060+1)-INDEX(2_Girdiler!$B$20:$I$20,G4060)))</f>
        <v>9.80628014305828</v>
      </c>
      <c r="I4060" s="16" t="n">
        <f aca="false">H4060/2_Girdiler!$B$17</f>
        <v>3.92879813423809</v>
      </c>
      <c r="J4060" s="16" t="n">
        <f aca="false">D4060+I4060</f>
        <v>15.5305341937604</v>
      </c>
    </row>
    <row r="4061" customFormat="false" ht="15" hidden="false" customHeight="false" outlineLevel="0" collapsed="false">
      <c r="A4061" s="0" t="n">
        <v>4049</v>
      </c>
      <c r="B4061" s="7" t="n">
        <v>0.351542</v>
      </c>
      <c r="C4061" s="7" t="n">
        <v>0.331851</v>
      </c>
      <c r="D4061" s="16" t="n">
        <f aca="false">LOGINV(B4061,$B$7,$C$7)</f>
        <v>10.9500171150023</v>
      </c>
      <c r="E4061" s="16" t="n">
        <f aca="false">LOGINV(C4061,$B$8,$C$8)</f>
        <v>82.4804015689829</v>
      </c>
      <c r="F4061" s="16" t="n">
        <f aca="false">$B$5/100*E4061*2_Girdiler!$B$14*2_Girdiler!$B$15*2_Girdiler!$B$16</f>
        <v>2.07520690347561</v>
      </c>
      <c r="G4061" s="16" t="n">
        <f aca="false">MIN(MATCH(F4061,2_Girdiler!$B$20:$I$20,1),7)</f>
        <v>1</v>
      </c>
      <c r="H4061" s="16" t="n">
        <f aca="false">IF(F4061&gt;=40,2_Girdiler!$I$21+(F4061-40)*(2_Girdiler!$I$21-2_Girdiler!$H$21)/(2_Girdiler!$I$20-2_Girdiler!$H$20),INDEX(2_Girdiler!$B$21:$I$21,G4061)+(F4061-INDEX(2_Girdiler!$B$20:$I$20,G4061))*(INDEX(2_Girdiler!$B$21:$I$21,G4061+1)-INDEX(2_Girdiler!$B$21:$I$21,G4061))/(INDEX(2_Girdiler!$B$20:$I$20,G4061+1)-INDEX(2_Girdiler!$B$20:$I$20,G4061)))</f>
        <v>4.56545518764634</v>
      </c>
      <c r="I4061" s="16" t="n">
        <f aca="false">H4061/2_Girdiler!$B$17</f>
        <v>1.82910864889677</v>
      </c>
      <c r="J4061" s="16" t="n">
        <f aca="false">D4061+I4061</f>
        <v>12.7791257638991</v>
      </c>
    </row>
    <row r="4062" customFormat="false" ht="15" hidden="false" customHeight="false" outlineLevel="0" collapsed="false">
      <c r="A4062" s="0" t="n">
        <v>4050</v>
      </c>
      <c r="B4062" s="7" t="n">
        <v>0.372445</v>
      </c>
      <c r="C4062" s="7" t="n">
        <v>0.933577</v>
      </c>
      <c r="D4062" s="16" t="n">
        <f aca="false">LOGINV(B4062,$B$7,$C$7)</f>
        <v>11.29579595448</v>
      </c>
      <c r="E4062" s="16" t="n">
        <f aca="false">LOGINV(C4062,$B$8,$C$8)</f>
        <v>288.126075826828</v>
      </c>
      <c r="F4062" s="16" t="n">
        <f aca="false">$B$5/100*E4062*2_Girdiler!$B$14*2_Girdiler!$B$15*2_Girdiler!$B$16</f>
        <v>7.24925206780299</v>
      </c>
      <c r="G4062" s="16" t="n">
        <f aca="false">MIN(MATCH(F4062,2_Girdiler!$B$20:$I$20,1),7)</f>
        <v>2</v>
      </c>
      <c r="H4062" s="16" t="n">
        <f aca="false">IF(F4062&gt;=40,2_Girdiler!$I$21+(F4062-40)*(2_Girdiler!$I$21-2_Girdiler!$H$21)/(2_Girdiler!$I$20-2_Girdiler!$H$20),INDEX(2_Girdiler!$B$21:$I$21,G4062)+(F4062-INDEX(2_Girdiler!$B$20:$I$20,G4062))*(INDEX(2_Girdiler!$B$21:$I$21,G4062+1)-INDEX(2_Girdiler!$B$21:$I$21,G4062))/(INDEX(2_Girdiler!$B$20:$I$20,G4062+1)-INDEX(2_Girdiler!$B$20:$I$20,G4062)))</f>
        <v>14.5988033084848</v>
      </c>
      <c r="I4062" s="16" t="n">
        <f aca="false">H4062/2_Girdiler!$B$17</f>
        <v>5.84887953064294</v>
      </c>
      <c r="J4062" s="16" t="n">
        <f aca="false">D4062+I4062</f>
        <v>17.144675485123</v>
      </c>
    </row>
    <row r="4063" customFormat="false" ht="15" hidden="false" customHeight="false" outlineLevel="0" collapsed="false">
      <c r="A4063" s="0" t="n">
        <v>4051</v>
      </c>
      <c r="B4063" s="7" t="n">
        <v>0.658967</v>
      </c>
      <c r="C4063" s="7" t="n">
        <v>0.66875</v>
      </c>
      <c r="D4063" s="16" t="n">
        <f aca="false">LOGINV(B4063,$B$7,$C$7)</f>
        <v>17.0156994136964</v>
      </c>
      <c r="E4063" s="16" t="n">
        <f aca="false">LOGINV(C4063,$B$8,$C$8)</f>
        <v>144.744003687666</v>
      </c>
      <c r="F4063" s="16" t="n">
        <f aca="false">$B$5/100*E4063*2_Girdiler!$B$14*2_Girdiler!$B$15*2_Girdiler!$B$16</f>
        <v>3.64175913278168</v>
      </c>
      <c r="G4063" s="16" t="n">
        <f aca="false">MIN(MATCH(F4063,2_Girdiler!$B$20:$I$20,1),7)</f>
        <v>1</v>
      </c>
      <c r="H4063" s="16" t="n">
        <f aca="false">IF(F4063&gt;=40,2_Girdiler!$I$21+(F4063-40)*(2_Girdiler!$I$21-2_Girdiler!$H$21)/(2_Girdiler!$I$20-2_Girdiler!$H$20),INDEX(2_Girdiler!$B$21:$I$21,G4063)+(F4063-INDEX(2_Girdiler!$B$20:$I$20,G4063))*(INDEX(2_Girdiler!$B$21:$I$21,G4063+1)-INDEX(2_Girdiler!$B$21:$I$21,G4063))/(INDEX(2_Girdiler!$B$20:$I$20,G4063+1)-INDEX(2_Girdiler!$B$20:$I$20,G4063)))</f>
        <v>8.0118700921197</v>
      </c>
      <c r="I4063" s="16" t="n">
        <f aca="false">H4063/2_Girdiler!$B$17</f>
        <v>3.20988385100949</v>
      </c>
      <c r="J4063" s="16" t="n">
        <f aca="false">D4063+I4063</f>
        <v>20.2255832647059</v>
      </c>
    </row>
    <row r="4064" customFormat="false" ht="15" hidden="false" customHeight="false" outlineLevel="0" collapsed="false">
      <c r="A4064" s="0" t="n">
        <v>4052</v>
      </c>
      <c r="B4064" s="7" t="n">
        <v>0.79819</v>
      </c>
      <c r="C4064" s="7" t="n">
        <v>0.731651</v>
      </c>
      <c r="D4064" s="16" t="n">
        <f aca="false">LOGINV(B4064,$B$7,$C$7)</f>
        <v>21.5704805022959</v>
      </c>
      <c r="E4064" s="16" t="n">
        <f aca="false">LOGINV(C4064,$B$8,$C$8)</f>
        <v>162.71951736782</v>
      </c>
      <c r="F4064" s="16" t="n">
        <f aca="false">$B$5/100*E4064*2_Girdiler!$B$14*2_Girdiler!$B$15*2_Girdiler!$B$16</f>
        <v>4.09402305697434</v>
      </c>
      <c r="G4064" s="16" t="n">
        <f aca="false">MIN(MATCH(F4064,2_Girdiler!$B$20:$I$20,1),7)</f>
        <v>1</v>
      </c>
      <c r="H4064" s="16" t="n">
        <f aca="false">IF(F4064&gt;=40,2_Girdiler!$I$21+(F4064-40)*(2_Girdiler!$I$21-2_Girdiler!$H$21)/(2_Girdiler!$I$20-2_Girdiler!$H$20),INDEX(2_Girdiler!$B$21:$I$21,G4064)+(F4064-INDEX(2_Girdiler!$B$20:$I$20,G4064))*(INDEX(2_Girdiler!$B$21:$I$21,G4064+1)-INDEX(2_Girdiler!$B$21:$I$21,G4064))/(INDEX(2_Girdiler!$B$20:$I$20,G4064+1)-INDEX(2_Girdiler!$B$20:$I$20,G4064)))</f>
        <v>9.00685072534355</v>
      </c>
      <c r="I4064" s="16" t="n">
        <f aca="false">H4064/2_Girdiler!$B$17</f>
        <v>3.60851391239726</v>
      </c>
      <c r="J4064" s="16" t="n">
        <f aca="false">D4064+I4064</f>
        <v>25.1789944146932</v>
      </c>
    </row>
    <row r="4065" customFormat="false" ht="15" hidden="false" customHeight="false" outlineLevel="0" collapsed="false">
      <c r="A4065" s="0" t="n">
        <v>4053</v>
      </c>
      <c r="B4065" s="7" t="n">
        <v>0.700137</v>
      </c>
      <c r="C4065" s="7" t="n">
        <v>0.608909</v>
      </c>
      <c r="D4065" s="16" t="n">
        <f aca="false">LOGINV(B4065,$B$7,$C$7)</f>
        <v>18.1436474862317</v>
      </c>
      <c r="E4065" s="16" t="n">
        <f aca="false">LOGINV(C4065,$B$8,$C$8)</f>
        <v>130.54196563283</v>
      </c>
      <c r="F4065" s="16" t="n">
        <f aca="false">$B$5/100*E4065*2_Girdiler!$B$14*2_Girdiler!$B$15*2_Girdiler!$B$16</f>
        <v>3.284435855322</v>
      </c>
      <c r="G4065" s="16" t="n">
        <f aca="false">MIN(MATCH(F4065,2_Girdiler!$B$20:$I$20,1),7)</f>
        <v>1</v>
      </c>
      <c r="H4065" s="16" t="n">
        <f aca="false">IF(F4065&gt;=40,2_Girdiler!$I$21+(F4065-40)*(2_Girdiler!$I$21-2_Girdiler!$H$21)/(2_Girdiler!$I$20-2_Girdiler!$H$20),INDEX(2_Girdiler!$B$21:$I$21,G4065)+(F4065-INDEX(2_Girdiler!$B$20:$I$20,G4065))*(INDEX(2_Girdiler!$B$21:$I$21,G4065+1)-INDEX(2_Girdiler!$B$21:$I$21,G4065))/(INDEX(2_Girdiler!$B$20:$I$20,G4065+1)-INDEX(2_Girdiler!$B$20:$I$20,G4065)))</f>
        <v>7.2257588817084</v>
      </c>
      <c r="I4065" s="16" t="n">
        <f aca="false">H4065/2_Girdiler!$B$17</f>
        <v>2.8949354494024</v>
      </c>
      <c r="J4065" s="16" t="n">
        <f aca="false">D4065+I4065</f>
        <v>21.0385829356341</v>
      </c>
    </row>
    <row r="4066" customFormat="false" ht="15" hidden="false" customHeight="false" outlineLevel="0" collapsed="false">
      <c r="A4066" s="0" t="n">
        <v>4054</v>
      </c>
      <c r="B4066" s="7" t="n">
        <v>0.228677</v>
      </c>
      <c r="C4066" s="7" t="n">
        <v>0.846282</v>
      </c>
      <c r="D4066" s="16" t="n">
        <f aca="false">LOGINV(B4066,$B$7,$C$7)</f>
        <v>8.94893239380239</v>
      </c>
      <c r="E4066" s="16" t="n">
        <f aca="false">LOGINV(C4066,$B$8,$C$8)</f>
        <v>211.037796666837</v>
      </c>
      <c r="F4066" s="16" t="n">
        <f aca="false">$B$5/100*E4066*2_Girdiler!$B$14*2_Girdiler!$B$15*2_Girdiler!$B$16</f>
        <v>5.30971096413762</v>
      </c>
      <c r="G4066" s="16" t="n">
        <f aca="false">MIN(MATCH(F4066,2_Girdiler!$B$20:$I$20,1),7)</f>
        <v>2</v>
      </c>
      <c r="H4066" s="16" t="n">
        <f aca="false">IF(F4066&gt;=40,2_Girdiler!$I$21+(F4066-40)*(2_Girdiler!$I$21-2_Girdiler!$H$21)/(2_Girdiler!$I$20-2_Girdiler!$H$20),INDEX(2_Girdiler!$B$21:$I$21,G4066)+(F4066-INDEX(2_Girdiler!$B$20:$I$20,G4066))*(INDEX(2_Girdiler!$B$21:$I$21,G4066+1)-INDEX(2_Girdiler!$B$21:$I$21,G4066))/(INDEX(2_Girdiler!$B$20:$I$20,G4066+1)-INDEX(2_Girdiler!$B$20:$I$20,G4066)))</f>
        <v>11.4955375426202</v>
      </c>
      <c r="I4066" s="16" t="n">
        <f aca="false">H4066/2_Girdiler!$B$17</f>
        <v>4.60558395137027</v>
      </c>
      <c r="J4066" s="16" t="n">
        <f aca="false">D4066+I4066</f>
        <v>13.5545163451727</v>
      </c>
    </row>
    <row r="4067" customFormat="false" ht="15" hidden="false" customHeight="false" outlineLevel="0" collapsed="false">
      <c r="A4067" s="0" t="n">
        <v>4055</v>
      </c>
      <c r="B4067" s="7" t="n">
        <v>0.120802</v>
      </c>
      <c r="C4067" s="7" t="n">
        <v>0.794453</v>
      </c>
      <c r="D4067" s="16" t="n">
        <f aca="false">LOGINV(B4067,$B$7,$C$7)</f>
        <v>7.0504528059917</v>
      </c>
      <c r="E4067" s="16" t="n">
        <f aca="false">LOGINV(C4067,$B$8,$C$8)</f>
        <v>185.640252294821</v>
      </c>
      <c r="F4067" s="16" t="n">
        <f aca="false">$B$5/100*E4067*2_Girdiler!$B$14*2_Girdiler!$B$15*2_Girdiler!$B$16</f>
        <v>4.67070874773771</v>
      </c>
      <c r="G4067" s="16" t="n">
        <f aca="false">MIN(MATCH(F4067,2_Girdiler!$B$20:$I$20,1),7)</f>
        <v>1</v>
      </c>
      <c r="H4067" s="16" t="n">
        <f aca="false">IF(F4067&gt;=40,2_Girdiler!$I$21+(F4067-40)*(2_Girdiler!$I$21-2_Girdiler!$H$21)/(2_Girdiler!$I$20-2_Girdiler!$H$20),INDEX(2_Girdiler!$B$21:$I$21,G4067)+(F4067-INDEX(2_Girdiler!$B$20:$I$20,G4067))*(INDEX(2_Girdiler!$B$21:$I$21,G4067+1)-INDEX(2_Girdiler!$B$21:$I$21,G4067))/(INDEX(2_Girdiler!$B$20:$I$20,G4067+1)-INDEX(2_Girdiler!$B$20:$I$20,G4067)))</f>
        <v>10.275559245023</v>
      </c>
      <c r="I4067" s="16" t="n">
        <f aca="false">H4067/2_Girdiler!$B$17</f>
        <v>4.11681059496112</v>
      </c>
      <c r="J4067" s="16" t="n">
        <f aca="false">D4067+I4067</f>
        <v>11.1672634009528</v>
      </c>
    </row>
    <row r="4068" customFormat="false" ht="15" hidden="false" customHeight="false" outlineLevel="0" collapsed="false">
      <c r="A4068" s="0" t="n">
        <v>4056</v>
      </c>
      <c r="B4068" s="7" t="n">
        <v>0.139214</v>
      </c>
      <c r="C4068" s="7" t="n">
        <v>0.464978</v>
      </c>
      <c r="D4068" s="16" t="n">
        <f aca="false">LOGINV(B4068,$B$7,$C$7)</f>
        <v>7.40131618472675</v>
      </c>
      <c r="E4068" s="16" t="n">
        <f aca="false">LOGINV(C4068,$B$8,$C$8)</f>
        <v>103.18149338548</v>
      </c>
      <c r="F4068" s="16" t="n">
        <f aca="false">$B$5/100*E4068*2_Girdiler!$B$14*2_Girdiler!$B$15*2_Girdiler!$B$16</f>
        <v>2.59604637357867</v>
      </c>
      <c r="G4068" s="16" t="n">
        <f aca="false">MIN(MATCH(F4068,2_Girdiler!$B$20:$I$20,1),7)</f>
        <v>1</v>
      </c>
      <c r="H4068" s="16" t="n">
        <f aca="false">IF(F4068&gt;=40,2_Girdiler!$I$21+(F4068-40)*(2_Girdiler!$I$21-2_Girdiler!$H$21)/(2_Girdiler!$I$20-2_Girdiler!$H$20),INDEX(2_Girdiler!$B$21:$I$21,G4068)+(F4068-INDEX(2_Girdiler!$B$20:$I$20,G4068))*(INDEX(2_Girdiler!$B$21:$I$21,G4068+1)-INDEX(2_Girdiler!$B$21:$I$21,G4068))/(INDEX(2_Girdiler!$B$20:$I$20,G4068+1)-INDEX(2_Girdiler!$B$20:$I$20,G4068)))</f>
        <v>5.71130202187307</v>
      </c>
      <c r="I4068" s="16" t="n">
        <f aca="false">H4068/2_Girdiler!$B$17</f>
        <v>2.28818189978889</v>
      </c>
      <c r="J4068" s="16" t="n">
        <f aca="false">D4068+I4068</f>
        <v>9.68949808451564</v>
      </c>
    </row>
    <row r="4069" customFormat="false" ht="15" hidden="false" customHeight="false" outlineLevel="0" collapsed="false">
      <c r="A4069" s="0" t="n">
        <v>4057</v>
      </c>
      <c r="B4069" s="7" t="n">
        <v>0.148468</v>
      </c>
      <c r="C4069" s="7" t="n">
        <v>0.760542</v>
      </c>
      <c r="D4069" s="16" t="n">
        <f aca="false">LOGINV(B4069,$B$7,$C$7)</f>
        <v>7.57169539946945</v>
      </c>
      <c r="E4069" s="16" t="n">
        <f aca="false">LOGINV(C4069,$B$8,$C$8)</f>
        <v>172.478654230276</v>
      </c>
      <c r="F4069" s="16" t="n">
        <f aca="false">$B$5/100*E4069*2_Girdiler!$B$14*2_Girdiler!$B$15*2_Girdiler!$B$16</f>
        <v>4.33956294043375</v>
      </c>
      <c r="G4069" s="16" t="n">
        <f aca="false">MIN(MATCH(F4069,2_Girdiler!$B$20:$I$20,1),7)</f>
        <v>1</v>
      </c>
      <c r="H4069" s="16" t="n">
        <f aca="false">IF(F4069&gt;=40,2_Girdiler!$I$21+(F4069-40)*(2_Girdiler!$I$21-2_Girdiler!$H$21)/(2_Girdiler!$I$20-2_Girdiler!$H$20),INDEX(2_Girdiler!$B$21:$I$21,G4069)+(F4069-INDEX(2_Girdiler!$B$20:$I$20,G4069))*(INDEX(2_Girdiler!$B$21:$I$21,G4069+1)-INDEX(2_Girdiler!$B$21:$I$21,G4069))/(INDEX(2_Girdiler!$B$20:$I$20,G4069+1)-INDEX(2_Girdiler!$B$20:$I$20,G4069)))</f>
        <v>9.54703846895424</v>
      </c>
      <c r="I4069" s="16" t="n">
        <f aca="false">H4069/2_Girdiler!$B$17</f>
        <v>3.82493528403615</v>
      </c>
      <c r="J4069" s="16" t="n">
        <f aca="false">D4069+I4069</f>
        <v>11.3966306835056</v>
      </c>
    </row>
    <row r="4070" customFormat="false" ht="15" hidden="false" customHeight="false" outlineLevel="0" collapsed="false">
      <c r="A4070" s="0" t="n">
        <v>4058</v>
      </c>
      <c r="B4070" s="7" t="n">
        <v>0.651675</v>
      </c>
      <c r="C4070" s="7" t="n">
        <v>0.907553</v>
      </c>
      <c r="D4070" s="16" t="n">
        <f aca="false">LOGINV(B4070,$B$7,$C$7)</f>
        <v>16.8289477144836</v>
      </c>
      <c r="E4070" s="16" t="n">
        <f aca="false">LOGINV(C4070,$B$8,$C$8)</f>
        <v>256.994902632633</v>
      </c>
      <c r="F4070" s="16" t="n">
        <f aca="false">$B$5/100*E4070*2_Girdiler!$B$14*2_Girdiler!$B$15*2_Girdiler!$B$16</f>
        <v>6.46599175023705</v>
      </c>
      <c r="G4070" s="16" t="n">
        <f aca="false">MIN(MATCH(F4070,2_Girdiler!$B$20:$I$20,1),7)</f>
        <v>2</v>
      </c>
      <c r="H4070" s="16" t="n">
        <f aca="false">IF(F4070&gt;=40,2_Girdiler!$I$21+(F4070-40)*(2_Girdiler!$I$21-2_Girdiler!$H$21)/(2_Girdiler!$I$20-2_Girdiler!$H$20),INDEX(2_Girdiler!$B$21:$I$21,G4070)+(F4070-INDEX(2_Girdiler!$B$20:$I$20,G4070))*(INDEX(2_Girdiler!$B$21:$I$21,G4070+1)-INDEX(2_Girdiler!$B$21:$I$21,G4070))/(INDEX(2_Girdiler!$B$20:$I$20,G4070+1)-INDEX(2_Girdiler!$B$20:$I$20,G4070)))</f>
        <v>13.3455868003793</v>
      </c>
      <c r="I4070" s="16" t="n">
        <f aca="false">H4070/2_Girdiler!$B$17</f>
        <v>5.34678958348529</v>
      </c>
      <c r="J4070" s="16" t="n">
        <f aca="false">D4070+I4070</f>
        <v>22.1757372979689</v>
      </c>
    </row>
    <row r="4071" customFormat="false" ht="15" hidden="false" customHeight="false" outlineLevel="0" collapsed="false">
      <c r="A4071" s="0" t="n">
        <v>4059</v>
      </c>
      <c r="B4071" s="7" t="n">
        <v>0.295265</v>
      </c>
      <c r="C4071" s="7" t="n">
        <v>0.572911</v>
      </c>
      <c r="D4071" s="16" t="n">
        <f aca="false">LOGINV(B4071,$B$7,$C$7)</f>
        <v>10.0330115699699</v>
      </c>
      <c r="E4071" s="16" t="n">
        <f aca="false">LOGINV(C4071,$B$8,$C$8)</f>
        <v>122.960810717248</v>
      </c>
      <c r="F4071" s="16" t="n">
        <f aca="false">$B$5/100*E4071*2_Girdiler!$B$14*2_Girdiler!$B$15*2_Girdiler!$B$16</f>
        <v>3.09369399764597</v>
      </c>
      <c r="G4071" s="16" t="n">
        <f aca="false">MIN(MATCH(F4071,2_Girdiler!$B$20:$I$20,1),7)</f>
        <v>1</v>
      </c>
      <c r="H4071" s="16" t="n">
        <f aca="false">IF(F4071&gt;=40,2_Girdiler!$I$21+(F4071-40)*(2_Girdiler!$I$21-2_Girdiler!$H$21)/(2_Girdiler!$I$20-2_Girdiler!$H$20),INDEX(2_Girdiler!$B$21:$I$21,G4071)+(F4071-INDEX(2_Girdiler!$B$20:$I$20,G4071))*(INDEX(2_Girdiler!$B$21:$I$21,G4071+1)-INDEX(2_Girdiler!$B$21:$I$21,G4071))/(INDEX(2_Girdiler!$B$20:$I$20,G4071+1)-INDEX(2_Girdiler!$B$20:$I$20,G4071)))</f>
        <v>6.80612679482113</v>
      </c>
      <c r="I4071" s="16" t="n">
        <f aca="false">H4071/2_Girdiler!$B$17</f>
        <v>2.72681361972</v>
      </c>
      <c r="J4071" s="16" t="n">
        <f aca="false">D4071+I4071</f>
        <v>12.7598251896899</v>
      </c>
    </row>
    <row r="4072" customFormat="false" ht="15" hidden="false" customHeight="false" outlineLevel="0" collapsed="false">
      <c r="A4072" s="0" t="n">
        <v>4060</v>
      </c>
      <c r="B4072" s="7" t="n">
        <v>0.238238</v>
      </c>
      <c r="C4072" s="7" t="n">
        <v>0.438959</v>
      </c>
      <c r="D4072" s="16" t="n">
        <f aca="false">LOGINV(B4072,$B$7,$C$7)</f>
        <v>9.10607071870686</v>
      </c>
      <c r="E4072" s="16" t="n">
        <f aca="false">LOGINV(C4072,$B$8,$C$8)</f>
        <v>98.8965589901453</v>
      </c>
      <c r="F4072" s="16" t="n">
        <f aca="false">$B$5/100*E4072*2_Girdiler!$B$14*2_Girdiler!$B$15*2_Girdiler!$B$16</f>
        <v>2.48823742419206</v>
      </c>
      <c r="G4072" s="16" t="n">
        <f aca="false">MIN(MATCH(F4072,2_Girdiler!$B$20:$I$20,1),7)</f>
        <v>1</v>
      </c>
      <c r="H4072" s="16" t="n">
        <f aca="false">IF(F4072&gt;=40,2_Girdiler!$I$21+(F4072-40)*(2_Girdiler!$I$21-2_Girdiler!$H$21)/(2_Girdiler!$I$20-2_Girdiler!$H$20),INDEX(2_Girdiler!$B$21:$I$21,G4072)+(F4072-INDEX(2_Girdiler!$B$20:$I$20,G4072))*(INDEX(2_Girdiler!$B$21:$I$21,G4072+1)-INDEX(2_Girdiler!$B$21:$I$21,G4072))/(INDEX(2_Girdiler!$B$20:$I$20,G4072+1)-INDEX(2_Girdiler!$B$20:$I$20,G4072)))</f>
        <v>5.47412233322253</v>
      </c>
      <c r="I4072" s="16" t="n">
        <f aca="false">H4072/2_Girdiler!$B$17</f>
        <v>2.19315798606672</v>
      </c>
      <c r="J4072" s="16" t="n">
        <f aca="false">D4072+I4072</f>
        <v>11.2992287047736</v>
      </c>
    </row>
    <row r="4073" customFormat="false" ht="15" hidden="false" customHeight="false" outlineLevel="0" collapsed="false">
      <c r="A4073" s="0" t="n">
        <v>4061</v>
      </c>
      <c r="B4073" s="7" t="n">
        <v>0.562921</v>
      </c>
      <c r="C4073" s="7" t="n">
        <v>0.961595</v>
      </c>
      <c r="D4073" s="16" t="n">
        <f aca="false">LOGINV(B4073,$B$7,$C$7)</f>
        <v>14.7919123435945</v>
      </c>
      <c r="E4073" s="16" t="n">
        <f aca="false">LOGINV(C4073,$B$8,$C$8)</f>
        <v>342.216345945888</v>
      </c>
      <c r="F4073" s="16" t="n">
        <f aca="false">$B$5/100*E4073*2_Girdiler!$B$14*2_Girdiler!$B$15*2_Girdiler!$B$16</f>
        <v>8.61016326399853</v>
      </c>
      <c r="G4073" s="16" t="n">
        <f aca="false">MIN(MATCH(F4073,2_Girdiler!$B$20:$I$20,1),7)</f>
        <v>2</v>
      </c>
      <c r="H4073" s="16" t="n">
        <f aca="false">IF(F4073&gt;=40,2_Girdiler!$I$21+(F4073-40)*(2_Girdiler!$I$21-2_Girdiler!$H$21)/(2_Girdiler!$I$20-2_Girdiler!$H$20),INDEX(2_Girdiler!$B$21:$I$21,G4073)+(F4073-INDEX(2_Girdiler!$B$20:$I$20,G4073))*(INDEX(2_Girdiler!$B$21:$I$21,G4073+1)-INDEX(2_Girdiler!$B$21:$I$21,G4073))/(INDEX(2_Girdiler!$B$20:$I$20,G4073+1)-INDEX(2_Girdiler!$B$20:$I$20,G4073)))</f>
        <v>16.7762612223976</v>
      </c>
      <c r="I4073" s="16" t="n">
        <f aca="false">H4073/2_Girdiler!$B$17</f>
        <v>6.72125850256316</v>
      </c>
      <c r="J4073" s="16" t="n">
        <f aca="false">D4073+I4073</f>
        <v>21.5131708461577</v>
      </c>
    </row>
    <row r="4074" customFormat="false" ht="15" hidden="false" customHeight="false" outlineLevel="0" collapsed="false">
      <c r="A4074" s="0" t="n">
        <v>4062</v>
      </c>
      <c r="B4074" s="7" t="n">
        <v>0.088874</v>
      </c>
      <c r="C4074" s="7" t="n">
        <v>0.33316</v>
      </c>
      <c r="D4074" s="16" t="n">
        <f aca="false">LOGINV(B4074,$B$7,$C$7)</f>
        <v>6.3890148150519</v>
      </c>
      <c r="E4074" s="16" t="n">
        <f aca="false">LOGINV(C4074,$B$8,$C$8)</f>
        <v>82.6724876154956</v>
      </c>
      <c r="F4074" s="16" t="n">
        <f aca="false">$B$5/100*E4074*2_Girdiler!$B$14*2_Girdiler!$B$15*2_Girdiler!$B$16</f>
        <v>2.08003978840587</v>
      </c>
      <c r="G4074" s="16" t="n">
        <f aca="false">MIN(MATCH(F4074,2_Girdiler!$B$20:$I$20,1),7)</f>
        <v>1</v>
      </c>
      <c r="H4074" s="16" t="n">
        <f aca="false">IF(F4074&gt;=40,2_Girdiler!$I$21+(F4074-40)*(2_Girdiler!$I$21-2_Girdiler!$H$21)/(2_Girdiler!$I$20-2_Girdiler!$H$20),INDEX(2_Girdiler!$B$21:$I$21,G4074)+(F4074-INDEX(2_Girdiler!$B$20:$I$20,G4074))*(INDEX(2_Girdiler!$B$21:$I$21,G4074+1)-INDEX(2_Girdiler!$B$21:$I$21,G4074))/(INDEX(2_Girdiler!$B$20:$I$20,G4074+1)-INDEX(2_Girdiler!$B$20:$I$20,G4074)))</f>
        <v>4.57608753449291</v>
      </c>
      <c r="I4074" s="16" t="n">
        <f aca="false">H4074/2_Girdiler!$B$17</f>
        <v>1.83336840324235</v>
      </c>
      <c r="J4074" s="16" t="n">
        <f aca="false">D4074+I4074</f>
        <v>8.22238321829425</v>
      </c>
    </row>
    <row r="4075" customFormat="false" ht="15" hidden="false" customHeight="false" outlineLevel="0" collapsed="false">
      <c r="A4075" s="0" t="n">
        <v>4063</v>
      </c>
      <c r="B4075" s="7" t="n">
        <v>0.127291</v>
      </c>
      <c r="C4075" s="7" t="n">
        <v>0.33988</v>
      </c>
      <c r="D4075" s="16" t="n">
        <f aca="false">LOGINV(B4075,$B$7,$C$7)</f>
        <v>7.17612441813787</v>
      </c>
      <c r="E4075" s="16" t="n">
        <f aca="false">LOGINV(C4075,$B$8,$C$8)</f>
        <v>83.6609837905474</v>
      </c>
      <c r="F4075" s="16" t="n">
        <f aca="false">$B$5/100*E4075*2_Girdiler!$B$14*2_Girdiler!$B$15*2_Girdiler!$B$16</f>
        <v>2.10491035217017</v>
      </c>
      <c r="G4075" s="16" t="n">
        <f aca="false">MIN(MATCH(F4075,2_Girdiler!$B$20:$I$20,1),7)</f>
        <v>1</v>
      </c>
      <c r="H4075" s="16" t="n">
        <f aca="false">IF(F4075&gt;=40,2_Girdiler!$I$21+(F4075-40)*(2_Girdiler!$I$21-2_Girdiler!$H$21)/(2_Girdiler!$I$20-2_Girdiler!$H$20),INDEX(2_Girdiler!$B$21:$I$21,G4075)+(F4075-INDEX(2_Girdiler!$B$20:$I$20,G4075))*(INDEX(2_Girdiler!$B$21:$I$21,G4075+1)-INDEX(2_Girdiler!$B$21:$I$21,G4075))/(INDEX(2_Girdiler!$B$20:$I$20,G4075+1)-INDEX(2_Girdiler!$B$20:$I$20,G4075)))</f>
        <v>4.63080277477438</v>
      </c>
      <c r="I4075" s="16" t="n">
        <f aca="false">H4075/2_Girdiler!$B$17</f>
        <v>1.85528957322691</v>
      </c>
      <c r="J4075" s="16" t="n">
        <f aca="false">D4075+I4075</f>
        <v>9.03141399136479</v>
      </c>
    </row>
    <row r="4076" customFormat="false" ht="15" hidden="false" customHeight="false" outlineLevel="0" collapsed="false">
      <c r="A4076" s="0" t="n">
        <v>4064</v>
      </c>
      <c r="B4076" s="7" t="n">
        <v>0.009491</v>
      </c>
      <c r="C4076" s="7" t="n">
        <v>0.153732</v>
      </c>
      <c r="D4076" s="16" t="n">
        <f aca="false">LOGINV(B4076,$B$7,$C$7)</f>
        <v>3.66271290596202</v>
      </c>
      <c r="E4076" s="16" t="n">
        <f aca="false">LOGINV(C4076,$B$8,$C$8)</f>
        <v>56.5123418358859</v>
      </c>
      <c r="F4076" s="16" t="n">
        <f aca="false">$B$5/100*E4076*2_Girdiler!$B$14*2_Girdiler!$B$15*2_Girdiler!$B$16</f>
        <v>1.42185052059089</v>
      </c>
      <c r="G4076" s="16" t="n">
        <f aca="false">MIN(MATCH(F4076,2_Girdiler!$B$20:$I$20,1),7)</f>
        <v>1</v>
      </c>
      <c r="H4076" s="16" t="n">
        <f aca="false">IF(F4076&gt;=40,2_Girdiler!$I$21+(F4076-40)*(2_Girdiler!$I$21-2_Girdiler!$H$21)/(2_Girdiler!$I$20-2_Girdiler!$H$20),INDEX(2_Girdiler!$B$21:$I$21,G4076)+(F4076-INDEX(2_Girdiler!$B$20:$I$20,G4076))*(INDEX(2_Girdiler!$B$21:$I$21,G4076+1)-INDEX(2_Girdiler!$B$21:$I$21,G4076))/(INDEX(2_Girdiler!$B$20:$I$20,G4076+1)-INDEX(2_Girdiler!$B$20:$I$20,G4076)))</f>
        <v>3.12807114529995</v>
      </c>
      <c r="I4076" s="16" t="n">
        <f aca="false">H4076/2_Girdiler!$B$17</f>
        <v>1.25323363193107</v>
      </c>
      <c r="J4076" s="16" t="n">
        <f aca="false">D4076+I4076</f>
        <v>4.91594653789309</v>
      </c>
    </row>
    <row r="4077" customFormat="false" ht="15" hidden="false" customHeight="false" outlineLevel="0" collapsed="false">
      <c r="A4077" s="0" t="n">
        <v>4065</v>
      </c>
      <c r="B4077" s="7" t="n">
        <v>0.982476</v>
      </c>
      <c r="C4077" s="7" t="n">
        <v>0.121391</v>
      </c>
      <c r="D4077" s="16" t="n">
        <f aca="false">LOGINV(B4077,$B$7,$C$7)</f>
        <v>43.8462679805148</v>
      </c>
      <c r="E4077" s="16" t="n">
        <f aca="false">LOGINV(C4077,$B$8,$C$8)</f>
        <v>51.3798192034258</v>
      </c>
      <c r="F4077" s="16" t="n">
        <f aca="false">$B$5/100*E4077*2_Girdiler!$B$14*2_Girdiler!$B$15*2_Girdiler!$B$16</f>
        <v>1.29271625115819</v>
      </c>
      <c r="G4077" s="16" t="n">
        <f aca="false">MIN(MATCH(F4077,2_Girdiler!$B$20:$I$20,1),7)</f>
        <v>1</v>
      </c>
      <c r="H4077" s="16" t="n">
        <f aca="false">IF(F4077&gt;=40,2_Girdiler!$I$21+(F4077-40)*(2_Girdiler!$I$21-2_Girdiler!$H$21)/(2_Girdiler!$I$20-2_Girdiler!$H$20),INDEX(2_Girdiler!$B$21:$I$21,G4077)+(F4077-INDEX(2_Girdiler!$B$20:$I$20,G4077))*(INDEX(2_Girdiler!$B$21:$I$21,G4077+1)-INDEX(2_Girdiler!$B$21:$I$21,G4077))/(INDEX(2_Girdiler!$B$20:$I$20,G4077+1)-INDEX(2_Girdiler!$B$20:$I$20,G4077)))</f>
        <v>2.84397575254802</v>
      </c>
      <c r="I4077" s="16" t="n">
        <f aca="false">H4077/2_Girdiler!$B$17</f>
        <v>1.13941336239905</v>
      </c>
      <c r="J4077" s="16" t="n">
        <f aca="false">D4077+I4077</f>
        <v>44.9856813429139</v>
      </c>
    </row>
    <row r="4078" customFormat="false" ht="15" hidden="false" customHeight="false" outlineLevel="0" collapsed="false">
      <c r="A4078" s="0" t="n">
        <v>4066</v>
      </c>
      <c r="B4078" s="7" t="n">
        <v>0.025415</v>
      </c>
      <c r="C4078" s="7" t="n">
        <v>0.482588</v>
      </c>
      <c r="D4078" s="16" t="n">
        <f aca="false">LOGINV(B4078,$B$7,$C$7)</f>
        <v>4.55965398669257</v>
      </c>
      <c r="E4078" s="16" t="n">
        <f aca="false">LOGINV(C4078,$B$8,$C$8)</f>
        <v>106.170577461916</v>
      </c>
      <c r="F4078" s="16" t="n">
        <f aca="false">$B$5/100*E4078*2_Girdiler!$B$14*2_Girdiler!$B$15*2_Girdiler!$B$16</f>
        <v>2.6712517289418</v>
      </c>
      <c r="G4078" s="16" t="n">
        <f aca="false">MIN(MATCH(F4078,2_Girdiler!$B$20:$I$20,1),7)</f>
        <v>1</v>
      </c>
      <c r="H4078" s="16" t="n">
        <f aca="false">IF(F4078&gt;=40,2_Girdiler!$I$21+(F4078-40)*(2_Girdiler!$I$21-2_Girdiler!$H$21)/(2_Girdiler!$I$20-2_Girdiler!$H$20),INDEX(2_Girdiler!$B$21:$I$21,G4078)+(F4078-INDEX(2_Girdiler!$B$20:$I$20,G4078))*(INDEX(2_Girdiler!$B$21:$I$21,G4078+1)-INDEX(2_Girdiler!$B$21:$I$21,G4078))/(INDEX(2_Girdiler!$B$20:$I$20,G4078+1)-INDEX(2_Girdiler!$B$20:$I$20,G4078)))</f>
        <v>5.87675380367195</v>
      </c>
      <c r="I4078" s="16" t="n">
        <f aca="false">H4078/2_Girdiler!$B$17</f>
        <v>2.35446867134293</v>
      </c>
      <c r="J4078" s="16" t="n">
        <f aca="false">D4078+I4078</f>
        <v>6.9141226580355</v>
      </c>
    </row>
    <row r="4079" customFormat="false" ht="15" hidden="false" customHeight="false" outlineLevel="0" collapsed="false">
      <c r="A4079" s="0" t="n">
        <v>4067</v>
      </c>
      <c r="B4079" s="7" t="n">
        <v>0.891829</v>
      </c>
      <c r="C4079" s="7" t="n">
        <v>0.441968</v>
      </c>
      <c r="D4079" s="16" t="n">
        <f aca="false">LOGINV(B4079,$B$7,$C$7)</f>
        <v>26.9752890699456</v>
      </c>
      <c r="E4079" s="16" t="n">
        <f aca="false">LOGINV(C4079,$B$8,$C$8)</f>
        <v>99.3846857702619</v>
      </c>
      <c r="F4079" s="16" t="n">
        <f aca="false">$B$5/100*E4079*2_Girdiler!$B$14*2_Girdiler!$B$15*2_Girdiler!$B$16</f>
        <v>2.50051869397979</v>
      </c>
      <c r="G4079" s="16" t="n">
        <f aca="false">MIN(MATCH(F4079,2_Girdiler!$B$20:$I$20,1),7)</f>
        <v>1</v>
      </c>
      <c r="H4079" s="16" t="n">
        <f aca="false">IF(F4079&gt;=40,2_Girdiler!$I$21+(F4079-40)*(2_Girdiler!$I$21-2_Girdiler!$H$21)/(2_Girdiler!$I$20-2_Girdiler!$H$20),INDEX(2_Girdiler!$B$21:$I$21,G4079)+(F4079-INDEX(2_Girdiler!$B$20:$I$20,G4079))*(INDEX(2_Girdiler!$B$21:$I$21,G4079+1)-INDEX(2_Girdiler!$B$21:$I$21,G4079))/(INDEX(2_Girdiler!$B$20:$I$20,G4079+1)-INDEX(2_Girdiler!$B$20:$I$20,G4079)))</f>
        <v>5.50114112675554</v>
      </c>
      <c r="I4079" s="16" t="n">
        <f aca="false">H4079/2_Girdiler!$B$17</f>
        <v>2.20398282321937</v>
      </c>
      <c r="J4079" s="16" t="n">
        <f aca="false">D4079+I4079</f>
        <v>29.1792718931649</v>
      </c>
    </row>
    <row r="4080" customFormat="false" ht="15" hidden="false" customHeight="false" outlineLevel="0" collapsed="false">
      <c r="A4080" s="0" t="n">
        <v>4068</v>
      </c>
      <c r="B4080" s="7" t="n">
        <v>0.891207</v>
      </c>
      <c r="C4080" s="7" t="n">
        <v>0.52726</v>
      </c>
      <c r="D4080" s="16" t="n">
        <f aca="false">LOGINV(B4080,$B$7,$C$7)</f>
        <v>26.9250992130984</v>
      </c>
      <c r="E4080" s="16" t="n">
        <f aca="false">LOGINV(C4080,$B$8,$C$8)</f>
        <v>114.133740369397</v>
      </c>
      <c r="F4080" s="16" t="n">
        <f aca="false">$B$5/100*E4080*2_Girdiler!$B$14*2_Girdiler!$B$15*2_Girdiler!$B$16</f>
        <v>2.87160490769402</v>
      </c>
      <c r="G4080" s="16" t="n">
        <f aca="false">MIN(MATCH(F4080,2_Girdiler!$B$20:$I$20,1),7)</f>
        <v>1</v>
      </c>
      <c r="H4080" s="16" t="n">
        <f aca="false">IF(F4080&gt;=40,2_Girdiler!$I$21+(F4080-40)*(2_Girdiler!$I$21-2_Girdiler!$H$21)/(2_Girdiler!$I$20-2_Girdiler!$H$20),INDEX(2_Girdiler!$B$21:$I$21,G4080)+(F4080-INDEX(2_Girdiler!$B$20:$I$20,G4080))*(INDEX(2_Girdiler!$B$21:$I$21,G4080+1)-INDEX(2_Girdiler!$B$21:$I$21,G4080))/(INDEX(2_Girdiler!$B$20:$I$20,G4080+1)-INDEX(2_Girdiler!$B$20:$I$20,G4080)))</f>
        <v>6.31753079692685</v>
      </c>
      <c r="I4080" s="16" t="n">
        <f aca="false">H4080/2_Girdiler!$B$17</f>
        <v>2.53106201799954</v>
      </c>
      <c r="J4080" s="16" t="n">
        <f aca="false">D4080+I4080</f>
        <v>29.4561612310979</v>
      </c>
    </row>
    <row r="4081" customFormat="false" ht="15" hidden="false" customHeight="false" outlineLevel="0" collapsed="false">
      <c r="A4081" s="0" t="n">
        <v>4069</v>
      </c>
      <c r="B4081" s="7" t="n">
        <v>0.327725</v>
      </c>
      <c r="C4081" s="7" t="n">
        <v>0.807854</v>
      </c>
      <c r="D4081" s="16" t="n">
        <f aca="false">LOGINV(B4081,$B$7,$C$7)</f>
        <v>10.5601340503262</v>
      </c>
      <c r="E4081" s="16" t="n">
        <f aca="false">LOGINV(C4081,$B$8,$C$8)</f>
        <v>191.487780493623</v>
      </c>
      <c r="F4081" s="16" t="n">
        <f aca="false">$B$5/100*E4081*2_Girdiler!$B$14*2_Girdiler!$B$15*2_Girdiler!$B$16</f>
        <v>4.81783255721956</v>
      </c>
      <c r="G4081" s="16" t="n">
        <f aca="false">MIN(MATCH(F4081,2_Girdiler!$B$20:$I$20,1),7)</f>
        <v>1</v>
      </c>
      <c r="H4081" s="16" t="n">
        <f aca="false">IF(F4081&gt;=40,2_Girdiler!$I$21+(F4081-40)*(2_Girdiler!$I$21-2_Girdiler!$H$21)/(2_Girdiler!$I$20-2_Girdiler!$H$20),INDEX(2_Girdiler!$B$21:$I$21,G4081)+(F4081-INDEX(2_Girdiler!$B$20:$I$20,G4081))*(INDEX(2_Girdiler!$B$21:$I$21,G4081+1)-INDEX(2_Girdiler!$B$21:$I$21,G4081))/(INDEX(2_Girdiler!$B$20:$I$20,G4081+1)-INDEX(2_Girdiler!$B$20:$I$20,G4081)))</f>
        <v>10.599231625883</v>
      </c>
      <c r="I4081" s="16" t="n">
        <f aca="false">H4081/2_Girdiler!$B$17</f>
        <v>4.24648702960057</v>
      </c>
      <c r="J4081" s="16" t="n">
        <f aca="false">D4081+I4081</f>
        <v>14.8066210799268</v>
      </c>
    </row>
    <row r="4082" customFormat="false" ht="15" hidden="false" customHeight="false" outlineLevel="0" collapsed="false">
      <c r="A4082" s="0" t="n">
        <v>4070</v>
      </c>
      <c r="B4082" s="7" t="n">
        <v>0.323811</v>
      </c>
      <c r="C4082" s="7" t="n">
        <v>0.034679</v>
      </c>
      <c r="D4082" s="16" t="n">
        <f aca="false">LOGINV(B4082,$B$7,$C$7)</f>
        <v>10.4963771570299</v>
      </c>
      <c r="E4082" s="16" t="n">
        <f aca="false">LOGINV(C4082,$B$8,$C$8)</f>
        <v>33.8165067952259</v>
      </c>
      <c r="F4082" s="16" t="n">
        <f aca="false">$B$5/100*E4082*2_Girdiler!$B$14*2_Girdiler!$B$15*2_Girdiler!$B$16</f>
        <v>0.850823310967883</v>
      </c>
      <c r="G4082" s="16" t="n">
        <f aca="false">MIN(MATCH(F4082,2_Girdiler!$B$20:$I$20,1),7)</f>
        <v>1</v>
      </c>
      <c r="H4082" s="16" t="n">
        <f aca="false">IF(F4082&gt;=40,2_Girdiler!$I$21+(F4082-40)*(2_Girdiler!$I$21-2_Girdiler!$H$21)/(2_Girdiler!$I$20-2_Girdiler!$H$20),INDEX(2_Girdiler!$B$21:$I$21,G4082)+(F4082-INDEX(2_Girdiler!$B$20:$I$20,G4082))*(INDEX(2_Girdiler!$B$21:$I$21,G4082+1)-INDEX(2_Girdiler!$B$21:$I$21,G4082))/(INDEX(2_Girdiler!$B$20:$I$20,G4082+1)-INDEX(2_Girdiler!$B$20:$I$20,G4082)))</f>
        <v>1.87181128412934</v>
      </c>
      <c r="I4082" s="16" t="n">
        <f aca="false">H4082/2_Girdiler!$B$17</f>
        <v>0.749924392680026</v>
      </c>
      <c r="J4082" s="16" t="n">
        <f aca="false">D4082+I4082</f>
        <v>11.2463015497099</v>
      </c>
    </row>
    <row r="4083" customFormat="false" ht="15" hidden="false" customHeight="false" outlineLevel="0" collapsed="false">
      <c r="A4083" s="0" t="n">
        <v>4071</v>
      </c>
      <c r="B4083" s="7" t="n">
        <v>0.394696</v>
      </c>
      <c r="C4083" s="7" t="n">
        <v>0.224575</v>
      </c>
      <c r="D4083" s="16" t="n">
        <f aca="false">LOGINV(B4083,$B$7,$C$7)</f>
        <v>11.6687967959945</v>
      </c>
      <c r="E4083" s="16" t="n">
        <f aca="false">LOGINV(C4083,$B$8,$C$8)</f>
        <v>67.0000578615125</v>
      </c>
      <c r="F4083" s="16" t="n">
        <f aca="false">$B$5/100*E4083*2_Girdiler!$B$14*2_Girdiler!$B$15*2_Girdiler!$B$16</f>
        <v>1.68572145579565</v>
      </c>
      <c r="G4083" s="16" t="n">
        <f aca="false">MIN(MATCH(F4083,2_Girdiler!$B$20:$I$20,1),7)</f>
        <v>1</v>
      </c>
      <c r="H4083" s="16" t="n">
        <f aca="false">IF(F4083&gt;=40,2_Girdiler!$I$21+(F4083-40)*(2_Girdiler!$I$21-2_Girdiler!$H$21)/(2_Girdiler!$I$20-2_Girdiler!$H$20),INDEX(2_Girdiler!$B$21:$I$21,G4083)+(F4083-INDEX(2_Girdiler!$B$20:$I$20,G4083))*(INDEX(2_Girdiler!$B$21:$I$21,G4083+1)-INDEX(2_Girdiler!$B$21:$I$21,G4083))/(INDEX(2_Girdiler!$B$20:$I$20,G4083+1)-INDEX(2_Girdiler!$B$20:$I$20,G4083)))</f>
        <v>3.70858720275044</v>
      </c>
      <c r="I4083" s="16" t="n">
        <f aca="false">H4083/2_Girdiler!$B$17</f>
        <v>1.48581218058912</v>
      </c>
      <c r="J4083" s="16" t="n">
        <f aca="false">D4083+I4083</f>
        <v>13.1546089765837</v>
      </c>
    </row>
    <row r="4084" customFormat="false" ht="15" hidden="false" customHeight="false" outlineLevel="0" collapsed="false">
      <c r="A4084" s="0" t="n">
        <v>4072</v>
      </c>
      <c r="B4084" s="7" t="n">
        <v>0.088068</v>
      </c>
      <c r="C4084" s="7" t="n">
        <v>0.211279</v>
      </c>
      <c r="D4084" s="16" t="n">
        <f aca="false">LOGINV(B4084,$B$7,$C$7)</f>
        <v>6.37113735796968</v>
      </c>
      <c r="E4084" s="16" t="n">
        <f aca="false">LOGINV(C4084,$B$8,$C$8)</f>
        <v>65.0752130442123</v>
      </c>
      <c r="F4084" s="16" t="n">
        <f aca="false">$B$5/100*E4084*2_Girdiler!$B$14*2_Girdiler!$B$15*2_Girdiler!$B$16</f>
        <v>1.63729236019238</v>
      </c>
      <c r="G4084" s="16" t="n">
        <f aca="false">MIN(MATCH(F4084,2_Girdiler!$B$20:$I$20,1),7)</f>
        <v>1</v>
      </c>
      <c r="H4084" s="16" t="n">
        <f aca="false">IF(F4084&gt;=40,2_Girdiler!$I$21+(F4084-40)*(2_Girdiler!$I$21-2_Girdiler!$H$21)/(2_Girdiler!$I$20-2_Girdiler!$H$20),INDEX(2_Girdiler!$B$21:$I$21,G4084)+(F4084-INDEX(2_Girdiler!$B$20:$I$20,G4084))*(INDEX(2_Girdiler!$B$21:$I$21,G4084+1)-INDEX(2_Girdiler!$B$21:$I$21,G4084))/(INDEX(2_Girdiler!$B$20:$I$20,G4084+1)-INDEX(2_Girdiler!$B$20:$I$20,G4084)))</f>
        <v>3.60204319242324</v>
      </c>
      <c r="I4084" s="16" t="n">
        <f aca="false">H4084/2_Girdiler!$B$17</f>
        <v>1.44312627901572</v>
      </c>
      <c r="J4084" s="16" t="n">
        <f aca="false">D4084+I4084</f>
        <v>7.8142636369854</v>
      </c>
    </row>
    <row r="4085" customFormat="false" ht="15" hidden="false" customHeight="false" outlineLevel="0" collapsed="false">
      <c r="A4085" s="0" t="n">
        <v>4073</v>
      </c>
      <c r="B4085" s="7" t="n">
        <v>0.08365</v>
      </c>
      <c r="C4085" s="7" t="n">
        <v>0.263333</v>
      </c>
      <c r="D4085" s="16" t="n">
        <f aca="false">LOGINV(B4085,$B$7,$C$7)</f>
        <v>6.27183352012659</v>
      </c>
      <c r="E4085" s="16" t="n">
        <f aca="false">LOGINV(C4085,$B$8,$C$8)</f>
        <v>72.5706616251372</v>
      </c>
      <c r="F4085" s="16" t="n">
        <f aca="false">$B$5/100*E4085*2_Girdiler!$B$14*2_Girdiler!$B$15*2_Girdiler!$B$16</f>
        <v>1.82587784648845</v>
      </c>
      <c r="G4085" s="16" t="n">
        <f aca="false">MIN(MATCH(F4085,2_Girdiler!$B$20:$I$20,1),7)</f>
        <v>1</v>
      </c>
      <c r="H4085" s="16" t="n">
        <f aca="false">IF(F4085&gt;=40,2_Girdiler!$I$21+(F4085-40)*(2_Girdiler!$I$21-2_Girdiler!$H$21)/(2_Girdiler!$I$20-2_Girdiler!$H$20),INDEX(2_Girdiler!$B$21:$I$21,G4085)+(F4085-INDEX(2_Girdiler!$B$20:$I$20,G4085))*(INDEX(2_Girdiler!$B$21:$I$21,G4085+1)-INDEX(2_Girdiler!$B$21:$I$21,G4085))/(INDEX(2_Girdiler!$B$20:$I$20,G4085+1)-INDEX(2_Girdiler!$B$20:$I$20,G4085)))</f>
        <v>4.0169312622746</v>
      </c>
      <c r="I4085" s="16" t="n">
        <f aca="false">H4085/2_Girdiler!$B$17</f>
        <v>1.60934746084719</v>
      </c>
      <c r="J4085" s="16" t="n">
        <f aca="false">D4085+I4085</f>
        <v>7.88118098097378</v>
      </c>
    </row>
    <row r="4086" customFormat="false" ht="15" hidden="false" customHeight="false" outlineLevel="0" collapsed="false">
      <c r="A4086" s="0" t="n">
        <v>4074</v>
      </c>
      <c r="B4086" s="7" t="n">
        <v>0.546959</v>
      </c>
      <c r="C4086" s="7" t="n">
        <v>0.653108</v>
      </c>
      <c r="D4086" s="16" t="n">
        <f aca="false">LOGINV(B4086,$B$7,$C$7)</f>
        <v>14.4625581123044</v>
      </c>
      <c r="E4086" s="16" t="n">
        <f aca="false">LOGINV(C4086,$B$8,$C$8)</f>
        <v>140.805377768788</v>
      </c>
      <c r="F4086" s="16" t="n">
        <f aca="false">$B$5/100*E4086*2_Girdiler!$B$14*2_Girdiler!$B$15*2_Girdiler!$B$16</f>
        <v>3.5426633046627</v>
      </c>
      <c r="G4086" s="16" t="n">
        <f aca="false">MIN(MATCH(F4086,2_Girdiler!$B$20:$I$20,1),7)</f>
        <v>1</v>
      </c>
      <c r="H4086" s="16" t="n">
        <f aca="false">IF(F4086&gt;=40,2_Girdiler!$I$21+(F4086-40)*(2_Girdiler!$I$21-2_Girdiler!$H$21)/(2_Girdiler!$I$20-2_Girdiler!$H$20),INDEX(2_Girdiler!$B$21:$I$21,G4086)+(F4086-INDEX(2_Girdiler!$B$20:$I$20,G4086))*(INDEX(2_Girdiler!$B$21:$I$21,G4086+1)-INDEX(2_Girdiler!$B$21:$I$21,G4086))/(INDEX(2_Girdiler!$B$20:$I$20,G4086+1)-INDEX(2_Girdiler!$B$20:$I$20,G4086)))</f>
        <v>7.79385927025795</v>
      </c>
      <c r="I4086" s="16" t="n">
        <f aca="false">H4086/2_Girdiler!$B$17</f>
        <v>3.12253977173796</v>
      </c>
      <c r="J4086" s="16" t="n">
        <f aca="false">D4086+I4086</f>
        <v>17.5850978840424</v>
      </c>
    </row>
    <row r="4087" customFormat="false" ht="15" hidden="false" customHeight="false" outlineLevel="0" collapsed="false">
      <c r="A4087" s="0" t="n">
        <v>4075</v>
      </c>
      <c r="B4087" s="7" t="n">
        <v>0.9074</v>
      </c>
      <c r="C4087" s="7" t="n">
        <v>0.104302</v>
      </c>
      <c r="D4087" s="16" t="n">
        <f aca="false">LOGINV(B4087,$B$7,$C$7)</f>
        <v>28.3409150101741</v>
      </c>
      <c r="E4087" s="16" t="n">
        <f aca="false">LOGINV(C4087,$B$8,$C$8)</f>
        <v>48.5002422720483</v>
      </c>
      <c r="F4087" s="16" t="n">
        <f aca="false">$B$5/100*E4087*2_Girdiler!$B$14*2_Girdiler!$B$15*2_Girdiler!$B$16</f>
        <v>1.22026609556473</v>
      </c>
      <c r="G4087" s="16" t="n">
        <f aca="false">MIN(MATCH(F4087,2_Girdiler!$B$20:$I$20,1),7)</f>
        <v>1</v>
      </c>
      <c r="H4087" s="16" t="n">
        <f aca="false">IF(F4087&gt;=40,2_Girdiler!$I$21+(F4087-40)*(2_Girdiler!$I$21-2_Girdiler!$H$21)/(2_Girdiler!$I$20-2_Girdiler!$H$20),INDEX(2_Girdiler!$B$21:$I$21,G4087)+(F4087-INDEX(2_Girdiler!$B$20:$I$20,G4087))*(INDEX(2_Girdiler!$B$21:$I$21,G4087+1)-INDEX(2_Girdiler!$B$21:$I$21,G4087))/(INDEX(2_Girdiler!$B$20:$I$20,G4087+1)-INDEX(2_Girdiler!$B$20:$I$20,G4087)))</f>
        <v>2.68458541024242</v>
      </c>
      <c r="I4087" s="16" t="n">
        <f aca="false">H4087/2_Girdiler!$B$17</f>
        <v>1.07555505218045</v>
      </c>
      <c r="J4087" s="16" t="n">
        <f aca="false">D4087+I4087</f>
        <v>29.4164700623546</v>
      </c>
    </row>
    <row r="4088" customFormat="false" ht="15" hidden="false" customHeight="false" outlineLevel="0" collapsed="false">
      <c r="A4088" s="0" t="n">
        <v>4076</v>
      </c>
      <c r="B4088" s="7" t="n">
        <v>0.249662</v>
      </c>
      <c r="C4088" s="7" t="n">
        <v>0.413212</v>
      </c>
      <c r="D4088" s="16" t="n">
        <f aca="false">LOGINV(B4088,$B$7,$C$7)</f>
        <v>9.29285966399546</v>
      </c>
      <c r="E4088" s="16" t="n">
        <f aca="false">LOGINV(C4088,$B$8,$C$8)</f>
        <v>94.7912654524147</v>
      </c>
      <c r="F4088" s="16" t="n">
        <f aca="false">$B$5/100*E4088*2_Girdiler!$B$14*2_Girdiler!$B$15*2_Girdiler!$B$16</f>
        <v>2.38494823878275</v>
      </c>
      <c r="G4088" s="16" t="n">
        <f aca="false">MIN(MATCH(F4088,2_Girdiler!$B$20:$I$20,1),7)</f>
        <v>1</v>
      </c>
      <c r="H4088" s="16" t="n">
        <f aca="false">IF(F4088&gt;=40,2_Girdiler!$I$21+(F4088-40)*(2_Girdiler!$I$21-2_Girdiler!$H$21)/(2_Girdiler!$I$20-2_Girdiler!$H$20),INDEX(2_Girdiler!$B$21:$I$21,G4088)+(F4088-INDEX(2_Girdiler!$B$20:$I$20,G4088))*(INDEX(2_Girdiler!$B$21:$I$21,G4088+1)-INDEX(2_Girdiler!$B$21:$I$21,G4088))/(INDEX(2_Girdiler!$B$20:$I$20,G4088+1)-INDEX(2_Girdiler!$B$20:$I$20,G4088)))</f>
        <v>5.24688612532206</v>
      </c>
      <c r="I4088" s="16" t="n">
        <f aca="false">H4088/2_Girdiler!$B$17</f>
        <v>2.1021178386707</v>
      </c>
      <c r="J4088" s="16" t="n">
        <f aca="false">D4088+I4088</f>
        <v>11.3949775026662</v>
      </c>
    </row>
    <row r="4089" customFormat="false" ht="15" hidden="false" customHeight="false" outlineLevel="0" collapsed="false">
      <c r="A4089" s="0" t="n">
        <v>4077</v>
      </c>
      <c r="B4089" s="7" t="n">
        <v>0.931634</v>
      </c>
      <c r="C4089" s="7" t="n">
        <v>0.269306</v>
      </c>
      <c r="D4089" s="16" t="n">
        <f aca="false">LOGINV(B4089,$B$7,$C$7)</f>
        <v>31.0392066381821</v>
      </c>
      <c r="E4089" s="16" t="n">
        <f aca="false">LOGINV(C4089,$B$8,$C$8)</f>
        <v>73.4277978226236</v>
      </c>
      <c r="F4089" s="16" t="n">
        <f aca="false">$B$5/100*E4089*2_Girdiler!$B$14*2_Girdiler!$B$15*2_Girdiler!$B$16</f>
        <v>1.84744339321721</v>
      </c>
      <c r="G4089" s="16" t="n">
        <f aca="false">MIN(MATCH(F4089,2_Girdiler!$B$20:$I$20,1),7)</f>
        <v>1</v>
      </c>
      <c r="H4089" s="16" t="n">
        <f aca="false">IF(F4089&gt;=40,2_Girdiler!$I$21+(F4089-40)*(2_Girdiler!$I$21-2_Girdiler!$H$21)/(2_Girdiler!$I$20-2_Girdiler!$H$20),INDEX(2_Girdiler!$B$21:$I$21,G4089)+(F4089-INDEX(2_Girdiler!$B$20:$I$20,G4089))*(INDEX(2_Girdiler!$B$21:$I$21,G4089+1)-INDEX(2_Girdiler!$B$21:$I$21,G4089))/(INDEX(2_Girdiler!$B$20:$I$20,G4089+1)-INDEX(2_Girdiler!$B$20:$I$20,G4089)))</f>
        <v>4.06437546507786</v>
      </c>
      <c r="I4089" s="16" t="n">
        <f aca="false">H4089/2_Girdiler!$B$17</f>
        <v>1.62835555491902</v>
      </c>
      <c r="J4089" s="16" t="n">
        <f aca="false">D4089+I4089</f>
        <v>32.6675621931011</v>
      </c>
    </row>
    <row r="4090" customFormat="false" ht="15" hidden="false" customHeight="false" outlineLevel="0" collapsed="false">
      <c r="A4090" s="0" t="n">
        <v>4078</v>
      </c>
      <c r="B4090" s="7" t="n">
        <v>0.481879</v>
      </c>
      <c r="C4090" s="7" t="n">
        <v>0.217927</v>
      </c>
      <c r="D4090" s="16" t="n">
        <f aca="false">LOGINV(B4090,$B$7,$C$7)</f>
        <v>13.2033782395662</v>
      </c>
      <c r="E4090" s="16" t="n">
        <f aca="false">LOGINV(C4090,$B$8,$C$8)</f>
        <v>66.0390893081344</v>
      </c>
      <c r="F4090" s="16" t="n">
        <f aca="false">$B$5/100*E4090*2_Girdiler!$B$14*2_Girdiler!$B$15*2_Girdiler!$B$16</f>
        <v>1.66154348699266</v>
      </c>
      <c r="G4090" s="16" t="n">
        <f aca="false">MIN(MATCH(F4090,2_Girdiler!$B$20:$I$20,1),7)</f>
        <v>1</v>
      </c>
      <c r="H4090" s="16" t="n">
        <f aca="false">IF(F4090&gt;=40,2_Girdiler!$I$21+(F4090-40)*(2_Girdiler!$I$21-2_Girdiler!$H$21)/(2_Girdiler!$I$20-2_Girdiler!$H$20),INDEX(2_Girdiler!$B$21:$I$21,G4090)+(F4090-INDEX(2_Girdiler!$B$20:$I$20,G4090))*(INDEX(2_Girdiler!$B$21:$I$21,G4090+1)-INDEX(2_Girdiler!$B$21:$I$21,G4090))/(INDEX(2_Girdiler!$B$20:$I$20,G4090+1)-INDEX(2_Girdiler!$B$20:$I$20,G4090)))</f>
        <v>3.65539567138385</v>
      </c>
      <c r="I4090" s="16" t="n">
        <f aca="false">H4090/2_Girdiler!$B$17</f>
        <v>1.46450147090699</v>
      </c>
      <c r="J4090" s="16" t="n">
        <f aca="false">D4090+I4090</f>
        <v>14.6678797104732</v>
      </c>
    </row>
    <row r="4091" customFormat="false" ht="15" hidden="false" customHeight="false" outlineLevel="0" collapsed="false">
      <c r="A4091" s="0" t="n">
        <v>4079</v>
      </c>
      <c r="B4091" s="7" t="n">
        <v>0.972353</v>
      </c>
      <c r="C4091" s="7" t="n">
        <v>0.655049</v>
      </c>
      <c r="D4091" s="16" t="n">
        <f aca="false">LOGINV(B4091,$B$7,$C$7)</f>
        <v>39.4127710890935</v>
      </c>
      <c r="E4091" s="16" t="n">
        <f aca="false">LOGINV(C4091,$B$8,$C$8)</f>
        <v>141.284540237555</v>
      </c>
      <c r="F4091" s="16" t="n">
        <f aca="false">$B$5/100*E4091*2_Girdiler!$B$14*2_Girdiler!$B$15*2_Girdiler!$B$16</f>
        <v>3.55471903237688</v>
      </c>
      <c r="G4091" s="16" t="n">
        <f aca="false">MIN(MATCH(F4091,2_Girdiler!$B$20:$I$20,1),7)</f>
        <v>1</v>
      </c>
      <c r="H4091" s="16" t="n">
        <f aca="false">IF(F4091&gt;=40,2_Girdiler!$I$21+(F4091-40)*(2_Girdiler!$I$21-2_Girdiler!$H$21)/(2_Girdiler!$I$20-2_Girdiler!$H$20),INDEX(2_Girdiler!$B$21:$I$21,G4091)+(F4091-INDEX(2_Girdiler!$B$20:$I$20,G4091))*(INDEX(2_Girdiler!$B$21:$I$21,G4091+1)-INDEX(2_Girdiler!$B$21:$I$21,G4091))/(INDEX(2_Girdiler!$B$20:$I$20,G4091+1)-INDEX(2_Girdiler!$B$20:$I$20,G4091)))</f>
        <v>7.82038187122915</v>
      </c>
      <c r="I4091" s="16" t="n">
        <f aca="false">H4091/2_Girdiler!$B$17</f>
        <v>3.13316581379373</v>
      </c>
      <c r="J4091" s="16" t="n">
        <f aca="false">D4091+I4091</f>
        <v>42.5459369028872</v>
      </c>
    </row>
    <row r="4092" customFormat="false" ht="15" hidden="false" customHeight="false" outlineLevel="0" collapsed="false">
      <c r="A4092" s="0" t="n">
        <v>4080</v>
      </c>
      <c r="B4092" s="7" t="n">
        <v>0.501845</v>
      </c>
      <c r="C4092" s="7" t="n">
        <v>0.404041</v>
      </c>
      <c r="D4092" s="16" t="n">
        <f aca="false">LOGINV(B4092,$B$7,$C$7)</f>
        <v>13.5770088061615</v>
      </c>
      <c r="E4092" s="16" t="n">
        <f aca="false">LOGINV(C4092,$B$8,$C$8)</f>
        <v>93.3575194504618</v>
      </c>
      <c r="F4092" s="16" t="n">
        <f aca="false">$B$5/100*E4092*2_Girdiler!$B$14*2_Girdiler!$B$15*2_Girdiler!$B$16</f>
        <v>2.34887518937362</v>
      </c>
      <c r="G4092" s="16" t="n">
        <f aca="false">MIN(MATCH(F4092,2_Girdiler!$B$20:$I$20,1),7)</f>
        <v>1</v>
      </c>
      <c r="H4092" s="16" t="n">
        <f aca="false">IF(F4092&gt;=40,2_Girdiler!$I$21+(F4092-40)*(2_Girdiler!$I$21-2_Girdiler!$H$21)/(2_Girdiler!$I$20-2_Girdiler!$H$20),INDEX(2_Girdiler!$B$21:$I$21,G4092)+(F4092-INDEX(2_Girdiler!$B$20:$I$20,G4092))*(INDEX(2_Girdiler!$B$21:$I$21,G4092+1)-INDEX(2_Girdiler!$B$21:$I$21,G4092))/(INDEX(2_Girdiler!$B$20:$I$20,G4092+1)-INDEX(2_Girdiler!$B$20:$I$20,G4092)))</f>
        <v>5.16752541662196</v>
      </c>
      <c r="I4092" s="16" t="n">
        <f aca="false">H4092/2_Girdiler!$B$17</f>
        <v>2.07032268294149</v>
      </c>
      <c r="J4092" s="16" t="n">
        <f aca="false">D4092+I4092</f>
        <v>15.647331489103</v>
      </c>
    </row>
    <row r="4093" customFormat="false" ht="15" hidden="false" customHeight="false" outlineLevel="0" collapsed="false">
      <c r="A4093" s="0" t="n">
        <v>4081</v>
      </c>
      <c r="B4093" s="7" t="n">
        <v>0.888608</v>
      </c>
      <c r="C4093" s="7" t="n">
        <v>0.995869</v>
      </c>
      <c r="D4093" s="16" t="n">
        <f aca="false">LOGINV(B4093,$B$7,$C$7)</f>
        <v>26.7185747314482</v>
      </c>
      <c r="E4093" s="16" t="n">
        <f aca="false">LOGINV(C4093,$B$8,$C$8)</f>
        <v>600.705585368798</v>
      </c>
      <c r="F4093" s="16" t="n">
        <f aca="false">$B$5/100*E4093*2_Girdiler!$B$14*2_Girdiler!$B$15*2_Girdiler!$B$16</f>
        <v>15.113752527879</v>
      </c>
      <c r="G4093" s="16" t="n">
        <f aca="false">MIN(MATCH(F4093,2_Girdiler!$B$20:$I$20,1),7)</f>
        <v>4</v>
      </c>
      <c r="H4093" s="16" t="n">
        <f aca="false">IF(F4093&gt;=40,2_Girdiler!$I$21+(F4093-40)*(2_Girdiler!$I$21-2_Girdiler!$H$21)/(2_Girdiler!$I$20-2_Girdiler!$H$20),INDEX(2_Girdiler!$B$21:$I$21,G4093)+(F4093-INDEX(2_Girdiler!$B$20:$I$20,G4093))*(INDEX(2_Girdiler!$B$21:$I$21,G4093+1)-INDEX(2_Girdiler!$B$21:$I$21,G4093))/(INDEX(2_Girdiler!$B$20:$I$20,G4093+1)-INDEX(2_Girdiler!$B$20:$I$20,G4093)))</f>
        <v>23.5568762639395</v>
      </c>
      <c r="I4093" s="16" t="n">
        <f aca="false">H4093/2_Girdiler!$B$17</f>
        <v>9.43785106728345</v>
      </c>
      <c r="J4093" s="16" t="n">
        <f aca="false">D4093+I4093</f>
        <v>36.1564257987317</v>
      </c>
    </row>
    <row r="4094" customFormat="false" ht="15" hidden="false" customHeight="false" outlineLevel="0" collapsed="false">
      <c r="A4094" s="0" t="n">
        <v>4082</v>
      </c>
      <c r="B4094" s="7" t="n">
        <v>0.728272</v>
      </c>
      <c r="C4094" s="7" t="n">
        <v>0.586439</v>
      </c>
      <c r="D4094" s="16" t="n">
        <f aca="false">LOGINV(B4094,$B$7,$C$7)</f>
        <v>19.0006568951159</v>
      </c>
      <c r="E4094" s="16" t="n">
        <f aca="false">LOGINV(C4094,$B$8,$C$8)</f>
        <v>125.738269999813</v>
      </c>
      <c r="F4094" s="16" t="n">
        <f aca="false">$B$5/100*E4094*2_Girdiler!$B$14*2_Girdiler!$B$15*2_Girdiler!$B$16</f>
        <v>3.16357487319531</v>
      </c>
      <c r="G4094" s="16" t="n">
        <f aca="false">MIN(MATCH(F4094,2_Girdiler!$B$20:$I$20,1),7)</f>
        <v>1</v>
      </c>
      <c r="H4094" s="16" t="n">
        <f aca="false">IF(F4094&gt;=40,2_Girdiler!$I$21+(F4094-40)*(2_Girdiler!$I$21-2_Girdiler!$H$21)/(2_Girdiler!$I$20-2_Girdiler!$H$20),INDEX(2_Girdiler!$B$21:$I$21,G4094)+(F4094-INDEX(2_Girdiler!$B$20:$I$20,G4094))*(INDEX(2_Girdiler!$B$21:$I$21,G4094+1)-INDEX(2_Girdiler!$B$21:$I$21,G4094))/(INDEX(2_Girdiler!$B$20:$I$20,G4094+1)-INDEX(2_Girdiler!$B$20:$I$20,G4094)))</f>
        <v>6.95986472102967</v>
      </c>
      <c r="I4094" s="16" t="n">
        <f aca="false">H4094/2_Girdiler!$B$17</f>
        <v>2.78840734015612</v>
      </c>
      <c r="J4094" s="16" t="n">
        <f aca="false">D4094+I4094</f>
        <v>21.789064235272</v>
      </c>
    </row>
    <row r="4095" customFormat="false" ht="15" hidden="false" customHeight="false" outlineLevel="0" collapsed="false">
      <c r="A4095" s="0" t="n">
        <v>4083</v>
      </c>
      <c r="B4095" s="7" t="n">
        <v>0.948455</v>
      </c>
      <c r="C4095" s="7" t="n">
        <v>0.976524</v>
      </c>
      <c r="D4095" s="16" t="n">
        <f aca="false">LOGINV(B4095,$B$7,$C$7)</f>
        <v>33.5955064944041</v>
      </c>
      <c r="E4095" s="16" t="n">
        <f aca="false">LOGINV(C4095,$B$8,$C$8)</f>
        <v>393.729907758833</v>
      </c>
      <c r="F4095" s="16" t="n">
        <f aca="false">$B$5/100*E4095*2_Girdiler!$B$14*2_Girdiler!$B$15*2_Girdiler!$B$16</f>
        <v>9.90624447921224</v>
      </c>
      <c r="G4095" s="16" t="n">
        <f aca="false">MIN(MATCH(F4095,2_Girdiler!$B$20:$I$20,1),7)</f>
        <v>2</v>
      </c>
      <c r="H4095" s="16" t="n">
        <f aca="false">IF(F4095&gt;=40,2_Girdiler!$I$21+(F4095-40)*(2_Girdiler!$I$21-2_Girdiler!$H$21)/(2_Girdiler!$I$20-2_Girdiler!$H$20),INDEX(2_Girdiler!$B$21:$I$21,G4095)+(F4095-INDEX(2_Girdiler!$B$20:$I$20,G4095))*(INDEX(2_Girdiler!$B$21:$I$21,G4095+1)-INDEX(2_Girdiler!$B$21:$I$21,G4095))/(INDEX(2_Girdiler!$B$20:$I$20,G4095+1)-INDEX(2_Girdiler!$B$20:$I$20,G4095)))</f>
        <v>18.8499911667396</v>
      </c>
      <c r="I4095" s="16" t="n">
        <f aca="false">H4095/2_Girdiler!$B$17</f>
        <v>7.55207979436682</v>
      </c>
      <c r="J4095" s="16" t="n">
        <f aca="false">D4095+I4095</f>
        <v>41.1475862887709</v>
      </c>
    </row>
    <row r="4096" customFormat="false" ht="15" hidden="false" customHeight="false" outlineLevel="0" collapsed="false">
      <c r="A4096" s="0" t="n">
        <v>4084</v>
      </c>
      <c r="B4096" s="7" t="n">
        <v>0.12371</v>
      </c>
      <c r="C4096" s="7" t="n">
        <v>0.871495</v>
      </c>
      <c r="D4096" s="16" t="n">
        <f aca="false">LOGINV(B4096,$B$7,$C$7)</f>
        <v>7.10706658782635</v>
      </c>
      <c r="E4096" s="16" t="n">
        <f aca="false">LOGINV(C4096,$B$8,$C$8)</f>
        <v>226.987423456406</v>
      </c>
      <c r="F4096" s="16" t="n">
        <f aca="false">$B$5/100*E4096*2_Girdiler!$B$14*2_Girdiler!$B$15*2_Girdiler!$B$16</f>
        <v>5.71100357416318</v>
      </c>
      <c r="G4096" s="16" t="n">
        <f aca="false">MIN(MATCH(F4096,2_Girdiler!$B$20:$I$20,1),7)</f>
        <v>2</v>
      </c>
      <c r="H4096" s="16" t="n">
        <f aca="false">IF(F4096&gt;=40,2_Girdiler!$I$21+(F4096-40)*(2_Girdiler!$I$21-2_Girdiler!$H$21)/(2_Girdiler!$I$20-2_Girdiler!$H$20),INDEX(2_Girdiler!$B$21:$I$21,G4096)+(F4096-INDEX(2_Girdiler!$B$20:$I$20,G4096))*(INDEX(2_Girdiler!$B$21:$I$21,G4096+1)-INDEX(2_Girdiler!$B$21:$I$21,G4096))/(INDEX(2_Girdiler!$B$20:$I$20,G4096+1)-INDEX(2_Girdiler!$B$20:$I$20,G4096)))</f>
        <v>12.1376057186611</v>
      </c>
      <c r="I4096" s="16" t="n">
        <f aca="false">H4096/2_Girdiler!$B$17</f>
        <v>4.86282280395076</v>
      </c>
      <c r="J4096" s="16" t="n">
        <f aca="false">D4096+I4096</f>
        <v>11.9698893917771</v>
      </c>
    </row>
    <row r="4097" customFormat="false" ht="15" hidden="false" customHeight="false" outlineLevel="0" collapsed="false">
      <c r="A4097" s="0" t="n">
        <v>4085</v>
      </c>
      <c r="B4097" s="7" t="n">
        <v>0.741254</v>
      </c>
      <c r="C4097" s="7" t="n">
        <v>0.789543</v>
      </c>
      <c r="D4097" s="16" t="n">
        <f aca="false">LOGINV(B4097,$B$7,$C$7)</f>
        <v>19.4249502291657</v>
      </c>
      <c r="E4097" s="16" t="n">
        <f aca="false">LOGINV(C4097,$B$8,$C$8)</f>
        <v>183.598456652937</v>
      </c>
      <c r="F4097" s="16" t="n">
        <f aca="false">$B$5/100*E4097*2_Girdiler!$B$14*2_Girdiler!$B$15*2_Girdiler!$B$16</f>
        <v>4.61933716938789</v>
      </c>
      <c r="G4097" s="16" t="n">
        <f aca="false">MIN(MATCH(F4097,2_Girdiler!$B$20:$I$20,1),7)</f>
        <v>1</v>
      </c>
      <c r="H4097" s="16" t="n">
        <f aca="false">IF(F4097&gt;=40,2_Girdiler!$I$21+(F4097-40)*(2_Girdiler!$I$21-2_Girdiler!$H$21)/(2_Girdiler!$I$20-2_Girdiler!$H$20),INDEX(2_Girdiler!$B$21:$I$21,G4097)+(F4097-INDEX(2_Girdiler!$B$20:$I$20,G4097))*(INDEX(2_Girdiler!$B$21:$I$21,G4097+1)-INDEX(2_Girdiler!$B$21:$I$21,G4097))/(INDEX(2_Girdiler!$B$20:$I$20,G4097+1)-INDEX(2_Girdiler!$B$20:$I$20,G4097)))</f>
        <v>10.1625417726534</v>
      </c>
      <c r="I4097" s="16" t="n">
        <f aca="false">H4097/2_Girdiler!$B$17</f>
        <v>4.07153115891561</v>
      </c>
      <c r="J4097" s="16" t="n">
        <f aca="false">D4097+I4097</f>
        <v>23.4964813880813</v>
      </c>
    </row>
    <row r="4098" customFormat="false" ht="15" hidden="false" customHeight="false" outlineLevel="0" collapsed="false">
      <c r="A4098" s="0" t="n">
        <v>4086</v>
      </c>
      <c r="B4098" s="7" t="n">
        <v>0.553563</v>
      </c>
      <c r="C4098" s="7" t="n">
        <v>0.960652</v>
      </c>
      <c r="D4098" s="16" t="n">
        <f aca="false">LOGINV(B4098,$B$7,$C$7)</f>
        <v>14.5977032914882</v>
      </c>
      <c r="E4098" s="16" t="n">
        <f aca="false">LOGINV(C4098,$B$8,$C$8)</f>
        <v>339.751177350127</v>
      </c>
      <c r="F4098" s="16" t="n">
        <f aca="false">$B$5/100*E4098*2_Girdiler!$B$14*2_Girdiler!$B$15*2_Girdiler!$B$16</f>
        <v>8.5481396221292</v>
      </c>
      <c r="G4098" s="16" t="n">
        <f aca="false">MIN(MATCH(F4098,2_Girdiler!$B$20:$I$20,1),7)</f>
        <v>2</v>
      </c>
      <c r="H4098" s="16" t="n">
        <f aca="false">IF(F4098&gt;=40,2_Girdiler!$I$21+(F4098-40)*(2_Girdiler!$I$21-2_Girdiler!$H$21)/(2_Girdiler!$I$20-2_Girdiler!$H$20),INDEX(2_Girdiler!$B$21:$I$21,G4098)+(F4098-INDEX(2_Girdiler!$B$20:$I$20,G4098))*(INDEX(2_Girdiler!$B$21:$I$21,G4098+1)-INDEX(2_Girdiler!$B$21:$I$21,G4098))/(INDEX(2_Girdiler!$B$20:$I$20,G4098+1)-INDEX(2_Girdiler!$B$20:$I$20,G4098)))</f>
        <v>16.6770233954067</v>
      </c>
      <c r="I4098" s="16" t="n">
        <f aca="false">H4098/2_Girdiler!$B$17</f>
        <v>6.68149975777513</v>
      </c>
      <c r="J4098" s="16" t="n">
        <f aca="false">D4098+I4098</f>
        <v>21.2792030492633</v>
      </c>
    </row>
    <row r="4099" customFormat="false" ht="15" hidden="false" customHeight="false" outlineLevel="0" collapsed="false">
      <c r="A4099" s="0" t="n">
        <v>4087</v>
      </c>
      <c r="B4099" s="7" t="n">
        <v>0.642261</v>
      </c>
      <c r="C4099" s="7" t="n">
        <v>0.556908</v>
      </c>
      <c r="D4099" s="16" t="n">
        <f aca="false">LOGINV(B4099,$B$7,$C$7)</f>
        <v>16.5929396490355</v>
      </c>
      <c r="E4099" s="16" t="n">
        <f aca="false">LOGINV(C4099,$B$8,$C$8)</f>
        <v>119.775884607327</v>
      </c>
      <c r="F4099" s="16" t="n">
        <f aca="false">$B$5/100*E4099*2_Girdiler!$B$14*2_Girdiler!$B$15*2_Girdiler!$B$16</f>
        <v>3.01356125672035</v>
      </c>
      <c r="G4099" s="16" t="n">
        <f aca="false">MIN(MATCH(F4099,2_Girdiler!$B$20:$I$20,1),7)</f>
        <v>1</v>
      </c>
      <c r="H4099" s="16" t="n">
        <f aca="false">IF(F4099&gt;=40,2_Girdiler!$I$21+(F4099-40)*(2_Girdiler!$I$21-2_Girdiler!$H$21)/(2_Girdiler!$I$20-2_Girdiler!$H$20),INDEX(2_Girdiler!$B$21:$I$21,G4099)+(F4099-INDEX(2_Girdiler!$B$20:$I$20,G4099))*(INDEX(2_Girdiler!$B$21:$I$21,G4099+1)-INDEX(2_Girdiler!$B$21:$I$21,G4099))/(INDEX(2_Girdiler!$B$20:$I$20,G4099+1)-INDEX(2_Girdiler!$B$20:$I$20,G4099)))</f>
        <v>6.62983476478477</v>
      </c>
      <c r="I4099" s="16" t="n">
        <f aca="false">H4099/2_Girdiler!$B$17</f>
        <v>2.6561837999939</v>
      </c>
      <c r="J4099" s="16" t="n">
        <f aca="false">D4099+I4099</f>
        <v>19.2491234490294</v>
      </c>
    </row>
    <row r="4100" customFormat="false" ht="15" hidden="false" customHeight="false" outlineLevel="0" collapsed="false">
      <c r="A4100" s="0" t="n">
        <v>4088</v>
      </c>
      <c r="B4100" s="7" t="n">
        <v>0.817397</v>
      </c>
      <c r="C4100" s="7" t="n">
        <v>0.053902</v>
      </c>
      <c r="D4100" s="16" t="n">
        <f aca="false">LOGINV(B4100,$B$7,$C$7)</f>
        <v>22.4327057842534</v>
      </c>
      <c r="E4100" s="16" t="n">
        <f aca="false">LOGINV(C4100,$B$8,$C$8)</f>
        <v>38.6742192275985</v>
      </c>
      <c r="F4100" s="16" t="n">
        <f aca="false">$B$5/100*E4100*2_Girdiler!$B$14*2_Girdiler!$B$15*2_Girdiler!$B$16</f>
        <v>0.973043355766379</v>
      </c>
      <c r="G4100" s="16" t="n">
        <f aca="false">MIN(MATCH(F4100,2_Girdiler!$B$20:$I$20,1),7)</f>
        <v>1</v>
      </c>
      <c r="H4100" s="16" t="n">
        <f aca="false">IF(F4100&gt;=40,2_Girdiler!$I$21+(F4100-40)*(2_Girdiler!$I$21-2_Girdiler!$H$21)/(2_Girdiler!$I$20-2_Girdiler!$H$20),INDEX(2_Girdiler!$B$21:$I$21,G4100)+(F4100-INDEX(2_Girdiler!$B$20:$I$20,G4100))*(INDEX(2_Girdiler!$B$21:$I$21,G4100+1)-INDEX(2_Girdiler!$B$21:$I$21,G4100))/(INDEX(2_Girdiler!$B$20:$I$20,G4100+1)-INDEX(2_Girdiler!$B$20:$I$20,G4100)))</f>
        <v>2.14069538268603</v>
      </c>
      <c r="I4100" s="16" t="n">
        <f aca="false">H4100/2_Girdiler!$B$17</f>
        <v>0.857650393704341</v>
      </c>
      <c r="J4100" s="16" t="n">
        <f aca="false">D4100+I4100</f>
        <v>23.2903561779578</v>
      </c>
    </row>
    <row r="4101" customFormat="false" ht="15" hidden="false" customHeight="false" outlineLevel="0" collapsed="false">
      <c r="A4101" s="0" t="n">
        <v>4089</v>
      </c>
      <c r="B4101" s="7" t="n">
        <v>0.381899</v>
      </c>
      <c r="C4101" s="7" t="n">
        <v>0.759359</v>
      </c>
      <c r="D4101" s="16" t="n">
        <f aca="false">LOGINV(B4101,$B$7,$C$7)</f>
        <v>11.4535864783954</v>
      </c>
      <c r="E4101" s="16" t="n">
        <f aca="false">LOGINV(C4101,$B$8,$C$8)</f>
        <v>172.055545955297</v>
      </c>
      <c r="F4101" s="16" t="n">
        <f aca="false">$B$5/100*E4101*2_Girdiler!$B$14*2_Girdiler!$B$15*2_Girdiler!$B$16</f>
        <v>4.32891753623527</v>
      </c>
      <c r="G4101" s="16" t="n">
        <f aca="false">MIN(MATCH(F4101,2_Girdiler!$B$20:$I$20,1),7)</f>
        <v>1</v>
      </c>
      <c r="H4101" s="16" t="n">
        <f aca="false">IF(F4101&gt;=40,2_Girdiler!$I$21+(F4101-40)*(2_Girdiler!$I$21-2_Girdiler!$H$21)/(2_Girdiler!$I$20-2_Girdiler!$H$20),INDEX(2_Girdiler!$B$21:$I$21,G4101)+(F4101-INDEX(2_Girdiler!$B$20:$I$20,G4101))*(INDEX(2_Girdiler!$B$21:$I$21,G4101+1)-INDEX(2_Girdiler!$B$21:$I$21,G4101))/(INDEX(2_Girdiler!$B$20:$I$20,G4101+1)-INDEX(2_Girdiler!$B$20:$I$20,G4101)))</f>
        <v>9.52361857971759</v>
      </c>
      <c r="I4101" s="16" t="n">
        <f aca="false">H4101/2_Girdiler!$B$17</f>
        <v>3.81555231559198</v>
      </c>
      <c r="J4101" s="16" t="n">
        <f aca="false">D4101+I4101</f>
        <v>15.2691387939873</v>
      </c>
    </row>
    <row r="4102" customFormat="false" ht="15" hidden="false" customHeight="false" outlineLevel="0" collapsed="false">
      <c r="A4102" s="0" t="n">
        <v>4090</v>
      </c>
      <c r="B4102" s="7" t="n">
        <v>0.047347</v>
      </c>
      <c r="C4102" s="7" t="n">
        <v>0.277755</v>
      </c>
      <c r="D4102" s="16" t="n">
        <f aca="false">LOGINV(B4102,$B$7,$C$7)</f>
        <v>5.33509389575518</v>
      </c>
      <c r="E4102" s="16" t="n">
        <f aca="false">LOGINV(C4102,$B$8,$C$8)</f>
        <v>74.6411175446186</v>
      </c>
      <c r="F4102" s="16" t="n">
        <f aca="false">$B$5/100*E4102*2_Girdiler!$B$14*2_Girdiler!$B$15*2_Girdiler!$B$16</f>
        <v>1.8779705174226</v>
      </c>
      <c r="G4102" s="16" t="n">
        <f aca="false">MIN(MATCH(F4102,2_Girdiler!$B$20:$I$20,1),7)</f>
        <v>1</v>
      </c>
      <c r="H4102" s="16" t="n">
        <f aca="false">IF(F4102&gt;=40,2_Girdiler!$I$21+(F4102-40)*(2_Girdiler!$I$21-2_Girdiler!$H$21)/(2_Girdiler!$I$20-2_Girdiler!$H$20),INDEX(2_Girdiler!$B$21:$I$21,G4102)+(F4102-INDEX(2_Girdiler!$B$20:$I$20,G4102))*(INDEX(2_Girdiler!$B$21:$I$21,G4102+1)-INDEX(2_Girdiler!$B$21:$I$21,G4102))/(INDEX(2_Girdiler!$B$20:$I$20,G4102+1)-INDEX(2_Girdiler!$B$20:$I$20,G4102)))</f>
        <v>4.13153513832973</v>
      </c>
      <c r="I4102" s="16" t="n">
        <f aca="false">H4102/2_Girdiler!$B$17</f>
        <v>1.65526247529236</v>
      </c>
      <c r="J4102" s="16" t="n">
        <f aca="false">D4102+I4102</f>
        <v>6.99035637104754</v>
      </c>
    </row>
    <row r="4103" customFormat="false" ht="15" hidden="false" customHeight="false" outlineLevel="0" collapsed="false">
      <c r="A4103" s="0" t="n">
        <v>4091</v>
      </c>
      <c r="B4103" s="7" t="n">
        <v>0.49383</v>
      </c>
      <c r="C4103" s="7" t="n">
        <v>0.774475</v>
      </c>
      <c r="D4103" s="16" t="n">
        <f aca="false">LOGINV(B4103,$B$7,$C$7)</f>
        <v>13.4258098905477</v>
      </c>
      <c r="E4103" s="16" t="n">
        <f aca="false">LOGINV(C4103,$B$8,$C$8)</f>
        <v>177.633113502081</v>
      </c>
      <c r="F4103" s="16" t="n">
        <f aca="false">$B$5/100*E4103*2_Girdiler!$B$14*2_Girdiler!$B$15*2_Girdiler!$B$16</f>
        <v>4.46924913571235</v>
      </c>
      <c r="G4103" s="16" t="n">
        <f aca="false">MIN(MATCH(F4103,2_Girdiler!$B$20:$I$20,1),7)</f>
        <v>1</v>
      </c>
      <c r="H4103" s="16" t="n">
        <f aca="false">IF(F4103&gt;=40,2_Girdiler!$I$21+(F4103-40)*(2_Girdiler!$I$21-2_Girdiler!$H$21)/(2_Girdiler!$I$20-2_Girdiler!$H$20),INDEX(2_Girdiler!$B$21:$I$21,G4103)+(F4103-INDEX(2_Girdiler!$B$20:$I$20,G4103))*(INDEX(2_Girdiler!$B$21:$I$21,G4103+1)-INDEX(2_Girdiler!$B$21:$I$21,G4103))/(INDEX(2_Girdiler!$B$20:$I$20,G4103+1)-INDEX(2_Girdiler!$B$20:$I$20,G4103)))</f>
        <v>9.83234809856716</v>
      </c>
      <c r="I4103" s="16" t="n">
        <f aca="false">H4103/2_Girdiler!$B$17</f>
        <v>3.93924202666954</v>
      </c>
      <c r="J4103" s="16" t="n">
        <f aca="false">D4103+I4103</f>
        <v>17.3650519172173</v>
      </c>
    </row>
    <row r="4104" customFormat="false" ht="15" hidden="false" customHeight="false" outlineLevel="0" collapsed="false">
      <c r="A4104" s="0" t="n">
        <v>4092</v>
      </c>
      <c r="B4104" s="7" t="n">
        <v>0.674415</v>
      </c>
      <c r="C4104" s="7" t="n">
        <v>0.798116</v>
      </c>
      <c r="D4104" s="16" t="n">
        <f aca="false">LOGINV(B4104,$B$7,$C$7)</f>
        <v>17.4235264593872</v>
      </c>
      <c r="E4104" s="16" t="n">
        <f aca="false">LOGINV(C4104,$B$8,$C$8)</f>
        <v>187.197445093413</v>
      </c>
      <c r="F4104" s="16" t="n">
        <f aca="false">$B$5/100*E4104*2_Girdiler!$B$14*2_Girdiler!$B$15*2_Girdiler!$B$16</f>
        <v>4.70988771855028</v>
      </c>
      <c r="G4104" s="16" t="n">
        <f aca="false">MIN(MATCH(F4104,2_Girdiler!$B$20:$I$20,1),7)</f>
        <v>1</v>
      </c>
      <c r="H4104" s="16" t="n">
        <f aca="false">IF(F4104&gt;=40,2_Girdiler!$I$21+(F4104-40)*(2_Girdiler!$I$21-2_Girdiler!$H$21)/(2_Girdiler!$I$20-2_Girdiler!$H$20),INDEX(2_Girdiler!$B$21:$I$21,G4104)+(F4104-INDEX(2_Girdiler!$B$20:$I$20,G4104))*(INDEX(2_Girdiler!$B$21:$I$21,G4104+1)-INDEX(2_Girdiler!$B$21:$I$21,G4104))/(INDEX(2_Girdiler!$B$20:$I$20,G4104+1)-INDEX(2_Girdiler!$B$20:$I$20,G4104)))</f>
        <v>10.3617529808106</v>
      </c>
      <c r="I4104" s="16" t="n">
        <f aca="false">H4104/2_Girdiler!$B$17</f>
        <v>4.15134334167092</v>
      </c>
      <c r="J4104" s="16" t="n">
        <f aca="false">D4104+I4104</f>
        <v>21.5748698010581</v>
      </c>
    </row>
    <row r="4105" customFormat="false" ht="15" hidden="false" customHeight="false" outlineLevel="0" collapsed="false">
      <c r="A4105" s="0" t="n">
        <v>4093</v>
      </c>
      <c r="B4105" s="7" t="n">
        <v>0.985758</v>
      </c>
      <c r="C4105" s="7" t="n">
        <v>0.618013</v>
      </c>
      <c r="D4105" s="16" t="n">
        <f aca="false">LOGINV(B4105,$B$7,$C$7)</f>
        <v>45.9160825739215</v>
      </c>
      <c r="E4105" s="16" t="n">
        <f aca="false">LOGINV(C4105,$B$8,$C$8)</f>
        <v>132.5620725122</v>
      </c>
      <c r="F4105" s="16" t="n">
        <f aca="false">$B$5/100*E4105*2_Girdiler!$B$14*2_Girdiler!$B$15*2_Girdiler!$B$16</f>
        <v>3.33526174440695</v>
      </c>
      <c r="G4105" s="16" t="n">
        <f aca="false">MIN(MATCH(F4105,2_Girdiler!$B$20:$I$20,1),7)</f>
        <v>1</v>
      </c>
      <c r="H4105" s="16" t="n">
        <f aca="false">IF(F4105&gt;=40,2_Girdiler!$I$21+(F4105-40)*(2_Girdiler!$I$21-2_Girdiler!$H$21)/(2_Girdiler!$I$20-2_Girdiler!$H$20),INDEX(2_Girdiler!$B$21:$I$21,G4105)+(F4105-INDEX(2_Girdiler!$B$20:$I$20,G4105))*(INDEX(2_Girdiler!$B$21:$I$21,G4105+1)-INDEX(2_Girdiler!$B$21:$I$21,G4105))/(INDEX(2_Girdiler!$B$20:$I$20,G4105+1)-INDEX(2_Girdiler!$B$20:$I$20,G4105)))</f>
        <v>7.33757583769528</v>
      </c>
      <c r="I4105" s="16" t="n">
        <f aca="false">H4105/2_Girdiler!$B$17</f>
        <v>2.93973390933304</v>
      </c>
      <c r="J4105" s="16" t="n">
        <f aca="false">D4105+I4105</f>
        <v>48.8558164832545</v>
      </c>
    </row>
    <row r="4106" customFormat="false" ht="15" hidden="false" customHeight="false" outlineLevel="0" collapsed="false">
      <c r="A4106" s="0" t="n">
        <v>4094</v>
      </c>
      <c r="B4106" s="7" t="n">
        <v>0.65202</v>
      </c>
      <c r="C4106" s="7" t="n">
        <v>0.256588</v>
      </c>
      <c r="D4106" s="16" t="n">
        <f aca="false">LOGINV(B4106,$B$7,$C$7)</f>
        <v>16.8377041447474</v>
      </c>
      <c r="E4106" s="16" t="n">
        <f aca="false">LOGINV(C4106,$B$8,$C$8)</f>
        <v>71.6029598441542</v>
      </c>
      <c r="F4106" s="16" t="n">
        <f aca="false">$B$5/100*E4106*2_Girdiler!$B$14*2_Girdiler!$B$15*2_Girdiler!$B$16</f>
        <v>1.80153046967892</v>
      </c>
      <c r="G4106" s="16" t="n">
        <f aca="false">MIN(MATCH(F4106,2_Girdiler!$B$20:$I$20,1),7)</f>
        <v>1</v>
      </c>
      <c r="H4106" s="16" t="n">
        <f aca="false">IF(F4106&gt;=40,2_Girdiler!$I$21+(F4106-40)*(2_Girdiler!$I$21-2_Girdiler!$H$21)/(2_Girdiler!$I$20-2_Girdiler!$H$20),INDEX(2_Girdiler!$B$21:$I$21,G4106)+(F4106-INDEX(2_Girdiler!$B$20:$I$20,G4106))*(INDEX(2_Girdiler!$B$21:$I$21,G4106+1)-INDEX(2_Girdiler!$B$21:$I$21,G4106))/(INDEX(2_Girdiler!$B$20:$I$20,G4106+1)-INDEX(2_Girdiler!$B$20:$I$20,G4106)))</f>
        <v>3.96336703329362</v>
      </c>
      <c r="I4106" s="16" t="n">
        <f aca="false">H4106/2_Girdiler!$B$17</f>
        <v>1.58788743321059</v>
      </c>
      <c r="J4106" s="16" t="n">
        <f aca="false">D4106+I4106</f>
        <v>18.425591577958</v>
      </c>
    </row>
    <row r="4107" customFormat="false" ht="15" hidden="false" customHeight="false" outlineLevel="0" collapsed="false">
      <c r="A4107" s="0" t="n">
        <v>4095</v>
      </c>
      <c r="B4107" s="7" t="n">
        <v>0.86036</v>
      </c>
      <c r="C4107" s="7" t="n">
        <v>0.008088</v>
      </c>
      <c r="D4107" s="16" t="n">
        <f aca="false">LOGINV(B4107,$B$7,$C$7)</f>
        <v>24.7511595738919</v>
      </c>
      <c r="E4107" s="16" t="n">
        <f aca="false">LOGINV(C4107,$B$8,$C$8)</f>
        <v>23.1235868316817</v>
      </c>
      <c r="F4107" s="16" t="n">
        <f aca="false">$B$5/100*E4107*2_Girdiler!$B$14*2_Girdiler!$B$15*2_Girdiler!$B$16</f>
        <v>0.581789444685112</v>
      </c>
      <c r="G4107" s="16" t="n">
        <f aca="false">MIN(MATCH(F4107,2_Girdiler!$B$20:$I$20,1),7)</f>
        <v>1</v>
      </c>
      <c r="H4107" s="16" t="n">
        <f aca="false">IF(F4107&gt;=40,2_Girdiler!$I$21+(F4107-40)*(2_Girdiler!$I$21-2_Girdiler!$H$21)/(2_Girdiler!$I$20-2_Girdiler!$H$20),INDEX(2_Girdiler!$B$21:$I$21,G4107)+(F4107-INDEX(2_Girdiler!$B$20:$I$20,G4107))*(INDEX(2_Girdiler!$B$21:$I$21,G4107+1)-INDEX(2_Girdiler!$B$21:$I$21,G4107))/(INDEX(2_Girdiler!$B$20:$I$20,G4107+1)-INDEX(2_Girdiler!$B$20:$I$20,G4107)))</f>
        <v>1.27993677830725</v>
      </c>
      <c r="I4107" s="16" t="n">
        <f aca="false">H4107/2_Girdiler!$B$17</f>
        <v>0.512795183616686</v>
      </c>
      <c r="J4107" s="16" t="n">
        <f aca="false">D4107+I4107</f>
        <v>25.2639547575085</v>
      </c>
    </row>
    <row r="4108" customFormat="false" ht="15" hidden="false" customHeight="false" outlineLevel="0" collapsed="false">
      <c r="A4108" s="0" t="n">
        <v>4096</v>
      </c>
      <c r="B4108" s="7" t="n">
        <v>0.671988</v>
      </c>
      <c r="C4108" s="7" t="n">
        <v>0.060807</v>
      </c>
      <c r="D4108" s="16" t="n">
        <f aca="false">LOGINV(B4108,$B$7,$C$7)</f>
        <v>17.3583062481167</v>
      </c>
      <c r="E4108" s="16" t="n">
        <f aca="false">LOGINV(C4108,$B$8,$C$8)</f>
        <v>40.2042562634396</v>
      </c>
      <c r="F4108" s="16" t="n">
        <f aca="false">$B$5/100*E4108*2_Girdiler!$B$14*2_Girdiler!$B$15*2_Girdiler!$B$16</f>
        <v>1.01153908758814</v>
      </c>
      <c r="G4108" s="16" t="n">
        <f aca="false">MIN(MATCH(F4108,2_Girdiler!$B$20:$I$20,1),7)</f>
        <v>1</v>
      </c>
      <c r="H4108" s="16" t="n">
        <f aca="false">IF(F4108&gt;=40,2_Girdiler!$I$21+(F4108-40)*(2_Girdiler!$I$21-2_Girdiler!$H$21)/(2_Girdiler!$I$20-2_Girdiler!$H$20),INDEX(2_Girdiler!$B$21:$I$21,G4108)+(F4108-INDEX(2_Girdiler!$B$20:$I$20,G4108))*(INDEX(2_Girdiler!$B$21:$I$21,G4108+1)-INDEX(2_Girdiler!$B$21:$I$21,G4108))/(INDEX(2_Girdiler!$B$20:$I$20,G4108+1)-INDEX(2_Girdiler!$B$20:$I$20,G4108)))</f>
        <v>2.22538599269391</v>
      </c>
      <c r="I4108" s="16" t="n">
        <f aca="false">H4108/2_Girdiler!$B$17</f>
        <v>0.891580926560059</v>
      </c>
      <c r="J4108" s="16" t="n">
        <f aca="false">D4108+I4108</f>
        <v>18.2498871746768</v>
      </c>
    </row>
    <row r="4109" customFormat="false" ht="15" hidden="false" customHeight="false" outlineLevel="0" collapsed="false">
      <c r="A4109" s="0" t="n">
        <v>4097</v>
      </c>
      <c r="B4109" s="7" t="n">
        <v>0.582125</v>
      </c>
      <c r="C4109" s="7" t="n">
        <v>0.815057</v>
      </c>
      <c r="D4109" s="16" t="n">
        <f aca="false">LOGINV(B4109,$B$7,$C$7)</f>
        <v>15.2010921026037</v>
      </c>
      <c r="E4109" s="16" t="n">
        <f aca="false">LOGINV(C4109,$B$8,$C$8)</f>
        <v>194.813069181972</v>
      </c>
      <c r="F4109" s="16" t="n">
        <f aca="false">$B$5/100*E4109*2_Girdiler!$B$14*2_Girdiler!$B$15*2_Girdiler!$B$16</f>
        <v>4.90149682061841</v>
      </c>
      <c r="G4109" s="16" t="n">
        <f aca="false">MIN(MATCH(F4109,2_Girdiler!$B$20:$I$20,1),7)</f>
        <v>1</v>
      </c>
      <c r="H4109" s="16" t="n">
        <f aca="false">IF(F4109&gt;=40,2_Girdiler!$I$21+(F4109-40)*(2_Girdiler!$I$21-2_Girdiler!$H$21)/(2_Girdiler!$I$20-2_Girdiler!$H$20),INDEX(2_Girdiler!$B$21:$I$21,G4109)+(F4109-INDEX(2_Girdiler!$B$20:$I$20,G4109))*(INDEX(2_Girdiler!$B$21:$I$21,G4109+1)-INDEX(2_Girdiler!$B$21:$I$21,G4109))/(INDEX(2_Girdiler!$B$20:$I$20,G4109+1)-INDEX(2_Girdiler!$B$20:$I$20,G4109)))</f>
        <v>10.7832930053605</v>
      </c>
      <c r="I4109" s="16" t="n">
        <f aca="false">H4109/2_Girdiler!$B$17</f>
        <v>4.32022956945533</v>
      </c>
      <c r="J4109" s="16" t="n">
        <f aca="false">D4109+I4109</f>
        <v>19.5213216720591</v>
      </c>
    </row>
    <row r="4110" customFormat="false" ht="15" hidden="false" customHeight="false" outlineLevel="0" collapsed="false">
      <c r="A4110" s="0" t="n">
        <v>4098</v>
      </c>
      <c r="B4110" s="7" t="n">
        <v>0.952896</v>
      </c>
      <c r="C4110" s="7" t="n">
        <v>0.319963</v>
      </c>
      <c r="D4110" s="16" t="n">
        <f aca="false">LOGINV(B4110,$B$7,$C$7)</f>
        <v>34.4210449922046</v>
      </c>
      <c r="E4110" s="16" t="n">
        <f aca="false">LOGINV(C4110,$B$8,$C$8)</f>
        <v>80.7423103925943</v>
      </c>
      <c r="F4110" s="16" t="n">
        <f aca="false">$B$5/100*E4110*2_Girdiler!$B$14*2_Girdiler!$B$15*2_Girdiler!$B$16</f>
        <v>2.03147652947767</v>
      </c>
      <c r="G4110" s="16" t="n">
        <f aca="false">MIN(MATCH(F4110,2_Girdiler!$B$20:$I$20,1),7)</f>
        <v>1</v>
      </c>
      <c r="H4110" s="16" t="n">
        <f aca="false">IF(F4110&gt;=40,2_Girdiler!$I$21+(F4110-40)*(2_Girdiler!$I$21-2_Girdiler!$H$21)/(2_Girdiler!$I$20-2_Girdiler!$H$20),INDEX(2_Girdiler!$B$21:$I$21,G4110)+(F4110-INDEX(2_Girdiler!$B$20:$I$20,G4110))*(INDEX(2_Girdiler!$B$21:$I$21,G4110+1)-INDEX(2_Girdiler!$B$21:$I$21,G4110))/(INDEX(2_Girdiler!$B$20:$I$20,G4110+1)-INDEX(2_Girdiler!$B$20:$I$20,G4110)))</f>
        <v>4.46924836485088</v>
      </c>
      <c r="I4110" s="16" t="n">
        <f aca="false">H4110/2_Girdiler!$B$17</f>
        <v>1.79056424873833</v>
      </c>
      <c r="J4110" s="16" t="n">
        <f aca="false">D4110+I4110</f>
        <v>36.211609240943</v>
      </c>
    </row>
    <row r="4111" customFormat="false" ht="15" hidden="false" customHeight="false" outlineLevel="0" collapsed="false">
      <c r="A4111" s="0" t="n">
        <v>4099</v>
      </c>
      <c r="B4111" s="7" t="n">
        <v>0.75089</v>
      </c>
      <c r="C4111" s="7" t="n">
        <v>0.054719</v>
      </c>
      <c r="D4111" s="16" t="n">
        <f aca="false">LOGINV(B4111,$B$7,$C$7)</f>
        <v>19.7533516528303</v>
      </c>
      <c r="E4111" s="16" t="n">
        <f aca="false">LOGINV(C4111,$B$8,$C$8)</f>
        <v>38.8598501015987</v>
      </c>
      <c r="F4111" s="16" t="n">
        <f aca="false">$B$5/100*E4111*2_Girdiler!$B$14*2_Girdiler!$B$15*2_Girdiler!$B$16</f>
        <v>0.977713828556223</v>
      </c>
      <c r="G4111" s="16" t="n">
        <f aca="false">MIN(MATCH(F4111,2_Girdiler!$B$20:$I$20,1),7)</f>
        <v>1</v>
      </c>
      <c r="H4111" s="16" t="n">
        <f aca="false">IF(F4111&gt;=40,2_Girdiler!$I$21+(F4111-40)*(2_Girdiler!$I$21-2_Girdiler!$H$21)/(2_Girdiler!$I$20-2_Girdiler!$H$20),INDEX(2_Girdiler!$B$21:$I$21,G4111)+(F4111-INDEX(2_Girdiler!$B$20:$I$20,G4111))*(INDEX(2_Girdiler!$B$21:$I$21,G4111+1)-INDEX(2_Girdiler!$B$21:$I$21,G4111))/(INDEX(2_Girdiler!$B$20:$I$20,G4111+1)-INDEX(2_Girdiler!$B$20:$I$20,G4111)))</f>
        <v>2.15097042282369</v>
      </c>
      <c r="I4111" s="16" t="n">
        <f aca="false">H4111/2_Girdiler!$B$17</f>
        <v>0.861766996323594</v>
      </c>
      <c r="J4111" s="16" t="n">
        <f aca="false">D4111+I4111</f>
        <v>20.6151186491539</v>
      </c>
    </row>
    <row r="4112" customFormat="false" ht="15" hidden="false" customHeight="false" outlineLevel="0" collapsed="false">
      <c r="A4112" s="0" t="n">
        <v>4100</v>
      </c>
      <c r="B4112" s="7" t="n">
        <v>0.844345</v>
      </c>
      <c r="C4112" s="7" t="n">
        <v>0.946706</v>
      </c>
      <c r="D4112" s="16" t="n">
        <f aca="false">LOGINV(B4112,$B$7,$C$7)</f>
        <v>23.8111682431954</v>
      </c>
      <c r="E4112" s="16" t="n">
        <f aca="false">LOGINV(C4112,$B$8,$C$8)</f>
        <v>309.477637104091</v>
      </c>
      <c r="F4112" s="16" t="n">
        <f aca="false">$B$5/100*E4112*2_Girdiler!$B$14*2_Girdiler!$B$15*2_Girdiler!$B$16</f>
        <v>7.78645734953892</v>
      </c>
      <c r="G4112" s="16" t="n">
        <f aca="false">MIN(MATCH(F4112,2_Girdiler!$B$20:$I$20,1),7)</f>
        <v>2</v>
      </c>
      <c r="H4112" s="16" t="n">
        <f aca="false">IF(F4112&gt;=40,2_Girdiler!$I$21+(F4112-40)*(2_Girdiler!$I$21-2_Girdiler!$H$21)/(2_Girdiler!$I$20-2_Girdiler!$H$20),INDEX(2_Girdiler!$B$21:$I$21,G4112)+(F4112-INDEX(2_Girdiler!$B$20:$I$20,G4112))*(INDEX(2_Girdiler!$B$21:$I$21,G4112+1)-INDEX(2_Girdiler!$B$21:$I$21,G4112))/(INDEX(2_Girdiler!$B$20:$I$20,G4112+1)-INDEX(2_Girdiler!$B$20:$I$20,G4112)))</f>
        <v>15.4583317592623</v>
      </c>
      <c r="I4112" s="16" t="n">
        <f aca="false">H4112/2_Girdiler!$B$17</f>
        <v>6.19324189073008</v>
      </c>
      <c r="J4112" s="16" t="n">
        <f aca="false">D4112+I4112</f>
        <v>30.0044101339255</v>
      </c>
    </row>
    <row r="4113" customFormat="false" ht="15" hidden="false" customHeight="false" outlineLevel="0" collapsed="false">
      <c r="A4113" s="0" t="n">
        <v>4101</v>
      </c>
      <c r="B4113" s="7" t="n">
        <v>0.88689</v>
      </c>
      <c r="C4113" s="7" t="n">
        <v>0.682143</v>
      </c>
      <c r="D4113" s="16" t="n">
        <f aca="false">LOGINV(B4113,$B$7,$C$7)</f>
        <v>26.5847982207983</v>
      </c>
      <c r="E4113" s="16" t="n">
        <f aca="false">LOGINV(C4113,$B$8,$C$8)</f>
        <v>148.265160278675</v>
      </c>
      <c r="F4113" s="16" t="n">
        <f aca="false">$B$5/100*E4113*2_Girdiler!$B$14*2_Girdiler!$B$15*2_Girdiler!$B$16</f>
        <v>3.73035143261147</v>
      </c>
      <c r="G4113" s="16" t="n">
        <f aca="false">MIN(MATCH(F4113,2_Girdiler!$B$20:$I$20,1),7)</f>
        <v>1</v>
      </c>
      <c r="H4113" s="16" t="n">
        <f aca="false">IF(F4113&gt;=40,2_Girdiler!$I$21+(F4113-40)*(2_Girdiler!$I$21-2_Girdiler!$H$21)/(2_Girdiler!$I$20-2_Girdiler!$H$20),INDEX(2_Girdiler!$B$21:$I$21,G4113)+(F4113-INDEX(2_Girdiler!$B$20:$I$20,G4113))*(INDEX(2_Girdiler!$B$21:$I$21,G4113+1)-INDEX(2_Girdiler!$B$21:$I$21,G4113))/(INDEX(2_Girdiler!$B$20:$I$20,G4113+1)-INDEX(2_Girdiler!$B$20:$I$20,G4113)))</f>
        <v>8.20677315174523</v>
      </c>
      <c r="I4113" s="16" t="n">
        <f aca="false">H4113/2_Girdiler!$B$17</f>
        <v>3.28797001271844</v>
      </c>
      <c r="J4113" s="16" t="n">
        <f aca="false">D4113+I4113</f>
        <v>29.8727682335167</v>
      </c>
    </row>
    <row r="4114" customFormat="false" ht="15" hidden="false" customHeight="false" outlineLevel="0" collapsed="false">
      <c r="A4114" s="0" t="n">
        <v>4102</v>
      </c>
      <c r="B4114" s="7" t="n">
        <v>0.521718</v>
      </c>
      <c r="C4114" s="7" t="n">
        <v>0.292066</v>
      </c>
      <c r="D4114" s="16" t="n">
        <f aca="false">LOGINV(B4114,$B$7,$C$7)</f>
        <v>13.9594859828112</v>
      </c>
      <c r="E4114" s="16" t="n">
        <f aca="false">LOGINV(C4114,$B$8,$C$8)</f>
        <v>76.7005400721807</v>
      </c>
      <c r="F4114" s="16" t="n">
        <f aca="false">$B$5/100*E4114*2_Girdiler!$B$14*2_Girdiler!$B$15*2_Girdiler!$B$16</f>
        <v>1.92978558821607</v>
      </c>
      <c r="G4114" s="16" t="n">
        <f aca="false">MIN(MATCH(F4114,2_Girdiler!$B$20:$I$20,1),7)</f>
        <v>1</v>
      </c>
      <c r="H4114" s="16" t="n">
        <f aca="false">IF(F4114&gt;=40,2_Girdiler!$I$21+(F4114-40)*(2_Girdiler!$I$21-2_Girdiler!$H$21)/(2_Girdiler!$I$20-2_Girdiler!$H$20),INDEX(2_Girdiler!$B$21:$I$21,G4114)+(F4114-INDEX(2_Girdiler!$B$20:$I$20,G4114))*(INDEX(2_Girdiler!$B$21:$I$21,G4114+1)-INDEX(2_Girdiler!$B$21:$I$21,G4114))/(INDEX(2_Girdiler!$B$20:$I$20,G4114+1)-INDEX(2_Girdiler!$B$20:$I$20,G4114)))</f>
        <v>4.24552829407535</v>
      </c>
      <c r="I4114" s="16" t="n">
        <f aca="false">H4114/2_Girdiler!$B$17</f>
        <v>1.70093281012634</v>
      </c>
      <c r="J4114" s="16" t="n">
        <f aca="false">D4114+I4114</f>
        <v>15.6604187929375</v>
      </c>
    </row>
    <row r="4115" customFormat="false" ht="15" hidden="false" customHeight="false" outlineLevel="0" collapsed="false">
      <c r="A4115" s="0" t="n">
        <v>4103</v>
      </c>
      <c r="B4115" s="7" t="n">
        <v>0.266039</v>
      </c>
      <c r="C4115" s="7" t="n">
        <v>0.231138</v>
      </c>
      <c r="D4115" s="16" t="n">
        <f aca="false">LOGINV(B4115,$B$7,$C$7)</f>
        <v>9.55931258187847</v>
      </c>
      <c r="E4115" s="16" t="n">
        <f aca="false">LOGINV(C4115,$B$8,$C$8)</f>
        <v>67.9464094088074</v>
      </c>
      <c r="F4115" s="16" t="n">
        <f aca="false">$B$5/100*E4115*2_Girdiler!$B$14*2_Girdiler!$B$15*2_Girdiler!$B$16</f>
        <v>1.70953166072559</v>
      </c>
      <c r="G4115" s="16" t="n">
        <f aca="false">MIN(MATCH(F4115,2_Girdiler!$B$20:$I$20,1),7)</f>
        <v>1</v>
      </c>
      <c r="H4115" s="16" t="n">
        <f aca="false">IF(F4115&gt;=40,2_Girdiler!$I$21+(F4115-40)*(2_Girdiler!$I$21-2_Girdiler!$H$21)/(2_Girdiler!$I$20-2_Girdiler!$H$20),INDEX(2_Girdiler!$B$21:$I$21,G4115)+(F4115-INDEX(2_Girdiler!$B$20:$I$20,G4115))*(INDEX(2_Girdiler!$B$21:$I$21,G4115+1)-INDEX(2_Girdiler!$B$21:$I$21,G4115))/(INDEX(2_Girdiler!$B$20:$I$20,G4115+1)-INDEX(2_Girdiler!$B$20:$I$20,G4115)))</f>
        <v>3.7609696535963</v>
      </c>
      <c r="I4115" s="16" t="n">
        <f aca="false">H4115/2_Girdiler!$B$17</f>
        <v>1.5067987394216</v>
      </c>
      <c r="J4115" s="16" t="n">
        <f aca="false">D4115+I4115</f>
        <v>11.0661113213001</v>
      </c>
    </row>
    <row r="4116" customFormat="false" ht="15" hidden="false" customHeight="false" outlineLevel="0" collapsed="false">
      <c r="A4116" s="0" t="n">
        <v>4104</v>
      </c>
      <c r="B4116" s="7" t="n">
        <v>0.28143</v>
      </c>
      <c r="C4116" s="7" t="n">
        <v>0.474569</v>
      </c>
      <c r="D4116" s="16" t="n">
        <f aca="false">LOGINV(B4116,$B$7,$C$7)</f>
        <v>9.80888982401043</v>
      </c>
      <c r="E4116" s="16" t="n">
        <f aca="false">LOGINV(C4116,$B$8,$C$8)</f>
        <v>104.799928992639</v>
      </c>
      <c r="F4116" s="16" t="n">
        <f aca="false">$B$5/100*E4116*2_Girdiler!$B$14*2_Girdiler!$B$15*2_Girdiler!$B$16</f>
        <v>2.63676621345479</v>
      </c>
      <c r="G4116" s="16" t="n">
        <f aca="false">MIN(MATCH(F4116,2_Girdiler!$B$20:$I$20,1),7)</f>
        <v>1</v>
      </c>
      <c r="H4116" s="16" t="n">
        <f aca="false">IF(F4116&gt;=40,2_Girdiler!$I$21+(F4116-40)*(2_Girdiler!$I$21-2_Girdiler!$H$21)/(2_Girdiler!$I$20-2_Girdiler!$H$20),INDEX(2_Girdiler!$B$21:$I$21,G4116)+(F4116-INDEX(2_Girdiler!$B$20:$I$20,G4116))*(INDEX(2_Girdiler!$B$21:$I$21,G4116+1)-INDEX(2_Girdiler!$B$21:$I$21,G4116))/(INDEX(2_Girdiler!$B$20:$I$20,G4116+1)-INDEX(2_Girdiler!$B$20:$I$20,G4116)))</f>
        <v>5.80088566960053</v>
      </c>
      <c r="I4116" s="16" t="n">
        <f aca="false">H4116/2_Girdiler!$B$17</f>
        <v>2.32407278429508</v>
      </c>
      <c r="J4116" s="16" t="n">
        <f aca="false">D4116+I4116</f>
        <v>12.1329626083055</v>
      </c>
    </row>
    <row r="4117" customFormat="false" ht="15" hidden="false" customHeight="false" outlineLevel="0" collapsed="false">
      <c r="A4117" s="0" t="n">
        <v>4105</v>
      </c>
      <c r="B4117" s="7" t="n">
        <v>0.754513</v>
      </c>
      <c r="C4117" s="7" t="n">
        <v>0.73479</v>
      </c>
      <c r="D4117" s="16" t="n">
        <f aca="false">LOGINV(B4117,$B$7,$C$7)</f>
        <v>19.8800178622328</v>
      </c>
      <c r="E4117" s="16" t="n">
        <f aca="false">LOGINV(C4117,$B$8,$C$8)</f>
        <v>163.72581788116</v>
      </c>
      <c r="F4117" s="16" t="n">
        <f aca="false">$B$5/100*E4117*2_Girdiler!$B$14*2_Girdiler!$B$15*2_Girdiler!$B$16</f>
        <v>4.11934157788998</v>
      </c>
      <c r="G4117" s="16" t="n">
        <f aca="false">MIN(MATCH(F4117,2_Girdiler!$B$20:$I$20,1),7)</f>
        <v>1</v>
      </c>
      <c r="H4117" s="16" t="n">
        <f aca="false">IF(F4117&gt;=40,2_Girdiler!$I$21+(F4117-40)*(2_Girdiler!$I$21-2_Girdiler!$H$21)/(2_Girdiler!$I$20-2_Girdiler!$H$20),INDEX(2_Girdiler!$B$21:$I$21,G4117)+(F4117-INDEX(2_Girdiler!$B$20:$I$20,G4117))*(INDEX(2_Girdiler!$B$21:$I$21,G4117+1)-INDEX(2_Girdiler!$B$21:$I$21,G4117))/(INDEX(2_Girdiler!$B$20:$I$20,G4117+1)-INDEX(2_Girdiler!$B$20:$I$20,G4117)))</f>
        <v>9.06255147135796</v>
      </c>
      <c r="I4117" s="16" t="n">
        <f aca="false">H4117/2_Girdiler!$B$17</f>
        <v>3.63082991640944</v>
      </c>
      <c r="J4117" s="16" t="n">
        <f aca="false">D4117+I4117</f>
        <v>23.5108477786422</v>
      </c>
    </row>
    <row r="4118" customFormat="false" ht="15" hidden="false" customHeight="false" outlineLevel="0" collapsed="false">
      <c r="A4118" s="0" t="n">
        <v>4106</v>
      </c>
      <c r="B4118" s="7" t="n">
        <v>0.801921</v>
      </c>
      <c r="C4118" s="7" t="n">
        <v>0.675536</v>
      </c>
      <c r="D4118" s="16" t="n">
        <f aca="false">LOGINV(B4118,$B$7,$C$7)</f>
        <v>21.7313403528333</v>
      </c>
      <c r="E4118" s="16" t="n">
        <f aca="false">LOGINV(C4118,$B$8,$C$8)</f>
        <v>146.510075707201</v>
      </c>
      <c r="F4118" s="16" t="n">
        <f aca="false">$B$5/100*E4118*2_Girdiler!$B$14*2_Girdiler!$B$15*2_Girdiler!$B$16</f>
        <v>3.68619350479319</v>
      </c>
      <c r="G4118" s="16" t="n">
        <f aca="false">MIN(MATCH(F4118,2_Girdiler!$B$20:$I$20,1),7)</f>
        <v>1</v>
      </c>
      <c r="H4118" s="16" t="n">
        <f aca="false">IF(F4118&gt;=40,2_Girdiler!$I$21+(F4118-40)*(2_Girdiler!$I$21-2_Girdiler!$H$21)/(2_Girdiler!$I$20-2_Girdiler!$H$20),INDEX(2_Girdiler!$B$21:$I$21,G4118)+(F4118-INDEX(2_Girdiler!$B$20:$I$20,G4118))*(INDEX(2_Girdiler!$B$21:$I$21,G4118+1)-INDEX(2_Girdiler!$B$21:$I$21,G4118))/(INDEX(2_Girdiler!$B$20:$I$20,G4118+1)-INDEX(2_Girdiler!$B$20:$I$20,G4118)))</f>
        <v>8.10962571054501</v>
      </c>
      <c r="I4118" s="16" t="n">
        <f aca="false">H4118/2_Girdiler!$B$17</f>
        <v>3.24904876223758</v>
      </c>
      <c r="J4118" s="16" t="n">
        <f aca="false">D4118+I4118</f>
        <v>24.9803891150708</v>
      </c>
    </row>
    <row r="4119" customFormat="false" ht="15" hidden="false" customHeight="false" outlineLevel="0" collapsed="false">
      <c r="A4119" s="0" t="n">
        <v>4107</v>
      </c>
      <c r="B4119" s="7" t="n">
        <v>0.758061</v>
      </c>
      <c r="C4119" s="7" t="n">
        <v>0.595658</v>
      </c>
      <c r="D4119" s="16" t="n">
        <f aca="false">LOGINV(B4119,$B$7,$C$7)</f>
        <v>20.0058355309802</v>
      </c>
      <c r="E4119" s="16" t="n">
        <f aca="false">LOGINV(C4119,$B$8,$C$8)</f>
        <v>127.679113592667</v>
      </c>
      <c r="F4119" s="16" t="n">
        <f aca="false">$B$5/100*E4119*2_Girdiler!$B$14*2_Girdiler!$B$15*2_Girdiler!$B$16</f>
        <v>3.21240649799151</v>
      </c>
      <c r="G4119" s="16" t="n">
        <f aca="false">MIN(MATCH(F4119,2_Girdiler!$B$20:$I$20,1),7)</f>
        <v>1</v>
      </c>
      <c r="H4119" s="16" t="n">
        <f aca="false">IF(F4119&gt;=40,2_Girdiler!$I$21+(F4119-40)*(2_Girdiler!$I$21-2_Girdiler!$H$21)/(2_Girdiler!$I$20-2_Girdiler!$H$20),INDEX(2_Girdiler!$B$21:$I$21,G4119)+(F4119-INDEX(2_Girdiler!$B$20:$I$20,G4119))*(INDEX(2_Girdiler!$B$21:$I$21,G4119+1)-INDEX(2_Girdiler!$B$21:$I$21,G4119))/(INDEX(2_Girdiler!$B$20:$I$20,G4119+1)-INDEX(2_Girdiler!$B$20:$I$20,G4119)))</f>
        <v>7.06729429558132</v>
      </c>
      <c r="I4119" s="16" t="n">
        <f aca="false">H4119/2_Girdiler!$B$17</f>
        <v>2.83144803508867</v>
      </c>
      <c r="J4119" s="16" t="n">
        <f aca="false">D4119+I4119</f>
        <v>22.8372835660688</v>
      </c>
    </row>
    <row r="4120" customFormat="false" ht="15" hidden="false" customHeight="false" outlineLevel="0" collapsed="false">
      <c r="A4120" s="0" t="n">
        <v>4108</v>
      </c>
      <c r="B4120" s="7" t="n">
        <v>0.290328</v>
      </c>
      <c r="C4120" s="7" t="n">
        <v>0.703082</v>
      </c>
      <c r="D4120" s="16" t="n">
        <f aca="false">LOGINV(B4120,$B$7,$C$7)</f>
        <v>9.95303294618987</v>
      </c>
      <c r="E4120" s="16" t="n">
        <f aca="false">LOGINV(C4120,$B$8,$C$8)</f>
        <v>154.078903580117</v>
      </c>
      <c r="F4120" s="16" t="n">
        <f aca="false">$B$5/100*E4120*2_Girdiler!$B$14*2_Girdiler!$B$15*2_Girdiler!$B$16</f>
        <v>3.87662521407574</v>
      </c>
      <c r="G4120" s="16" t="n">
        <f aca="false">MIN(MATCH(F4120,2_Girdiler!$B$20:$I$20,1),7)</f>
        <v>1</v>
      </c>
      <c r="H4120" s="16" t="n">
        <f aca="false">IF(F4120&gt;=40,2_Girdiler!$I$21+(F4120-40)*(2_Girdiler!$I$21-2_Girdiler!$H$21)/(2_Girdiler!$I$20-2_Girdiler!$H$20),INDEX(2_Girdiler!$B$21:$I$21,G4120)+(F4120-INDEX(2_Girdiler!$B$20:$I$20,G4120))*(INDEX(2_Girdiler!$B$21:$I$21,G4120+1)-INDEX(2_Girdiler!$B$21:$I$21,G4120))/(INDEX(2_Girdiler!$B$20:$I$20,G4120+1)-INDEX(2_Girdiler!$B$20:$I$20,G4120)))</f>
        <v>8.52857547096664</v>
      </c>
      <c r="I4120" s="16" t="n">
        <f aca="false">H4120/2_Girdiler!$B$17</f>
        <v>3.41689722394497</v>
      </c>
      <c r="J4120" s="16" t="n">
        <f aca="false">D4120+I4120</f>
        <v>13.3699301701348</v>
      </c>
    </row>
    <row r="4121" customFormat="false" ht="15" hidden="false" customHeight="false" outlineLevel="0" collapsed="false">
      <c r="A4121" s="0" t="n">
        <v>4109</v>
      </c>
      <c r="B4121" s="7" t="n">
        <v>0.984153</v>
      </c>
      <c r="C4121" s="7" t="n">
        <v>0.861666</v>
      </c>
      <c r="D4121" s="16" t="n">
        <f aca="false">LOGINV(B4121,$B$7,$C$7)</f>
        <v>44.8459755052487</v>
      </c>
      <c r="E4121" s="16" t="n">
        <f aca="false">LOGINV(C4121,$B$8,$C$8)</f>
        <v>220.396124610141</v>
      </c>
      <c r="F4121" s="16" t="n">
        <f aca="false">$B$5/100*E4121*2_Girdiler!$B$14*2_Girdiler!$B$15*2_Girdiler!$B$16</f>
        <v>5.54516649519114</v>
      </c>
      <c r="G4121" s="16" t="n">
        <f aca="false">MIN(MATCH(F4121,2_Girdiler!$B$20:$I$20,1),7)</f>
        <v>2</v>
      </c>
      <c r="H4121" s="16" t="n">
        <f aca="false">IF(F4121&gt;=40,2_Girdiler!$I$21+(F4121-40)*(2_Girdiler!$I$21-2_Girdiler!$H$21)/(2_Girdiler!$I$20-2_Girdiler!$H$20),INDEX(2_Girdiler!$B$21:$I$21,G4121)+(F4121-INDEX(2_Girdiler!$B$20:$I$20,G4121))*(INDEX(2_Girdiler!$B$21:$I$21,G4121+1)-INDEX(2_Girdiler!$B$21:$I$21,G4121))/(INDEX(2_Girdiler!$B$20:$I$20,G4121+1)-INDEX(2_Girdiler!$B$20:$I$20,G4121)))</f>
        <v>11.8722663923058</v>
      </c>
      <c r="I4121" s="16" t="n">
        <f aca="false">H4121/2_Girdiler!$B$17</f>
        <v>4.75651698409689</v>
      </c>
      <c r="J4121" s="16" t="n">
        <f aca="false">D4121+I4121</f>
        <v>49.6024924893455</v>
      </c>
    </row>
    <row r="4122" customFormat="false" ht="15" hidden="false" customHeight="false" outlineLevel="0" collapsed="false">
      <c r="A4122" s="0" t="n">
        <v>4110</v>
      </c>
      <c r="B4122" s="7" t="n">
        <v>0.290595</v>
      </c>
      <c r="C4122" s="7" t="n">
        <v>0.640819</v>
      </c>
      <c r="D4122" s="16" t="n">
        <f aca="false">LOGINV(B4122,$B$7,$C$7)</f>
        <v>9.95735800948411</v>
      </c>
      <c r="E4122" s="16" t="n">
        <f aca="false">LOGINV(C4122,$B$8,$C$8)</f>
        <v>137.830942884341</v>
      </c>
      <c r="F4122" s="16" t="n">
        <f aca="false">$B$5/100*E4122*2_Girdiler!$B$14*2_Girdiler!$B$15*2_Girdiler!$B$16</f>
        <v>3.46782652297001</v>
      </c>
      <c r="G4122" s="16" t="n">
        <f aca="false">MIN(MATCH(F4122,2_Girdiler!$B$20:$I$20,1),7)</f>
        <v>1</v>
      </c>
      <c r="H4122" s="16" t="n">
        <f aca="false">IF(F4122&gt;=40,2_Girdiler!$I$21+(F4122-40)*(2_Girdiler!$I$21-2_Girdiler!$H$21)/(2_Girdiler!$I$20-2_Girdiler!$H$20),INDEX(2_Girdiler!$B$21:$I$21,G4122)+(F4122-INDEX(2_Girdiler!$B$20:$I$20,G4122))*(INDEX(2_Girdiler!$B$21:$I$21,G4122+1)-INDEX(2_Girdiler!$B$21:$I$21,G4122))/(INDEX(2_Girdiler!$B$20:$I$20,G4122+1)-INDEX(2_Girdiler!$B$20:$I$20,G4122)))</f>
        <v>7.62921835053401</v>
      </c>
      <c r="I4122" s="16" t="n">
        <f aca="false">H4122/2_Girdiler!$B$17</f>
        <v>3.05657786479728</v>
      </c>
      <c r="J4122" s="16" t="n">
        <f aca="false">D4122+I4122</f>
        <v>13.0139358742814</v>
      </c>
    </row>
    <row r="4123" customFormat="false" ht="15" hidden="false" customHeight="false" outlineLevel="0" collapsed="false">
      <c r="A4123" s="0" t="n">
        <v>4111</v>
      </c>
      <c r="B4123" s="7" t="n">
        <v>0.233242</v>
      </c>
      <c r="C4123" s="7" t="n">
        <v>0.332955</v>
      </c>
      <c r="D4123" s="16" t="n">
        <f aca="false">LOGINV(B4123,$B$7,$C$7)</f>
        <v>9.02406406402407</v>
      </c>
      <c r="E4123" s="16" t="n">
        <f aca="false">LOGINV(C4123,$B$8,$C$8)</f>
        <v>82.6423956531142</v>
      </c>
      <c r="F4123" s="16" t="n">
        <f aca="false">$B$5/100*E4123*2_Girdiler!$B$14*2_Girdiler!$B$15*2_Girdiler!$B$16</f>
        <v>2.07928267463235</v>
      </c>
      <c r="G4123" s="16" t="n">
        <f aca="false">MIN(MATCH(F4123,2_Girdiler!$B$20:$I$20,1),7)</f>
        <v>1</v>
      </c>
      <c r="H4123" s="16" t="n">
        <f aca="false">IF(F4123&gt;=40,2_Girdiler!$I$21+(F4123-40)*(2_Girdiler!$I$21-2_Girdiler!$H$21)/(2_Girdiler!$I$20-2_Girdiler!$H$20),INDEX(2_Girdiler!$B$21:$I$21,G4123)+(F4123-INDEX(2_Girdiler!$B$20:$I$20,G4123))*(INDEX(2_Girdiler!$B$21:$I$21,G4123+1)-INDEX(2_Girdiler!$B$21:$I$21,G4123))/(INDEX(2_Girdiler!$B$20:$I$20,G4123+1)-INDEX(2_Girdiler!$B$20:$I$20,G4123)))</f>
        <v>4.57442188419118</v>
      </c>
      <c r="I4123" s="16" t="n">
        <f aca="false">H4123/2_Girdiler!$B$17</f>
        <v>1.83270107539711</v>
      </c>
      <c r="J4123" s="16" t="n">
        <f aca="false">D4123+I4123</f>
        <v>10.8567651394212</v>
      </c>
    </row>
    <row r="4124" customFormat="false" ht="15" hidden="false" customHeight="false" outlineLevel="0" collapsed="false">
      <c r="A4124" s="0" t="n">
        <v>4112</v>
      </c>
      <c r="B4124" s="7" t="n">
        <v>0.561054</v>
      </c>
      <c r="C4124" s="7" t="n">
        <v>0.995471</v>
      </c>
      <c r="D4124" s="16" t="n">
        <f aca="false">LOGINV(B4124,$B$7,$C$7)</f>
        <v>14.7529057613039</v>
      </c>
      <c r="E4124" s="16" t="n">
        <f aca="false">LOGINV(C4124,$B$8,$C$8)</f>
        <v>588.685405476166</v>
      </c>
      <c r="F4124" s="16" t="n">
        <f aca="false">$B$5/100*E4124*2_Girdiler!$B$14*2_Girdiler!$B$15*2_Girdiler!$B$16</f>
        <v>14.8113248017803</v>
      </c>
      <c r="G4124" s="16" t="n">
        <f aca="false">MIN(MATCH(F4124,2_Girdiler!$B$20:$I$20,1),7)</f>
        <v>3</v>
      </c>
      <c r="H4124" s="16" t="n">
        <f aca="false">IF(F4124&gt;=40,2_Girdiler!$I$21+(F4124-40)*(2_Girdiler!$I$21-2_Girdiler!$H$21)/(2_Girdiler!$I$20-2_Girdiler!$H$20),INDEX(2_Girdiler!$B$21:$I$21,G4124)+(F4124-INDEX(2_Girdiler!$B$20:$I$20,G4124))*(INDEX(2_Girdiler!$B$21:$I$21,G4124+1)-INDEX(2_Girdiler!$B$21:$I$21,G4124))/(INDEX(2_Girdiler!$B$20:$I$20,G4124+1)-INDEX(2_Girdiler!$B$20:$I$20,G4124)))</f>
        <v>23.3301923216023</v>
      </c>
      <c r="I4124" s="16" t="n">
        <f aca="false">H4124/2_Girdiler!$B$17</f>
        <v>9.34703218012913</v>
      </c>
      <c r="J4124" s="16" t="n">
        <f aca="false">D4124+I4124</f>
        <v>24.099937941433</v>
      </c>
    </row>
    <row r="4125" customFormat="false" ht="15" hidden="false" customHeight="false" outlineLevel="0" collapsed="false">
      <c r="A4125" s="0" t="n">
        <v>4113</v>
      </c>
      <c r="B4125" s="7" t="n">
        <v>0.948272</v>
      </c>
      <c r="C4125" s="7" t="n">
        <v>0.010975</v>
      </c>
      <c r="D4125" s="16" t="n">
        <f aca="false">LOGINV(B4125,$B$7,$C$7)</f>
        <v>33.5631363377065</v>
      </c>
      <c r="E4125" s="16" t="n">
        <f aca="false">LOGINV(C4125,$B$8,$C$8)</f>
        <v>24.8843446742126</v>
      </c>
      <c r="F4125" s="16" t="n">
        <f aca="false">$B$5/100*E4125*2_Girdiler!$B$14*2_Girdiler!$B$15*2_Girdiler!$B$16</f>
        <v>0.626090112003189</v>
      </c>
      <c r="G4125" s="16" t="n">
        <f aca="false">MIN(MATCH(F4125,2_Girdiler!$B$20:$I$20,1),7)</f>
        <v>1</v>
      </c>
      <c r="H4125" s="16" t="n">
        <f aca="false">IF(F4125&gt;=40,2_Girdiler!$I$21+(F4125-40)*(2_Girdiler!$I$21-2_Girdiler!$H$21)/(2_Girdiler!$I$20-2_Girdiler!$H$20),INDEX(2_Girdiler!$B$21:$I$21,G4125)+(F4125-INDEX(2_Girdiler!$B$20:$I$20,G4125))*(INDEX(2_Girdiler!$B$21:$I$21,G4125+1)-INDEX(2_Girdiler!$B$21:$I$21,G4125))/(INDEX(2_Girdiler!$B$20:$I$20,G4125+1)-INDEX(2_Girdiler!$B$20:$I$20,G4125)))</f>
        <v>1.37739824640702</v>
      </c>
      <c r="I4125" s="16" t="n">
        <f aca="false">H4125/2_Girdiler!$B$17</f>
        <v>0.551842246156657</v>
      </c>
      <c r="J4125" s="16" t="n">
        <f aca="false">D4125+I4125</f>
        <v>34.1149785838632</v>
      </c>
    </row>
    <row r="4126" customFormat="false" ht="15" hidden="false" customHeight="false" outlineLevel="0" collapsed="false">
      <c r="A4126" s="0" t="n">
        <v>4114</v>
      </c>
      <c r="B4126" s="7" t="n">
        <v>0.877593</v>
      </c>
      <c r="C4126" s="7" t="n">
        <v>0.954803</v>
      </c>
      <c r="D4126" s="16" t="n">
        <f aca="false">LOGINV(B4126,$B$7,$C$7)</f>
        <v>25.8957146682682</v>
      </c>
      <c r="E4126" s="16" t="n">
        <f aca="false">LOGINV(C4126,$B$8,$C$8)</f>
        <v>325.795231981294</v>
      </c>
      <c r="F4126" s="16" t="n">
        <f aca="false">$B$5/100*E4126*2_Girdiler!$B$14*2_Girdiler!$B$15*2_Girdiler!$B$16</f>
        <v>8.19700803664935</v>
      </c>
      <c r="G4126" s="16" t="n">
        <f aca="false">MIN(MATCH(F4126,2_Girdiler!$B$20:$I$20,1),7)</f>
        <v>2</v>
      </c>
      <c r="H4126" s="16" t="n">
        <f aca="false">IF(F4126&gt;=40,2_Girdiler!$I$21+(F4126-40)*(2_Girdiler!$I$21-2_Girdiler!$H$21)/(2_Girdiler!$I$20-2_Girdiler!$H$20),INDEX(2_Girdiler!$B$21:$I$21,G4126)+(F4126-INDEX(2_Girdiler!$B$20:$I$20,G4126))*(INDEX(2_Girdiler!$B$21:$I$21,G4126+1)-INDEX(2_Girdiler!$B$21:$I$21,G4126))/(INDEX(2_Girdiler!$B$20:$I$20,G4126+1)-INDEX(2_Girdiler!$B$20:$I$20,G4126)))</f>
        <v>16.115212858639</v>
      </c>
      <c r="I4126" s="16" t="n">
        <f aca="false">H4126/2_Girdiler!$B$17</f>
        <v>6.45641540810856</v>
      </c>
      <c r="J4126" s="16" t="n">
        <f aca="false">D4126+I4126</f>
        <v>32.3521300763768</v>
      </c>
    </row>
    <row r="4127" customFormat="false" ht="15" hidden="false" customHeight="false" outlineLevel="0" collapsed="false">
      <c r="A4127" s="0" t="n">
        <v>4115</v>
      </c>
      <c r="B4127" s="7" t="n">
        <v>0.806948</v>
      </c>
      <c r="C4127" s="7" t="n">
        <v>0.271294</v>
      </c>
      <c r="D4127" s="16" t="n">
        <f aca="false">LOGINV(B4127,$B$7,$C$7)</f>
        <v>21.952939015072</v>
      </c>
      <c r="E4127" s="16" t="n">
        <f aca="false">LOGINV(C4127,$B$8,$C$8)</f>
        <v>73.7131708730065</v>
      </c>
      <c r="F4127" s="16" t="n">
        <f aca="false">$B$5/100*E4127*2_Girdiler!$B$14*2_Girdiler!$B$15*2_Girdiler!$B$16</f>
        <v>1.85462337916484</v>
      </c>
      <c r="G4127" s="16" t="n">
        <f aca="false">MIN(MATCH(F4127,2_Girdiler!$B$20:$I$20,1),7)</f>
        <v>1</v>
      </c>
      <c r="H4127" s="16" t="n">
        <f aca="false">IF(F4127&gt;=40,2_Girdiler!$I$21+(F4127-40)*(2_Girdiler!$I$21-2_Girdiler!$H$21)/(2_Girdiler!$I$20-2_Girdiler!$H$20),INDEX(2_Girdiler!$B$21:$I$21,G4127)+(F4127-INDEX(2_Girdiler!$B$20:$I$20,G4127))*(INDEX(2_Girdiler!$B$21:$I$21,G4127+1)-INDEX(2_Girdiler!$B$21:$I$21,G4127))/(INDEX(2_Girdiler!$B$20:$I$20,G4127+1)-INDEX(2_Girdiler!$B$20:$I$20,G4127)))</f>
        <v>4.08017143416266</v>
      </c>
      <c r="I4127" s="16" t="n">
        <f aca="false">H4127/2_Girdiler!$B$17</f>
        <v>1.63468406817414</v>
      </c>
      <c r="J4127" s="16" t="n">
        <f aca="false">D4127+I4127</f>
        <v>23.5876230832461</v>
      </c>
    </row>
    <row r="4128" customFormat="false" ht="15" hidden="false" customHeight="false" outlineLevel="0" collapsed="false">
      <c r="A4128" s="0" t="n">
        <v>4116</v>
      </c>
      <c r="B4128" s="7" t="n">
        <v>0.601108</v>
      </c>
      <c r="C4128" s="7" t="n">
        <v>0.624149</v>
      </c>
      <c r="D4128" s="16" t="n">
        <f aca="false">LOGINV(B4128,$B$7,$C$7)</f>
        <v>15.6209793025381</v>
      </c>
      <c r="E4128" s="16" t="n">
        <f aca="false">LOGINV(C4128,$B$8,$C$8)</f>
        <v>133.949472424674</v>
      </c>
      <c r="F4128" s="16" t="n">
        <f aca="false">$B$5/100*E4128*2_Girdiler!$B$14*2_Girdiler!$B$15*2_Girdiler!$B$16</f>
        <v>3.3701687262048</v>
      </c>
      <c r="G4128" s="16" t="n">
        <f aca="false">MIN(MATCH(F4128,2_Girdiler!$B$20:$I$20,1),7)</f>
        <v>1</v>
      </c>
      <c r="H4128" s="16" t="n">
        <f aca="false">IF(F4128&gt;=40,2_Girdiler!$I$21+(F4128-40)*(2_Girdiler!$I$21-2_Girdiler!$H$21)/(2_Girdiler!$I$20-2_Girdiler!$H$20),INDEX(2_Girdiler!$B$21:$I$21,G4128)+(F4128-INDEX(2_Girdiler!$B$20:$I$20,G4128))*(INDEX(2_Girdiler!$B$21:$I$21,G4128+1)-INDEX(2_Girdiler!$B$21:$I$21,G4128))/(INDEX(2_Girdiler!$B$20:$I$20,G4128+1)-INDEX(2_Girdiler!$B$20:$I$20,G4128)))</f>
        <v>7.41437119765055</v>
      </c>
      <c r="I4128" s="16" t="n">
        <f aca="false">H4128/2_Girdiler!$B$17</f>
        <v>2.97050128111</v>
      </c>
      <c r="J4128" s="16" t="n">
        <f aca="false">D4128+I4128</f>
        <v>18.5914805836481</v>
      </c>
    </row>
    <row r="4129" customFormat="false" ht="15" hidden="false" customHeight="false" outlineLevel="0" collapsed="false">
      <c r="A4129" s="0" t="n">
        <v>4117</v>
      </c>
      <c r="B4129" s="7" t="n">
        <v>0.584055</v>
      </c>
      <c r="C4129" s="7" t="n">
        <v>0.209694</v>
      </c>
      <c r="D4129" s="16" t="n">
        <f aca="false">LOGINV(B4129,$B$7,$C$7)</f>
        <v>15.2430531776445</v>
      </c>
      <c r="E4129" s="16" t="n">
        <f aca="false">LOGINV(C4129,$B$8,$C$8)</f>
        <v>64.8449169018675</v>
      </c>
      <c r="F4129" s="16" t="n">
        <f aca="false">$B$5/100*E4129*2_Girdiler!$B$14*2_Girdiler!$B$15*2_Girdiler!$B$16</f>
        <v>1.63149810925099</v>
      </c>
      <c r="G4129" s="16" t="n">
        <f aca="false">MIN(MATCH(F4129,2_Girdiler!$B$20:$I$20,1),7)</f>
        <v>1</v>
      </c>
      <c r="H4129" s="16" t="n">
        <f aca="false">IF(F4129&gt;=40,2_Girdiler!$I$21+(F4129-40)*(2_Girdiler!$I$21-2_Girdiler!$H$21)/(2_Girdiler!$I$20-2_Girdiler!$H$20),INDEX(2_Girdiler!$B$21:$I$21,G4129)+(F4129-INDEX(2_Girdiler!$B$20:$I$20,G4129))*(INDEX(2_Girdiler!$B$21:$I$21,G4129+1)-INDEX(2_Girdiler!$B$21:$I$21,G4129))/(INDEX(2_Girdiler!$B$20:$I$20,G4129+1)-INDEX(2_Girdiler!$B$20:$I$20,G4129)))</f>
        <v>3.58929584035217</v>
      </c>
      <c r="I4129" s="16" t="n">
        <f aca="false">H4129/2_Girdiler!$B$17</f>
        <v>1.43801916680776</v>
      </c>
      <c r="J4129" s="16" t="n">
        <f aca="false">D4129+I4129</f>
        <v>16.6810723444523</v>
      </c>
    </row>
    <row r="4130" customFormat="false" ht="15" hidden="false" customHeight="false" outlineLevel="0" collapsed="false">
      <c r="A4130" s="0" t="n">
        <v>4118</v>
      </c>
      <c r="B4130" s="7" t="n">
        <v>0.344143</v>
      </c>
      <c r="C4130" s="7" t="n">
        <v>0.817407</v>
      </c>
      <c r="D4130" s="16" t="n">
        <f aca="false">LOGINV(B4130,$B$7,$C$7)</f>
        <v>10.8284946494465</v>
      </c>
      <c r="E4130" s="16" t="n">
        <f aca="false">LOGINV(C4130,$B$8,$C$8)</f>
        <v>195.9279654107</v>
      </c>
      <c r="F4130" s="16" t="n">
        <f aca="false">$B$5/100*E4130*2_Girdiler!$B$14*2_Girdiler!$B$15*2_Girdiler!$B$16</f>
        <v>4.9295476097332</v>
      </c>
      <c r="G4130" s="16" t="n">
        <f aca="false">MIN(MATCH(F4130,2_Girdiler!$B$20:$I$20,1),7)</f>
        <v>1</v>
      </c>
      <c r="H4130" s="16" t="n">
        <f aca="false">IF(F4130&gt;=40,2_Girdiler!$I$21+(F4130-40)*(2_Girdiler!$I$21-2_Girdiler!$H$21)/(2_Girdiler!$I$20-2_Girdiler!$H$20),INDEX(2_Girdiler!$B$21:$I$21,G4130)+(F4130-INDEX(2_Girdiler!$B$20:$I$20,G4130))*(INDEX(2_Girdiler!$B$21:$I$21,G4130+1)-INDEX(2_Girdiler!$B$21:$I$21,G4130))/(INDEX(2_Girdiler!$B$20:$I$20,G4130+1)-INDEX(2_Girdiler!$B$20:$I$20,G4130)))</f>
        <v>10.845004741413</v>
      </c>
      <c r="I4130" s="16" t="n">
        <f aca="false">H4130/2_Girdiler!$B$17</f>
        <v>4.34495382268151</v>
      </c>
      <c r="J4130" s="16" t="n">
        <f aca="false">D4130+I4130</f>
        <v>15.173448472128</v>
      </c>
    </row>
    <row r="4131" customFormat="false" ht="15" hidden="false" customHeight="false" outlineLevel="0" collapsed="false">
      <c r="A4131" s="0" t="n">
        <v>4119</v>
      </c>
      <c r="B4131" s="7" t="n">
        <v>0.284421</v>
      </c>
      <c r="C4131" s="7" t="n">
        <v>0.193723</v>
      </c>
      <c r="D4131" s="16" t="n">
        <f aca="false">LOGINV(B4131,$B$7,$C$7)</f>
        <v>9.8573465289786</v>
      </c>
      <c r="E4131" s="16" t="n">
        <f aca="false">LOGINV(C4131,$B$8,$C$8)</f>
        <v>62.5114883097108</v>
      </c>
      <c r="F4131" s="16" t="n">
        <f aca="false">$B$5/100*E4131*2_Girdiler!$B$14*2_Girdiler!$B$15*2_Girdiler!$B$16</f>
        <v>1.57278904587232</v>
      </c>
      <c r="G4131" s="16" t="n">
        <f aca="false">MIN(MATCH(F4131,2_Girdiler!$B$20:$I$20,1),7)</f>
        <v>1</v>
      </c>
      <c r="H4131" s="16" t="n">
        <f aca="false">IF(F4131&gt;=40,2_Girdiler!$I$21+(F4131-40)*(2_Girdiler!$I$21-2_Girdiler!$H$21)/(2_Girdiler!$I$20-2_Girdiler!$H$20),INDEX(2_Girdiler!$B$21:$I$21,G4131)+(F4131-INDEX(2_Girdiler!$B$20:$I$20,G4131))*(INDEX(2_Girdiler!$B$21:$I$21,G4131+1)-INDEX(2_Girdiler!$B$21:$I$21,G4131))/(INDEX(2_Girdiler!$B$20:$I$20,G4131+1)-INDEX(2_Girdiler!$B$20:$I$20,G4131)))</f>
        <v>3.46013590091911</v>
      </c>
      <c r="I4131" s="16" t="n">
        <f aca="false">H4131/2_Girdiler!$B$17</f>
        <v>1.38627239620157</v>
      </c>
      <c r="J4131" s="16" t="n">
        <f aca="false">D4131+I4131</f>
        <v>11.2436189251802</v>
      </c>
    </row>
    <row r="4132" customFormat="false" ht="15" hidden="false" customHeight="false" outlineLevel="0" collapsed="false">
      <c r="A4132" s="0" t="n">
        <v>4120</v>
      </c>
      <c r="B4132" s="7" t="n">
        <v>0.202558</v>
      </c>
      <c r="C4132" s="7" t="n">
        <v>0.718573</v>
      </c>
      <c r="D4132" s="16" t="n">
        <f aca="false">LOGINV(B4132,$B$7,$C$7)</f>
        <v>8.5143574637135</v>
      </c>
      <c r="E4132" s="16" t="n">
        <f aca="false">LOGINV(C4132,$B$8,$C$8)</f>
        <v>158.653131698863</v>
      </c>
      <c r="F4132" s="16" t="n">
        <f aca="false">$B$5/100*E4132*2_Girdiler!$B$14*2_Girdiler!$B$15*2_Girdiler!$B$16</f>
        <v>3.9917127935434</v>
      </c>
      <c r="G4132" s="16" t="n">
        <f aca="false">MIN(MATCH(F4132,2_Girdiler!$B$20:$I$20,1),7)</f>
        <v>1</v>
      </c>
      <c r="H4132" s="16" t="n">
        <f aca="false">IF(F4132&gt;=40,2_Girdiler!$I$21+(F4132-40)*(2_Girdiler!$I$21-2_Girdiler!$H$21)/(2_Girdiler!$I$20-2_Girdiler!$H$20),INDEX(2_Girdiler!$B$21:$I$21,G4132)+(F4132-INDEX(2_Girdiler!$B$20:$I$20,G4132))*(INDEX(2_Girdiler!$B$21:$I$21,G4132+1)-INDEX(2_Girdiler!$B$21:$I$21,G4132))/(INDEX(2_Girdiler!$B$20:$I$20,G4132+1)-INDEX(2_Girdiler!$B$20:$I$20,G4132)))</f>
        <v>8.78176814579549</v>
      </c>
      <c r="I4132" s="16" t="n">
        <f aca="false">H4132/2_Girdiler!$B$17</f>
        <v>3.51833659687319</v>
      </c>
      <c r="J4132" s="16" t="n">
        <f aca="false">D4132+I4132</f>
        <v>12.0326940605867</v>
      </c>
    </row>
    <row r="4133" customFormat="false" ht="15" hidden="false" customHeight="false" outlineLevel="0" collapsed="false">
      <c r="A4133" s="0" t="n">
        <v>4121</v>
      </c>
      <c r="B4133" s="7" t="n">
        <v>0.963193</v>
      </c>
      <c r="C4133" s="7" t="n">
        <v>0.206273</v>
      </c>
      <c r="D4133" s="16" t="n">
        <f aca="false">LOGINV(B4133,$B$7,$C$7)</f>
        <v>36.7078791484469</v>
      </c>
      <c r="E4133" s="16" t="n">
        <f aca="false">LOGINV(C4133,$B$8,$C$8)</f>
        <v>64.3471440686124</v>
      </c>
      <c r="F4133" s="16" t="n">
        <f aca="false">$B$5/100*E4133*2_Girdiler!$B$14*2_Girdiler!$B$15*2_Girdiler!$B$16</f>
        <v>1.61897414476629</v>
      </c>
      <c r="G4133" s="16" t="n">
        <f aca="false">MIN(MATCH(F4133,2_Girdiler!$B$20:$I$20,1),7)</f>
        <v>1</v>
      </c>
      <c r="H4133" s="16" t="n">
        <f aca="false">IF(F4133&gt;=40,2_Girdiler!$I$21+(F4133-40)*(2_Girdiler!$I$21-2_Girdiler!$H$21)/(2_Girdiler!$I$20-2_Girdiler!$H$20),INDEX(2_Girdiler!$B$21:$I$21,G4133)+(F4133-INDEX(2_Girdiler!$B$20:$I$20,G4133))*(INDEX(2_Girdiler!$B$21:$I$21,G4133+1)-INDEX(2_Girdiler!$B$21:$I$21,G4133))/(INDEX(2_Girdiler!$B$20:$I$20,G4133+1)-INDEX(2_Girdiler!$B$20:$I$20,G4133)))</f>
        <v>3.56174311848584</v>
      </c>
      <c r="I4133" s="16" t="n">
        <f aca="false">H4133/2_Girdiler!$B$17</f>
        <v>1.42698041606003</v>
      </c>
      <c r="J4133" s="16" t="n">
        <f aca="false">D4133+I4133</f>
        <v>38.1348595645069</v>
      </c>
    </row>
    <row r="4134" customFormat="false" ht="15" hidden="false" customHeight="false" outlineLevel="0" collapsed="false">
      <c r="A4134" s="0" t="n">
        <v>4122</v>
      </c>
      <c r="B4134" s="7" t="n">
        <v>0.449403</v>
      </c>
      <c r="C4134" s="7" t="n">
        <v>0.29337</v>
      </c>
      <c r="D4134" s="16" t="n">
        <f aca="false">LOGINV(B4134,$B$7,$C$7)</f>
        <v>12.6153654136647</v>
      </c>
      <c r="E4134" s="16" t="n">
        <f aca="false">LOGINV(C4134,$B$8,$C$8)</f>
        <v>76.8885591193122</v>
      </c>
      <c r="F4134" s="16" t="n">
        <f aca="false">$B$5/100*E4134*2_Girdiler!$B$14*2_Girdiler!$B$15*2_Girdiler!$B$16</f>
        <v>1.93451614744189</v>
      </c>
      <c r="G4134" s="16" t="n">
        <f aca="false">MIN(MATCH(F4134,2_Girdiler!$B$20:$I$20,1),7)</f>
        <v>1</v>
      </c>
      <c r="H4134" s="16" t="n">
        <f aca="false">IF(F4134&gt;=40,2_Girdiler!$I$21+(F4134-40)*(2_Girdiler!$I$21-2_Girdiler!$H$21)/(2_Girdiler!$I$20-2_Girdiler!$H$20),INDEX(2_Girdiler!$B$21:$I$21,G4134)+(F4134-INDEX(2_Girdiler!$B$20:$I$20,G4134))*(INDEX(2_Girdiler!$B$21:$I$21,G4134+1)-INDEX(2_Girdiler!$B$21:$I$21,G4134))/(INDEX(2_Girdiler!$B$20:$I$20,G4134+1)-INDEX(2_Girdiler!$B$20:$I$20,G4134)))</f>
        <v>4.25593552437217</v>
      </c>
      <c r="I4134" s="16" t="n">
        <f aca="false">H4134/2_Girdiler!$B$17</f>
        <v>1.70510237354654</v>
      </c>
      <c r="J4134" s="16" t="n">
        <f aca="false">D4134+I4134</f>
        <v>14.3204677872113</v>
      </c>
    </row>
    <row r="4135" customFormat="false" ht="15" hidden="false" customHeight="false" outlineLevel="0" collapsed="false">
      <c r="A4135" s="0" t="n">
        <v>4123</v>
      </c>
      <c r="B4135" s="7" t="n">
        <v>0.254916</v>
      </c>
      <c r="C4135" s="7" t="n">
        <v>0.006945</v>
      </c>
      <c r="D4135" s="16" t="n">
        <f aca="false">LOGINV(B4135,$B$7,$C$7)</f>
        <v>9.37848321424895</v>
      </c>
      <c r="E4135" s="16" t="n">
        <f aca="false">LOGINV(C4135,$B$8,$C$8)</f>
        <v>22.3145157846445</v>
      </c>
      <c r="F4135" s="16" t="n">
        <f aca="false">$B$5/100*E4135*2_Girdiler!$B$14*2_Girdiler!$B$15*2_Girdiler!$B$16</f>
        <v>0.561433217141657</v>
      </c>
      <c r="G4135" s="16" t="n">
        <f aca="false">MIN(MATCH(F4135,2_Girdiler!$B$20:$I$20,1),7)</f>
        <v>1</v>
      </c>
      <c r="H4135" s="16" t="n">
        <f aca="false">IF(F4135&gt;=40,2_Girdiler!$I$21+(F4135-40)*(2_Girdiler!$I$21-2_Girdiler!$H$21)/(2_Girdiler!$I$20-2_Girdiler!$H$20),INDEX(2_Girdiler!$B$21:$I$21,G4135)+(F4135-INDEX(2_Girdiler!$B$20:$I$20,G4135))*(INDEX(2_Girdiler!$B$21:$I$21,G4135+1)-INDEX(2_Girdiler!$B$21:$I$21,G4135))/(INDEX(2_Girdiler!$B$20:$I$20,G4135+1)-INDEX(2_Girdiler!$B$20:$I$20,G4135)))</f>
        <v>1.23515307771164</v>
      </c>
      <c r="I4135" s="16" t="n">
        <f aca="false">H4135/2_Girdiler!$B$17</f>
        <v>0.494852995878063</v>
      </c>
      <c r="J4135" s="16" t="n">
        <f aca="false">D4135+I4135</f>
        <v>9.87333621012701</v>
      </c>
    </row>
    <row r="4136" customFormat="false" ht="15" hidden="false" customHeight="false" outlineLevel="0" collapsed="false">
      <c r="A4136" s="0" t="n">
        <v>4124</v>
      </c>
      <c r="B4136" s="7" t="n">
        <v>0.8899</v>
      </c>
      <c r="C4136" s="7" t="n">
        <v>0.301027</v>
      </c>
      <c r="D4136" s="16" t="n">
        <f aca="false">LOGINV(B4136,$B$7,$C$7)</f>
        <v>26.8206050552379</v>
      </c>
      <c r="E4136" s="16" t="n">
        <f aca="false">LOGINV(C4136,$B$8,$C$8)</f>
        <v>77.9941435842122</v>
      </c>
      <c r="F4136" s="16" t="n">
        <f aca="false">$B$5/100*E4136*2_Girdiler!$B$14*2_Girdiler!$B$15*2_Girdiler!$B$16</f>
        <v>1.96233265257878</v>
      </c>
      <c r="G4136" s="16" t="n">
        <f aca="false">MIN(MATCH(F4136,2_Girdiler!$B$20:$I$20,1),7)</f>
        <v>1</v>
      </c>
      <c r="H4136" s="16" t="n">
        <f aca="false">IF(F4136&gt;=40,2_Girdiler!$I$21+(F4136-40)*(2_Girdiler!$I$21-2_Girdiler!$H$21)/(2_Girdiler!$I$20-2_Girdiler!$H$20),INDEX(2_Girdiler!$B$21:$I$21,G4136)+(F4136-INDEX(2_Girdiler!$B$20:$I$20,G4136))*(INDEX(2_Girdiler!$B$21:$I$21,G4136+1)-INDEX(2_Girdiler!$B$21:$I$21,G4136))/(INDEX(2_Girdiler!$B$20:$I$20,G4136+1)-INDEX(2_Girdiler!$B$20:$I$20,G4136)))</f>
        <v>4.31713183567331</v>
      </c>
      <c r="I4136" s="16" t="n">
        <f aca="false">H4136/2_Girdiler!$B$17</f>
        <v>1.72962012647168</v>
      </c>
      <c r="J4136" s="16" t="n">
        <f aca="false">D4136+I4136</f>
        <v>28.5502251817096</v>
      </c>
    </row>
    <row r="4137" customFormat="false" ht="15" hidden="false" customHeight="false" outlineLevel="0" collapsed="false">
      <c r="A4137" s="0" t="n">
        <v>4125</v>
      </c>
      <c r="B4137" s="7" t="n">
        <v>0.710399</v>
      </c>
      <c r="C4137" s="7" t="n">
        <v>0.914695</v>
      </c>
      <c r="D4137" s="16" t="n">
        <f aca="false">LOGINV(B4137,$B$7,$C$7)</f>
        <v>18.4470888994882</v>
      </c>
      <c r="E4137" s="16" t="n">
        <f aca="false">LOGINV(C4137,$B$8,$C$8)</f>
        <v>264.468753456894</v>
      </c>
      <c r="F4137" s="16" t="n">
        <f aca="false">$B$5/100*E4137*2_Girdiler!$B$14*2_Girdiler!$B$15*2_Girdiler!$B$16</f>
        <v>6.65403383697544</v>
      </c>
      <c r="G4137" s="16" t="n">
        <f aca="false">MIN(MATCH(F4137,2_Girdiler!$B$20:$I$20,1),7)</f>
        <v>2</v>
      </c>
      <c r="H4137" s="16" t="n">
        <f aca="false">IF(F4137&gt;=40,2_Girdiler!$I$21+(F4137-40)*(2_Girdiler!$I$21-2_Girdiler!$H$21)/(2_Girdiler!$I$20-2_Girdiler!$H$20),INDEX(2_Girdiler!$B$21:$I$21,G4137)+(F4137-INDEX(2_Girdiler!$B$20:$I$20,G4137))*(INDEX(2_Girdiler!$B$21:$I$21,G4137+1)-INDEX(2_Girdiler!$B$21:$I$21,G4137))/(INDEX(2_Girdiler!$B$20:$I$20,G4137+1)-INDEX(2_Girdiler!$B$20:$I$20,G4137)))</f>
        <v>13.6464541391607</v>
      </c>
      <c r="I4137" s="16" t="n">
        <f aca="false">H4137/2_Girdiler!$B$17</f>
        <v>5.46732938267657</v>
      </c>
      <c r="J4137" s="16" t="n">
        <f aca="false">D4137+I4137</f>
        <v>23.9144182821647</v>
      </c>
    </row>
    <row r="4138" customFormat="false" ht="15" hidden="false" customHeight="false" outlineLevel="0" collapsed="false">
      <c r="A4138" s="0" t="n">
        <v>4126</v>
      </c>
      <c r="B4138" s="7" t="n">
        <v>0.449542</v>
      </c>
      <c r="C4138" s="7" t="n">
        <v>0.075854</v>
      </c>
      <c r="D4138" s="16" t="n">
        <f aca="false">LOGINV(B4138,$B$7,$C$7)</f>
        <v>12.6178355225468</v>
      </c>
      <c r="E4138" s="16" t="n">
        <f aca="false">LOGINV(C4138,$B$8,$C$8)</f>
        <v>43.2885877978045</v>
      </c>
      <c r="F4138" s="16" t="n">
        <f aca="false">$B$5/100*E4138*2_Girdiler!$B$14*2_Girdiler!$B$15*2_Girdiler!$B$16</f>
        <v>1.08914086899276</v>
      </c>
      <c r="G4138" s="16" t="n">
        <f aca="false">MIN(MATCH(F4138,2_Girdiler!$B$20:$I$20,1),7)</f>
        <v>1</v>
      </c>
      <c r="H4138" s="16" t="n">
        <f aca="false">IF(F4138&gt;=40,2_Girdiler!$I$21+(F4138-40)*(2_Girdiler!$I$21-2_Girdiler!$H$21)/(2_Girdiler!$I$20-2_Girdiler!$H$20),INDEX(2_Girdiler!$B$21:$I$21,G4138)+(F4138-INDEX(2_Girdiler!$B$20:$I$20,G4138))*(INDEX(2_Girdiler!$B$21:$I$21,G4138+1)-INDEX(2_Girdiler!$B$21:$I$21,G4138))/(INDEX(2_Girdiler!$B$20:$I$20,G4138+1)-INDEX(2_Girdiler!$B$20:$I$20,G4138)))</f>
        <v>2.39610991178408</v>
      </c>
      <c r="I4138" s="16" t="n">
        <f aca="false">H4138/2_Girdiler!$B$17</f>
        <v>0.9599799326058</v>
      </c>
      <c r="J4138" s="16" t="n">
        <f aca="false">D4138+I4138</f>
        <v>13.5778154551526</v>
      </c>
    </row>
    <row r="4139" customFormat="false" ht="15" hidden="false" customHeight="false" outlineLevel="0" collapsed="false">
      <c r="A4139" s="0" t="n">
        <v>4127</v>
      </c>
      <c r="B4139" s="7" t="n">
        <v>0.950406</v>
      </c>
      <c r="C4139" s="7" t="n">
        <v>0.909694</v>
      </c>
      <c r="D4139" s="16" t="n">
        <f aca="false">LOGINV(B4139,$B$7,$C$7)</f>
        <v>33.9484362530243</v>
      </c>
      <c r="E4139" s="16" t="n">
        <f aca="false">LOGINV(C4139,$B$8,$C$8)</f>
        <v>259.166736517392</v>
      </c>
      <c r="F4139" s="16" t="n">
        <f aca="false">$B$5/100*E4139*2_Girdiler!$B$14*2_Girdiler!$B$15*2_Girdiler!$B$16</f>
        <v>6.52063509077759</v>
      </c>
      <c r="G4139" s="16" t="n">
        <f aca="false">MIN(MATCH(F4139,2_Girdiler!$B$20:$I$20,1),7)</f>
        <v>2</v>
      </c>
      <c r="H4139" s="16" t="n">
        <f aca="false">IF(F4139&gt;=40,2_Girdiler!$I$21+(F4139-40)*(2_Girdiler!$I$21-2_Girdiler!$H$21)/(2_Girdiler!$I$20-2_Girdiler!$H$20),INDEX(2_Girdiler!$B$21:$I$21,G4139)+(F4139-INDEX(2_Girdiler!$B$20:$I$20,G4139))*(INDEX(2_Girdiler!$B$21:$I$21,G4139+1)-INDEX(2_Girdiler!$B$21:$I$21,G4139))/(INDEX(2_Girdiler!$B$20:$I$20,G4139+1)-INDEX(2_Girdiler!$B$20:$I$20,G4139)))</f>
        <v>13.4330161452442</v>
      </c>
      <c r="I4139" s="16" t="n">
        <f aca="false">H4139/2_Girdiler!$B$17</f>
        <v>5.38181736588307</v>
      </c>
      <c r="J4139" s="16" t="n">
        <f aca="false">D4139+I4139</f>
        <v>39.3302536189074</v>
      </c>
    </row>
    <row r="4140" customFormat="false" ht="15" hidden="false" customHeight="false" outlineLevel="0" collapsed="false">
      <c r="A4140" s="0" t="n">
        <v>4128</v>
      </c>
      <c r="B4140" s="7" t="n">
        <v>0.110786</v>
      </c>
      <c r="C4140" s="7" t="n">
        <v>0.370361</v>
      </c>
      <c r="D4140" s="16" t="n">
        <f aca="false">LOGINV(B4140,$B$7,$C$7)</f>
        <v>6.85142901411911</v>
      </c>
      <c r="E4140" s="16" t="n">
        <f aca="false">LOGINV(C4140,$B$8,$C$8)</f>
        <v>88.2024579841462</v>
      </c>
      <c r="F4140" s="16" t="n">
        <f aca="false">$B$5/100*E4140*2_Girdiler!$B$14*2_Girdiler!$B$15*2_Girdiler!$B$16</f>
        <v>2.21917384288112</v>
      </c>
      <c r="G4140" s="16" t="n">
        <f aca="false">MIN(MATCH(F4140,2_Girdiler!$B$20:$I$20,1),7)</f>
        <v>1</v>
      </c>
      <c r="H4140" s="16" t="n">
        <f aca="false">IF(F4140&gt;=40,2_Girdiler!$I$21+(F4140-40)*(2_Girdiler!$I$21-2_Girdiler!$H$21)/(2_Girdiler!$I$20-2_Girdiler!$H$20),INDEX(2_Girdiler!$B$21:$I$21,G4140)+(F4140-INDEX(2_Girdiler!$B$20:$I$20,G4140))*(INDEX(2_Girdiler!$B$21:$I$21,G4140+1)-INDEX(2_Girdiler!$B$21:$I$21,G4140))/(INDEX(2_Girdiler!$B$20:$I$20,G4140+1)-INDEX(2_Girdiler!$B$20:$I$20,G4140)))</f>
        <v>4.88218245433846</v>
      </c>
      <c r="I4140" s="16" t="n">
        <f aca="false">H4140/2_Girdiler!$B$17</f>
        <v>1.95600258587278</v>
      </c>
      <c r="J4140" s="16" t="n">
        <f aca="false">D4140+I4140</f>
        <v>8.80743159999189</v>
      </c>
    </row>
    <row r="4141" customFormat="false" ht="15" hidden="false" customHeight="false" outlineLevel="0" collapsed="false">
      <c r="A4141" s="0" t="n">
        <v>4129</v>
      </c>
      <c r="B4141" s="7" t="n">
        <v>0.822445</v>
      </c>
      <c r="C4141" s="7" t="n">
        <v>0.157108</v>
      </c>
      <c r="D4141" s="16" t="n">
        <f aca="false">LOGINV(B4141,$B$7,$C$7)</f>
        <v>22.6744924816784</v>
      </c>
      <c r="E4141" s="16" t="n">
        <f aca="false">LOGINV(C4141,$B$8,$C$8)</f>
        <v>57.0306159205209</v>
      </c>
      <c r="F4141" s="16" t="n">
        <f aca="false">$B$5/100*E4141*2_Girdiler!$B$14*2_Girdiler!$B$15*2_Girdiler!$B$16</f>
        <v>1.4348902965603</v>
      </c>
      <c r="G4141" s="16" t="n">
        <f aca="false">MIN(MATCH(F4141,2_Girdiler!$B$20:$I$20,1),7)</f>
        <v>1</v>
      </c>
      <c r="H4141" s="16" t="n">
        <f aca="false">IF(F4141&gt;=40,2_Girdiler!$I$21+(F4141-40)*(2_Girdiler!$I$21-2_Girdiler!$H$21)/(2_Girdiler!$I$20-2_Girdiler!$H$20),INDEX(2_Girdiler!$B$21:$I$21,G4141)+(F4141-INDEX(2_Girdiler!$B$20:$I$20,G4141))*(INDEX(2_Girdiler!$B$21:$I$21,G4141+1)-INDEX(2_Girdiler!$B$21:$I$21,G4141))/(INDEX(2_Girdiler!$B$20:$I$20,G4141+1)-INDEX(2_Girdiler!$B$20:$I$20,G4141)))</f>
        <v>3.15675865243267</v>
      </c>
      <c r="I4141" s="16" t="n">
        <f aca="false">H4141/2_Girdiler!$B$17</f>
        <v>1.26472702421181</v>
      </c>
      <c r="J4141" s="16" t="n">
        <f aca="false">D4141+I4141</f>
        <v>23.9392195058902</v>
      </c>
    </row>
    <row r="4142" customFormat="false" ht="15" hidden="false" customHeight="false" outlineLevel="0" collapsed="false">
      <c r="A4142" s="0" t="n">
        <v>4130</v>
      </c>
      <c r="B4142" s="7" t="n">
        <v>0.497367</v>
      </c>
      <c r="C4142" s="7" t="n">
        <v>0.575085</v>
      </c>
      <c r="D4142" s="16" t="n">
        <f aca="false">LOGINV(B4142,$B$7,$C$7)</f>
        <v>13.4923270866061</v>
      </c>
      <c r="E4142" s="16" t="n">
        <f aca="false">LOGINV(C4142,$B$8,$C$8)</f>
        <v>123.401719143529</v>
      </c>
      <c r="F4142" s="16" t="n">
        <f aca="false">$B$5/100*E4142*2_Girdiler!$B$14*2_Girdiler!$B$15*2_Girdiler!$B$16</f>
        <v>3.10478725365119</v>
      </c>
      <c r="G4142" s="16" t="n">
        <f aca="false">MIN(MATCH(F4142,2_Girdiler!$B$20:$I$20,1),7)</f>
        <v>1</v>
      </c>
      <c r="H4142" s="16" t="n">
        <f aca="false">IF(F4142&gt;=40,2_Girdiler!$I$21+(F4142-40)*(2_Girdiler!$I$21-2_Girdiler!$H$21)/(2_Girdiler!$I$20-2_Girdiler!$H$20),INDEX(2_Girdiler!$B$21:$I$21,G4142)+(F4142-INDEX(2_Girdiler!$B$20:$I$20,G4142))*(INDEX(2_Girdiler!$B$21:$I$21,G4142+1)-INDEX(2_Girdiler!$B$21:$I$21,G4142))/(INDEX(2_Girdiler!$B$20:$I$20,G4142+1)-INDEX(2_Girdiler!$B$20:$I$20,G4142)))</f>
        <v>6.83053195803262</v>
      </c>
      <c r="I4142" s="16" t="n">
        <f aca="false">H4142/2_Girdiler!$B$17</f>
        <v>2.73659132933999</v>
      </c>
      <c r="J4142" s="16" t="n">
        <f aca="false">D4142+I4142</f>
        <v>16.2289184159461</v>
      </c>
    </row>
    <row r="4143" customFormat="false" ht="15" hidden="false" customHeight="false" outlineLevel="0" collapsed="false">
      <c r="A4143" s="0" t="n">
        <v>4131</v>
      </c>
      <c r="B4143" s="7" t="n">
        <v>0.316555</v>
      </c>
      <c r="C4143" s="7" t="n">
        <v>0.83579</v>
      </c>
      <c r="D4143" s="16" t="n">
        <f aca="false">LOGINV(B4143,$B$7,$C$7)</f>
        <v>10.3783595947688</v>
      </c>
      <c r="E4143" s="16" t="n">
        <f aca="false">LOGINV(C4143,$B$8,$C$8)</f>
        <v>205.218870424205</v>
      </c>
      <c r="F4143" s="16" t="n">
        <f aca="false">$B$5/100*E4143*2_Girdiler!$B$14*2_Girdiler!$B$15*2_Girdiler!$B$16</f>
        <v>5.163306779873</v>
      </c>
      <c r="G4143" s="16" t="n">
        <f aca="false">MIN(MATCH(F4143,2_Girdiler!$B$20:$I$20,1),7)</f>
        <v>2</v>
      </c>
      <c r="H4143" s="16" t="n">
        <f aca="false">IF(F4143&gt;=40,2_Girdiler!$I$21+(F4143-40)*(2_Girdiler!$I$21-2_Girdiler!$H$21)/(2_Girdiler!$I$20-2_Girdiler!$H$20),INDEX(2_Girdiler!$B$21:$I$21,G4143)+(F4143-INDEX(2_Girdiler!$B$20:$I$20,G4143))*(INDEX(2_Girdiler!$B$21:$I$21,G4143+1)-INDEX(2_Girdiler!$B$21:$I$21,G4143))/(INDEX(2_Girdiler!$B$20:$I$20,G4143+1)-INDEX(2_Girdiler!$B$20:$I$20,G4143)))</f>
        <v>11.2612908477968</v>
      </c>
      <c r="I4143" s="16" t="n">
        <f aca="false">H4143/2_Girdiler!$B$17</f>
        <v>4.5117351153032</v>
      </c>
      <c r="J4143" s="16" t="n">
        <f aca="false">D4143+I4143</f>
        <v>14.890094710072</v>
      </c>
    </row>
    <row r="4144" customFormat="false" ht="15" hidden="false" customHeight="false" outlineLevel="0" collapsed="false">
      <c r="A4144" s="0" t="n">
        <v>4132</v>
      </c>
      <c r="B4144" s="7" t="n">
        <v>0.571003</v>
      </c>
      <c r="C4144" s="7" t="n">
        <v>0.850747</v>
      </c>
      <c r="D4144" s="16" t="n">
        <f aca="false">LOGINV(B4144,$B$7,$C$7)</f>
        <v>14.9623139330345</v>
      </c>
      <c r="E4144" s="16" t="n">
        <f aca="false">LOGINV(C4144,$B$8,$C$8)</f>
        <v>213.645550186988</v>
      </c>
      <c r="F4144" s="16" t="n">
        <f aca="false">$B$5/100*E4144*2_Girdiler!$B$14*2_Girdiler!$B$15*2_Girdiler!$B$16</f>
        <v>5.37532204270462</v>
      </c>
      <c r="G4144" s="16" t="n">
        <f aca="false">MIN(MATCH(F4144,2_Girdiler!$B$20:$I$20,1),7)</f>
        <v>2</v>
      </c>
      <c r="H4144" s="16" t="n">
        <f aca="false">IF(F4144&gt;=40,2_Girdiler!$I$21+(F4144-40)*(2_Girdiler!$I$21-2_Girdiler!$H$21)/(2_Girdiler!$I$20-2_Girdiler!$H$20),INDEX(2_Girdiler!$B$21:$I$21,G4144)+(F4144-INDEX(2_Girdiler!$B$20:$I$20,G4144))*(INDEX(2_Girdiler!$B$21:$I$21,G4144+1)-INDEX(2_Girdiler!$B$21:$I$21,G4144))/(INDEX(2_Girdiler!$B$20:$I$20,G4144+1)-INDEX(2_Girdiler!$B$20:$I$20,G4144)))</f>
        <v>11.6005152683274</v>
      </c>
      <c r="I4144" s="16" t="n">
        <f aca="false">H4144/2_Girdiler!$B$17</f>
        <v>4.64764233506706</v>
      </c>
      <c r="J4144" s="16" t="n">
        <f aca="false">D4144+I4144</f>
        <v>19.6099562681015</v>
      </c>
    </row>
    <row r="4145" customFormat="false" ht="15" hidden="false" customHeight="false" outlineLevel="0" collapsed="false">
      <c r="A4145" s="0" t="n">
        <v>4133</v>
      </c>
      <c r="B4145" s="7" t="n">
        <v>0.703132</v>
      </c>
      <c r="C4145" s="7" t="n">
        <v>0.418941</v>
      </c>
      <c r="D4145" s="16" t="n">
        <f aca="false">LOGINV(B4145,$B$7,$C$7)</f>
        <v>18.2311896777709</v>
      </c>
      <c r="E4145" s="16" t="n">
        <f aca="false">LOGINV(C4145,$B$8,$C$8)</f>
        <v>95.6941908340363</v>
      </c>
      <c r="F4145" s="16" t="n">
        <f aca="false">$B$5/100*E4145*2_Girdiler!$B$14*2_Girdiler!$B$15*2_Girdiler!$B$16</f>
        <v>2.40766584138435</v>
      </c>
      <c r="G4145" s="16" t="n">
        <f aca="false">MIN(MATCH(F4145,2_Girdiler!$B$20:$I$20,1),7)</f>
        <v>1</v>
      </c>
      <c r="H4145" s="16" t="n">
        <f aca="false">IF(F4145&gt;=40,2_Girdiler!$I$21+(F4145-40)*(2_Girdiler!$I$21-2_Girdiler!$H$21)/(2_Girdiler!$I$20-2_Girdiler!$H$20),INDEX(2_Girdiler!$B$21:$I$21,G4145)+(F4145-INDEX(2_Girdiler!$B$20:$I$20,G4145))*(INDEX(2_Girdiler!$B$21:$I$21,G4145+1)-INDEX(2_Girdiler!$B$21:$I$21,G4145))/(INDEX(2_Girdiler!$B$20:$I$20,G4145+1)-INDEX(2_Girdiler!$B$20:$I$20,G4145)))</f>
        <v>5.29686485104558</v>
      </c>
      <c r="I4145" s="16" t="n">
        <f aca="false">H4145/2_Girdiler!$B$17</f>
        <v>2.1221413666048</v>
      </c>
      <c r="J4145" s="16" t="n">
        <f aca="false">D4145+I4145</f>
        <v>20.3533310443757</v>
      </c>
    </row>
    <row r="4146" customFormat="false" ht="15" hidden="false" customHeight="false" outlineLevel="0" collapsed="false">
      <c r="A4146" s="0" t="n">
        <v>4134</v>
      </c>
      <c r="B4146" s="7" t="n">
        <v>0.158464</v>
      </c>
      <c r="C4146" s="7" t="n">
        <v>0.652706</v>
      </c>
      <c r="D4146" s="16" t="n">
        <f aca="false">LOGINV(B4146,$B$7,$C$7)</f>
        <v>7.75206497425446</v>
      </c>
      <c r="E4146" s="16" t="n">
        <f aca="false">LOGINV(C4146,$B$8,$C$8)</f>
        <v>140.706466007244</v>
      </c>
      <c r="F4146" s="16" t="n">
        <f aca="false">$B$5/100*E4146*2_Girdiler!$B$14*2_Girdiler!$B$15*2_Girdiler!$B$16</f>
        <v>3.54017468474225</v>
      </c>
      <c r="G4146" s="16" t="n">
        <f aca="false">MIN(MATCH(F4146,2_Girdiler!$B$20:$I$20,1),7)</f>
        <v>1</v>
      </c>
      <c r="H4146" s="16" t="n">
        <f aca="false">IF(F4146&gt;=40,2_Girdiler!$I$21+(F4146-40)*(2_Girdiler!$I$21-2_Girdiler!$H$21)/(2_Girdiler!$I$20-2_Girdiler!$H$20),INDEX(2_Girdiler!$B$21:$I$21,G4146)+(F4146-INDEX(2_Girdiler!$B$20:$I$20,G4146))*(INDEX(2_Girdiler!$B$21:$I$21,G4146+1)-INDEX(2_Girdiler!$B$21:$I$21,G4146))/(INDEX(2_Girdiler!$B$20:$I$20,G4146+1)-INDEX(2_Girdiler!$B$20:$I$20,G4146)))</f>
        <v>7.78838430643296</v>
      </c>
      <c r="I4146" s="16" t="n">
        <f aca="false">H4146/2_Girdiler!$B$17</f>
        <v>3.12034627661577</v>
      </c>
      <c r="J4146" s="16" t="n">
        <f aca="false">D4146+I4146</f>
        <v>10.8724112508702</v>
      </c>
    </row>
    <row r="4147" customFormat="false" ht="15" hidden="false" customHeight="false" outlineLevel="0" collapsed="false">
      <c r="A4147" s="0" t="n">
        <v>4135</v>
      </c>
      <c r="B4147" s="7" t="n">
        <v>0.359035</v>
      </c>
      <c r="C4147" s="7" t="n">
        <v>0.479845</v>
      </c>
      <c r="D4147" s="16" t="n">
        <f aca="false">LOGINV(B4147,$B$7,$C$7)</f>
        <v>11.0735196723955</v>
      </c>
      <c r="E4147" s="16" t="n">
        <f aca="false">LOGINV(C4147,$B$8,$C$8)</f>
        <v>105.6998882069</v>
      </c>
      <c r="F4147" s="16" t="n">
        <f aca="false">$B$5/100*E4147*2_Girdiler!$B$14*2_Girdiler!$B$15*2_Girdiler!$B$16</f>
        <v>2.65940918728561</v>
      </c>
      <c r="G4147" s="16" t="n">
        <f aca="false">MIN(MATCH(F4147,2_Girdiler!$B$20:$I$20,1),7)</f>
        <v>1</v>
      </c>
      <c r="H4147" s="16" t="n">
        <f aca="false">IF(F4147&gt;=40,2_Girdiler!$I$21+(F4147-40)*(2_Girdiler!$I$21-2_Girdiler!$H$21)/(2_Girdiler!$I$20-2_Girdiler!$H$20),INDEX(2_Girdiler!$B$21:$I$21,G4147)+(F4147-INDEX(2_Girdiler!$B$20:$I$20,G4147))*(INDEX(2_Girdiler!$B$21:$I$21,G4147+1)-INDEX(2_Girdiler!$B$21:$I$21,G4147))/(INDEX(2_Girdiler!$B$20:$I$20,G4147+1)-INDEX(2_Girdiler!$B$20:$I$20,G4147)))</f>
        <v>5.85070021202835</v>
      </c>
      <c r="I4147" s="16" t="n">
        <f aca="false">H4147/2_Girdiler!$B$17</f>
        <v>2.3440305336652</v>
      </c>
      <c r="J4147" s="16" t="n">
        <f aca="false">D4147+I4147</f>
        <v>13.4175502060607</v>
      </c>
    </row>
    <row r="4148" customFormat="false" ht="15" hidden="false" customHeight="false" outlineLevel="0" collapsed="false">
      <c r="A4148" s="0" t="n">
        <v>4136</v>
      </c>
      <c r="B4148" s="7" t="n">
        <v>0.127127</v>
      </c>
      <c r="C4148" s="7" t="n">
        <v>0.780797</v>
      </c>
      <c r="D4148" s="16" t="n">
        <f aca="false">LOGINV(B4148,$B$7,$C$7)</f>
        <v>7.17297707866646</v>
      </c>
      <c r="E4148" s="16" t="n">
        <f aca="false">LOGINV(C4148,$B$8,$C$8)</f>
        <v>180.083224968665</v>
      </c>
      <c r="F4148" s="16" t="n">
        <f aca="false">$B$5/100*E4148*2_Girdiler!$B$14*2_Girdiler!$B$15*2_Girdiler!$B$16</f>
        <v>4.53089394021161</v>
      </c>
      <c r="G4148" s="16" t="n">
        <f aca="false">MIN(MATCH(F4148,2_Girdiler!$B$20:$I$20,1),7)</f>
        <v>1</v>
      </c>
      <c r="H4148" s="16" t="n">
        <f aca="false">IF(F4148&gt;=40,2_Girdiler!$I$21+(F4148-40)*(2_Girdiler!$I$21-2_Girdiler!$H$21)/(2_Girdiler!$I$20-2_Girdiler!$H$20),INDEX(2_Girdiler!$B$21:$I$21,G4148)+(F4148-INDEX(2_Girdiler!$B$20:$I$20,G4148))*(INDEX(2_Girdiler!$B$21:$I$21,G4148+1)-INDEX(2_Girdiler!$B$21:$I$21,G4148))/(INDEX(2_Girdiler!$B$20:$I$20,G4148+1)-INDEX(2_Girdiler!$B$20:$I$20,G4148)))</f>
        <v>9.96796666846553</v>
      </c>
      <c r="I4148" s="16" t="n">
        <f aca="false">H4148/2_Girdiler!$B$17</f>
        <v>3.99357638960959</v>
      </c>
      <c r="J4148" s="16" t="n">
        <f aca="false">D4148+I4148</f>
        <v>11.166553468276</v>
      </c>
    </row>
    <row r="4149" customFormat="false" ht="15" hidden="false" customHeight="false" outlineLevel="0" collapsed="false">
      <c r="A4149" s="0" t="n">
        <v>4137</v>
      </c>
      <c r="B4149" s="7" t="n">
        <v>0.825817</v>
      </c>
      <c r="C4149" s="7" t="n">
        <v>0.976161</v>
      </c>
      <c r="D4149" s="16" t="n">
        <f aca="false">LOGINV(B4149,$B$7,$C$7)</f>
        <v>22.8399074867012</v>
      </c>
      <c r="E4149" s="16" t="n">
        <f aca="false">LOGINV(C4149,$B$8,$C$8)</f>
        <v>392.079935697384</v>
      </c>
      <c r="F4149" s="16" t="n">
        <f aca="false">$B$5/100*E4149*2_Girdiler!$B$14*2_Girdiler!$B$15*2_Girdiler!$B$16</f>
        <v>9.86473118214619</v>
      </c>
      <c r="G4149" s="16" t="n">
        <f aca="false">MIN(MATCH(F4149,2_Girdiler!$B$20:$I$20,1),7)</f>
        <v>2</v>
      </c>
      <c r="H4149" s="16" t="n">
        <f aca="false">IF(F4149&gt;=40,2_Girdiler!$I$21+(F4149-40)*(2_Girdiler!$I$21-2_Girdiler!$H$21)/(2_Girdiler!$I$20-2_Girdiler!$H$20),INDEX(2_Girdiler!$B$21:$I$21,G4149)+(F4149-INDEX(2_Girdiler!$B$20:$I$20,G4149))*(INDEX(2_Girdiler!$B$21:$I$21,G4149+1)-INDEX(2_Girdiler!$B$21:$I$21,G4149))/(INDEX(2_Girdiler!$B$20:$I$20,G4149+1)-INDEX(2_Girdiler!$B$20:$I$20,G4149)))</f>
        <v>18.7835698914339</v>
      </c>
      <c r="I4149" s="16" t="n">
        <f aca="false">H4149/2_Girdiler!$B$17</f>
        <v>7.52546870650397</v>
      </c>
      <c r="J4149" s="16" t="n">
        <f aca="false">D4149+I4149</f>
        <v>30.3653761932051</v>
      </c>
    </row>
    <row r="4150" customFormat="false" ht="15" hidden="false" customHeight="false" outlineLevel="0" collapsed="false">
      <c r="A4150" s="0" t="n">
        <v>4138</v>
      </c>
      <c r="B4150" s="7" t="n">
        <v>0.607827</v>
      </c>
      <c r="C4150" s="7" t="n">
        <v>0.221266</v>
      </c>
      <c r="D4150" s="16" t="n">
        <f aca="false">LOGINV(B4150,$B$7,$C$7)</f>
        <v>15.7736058284947</v>
      </c>
      <c r="E4150" s="16" t="n">
        <f aca="false">LOGINV(C4150,$B$8,$C$8)</f>
        <v>66.5220710983622</v>
      </c>
      <c r="F4150" s="16" t="n">
        <f aca="false">$B$5/100*E4150*2_Girdiler!$B$14*2_Girdiler!$B$15*2_Girdiler!$B$16</f>
        <v>1.67369530883479</v>
      </c>
      <c r="G4150" s="16" t="n">
        <f aca="false">MIN(MATCH(F4150,2_Girdiler!$B$20:$I$20,1),7)</f>
        <v>1</v>
      </c>
      <c r="H4150" s="16" t="n">
        <f aca="false">IF(F4150&gt;=40,2_Girdiler!$I$21+(F4150-40)*(2_Girdiler!$I$21-2_Girdiler!$H$21)/(2_Girdiler!$I$20-2_Girdiler!$H$20),INDEX(2_Girdiler!$B$21:$I$21,G4150)+(F4150-INDEX(2_Girdiler!$B$20:$I$20,G4150))*(INDEX(2_Girdiler!$B$21:$I$21,G4150+1)-INDEX(2_Girdiler!$B$21:$I$21,G4150))/(INDEX(2_Girdiler!$B$20:$I$20,G4150+1)-INDEX(2_Girdiler!$B$20:$I$20,G4150)))</f>
        <v>3.68212967943655</v>
      </c>
      <c r="I4150" s="16" t="n">
        <f aca="false">H4150/2_Girdiler!$B$17</f>
        <v>1.47521221131272</v>
      </c>
      <c r="J4150" s="16" t="n">
        <f aca="false">D4150+I4150</f>
        <v>17.2488180398074</v>
      </c>
    </row>
    <row r="4151" customFormat="false" ht="15" hidden="false" customHeight="false" outlineLevel="0" collapsed="false">
      <c r="A4151" s="0" t="n">
        <v>4139</v>
      </c>
      <c r="B4151" s="7" t="n">
        <v>0.908272</v>
      </c>
      <c r="C4151" s="7" t="n">
        <v>0.013181</v>
      </c>
      <c r="D4151" s="16" t="n">
        <f aca="false">LOGINV(B4151,$B$7,$C$7)</f>
        <v>28.4243838004126</v>
      </c>
      <c r="E4151" s="16" t="n">
        <f aca="false">LOGINV(C4151,$B$8,$C$8)</f>
        <v>26.0411715180438</v>
      </c>
      <c r="F4151" s="16" t="n">
        <f aca="false">$B$5/100*E4151*2_Girdiler!$B$14*2_Girdiler!$B$15*2_Girdiler!$B$16</f>
        <v>0.655195875393981</v>
      </c>
      <c r="G4151" s="16" t="n">
        <f aca="false">MIN(MATCH(F4151,2_Girdiler!$B$20:$I$20,1),7)</f>
        <v>1</v>
      </c>
      <c r="H4151" s="16" t="n">
        <f aca="false">IF(F4151&gt;=40,2_Girdiler!$I$21+(F4151-40)*(2_Girdiler!$I$21-2_Girdiler!$H$21)/(2_Girdiler!$I$20-2_Girdiler!$H$20),INDEX(2_Girdiler!$B$21:$I$21,G4151)+(F4151-INDEX(2_Girdiler!$B$20:$I$20,G4151))*(INDEX(2_Girdiler!$B$21:$I$21,G4151+1)-INDEX(2_Girdiler!$B$21:$I$21,G4151))/(INDEX(2_Girdiler!$B$20:$I$20,G4151+1)-INDEX(2_Girdiler!$B$20:$I$20,G4151)))</f>
        <v>1.44143092586676</v>
      </c>
      <c r="I4151" s="16" t="n">
        <f aca="false">H4151/2_Girdiler!$B$17</f>
        <v>0.577496364529951</v>
      </c>
      <c r="J4151" s="16" t="n">
        <f aca="false">D4151+I4151</f>
        <v>29.0018801649426</v>
      </c>
    </row>
    <row r="4152" customFormat="false" ht="15" hidden="false" customHeight="false" outlineLevel="0" collapsed="false">
      <c r="A4152" s="0" t="n">
        <v>4140</v>
      </c>
      <c r="B4152" s="7" t="n">
        <v>0.415218</v>
      </c>
      <c r="C4152" s="7" t="n">
        <v>0.385712</v>
      </c>
      <c r="D4152" s="16" t="n">
        <f aca="false">LOGINV(B4152,$B$7,$C$7)</f>
        <v>12.0183784721587</v>
      </c>
      <c r="E4152" s="16" t="n">
        <f aca="false">LOGINV(C4152,$B$8,$C$8)</f>
        <v>90.5319757421015</v>
      </c>
      <c r="F4152" s="16" t="n">
        <f aca="false">$B$5/100*E4152*2_Girdiler!$B$14*2_Girdiler!$B$15*2_Girdiler!$B$16</f>
        <v>2.27778450967127</v>
      </c>
      <c r="G4152" s="16" t="n">
        <f aca="false">MIN(MATCH(F4152,2_Girdiler!$B$20:$I$20,1),7)</f>
        <v>1</v>
      </c>
      <c r="H4152" s="16" t="n">
        <f aca="false">IF(F4152&gt;=40,2_Girdiler!$I$21+(F4152-40)*(2_Girdiler!$I$21-2_Girdiler!$H$21)/(2_Girdiler!$I$20-2_Girdiler!$H$20),INDEX(2_Girdiler!$B$21:$I$21,G4152)+(F4152-INDEX(2_Girdiler!$B$20:$I$20,G4152))*(INDEX(2_Girdiler!$B$21:$I$21,G4152+1)-INDEX(2_Girdiler!$B$21:$I$21,G4152))/(INDEX(2_Girdiler!$B$20:$I$20,G4152+1)-INDEX(2_Girdiler!$B$20:$I$20,G4152)))</f>
        <v>5.0111259212768</v>
      </c>
      <c r="I4152" s="16" t="n">
        <f aca="false">H4152/2_Girdiler!$B$17</f>
        <v>2.00766262871667</v>
      </c>
      <c r="J4152" s="16" t="n">
        <f aca="false">D4152+I4152</f>
        <v>14.0260411008754</v>
      </c>
    </row>
    <row r="4153" customFormat="false" ht="15" hidden="false" customHeight="false" outlineLevel="0" collapsed="false">
      <c r="A4153" s="0" t="n">
        <v>4141</v>
      </c>
      <c r="B4153" s="7" t="n">
        <v>0.557174</v>
      </c>
      <c r="C4153" s="7" t="n">
        <v>0.344309</v>
      </c>
      <c r="D4153" s="16" t="n">
        <f aca="false">LOGINV(B4153,$B$7,$C$7)</f>
        <v>14.6722600489465</v>
      </c>
      <c r="E4153" s="16" t="n">
        <f aca="false">LOGINV(C4153,$B$8,$C$8)</f>
        <v>84.314771031167</v>
      </c>
      <c r="F4153" s="16" t="n">
        <f aca="false">$B$5/100*E4153*2_Girdiler!$B$14*2_Girdiler!$B$15*2_Girdiler!$B$16</f>
        <v>2.12135963914416</v>
      </c>
      <c r="G4153" s="16" t="n">
        <f aca="false">MIN(MATCH(F4153,2_Girdiler!$B$20:$I$20,1),7)</f>
        <v>1</v>
      </c>
      <c r="H4153" s="16" t="n">
        <f aca="false">IF(F4153&gt;=40,2_Girdiler!$I$21+(F4153-40)*(2_Girdiler!$I$21-2_Girdiler!$H$21)/(2_Girdiler!$I$20-2_Girdiler!$H$20),INDEX(2_Girdiler!$B$21:$I$21,G4153)+(F4153-INDEX(2_Girdiler!$B$20:$I$20,G4153))*(INDEX(2_Girdiler!$B$21:$I$21,G4153+1)-INDEX(2_Girdiler!$B$21:$I$21,G4153))/(INDEX(2_Girdiler!$B$20:$I$20,G4153+1)-INDEX(2_Girdiler!$B$20:$I$20,G4153)))</f>
        <v>4.66699120611715</v>
      </c>
      <c r="I4153" s="16" t="n">
        <f aca="false">H4153/2_Girdiler!$B$17</f>
        <v>1.86978814347642</v>
      </c>
      <c r="J4153" s="16" t="n">
        <f aca="false">D4153+I4153</f>
        <v>16.542048192423</v>
      </c>
    </row>
    <row r="4154" customFormat="false" ht="15" hidden="false" customHeight="false" outlineLevel="0" collapsed="false">
      <c r="A4154" s="0" t="n">
        <v>4142</v>
      </c>
      <c r="B4154" s="7" t="n">
        <v>0.453919</v>
      </c>
      <c r="C4154" s="7" t="n">
        <v>0.67411</v>
      </c>
      <c r="D4154" s="16" t="n">
        <f aca="false">LOGINV(B4154,$B$7,$C$7)</f>
        <v>12.6958101991382</v>
      </c>
      <c r="E4154" s="16" t="n">
        <f aca="false">LOGINV(C4154,$B$8,$C$8)</f>
        <v>146.135937321245</v>
      </c>
      <c r="F4154" s="16" t="n">
        <f aca="false">$B$5/100*E4154*2_Girdiler!$B$14*2_Girdiler!$B$15*2_Girdiler!$B$16</f>
        <v>3.67678018300252</v>
      </c>
      <c r="G4154" s="16" t="n">
        <f aca="false">MIN(MATCH(F4154,2_Girdiler!$B$20:$I$20,1),7)</f>
        <v>1</v>
      </c>
      <c r="H4154" s="16" t="n">
        <f aca="false">IF(F4154&gt;=40,2_Girdiler!$I$21+(F4154-40)*(2_Girdiler!$I$21-2_Girdiler!$H$21)/(2_Girdiler!$I$20-2_Girdiler!$H$20),INDEX(2_Girdiler!$B$21:$I$21,G4154)+(F4154-INDEX(2_Girdiler!$B$20:$I$20,G4154))*(INDEX(2_Girdiler!$B$21:$I$21,G4154+1)-INDEX(2_Girdiler!$B$21:$I$21,G4154))/(INDEX(2_Girdiler!$B$20:$I$20,G4154+1)-INDEX(2_Girdiler!$B$20:$I$20,G4154)))</f>
        <v>8.08891640260553</v>
      </c>
      <c r="I4154" s="16" t="n">
        <f aca="false">H4154/2_Girdiler!$B$17</f>
        <v>3.2407517638644</v>
      </c>
      <c r="J4154" s="16" t="n">
        <f aca="false">D4154+I4154</f>
        <v>15.9365619630026</v>
      </c>
    </row>
    <row r="4155" customFormat="false" ht="15" hidden="false" customHeight="false" outlineLevel="0" collapsed="false">
      <c r="A4155" s="0" t="n">
        <v>4143</v>
      </c>
      <c r="B4155" s="7" t="n">
        <v>0.539277</v>
      </c>
      <c r="C4155" s="7" t="n">
        <v>0.013633</v>
      </c>
      <c r="D4155" s="16" t="n">
        <f aca="false">LOGINV(B4155,$B$7,$C$7)</f>
        <v>14.3072523890046</v>
      </c>
      <c r="E4155" s="16" t="n">
        <f aca="false">LOGINV(C4155,$B$8,$C$8)</f>
        <v>26.2631349153659</v>
      </c>
      <c r="F4155" s="16" t="n">
        <f aca="false">$B$5/100*E4155*2_Girdiler!$B$14*2_Girdiler!$B$15*2_Girdiler!$B$16</f>
        <v>0.660780474470606</v>
      </c>
      <c r="G4155" s="16" t="n">
        <f aca="false">MIN(MATCH(F4155,2_Girdiler!$B$20:$I$20,1),7)</f>
        <v>1</v>
      </c>
      <c r="H4155" s="16" t="n">
        <f aca="false">IF(F4155&gt;=40,2_Girdiler!$I$21+(F4155-40)*(2_Girdiler!$I$21-2_Girdiler!$H$21)/(2_Girdiler!$I$20-2_Girdiler!$H$20),INDEX(2_Girdiler!$B$21:$I$21,G4155)+(F4155-INDEX(2_Girdiler!$B$20:$I$20,G4155))*(INDEX(2_Girdiler!$B$21:$I$21,G4155+1)-INDEX(2_Girdiler!$B$21:$I$21,G4155))/(INDEX(2_Girdiler!$B$20:$I$20,G4155+1)-INDEX(2_Girdiler!$B$20:$I$20,G4155)))</f>
        <v>1.45371704383533</v>
      </c>
      <c r="I4155" s="16" t="n">
        <f aca="false">H4155/2_Girdiler!$B$17</f>
        <v>0.582418687434028</v>
      </c>
      <c r="J4155" s="16" t="n">
        <f aca="false">D4155+I4155</f>
        <v>14.8896710764387</v>
      </c>
    </row>
    <row r="4156" customFormat="false" ht="15" hidden="false" customHeight="false" outlineLevel="0" collapsed="false">
      <c r="A4156" s="0" t="n">
        <v>4144</v>
      </c>
      <c r="B4156" s="7" t="n">
        <v>0.157929</v>
      </c>
      <c r="C4156" s="7" t="n">
        <v>0.026678</v>
      </c>
      <c r="D4156" s="16" t="n">
        <f aca="false">LOGINV(B4156,$B$7,$C$7)</f>
        <v>7.7424989287796</v>
      </c>
      <c r="E4156" s="16" t="n">
        <f aca="false">LOGINV(C4156,$B$8,$C$8)</f>
        <v>31.3779300848834</v>
      </c>
      <c r="F4156" s="16" t="n">
        <f aca="false">$B$5/100*E4156*2_Girdiler!$B$14*2_Girdiler!$B$15*2_Girdiler!$B$16</f>
        <v>0.789468720935667</v>
      </c>
      <c r="G4156" s="16" t="n">
        <f aca="false">MIN(MATCH(F4156,2_Girdiler!$B$20:$I$20,1),7)</f>
        <v>1</v>
      </c>
      <c r="H4156" s="16" t="n">
        <f aca="false">IF(F4156&gt;=40,2_Girdiler!$I$21+(F4156-40)*(2_Girdiler!$I$21-2_Girdiler!$H$21)/(2_Girdiler!$I$20-2_Girdiler!$H$20),INDEX(2_Girdiler!$B$21:$I$21,G4156)+(F4156-INDEX(2_Girdiler!$B$20:$I$20,G4156))*(INDEX(2_Girdiler!$B$21:$I$21,G4156+1)-INDEX(2_Girdiler!$B$21:$I$21,G4156))/(INDEX(2_Girdiler!$B$20:$I$20,G4156+1)-INDEX(2_Girdiler!$B$20:$I$20,G4156)))</f>
        <v>1.73683118605847</v>
      </c>
      <c r="I4156" s="16" t="n">
        <f aca="false">H4156/2_Girdiler!$B$17</f>
        <v>0.695845827747784</v>
      </c>
      <c r="J4156" s="16" t="n">
        <f aca="false">D4156+I4156</f>
        <v>8.43834475652739</v>
      </c>
    </row>
    <row r="4157" customFormat="false" ht="15" hidden="false" customHeight="false" outlineLevel="0" collapsed="false">
      <c r="A4157" s="0" t="n">
        <v>4145</v>
      </c>
      <c r="B4157" s="7" t="n">
        <v>0.95811</v>
      </c>
      <c r="C4157" s="7" t="n">
        <v>0.295596</v>
      </c>
      <c r="D4157" s="16" t="n">
        <f aca="false">LOGINV(B4157,$B$7,$C$7)</f>
        <v>35.5036400107387</v>
      </c>
      <c r="E4157" s="16" t="n">
        <f aca="false">LOGINV(C4157,$B$8,$C$8)</f>
        <v>77.2096872333216</v>
      </c>
      <c r="F4157" s="16" t="n">
        <f aca="false">$B$5/100*E4157*2_Girdiler!$B$14*2_Girdiler!$B$15*2_Girdiler!$B$16</f>
        <v>1.94259573079037</v>
      </c>
      <c r="G4157" s="16" t="n">
        <f aca="false">MIN(MATCH(F4157,2_Girdiler!$B$20:$I$20,1),7)</f>
        <v>1</v>
      </c>
      <c r="H4157" s="16" t="n">
        <f aca="false">IF(F4157&gt;=40,2_Girdiler!$I$21+(F4157-40)*(2_Girdiler!$I$21-2_Girdiler!$H$21)/(2_Girdiler!$I$20-2_Girdiler!$H$20),INDEX(2_Girdiler!$B$21:$I$21,G4157)+(F4157-INDEX(2_Girdiler!$B$20:$I$20,G4157))*(INDEX(2_Girdiler!$B$21:$I$21,G4157+1)-INDEX(2_Girdiler!$B$21:$I$21,G4157))/(INDEX(2_Girdiler!$B$20:$I$20,G4157+1)-INDEX(2_Girdiler!$B$20:$I$20,G4157)))</f>
        <v>4.27371060773882</v>
      </c>
      <c r="I4157" s="16" t="n">
        <f aca="false">H4157/2_Girdiler!$B$17</f>
        <v>1.71222380117741</v>
      </c>
      <c r="J4157" s="16" t="n">
        <f aca="false">D4157+I4157</f>
        <v>37.2158638119161</v>
      </c>
    </row>
    <row r="4158" customFormat="false" ht="15" hidden="false" customHeight="false" outlineLevel="0" collapsed="false">
      <c r="A4158" s="0" t="n">
        <v>4146</v>
      </c>
      <c r="B4158" s="7" t="n">
        <v>0.868893</v>
      </c>
      <c r="C4158" s="7" t="n">
        <v>0.540292</v>
      </c>
      <c r="D4158" s="16" t="n">
        <f aca="false">LOGINV(B4158,$B$7,$C$7)</f>
        <v>25.2984247686272</v>
      </c>
      <c r="E4158" s="16" t="n">
        <f aca="false">LOGINV(C4158,$B$8,$C$8)</f>
        <v>116.574892515349</v>
      </c>
      <c r="F4158" s="16" t="n">
        <f aca="false">$B$5/100*E4158*2_Girdiler!$B$14*2_Girdiler!$B$15*2_Girdiler!$B$16</f>
        <v>2.93302429568619</v>
      </c>
      <c r="G4158" s="16" t="n">
        <f aca="false">MIN(MATCH(F4158,2_Girdiler!$B$20:$I$20,1),7)</f>
        <v>1</v>
      </c>
      <c r="H4158" s="16" t="n">
        <f aca="false">IF(F4158&gt;=40,2_Girdiler!$I$21+(F4158-40)*(2_Girdiler!$I$21-2_Girdiler!$H$21)/(2_Girdiler!$I$20-2_Girdiler!$H$20),INDEX(2_Girdiler!$B$21:$I$21,G4158)+(F4158-INDEX(2_Girdiler!$B$20:$I$20,G4158))*(INDEX(2_Girdiler!$B$21:$I$21,G4158+1)-INDEX(2_Girdiler!$B$21:$I$21,G4158))/(INDEX(2_Girdiler!$B$20:$I$20,G4158+1)-INDEX(2_Girdiler!$B$20:$I$20,G4158)))</f>
        <v>6.45265345050961</v>
      </c>
      <c r="I4158" s="16" t="n">
        <f aca="false">H4158/2_Girdiler!$B$17</f>
        <v>2.58519769651827</v>
      </c>
      <c r="J4158" s="16" t="n">
        <f aca="false">D4158+I4158</f>
        <v>27.8836224651454</v>
      </c>
    </row>
    <row r="4159" customFormat="false" ht="15" hidden="false" customHeight="false" outlineLevel="0" collapsed="false">
      <c r="A4159" s="0" t="n">
        <v>4147</v>
      </c>
      <c r="B4159" s="7" t="n">
        <v>0.560787</v>
      </c>
      <c r="C4159" s="7" t="n">
        <v>0.191616</v>
      </c>
      <c r="D4159" s="16" t="n">
        <f aca="false">LOGINV(B4159,$B$7,$C$7)</f>
        <v>14.7473381724548</v>
      </c>
      <c r="E4159" s="16" t="n">
        <f aca="false">LOGINV(C4159,$B$8,$C$8)</f>
        <v>62.2016203603115</v>
      </c>
      <c r="F4159" s="16" t="n">
        <f aca="false">$B$5/100*E4159*2_Girdiler!$B$14*2_Girdiler!$B$15*2_Girdiler!$B$16</f>
        <v>1.56499276826544</v>
      </c>
      <c r="G4159" s="16" t="n">
        <f aca="false">MIN(MATCH(F4159,2_Girdiler!$B$20:$I$20,1),7)</f>
        <v>1</v>
      </c>
      <c r="H4159" s="16" t="n">
        <f aca="false">IF(F4159&gt;=40,2_Girdiler!$I$21+(F4159-40)*(2_Girdiler!$I$21-2_Girdiler!$H$21)/(2_Girdiler!$I$20-2_Girdiler!$H$20),INDEX(2_Girdiler!$B$21:$I$21,G4159)+(F4159-INDEX(2_Girdiler!$B$20:$I$20,G4159))*(INDEX(2_Girdiler!$B$21:$I$21,G4159+1)-INDEX(2_Girdiler!$B$21:$I$21,G4159))/(INDEX(2_Girdiler!$B$20:$I$20,G4159+1)-INDEX(2_Girdiler!$B$20:$I$20,G4159)))</f>
        <v>3.44298409018396</v>
      </c>
      <c r="I4159" s="16" t="n">
        <f aca="false">H4159/2_Girdiler!$B$17</f>
        <v>1.37940067715704</v>
      </c>
      <c r="J4159" s="16" t="n">
        <f aca="false">D4159+I4159</f>
        <v>16.1267388496118</v>
      </c>
    </row>
    <row r="4160" customFormat="false" ht="15" hidden="false" customHeight="false" outlineLevel="0" collapsed="false">
      <c r="A4160" s="0" t="n">
        <v>4148</v>
      </c>
      <c r="B4160" s="7" t="n">
        <v>0.08563</v>
      </c>
      <c r="C4160" s="7" t="n">
        <v>0.511196</v>
      </c>
      <c r="D4160" s="16" t="n">
        <f aca="false">LOGINV(B4160,$B$7,$C$7)</f>
        <v>6.31661873834948</v>
      </c>
      <c r="E4160" s="16" t="n">
        <f aca="false">LOGINV(C4160,$B$8,$C$8)</f>
        <v>111.201838037491</v>
      </c>
      <c r="F4160" s="16" t="n">
        <f aca="false">$B$5/100*E4160*2_Girdiler!$B$14*2_Girdiler!$B$15*2_Girdiler!$B$16</f>
        <v>2.79783824502327</v>
      </c>
      <c r="G4160" s="16" t="n">
        <f aca="false">MIN(MATCH(F4160,2_Girdiler!$B$20:$I$20,1),7)</f>
        <v>1</v>
      </c>
      <c r="H4160" s="16" t="n">
        <f aca="false">IF(F4160&gt;=40,2_Girdiler!$I$21+(F4160-40)*(2_Girdiler!$I$21-2_Girdiler!$H$21)/(2_Girdiler!$I$20-2_Girdiler!$H$20),INDEX(2_Girdiler!$B$21:$I$21,G4160)+(F4160-INDEX(2_Girdiler!$B$20:$I$20,G4160))*(INDEX(2_Girdiler!$B$21:$I$21,G4160+1)-INDEX(2_Girdiler!$B$21:$I$21,G4160))/(INDEX(2_Girdiler!$B$20:$I$20,G4160+1)-INDEX(2_Girdiler!$B$20:$I$20,G4160)))</f>
        <v>6.15524413905118</v>
      </c>
      <c r="I4160" s="16" t="n">
        <f aca="false">H4160/2_Girdiler!$B$17</f>
        <v>2.46604332494038</v>
      </c>
      <c r="J4160" s="16" t="n">
        <f aca="false">D4160+I4160</f>
        <v>8.78266206328986</v>
      </c>
    </row>
    <row r="4161" customFormat="false" ht="15" hidden="false" customHeight="false" outlineLevel="0" collapsed="false">
      <c r="A4161" s="0" t="n">
        <v>4149</v>
      </c>
      <c r="B4161" s="7" t="n">
        <v>0.228485</v>
      </c>
      <c r="C4161" s="7" t="n">
        <v>0.972167</v>
      </c>
      <c r="D4161" s="16" t="n">
        <f aca="false">LOGINV(B4161,$B$7,$C$7)</f>
        <v>8.94576793849648</v>
      </c>
      <c r="E4161" s="16" t="n">
        <f aca="false">LOGINV(C4161,$B$8,$C$8)</f>
        <v>375.58489565719</v>
      </c>
      <c r="F4161" s="16" t="n">
        <f aca="false">$B$5/100*E4161*2_Girdiler!$B$14*2_Girdiler!$B$15*2_Girdiler!$B$16</f>
        <v>9.44971597473491</v>
      </c>
      <c r="G4161" s="16" t="n">
        <f aca="false">MIN(MATCH(F4161,2_Girdiler!$B$20:$I$20,1),7)</f>
        <v>2</v>
      </c>
      <c r="H4161" s="16" t="n">
        <f aca="false">IF(F4161&gt;=40,2_Girdiler!$I$21+(F4161-40)*(2_Girdiler!$I$21-2_Girdiler!$H$21)/(2_Girdiler!$I$20-2_Girdiler!$H$20),INDEX(2_Girdiler!$B$21:$I$21,G4161)+(F4161-INDEX(2_Girdiler!$B$20:$I$20,G4161))*(INDEX(2_Girdiler!$B$21:$I$21,G4161+1)-INDEX(2_Girdiler!$B$21:$I$21,G4161))/(INDEX(2_Girdiler!$B$20:$I$20,G4161+1)-INDEX(2_Girdiler!$B$20:$I$20,G4161)))</f>
        <v>18.1195455595758</v>
      </c>
      <c r="I4161" s="16" t="n">
        <f aca="false">H4161/2_Girdiler!$B$17</f>
        <v>7.25943331713776</v>
      </c>
      <c r="J4161" s="16" t="n">
        <f aca="false">D4161+I4161</f>
        <v>16.2052012556342</v>
      </c>
    </row>
    <row r="4162" customFormat="false" ht="15" hidden="false" customHeight="false" outlineLevel="0" collapsed="false">
      <c r="A4162" s="0" t="n">
        <v>4150</v>
      </c>
      <c r="B4162" s="7" t="n">
        <v>0.74977</v>
      </c>
      <c r="C4162" s="7" t="n">
        <v>0.100587</v>
      </c>
      <c r="D4162" s="16" t="n">
        <f aca="false">LOGINV(B4162,$B$7,$C$7)</f>
        <v>19.7145560910177</v>
      </c>
      <c r="E4162" s="16" t="n">
        <f aca="false">LOGINV(C4162,$B$8,$C$8)</f>
        <v>47.8533920335297</v>
      </c>
      <c r="F4162" s="16" t="n">
        <f aca="false">$B$5/100*E4162*2_Girdiler!$B$14*2_Girdiler!$B$15*2_Girdiler!$B$16</f>
        <v>1.20399134356361</v>
      </c>
      <c r="G4162" s="16" t="n">
        <f aca="false">MIN(MATCH(F4162,2_Girdiler!$B$20:$I$20,1),7)</f>
        <v>1</v>
      </c>
      <c r="H4162" s="16" t="n">
        <f aca="false">IF(F4162&gt;=40,2_Girdiler!$I$21+(F4162-40)*(2_Girdiler!$I$21-2_Girdiler!$H$21)/(2_Girdiler!$I$20-2_Girdiler!$H$20),INDEX(2_Girdiler!$B$21:$I$21,G4162)+(F4162-INDEX(2_Girdiler!$B$20:$I$20,G4162))*(INDEX(2_Girdiler!$B$21:$I$21,G4162+1)-INDEX(2_Girdiler!$B$21:$I$21,G4162))/(INDEX(2_Girdiler!$B$20:$I$20,G4162+1)-INDEX(2_Girdiler!$B$20:$I$20,G4162)))</f>
        <v>2.64878095583994</v>
      </c>
      <c r="I4162" s="16" t="n">
        <f aca="false">H4162/2_Girdiler!$B$17</f>
        <v>1.06121031884613</v>
      </c>
      <c r="J4162" s="16" t="n">
        <f aca="false">D4162+I4162</f>
        <v>20.7757664098638</v>
      </c>
    </row>
    <row r="4163" customFormat="false" ht="15" hidden="false" customHeight="false" outlineLevel="0" collapsed="false">
      <c r="A4163" s="0" t="n">
        <v>4151</v>
      </c>
      <c r="B4163" s="7" t="n">
        <v>0.33306</v>
      </c>
      <c r="C4163" s="7" t="n">
        <v>0.705742</v>
      </c>
      <c r="D4163" s="16" t="n">
        <f aca="false">LOGINV(B4163,$B$7,$C$7)</f>
        <v>10.6471634538461</v>
      </c>
      <c r="E4163" s="16" t="n">
        <f aca="false">LOGINV(C4163,$B$8,$C$8)</f>
        <v>154.846869982467</v>
      </c>
      <c r="F4163" s="16" t="n">
        <f aca="false">$B$5/100*E4163*2_Girdiler!$B$14*2_Girdiler!$B$15*2_Girdiler!$B$16</f>
        <v>3.89594724875887</v>
      </c>
      <c r="G4163" s="16" t="n">
        <f aca="false">MIN(MATCH(F4163,2_Girdiler!$B$20:$I$20,1),7)</f>
        <v>1</v>
      </c>
      <c r="H4163" s="16" t="n">
        <f aca="false">IF(F4163&gt;=40,2_Girdiler!$I$21+(F4163-40)*(2_Girdiler!$I$21-2_Girdiler!$H$21)/(2_Girdiler!$I$20-2_Girdiler!$H$20),INDEX(2_Girdiler!$B$21:$I$21,G4163)+(F4163-INDEX(2_Girdiler!$B$20:$I$20,G4163))*(INDEX(2_Girdiler!$B$21:$I$21,G4163+1)-INDEX(2_Girdiler!$B$21:$I$21,G4163))/(INDEX(2_Girdiler!$B$20:$I$20,G4163+1)-INDEX(2_Girdiler!$B$20:$I$20,G4163)))</f>
        <v>8.57108394726951</v>
      </c>
      <c r="I4163" s="16" t="n">
        <f aca="false">H4163/2_Girdiler!$B$17</f>
        <v>3.43392786348939</v>
      </c>
      <c r="J4163" s="16" t="n">
        <f aca="false">D4163+I4163</f>
        <v>14.0810913173355</v>
      </c>
    </row>
    <row r="4164" customFormat="false" ht="15" hidden="false" customHeight="false" outlineLevel="0" collapsed="false">
      <c r="A4164" s="0" t="n">
        <v>4152</v>
      </c>
      <c r="B4164" s="7" t="n">
        <v>0.686986</v>
      </c>
      <c r="C4164" s="7" t="n">
        <v>0.616191</v>
      </c>
      <c r="D4164" s="16" t="n">
        <f aca="false">LOGINV(B4164,$B$7,$C$7)</f>
        <v>17.7686377945498</v>
      </c>
      <c r="E4164" s="16" t="n">
        <f aca="false">LOGINV(C4164,$B$8,$C$8)</f>
        <v>132.154173092009</v>
      </c>
      <c r="F4164" s="16" t="n">
        <f aca="false">$B$5/100*E4164*2_Girdiler!$B$14*2_Girdiler!$B$15*2_Girdiler!$B$16</f>
        <v>3.32499899499495</v>
      </c>
      <c r="G4164" s="16" t="n">
        <f aca="false">MIN(MATCH(F4164,2_Girdiler!$B$20:$I$20,1),7)</f>
        <v>1</v>
      </c>
      <c r="H4164" s="16" t="n">
        <f aca="false">IF(F4164&gt;=40,2_Girdiler!$I$21+(F4164-40)*(2_Girdiler!$I$21-2_Girdiler!$H$21)/(2_Girdiler!$I$20-2_Girdiler!$H$20),INDEX(2_Girdiler!$B$21:$I$21,G4164)+(F4164-INDEX(2_Girdiler!$B$20:$I$20,G4164))*(INDEX(2_Girdiler!$B$21:$I$21,G4164+1)-INDEX(2_Girdiler!$B$21:$I$21,G4164))/(INDEX(2_Girdiler!$B$20:$I$20,G4164+1)-INDEX(2_Girdiler!$B$20:$I$20,G4164)))</f>
        <v>7.31499778898888</v>
      </c>
      <c r="I4164" s="16" t="n">
        <f aca="false">H4164/2_Girdiler!$B$17</f>
        <v>2.93068821674234</v>
      </c>
      <c r="J4164" s="16" t="n">
        <f aca="false">D4164+I4164</f>
        <v>20.6993260112922</v>
      </c>
    </row>
    <row r="4165" customFormat="false" ht="15" hidden="false" customHeight="false" outlineLevel="0" collapsed="false">
      <c r="A4165" s="0" t="n">
        <v>4153</v>
      </c>
      <c r="B4165" s="7" t="n">
        <v>0.948254</v>
      </c>
      <c r="C4165" s="7" t="n">
        <v>0.056661</v>
      </c>
      <c r="D4165" s="16" t="n">
        <f aca="false">LOGINV(B4165,$B$7,$C$7)</f>
        <v>33.5599589904621</v>
      </c>
      <c r="E4165" s="16" t="n">
        <f aca="false">LOGINV(C4165,$B$8,$C$8)</f>
        <v>39.2959250425047</v>
      </c>
      <c r="F4165" s="16" t="n">
        <f aca="false">$B$5/100*E4165*2_Girdiler!$B$14*2_Girdiler!$B$15*2_Girdiler!$B$16</f>
        <v>0.988685474069419</v>
      </c>
      <c r="G4165" s="16" t="n">
        <f aca="false">MIN(MATCH(F4165,2_Girdiler!$B$20:$I$20,1),7)</f>
        <v>1</v>
      </c>
      <c r="H4165" s="16" t="n">
        <f aca="false">IF(F4165&gt;=40,2_Girdiler!$I$21+(F4165-40)*(2_Girdiler!$I$21-2_Girdiler!$H$21)/(2_Girdiler!$I$20-2_Girdiler!$H$20),INDEX(2_Girdiler!$B$21:$I$21,G4165)+(F4165-INDEX(2_Girdiler!$B$20:$I$20,G4165))*(INDEX(2_Girdiler!$B$21:$I$21,G4165+1)-INDEX(2_Girdiler!$B$21:$I$21,G4165))/(INDEX(2_Girdiler!$B$20:$I$20,G4165+1)-INDEX(2_Girdiler!$B$20:$I$20,G4165)))</f>
        <v>2.17510804295272</v>
      </c>
      <c r="I4165" s="16" t="n">
        <f aca="false">H4165/2_Girdiler!$B$17</f>
        <v>0.871437517208622</v>
      </c>
      <c r="J4165" s="16" t="n">
        <f aca="false">D4165+I4165</f>
        <v>34.4313965076707</v>
      </c>
    </row>
    <row r="4166" customFormat="false" ht="15" hidden="false" customHeight="false" outlineLevel="0" collapsed="false">
      <c r="A4166" s="0" t="n">
        <v>4154</v>
      </c>
      <c r="B4166" s="7" t="n">
        <v>0.880719</v>
      </c>
      <c r="C4166" s="7" t="n">
        <v>0.585977</v>
      </c>
      <c r="D4166" s="16" t="n">
        <f aca="false">LOGINV(B4166,$B$7,$C$7)</f>
        <v>26.1211500301612</v>
      </c>
      <c r="E4166" s="16" t="n">
        <f aca="false">LOGINV(C4166,$B$8,$C$8)</f>
        <v>125.642057757223</v>
      </c>
      <c r="F4166" s="16" t="n">
        <f aca="false">$B$5/100*E4166*2_Girdiler!$B$14*2_Girdiler!$B$15*2_Girdiler!$B$16</f>
        <v>3.16115417317173</v>
      </c>
      <c r="G4166" s="16" t="n">
        <f aca="false">MIN(MATCH(F4166,2_Girdiler!$B$20:$I$20,1),7)</f>
        <v>1</v>
      </c>
      <c r="H4166" s="16" t="n">
        <f aca="false">IF(F4166&gt;=40,2_Girdiler!$I$21+(F4166-40)*(2_Girdiler!$I$21-2_Girdiler!$H$21)/(2_Girdiler!$I$20-2_Girdiler!$H$20),INDEX(2_Girdiler!$B$21:$I$21,G4166)+(F4166-INDEX(2_Girdiler!$B$20:$I$20,G4166))*(INDEX(2_Girdiler!$B$21:$I$21,G4166+1)-INDEX(2_Girdiler!$B$21:$I$21,G4166))/(INDEX(2_Girdiler!$B$20:$I$20,G4166+1)-INDEX(2_Girdiler!$B$20:$I$20,G4166)))</f>
        <v>6.95453918097781</v>
      </c>
      <c r="I4166" s="16" t="n">
        <f aca="false">H4166/2_Girdiler!$B$17</f>
        <v>2.78627371032765</v>
      </c>
      <c r="J4166" s="16" t="n">
        <f aca="false">D4166+I4166</f>
        <v>28.9074237404888</v>
      </c>
    </row>
    <row r="4167" customFormat="false" ht="15" hidden="false" customHeight="false" outlineLevel="0" collapsed="false">
      <c r="A4167" s="0" t="n">
        <v>4155</v>
      </c>
      <c r="B4167" s="7" t="n">
        <v>0.816117</v>
      </c>
      <c r="C4167" s="7" t="n">
        <v>0.080157</v>
      </c>
      <c r="D4167" s="16" t="n">
        <f aca="false">LOGINV(B4167,$B$7,$C$7)</f>
        <v>22.3724693585369</v>
      </c>
      <c r="E4167" s="16" t="n">
        <f aca="false">LOGINV(C4167,$B$8,$C$8)</f>
        <v>44.1210325038422</v>
      </c>
      <c r="F4167" s="16" t="n">
        <f aca="false">$B$5/100*E4167*2_Girdiler!$B$14*2_Girdiler!$B$15*2_Girdiler!$B$16</f>
        <v>1.11008517779667</v>
      </c>
      <c r="G4167" s="16" t="n">
        <f aca="false">MIN(MATCH(F4167,2_Girdiler!$B$20:$I$20,1),7)</f>
        <v>1</v>
      </c>
      <c r="H4167" s="16" t="n">
        <f aca="false">IF(F4167&gt;=40,2_Girdiler!$I$21+(F4167-40)*(2_Girdiler!$I$21-2_Girdiler!$H$21)/(2_Girdiler!$I$20-2_Girdiler!$H$20),INDEX(2_Girdiler!$B$21:$I$21,G4167)+(F4167-INDEX(2_Girdiler!$B$20:$I$20,G4167))*(INDEX(2_Girdiler!$B$21:$I$21,G4167+1)-INDEX(2_Girdiler!$B$21:$I$21,G4167))/(INDEX(2_Girdiler!$B$20:$I$20,G4167+1)-INDEX(2_Girdiler!$B$20:$I$20,G4167)))</f>
        <v>2.44218739115268</v>
      </c>
      <c r="I4167" s="16" t="n">
        <f aca="false">H4167/2_Girdiler!$B$17</f>
        <v>0.978440461198989</v>
      </c>
      <c r="J4167" s="16" t="n">
        <f aca="false">D4167+I4167</f>
        <v>23.3509098197359</v>
      </c>
    </row>
    <row r="4168" customFormat="false" ht="15" hidden="false" customHeight="false" outlineLevel="0" collapsed="false">
      <c r="A4168" s="0" t="n">
        <v>4156</v>
      </c>
      <c r="B4168" s="7" t="n">
        <v>0.115251</v>
      </c>
      <c r="C4168" s="7" t="n">
        <v>0.810389</v>
      </c>
      <c r="D4168" s="16" t="n">
        <f aca="false">LOGINV(B4168,$B$7,$C$7)</f>
        <v>6.94096077724414</v>
      </c>
      <c r="E4168" s="16" t="n">
        <f aca="false">LOGINV(C4168,$B$8,$C$8)</f>
        <v>192.642671675763</v>
      </c>
      <c r="F4168" s="16" t="n">
        <f aca="false">$B$5/100*E4168*2_Girdiler!$B$14*2_Girdiler!$B$15*2_Girdiler!$B$16</f>
        <v>4.8468896193622</v>
      </c>
      <c r="G4168" s="16" t="n">
        <f aca="false">MIN(MATCH(F4168,2_Girdiler!$B$20:$I$20,1),7)</f>
        <v>1</v>
      </c>
      <c r="H4168" s="16" t="n">
        <f aca="false">IF(F4168&gt;=40,2_Girdiler!$I$21+(F4168-40)*(2_Girdiler!$I$21-2_Girdiler!$H$21)/(2_Girdiler!$I$20-2_Girdiler!$H$20),INDEX(2_Girdiler!$B$21:$I$21,G4168)+(F4168-INDEX(2_Girdiler!$B$20:$I$20,G4168))*(INDEX(2_Girdiler!$B$21:$I$21,G4168+1)-INDEX(2_Girdiler!$B$21:$I$21,G4168))/(INDEX(2_Girdiler!$B$20:$I$20,G4168+1)-INDEX(2_Girdiler!$B$20:$I$20,G4168)))</f>
        <v>10.6631571625968</v>
      </c>
      <c r="I4168" s="16" t="n">
        <f aca="false">H4168/2_Girdiler!$B$17</f>
        <v>4.27209822219424</v>
      </c>
      <c r="J4168" s="16" t="n">
        <f aca="false">D4168+I4168</f>
        <v>11.2130589994384</v>
      </c>
    </row>
    <row r="4169" customFormat="false" ht="15" hidden="false" customHeight="false" outlineLevel="0" collapsed="false">
      <c r="A4169" s="0" t="n">
        <v>4157</v>
      </c>
      <c r="B4169" s="7" t="n">
        <v>0.708544</v>
      </c>
      <c r="C4169" s="7" t="n">
        <v>0.293917</v>
      </c>
      <c r="D4169" s="16" t="n">
        <f aca="false">LOGINV(B4169,$B$7,$C$7)</f>
        <v>18.3914982266886</v>
      </c>
      <c r="E4169" s="16" t="n">
        <f aca="false">LOGINV(C4169,$B$8,$C$8)</f>
        <v>76.9674505476999</v>
      </c>
      <c r="F4169" s="16" t="n">
        <f aca="false">$B$5/100*E4169*2_Girdiler!$B$14*2_Girdiler!$B$15*2_Girdiler!$B$16</f>
        <v>1.93650105578013</v>
      </c>
      <c r="G4169" s="16" t="n">
        <f aca="false">MIN(MATCH(F4169,2_Girdiler!$B$20:$I$20,1),7)</f>
        <v>1</v>
      </c>
      <c r="H4169" s="16" t="n">
        <f aca="false">IF(F4169&gt;=40,2_Girdiler!$I$21+(F4169-40)*(2_Girdiler!$I$21-2_Girdiler!$H$21)/(2_Girdiler!$I$20-2_Girdiler!$H$20),INDEX(2_Girdiler!$B$21:$I$21,G4169)+(F4169-INDEX(2_Girdiler!$B$20:$I$20,G4169))*(INDEX(2_Girdiler!$B$21:$I$21,G4169+1)-INDEX(2_Girdiler!$B$21:$I$21,G4169))/(INDEX(2_Girdiler!$B$20:$I$20,G4169+1)-INDEX(2_Girdiler!$B$20:$I$20,G4169)))</f>
        <v>4.26030232271629</v>
      </c>
      <c r="I4169" s="16" t="n">
        <f aca="false">H4169/2_Girdiler!$B$17</f>
        <v>1.7068518921139</v>
      </c>
      <c r="J4169" s="16" t="n">
        <f aca="false">D4169+I4169</f>
        <v>20.0983501188025</v>
      </c>
    </row>
    <row r="4170" customFormat="false" ht="15" hidden="false" customHeight="false" outlineLevel="0" collapsed="false">
      <c r="A4170" s="0" t="n">
        <v>4158</v>
      </c>
      <c r="B4170" s="7" t="n">
        <v>0.40971</v>
      </c>
      <c r="C4170" s="7" t="n">
        <v>0.772509</v>
      </c>
      <c r="D4170" s="16" t="n">
        <f aca="false">LOGINV(B4170,$B$7,$C$7)</f>
        <v>11.9239690675895</v>
      </c>
      <c r="E4170" s="16" t="n">
        <f aca="false">LOGINV(C4170,$B$8,$C$8)</f>
        <v>176.885882868155</v>
      </c>
      <c r="F4170" s="16" t="n">
        <f aca="false">$B$5/100*E4170*2_Girdiler!$B$14*2_Girdiler!$B$15*2_Girdiler!$B$16</f>
        <v>4.45044881296278</v>
      </c>
      <c r="G4170" s="16" t="n">
        <f aca="false">MIN(MATCH(F4170,2_Girdiler!$B$20:$I$20,1),7)</f>
        <v>1</v>
      </c>
      <c r="H4170" s="16" t="n">
        <f aca="false">IF(F4170&gt;=40,2_Girdiler!$I$21+(F4170-40)*(2_Girdiler!$I$21-2_Girdiler!$H$21)/(2_Girdiler!$I$20-2_Girdiler!$H$20),INDEX(2_Girdiler!$B$21:$I$21,G4170)+(F4170-INDEX(2_Girdiler!$B$20:$I$20,G4170))*(INDEX(2_Girdiler!$B$21:$I$21,G4170+1)-INDEX(2_Girdiler!$B$21:$I$21,G4170))/(INDEX(2_Girdiler!$B$20:$I$20,G4170+1)-INDEX(2_Girdiler!$B$20:$I$20,G4170)))</f>
        <v>9.79098738851811</v>
      </c>
      <c r="I4170" s="16" t="n">
        <f aca="false">H4170/2_Girdiler!$B$17</f>
        <v>3.92267122937424</v>
      </c>
      <c r="J4170" s="16" t="n">
        <f aca="false">D4170+I4170</f>
        <v>15.8466402969637</v>
      </c>
    </row>
    <row r="4171" customFormat="false" ht="15" hidden="false" customHeight="false" outlineLevel="0" collapsed="false">
      <c r="A4171" s="0" t="n">
        <v>4159</v>
      </c>
      <c r="B4171" s="7" t="n">
        <v>0.748496</v>
      </c>
      <c r="C4171" s="7" t="n">
        <v>0.734936</v>
      </c>
      <c r="D4171" s="16" t="n">
        <f aca="false">LOGINV(B4171,$B$7,$C$7)</f>
        <v>19.6706301636467</v>
      </c>
      <c r="E4171" s="16" t="n">
        <f aca="false">LOGINV(C4171,$B$8,$C$8)</f>
        <v>163.772920567648</v>
      </c>
      <c r="F4171" s="16" t="n">
        <f aca="false">$B$5/100*E4171*2_Girdiler!$B$14*2_Girdiler!$B$15*2_Girdiler!$B$16</f>
        <v>4.12052668148201</v>
      </c>
      <c r="G4171" s="16" t="n">
        <f aca="false">MIN(MATCH(F4171,2_Girdiler!$B$20:$I$20,1),7)</f>
        <v>1</v>
      </c>
      <c r="H4171" s="16" t="n">
        <f aca="false">IF(F4171&gt;=40,2_Girdiler!$I$21+(F4171-40)*(2_Girdiler!$I$21-2_Girdiler!$H$21)/(2_Girdiler!$I$20-2_Girdiler!$H$20),INDEX(2_Girdiler!$B$21:$I$21,G4171)+(F4171-INDEX(2_Girdiler!$B$20:$I$20,G4171))*(INDEX(2_Girdiler!$B$21:$I$21,G4171+1)-INDEX(2_Girdiler!$B$21:$I$21,G4171))/(INDEX(2_Girdiler!$B$20:$I$20,G4171+1)-INDEX(2_Girdiler!$B$20:$I$20,G4171)))</f>
        <v>9.06515869926043</v>
      </c>
      <c r="I4171" s="16" t="n">
        <f aca="false">H4171/2_Girdiler!$B$17</f>
        <v>3.63187447887036</v>
      </c>
      <c r="J4171" s="16" t="n">
        <f aca="false">D4171+I4171</f>
        <v>23.3025046425171</v>
      </c>
    </row>
    <row r="4172" customFormat="false" ht="15" hidden="false" customHeight="false" outlineLevel="0" collapsed="false">
      <c r="A4172" s="0" t="n">
        <v>4160</v>
      </c>
      <c r="B4172" s="7" t="n">
        <v>0.960387</v>
      </c>
      <c r="C4172" s="7" t="n">
        <v>0.868212</v>
      </c>
      <c r="D4172" s="16" t="n">
        <f aca="false">LOGINV(B4172,$B$7,$C$7)</f>
        <v>36.0225654054306</v>
      </c>
      <c r="E4172" s="16" t="n">
        <f aca="false">LOGINV(C4172,$B$8,$C$8)</f>
        <v>224.726577861256</v>
      </c>
      <c r="F4172" s="16" t="n">
        <f aca="false">$B$5/100*E4172*2_Girdiler!$B$14*2_Girdiler!$B$15*2_Girdiler!$B$16</f>
        <v>5.65412069898919</v>
      </c>
      <c r="G4172" s="16" t="n">
        <f aca="false">MIN(MATCH(F4172,2_Girdiler!$B$20:$I$20,1),7)</f>
        <v>2</v>
      </c>
      <c r="H4172" s="16" t="n">
        <f aca="false">IF(F4172&gt;=40,2_Girdiler!$I$21+(F4172-40)*(2_Girdiler!$I$21-2_Girdiler!$H$21)/(2_Girdiler!$I$20-2_Girdiler!$H$20),INDEX(2_Girdiler!$B$21:$I$21,G4172)+(F4172-INDEX(2_Girdiler!$B$20:$I$20,G4172))*(INDEX(2_Girdiler!$B$21:$I$21,G4172+1)-INDEX(2_Girdiler!$B$21:$I$21,G4172))/(INDEX(2_Girdiler!$B$20:$I$20,G4172+1)-INDEX(2_Girdiler!$B$20:$I$20,G4172)))</f>
        <v>12.0465931183827</v>
      </c>
      <c r="I4172" s="16" t="n">
        <f aca="false">H4172/2_Girdiler!$B$17</f>
        <v>4.82635942242897</v>
      </c>
      <c r="J4172" s="16" t="n">
        <f aca="false">D4172+I4172</f>
        <v>40.8489248278595</v>
      </c>
    </row>
    <row r="4173" customFormat="false" ht="15" hidden="false" customHeight="false" outlineLevel="0" collapsed="false">
      <c r="A4173" s="0" t="n">
        <v>4161</v>
      </c>
      <c r="B4173" s="7" t="n">
        <v>0.59616</v>
      </c>
      <c r="C4173" s="7" t="n">
        <v>0.822772</v>
      </c>
      <c r="D4173" s="16" t="n">
        <f aca="false">LOGINV(B4173,$B$7,$C$7)</f>
        <v>15.5099591803909</v>
      </c>
      <c r="E4173" s="16" t="n">
        <f aca="false">LOGINV(C4173,$B$8,$C$8)</f>
        <v>198.53186652886</v>
      </c>
      <c r="F4173" s="16" t="n">
        <f aca="false">$B$5/100*E4173*2_Girdiler!$B$14*2_Girdiler!$B$15*2_Girdiler!$B$16</f>
        <v>4.99506176186611</v>
      </c>
      <c r="G4173" s="16" t="n">
        <f aca="false">MIN(MATCH(F4173,2_Girdiler!$B$20:$I$20,1),7)</f>
        <v>1</v>
      </c>
      <c r="H4173" s="16" t="n">
        <f aca="false">IF(F4173&gt;=40,2_Girdiler!$I$21+(F4173-40)*(2_Girdiler!$I$21-2_Girdiler!$H$21)/(2_Girdiler!$I$20-2_Girdiler!$H$20),INDEX(2_Girdiler!$B$21:$I$21,G4173)+(F4173-INDEX(2_Girdiler!$B$20:$I$20,G4173))*(INDEX(2_Girdiler!$B$21:$I$21,G4173+1)-INDEX(2_Girdiler!$B$21:$I$21,G4173))/(INDEX(2_Girdiler!$B$20:$I$20,G4173+1)-INDEX(2_Girdiler!$B$20:$I$20,G4173)))</f>
        <v>10.9891358761054</v>
      </c>
      <c r="I4173" s="16" t="n">
        <f aca="false">H4173/2_Girdiler!$B$17</f>
        <v>4.40269866831148</v>
      </c>
      <c r="J4173" s="16" t="n">
        <f aca="false">D4173+I4173</f>
        <v>19.9126578487024</v>
      </c>
    </row>
    <row r="4174" customFormat="false" ht="15" hidden="false" customHeight="false" outlineLevel="0" collapsed="false">
      <c r="A4174" s="0" t="n">
        <v>4162</v>
      </c>
      <c r="B4174" s="7" t="n">
        <v>0.755176</v>
      </c>
      <c r="C4174" s="7" t="n">
        <v>0.579467</v>
      </c>
      <c r="D4174" s="16" t="n">
        <f aca="false">LOGINV(B4174,$B$7,$C$7)</f>
        <v>19.9033938898887</v>
      </c>
      <c r="E4174" s="16" t="n">
        <f aca="false">LOGINV(C4174,$B$8,$C$8)</f>
        <v>124.296678605715</v>
      </c>
      <c r="F4174" s="16" t="n">
        <f aca="false">$B$5/100*E4174*2_Girdiler!$B$14*2_Girdiler!$B$15*2_Girdiler!$B$16</f>
        <v>3.1273044337198</v>
      </c>
      <c r="G4174" s="16" t="n">
        <f aca="false">MIN(MATCH(F4174,2_Girdiler!$B$20:$I$20,1),7)</f>
        <v>1</v>
      </c>
      <c r="H4174" s="16" t="n">
        <f aca="false">IF(F4174&gt;=40,2_Girdiler!$I$21+(F4174-40)*(2_Girdiler!$I$21-2_Girdiler!$H$21)/(2_Girdiler!$I$20-2_Girdiler!$H$20),INDEX(2_Girdiler!$B$21:$I$21,G4174)+(F4174-INDEX(2_Girdiler!$B$20:$I$20,G4174))*(INDEX(2_Girdiler!$B$21:$I$21,G4174+1)-INDEX(2_Girdiler!$B$21:$I$21,G4174))/(INDEX(2_Girdiler!$B$20:$I$20,G4174+1)-INDEX(2_Girdiler!$B$20:$I$20,G4174)))</f>
        <v>6.88006975418355</v>
      </c>
      <c r="I4174" s="16" t="n">
        <f aca="false">H4174/2_Girdiler!$B$17</f>
        <v>2.7564382027979</v>
      </c>
      <c r="J4174" s="16" t="n">
        <f aca="false">D4174+I4174</f>
        <v>22.6598320926866</v>
      </c>
    </row>
    <row r="4175" customFormat="false" ht="15" hidden="false" customHeight="false" outlineLevel="0" collapsed="false">
      <c r="A4175" s="0" t="n">
        <v>4163</v>
      </c>
      <c r="B4175" s="7" t="n">
        <v>0.178064</v>
      </c>
      <c r="C4175" s="7" t="n">
        <v>0.641041</v>
      </c>
      <c r="D4175" s="16" t="n">
        <f aca="false">LOGINV(B4175,$B$7,$C$7)</f>
        <v>8.09663860193461</v>
      </c>
      <c r="E4175" s="16" t="n">
        <f aca="false">LOGINV(C4175,$B$8,$C$8)</f>
        <v>137.883794646617</v>
      </c>
      <c r="F4175" s="16" t="n">
        <f aca="false">$B$5/100*E4175*2_Girdiler!$B$14*2_Girdiler!$B$15*2_Girdiler!$B$16</f>
        <v>3.46915627330888</v>
      </c>
      <c r="G4175" s="16" t="n">
        <f aca="false">MIN(MATCH(F4175,2_Girdiler!$B$20:$I$20,1),7)</f>
        <v>1</v>
      </c>
      <c r="H4175" s="16" t="n">
        <f aca="false">IF(F4175&gt;=40,2_Girdiler!$I$21+(F4175-40)*(2_Girdiler!$I$21-2_Girdiler!$H$21)/(2_Girdiler!$I$20-2_Girdiler!$H$20),INDEX(2_Girdiler!$B$21:$I$21,G4175)+(F4175-INDEX(2_Girdiler!$B$20:$I$20,G4175))*(INDEX(2_Girdiler!$B$21:$I$21,G4175+1)-INDEX(2_Girdiler!$B$21:$I$21,G4175))/(INDEX(2_Girdiler!$B$20:$I$20,G4175+1)-INDEX(2_Girdiler!$B$20:$I$20,G4175)))</f>
        <v>7.63214380127954</v>
      </c>
      <c r="I4175" s="16" t="n">
        <f aca="false">H4175/2_Girdiler!$B$17</f>
        <v>3.05774992038443</v>
      </c>
      <c r="J4175" s="16" t="n">
        <f aca="false">D4175+I4175</f>
        <v>11.154388522319</v>
      </c>
    </row>
    <row r="4176" customFormat="false" ht="15" hidden="false" customHeight="false" outlineLevel="0" collapsed="false">
      <c r="A4176" s="0" t="n">
        <v>4164</v>
      </c>
      <c r="B4176" s="7" t="n">
        <v>0.619679</v>
      </c>
      <c r="C4176" s="7" t="n">
        <v>0.182217</v>
      </c>
      <c r="D4176" s="16" t="n">
        <f aca="false">LOGINV(B4176,$B$7,$C$7)</f>
        <v>16.0483353826468</v>
      </c>
      <c r="E4176" s="16" t="n">
        <f aca="false">LOGINV(C4176,$B$8,$C$8)</f>
        <v>60.8124054253391</v>
      </c>
      <c r="F4176" s="16" t="n">
        <f aca="false">$B$5/100*E4176*2_Girdiler!$B$14*2_Girdiler!$B$15*2_Girdiler!$B$16</f>
        <v>1.53004012050153</v>
      </c>
      <c r="G4176" s="16" t="n">
        <f aca="false">MIN(MATCH(F4176,2_Girdiler!$B$20:$I$20,1),7)</f>
        <v>1</v>
      </c>
      <c r="H4176" s="16" t="n">
        <f aca="false">IF(F4176&gt;=40,2_Girdiler!$I$21+(F4176-40)*(2_Girdiler!$I$21-2_Girdiler!$H$21)/(2_Girdiler!$I$20-2_Girdiler!$H$20),INDEX(2_Girdiler!$B$21:$I$21,G4176)+(F4176-INDEX(2_Girdiler!$B$20:$I$20,G4176))*(INDEX(2_Girdiler!$B$21:$I$21,G4176+1)-INDEX(2_Girdiler!$B$21:$I$21,G4176))/(INDEX(2_Girdiler!$B$20:$I$20,G4176+1)-INDEX(2_Girdiler!$B$20:$I$20,G4176)))</f>
        <v>3.36608826510337</v>
      </c>
      <c r="I4176" s="16" t="n">
        <f aca="false">H4176/2_Girdiler!$B$17</f>
        <v>1.34859305492924</v>
      </c>
      <c r="J4176" s="16" t="n">
        <f aca="false">D4176+I4176</f>
        <v>17.3969284375761</v>
      </c>
    </row>
    <row r="4177" customFormat="false" ht="15" hidden="false" customHeight="false" outlineLevel="0" collapsed="false">
      <c r="A4177" s="0" t="n">
        <v>4165</v>
      </c>
      <c r="B4177" s="7" t="n">
        <v>0.789152</v>
      </c>
      <c r="C4177" s="7" t="n">
        <v>0.788827</v>
      </c>
      <c r="D4177" s="16" t="n">
        <f aca="false">LOGINV(B4177,$B$7,$C$7)</f>
        <v>21.1927905697714</v>
      </c>
      <c r="E4177" s="16" t="n">
        <f aca="false">LOGINV(C4177,$B$8,$C$8)</f>
        <v>183.304929892936</v>
      </c>
      <c r="F4177" s="16" t="n">
        <f aca="false">$B$5/100*E4177*2_Girdiler!$B$14*2_Girdiler!$B$15*2_Girdiler!$B$16</f>
        <v>4.61195203610628</v>
      </c>
      <c r="G4177" s="16" t="n">
        <f aca="false">MIN(MATCH(F4177,2_Girdiler!$B$20:$I$20,1),7)</f>
        <v>1</v>
      </c>
      <c r="H4177" s="16" t="n">
        <f aca="false">IF(F4177&gt;=40,2_Girdiler!$I$21+(F4177-40)*(2_Girdiler!$I$21-2_Girdiler!$H$21)/(2_Girdiler!$I$20-2_Girdiler!$H$20),INDEX(2_Girdiler!$B$21:$I$21,G4177)+(F4177-INDEX(2_Girdiler!$B$20:$I$20,G4177))*(INDEX(2_Girdiler!$B$21:$I$21,G4177+1)-INDEX(2_Girdiler!$B$21:$I$21,G4177))/(INDEX(2_Girdiler!$B$20:$I$20,G4177+1)-INDEX(2_Girdiler!$B$20:$I$20,G4177)))</f>
        <v>10.1462944794338</v>
      </c>
      <c r="I4177" s="16" t="n">
        <f aca="false">H4177/2_Girdiler!$B$17</f>
        <v>4.06502182669624</v>
      </c>
      <c r="J4177" s="16" t="n">
        <f aca="false">D4177+I4177</f>
        <v>25.2578123964677</v>
      </c>
    </row>
    <row r="4178" customFormat="false" ht="15" hidden="false" customHeight="false" outlineLevel="0" collapsed="false">
      <c r="A4178" s="0" t="n">
        <v>4166</v>
      </c>
      <c r="B4178" s="7" t="n">
        <v>0.828182</v>
      </c>
      <c r="C4178" s="7" t="n">
        <v>0.592214</v>
      </c>
      <c r="D4178" s="16" t="n">
        <f aca="false">LOGINV(B4178,$B$7,$C$7)</f>
        <v>22.9578709801448</v>
      </c>
      <c r="E4178" s="16" t="n">
        <f aca="false">LOGINV(C4178,$B$8,$C$8)</f>
        <v>126.949330430441</v>
      </c>
      <c r="F4178" s="16" t="n">
        <f aca="false">$B$5/100*E4178*2_Girdiler!$B$14*2_Girdiler!$B$15*2_Girdiler!$B$16</f>
        <v>3.19404515362989</v>
      </c>
      <c r="G4178" s="16" t="n">
        <f aca="false">MIN(MATCH(F4178,2_Girdiler!$B$20:$I$20,1),7)</f>
        <v>1</v>
      </c>
      <c r="H4178" s="16" t="n">
        <f aca="false">IF(F4178&gt;=40,2_Girdiler!$I$21+(F4178-40)*(2_Girdiler!$I$21-2_Girdiler!$H$21)/(2_Girdiler!$I$20-2_Girdiler!$H$20),INDEX(2_Girdiler!$B$21:$I$21,G4178)+(F4178-INDEX(2_Girdiler!$B$20:$I$20,G4178))*(INDEX(2_Girdiler!$B$21:$I$21,G4178+1)-INDEX(2_Girdiler!$B$21:$I$21,G4178))/(INDEX(2_Girdiler!$B$20:$I$20,G4178+1)-INDEX(2_Girdiler!$B$20:$I$20,G4178)))</f>
        <v>7.02689933798576</v>
      </c>
      <c r="I4178" s="16" t="n">
        <f aca="false">H4178/2_Girdiler!$B$17</f>
        <v>2.81526415784686</v>
      </c>
      <c r="J4178" s="16" t="n">
        <f aca="false">D4178+I4178</f>
        <v>25.7731351379917</v>
      </c>
    </row>
    <row r="4179" customFormat="false" ht="15" hidden="false" customHeight="false" outlineLevel="0" collapsed="false">
      <c r="A4179" s="0" t="n">
        <v>4167</v>
      </c>
      <c r="B4179" s="7" t="n">
        <v>0.953478</v>
      </c>
      <c r="C4179" s="7" t="n">
        <v>0.185174</v>
      </c>
      <c r="D4179" s="16" t="n">
        <f aca="false">LOGINV(B4179,$B$7,$C$7)</f>
        <v>34.5353609655714</v>
      </c>
      <c r="E4179" s="16" t="n">
        <f aca="false">LOGINV(C4179,$B$8,$C$8)</f>
        <v>61.2507561672773</v>
      </c>
      <c r="F4179" s="16" t="n">
        <f aca="false">$B$5/100*E4179*2_Girdiler!$B$14*2_Girdiler!$B$15*2_Girdiler!$B$16</f>
        <v>1.5410690251687</v>
      </c>
      <c r="G4179" s="16" t="n">
        <f aca="false">MIN(MATCH(F4179,2_Girdiler!$B$20:$I$20,1),7)</f>
        <v>1</v>
      </c>
      <c r="H4179" s="16" t="n">
        <f aca="false">IF(F4179&gt;=40,2_Girdiler!$I$21+(F4179-40)*(2_Girdiler!$I$21-2_Girdiler!$H$21)/(2_Girdiler!$I$20-2_Girdiler!$H$20),INDEX(2_Girdiler!$B$21:$I$21,G4179)+(F4179-INDEX(2_Girdiler!$B$20:$I$20,G4179))*(INDEX(2_Girdiler!$B$21:$I$21,G4179+1)-INDEX(2_Girdiler!$B$21:$I$21,G4179))/(INDEX(2_Girdiler!$B$20:$I$20,G4179+1)-INDEX(2_Girdiler!$B$20:$I$20,G4179)))</f>
        <v>3.39035185537114</v>
      </c>
      <c r="I4179" s="16" t="n">
        <f aca="false">H4179/2_Girdiler!$B$17</f>
        <v>1.35831404461985</v>
      </c>
      <c r="J4179" s="16" t="n">
        <f aca="false">D4179+I4179</f>
        <v>35.8936750101912</v>
      </c>
    </row>
    <row r="4180" customFormat="false" ht="15" hidden="false" customHeight="false" outlineLevel="0" collapsed="false">
      <c r="A4180" s="0" t="n">
        <v>4168</v>
      </c>
      <c r="B4180" s="7" t="n">
        <v>0.920406</v>
      </c>
      <c r="C4180" s="7" t="n">
        <v>0.21096</v>
      </c>
      <c r="D4180" s="16" t="n">
        <f aca="false">LOGINV(B4180,$B$7,$C$7)</f>
        <v>29.6811465833442</v>
      </c>
      <c r="E4180" s="16" t="n">
        <f aca="false">LOGINV(C4180,$B$8,$C$8)</f>
        <v>65.028879345717</v>
      </c>
      <c r="F4180" s="16" t="n">
        <f aca="false">$B$5/100*E4180*2_Girdiler!$B$14*2_Girdiler!$B$15*2_Girdiler!$B$16</f>
        <v>1.63612660433824</v>
      </c>
      <c r="G4180" s="16" t="n">
        <f aca="false">MIN(MATCH(F4180,2_Girdiler!$B$20:$I$20,1),7)</f>
        <v>1</v>
      </c>
      <c r="H4180" s="16" t="n">
        <f aca="false">IF(F4180&gt;=40,2_Girdiler!$I$21+(F4180-40)*(2_Girdiler!$I$21-2_Girdiler!$H$21)/(2_Girdiler!$I$20-2_Girdiler!$H$20),INDEX(2_Girdiler!$B$21:$I$21,G4180)+(F4180-INDEX(2_Girdiler!$B$20:$I$20,G4180))*(INDEX(2_Girdiler!$B$21:$I$21,G4180+1)-INDEX(2_Girdiler!$B$21:$I$21,G4180))/(INDEX(2_Girdiler!$B$20:$I$20,G4180+1)-INDEX(2_Girdiler!$B$20:$I$20,G4180)))</f>
        <v>3.59947852954413</v>
      </c>
      <c r="I4180" s="16" t="n">
        <f aca="false">H4180/2_Girdiler!$B$17</f>
        <v>1.44209876984941</v>
      </c>
      <c r="J4180" s="16" t="n">
        <f aca="false">D4180+I4180</f>
        <v>31.1232453531936</v>
      </c>
    </row>
    <row r="4181" customFormat="false" ht="15" hidden="false" customHeight="false" outlineLevel="0" collapsed="false">
      <c r="A4181" s="0" t="n">
        <v>4169</v>
      </c>
      <c r="B4181" s="7" t="n">
        <v>0.364055</v>
      </c>
      <c r="C4181" s="7" t="n">
        <v>0.087737</v>
      </c>
      <c r="D4181" s="16" t="n">
        <f aca="false">LOGINV(B4181,$B$7,$C$7)</f>
        <v>11.1565307825026</v>
      </c>
      <c r="E4181" s="16" t="n">
        <f aca="false">LOGINV(C4181,$B$8,$C$8)</f>
        <v>45.5445491399075</v>
      </c>
      <c r="F4181" s="16" t="n">
        <f aca="false">$B$5/100*E4181*2_Girdiler!$B$14*2_Girdiler!$B$15*2_Girdiler!$B$16</f>
        <v>1.14590085636007</v>
      </c>
      <c r="G4181" s="16" t="n">
        <f aca="false">MIN(MATCH(F4181,2_Girdiler!$B$20:$I$20,1),7)</f>
        <v>1</v>
      </c>
      <c r="H4181" s="16" t="n">
        <f aca="false">IF(F4181&gt;=40,2_Girdiler!$I$21+(F4181-40)*(2_Girdiler!$I$21-2_Girdiler!$H$21)/(2_Girdiler!$I$20-2_Girdiler!$H$20),INDEX(2_Girdiler!$B$21:$I$21,G4181)+(F4181-INDEX(2_Girdiler!$B$20:$I$20,G4181))*(INDEX(2_Girdiler!$B$21:$I$21,G4181+1)-INDEX(2_Girdiler!$B$21:$I$21,G4181))/(INDEX(2_Girdiler!$B$20:$I$20,G4181+1)-INDEX(2_Girdiler!$B$20:$I$20,G4181)))</f>
        <v>2.52098188399216</v>
      </c>
      <c r="I4181" s="16" t="n">
        <f aca="false">H4181/2_Girdiler!$B$17</f>
        <v>1.01000876762506</v>
      </c>
      <c r="J4181" s="16" t="n">
        <f aca="false">D4181+I4181</f>
        <v>12.1665395501277</v>
      </c>
    </row>
    <row r="4182" customFormat="false" ht="15" hidden="false" customHeight="false" outlineLevel="0" collapsed="false">
      <c r="A4182" s="0" t="n">
        <v>4170</v>
      </c>
      <c r="B4182" s="7" t="n">
        <v>0.308016</v>
      </c>
      <c r="C4182" s="7" t="n">
        <v>0.043902</v>
      </c>
      <c r="D4182" s="16" t="n">
        <f aca="false">LOGINV(B4182,$B$7,$C$7)</f>
        <v>10.2397169596057</v>
      </c>
      <c r="E4182" s="16" t="n">
        <f aca="false">LOGINV(C4182,$B$8,$C$8)</f>
        <v>36.2811352057588</v>
      </c>
      <c r="F4182" s="16" t="n">
        <f aca="false">$B$5/100*E4182*2_Girdiler!$B$14*2_Girdiler!$B$15*2_Girdiler!$B$16</f>
        <v>0.912833361776891</v>
      </c>
      <c r="G4182" s="16" t="n">
        <f aca="false">MIN(MATCH(F4182,2_Girdiler!$B$20:$I$20,1),7)</f>
        <v>1</v>
      </c>
      <c r="H4182" s="16" t="n">
        <f aca="false">IF(F4182&gt;=40,2_Girdiler!$I$21+(F4182-40)*(2_Girdiler!$I$21-2_Girdiler!$H$21)/(2_Girdiler!$I$20-2_Girdiler!$H$20),INDEX(2_Girdiler!$B$21:$I$21,G4182)+(F4182-INDEX(2_Girdiler!$B$20:$I$20,G4182))*(INDEX(2_Girdiler!$B$21:$I$21,G4182+1)-INDEX(2_Girdiler!$B$21:$I$21,G4182))/(INDEX(2_Girdiler!$B$20:$I$20,G4182+1)-INDEX(2_Girdiler!$B$20:$I$20,G4182)))</f>
        <v>2.00823339590916</v>
      </c>
      <c r="I4182" s="16" t="n">
        <f aca="false">H4182/2_Girdiler!$B$17</f>
        <v>0.804580687463606</v>
      </c>
      <c r="J4182" s="16" t="n">
        <f aca="false">D4182+I4182</f>
        <v>11.0442976470693</v>
      </c>
    </row>
    <row r="4183" customFormat="false" ht="15" hidden="false" customHeight="false" outlineLevel="0" collapsed="false">
      <c r="A4183" s="0" t="n">
        <v>4171</v>
      </c>
      <c r="B4183" s="7" t="n">
        <v>0.544568</v>
      </c>
      <c r="C4183" s="7" t="n">
        <v>0.449174</v>
      </c>
      <c r="D4183" s="16" t="n">
        <f aca="false">LOGINV(B4183,$B$7,$C$7)</f>
        <v>14.4140044207279</v>
      </c>
      <c r="E4183" s="16" t="n">
        <f aca="false">LOGINV(C4183,$B$8,$C$8)</f>
        <v>100.561293248607</v>
      </c>
      <c r="F4183" s="16" t="n">
        <f aca="false">$B$5/100*E4183*2_Girdiler!$B$14*2_Girdiler!$B$15*2_Girdiler!$B$16</f>
        <v>2.53012213813496</v>
      </c>
      <c r="G4183" s="16" t="n">
        <f aca="false">MIN(MATCH(F4183,2_Girdiler!$B$20:$I$20,1),7)</f>
        <v>1</v>
      </c>
      <c r="H4183" s="16" t="n">
        <f aca="false">IF(F4183&gt;=40,2_Girdiler!$I$21+(F4183-40)*(2_Girdiler!$I$21-2_Girdiler!$H$21)/(2_Girdiler!$I$20-2_Girdiler!$H$20),INDEX(2_Girdiler!$B$21:$I$21,G4183)+(F4183-INDEX(2_Girdiler!$B$20:$I$20,G4183))*(INDEX(2_Girdiler!$B$21:$I$21,G4183+1)-INDEX(2_Girdiler!$B$21:$I$21,G4183))/(INDEX(2_Girdiler!$B$20:$I$20,G4183+1)-INDEX(2_Girdiler!$B$20:$I$20,G4183)))</f>
        <v>5.5662687038969</v>
      </c>
      <c r="I4183" s="16" t="n">
        <f aca="false">H4183/2_Girdiler!$B$17</f>
        <v>2.2300756025228</v>
      </c>
      <c r="J4183" s="16" t="n">
        <f aca="false">D4183+I4183</f>
        <v>16.6440800232507</v>
      </c>
    </row>
    <row r="4184" customFormat="false" ht="15" hidden="false" customHeight="false" outlineLevel="0" collapsed="false">
      <c r="A4184" s="0" t="n">
        <v>4172</v>
      </c>
      <c r="B4184" s="7" t="n">
        <v>0.592001</v>
      </c>
      <c r="C4184" s="7" t="n">
        <v>0.76673</v>
      </c>
      <c r="D4184" s="16" t="n">
        <f aca="false">LOGINV(B4184,$B$7,$C$7)</f>
        <v>15.417517669221</v>
      </c>
      <c r="E4184" s="16" t="n">
        <f aca="false">LOGINV(C4184,$B$8,$C$8)</f>
        <v>174.728033667232</v>
      </c>
      <c r="F4184" s="16" t="n">
        <f aca="false">$B$5/100*E4184*2_Girdiler!$B$14*2_Girdiler!$B$15*2_Girdiler!$B$16</f>
        <v>4.39615732706755</v>
      </c>
      <c r="G4184" s="16" t="n">
        <f aca="false">MIN(MATCH(F4184,2_Girdiler!$B$20:$I$20,1),7)</f>
        <v>1</v>
      </c>
      <c r="H4184" s="16" t="n">
        <f aca="false">IF(F4184&gt;=40,2_Girdiler!$I$21+(F4184-40)*(2_Girdiler!$I$21-2_Girdiler!$H$21)/(2_Girdiler!$I$20-2_Girdiler!$H$20),INDEX(2_Girdiler!$B$21:$I$21,G4184)+(F4184-INDEX(2_Girdiler!$B$20:$I$20,G4184))*(INDEX(2_Girdiler!$B$21:$I$21,G4184+1)-INDEX(2_Girdiler!$B$21:$I$21,G4184))/(INDEX(2_Girdiler!$B$20:$I$20,G4184+1)-INDEX(2_Girdiler!$B$20:$I$20,G4184)))</f>
        <v>9.67154611954861</v>
      </c>
      <c r="I4184" s="16" t="n">
        <f aca="false">H4184/2_Girdiler!$B$17</f>
        <v>3.87481815687044</v>
      </c>
      <c r="J4184" s="16" t="n">
        <f aca="false">D4184+I4184</f>
        <v>19.2923358260914</v>
      </c>
    </row>
    <row r="4185" customFormat="false" ht="15" hidden="false" customHeight="false" outlineLevel="0" collapsed="false">
      <c r="A4185" s="0" t="n">
        <v>4173</v>
      </c>
      <c r="B4185" s="7" t="n">
        <v>0.170658</v>
      </c>
      <c r="C4185" s="7" t="n">
        <v>0.909778</v>
      </c>
      <c r="D4185" s="16" t="n">
        <f aca="false">LOGINV(B4185,$B$7,$C$7)</f>
        <v>7.96769999564161</v>
      </c>
      <c r="E4185" s="16" t="n">
        <f aca="false">LOGINV(C4185,$B$8,$C$8)</f>
        <v>259.253098215319</v>
      </c>
      <c r="F4185" s="16" t="n">
        <f aca="false">$B$5/100*E4185*2_Girdiler!$B$14*2_Girdiler!$B$15*2_Girdiler!$B$16</f>
        <v>6.52280795109743</v>
      </c>
      <c r="G4185" s="16" t="n">
        <f aca="false">MIN(MATCH(F4185,2_Girdiler!$B$20:$I$20,1),7)</f>
        <v>2</v>
      </c>
      <c r="H4185" s="16" t="n">
        <f aca="false">IF(F4185&gt;=40,2_Girdiler!$I$21+(F4185-40)*(2_Girdiler!$I$21-2_Girdiler!$H$21)/(2_Girdiler!$I$20-2_Girdiler!$H$20),INDEX(2_Girdiler!$B$21:$I$21,G4185)+(F4185-INDEX(2_Girdiler!$B$20:$I$20,G4185))*(INDEX(2_Girdiler!$B$21:$I$21,G4185+1)-INDEX(2_Girdiler!$B$21:$I$21,G4185))/(INDEX(2_Girdiler!$B$20:$I$20,G4185+1)-INDEX(2_Girdiler!$B$20:$I$20,G4185)))</f>
        <v>13.4364927217559</v>
      </c>
      <c r="I4185" s="16" t="n">
        <f aca="false">H4185/2_Girdiler!$B$17</f>
        <v>5.38321022506245</v>
      </c>
      <c r="J4185" s="16" t="n">
        <f aca="false">D4185+I4185</f>
        <v>13.3509102207041</v>
      </c>
    </row>
    <row r="4186" customFormat="false" ht="15" hidden="false" customHeight="false" outlineLevel="0" collapsed="false">
      <c r="A4186" s="0" t="n">
        <v>4174</v>
      </c>
      <c r="B4186" s="7" t="n">
        <v>0.253304</v>
      </c>
      <c r="C4186" s="7" t="n">
        <v>0.554264</v>
      </c>
      <c r="D4186" s="16" t="n">
        <f aca="false">LOGINV(B4186,$B$7,$C$7)</f>
        <v>9.3522290181401</v>
      </c>
      <c r="E4186" s="16" t="n">
        <f aca="false">LOGINV(C4186,$B$8,$C$8)</f>
        <v>119.25955947975</v>
      </c>
      <c r="F4186" s="16" t="n">
        <f aca="false">$B$5/100*E4186*2_Girdiler!$B$14*2_Girdiler!$B$15*2_Girdiler!$B$16</f>
        <v>3.00057051651051</v>
      </c>
      <c r="G4186" s="16" t="n">
        <f aca="false">MIN(MATCH(F4186,2_Girdiler!$B$20:$I$20,1),7)</f>
        <v>1</v>
      </c>
      <c r="H4186" s="16" t="n">
        <f aca="false">IF(F4186&gt;=40,2_Girdiler!$I$21+(F4186-40)*(2_Girdiler!$I$21-2_Girdiler!$H$21)/(2_Girdiler!$I$20-2_Girdiler!$H$20),INDEX(2_Girdiler!$B$21:$I$21,G4186)+(F4186-INDEX(2_Girdiler!$B$20:$I$20,G4186))*(INDEX(2_Girdiler!$B$21:$I$21,G4186+1)-INDEX(2_Girdiler!$B$21:$I$21,G4186))/(INDEX(2_Girdiler!$B$20:$I$20,G4186+1)-INDEX(2_Girdiler!$B$20:$I$20,G4186)))</f>
        <v>6.60125513632311</v>
      </c>
      <c r="I4186" s="16" t="n">
        <f aca="false">H4186/2_Girdiler!$B$17</f>
        <v>2.64473362833458</v>
      </c>
      <c r="J4186" s="16" t="n">
        <f aca="false">D4186+I4186</f>
        <v>11.9969626464747</v>
      </c>
    </row>
    <row r="4187" customFormat="false" ht="15" hidden="false" customHeight="false" outlineLevel="0" collapsed="false">
      <c r="A4187" s="0" t="n">
        <v>4175</v>
      </c>
      <c r="B4187" s="7" t="n">
        <v>0.959984</v>
      </c>
      <c r="C4187" s="7" t="n">
        <v>0.274278</v>
      </c>
      <c r="D4187" s="16" t="n">
        <f aca="false">LOGINV(B4187,$B$7,$C$7)</f>
        <v>35.9284312802289</v>
      </c>
      <c r="E4187" s="16" t="n">
        <f aca="false">LOGINV(C4187,$B$8,$C$8)</f>
        <v>74.1416382587501</v>
      </c>
      <c r="F4187" s="16" t="n">
        <f aca="false">$B$5/100*E4187*2_Girdiler!$B$14*2_Girdiler!$B$15*2_Girdiler!$B$16</f>
        <v>1.86540361859015</v>
      </c>
      <c r="G4187" s="16" t="n">
        <f aca="false">MIN(MATCH(F4187,2_Girdiler!$B$20:$I$20,1),7)</f>
        <v>1</v>
      </c>
      <c r="H4187" s="16" t="n">
        <f aca="false">IF(F4187&gt;=40,2_Girdiler!$I$21+(F4187-40)*(2_Girdiler!$I$21-2_Girdiler!$H$21)/(2_Girdiler!$I$20-2_Girdiler!$H$20),INDEX(2_Girdiler!$B$21:$I$21,G4187)+(F4187-INDEX(2_Girdiler!$B$20:$I$20,G4187))*(INDEX(2_Girdiler!$B$21:$I$21,G4187+1)-INDEX(2_Girdiler!$B$21:$I$21,G4187))/(INDEX(2_Girdiler!$B$20:$I$20,G4187+1)-INDEX(2_Girdiler!$B$20:$I$20,G4187)))</f>
        <v>4.10388796089834</v>
      </c>
      <c r="I4187" s="16" t="n">
        <f aca="false">H4187/2_Girdiler!$B$17</f>
        <v>1.64418588177017</v>
      </c>
      <c r="J4187" s="16" t="n">
        <f aca="false">D4187+I4187</f>
        <v>37.572617161999</v>
      </c>
    </row>
    <row r="4188" customFormat="false" ht="15" hidden="false" customHeight="false" outlineLevel="0" collapsed="false">
      <c r="A4188" s="0" t="n">
        <v>4176</v>
      </c>
      <c r="B4188" s="7" t="n">
        <v>0.853602</v>
      </c>
      <c r="C4188" s="7" t="n">
        <v>0.967313</v>
      </c>
      <c r="D4188" s="16" t="n">
        <f aca="false">LOGINV(B4188,$B$7,$C$7)</f>
        <v>24.3416557834782</v>
      </c>
      <c r="E4188" s="16" t="n">
        <f aca="false">LOGINV(C4188,$B$8,$C$8)</f>
        <v>358.77186306849</v>
      </c>
      <c r="F4188" s="16" t="n">
        <f aca="false">$B$5/100*E4188*2_Girdiler!$B$14*2_Girdiler!$B$15*2_Girdiler!$B$16</f>
        <v>9.0267000748032</v>
      </c>
      <c r="G4188" s="16" t="n">
        <f aca="false">MIN(MATCH(F4188,2_Girdiler!$B$20:$I$20,1),7)</f>
        <v>2</v>
      </c>
      <c r="H4188" s="16" t="n">
        <f aca="false">IF(F4188&gt;=40,2_Girdiler!$I$21+(F4188-40)*(2_Girdiler!$I$21-2_Girdiler!$H$21)/(2_Girdiler!$I$20-2_Girdiler!$H$20),INDEX(2_Girdiler!$B$21:$I$21,G4188)+(F4188-INDEX(2_Girdiler!$B$20:$I$20,G4188))*(INDEX(2_Girdiler!$B$21:$I$21,G4188+1)-INDEX(2_Girdiler!$B$21:$I$21,G4188))/(INDEX(2_Girdiler!$B$20:$I$20,G4188+1)-INDEX(2_Girdiler!$B$20:$I$20,G4188)))</f>
        <v>17.4427201196851</v>
      </c>
      <c r="I4188" s="16" t="n">
        <f aca="false">H4188/2_Girdiler!$B$17</f>
        <v>6.98826927872</v>
      </c>
      <c r="J4188" s="16" t="n">
        <f aca="false">D4188+I4188</f>
        <v>31.3299250621982</v>
      </c>
    </row>
    <row r="4189" customFormat="false" ht="15" hidden="false" customHeight="false" outlineLevel="0" collapsed="false">
      <c r="A4189" s="0" t="n">
        <v>4177</v>
      </c>
      <c r="B4189" s="7" t="n">
        <v>0.780837</v>
      </c>
      <c r="C4189" s="7" t="n">
        <v>0.928909</v>
      </c>
      <c r="D4189" s="16" t="n">
        <f aca="false">LOGINV(B4189,$B$7,$C$7)</f>
        <v>20.8592581411536</v>
      </c>
      <c r="E4189" s="16" t="n">
        <f aca="false">LOGINV(C4189,$B$8,$C$8)</f>
        <v>281.642425568989</v>
      </c>
      <c r="F4189" s="16" t="n">
        <f aca="false">$B$5/100*E4189*2_Girdiler!$B$14*2_Girdiler!$B$15*2_Girdiler!$B$16</f>
        <v>7.08612342731577</v>
      </c>
      <c r="G4189" s="16" t="n">
        <f aca="false">MIN(MATCH(F4189,2_Girdiler!$B$20:$I$20,1),7)</f>
        <v>2</v>
      </c>
      <c r="H4189" s="16" t="n">
        <f aca="false">IF(F4189&gt;=40,2_Girdiler!$I$21+(F4189-40)*(2_Girdiler!$I$21-2_Girdiler!$H$21)/(2_Girdiler!$I$20-2_Girdiler!$H$20),INDEX(2_Girdiler!$B$21:$I$21,G4189)+(F4189-INDEX(2_Girdiler!$B$20:$I$20,G4189))*(INDEX(2_Girdiler!$B$21:$I$21,G4189+1)-INDEX(2_Girdiler!$B$21:$I$21,G4189))/(INDEX(2_Girdiler!$B$20:$I$20,G4189+1)-INDEX(2_Girdiler!$B$20:$I$20,G4189)))</f>
        <v>14.3377974837052</v>
      </c>
      <c r="I4189" s="16" t="n">
        <f aca="false">H4189/2_Girdiler!$B$17</f>
        <v>5.74430988930498</v>
      </c>
      <c r="J4189" s="16" t="n">
        <f aca="false">D4189+I4189</f>
        <v>26.6035680304586</v>
      </c>
    </row>
    <row r="4190" customFormat="false" ht="15" hidden="false" customHeight="false" outlineLevel="0" collapsed="false">
      <c r="A4190" s="0" t="n">
        <v>4178</v>
      </c>
      <c r="B4190" s="7" t="n">
        <v>0.981298</v>
      </c>
      <c r="C4190" s="7" t="n">
        <v>0.207534</v>
      </c>
      <c r="D4190" s="16" t="n">
        <f aca="false">LOGINV(B4190,$B$7,$C$7)</f>
        <v>43.2039350845505</v>
      </c>
      <c r="E4190" s="16" t="n">
        <f aca="false">LOGINV(C4190,$B$8,$C$8)</f>
        <v>64.5307425138812</v>
      </c>
      <c r="F4190" s="16" t="n">
        <f aca="false">$B$5/100*E4190*2_Girdiler!$B$14*2_Girdiler!$B$15*2_Girdiler!$B$16</f>
        <v>1.62359348164925</v>
      </c>
      <c r="G4190" s="16" t="n">
        <f aca="false">MIN(MATCH(F4190,2_Girdiler!$B$20:$I$20,1),7)</f>
        <v>1</v>
      </c>
      <c r="H4190" s="16" t="n">
        <f aca="false">IF(F4190&gt;=40,2_Girdiler!$I$21+(F4190-40)*(2_Girdiler!$I$21-2_Girdiler!$H$21)/(2_Girdiler!$I$20-2_Girdiler!$H$20),INDEX(2_Girdiler!$B$21:$I$21,G4190)+(F4190-INDEX(2_Girdiler!$B$20:$I$20,G4190))*(INDEX(2_Girdiler!$B$21:$I$21,G4190+1)-INDEX(2_Girdiler!$B$21:$I$21,G4190))/(INDEX(2_Girdiler!$B$20:$I$20,G4190+1)-INDEX(2_Girdiler!$B$20:$I$20,G4190)))</f>
        <v>3.57190565962835</v>
      </c>
      <c r="I4190" s="16" t="n">
        <f aca="false">H4190/2_Girdiler!$B$17</f>
        <v>1.43105194696649</v>
      </c>
      <c r="J4190" s="16" t="n">
        <f aca="false">D4190+I4190</f>
        <v>44.634987031517</v>
      </c>
    </row>
    <row r="4191" customFormat="false" ht="15" hidden="false" customHeight="false" outlineLevel="0" collapsed="false">
      <c r="A4191" s="0" t="n">
        <v>4179</v>
      </c>
      <c r="B4191" s="7" t="n">
        <v>0.830229</v>
      </c>
      <c r="C4191" s="7" t="n">
        <v>0.06034</v>
      </c>
      <c r="D4191" s="16" t="n">
        <f aca="false">LOGINV(B4191,$B$7,$C$7)</f>
        <v>23.061310597004</v>
      </c>
      <c r="E4191" s="16" t="n">
        <f aca="false">LOGINV(C4191,$B$8,$C$8)</f>
        <v>40.1033978290313</v>
      </c>
      <c r="F4191" s="16" t="n">
        <f aca="false">$B$5/100*E4191*2_Girdiler!$B$14*2_Girdiler!$B$15*2_Girdiler!$B$16</f>
        <v>1.00900148937843</v>
      </c>
      <c r="G4191" s="16" t="n">
        <f aca="false">MIN(MATCH(F4191,2_Girdiler!$B$20:$I$20,1),7)</f>
        <v>1</v>
      </c>
      <c r="H4191" s="16" t="n">
        <f aca="false">IF(F4191&gt;=40,2_Girdiler!$I$21+(F4191-40)*(2_Girdiler!$I$21-2_Girdiler!$H$21)/(2_Girdiler!$I$20-2_Girdiler!$H$20),INDEX(2_Girdiler!$B$21:$I$21,G4191)+(F4191-INDEX(2_Girdiler!$B$20:$I$20,G4191))*(INDEX(2_Girdiler!$B$21:$I$21,G4191+1)-INDEX(2_Girdiler!$B$21:$I$21,G4191))/(INDEX(2_Girdiler!$B$20:$I$20,G4191+1)-INDEX(2_Girdiler!$B$20:$I$20,G4191)))</f>
        <v>2.21980327663254</v>
      </c>
      <c r="I4191" s="16" t="n">
        <f aca="false">H4191/2_Girdiler!$B$17</f>
        <v>0.88934426147137</v>
      </c>
      <c r="J4191" s="16" t="n">
        <f aca="false">D4191+I4191</f>
        <v>23.9506548584753</v>
      </c>
    </row>
    <row r="4192" customFormat="false" ht="15" hidden="false" customHeight="false" outlineLevel="0" collapsed="false">
      <c r="A4192" s="0" t="n">
        <v>4180</v>
      </c>
      <c r="B4192" s="7" t="n">
        <v>0.24575</v>
      </c>
      <c r="C4192" s="7" t="n">
        <v>0.087312</v>
      </c>
      <c r="D4192" s="16" t="n">
        <f aca="false">LOGINV(B4192,$B$7,$C$7)</f>
        <v>9.22899901956004</v>
      </c>
      <c r="E4192" s="16" t="n">
        <f aca="false">LOGINV(C4192,$B$8,$C$8)</f>
        <v>45.4660604746027</v>
      </c>
      <c r="F4192" s="16" t="n">
        <f aca="false">$B$5/100*E4192*2_Girdiler!$B$14*2_Girdiler!$B$15*2_Girdiler!$B$16</f>
        <v>1.143926081541</v>
      </c>
      <c r="G4192" s="16" t="n">
        <f aca="false">MIN(MATCH(F4192,2_Girdiler!$B$20:$I$20,1),7)</f>
        <v>1</v>
      </c>
      <c r="H4192" s="16" t="n">
        <f aca="false">IF(F4192&gt;=40,2_Girdiler!$I$21+(F4192-40)*(2_Girdiler!$I$21-2_Girdiler!$H$21)/(2_Girdiler!$I$20-2_Girdiler!$H$20),INDEX(2_Girdiler!$B$21:$I$21,G4192)+(F4192-INDEX(2_Girdiler!$B$20:$I$20,G4192))*(INDEX(2_Girdiler!$B$21:$I$21,G4192+1)-INDEX(2_Girdiler!$B$21:$I$21,G4192))/(INDEX(2_Girdiler!$B$20:$I$20,G4192+1)-INDEX(2_Girdiler!$B$20:$I$20,G4192)))</f>
        <v>2.51663737939021</v>
      </c>
      <c r="I4192" s="16" t="n">
        <f aca="false">H4192/2_Girdiler!$B$17</f>
        <v>1.00826818084544</v>
      </c>
      <c r="J4192" s="16" t="n">
        <f aca="false">D4192+I4192</f>
        <v>10.2372672004055</v>
      </c>
    </row>
    <row r="4193" customFormat="false" ht="15" hidden="false" customHeight="false" outlineLevel="0" collapsed="false">
      <c r="A4193" s="0" t="n">
        <v>4181</v>
      </c>
      <c r="B4193" s="7" t="n">
        <v>0.797802</v>
      </c>
      <c r="C4193" s="7" t="n">
        <v>0.236592</v>
      </c>
      <c r="D4193" s="16" t="n">
        <f aca="false">LOGINV(B4193,$B$7,$C$7)</f>
        <v>21.5539229778195</v>
      </c>
      <c r="E4193" s="16" t="n">
        <f aca="false">LOGINV(C4193,$B$8,$C$8)</f>
        <v>68.7314380278419</v>
      </c>
      <c r="F4193" s="16" t="n">
        <f aca="false">$B$5/100*E4193*2_Girdiler!$B$14*2_Girdiler!$B$15*2_Girdiler!$B$16</f>
        <v>1.7292829807805</v>
      </c>
      <c r="G4193" s="16" t="n">
        <f aca="false">MIN(MATCH(F4193,2_Girdiler!$B$20:$I$20,1),7)</f>
        <v>1</v>
      </c>
      <c r="H4193" s="16" t="n">
        <f aca="false">IF(F4193&gt;=40,2_Girdiler!$I$21+(F4193-40)*(2_Girdiler!$I$21-2_Girdiler!$H$21)/(2_Girdiler!$I$20-2_Girdiler!$H$20),INDEX(2_Girdiler!$B$21:$I$21,G4193)+(F4193-INDEX(2_Girdiler!$B$20:$I$20,G4193))*(INDEX(2_Girdiler!$B$21:$I$21,G4193+1)-INDEX(2_Girdiler!$B$21:$I$21,G4193))/(INDEX(2_Girdiler!$B$20:$I$20,G4193+1)-INDEX(2_Girdiler!$B$20:$I$20,G4193)))</f>
        <v>3.80442255771711</v>
      </c>
      <c r="I4193" s="16" t="n">
        <f aca="false">H4193/2_Girdiler!$B$17</f>
        <v>1.52420775549564</v>
      </c>
      <c r="J4193" s="16" t="n">
        <f aca="false">D4193+I4193</f>
        <v>23.0781307333151</v>
      </c>
    </row>
    <row r="4194" customFormat="false" ht="15" hidden="false" customHeight="false" outlineLevel="0" collapsed="false">
      <c r="A4194" s="0" t="n">
        <v>4182</v>
      </c>
      <c r="B4194" s="7" t="n">
        <v>0.383979</v>
      </c>
      <c r="C4194" s="7" t="n">
        <v>0.006338</v>
      </c>
      <c r="D4194" s="16" t="n">
        <f aca="false">LOGINV(B4194,$B$7,$C$7)</f>
        <v>11.4884343385707</v>
      </c>
      <c r="E4194" s="16" t="n">
        <f aca="false">LOGINV(C4194,$B$8,$C$8)</f>
        <v>21.8491607085261</v>
      </c>
      <c r="F4194" s="16" t="n">
        <f aca="false">$B$5/100*E4194*2_Girdiler!$B$14*2_Girdiler!$B$15*2_Girdiler!$B$16</f>
        <v>0.549724883426517</v>
      </c>
      <c r="G4194" s="16" t="n">
        <f aca="false">MIN(MATCH(F4194,2_Girdiler!$B$20:$I$20,1),7)</f>
        <v>1</v>
      </c>
      <c r="H4194" s="16" t="n">
        <f aca="false">IF(F4194&gt;=40,2_Girdiler!$I$21+(F4194-40)*(2_Girdiler!$I$21-2_Girdiler!$H$21)/(2_Girdiler!$I$20-2_Girdiler!$H$20),INDEX(2_Girdiler!$B$21:$I$21,G4194)+(F4194-INDEX(2_Girdiler!$B$20:$I$20,G4194))*(INDEX(2_Girdiler!$B$21:$I$21,G4194+1)-INDEX(2_Girdiler!$B$21:$I$21,G4194))/(INDEX(2_Girdiler!$B$20:$I$20,G4194+1)-INDEX(2_Girdiler!$B$20:$I$20,G4194)))</f>
        <v>1.20939474353834</v>
      </c>
      <c r="I4194" s="16" t="n">
        <f aca="false">H4194/2_Girdiler!$B$17</f>
        <v>0.484533150456064</v>
      </c>
      <c r="J4194" s="16" t="n">
        <f aca="false">D4194+I4194</f>
        <v>11.9729674890268</v>
      </c>
    </row>
    <row r="4195" customFormat="false" ht="15" hidden="false" customHeight="false" outlineLevel="0" collapsed="false">
      <c r="A4195" s="0" t="n">
        <v>4183</v>
      </c>
      <c r="B4195" s="7" t="n">
        <v>0.642188</v>
      </c>
      <c r="C4195" s="7" t="n">
        <v>0.596699</v>
      </c>
      <c r="D4195" s="16" t="n">
        <f aca="false">LOGINV(B4195,$B$7,$C$7)</f>
        <v>16.5911311611638</v>
      </c>
      <c r="E4195" s="16" t="n">
        <f aca="false">LOGINV(C4195,$B$8,$C$8)</f>
        <v>127.900833896089</v>
      </c>
      <c r="F4195" s="16" t="n">
        <f aca="false">$B$5/100*E4195*2_Girdiler!$B$14*2_Girdiler!$B$15*2_Girdiler!$B$16</f>
        <v>3.21798498082561</v>
      </c>
      <c r="G4195" s="16" t="n">
        <f aca="false">MIN(MATCH(F4195,2_Girdiler!$B$20:$I$20,1),7)</f>
        <v>1</v>
      </c>
      <c r="H4195" s="16" t="n">
        <f aca="false">IF(F4195&gt;=40,2_Girdiler!$I$21+(F4195-40)*(2_Girdiler!$I$21-2_Girdiler!$H$21)/(2_Girdiler!$I$20-2_Girdiler!$H$20),INDEX(2_Girdiler!$B$21:$I$21,G4195)+(F4195-INDEX(2_Girdiler!$B$20:$I$20,G4195))*(INDEX(2_Girdiler!$B$21:$I$21,G4195+1)-INDEX(2_Girdiler!$B$21:$I$21,G4195))/(INDEX(2_Girdiler!$B$20:$I$20,G4195+1)-INDEX(2_Girdiler!$B$20:$I$20,G4195)))</f>
        <v>7.07956695781633</v>
      </c>
      <c r="I4195" s="16" t="n">
        <f aca="false">H4195/2_Girdiler!$B$17</f>
        <v>2.83636496707385</v>
      </c>
      <c r="J4195" s="16" t="n">
        <f aca="false">D4195+I4195</f>
        <v>19.4274961282376</v>
      </c>
    </row>
    <row r="4196" customFormat="false" ht="15" hidden="false" customHeight="false" outlineLevel="0" collapsed="false">
      <c r="A4196" s="0" t="n">
        <v>4184</v>
      </c>
      <c r="B4196" s="7" t="n">
        <v>0.701982</v>
      </c>
      <c r="C4196" s="7" t="n">
        <v>0.721005</v>
      </c>
      <c r="D4196" s="16" t="n">
        <f aca="false">LOGINV(B4196,$B$7,$C$7)</f>
        <v>18.197478591566</v>
      </c>
      <c r="E4196" s="16" t="n">
        <f aca="false">LOGINV(C4196,$B$8,$C$8)</f>
        <v>159.394476014035</v>
      </c>
      <c r="F4196" s="16" t="n">
        <f aca="false">$B$5/100*E4196*2_Girdiler!$B$14*2_Girdiler!$B$15*2_Girdiler!$B$16</f>
        <v>4.01036501651312</v>
      </c>
      <c r="G4196" s="16" t="n">
        <f aca="false">MIN(MATCH(F4196,2_Girdiler!$B$20:$I$20,1),7)</f>
        <v>1</v>
      </c>
      <c r="H4196" s="16" t="n">
        <f aca="false">IF(F4196&gt;=40,2_Girdiler!$I$21+(F4196-40)*(2_Girdiler!$I$21-2_Girdiler!$H$21)/(2_Girdiler!$I$20-2_Girdiler!$H$20),INDEX(2_Girdiler!$B$21:$I$21,G4196)+(F4196-INDEX(2_Girdiler!$B$20:$I$20,G4196))*(INDEX(2_Girdiler!$B$21:$I$21,G4196+1)-INDEX(2_Girdiler!$B$21:$I$21,G4196))/(INDEX(2_Girdiler!$B$20:$I$20,G4196+1)-INDEX(2_Girdiler!$B$20:$I$20,G4196)))</f>
        <v>8.82280303632886</v>
      </c>
      <c r="I4196" s="16" t="n">
        <f aca="false">H4196/2_Girdiler!$B$17</f>
        <v>3.53477685750355</v>
      </c>
      <c r="J4196" s="16" t="n">
        <f aca="false">D4196+I4196</f>
        <v>21.7322554490695</v>
      </c>
    </row>
    <row r="4197" customFormat="false" ht="15" hidden="false" customHeight="false" outlineLevel="0" collapsed="false">
      <c r="A4197" s="0" t="n">
        <v>4185</v>
      </c>
      <c r="B4197" s="7" t="n">
        <v>0.064508</v>
      </c>
      <c r="C4197" s="7" t="n">
        <v>0.53165</v>
      </c>
      <c r="D4197" s="16" t="n">
        <f aca="false">LOGINV(B4197,$B$7,$C$7)</f>
        <v>5.81052158594519</v>
      </c>
      <c r="E4197" s="16" t="n">
        <f aca="false">LOGINV(C4197,$B$8,$C$8)</f>
        <v>114.94957178284</v>
      </c>
      <c r="F4197" s="16" t="n">
        <f aca="false">$B$5/100*E4197*2_Girdiler!$B$14*2_Girdiler!$B$15*2_Girdiler!$B$16</f>
        <v>2.89213122605627</v>
      </c>
      <c r="G4197" s="16" t="n">
        <f aca="false">MIN(MATCH(F4197,2_Girdiler!$B$20:$I$20,1),7)</f>
        <v>1</v>
      </c>
      <c r="H4197" s="16" t="n">
        <f aca="false">IF(F4197&gt;=40,2_Girdiler!$I$21+(F4197-40)*(2_Girdiler!$I$21-2_Girdiler!$H$21)/(2_Girdiler!$I$20-2_Girdiler!$H$20),INDEX(2_Girdiler!$B$21:$I$21,G4197)+(F4197-INDEX(2_Girdiler!$B$20:$I$20,G4197))*(INDEX(2_Girdiler!$B$21:$I$21,G4197+1)-INDEX(2_Girdiler!$B$21:$I$21,G4197))/(INDEX(2_Girdiler!$B$20:$I$20,G4197+1)-INDEX(2_Girdiler!$B$20:$I$20,G4197)))</f>
        <v>6.36268869732379</v>
      </c>
      <c r="I4197" s="16" t="n">
        <f aca="false">H4197/2_Girdiler!$B$17</f>
        <v>2.54915412553036</v>
      </c>
      <c r="J4197" s="16" t="n">
        <f aca="false">D4197+I4197</f>
        <v>8.35967571147555</v>
      </c>
    </row>
    <row r="4198" customFormat="false" ht="15" hidden="false" customHeight="false" outlineLevel="0" collapsed="false">
      <c r="A4198" s="0" t="n">
        <v>4186</v>
      </c>
      <c r="B4198" s="7" t="n">
        <v>0.786577</v>
      </c>
      <c r="C4198" s="7" t="n">
        <v>0.784058</v>
      </c>
      <c r="D4198" s="16" t="n">
        <f aca="false">LOGINV(B4198,$B$7,$C$7)</f>
        <v>21.0881284440527</v>
      </c>
      <c r="E4198" s="16" t="n">
        <f aca="false">LOGINV(C4198,$B$8,$C$8)</f>
        <v>181.376299833443</v>
      </c>
      <c r="F4198" s="16" t="n">
        <f aca="false">$B$5/100*E4198*2_Girdiler!$B$14*2_Girdiler!$B$15*2_Girdiler!$B$16</f>
        <v>4.56342770380944</v>
      </c>
      <c r="G4198" s="16" t="n">
        <f aca="false">MIN(MATCH(F4198,2_Girdiler!$B$20:$I$20,1),7)</f>
        <v>1</v>
      </c>
      <c r="H4198" s="16" t="n">
        <f aca="false">IF(F4198&gt;=40,2_Girdiler!$I$21+(F4198-40)*(2_Girdiler!$I$21-2_Girdiler!$H$21)/(2_Girdiler!$I$20-2_Girdiler!$H$20),INDEX(2_Girdiler!$B$21:$I$21,G4198)+(F4198-INDEX(2_Girdiler!$B$20:$I$20,G4198))*(INDEX(2_Girdiler!$B$21:$I$21,G4198+1)-INDEX(2_Girdiler!$B$21:$I$21,G4198))/(INDEX(2_Girdiler!$B$20:$I$20,G4198+1)-INDEX(2_Girdiler!$B$20:$I$20,G4198)))</f>
        <v>10.0395409483808</v>
      </c>
      <c r="I4198" s="16" t="n">
        <f aca="false">H4198/2_Girdiler!$B$17</f>
        <v>4.02225198252434</v>
      </c>
      <c r="J4198" s="16" t="n">
        <f aca="false">D4198+I4198</f>
        <v>25.110380426577</v>
      </c>
    </row>
    <row r="4199" customFormat="false" ht="15" hidden="false" customHeight="false" outlineLevel="0" collapsed="false">
      <c r="A4199" s="0" t="n">
        <v>4187</v>
      </c>
      <c r="B4199" s="7" t="n">
        <v>0.70811</v>
      </c>
      <c r="C4199" s="7" t="n">
        <v>0.958591</v>
      </c>
      <c r="D4199" s="16" t="n">
        <f aca="false">LOGINV(B4199,$B$7,$C$7)</f>
        <v>18.378540139666</v>
      </c>
      <c r="E4199" s="16" t="n">
        <f aca="false">LOGINV(C4199,$B$8,$C$8)</f>
        <v>334.584792661839</v>
      </c>
      <c r="F4199" s="16" t="n">
        <f aca="false">$B$5/100*E4199*2_Girdiler!$B$14*2_Girdiler!$B$15*2_Girdiler!$B$16</f>
        <v>8.41815338337188</v>
      </c>
      <c r="G4199" s="16" t="n">
        <f aca="false">MIN(MATCH(F4199,2_Girdiler!$B$20:$I$20,1),7)</f>
        <v>2</v>
      </c>
      <c r="H4199" s="16" t="n">
        <f aca="false">IF(F4199&gt;=40,2_Girdiler!$I$21+(F4199-40)*(2_Girdiler!$I$21-2_Girdiler!$H$21)/(2_Girdiler!$I$20-2_Girdiler!$H$20),INDEX(2_Girdiler!$B$21:$I$21,G4199)+(F4199-INDEX(2_Girdiler!$B$20:$I$20,G4199))*(INDEX(2_Girdiler!$B$21:$I$21,G4199+1)-INDEX(2_Girdiler!$B$21:$I$21,G4199))/(INDEX(2_Girdiler!$B$20:$I$20,G4199+1)-INDEX(2_Girdiler!$B$20:$I$20,G4199)))</f>
        <v>16.469045413395</v>
      </c>
      <c r="I4199" s="16" t="n">
        <f aca="false">H4199/2_Girdiler!$B$17</f>
        <v>6.5981752457512</v>
      </c>
      <c r="J4199" s="16" t="n">
        <f aca="false">D4199+I4199</f>
        <v>24.9767153854172</v>
      </c>
    </row>
    <row r="4200" customFormat="false" ht="15" hidden="false" customHeight="false" outlineLevel="0" collapsed="false">
      <c r="A4200" s="0" t="n">
        <v>4188</v>
      </c>
      <c r="B4200" s="7" t="n">
        <v>0.645677</v>
      </c>
      <c r="C4200" s="7" t="n">
        <v>0.807122</v>
      </c>
      <c r="D4200" s="16" t="n">
        <f aca="false">LOGINV(B4200,$B$7,$C$7)</f>
        <v>16.6779341993699</v>
      </c>
      <c r="E4200" s="16" t="n">
        <f aca="false">LOGINV(C4200,$B$8,$C$8)</f>
        <v>191.157317559337</v>
      </c>
      <c r="F4200" s="16" t="n">
        <f aca="false">$B$5/100*E4200*2_Girdiler!$B$14*2_Girdiler!$B$15*2_Girdiler!$B$16</f>
        <v>4.80951810979291</v>
      </c>
      <c r="G4200" s="16" t="n">
        <f aca="false">MIN(MATCH(F4200,2_Girdiler!$B$20:$I$20,1),7)</f>
        <v>1</v>
      </c>
      <c r="H4200" s="16" t="n">
        <f aca="false">IF(F4200&gt;=40,2_Girdiler!$I$21+(F4200-40)*(2_Girdiler!$I$21-2_Girdiler!$H$21)/(2_Girdiler!$I$20-2_Girdiler!$H$20),INDEX(2_Girdiler!$B$21:$I$21,G4200)+(F4200-INDEX(2_Girdiler!$B$20:$I$20,G4200))*(INDEX(2_Girdiler!$B$21:$I$21,G4200+1)-INDEX(2_Girdiler!$B$21:$I$21,G4200))/(INDEX(2_Girdiler!$B$20:$I$20,G4200+1)-INDEX(2_Girdiler!$B$20:$I$20,G4200)))</f>
        <v>10.5809398415444</v>
      </c>
      <c r="I4200" s="16" t="n">
        <f aca="false">H4200/2_Girdiler!$B$17</f>
        <v>4.23915859036234</v>
      </c>
      <c r="J4200" s="16" t="n">
        <f aca="false">D4200+I4200</f>
        <v>20.9170927897322</v>
      </c>
    </row>
    <row r="4201" customFormat="false" ht="15" hidden="false" customHeight="false" outlineLevel="0" collapsed="false">
      <c r="A4201" s="0" t="n">
        <v>4189</v>
      </c>
      <c r="B4201" s="7" t="n">
        <v>0.45347</v>
      </c>
      <c r="C4201" s="7" t="n">
        <v>0.523204</v>
      </c>
      <c r="D4201" s="16" t="n">
        <f aca="false">LOGINV(B4201,$B$7,$C$7)</f>
        <v>12.6877940599121</v>
      </c>
      <c r="E4201" s="16" t="n">
        <f aca="false">LOGINV(C4201,$B$8,$C$8)</f>
        <v>113.385669580524</v>
      </c>
      <c r="F4201" s="16" t="n">
        <f aca="false">$B$5/100*E4201*2_Girdiler!$B$14*2_Girdiler!$B$15*2_Girdiler!$B$16</f>
        <v>2.85278344664599</v>
      </c>
      <c r="G4201" s="16" t="n">
        <f aca="false">MIN(MATCH(F4201,2_Girdiler!$B$20:$I$20,1),7)</f>
        <v>1</v>
      </c>
      <c r="H4201" s="16" t="n">
        <f aca="false">IF(F4201&gt;=40,2_Girdiler!$I$21+(F4201-40)*(2_Girdiler!$I$21-2_Girdiler!$H$21)/(2_Girdiler!$I$20-2_Girdiler!$H$20),INDEX(2_Girdiler!$B$21:$I$21,G4201)+(F4201-INDEX(2_Girdiler!$B$20:$I$20,G4201))*(INDEX(2_Girdiler!$B$21:$I$21,G4201+1)-INDEX(2_Girdiler!$B$21:$I$21,G4201))/(INDEX(2_Girdiler!$B$20:$I$20,G4201+1)-INDEX(2_Girdiler!$B$20:$I$20,G4201)))</f>
        <v>6.27612358262117</v>
      </c>
      <c r="I4201" s="16" t="n">
        <f aca="false">H4201/2_Girdiler!$B$17</f>
        <v>2.51447258919118</v>
      </c>
      <c r="J4201" s="16" t="n">
        <f aca="false">D4201+I4201</f>
        <v>15.2022666491032</v>
      </c>
    </row>
    <row r="4202" customFormat="false" ht="15" hidden="false" customHeight="false" outlineLevel="0" collapsed="false">
      <c r="A4202" s="0" t="n">
        <v>4190</v>
      </c>
      <c r="B4202" s="7" t="n">
        <v>0.032904</v>
      </c>
      <c r="C4202" s="7" t="n">
        <v>0.469102</v>
      </c>
      <c r="D4202" s="16" t="n">
        <f aca="false">LOGINV(B4202,$B$7,$C$7)</f>
        <v>4.85658214128679</v>
      </c>
      <c r="E4202" s="16" t="n">
        <f aca="false">LOGINV(C4202,$B$8,$C$8)</f>
        <v>103.874678055172</v>
      </c>
      <c r="F4202" s="16" t="n">
        <f aca="false">$B$5/100*E4202*2_Girdiler!$B$14*2_Girdiler!$B$15*2_Girdiler!$B$16</f>
        <v>2.61348689986813</v>
      </c>
      <c r="G4202" s="16" t="n">
        <f aca="false">MIN(MATCH(F4202,2_Girdiler!$B$20:$I$20,1),7)</f>
        <v>1</v>
      </c>
      <c r="H4202" s="16" t="n">
        <f aca="false">IF(F4202&gt;=40,2_Girdiler!$I$21+(F4202-40)*(2_Girdiler!$I$21-2_Girdiler!$H$21)/(2_Girdiler!$I$20-2_Girdiler!$H$20),INDEX(2_Girdiler!$B$21:$I$21,G4202)+(F4202-INDEX(2_Girdiler!$B$20:$I$20,G4202))*(INDEX(2_Girdiler!$B$21:$I$21,G4202+1)-INDEX(2_Girdiler!$B$21:$I$21,G4202))/(INDEX(2_Girdiler!$B$20:$I$20,G4202+1)-INDEX(2_Girdiler!$B$20:$I$20,G4202)))</f>
        <v>5.74967117970988</v>
      </c>
      <c r="I4202" s="16" t="n">
        <f aca="false">H4202/2_Girdiler!$B$17</f>
        <v>2.30355415853761</v>
      </c>
      <c r="J4202" s="16" t="n">
        <f aca="false">D4202+I4202</f>
        <v>7.16013629982441</v>
      </c>
    </row>
    <row r="4203" customFormat="false" ht="15" hidden="false" customHeight="false" outlineLevel="0" collapsed="false">
      <c r="A4203" s="0" t="n">
        <v>4191</v>
      </c>
      <c r="B4203" s="7" t="n">
        <v>0.117166</v>
      </c>
      <c r="C4203" s="7" t="n">
        <v>0.500971</v>
      </c>
      <c r="D4203" s="16" t="n">
        <f aca="false">LOGINV(B4203,$B$7,$C$7)</f>
        <v>6.97895272699455</v>
      </c>
      <c r="E4203" s="16" t="n">
        <f aca="false">LOGINV(C4203,$B$8,$C$8)</f>
        <v>109.37695209386</v>
      </c>
      <c r="F4203" s="16" t="n">
        <f aca="false">$B$5/100*E4203*2_Girdiler!$B$14*2_Girdiler!$B$15*2_Girdiler!$B$16</f>
        <v>2.75192411468151</v>
      </c>
      <c r="G4203" s="16" t="n">
        <f aca="false">MIN(MATCH(F4203,2_Girdiler!$B$20:$I$20,1),7)</f>
        <v>1</v>
      </c>
      <c r="H4203" s="16" t="n">
        <f aca="false">IF(F4203&gt;=40,2_Girdiler!$I$21+(F4203-40)*(2_Girdiler!$I$21-2_Girdiler!$H$21)/(2_Girdiler!$I$20-2_Girdiler!$H$20),INDEX(2_Girdiler!$B$21:$I$21,G4203)+(F4203-INDEX(2_Girdiler!$B$20:$I$20,G4203))*(INDEX(2_Girdiler!$B$21:$I$21,G4203+1)-INDEX(2_Girdiler!$B$21:$I$21,G4203))/(INDEX(2_Girdiler!$B$20:$I$20,G4203+1)-INDEX(2_Girdiler!$B$20:$I$20,G4203)))</f>
        <v>6.05423305229933</v>
      </c>
      <c r="I4203" s="16" t="n">
        <f aca="false">H4203/2_Girdiler!$B$17</f>
        <v>2.425574139543</v>
      </c>
      <c r="J4203" s="16" t="n">
        <f aca="false">D4203+I4203</f>
        <v>9.40452686653755</v>
      </c>
    </row>
    <row r="4204" customFormat="false" ht="15" hidden="false" customHeight="false" outlineLevel="0" collapsed="false">
      <c r="A4204" s="0" t="n">
        <v>4192</v>
      </c>
      <c r="B4204" s="7" t="n">
        <v>0.218702</v>
      </c>
      <c r="C4204" s="7" t="n">
        <v>0.008418</v>
      </c>
      <c r="D4204" s="16" t="n">
        <f aca="false">LOGINV(B4204,$B$7,$C$7)</f>
        <v>8.78399967393944</v>
      </c>
      <c r="E4204" s="16" t="n">
        <f aca="false">LOGINV(C4204,$B$8,$C$8)</f>
        <v>23.3432992428417</v>
      </c>
      <c r="F4204" s="16" t="n">
        <f aca="false">$B$5/100*E4204*2_Girdiler!$B$14*2_Girdiler!$B$15*2_Girdiler!$B$16</f>
        <v>0.587317408949897</v>
      </c>
      <c r="G4204" s="16" t="n">
        <f aca="false">MIN(MATCH(F4204,2_Girdiler!$B$20:$I$20,1),7)</f>
        <v>1</v>
      </c>
      <c r="H4204" s="16" t="n">
        <f aca="false">IF(F4204&gt;=40,2_Girdiler!$I$21+(F4204-40)*(2_Girdiler!$I$21-2_Girdiler!$H$21)/(2_Girdiler!$I$20-2_Girdiler!$H$20),INDEX(2_Girdiler!$B$21:$I$21,G4204)+(F4204-INDEX(2_Girdiler!$B$20:$I$20,G4204))*(INDEX(2_Girdiler!$B$21:$I$21,G4204+1)-INDEX(2_Girdiler!$B$21:$I$21,G4204))/(INDEX(2_Girdiler!$B$20:$I$20,G4204+1)-INDEX(2_Girdiler!$B$20:$I$20,G4204)))</f>
        <v>1.29209829968977</v>
      </c>
      <c r="I4204" s="16" t="n">
        <f aca="false">H4204/2_Girdiler!$B$17</f>
        <v>0.517667588016736</v>
      </c>
      <c r="J4204" s="16" t="n">
        <f aca="false">D4204+I4204</f>
        <v>9.30166726195617</v>
      </c>
    </row>
    <row r="4205" customFormat="false" ht="15" hidden="false" customHeight="false" outlineLevel="0" collapsed="false">
      <c r="A4205" s="0" t="n">
        <v>4193</v>
      </c>
      <c r="B4205" s="7" t="n">
        <v>0.534019</v>
      </c>
      <c r="C4205" s="7" t="n">
        <v>0.592549</v>
      </c>
      <c r="D4205" s="16" t="n">
        <f aca="false">LOGINV(B4205,$B$7,$C$7)</f>
        <v>14.202086832437</v>
      </c>
      <c r="E4205" s="16" t="n">
        <f aca="false">LOGINV(C4205,$B$8,$C$8)</f>
        <v>127.020066271191</v>
      </c>
      <c r="F4205" s="16" t="n">
        <f aca="false">$B$5/100*E4205*2_Girdiler!$B$14*2_Girdiler!$B$15*2_Girdiler!$B$16</f>
        <v>3.19582486738317</v>
      </c>
      <c r="G4205" s="16" t="n">
        <f aca="false">MIN(MATCH(F4205,2_Girdiler!$B$20:$I$20,1),7)</f>
        <v>1</v>
      </c>
      <c r="H4205" s="16" t="n">
        <f aca="false">IF(F4205&gt;=40,2_Girdiler!$I$21+(F4205-40)*(2_Girdiler!$I$21-2_Girdiler!$H$21)/(2_Girdiler!$I$20-2_Girdiler!$H$20),INDEX(2_Girdiler!$B$21:$I$21,G4205)+(F4205-INDEX(2_Girdiler!$B$20:$I$20,G4205))*(INDEX(2_Girdiler!$B$21:$I$21,G4205+1)-INDEX(2_Girdiler!$B$21:$I$21,G4205))/(INDEX(2_Girdiler!$B$20:$I$20,G4205+1)-INDEX(2_Girdiler!$B$20:$I$20,G4205)))</f>
        <v>7.03081470824298</v>
      </c>
      <c r="I4205" s="16" t="n">
        <f aca="false">H4205/2_Girdiler!$B$17</f>
        <v>2.81683281580248</v>
      </c>
      <c r="J4205" s="16" t="n">
        <f aca="false">D4205+I4205</f>
        <v>17.0189196482395</v>
      </c>
    </row>
    <row r="4206" customFormat="false" ht="15" hidden="false" customHeight="false" outlineLevel="0" collapsed="false">
      <c r="A4206" s="0" t="n">
        <v>4194</v>
      </c>
      <c r="B4206" s="7" t="n">
        <v>0.999759</v>
      </c>
      <c r="C4206" s="7" t="n">
        <v>0.963036</v>
      </c>
      <c r="D4206" s="16" t="n">
        <f aca="false">LOGINV(B4206,$B$7,$C$7)</f>
        <v>94.7688755437484</v>
      </c>
      <c r="E4206" s="16" t="n">
        <f aca="false">LOGINV(C4206,$B$8,$C$8)</f>
        <v>346.116509903237</v>
      </c>
      <c r="F4206" s="16" t="n">
        <f aca="false">$B$5/100*E4206*2_Girdiler!$B$14*2_Girdiler!$B$15*2_Girdiler!$B$16</f>
        <v>8.70829138916544</v>
      </c>
      <c r="G4206" s="16" t="n">
        <f aca="false">MIN(MATCH(F4206,2_Girdiler!$B$20:$I$20,1),7)</f>
        <v>2</v>
      </c>
      <c r="H4206" s="16" t="n">
        <f aca="false">IF(F4206&gt;=40,2_Girdiler!$I$21+(F4206-40)*(2_Girdiler!$I$21-2_Girdiler!$H$21)/(2_Girdiler!$I$20-2_Girdiler!$H$20),INDEX(2_Girdiler!$B$21:$I$21,G4206)+(F4206-INDEX(2_Girdiler!$B$20:$I$20,G4206))*(INDEX(2_Girdiler!$B$21:$I$21,G4206+1)-INDEX(2_Girdiler!$B$21:$I$21,G4206))/(INDEX(2_Girdiler!$B$20:$I$20,G4206+1)-INDEX(2_Girdiler!$B$20:$I$20,G4206)))</f>
        <v>16.9332662226647</v>
      </c>
      <c r="I4206" s="16" t="n">
        <f aca="false">H4206/2_Girdiler!$B$17</f>
        <v>6.78416114690092</v>
      </c>
      <c r="J4206" s="16" t="n">
        <f aca="false">D4206+I4206</f>
        <v>101.553036690649</v>
      </c>
    </row>
    <row r="4207" customFormat="false" ht="15" hidden="false" customHeight="false" outlineLevel="0" collapsed="false">
      <c r="A4207" s="0" t="n">
        <v>4195</v>
      </c>
      <c r="B4207" s="7" t="n">
        <v>0.58662</v>
      </c>
      <c r="C4207" s="7" t="n">
        <v>0.652849</v>
      </c>
      <c r="D4207" s="16" t="n">
        <f aca="false">LOGINV(B4207,$B$7,$C$7)</f>
        <v>15.2990682005734</v>
      </c>
      <c r="E4207" s="16" t="n">
        <f aca="false">LOGINV(C4207,$B$8,$C$8)</f>
        <v>140.741638221975</v>
      </c>
      <c r="F4207" s="16" t="n">
        <f aca="false">$B$5/100*E4207*2_Girdiler!$B$14*2_Girdiler!$B$15*2_Girdiler!$B$16</f>
        <v>3.54105961766489</v>
      </c>
      <c r="G4207" s="16" t="n">
        <f aca="false">MIN(MATCH(F4207,2_Girdiler!$B$20:$I$20,1),7)</f>
        <v>1</v>
      </c>
      <c r="H4207" s="16" t="n">
        <f aca="false">IF(F4207&gt;=40,2_Girdiler!$I$21+(F4207-40)*(2_Girdiler!$I$21-2_Girdiler!$H$21)/(2_Girdiler!$I$20-2_Girdiler!$H$20),INDEX(2_Girdiler!$B$21:$I$21,G4207)+(F4207-INDEX(2_Girdiler!$B$20:$I$20,G4207))*(INDEX(2_Girdiler!$B$21:$I$21,G4207+1)-INDEX(2_Girdiler!$B$21:$I$21,G4207))/(INDEX(2_Girdiler!$B$20:$I$20,G4207+1)-INDEX(2_Girdiler!$B$20:$I$20,G4207)))</f>
        <v>7.79033115886275</v>
      </c>
      <c r="I4207" s="16" t="n">
        <f aca="false">H4207/2_Girdiler!$B$17</f>
        <v>3.12112626557001</v>
      </c>
      <c r="J4207" s="16" t="n">
        <f aca="false">D4207+I4207</f>
        <v>18.4201944661435</v>
      </c>
    </row>
    <row r="4208" customFormat="false" ht="15" hidden="false" customHeight="false" outlineLevel="0" collapsed="false">
      <c r="A4208" s="0" t="n">
        <v>4196</v>
      </c>
      <c r="B4208" s="7" t="n">
        <v>0.821449</v>
      </c>
      <c r="C4208" s="7" t="n">
        <v>0.666571</v>
      </c>
      <c r="D4208" s="16" t="n">
        <f aca="false">LOGINV(B4208,$B$7,$C$7)</f>
        <v>22.6262410638472</v>
      </c>
      <c r="E4208" s="16" t="n">
        <f aca="false">LOGINV(C4208,$B$8,$C$8)</f>
        <v>144.184498868517</v>
      </c>
      <c r="F4208" s="16" t="n">
        <f aca="false">$B$5/100*E4208*2_Girdiler!$B$14*2_Girdiler!$B$15*2_Girdiler!$B$16</f>
        <v>3.62768199153189</v>
      </c>
      <c r="G4208" s="16" t="n">
        <f aca="false">MIN(MATCH(F4208,2_Girdiler!$B$20:$I$20,1),7)</f>
        <v>1</v>
      </c>
      <c r="H4208" s="16" t="n">
        <f aca="false">IF(F4208&gt;=40,2_Girdiler!$I$21+(F4208-40)*(2_Girdiler!$I$21-2_Girdiler!$H$21)/(2_Girdiler!$I$20-2_Girdiler!$H$20),INDEX(2_Girdiler!$B$21:$I$21,G4208)+(F4208-INDEX(2_Girdiler!$B$20:$I$20,G4208))*(INDEX(2_Girdiler!$B$21:$I$21,G4208+1)-INDEX(2_Girdiler!$B$21:$I$21,G4208))/(INDEX(2_Girdiler!$B$20:$I$20,G4208+1)-INDEX(2_Girdiler!$B$20:$I$20,G4208)))</f>
        <v>7.98090038137016</v>
      </c>
      <c r="I4208" s="16" t="n">
        <f aca="false">H4208/2_Girdiler!$B$17</f>
        <v>3.19747611433099</v>
      </c>
      <c r="J4208" s="16" t="n">
        <f aca="false">D4208+I4208</f>
        <v>25.8237171781781</v>
      </c>
    </row>
    <row r="4209" customFormat="false" ht="15" hidden="false" customHeight="false" outlineLevel="0" collapsed="false">
      <c r="A4209" s="0" t="n">
        <v>4197</v>
      </c>
      <c r="B4209" s="7" t="n">
        <v>0.003734</v>
      </c>
      <c r="C4209" s="7" t="n">
        <v>0.482502</v>
      </c>
      <c r="D4209" s="16" t="n">
        <f aca="false">LOGINV(B4209,$B$7,$C$7)</f>
        <v>3.04844555503947</v>
      </c>
      <c r="E4209" s="16" t="n">
        <f aca="false">LOGINV(C4209,$B$8,$C$8)</f>
        <v>106.155790651123</v>
      </c>
      <c r="F4209" s="16" t="n">
        <f aca="false">$B$5/100*E4209*2_Girdiler!$B$14*2_Girdiler!$B$15*2_Girdiler!$B$16</f>
        <v>2.67087969278226</v>
      </c>
      <c r="G4209" s="16" t="n">
        <f aca="false">MIN(MATCH(F4209,2_Girdiler!$B$20:$I$20,1),7)</f>
        <v>1</v>
      </c>
      <c r="H4209" s="16" t="n">
        <f aca="false">IF(F4209&gt;=40,2_Girdiler!$I$21+(F4209-40)*(2_Girdiler!$I$21-2_Girdiler!$H$21)/(2_Girdiler!$I$20-2_Girdiler!$H$20),INDEX(2_Girdiler!$B$21:$I$21,G4209)+(F4209-INDEX(2_Girdiler!$B$20:$I$20,G4209))*(INDEX(2_Girdiler!$B$21:$I$21,G4209+1)-INDEX(2_Girdiler!$B$21:$I$21,G4209))/(INDEX(2_Girdiler!$B$20:$I$20,G4209+1)-INDEX(2_Girdiler!$B$20:$I$20,G4209)))</f>
        <v>5.87593532412097</v>
      </c>
      <c r="I4209" s="16" t="n">
        <f aca="false">H4209/2_Girdiler!$B$17</f>
        <v>2.35414075485616</v>
      </c>
      <c r="J4209" s="16" t="n">
        <f aca="false">D4209+I4209</f>
        <v>5.40258630989563</v>
      </c>
    </row>
    <row r="4210" customFormat="false" ht="15" hidden="false" customHeight="false" outlineLevel="0" collapsed="false">
      <c r="A4210" s="0" t="n">
        <v>4198</v>
      </c>
      <c r="B4210" s="7" t="n">
        <v>0.693947</v>
      </c>
      <c r="C4210" s="7" t="n">
        <v>0.484869</v>
      </c>
      <c r="D4210" s="16" t="n">
        <f aca="false">LOGINV(B4210,$B$7,$C$7)</f>
        <v>17.9652723883048</v>
      </c>
      <c r="E4210" s="16" t="n">
        <f aca="false">LOGINV(C4210,$B$8,$C$8)</f>
        <v>106.5634756349</v>
      </c>
      <c r="F4210" s="16" t="n">
        <f aca="false">$B$5/100*E4210*2_Girdiler!$B$14*2_Girdiler!$B$15*2_Girdiler!$B$16</f>
        <v>2.68113704697408</v>
      </c>
      <c r="G4210" s="16" t="n">
        <f aca="false">MIN(MATCH(F4210,2_Girdiler!$B$20:$I$20,1),7)</f>
        <v>1</v>
      </c>
      <c r="H4210" s="16" t="n">
        <f aca="false">IF(F4210&gt;=40,2_Girdiler!$I$21+(F4210-40)*(2_Girdiler!$I$21-2_Girdiler!$H$21)/(2_Girdiler!$I$20-2_Girdiler!$H$20),INDEX(2_Girdiler!$B$21:$I$21,G4210)+(F4210-INDEX(2_Girdiler!$B$20:$I$20,G4210))*(INDEX(2_Girdiler!$B$21:$I$21,G4210+1)-INDEX(2_Girdiler!$B$21:$I$21,G4210))/(INDEX(2_Girdiler!$B$20:$I$20,G4210+1)-INDEX(2_Girdiler!$B$20:$I$20,G4210)))</f>
        <v>5.89850150334299</v>
      </c>
      <c r="I4210" s="16" t="n">
        <f aca="false">H4210/2_Girdiler!$B$17</f>
        <v>2.36318169204447</v>
      </c>
      <c r="J4210" s="16" t="n">
        <f aca="false">D4210+I4210</f>
        <v>20.3284540803493</v>
      </c>
    </row>
    <row r="4211" customFormat="false" ht="15" hidden="false" customHeight="false" outlineLevel="0" collapsed="false">
      <c r="A4211" s="0" t="n">
        <v>4199</v>
      </c>
      <c r="B4211" s="7" t="n">
        <v>0.583609</v>
      </c>
      <c r="C4211" s="7" t="n">
        <v>0.987208</v>
      </c>
      <c r="D4211" s="16" t="n">
        <f aca="false">LOGINV(B4211,$B$7,$C$7)</f>
        <v>15.2333423144235</v>
      </c>
      <c r="E4211" s="16" t="n">
        <f aca="false">LOGINV(C4211,$B$8,$C$8)</f>
        <v>461.410272559294</v>
      </c>
      <c r="F4211" s="16" t="n">
        <f aca="false">$B$5/100*E4211*2_Girdiler!$B$14*2_Girdiler!$B$15*2_Girdiler!$B$16</f>
        <v>11.6090824575918</v>
      </c>
      <c r="G4211" s="16" t="n">
        <f aca="false">MIN(MATCH(F4211,2_Girdiler!$B$20:$I$20,1),7)</f>
        <v>3</v>
      </c>
      <c r="H4211" s="16" t="n">
        <f aca="false">IF(F4211&gt;=40,2_Girdiler!$I$21+(F4211-40)*(2_Girdiler!$I$21-2_Girdiler!$H$21)/(2_Girdiler!$I$20-2_Girdiler!$H$20),INDEX(2_Girdiler!$B$21:$I$21,G4211)+(F4211-INDEX(2_Girdiler!$B$20:$I$20,G4211))*(INDEX(2_Girdiler!$B$21:$I$21,G4211+1)-INDEX(2_Girdiler!$B$21:$I$21,G4211))/(INDEX(2_Girdiler!$B$20:$I$20,G4211+1)-INDEX(2_Girdiler!$B$20:$I$20,G4211)))</f>
        <v>20.4481742118326</v>
      </c>
      <c r="I4211" s="16" t="n">
        <f aca="false">H4211/2_Girdiler!$B$17</f>
        <v>8.192377488715</v>
      </c>
      <c r="J4211" s="16" t="n">
        <f aca="false">D4211+I4211</f>
        <v>23.4257198031385</v>
      </c>
    </row>
    <row r="4212" customFormat="false" ht="15" hidden="false" customHeight="false" outlineLevel="0" collapsed="false">
      <c r="A4212" s="0" t="n">
        <v>4200</v>
      </c>
      <c r="B4212" s="7" t="n">
        <v>0.345577</v>
      </c>
      <c r="C4212" s="7" t="n">
        <v>0.110483</v>
      </c>
      <c r="D4212" s="16" t="n">
        <f aca="false">LOGINV(B4212,$B$7,$C$7)</f>
        <v>10.8520156911058</v>
      </c>
      <c r="E4212" s="16" t="n">
        <f aca="false">LOGINV(C4212,$B$8,$C$8)</f>
        <v>49.5588410463515</v>
      </c>
      <c r="F4212" s="16" t="n">
        <f aca="false">$B$5/100*E4212*2_Girdiler!$B$14*2_Girdiler!$B$15*2_Girdiler!$B$16</f>
        <v>1.2469004407262</v>
      </c>
      <c r="G4212" s="16" t="n">
        <f aca="false">MIN(MATCH(F4212,2_Girdiler!$B$20:$I$20,1),7)</f>
        <v>1</v>
      </c>
      <c r="H4212" s="16" t="n">
        <f aca="false">IF(F4212&gt;=40,2_Girdiler!$I$21+(F4212-40)*(2_Girdiler!$I$21-2_Girdiler!$H$21)/(2_Girdiler!$I$20-2_Girdiler!$H$20),INDEX(2_Girdiler!$B$21:$I$21,G4212)+(F4212-INDEX(2_Girdiler!$B$20:$I$20,G4212))*(INDEX(2_Girdiler!$B$21:$I$21,G4212+1)-INDEX(2_Girdiler!$B$21:$I$21,G4212))/(INDEX(2_Girdiler!$B$20:$I$20,G4212+1)-INDEX(2_Girdiler!$B$20:$I$20,G4212)))</f>
        <v>2.74318096959765</v>
      </c>
      <c r="I4212" s="16" t="n">
        <f aca="false">H4212/2_Girdiler!$B$17</f>
        <v>1.09903083717854</v>
      </c>
      <c r="J4212" s="16" t="n">
        <f aca="false">D4212+I4212</f>
        <v>11.9510465282844</v>
      </c>
    </row>
    <row r="4213" customFormat="false" ht="15" hidden="false" customHeight="false" outlineLevel="0" collapsed="false">
      <c r="A4213" s="0" t="n">
        <v>4201</v>
      </c>
      <c r="B4213" s="7" t="n">
        <v>0.348289</v>
      </c>
      <c r="C4213" s="7" t="n">
        <v>0.123454</v>
      </c>
      <c r="D4213" s="16" t="n">
        <f aca="false">LOGINV(B4213,$B$7,$C$7)</f>
        <v>10.8965393380564</v>
      </c>
      <c r="E4213" s="16" t="n">
        <f aca="false">LOGINV(C4213,$B$8,$C$8)</f>
        <v>51.7181943112959</v>
      </c>
      <c r="F4213" s="16" t="n">
        <f aca="false">$B$5/100*E4213*2_Girdiler!$B$14*2_Girdiler!$B$15*2_Girdiler!$B$16</f>
        <v>1.30122976887221</v>
      </c>
      <c r="G4213" s="16" t="n">
        <f aca="false">MIN(MATCH(F4213,2_Girdiler!$B$20:$I$20,1),7)</f>
        <v>1</v>
      </c>
      <c r="H4213" s="16" t="n">
        <f aca="false">IF(F4213&gt;=40,2_Girdiler!$I$21+(F4213-40)*(2_Girdiler!$I$21-2_Girdiler!$H$21)/(2_Girdiler!$I$20-2_Girdiler!$H$20),INDEX(2_Girdiler!$B$21:$I$21,G4213)+(F4213-INDEX(2_Girdiler!$B$20:$I$20,G4213))*(INDEX(2_Girdiler!$B$21:$I$21,G4213+1)-INDEX(2_Girdiler!$B$21:$I$21,G4213))/(INDEX(2_Girdiler!$B$20:$I$20,G4213+1)-INDEX(2_Girdiler!$B$20:$I$20,G4213)))</f>
        <v>2.86270549151885</v>
      </c>
      <c r="I4213" s="16" t="n">
        <f aca="false">H4213/2_Girdiler!$B$17</f>
        <v>1.14691726423031</v>
      </c>
      <c r="J4213" s="16" t="n">
        <f aca="false">D4213+I4213</f>
        <v>12.0434566022867</v>
      </c>
    </row>
    <row r="4214" customFormat="false" ht="15" hidden="false" customHeight="false" outlineLevel="0" collapsed="false">
      <c r="A4214" s="0" t="n">
        <v>4202</v>
      </c>
      <c r="B4214" s="7" t="n">
        <v>0.154936</v>
      </c>
      <c r="C4214" s="7" t="n">
        <v>0.768235</v>
      </c>
      <c r="D4214" s="16" t="n">
        <f aca="false">LOGINV(B4214,$B$7,$C$7)</f>
        <v>7.68880604071112</v>
      </c>
      <c r="E4214" s="16" t="n">
        <f aca="false">LOGINV(C4214,$B$8,$C$8)</f>
        <v>175.28455135726</v>
      </c>
      <c r="F4214" s="16" t="n">
        <f aca="false">$B$5/100*E4214*2_Girdiler!$B$14*2_Girdiler!$B$15*2_Girdiler!$B$16</f>
        <v>4.41015931214867</v>
      </c>
      <c r="G4214" s="16" t="n">
        <f aca="false">MIN(MATCH(F4214,2_Girdiler!$B$20:$I$20,1),7)</f>
        <v>1</v>
      </c>
      <c r="H4214" s="16" t="n">
        <f aca="false">IF(F4214&gt;=40,2_Girdiler!$I$21+(F4214-40)*(2_Girdiler!$I$21-2_Girdiler!$H$21)/(2_Girdiler!$I$20-2_Girdiler!$H$20),INDEX(2_Girdiler!$B$21:$I$21,G4214)+(F4214-INDEX(2_Girdiler!$B$20:$I$20,G4214))*(INDEX(2_Girdiler!$B$21:$I$21,G4214+1)-INDEX(2_Girdiler!$B$21:$I$21,G4214))/(INDEX(2_Girdiler!$B$20:$I$20,G4214+1)-INDEX(2_Girdiler!$B$20:$I$20,G4214)))</f>
        <v>9.70235048672707</v>
      </c>
      <c r="I4214" s="16" t="n">
        <f aca="false">H4214/2_Girdiler!$B$17</f>
        <v>3.88715965013104</v>
      </c>
      <c r="J4214" s="16" t="n">
        <f aca="false">D4214+I4214</f>
        <v>11.5759656908422</v>
      </c>
    </row>
    <row r="4215" customFormat="false" ht="15" hidden="false" customHeight="false" outlineLevel="0" collapsed="false">
      <c r="A4215" s="0" t="n">
        <v>4203</v>
      </c>
      <c r="B4215" s="7" t="n">
        <v>0.699161</v>
      </c>
      <c r="C4215" s="7" t="n">
        <v>0.344303</v>
      </c>
      <c r="D4215" s="16" t="n">
        <f aca="false">LOGINV(B4215,$B$7,$C$7)</f>
        <v>18.1152959256675</v>
      </c>
      <c r="E4215" s="16" t="n">
        <f aca="false">LOGINV(C4215,$B$8,$C$8)</f>
        <v>84.3138840570956</v>
      </c>
      <c r="F4215" s="16" t="n">
        <f aca="false">$B$5/100*E4215*2_Girdiler!$B$14*2_Girdiler!$B$15*2_Girdiler!$B$16</f>
        <v>2.12133732287653</v>
      </c>
      <c r="G4215" s="16" t="n">
        <f aca="false">MIN(MATCH(F4215,2_Girdiler!$B$20:$I$20,1),7)</f>
        <v>1</v>
      </c>
      <c r="H4215" s="16" t="n">
        <f aca="false">IF(F4215&gt;=40,2_Girdiler!$I$21+(F4215-40)*(2_Girdiler!$I$21-2_Girdiler!$H$21)/(2_Girdiler!$I$20-2_Girdiler!$H$20),INDEX(2_Girdiler!$B$21:$I$21,G4215)+(F4215-INDEX(2_Girdiler!$B$20:$I$20,G4215))*(INDEX(2_Girdiler!$B$21:$I$21,G4215+1)-INDEX(2_Girdiler!$B$21:$I$21,G4215))/(INDEX(2_Girdiler!$B$20:$I$20,G4215+1)-INDEX(2_Girdiler!$B$20:$I$20,G4215)))</f>
        <v>4.66694211032836</v>
      </c>
      <c r="I4215" s="16" t="n">
        <f aca="false">H4215/2_Girdiler!$B$17</f>
        <v>1.86976847368925</v>
      </c>
      <c r="J4215" s="16" t="n">
        <f aca="false">D4215+I4215</f>
        <v>19.9850643993567</v>
      </c>
    </row>
    <row r="4216" customFormat="false" ht="15" hidden="false" customHeight="false" outlineLevel="0" collapsed="false">
      <c r="A4216" s="0" t="n">
        <v>4204</v>
      </c>
      <c r="B4216" s="7" t="n">
        <v>0.731174</v>
      </c>
      <c r="C4216" s="7" t="n">
        <v>0.990851</v>
      </c>
      <c r="D4216" s="16" t="n">
        <f aca="false">LOGINV(B4216,$B$7,$C$7)</f>
        <v>19.093791750586</v>
      </c>
      <c r="E4216" s="16" t="n">
        <f aca="false">LOGINV(C4216,$B$8,$C$8)</f>
        <v>500.85016566365</v>
      </c>
      <c r="F4216" s="16" t="n">
        <f aca="false">$B$5/100*E4216*2_Girdiler!$B$14*2_Girdiler!$B$15*2_Girdiler!$B$16</f>
        <v>12.6013901680974</v>
      </c>
      <c r="G4216" s="16" t="n">
        <f aca="false">MIN(MATCH(F4216,2_Girdiler!$B$20:$I$20,1),7)</f>
        <v>3</v>
      </c>
      <c r="H4216" s="16" t="n">
        <f aca="false">IF(F4216&gt;=40,2_Girdiler!$I$21+(F4216-40)*(2_Girdiler!$I$21-2_Girdiler!$H$21)/(2_Girdiler!$I$20-2_Girdiler!$H$20),INDEX(2_Girdiler!$B$21:$I$21,G4216)+(F4216-INDEX(2_Girdiler!$B$20:$I$20,G4216))*(INDEX(2_Girdiler!$B$21:$I$21,G4216+1)-INDEX(2_Girdiler!$B$21:$I$21,G4216))/(INDEX(2_Girdiler!$B$20:$I$20,G4216+1)-INDEX(2_Girdiler!$B$20:$I$20,G4216)))</f>
        <v>21.3412511512877</v>
      </c>
      <c r="I4216" s="16" t="n">
        <f aca="false">H4216/2_Girdiler!$B$17</f>
        <v>8.55018074971462</v>
      </c>
      <c r="J4216" s="16" t="n">
        <f aca="false">D4216+I4216</f>
        <v>27.6439725003007</v>
      </c>
    </row>
    <row r="4217" customFormat="false" ht="15" hidden="false" customHeight="false" outlineLevel="0" collapsed="false">
      <c r="A4217" s="0" t="n">
        <v>4205</v>
      </c>
      <c r="B4217" s="7" t="n">
        <v>0.960126</v>
      </c>
      <c r="C4217" s="7" t="n">
        <v>0.557011</v>
      </c>
      <c r="D4217" s="16" t="n">
        <f aca="false">LOGINV(B4217,$B$7,$C$7)</f>
        <v>35.9614837652389</v>
      </c>
      <c r="E4217" s="16" t="n">
        <f aca="false">LOGINV(C4217,$B$8,$C$8)</f>
        <v>119.796053695005</v>
      </c>
      <c r="F4217" s="16" t="n">
        <f aca="false">$B$5/100*E4217*2_Girdiler!$B$14*2_Girdiler!$B$15*2_Girdiler!$B$16</f>
        <v>3.01406871096632</v>
      </c>
      <c r="G4217" s="16" t="n">
        <f aca="false">MIN(MATCH(F4217,2_Girdiler!$B$20:$I$20,1),7)</f>
        <v>1</v>
      </c>
      <c r="H4217" s="16" t="n">
        <f aca="false">IF(F4217&gt;=40,2_Girdiler!$I$21+(F4217-40)*(2_Girdiler!$I$21-2_Girdiler!$H$21)/(2_Girdiler!$I$20-2_Girdiler!$H$20),INDEX(2_Girdiler!$B$21:$I$21,G4217)+(F4217-INDEX(2_Girdiler!$B$20:$I$20,G4217))*(INDEX(2_Girdiler!$B$21:$I$21,G4217+1)-INDEX(2_Girdiler!$B$21:$I$21,G4217))/(INDEX(2_Girdiler!$B$20:$I$20,G4217+1)-INDEX(2_Girdiler!$B$20:$I$20,G4217)))</f>
        <v>6.6309511641259</v>
      </c>
      <c r="I4217" s="16" t="n">
        <f aca="false">H4217/2_Girdiler!$B$17</f>
        <v>2.65663107537095</v>
      </c>
      <c r="J4217" s="16" t="n">
        <f aca="false">D4217+I4217</f>
        <v>38.6181148406099</v>
      </c>
    </row>
    <row r="4218" customFormat="false" ht="15" hidden="false" customHeight="false" outlineLevel="0" collapsed="false">
      <c r="A4218" s="0" t="n">
        <v>4206</v>
      </c>
      <c r="B4218" s="7" t="n">
        <v>0.451414</v>
      </c>
      <c r="C4218" s="7" t="n">
        <v>0.574854</v>
      </c>
      <c r="D4218" s="16" t="n">
        <f aca="false">LOGINV(B4218,$B$7,$C$7)</f>
        <v>12.6511385611286</v>
      </c>
      <c r="E4218" s="16" t="n">
        <f aca="false">LOGINV(C4218,$B$8,$C$8)</f>
        <v>123.354773338312</v>
      </c>
      <c r="F4218" s="16" t="n">
        <f aca="false">$B$5/100*E4218*2_Girdiler!$B$14*2_Girdiler!$B$15*2_Girdiler!$B$16</f>
        <v>3.10360609719194</v>
      </c>
      <c r="G4218" s="16" t="n">
        <f aca="false">MIN(MATCH(F4218,2_Girdiler!$B$20:$I$20,1),7)</f>
        <v>1</v>
      </c>
      <c r="H4218" s="16" t="n">
        <f aca="false">IF(F4218&gt;=40,2_Girdiler!$I$21+(F4218-40)*(2_Girdiler!$I$21-2_Girdiler!$H$21)/(2_Girdiler!$I$20-2_Girdiler!$H$20),INDEX(2_Girdiler!$B$21:$I$21,G4218)+(F4218-INDEX(2_Girdiler!$B$20:$I$20,G4218))*(INDEX(2_Girdiler!$B$21:$I$21,G4218+1)-INDEX(2_Girdiler!$B$21:$I$21,G4218))/(INDEX(2_Girdiler!$B$20:$I$20,G4218+1)-INDEX(2_Girdiler!$B$20:$I$20,G4218)))</f>
        <v>6.82793341382227</v>
      </c>
      <c r="I4218" s="16" t="n">
        <f aca="false">H4218/2_Girdiler!$B$17</f>
        <v>2.73555024592238</v>
      </c>
      <c r="J4218" s="16" t="n">
        <f aca="false">D4218+I4218</f>
        <v>15.386688807051</v>
      </c>
    </row>
    <row r="4219" customFormat="false" ht="15" hidden="false" customHeight="false" outlineLevel="0" collapsed="false">
      <c r="A4219" s="0" t="n">
        <v>4207</v>
      </c>
      <c r="B4219" s="7" t="n">
        <v>0.546164</v>
      </c>
      <c r="C4219" s="7" t="n">
        <v>0.268849</v>
      </c>
      <c r="D4219" s="16" t="n">
        <f aca="false">LOGINV(B4219,$B$7,$C$7)</f>
        <v>14.4463922890144</v>
      </c>
      <c r="E4219" s="16" t="n">
        <f aca="false">LOGINV(C4219,$B$8,$C$8)</f>
        <v>73.3622042676865</v>
      </c>
      <c r="F4219" s="16" t="n">
        <f aca="false">$B$5/100*E4219*2_Girdiler!$B$14*2_Girdiler!$B$15*2_Girdiler!$B$16</f>
        <v>1.84579305937499</v>
      </c>
      <c r="G4219" s="16" t="n">
        <f aca="false">MIN(MATCH(F4219,2_Girdiler!$B$20:$I$20,1),7)</f>
        <v>1</v>
      </c>
      <c r="H4219" s="16" t="n">
        <f aca="false">IF(F4219&gt;=40,2_Girdiler!$I$21+(F4219-40)*(2_Girdiler!$I$21-2_Girdiler!$H$21)/(2_Girdiler!$I$20-2_Girdiler!$H$20),INDEX(2_Girdiler!$B$21:$I$21,G4219)+(F4219-INDEX(2_Girdiler!$B$20:$I$20,G4219))*(INDEX(2_Girdiler!$B$21:$I$21,G4219+1)-INDEX(2_Girdiler!$B$21:$I$21,G4219))/(INDEX(2_Girdiler!$B$20:$I$20,G4219+1)-INDEX(2_Girdiler!$B$20:$I$20,G4219)))</f>
        <v>4.06074473062498</v>
      </c>
      <c r="I4219" s="16" t="n">
        <f aca="false">H4219/2_Girdiler!$B$17</f>
        <v>1.62690093374398</v>
      </c>
      <c r="J4219" s="16" t="n">
        <f aca="false">D4219+I4219</f>
        <v>16.0732932227584</v>
      </c>
    </row>
    <row r="4220" customFormat="false" ht="15" hidden="false" customHeight="false" outlineLevel="0" collapsed="false">
      <c r="A4220" s="0" t="n">
        <v>4208</v>
      </c>
      <c r="B4220" s="7" t="n">
        <v>0.774251</v>
      </c>
      <c r="C4220" s="7" t="n">
        <v>0.797105</v>
      </c>
      <c r="D4220" s="16" t="n">
        <f aca="false">LOGINV(B4220,$B$7,$C$7)</f>
        <v>20.6038427107132</v>
      </c>
      <c r="E4220" s="16" t="n">
        <f aca="false">LOGINV(C4220,$B$8,$C$8)</f>
        <v>186.764678670576</v>
      </c>
      <c r="F4220" s="16" t="n">
        <f aca="false">$B$5/100*E4220*2_Girdiler!$B$14*2_Girdiler!$B$15*2_Girdiler!$B$16</f>
        <v>4.69899931535168</v>
      </c>
      <c r="G4220" s="16" t="n">
        <f aca="false">MIN(MATCH(F4220,2_Girdiler!$B$20:$I$20,1),7)</f>
        <v>1</v>
      </c>
      <c r="H4220" s="16" t="n">
        <f aca="false">IF(F4220&gt;=40,2_Girdiler!$I$21+(F4220-40)*(2_Girdiler!$I$21-2_Girdiler!$H$21)/(2_Girdiler!$I$20-2_Girdiler!$H$20),INDEX(2_Girdiler!$B$21:$I$21,G4220)+(F4220-INDEX(2_Girdiler!$B$20:$I$20,G4220))*(INDEX(2_Girdiler!$B$21:$I$21,G4220+1)-INDEX(2_Girdiler!$B$21:$I$21,G4220))/(INDEX(2_Girdiler!$B$20:$I$20,G4220+1)-INDEX(2_Girdiler!$B$20:$I$20,G4220)))</f>
        <v>10.3377984937737</v>
      </c>
      <c r="I4220" s="16" t="n">
        <f aca="false">H4220/2_Girdiler!$B$17</f>
        <v>4.14174619141575</v>
      </c>
      <c r="J4220" s="16" t="n">
        <f aca="false">D4220+I4220</f>
        <v>24.7455889021289</v>
      </c>
    </row>
    <row r="4221" customFormat="false" ht="15" hidden="false" customHeight="false" outlineLevel="0" collapsed="false">
      <c r="A4221" s="0" t="n">
        <v>4209</v>
      </c>
      <c r="B4221" s="7" t="n">
        <v>0.586528</v>
      </c>
      <c r="C4221" s="7" t="n">
        <v>0.569813</v>
      </c>
      <c r="D4221" s="16" t="n">
        <f aca="false">LOGINV(B4221,$B$7,$C$7)</f>
        <v>15.297054146733</v>
      </c>
      <c r="E4221" s="16" t="n">
        <f aca="false">LOGINV(C4221,$B$8,$C$8)</f>
        <v>122.33599344964</v>
      </c>
      <c r="F4221" s="16" t="n">
        <f aca="false">$B$5/100*E4221*2_Girdiler!$B$14*2_Girdiler!$B$15*2_Girdiler!$B$16</f>
        <v>3.07797359519295</v>
      </c>
      <c r="G4221" s="16" t="n">
        <f aca="false">MIN(MATCH(F4221,2_Girdiler!$B$20:$I$20,1),7)</f>
        <v>1</v>
      </c>
      <c r="H4221" s="16" t="n">
        <f aca="false">IF(F4221&gt;=40,2_Girdiler!$I$21+(F4221-40)*(2_Girdiler!$I$21-2_Girdiler!$H$21)/(2_Girdiler!$I$20-2_Girdiler!$H$20),INDEX(2_Girdiler!$B$21:$I$21,G4221)+(F4221-INDEX(2_Girdiler!$B$20:$I$20,G4221))*(INDEX(2_Girdiler!$B$21:$I$21,G4221+1)-INDEX(2_Girdiler!$B$21:$I$21,G4221))/(INDEX(2_Girdiler!$B$20:$I$20,G4221+1)-INDEX(2_Girdiler!$B$20:$I$20,G4221)))</f>
        <v>6.77154190942449</v>
      </c>
      <c r="I4221" s="16" t="n">
        <f aca="false">H4221/2_Girdiler!$B$17</f>
        <v>2.71295749576302</v>
      </c>
      <c r="J4221" s="16" t="n">
        <f aca="false">D4221+I4221</f>
        <v>18.010011642496</v>
      </c>
    </row>
    <row r="4222" customFormat="false" ht="15" hidden="false" customHeight="false" outlineLevel="0" collapsed="false">
      <c r="A4222" s="0" t="n">
        <v>4210</v>
      </c>
      <c r="B4222" s="7" t="n">
        <v>0.857645</v>
      </c>
      <c r="C4222" s="7" t="n">
        <v>0.123028</v>
      </c>
      <c r="D4222" s="16" t="n">
        <f aca="false">LOGINV(B4222,$B$7,$C$7)</f>
        <v>24.5842429136312</v>
      </c>
      <c r="E4222" s="16" t="n">
        <f aca="false">LOGINV(C4222,$B$8,$C$8)</f>
        <v>51.6484667664727</v>
      </c>
      <c r="F4222" s="16" t="n">
        <f aca="false">$B$5/100*E4222*2_Girdiler!$B$14*2_Girdiler!$B$15*2_Girdiler!$B$16</f>
        <v>1.29947542384445</v>
      </c>
      <c r="G4222" s="16" t="n">
        <f aca="false">MIN(MATCH(F4222,2_Girdiler!$B$20:$I$20,1),7)</f>
        <v>1</v>
      </c>
      <c r="H4222" s="16" t="n">
        <f aca="false">IF(F4222&gt;=40,2_Girdiler!$I$21+(F4222-40)*(2_Girdiler!$I$21-2_Girdiler!$H$21)/(2_Girdiler!$I$20-2_Girdiler!$H$20),INDEX(2_Girdiler!$B$21:$I$21,G4222)+(F4222-INDEX(2_Girdiler!$B$20:$I$20,G4222))*(INDEX(2_Girdiler!$B$21:$I$21,G4222+1)-INDEX(2_Girdiler!$B$21:$I$21,G4222))/(INDEX(2_Girdiler!$B$20:$I$20,G4222+1)-INDEX(2_Girdiler!$B$20:$I$20,G4222)))</f>
        <v>2.8588459324578</v>
      </c>
      <c r="I4222" s="16" t="n">
        <f aca="false">H4222/2_Girdiler!$B$17</f>
        <v>1.14537096652957</v>
      </c>
      <c r="J4222" s="16" t="n">
        <f aca="false">D4222+I4222</f>
        <v>25.7296138801608</v>
      </c>
    </row>
    <row r="4223" customFormat="false" ht="15" hidden="false" customHeight="false" outlineLevel="0" collapsed="false">
      <c r="A4223" s="0" t="n">
        <v>4211</v>
      </c>
      <c r="B4223" s="7" t="n">
        <v>0.161773</v>
      </c>
      <c r="C4223" s="7" t="n">
        <v>0.47062</v>
      </c>
      <c r="D4223" s="16" t="n">
        <f aca="false">LOGINV(B4223,$B$7,$C$7)</f>
        <v>7.8110258813503</v>
      </c>
      <c r="E4223" s="16" t="n">
        <f aca="false">LOGINV(C4223,$B$8,$C$8)</f>
        <v>104.130857684541</v>
      </c>
      <c r="F4223" s="16" t="n">
        <f aca="false">$B$5/100*E4223*2_Girdiler!$B$14*2_Girdiler!$B$15*2_Girdiler!$B$16</f>
        <v>2.61993237934306</v>
      </c>
      <c r="G4223" s="16" t="n">
        <f aca="false">MIN(MATCH(F4223,2_Girdiler!$B$20:$I$20,1),7)</f>
        <v>1</v>
      </c>
      <c r="H4223" s="16" t="n">
        <f aca="false">IF(F4223&gt;=40,2_Girdiler!$I$21+(F4223-40)*(2_Girdiler!$I$21-2_Girdiler!$H$21)/(2_Girdiler!$I$20-2_Girdiler!$H$20),INDEX(2_Girdiler!$B$21:$I$21,G4223)+(F4223-INDEX(2_Girdiler!$B$20:$I$20,G4223))*(INDEX(2_Girdiler!$B$21:$I$21,G4223+1)-INDEX(2_Girdiler!$B$21:$I$21,G4223))/(INDEX(2_Girdiler!$B$20:$I$20,G4223+1)-INDEX(2_Girdiler!$B$20:$I$20,G4223)))</f>
        <v>5.76385123455473</v>
      </c>
      <c r="I4223" s="16" t="n">
        <f aca="false">H4223/2_Girdiler!$B$17</f>
        <v>2.3092352702543</v>
      </c>
      <c r="J4223" s="16" t="n">
        <f aca="false">D4223+I4223</f>
        <v>10.1202611516046</v>
      </c>
    </row>
    <row r="4224" customFormat="false" ht="15" hidden="false" customHeight="false" outlineLevel="0" collapsed="false">
      <c r="A4224" s="0" t="n">
        <v>4212</v>
      </c>
      <c r="B4224" s="7" t="n">
        <v>0.668832</v>
      </c>
      <c r="C4224" s="7" t="n">
        <v>0.934555</v>
      </c>
      <c r="D4224" s="16" t="n">
        <f aca="false">LOGINV(B4224,$B$7,$C$7)</f>
        <v>17.2741496858927</v>
      </c>
      <c r="E4224" s="16" t="n">
        <f aca="false">LOGINV(C4224,$B$8,$C$8)</f>
        <v>289.548367883151</v>
      </c>
      <c r="F4224" s="16" t="n">
        <f aca="false">$B$5/100*E4224*2_Girdiler!$B$14*2_Girdiler!$B$15*2_Girdiler!$B$16</f>
        <v>7.28503693594008</v>
      </c>
      <c r="G4224" s="16" t="n">
        <f aca="false">MIN(MATCH(F4224,2_Girdiler!$B$20:$I$20,1),7)</f>
        <v>2</v>
      </c>
      <c r="H4224" s="16" t="n">
        <f aca="false">IF(F4224&gt;=40,2_Girdiler!$I$21+(F4224-40)*(2_Girdiler!$I$21-2_Girdiler!$H$21)/(2_Girdiler!$I$20-2_Girdiler!$H$20),INDEX(2_Girdiler!$B$21:$I$21,G4224)+(F4224-INDEX(2_Girdiler!$B$20:$I$20,G4224))*(INDEX(2_Girdiler!$B$21:$I$21,G4224+1)-INDEX(2_Girdiler!$B$21:$I$21,G4224))/(INDEX(2_Girdiler!$B$20:$I$20,G4224+1)-INDEX(2_Girdiler!$B$20:$I$20,G4224)))</f>
        <v>14.6560590975041</v>
      </c>
      <c r="I4224" s="16" t="n">
        <f aca="false">H4224/2_Girdiler!$B$17</f>
        <v>5.87181854867954</v>
      </c>
      <c r="J4224" s="16" t="n">
        <f aca="false">D4224+I4224</f>
        <v>23.1459682345722</v>
      </c>
    </row>
    <row r="4225" customFormat="false" ht="15" hidden="false" customHeight="false" outlineLevel="0" collapsed="false">
      <c r="A4225" s="0" t="n">
        <v>4213</v>
      </c>
      <c r="B4225" s="7" t="n">
        <v>0.688823</v>
      </c>
      <c r="C4225" s="7" t="n">
        <v>0.398557</v>
      </c>
      <c r="D4225" s="16" t="n">
        <f aca="false">LOGINV(B4225,$B$7,$C$7)</f>
        <v>17.8201333031763</v>
      </c>
      <c r="E4225" s="16" t="n">
        <f aca="false">LOGINV(C4225,$B$8,$C$8)</f>
        <v>92.5067326233787</v>
      </c>
      <c r="F4225" s="16" t="n">
        <f aca="false">$B$5/100*E4225*2_Girdiler!$B$14*2_Girdiler!$B$15*2_Girdiler!$B$16</f>
        <v>2.32746939280421</v>
      </c>
      <c r="G4225" s="16" t="n">
        <f aca="false">MIN(MATCH(F4225,2_Girdiler!$B$20:$I$20,1),7)</f>
        <v>1</v>
      </c>
      <c r="H4225" s="16" t="n">
        <f aca="false">IF(F4225&gt;=40,2_Girdiler!$I$21+(F4225-40)*(2_Girdiler!$I$21-2_Girdiler!$H$21)/(2_Girdiler!$I$20-2_Girdiler!$H$20),INDEX(2_Girdiler!$B$21:$I$21,G4225)+(F4225-INDEX(2_Girdiler!$B$20:$I$20,G4225))*(INDEX(2_Girdiler!$B$21:$I$21,G4225+1)-INDEX(2_Girdiler!$B$21:$I$21,G4225))/(INDEX(2_Girdiler!$B$20:$I$20,G4225+1)-INDEX(2_Girdiler!$B$20:$I$20,G4225)))</f>
        <v>5.12043266416926</v>
      </c>
      <c r="I4225" s="16" t="n">
        <f aca="false">H4225/2_Girdiler!$B$17</f>
        <v>2.05145539429858</v>
      </c>
      <c r="J4225" s="16" t="n">
        <f aca="false">D4225+I4225</f>
        <v>19.8715886974749</v>
      </c>
    </row>
    <row r="4226" customFormat="false" ht="15" hidden="false" customHeight="false" outlineLevel="0" collapsed="false">
      <c r="A4226" s="0" t="n">
        <v>4214</v>
      </c>
      <c r="B4226" s="7" t="n">
        <v>0.108756</v>
      </c>
      <c r="C4226" s="7" t="n">
        <v>0.23192</v>
      </c>
      <c r="D4226" s="16" t="n">
        <f aca="false">LOGINV(B4226,$B$7,$C$7)</f>
        <v>6.81026154646058</v>
      </c>
      <c r="E4226" s="16" t="n">
        <f aca="false">LOGINV(C4226,$B$8,$C$8)</f>
        <v>68.0590387705051</v>
      </c>
      <c r="F4226" s="16" t="n">
        <f aca="false">$B$5/100*E4226*2_Girdiler!$B$14*2_Girdiler!$B$15*2_Girdiler!$B$16</f>
        <v>1.71236541546591</v>
      </c>
      <c r="G4226" s="16" t="n">
        <f aca="false">MIN(MATCH(F4226,2_Girdiler!$B$20:$I$20,1),7)</f>
        <v>1</v>
      </c>
      <c r="H4226" s="16" t="n">
        <f aca="false">IF(F4226&gt;=40,2_Girdiler!$I$21+(F4226-40)*(2_Girdiler!$I$21-2_Girdiler!$H$21)/(2_Girdiler!$I$20-2_Girdiler!$H$20),INDEX(2_Girdiler!$B$21:$I$21,G4226)+(F4226-INDEX(2_Girdiler!$B$20:$I$20,G4226))*(INDEX(2_Girdiler!$B$21:$I$21,G4226+1)-INDEX(2_Girdiler!$B$21:$I$21,G4226))/(INDEX(2_Girdiler!$B$20:$I$20,G4226+1)-INDEX(2_Girdiler!$B$20:$I$20,G4226)))</f>
        <v>3.767203914025</v>
      </c>
      <c r="I4226" s="16" t="n">
        <f aca="false">H4226/2_Girdiler!$B$17</f>
        <v>1.50929643991386</v>
      </c>
      <c r="J4226" s="16" t="n">
        <f aca="false">D4226+I4226</f>
        <v>8.31955798637444</v>
      </c>
    </row>
    <row r="4227" customFormat="false" ht="15" hidden="false" customHeight="false" outlineLevel="0" collapsed="false">
      <c r="A4227" s="0" t="n">
        <v>4215</v>
      </c>
      <c r="B4227" s="7" t="n">
        <v>0.318616</v>
      </c>
      <c r="C4227" s="7" t="n">
        <v>0.967936</v>
      </c>
      <c r="D4227" s="16" t="n">
        <f aca="false">LOGINV(B4227,$B$7,$C$7)</f>
        <v>10.411859782879</v>
      </c>
      <c r="E4227" s="16" t="n">
        <f aca="false">LOGINV(C4227,$B$8,$C$8)</f>
        <v>360.768344731608</v>
      </c>
      <c r="F4227" s="16" t="n">
        <f aca="false">$B$5/100*E4227*2_Girdiler!$B$14*2_Girdiler!$B$15*2_Girdiler!$B$16</f>
        <v>9.07693155344725</v>
      </c>
      <c r="G4227" s="16" t="n">
        <f aca="false">MIN(MATCH(F4227,2_Girdiler!$B$20:$I$20,1),7)</f>
        <v>2</v>
      </c>
      <c r="H4227" s="16" t="n">
        <f aca="false">IF(F4227&gt;=40,2_Girdiler!$I$21+(F4227-40)*(2_Girdiler!$I$21-2_Girdiler!$H$21)/(2_Girdiler!$I$20-2_Girdiler!$H$20),INDEX(2_Girdiler!$B$21:$I$21,G4227)+(F4227-INDEX(2_Girdiler!$B$20:$I$20,G4227))*(INDEX(2_Girdiler!$B$21:$I$21,G4227+1)-INDEX(2_Girdiler!$B$21:$I$21,G4227))/(INDEX(2_Girdiler!$B$20:$I$20,G4227+1)-INDEX(2_Girdiler!$B$20:$I$20,G4227)))</f>
        <v>17.5230904855156</v>
      </c>
      <c r="I4227" s="16" t="n">
        <f aca="false">H4227/2_Girdiler!$B$17</f>
        <v>7.02046894451747</v>
      </c>
      <c r="J4227" s="16" t="n">
        <f aca="false">D4227+I4227</f>
        <v>17.4323287273965</v>
      </c>
    </row>
    <row r="4228" customFormat="false" ht="15" hidden="false" customHeight="false" outlineLevel="0" collapsed="false">
      <c r="A4228" s="0" t="n">
        <v>4216</v>
      </c>
      <c r="B4228" s="7" t="n">
        <v>0.925319</v>
      </c>
      <c r="C4228" s="7" t="n">
        <v>0.672551</v>
      </c>
      <c r="D4228" s="16" t="n">
        <f aca="false">LOGINV(B4228,$B$7,$C$7)</f>
        <v>30.2486938446517</v>
      </c>
      <c r="E4228" s="16" t="n">
        <f aca="false">LOGINV(C4228,$B$8,$C$8)</f>
        <v>145.7287575469</v>
      </c>
      <c r="F4228" s="16" t="n">
        <f aca="false">$B$5/100*E4228*2_Girdiler!$B$14*2_Girdiler!$B$15*2_Girdiler!$B$16</f>
        <v>3.66653553988</v>
      </c>
      <c r="G4228" s="16" t="n">
        <f aca="false">MIN(MATCH(F4228,2_Girdiler!$B$20:$I$20,1),7)</f>
        <v>1</v>
      </c>
      <c r="H4228" s="16" t="n">
        <f aca="false">IF(F4228&gt;=40,2_Girdiler!$I$21+(F4228-40)*(2_Girdiler!$I$21-2_Girdiler!$H$21)/(2_Girdiler!$I$20-2_Girdiler!$H$20),INDEX(2_Girdiler!$B$21:$I$21,G4228)+(F4228-INDEX(2_Girdiler!$B$20:$I$20,G4228))*(INDEX(2_Girdiler!$B$21:$I$21,G4228+1)-INDEX(2_Girdiler!$B$21:$I$21,G4228))/(INDEX(2_Girdiler!$B$20:$I$20,G4228+1)-INDEX(2_Girdiler!$B$20:$I$20,G4228)))</f>
        <v>8.06637818773601</v>
      </c>
      <c r="I4228" s="16" t="n">
        <f aca="false">H4228/2_Girdiler!$B$17</f>
        <v>3.23172203034295</v>
      </c>
      <c r="J4228" s="16" t="n">
        <f aca="false">D4228+I4228</f>
        <v>33.4804158749947</v>
      </c>
    </row>
    <row r="4229" customFormat="false" ht="15" hidden="false" customHeight="false" outlineLevel="0" collapsed="false">
      <c r="A4229" s="0" t="n">
        <v>4217</v>
      </c>
      <c r="B4229" s="7" t="n">
        <v>0.880063</v>
      </c>
      <c r="C4229" s="7" t="n">
        <v>0.952332</v>
      </c>
      <c r="D4229" s="16" t="n">
        <f aca="false">LOGINV(B4229,$B$7,$C$7)</f>
        <v>26.0733368583313</v>
      </c>
      <c r="E4229" s="16" t="n">
        <f aca="false">LOGINV(C4229,$B$8,$C$8)</f>
        <v>320.49194395695</v>
      </c>
      <c r="F4229" s="16" t="n">
        <f aca="false">$B$5/100*E4229*2_Girdiler!$B$14*2_Girdiler!$B$15*2_Girdiler!$B$16</f>
        <v>8.06357730995687</v>
      </c>
      <c r="G4229" s="16" t="n">
        <f aca="false">MIN(MATCH(F4229,2_Girdiler!$B$20:$I$20,1),7)</f>
        <v>2</v>
      </c>
      <c r="H4229" s="16" t="n">
        <f aca="false">IF(F4229&gt;=40,2_Girdiler!$I$21+(F4229-40)*(2_Girdiler!$I$21-2_Girdiler!$H$21)/(2_Girdiler!$I$20-2_Girdiler!$H$20),INDEX(2_Girdiler!$B$21:$I$21,G4229)+(F4229-INDEX(2_Girdiler!$B$20:$I$20,G4229))*(INDEX(2_Girdiler!$B$21:$I$21,G4229+1)-INDEX(2_Girdiler!$B$21:$I$21,G4229))/(INDEX(2_Girdiler!$B$20:$I$20,G4229+1)-INDEX(2_Girdiler!$B$20:$I$20,G4229)))</f>
        <v>15.901723695931</v>
      </c>
      <c r="I4229" s="16" t="n">
        <f aca="false">H4229/2_Girdiler!$B$17</f>
        <v>6.37088289099799</v>
      </c>
      <c r="J4229" s="16" t="n">
        <f aca="false">D4229+I4229</f>
        <v>32.4442197493293</v>
      </c>
    </row>
    <row r="4230" customFormat="false" ht="15" hidden="false" customHeight="false" outlineLevel="0" collapsed="false">
      <c r="A4230" s="0" t="n">
        <v>4218</v>
      </c>
      <c r="B4230" s="7" t="n">
        <v>0.795719</v>
      </c>
      <c r="C4230" s="7" t="n">
        <v>0.554</v>
      </c>
      <c r="D4230" s="16" t="n">
        <f aca="false">LOGINV(B4230,$B$7,$C$7)</f>
        <v>21.4655714518499</v>
      </c>
      <c r="E4230" s="16" t="n">
        <f aca="false">LOGINV(C4230,$B$8,$C$8)</f>
        <v>119.208153644658</v>
      </c>
      <c r="F4230" s="16" t="n">
        <f aca="false">$B$5/100*E4230*2_Girdiler!$B$14*2_Girdiler!$B$15*2_Girdiler!$B$16</f>
        <v>2.99927714569959</v>
      </c>
      <c r="G4230" s="16" t="n">
        <f aca="false">MIN(MATCH(F4230,2_Girdiler!$B$20:$I$20,1),7)</f>
        <v>1</v>
      </c>
      <c r="H4230" s="16" t="n">
        <f aca="false">IF(F4230&gt;=40,2_Girdiler!$I$21+(F4230-40)*(2_Girdiler!$I$21-2_Girdiler!$H$21)/(2_Girdiler!$I$20-2_Girdiler!$H$20),INDEX(2_Girdiler!$B$21:$I$21,G4230)+(F4230-INDEX(2_Girdiler!$B$20:$I$20,G4230))*(INDEX(2_Girdiler!$B$21:$I$21,G4230+1)-INDEX(2_Girdiler!$B$21:$I$21,G4230))/(INDEX(2_Girdiler!$B$20:$I$20,G4230+1)-INDEX(2_Girdiler!$B$20:$I$20,G4230)))</f>
        <v>6.59840972053911</v>
      </c>
      <c r="I4230" s="16" t="n">
        <f aca="false">H4230/2_Girdiler!$B$17</f>
        <v>2.6435936380365</v>
      </c>
      <c r="J4230" s="16" t="n">
        <f aca="false">D4230+I4230</f>
        <v>24.1091650898864</v>
      </c>
    </row>
    <row r="4231" customFormat="false" ht="15" hidden="false" customHeight="false" outlineLevel="0" collapsed="false">
      <c r="A4231" s="0" t="n">
        <v>4219</v>
      </c>
      <c r="B4231" s="7" t="n">
        <v>0.896688</v>
      </c>
      <c r="C4231" s="7" t="n">
        <v>0.533868</v>
      </c>
      <c r="D4231" s="16" t="n">
        <f aca="false">LOGINV(B4231,$B$7,$C$7)</f>
        <v>27.3780664099399</v>
      </c>
      <c r="E4231" s="16" t="n">
        <f aca="false">LOGINV(C4231,$B$8,$C$8)</f>
        <v>115.364244337374</v>
      </c>
      <c r="F4231" s="16" t="n">
        <f aca="false">$B$5/100*E4231*2_Girdiler!$B$14*2_Girdiler!$B$15*2_Girdiler!$B$16</f>
        <v>2.90256438752832</v>
      </c>
      <c r="G4231" s="16" t="n">
        <f aca="false">MIN(MATCH(F4231,2_Girdiler!$B$20:$I$20,1),7)</f>
        <v>1</v>
      </c>
      <c r="H4231" s="16" t="n">
        <f aca="false">IF(F4231&gt;=40,2_Girdiler!$I$21+(F4231-40)*(2_Girdiler!$I$21-2_Girdiler!$H$21)/(2_Girdiler!$I$20-2_Girdiler!$H$20),INDEX(2_Girdiler!$B$21:$I$21,G4231)+(F4231-INDEX(2_Girdiler!$B$20:$I$20,G4231))*(INDEX(2_Girdiler!$B$21:$I$21,G4231+1)-INDEX(2_Girdiler!$B$21:$I$21,G4231))/(INDEX(2_Girdiler!$B$20:$I$20,G4231+1)-INDEX(2_Girdiler!$B$20:$I$20,G4231)))</f>
        <v>6.3856416525623</v>
      </c>
      <c r="I4231" s="16" t="n">
        <f aca="false">H4231/2_Girdiler!$B$17</f>
        <v>2.55835002105861</v>
      </c>
      <c r="J4231" s="16" t="n">
        <f aca="false">D4231+I4231</f>
        <v>29.9364164309985</v>
      </c>
    </row>
    <row r="4232" customFormat="false" ht="15" hidden="false" customHeight="false" outlineLevel="0" collapsed="false">
      <c r="A4232" s="0" t="n">
        <v>4220</v>
      </c>
      <c r="B4232" s="7" t="n">
        <v>0.028587</v>
      </c>
      <c r="C4232" s="7" t="n">
        <v>0.497651</v>
      </c>
      <c r="D4232" s="16" t="n">
        <f aca="false">LOGINV(B4232,$B$7,$C$7)</f>
        <v>4.69096037132006</v>
      </c>
      <c r="E4232" s="16" t="n">
        <f aca="false">LOGINV(C4232,$B$8,$C$8)</f>
        <v>108.790967760847</v>
      </c>
      <c r="F4232" s="16" t="n">
        <f aca="false">$B$5/100*E4232*2_Girdiler!$B$14*2_Girdiler!$B$15*2_Girdiler!$B$16</f>
        <v>2.73718074886292</v>
      </c>
      <c r="G4232" s="16" t="n">
        <f aca="false">MIN(MATCH(F4232,2_Girdiler!$B$20:$I$20,1),7)</f>
        <v>1</v>
      </c>
      <c r="H4232" s="16" t="n">
        <f aca="false">IF(F4232&gt;=40,2_Girdiler!$I$21+(F4232-40)*(2_Girdiler!$I$21-2_Girdiler!$H$21)/(2_Girdiler!$I$20-2_Girdiler!$H$20),INDEX(2_Girdiler!$B$21:$I$21,G4232)+(F4232-INDEX(2_Girdiler!$B$20:$I$20,G4232))*(INDEX(2_Girdiler!$B$21:$I$21,G4232+1)-INDEX(2_Girdiler!$B$21:$I$21,G4232))/(INDEX(2_Girdiler!$B$20:$I$20,G4232+1)-INDEX(2_Girdiler!$B$20:$I$20,G4232)))</f>
        <v>6.02179764749843</v>
      </c>
      <c r="I4232" s="16" t="n">
        <f aca="false">H4232/2_Girdiler!$B$17</f>
        <v>2.41257918569649</v>
      </c>
      <c r="J4232" s="16" t="n">
        <f aca="false">D4232+I4232</f>
        <v>7.10353955701655</v>
      </c>
    </row>
    <row r="4233" customFormat="false" ht="15" hidden="false" customHeight="false" outlineLevel="0" collapsed="false">
      <c r="A4233" s="0" t="n">
        <v>4221</v>
      </c>
      <c r="B4233" s="7" t="n">
        <v>0.780432</v>
      </c>
      <c r="C4233" s="7" t="n">
        <v>0.583732</v>
      </c>
      <c r="D4233" s="16" t="n">
        <f aca="false">LOGINV(B4233,$B$7,$C$7)</f>
        <v>20.843334354861</v>
      </c>
      <c r="E4233" s="16" t="n">
        <f aca="false">LOGINV(C4233,$B$8,$C$8)</f>
        <v>125.175928495328</v>
      </c>
      <c r="F4233" s="16" t="n">
        <f aca="false">$B$5/100*E4233*2_Girdiler!$B$14*2_Girdiler!$B$15*2_Girdiler!$B$16</f>
        <v>3.14942636094246</v>
      </c>
      <c r="G4233" s="16" t="n">
        <f aca="false">MIN(MATCH(F4233,2_Girdiler!$B$20:$I$20,1),7)</f>
        <v>1</v>
      </c>
      <c r="H4233" s="16" t="n">
        <f aca="false">IF(F4233&gt;=40,2_Girdiler!$I$21+(F4233-40)*(2_Girdiler!$I$21-2_Girdiler!$H$21)/(2_Girdiler!$I$20-2_Girdiler!$H$20),INDEX(2_Girdiler!$B$21:$I$21,G4233)+(F4233-INDEX(2_Girdiler!$B$20:$I$20,G4233))*(INDEX(2_Girdiler!$B$21:$I$21,G4233+1)-INDEX(2_Girdiler!$B$21:$I$21,G4233))/(INDEX(2_Girdiler!$B$20:$I$20,G4233+1)-INDEX(2_Girdiler!$B$20:$I$20,G4233)))</f>
        <v>6.92873799407341</v>
      </c>
      <c r="I4233" s="16" t="n">
        <f aca="false">H4233/2_Girdiler!$B$17</f>
        <v>2.77593669634351</v>
      </c>
      <c r="J4233" s="16" t="n">
        <f aca="false">D4233+I4233</f>
        <v>23.6192710512046</v>
      </c>
    </row>
    <row r="4234" customFormat="false" ht="15" hidden="false" customHeight="false" outlineLevel="0" collapsed="false">
      <c r="A4234" s="0" t="n">
        <v>4222</v>
      </c>
      <c r="B4234" s="7" t="n">
        <v>0.713264</v>
      </c>
      <c r="C4234" s="7" t="n">
        <v>0.888519</v>
      </c>
      <c r="D4234" s="16" t="n">
        <f aca="false">LOGINV(B4234,$B$7,$C$7)</f>
        <v>18.5336095892418</v>
      </c>
      <c r="E4234" s="16" t="n">
        <f aca="false">LOGINV(C4234,$B$8,$C$8)</f>
        <v>239.821104287043</v>
      </c>
      <c r="F4234" s="16" t="n">
        <f aca="false">$B$5/100*E4234*2_Girdiler!$B$14*2_Girdiler!$B$15*2_Girdiler!$B$16</f>
        <v>6.033898983862</v>
      </c>
      <c r="G4234" s="16" t="n">
        <f aca="false">MIN(MATCH(F4234,2_Girdiler!$B$20:$I$20,1),7)</f>
        <v>2</v>
      </c>
      <c r="H4234" s="16" t="n">
        <f aca="false">IF(F4234&gt;=40,2_Girdiler!$I$21+(F4234-40)*(2_Girdiler!$I$21-2_Girdiler!$H$21)/(2_Girdiler!$I$20-2_Girdiler!$H$20),INDEX(2_Girdiler!$B$21:$I$21,G4234)+(F4234-INDEX(2_Girdiler!$B$20:$I$20,G4234))*(INDEX(2_Girdiler!$B$21:$I$21,G4234+1)-INDEX(2_Girdiler!$B$21:$I$21,G4234))/(INDEX(2_Girdiler!$B$20:$I$20,G4234+1)-INDEX(2_Girdiler!$B$20:$I$20,G4234)))</f>
        <v>12.6542383741792</v>
      </c>
      <c r="I4234" s="16" t="n">
        <f aca="false">H4234/2_Girdiler!$B$17</f>
        <v>5.06980704093718</v>
      </c>
      <c r="J4234" s="16" t="n">
        <f aca="false">D4234+I4234</f>
        <v>23.603416630179</v>
      </c>
    </row>
    <row r="4235" customFormat="false" ht="15" hidden="false" customHeight="false" outlineLevel="0" collapsed="false">
      <c r="A4235" s="0" t="n">
        <v>4223</v>
      </c>
      <c r="B4235" s="7" t="n">
        <v>0.079883</v>
      </c>
      <c r="C4235" s="7" t="n">
        <v>0.066448</v>
      </c>
      <c r="D4235" s="16" t="n">
        <f aca="false">LOGINV(B4235,$B$7,$C$7)</f>
        <v>6.18529188368704</v>
      </c>
      <c r="E4235" s="16" t="n">
        <f aca="false">LOGINV(C4235,$B$8,$C$8)</f>
        <v>41.3960372869161</v>
      </c>
      <c r="F4235" s="16" t="n">
        <f aca="false">$B$5/100*E4235*2_Girdiler!$B$14*2_Girdiler!$B$15*2_Girdiler!$B$16</f>
        <v>1.04152429813881</v>
      </c>
      <c r="G4235" s="16" t="n">
        <f aca="false">MIN(MATCH(F4235,2_Girdiler!$B$20:$I$20,1),7)</f>
        <v>1</v>
      </c>
      <c r="H4235" s="16" t="n">
        <f aca="false">IF(F4235&gt;=40,2_Girdiler!$I$21+(F4235-40)*(2_Girdiler!$I$21-2_Girdiler!$H$21)/(2_Girdiler!$I$20-2_Girdiler!$H$20),INDEX(2_Girdiler!$B$21:$I$21,G4235)+(F4235-INDEX(2_Girdiler!$B$20:$I$20,G4235))*(INDEX(2_Girdiler!$B$21:$I$21,G4235+1)-INDEX(2_Girdiler!$B$21:$I$21,G4235))/(INDEX(2_Girdiler!$B$20:$I$20,G4235+1)-INDEX(2_Girdiler!$B$20:$I$20,G4235)))</f>
        <v>2.29135345590538</v>
      </c>
      <c r="I4235" s="16" t="n">
        <f aca="false">H4235/2_Girdiler!$B$17</f>
        <v>0.91801019868004</v>
      </c>
      <c r="J4235" s="16" t="n">
        <f aca="false">D4235+I4235</f>
        <v>7.10330208236708</v>
      </c>
    </row>
    <row r="4236" customFormat="false" ht="15" hidden="false" customHeight="false" outlineLevel="0" collapsed="false">
      <c r="A4236" s="0" t="n">
        <v>4224</v>
      </c>
      <c r="B4236" s="7" t="n">
        <v>0.569137</v>
      </c>
      <c r="C4236" s="7" t="n">
        <v>0.418451</v>
      </c>
      <c r="D4236" s="16" t="n">
        <f aca="false">LOGINV(B4236,$B$7,$C$7)</f>
        <v>14.9227443503075</v>
      </c>
      <c r="E4236" s="16" t="n">
        <f aca="false">LOGINV(C4236,$B$8,$C$8)</f>
        <v>95.616737843441</v>
      </c>
      <c r="F4236" s="16" t="n">
        <f aca="false">$B$5/100*E4236*2_Girdiler!$B$14*2_Girdiler!$B$15*2_Girdiler!$B$16</f>
        <v>2.40571712414098</v>
      </c>
      <c r="G4236" s="16" t="n">
        <f aca="false">MIN(MATCH(F4236,2_Girdiler!$B$20:$I$20,1),7)</f>
        <v>1</v>
      </c>
      <c r="H4236" s="16" t="n">
        <f aca="false">IF(F4236&gt;=40,2_Girdiler!$I$21+(F4236-40)*(2_Girdiler!$I$21-2_Girdiler!$H$21)/(2_Girdiler!$I$20-2_Girdiler!$H$20),INDEX(2_Girdiler!$B$21:$I$21,G4236)+(F4236-INDEX(2_Girdiler!$B$20:$I$20,G4236))*(INDEX(2_Girdiler!$B$21:$I$21,G4236+1)-INDEX(2_Girdiler!$B$21:$I$21,G4236))/(INDEX(2_Girdiler!$B$20:$I$20,G4236+1)-INDEX(2_Girdiler!$B$20:$I$20,G4236)))</f>
        <v>5.29257767311015</v>
      </c>
      <c r="I4236" s="16" t="n">
        <f aca="false">H4236/2_Girdiler!$B$17</f>
        <v>2.12042374723964</v>
      </c>
      <c r="J4236" s="16" t="n">
        <f aca="false">D4236+I4236</f>
        <v>17.0431680975471</v>
      </c>
    </row>
    <row r="4237" customFormat="false" ht="15" hidden="false" customHeight="false" outlineLevel="0" collapsed="false">
      <c r="A4237" s="0" t="n">
        <v>4225</v>
      </c>
      <c r="B4237" s="7" t="n">
        <v>0.382813</v>
      </c>
      <c r="C4237" s="7" t="n">
        <v>0.256297</v>
      </c>
      <c r="D4237" s="16" t="n">
        <f aca="false">LOGINV(B4237,$B$7,$C$7)</f>
        <v>11.4688933615926</v>
      </c>
      <c r="E4237" s="16" t="n">
        <f aca="false">LOGINV(C4237,$B$8,$C$8)</f>
        <v>71.5612094199685</v>
      </c>
      <c r="F4237" s="16" t="n">
        <f aca="false">$B$5/100*E4237*2_Girdiler!$B$14*2_Girdiler!$B$15*2_Girdiler!$B$16</f>
        <v>1.80048002900641</v>
      </c>
      <c r="G4237" s="16" t="n">
        <f aca="false">MIN(MATCH(F4237,2_Girdiler!$B$20:$I$20,1),7)</f>
        <v>1</v>
      </c>
      <c r="H4237" s="16" t="n">
        <f aca="false">IF(F4237&gt;=40,2_Girdiler!$I$21+(F4237-40)*(2_Girdiler!$I$21-2_Girdiler!$H$21)/(2_Girdiler!$I$20-2_Girdiler!$H$20),INDEX(2_Girdiler!$B$21:$I$21,G4237)+(F4237-INDEX(2_Girdiler!$B$20:$I$20,G4237))*(INDEX(2_Girdiler!$B$21:$I$21,G4237+1)-INDEX(2_Girdiler!$B$21:$I$21,G4237))/(INDEX(2_Girdiler!$B$20:$I$20,G4237+1)-INDEX(2_Girdiler!$B$20:$I$20,G4237)))</f>
        <v>3.96105606381409</v>
      </c>
      <c r="I4237" s="16" t="n">
        <f aca="false">H4237/2_Girdiler!$B$17</f>
        <v>1.58696156402808</v>
      </c>
      <c r="J4237" s="16" t="n">
        <f aca="false">D4237+I4237</f>
        <v>13.0558549256207</v>
      </c>
    </row>
    <row r="4238" customFormat="false" ht="15" hidden="false" customHeight="false" outlineLevel="0" collapsed="false">
      <c r="A4238" s="0" t="n">
        <v>4226</v>
      </c>
      <c r="B4238" s="7" t="n">
        <v>0.880743</v>
      </c>
      <c r="C4238" s="7" t="n">
        <v>0.958362</v>
      </c>
      <c r="D4238" s="16" t="n">
        <f aca="false">LOGINV(B4238,$B$7,$C$7)</f>
        <v>26.1229044715073</v>
      </c>
      <c r="E4238" s="16" t="n">
        <f aca="false">LOGINV(C4238,$B$8,$C$8)</f>
        <v>334.028466536344</v>
      </c>
      <c r="F4238" s="16" t="n">
        <f aca="false">$B$5/100*E4238*2_Girdiler!$B$14*2_Girdiler!$B$15*2_Girdiler!$B$16</f>
        <v>8.4041562180544</v>
      </c>
      <c r="G4238" s="16" t="n">
        <f aca="false">MIN(MATCH(F4238,2_Girdiler!$B$20:$I$20,1),7)</f>
        <v>2</v>
      </c>
      <c r="H4238" s="16" t="n">
        <f aca="false">IF(F4238&gt;=40,2_Girdiler!$I$21+(F4238-40)*(2_Girdiler!$I$21-2_Girdiler!$H$21)/(2_Girdiler!$I$20-2_Girdiler!$H$20),INDEX(2_Girdiler!$B$21:$I$21,G4238)+(F4238-INDEX(2_Girdiler!$B$20:$I$20,G4238))*(INDEX(2_Girdiler!$B$21:$I$21,G4238+1)-INDEX(2_Girdiler!$B$21:$I$21,G4238))/(INDEX(2_Girdiler!$B$20:$I$20,G4238+1)-INDEX(2_Girdiler!$B$20:$I$20,G4238)))</f>
        <v>16.446649948887</v>
      </c>
      <c r="I4238" s="16" t="n">
        <f aca="false">H4238/2_Girdiler!$B$17</f>
        <v>6.58920270388103</v>
      </c>
      <c r="J4238" s="16" t="n">
        <f aca="false">D4238+I4238</f>
        <v>32.7121071753884</v>
      </c>
    </row>
    <row r="4239" customFormat="false" ht="15" hidden="false" customHeight="false" outlineLevel="0" collapsed="false">
      <c r="A4239" s="0" t="n">
        <v>4227</v>
      </c>
      <c r="B4239" s="7" t="n">
        <v>0.438801</v>
      </c>
      <c r="C4239" s="7" t="n">
        <v>0.491363</v>
      </c>
      <c r="D4239" s="16" t="n">
        <f aca="false">LOGINV(B4239,$B$7,$C$7)</f>
        <v>12.4280365376708</v>
      </c>
      <c r="E4239" s="16" t="n">
        <f aca="false">LOGINV(C4239,$B$8,$C$8)</f>
        <v>107.689607099168</v>
      </c>
      <c r="F4239" s="16" t="n">
        <f aca="false">$B$5/100*E4239*2_Girdiler!$B$14*2_Girdiler!$B$15*2_Girdiler!$B$16</f>
        <v>2.70947051461507</v>
      </c>
      <c r="G4239" s="16" t="n">
        <f aca="false">MIN(MATCH(F4239,2_Girdiler!$B$20:$I$20,1),7)</f>
        <v>1</v>
      </c>
      <c r="H4239" s="16" t="n">
        <f aca="false">IF(F4239&gt;=40,2_Girdiler!$I$21+(F4239-40)*(2_Girdiler!$I$21-2_Girdiler!$H$21)/(2_Girdiler!$I$20-2_Girdiler!$H$20),INDEX(2_Girdiler!$B$21:$I$21,G4239)+(F4239-INDEX(2_Girdiler!$B$20:$I$20,G4239))*(INDEX(2_Girdiler!$B$21:$I$21,G4239+1)-INDEX(2_Girdiler!$B$21:$I$21,G4239))/(INDEX(2_Girdiler!$B$20:$I$20,G4239+1)-INDEX(2_Girdiler!$B$20:$I$20,G4239)))</f>
        <v>5.96083513215316</v>
      </c>
      <c r="I4239" s="16" t="n">
        <f aca="false">H4239/2_Girdiler!$B$17</f>
        <v>2.3881551010229</v>
      </c>
      <c r="J4239" s="16" t="n">
        <f aca="false">D4239+I4239</f>
        <v>14.8161916386937</v>
      </c>
    </row>
    <row r="4240" customFormat="false" ht="15" hidden="false" customHeight="false" outlineLevel="0" collapsed="false">
      <c r="A4240" s="0" t="n">
        <v>4228</v>
      </c>
      <c r="B4240" s="7" t="n">
        <v>0.376785</v>
      </c>
      <c r="C4240" s="7" t="n">
        <v>0.123372</v>
      </c>
      <c r="D4240" s="16" t="n">
        <f aca="false">LOGINV(B4240,$B$7,$C$7)</f>
        <v>11.3681130153118</v>
      </c>
      <c r="E4240" s="16" t="n">
        <f aca="false">LOGINV(C4240,$B$8,$C$8)</f>
        <v>51.7047783881107</v>
      </c>
      <c r="F4240" s="16" t="n">
        <f aca="false">$B$5/100*E4240*2_Girdiler!$B$14*2_Girdiler!$B$15*2_Girdiler!$B$16</f>
        <v>1.30089222424487</v>
      </c>
      <c r="G4240" s="16" t="n">
        <f aca="false">MIN(MATCH(F4240,2_Girdiler!$B$20:$I$20,1),7)</f>
        <v>1</v>
      </c>
      <c r="H4240" s="16" t="n">
        <f aca="false">IF(F4240&gt;=40,2_Girdiler!$I$21+(F4240-40)*(2_Girdiler!$I$21-2_Girdiler!$H$21)/(2_Girdiler!$I$20-2_Girdiler!$H$20),INDEX(2_Girdiler!$B$21:$I$21,G4240)+(F4240-INDEX(2_Girdiler!$B$20:$I$20,G4240))*(INDEX(2_Girdiler!$B$21:$I$21,G4240+1)-INDEX(2_Girdiler!$B$21:$I$21,G4240))/(INDEX(2_Girdiler!$B$20:$I$20,G4240+1)-INDEX(2_Girdiler!$B$20:$I$20,G4240)))</f>
        <v>2.86196289333871</v>
      </c>
      <c r="I4240" s="16" t="n">
        <f aca="false">H4240/2_Girdiler!$B$17</f>
        <v>1.14661974893378</v>
      </c>
      <c r="J4240" s="16" t="n">
        <f aca="false">D4240+I4240</f>
        <v>12.5147327642456</v>
      </c>
    </row>
    <row r="4241" customFormat="false" ht="15" hidden="false" customHeight="false" outlineLevel="0" collapsed="false">
      <c r="A4241" s="0" t="n">
        <v>4229</v>
      </c>
      <c r="B4241" s="7" t="n">
        <v>0.59651</v>
      </c>
      <c r="C4241" s="7" t="n">
        <v>0.414505</v>
      </c>
      <c r="D4241" s="16" t="n">
        <f aca="false">LOGINV(B4241,$B$7,$C$7)</f>
        <v>15.5177747300094</v>
      </c>
      <c r="E4241" s="16" t="n">
        <f aca="false">LOGINV(C4241,$B$8,$C$8)</f>
        <v>94.9945494788742</v>
      </c>
      <c r="F4241" s="16" t="n">
        <f aca="false">$B$5/100*E4241*2_Girdiler!$B$14*2_Girdiler!$B$15*2_Girdiler!$B$16</f>
        <v>2.39006286488847</v>
      </c>
      <c r="G4241" s="16" t="n">
        <f aca="false">MIN(MATCH(F4241,2_Girdiler!$B$20:$I$20,1),7)</f>
        <v>1</v>
      </c>
      <c r="H4241" s="16" t="n">
        <f aca="false">IF(F4241&gt;=40,2_Girdiler!$I$21+(F4241-40)*(2_Girdiler!$I$21-2_Girdiler!$H$21)/(2_Girdiler!$I$20-2_Girdiler!$H$20),INDEX(2_Girdiler!$B$21:$I$21,G4241)+(F4241-INDEX(2_Girdiler!$B$20:$I$20,G4241))*(INDEX(2_Girdiler!$B$21:$I$21,G4241+1)-INDEX(2_Girdiler!$B$21:$I$21,G4241))/(INDEX(2_Girdiler!$B$20:$I$20,G4241+1)-INDEX(2_Girdiler!$B$20:$I$20,G4241)))</f>
        <v>5.25813830275464</v>
      </c>
      <c r="I4241" s="16" t="n">
        <f aca="false">H4241/2_Girdiler!$B$17</f>
        <v>2.10662592257798</v>
      </c>
      <c r="J4241" s="16" t="n">
        <f aca="false">D4241+I4241</f>
        <v>17.6244006525874</v>
      </c>
    </row>
    <row r="4242" customFormat="false" ht="15" hidden="false" customHeight="false" outlineLevel="0" collapsed="false">
      <c r="A4242" s="0" t="n">
        <v>4230</v>
      </c>
      <c r="B4242" s="7" t="n">
        <v>0.874397</v>
      </c>
      <c r="C4242" s="7" t="n">
        <v>0.084441</v>
      </c>
      <c r="D4242" s="16" t="n">
        <f aca="false">LOGINV(B4242,$B$7,$C$7)</f>
        <v>25.6713276523848</v>
      </c>
      <c r="E4242" s="16" t="n">
        <f aca="false">LOGINV(C4242,$B$8,$C$8)</f>
        <v>44.9318525276573</v>
      </c>
      <c r="F4242" s="16" t="n">
        <f aca="false">$B$5/100*E4242*2_Girdiler!$B$14*2_Girdiler!$B$15*2_Girdiler!$B$16</f>
        <v>1.13048540959586</v>
      </c>
      <c r="G4242" s="16" t="n">
        <f aca="false">MIN(MATCH(F4242,2_Girdiler!$B$20:$I$20,1),7)</f>
        <v>1</v>
      </c>
      <c r="H4242" s="16" t="n">
        <f aca="false">IF(F4242&gt;=40,2_Girdiler!$I$21+(F4242-40)*(2_Girdiler!$I$21-2_Girdiler!$H$21)/(2_Girdiler!$I$20-2_Girdiler!$H$20),INDEX(2_Girdiler!$B$21:$I$21,G4242)+(F4242-INDEX(2_Girdiler!$B$20:$I$20,G4242))*(INDEX(2_Girdiler!$B$21:$I$21,G4242+1)-INDEX(2_Girdiler!$B$21:$I$21,G4242))/(INDEX(2_Girdiler!$B$20:$I$20,G4242+1)-INDEX(2_Girdiler!$B$20:$I$20,G4242)))</f>
        <v>2.48706790111088</v>
      </c>
      <c r="I4242" s="16" t="n">
        <f aca="false">H4242/2_Girdiler!$B$17</f>
        <v>0.996421434739938</v>
      </c>
      <c r="J4242" s="16" t="n">
        <f aca="false">D4242+I4242</f>
        <v>26.6677490871247</v>
      </c>
    </row>
    <row r="4243" customFormat="false" ht="15" hidden="false" customHeight="false" outlineLevel="0" collapsed="false">
      <c r="A4243" s="0" t="n">
        <v>4231</v>
      </c>
      <c r="B4243" s="7" t="n">
        <v>0.657505</v>
      </c>
      <c r="C4243" s="7" t="n">
        <v>0.063956</v>
      </c>
      <c r="D4243" s="16" t="n">
        <f aca="false">LOGINV(B4243,$B$7,$C$7)</f>
        <v>16.9779718816286</v>
      </c>
      <c r="E4243" s="16" t="n">
        <f aca="false">LOGINV(C4243,$B$8,$C$8)</f>
        <v>40.8753806140512</v>
      </c>
      <c r="F4243" s="16" t="n">
        <f aca="false">$B$5/100*E4243*2_Girdiler!$B$14*2_Girdiler!$B$15*2_Girdiler!$B$16</f>
        <v>1.02842457624953</v>
      </c>
      <c r="G4243" s="16" t="n">
        <f aca="false">MIN(MATCH(F4243,2_Girdiler!$B$20:$I$20,1),7)</f>
        <v>1</v>
      </c>
      <c r="H4243" s="16" t="n">
        <f aca="false">IF(F4243&gt;=40,2_Girdiler!$I$21+(F4243-40)*(2_Girdiler!$I$21-2_Girdiler!$H$21)/(2_Girdiler!$I$20-2_Girdiler!$H$20),INDEX(2_Girdiler!$B$21:$I$21,G4243)+(F4243-INDEX(2_Girdiler!$B$20:$I$20,G4243))*(INDEX(2_Girdiler!$B$21:$I$21,G4243+1)-INDEX(2_Girdiler!$B$21:$I$21,G4243))/(INDEX(2_Girdiler!$B$20:$I$20,G4243+1)-INDEX(2_Girdiler!$B$20:$I$20,G4243)))</f>
        <v>2.26253406774896</v>
      </c>
      <c r="I4243" s="16" t="n">
        <f aca="false">H4243/2_Girdiler!$B$17</f>
        <v>0.906463969450705</v>
      </c>
      <c r="J4243" s="16" t="n">
        <f aca="false">D4243+I4243</f>
        <v>17.8844358510793</v>
      </c>
    </row>
    <row r="4244" customFormat="false" ht="15" hidden="false" customHeight="false" outlineLevel="0" collapsed="false">
      <c r="A4244" s="0" t="n">
        <v>4232</v>
      </c>
      <c r="B4244" s="7" t="n">
        <v>0.609726</v>
      </c>
      <c r="C4244" s="7" t="n">
        <v>0.662879</v>
      </c>
      <c r="D4244" s="16" t="n">
        <f aca="false">LOGINV(B4244,$B$7,$C$7)</f>
        <v>15.8171439032192</v>
      </c>
      <c r="E4244" s="16" t="n">
        <f aca="false">LOGINV(C4244,$B$8,$C$8)</f>
        <v>143.244679165998</v>
      </c>
      <c r="F4244" s="16" t="n">
        <f aca="false">$B$5/100*E4244*2_Girdiler!$B$14*2_Girdiler!$B$15*2_Girdiler!$B$16</f>
        <v>3.6040361278165</v>
      </c>
      <c r="G4244" s="16" t="n">
        <f aca="false">MIN(MATCH(F4244,2_Girdiler!$B$20:$I$20,1),7)</f>
        <v>1</v>
      </c>
      <c r="H4244" s="16" t="n">
        <f aca="false">IF(F4244&gt;=40,2_Girdiler!$I$21+(F4244-40)*(2_Girdiler!$I$21-2_Girdiler!$H$21)/(2_Girdiler!$I$20-2_Girdiler!$H$20),INDEX(2_Girdiler!$B$21:$I$21,G4244)+(F4244-INDEX(2_Girdiler!$B$20:$I$20,G4244))*(INDEX(2_Girdiler!$B$21:$I$21,G4244+1)-INDEX(2_Girdiler!$B$21:$I$21,G4244))/(INDEX(2_Girdiler!$B$20:$I$20,G4244+1)-INDEX(2_Girdiler!$B$20:$I$20,G4244)))</f>
        <v>7.9288794811963</v>
      </c>
      <c r="I4244" s="16" t="n">
        <f aca="false">H4244/2_Girdiler!$B$17</f>
        <v>3.17663440753057</v>
      </c>
      <c r="J4244" s="16" t="n">
        <f aca="false">D4244+I4244</f>
        <v>18.9937783107498</v>
      </c>
    </row>
    <row r="4245" customFormat="false" ht="15" hidden="false" customHeight="false" outlineLevel="0" collapsed="false">
      <c r="A4245" s="0" t="n">
        <v>4233</v>
      </c>
      <c r="B4245" s="7" t="n">
        <v>0.272711</v>
      </c>
      <c r="C4245" s="7" t="n">
        <v>0.155062</v>
      </c>
      <c r="D4245" s="16" t="n">
        <f aca="false">LOGINV(B4245,$B$7,$C$7)</f>
        <v>9.66756851864222</v>
      </c>
      <c r="E4245" s="16" t="n">
        <f aca="false">LOGINV(C4245,$B$8,$C$8)</f>
        <v>56.7168423613876</v>
      </c>
      <c r="F4245" s="16" t="n">
        <f aca="false">$B$5/100*E4245*2_Girdiler!$B$14*2_Girdiler!$B$15*2_Girdiler!$B$16</f>
        <v>1.42699575381251</v>
      </c>
      <c r="G4245" s="16" t="n">
        <f aca="false">MIN(MATCH(F4245,2_Girdiler!$B$20:$I$20,1),7)</f>
        <v>1</v>
      </c>
      <c r="H4245" s="16" t="n">
        <f aca="false">IF(F4245&gt;=40,2_Girdiler!$I$21+(F4245-40)*(2_Girdiler!$I$21-2_Girdiler!$H$21)/(2_Girdiler!$I$20-2_Girdiler!$H$20),INDEX(2_Girdiler!$B$21:$I$21,G4245)+(F4245-INDEX(2_Girdiler!$B$20:$I$20,G4245))*(INDEX(2_Girdiler!$B$21:$I$21,G4245+1)-INDEX(2_Girdiler!$B$21:$I$21,G4245))/(INDEX(2_Girdiler!$B$20:$I$20,G4245+1)-INDEX(2_Girdiler!$B$20:$I$20,G4245)))</f>
        <v>3.13939065838753</v>
      </c>
      <c r="I4245" s="16" t="n">
        <f aca="false">H4245/2_Girdiler!$B$17</f>
        <v>1.25776869326423</v>
      </c>
      <c r="J4245" s="16" t="n">
        <f aca="false">D4245+I4245</f>
        <v>10.9253372119065</v>
      </c>
    </row>
    <row r="4246" customFormat="false" ht="15" hidden="false" customHeight="false" outlineLevel="0" collapsed="false">
      <c r="A4246" s="0" t="n">
        <v>4234</v>
      </c>
      <c r="B4246" s="7" t="n">
        <v>0.312065</v>
      </c>
      <c r="C4246" s="7" t="n">
        <v>0.356912</v>
      </c>
      <c r="D4246" s="16" t="n">
        <f aca="false">LOGINV(B4246,$B$7,$C$7)</f>
        <v>10.3054298770872</v>
      </c>
      <c r="E4246" s="16" t="n">
        <f aca="false">LOGINV(C4246,$B$8,$C$8)</f>
        <v>86.1860186816755</v>
      </c>
      <c r="F4246" s="16" t="n">
        <f aca="false">$B$5/100*E4246*2_Girdiler!$B$14*2_Girdiler!$B$15*2_Girdiler!$B$16</f>
        <v>2.16844023003096</v>
      </c>
      <c r="G4246" s="16" t="n">
        <f aca="false">MIN(MATCH(F4246,2_Girdiler!$B$20:$I$20,1),7)</f>
        <v>1</v>
      </c>
      <c r="H4246" s="16" t="n">
        <f aca="false">IF(F4246&gt;=40,2_Girdiler!$I$21+(F4246-40)*(2_Girdiler!$I$21-2_Girdiler!$H$21)/(2_Girdiler!$I$20-2_Girdiler!$H$20),INDEX(2_Girdiler!$B$21:$I$21,G4246)+(F4246-INDEX(2_Girdiler!$B$20:$I$20,G4246))*(INDEX(2_Girdiler!$B$21:$I$21,G4246+1)-INDEX(2_Girdiler!$B$21:$I$21,G4246))/(INDEX(2_Girdiler!$B$20:$I$20,G4246+1)-INDEX(2_Girdiler!$B$20:$I$20,G4246)))</f>
        <v>4.7705685060681</v>
      </c>
      <c r="I4246" s="16" t="n">
        <f aca="false">H4246/2_Girdiler!$B$17</f>
        <v>1.9112854591619</v>
      </c>
      <c r="J4246" s="16" t="n">
        <f aca="false">D4246+I4246</f>
        <v>12.2167153362491</v>
      </c>
    </row>
    <row r="4247" customFormat="false" ht="15" hidden="false" customHeight="false" outlineLevel="0" collapsed="false">
      <c r="A4247" s="0" t="n">
        <v>4235</v>
      </c>
      <c r="B4247" s="7" t="n">
        <v>0.853084</v>
      </c>
      <c r="C4247" s="7" t="n">
        <v>0.231607</v>
      </c>
      <c r="D4247" s="16" t="n">
        <f aca="false">LOGINV(B4247,$B$7,$C$7)</f>
        <v>24.3110734860959</v>
      </c>
      <c r="E4247" s="16" t="n">
        <f aca="false">LOGINV(C4247,$B$8,$C$8)</f>
        <v>68.0139612806948</v>
      </c>
      <c r="F4247" s="16" t="n">
        <f aca="false">$B$5/100*E4247*2_Girdiler!$B$14*2_Girdiler!$B$15*2_Girdiler!$B$16</f>
        <v>1.71123126582228</v>
      </c>
      <c r="G4247" s="16" t="n">
        <f aca="false">MIN(MATCH(F4247,2_Girdiler!$B$20:$I$20,1),7)</f>
        <v>1</v>
      </c>
      <c r="H4247" s="16" t="n">
        <f aca="false">IF(F4247&gt;=40,2_Girdiler!$I$21+(F4247-40)*(2_Girdiler!$I$21-2_Girdiler!$H$21)/(2_Girdiler!$I$20-2_Girdiler!$H$20),INDEX(2_Girdiler!$B$21:$I$21,G4247)+(F4247-INDEX(2_Girdiler!$B$20:$I$20,G4247))*(INDEX(2_Girdiler!$B$21:$I$21,G4247+1)-INDEX(2_Girdiler!$B$21:$I$21,G4247))/(INDEX(2_Girdiler!$B$20:$I$20,G4247+1)-INDEX(2_Girdiler!$B$20:$I$20,G4247)))</f>
        <v>3.76470878480902</v>
      </c>
      <c r="I4247" s="16" t="n">
        <f aca="false">H4247/2_Girdiler!$B$17</f>
        <v>1.50829678878567</v>
      </c>
      <c r="J4247" s="16" t="n">
        <f aca="false">D4247+I4247</f>
        <v>25.8193702748816</v>
      </c>
    </row>
    <row r="4248" customFormat="false" ht="15" hidden="false" customHeight="false" outlineLevel="0" collapsed="false">
      <c r="A4248" s="0" t="n">
        <v>4236</v>
      </c>
      <c r="B4248" s="7" t="n">
        <v>0.492411</v>
      </c>
      <c r="C4248" s="7" t="n">
        <v>0.95452</v>
      </c>
      <c r="D4248" s="16" t="n">
        <f aca="false">LOGINV(B4248,$B$7,$C$7)</f>
        <v>13.3992140278626</v>
      </c>
      <c r="E4248" s="16" t="n">
        <f aca="false">LOGINV(C4248,$B$8,$C$8)</f>
        <v>325.171718347008</v>
      </c>
      <c r="F4248" s="16" t="n">
        <f aca="false">$B$5/100*E4248*2_Girdiler!$B$14*2_Girdiler!$B$15*2_Girdiler!$B$16</f>
        <v>8.18132043361073</v>
      </c>
      <c r="G4248" s="16" t="n">
        <f aca="false">MIN(MATCH(F4248,2_Girdiler!$B$20:$I$20,1),7)</f>
        <v>2</v>
      </c>
      <c r="H4248" s="16" t="n">
        <f aca="false">IF(F4248&gt;=40,2_Girdiler!$I$21+(F4248-40)*(2_Girdiler!$I$21-2_Girdiler!$H$21)/(2_Girdiler!$I$20-2_Girdiler!$H$20),INDEX(2_Girdiler!$B$21:$I$21,G4248)+(F4248-INDEX(2_Girdiler!$B$20:$I$20,G4248))*(INDEX(2_Girdiler!$B$21:$I$21,G4248+1)-INDEX(2_Girdiler!$B$21:$I$21,G4248))/(INDEX(2_Girdiler!$B$20:$I$20,G4248+1)-INDEX(2_Girdiler!$B$20:$I$20,G4248)))</f>
        <v>16.0901126937772</v>
      </c>
      <c r="I4248" s="16" t="n">
        <f aca="false">H4248/2_Girdiler!$B$17</f>
        <v>6.44635925231457</v>
      </c>
      <c r="J4248" s="16" t="n">
        <f aca="false">D4248+I4248</f>
        <v>19.8455732801772</v>
      </c>
    </row>
    <row r="4249" customFormat="false" ht="15" hidden="false" customHeight="false" outlineLevel="0" collapsed="false">
      <c r="A4249" s="0" t="n">
        <v>4237</v>
      </c>
      <c r="B4249" s="7" t="n">
        <v>0.654931</v>
      </c>
      <c r="C4249" s="7" t="n">
        <v>0.781423</v>
      </c>
      <c r="D4249" s="16" t="n">
        <f aca="false">LOGINV(B4249,$B$7,$C$7)</f>
        <v>16.9118985329128</v>
      </c>
      <c r="E4249" s="16" t="n">
        <f aca="false">LOGINV(C4249,$B$8,$C$8)</f>
        <v>180.329871116776</v>
      </c>
      <c r="F4249" s="16" t="n">
        <f aca="false">$B$5/100*E4249*2_Girdiler!$B$14*2_Girdiler!$B$15*2_Girdiler!$B$16</f>
        <v>4.53709955729809</v>
      </c>
      <c r="G4249" s="16" t="n">
        <f aca="false">MIN(MATCH(F4249,2_Girdiler!$B$20:$I$20,1),7)</f>
        <v>1</v>
      </c>
      <c r="H4249" s="16" t="n">
        <f aca="false">IF(F4249&gt;=40,2_Girdiler!$I$21+(F4249-40)*(2_Girdiler!$I$21-2_Girdiler!$H$21)/(2_Girdiler!$I$20-2_Girdiler!$H$20),INDEX(2_Girdiler!$B$21:$I$21,G4249)+(F4249-INDEX(2_Girdiler!$B$20:$I$20,G4249))*(INDEX(2_Girdiler!$B$21:$I$21,G4249+1)-INDEX(2_Girdiler!$B$21:$I$21,G4249))/(INDEX(2_Girdiler!$B$20:$I$20,G4249+1)-INDEX(2_Girdiler!$B$20:$I$20,G4249)))</f>
        <v>9.98161902605581</v>
      </c>
      <c r="I4249" s="16" t="n">
        <f aca="false">H4249/2_Girdiler!$B$17</f>
        <v>3.99904608415697</v>
      </c>
      <c r="J4249" s="16" t="n">
        <f aca="false">D4249+I4249</f>
        <v>20.9109446170697</v>
      </c>
    </row>
    <row r="4250" customFormat="false" ht="15" hidden="false" customHeight="false" outlineLevel="0" collapsed="false">
      <c r="A4250" s="0" t="n">
        <v>4238</v>
      </c>
      <c r="B4250" s="7" t="n">
        <v>0.005607</v>
      </c>
      <c r="C4250" s="7" t="n">
        <v>0.413568</v>
      </c>
      <c r="D4250" s="16" t="n">
        <f aca="false">LOGINV(B4250,$B$7,$C$7)</f>
        <v>3.29450751659177</v>
      </c>
      <c r="E4250" s="16" t="n">
        <f aca="false">LOGINV(C4250,$B$8,$C$8)</f>
        <v>94.8472065987447</v>
      </c>
      <c r="F4250" s="16" t="n">
        <f aca="false">$B$5/100*E4250*2_Girdiler!$B$14*2_Girdiler!$B$15*2_Girdiler!$B$16</f>
        <v>2.38635571802442</v>
      </c>
      <c r="G4250" s="16" t="n">
        <f aca="false">MIN(MATCH(F4250,2_Girdiler!$B$20:$I$20,1),7)</f>
        <v>1</v>
      </c>
      <c r="H4250" s="16" t="n">
        <f aca="false">IF(F4250&gt;=40,2_Girdiler!$I$21+(F4250-40)*(2_Girdiler!$I$21-2_Girdiler!$H$21)/(2_Girdiler!$I$20-2_Girdiler!$H$20),INDEX(2_Girdiler!$B$21:$I$21,G4250)+(F4250-INDEX(2_Girdiler!$B$20:$I$20,G4250))*(INDEX(2_Girdiler!$B$21:$I$21,G4250+1)-INDEX(2_Girdiler!$B$21:$I$21,G4250))/(INDEX(2_Girdiler!$B$20:$I$20,G4250+1)-INDEX(2_Girdiler!$B$20:$I$20,G4250)))</f>
        <v>5.24998257965372</v>
      </c>
      <c r="I4250" s="16" t="n">
        <f aca="false">H4250/2_Girdiler!$B$17</f>
        <v>2.10335840530998</v>
      </c>
      <c r="J4250" s="16" t="n">
        <f aca="false">D4250+I4250</f>
        <v>5.39786592190175</v>
      </c>
    </row>
    <row r="4251" customFormat="false" ht="15" hidden="false" customHeight="false" outlineLevel="0" collapsed="false">
      <c r="A4251" s="0" t="n">
        <v>4239</v>
      </c>
      <c r="B4251" s="7" t="n">
        <v>0.049249</v>
      </c>
      <c r="C4251" s="7" t="n">
        <v>0.690822</v>
      </c>
      <c r="D4251" s="16" t="n">
        <f aca="false">LOGINV(B4251,$B$7,$C$7)</f>
        <v>5.39177823715099</v>
      </c>
      <c r="E4251" s="16" t="n">
        <f aca="false">LOGINV(C4251,$B$8,$C$8)</f>
        <v>150.626813693692</v>
      </c>
      <c r="F4251" s="16" t="n">
        <f aca="false">$B$5/100*E4251*2_Girdiler!$B$14*2_Girdiler!$B$15*2_Girdiler!$B$16</f>
        <v>3.78977063253328</v>
      </c>
      <c r="G4251" s="16" t="n">
        <f aca="false">MIN(MATCH(F4251,2_Girdiler!$B$20:$I$20,1),7)</f>
        <v>1</v>
      </c>
      <c r="H4251" s="16" t="n">
        <f aca="false">IF(F4251&gt;=40,2_Girdiler!$I$21+(F4251-40)*(2_Girdiler!$I$21-2_Girdiler!$H$21)/(2_Girdiler!$I$20-2_Girdiler!$H$20),INDEX(2_Girdiler!$B$21:$I$21,G4251)+(F4251-INDEX(2_Girdiler!$B$20:$I$20,G4251))*(INDEX(2_Girdiler!$B$21:$I$21,G4251+1)-INDEX(2_Girdiler!$B$21:$I$21,G4251))/(INDEX(2_Girdiler!$B$20:$I$20,G4251+1)-INDEX(2_Girdiler!$B$20:$I$20,G4251)))</f>
        <v>8.33749539157321</v>
      </c>
      <c r="I4251" s="16" t="n">
        <f aca="false">H4251/2_Girdiler!$B$17</f>
        <v>3.34034270495722</v>
      </c>
      <c r="J4251" s="16" t="n">
        <f aca="false">D4251+I4251</f>
        <v>8.73212094210821</v>
      </c>
    </row>
    <row r="4252" customFormat="false" ht="15" hidden="false" customHeight="false" outlineLevel="0" collapsed="false">
      <c r="A4252" s="0" t="n">
        <v>4240</v>
      </c>
      <c r="B4252" s="7" t="n">
        <v>0.97484</v>
      </c>
      <c r="C4252" s="7" t="n">
        <v>0.052985</v>
      </c>
      <c r="D4252" s="16" t="n">
        <f aca="false">LOGINV(B4252,$B$7,$C$7)</f>
        <v>40.3165500829934</v>
      </c>
      <c r="E4252" s="16" t="n">
        <f aca="false">LOGINV(C4252,$B$8,$C$8)</f>
        <v>38.4642713933831</v>
      </c>
      <c r="F4252" s="16" t="n">
        <f aca="false">$B$5/100*E4252*2_Girdiler!$B$14*2_Girdiler!$B$15*2_Girdiler!$B$16</f>
        <v>0.967761068257519</v>
      </c>
      <c r="G4252" s="16" t="n">
        <f aca="false">MIN(MATCH(F4252,2_Girdiler!$B$20:$I$20,1),7)</f>
        <v>1</v>
      </c>
      <c r="H4252" s="16" t="n">
        <f aca="false">IF(F4252&gt;=40,2_Girdiler!$I$21+(F4252-40)*(2_Girdiler!$I$21-2_Girdiler!$H$21)/(2_Girdiler!$I$20-2_Girdiler!$H$20),INDEX(2_Girdiler!$B$21:$I$21,G4252)+(F4252-INDEX(2_Girdiler!$B$20:$I$20,G4252))*(INDEX(2_Girdiler!$B$21:$I$21,G4252+1)-INDEX(2_Girdiler!$B$21:$I$21,G4252))/(INDEX(2_Girdiler!$B$20:$I$20,G4252+1)-INDEX(2_Girdiler!$B$20:$I$20,G4252)))</f>
        <v>2.12907435016654</v>
      </c>
      <c r="I4252" s="16" t="n">
        <f aca="false">H4252/2_Girdiler!$B$17</f>
        <v>0.852994531316724</v>
      </c>
      <c r="J4252" s="16" t="n">
        <f aca="false">D4252+I4252</f>
        <v>41.1695446143101</v>
      </c>
    </row>
    <row r="4253" customFormat="false" ht="15" hidden="false" customHeight="false" outlineLevel="0" collapsed="false">
      <c r="A4253" s="0" t="n">
        <v>4241</v>
      </c>
      <c r="B4253" s="7" t="n">
        <v>0.66378</v>
      </c>
      <c r="C4253" s="7" t="n">
        <v>0.615434</v>
      </c>
      <c r="D4253" s="16" t="n">
        <f aca="false">LOGINV(B4253,$B$7,$C$7)</f>
        <v>17.1409378254063</v>
      </c>
      <c r="E4253" s="16" t="n">
        <f aca="false">LOGINV(C4253,$B$8,$C$8)</f>
        <v>131.985238470782</v>
      </c>
      <c r="F4253" s="16" t="n">
        <f aca="false">$B$5/100*E4253*2_Girdiler!$B$14*2_Girdiler!$B$15*2_Girdiler!$B$16</f>
        <v>3.32074859992487</v>
      </c>
      <c r="G4253" s="16" t="n">
        <f aca="false">MIN(MATCH(F4253,2_Girdiler!$B$20:$I$20,1),7)</f>
        <v>1</v>
      </c>
      <c r="H4253" s="16" t="n">
        <f aca="false">IF(F4253&gt;=40,2_Girdiler!$I$21+(F4253-40)*(2_Girdiler!$I$21-2_Girdiler!$H$21)/(2_Girdiler!$I$20-2_Girdiler!$H$20),INDEX(2_Girdiler!$B$21:$I$21,G4253)+(F4253-INDEX(2_Girdiler!$B$20:$I$20,G4253))*(INDEX(2_Girdiler!$B$21:$I$21,G4253+1)-INDEX(2_Girdiler!$B$21:$I$21,G4253))/(INDEX(2_Girdiler!$B$20:$I$20,G4253+1)-INDEX(2_Girdiler!$B$20:$I$20,G4253)))</f>
        <v>7.30564691983471</v>
      </c>
      <c r="I4253" s="16" t="n">
        <f aca="false">H4253/2_Girdiler!$B$17</f>
        <v>2.92694187493378</v>
      </c>
      <c r="J4253" s="16" t="n">
        <f aca="false">D4253+I4253</f>
        <v>20.0678797003401</v>
      </c>
    </row>
    <row r="4254" customFormat="false" ht="15" hidden="false" customHeight="false" outlineLevel="0" collapsed="false">
      <c r="A4254" s="0" t="n">
        <v>4242</v>
      </c>
      <c r="B4254" s="7" t="n">
        <v>0.175912</v>
      </c>
      <c r="C4254" s="7" t="n">
        <v>0.923557</v>
      </c>
      <c r="D4254" s="16" t="n">
        <f aca="false">LOGINV(B4254,$B$7,$C$7)</f>
        <v>8.05931642375392</v>
      </c>
      <c r="E4254" s="16" t="n">
        <f aca="false">LOGINV(C4254,$B$8,$C$8)</f>
        <v>274.764446594268</v>
      </c>
      <c r="F4254" s="16" t="n">
        <f aca="false">$B$5/100*E4254*2_Girdiler!$B$14*2_Girdiler!$B$15*2_Girdiler!$B$16</f>
        <v>6.9130734763118</v>
      </c>
      <c r="G4254" s="16" t="n">
        <f aca="false">MIN(MATCH(F4254,2_Girdiler!$B$20:$I$20,1),7)</f>
        <v>2</v>
      </c>
      <c r="H4254" s="16" t="n">
        <f aca="false">IF(F4254&gt;=40,2_Girdiler!$I$21+(F4254-40)*(2_Girdiler!$I$21-2_Girdiler!$H$21)/(2_Girdiler!$I$20-2_Girdiler!$H$20),INDEX(2_Girdiler!$B$21:$I$21,G4254)+(F4254-INDEX(2_Girdiler!$B$20:$I$20,G4254))*(INDEX(2_Girdiler!$B$21:$I$21,G4254+1)-INDEX(2_Girdiler!$B$21:$I$21,G4254))/(INDEX(2_Girdiler!$B$20:$I$20,G4254+1)-INDEX(2_Girdiler!$B$20:$I$20,G4254)))</f>
        <v>14.0609175620989</v>
      </c>
      <c r="I4254" s="16" t="n">
        <f aca="false">H4254/2_Girdiler!$B$17</f>
        <v>5.6333804335332</v>
      </c>
      <c r="J4254" s="16" t="n">
        <f aca="false">D4254+I4254</f>
        <v>13.6926968572871</v>
      </c>
    </row>
    <row r="4255" customFormat="false" ht="15" hidden="false" customHeight="false" outlineLevel="0" collapsed="false">
      <c r="A4255" s="0" t="n">
        <v>4243</v>
      </c>
      <c r="B4255" s="7" t="n">
        <v>0.93213</v>
      </c>
      <c r="C4255" s="7" t="n">
        <v>0.187313</v>
      </c>
      <c r="D4255" s="16" t="n">
        <f aca="false">LOGINV(B4255,$B$7,$C$7)</f>
        <v>31.1045448021329</v>
      </c>
      <c r="E4255" s="16" t="n">
        <f aca="false">LOGINV(C4255,$B$8,$C$8)</f>
        <v>61.5670849498698</v>
      </c>
      <c r="F4255" s="16" t="n">
        <f aca="false">$B$5/100*E4255*2_Girdiler!$B$14*2_Girdiler!$B$15*2_Girdiler!$B$16</f>
        <v>1.54902785733872</v>
      </c>
      <c r="G4255" s="16" t="n">
        <f aca="false">MIN(MATCH(F4255,2_Girdiler!$B$20:$I$20,1),7)</f>
        <v>1</v>
      </c>
      <c r="H4255" s="16" t="n">
        <f aca="false">IF(F4255&gt;=40,2_Girdiler!$I$21+(F4255-40)*(2_Girdiler!$I$21-2_Girdiler!$H$21)/(2_Girdiler!$I$20-2_Girdiler!$H$20),INDEX(2_Girdiler!$B$21:$I$21,G4255)+(F4255-INDEX(2_Girdiler!$B$20:$I$20,G4255))*(INDEX(2_Girdiler!$B$21:$I$21,G4255+1)-INDEX(2_Girdiler!$B$21:$I$21,G4255))/(INDEX(2_Girdiler!$B$20:$I$20,G4255+1)-INDEX(2_Girdiler!$B$20:$I$20,G4255)))</f>
        <v>3.40786128614519</v>
      </c>
      <c r="I4255" s="16" t="n">
        <f aca="false">H4255/2_Girdiler!$B$17</f>
        <v>1.36532904092356</v>
      </c>
      <c r="J4255" s="16" t="n">
        <f aca="false">D4255+I4255</f>
        <v>32.4698738430565</v>
      </c>
    </row>
    <row r="4256" customFormat="false" ht="15" hidden="false" customHeight="false" outlineLevel="0" collapsed="false">
      <c r="A4256" s="0" t="n">
        <v>4244</v>
      </c>
      <c r="B4256" s="7" t="n">
        <v>0.417395</v>
      </c>
      <c r="C4256" s="7" t="n">
        <v>0.596758</v>
      </c>
      <c r="D4256" s="16" t="n">
        <f aca="false">LOGINV(B4256,$B$7,$C$7)</f>
        <v>12.0558185942261</v>
      </c>
      <c r="E4256" s="16" t="n">
        <f aca="false">LOGINV(C4256,$B$8,$C$8)</f>
        <v>127.913416058543</v>
      </c>
      <c r="F4256" s="16" t="n">
        <f aca="false">$B$5/100*E4256*2_Girdiler!$B$14*2_Girdiler!$B$15*2_Girdiler!$B$16</f>
        <v>3.21830154803294</v>
      </c>
      <c r="G4256" s="16" t="n">
        <f aca="false">MIN(MATCH(F4256,2_Girdiler!$B$20:$I$20,1),7)</f>
        <v>1</v>
      </c>
      <c r="H4256" s="16" t="n">
        <f aca="false">IF(F4256&gt;=40,2_Girdiler!$I$21+(F4256-40)*(2_Girdiler!$I$21-2_Girdiler!$H$21)/(2_Girdiler!$I$20-2_Girdiler!$H$20),INDEX(2_Girdiler!$B$21:$I$21,G4256)+(F4256-INDEX(2_Girdiler!$B$20:$I$20,G4256))*(INDEX(2_Girdiler!$B$21:$I$21,G4256+1)-INDEX(2_Girdiler!$B$21:$I$21,G4256))/(INDEX(2_Girdiler!$B$20:$I$20,G4256+1)-INDEX(2_Girdiler!$B$20:$I$20,G4256)))</f>
        <v>7.08026340567246</v>
      </c>
      <c r="I4256" s="16" t="n">
        <f aca="false">H4256/2_Girdiler!$B$17</f>
        <v>2.83664399265724</v>
      </c>
      <c r="J4256" s="16" t="n">
        <f aca="false">D4256+I4256</f>
        <v>14.8924625868833</v>
      </c>
    </row>
    <row r="4257" customFormat="false" ht="15" hidden="false" customHeight="false" outlineLevel="0" collapsed="false">
      <c r="A4257" s="0" t="n">
        <v>4245</v>
      </c>
      <c r="B4257" s="7" t="n">
        <v>0.897087</v>
      </c>
      <c r="C4257" s="7" t="n">
        <v>0.602511</v>
      </c>
      <c r="D4257" s="16" t="n">
        <f aca="false">LOGINV(B4257,$B$7,$C$7)</f>
        <v>27.4120168216429</v>
      </c>
      <c r="E4257" s="16" t="n">
        <f aca="false">LOGINV(C4257,$B$8,$C$8)</f>
        <v>129.148576158086</v>
      </c>
      <c r="F4257" s="16" t="n">
        <f aca="false">$B$5/100*E4257*2_Girdiler!$B$14*2_Girdiler!$B$15*2_Girdiler!$B$16</f>
        <v>3.24937817613745</v>
      </c>
      <c r="G4257" s="16" t="n">
        <f aca="false">MIN(MATCH(F4257,2_Girdiler!$B$20:$I$20,1),7)</f>
        <v>1</v>
      </c>
      <c r="H4257" s="16" t="n">
        <f aca="false">IF(F4257&gt;=40,2_Girdiler!$I$21+(F4257-40)*(2_Girdiler!$I$21-2_Girdiler!$H$21)/(2_Girdiler!$I$20-2_Girdiler!$H$20),INDEX(2_Girdiler!$B$21:$I$21,G4257)+(F4257-INDEX(2_Girdiler!$B$20:$I$20,G4257))*(INDEX(2_Girdiler!$B$21:$I$21,G4257+1)-INDEX(2_Girdiler!$B$21:$I$21,G4257))/(INDEX(2_Girdiler!$B$20:$I$20,G4257+1)-INDEX(2_Girdiler!$B$20:$I$20,G4257)))</f>
        <v>7.14863198750239</v>
      </c>
      <c r="I4257" s="16" t="n">
        <f aca="false">H4257/2_Girdiler!$B$17</f>
        <v>2.8640352514032</v>
      </c>
      <c r="J4257" s="16" t="n">
        <f aca="false">D4257+I4257</f>
        <v>30.2760520730461</v>
      </c>
    </row>
    <row r="4258" customFormat="false" ht="15" hidden="false" customHeight="false" outlineLevel="0" collapsed="false">
      <c r="A4258" s="0" t="n">
        <v>4246</v>
      </c>
      <c r="B4258" s="7" t="n">
        <v>0.051192</v>
      </c>
      <c r="C4258" s="7" t="n">
        <v>0.005957</v>
      </c>
      <c r="D4258" s="16" t="n">
        <f aca="false">LOGINV(B4258,$B$7,$C$7)</f>
        <v>5.44850065156067</v>
      </c>
      <c r="E4258" s="16" t="n">
        <f aca="false">LOGINV(C4258,$B$8,$C$8)</f>
        <v>21.5419521112994</v>
      </c>
      <c r="F4258" s="16" t="n">
        <f aca="false">$B$5/100*E4258*2_Girdiler!$B$14*2_Girdiler!$B$15*2_Girdiler!$B$16</f>
        <v>0.541995515120293</v>
      </c>
      <c r="G4258" s="16" t="n">
        <f aca="false">MIN(MATCH(F4258,2_Girdiler!$B$20:$I$20,1),7)</f>
        <v>1</v>
      </c>
      <c r="H4258" s="16" t="n">
        <f aca="false">IF(F4258&gt;=40,2_Girdiler!$I$21+(F4258-40)*(2_Girdiler!$I$21-2_Girdiler!$H$21)/(2_Girdiler!$I$20-2_Girdiler!$H$20),INDEX(2_Girdiler!$B$21:$I$21,G4258)+(F4258-INDEX(2_Girdiler!$B$20:$I$20,G4258))*(INDEX(2_Girdiler!$B$21:$I$21,G4258+1)-INDEX(2_Girdiler!$B$21:$I$21,G4258))/(INDEX(2_Girdiler!$B$20:$I$20,G4258+1)-INDEX(2_Girdiler!$B$20:$I$20,G4258)))</f>
        <v>1.19239013326465</v>
      </c>
      <c r="I4258" s="16" t="n">
        <f aca="false">H4258/2_Girdiler!$B$17</f>
        <v>0.477720405955387</v>
      </c>
      <c r="J4258" s="16" t="n">
        <f aca="false">D4258+I4258</f>
        <v>5.92622105751605</v>
      </c>
    </row>
    <row r="4259" customFormat="false" ht="15" hidden="false" customHeight="false" outlineLevel="0" collapsed="false">
      <c r="A4259" s="0" t="n">
        <v>4247</v>
      </c>
      <c r="B4259" s="7" t="n">
        <v>0.939511</v>
      </c>
      <c r="C4259" s="7" t="n">
        <v>0.988007</v>
      </c>
      <c r="D4259" s="16" t="n">
        <f aca="false">LOGINV(B4259,$B$7,$C$7)</f>
        <v>32.1415613281721</v>
      </c>
      <c r="E4259" s="16" t="n">
        <f aca="false">LOGINV(C4259,$B$8,$C$8)</f>
        <v>468.8817843118</v>
      </c>
      <c r="F4259" s="16" t="n">
        <f aca="false">$B$5/100*E4259*2_Girdiler!$B$14*2_Girdiler!$B$15*2_Girdiler!$B$16</f>
        <v>11.7970656932849</v>
      </c>
      <c r="G4259" s="16" t="n">
        <f aca="false">MIN(MATCH(F4259,2_Girdiler!$B$20:$I$20,1),7)</f>
        <v>3</v>
      </c>
      <c r="H4259" s="16" t="n">
        <f aca="false">IF(F4259&gt;=40,2_Girdiler!$I$21+(F4259-40)*(2_Girdiler!$I$21-2_Girdiler!$H$21)/(2_Girdiler!$I$20-2_Girdiler!$H$20),INDEX(2_Girdiler!$B$21:$I$21,G4259)+(F4259-INDEX(2_Girdiler!$B$20:$I$20,G4259))*(INDEX(2_Girdiler!$B$21:$I$21,G4259+1)-INDEX(2_Girdiler!$B$21:$I$21,G4259))/(INDEX(2_Girdiler!$B$20:$I$20,G4259+1)-INDEX(2_Girdiler!$B$20:$I$20,G4259)))</f>
        <v>20.6173591239564</v>
      </c>
      <c r="I4259" s="16" t="n">
        <f aca="false">H4259/2_Girdiler!$B$17</f>
        <v>8.26015990543125</v>
      </c>
      <c r="J4259" s="16" t="n">
        <f aca="false">D4259+I4259</f>
        <v>40.4017212336033</v>
      </c>
    </row>
    <row r="4260" customFormat="false" ht="15" hidden="false" customHeight="false" outlineLevel="0" collapsed="false">
      <c r="A4260" s="0" t="n">
        <v>4248</v>
      </c>
      <c r="B4260" s="7" t="n">
        <v>0.795269</v>
      </c>
      <c r="C4260" s="7" t="n">
        <v>0.599876</v>
      </c>
      <c r="D4260" s="16" t="n">
        <f aca="false">LOGINV(B4260,$B$7,$C$7)</f>
        <v>21.4466025174034</v>
      </c>
      <c r="E4260" s="16" t="n">
        <f aca="false">LOGINV(C4260,$B$8,$C$8)</f>
        <v>128.580795480565</v>
      </c>
      <c r="F4260" s="16" t="n">
        <f aca="false">$B$5/100*E4260*2_Girdiler!$B$14*2_Girdiler!$B$15*2_Girdiler!$B$16</f>
        <v>3.23509281429102</v>
      </c>
      <c r="G4260" s="16" t="n">
        <f aca="false">MIN(MATCH(F4260,2_Girdiler!$B$20:$I$20,1),7)</f>
        <v>1</v>
      </c>
      <c r="H4260" s="16" t="n">
        <f aca="false">IF(F4260&gt;=40,2_Girdiler!$I$21+(F4260-40)*(2_Girdiler!$I$21-2_Girdiler!$H$21)/(2_Girdiler!$I$20-2_Girdiler!$H$20),INDEX(2_Girdiler!$B$21:$I$21,G4260)+(F4260-INDEX(2_Girdiler!$B$20:$I$20,G4260))*(INDEX(2_Girdiler!$B$21:$I$21,G4260+1)-INDEX(2_Girdiler!$B$21:$I$21,G4260))/(INDEX(2_Girdiler!$B$20:$I$20,G4260+1)-INDEX(2_Girdiler!$B$20:$I$20,G4260)))</f>
        <v>7.11720419144025</v>
      </c>
      <c r="I4260" s="16" t="n">
        <f aca="false">H4260/2_Girdiler!$B$17</f>
        <v>2.85144398695523</v>
      </c>
      <c r="J4260" s="16" t="n">
        <f aca="false">D4260+I4260</f>
        <v>24.2980465043586</v>
      </c>
    </row>
    <row r="4261" customFormat="false" ht="15" hidden="false" customHeight="false" outlineLevel="0" collapsed="false">
      <c r="A4261" s="0" t="n">
        <v>4249</v>
      </c>
      <c r="B4261" s="7" t="n">
        <v>0.350543</v>
      </c>
      <c r="C4261" s="7" t="n">
        <v>0.015921</v>
      </c>
      <c r="D4261" s="16" t="n">
        <f aca="false">LOGINV(B4261,$B$7,$C$7)</f>
        <v>10.933585413597</v>
      </c>
      <c r="E4261" s="16" t="n">
        <f aca="false">LOGINV(C4261,$B$8,$C$8)</f>
        <v>27.3231786457336</v>
      </c>
      <c r="F4261" s="16" t="n">
        <f aca="false">$B$5/100*E4261*2_Girdiler!$B$14*2_Girdiler!$B$15*2_Girdiler!$B$16</f>
        <v>0.687451174726658</v>
      </c>
      <c r="G4261" s="16" t="n">
        <f aca="false">MIN(MATCH(F4261,2_Girdiler!$B$20:$I$20,1),7)</f>
        <v>1</v>
      </c>
      <c r="H4261" s="16" t="n">
        <f aca="false">IF(F4261&gt;=40,2_Girdiler!$I$21+(F4261-40)*(2_Girdiler!$I$21-2_Girdiler!$H$21)/(2_Girdiler!$I$20-2_Girdiler!$H$20),INDEX(2_Girdiler!$B$21:$I$21,G4261)+(F4261-INDEX(2_Girdiler!$B$20:$I$20,G4261))*(INDEX(2_Girdiler!$B$21:$I$21,G4261+1)-INDEX(2_Girdiler!$B$21:$I$21,G4261))/(INDEX(2_Girdiler!$B$20:$I$20,G4261+1)-INDEX(2_Girdiler!$B$20:$I$20,G4261)))</f>
        <v>1.51239258439865</v>
      </c>
      <c r="I4261" s="16" t="n">
        <f aca="false">H4261/2_Girdiler!$B$17</f>
        <v>0.605926516185356</v>
      </c>
      <c r="J4261" s="16" t="n">
        <f aca="false">D4261+I4261</f>
        <v>11.5395119297824</v>
      </c>
    </row>
    <row r="4262" customFormat="false" ht="15" hidden="false" customHeight="false" outlineLevel="0" collapsed="false">
      <c r="A4262" s="0" t="n">
        <v>4250</v>
      </c>
      <c r="B4262" s="7" t="n">
        <v>0.406962</v>
      </c>
      <c r="C4262" s="7" t="n">
        <v>0.659502</v>
      </c>
      <c r="D4262" s="16" t="n">
        <f aca="false">LOGINV(B4262,$B$7,$C$7)</f>
        <v>11.8770326794513</v>
      </c>
      <c r="E4262" s="16" t="n">
        <f aca="false">LOGINV(C4262,$B$8,$C$8)</f>
        <v>142.393870516877</v>
      </c>
      <c r="F4262" s="16" t="n">
        <f aca="false">$B$5/100*E4262*2_Girdiler!$B$14*2_Girdiler!$B$15*2_Girdiler!$B$16</f>
        <v>3.58262978220463</v>
      </c>
      <c r="G4262" s="16" t="n">
        <f aca="false">MIN(MATCH(F4262,2_Girdiler!$B$20:$I$20,1),7)</f>
        <v>1</v>
      </c>
      <c r="H4262" s="16" t="n">
        <f aca="false">IF(F4262&gt;=40,2_Girdiler!$I$21+(F4262-40)*(2_Girdiler!$I$21-2_Girdiler!$H$21)/(2_Girdiler!$I$20-2_Girdiler!$H$20),INDEX(2_Girdiler!$B$21:$I$21,G4262)+(F4262-INDEX(2_Girdiler!$B$20:$I$20,G4262))*(INDEX(2_Girdiler!$B$21:$I$21,G4262+1)-INDEX(2_Girdiler!$B$21:$I$21,G4262))/(INDEX(2_Girdiler!$B$20:$I$20,G4262+1)-INDEX(2_Girdiler!$B$20:$I$20,G4262)))</f>
        <v>7.88178552085018</v>
      </c>
      <c r="I4262" s="16" t="n">
        <f aca="false">H4262/2_Girdiler!$B$17</f>
        <v>3.157766634956</v>
      </c>
      <c r="J4262" s="16" t="n">
        <f aca="false">D4262+I4262</f>
        <v>15.0347993144073</v>
      </c>
    </row>
    <row r="4263" customFormat="false" ht="15" hidden="false" customHeight="false" outlineLevel="0" collapsed="false">
      <c r="A4263" s="0" t="n">
        <v>4251</v>
      </c>
      <c r="B4263" s="7" t="n">
        <v>0.282858</v>
      </c>
      <c r="C4263" s="7" t="n">
        <v>0.577834</v>
      </c>
      <c r="D4263" s="16" t="n">
        <f aca="false">LOGINV(B4263,$B$7,$C$7)</f>
        <v>9.83202552004742</v>
      </c>
      <c r="E4263" s="16" t="n">
        <f aca="false">LOGINV(C4263,$B$8,$C$8)</f>
        <v>123.962176925212</v>
      </c>
      <c r="F4263" s="16" t="n">
        <f aca="false">$B$5/100*E4263*2_Girdiler!$B$14*2_Girdiler!$B$15*2_Girdiler!$B$16</f>
        <v>3.11888837143833</v>
      </c>
      <c r="G4263" s="16" t="n">
        <f aca="false">MIN(MATCH(F4263,2_Girdiler!$B$20:$I$20,1),7)</f>
        <v>1</v>
      </c>
      <c r="H4263" s="16" t="n">
        <f aca="false">IF(F4263&gt;=40,2_Girdiler!$I$21+(F4263-40)*(2_Girdiler!$I$21-2_Girdiler!$H$21)/(2_Girdiler!$I$20-2_Girdiler!$H$20),INDEX(2_Girdiler!$B$21:$I$21,G4263)+(F4263-INDEX(2_Girdiler!$B$20:$I$20,G4263))*(INDEX(2_Girdiler!$B$21:$I$21,G4263+1)-INDEX(2_Girdiler!$B$21:$I$21,G4263))/(INDEX(2_Girdiler!$B$20:$I$20,G4263+1)-INDEX(2_Girdiler!$B$20:$I$20,G4263)))</f>
        <v>6.86155441716433</v>
      </c>
      <c r="I4263" s="16" t="n">
        <f aca="false">H4263/2_Girdiler!$B$17</f>
        <v>2.74902019918443</v>
      </c>
      <c r="J4263" s="16" t="n">
        <f aca="false">D4263+I4263</f>
        <v>12.5810457192318</v>
      </c>
    </row>
    <row r="4264" customFormat="false" ht="15" hidden="false" customHeight="false" outlineLevel="0" collapsed="false">
      <c r="A4264" s="0" t="n">
        <v>4252</v>
      </c>
      <c r="B4264" s="7" t="n">
        <v>0.014727</v>
      </c>
      <c r="C4264" s="7" t="n">
        <v>0.047817</v>
      </c>
      <c r="D4264" s="16" t="n">
        <f aca="false">LOGINV(B4264,$B$7,$C$7)</f>
        <v>4.0234576570825</v>
      </c>
      <c r="E4264" s="16" t="n">
        <f aca="false">LOGINV(C4264,$B$8,$C$8)</f>
        <v>37.2468976411827</v>
      </c>
      <c r="F4264" s="16" t="n">
        <f aca="false">$B$5/100*E4264*2_Girdiler!$B$14*2_Girdiler!$B$15*2_Girdiler!$B$16</f>
        <v>0.937131944652156</v>
      </c>
      <c r="G4264" s="16" t="n">
        <f aca="false">MIN(MATCH(F4264,2_Girdiler!$B$20:$I$20,1),7)</f>
        <v>1</v>
      </c>
      <c r="H4264" s="16" t="n">
        <f aca="false">IF(F4264&gt;=40,2_Girdiler!$I$21+(F4264-40)*(2_Girdiler!$I$21-2_Girdiler!$H$21)/(2_Girdiler!$I$20-2_Girdiler!$H$20),INDEX(2_Girdiler!$B$21:$I$21,G4264)+(F4264-INDEX(2_Girdiler!$B$20:$I$20,G4264))*(INDEX(2_Girdiler!$B$21:$I$21,G4264+1)-INDEX(2_Girdiler!$B$21:$I$21,G4264))/(INDEX(2_Girdiler!$B$20:$I$20,G4264+1)-INDEX(2_Girdiler!$B$20:$I$20,G4264)))</f>
        <v>2.06169027823474</v>
      </c>
      <c r="I4264" s="16" t="n">
        <f aca="false">H4264/2_Girdiler!$B$17</f>
        <v>0.825997707626099</v>
      </c>
      <c r="J4264" s="16" t="n">
        <f aca="false">D4264+I4264</f>
        <v>4.8494553647086</v>
      </c>
    </row>
    <row r="4265" customFormat="false" ht="15" hidden="false" customHeight="false" outlineLevel="0" collapsed="false">
      <c r="A4265" s="0" t="n">
        <v>4253</v>
      </c>
      <c r="B4265" s="7" t="n">
        <v>0.060586</v>
      </c>
      <c r="C4265" s="7" t="n">
        <v>0.660429</v>
      </c>
      <c r="D4265" s="16" t="n">
        <f aca="false">LOGINV(B4265,$B$7,$C$7)</f>
        <v>5.7081831566118</v>
      </c>
      <c r="E4265" s="16" t="n">
        <f aca="false">LOGINV(C4265,$B$8,$C$8)</f>
        <v>142.626592548225</v>
      </c>
      <c r="F4265" s="16" t="n">
        <f aca="false">$B$5/100*E4265*2_Girdiler!$B$14*2_Girdiler!$B$15*2_Girdiler!$B$16</f>
        <v>3.58848506851335</v>
      </c>
      <c r="G4265" s="16" t="n">
        <f aca="false">MIN(MATCH(F4265,2_Girdiler!$B$20:$I$20,1),7)</f>
        <v>1</v>
      </c>
      <c r="H4265" s="16" t="n">
        <f aca="false">IF(F4265&gt;=40,2_Girdiler!$I$21+(F4265-40)*(2_Girdiler!$I$21-2_Girdiler!$H$21)/(2_Girdiler!$I$20-2_Girdiler!$H$20),INDEX(2_Girdiler!$B$21:$I$21,G4265)+(F4265-INDEX(2_Girdiler!$B$20:$I$20,G4265))*(INDEX(2_Girdiler!$B$21:$I$21,G4265+1)-INDEX(2_Girdiler!$B$21:$I$21,G4265))/(INDEX(2_Girdiler!$B$20:$I$20,G4265+1)-INDEX(2_Girdiler!$B$20:$I$20,G4265)))</f>
        <v>7.89466715072936</v>
      </c>
      <c r="I4265" s="16" t="n">
        <f aca="false">H4265/2_Girdiler!$B$17</f>
        <v>3.16292754436272</v>
      </c>
      <c r="J4265" s="16" t="n">
        <f aca="false">D4265+I4265</f>
        <v>8.87111070097452</v>
      </c>
    </row>
    <row r="4266" customFormat="false" ht="15" hidden="false" customHeight="false" outlineLevel="0" collapsed="false">
      <c r="A4266" s="0" t="n">
        <v>4254</v>
      </c>
      <c r="B4266" s="7" t="n">
        <v>0.534513</v>
      </c>
      <c r="C4266" s="7" t="n">
        <v>0.159451</v>
      </c>
      <c r="D4266" s="16" t="n">
        <f aca="false">LOGINV(B4266,$B$7,$C$7)</f>
        <v>14.2119290379259</v>
      </c>
      <c r="E4266" s="16" t="n">
        <f aca="false">LOGINV(C4266,$B$8,$C$8)</f>
        <v>57.3887572373478</v>
      </c>
      <c r="F4266" s="16" t="n">
        <f aca="false">$B$5/100*E4266*2_Girdiler!$B$14*2_Girdiler!$B$15*2_Girdiler!$B$16</f>
        <v>1.44390113209167</v>
      </c>
      <c r="G4266" s="16" t="n">
        <f aca="false">MIN(MATCH(F4266,2_Girdiler!$B$20:$I$20,1),7)</f>
        <v>1</v>
      </c>
      <c r="H4266" s="16" t="n">
        <f aca="false">IF(F4266&gt;=40,2_Girdiler!$I$21+(F4266-40)*(2_Girdiler!$I$21-2_Girdiler!$H$21)/(2_Girdiler!$I$20-2_Girdiler!$H$20),INDEX(2_Girdiler!$B$21:$I$21,G4266)+(F4266-INDEX(2_Girdiler!$B$20:$I$20,G4266))*(INDEX(2_Girdiler!$B$21:$I$21,G4266+1)-INDEX(2_Girdiler!$B$21:$I$21,G4266))/(INDEX(2_Girdiler!$B$20:$I$20,G4266+1)-INDEX(2_Girdiler!$B$20:$I$20,G4266)))</f>
        <v>3.17658249060167</v>
      </c>
      <c r="I4266" s="16" t="n">
        <f aca="false">H4266/2_Girdiler!$B$17</f>
        <v>1.27266926706798</v>
      </c>
      <c r="J4266" s="16" t="n">
        <f aca="false">D4266+I4266</f>
        <v>15.4845983049939</v>
      </c>
    </row>
    <row r="4267" customFormat="false" ht="15" hidden="false" customHeight="false" outlineLevel="0" collapsed="false">
      <c r="A4267" s="0" t="n">
        <v>4255</v>
      </c>
      <c r="B4267" s="7" t="n">
        <v>0.843077</v>
      </c>
      <c r="C4267" s="7" t="n">
        <v>0.707926</v>
      </c>
      <c r="D4267" s="16" t="n">
        <f aca="false">LOGINV(B4267,$B$7,$C$7)</f>
        <v>23.7410301151408</v>
      </c>
      <c r="E4267" s="16" t="n">
        <f aca="false">LOGINV(C4267,$B$8,$C$8)</f>
        <v>155.482686461213</v>
      </c>
      <c r="F4267" s="16" t="n">
        <f aca="false">$B$5/100*E4267*2_Girdiler!$B$14*2_Girdiler!$B$15*2_Girdiler!$B$16</f>
        <v>3.91194439136412</v>
      </c>
      <c r="G4267" s="16" t="n">
        <f aca="false">MIN(MATCH(F4267,2_Girdiler!$B$20:$I$20,1),7)</f>
        <v>1</v>
      </c>
      <c r="H4267" s="16" t="n">
        <f aca="false">IF(F4267&gt;=40,2_Girdiler!$I$21+(F4267-40)*(2_Girdiler!$I$21-2_Girdiler!$H$21)/(2_Girdiler!$I$20-2_Girdiler!$H$20),INDEX(2_Girdiler!$B$21:$I$21,G4267)+(F4267-INDEX(2_Girdiler!$B$20:$I$20,G4267))*(INDEX(2_Girdiler!$B$21:$I$21,G4267+1)-INDEX(2_Girdiler!$B$21:$I$21,G4267))/(INDEX(2_Girdiler!$B$20:$I$20,G4267+1)-INDEX(2_Girdiler!$B$20:$I$20,G4267)))</f>
        <v>8.60627766100106</v>
      </c>
      <c r="I4267" s="16" t="n">
        <f aca="false">H4267/2_Girdiler!$B$17</f>
        <v>3.44802790905491</v>
      </c>
      <c r="J4267" s="16" t="n">
        <f aca="false">D4267+I4267</f>
        <v>27.1890580241957</v>
      </c>
    </row>
    <row r="4268" customFormat="false" ht="15" hidden="false" customHeight="false" outlineLevel="0" collapsed="false">
      <c r="A4268" s="0" t="n">
        <v>4256</v>
      </c>
      <c r="B4268" s="7" t="n">
        <v>0.197726</v>
      </c>
      <c r="C4268" s="7" t="n">
        <v>0.261217</v>
      </c>
      <c r="D4268" s="16" t="n">
        <f aca="false">LOGINV(B4268,$B$7,$C$7)</f>
        <v>8.43287053171684</v>
      </c>
      <c r="E4268" s="16" t="n">
        <f aca="false">LOGINV(C4268,$B$8,$C$8)</f>
        <v>72.2670730070143</v>
      </c>
      <c r="F4268" s="16" t="n">
        <f aca="false">$B$5/100*E4268*2_Girdiler!$B$14*2_Girdiler!$B$15*2_Girdiler!$B$16</f>
        <v>1.81823955685648</v>
      </c>
      <c r="G4268" s="16" t="n">
        <f aca="false">MIN(MATCH(F4268,2_Girdiler!$B$20:$I$20,1),7)</f>
        <v>1</v>
      </c>
      <c r="H4268" s="16" t="n">
        <f aca="false">IF(F4268&gt;=40,2_Girdiler!$I$21+(F4268-40)*(2_Girdiler!$I$21-2_Girdiler!$H$21)/(2_Girdiler!$I$20-2_Girdiler!$H$20),INDEX(2_Girdiler!$B$21:$I$21,G4268)+(F4268-INDEX(2_Girdiler!$B$20:$I$20,G4268))*(INDEX(2_Girdiler!$B$21:$I$21,G4268+1)-INDEX(2_Girdiler!$B$21:$I$21,G4268))/(INDEX(2_Girdiler!$B$20:$I$20,G4268+1)-INDEX(2_Girdiler!$B$20:$I$20,G4268)))</f>
        <v>4.00012702508426</v>
      </c>
      <c r="I4268" s="16" t="n">
        <f aca="false">H4268/2_Girdiler!$B$17</f>
        <v>1.60261499402414</v>
      </c>
      <c r="J4268" s="16" t="n">
        <f aca="false">D4268+I4268</f>
        <v>10.035485525741</v>
      </c>
    </row>
    <row r="4269" customFormat="false" ht="15" hidden="false" customHeight="false" outlineLevel="0" collapsed="false">
      <c r="A4269" s="0" t="n">
        <v>4257</v>
      </c>
      <c r="B4269" s="7" t="n">
        <v>0.82915</v>
      </c>
      <c r="C4269" s="7" t="n">
        <v>0.158529</v>
      </c>
      <c r="D4269" s="16" t="n">
        <f aca="false">LOGINV(B4269,$B$7,$C$7)</f>
        <v>23.0066294424516</v>
      </c>
      <c r="E4269" s="16" t="n">
        <f aca="false">LOGINV(C4269,$B$8,$C$8)</f>
        <v>57.2479714847697</v>
      </c>
      <c r="F4269" s="16" t="n">
        <f aca="false">$B$5/100*E4269*2_Girdiler!$B$14*2_Girdiler!$B$15*2_Girdiler!$B$16</f>
        <v>1.44035896255681</v>
      </c>
      <c r="G4269" s="16" t="n">
        <f aca="false">MIN(MATCH(F4269,2_Girdiler!$B$20:$I$20,1),7)</f>
        <v>1</v>
      </c>
      <c r="H4269" s="16" t="n">
        <f aca="false">IF(F4269&gt;=40,2_Girdiler!$I$21+(F4269-40)*(2_Girdiler!$I$21-2_Girdiler!$H$21)/(2_Girdiler!$I$20-2_Girdiler!$H$20),INDEX(2_Girdiler!$B$21:$I$21,G4269)+(F4269-INDEX(2_Girdiler!$B$20:$I$20,G4269))*(INDEX(2_Girdiler!$B$21:$I$21,G4269+1)-INDEX(2_Girdiler!$B$21:$I$21,G4269))/(INDEX(2_Girdiler!$B$20:$I$20,G4269+1)-INDEX(2_Girdiler!$B$20:$I$20,G4269)))</f>
        <v>3.16878971762497</v>
      </c>
      <c r="I4269" s="16" t="n">
        <f aca="false">H4269/2_Girdiler!$B$17</f>
        <v>1.26954716251001</v>
      </c>
      <c r="J4269" s="16" t="n">
        <f aca="false">D4269+I4269</f>
        <v>24.2761766049616</v>
      </c>
    </row>
    <row r="4270" customFormat="false" ht="15" hidden="false" customHeight="false" outlineLevel="0" collapsed="false">
      <c r="A4270" s="0" t="n">
        <v>4258</v>
      </c>
      <c r="B4270" s="7" t="n">
        <v>0.034102</v>
      </c>
      <c r="C4270" s="7" t="n">
        <v>0.304143</v>
      </c>
      <c r="D4270" s="16" t="n">
        <f aca="false">LOGINV(B4270,$B$7,$C$7)</f>
        <v>4.90028710654897</v>
      </c>
      <c r="E4270" s="16" t="n">
        <f aca="false">LOGINV(C4270,$B$8,$C$8)</f>
        <v>78.4448942607671</v>
      </c>
      <c r="F4270" s="16" t="n">
        <f aca="false">$B$5/100*E4270*2_Girdiler!$B$14*2_Girdiler!$B$15*2_Girdiler!$B$16</f>
        <v>1.9736735396009</v>
      </c>
      <c r="G4270" s="16" t="n">
        <f aca="false">MIN(MATCH(F4270,2_Girdiler!$B$20:$I$20,1),7)</f>
        <v>1</v>
      </c>
      <c r="H4270" s="16" t="n">
        <f aca="false">IF(F4270&gt;=40,2_Girdiler!$I$21+(F4270-40)*(2_Girdiler!$I$21-2_Girdiler!$H$21)/(2_Girdiler!$I$20-2_Girdiler!$H$20),INDEX(2_Girdiler!$B$21:$I$21,G4270)+(F4270-INDEX(2_Girdiler!$B$20:$I$20,G4270))*(INDEX(2_Girdiler!$B$21:$I$21,G4270+1)-INDEX(2_Girdiler!$B$21:$I$21,G4270))/(INDEX(2_Girdiler!$B$20:$I$20,G4270+1)-INDEX(2_Girdiler!$B$20:$I$20,G4270)))</f>
        <v>4.34208178712198</v>
      </c>
      <c r="I4270" s="16" t="n">
        <f aca="false">H4270/2_Girdiler!$B$17</f>
        <v>1.73961610060977</v>
      </c>
      <c r="J4270" s="16" t="n">
        <f aca="false">D4270+I4270</f>
        <v>6.63990320715874</v>
      </c>
    </row>
    <row r="4271" customFormat="false" ht="15" hidden="false" customHeight="false" outlineLevel="0" collapsed="false">
      <c r="A4271" s="0" t="n">
        <v>4259</v>
      </c>
      <c r="B4271" s="7" t="n">
        <v>0.120442</v>
      </c>
      <c r="C4271" s="7" t="n">
        <v>0.644236</v>
      </c>
      <c r="D4271" s="16" t="n">
        <f aca="false">LOGINV(B4271,$B$7,$C$7)</f>
        <v>7.04340960500664</v>
      </c>
      <c r="E4271" s="16" t="n">
        <f aca="false">LOGINV(C4271,$B$8,$C$8)</f>
        <v>138.647955176795</v>
      </c>
      <c r="F4271" s="16" t="n">
        <f aca="false">$B$5/100*E4271*2_Girdiler!$B$14*2_Girdiler!$B$15*2_Girdiler!$B$16</f>
        <v>3.48838255224815</v>
      </c>
      <c r="G4271" s="16" t="n">
        <f aca="false">MIN(MATCH(F4271,2_Girdiler!$B$20:$I$20,1),7)</f>
        <v>1</v>
      </c>
      <c r="H4271" s="16" t="n">
        <f aca="false">IF(F4271&gt;=40,2_Girdiler!$I$21+(F4271-40)*(2_Girdiler!$I$21-2_Girdiler!$H$21)/(2_Girdiler!$I$20-2_Girdiler!$H$20),INDEX(2_Girdiler!$B$21:$I$21,G4271)+(F4271-INDEX(2_Girdiler!$B$20:$I$20,G4271))*(INDEX(2_Girdiler!$B$21:$I$21,G4271+1)-INDEX(2_Girdiler!$B$21:$I$21,G4271))/(INDEX(2_Girdiler!$B$20:$I$20,G4271+1)-INDEX(2_Girdiler!$B$20:$I$20,G4271)))</f>
        <v>7.67444161494593</v>
      </c>
      <c r="I4271" s="16" t="n">
        <f aca="false">H4271/2_Girdiler!$B$17</f>
        <v>3.07469615983411</v>
      </c>
      <c r="J4271" s="16" t="n">
        <f aca="false">D4271+I4271</f>
        <v>10.1181057648408</v>
      </c>
    </row>
    <row r="4272" customFormat="false" ht="15" hidden="false" customHeight="false" outlineLevel="0" collapsed="false">
      <c r="A4272" s="0" t="n">
        <v>4260</v>
      </c>
      <c r="B4272" s="7" t="n">
        <v>0.317131</v>
      </c>
      <c r="C4272" s="7" t="n">
        <v>0.598957</v>
      </c>
      <c r="D4272" s="16" t="n">
        <f aca="false">LOGINV(B4272,$B$7,$C$7)</f>
        <v>10.3877204833913</v>
      </c>
      <c r="E4272" s="16" t="n">
        <f aca="false">LOGINV(C4272,$B$8,$C$8)</f>
        <v>128.38359110553</v>
      </c>
      <c r="F4272" s="16" t="n">
        <f aca="false">$B$5/100*E4272*2_Girdiler!$B$14*2_Girdiler!$B$15*2_Girdiler!$B$16</f>
        <v>3.23013115221515</v>
      </c>
      <c r="G4272" s="16" t="n">
        <f aca="false">MIN(MATCH(F4272,2_Girdiler!$B$20:$I$20,1),7)</f>
        <v>1</v>
      </c>
      <c r="H4272" s="16" t="n">
        <f aca="false">IF(F4272&gt;=40,2_Girdiler!$I$21+(F4272-40)*(2_Girdiler!$I$21-2_Girdiler!$H$21)/(2_Girdiler!$I$20-2_Girdiler!$H$20),INDEX(2_Girdiler!$B$21:$I$21,G4272)+(F4272-INDEX(2_Girdiler!$B$20:$I$20,G4272))*(INDEX(2_Girdiler!$B$21:$I$21,G4272+1)-INDEX(2_Girdiler!$B$21:$I$21,G4272))/(INDEX(2_Girdiler!$B$20:$I$20,G4272+1)-INDEX(2_Girdiler!$B$20:$I$20,G4272)))</f>
        <v>7.10628853487332</v>
      </c>
      <c r="I4272" s="16" t="n">
        <f aca="false">H4272/2_Girdiler!$B$17</f>
        <v>2.84707072711271</v>
      </c>
      <c r="J4272" s="16" t="n">
        <f aca="false">D4272+I4272</f>
        <v>13.234791210504</v>
      </c>
    </row>
    <row r="4273" customFormat="false" ht="15" hidden="false" customHeight="false" outlineLevel="0" collapsed="false">
      <c r="A4273" s="0" t="n">
        <v>4261</v>
      </c>
      <c r="B4273" s="7" t="n">
        <v>0.769182</v>
      </c>
      <c r="C4273" s="7" t="n">
        <v>0.323736</v>
      </c>
      <c r="D4273" s="16" t="n">
        <f aca="false">LOGINV(B4273,$B$7,$C$7)</f>
        <v>20.4122077298139</v>
      </c>
      <c r="E4273" s="16" t="n">
        <f aca="false">LOGINV(C4273,$B$8,$C$8)</f>
        <v>81.2927491229997</v>
      </c>
      <c r="F4273" s="16" t="n">
        <f aca="false">$B$5/100*E4273*2_Girdiler!$B$14*2_Girdiler!$B$15*2_Girdiler!$B$16</f>
        <v>2.04532556793467</v>
      </c>
      <c r="G4273" s="16" t="n">
        <f aca="false">MIN(MATCH(F4273,2_Girdiler!$B$20:$I$20,1),7)</f>
        <v>1</v>
      </c>
      <c r="H4273" s="16" t="n">
        <f aca="false">IF(F4273&gt;=40,2_Girdiler!$I$21+(F4273-40)*(2_Girdiler!$I$21-2_Girdiler!$H$21)/(2_Girdiler!$I$20-2_Girdiler!$H$20),INDEX(2_Girdiler!$B$21:$I$21,G4273)+(F4273-INDEX(2_Girdiler!$B$20:$I$20,G4273))*(INDEX(2_Girdiler!$B$21:$I$21,G4273+1)-INDEX(2_Girdiler!$B$21:$I$21,G4273))/(INDEX(2_Girdiler!$B$20:$I$20,G4273+1)-INDEX(2_Girdiler!$B$20:$I$20,G4273)))</f>
        <v>4.49971624945628</v>
      </c>
      <c r="I4273" s="16" t="n">
        <f aca="false">H4273/2_Girdiler!$B$17</f>
        <v>1.80277093327575</v>
      </c>
      <c r="J4273" s="16" t="n">
        <f aca="false">D4273+I4273</f>
        <v>22.2149786630897</v>
      </c>
    </row>
    <row r="4274" customFormat="false" ht="15" hidden="false" customHeight="false" outlineLevel="0" collapsed="false">
      <c r="A4274" s="0" t="n">
        <v>4262</v>
      </c>
      <c r="B4274" s="7" t="n">
        <v>0.924196</v>
      </c>
      <c r="C4274" s="7" t="n">
        <v>0.981331</v>
      </c>
      <c r="D4274" s="16" t="n">
        <f aca="false">LOGINV(B4274,$B$7,$C$7)</f>
        <v>30.1155546031339</v>
      </c>
      <c r="E4274" s="16" t="n">
        <f aca="false">LOGINV(C4274,$B$8,$C$8)</f>
        <v>418.715477682922</v>
      </c>
      <c r="F4274" s="16" t="n">
        <f aca="false">$B$5/100*E4274*2_Girdiler!$B$14*2_Girdiler!$B$15*2_Girdiler!$B$16</f>
        <v>10.5348814185023</v>
      </c>
      <c r="G4274" s="16" t="n">
        <f aca="false">MIN(MATCH(F4274,2_Girdiler!$B$20:$I$20,1),7)</f>
        <v>3</v>
      </c>
      <c r="H4274" s="16" t="n">
        <f aca="false">IF(F4274&gt;=40,2_Girdiler!$I$21+(F4274-40)*(2_Girdiler!$I$21-2_Girdiler!$H$21)/(2_Girdiler!$I$20-2_Girdiler!$H$20),INDEX(2_Girdiler!$B$21:$I$21,G4274)+(F4274-INDEX(2_Girdiler!$B$20:$I$20,G4274))*(INDEX(2_Girdiler!$B$21:$I$21,G4274+1)-INDEX(2_Girdiler!$B$21:$I$21,G4274))/(INDEX(2_Girdiler!$B$20:$I$20,G4274+1)-INDEX(2_Girdiler!$B$20:$I$20,G4274)))</f>
        <v>19.4813932766521</v>
      </c>
      <c r="I4274" s="16" t="n">
        <f aca="false">H4274/2_Girdiler!$B$17</f>
        <v>7.80504538327407</v>
      </c>
      <c r="J4274" s="16" t="n">
        <f aca="false">D4274+I4274</f>
        <v>37.920599986408</v>
      </c>
    </row>
    <row r="4275" customFormat="false" ht="15" hidden="false" customHeight="false" outlineLevel="0" collapsed="false">
      <c r="A4275" s="0" t="n">
        <v>4263</v>
      </c>
      <c r="B4275" s="7" t="n">
        <v>0.580876</v>
      </c>
      <c r="C4275" s="7" t="n">
        <v>0.500157</v>
      </c>
      <c r="D4275" s="16" t="n">
        <f aca="false">LOGINV(B4275,$B$7,$C$7)</f>
        <v>15.1740214714784</v>
      </c>
      <c r="E4275" s="16" t="n">
        <f aca="false">LOGINV(C4275,$B$8,$C$8)</f>
        <v>109.232989079169</v>
      </c>
      <c r="F4275" s="16" t="n">
        <f aca="false">$B$5/100*E4275*2_Girdiler!$B$14*2_Girdiler!$B$15*2_Girdiler!$B$16</f>
        <v>2.74830200523189</v>
      </c>
      <c r="G4275" s="16" t="n">
        <f aca="false">MIN(MATCH(F4275,2_Girdiler!$B$20:$I$20,1),7)</f>
        <v>1</v>
      </c>
      <c r="H4275" s="16" t="n">
        <f aca="false">IF(F4275&gt;=40,2_Girdiler!$I$21+(F4275-40)*(2_Girdiler!$I$21-2_Girdiler!$H$21)/(2_Girdiler!$I$20-2_Girdiler!$H$20),INDEX(2_Girdiler!$B$21:$I$21,G4275)+(F4275-INDEX(2_Girdiler!$B$20:$I$20,G4275))*(INDEX(2_Girdiler!$B$21:$I$21,G4275+1)-INDEX(2_Girdiler!$B$21:$I$21,G4275))/(INDEX(2_Girdiler!$B$20:$I$20,G4275+1)-INDEX(2_Girdiler!$B$20:$I$20,G4275)))</f>
        <v>6.04626441151015</v>
      </c>
      <c r="I4275" s="16" t="n">
        <f aca="false">H4275/2_Girdiler!$B$17</f>
        <v>2.42238157512426</v>
      </c>
      <c r="J4275" s="16" t="n">
        <f aca="false">D4275+I4275</f>
        <v>17.5964030466027</v>
      </c>
    </row>
    <row r="4276" customFormat="false" ht="15" hidden="false" customHeight="false" outlineLevel="0" collapsed="false">
      <c r="A4276" s="0" t="n">
        <v>4264</v>
      </c>
      <c r="B4276" s="7" t="n">
        <v>0.079274</v>
      </c>
      <c r="C4276" s="7" t="n">
        <v>0.653972</v>
      </c>
      <c r="D4276" s="16" t="n">
        <f aca="false">LOGINV(B4276,$B$7,$C$7)</f>
        <v>6.17112836235395</v>
      </c>
      <c r="E4276" s="16" t="n">
        <f aca="false">LOGINV(C4276,$B$8,$C$8)</f>
        <v>141.01834362742</v>
      </c>
      <c r="F4276" s="16" t="n">
        <f aca="false">$B$5/100*E4276*2_Girdiler!$B$14*2_Girdiler!$B$15*2_Girdiler!$B$16</f>
        <v>3.5480215256659</v>
      </c>
      <c r="G4276" s="16" t="n">
        <f aca="false">MIN(MATCH(F4276,2_Girdiler!$B$20:$I$20,1),7)</f>
        <v>1</v>
      </c>
      <c r="H4276" s="16" t="n">
        <f aca="false">IF(F4276&gt;=40,2_Girdiler!$I$21+(F4276-40)*(2_Girdiler!$I$21-2_Girdiler!$H$21)/(2_Girdiler!$I$20-2_Girdiler!$H$20),INDEX(2_Girdiler!$B$21:$I$21,G4276)+(F4276-INDEX(2_Girdiler!$B$20:$I$20,G4276))*(INDEX(2_Girdiler!$B$21:$I$21,G4276+1)-INDEX(2_Girdiler!$B$21:$I$21,G4276))/(INDEX(2_Girdiler!$B$20:$I$20,G4276+1)-INDEX(2_Girdiler!$B$20:$I$20,G4276)))</f>
        <v>7.80564735646498</v>
      </c>
      <c r="I4276" s="16" t="n">
        <f aca="false">H4276/2_Girdiler!$B$17</f>
        <v>3.12726256268629</v>
      </c>
      <c r="J4276" s="16" t="n">
        <f aca="false">D4276+I4276</f>
        <v>9.29839092504024</v>
      </c>
    </row>
    <row r="4277" customFormat="false" ht="15" hidden="false" customHeight="false" outlineLevel="0" collapsed="false">
      <c r="A4277" s="0" t="n">
        <v>4265</v>
      </c>
      <c r="B4277" s="7" t="n">
        <v>0.998833</v>
      </c>
      <c r="C4277" s="7" t="n">
        <v>0.547341</v>
      </c>
      <c r="D4277" s="16" t="n">
        <f aca="false">LOGINV(B4277,$B$7,$C$7)</f>
        <v>73.8890919173078</v>
      </c>
      <c r="E4277" s="16" t="n">
        <f aca="false">LOGINV(C4277,$B$8,$C$8)</f>
        <v>117.920284155436</v>
      </c>
      <c r="F4277" s="16" t="n">
        <f aca="false">$B$5/100*E4277*2_Girdiler!$B$14*2_Girdiler!$B$15*2_Girdiler!$B$16</f>
        <v>2.96687434935078</v>
      </c>
      <c r="G4277" s="16" t="n">
        <f aca="false">MIN(MATCH(F4277,2_Girdiler!$B$20:$I$20,1),7)</f>
        <v>1</v>
      </c>
      <c r="H4277" s="16" t="n">
        <f aca="false">IF(F4277&gt;=40,2_Girdiler!$I$21+(F4277-40)*(2_Girdiler!$I$21-2_Girdiler!$H$21)/(2_Girdiler!$I$20-2_Girdiler!$H$20),INDEX(2_Girdiler!$B$21:$I$21,G4277)+(F4277-INDEX(2_Girdiler!$B$20:$I$20,G4277))*(INDEX(2_Girdiler!$B$21:$I$21,G4277+1)-INDEX(2_Girdiler!$B$21:$I$21,G4277))/(INDEX(2_Girdiler!$B$20:$I$20,G4277+1)-INDEX(2_Girdiler!$B$20:$I$20,G4277)))</f>
        <v>6.52712356857172</v>
      </c>
      <c r="I4277" s="16" t="n">
        <f aca="false">H4277/2_Girdiler!$B$17</f>
        <v>2.61503348099829</v>
      </c>
      <c r="J4277" s="16" t="n">
        <f aca="false">D4277+I4277</f>
        <v>76.504125398306</v>
      </c>
    </row>
    <row r="4278" customFormat="false" ht="15" hidden="false" customHeight="false" outlineLevel="0" collapsed="false">
      <c r="A4278" s="0" t="n">
        <v>4266</v>
      </c>
      <c r="B4278" s="7" t="n">
        <v>0.25274</v>
      </c>
      <c r="C4278" s="7" t="n">
        <v>0.154043</v>
      </c>
      <c r="D4278" s="16" t="n">
        <f aca="false">LOGINV(B4278,$B$7,$C$7)</f>
        <v>9.3430400093369</v>
      </c>
      <c r="E4278" s="16" t="n">
        <f aca="false">LOGINV(C4278,$B$8,$C$8)</f>
        <v>56.5601993691243</v>
      </c>
      <c r="F4278" s="16" t="n">
        <f aca="false">$B$5/100*E4278*2_Girdiler!$B$14*2_Girdiler!$B$15*2_Girdiler!$B$16</f>
        <v>1.42305461612717</v>
      </c>
      <c r="G4278" s="16" t="n">
        <f aca="false">MIN(MATCH(F4278,2_Girdiler!$B$20:$I$20,1),7)</f>
        <v>1</v>
      </c>
      <c r="H4278" s="16" t="n">
        <f aca="false">IF(F4278&gt;=40,2_Girdiler!$I$21+(F4278-40)*(2_Girdiler!$I$21-2_Girdiler!$H$21)/(2_Girdiler!$I$20-2_Girdiler!$H$20),INDEX(2_Girdiler!$B$21:$I$21,G4278)+(F4278-INDEX(2_Girdiler!$B$20:$I$20,G4278))*(INDEX(2_Girdiler!$B$21:$I$21,G4278+1)-INDEX(2_Girdiler!$B$21:$I$21,G4278))/(INDEX(2_Girdiler!$B$20:$I$20,G4278+1)-INDEX(2_Girdiler!$B$20:$I$20,G4278)))</f>
        <v>3.13072015547977</v>
      </c>
      <c r="I4278" s="16" t="n">
        <f aca="false">H4278/2_Girdiler!$B$17</f>
        <v>1.25429493408644</v>
      </c>
      <c r="J4278" s="16" t="n">
        <f aca="false">D4278+I4278</f>
        <v>10.5973349434233</v>
      </c>
    </row>
    <row r="4279" customFormat="false" ht="15" hidden="false" customHeight="false" outlineLevel="0" collapsed="false">
      <c r="A4279" s="0" t="n">
        <v>4267</v>
      </c>
      <c r="B4279" s="7" t="n">
        <v>0.583815</v>
      </c>
      <c r="C4279" s="7" t="n">
        <v>0.003424</v>
      </c>
      <c r="D4279" s="16" t="n">
        <f aca="false">LOGINV(B4279,$B$7,$C$7)</f>
        <v>15.2378265398997</v>
      </c>
      <c r="E4279" s="16" t="n">
        <f aca="false">LOGINV(C4279,$B$8,$C$8)</f>
        <v>19.0621040532736</v>
      </c>
      <c r="F4279" s="16" t="n">
        <f aca="false">$B$5/100*E4279*2_Girdiler!$B$14*2_Girdiler!$B$15*2_Girdiler!$B$16</f>
        <v>0.479602537980363</v>
      </c>
      <c r="G4279" s="16" t="n">
        <f aca="false">MIN(MATCH(F4279,2_Girdiler!$B$20:$I$20,1),7)</f>
        <v>1</v>
      </c>
      <c r="H4279" s="16" t="n">
        <f aca="false">IF(F4279&gt;=40,2_Girdiler!$I$21+(F4279-40)*(2_Girdiler!$I$21-2_Girdiler!$H$21)/(2_Girdiler!$I$20-2_Girdiler!$H$20),INDEX(2_Girdiler!$B$21:$I$21,G4279)+(F4279-INDEX(2_Girdiler!$B$20:$I$20,G4279))*(INDEX(2_Girdiler!$B$21:$I$21,G4279+1)-INDEX(2_Girdiler!$B$21:$I$21,G4279))/(INDEX(2_Girdiler!$B$20:$I$20,G4279+1)-INDEX(2_Girdiler!$B$20:$I$20,G4279)))</f>
        <v>1.0551255835568</v>
      </c>
      <c r="I4279" s="16" t="n">
        <f aca="false">H4279/2_Girdiler!$B$17</f>
        <v>0.422726595976282</v>
      </c>
      <c r="J4279" s="16" t="n">
        <f aca="false">D4279+I4279</f>
        <v>15.660553135876</v>
      </c>
    </row>
    <row r="4280" customFormat="false" ht="15" hidden="false" customHeight="false" outlineLevel="0" collapsed="false">
      <c r="A4280" s="0" t="n">
        <v>4268</v>
      </c>
      <c r="B4280" s="7" t="n">
        <v>0.159695</v>
      </c>
      <c r="C4280" s="7" t="n">
        <v>0.147686</v>
      </c>
      <c r="D4280" s="16" t="n">
        <f aca="false">LOGINV(B4280,$B$7,$C$7)</f>
        <v>7.77404032001976</v>
      </c>
      <c r="E4280" s="16" t="n">
        <f aca="false">LOGINV(C4280,$B$8,$C$8)</f>
        <v>55.5771284945495</v>
      </c>
      <c r="F4280" s="16" t="n">
        <f aca="false">$B$5/100*E4280*2_Girdiler!$B$14*2_Girdiler!$B$15*2_Girdiler!$B$16</f>
        <v>1.39832055292287</v>
      </c>
      <c r="G4280" s="16" t="n">
        <f aca="false">MIN(MATCH(F4280,2_Girdiler!$B$20:$I$20,1),7)</f>
        <v>1</v>
      </c>
      <c r="H4280" s="16" t="n">
        <f aca="false">IF(F4280&gt;=40,2_Girdiler!$I$21+(F4280-40)*(2_Girdiler!$I$21-2_Girdiler!$H$21)/(2_Girdiler!$I$20-2_Girdiler!$H$20),INDEX(2_Girdiler!$B$21:$I$21,G4280)+(F4280-INDEX(2_Girdiler!$B$20:$I$20,G4280))*(INDEX(2_Girdiler!$B$21:$I$21,G4280+1)-INDEX(2_Girdiler!$B$21:$I$21,G4280))/(INDEX(2_Girdiler!$B$20:$I$20,G4280+1)-INDEX(2_Girdiler!$B$20:$I$20,G4280)))</f>
        <v>3.07630521643031</v>
      </c>
      <c r="I4280" s="16" t="n">
        <f aca="false">H4280/2_Girdiler!$B$17</f>
        <v>1.23249407709547</v>
      </c>
      <c r="J4280" s="16" t="n">
        <f aca="false">D4280+I4280</f>
        <v>9.00653439711524</v>
      </c>
    </row>
    <row r="4281" customFormat="false" ht="15" hidden="false" customHeight="false" outlineLevel="0" collapsed="false">
      <c r="A4281" s="0" t="n">
        <v>4269</v>
      </c>
      <c r="B4281" s="7" t="n">
        <v>0.915869</v>
      </c>
      <c r="C4281" s="7" t="n">
        <v>0.714793</v>
      </c>
      <c r="D4281" s="16" t="n">
        <f aca="false">LOGINV(B4281,$B$7,$C$7)</f>
        <v>29.1889793269028</v>
      </c>
      <c r="E4281" s="16" t="n">
        <f aca="false">LOGINV(C4281,$B$8,$C$8)</f>
        <v>157.513758797841</v>
      </c>
      <c r="F4281" s="16" t="n">
        <f aca="false">$B$5/100*E4281*2_Girdiler!$B$14*2_Girdiler!$B$15*2_Girdiler!$B$16</f>
        <v>3.96304617135369</v>
      </c>
      <c r="G4281" s="16" t="n">
        <f aca="false">MIN(MATCH(F4281,2_Girdiler!$B$20:$I$20,1),7)</f>
        <v>1</v>
      </c>
      <c r="H4281" s="16" t="n">
        <f aca="false">IF(F4281&gt;=40,2_Girdiler!$I$21+(F4281-40)*(2_Girdiler!$I$21-2_Girdiler!$H$21)/(2_Girdiler!$I$20-2_Girdiler!$H$20),INDEX(2_Girdiler!$B$21:$I$21,G4281)+(F4281-INDEX(2_Girdiler!$B$20:$I$20,G4281))*(INDEX(2_Girdiler!$B$21:$I$21,G4281+1)-INDEX(2_Girdiler!$B$21:$I$21,G4281))/(INDEX(2_Girdiler!$B$20:$I$20,G4281+1)-INDEX(2_Girdiler!$B$20:$I$20,G4281)))</f>
        <v>8.71870157697812</v>
      </c>
      <c r="I4281" s="16" t="n">
        <f aca="false">H4281/2_Girdiler!$B$17</f>
        <v>3.49306954205854</v>
      </c>
      <c r="J4281" s="16" t="n">
        <f aca="false">D4281+I4281</f>
        <v>32.6820488689613</v>
      </c>
    </row>
    <row r="4282" customFormat="false" ht="15" hidden="false" customHeight="false" outlineLevel="0" collapsed="false">
      <c r="A4282" s="0" t="n">
        <v>4270</v>
      </c>
      <c r="B4282" s="7" t="n">
        <v>0.775902</v>
      </c>
      <c r="C4282" s="7" t="n">
        <v>0.501414</v>
      </c>
      <c r="D4282" s="16" t="n">
        <f aca="false">LOGINV(B4282,$B$7,$C$7)</f>
        <v>20.6671741214147</v>
      </c>
      <c r="E4282" s="16" t="n">
        <f aca="false">LOGINV(C4282,$B$8,$C$8)</f>
        <v>109.455380489946</v>
      </c>
      <c r="F4282" s="16" t="n">
        <f aca="false">$B$5/100*E4282*2_Girdiler!$B$14*2_Girdiler!$B$15*2_Girdiler!$B$16</f>
        <v>2.75389737312705</v>
      </c>
      <c r="G4282" s="16" t="n">
        <f aca="false">MIN(MATCH(F4282,2_Girdiler!$B$20:$I$20,1),7)</f>
        <v>1</v>
      </c>
      <c r="H4282" s="16" t="n">
        <f aca="false">IF(F4282&gt;=40,2_Girdiler!$I$21+(F4282-40)*(2_Girdiler!$I$21-2_Girdiler!$H$21)/(2_Girdiler!$I$20-2_Girdiler!$H$20),INDEX(2_Girdiler!$B$21:$I$21,G4282)+(F4282-INDEX(2_Girdiler!$B$20:$I$20,G4282))*(INDEX(2_Girdiler!$B$21:$I$21,G4282+1)-INDEX(2_Girdiler!$B$21:$I$21,G4282))/(INDEX(2_Girdiler!$B$20:$I$20,G4282+1)-INDEX(2_Girdiler!$B$20:$I$20,G4282)))</f>
        <v>6.05857422087951</v>
      </c>
      <c r="I4282" s="16" t="n">
        <f aca="false">H4282/2_Girdiler!$B$17</f>
        <v>2.42731338977545</v>
      </c>
      <c r="J4282" s="16" t="n">
        <f aca="false">D4282+I4282</f>
        <v>23.0944875111901</v>
      </c>
    </row>
    <row r="4283" customFormat="false" ht="15" hidden="false" customHeight="false" outlineLevel="0" collapsed="false">
      <c r="A4283" s="0" t="n">
        <v>4271</v>
      </c>
      <c r="B4283" s="7" t="n">
        <v>0.710066</v>
      </c>
      <c r="C4283" s="7" t="n">
        <v>0.500938</v>
      </c>
      <c r="D4283" s="16" t="n">
        <f aca="false">LOGINV(B4283,$B$7,$C$7)</f>
        <v>18.4370849246286</v>
      </c>
      <c r="E4283" s="16" t="n">
        <f aca="false">LOGINV(C4283,$B$8,$C$8)</f>
        <v>109.371112057178</v>
      </c>
      <c r="F4283" s="16" t="n">
        <f aca="false">$B$5/100*E4283*2_Girdiler!$B$14*2_Girdiler!$B$15*2_Girdiler!$B$16</f>
        <v>2.75177717935859</v>
      </c>
      <c r="G4283" s="16" t="n">
        <f aca="false">MIN(MATCH(F4283,2_Girdiler!$B$20:$I$20,1),7)</f>
        <v>1</v>
      </c>
      <c r="H4283" s="16" t="n">
        <f aca="false">IF(F4283&gt;=40,2_Girdiler!$I$21+(F4283-40)*(2_Girdiler!$I$21-2_Girdiler!$H$21)/(2_Girdiler!$I$20-2_Girdiler!$H$20),INDEX(2_Girdiler!$B$21:$I$21,G4283)+(F4283-INDEX(2_Girdiler!$B$20:$I$20,G4283))*(INDEX(2_Girdiler!$B$21:$I$21,G4283+1)-INDEX(2_Girdiler!$B$21:$I$21,G4283))/(INDEX(2_Girdiler!$B$20:$I$20,G4283+1)-INDEX(2_Girdiler!$B$20:$I$20,G4283)))</f>
        <v>6.0539097945889</v>
      </c>
      <c r="I4283" s="16" t="n">
        <f aca="false">H4283/2_Girdiler!$B$17</f>
        <v>2.42544462924235</v>
      </c>
      <c r="J4283" s="16" t="n">
        <f aca="false">D4283+I4283</f>
        <v>20.8625295538709</v>
      </c>
    </row>
    <row r="4284" customFormat="false" ht="15" hidden="false" customHeight="false" outlineLevel="0" collapsed="false">
      <c r="A4284" s="0" t="n">
        <v>4272</v>
      </c>
      <c r="B4284" s="7" t="n">
        <v>0.40046</v>
      </c>
      <c r="C4284" s="7" t="n">
        <v>0.14388</v>
      </c>
      <c r="D4284" s="16" t="n">
        <f aca="false">LOGINV(B4284,$B$7,$C$7)</f>
        <v>11.766398620955</v>
      </c>
      <c r="E4284" s="16" t="n">
        <f aca="false">LOGINV(C4284,$B$8,$C$8)</f>
        <v>54.9834019407666</v>
      </c>
      <c r="F4284" s="16" t="n">
        <f aca="false">$B$5/100*E4284*2_Girdiler!$B$14*2_Girdiler!$B$15*2_Girdiler!$B$16</f>
        <v>1.38338239282969</v>
      </c>
      <c r="G4284" s="16" t="n">
        <f aca="false">MIN(MATCH(F4284,2_Girdiler!$B$20:$I$20,1),7)</f>
        <v>1</v>
      </c>
      <c r="H4284" s="16" t="n">
        <f aca="false">IF(F4284&gt;=40,2_Girdiler!$I$21+(F4284-40)*(2_Girdiler!$I$21-2_Girdiler!$H$21)/(2_Girdiler!$I$20-2_Girdiler!$H$20),INDEX(2_Girdiler!$B$21:$I$21,G4284)+(F4284-INDEX(2_Girdiler!$B$20:$I$20,G4284))*(INDEX(2_Girdiler!$B$21:$I$21,G4284+1)-INDEX(2_Girdiler!$B$21:$I$21,G4284))/(INDEX(2_Girdiler!$B$20:$I$20,G4284+1)-INDEX(2_Girdiler!$B$20:$I$20,G4284)))</f>
        <v>3.04344126422531</v>
      </c>
      <c r="I4284" s="16" t="n">
        <f aca="false">H4284/2_Girdiler!$B$17</f>
        <v>1.21932742957745</v>
      </c>
      <c r="J4284" s="16" t="n">
        <f aca="false">D4284+I4284</f>
        <v>12.9857260505325</v>
      </c>
    </row>
    <row r="4285" customFormat="false" ht="15" hidden="false" customHeight="false" outlineLevel="0" collapsed="false">
      <c r="A4285" s="0" t="n">
        <v>4273</v>
      </c>
      <c r="B4285" s="7" t="n">
        <v>0.609098</v>
      </c>
      <c r="C4285" s="7" t="n">
        <v>0.47059</v>
      </c>
      <c r="D4285" s="16" t="n">
        <f aca="false">LOGINV(B4285,$B$7,$C$7)</f>
        <v>15.8027259725954</v>
      </c>
      <c r="E4285" s="16" t="n">
        <f aca="false">LOGINV(C4285,$B$8,$C$8)</f>
        <v>104.125789442463</v>
      </c>
      <c r="F4285" s="16" t="n">
        <f aca="false">$B$5/100*E4285*2_Girdiler!$B$14*2_Girdiler!$B$15*2_Girdiler!$B$16</f>
        <v>2.61980486237236</v>
      </c>
      <c r="G4285" s="16" t="n">
        <f aca="false">MIN(MATCH(F4285,2_Girdiler!$B$20:$I$20,1),7)</f>
        <v>1</v>
      </c>
      <c r="H4285" s="16" t="n">
        <f aca="false">IF(F4285&gt;=40,2_Girdiler!$I$21+(F4285-40)*(2_Girdiler!$I$21-2_Girdiler!$H$21)/(2_Girdiler!$I$20-2_Girdiler!$H$20),INDEX(2_Girdiler!$B$21:$I$21,G4285)+(F4285-INDEX(2_Girdiler!$B$20:$I$20,G4285))*(INDEX(2_Girdiler!$B$21:$I$21,G4285+1)-INDEX(2_Girdiler!$B$21:$I$21,G4285))/(INDEX(2_Girdiler!$B$20:$I$20,G4285+1)-INDEX(2_Girdiler!$B$20:$I$20,G4285)))</f>
        <v>5.76357069721919</v>
      </c>
      <c r="I4285" s="16" t="n">
        <f aca="false">H4285/2_Girdiler!$B$17</f>
        <v>2.30912287548846</v>
      </c>
      <c r="J4285" s="16" t="n">
        <f aca="false">D4285+I4285</f>
        <v>18.1118488480838</v>
      </c>
    </row>
    <row r="4286" customFormat="false" ht="15" hidden="false" customHeight="false" outlineLevel="0" collapsed="false">
      <c r="A4286" s="0" t="n">
        <v>4274</v>
      </c>
      <c r="B4286" s="7" t="n">
        <v>0.491098</v>
      </c>
      <c r="C4286" s="7" t="n">
        <v>0.906994</v>
      </c>
      <c r="D4286" s="16" t="n">
        <f aca="false">LOGINV(B4286,$B$7,$C$7)</f>
        <v>13.3746502288406</v>
      </c>
      <c r="E4286" s="16" t="n">
        <f aca="false">LOGINV(C4286,$B$8,$C$8)</f>
        <v>256.436956708106</v>
      </c>
      <c r="F4286" s="16" t="n">
        <f aca="false">$B$5/100*E4286*2_Girdiler!$B$14*2_Girdiler!$B$15*2_Girdiler!$B$16</f>
        <v>6.45195383077595</v>
      </c>
      <c r="G4286" s="16" t="n">
        <f aca="false">MIN(MATCH(F4286,2_Girdiler!$B$20:$I$20,1),7)</f>
        <v>2</v>
      </c>
      <c r="H4286" s="16" t="n">
        <f aca="false">IF(F4286&gt;=40,2_Girdiler!$I$21+(F4286-40)*(2_Girdiler!$I$21-2_Girdiler!$H$21)/(2_Girdiler!$I$20-2_Girdiler!$H$20),INDEX(2_Girdiler!$B$21:$I$21,G4286)+(F4286-INDEX(2_Girdiler!$B$20:$I$20,G4286))*(INDEX(2_Girdiler!$B$21:$I$21,G4286+1)-INDEX(2_Girdiler!$B$21:$I$21,G4286))/(INDEX(2_Girdiler!$B$20:$I$20,G4286+1)-INDEX(2_Girdiler!$B$20:$I$20,G4286)))</f>
        <v>13.3231261292415</v>
      </c>
      <c r="I4286" s="16" t="n">
        <f aca="false">H4286/2_Girdiler!$B$17</f>
        <v>5.33779091716407</v>
      </c>
      <c r="J4286" s="16" t="n">
        <f aca="false">D4286+I4286</f>
        <v>18.7124411460046</v>
      </c>
    </row>
    <row r="4287" customFormat="false" ht="15" hidden="false" customHeight="false" outlineLevel="0" collapsed="false">
      <c r="A4287" s="0" t="n">
        <v>4275</v>
      </c>
      <c r="B4287" s="7" t="n">
        <v>0.916952</v>
      </c>
      <c r="C4287" s="7" t="n">
        <v>0.40336</v>
      </c>
      <c r="D4287" s="16" t="n">
        <f aca="false">LOGINV(B4287,$B$7,$C$7)</f>
        <v>29.3038718381645</v>
      </c>
      <c r="E4287" s="16" t="n">
        <f aca="false">LOGINV(C4287,$B$8,$C$8)</f>
        <v>93.251608469778</v>
      </c>
      <c r="F4287" s="16" t="n">
        <f aca="false">$B$5/100*E4287*2_Girdiler!$B$14*2_Girdiler!$B$15*2_Girdiler!$B$16</f>
        <v>2.34621046909961</v>
      </c>
      <c r="G4287" s="16" t="n">
        <f aca="false">MIN(MATCH(F4287,2_Girdiler!$B$20:$I$20,1),7)</f>
        <v>1</v>
      </c>
      <c r="H4287" s="16" t="n">
        <f aca="false">IF(F4287&gt;=40,2_Girdiler!$I$21+(F4287-40)*(2_Girdiler!$I$21-2_Girdiler!$H$21)/(2_Girdiler!$I$20-2_Girdiler!$H$20),INDEX(2_Girdiler!$B$21:$I$21,G4287)+(F4287-INDEX(2_Girdiler!$B$20:$I$20,G4287))*(INDEX(2_Girdiler!$B$21:$I$21,G4287+1)-INDEX(2_Girdiler!$B$21:$I$21,G4287))/(INDEX(2_Girdiler!$B$20:$I$20,G4287+1)-INDEX(2_Girdiler!$B$20:$I$20,G4287)))</f>
        <v>5.16166303201915</v>
      </c>
      <c r="I4287" s="16" t="n">
        <f aca="false">H4287/2_Girdiler!$B$17</f>
        <v>2.06797397116152</v>
      </c>
      <c r="J4287" s="16" t="n">
        <f aca="false">D4287+I4287</f>
        <v>31.371845809326</v>
      </c>
    </row>
    <row r="4288" customFormat="false" ht="15" hidden="false" customHeight="false" outlineLevel="0" collapsed="false">
      <c r="A4288" s="0" t="n">
        <v>4276</v>
      </c>
      <c r="B4288" s="7" t="n">
        <v>0.373251</v>
      </c>
      <c r="C4288" s="7" t="n">
        <v>0.480353</v>
      </c>
      <c r="D4288" s="16" t="n">
        <f aca="false">LOGINV(B4288,$B$7,$C$7)</f>
        <v>11.3092114557399</v>
      </c>
      <c r="E4288" s="16" t="n">
        <f aca="false">LOGINV(C4288,$B$8,$C$8)</f>
        <v>105.786913194396</v>
      </c>
      <c r="F4288" s="16" t="n">
        <f aca="false">$B$5/100*E4288*2_Girdiler!$B$14*2_Girdiler!$B$15*2_Girdiler!$B$16</f>
        <v>2.66159873597101</v>
      </c>
      <c r="G4288" s="16" t="n">
        <f aca="false">MIN(MATCH(F4288,2_Girdiler!$B$20:$I$20,1),7)</f>
        <v>1</v>
      </c>
      <c r="H4288" s="16" t="n">
        <f aca="false">IF(F4288&gt;=40,2_Girdiler!$I$21+(F4288-40)*(2_Girdiler!$I$21-2_Girdiler!$H$21)/(2_Girdiler!$I$20-2_Girdiler!$H$20),INDEX(2_Girdiler!$B$21:$I$21,G4288)+(F4288-INDEX(2_Girdiler!$B$20:$I$20,G4288))*(INDEX(2_Girdiler!$B$21:$I$21,G4288+1)-INDEX(2_Girdiler!$B$21:$I$21,G4288))/(INDEX(2_Girdiler!$B$20:$I$20,G4288+1)-INDEX(2_Girdiler!$B$20:$I$20,G4288)))</f>
        <v>5.85551721913622</v>
      </c>
      <c r="I4288" s="16" t="n">
        <f aca="false">H4288/2_Girdiler!$B$17</f>
        <v>2.34596042433342</v>
      </c>
      <c r="J4288" s="16" t="n">
        <f aca="false">D4288+I4288</f>
        <v>13.6551718800733</v>
      </c>
    </row>
    <row r="4289" customFormat="false" ht="15" hidden="false" customHeight="false" outlineLevel="0" collapsed="false">
      <c r="A4289" s="0" t="n">
        <v>4277</v>
      </c>
      <c r="B4289" s="7" t="n">
        <v>0.365412</v>
      </c>
      <c r="C4289" s="7" t="n">
        <v>0.437757</v>
      </c>
      <c r="D4289" s="16" t="n">
        <f aca="false">LOGINV(B4289,$B$7,$C$7)</f>
        <v>11.1790096546286</v>
      </c>
      <c r="E4289" s="16" t="n">
        <f aca="false">LOGINV(C4289,$B$8,$C$8)</f>
        <v>98.702080941733</v>
      </c>
      <c r="F4289" s="16" t="n">
        <f aca="false">$B$5/100*E4289*2_Girdiler!$B$14*2_Girdiler!$B$15*2_Girdiler!$B$16</f>
        <v>2.483344356494</v>
      </c>
      <c r="G4289" s="16" t="n">
        <f aca="false">MIN(MATCH(F4289,2_Girdiler!$B$20:$I$20,1),7)</f>
        <v>1</v>
      </c>
      <c r="H4289" s="16" t="n">
        <f aca="false">IF(F4289&gt;=40,2_Girdiler!$I$21+(F4289-40)*(2_Girdiler!$I$21-2_Girdiler!$H$21)/(2_Girdiler!$I$20-2_Girdiler!$H$20),INDEX(2_Girdiler!$B$21:$I$21,G4289)+(F4289-INDEX(2_Girdiler!$B$20:$I$20,G4289))*(INDEX(2_Girdiler!$B$21:$I$21,G4289+1)-INDEX(2_Girdiler!$B$21:$I$21,G4289))/(INDEX(2_Girdiler!$B$20:$I$20,G4289+1)-INDEX(2_Girdiler!$B$20:$I$20,G4289)))</f>
        <v>5.4633575842868</v>
      </c>
      <c r="I4289" s="16" t="n">
        <f aca="false">H4289/2_Girdiler!$B$17</f>
        <v>2.18884518601234</v>
      </c>
      <c r="J4289" s="16" t="n">
        <f aca="false">D4289+I4289</f>
        <v>13.367854840641</v>
      </c>
    </row>
    <row r="4290" customFormat="false" ht="15" hidden="false" customHeight="false" outlineLevel="0" collapsed="false">
      <c r="A4290" s="0" t="n">
        <v>4278</v>
      </c>
      <c r="B4290" s="7" t="n">
        <v>0.119057</v>
      </c>
      <c r="C4290" s="7" t="n">
        <v>0.015094</v>
      </c>
      <c r="D4290" s="16" t="n">
        <f aca="false">LOGINV(B4290,$B$7,$C$7)</f>
        <v>7.0162398391346</v>
      </c>
      <c r="E4290" s="16" t="n">
        <f aca="false">LOGINV(C4290,$B$8,$C$8)</f>
        <v>26.9513586883367</v>
      </c>
      <c r="F4290" s="16" t="n">
        <f aca="false">$B$5/100*E4290*2_Girdiler!$B$14*2_Girdiler!$B$15*2_Girdiler!$B$16</f>
        <v>0.678096184598551</v>
      </c>
      <c r="G4290" s="16" t="n">
        <f aca="false">MIN(MATCH(F4290,2_Girdiler!$B$20:$I$20,1),7)</f>
        <v>1</v>
      </c>
      <c r="H4290" s="16" t="n">
        <f aca="false">IF(F4290&gt;=40,2_Girdiler!$I$21+(F4290-40)*(2_Girdiler!$I$21-2_Girdiler!$H$21)/(2_Girdiler!$I$20-2_Girdiler!$H$20),INDEX(2_Girdiler!$B$21:$I$21,G4290)+(F4290-INDEX(2_Girdiler!$B$20:$I$20,G4290))*(INDEX(2_Girdiler!$B$21:$I$21,G4290+1)-INDEX(2_Girdiler!$B$21:$I$21,G4290))/(INDEX(2_Girdiler!$B$20:$I$20,G4290+1)-INDEX(2_Girdiler!$B$20:$I$20,G4290)))</f>
        <v>1.49181160611681</v>
      </c>
      <c r="I4290" s="16" t="n">
        <f aca="false">H4290/2_Girdiler!$B$17</f>
        <v>0.597680931937826</v>
      </c>
      <c r="J4290" s="16" t="n">
        <f aca="false">D4290+I4290</f>
        <v>7.61392077107242</v>
      </c>
    </row>
    <row r="4291" customFormat="false" ht="15" hidden="false" customHeight="false" outlineLevel="0" collapsed="false">
      <c r="A4291" s="0" t="n">
        <v>4279</v>
      </c>
      <c r="B4291" s="7" t="n">
        <v>0.66576</v>
      </c>
      <c r="C4291" s="7" t="n">
        <v>0.492215</v>
      </c>
      <c r="D4291" s="16" t="n">
        <f aca="false">LOGINV(B4291,$B$7,$C$7)</f>
        <v>17.1929293883458</v>
      </c>
      <c r="E4291" s="16" t="n">
        <f aca="false">LOGINV(C4291,$B$8,$C$8)</f>
        <v>107.838197614065</v>
      </c>
      <c r="F4291" s="16" t="n">
        <f aca="false">$B$5/100*E4291*2_Girdiler!$B$14*2_Girdiler!$B$15*2_Girdiler!$B$16</f>
        <v>2.71320905196988</v>
      </c>
      <c r="G4291" s="16" t="n">
        <f aca="false">MIN(MATCH(F4291,2_Girdiler!$B$20:$I$20,1),7)</f>
        <v>1</v>
      </c>
      <c r="H4291" s="16" t="n">
        <f aca="false">IF(F4291&gt;=40,2_Girdiler!$I$21+(F4291-40)*(2_Girdiler!$I$21-2_Girdiler!$H$21)/(2_Girdiler!$I$20-2_Girdiler!$H$20),INDEX(2_Girdiler!$B$21:$I$21,G4291)+(F4291-INDEX(2_Girdiler!$B$20:$I$20,G4291))*(INDEX(2_Girdiler!$B$21:$I$21,G4291+1)-INDEX(2_Girdiler!$B$21:$I$21,G4291))/(INDEX(2_Girdiler!$B$20:$I$20,G4291+1)-INDEX(2_Girdiler!$B$20:$I$20,G4291)))</f>
        <v>5.96905991433374</v>
      </c>
      <c r="I4291" s="16" t="n">
        <f aca="false">H4291/2_Girdiler!$B$17</f>
        <v>2.3914502861914</v>
      </c>
      <c r="J4291" s="16" t="n">
        <f aca="false">D4291+I4291</f>
        <v>19.5843796745372</v>
      </c>
    </row>
    <row r="4292" customFormat="false" ht="15" hidden="false" customHeight="false" outlineLevel="0" collapsed="false">
      <c r="A4292" s="0" t="n">
        <v>4280</v>
      </c>
      <c r="B4292" s="7" t="n">
        <v>0.446756</v>
      </c>
      <c r="C4292" s="7" t="n">
        <v>0.620229</v>
      </c>
      <c r="D4292" s="16" t="n">
        <f aca="false">LOGINV(B4292,$B$7,$C$7)</f>
        <v>12.5683975590733</v>
      </c>
      <c r="E4292" s="16" t="n">
        <f aca="false">LOGINV(C4292,$B$8,$C$8)</f>
        <v>133.060670186017</v>
      </c>
      <c r="F4292" s="16" t="n">
        <f aca="false">$B$5/100*E4292*2_Girdiler!$B$14*2_Girdiler!$B$15*2_Girdiler!$B$16</f>
        <v>3.34780646188019</v>
      </c>
      <c r="G4292" s="16" t="n">
        <f aca="false">MIN(MATCH(F4292,2_Girdiler!$B$20:$I$20,1),7)</f>
        <v>1</v>
      </c>
      <c r="H4292" s="16" t="n">
        <f aca="false">IF(F4292&gt;=40,2_Girdiler!$I$21+(F4292-40)*(2_Girdiler!$I$21-2_Girdiler!$H$21)/(2_Girdiler!$I$20-2_Girdiler!$H$20),INDEX(2_Girdiler!$B$21:$I$21,G4292)+(F4292-INDEX(2_Girdiler!$B$20:$I$20,G4292))*(INDEX(2_Girdiler!$B$21:$I$21,G4292+1)-INDEX(2_Girdiler!$B$21:$I$21,G4292))/(INDEX(2_Girdiler!$B$20:$I$20,G4292+1)-INDEX(2_Girdiler!$B$20:$I$20,G4292)))</f>
        <v>7.36517421613642</v>
      </c>
      <c r="I4292" s="16" t="n">
        <f aca="false">H4292/2_Girdiler!$B$17</f>
        <v>2.95079095197773</v>
      </c>
      <c r="J4292" s="16" t="n">
        <f aca="false">D4292+I4292</f>
        <v>15.519188511051</v>
      </c>
    </row>
    <row r="4293" customFormat="false" ht="15" hidden="false" customHeight="false" outlineLevel="0" collapsed="false">
      <c r="A4293" s="0" t="n">
        <v>4281</v>
      </c>
      <c r="B4293" s="7" t="n">
        <v>0.146654</v>
      </c>
      <c r="C4293" s="7" t="n">
        <v>0.878326</v>
      </c>
      <c r="D4293" s="16" t="n">
        <f aca="false">LOGINV(B4293,$B$7,$C$7)</f>
        <v>7.53857040431359</v>
      </c>
      <c r="E4293" s="16" t="n">
        <f aca="false">LOGINV(C4293,$B$8,$C$8)</f>
        <v>231.900318991729</v>
      </c>
      <c r="F4293" s="16" t="n">
        <f aca="false">$B$5/100*E4293*2_Girdiler!$B$14*2_Girdiler!$B$15*2_Girdiler!$B$16</f>
        <v>5.8346120258319</v>
      </c>
      <c r="G4293" s="16" t="n">
        <f aca="false">MIN(MATCH(F4293,2_Girdiler!$B$20:$I$20,1),7)</f>
        <v>2</v>
      </c>
      <c r="H4293" s="16" t="n">
        <f aca="false">IF(F4293&gt;=40,2_Girdiler!$I$21+(F4293-40)*(2_Girdiler!$I$21-2_Girdiler!$H$21)/(2_Girdiler!$I$20-2_Girdiler!$H$20),INDEX(2_Girdiler!$B$21:$I$21,G4293)+(F4293-INDEX(2_Girdiler!$B$20:$I$20,G4293))*(INDEX(2_Girdiler!$B$21:$I$21,G4293+1)-INDEX(2_Girdiler!$B$21:$I$21,G4293))/(INDEX(2_Girdiler!$B$20:$I$20,G4293+1)-INDEX(2_Girdiler!$B$20:$I$20,G4293)))</f>
        <v>12.335379241331</v>
      </c>
      <c r="I4293" s="16" t="n">
        <f aca="false">H4293/2_Girdiler!$B$17</f>
        <v>4.94205899091788</v>
      </c>
      <c r="J4293" s="16" t="n">
        <f aca="false">D4293+I4293</f>
        <v>12.4806293952315</v>
      </c>
    </row>
    <row r="4294" customFormat="false" ht="15" hidden="false" customHeight="false" outlineLevel="0" collapsed="false">
      <c r="A4294" s="0" t="n">
        <v>4282</v>
      </c>
      <c r="B4294" s="7" t="n">
        <v>0.070849</v>
      </c>
      <c r="C4294" s="7" t="n">
        <v>0.623159</v>
      </c>
      <c r="D4294" s="16" t="n">
        <f aca="false">LOGINV(B4294,$B$7,$C$7)</f>
        <v>5.96973358257715</v>
      </c>
      <c r="E4294" s="16" t="n">
        <f aca="false">LOGINV(C4294,$B$8,$C$8)</f>
        <v>133.724175108997</v>
      </c>
      <c r="F4294" s="16" t="n">
        <f aca="false">$B$5/100*E4294*2_Girdiler!$B$14*2_Girdiler!$B$15*2_Girdiler!$B$16</f>
        <v>3.36450024574236</v>
      </c>
      <c r="G4294" s="16" t="n">
        <f aca="false">MIN(MATCH(F4294,2_Girdiler!$B$20:$I$20,1),7)</f>
        <v>1</v>
      </c>
      <c r="H4294" s="16" t="n">
        <f aca="false">IF(F4294&gt;=40,2_Girdiler!$I$21+(F4294-40)*(2_Girdiler!$I$21-2_Girdiler!$H$21)/(2_Girdiler!$I$20-2_Girdiler!$H$20),INDEX(2_Girdiler!$B$21:$I$21,G4294)+(F4294-INDEX(2_Girdiler!$B$20:$I$20,G4294))*(INDEX(2_Girdiler!$B$21:$I$21,G4294+1)-INDEX(2_Girdiler!$B$21:$I$21,G4294))/(INDEX(2_Girdiler!$B$20:$I$20,G4294+1)-INDEX(2_Girdiler!$B$20:$I$20,G4294)))</f>
        <v>7.4019005406332</v>
      </c>
      <c r="I4294" s="16" t="n">
        <f aca="false">H4294/2_Girdiler!$B$17</f>
        <v>2.96550502429215</v>
      </c>
      <c r="J4294" s="16" t="n">
        <f aca="false">D4294+I4294</f>
        <v>8.9352386068693</v>
      </c>
    </row>
    <row r="4295" customFormat="false" ht="15" hidden="false" customHeight="false" outlineLevel="0" collapsed="false">
      <c r="A4295" s="0" t="n">
        <v>4283</v>
      </c>
      <c r="B4295" s="7" t="n">
        <v>0.146657</v>
      </c>
      <c r="C4295" s="7" t="n">
        <v>0.876746</v>
      </c>
      <c r="D4295" s="16" t="n">
        <f aca="false">LOGINV(B4295,$B$7,$C$7)</f>
        <v>7.5386252923518</v>
      </c>
      <c r="E4295" s="16" t="n">
        <f aca="false">LOGINV(C4295,$B$8,$C$8)</f>
        <v>230.737688371252</v>
      </c>
      <c r="F4295" s="16" t="n">
        <f aca="false">$B$5/100*E4295*2_Girdiler!$B$14*2_Girdiler!$B$15*2_Girdiler!$B$16</f>
        <v>5.80536023942069</v>
      </c>
      <c r="G4295" s="16" t="n">
        <f aca="false">MIN(MATCH(F4295,2_Girdiler!$B$20:$I$20,1),7)</f>
        <v>2</v>
      </c>
      <c r="H4295" s="16" t="n">
        <f aca="false">IF(F4295&gt;=40,2_Girdiler!$I$21+(F4295-40)*(2_Girdiler!$I$21-2_Girdiler!$H$21)/(2_Girdiler!$I$20-2_Girdiler!$H$20),INDEX(2_Girdiler!$B$21:$I$21,G4295)+(F4295-INDEX(2_Girdiler!$B$20:$I$20,G4295))*(INDEX(2_Girdiler!$B$21:$I$21,G4295+1)-INDEX(2_Girdiler!$B$21:$I$21,G4295))/(INDEX(2_Girdiler!$B$20:$I$20,G4295+1)-INDEX(2_Girdiler!$B$20:$I$20,G4295)))</f>
        <v>12.2885763830731</v>
      </c>
      <c r="I4295" s="16" t="n">
        <f aca="false">H4295/2_Girdiler!$B$17</f>
        <v>4.92330784578249</v>
      </c>
      <c r="J4295" s="16" t="n">
        <f aca="false">D4295+I4295</f>
        <v>12.4619331381343</v>
      </c>
    </row>
    <row r="4296" customFormat="false" ht="15" hidden="false" customHeight="false" outlineLevel="0" collapsed="false">
      <c r="A4296" s="0" t="n">
        <v>4284</v>
      </c>
      <c r="B4296" s="7" t="n">
        <v>0.97243</v>
      </c>
      <c r="C4296" s="7" t="n">
        <v>0.367959</v>
      </c>
      <c r="D4296" s="16" t="n">
        <f aca="false">LOGINV(B4296,$B$7,$C$7)</f>
        <v>39.4394188546407</v>
      </c>
      <c r="E4296" s="16" t="n">
        <f aca="false">LOGINV(C4296,$B$8,$C$8)</f>
        <v>87.8407282485309</v>
      </c>
      <c r="F4296" s="16" t="n">
        <f aca="false">$B$5/100*E4296*2_Girdiler!$B$14*2_Girdiler!$B$15*2_Girdiler!$B$16</f>
        <v>2.21007272273304</v>
      </c>
      <c r="G4296" s="16" t="n">
        <f aca="false">MIN(MATCH(F4296,2_Girdiler!$B$20:$I$20,1),7)</f>
        <v>1</v>
      </c>
      <c r="H4296" s="16" t="n">
        <f aca="false">IF(F4296&gt;=40,2_Girdiler!$I$21+(F4296-40)*(2_Girdiler!$I$21-2_Girdiler!$H$21)/(2_Girdiler!$I$20-2_Girdiler!$H$20),INDEX(2_Girdiler!$B$21:$I$21,G4296)+(F4296-INDEX(2_Girdiler!$B$20:$I$20,G4296))*(INDEX(2_Girdiler!$B$21:$I$21,G4296+1)-INDEX(2_Girdiler!$B$21:$I$21,G4296))/(INDEX(2_Girdiler!$B$20:$I$20,G4296+1)-INDEX(2_Girdiler!$B$20:$I$20,G4296)))</f>
        <v>4.86215999001268</v>
      </c>
      <c r="I4296" s="16" t="n">
        <f aca="false">H4296/2_Girdiler!$B$17</f>
        <v>1.94798076522944</v>
      </c>
      <c r="J4296" s="16" t="n">
        <f aca="false">D4296+I4296</f>
        <v>41.3873996198701</v>
      </c>
    </row>
    <row r="4297" customFormat="false" ht="15" hidden="false" customHeight="false" outlineLevel="0" collapsed="false">
      <c r="A4297" s="0" t="n">
        <v>4285</v>
      </c>
      <c r="B4297" s="7" t="n">
        <v>0.266508</v>
      </c>
      <c r="C4297" s="7" t="n">
        <v>0.91155</v>
      </c>
      <c r="D4297" s="16" t="n">
        <f aca="false">LOGINV(B4297,$B$7,$C$7)</f>
        <v>9.56692661134302</v>
      </c>
      <c r="E4297" s="16" t="n">
        <f aca="false">LOGINV(C4297,$B$8,$C$8)</f>
        <v>261.095833761205</v>
      </c>
      <c r="F4297" s="16" t="n">
        <f aca="false">$B$5/100*E4297*2_Girdiler!$B$14*2_Girdiler!$B$15*2_Girdiler!$B$16</f>
        <v>6.56917117743191</v>
      </c>
      <c r="G4297" s="16" t="n">
        <f aca="false">MIN(MATCH(F4297,2_Girdiler!$B$20:$I$20,1),7)</f>
        <v>2</v>
      </c>
      <c r="H4297" s="16" t="n">
        <f aca="false">IF(F4297&gt;=40,2_Girdiler!$I$21+(F4297-40)*(2_Girdiler!$I$21-2_Girdiler!$H$21)/(2_Girdiler!$I$20-2_Girdiler!$H$20),INDEX(2_Girdiler!$B$21:$I$21,G4297)+(F4297-INDEX(2_Girdiler!$B$20:$I$20,G4297))*(INDEX(2_Girdiler!$B$21:$I$21,G4297+1)-INDEX(2_Girdiler!$B$21:$I$21,G4297))/(INDEX(2_Girdiler!$B$20:$I$20,G4297+1)-INDEX(2_Girdiler!$B$20:$I$20,G4297)))</f>
        <v>13.5106738838911</v>
      </c>
      <c r="I4297" s="16" t="n">
        <f aca="false">H4297/2_Girdiler!$B$17</f>
        <v>5.41293024194353</v>
      </c>
      <c r="J4297" s="16" t="n">
        <f aca="false">D4297+I4297</f>
        <v>14.9798568532866</v>
      </c>
    </row>
    <row r="4298" customFormat="false" ht="15" hidden="false" customHeight="false" outlineLevel="0" collapsed="false">
      <c r="A4298" s="0" t="n">
        <v>4286</v>
      </c>
      <c r="B4298" s="7" t="n">
        <v>0.985883</v>
      </c>
      <c r="C4298" s="7" t="n">
        <v>0.788958</v>
      </c>
      <c r="D4298" s="16" t="n">
        <f aca="false">LOGINV(B4298,$B$7,$C$7)</f>
        <v>46.0048363553124</v>
      </c>
      <c r="E4298" s="16" t="n">
        <f aca="false">LOGINV(C4298,$B$8,$C$8)</f>
        <v>183.358555068432</v>
      </c>
      <c r="F4298" s="16" t="n">
        <f aca="false">$B$5/100*E4298*2_Girdiler!$B$14*2_Girdiler!$B$15*2_Girdiler!$B$16</f>
        <v>4.61330124552175</v>
      </c>
      <c r="G4298" s="16" t="n">
        <f aca="false">MIN(MATCH(F4298,2_Girdiler!$B$20:$I$20,1),7)</f>
        <v>1</v>
      </c>
      <c r="H4298" s="16" t="n">
        <f aca="false">IF(F4298&gt;=40,2_Girdiler!$I$21+(F4298-40)*(2_Girdiler!$I$21-2_Girdiler!$H$21)/(2_Girdiler!$I$20-2_Girdiler!$H$20),INDEX(2_Girdiler!$B$21:$I$21,G4298)+(F4298-INDEX(2_Girdiler!$B$20:$I$20,G4298))*(INDEX(2_Girdiler!$B$21:$I$21,G4298+1)-INDEX(2_Girdiler!$B$21:$I$21,G4298))/(INDEX(2_Girdiler!$B$20:$I$20,G4298+1)-INDEX(2_Girdiler!$B$20:$I$20,G4298)))</f>
        <v>10.1492627401478</v>
      </c>
      <c r="I4298" s="16" t="n">
        <f aca="false">H4298/2_Girdiler!$B$17</f>
        <v>4.06621103371308</v>
      </c>
      <c r="J4298" s="16" t="n">
        <f aca="false">D4298+I4298</f>
        <v>50.0710473890255</v>
      </c>
    </row>
    <row r="4299" customFormat="false" ht="15" hidden="false" customHeight="false" outlineLevel="0" collapsed="false">
      <c r="A4299" s="0" t="n">
        <v>4287</v>
      </c>
      <c r="B4299" s="7" t="n">
        <v>0.346035</v>
      </c>
      <c r="C4299" s="7" t="n">
        <v>0.210365</v>
      </c>
      <c r="D4299" s="16" t="n">
        <f aca="false">LOGINV(B4299,$B$7,$C$7)</f>
        <v>10.8595310612695</v>
      </c>
      <c r="E4299" s="16" t="n">
        <f aca="false">LOGINV(C4299,$B$8,$C$8)</f>
        <v>64.9424359660419</v>
      </c>
      <c r="F4299" s="16" t="n">
        <f aca="false">$B$5/100*E4299*2_Girdiler!$B$14*2_Girdiler!$B$15*2_Girdiler!$B$16</f>
        <v>1.63395168890561</v>
      </c>
      <c r="G4299" s="16" t="n">
        <f aca="false">MIN(MATCH(F4299,2_Girdiler!$B$20:$I$20,1),7)</f>
        <v>1</v>
      </c>
      <c r="H4299" s="16" t="n">
        <f aca="false">IF(F4299&gt;=40,2_Girdiler!$I$21+(F4299-40)*(2_Girdiler!$I$21-2_Girdiler!$H$21)/(2_Girdiler!$I$20-2_Girdiler!$H$20),INDEX(2_Girdiler!$B$21:$I$21,G4299)+(F4299-INDEX(2_Girdiler!$B$20:$I$20,G4299))*(INDEX(2_Girdiler!$B$21:$I$21,G4299+1)-INDEX(2_Girdiler!$B$21:$I$21,G4299))/(INDEX(2_Girdiler!$B$20:$I$20,G4299+1)-INDEX(2_Girdiler!$B$20:$I$20,G4299)))</f>
        <v>3.59469371559235</v>
      </c>
      <c r="I4299" s="16" t="n">
        <f aca="false">H4299/2_Girdiler!$B$17</f>
        <v>1.44018177708027</v>
      </c>
      <c r="J4299" s="16" t="n">
        <f aca="false">D4299+I4299</f>
        <v>12.2997128383497</v>
      </c>
    </row>
    <row r="4300" customFormat="false" ht="15" hidden="false" customHeight="false" outlineLevel="0" collapsed="false">
      <c r="A4300" s="0" t="n">
        <v>4288</v>
      </c>
      <c r="B4300" s="7" t="n">
        <v>0.730772</v>
      </c>
      <c r="C4300" s="7" t="n">
        <v>0.754451</v>
      </c>
      <c r="D4300" s="16" t="n">
        <f aca="false">LOGINV(B4300,$B$7,$C$7)</f>
        <v>19.0808330647641</v>
      </c>
      <c r="E4300" s="16" t="n">
        <f aca="false">LOGINV(C4300,$B$8,$C$8)</f>
        <v>170.323029838523</v>
      </c>
      <c r="F4300" s="16" t="n">
        <f aca="false">$B$5/100*E4300*2_Girdiler!$B$14*2_Girdiler!$B$15*2_Girdiler!$B$16</f>
        <v>4.28532743073725</v>
      </c>
      <c r="G4300" s="16" t="n">
        <f aca="false">MIN(MATCH(F4300,2_Girdiler!$B$20:$I$20,1),7)</f>
        <v>1</v>
      </c>
      <c r="H4300" s="16" t="n">
        <f aca="false">IF(F4300&gt;=40,2_Girdiler!$I$21+(F4300-40)*(2_Girdiler!$I$21-2_Girdiler!$H$21)/(2_Girdiler!$I$20-2_Girdiler!$H$20),INDEX(2_Girdiler!$B$21:$I$21,G4300)+(F4300-INDEX(2_Girdiler!$B$20:$I$20,G4300))*(INDEX(2_Girdiler!$B$21:$I$21,G4300+1)-INDEX(2_Girdiler!$B$21:$I$21,G4300))/(INDEX(2_Girdiler!$B$20:$I$20,G4300+1)-INDEX(2_Girdiler!$B$20:$I$20,G4300)))</f>
        <v>9.42772034762195</v>
      </c>
      <c r="I4300" s="16" t="n">
        <f aca="false">H4300/2_Girdiler!$B$17</f>
        <v>3.77713154952802</v>
      </c>
      <c r="J4300" s="16" t="n">
        <f aca="false">D4300+I4300</f>
        <v>22.8579646142921</v>
      </c>
    </row>
    <row r="4301" customFormat="false" ht="15" hidden="false" customHeight="false" outlineLevel="0" collapsed="false">
      <c r="A4301" s="0" t="n">
        <v>4289</v>
      </c>
      <c r="B4301" s="7" t="n">
        <v>0.095109</v>
      </c>
      <c r="C4301" s="7" t="n">
        <v>0.554308</v>
      </c>
      <c r="D4301" s="16" t="n">
        <f aca="false">LOGINV(B4301,$B$7,$C$7)</f>
        <v>6.52501021237118</v>
      </c>
      <c r="E4301" s="16" t="n">
        <f aca="false">LOGINV(C4301,$B$8,$C$8)</f>
        <v>119.268129728839</v>
      </c>
      <c r="F4301" s="16" t="n">
        <f aca="false">$B$5/100*E4301*2_Girdiler!$B$14*2_Girdiler!$B$15*2_Girdiler!$B$16</f>
        <v>3.0007861439776</v>
      </c>
      <c r="G4301" s="16" t="n">
        <f aca="false">MIN(MATCH(F4301,2_Girdiler!$B$20:$I$20,1),7)</f>
        <v>1</v>
      </c>
      <c r="H4301" s="16" t="n">
        <f aca="false">IF(F4301&gt;=40,2_Girdiler!$I$21+(F4301-40)*(2_Girdiler!$I$21-2_Girdiler!$H$21)/(2_Girdiler!$I$20-2_Girdiler!$H$20),INDEX(2_Girdiler!$B$21:$I$21,G4301)+(F4301-INDEX(2_Girdiler!$B$20:$I$20,G4301))*(INDEX(2_Girdiler!$B$21:$I$21,G4301+1)-INDEX(2_Girdiler!$B$21:$I$21,G4301))/(INDEX(2_Girdiler!$B$20:$I$20,G4301+1)-INDEX(2_Girdiler!$B$20:$I$20,G4301)))</f>
        <v>6.60172951675072</v>
      </c>
      <c r="I4301" s="16" t="n">
        <f aca="false">H4301/2_Girdiler!$B$17</f>
        <v>2.64492368459564</v>
      </c>
      <c r="J4301" s="16" t="n">
        <f aca="false">D4301+I4301</f>
        <v>9.16993389696682</v>
      </c>
    </row>
    <row r="4302" customFormat="false" ht="15" hidden="false" customHeight="false" outlineLevel="0" collapsed="false">
      <c r="A4302" s="0" t="n">
        <v>4290</v>
      </c>
      <c r="B4302" s="7" t="n">
        <v>0.467123</v>
      </c>
      <c r="C4302" s="7" t="n">
        <v>0.506573</v>
      </c>
      <c r="D4302" s="16" t="n">
        <f aca="false">LOGINV(B4302,$B$7,$C$7)</f>
        <v>12.9333896730123</v>
      </c>
      <c r="E4302" s="16" t="n">
        <f aca="false">LOGINV(C4302,$B$8,$C$8)</f>
        <v>110.372925928418</v>
      </c>
      <c r="F4302" s="16" t="n">
        <f aca="false">$B$5/100*E4302*2_Girdiler!$B$14*2_Girdiler!$B$15*2_Girdiler!$B$16</f>
        <v>2.776982816359</v>
      </c>
      <c r="G4302" s="16" t="n">
        <f aca="false">MIN(MATCH(F4302,2_Girdiler!$B$20:$I$20,1),7)</f>
        <v>1</v>
      </c>
      <c r="H4302" s="16" t="n">
        <f aca="false">IF(F4302&gt;=40,2_Girdiler!$I$21+(F4302-40)*(2_Girdiler!$I$21-2_Girdiler!$H$21)/(2_Girdiler!$I$20-2_Girdiler!$H$20),INDEX(2_Girdiler!$B$21:$I$21,G4302)+(F4302-INDEX(2_Girdiler!$B$20:$I$20,G4302))*(INDEX(2_Girdiler!$B$21:$I$21,G4302+1)-INDEX(2_Girdiler!$B$21:$I$21,G4302))/(INDEX(2_Girdiler!$B$20:$I$20,G4302+1)-INDEX(2_Girdiler!$B$20:$I$20,G4302)))</f>
        <v>6.1093621959898</v>
      </c>
      <c r="I4302" s="16" t="n">
        <f aca="false">H4302/2_Girdiler!$B$17</f>
        <v>2.44766113621386</v>
      </c>
      <c r="J4302" s="16" t="n">
        <f aca="false">D4302+I4302</f>
        <v>15.3810508092262</v>
      </c>
    </row>
    <row r="4303" customFormat="false" ht="15" hidden="false" customHeight="false" outlineLevel="0" collapsed="false">
      <c r="A4303" s="0" t="n">
        <v>4291</v>
      </c>
      <c r="B4303" s="7" t="n">
        <v>0.560724</v>
      </c>
      <c r="C4303" s="7" t="n">
        <v>0.55356</v>
      </c>
      <c r="D4303" s="16" t="n">
        <f aca="false">LOGINV(B4303,$B$7,$C$7)</f>
        <v>14.7460248622846</v>
      </c>
      <c r="E4303" s="16" t="n">
        <f aca="false">LOGINV(C4303,$B$8,$C$8)</f>
        <v>119.122536825267</v>
      </c>
      <c r="F4303" s="16" t="n">
        <f aca="false">$B$5/100*E4303*2_Girdiler!$B$14*2_Girdiler!$B$15*2_Girdiler!$B$16</f>
        <v>2.99712302652372</v>
      </c>
      <c r="G4303" s="16" t="n">
        <f aca="false">MIN(MATCH(F4303,2_Girdiler!$B$20:$I$20,1),7)</f>
        <v>1</v>
      </c>
      <c r="H4303" s="16" t="n">
        <f aca="false">IF(F4303&gt;=40,2_Girdiler!$I$21+(F4303-40)*(2_Girdiler!$I$21-2_Girdiler!$H$21)/(2_Girdiler!$I$20-2_Girdiler!$H$20),INDEX(2_Girdiler!$B$21:$I$21,G4303)+(F4303-INDEX(2_Girdiler!$B$20:$I$20,G4303))*(INDEX(2_Girdiler!$B$21:$I$21,G4303+1)-INDEX(2_Girdiler!$B$21:$I$21,G4303))/(INDEX(2_Girdiler!$B$20:$I$20,G4303+1)-INDEX(2_Girdiler!$B$20:$I$20,G4303)))</f>
        <v>6.59367065835219</v>
      </c>
      <c r="I4303" s="16" t="n">
        <f aca="false">H4303/2_Girdiler!$B$17</f>
        <v>2.64169497530136</v>
      </c>
      <c r="J4303" s="16" t="n">
        <f aca="false">D4303+I4303</f>
        <v>17.387719837586</v>
      </c>
    </row>
    <row r="4304" customFormat="false" ht="15" hidden="false" customHeight="false" outlineLevel="0" collapsed="false">
      <c r="A4304" s="0" t="n">
        <v>4292</v>
      </c>
      <c r="B4304" s="7" t="n">
        <v>0.557109</v>
      </c>
      <c r="C4304" s="7" t="n">
        <v>0.591459</v>
      </c>
      <c r="D4304" s="16" t="n">
        <f aca="false">LOGINV(B4304,$B$7,$C$7)</f>
        <v>14.670913776432</v>
      </c>
      <c r="E4304" s="16" t="n">
        <f aca="false">LOGINV(C4304,$B$8,$C$8)</f>
        <v>126.790107269742</v>
      </c>
      <c r="F4304" s="16" t="n">
        <f aca="false">$B$5/100*E4304*2_Girdiler!$B$14*2_Girdiler!$B$15*2_Girdiler!$B$16</f>
        <v>3.19003909890672</v>
      </c>
      <c r="G4304" s="16" t="n">
        <f aca="false">MIN(MATCH(F4304,2_Girdiler!$B$20:$I$20,1),7)</f>
        <v>1</v>
      </c>
      <c r="H4304" s="16" t="n">
        <f aca="false">IF(F4304&gt;=40,2_Girdiler!$I$21+(F4304-40)*(2_Girdiler!$I$21-2_Girdiler!$H$21)/(2_Girdiler!$I$20-2_Girdiler!$H$20),INDEX(2_Girdiler!$B$21:$I$21,G4304)+(F4304-INDEX(2_Girdiler!$B$20:$I$20,G4304))*(INDEX(2_Girdiler!$B$21:$I$21,G4304+1)-INDEX(2_Girdiler!$B$21:$I$21,G4304))/(INDEX(2_Girdiler!$B$20:$I$20,G4304+1)-INDEX(2_Girdiler!$B$20:$I$20,G4304)))</f>
        <v>7.01808601759478</v>
      </c>
      <c r="I4304" s="16" t="n">
        <f aca="false">H4304/2_Girdiler!$B$17</f>
        <v>2.81173318012611</v>
      </c>
      <c r="J4304" s="16" t="n">
        <f aca="false">D4304+I4304</f>
        <v>17.4826469565581</v>
      </c>
    </row>
    <row r="4305" customFormat="false" ht="15" hidden="false" customHeight="false" outlineLevel="0" collapsed="false">
      <c r="A4305" s="0" t="n">
        <v>4293</v>
      </c>
      <c r="B4305" s="7" t="n">
        <v>0.117761</v>
      </c>
      <c r="C4305" s="7" t="n">
        <v>0.467565</v>
      </c>
      <c r="D4305" s="16" t="n">
        <f aca="false">LOGINV(B4305,$B$7,$C$7)</f>
        <v>6.99070920442877</v>
      </c>
      <c r="E4305" s="16" t="n">
        <f aca="false">LOGINV(C4305,$B$8,$C$8)</f>
        <v>103.615857113107</v>
      </c>
      <c r="F4305" s="16" t="n">
        <f aca="false">$B$5/100*E4305*2_Girdiler!$B$14*2_Girdiler!$B$15*2_Girdiler!$B$16</f>
        <v>2.60697496496577</v>
      </c>
      <c r="G4305" s="16" t="n">
        <f aca="false">MIN(MATCH(F4305,2_Girdiler!$B$20:$I$20,1),7)</f>
        <v>1</v>
      </c>
      <c r="H4305" s="16" t="n">
        <f aca="false">IF(F4305&gt;=40,2_Girdiler!$I$21+(F4305-40)*(2_Girdiler!$I$21-2_Girdiler!$H$21)/(2_Girdiler!$I$20-2_Girdiler!$H$20),INDEX(2_Girdiler!$B$21:$I$21,G4305)+(F4305-INDEX(2_Girdiler!$B$20:$I$20,G4305))*(INDEX(2_Girdiler!$B$21:$I$21,G4305+1)-INDEX(2_Girdiler!$B$21:$I$21,G4305))/(INDEX(2_Girdiler!$B$20:$I$20,G4305+1)-INDEX(2_Girdiler!$B$20:$I$20,G4305)))</f>
        <v>5.73534492292469</v>
      </c>
      <c r="I4305" s="16" t="n">
        <f aca="false">H4305/2_Girdiler!$B$17</f>
        <v>2.2978144723256</v>
      </c>
      <c r="J4305" s="16" t="n">
        <f aca="false">D4305+I4305</f>
        <v>9.28852367675436</v>
      </c>
    </row>
    <row r="4306" customFormat="false" ht="15" hidden="false" customHeight="false" outlineLevel="0" collapsed="false">
      <c r="A4306" s="0" t="n">
        <v>4294</v>
      </c>
      <c r="B4306" s="7" t="n">
        <v>0.686136</v>
      </c>
      <c r="C4306" s="7" t="n">
        <v>0.645366</v>
      </c>
      <c r="D4306" s="16" t="n">
        <f aca="false">LOGINV(B4306,$B$7,$C$7)</f>
        <v>17.7449046234655</v>
      </c>
      <c r="E4306" s="16" t="n">
        <f aca="false">LOGINV(C4306,$B$8,$C$8)</f>
        <v>138.919814312585</v>
      </c>
      <c r="F4306" s="16" t="n">
        <f aca="false">$B$5/100*E4306*2_Girdiler!$B$14*2_Girdiler!$B$15*2_Girdiler!$B$16</f>
        <v>3.49522252810463</v>
      </c>
      <c r="G4306" s="16" t="n">
        <f aca="false">MIN(MATCH(F4306,2_Girdiler!$B$20:$I$20,1),7)</f>
        <v>1</v>
      </c>
      <c r="H4306" s="16" t="n">
        <f aca="false">IF(F4306&gt;=40,2_Girdiler!$I$21+(F4306-40)*(2_Girdiler!$I$21-2_Girdiler!$H$21)/(2_Girdiler!$I$20-2_Girdiler!$H$20),INDEX(2_Girdiler!$B$21:$I$21,G4306)+(F4306-INDEX(2_Girdiler!$B$20:$I$20,G4306))*(INDEX(2_Girdiler!$B$21:$I$21,G4306+1)-INDEX(2_Girdiler!$B$21:$I$21,G4306))/(INDEX(2_Girdiler!$B$20:$I$20,G4306+1)-INDEX(2_Girdiler!$B$20:$I$20,G4306)))</f>
        <v>7.68948956183018</v>
      </c>
      <c r="I4306" s="16" t="n">
        <f aca="false">H4306/2_Girdiler!$B$17</f>
        <v>3.08072498470761</v>
      </c>
      <c r="J4306" s="16" t="n">
        <f aca="false">D4306+I4306</f>
        <v>20.8256296081731</v>
      </c>
    </row>
    <row r="4307" customFormat="false" ht="15" hidden="false" customHeight="false" outlineLevel="0" collapsed="false">
      <c r="A4307" s="0" t="n">
        <v>4295</v>
      </c>
      <c r="B4307" s="7" t="n">
        <v>0.828937</v>
      </c>
      <c r="C4307" s="7" t="n">
        <v>0.406339</v>
      </c>
      <c r="D4307" s="16" t="n">
        <f aca="false">LOGINV(B4307,$B$7,$C$7)</f>
        <v>22.9958765510026</v>
      </c>
      <c r="E4307" s="16" t="n">
        <f aca="false">LOGINV(C4307,$B$8,$C$8)</f>
        <v>93.7154662213141</v>
      </c>
      <c r="F4307" s="16" t="n">
        <f aca="false">$B$5/100*E4307*2_Girdiler!$B$14*2_Girdiler!$B$15*2_Girdiler!$B$16</f>
        <v>2.35788113012826</v>
      </c>
      <c r="G4307" s="16" t="n">
        <f aca="false">MIN(MATCH(F4307,2_Girdiler!$B$20:$I$20,1),7)</f>
        <v>1</v>
      </c>
      <c r="H4307" s="16" t="n">
        <f aca="false">IF(F4307&gt;=40,2_Girdiler!$I$21+(F4307-40)*(2_Girdiler!$I$21-2_Girdiler!$H$21)/(2_Girdiler!$I$20-2_Girdiler!$H$20),INDEX(2_Girdiler!$B$21:$I$21,G4307)+(F4307-INDEX(2_Girdiler!$B$20:$I$20,G4307))*(INDEX(2_Girdiler!$B$21:$I$21,G4307+1)-INDEX(2_Girdiler!$B$21:$I$21,G4307))/(INDEX(2_Girdiler!$B$20:$I$20,G4307+1)-INDEX(2_Girdiler!$B$20:$I$20,G4307)))</f>
        <v>5.18733848628218</v>
      </c>
      <c r="I4307" s="16" t="n">
        <f aca="false">H4307/2_Girdiler!$B$17</f>
        <v>2.07826061149126</v>
      </c>
      <c r="J4307" s="16" t="n">
        <f aca="false">D4307+I4307</f>
        <v>25.0741371624938</v>
      </c>
    </row>
    <row r="4308" customFormat="false" ht="15" hidden="false" customHeight="false" outlineLevel="0" collapsed="false">
      <c r="A4308" s="0" t="n">
        <v>4296</v>
      </c>
      <c r="B4308" s="7" t="n">
        <v>0.548589</v>
      </c>
      <c r="C4308" s="7" t="n">
        <v>0.062128</v>
      </c>
      <c r="D4308" s="16" t="n">
        <f aca="false">LOGINV(B4308,$B$7,$C$7)</f>
        <v>14.4957718012101</v>
      </c>
      <c r="E4308" s="16" t="n">
        <f aca="false">LOGINV(C4308,$B$8,$C$8)</f>
        <v>40.4876607046338</v>
      </c>
      <c r="F4308" s="16" t="n">
        <f aca="false">$B$5/100*E4308*2_Girdiler!$B$14*2_Girdiler!$B$15*2_Girdiler!$B$16</f>
        <v>1.01866954332859</v>
      </c>
      <c r="G4308" s="16" t="n">
        <f aca="false">MIN(MATCH(F4308,2_Girdiler!$B$20:$I$20,1),7)</f>
        <v>1</v>
      </c>
      <c r="H4308" s="16" t="n">
        <f aca="false">IF(F4308&gt;=40,2_Girdiler!$I$21+(F4308-40)*(2_Girdiler!$I$21-2_Girdiler!$H$21)/(2_Girdiler!$I$20-2_Girdiler!$H$20),INDEX(2_Girdiler!$B$21:$I$21,G4308)+(F4308-INDEX(2_Girdiler!$B$20:$I$20,G4308))*(INDEX(2_Girdiler!$B$21:$I$21,G4308+1)-INDEX(2_Girdiler!$B$21:$I$21,G4308))/(INDEX(2_Girdiler!$B$20:$I$20,G4308+1)-INDEX(2_Girdiler!$B$20:$I$20,G4308)))</f>
        <v>2.24107299532289</v>
      </c>
      <c r="I4308" s="16" t="n">
        <f aca="false">H4308/2_Girdiler!$B$17</f>
        <v>0.897865783382568</v>
      </c>
      <c r="J4308" s="16" t="n">
        <f aca="false">D4308+I4308</f>
        <v>15.3936375845926</v>
      </c>
    </row>
    <row r="4309" customFormat="false" ht="15" hidden="false" customHeight="false" outlineLevel="0" collapsed="false">
      <c r="A4309" s="0" t="n">
        <v>4297</v>
      </c>
      <c r="B4309" s="7" t="n">
        <v>0.36105</v>
      </c>
      <c r="C4309" s="7" t="n">
        <v>0.626313</v>
      </c>
      <c r="D4309" s="16" t="n">
        <f aca="false">LOGINV(B4309,$B$7,$C$7)</f>
        <v>11.1068127921836</v>
      </c>
      <c r="E4309" s="16" t="n">
        <f aca="false">LOGINV(C4309,$B$8,$C$8)</f>
        <v>134.443916341744</v>
      </c>
      <c r="F4309" s="16" t="n">
        <f aca="false">$B$5/100*E4309*2_Girdiler!$B$14*2_Girdiler!$B$15*2_Girdiler!$B$16</f>
        <v>3.38260893515828</v>
      </c>
      <c r="G4309" s="16" t="n">
        <f aca="false">MIN(MATCH(F4309,2_Girdiler!$B$20:$I$20,1),7)</f>
        <v>1</v>
      </c>
      <c r="H4309" s="16" t="n">
        <f aca="false">IF(F4309&gt;=40,2_Girdiler!$I$21+(F4309-40)*(2_Girdiler!$I$21-2_Girdiler!$H$21)/(2_Girdiler!$I$20-2_Girdiler!$H$20),INDEX(2_Girdiler!$B$21:$I$21,G4309)+(F4309-INDEX(2_Girdiler!$B$20:$I$20,G4309))*(INDEX(2_Girdiler!$B$21:$I$21,G4309+1)-INDEX(2_Girdiler!$B$21:$I$21,G4309))/(INDEX(2_Girdiler!$B$20:$I$20,G4309+1)-INDEX(2_Girdiler!$B$20:$I$20,G4309)))</f>
        <v>7.44173965734822</v>
      </c>
      <c r="I4309" s="16" t="n">
        <f aca="false">H4309/2_Girdiler!$B$17</f>
        <v>2.98146620887348</v>
      </c>
      <c r="J4309" s="16" t="n">
        <f aca="false">D4309+I4309</f>
        <v>14.0882790010571</v>
      </c>
    </row>
    <row r="4310" customFormat="false" ht="15" hidden="false" customHeight="false" outlineLevel="0" collapsed="false">
      <c r="A4310" s="0" t="n">
        <v>4298</v>
      </c>
      <c r="B4310" s="7" t="n">
        <v>0.821379</v>
      </c>
      <c r="C4310" s="7" t="n">
        <v>0.395257</v>
      </c>
      <c r="D4310" s="16" t="n">
        <f aca="false">LOGINV(B4310,$B$7,$C$7)</f>
        <v>22.6228601431991</v>
      </c>
      <c r="E4310" s="16" t="n">
        <f aca="false">LOGINV(C4310,$B$8,$C$8)</f>
        <v>91.9970392130194</v>
      </c>
      <c r="F4310" s="16" t="n">
        <f aca="false">$B$5/100*E4310*2_Girdiler!$B$14*2_Girdiler!$B$15*2_Girdiler!$B$16</f>
        <v>2.31464550659957</v>
      </c>
      <c r="G4310" s="16" t="n">
        <f aca="false">MIN(MATCH(F4310,2_Girdiler!$B$20:$I$20,1),7)</f>
        <v>1</v>
      </c>
      <c r="H4310" s="16" t="n">
        <f aca="false">IF(F4310&gt;=40,2_Girdiler!$I$21+(F4310-40)*(2_Girdiler!$I$21-2_Girdiler!$H$21)/(2_Girdiler!$I$20-2_Girdiler!$H$20),INDEX(2_Girdiler!$B$21:$I$21,G4310)+(F4310-INDEX(2_Girdiler!$B$20:$I$20,G4310))*(INDEX(2_Girdiler!$B$21:$I$21,G4310+1)-INDEX(2_Girdiler!$B$21:$I$21,G4310))/(INDEX(2_Girdiler!$B$20:$I$20,G4310+1)-INDEX(2_Girdiler!$B$20:$I$20,G4310)))</f>
        <v>5.09222011451905</v>
      </c>
      <c r="I4310" s="16" t="n">
        <f aca="false">H4310/2_Girdiler!$B$17</f>
        <v>2.04015228947077</v>
      </c>
      <c r="J4310" s="16" t="n">
        <f aca="false">D4310+I4310</f>
        <v>24.6630124326699</v>
      </c>
    </row>
    <row r="4311" customFormat="false" ht="15" hidden="false" customHeight="false" outlineLevel="0" collapsed="false">
      <c r="A4311" s="0" t="n">
        <v>4299</v>
      </c>
      <c r="B4311" s="7" t="n">
        <v>0.492741</v>
      </c>
      <c r="C4311" s="7" t="n">
        <v>0.109246</v>
      </c>
      <c r="D4311" s="16" t="n">
        <f aca="false">LOGINV(B4311,$B$7,$C$7)</f>
        <v>13.4053945550986</v>
      </c>
      <c r="E4311" s="16" t="n">
        <f aca="false">LOGINV(C4311,$B$8,$C$8)</f>
        <v>49.3486511906942</v>
      </c>
      <c r="F4311" s="16" t="n">
        <f aca="false">$B$5/100*E4311*2_Girdiler!$B$14*2_Girdiler!$B$15*2_Girdiler!$B$16</f>
        <v>1.24161206395787</v>
      </c>
      <c r="G4311" s="16" t="n">
        <f aca="false">MIN(MATCH(F4311,2_Girdiler!$B$20:$I$20,1),7)</f>
        <v>1</v>
      </c>
      <c r="H4311" s="16" t="n">
        <f aca="false">IF(F4311&gt;=40,2_Girdiler!$I$21+(F4311-40)*(2_Girdiler!$I$21-2_Girdiler!$H$21)/(2_Girdiler!$I$20-2_Girdiler!$H$20),INDEX(2_Girdiler!$B$21:$I$21,G4311)+(F4311-INDEX(2_Girdiler!$B$20:$I$20,G4311))*(INDEX(2_Girdiler!$B$21:$I$21,G4311+1)-INDEX(2_Girdiler!$B$21:$I$21,G4311))/(INDEX(2_Girdiler!$B$20:$I$20,G4311+1)-INDEX(2_Girdiler!$B$20:$I$20,G4311)))</f>
        <v>2.7315465407073</v>
      </c>
      <c r="I4311" s="16" t="n">
        <f aca="false">H4311/2_Girdiler!$B$17</f>
        <v>1.09436960765517</v>
      </c>
      <c r="J4311" s="16" t="n">
        <f aca="false">D4311+I4311</f>
        <v>14.4997641627538</v>
      </c>
    </row>
    <row r="4312" customFormat="false" ht="15" hidden="false" customHeight="false" outlineLevel="0" collapsed="false">
      <c r="A4312" s="0" t="n">
        <v>4300</v>
      </c>
      <c r="B4312" s="7" t="n">
        <v>0.063676</v>
      </c>
      <c r="C4312" s="7" t="n">
        <v>0.070751</v>
      </c>
      <c r="D4312" s="16" t="n">
        <f aca="false">LOGINV(B4312,$B$7,$C$7)</f>
        <v>5.789075199352</v>
      </c>
      <c r="E4312" s="16" t="n">
        <f aca="false">LOGINV(C4312,$B$8,$C$8)</f>
        <v>42.2752442156849</v>
      </c>
      <c r="F4312" s="16" t="n">
        <f aca="false">$B$5/100*E4312*2_Girdiler!$B$14*2_Girdiler!$B$15*2_Girdiler!$B$16</f>
        <v>1.06364514446663</v>
      </c>
      <c r="G4312" s="16" t="n">
        <f aca="false">MIN(MATCH(F4312,2_Girdiler!$B$20:$I$20,1),7)</f>
        <v>1</v>
      </c>
      <c r="H4312" s="16" t="n">
        <f aca="false">IF(F4312&gt;=40,2_Girdiler!$I$21+(F4312-40)*(2_Girdiler!$I$21-2_Girdiler!$H$21)/(2_Girdiler!$I$20-2_Girdiler!$H$20),INDEX(2_Girdiler!$B$21:$I$21,G4312)+(F4312-INDEX(2_Girdiler!$B$20:$I$20,G4312))*(INDEX(2_Girdiler!$B$21:$I$21,G4312+1)-INDEX(2_Girdiler!$B$21:$I$21,G4312))/(INDEX(2_Girdiler!$B$20:$I$20,G4312+1)-INDEX(2_Girdiler!$B$20:$I$20,G4312)))</f>
        <v>2.34001931782659</v>
      </c>
      <c r="I4312" s="16" t="n">
        <f aca="false">H4312/2_Girdiler!$B$17</f>
        <v>0.937507739513859</v>
      </c>
      <c r="J4312" s="16" t="n">
        <f aca="false">D4312+I4312</f>
        <v>6.72658293886586</v>
      </c>
    </row>
    <row r="4313" customFormat="false" ht="15" hidden="false" customHeight="false" outlineLevel="0" collapsed="false">
      <c r="A4313" s="0" t="n">
        <v>4301</v>
      </c>
      <c r="B4313" s="7" t="n">
        <v>0.222553</v>
      </c>
      <c r="C4313" s="7" t="n">
        <v>0.08309</v>
      </c>
      <c r="D4313" s="16" t="n">
        <f aca="false">LOGINV(B4313,$B$7,$C$7)</f>
        <v>8.84780749760502</v>
      </c>
      <c r="E4313" s="16" t="n">
        <f aca="false">LOGINV(C4313,$B$8,$C$8)</f>
        <v>44.6779796702083</v>
      </c>
      <c r="F4313" s="16" t="n">
        <f aca="false">$B$5/100*E4313*2_Girdiler!$B$14*2_Girdiler!$B$15*2_Girdiler!$B$16</f>
        <v>1.12409796850244</v>
      </c>
      <c r="G4313" s="16" t="n">
        <f aca="false">MIN(MATCH(F4313,2_Girdiler!$B$20:$I$20,1),7)</f>
        <v>1</v>
      </c>
      <c r="H4313" s="16" t="n">
        <f aca="false">IF(F4313&gt;=40,2_Girdiler!$I$21+(F4313-40)*(2_Girdiler!$I$21-2_Girdiler!$H$21)/(2_Girdiler!$I$20-2_Girdiler!$H$20),INDEX(2_Girdiler!$B$21:$I$21,G4313)+(F4313-INDEX(2_Girdiler!$B$20:$I$20,G4313))*(INDEX(2_Girdiler!$B$21:$I$21,G4313+1)-INDEX(2_Girdiler!$B$21:$I$21,G4313))/(INDEX(2_Girdiler!$B$20:$I$20,G4313+1)-INDEX(2_Girdiler!$B$20:$I$20,G4313)))</f>
        <v>2.47301553070537</v>
      </c>
      <c r="I4313" s="16" t="n">
        <f aca="false">H4313/2_Girdiler!$B$17</f>
        <v>0.990791478647984</v>
      </c>
      <c r="J4313" s="16" t="n">
        <f aca="false">D4313+I4313</f>
        <v>9.838598976253</v>
      </c>
    </row>
    <row r="4314" customFormat="false" ht="15" hidden="false" customHeight="false" outlineLevel="0" collapsed="false">
      <c r="A4314" s="0" t="n">
        <v>4302</v>
      </c>
      <c r="B4314" s="7" t="n">
        <v>0.420956</v>
      </c>
      <c r="C4314" s="7" t="n">
        <v>0.235785</v>
      </c>
      <c r="D4314" s="16" t="n">
        <f aca="false">LOGINV(B4314,$B$7,$C$7)</f>
        <v>12.1172185237354</v>
      </c>
      <c r="E4314" s="16" t="n">
        <f aca="false">LOGINV(C4314,$B$8,$C$8)</f>
        <v>68.6153505365325</v>
      </c>
      <c r="F4314" s="16" t="n">
        <f aca="false">$B$5/100*E4314*2_Girdiler!$B$14*2_Girdiler!$B$15*2_Girdiler!$B$16</f>
        <v>1.72636221949916</v>
      </c>
      <c r="G4314" s="16" t="n">
        <f aca="false">MIN(MATCH(F4314,2_Girdiler!$B$20:$I$20,1),7)</f>
        <v>1</v>
      </c>
      <c r="H4314" s="16" t="n">
        <f aca="false">IF(F4314&gt;=40,2_Girdiler!$I$21+(F4314-40)*(2_Girdiler!$I$21-2_Girdiler!$H$21)/(2_Girdiler!$I$20-2_Girdiler!$H$20),INDEX(2_Girdiler!$B$21:$I$21,G4314)+(F4314-INDEX(2_Girdiler!$B$20:$I$20,G4314))*(INDEX(2_Girdiler!$B$21:$I$21,G4314+1)-INDEX(2_Girdiler!$B$21:$I$21,G4314))/(INDEX(2_Girdiler!$B$20:$I$20,G4314+1)-INDEX(2_Girdiler!$B$20:$I$20,G4314)))</f>
        <v>3.79799688289814</v>
      </c>
      <c r="I4314" s="16" t="n">
        <f aca="false">H4314/2_Girdiler!$B$17</f>
        <v>1.52163336654573</v>
      </c>
      <c r="J4314" s="16" t="n">
        <f aca="false">D4314+I4314</f>
        <v>13.6388518902812</v>
      </c>
    </row>
    <row r="4315" customFormat="false" ht="15" hidden="false" customHeight="false" outlineLevel="0" collapsed="false">
      <c r="A4315" s="0" t="n">
        <v>4303</v>
      </c>
      <c r="B4315" s="7" t="n">
        <v>0.106755</v>
      </c>
      <c r="C4315" s="7" t="n">
        <v>0.296458</v>
      </c>
      <c r="D4315" s="16" t="n">
        <f aca="false">LOGINV(B4315,$B$7,$C$7)</f>
        <v>6.76938476880032</v>
      </c>
      <c r="E4315" s="16" t="n">
        <f aca="false">LOGINV(C4315,$B$8,$C$8)</f>
        <v>77.3341010079784</v>
      </c>
      <c r="F4315" s="16" t="n">
        <f aca="false">$B$5/100*E4315*2_Girdiler!$B$14*2_Girdiler!$B$15*2_Girdiler!$B$16</f>
        <v>1.94572598136074</v>
      </c>
      <c r="G4315" s="16" t="n">
        <f aca="false">MIN(MATCH(F4315,2_Girdiler!$B$20:$I$20,1),7)</f>
        <v>1</v>
      </c>
      <c r="H4315" s="16" t="n">
        <f aca="false">IF(F4315&gt;=40,2_Girdiler!$I$21+(F4315-40)*(2_Girdiler!$I$21-2_Girdiler!$H$21)/(2_Girdiler!$I$20-2_Girdiler!$H$20),INDEX(2_Girdiler!$B$21:$I$21,G4315)+(F4315-INDEX(2_Girdiler!$B$20:$I$20,G4315))*(INDEX(2_Girdiler!$B$21:$I$21,G4315+1)-INDEX(2_Girdiler!$B$21:$I$21,G4315))/(INDEX(2_Girdiler!$B$20:$I$20,G4315+1)-INDEX(2_Girdiler!$B$20:$I$20,G4315)))</f>
        <v>4.28059715899362</v>
      </c>
      <c r="I4315" s="16" t="n">
        <f aca="false">H4315/2_Girdiler!$B$17</f>
        <v>1.71498283613526</v>
      </c>
      <c r="J4315" s="16" t="n">
        <f aca="false">D4315+I4315</f>
        <v>8.48436760493559</v>
      </c>
    </row>
    <row r="4316" customFormat="false" ht="15" hidden="false" customHeight="false" outlineLevel="0" collapsed="false">
      <c r="A4316" s="0" t="n">
        <v>4304</v>
      </c>
      <c r="B4316" s="7" t="n">
        <v>0.518813</v>
      </c>
      <c r="C4316" s="7" t="n">
        <v>0.41677</v>
      </c>
      <c r="D4316" s="16" t="n">
        <f aca="false">LOGINV(B4316,$B$7,$C$7)</f>
        <v>13.9028683069157</v>
      </c>
      <c r="E4316" s="16" t="n">
        <f aca="false">LOGINV(C4316,$B$8,$C$8)</f>
        <v>95.3513504111249</v>
      </c>
      <c r="F4316" s="16" t="n">
        <f aca="false">$B$5/100*E4316*2_Girdiler!$B$14*2_Girdiler!$B$15*2_Girdiler!$B$16</f>
        <v>2.3990399763439</v>
      </c>
      <c r="G4316" s="16" t="n">
        <f aca="false">MIN(MATCH(F4316,2_Girdiler!$B$20:$I$20,1),7)</f>
        <v>1</v>
      </c>
      <c r="H4316" s="16" t="n">
        <f aca="false">IF(F4316&gt;=40,2_Girdiler!$I$21+(F4316-40)*(2_Girdiler!$I$21-2_Girdiler!$H$21)/(2_Girdiler!$I$20-2_Girdiler!$H$20),INDEX(2_Girdiler!$B$21:$I$21,G4316)+(F4316-INDEX(2_Girdiler!$B$20:$I$20,G4316))*(INDEX(2_Girdiler!$B$21:$I$21,G4316+1)-INDEX(2_Girdiler!$B$21:$I$21,G4316))/(INDEX(2_Girdiler!$B$20:$I$20,G4316+1)-INDEX(2_Girdiler!$B$20:$I$20,G4316)))</f>
        <v>5.27788794795658</v>
      </c>
      <c r="I4316" s="16" t="n">
        <f aca="false">H4316/2_Girdiler!$B$17</f>
        <v>2.11453844068773</v>
      </c>
      <c r="J4316" s="16" t="n">
        <f aca="false">D4316+I4316</f>
        <v>16.0174067476034</v>
      </c>
    </row>
    <row r="4317" customFormat="false" ht="15" hidden="false" customHeight="false" outlineLevel="0" collapsed="false">
      <c r="A4317" s="0" t="n">
        <v>4305</v>
      </c>
      <c r="B4317" s="7" t="n">
        <v>0.832107</v>
      </c>
      <c r="C4317" s="7" t="n">
        <v>0.199869</v>
      </c>
      <c r="D4317" s="16" t="n">
        <f aca="false">LOGINV(B4317,$B$7,$C$7)</f>
        <v>23.1573304603902</v>
      </c>
      <c r="E4317" s="16" t="n">
        <f aca="false">LOGINV(C4317,$B$8,$C$8)</f>
        <v>63.4124675181543</v>
      </c>
      <c r="F4317" s="16" t="n">
        <f aca="false">$B$5/100*E4317*2_Girdiler!$B$14*2_Girdiler!$B$15*2_Girdiler!$B$16</f>
        <v>1.59545768275676</v>
      </c>
      <c r="G4317" s="16" t="n">
        <f aca="false">MIN(MATCH(F4317,2_Girdiler!$B$20:$I$20,1),7)</f>
        <v>1</v>
      </c>
      <c r="H4317" s="16" t="n">
        <f aca="false">IF(F4317&gt;=40,2_Girdiler!$I$21+(F4317-40)*(2_Girdiler!$I$21-2_Girdiler!$H$21)/(2_Girdiler!$I$20-2_Girdiler!$H$20),INDEX(2_Girdiler!$B$21:$I$21,G4317)+(F4317-INDEX(2_Girdiler!$B$20:$I$20,G4317))*(INDEX(2_Girdiler!$B$21:$I$21,G4317+1)-INDEX(2_Girdiler!$B$21:$I$21,G4317))/(INDEX(2_Girdiler!$B$20:$I$20,G4317+1)-INDEX(2_Girdiler!$B$20:$I$20,G4317)))</f>
        <v>3.51000690206488</v>
      </c>
      <c r="I4317" s="16" t="n">
        <f aca="false">H4317/2_Girdiler!$B$17</f>
        <v>1.40625276525035</v>
      </c>
      <c r="J4317" s="16" t="n">
        <f aca="false">D4317+I4317</f>
        <v>24.5635832256405</v>
      </c>
    </row>
    <row r="4318" customFormat="false" ht="15" hidden="false" customHeight="false" outlineLevel="0" collapsed="false">
      <c r="A4318" s="0" t="n">
        <v>4306</v>
      </c>
      <c r="B4318" s="7" t="n">
        <v>0.029118</v>
      </c>
      <c r="C4318" s="7" t="n">
        <v>0.633506</v>
      </c>
      <c r="D4318" s="16" t="n">
        <f aca="false">LOGINV(B4318,$B$7,$C$7)</f>
        <v>4.71208529635572</v>
      </c>
      <c r="E4318" s="16" t="n">
        <f aca="false">LOGINV(C4318,$B$8,$C$8)</f>
        <v>136.107319264465</v>
      </c>
      <c r="F4318" s="16" t="n">
        <f aca="false">$B$5/100*E4318*2_Girdiler!$B$14*2_Girdiler!$B$15*2_Girdiler!$B$16</f>
        <v>3.42446015269393</v>
      </c>
      <c r="G4318" s="16" t="n">
        <f aca="false">MIN(MATCH(F4318,2_Girdiler!$B$20:$I$20,1),7)</f>
        <v>1</v>
      </c>
      <c r="H4318" s="16" t="n">
        <f aca="false">IF(F4318&gt;=40,2_Girdiler!$I$21+(F4318-40)*(2_Girdiler!$I$21-2_Girdiler!$H$21)/(2_Girdiler!$I$20-2_Girdiler!$H$20),INDEX(2_Girdiler!$B$21:$I$21,G4318)+(F4318-INDEX(2_Girdiler!$B$20:$I$20,G4318))*(INDEX(2_Girdiler!$B$21:$I$21,G4318+1)-INDEX(2_Girdiler!$B$21:$I$21,G4318))/(INDEX(2_Girdiler!$B$20:$I$20,G4318+1)-INDEX(2_Girdiler!$B$20:$I$20,G4318)))</f>
        <v>7.53381233592664</v>
      </c>
      <c r="I4318" s="16" t="n">
        <f aca="false">H4318/2_Girdiler!$B$17</f>
        <v>3.01835430125266</v>
      </c>
      <c r="J4318" s="16" t="n">
        <f aca="false">D4318+I4318</f>
        <v>7.73043959760838</v>
      </c>
    </row>
    <row r="4319" customFormat="false" ht="15" hidden="false" customHeight="false" outlineLevel="0" collapsed="false">
      <c r="A4319" s="0" t="n">
        <v>4307</v>
      </c>
      <c r="B4319" s="7" t="n">
        <v>0.884611</v>
      </c>
      <c r="C4319" s="7" t="n">
        <v>0.296384</v>
      </c>
      <c r="D4319" s="16" t="n">
        <f aca="false">LOGINV(B4319,$B$7,$C$7)</f>
        <v>26.4105693679438</v>
      </c>
      <c r="E4319" s="16" t="n">
        <f aca="false">LOGINV(C4319,$B$8,$C$8)</f>
        <v>77.3234191360867</v>
      </c>
      <c r="F4319" s="16" t="n">
        <f aca="false">$B$5/100*E4319*2_Girdiler!$B$14*2_Girdiler!$B$15*2_Girdiler!$B$16</f>
        <v>1.94545722546394</v>
      </c>
      <c r="G4319" s="16" t="n">
        <f aca="false">MIN(MATCH(F4319,2_Girdiler!$B$20:$I$20,1),7)</f>
        <v>1</v>
      </c>
      <c r="H4319" s="16" t="n">
        <f aca="false">IF(F4319&gt;=40,2_Girdiler!$I$21+(F4319-40)*(2_Girdiler!$I$21-2_Girdiler!$H$21)/(2_Girdiler!$I$20-2_Girdiler!$H$20),INDEX(2_Girdiler!$B$21:$I$21,G4319)+(F4319-INDEX(2_Girdiler!$B$20:$I$20,G4319))*(INDEX(2_Girdiler!$B$21:$I$21,G4319+1)-INDEX(2_Girdiler!$B$21:$I$21,G4319))/(INDEX(2_Girdiler!$B$20:$I$20,G4319+1)-INDEX(2_Girdiler!$B$20:$I$20,G4319)))</f>
        <v>4.28000589602067</v>
      </c>
      <c r="I4319" s="16" t="n">
        <f aca="false">H4319/2_Girdiler!$B$17</f>
        <v>1.71474595193136</v>
      </c>
      <c r="J4319" s="16" t="n">
        <f aca="false">D4319+I4319</f>
        <v>28.1253153198752</v>
      </c>
    </row>
    <row r="4320" customFormat="false" ht="15" hidden="false" customHeight="false" outlineLevel="0" collapsed="false">
      <c r="A4320" s="0" t="n">
        <v>4308</v>
      </c>
      <c r="B4320" s="7" t="n">
        <v>0.314169</v>
      </c>
      <c r="C4320" s="7" t="n">
        <v>0.585286</v>
      </c>
      <c r="D4320" s="16" t="n">
        <f aca="false">LOGINV(B4320,$B$7,$C$7)</f>
        <v>10.3395960607715</v>
      </c>
      <c r="E4320" s="16" t="n">
        <f aca="false">LOGINV(C4320,$B$8,$C$8)</f>
        <v>125.498339403394</v>
      </c>
      <c r="F4320" s="16" t="n">
        <f aca="false">$B$5/100*E4320*2_Girdiler!$B$14*2_Girdiler!$B$15*2_Girdiler!$B$16</f>
        <v>3.15753821938939</v>
      </c>
      <c r="G4320" s="16" t="n">
        <f aca="false">MIN(MATCH(F4320,2_Girdiler!$B$20:$I$20,1),7)</f>
        <v>1</v>
      </c>
      <c r="H4320" s="16" t="n">
        <f aca="false">IF(F4320&gt;=40,2_Girdiler!$I$21+(F4320-40)*(2_Girdiler!$I$21-2_Girdiler!$H$21)/(2_Girdiler!$I$20-2_Girdiler!$H$20),INDEX(2_Girdiler!$B$21:$I$21,G4320)+(F4320-INDEX(2_Girdiler!$B$20:$I$20,G4320))*(INDEX(2_Girdiler!$B$21:$I$21,G4320+1)-INDEX(2_Girdiler!$B$21:$I$21,G4320))/(INDEX(2_Girdiler!$B$20:$I$20,G4320+1)-INDEX(2_Girdiler!$B$20:$I$20,G4320)))</f>
        <v>6.94658408265666</v>
      </c>
      <c r="I4320" s="16" t="n">
        <f aca="false">H4320/2_Girdiler!$B$17</f>
        <v>2.78308657157719</v>
      </c>
      <c r="J4320" s="16" t="n">
        <f aca="false">D4320+I4320</f>
        <v>13.1226826323487</v>
      </c>
    </row>
    <row r="4321" customFormat="false" ht="15" hidden="false" customHeight="false" outlineLevel="0" collapsed="false">
      <c r="A4321" s="0" t="n">
        <v>4309</v>
      </c>
      <c r="B4321" s="7" t="n">
        <v>0.069165</v>
      </c>
      <c r="C4321" s="7" t="n">
        <v>0.5732</v>
      </c>
      <c r="D4321" s="16" t="n">
        <f aca="false">LOGINV(B4321,$B$7,$C$7)</f>
        <v>5.92814669016811</v>
      </c>
      <c r="E4321" s="16" t="n">
        <f aca="false">LOGINV(C4321,$B$8,$C$8)</f>
        <v>123.019305676307</v>
      </c>
      <c r="F4321" s="16" t="n">
        <f aca="false">$B$5/100*E4321*2_Girdiler!$B$14*2_Girdiler!$B$15*2_Girdiler!$B$16</f>
        <v>3.09516573081589</v>
      </c>
      <c r="G4321" s="16" t="n">
        <f aca="false">MIN(MATCH(F4321,2_Girdiler!$B$20:$I$20,1),7)</f>
        <v>1</v>
      </c>
      <c r="H4321" s="16" t="n">
        <f aca="false">IF(F4321&gt;=40,2_Girdiler!$I$21+(F4321-40)*(2_Girdiler!$I$21-2_Girdiler!$H$21)/(2_Girdiler!$I$20-2_Girdiler!$H$20),INDEX(2_Girdiler!$B$21:$I$21,G4321)+(F4321-INDEX(2_Girdiler!$B$20:$I$20,G4321))*(INDEX(2_Girdiler!$B$21:$I$21,G4321+1)-INDEX(2_Girdiler!$B$21:$I$21,G4321))/(INDEX(2_Girdiler!$B$20:$I$20,G4321+1)-INDEX(2_Girdiler!$B$20:$I$20,G4321)))</f>
        <v>6.80936460779496</v>
      </c>
      <c r="I4321" s="16" t="n">
        <f aca="false">H4321/2_Girdiler!$B$17</f>
        <v>2.72811082043067</v>
      </c>
      <c r="J4321" s="16" t="n">
        <f aca="false">D4321+I4321</f>
        <v>8.65625751059879</v>
      </c>
    </row>
    <row r="4322" customFormat="false" ht="15" hidden="false" customHeight="false" outlineLevel="0" collapsed="false">
      <c r="A4322" s="0" t="n">
        <v>4310</v>
      </c>
      <c r="B4322" s="7" t="n">
        <v>0.935576</v>
      </c>
      <c r="C4322" s="7" t="n">
        <v>0.667136</v>
      </c>
      <c r="D4322" s="16" t="n">
        <f aca="false">LOGINV(B4322,$B$7,$C$7)</f>
        <v>31.5729678048363</v>
      </c>
      <c r="E4322" s="16" t="n">
        <f aca="false">LOGINV(C4322,$B$8,$C$8)</f>
        <v>144.329227272864</v>
      </c>
      <c r="F4322" s="16" t="n">
        <f aca="false">$B$5/100*E4322*2_Girdiler!$B$14*2_Girdiler!$B$15*2_Girdiler!$B$16</f>
        <v>3.63132335818525</v>
      </c>
      <c r="G4322" s="16" t="n">
        <f aca="false">MIN(MATCH(F4322,2_Girdiler!$B$20:$I$20,1),7)</f>
        <v>1</v>
      </c>
      <c r="H4322" s="16" t="n">
        <f aca="false">IF(F4322&gt;=40,2_Girdiler!$I$21+(F4322-40)*(2_Girdiler!$I$21-2_Girdiler!$H$21)/(2_Girdiler!$I$20-2_Girdiler!$H$20),INDEX(2_Girdiler!$B$21:$I$21,G4322)+(F4322-INDEX(2_Girdiler!$B$20:$I$20,G4322))*(INDEX(2_Girdiler!$B$21:$I$21,G4322+1)-INDEX(2_Girdiler!$B$21:$I$21,G4322))/(INDEX(2_Girdiler!$B$20:$I$20,G4322+1)-INDEX(2_Girdiler!$B$20:$I$20,G4322)))</f>
        <v>7.98891138800755</v>
      </c>
      <c r="I4322" s="16" t="n">
        <f aca="false">H4322/2_Girdiler!$B$17</f>
        <v>3.20068565224661</v>
      </c>
      <c r="J4322" s="16" t="n">
        <f aca="false">D4322+I4322</f>
        <v>34.7736534570829</v>
      </c>
    </row>
    <row r="4323" customFormat="false" ht="15" hidden="false" customHeight="false" outlineLevel="0" collapsed="false">
      <c r="A4323" s="0" t="n">
        <v>4311</v>
      </c>
      <c r="B4323" s="7" t="n">
        <v>0.347612</v>
      </c>
      <c r="C4323" s="7" t="n">
        <v>0.191512</v>
      </c>
      <c r="D4323" s="16" t="n">
        <f aca="false">LOGINV(B4323,$B$7,$C$7)</f>
        <v>10.885419808674</v>
      </c>
      <c r="E4323" s="16" t="n">
        <f aca="false">LOGINV(C4323,$B$8,$C$8)</f>
        <v>62.1863116410809</v>
      </c>
      <c r="F4323" s="16" t="n">
        <f aca="false">$B$5/100*E4323*2_Girdiler!$B$14*2_Girdiler!$B$15*2_Girdiler!$B$16</f>
        <v>1.56460760088959</v>
      </c>
      <c r="G4323" s="16" t="n">
        <f aca="false">MIN(MATCH(F4323,2_Girdiler!$B$20:$I$20,1),7)</f>
        <v>1</v>
      </c>
      <c r="H4323" s="16" t="n">
        <f aca="false">IF(F4323&gt;=40,2_Girdiler!$I$21+(F4323-40)*(2_Girdiler!$I$21-2_Girdiler!$H$21)/(2_Girdiler!$I$20-2_Girdiler!$H$20),INDEX(2_Girdiler!$B$21:$I$21,G4323)+(F4323-INDEX(2_Girdiler!$B$20:$I$20,G4323))*(INDEX(2_Girdiler!$B$21:$I$21,G4323+1)-INDEX(2_Girdiler!$B$21:$I$21,G4323))/(INDEX(2_Girdiler!$B$20:$I$20,G4323+1)-INDEX(2_Girdiler!$B$20:$I$20,G4323)))</f>
        <v>3.44213672195711</v>
      </c>
      <c r="I4323" s="16" t="n">
        <f aca="false">H4323/2_Girdiler!$B$17</f>
        <v>1.37906118668153</v>
      </c>
      <c r="J4323" s="16" t="n">
        <f aca="false">D4323+I4323</f>
        <v>12.2644809953555</v>
      </c>
    </row>
    <row r="4324" customFormat="false" ht="15" hidden="false" customHeight="false" outlineLevel="0" collapsed="false">
      <c r="A4324" s="0" t="n">
        <v>4312</v>
      </c>
      <c r="B4324" s="7" t="n">
        <v>0.471098</v>
      </c>
      <c r="C4324" s="7" t="n">
        <v>0.629674</v>
      </c>
      <c r="D4324" s="16" t="n">
        <f aca="false">LOGINV(B4324,$B$7,$C$7)</f>
        <v>13.0056371797151</v>
      </c>
      <c r="E4324" s="16" t="n">
        <f aca="false">LOGINV(C4324,$B$8,$C$8)</f>
        <v>135.217305919287</v>
      </c>
      <c r="F4324" s="16" t="n">
        <f aca="false">$B$5/100*E4324*2_Girdiler!$B$14*2_Girdiler!$B$15*2_Girdiler!$B$16</f>
        <v>3.40206741692925</v>
      </c>
      <c r="G4324" s="16" t="n">
        <f aca="false">MIN(MATCH(F4324,2_Girdiler!$B$20:$I$20,1),7)</f>
        <v>1</v>
      </c>
      <c r="H4324" s="16" t="n">
        <f aca="false">IF(F4324&gt;=40,2_Girdiler!$I$21+(F4324-40)*(2_Girdiler!$I$21-2_Girdiler!$H$21)/(2_Girdiler!$I$20-2_Girdiler!$H$20),INDEX(2_Girdiler!$B$21:$I$21,G4324)+(F4324-INDEX(2_Girdiler!$B$20:$I$20,G4324))*(INDEX(2_Girdiler!$B$21:$I$21,G4324+1)-INDEX(2_Girdiler!$B$21:$I$21,G4324))/(INDEX(2_Girdiler!$B$20:$I$20,G4324+1)-INDEX(2_Girdiler!$B$20:$I$20,G4324)))</f>
        <v>7.48454831724436</v>
      </c>
      <c r="I4324" s="16" t="n">
        <f aca="false">H4324/2_Girdiler!$B$17</f>
        <v>2.99861711428059</v>
      </c>
      <c r="J4324" s="16" t="n">
        <f aca="false">D4324+I4324</f>
        <v>16.0042542939957</v>
      </c>
    </row>
    <row r="4325" customFormat="false" ht="15" hidden="false" customHeight="false" outlineLevel="0" collapsed="false">
      <c r="A4325" s="0" t="n">
        <v>4313</v>
      </c>
      <c r="B4325" s="7" t="n">
        <v>0.007954</v>
      </c>
      <c r="C4325" s="7" t="n">
        <v>0.685979</v>
      </c>
      <c r="D4325" s="16" t="n">
        <f aca="false">LOGINV(B4325,$B$7,$C$7)</f>
        <v>3.53211823577957</v>
      </c>
      <c r="E4325" s="16" t="n">
        <f aca="false">LOGINV(C4325,$B$8,$C$8)</f>
        <v>149.300921689903</v>
      </c>
      <c r="F4325" s="16" t="n">
        <f aca="false">$B$5/100*E4325*2_Girdiler!$B$14*2_Girdiler!$B$15*2_Girdiler!$B$16</f>
        <v>3.75641118971796</v>
      </c>
      <c r="G4325" s="16" t="n">
        <f aca="false">MIN(MATCH(F4325,2_Girdiler!$B$20:$I$20,1),7)</f>
        <v>1</v>
      </c>
      <c r="H4325" s="16" t="n">
        <f aca="false">IF(F4325&gt;=40,2_Girdiler!$I$21+(F4325-40)*(2_Girdiler!$I$21-2_Girdiler!$H$21)/(2_Girdiler!$I$20-2_Girdiler!$H$20),INDEX(2_Girdiler!$B$21:$I$21,G4325)+(F4325-INDEX(2_Girdiler!$B$20:$I$20,G4325))*(INDEX(2_Girdiler!$B$21:$I$21,G4325+1)-INDEX(2_Girdiler!$B$21:$I$21,G4325))/(INDEX(2_Girdiler!$B$20:$I$20,G4325+1)-INDEX(2_Girdiler!$B$20:$I$20,G4325)))</f>
        <v>8.26410461737951</v>
      </c>
      <c r="I4325" s="16" t="n">
        <f aca="false">H4325/2_Girdiler!$B$17</f>
        <v>3.31093934991166</v>
      </c>
      <c r="J4325" s="16" t="n">
        <f aca="false">D4325+I4325</f>
        <v>6.84305758569123</v>
      </c>
    </row>
    <row r="4326" customFormat="false" ht="15" hidden="false" customHeight="false" outlineLevel="0" collapsed="false">
      <c r="A4326" s="0" t="n">
        <v>4314</v>
      </c>
      <c r="B4326" s="7" t="n">
        <v>0.303784</v>
      </c>
      <c r="C4326" s="7" t="n">
        <v>0.094906</v>
      </c>
      <c r="D4326" s="16" t="n">
        <f aca="false">LOGINV(B4326,$B$7,$C$7)</f>
        <v>10.1710790960389</v>
      </c>
      <c r="E4326" s="16" t="n">
        <f aca="false">LOGINV(C4326,$B$8,$C$8)</f>
        <v>46.8471963206692</v>
      </c>
      <c r="F4326" s="16" t="n">
        <f aca="false">$B$5/100*E4326*2_Girdiler!$B$14*2_Girdiler!$B$15*2_Girdiler!$B$16</f>
        <v>1.17867545942804</v>
      </c>
      <c r="G4326" s="16" t="n">
        <f aca="false">MIN(MATCH(F4326,2_Girdiler!$B$20:$I$20,1),7)</f>
        <v>1</v>
      </c>
      <c r="H4326" s="16" t="n">
        <f aca="false">IF(F4326&gt;=40,2_Girdiler!$I$21+(F4326-40)*(2_Girdiler!$I$21-2_Girdiler!$H$21)/(2_Girdiler!$I$20-2_Girdiler!$H$20),INDEX(2_Girdiler!$B$21:$I$21,G4326)+(F4326-INDEX(2_Girdiler!$B$20:$I$20,G4326))*(INDEX(2_Girdiler!$B$21:$I$21,G4326+1)-INDEX(2_Girdiler!$B$21:$I$21,G4326))/(INDEX(2_Girdiler!$B$20:$I$20,G4326+1)-INDEX(2_Girdiler!$B$20:$I$20,G4326)))</f>
        <v>2.59308601074168</v>
      </c>
      <c r="I4326" s="16" t="n">
        <f aca="false">H4326/2_Girdiler!$B$17</f>
        <v>1.03889663891894</v>
      </c>
      <c r="J4326" s="16" t="n">
        <f aca="false">D4326+I4326</f>
        <v>11.2099757349578</v>
      </c>
    </row>
    <row r="4327" customFormat="false" ht="15" hidden="false" customHeight="false" outlineLevel="0" collapsed="false">
      <c r="A4327" s="0" t="n">
        <v>4315</v>
      </c>
      <c r="B4327" s="7" t="n">
        <v>0.861225</v>
      </c>
      <c r="C4327" s="7" t="n">
        <v>0.308447</v>
      </c>
      <c r="D4327" s="16" t="n">
        <f aca="false">LOGINV(B4327,$B$7,$C$7)</f>
        <v>24.8050421866161</v>
      </c>
      <c r="E4327" s="16" t="n">
        <f aca="false">LOGINV(C4327,$B$8,$C$8)</f>
        <v>79.0683827986247</v>
      </c>
      <c r="F4327" s="16" t="n">
        <f aca="false">$B$5/100*E4327*2_Girdiler!$B$14*2_Girdiler!$B$15*2_Girdiler!$B$16</f>
        <v>1.9893605112134</v>
      </c>
      <c r="G4327" s="16" t="n">
        <f aca="false">MIN(MATCH(F4327,2_Girdiler!$B$20:$I$20,1),7)</f>
        <v>1</v>
      </c>
      <c r="H4327" s="16" t="n">
        <f aca="false">IF(F4327&gt;=40,2_Girdiler!$I$21+(F4327-40)*(2_Girdiler!$I$21-2_Girdiler!$H$21)/(2_Girdiler!$I$20-2_Girdiler!$H$20),INDEX(2_Girdiler!$B$21:$I$21,G4327)+(F4327-INDEX(2_Girdiler!$B$20:$I$20,G4327))*(INDEX(2_Girdiler!$B$21:$I$21,G4327+1)-INDEX(2_Girdiler!$B$21:$I$21,G4327))/(INDEX(2_Girdiler!$B$20:$I$20,G4327+1)-INDEX(2_Girdiler!$B$20:$I$20,G4327)))</f>
        <v>4.37659312466947</v>
      </c>
      <c r="I4327" s="16" t="n">
        <f aca="false">H4327/2_Girdiler!$B$17</f>
        <v>1.75344275828104</v>
      </c>
      <c r="J4327" s="16" t="n">
        <f aca="false">D4327+I4327</f>
        <v>26.5584849448972</v>
      </c>
    </row>
    <row r="4328" customFormat="false" ht="15" hidden="false" customHeight="false" outlineLevel="0" collapsed="false">
      <c r="A4328" s="0" t="n">
        <v>4316</v>
      </c>
      <c r="B4328" s="7" t="n">
        <v>0.517315</v>
      </c>
      <c r="C4328" s="7" t="n">
        <v>0.38275</v>
      </c>
      <c r="D4328" s="16" t="n">
        <f aca="false">LOGINV(B4328,$B$7,$C$7)</f>
        <v>13.8737702483758</v>
      </c>
      <c r="E4328" s="16" t="n">
        <f aca="false">LOGINV(C4328,$B$8,$C$8)</f>
        <v>90.080008478539</v>
      </c>
      <c r="F4328" s="16" t="n">
        <f aca="false">$B$5/100*E4328*2_Girdiler!$B$14*2_Girdiler!$B$15*2_Girdiler!$B$16</f>
        <v>2.26641301332004</v>
      </c>
      <c r="G4328" s="16" t="n">
        <f aca="false">MIN(MATCH(F4328,2_Girdiler!$B$20:$I$20,1),7)</f>
        <v>1</v>
      </c>
      <c r="H4328" s="16" t="n">
        <f aca="false">IF(F4328&gt;=40,2_Girdiler!$I$21+(F4328-40)*(2_Girdiler!$I$21-2_Girdiler!$H$21)/(2_Girdiler!$I$20-2_Girdiler!$H$20),INDEX(2_Girdiler!$B$21:$I$21,G4328)+(F4328-INDEX(2_Girdiler!$B$20:$I$20,G4328))*(INDEX(2_Girdiler!$B$21:$I$21,G4328+1)-INDEX(2_Girdiler!$B$21:$I$21,G4328))/(INDEX(2_Girdiler!$B$20:$I$20,G4328+1)-INDEX(2_Girdiler!$B$20:$I$20,G4328)))</f>
        <v>4.98610862930409</v>
      </c>
      <c r="I4328" s="16" t="n">
        <f aca="false">H4328/2_Girdiler!$B$17</f>
        <v>1.99763967520196</v>
      </c>
      <c r="J4328" s="16" t="n">
        <f aca="false">D4328+I4328</f>
        <v>15.8714099235778</v>
      </c>
    </row>
    <row r="4329" customFormat="false" ht="15" hidden="false" customHeight="false" outlineLevel="0" collapsed="false">
      <c r="A4329" s="0" t="n">
        <v>4317</v>
      </c>
      <c r="B4329" s="7" t="n">
        <v>0.981555</v>
      </c>
      <c r="C4329" s="7" t="n">
        <v>0.743905</v>
      </c>
      <c r="D4329" s="16" t="n">
        <f aca="false">LOGINV(B4329,$B$7,$C$7)</f>
        <v>43.3402730922524</v>
      </c>
      <c r="E4329" s="16" t="n">
        <f aca="false">LOGINV(C4329,$B$8,$C$8)</f>
        <v>166.719053787764</v>
      </c>
      <c r="F4329" s="16" t="n">
        <f aca="false">$B$5/100*E4329*2_Girdiler!$B$14*2_Girdiler!$B$15*2_Girdiler!$B$16</f>
        <v>4.19465139330014</v>
      </c>
      <c r="G4329" s="16" t="n">
        <f aca="false">MIN(MATCH(F4329,2_Girdiler!$B$20:$I$20,1),7)</f>
        <v>1</v>
      </c>
      <c r="H4329" s="16" t="n">
        <f aca="false">IF(F4329&gt;=40,2_Girdiler!$I$21+(F4329-40)*(2_Girdiler!$I$21-2_Girdiler!$H$21)/(2_Girdiler!$I$20-2_Girdiler!$H$20),INDEX(2_Girdiler!$B$21:$I$21,G4329)+(F4329-INDEX(2_Girdiler!$B$20:$I$20,G4329))*(INDEX(2_Girdiler!$B$21:$I$21,G4329+1)-INDEX(2_Girdiler!$B$21:$I$21,G4329))/(INDEX(2_Girdiler!$B$20:$I$20,G4329+1)-INDEX(2_Girdiler!$B$20:$I$20,G4329)))</f>
        <v>9.22823306526031</v>
      </c>
      <c r="I4329" s="16" t="n">
        <f aca="false">H4329/2_Girdiler!$B$17</f>
        <v>3.69720876012032</v>
      </c>
      <c r="J4329" s="16" t="n">
        <f aca="false">D4329+I4329</f>
        <v>47.0374818523727</v>
      </c>
    </row>
    <row r="4330" customFormat="false" ht="15" hidden="false" customHeight="false" outlineLevel="0" collapsed="false">
      <c r="A4330" s="0" t="n">
        <v>4318</v>
      </c>
      <c r="B4330" s="7" t="n">
        <v>0.190797</v>
      </c>
      <c r="C4330" s="7" t="n">
        <v>0.061632</v>
      </c>
      <c r="D4330" s="16" t="n">
        <f aca="false">LOGINV(B4330,$B$7,$C$7)</f>
        <v>8.3152866406596</v>
      </c>
      <c r="E4330" s="16" t="n">
        <f aca="false">LOGINV(C4330,$B$8,$C$8)</f>
        <v>40.3815738075431</v>
      </c>
      <c r="F4330" s="16" t="n">
        <f aca="false">$B$5/100*E4330*2_Girdiler!$B$14*2_Girdiler!$B$15*2_Girdiler!$B$16</f>
        <v>1.01600039699778</v>
      </c>
      <c r="G4330" s="16" t="n">
        <f aca="false">MIN(MATCH(F4330,2_Girdiler!$B$20:$I$20,1),7)</f>
        <v>1</v>
      </c>
      <c r="H4330" s="16" t="n">
        <f aca="false">IF(F4330&gt;=40,2_Girdiler!$I$21+(F4330-40)*(2_Girdiler!$I$21-2_Girdiler!$H$21)/(2_Girdiler!$I$20-2_Girdiler!$H$20),INDEX(2_Girdiler!$B$21:$I$21,G4330)+(F4330-INDEX(2_Girdiler!$B$20:$I$20,G4330))*(INDEX(2_Girdiler!$B$21:$I$21,G4330+1)-INDEX(2_Girdiler!$B$21:$I$21,G4330))/(INDEX(2_Girdiler!$B$20:$I$20,G4330+1)-INDEX(2_Girdiler!$B$20:$I$20,G4330)))</f>
        <v>2.23520087339513</v>
      </c>
      <c r="I4330" s="16" t="n">
        <f aca="false">H4330/2_Girdiler!$B$17</f>
        <v>0.895513170430739</v>
      </c>
      <c r="J4330" s="16" t="n">
        <f aca="false">D4330+I4330</f>
        <v>9.21079981109034</v>
      </c>
    </row>
    <row r="4331" customFormat="false" ht="15" hidden="false" customHeight="false" outlineLevel="0" collapsed="false">
      <c r="A4331" s="0" t="n">
        <v>4319</v>
      </c>
      <c r="B4331" s="7" t="n">
        <v>0.570452</v>
      </c>
      <c r="C4331" s="7" t="n">
        <v>0.634425</v>
      </c>
      <c r="D4331" s="16" t="n">
        <f aca="false">LOGINV(B4331,$B$7,$C$7)</f>
        <v>14.9506153009041</v>
      </c>
      <c r="E4331" s="16" t="n">
        <f aca="false">LOGINV(C4331,$B$8,$C$8)</f>
        <v>136.322092322162</v>
      </c>
      <c r="F4331" s="16" t="n">
        <f aca="false">$B$5/100*E4331*2_Girdiler!$B$14*2_Girdiler!$B$15*2_Girdiler!$B$16</f>
        <v>3.42986384282561</v>
      </c>
      <c r="G4331" s="16" t="n">
        <f aca="false">MIN(MATCH(F4331,2_Girdiler!$B$20:$I$20,1),7)</f>
        <v>1</v>
      </c>
      <c r="H4331" s="16" t="n">
        <f aca="false">IF(F4331&gt;=40,2_Girdiler!$I$21+(F4331-40)*(2_Girdiler!$I$21-2_Girdiler!$H$21)/(2_Girdiler!$I$20-2_Girdiler!$H$20),INDEX(2_Girdiler!$B$21:$I$21,G4331)+(F4331-INDEX(2_Girdiler!$B$20:$I$20,G4331))*(INDEX(2_Girdiler!$B$21:$I$21,G4331+1)-INDEX(2_Girdiler!$B$21:$I$21,G4331))/(INDEX(2_Girdiler!$B$20:$I$20,G4331+1)-INDEX(2_Girdiler!$B$20:$I$20,G4331)))</f>
        <v>7.54570045421634</v>
      </c>
      <c r="I4331" s="16" t="n">
        <f aca="false">H4331/2_Girdiler!$B$17</f>
        <v>3.02311716915719</v>
      </c>
      <c r="J4331" s="16" t="n">
        <f aca="false">D4331+I4331</f>
        <v>17.9737324700613</v>
      </c>
    </row>
    <row r="4332" customFormat="false" ht="15" hidden="false" customHeight="false" outlineLevel="0" collapsed="false">
      <c r="A4332" s="0" t="n">
        <v>4320</v>
      </c>
      <c r="B4332" s="7" t="n">
        <v>0.746425</v>
      </c>
      <c r="C4332" s="7" t="n">
        <v>0.594511</v>
      </c>
      <c r="D4332" s="16" t="n">
        <f aca="false">LOGINV(B4332,$B$7,$C$7)</f>
        <v>19.5996822466761</v>
      </c>
      <c r="E4332" s="16" t="n">
        <f aca="false">LOGINV(C4332,$B$8,$C$8)</f>
        <v>127.435428056601</v>
      </c>
      <c r="F4332" s="16" t="n">
        <f aca="false">$B$5/100*E4332*2_Girdiler!$B$14*2_Girdiler!$B$15*2_Girdiler!$B$16</f>
        <v>3.20627536990409</v>
      </c>
      <c r="G4332" s="16" t="n">
        <f aca="false">MIN(MATCH(F4332,2_Girdiler!$B$20:$I$20,1),7)</f>
        <v>1</v>
      </c>
      <c r="H4332" s="16" t="n">
        <f aca="false">IF(F4332&gt;=40,2_Girdiler!$I$21+(F4332-40)*(2_Girdiler!$I$21-2_Girdiler!$H$21)/(2_Girdiler!$I$20-2_Girdiler!$H$20),INDEX(2_Girdiler!$B$21:$I$21,G4332)+(F4332-INDEX(2_Girdiler!$B$20:$I$20,G4332))*(INDEX(2_Girdiler!$B$21:$I$21,G4332+1)-INDEX(2_Girdiler!$B$21:$I$21,G4332))/(INDEX(2_Girdiler!$B$20:$I$20,G4332+1)-INDEX(2_Girdiler!$B$20:$I$20,G4332)))</f>
        <v>7.05380581378901</v>
      </c>
      <c r="I4332" s="16" t="n">
        <f aca="false">H4332/2_Girdiler!$B$17</f>
        <v>2.82604399590906</v>
      </c>
      <c r="J4332" s="16" t="n">
        <f aca="false">D4332+I4332</f>
        <v>22.4257262425851</v>
      </c>
    </row>
    <row r="4333" customFormat="false" ht="15" hidden="false" customHeight="false" outlineLevel="0" collapsed="false">
      <c r="A4333" s="0" t="n">
        <v>4321</v>
      </c>
      <c r="B4333" s="7" t="n">
        <v>0.625455</v>
      </c>
      <c r="C4333" s="7" t="n">
        <v>0.778131</v>
      </c>
      <c r="D4333" s="16" t="n">
        <f aca="false">LOGINV(B4333,$B$7,$C$7)</f>
        <v>16.184897253778</v>
      </c>
      <c r="E4333" s="16" t="n">
        <f aca="false">LOGINV(C4333,$B$8,$C$8)</f>
        <v>179.041055870252</v>
      </c>
      <c r="F4333" s="16" t="n">
        <f aca="false">$B$5/100*E4333*2_Girdiler!$B$14*2_Girdiler!$B$15*2_Girdiler!$B$16</f>
        <v>4.50467296569555</v>
      </c>
      <c r="G4333" s="16" t="n">
        <f aca="false">MIN(MATCH(F4333,2_Girdiler!$B$20:$I$20,1),7)</f>
        <v>1</v>
      </c>
      <c r="H4333" s="16" t="n">
        <f aca="false">IF(F4333&gt;=40,2_Girdiler!$I$21+(F4333-40)*(2_Girdiler!$I$21-2_Girdiler!$H$21)/(2_Girdiler!$I$20-2_Girdiler!$H$20),INDEX(2_Girdiler!$B$21:$I$21,G4333)+(F4333-INDEX(2_Girdiler!$B$20:$I$20,G4333))*(INDEX(2_Girdiler!$B$21:$I$21,G4333+1)-INDEX(2_Girdiler!$B$21:$I$21,G4333))/(INDEX(2_Girdiler!$B$20:$I$20,G4333+1)-INDEX(2_Girdiler!$B$20:$I$20,G4333)))</f>
        <v>9.91028052453021</v>
      </c>
      <c r="I4333" s="16" t="n">
        <f aca="false">H4333/2_Girdiler!$B$17</f>
        <v>3.97046495373806</v>
      </c>
      <c r="J4333" s="16" t="n">
        <f aca="false">D4333+I4333</f>
        <v>20.1553622075161</v>
      </c>
    </row>
    <row r="4334" customFormat="false" ht="15" hidden="false" customHeight="false" outlineLevel="0" collapsed="false">
      <c r="A4334" s="0" t="n">
        <v>4322</v>
      </c>
      <c r="B4334" s="7" t="n">
        <v>0.102911</v>
      </c>
      <c r="C4334" s="7" t="n">
        <v>0.048687</v>
      </c>
      <c r="D4334" s="16" t="n">
        <f aca="false">LOGINV(B4334,$B$7,$C$7)</f>
        <v>6.68998941449118</v>
      </c>
      <c r="E4334" s="16" t="n">
        <f aca="false">LOGINV(C4334,$B$8,$C$8)</f>
        <v>37.4561482574739</v>
      </c>
      <c r="F4334" s="16" t="n">
        <f aca="false">$B$5/100*E4334*2_Girdiler!$B$14*2_Girdiler!$B$15*2_Girdiler!$B$16</f>
        <v>0.942396690158044</v>
      </c>
      <c r="G4334" s="16" t="n">
        <f aca="false">MIN(MATCH(F4334,2_Girdiler!$B$20:$I$20,1),7)</f>
        <v>1</v>
      </c>
      <c r="H4334" s="16" t="n">
        <f aca="false">IF(F4334&gt;=40,2_Girdiler!$I$21+(F4334-40)*(2_Girdiler!$I$21-2_Girdiler!$H$21)/(2_Girdiler!$I$20-2_Girdiler!$H$20),INDEX(2_Girdiler!$B$21:$I$21,G4334)+(F4334-INDEX(2_Girdiler!$B$20:$I$20,G4334))*(INDEX(2_Girdiler!$B$21:$I$21,G4334+1)-INDEX(2_Girdiler!$B$21:$I$21,G4334))/(INDEX(2_Girdiler!$B$20:$I$20,G4334+1)-INDEX(2_Girdiler!$B$20:$I$20,G4334)))</f>
        <v>2.0732727183477</v>
      </c>
      <c r="I4334" s="16" t="n">
        <f aca="false">H4334/2_Girdiler!$B$17</f>
        <v>0.830638108312379</v>
      </c>
      <c r="J4334" s="16" t="n">
        <f aca="false">D4334+I4334</f>
        <v>7.52062752280356</v>
      </c>
    </row>
    <row r="4335" customFormat="false" ht="15" hidden="false" customHeight="false" outlineLevel="0" collapsed="false">
      <c r="A4335" s="0" t="n">
        <v>4323</v>
      </c>
      <c r="B4335" s="7" t="n">
        <v>0.947978</v>
      </c>
      <c r="C4335" s="7" t="n">
        <v>0.755649</v>
      </c>
      <c r="D4335" s="16" t="n">
        <f aca="false">LOGINV(B4335,$B$7,$C$7)</f>
        <v>33.511386802892</v>
      </c>
      <c r="E4335" s="16" t="n">
        <f aca="false">LOGINV(C4335,$B$8,$C$8)</f>
        <v>170.742571663548</v>
      </c>
      <c r="F4335" s="16" t="n">
        <f aca="false">$B$5/100*E4335*2_Girdiler!$B$14*2_Girdiler!$B$15*2_Girdiler!$B$16</f>
        <v>4.29588310305487</v>
      </c>
      <c r="G4335" s="16" t="n">
        <f aca="false">MIN(MATCH(F4335,2_Girdiler!$B$20:$I$20,1),7)</f>
        <v>1</v>
      </c>
      <c r="H4335" s="16" t="n">
        <f aca="false">IF(F4335&gt;=40,2_Girdiler!$I$21+(F4335-40)*(2_Girdiler!$I$21-2_Girdiler!$H$21)/(2_Girdiler!$I$20-2_Girdiler!$H$20),INDEX(2_Girdiler!$B$21:$I$21,G4335)+(F4335-INDEX(2_Girdiler!$B$20:$I$20,G4335))*(INDEX(2_Girdiler!$B$21:$I$21,G4335+1)-INDEX(2_Girdiler!$B$21:$I$21,G4335))/(INDEX(2_Girdiler!$B$20:$I$20,G4335+1)-INDEX(2_Girdiler!$B$20:$I$20,G4335)))</f>
        <v>9.45094282672072</v>
      </c>
      <c r="I4335" s="16" t="n">
        <f aca="false">H4335/2_Girdiler!$B$17</f>
        <v>3.78643542737208</v>
      </c>
      <c r="J4335" s="16" t="n">
        <f aca="false">D4335+I4335</f>
        <v>37.2978222302641</v>
      </c>
    </row>
    <row r="4336" customFormat="false" ht="15" hidden="false" customHeight="false" outlineLevel="0" collapsed="false">
      <c r="A4336" s="0" t="n">
        <v>4324</v>
      </c>
      <c r="B4336" s="7" t="n">
        <v>0.122613</v>
      </c>
      <c r="C4336" s="7" t="n">
        <v>0.718898</v>
      </c>
      <c r="D4336" s="16" t="n">
        <f aca="false">LOGINV(B4336,$B$7,$C$7)</f>
        <v>7.08576762031091</v>
      </c>
      <c r="E4336" s="16" t="n">
        <f aca="false">LOGINV(C4336,$B$8,$C$8)</f>
        <v>158.751821513557</v>
      </c>
      <c r="F4336" s="16" t="n">
        <f aca="false">$B$5/100*E4336*2_Girdiler!$B$14*2_Girdiler!$B$15*2_Girdiler!$B$16</f>
        <v>3.99419582928108</v>
      </c>
      <c r="G4336" s="16" t="n">
        <f aca="false">MIN(MATCH(F4336,2_Girdiler!$B$20:$I$20,1),7)</f>
        <v>1</v>
      </c>
      <c r="H4336" s="16" t="n">
        <f aca="false">IF(F4336&gt;=40,2_Girdiler!$I$21+(F4336-40)*(2_Girdiler!$I$21-2_Girdiler!$H$21)/(2_Girdiler!$I$20-2_Girdiler!$H$20),INDEX(2_Girdiler!$B$21:$I$21,G4336)+(F4336-INDEX(2_Girdiler!$B$20:$I$20,G4336))*(INDEX(2_Girdiler!$B$21:$I$21,G4336+1)-INDEX(2_Girdiler!$B$21:$I$21,G4336))/(INDEX(2_Girdiler!$B$20:$I$20,G4336+1)-INDEX(2_Girdiler!$B$20:$I$20,G4336)))</f>
        <v>8.78723082441838</v>
      </c>
      <c r="I4336" s="16" t="n">
        <f aca="false">H4336/2_Girdiler!$B$17</f>
        <v>3.52052517003942</v>
      </c>
      <c r="J4336" s="16" t="n">
        <f aca="false">D4336+I4336</f>
        <v>10.6062927903503</v>
      </c>
    </row>
    <row r="4337" customFormat="false" ht="15" hidden="false" customHeight="false" outlineLevel="0" collapsed="false">
      <c r="A4337" s="0" t="n">
        <v>4325</v>
      </c>
      <c r="B4337" s="7" t="n">
        <v>0.180499</v>
      </c>
      <c r="C4337" s="7" t="n">
        <v>0.021951</v>
      </c>
      <c r="D4337" s="16" t="n">
        <f aca="false">LOGINV(B4337,$B$7,$C$7)</f>
        <v>8.13873346359258</v>
      </c>
      <c r="E4337" s="16" t="n">
        <f aca="false">LOGINV(C4337,$B$8,$C$8)</f>
        <v>29.7411110439606</v>
      </c>
      <c r="F4337" s="16" t="n">
        <f aca="false">$B$5/100*E4337*2_Girdiler!$B$14*2_Girdiler!$B$15*2_Girdiler!$B$16</f>
        <v>0.748286353866048</v>
      </c>
      <c r="G4337" s="16" t="n">
        <f aca="false">MIN(MATCH(F4337,2_Girdiler!$B$20:$I$20,1),7)</f>
        <v>1</v>
      </c>
      <c r="H4337" s="16" t="n">
        <f aca="false">IF(F4337&gt;=40,2_Girdiler!$I$21+(F4337-40)*(2_Girdiler!$I$21-2_Girdiler!$H$21)/(2_Girdiler!$I$20-2_Girdiler!$H$20),INDEX(2_Girdiler!$B$21:$I$21,G4337)+(F4337-INDEX(2_Girdiler!$B$20:$I$20,G4337))*(INDEX(2_Girdiler!$B$21:$I$21,G4337+1)-INDEX(2_Girdiler!$B$21:$I$21,G4337))/(INDEX(2_Girdiler!$B$20:$I$20,G4337+1)-INDEX(2_Girdiler!$B$20:$I$20,G4337)))</f>
        <v>1.64622997850531</v>
      </c>
      <c r="I4337" s="16" t="n">
        <f aca="false">H4337/2_Girdiler!$B$17</f>
        <v>0.659547267029369</v>
      </c>
      <c r="J4337" s="16" t="n">
        <f aca="false">D4337+I4337</f>
        <v>8.79828073062195</v>
      </c>
    </row>
    <row r="4338" customFormat="false" ht="15" hidden="false" customHeight="false" outlineLevel="0" collapsed="false">
      <c r="A4338" s="0" t="n">
        <v>4326</v>
      </c>
      <c r="B4338" s="7" t="n">
        <v>0.467916</v>
      </c>
      <c r="C4338" s="7" t="n">
        <v>0.286089</v>
      </c>
      <c r="D4338" s="16" t="n">
        <f aca="false">LOGINV(B4338,$B$7,$C$7)</f>
        <v>12.9477752246901</v>
      </c>
      <c r="E4338" s="16" t="n">
        <f aca="false">LOGINV(C4338,$B$8,$C$8)</f>
        <v>75.8395945725128</v>
      </c>
      <c r="F4338" s="16" t="n">
        <f aca="false">$B$5/100*E4338*2_Girdiler!$B$14*2_Girdiler!$B$15*2_Girdiler!$B$16</f>
        <v>1.90812419944442</v>
      </c>
      <c r="G4338" s="16" t="n">
        <f aca="false">MIN(MATCH(F4338,2_Girdiler!$B$20:$I$20,1),7)</f>
        <v>1</v>
      </c>
      <c r="H4338" s="16" t="n">
        <f aca="false">IF(F4338&gt;=40,2_Girdiler!$I$21+(F4338-40)*(2_Girdiler!$I$21-2_Girdiler!$H$21)/(2_Girdiler!$I$20-2_Girdiler!$H$20),INDEX(2_Girdiler!$B$21:$I$21,G4338)+(F4338-INDEX(2_Girdiler!$B$20:$I$20,G4338))*(INDEX(2_Girdiler!$B$21:$I$21,G4338+1)-INDEX(2_Girdiler!$B$21:$I$21,G4338))/(INDEX(2_Girdiler!$B$20:$I$20,G4338+1)-INDEX(2_Girdiler!$B$20:$I$20,G4338)))</f>
        <v>4.19787323877773</v>
      </c>
      <c r="I4338" s="16" t="n">
        <f aca="false">H4338/2_Girdiler!$B$17</f>
        <v>1.68184023989492</v>
      </c>
      <c r="J4338" s="16" t="n">
        <f aca="false">D4338+I4338</f>
        <v>14.6296154645851</v>
      </c>
    </row>
    <row r="4339" customFormat="false" ht="15" hidden="false" customHeight="false" outlineLevel="0" collapsed="false">
      <c r="A4339" s="0" t="n">
        <v>4327</v>
      </c>
      <c r="B4339" s="7" t="n">
        <v>0.949917</v>
      </c>
      <c r="C4339" s="7" t="n">
        <v>0.019655</v>
      </c>
      <c r="D4339" s="16" t="n">
        <f aca="false">LOGINV(B4339,$B$7,$C$7)</f>
        <v>33.8586034826169</v>
      </c>
      <c r="E4339" s="16" t="n">
        <f aca="false">LOGINV(C4339,$B$8,$C$8)</f>
        <v>28.8728211443234</v>
      </c>
      <c r="F4339" s="16" t="n">
        <f aca="false">$B$5/100*E4339*2_Girdiler!$B$14*2_Girdiler!$B$15*2_Girdiler!$B$16</f>
        <v>0.726440179991176</v>
      </c>
      <c r="G4339" s="16" t="n">
        <f aca="false">MIN(MATCH(F4339,2_Girdiler!$B$20:$I$20,1),7)</f>
        <v>1</v>
      </c>
      <c r="H4339" s="16" t="n">
        <f aca="false">IF(F4339&gt;=40,2_Girdiler!$I$21+(F4339-40)*(2_Girdiler!$I$21-2_Girdiler!$H$21)/(2_Girdiler!$I$20-2_Girdiler!$H$20),INDEX(2_Girdiler!$B$21:$I$21,G4339)+(F4339-INDEX(2_Girdiler!$B$20:$I$20,G4339))*(INDEX(2_Girdiler!$B$21:$I$21,G4339+1)-INDEX(2_Girdiler!$B$21:$I$21,G4339))/(INDEX(2_Girdiler!$B$20:$I$20,G4339+1)-INDEX(2_Girdiler!$B$20:$I$20,G4339)))</f>
        <v>1.59816839598059</v>
      </c>
      <c r="I4339" s="16" t="n">
        <f aca="false">H4339/2_Girdiler!$B$17</f>
        <v>0.640291825312735</v>
      </c>
      <c r="J4339" s="16" t="n">
        <f aca="false">D4339+I4339</f>
        <v>34.4988953079296</v>
      </c>
    </row>
    <row r="4340" customFormat="false" ht="15" hidden="false" customHeight="false" outlineLevel="0" collapsed="false">
      <c r="A4340" s="0" t="n">
        <v>4328</v>
      </c>
      <c r="B4340" s="7" t="n">
        <v>0.388203</v>
      </c>
      <c r="C4340" s="7" t="n">
        <v>0.084701</v>
      </c>
      <c r="D4340" s="16" t="n">
        <f aca="false">LOGINV(B4340,$B$7,$C$7)</f>
        <v>11.5593567097918</v>
      </c>
      <c r="E4340" s="16" t="n">
        <f aca="false">LOGINV(C4340,$B$8,$C$8)</f>
        <v>44.9805238191819</v>
      </c>
      <c r="F4340" s="16" t="n">
        <f aca="false">$B$5/100*E4340*2_Girdiler!$B$14*2_Girdiler!$B$15*2_Girdiler!$B$16</f>
        <v>1.13170997929062</v>
      </c>
      <c r="G4340" s="16" t="n">
        <f aca="false">MIN(MATCH(F4340,2_Girdiler!$B$20:$I$20,1),7)</f>
        <v>1</v>
      </c>
      <c r="H4340" s="16" t="n">
        <f aca="false">IF(F4340&gt;=40,2_Girdiler!$I$21+(F4340-40)*(2_Girdiler!$I$21-2_Girdiler!$H$21)/(2_Girdiler!$I$20-2_Girdiler!$H$20),INDEX(2_Girdiler!$B$21:$I$21,G4340)+(F4340-INDEX(2_Girdiler!$B$20:$I$20,G4340))*(INDEX(2_Girdiler!$B$21:$I$21,G4340+1)-INDEX(2_Girdiler!$B$21:$I$21,G4340))/(INDEX(2_Girdiler!$B$20:$I$20,G4340+1)-INDEX(2_Girdiler!$B$20:$I$20,G4340)))</f>
        <v>2.48976195443936</v>
      </c>
      <c r="I4340" s="16" t="n">
        <f aca="false">H4340/2_Girdiler!$B$17</f>
        <v>0.997500783028588</v>
      </c>
      <c r="J4340" s="16" t="n">
        <f aca="false">D4340+I4340</f>
        <v>12.5568574928204</v>
      </c>
    </row>
    <row r="4341" customFormat="false" ht="15" hidden="false" customHeight="false" outlineLevel="0" collapsed="false">
      <c r="A4341" s="0" t="n">
        <v>4329</v>
      </c>
      <c r="B4341" s="7" t="n">
        <v>0.232345</v>
      </c>
      <c r="C4341" s="7" t="n">
        <v>0.037493</v>
      </c>
      <c r="D4341" s="16" t="n">
        <f aca="false">LOGINV(B4341,$B$7,$C$7)</f>
        <v>9.00931676645366</v>
      </c>
      <c r="E4341" s="16" t="n">
        <f aca="false">LOGINV(C4341,$B$8,$C$8)</f>
        <v>34.6010529317084</v>
      </c>
      <c r="F4341" s="16" t="n">
        <f aca="false">$B$5/100*E4341*2_Girdiler!$B$14*2_Girdiler!$B$15*2_Girdiler!$B$16</f>
        <v>0.870562491761782</v>
      </c>
      <c r="G4341" s="16" t="n">
        <f aca="false">MIN(MATCH(F4341,2_Girdiler!$B$20:$I$20,1),7)</f>
        <v>1</v>
      </c>
      <c r="H4341" s="16" t="n">
        <f aca="false">IF(F4341&gt;=40,2_Girdiler!$I$21+(F4341-40)*(2_Girdiler!$I$21-2_Girdiler!$H$21)/(2_Girdiler!$I$20-2_Girdiler!$H$20),INDEX(2_Girdiler!$B$21:$I$21,G4341)+(F4341-INDEX(2_Girdiler!$B$20:$I$20,G4341))*(INDEX(2_Girdiler!$B$21:$I$21,G4341+1)-INDEX(2_Girdiler!$B$21:$I$21,G4341))/(INDEX(2_Girdiler!$B$20:$I$20,G4341+1)-INDEX(2_Girdiler!$B$20:$I$20,G4341)))</f>
        <v>1.91523748187592</v>
      </c>
      <c r="I4341" s="16" t="n">
        <f aca="false">H4341/2_Girdiler!$B$17</f>
        <v>0.767322709084904</v>
      </c>
      <c r="J4341" s="16" t="n">
        <f aca="false">D4341+I4341</f>
        <v>9.77663947553857</v>
      </c>
    </row>
    <row r="4342" customFormat="false" ht="15" hidden="false" customHeight="false" outlineLevel="0" collapsed="false">
      <c r="A4342" s="0" t="n">
        <v>4330</v>
      </c>
      <c r="B4342" s="7" t="n">
        <v>0.113373</v>
      </c>
      <c r="C4342" s="7" t="n">
        <v>0.904136</v>
      </c>
      <c r="D4342" s="16" t="n">
        <f aca="false">LOGINV(B4342,$B$7,$C$7)</f>
        <v>6.90346894085041</v>
      </c>
      <c r="E4342" s="16" t="n">
        <f aca="false">LOGINV(C4342,$B$8,$C$8)</f>
        <v>253.640816780703</v>
      </c>
      <c r="F4342" s="16" t="n">
        <f aca="false">$B$5/100*E4342*2_Girdiler!$B$14*2_Girdiler!$B$15*2_Girdiler!$B$16</f>
        <v>6.38160295020248</v>
      </c>
      <c r="G4342" s="16" t="n">
        <f aca="false">MIN(MATCH(F4342,2_Girdiler!$B$20:$I$20,1),7)</f>
        <v>2</v>
      </c>
      <c r="H4342" s="16" t="n">
        <f aca="false">IF(F4342&gt;=40,2_Girdiler!$I$21+(F4342-40)*(2_Girdiler!$I$21-2_Girdiler!$H$21)/(2_Girdiler!$I$20-2_Girdiler!$H$20),INDEX(2_Girdiler!$B$21:$I$21,G4342)+(F4342-INDEX(2_Girdiler!$B$20:$I$20,G4342))*(INDEX(2_Girdiler!$B$21:$I$21,G4342+1)-INDEX(2_Girdiler!$B$21:$I$21,G4342))/(INDEX(2_Girdiler!$B$20:$I$20,G4342+1)-INDEX(2_Girdiler!$B$20:$I$20,G4342)))</f>
        <v>13.210564720324</v>
      </c>
      <c r="I4342" s="16" t="n">
        <f aca="false">H4342/2_Girdiler!$B$17</f>
        <v>5.29269419884774</v>
      </c>
      <c r="J4342" s="16" t="n">
        <f aca="false">D4342+I4342</f>
        <v>12.1961631396982</v>
      </c>
    </row>
    <row r="4343" customFormat="false" ht="15" hidden="false" customHeight="false" outlineLevel="0" collapsed="false">
      <c r="A4343" s="0" t="n">
        <v>4331</v>
      </c>
      <c r="B4343" s="7" t="n">
        <v>0.288145</v>
      </c>
      <c r="C4343" s="7" t="n">
        <v>0.902063</v>
      </c>
      <c r="D4343" s="16" t="n">
        <f aca="false">LOGINV(B4343,$B$7,$C$7)</f>
        <v>9.91767149227967</v>
      </c>
      <c r="E4343" s="16" t="n">
        <f aca="false">LOGINV(C4343,$B$8,$C$8)</f>
        <v>251.669427104401</v>
      </c>
      <c r="F4343" s="16" t="n">
        <f aca="false">$B$5/100*E4343*2_Girdiler!$B$14*2_Girdiler!$B$15*2_Girdiler!$B$16</f>
        <v>6.33200278594673</v>
      </c>
      <c r="G4343" s="16" t="n">
        <f aca="false">MIN(MATCH(F4343,2_Girdiler!$B$20:$I$20,1),7)</f>
        <v>2</v>
      </c>
      <c r="H4343" s="16" t="n">
        <f aca="false">IF(F4343&gt;=40,2_Girdiler!$I$21+(F4343-40)*(2_Girdiler!$I$21-2_Girdiler!$H$21)/(2_Girdiler!$I$20-2_Girdiler!$H$20),INDEX(2_Girdiler!$B$21:$I$21,G4343)+(F4343-INDEX(2_Girdiler!$B$20:$I$20,G4343))*(INDEX(2_Girdiler!$B$21:$I$21,G4343+1)-INDEX(2_Girdiler!$B$21:$I$21,G4343))/(INDEX(2_Girdiler!$B$20:$I$20,G4343+1)-INDEX(2_Girdiler!$B$20:$I$20,G4343)))</f>
        <v>13.1312044575148</v>
      </c>
      <c r="I4343" s="16" t="n">
        <f aca="false">H4343/2_Girdiler!$B$17</f>
        <v>5.26089922176072</v>
      </c>
      <c r="J4343" s="16" t="n">
        <f aca="false">D4343+I4343</f>
        <v>15.1785707140404</v>
      </c>
    </row>
    <row r="4344" customFormat="false" ht="15" hidden="false" customHeight="false" outlineLevel="0" collapsed="false">
      <c r="A4344" s="0" t="n">
        <v>4332</v>
      </c>
      <c r="B4344" s="7" t="n">
        <v>0.303619</v>
      </c>
      <c r="C4344" s="7" t="n">
        <v>0.505377</v>
      </c>
      <c r="D4344" s="16" t="n">
        <f aca="false">LOGINV(B4344,$B$7,$C$7)</f>
        <v>10.168403799125</v>
      </c>
      <c r="E4344" s="16" t="n">
        <f aca="false">LOGINV(C4344,$B$8,$C$8)</f>
        <v>110.159518965372</v>
      </c>
      <c r="F4344" s="16" t="n">
        <f aca="false">$B$5/100*E4344*2_Girdiler!$B$14*2_Girdiler!$B$15*2_Girdiler!$B$16</f>
        <v>2.77161349716877</v>
      </c>
      <c r="G4344" s="16" t="n">
        <f aca="false">MIN(MATCH(F4344,2_Girdiler!$B$20:$I$20,1),7)</f>
        <v>1</v>
      </c>
      <c r="H4344" s="16" t="n">
        <f aca="false">IF(F4344&gt;=40,2_Girdiler!$I$21+(F4344-40)*(2_Girdiler!$I$21-2_Girdiler!$H$21)/(2_Girdiler!$I$20-2_Girdiler!$H$20),INDEX(2_Girdiler!$B$21:$I$21,G4344)+(F4344-INDEX(2_Girdiler!$B$20:$I$20,G4344))*(INDEX(2_Girdiler!$B$21:$I$21,G4344+1)-INDEX(2_Girdiler!$B$21:$I$21,G4344))/(INDEX(2_Girdiler!$B$20:$I$20,G4344+1)-INDEX(2_Girdiler!$B$20:$I$20,G4344)))</f>
        <v>6.09754969377129</v>
      </c>
      <c r="I4344" s="16" t="n">
        <f aca="false">H4344/2_Girdiler!$B$17</f>
        <v>2.44292856320965</v>
      </c>
      <c r="J4344" s="16" t="n">
        <f aca="false">D4344+I4344</f>
        <v>12.6113323623346</v>
      </c>
    </row>
    <row r="4345" customFormat="false" ht="15" hidden="false" customHeight="false" outlineLevel="0" collapsed="false">
      <c r="A4345" s="0" t="n">
        <v>4333</v>
      </c>
      <c r="B4345" s="7" t="n">
        <v>0.294971</v>
      </c>
      <c r="C4345" s="7" t="n">
        <v>0.91674</v>
      </c>
      <c r="D4345" s="16" t="n">
        <f aca="false">LOGINV(B4345,$B$7,$C$7)</f>
        <v>10.0282483579978</v>
      </c>
      <c r="E4345" s="16" t="n">
        <f aca="false">LOGINV(C4345,$B$8,$C$8)</f>
        <v>266.736327083512</v>
      </c>
      <c r="F4345" s="16" t="n">
        <f aca="false">$B$5/100*E4345*2_Girdiler!$B$14*2_Girdiler!$B$15*2_Girdiler!$B$16</f>
        <v>6.71108598942116</v>
      </c>
      <c r="G4345" s="16" t="n">
        <f aca="false">MIN(MATCH(F4345,2_Girdiler!$B$20:$I$20,1),7)</f>
        <v>2</v>
      </c>
      <c r="H4345" s="16" t="n">
        <f aca="false">IF(F4345&gt;=40,2_Girdiler!$I$21+(F4345-40)*(2_Girdiler!$I$21-2_Girdiler!$H$21)/(2_Girdiler!$I$20-2_Girdiler!$H$20),INDEX(2_Girdiler!$B$21:$I$21,G4345)+(F4345-INDEX(2_Girdiler!$B$20:$I$20,G4345))*(INDEX(2_Girdiler!$B$21:$I$21,G4345+1)-INDEX(2_Girdiler!$B$21:$I$21,G4345))/(INDEX(2_Girdiler!$B$20:$I$20,G4345+1)-INDEX(2_Girdiler!$B$20:$I$20,G4345)))</f>
        <v>13.7377375830739</v>
      </c>
      <c r="I4345" s="16" t="n">
        <f aca="false">H4345/2_Girdiler!$B$17</f>
        <v>5.50390127526997</v>
      </c>
      <c r="J4345" s="16" t="n">
        <f aca="false">D4345+I4345</f>
        <v>15.5321496332678</v>
      </c>
    </row>
    <row r="4346" customFormat="false" ht="15" hidden="false" customHeight="false" outlineLevel="0" collapsed="false">
      <c r="A4346" s="0" t="n">
        <v>4334</v>
      </c>
      <c r="B4346" s="7" t="n">
        <v>0.98211</v>
      </c>
      <c r="C4346" s="7" t="n">
        <v>0.098367</v>
      </c>
      <c r="D4346" s="16" t="n">
        <f aca="false">LOGINV(B4346,$B$7,$C$7)</f>
        <v>43.6418272882736</v>
      </c>
      <c r="E4346" s="16" t="n">
        <f aca="false">LOGINV(C4346,$B$8,$C$8)</f>
        <v>47.4627432251788</v>
      </c>
      <c r="F4346" s="16" t="n">
        <f aca="false">$B$5/100*E4346*2_Girdiler!$B$14*2_Girdiler!$B$15*2_Girdiler!$B$16</f>
        <v>1.1941626195455</v>
      </c>
      <c r="G4346" s="16" t="n">
        <f aca="false">MIN(MATCH(F4346,2_Girdiler!$B$20:$I$20,1),7)</f>
        <v>1</v>
      </c>
      <c r="H4346" s="16" t="n">
        <f aca="false">IF(F4346&gt;=40,2_Girdiler!$I$21+(F4346-40)*(2_Girdiler!$I$21-2_Girdiler!$H$21)/(2_Girdiler!$I$20-2_Girdiler!$H$20),INDEX(2_Girdiler!$B$21:$I$21,G4346)+(F4346-INDEX(2_Girdiler!$B$20:$I$20,G4346))*(INDEX(2_Girdiler!$B$21:$I$21,G4346+1)-INDEX(2_Girdiler!$B$21:$I$21,G4346))/(INDEX(2_Girdiler!$B$20:$I$20,G4346+1)-INDEX(2_Girdiler!$B$20:$I$20,G4346)))</f>
        <v>2.6271577630001</v>
      </c>
      <c r="I4346" s="16" t="n">
        <f aca="false">H4346/2_Girdiler!$B$17</f>
        <v>1.05254718068914</v>
      </c>
      <c r="J4346" s="16" t="n">
        <f aca="false">D4346+I4346</f>
        <v>44.6943744689628</v>
      </c>
    </row>
    <row r="4347" customFormat="false" ht="15" hidden="false" customHeight="false" outlineLevel="0" collapsed="false">
      <c r="A4347" s="0" t="n">
        <v>4335</v>
      </c>
      <c r="B4347" s="7" t="n">
        <v>0.88847</v>
      </c>
      <c r="C4347" s="7" t="n">
        <v>0.407516</v>
      </c>
      <c r="D4347" s="16" t="n">
        <f aca="false">LOGINV(B4347,$B$7,$C$7)</f>
        <v>26.707749800238</v>
      </c>
      <c r="E4347" s="16" t="n">
        <f aca="false">LOGINV(C4347,$B$8,$C$8)</f>
        <v>93.8991360569565</v>
      </c>
      <c r="F4347" s="16" t="n">
        <f aca="false">$B$5/100*E4347*2_Girdiler!$B$14*2_Girdiler!$B$15*2_Girdiler!$B$16</f>
        <v>2.36250226319303</v>
      </c>
      <c r="G4347" s="16" t="n">
        <f aca="false">MIN(MATCH(F4347,2_Girdiler!$B$20:$I$20,1),7)</f>
        <v>1</v>
      </c>
      <c r="H4347" s="16" t="n">
        <f aca="false">IF(F4347&gt;=40,2_Girdiler!$I$21+(F4347-40)*(2_Girdiler!$I$21-2_Girdiler!$H$21)/(2_Girdiler!$I$20-2_Girdiler!$H$20),INDEX(2_Girdiler!$B$21:$I$21,G4347)+(F4347-INDEX(2_Girdiler!$B$20:$I$20,G4347))*(INDEX(2_Girdiler!$B$21:$I$21,G4347+1)-INDEX(2_Girdiler!$B$21:$I$21,G4347))/(INDEX(2_Girdiler!$B$20:$I$20,G4347+1)-INDEX(2_Girdiler!$B$20:$I$20,G4347)))</f>
        <v>5.19750497902466</v>
      </c>
      <c r="I4347" s="16" t="n">
        <f aca="false">H4347/2_Girdiler!$B$17</f>
        <v>2.08233372557078</v>
      </c>
      <c r="J4347" s="16" t="n">
        <f aca="false">D4347+I4347</f>
        <v>28.7900835258088</v>
      </c>
    </row>
    <row r="4348" customFormat="false" ht="15" hidden="false" customHeight="false" outlineLevel="0" collapsed="false">
      <c r="A4348" s="0" t="n">
        <v>4336</v>
      </c>
      <c r="B4348" s="7" t="n">
        <v>0.246345</v>
      </c>
      <c r="C4348" s="7" t="n">
        <v>0.533569</v>
      </c>
      <c r="D4348" s="16" t="n">
        <f aca="false">LOGINV(B4348,$B$7,$C$7)</f>
        <v>9.23871838990025</v>
      </c>
      <c r="E4348" s="16" t="n">
        <f aca="false">LOGINV(C4348,$B$8,$C$8)</f>
        <v>115.308245619594</v>
      </c>
      <c r="F4348" s="16" t="n">
        <f aca="false">$B$5/100*E4348*2_Girdiler!$B$14*2_Girdiler!$B$15*2_Girdiler!$B$16</f>
        <v>2.90115545978898</v>
      </c>
      <c r="G4348" s="16" t="n">
        <f aca="false">MIN(MATCH(F4348,2_Girdiler!$B$20:$I$20,1),7)</f>
        <v>1</v>
      </c>
      <c r="H4348" s="16" t="n">
        <f aca="false">IF(F4348&gt;=40,2_Girdiler!$I$21+(F4348-40)*(2_Girdiler!$I$21-2_Girdiler!$H$21)/(2_Girdiler!$I$20-2_Girdiler!$H$20),INDEX(2_Girdiler!$B$21:$I$21,G4348)+(F4348-INDEX(2_Girdiler!$B$20:$I$20,G4348))*(INDEX(2_Girdiler!$B$21:$I$21,G4348+1)-INDEX(2_Girdiler!$B$21:$I$21,G4348))/(INDEX(2_Girdiler!$B$20:$I$20,G4348+1)-INDEX(2_Girdiler!$B$20:$I$20,G4348)))</f>
        <v>6.38254201153576</v>
      </c>
      <c r="I4348" s="16" t="n">
        <f aca="false">H4348/2_Girdiler!$B$17</f>
        <v>2.55710817769862</v>
      </c>
      <c r="J4348" s="16" t="n">
        <f aca="false">D4348+I4348</f>
        <v>11.7958265675989</v>
      </c>
    </row>
    <row r="4349" customFormat="false" ht="15" hidden="false" customHeight="false" outlineLevel="0" collapsed="false">
      <c r="A4349" s="0" t="n">
        <v>4337</v>
      </c>
      <c r="B4349" s="7" t="n">
        <v>0.238002</v>
      </c>
      <c r="C4349" s="7" t="n">
        <v>0.110783</v>
      </c>
      <c r="D4349" s="16" t="n">
        <f aca="false">LOGINV(B4349,$B$7,$C$7)</f>
        <v>9.10220169457175</v>
      </c>
      <c r="E4349" s="16" t="n">
        <f aca="false">LOGINV(C4349,$B$8,$C$8)</f>
        <v>49.6096961441771</v>
      </c>
      <c r="F4349" s="16" t="n">
        <f aca="false">$B$5/100*E4349*2_Girdiler!$B$14*2_Girdiler!$B$15*2_Girdiler!$B$16</f>
        <v>1.2481799549875</v>
      </c>
      <c r="G4349" s="16" t="n">
        <f aca="false">MIN(MATCH(F4349,2_Girdiler!$B$20:$I$20,1),7)</f>
        <v>1</v>
      </c>
      <c r="H4349" s="16" t="n">
        <f aca="false">IF(F4349&gt;=40,2_Girdiler!$I$21+(F4349-40)*(2_Girdiler!$I$21-2_Girdiler!$H$21)/(2_Girdiler!$I$20-2_Girdiler!$H$20),INDEX(2_Girdiler!$B$21:$I$21,G4349)+(F4349-INDEX(2_Girdiler!$B$20:$I$20,G4349))*(INDEX(2_Girdiler!$B$21:$I$21,G4349+1)-INDEX(2_Girdiler!$B$21:$I$21,G4349))/(INDEX(2_Girdiler!$B$20:$I$20,G4349+1)-INDEX(2_Girdiler!$B$20:$I$20,G4349)))</f>
        <v>2.74599590097249</v>
      </c>
      <c r="I4349" s="16" t="n">
        <f aca="false">H4349/2_Girdiler!$B$17</f>
        <v>1.10015861417167</v>
      </c>
      <c r="J4349" s="16" t="n">
        <f aca="false">D4349+I4349</f>
        <v>10.2023603087434</v>
      </c>
    </row>
    <row r="4350" customFormat="false" ht="15" hidden="false" customHeight="false" outlineLevel="0" collapsed="false">
      <c r="A4350" s="0" t="n">
        <v>4338</v>
      </c>
      <c r="B4350" s="7" t="n">
        <v>0.109197</v>
      </c>
      <c r="C4350" s="7" t="n">
        <v>0.119468</v>
      </c>
      <c r="D4350" s="16" t="n">
        <f aca="false">LOGINV(B4350,$B$7,$C$7)</f>
        <v>6.81923028132279</v>
      </c>
      <c r="E4350" s="16" t="n">
        <f aca="false">LOGINV(C4350,$B$8,$C$8)</f>
        <v>51.0627750119258</v>
      </c>
      <c r="F4350" s="16" t="n">
        <f aca="false">$B$5/100*E4350*2_Girdiler!$B$14*2_Girdiler!$B$15*2_Girdiler!$B$16</f>
        <v>1.28473941930005</v>
      </c>
      <c r="G4350" s="16" t="n">
        <f aca="false">MIN(MATCH(F4350,2_Girdiler!$B$20:$I$20,1),7)</f>
        <v>1</v>
      </c>
      <c r="H4350" s="16" t="n">
        <f aca="false">IF(F4350&gt;=40,2_Girdiler!$I$21+(F4350-40)*(2_Girdiler!$I$21-2_Girdiler!$H$21)/(2_Girdiler!$I$20-2_Girdiler!$H$20),INDEX(2_Girdiler!$B$21:$I$21,G4350)+(F4350-INDEX(2_Girdiler!$B$20:$I$20,G4350))*(INDEX(2_Girdiler!$B$21:$I$21,G4350+1)-INDEX(2_Girdiler!$B$21:$I$21,G4350))/(INDEX(2_Girdiler!$B$20:$I$20,G4350+1)-INDEX(2_Girdiler!$B$20:$I$20,G4350)))</f>
        <v>2.82642672246011</v>
      </c>
      <c r="I4350" s="16" t="n">
        <f aca="false">H4350/2_Girdiler!$B$17</f>
        <v>1.13238250098562</v>
      </c>
      <c r="J4350" s="16" t="n">
        <f aca="false">D4350+I4350</f>
        <v>7.95161278230841</v>
      </c>
    </row>
    <row r="4351" customFormat="false" ht="15" hidden="false" customHeight="false" outlineLevel="0" collapsed="false">
      <c r="A4351" s="0" t="n">
        <v>4339</v>
      </c>
      <c r="B4351" s="7" t="n">
        <v>0.154755</v>
      </c>
      <c r="C4351" s="7" t="n">
        <v>0.700314</v>
      </c>
      <c r="D4351" s="16" t="n">
        <f aca="false">LOGINV(B4351,$B$7,$C$7)</f>
        <v>7.68554919733163</v>
      </c>
      <c r="E4351" s="16" t="n">
        <f aca="false">LOGINV(C4351,$B$8,$C$8)</f>
        <v>153.287109259986</v>
      </c>
      <c r="F4351" s="16" t="n">
        <f aca="false">$B$5/100*E4351*2_Girdiler!$B$14*2_Girdiler!$B$15*2_Girdiler!$B$16</f>
        <v>3.85670366898125</v>
      </c>
      <c r="G4351" s="16" t="n">
        <f aca="false">MIN(MATCH(F4351,2_Girdiler!$B$20:$I$20,1),7)</f>
        <v>1</v>
      </c>
      <c r="H4351" s="16" t="n">
        <f aca="false">IF(F4351&gt;=40,2_Girdiler!$I$21+(F4351-40)*(2_Girdiler!$I$21-2_Girdiler!$H$21)/(2_Girdiler!$I$20-2_Girdiler!$H$20),INDEX(2_Girdiler!$B$21:$I$21,G4351)+(F4351-INDEX(2_Girdiler!$B$20:$I$20,G4351))*(INDEX(2_Girdiler!$B$21:$I$21,G4351+1)-INDEX(2_Girdiler!$B$21:$I$21,G4351))/(INDEX(2_Girdiler!$B$20:$I$20,G4351+1)-INDEX(2_Girdiler!$B$20:$I$20,G4351)))</f>
        <v>8.48474807175876</v>
      </c>
      <c r="I4351" s="16" t="n">
        <f aca="false">H4351/2_Girdiler!$B$17</f>
        <v>3.39933816977514</v>
      </c>
      <c r="J4351" s="16" t="n">
        <f aca="false">D4351+I4351</f>
        <v>11.0848873671068</v>
      </c>
    </row>
    <row r="4352" customFormat="false" ht="15" hidden="false" customHeight="false" outlineLevel="0" collapsed="false">
      <c r="A4352" s="0" t="n">
        <v>4340</v>
      </c>
      <c r="B4352" s="7" t="n">
        <v>0.041508</v>
      </c>
      <c r="C4352" s="7" t="n">
        <v>0.678123</v>
      </c>
      <c r="D4352" s="16" t="n">
        <f aca="false">LOGINV(B4352,$B$7,$C$7)</f>
        <v>5.15298345028127</v>
      </c>
      <c r="E4352" s="16" t="n">
        <f aca="false">LOGINV(C4352,$B$8,$C$8)</f>
        <v>147.193012979682</v>
      </c>
      <c r="F4352" s="16" t="n">
        <f aca="false">$B$5/100*E4352*2_Girdiler!$B$14*2_Girdiler!$B$15*2_Girdiler!$B$16</f>
        <v>3.70337620656879</v>
      </c>
      <c r="G4352" s="16" t="n">
        <f aca="false">MIN(MATCH(F4352,2_Girdiler!$B$20:$I$20,1),7)</f>
        <v>1</v>
      </c>
      <c r="H4352" s="16" t="n">
        <f aca="false">IF(F4352&gt;=40,2_Girdiler!$I$21+(F4352-40)*(2_Girdiler!$I$21-2_Girdiler!$H$21)/(2_Girdiler!$I$20-2_Girdiler!$H$20),INDEX(2_Girdiler!$B$21:$I$21,G4352)+(F4352-INDEX(2_Girdiler!$B$20:$I$20,G4352))*(INDEX(2_Girdiler!$B$21:$I$21,G4352+1)-INDEX(2_Girdiler!$B$21:$I$21,G4352))/(INDEX(2_Girdiler!$B$20:$I$20,G4352+1)-INDEX(2_Girdiler!$B$20:$I$20,G4352)))</f>
        <v>8.14742765445134</v>
      </c>
      <c r="I4352" s="16" t="n">
        <f aca="false">H4352/2_Girdiler!$B$17</f>
        <v>3.26419377181544</v>
      </c>
      <c r="J4352" s="16" t="n">
        <f aca="false">D4352+I4352</f>
        <v>8.41717722209671</v>
      </c>
    </row>
    <row r="4353" customFormat="false" ht="15" hidden="false" customHeight="false" outlineLevel="0" collapsed="false">
      <c r="A4353" s="0" t="n">
        <v>4341</v>
      </c>
      <c r="B4353" s="7" t="n">
        <v>0.086852</v>
      </c>
      <c r="C4353" s="7" t="n">
        <v>0.30365</v>
      </c>
      <c r="D4353" s="16" t="n">
        <f aca="false">LOGINV(B4353,$B$7,$C$7)</f>
        <v>6.34402950603138</v>
      </c>
      <c r="E4353" s="16" t="n">
        <f aca="false">LOGINV(C4353,$B$8,$C$8)</f>
        <v>78.3735437472801</v>
      </c>
      <c r="F4353" s="16" t="n">
        <f aca="false">$B$5/100*E4353*2_Girdiler!$B$14*2_Girdiler!$B$15*2_Girdiler!$B$16</f>
        <v>1.97187836068157</v>
      </c>
      <c r="G4353" s="16" t="n">
        <f aca="false">MIN(MATCH(F4353,2_Girdiler!$B$20:$I$20,1),7)</f>
        <v>1</v>
      </c>
      <c r="H4353" s="16" t="n">
        <f aca="false">IF(F4353&gt;=40,2_Girdiler!$I$21+(F4353-40)*(2_Girdiler!$I$21-2_Girdiler!$H$21)/(2_Girdiler!$I$20-2_Girdiler!$H$20),INDEX(2_Girdiler!$B$21:$I$21,G4353)+(F4353-INDEX(2_Girdiler!$B$20:$I$20,G4353))*(INDEX(2_Girdiler!$B$21:$I$21,G4353+1)-INDEX(2_Girdiler!$B$21:$I$21,G4353))/(INDEX(2_Girdiler!$B$20:$I$20,G4353+1)-INDEX(2_Girdiler!$B$20:$I$20,G4353)))</f>
        <v>4.33813239349945</v>
      </c>
      <c r="I4353" s="16" t="n">
        <f aca="false">H4353/2_Girdiler!$B$17</f>
        <v>1.73803381149818</v>
      </c>
      <c r="J4353" s="16" t="n">
        <f aca="false">D4353+I4353</f>
        <v>8.08206331752956</v>
      </c>
    </row>
    <row r="4354" customFormat="false" ht="15" hidden="false" customHeight="false" outlineLevel="0" collapsed="false">
      <c r="A4354" s="0" t="n">
        <v>4342</v>
      </c>
      <c r="B4354" s="7" t="n">
        <v>0.414457</v>
      </c>
      <c r="C4354" s="7" t="n">
        <v>0.90344</v>
      </c>
      <c r="D4354" s="16" t="n">
        <f aca="false">LOGINV(B4354,$B$7,$C$7)</f>
        <v>12.0053077395739</v>
      </c>
      <c r="E4354" s="16" t="n">
        <f aca="false">LOGINV(C4354,$B$8,$C$8)</f>
        <v>252.973750930658</v>
      </c>
      <c r="F4354" s="16" t="n">
        <f aca="false">$B$5/100*E4354*2_Girdiler!$B$14*2_Girdiler!$B$15*2_Girdiler!$B$16</f>
        <v>6.36481957341537</v>
      </c>
      <c r="G4354" s="16" t="n">
        <f aca="false">MIN(MATCH(F4354,2_Girdiler!$B$20:$I$20,1),7)</f>
        <v>2</v>
      </c>
      <c r="H4354" s="16" t="n">
        <f aca="false">IF(F4354&gt;=40,2_Girdiler!$I$21+(F4354-40)*(2_Girdiler!$I$21-2_Girdiler!$H$21)/(2_Girdiler!$I$20-2_Girdiler!$H$20),INDEX(2_Girdiler!$B$21:$I$21,G4354)+(F4354-INDEX(2_Girdiler!$B$20:$I$20,G4354))*(INDEX(2_Girdiler!$B$21:$I$21,G4354+1)-INDEX(2_Girdiler!$B$21:$I$21,G4354))/(INDEX(2_Girdiler!$B$20:$I$20,G4354+1)-INDEX(2_Girdiler!$B$20:$I$20,G4354)))</f>
        <v>13.1837113174646</v>
      </c>
      <c r="I4354" s="16" t="n">
        <f aca="false">H4354/2_Girdiler!$B$17</f>
        <v>5.28193562398421</v>
      </c>
      <c r="J4354" s="16" t="n">
        <f aca="false">D4354+I4354</f>
        <v>17.2872433635581</v>
      </c>
    </row>
    <row r="4355" customFormat="false" ht="15" hidden="false" customHeight="false" outlineLevel="0" collapsed="false">
      <c r="A4355" s="0" t="n">
        <v>4343</v>
      </c>
      <c r="B4355" s="7" t="n">
        <v>0.219549</v>
      </c>
      <c r="C4355" s="7" t="n">
        <v>0.926821</v>
      </c>
      <c r="D4355" s="16" t="n">
        <f aca="false">LOGINV(B4355,$B$7,$C$7)</f>
        <v>8.79804897100452</v>
      </c>
      <c r="E4355" s="16" t="n">
        <f aca="false">LOGINV(C4355,$B$8,$C$8)</f>
        <v>278.89310296413</v>
      </c>
      <c r="F4355" s="16" t="n">
        <f aca="false">$B$5/100*E4355*2_Girdiler!$B$14*2_Girdiler!$B$15*2_Girdiler!$B$16</f>
        <v>7.01695047057751</v>
      </c>
      <c r="G4355" s="16" t="n">
        <f aca="false">MIN(MATCH(F4355,2_Girdiler!$B$20:$I$20,1),7)</f>
        <v>2</v>
      </c>
      <c r="H4355" s="16" t="n">
        <f aca="false">IF(F4355&gt;=40,2_Girdiler!$I$21+(F4355-40)*(2_Girdiler!$I$21-2_Girdiler!$H$21)/(2_Girdiler!$I$20-2_Girdiler!$H$20),INDEX(2_Girdiler!$B$21:$I$21,G4355)+(F4355-INDEX(2_Girdiler!$B$20:$I$20,G4355))*(INDEX(2_Girdiler!$B$21:$I$21,G4355+1)-INDEX(2_Girdiler!$B$21:$I$21,G4355))/(INDEX(2_Girdiler!$B$20:$I$20,G4355+1)-INDEX(2_Girdiler!$B$20:$I$20,G4355)))</f>
        <v>14.227120752924</v>
      </c>
      <c r="I4355" s="16" t="n">
        <f aca="false">H4355/2_Girdiler!$B$17</f>
        <v>5.6999682503702</v>
      </c>
      <c r="J4355" s="16" t="n">
        <f aca="false">D4355+I4355</f>
        <v>14.4980172213747</v>
      </c>
    </row>
    <row r="4356" customFormat="false" ht="15" hidden="false" customHeight="false" outlineLevel="0" collapsed="false">
      <c r="A4356" s="0" t="n">
        <v>4344</v>
      </c>
      <c r="B4356" s="7" t="n">
        <v>0.843819</v>
      </c>
      <c r="C4356" s="7" t="n">
        <v>0.465358</v>
      </c>
      <c r="D4356" s="16" t="n">
        <f aca="false">LOGINV(B4356,$B$7,$C$7)</f>
        <v>23.7820024469864</v>
      </c>
      <c r="E4356" s="16" t="n">
        <f aca="false">LOGINV(C4356,$B$8,$C$8)</f>
        <v>103.245197164774</v>
      </c>
      <c r="F4356" s="16" t="n">
        <f aca="false">$B$5/100*E4356*2_Girdiler!$B$14*2_Girdiler!$B$15*2_Girdiler!$B$16</f>
        <v>2.59764916066572</v>
      </c>
      <c r="G4356" s="16" t="n">
        <f aca="false">MIN(MATCH(F4356,2_Girdiler!$B$20:$I$20,1),7)</f>
        <v>1</v>
      </c>
      <c r="H4356" s="16" t="n">
        <f aca="false">IF(F4356&gt;=40,2_Girdiler!$I$21+(F4356-40)*(2_Girdiler!$I$21-2_Girdiler!$H$21)/(2_Girdiler!$I$20-2_Girdiler!$H$20),INDEX(2_Girdiler!$B$21:$I$21,G4356)+(F4356-INDEX(2_Girdiler!$B$20:$I$20,G4356))*(INDEX(2_Girdiler!$B$21:$I$21,G4356+1)-INDEX(2_Girdiler!$B$21:$I$21,G4356))/(INDEX(2_Girdiler!$B$20:$I$20,G4356+1)-INDEX(2_Girdiler!$B$20:$I$20,G4356)))</f>
        <v>5.71482815346457</v>
      </c>
      <c r="I4356" s="16" t="n">
        <f aca="false">H4356/2_Girdiler!$B$17</f>
        <v>2.28959461276626</v>
      </c>
      <c r="J4356" s="16" t="n">
        <f aca="false">D4356+I4356</f>
        <v>26.0715970597526</v>
      </c>
    </row>
    <row r="4357" customFormat="false" ht="15" hidden="false" customHeight="false" outlineLevel="0" collapsed="false">
      <c r="A4357" s="0" t="n">
        <v>4345</v>
      </c>
      <c r="B4357" s="7" t="n">
        <v>0.489685</v>
      </c>
      <c r="C4357" s="7" t="n">
        <v>0.297977</v>
      </c>
      <c r="D4357" s="16" t="n">
        <f aca="false">LOGINV(B4357,$B$7,$C$7)</f>
        <v>13.3482639009332</v>
      </c>
      <c r="E4357" s="16" t="n">
        <f aca="false">LOGINV(C4357,$B$8,$C$8)</f>
        <v>77.5534247507693</v>
      </c>
      <c r="F4357" s="16" t="n">
        <f aca="false">$B$5/100*E4357*2_Girdiler!$B$14*2_Girdiler!$B$15*2_Girdiler!$B$16</f>
        <v>1.95124416672936</v>
      </c>
      <c r="G4357" s="16" t="n">
        <f aca="false">MIN(MATCH(F4357,2_Girdiler!$B$20:$I$20,1),7)</f>
        <v>1</v>
      </c>
      <c r="H4357" s="16" t="n">
        <f aca="false">IF(F4357&gt;=40,2_Girdiler!$I$21+(F4357-40)*(2_Girdiler!$I$21-2_Girdiler!$H$21)/(2_Girdiler!$I$20-2_Girdiler!$H$20),INDEX(2_Girdiler!$B$21:$I$21,G4357)+(F4357-INDEX(2_Girdiler!$B$20:$I$20,G4357))*(INDEX(2_Girdiler!$B$21:$I$21,G4357+1)-INDEX(2_Girdiler!$B$21:$I$21,G4357))/(INDEX(2_Girdiler!$B$20:$I$20,G4357+1)-INDEX(2_Girdiler!$B$20:$I$20,G4357)))</f>
        <v>4.29273716680458</v>
      </c>
      <c r="I4357" s="16" t="n">
        <f aca="false">H4357/2_Girdiler!$B$17</f>
        <v>1.71984662131594</v>
      </c>
      <c r="J4357" s="16" t="n">
        <f aca="false">D4357+I4357</f>
        <v>15.0681105222491</v>
      </c>
    </row>
    <row r="4358" customFormat="false" ht="15" hidden="false" customHeight="false" outlineLevel="0" collapsed="false">
      <c r="A4358" s="0" t="n">
        <v>4346</v>
      </c>
      <c r="B4358" s="7" t="n">
        <v>0.261647</v>
      </c>
      <c r="C4358" s="7" t="n">
        <v>0.078236</v>
      </c>
      <c r="D4358" s="16" t="n">
        <f aca="false">LOGINV(B4358,$B$7,$C$7)</f>
        <v>9.48797236979366</v>
      </c>
      <c r="E4358" s="16" t="n">
        <f aca="false">LOGINV(C4358,$B$8,$C$8)</f>
        <v>43.7517443349046</v>
      </c>
      <c r="F4358" s="16" t="n">
        <f aca="false">$B$5/100*E4358*2_Girdiler!$B$14*2_Girdiler!$B$15*2_Girdiler!$B$16</f>
        <v>1.1007938874662</v>
      </c>
      <c r="G4358" s="16" t="n">
        <f aca="false">MIN(MATCH(F4358,2_Girdiler!$B$20:$I$20,1),7)</f>
        <v>1</v>
      </c>
      <c r="H4358" s="16" t="n">
        <f aca="false">IF(F4358&gt;=40,2_Girdiler!$I$21+(F4358-40)*(2_Girdiler!$I$21-2_Girdiler!$H$21)/(2_Girdiler!$I$20-2_Girdiler!$H$20),INDEX(2_Girdiler!$B$21:$I$21,G4358)+(F4358-INDEX(2_Girdiler!$B$20:$I$20,G4358))*(INDEX(2_Girdiler!$B$21:$I$21,G4358+1)-INDEX(2_Girdiler!$B$21:$I$21,G4358))/(INDEX(2_Girdiler!$B$20:$I$20,G4358+1)-INDEX(2_Girdiler!$B$20:$I$20,G4358)))</f>
        <v>2.42174655242564</v>
      </c>
      <c r="I4358" s="16" t="n">
        <f aca="false">H4358/2_Girdiler!$B$17</f>
        <v>0.970251022606426</v>
      </c>
      <c r="J4358" s="16" t="n">
        <f aca="false">D4358+I4358</f>
        <v>10.4582233924001</v>
      </c>
    </row>
    <row r="4359" customFormat="false" ht="15" hidden="false" customHeight="false" outlineLevel="0" collapsed="false">
      <c r="A4359" s="0" t="n">
        <v>4347</v>
      </c>
      <c r="B4359" s="7" t="n">
        <v>0.034977</v>
      </c>
      <c r="C4359" s="7" t="n">
        <v>0.359571</v>
      </c>
      <c r="D4359" s="16" t="n">
        <f aca="false">LOGINV(B4359,$B$7,$C$7)</f>
        <v>4.93165697477857</v>
      </c>
      <c r="E4359" s="16" t="n">
        <f aca="false">LOGINV(C4359,$B$8,$C$8)</f>
        <v>86.5830088930351</v>
      </c>
      <c r="F4359" s="16" t="n">
        <f aca="false">$B$5/100*E4359*2_Girdiler!$B$14*2_Girdiler!$B$15*2_Girdiler!$B$16</f>
        <v>2.17842850374876</v>
      </c>
      <c r="G4359" s="16" t="n">
        <f aca="false">MIN(MATCH(F4359,2_Girdiler!$B$20:$I$20,1),7)</f>
        <v>1</v>
      </c>
      <c r="H4359" s="16" t="n">
        <f aca="false">IF(F4359&gt;=40,2_Girdiler!$I$21+(F4359-40)*(2_Girdiler!$I$21-2_Girdiler!$H$21)/(2_Girdiler!$I$20-2_Girdiler!$H$20),INDEX(2_Girdiler!$B$21:$I$21,G4359)+(F4359-INDEX(2_Girdiler!$B$20:$I$20,G4359))*(INDEX(2_Girdiler!$B$21:$I$21,G4359+1)-INDEX(2_Girdiler!$B$21:$I$21,G4359))/(INDEX(2_Girdiler!$B$20:$I$20,G4359+1)-INDEX(2_Girdiler!$B$20:$I$20,G4359)))</f>
        <v>4.79254270824728</v>
      </c>
      <c r="I4359" s="16" t="n">
        <f aca="false">H4359/2_Girdiler!$B$17</f>
        <v>1.92008922606061</v>
      </c>
      <c r="J4359" s="16" t="n">
        <f aca="false">D4359+I4359</f>
        <v>6.85174620083918</v>
      </c>
    </row>
    <row r="4360" customFormat="false" ht="15" hidden="false" customHeight="false" outlineLevel="0" collapsed="false">
      <c r="A4360" s="0" t="n">
        <v>4348</v>
      </c>
      <c r="B4360" s="7" t="n">
        <v>0.845793</v>
      </c>
      <c r="C4360" s="7" t="n">
        <v>0.206238</v>
      </c>
      <c r="D4360" s="16" t="n">
        <f aca="false">LOGINV(B4360,$B$7,$C$7)</f>
        <v>23.8919810624379</v>
      </c>
      <c r="E4360" s="16" t="n">
        <f aca="false">LOGINV(C4360,$B$8,$C$8)</f>
        <v>64.3420461608844</v>
      </c>
      <c r="F4360" s="16" t="n">
        <f aca="false">$B$5/100*E4360*2_Girdiler!$B$14*2_Girdiler!$B$15*2_Girdiler!$B$16</f>
        <v>1.61884588140785</v>
      </c>
      <c r="G4360" s="16" t="n">
        <f aca="false">MIN(MATCH(F4360,2_Girdiler!$B$20:$I$20,1),7)</f>
        <v>1</v>
      </c>
      <c r="H4360" s="16" t="n">
        <f aca="false">IF(F4360&gt;=40,2_Girdiler!$I$21+(F4360-40)*(2_Girdiler!$I$21-2_Girdiler!$H$21)/(2_Girdiler!$I$20-2_Girdiler!$H$20),INDEX(2_Girdiler!$B$21:$I$21,G4360)+(F4360-INDEX(2_Girdiler!$B$20:$I$20,G4360))*(INDEX(2_Girdiler!$B$21:$I$21,G4360+1)-INDEX(2_Girdiler!$B$21:$I$21,G4360))/(INDEX(2_Girdiler!$B$20:$I$20,G4360+1)-INDEX(2_Girdiler!$B$20:$I$20,G4360)))</f>
        <v>3.56146093909727</v>
      </c>
      <c r="I4360" s="16" t="n">
        <f aca="false">H4360/2_Girdiler!$B$17</f>
        <v>1.42686736342038</v>
      </c>
      <c r="J4360" s="16" t="n">
        <f aca="false">D4360+I4360</f>
        <v>25.3188484258583</v>
      </c>
    </row>
    <row r="4361" customFormat="false" ht="15" hidden="false" customHeight="false" outlineLevel="0" collapsed="false">
      <c r="A4361" s="0" t="n">
        <v>4349</v>
      </c>
      <c r="B4361" s="7" t="n">
        <v>0.756821</v>
      </c>
      <c r="C4361" s="7" t="n">
        <v>0.043527</v>
      </c>
      <c r="D4361" s="16" t="n">
        <f aca="false">LOGINV(B4361,$B$7,$C$7)</f>
        <v>19.9616602204823</v>
      </c>
      <c r="E4361" s="16" t="n">
        <f aca="false">LOGINV(C4361,$B$8,$C$8)</f>
        <v>36.1864158814395</v>
      </c>
      <c r="F4361" s="16" t="n">
        <f aca="false">$B$5/100*E4361*2_Girdiler!$B$14*2_Girdiler!$B$15*2_Girdiler!$B$16</f>
        <v>0.910450223577017</v>
      </c>
      <c r="G4361" s="16" t="n">
        <f aca="false">MIN(MATCH(F4361,2_Girdiler!$B$20:$I$20,1),7)</f>
        <v>1</v>
      </c>
      <c r="H4361" s="16" t="n">
        <f aca="false">IF(F4361&gt;=40,2_Girdiler!$I$21+(F4361-40)*(2_Girdiler!$I$21-2_Girdiler!$H$21)/(2_Girdiler!$I$20-2_Girdiler!$H$20),INDEX(2_Girdiler!$B$21:$I$21,G4361)+(F4361-INDEX(2_Girdiler!$B$20:$I$20,G4361))*(INDEX(2_Girdiler!$B$21:$I$21,G4361+1)-INDEX(2_Girdiler!$B$21:$I$21,G4361))/(INDEX(2_Girdiler!$B$20:$I$20,G4361+1)-INDEX(2_Girdiler!$B$20:$I$20,G4361)))</f>
        <v>2.00299049186944</v>
      </c>
      <c r="I4361" s="16" t="n">
        <f aca="false">H4361/2_Girdiler!$B$17</f>
        <v>0.802480165011794</v>
      </c>
      <c r="J4361" s="16" t="n">
        <f aca="false">D4361+I4361</f>
        <v>20.7641403854941</v>
      </c>
    </row>
    <row r="4362" customFormat="false" ht="15" hidden="false" customHeight="false" outlineLevel="0" collapsed="false">
      <c r="A4362" s="0" t="n">
        <v>4350</v>
      </c>
      <c r="B4362" s="7" t="n">
        <v>0.556275</v>
      </c>
      <c r="C4362" s="7" t="n">
        <v>0.601663</v>
      </c>
      <c r="D4362" s="16" t="n">
        <f aca="false">LOGINV(B4362,$B$7,$C$7)</f>
        <v>14.6536538291429</v>
      </c>
      <c r="E4362" s="16" t="n">
        <f aca="false">LOGINV(C4362,$B$8,$C$8)</f>
        <v>128.965470253155</v>
      </c>
      <c r="F4362" s="16" t="n">
        <f aca="false">$B$5/100*E4362*2_Girdiler!$B$14*2_Girdiler!$B$15*2_Girdiler!$B$16</f>
        <v>3.24477123156937</v>
      </c>
      <c r="G4362" s="16" t="n">
        <f aca="false">MIN(MATCH(F4362,2_Girdiler!$B$20:$I$20,1),7)</f>
        <v>1</v>
      </c>
      <c r="H4362" s="16" t="n">
        <f aca="false">IF(F4362&gt;=40,2_Girdiler!$I$21+(F4362-40)*(2_Girdiler!$I$21-2_Girdiler!$H$21)/(2_Girdiler!$I$20-2_Girdiler!$H$20),INDEX(2_Girdiler!$B$21:$I$21,G4362)+(F4362-INDEX(2_Girdiler!$B$20:$I$20,G4362))*(INDEX(2_Girdiler!$B$21:$I$21,G4362+1)-INDEX(2_Girdiler!$B$21:$I$21,G4362))/(INDEX(2_Girdiler!$B$20:$I$20,G4362+1)-INDEX(2_Girdiler!$B$20:$I$20,G4362)))</f>
        <v>7.13849670945262</v>
      </c>
      <c r="I4362" s="16" t="n">
        <f aca="false">H4362/2_Girdiler!$B$17</f>
        <v>2.85997464321018</v>
      </c>
      <c r="J4362" s="16" t="n">
        <f aca="false">D4362+I4362</f>
        <v>17.5136284723531</v>
      </c>
    </row>
    <row r="4363" customFormat="false" ht="15" hidden="false" customHeight="false" outlineLevel="0" collapsed="false">
      <c r="A4363" s="0" t="n">
        <v>4351</v>
      </c>
      <c r="B4363" s="7" t="n">
        <v>0.652587</v>
      </c>
      <c r="C4363" s="7" t="n">
        <v>0.37145</v>
      </c>
      <c r="D4363" s="16" t="n">
        <f aca="false">LOGINV(B4363,$B$7,$C$7)</f>
        <v>16.8521119974351</v>
      </c>
      <c r="E4363" s="16" t="n">
        <f aca="false">LOGINV(C4363,$B$8,$C$8)</f>
        <v>88.3666939940367</v>
      </c>
      <c r="F4363" s="16" t="n">
        <f aca="false">$B$5/100*E4363*2_Girdiler!$B$14*2_Girdiler!$B$15*2_Girdiler!$B$16</f>
        <v>2.22330602088996</v>
      </c>
      <c r="G4363" s="16" t="n">
        <f aca="false">MIN(MATCH(F4363,2_Girdiler!$B$20:$I$20,1),7)</f>
        <v>1</v>
      </c>
      <c r="H4363" s="16" t="n">
        <f aca="false">IF(F4363&gt;=40,2_Girdiler!$I$21+(F4363-40)*(2_Girdiler!$I$21-2_Girdiler!$H$21)/(2_Girdiler!$I$20-2_Girdiler!$H$20),INDEX(2_Girdiler!$B$21:$I$21,G4363)+(F4363-INDEX(2_Girdiler!$B$20:$I$20,G4363))*(INDEX(2_Girdiler!$B$21:$I$21,G4363+1)-INDEX(2_Girdiler!$B$21:$I$21,G4363))/(INDEX(2_Girdiler!$B$20:$I$20,G4363+1)-INDEX(2_Girdiler!$B$20:$I$20,G4363)))</f>
        <v>4.89127324595792</v>
      </c>
      <c r="I4363" s="16" t="n">
        <f aca="false">H4363/2_Girdiler!$B$17</f>
        <v>1.95964472995109</v>
      </c>
      <c r="J4363" s="16" t="n">
        <f aca="false">D4363+I4363</f>
        <v>18.8117567273862</v>
      </c>
    </row>
    <row r="4364" customFormat="false" ht="15" hidden="false" customHeight="false" outlineLevel="0" collapsed="false">
      <c r="A4364" s="0" t="n">
        <v>4352</v>
      </c>
      <c r="B4364" s="7" t="n">
        <v>0.620806</v>
      </c>
      <c r="C4364" s="7" t="n">
        <v>0.253962</v>
      </c>
      <c r="D4364" s="16" t="n">
        <f aca="false">LOGINV(B4364,$B$7,$C$7)</f>
        <v>16.0748397732787</v>
      </c>
      <c r="E4364" s="16" t="n">
        <f aca="false">LOGINV(C4364,$B$8,$C$8)</f>
        <v>71.2261860897719</v>
      </c>
      <c r="F4364" s="16" t="n">
        <f aca="false">$B$5/100*E4364*2_Girdiler!$B$14*2_Girdiler!$B$15*2_Girdiler!$B$16</f>
        <v>1.79205084201866</v>
      </c>
      <c r="G4364" s="16" t="n">
        <f aca="false">MIN(MATCH(F4364,2_Girdiler!$B$20:$I$20,1),7)</f>
        <v>1</v>
      </c>
      <c r="H4364" s="16" t="n">
        <f aca="false">IF(F4364&gt;=40,2_Girdiler!$I$21+(F4364-40)*(2_Girdiler!$I$21-2_Girdiler!$H$21)/(2_Girdiler!$I$20-2_Girdiler!$H$20),INDEX(2_Girdiler!$B$21:$I$21,G4364)+(F4364-INDEX(2_Girdiler!$B$20:$I$20,G4364))*(INDEX(2_Girdiler!$B$21:$I$21,G4364+1)-INDEX(2_Girdiler!$B$21:$I$21,G4364))/(INDEX(2_Girdiler!$B$20:$I$20,G4364+1)-INDEX(2_Girdiler!$B$20:$I$20,G4364)))</f>
        <v>3.94251185244106</v>
      </c>
      <c r="I4364" s="16" t="n">
        <f aca="false">H4364/2_Girdiler!$B$17</f>
        <v>1.57953199216388</v>
      </c>
      <c r="J4364" s="16" t="n">
        <f aca="false">D4364+I4364</f>
        <v>17.6543717654426</v>
      </c>
    </row>
    <row r="4365" customFormat="false" ht="15" hidden="false" customHeight="false" outlineLevel="0" collapsed="false">
      <c r="A4365" s="0" t="n">
        <v>4353</v>
      </c>
      <c r="B4365" s="7" t="n">
        <v>0.714566</v>
      </c>
      <c r="C4365" s="7" t="n">
        <v>0.565693</v>
      </c>
      <c r="D4365" s="16" t="n">
        <f aca="false">LOGINV(B4365,$B$7,$C$7)</f>
        <v>18.5731987115558</v>
      </c>
      <c r="E4365" s="16" t="n">
        <f aca="false">LOGINV(C4365,$B$8,$C$8)</f>
        <v>121.511293684528</v>
      </c>
      <c r="F4365" s="16" t="n">
        <f aca="false">$B$5/100*E4365*2_Girdiler!$B$14*2_Girdiler!$B$15*2_Girdiler!$B$16</f>
        <v>3.05722414910272</v>
      </c>
      <c r="G4365" s="16" t="n">
        <f aca="false">MIN(MATCH(F4365,2_Girdiler!$B$20:$I$20,1),7)</f>
        <v>1</v>
      </c>
      <c r="H4365" s="16" t="n">
        <f aca="false">IF(F4365&gt;=40,2_Girdiler!$I$21+(F4365-40)*(2_Girdiler!$I$21-2_Girdiler!$H$21)/(2_Girdiler!$I$20-2_Girdiler!$H$20),INDEX(2_Girdiler!$B$21:$I$21,G4365)+(F4365-INDEX(2_Girdiler!$B$20:$I$20,G4365))*(INDEX(2_Girdiler!$B$21:$I$21,G4365+1)-INDEX(2_Girdiler!$B$21:$I$21,G4365))/(INDEX(2_Girdiler!$B$20:$I$20,G4365+1)-INDEX(2_Girdiler!$B$20:$I$20,G4365)))</f>
        <v>6.72589312802599</v>
      </c>
      <c r="I4365" s="16" t="n">
        <f aca="false">H4365/2_Girdiler!$B$17</f>
        <v>2.69466872116426</v>
      </c>
      <c r="J4365" s="16" t="n">
        <f aca="false">D4365+I4365</f>
        <v>21.2678674327201</v>
      </c>
    </row>
    <row r="4366" customFormat="false" ht="15" hidden="false" customHeight="false" outlineLevel="0" collapsed="false">
      <c r="A4366" s="0" t="n">
        <v>4354</v>
      </c>
      <c r="B4366" s="7" t="n">
        <v>0.426967</v>
      </c>
      <c r="C4366" s="7" t="n">
        <v>0.492332</v>
      </c>
      <c r="D4366" s="16" t="n">
        <f aca="false">LOGINV(B4366,$B$7,$C$7)</f>
        <v>12.2213197226944</v>
      </c>
      <c r="E4366" s="16" t="n">
        <f aca="false">LOGINV(C4366,$B$8,$C$8)</f>
        <v>107.858618154489</v>
      </c>
      <c r="F4366" s="16" t="n">
        <f aca="false">$B$5/100*E4366*2_Girdiler!$B$14*2_Girdiler!$B$15*2_Girdiler!$B$16</f>
        <v>2.71372283276694</v>
      </c>
      <c r="G4366" s="16" t="n">
        <f aca="false">MIN(MATCH(F4366,2_Girdiler!$B$20:$I$20,1),7)</f>
        <v>1</v>
      </c>
      <c r="H4366" s="16" t="n">
        <f aca="false">IF(F4366&gt;=40,2_Girdiler!$I$21+(F4366-40)*(2_Girdiler!$I$21-2_Girdiler!$H$21)/(2_Girdiler!$I$20-2_Girdiler!$H$20),INDEX(2_Girdiler!$B$21:$I$21,G4366)+(F4366-INDEX(2_Girdiler!$B$20:$I$20,G4366))*(INDEX(2_Girdiler!$B$21:$I$21,G4366+1)-INDEX(2_Girdiler!$B$21:$I$21,G4366))/(INDEX(2_Girdiler!$B$20:$I$20,G4366+1)-INDEX(2_Girdiler!$B$20:$I$20,G4366)))</f>
        <v>5.97019023208727</v>
      </c>
      <c r="I4366" s="16" t="n">
        <f aca="false">H4366/2_Girdiler!$B$17</f>
        <v>2.39190313785548</v>
      </c>
      <c r="J4366" s="16" t="n">
        <f aca="false">D4366+I4366</f>
        <v>14.6132228605499</v>
      </c>
    </row>
    <row r="4367" customFormat="false" ht="15" hidden="false" customHeight="false" outlineLevel="0" collapsed="false">
      <c r="A4367" s="0" t="n">
        <v>4355</v>
      </c>
      <c r="B4367" s="7" t="n">
        <v>0.917322</v>
      </c>
      <c r="C4367" s="7" t="n">
        <v>0.327048</v>
      </c>
      <c r="D4367" s="16" t="n">
        <f aca="false">LOGINV(B4367,$B$7,$C$7)</f>
        <v>29.3434866614024</v>
      </c>
      <c r="E4367" s="16" t="n">
        <f aca="false">LOGINV(C4367,$B$8,$C$8)</f>
        <v>81.7768285780439</v>
      </c>
      <c r="F4367" s="16" t="n">
        <f aca="false">$B$5/100*E4367*2_Girdiler!$B$14*2_Girdiler!$B$15*2_Girdiler!$B$16</f>
        <v>2.05750500702358</v>
      </c>
      <c r="G4367" s="16" t="n">
        <f aca="false">MIN(MATCH(F4367,2_Girdiler!$B$20:$I$20,1),7)</f>
        <v>1</v>
      </c>
      <c r="H4367" s="16" t="n">
        <f aca="false">IF(F4367&gt;=40,2_Girdiler!$I$21+(F4367-40)*(2_Girdiler!$I$21-2_Girdiler!$H$21)/(2_Girdiler!$I$20-2_Girdiler!$H$20),INDEX(2_Girdiler!$B$21:$I$21,G4367)+(F4367-INDEX(2_Girdiler!$B$20:$I$20,G4367))*(INDEX(2_Girdiler!$B$21:$I$21,G4367+1)-INDEX(2_Girdiler!$B$21:$I$21,G4367))/(INDEX(2_Girdiler!$B$20:$I$20,G4367+1)-INDEX(2_Girdiler!$B$20:$I$20,G4367)))</f>
        <v>4.52651101545188</v>
      </c>
      <c r="I4367" s="16" t="n">
        <f aca="false">H4367/2_Girdiler!$B$17</f>
        <v>1.81350601580604</v>
      </c>
      <c r="J4367" s="16" t="n">
        <f aca="false">D4367+I4367</f>
        <v>31.1569926772085</v>
      </c>
    </row>
    <row r="4368" customFormat="false" ht="15" hidden="false" customHeight="false" outlineLevel="0" collapsed="false">
      <c r="A4368" s="0" t="n">
        <v>4356</v>
      </c>
      <c r="B4368" s="7" t="n">
        <v>0.338371</v>
      </c>
      <c r="C4368" s="7" t="n">
        <v>0.325517</v>
      </c>
      <c r="D4368" s="16" t="n">
        <f aca="false">LOGINV(B4368,$B$7,$C$7)</f>
        <v>10.7339612095127</v>
      </c>
      <c r="E4368" s="16" t="n">
        <f aca="false">LOGINV(C4368,$B$8,$C$8)</f>
        <v>81.5529519915752</v>
      </c>
      <c r="F4368" s="16" t="n">
        <f aca="false">$B$5/100*E4368*2_Girdiler!$B$14*2_Girdiler!$B$15*2_Girdiler!$B$16</f>
        <v>2.05187227210803</v>
      </c>
      <c r="G4368" s="16" t="n">
        <f aca="false">MIN(MATCH(F4368,2_Girdiler!$B$20:$I$20,1),7)</f>
        <v>1</v>
      </c>
      <c r="H4368" s="16" t="n">
        <f aca="false">IF(F4368&gt;=40,2_Girdiler!$I$21+(F4368-40)*(2_Girdiler!$I$21-2_Girdiler!$H$21)/(2_Girdiler!$I$20-2_Girdiler!$H$20),INDEX(2_Girdiler!$B$21:$I$21,G4368)+(F4368-INDEX(2_Girdiler!$B$20:$I$20,G4368))*(INDEX(2_Girdiler!$B$21:$I$21,G4368+1)-INDEX(2_Girdiler!$B$21:$I$21,G4368))/(INDEX(2_Girdiler!$B$20:$I$20,G4368+1)-INDEX(2_Girdiler!$B$20:$I$20,G4368)))</f>
        <v>4.51411899863767</v>
      </c>
      <c r="I4368" s="16" t="n">
        <f aca="false">H4368/2_Girdiler!$B$17</f>
        <v>1.80854126547984</v>
      </c>
      <c r="J4368" s="16" t="n">
        <f aca="false">D4368+I4368</f>
        <v>12.5425024749925</v>
      </c>
    </row>
    <row r="4369" customFormat="false" ht="15" hidden="false" customHeight="false" outlineLevel="0" collapsed="false">
      <c r="A4369" s="0" t="n">
        <v>4357</v>
      </c>
      <c r="B4369" s="7" t="n">
        <v>0.03728</v>
      </c>
      <c r="C4369" s="7" t="n">
        <v>0.061806</v>
      </c>
      <c r="D4369" s="16" t="n">
        <f aca="false">LOGINV(B4369,$B$7,$C$7)</f>
        <v>5.01215378314297</v>
      </c>
      <c r="E4369" s="16" t="n">
        <f aca="false">LOGINV(C4369,$B$8,$C$8)</f>
        <v>40.418833687229</v>
      </c>
      <c r="F4369" s="16" t="n">
        <f aca="false">$B$5/100*E4369*2_Girdiler!$B$14*2_Girdiler!$B$15*2_Girdiler!$B$16</f>
        <v>1.01693785557068</v>
      </c>
      <c r="G4369" s="16" t="n">
        <f aca="false">MIN(MATCH(F4369,2_Girdiler!$B$20:$I$20,1),7)</f>
        <v>1</v>
      </c>
      <c r="H4369" s="16" t="n">
        <f aca="false">IF(F4369&gt;=40,2_Girdiler!$I$21+(F4369-40)*(2_Girdiler!$I$21-2_Girdiler!$H$21)/(2_Girdiler!$I$20-2_Girdiler!$H$20),INDEX(2_Girdiler!$B$21:$I$21,G4369)+(F4369-INDEX(2_Girdiler!$B$20:$I$20,G4369))*(INDEX(2_Girdiler!$B$21:$I$21,G4369+1)-INDEX(2_Girdiler!$B$21:$I$21,G4369))/(INDEX(2_Girdiler!$B$20:$I$20,G4369+1)-INDEX(2_Girdiler!$B$20:$I$20,G4369)))</f>
        <v>2.2372632822555</v>
      </c>
      <c r="I4369" s="16" t="n">
        <f aca="false">H4369/2_Girdiler!$B$17</f>
        <v>0.896339456031851</v>
      </c>
      <c r="J4369" s="16" t="n">
        <f aca="false">D4369+I4369</f>
        <v>5.90849323917482</v>
      </c>
    </row>
    <row r="4370" customFormat="false" ht="15" hidden="false" customHeight="false" outlineLevel="0" collapsed="false">
      <c r="A4370" s="0" t="n">
        <v>4358</v>
      </c>
      <c r="B4370" s="7" t="n">
        <v>0.02697</v>
      </c>
      <c r="C4370" s="7" t="n">
        <v>0.634322</v>
      </c>
      <c r="D4370" s="16" t="n">
        <f aca="false">LOGINV(B4370,$B$7,$C$7)</f>
        <v>4.62516892384878</v>
      </c>
      <c r="E4370" s="16" t="n">
        <f aca="false">LOGINV(C4370,$B$8,$C$8)</f>
        <v>136.297995106585</v>
      </c>
      <c r="F4370" s="16" t="n">
        <f aca="false">$B$5/100*E4370*2_Girdiler!$B$14*2_Girdiler!$B$15*2_Girdiler!$B$16</f>
        <v>3.42925755688168</v>
      </c>
      <c r="G4370" s="16" t="n">
        <f aca="false">MIN(MATCH(F4370,2_Girdiler!$B$20:$I$20,1),7)</f>
        <v>1</v>
      </c>
      <c r="H4370" s="16" t="n">
        <f aca="false">IF(F4370&gt;=40,2_Girdiler!$I$21+(F4370-40)*(2_Girdiler!$I$21-2_Girdiler!$H$21)/(2_Girdiler!$I$20-2_Girdiler!$H$20),INDEX(2_Girdiler!$B$21:$I$21,G4370)+(F4370-INDEX(2_Girdiler!$B$20:$I$20,G4370))*(INDEX(2_Girdiler!$B$21:$I$21,G4370+1)-INDEX(2_Girdiler!$B$21:$I$21,G4370))/(INDEX(2_Girdiler!$B$20:$I$20,G4370+1)-INDEX(2_Girdiler!$B$20:$I$20,G4370)))</f>
        <v>7.5443666251397</v>
      </c>
      <c r="I4370" s="16" t="n">
        <f aca="false">H4370/2_Girdiler!$B$17</f>
        <v>3.02258278250789</v>
      </c>
      <c r="J4370" s="16" t="n">
        <f aca="false">D4370+I4370</f>
        <v>7.64775170635667</v>
      </c>
    </row>
    <row r="4371" customFormat="false" ht="15" hidden="false" customHeight="false" outlineLevel="0" collapsed="false">
      <c r="A4371" s="0" t="n">
        <v>4359</v>
      </c>
      <c r="B4371" s="7" t="n">
        <v>0.283879</v>
      </c>
      <c r="C4371" s="7" t="n">
        <v>0.438358</v>
      </c>
      <c r="D4371" s="16" t="n">
        <f aca="false">LOGINV(B4371,$B$7,$C$7)</f>
        <v>9.84856617808583</v>
      </c>
      <c r="E4371" s="16" t="n">
        <f aca="false">LOGINV(C4371,$B$8,$C$8)</f>
        <v>98.7992836144904</v>
      </c>
      <c r="F4371" s="16" t="n">
        <f aca="false">$B$5/100*E4371*2_Girdiler!$B$14*2_Girdiler!$B$15*2_Girdiler!$B$16</f>
        <v>2.48578997574058</v>
      </c>
      <c r="G4371" s="16" t="n">
        <f aca="false">MIN(MATCH(F4371,2_Girdiler!$B$20:$I$20,1),7)</f>
        <v>1</v>
      </c>
      <c r="H4371" s="16" t="n">
        <f aca="false">IF(F4371&gt;=40,2_Girdiler!$I$21+(F4371-40)*(2_Girdiler!$I$21-2_Girdiler!$H$21)/(2_Girdiler!$I$20-2_Girdiler!$H$20),INDEX(2_Girdiler!$B$21:$I$21,G4371)+(F4371-INDEX(2_Girdiler!$B$20:$I$20,G4371))*(INDEX(2_Girdiler!$B$21:$I$21,G4371+1)-INDEX(2_Girdiler!$B$21:$I$21,G4371))/(INDEX(2_Girdiler!$B$20:$I$20,G4371+1)-INDEX(2_Girdiler!$B$20:$I$20,G4371)))</f>
        <v>5.46873794662927</v>
      </c>
      <c r="I4371" s="16" t="n">
        <f aca="false">H4371/2_Girdiler!$B$17</f>
        <v>2.19100077989955</v>
      </c>
      <c r="J4371" s="16" t="n">
        <f aca="false">D4371+I4371</f>
        <v>12.0395669579854</v>
      </c>
    </row>
    <row r="4372" customFormat="false" ht="15" hidden="false" customHeight="false" outlineLevel="0" collapsed="false">
      <c r="A4372" s="0" t="n">
        <v>4360</v>
      </c>
      <c r="B4372" s="7" t="n">
        <v>0.873487</v>
      </c>
      <c r="C4372" s="7" t="n">
        <v>0.406346</v>
      </c>
      <c r="D4372" s="16" t="n">
        <f aca="false">LOGINV(B4372,$B$7,$C$7)</f>
        <v>25.6085198807965</v>
      </c>
      <c r="E4372" s="16" t="n">
        <f aca="false">LOGINV(C4372,$B$8,$C$8)</f>
        <v>93.7165578908974</v>
      </c>
      <c r="F4372" s="16" t="n">
        <f aca="false">$B$5/100*E4372*2_Girdiler!$B$14*2_Girdiler!$B$15*2_Girdiler!$B$16</f>
        <v>2.35790859653498</v>
      </c>
      <c r="G4372" s="16" t="n">
        <f aca="false">MIN(MATCH(F4372,2_Girdiler!$B$20:$I$20,1),7)</f>
        <v>1</v>
      </c>
      <c r="H4372" s="16" t="n">
        <f aca="false">IF(F4372&gt;=40,2_Girdiler!$I$21+(F4372-40)*(2_Girdiler!$I$21-2_Girdiler!$H$21)/(2_Girdiler!$I$20-2_Girdiler!$H$20),INDEX(2_Girdiler!$B$21:$I$21,G4372)+(F4372-INDEX(2_Girdiler!$B$20:$I$20,G4372))*(INDEX(2_Girdiler!$B$21:$I$21,G4372+1)-INDEX(2_Girdiler!$B$21:$I$21,G4372))/(INDEX(2_Girdiler!$B$20:$I$20,G4372+1)-INDEX(2_Girdiler!$B$20:$I$20,G4372)))</f>
        <v>5.18739891237695</v>
      </c>
      <c r="I4372" s="16" t="n">
        <f aca="false">H4372/2_Girdiler!$B$17</f>
        <v>2.07828482066384</v>
      </c>
      <c r="J4372" s="16" t="n">
        <f aca="false">D4372+I4372</f>
        <v>27.6868047014603</v>
      </c>
    </row>
    <row r="4373" customFormat="false" ht="15" hidden="false" customHeight="false" outlineLevel="0" collapsed="false">
      <c r="A4373" s="0" t="n">
        <v>4361</v>
      </c>
      <c r="B4373" s="7" t="n">
        <v>0.803916</v>
      </c>
      <c r="C4373" s="7" t="n">
        <v>0.468408</v>
      </c>
      <c r="D4373" s="16" t="n">
        <f aca="false">LOGINV(B4373,$B$7,$C$7)</f>
        <v>21.8186015588397</v>
      </c>
      <c r="E4373" s="16" t="n">
        <f aca="false">LOGINV(C4373,$B$8,$C$8)</f>
        <v>103.757742784655</v>
      </c>
      <c r="F4373" s="16" t="n">
        <f aca="false">$B$5/100*E4373*2_Girdiler!$B$14*2_Girdiler!$B$15*2_Girdiler!$B$16</f>
        <v>2.61054480846192</v>
      </c>
      <c r="G4373" s="16" t="n">
        <f aca="false">MIN(MATCH(F4373,2_Girdiler!$B$20:$I$20,1),7)</f>
        <v>1</v>
      </c>
      <c r="H4373" s="16" t="n">
        <f aca="false">IF(F4373&gt;=40,2_Girdiler!$I$21+(F4373-40)*(2_Girdiler!$I$21-2_Girdiler!$H$21)/(2_Girdiler!$I$20-2_Girdiler!$H$20),INDEX(2_Girdiler!$B$21:$I$21,G4373)+(F4373-INDEX(2_Girdiler!$B$20:$I$20,G4373))*(INDEX(2_Girdiler!$B$21:$I$21,G4373+1)-INDEX(2_Girdiler!$B$21:$I$21,G4373))/(INDEX(2_Girdiler!$B$20:$I$20,G4373+1)-INDEX(2_Girdiler!$B$20:$I$20,G4373)))</f>
        <v>5.74319857861621</v>
      </c>
      <c r="I4373" s="16" t="n">
        <f aca="false">H4373/2_Girdiler!$B$17</f>
        <v>2.30096096899688</v>
      </c>
      <c r="J4373" s="16" t="n">
        <f aca="false">D4373+I4373</f>
        <v>24.1195625278366</v>
      </c>
    </row>
    <row r="4374" customFormat="false" ht="15" hidden="false" customHeight="false" outlineLevel="0" collapsed="false">
      <c r="A4374" s="0" t="n">
        <v>4362</v>
      </c>
      <c r="B4374" s="7" t="n">
        <v>0.415107</v>
      </c>
      <c r="C4374" s="7" t="n">
        <v>0.285648</v>
      </c>
      <c r="D4374" s="16" t="n">
        <f aca="false">LOGINV(B4374,$B$7,$C$7)</f>
        <v>12.0164714213905</v>
      </c>
      <c r="E4374" s="16" t="n">
        <f aca="false">LOGINV(C4374,$B$8,$C$8)</f>
        <v>75.7761229791588</v>
      </c>
      <c r="F4374" s="16" t="n">
        <f aca="false">$B$5/100*E4374*2_Girdiler!$B$14*2_Girdiler!$B$15*2_Girdiler!$B$16</f>
        <v>1.90652725415564</v>
      </c>
      <c r="G4374" s="16" t="n">
        <f aca="false">MIN(MATCH(F4374,2_Girdiler!$B$20:$I$20,1),7)</f>
        <v>1</v>
      </c>
      <c r="H4374" s="16" t="n">
        <f aca="false">IF(F4374&gt;=40,2_Girdiler!$I$21+(F4374-40)*(2_Girdiler!$I$21-2_Girdiler!$H$21)/(2_Girdiler!$I$20-2_Girdiler!$H$20),INDEX(2_Girdiler!$B$21:$I$21,G4374)+(F4374-INDEX(2_Girdiler!$B$20:$I$20,G4374))*(INDEX(2_Girdiler!$B$21:$I$21,G4374+1)-INDEX(2_Girdiler!$B$21:$I$21,G4374))/(INDEX(2_Girdiler!$B$20:$I$20,G4374+1)-INDEX(2_Girdiler!$B$20:$I$20,G4374)))</f>
        <v>4.1943599591424</v>
      </c>
      <c r="I4374" s="16" t="n">
        <f aca="false">H4374/2_Girdiler!$B$17</f>
        <v>1.68043267593846</v>
      </c>
      <c r="J4374" s="16" t="n">
        <f aca="false">D4374+I4374</f>
        <v>13.696904097329</v>
      </c>
    </row>
    <row r="4375" customFormat="false" ht="15" hidden="false" customHeight="false" outlineLevel="0" collapsed="false">
      <c r="A4375" s="0" t="n">
        <v>4363</v>
      </c>
      <c r="B4375" s="7" t="n">
        <v>0.823597</v>
      </c>
      <c r="C4375" s="7" t="n">
        <v>0.378225</v>
      </c>
      <c r="D4375" s="16" t="n">
        <f aca="false">LOGINV(B4375,$B$7,$C$7)</f>
        <v>22.7306440174855</v>
      </c>
      <c r="E4375" s="16" t="n">
        <f aca="false">LOGINV(C4375,$B$8,$C$8)</f>
        <v>89.3918848288784</v>
      </c>
      <c r="F4375" s="16" t="n">
        <f aca="false">$B$5/100*E4375*2_Girdiler!$B$14*2_Girdiler!$B$15*2_Girdiler!$B$16</f>
        <v>2.24909982229458</v>
      </c>
      <c r="G4375" s="16" t="n">
        <f aca="false">MIN(MATCH(F4375,2_Girdiler!$B$20:$I$20,1),7)</f>
        <v>1</v>
      </c>
      <c r="H4375" s="16" t="n">
        <f aca="false">IF(F4375&gt;=40,2_Girdiler!$I$21+(F4375-40)*(2_Girdiler!$I$21-2_Girdiler!$H$21)/(2_Girdiler!$I$20-2_Girdiler!$H$20),INDEX(2_Girdiler!$B$21:$I$21,G4375)+(F4375-INDEX(2_Girdiler!$B$20:$I$20,G4375))*(INDEX(2_Girdiler!$B$21:$I$21,G4375+1)-INDEX(2_Girdiler!$B$21:$I$21,G4375))/(INDEX(2_Girdiler!$B$20:$I$20,G4375+1)-INDEX(2_Girdiler!$B$20:$I$20,G4375)))</f>
        <v>4.94801960904808</v>
      </c>
      <c r="I4375" s="16" t="n">
        <f aca="false">H4375/2_Girdiler!$B$17</f>
        <v>1.98237965106093</v>
      </c>
      <c r="J4375" s="16" t="n">
        <f aca="false">D4375+I4375</f>
        <v>24.7130236685465</v>
      </c>
    </row>
    <row r="4376" customFormat="false" ht="15" hidden="false" customHeight="false" outlineLevel="0" collapsed="false">
      <c r="A4376" s="0" t="n">
        <v>4364</v>
      </c>
      <c r="B4376" s="7" t="n">
        <v>0.719051</v>
      </c>
      <c r="C4376" s="7" t="n">
        <v>0.086787</v>
      </c>
      <c r="D4376" s="16" t="n">
        <f aca="false">LOGINV(B4376,$B$7,$C$7)</f>
        <v>18.7108905319768</v>
      </c>
      <c r="E4376" s="16" t="n">
        <f aca="false">LOGINV(C4376,$B$8,$C$8)</f>
        <v>45.3688970024973</v>
      </c>
      <c r="F4376" s="16" t="n">
        <f aca="false">$B$5/100*E4376*2_Girdiler!$B$14*2_Girdiler!$B$15*2_Girdiler!$B$16</f>
        <v>1.14148144858283</v>
      </c>
      <c r="G4376" s="16" t="n">
        <f aca="false">MIN(MATCH(F4376,2_Girdiler!$B$20:$I$20,1),7)</f>
        <v>1</v>
      </c>
      <c r="H4376" s="16" t="n">
        <f aca="false">IF(F4376&gt;=40,2_Girdiler!$I$21+(F4376-40)*(2_Girdiler!$I$21-2_Girdiler!$H$21)/(2_Girdiler!$I$20-2_Girdiler!$H$20),INDEX(2_Girdiler!$B$21:$I$21,G4376)+(F4376-INDEX(2_Girdiler!$B$20:$I$20,G4376))*(INDEX(2_Girdiler!$B$21:$I$21,G4376+1)-INDEX(2_Girdiler!$B$21:$I$21,G4376))/(INDEX(2_Girdiler!$B$20:$I$20,G4376+1)-INDEX(2_Girdiler!$B$20:$I$20,G4376)))</f>
        <v>2.51125918688223</v>
      </c>
      <c r="I4376" s="16" t="n">
        <f aca="false">H4376/2_Girdiler!$B$17</f>
        <v>1.00611345628295</v>
      </c>
      <c r="J4376" s="16" t="n">
        <f aca="false">D4376+I4376</f>
        <v>19.7170039882598</v>
      </c>
    </row>
    <row r="4377" customFormat="false" ht="15" hidden="false" customHeight="false" outlineLevel="0" collapsed="false">
      <c r="A4377" s="0" t="n">
        <v>4365</v>
      </c>
      <c r="B4377" s="7" t="n">
        <v>0.201252</v>
      </c>
      <c r="C4377" s="7" t="n">
        <v>0.931911</v>
      </c>
      <c r="D4377" s="16" t="n">
        <f aca="false">LOGINV(B4377,$B$7,$C$7)</f>
        <v>8.49237215187756</v>
      </c>
      <c r="E4377" s="16" t="n">
        <f aca="false">LOGINV(C4377,$B$8,$C$8)</f>
        <v>285.755794885808</v>
      </c>
      <c r="F4377" s="16" t="n">
        <f aca="false">$B$5/100*E4377*2_Girdiler!$B$14*2_Girdiler!$B$15*2_Girdiler!$B$16</f>
        <v>7.18961579932693</v>
      </c>
      <c r="G4377" s="16" t="n">
        <f aca="false">MIN(MATCH(F4377,2_Girdiler!$B$20:$I$20,1),7)</f>
        <v>2</v>
      </c>
      <c r="H4377" s="16" t="n">
        <f aca="false">IF(F4377&gt;=40,2_Girdiler!$I$21+(F4377-40)*(2_Girdiler!$I$21-2_Girdiler!$H$21)/(2_Girdiler!$I$20-2_Girdiler!$H$20),INDEX(2_Girdiler!$B$21:$I$21,G4377)+(F4377-INDEX(2_Girdiler!$B$20:$I$20,G4377))*(INDEX(2_Girdiler!$B$21:$I$21,G4377+1)-INDEX(2_Girdiler!$B$21:$I$21,G4377))/(INDEX(2_Girdiler!$B$20:$I$20,G4377+1)-INDEX(2_Girdiler!$B$20:$I$20,G4377)))</f>
        <v>14.5033852789231</v>
      </c>
      <c r="I4377" s="16" t="n">
        <f aca="false">H4377/2_Girdiler!$B$17</f>
        <v>5.8106511534147</v>
      </c>
      <c r="J4377" s="16" t="n">
        <f aca="false">D4377+I4377</f>
        <v>14.3030233052923</v>
      </c>
    </row>
    <row r="4378" customFormat="false" ht="15" hidden="false" customHeight="false" outlineLevel="0" collapsed="false">
      <c r="A4378" s="0" t="n">
        <v>4366</v>
      </c>
      <c r="B4378" s="7" t="n">
        <v>0.998457</v>
      </c>
      <c r="C4378" s="7" t="n">
        <v>0.442318</v>
      </c>
      <c r="D4378" s="16" t="n">
        <f aca="false">LOGINV(B4378,$B$7,$C$7)</f>
        <v>70.4686804986388</v>
      </c>
      <c r="E4378" s="16" t="n">
        <f aca="false">LOGINV(C4378,$B$8,$C$8)</f>
        <v>99.4415838300738</v>
      </c>
      <c r="F4378" s="16" t="n">
        <f aca="false">$B$5/100*E4378*2_Girdiler!$B$14*2_Girdiler!$B$15*2_Girdiler!$B$16</f>
        <v>2.50195024916466</v>
      </c>
      <c r="G4378" s="16" t="n">
        <f aca="false">MIN(MATCH(F4378,2_Girdiler!$B$20:$I$20,1),7)</f>
        <v>1</v>
      </c>
      <c r="H4378" s="16" t="n">
        <f aca="false">IF(F4378&gt;=40,2_Girdiler!$I$21+(F4378-40)*(2_Girdiler!$I$21-2_Girdiler!$H$21)/(2_Girdiler!$I$20-2_Girdiler!$H$20),INDEX(2_Girdiler!$B$21:$I$21,G4378)+(F4378-INDEX(2_Girdiler!$B$20:$I$20,G4378))*(INDEX(2_Girdiler!$B$21:$I$21,G4378+1)-INDEX(2_Girdiler!$B$21:$I$21,G4378))/(INDEX(2_Girdiler!$B$20:$I$20,G4378+1)-INDEX(2_Girdiler!$B$20:$I$20,G4378)))</f>
        <v>5.50429054816225</v>
      </c>
      <c r="I4378" s="16" t="n">
        <f aca="false">H4378/2_Girdiler!$B$17</f>
        <v>2.20524461064193</v>
      </c>
      <c r="J4378" s="16" t="n">
        <f aca="false">D4378+I4378</f>
        <v>72.6739251092807</v>
      </c>
    </row>
    <row r="4379" customFormat="false" ht="15" hidden="false" customHeight="false" outlineLevel="0" collapsed="false">
      <c r="A4379" s="0" t="n">
        <v>4367</v>
      </c>
      <c r="B4379" s="7" t="n">
        <v>0.918997</v>
      </c>
      <c r="C4379" s="7" t="n">
        <v>0.587086</v>
      </c>
      <c r="D4379" s="16" t="n">
        <f aca="false">LOGINV(B4379,$B$7,$C$7)</f>
        <v>29.5251955610275</v>
      </c>
      <c r="E4379" s="16" t="n">
        <f aca="false">LOGINV(C4379,$B$8,$C$8)</f>
        <v>125.873174625652</v>
      </c>
      <c r="F4379" s="16" t="n">
        <f aca="false">$B$5/100*E4379*2_Girdiler!$B$14*2_Girdiler!$B$15*2_Girdiler!$B$16</f>
        <v>3.1669690735814</v>
      </c>
      <c r="G4379" s="16" t="n">
        <f aca="false">MIN(MATCH(F4379,2_Girdiler!$B$20:$I$20,1),7)</f>
        <v>1</v>
      </c>
      <c r="H4379" s="16" t="n">
        <f aca="false">IF(F4379&gt;=40,2_Girdiler!$I$21+(F4379-40)*(2_Girdiler!$I$21-2_Girdiler!$H$21)/(2_Girdiler!$I$20-2_Girdiler!$H$20),INDEX(2_Girdiler!$B$21:$I$21,G4379)+(F4379-INDEX(2_Girdiler!$B$20:$I$20,G4379))*(INDEX(2_Girdiler!$B$21:$I$21,G4379+1)-INDEX(2_Girdiler!$B$21:$I$21,G4379))/(INDEX(2_Girdiler!$B$20:$I$20,G4379+1)-INDEX(2_Girdiler!$B$20:$I$20,G4379)))</f>
        <v>6.96733196187908</v>
      </c>
      <c r="I4379" s="16" t="n">
        <f aca="false">H4379/2_Girdiler!$B$17</f>
        <v>2.79139902318873</v>
      </c>
      <c r="J4379" s="16" t="n">
        <f aca="false">D4379+I4379</f>
        <v>32.3165945842162</v>
      </c>
    </row>
    <row r="4380" customFormat="false" ht="15" hidden="false" customHeight="false" outlineLevel="0" collapsed="false">
      <c r="A4380" s="0" t="n">
        <v>4368</v>
      </c>
      <c r="B4380" s="7" t="n">
        <v>0.910635</v>
      </c>
      <c r="C4380" s="7" t="n">
        <v>0.826711</v>
      </c>
      <c r="D4380" s="16" t="n">
        <f aca="false">LOGINV(B4380,$B$7,$C$7)</f>
        <v>28.6548355712259</v>
      </c>
      <c r="E4380" s="16" t="n">
        <f aca="false">LOGINV(C4380,$B$8,$C$8)</f>
        <v>200.498021861776</v>
      </c>
      <c r="F4380" s="16" t="n">
        <f aca="false">$B$5/100*E4380*2_Girdiler!$B$14*2_Girdiler!$B$15*2_Girdiler!$B$16</f>
        <v>5.04453023004227</v>
      </c>
      <c r="G4380" s="16" t="n">
        <f aca="false">MIN(MATCH(F4380,2_Girdiler!$B$20:$I$20,1),7)</f>
        <v>2</v>
      </c>
      <c r="H4380" s="16" t="n">
        <f aca="false">IF(F4380&gt;=40,2_Girdiler!$I$21+(F4380-40)*(2_Girdiler!$I$21-2_Girdiler!$H$21)/(2_Girdiler!$I$20-2_Girdiler!$H$20),INDEX(2_Girdiler!$B$21:$I$21,G4380)+(F4380-INDEX(2_Girdiler!$B$20:$I$20,G4380))*(INDEX(2_Girdiler!$B$21:$I$21,G4380+1)-INDEX(2_Girdiler!$B$21:$I$21,G4380))/(INDEX(2_Girdiler!$B$20:$I$20,G4380+1)-INDEX(2_Girdiler!$B$20:$I$20,G4380)))</f>
        <v>11.0712483680676</v>
      </c>
      <c r="I4380" s="16" t="n">
        <f aca="false">H4380/2_Girdiler!$B$17</f>
        <v>4.43559630130915</v>
      </c>
      <c r="J4380" s="16" t="n">
        <f aca="false">D4380+I4380</f>
        <v>33.090431872535</v>
      </c>
    </row>
    <row r="4381" customFormat="false" ht="15" hidden="false" customHeight="false" outlineLevel="0" collapsed="false">
      <c r="A4381" s="0" t="n">
        <v>4369</v>
      </c>
      <c r="B4381" s="7" t="n">
        <v>0.976102</v>
      </c>
      <c r="C4381" s="7" t="n">
        <v>0.539277</v>
      </c>
      <c r="D4381" s="16" t="n">
        <f aca="false">LOGINV(B4381,$B$7,$C$7)</f>
        <v>40.8127145296515</v>
      </c>
      <c r="E4381" s="16" t="n">
        <f aca="false">LOGINV(C4381,$B$8,$C$8)</f>
        <v>116.382642787161</v>
      </c>
      <c r="F4381" s="16" t="n">
        <f aca="false">$B$5/100*E4381*2_Girdiler!$B$14*2_Girdiler!$B$15*2_Girdiler!$B$16</f>
        <v>2.92818729252498</v>
      </c>
      <c r="G4381" s="16" t="n">
        <f aca="false">MIN(MATCH(F4381,2_Girdiler!$B$20:$I$20,1),7)</f>
        <v>1</v>
      </c>
      <c r="H4381" s="16" t="n">
        <f aca="false">IF(F4381&gt;=40,2_Girdiler!$I$21+(F4381-40)*(2_Girdiler!$I$21-2_Girdiler!$H$21)/(2_Girdiler!$I$20-2_Girdiler!$H$20),INDEX(2_Girdiler!$B$21:$I$21,G4381)+(F4381-INDEX(2_Girdiler!$B$20:$I$20,G4381))*(INDEX(2_Girdiler!$B$21:$I$21,G4381+1)-INDEX(2_Girdiler!$B$21:$I$21,G4381))/(INDEX(2_Girdiler!$B$20:$I$20,G4381+1)-INDEX(2_Girdiler!$B$20:$I$20,G4381)))</f>
        <v>6.44201204355495</v>
      </c>
      <c r="I4381" s="16" t="n">
        <f aca="false">H4381/2_Girdiler!$B$17</f>
        <v>2.58093431232169</v>
      </c>
      <c r="J4381" s="16" t="n">
        <f aca="false">D4381+I4381</f>
        <v>43.3936488419732</v>
      </c>
    </row>
    <row r="4382" customFormat="false" ht="15" hidden="false" customHeight="false" outlineLevel="0" collapsed="false">
      <c r="A4382" s="0" t="n">
        <v>4370</v>
      </c>
      <c r="B4382" s="7" t="n">
        <v>0.942273</v>
      </c>
      <c r="C4382" s="7" t="n">
        <v>0.32152</v>
      </c>
      <c r="D4382" s="16" t="n">
        <f aca="false">LOGINV(B4382,$B$7,$C$7)</f>
        <v>32.5646797261073</v>
      </c>
      <c r="E4382" s="16" t="n">
        <f aca="false">LOGINV(C4382,$B$8,$C$8)</f>
        <v>80.9693311185648</v>
      </c>
      <c r="F4382" s="16" t="n">
        <f aca="false">$B$5/100*E4382*2_Girdiler!$B$14*2_Girdiler!$B$15*2_Girdiler!$B$16</f>
        <v>2.03718837094309</v>
      </c>
      <c r="G4382" s="16" t="n">
        <f aca="false">MIN(MATCH(F4382,2_Girdiler!$B$20:$I$20,1),7)</f>
        <v>1</v>
      </c>
      <c r="H4382" s="16" t="n">
        <f aca="false">IF(F4382&gt;=40,2_Girdiler!$I$21+(F4382-40)*(2_Girdiler!$I$21-2_Girdiler!$H$21)/(2_Girdiler!$I$20-2_Girdiler!$H$20),INDEX(2_Girdiler!$B$21:$I$21,G4382)+(F4382-INDEX(2_Girdiler!$B$20:$I$20,G4382))*(INDEX(2_Girdiler!$B$21:$I$21,G4382+1)-INDEX(2_Girdiler!$B$21:$I$21,G4382))/(INDEX(2_Girdiler!$B$20:$I$20,G4382+1)-INDEX(2_Girdiler!$B$20:$I$20,G4382)))</f>
        <v>4.4818144160748</v>
      </c>
      <c r="I4382" s="16" t="n">
        <f aca="false">H4382/2_Girdiler!$B$17</f>
        <v>1.79559872438894</v>
      </c>
      <c r="J4382" s="16" t="n">
        <f aca="false">D4382+I4382</f>
        <v>34.3602784504962</v>
      </c>
    </row>
    <row r="4383" customFormat="false" ht="15" hidden="false" customHeight="false" outlineLevel="0" collapsed="false">
      <c r="A4383" s="0" t="n">
        <v>4371</v>
      </c>
      <c r="B4383" s="7" t="n">
        <v>0.84889</v>
      </c>
      <c r="C4383" s="7" t="n">
        <v>0.577693</v>
      </c>
      <c r="D4383" s="16" t="n">
        <f aca="false">LOGINV(B4383,$B$7,$C$7)</f>
        <v>24.0674635931316</v>
      </c>
      <c r="E4383" s="16" t="n">
        <f aca="false">LOGINV(C4383,$B$8,$C$8)</f>
        <v>123.933349833516</v>
      </c>
      <c r="F4383" s="16" t="n">
        <f aca="false">$B$5/100*E4383*2_Girdiler!$B$14*2_Girdiler!$B$15*2_Girdiler!$B$16</f>
        <v>3.11816308181125</v>
      </c>
      <c r="G4383" s="16" t="n">
        <f aca="false">MIN(MATCH(F4383,2_Girdiler!$B$20:$I$20,1),7)</f>
        <v>1</v>
      </c>
      <c r="H4383" s="16" t="n">
        <f aca="false">IF(F4383&gt;=40,2_Girdiler!$I$21+(F4383-40)*(2_Girdiler!$I$21-2_Girdiler!$H$21)/(2_Girdiler!$I$20-2_Girdiler!$H$20),INDEX(2_Girdiler!$B$21:$I$21,G4383)+(F4383-INDEX(2_Girdiler!$B$20:$I$20,G4383))*(INDEX(2_Girdiler!$B$21:$I$21,G4383+1)-INDEX(2_Girdiler!$B$21:$I$21,G4383))/(INDEX(2_Girdiler!$B$20:$I$20,G4383+1)-INDEX(2_Girdiler!$B$20:$I$20,G4383)))</f>
        <v>6.85995877998475</v>
      </c>
      <c r="I4383" s="16" t="n">
        <f aca="false">H4383/2_Girdiler!$B$17</f>
        <v>2.74838092146825</v>
      </c>
      <c r="J4383" s="16" t="n">
        <f aca="false">D4383+I4383</f>
        <v>26.8158445145998</v>
      </c>
    </row>
    <row r="4384" customFormat="false" ht="15" hidden="false" customHeight="false" outlineLevel="0" collapsed="false">
      <c r="A4384" s="0" t="n">
        <v>4372</v>
      </c>
      <c r="B4384" s="7" t="n">
        <v>0.854244</v>
      </c>
      <c r="C4384" s="7" t="n">
        <v>0.672661</v>
      </c>
      <c r="D4384" s="16" t="n">
        <f aca="false">LOGINV(B4384,$B$7,$C$7)</f>
        <v>24.3797135466981</v>
      </c>
      <c r="E4384" s="16" t="n">
        <f aca="false">LOGINV(C4384,$B$8,$C$8)</f>
        <v>145.757424280844</v>
      </c>
      <c r="F4384" s="16" t="n">
        <f aca="false">$B$5/100*E4384*2_Girdiler!$B$14*2_Girdiler!$B$15*2_Girdiler!$B$16</f>
        <v>3.66725679490604</v>
      </c>
      <c r="G4384" s="16" t="n">
        <f aca="false">MIN(MATCH(F4384,2_Girdiler!$B$20:$I$20,1),7)</f>
        <v>1</v>
      </c>
      <c r="H4384" s="16" t="n">
        <f aca="false">IF(F4384&gt;=40,2_Girdiler!$I$21+(F4384-40)*(2_Girdiler!$I$21-2_Girdiler!$H$21)/(2_Girdiler!$I$20-2_Girdiler!$H$20),INDEX(2_Girdiler!$B$21:$I$21,G4384)+(F4384-INDEX(2_Girdiler!$B$20:$I$20,G4384))*(INDEX(2_Girdiler!$B$21:$I$21,G4384+1)-INDEX(2_Girdiler!$B$21:$I$21,G4384))/(INDEX(2_Girdiler!$B$20:$I$20,G4384+1)-INDEX(2_Girdiler!$B$20:$I$20,G4384)))</f>
        <v>8.06796494879329</v>
      </c>
      <c r="I4384" s="16" t="n">
        <f aca="false">H4384/2_Girdiler!$B$17</f>
        <v>3.23235775192039</v>
      </c>
      <c r="J4384" s="16" t="n">
        <f aca="false">D4384+I4384</f>
        <v>27.6120712986185</v>
      </c>
    </row>
    <row r="4385" customFormat="false" ht="15" hidden="false" customHeight="false" outlineLevel="0" collapsed="false">
      <c r="A4385" s="0" t="n">
        <v>4373</v>
      </c>
      <c r="B4385" s="7" t="n">
        <v>0.297744</v>
      </c>
      <c r="C4385" s="7" t="n">
        <v>0.735869</v>
      </c>
      <c r="D4385" s="16" t="n">
        <f aca="false">LOGINV(B4385,$B$7,$C$7)</f>
        <v>10.073178298534</v>
      </c>
      <c r="E4385" s="16" t="n">
        <f aca="false">LOGINV(C4385,$B$8,$C$8)</f>
        <v>164.074558848795</v>
      </c>
      <c r="F4385" s="16" t="n">
        <f aca="false">$B$5/100*E4385*2_Girdiler!$B$14*2_Girdiler!$B$15*2_Girdiler!$B$16</f>
        <v>4.12811590063567</v>
      </c>
      <c r="G4385" s="16" t="n">
        <f aca="false">MIN(MATCH(F4385,2_Girdiler!$B$20:$I$20,1),7)</f>
        <v>1</v>
      </c>
      <c r="H4385" s="16" t="n">
        <f aca="false">IF(F4385&gt;=40,2_Girdiler!$I$21+(F4385-40)*(2_Girdiler!$I$21-2_Girdiler!$H$21)/(2_Girdiler!$I$20-2_Girdiler!$H$20),INDEX(2_Girdiler!$B$21:$I$21,G4385)+(F4385-INDEX(2_Girdiler!$B$20:$I$20,G4385))*(INDEX(2_Girdiler!$B$21:$I$21,G4385+1)-INDEX(2_Girdiler!$B$21:$I$21,G4385))/(INDEX(2_Girdiler!$B$20:$I$20,G4385+1)-INDEX(2_Girdiler!$B$20:$I$20,G4385)))</f>
        <v>9.08185498139848</v>
      </c>
      <c r="I4385" s="16" t="n">
        <f aca="false">H4385/2_Girdiler!$B$17</f>
        <v>3.63856369447055</v>
      </c>
      <c r="J4385" s="16" t="n">
        <f aca="false">D4385+I4385</f>
        <v>13.7117419930046</v>
      </c>
    </row>
    <row r="4386" customFormat="false" ht="15" hidden="false" customHeight="false" outlineLevel="0" collapsed="false">
      <c r="A4386" s="0" t="n">
        <v>4374</v>
      </c>
      <c r="B4386" s="7" t="n">
        <v>0.442823</v>
      </c>
      <c r="C4386" s="7" t="n">
        <v>0.000237</v>
      </c>
      <c r="D4386" s="16" t="n">
        <f aca="false">LOGINV(B4386,$B$7,$C$7)</f>
        <v>12.4988560650503</v>
      </c>
      <c r="E4386" s="16" t="n">
        <f aca="false">LOGINV(C4386,$B$8,$C$8)</f>
        <v>11.4407803899854</v>
      </c>
      <c r="F4386" s="16" t="n">
        <f aca="false">$B$5/100*E4386*2_Girdiler!$B$14*2_Girdiler!$B$15*2_Girdiler!$B$16</f>
        <v>0.287850034612032</v>
      </c>
      <c r="G4386" s="16" t="n">
        <f aca="false">MIN(MATCH(F4386,2_Girdiler!$B$20:$I$20,1),7)</f>
        <v>1</v>
      </c>
      <c r="H4386" s="16" t="n">
        <f aca="false">IF(F4386&gt;=40,2_Girdiler!$I$21+(F4386-40)*(2_Girdiler!$I$21-2_Girdiler!$H$21)/(2_Girdiler!$I$20-2_Girdiler!$H$20),INDEX(2_Girdiler!$B$21:$I$21,G4386)+(F4386-INDEX(2_Girdiler!$B$20:$I$20,G4386))*(INDEX(2_Girdiler!$B$21:$I$21,G4386+1)-INDEX(2_Girdiler!$B$21:$I$21,G4386))/(INDEX(2_Girdiler!$B$20:$I$20,G4386+1)-INDEX(2_Girdiler!$B$20:$I$20,G4386)))</f>
        <v>0.633270076146471</v>
      </c>
      <c r="I4386" s="16" t="n">
        <f aca="false">H4386/2_Girdiler!$B$17</f>
        <v>0.253713972815092</v>
      </c>
      <c r="J4386" s="16" t="n">
        <f aca="false">D4386+I4386</f>
        <v>12.7525700378654</v>
      </c>
    </row>
    <row r="4387" customFormat="false" ht="15" hidden="false" customHeight="false" outlineLevel="0" collapsed="false">
      <c r="A4387" s="0" t="n">
        <v>4375</v>
      </c>
      <c r="B4387" s="7" t="n">
        <v>0.95886</v>
      </c>
      <c r="C4387" s="7" t="n">
        <v>0.969225</v>
      </c>
      <c r="D4387" s="16" t="n">
        <f aca="false">LOGINV(B4387,$B$7,$C$7)</f>
        <v>35.6711561877468</v>
      </c>
      <c r="E4387" s="16" t="n">
        <f aca="false">LOGINV(C4387,$B$8,$C$8)</f>
        <v>365.039859897019</v>
      </c>
      <c r="F4387" s="16" t="n">
        <f aca="false">$B$5/100*E4387*2_Girdiler!$B$14*2_Girdiler!$B$15*2_Girdiler!$B$16</f>
        <v>9.18440287500899</v>
      </c>
      <c r="G4387" s="16" t="n">
        <f aca="false">MIN(MATCH(F4387,2_Girdiler!$B$20:$I$20,1),7)</f>
        <v>2</v>
      </c>
      <c r="H4387" s="16" t="n">
        <f aca="false">IF(F4387&gt;=40,2_Girdiler!$I$21+(F4387-40)*(2_Girdiler!$I$21-2_Girdiler!$H$21)/(2_Girdiler!$I$20-2_Girdiler!$H$20),INDEX(2_Girdiler!$B$21:$I$21,G4387)+(F4387-INDEX(2_Girdiler!$B$20:$I$20,G4387))*(INDEX(2_Girdiler!$B$21:$I$21,G4387+1)-INDEX(2_Girdiler!$B$21:$I$21,G4387))/(INDEX(2_Girdiler!$B$20:$I$20,G4387+1)-INDEX(2_Girdiler!$B$20:$I$20,G4387)))</f>
        <v>17.6950446000144</v>
      </c>
      <c r="I4387" s="16" t="n">
        <f aca="false">H4387/2_Girdiler!$B$17</f>
        <v>7.08936081731346</v>
      </c>
      <c r="J4387" s="16" t="n">
        <f aca="false">D4387+I4387</f>
        <v>42.7605170050603</v>
      </c>
    </row>
    <row r="4388" customFormat="false" ht="15" hidden="false" customHeight="false" outlineLevel="0" collapsed="false">
      <c r="A4388" s="0" t="n">
        <v>4376</v>
      </c>
      <c r="B4388" s="7" t="n">
        <v>0.038845</v>
      </c>
      <c r="C4388" s="7" t="n">
        <v>0.036219</v>
      </c>
      <c r="D4388" s="16" t="n">
        <f aca="false">LOGINV(B4388,$B$7,$C$7)</f>
        <v>5.06526971924401</v>
      </c>
      <c r="E4388" s="16" t="n">
        <f aca="false">LOGINV(C4388,$B$8,$C$8)</f>
        <v>34.2498318458153</v>
      </c>
      <c r="F4388" s="16" t="n">
        <f aca="false">$B$5/100*E4388*2_Girdiler!$B$14*2_Girdiler!$B$15*2_Girdiler!$B$16</f>
        <v>0.861725769240712</v>
      </c>
      <c r="G4388" s="16" t="n">
        <f aca="false">MIN(MATCH(F4388,2_Girdiler!$B$20:$I$20,1),7)</f>
        <v>1</v>
      </c>
      <c r="H4388" s="16" t="n">
        <f aca="false">IF(F4388&gt;=40,2_Girdiler!$I$21+(F4388-40)*(2_Girdiler!$I$21-2_Girdiler!$H$21)/(2_Girdiler!$I$20-2_Girdiler!$H$20),INDEX(2_Girdiler!$B$21:$I$21,G4388)+(F4388-INDEX(2_Girdiler!$B$20:$I$20,G4388))*(INDEX(2_Girdiler!$B$21:$I$21,G4388+1)-INDEX(2_Girdiler!$B$21:$I$21,G4388))/(INDEX(2_Girdiler!$B$20:$I$20,G4388+1)-INDEX(2_Girdiler!$B$20:$I$20,G4388)))</f>
        <v>1.89579669232957</v>
      </c>
      <c r="I4388" s="16" t="n">
        <f aca="false">H4388/2_Girdiler!$B$17</f>
        <v>0.759533931221782</v>
      </c>
      <c r="J4388" s="16" t="n">
        <f aca="false">D4388+I4388</f>
        <v>5.82480365046579</v>
      </c>
    </row>
    <row r="4389" customFormat="false" ht="15" hidden="false" customHeight="false" outlineLevel="0" collapsed="false">
      <c r="A4389" s="0" t="n">
        <v>4377</v>
      </c>
      <c r="B4389" s="7" t="n">
        <v>0.139875</v>
      </c>
      <c r="C4389" s="7" t="n">
        <v>0.652608</v>
      </c>
      <c r="D4389" s="16" t="n">
        <f aca="false">LOGINV(B4389,$B$7,$C$7)</f>
        <v>7.41360530057436</v>
      </c>
      <c r="E4389" s="16" t="n">
        <f aca="false">LOGINV(C4389,$B$8,$C$8)</f>
        <v>140.68237013502</v>
      </c>
      <c r="F4389" s="16" t="n">
        <f aca="false">$B$5/100*E4389*2_Girdiler!$B$14*2_Girdiler!$B$15*2_Girdiler!$B$16</f>
        <v>3.53956843259711</v>
      </c>
      <c r="G4389" s="16" t="n">
        <f aca="false">MIN(MATCH(F4389,2_Girdiler!$B$20:$I$20,1),7)</f>
        <v>1</v>
      </c>
      <c r="H4389" s="16" t="n">
        <f aca="false">IF(F4389&gt;=40,2_Girdiler!$I$21+(F4389-40)*(2_Girdiler!$I$21-2_Girdiler!$H$21)/(2_Girdiler!$I$20-2_Girdiler!$H$20),INDEX(2_Girdiler!$B$21:$I$21,G4389)+(F4389-INDEX(2_Girdiler!$B$20:$I$20,G4389))*(INDEX(2_Girdiler!$B$21:$I$21,G4389+1)-INDEX(2_Girdiler!$B$21:$I$21,G4389))/(INDEX(2_Girdiler!$B$20:$I$20,G4389+1)-INDEX(2_Girdiler!$B$20:$I$20,G4389)))</f>
        <v>7.78705055171365</v>
      </c>
      <c r="I4389" s="16" t="n">
        <f aca="false">H4389/2_Girdiler!$B$17</f>
        <v>3.11981191975707</v>
      </c>
      <c r="J4389" s="16" t="n">
        <f aca="false">D4389+I4389</f>
        <v>10.5334172203314</v>
      </c>
    </row>
    <row r="4390" customFormat="false" ht="15" hidden="false" customHeight="false" outlineLevel="0" collapsed="false">
      <c r="A4390" s="0" t="n">
        <v>4378</v>
      </c>
      <c r="B4390" s="7" t="n">
        <v>0.351998</v>
      </c>
      <c r="C4390" s="7" t="n">
        <v>0.463877</v>
      </c>
      <c r="D4390" s="16" t="n">
        <f aca="false">LOGINV(B4390,$B$7,$C$7)</f>
        <v>10.9575200570125</v>
      </c>
      <c r="E4390" s="16" t="n">
        <f aca="false">LOGINV(C4390,$B$8,$C$8)</f>
        <v>102.99711152546</v>
      </c>
      <c r="F4390" s="16" t="n">
        <f aca="false">$B$5/100*E4390*2_Girdiler!$B$14*2_Girdiler!$B$15*2_Girdiler!$B$16</f>
        <v>2.59140732598057</v>
      </c>
      <c r="G4390" s="16" t="n">
        <f aca="false">MIN(MATCH(F4390,2_Girdiler!$B$20:$I$20,1),7)</f>
        <v>1</v>
      </c>
      <c r="H4390" s="16" t="n">
        <f aca="false">IF(F4390&gt;=40,2_Girdiler!$I$21+(F4390-40)*(2_Girdiler!$I$21-2_Girdiler!$H$21)/(2_Girdiler!$I$20-2_Girdiler!$H$20),INDEX(2_Girdiler!$B$21:$I$21,G4390)+(F4390-INDEX(2_Girdiler!$B$20:$I$20,G4390))*(INDEX(2_Girdiler!$B$21:$I$21,G4390+1)-INDEX(2_Girdiler!$B$21:$I$21,G4390))/(INDEX(2_Girdiler!$B$20:$I$20,G4390+1)-INDEX(2_Girdiler!$B$20:$I$20,G4390)))</f>
        <v>5.70109611715725</v>
      </c>
      <c r="I4390" s="16" t="n">
        <f aca="false">H4390/2_Girdiler!$B$17</f>
        <v>2.28409299565595</v>
      </c>
      <c r="J4390" s="16" t="n">
        <f aca="false">D4390+I4390</f>
        <v>13.2416130526685</v>
      </c>
    </row>
    <row r="4391" customFormat="false" ht="15" hidden="false" customHeight="false" outlineLevel="0" collapsed="false">
      <c r="A4391" s="0" t="n">
        <v>4379</v>
      </c>
      <c r="B4391" s="7" t="n">
        <v>0.117549</v>
      </c>
      <c r="C4391" s="7" t="n">
        <v>0.302679</v>
      </c>
      <c r="D4391" s="16" t="n">
        <f aca="false">LOGINV(B4391,$B$7,$C$7)</f>
        <v>6.98652290683246</v>
      </c>
      <c r="E4391" s="16" t="n">
        <f aca="false">LOGINV(C4391,$B$8,$C$8)</f>
        <v>78.2330522121209</v>
      </c>
      <c r="F4391" s="16" t="n">
        <f aca="false">$B$5/100*E4391*2_Girdiler!$B$14*2_Girdiler!$B$15*2_Girdiler!$B$16</f>
        <v>1.96834359365696</v>
      </c>
      <c r="G4391" s="16" t="n">
        <f aca="false">MIN(MATCH(F4391,2_Girdiler!$B$20:$I$20,1),7)</f>
        <v>1</v>
      </c>
      <c r="H4391" s="16" t="n">
        <f aca="false">IF(F4391&gt;=40,2_Girdiler!$I$21+(F4391-40)*(2_Girdiler!$I$21-2_Girdiler!$H$21)/(2_Girdiler!$I$20-2_Girdiler!$H$20),INDEX(2_Girdiler!$B$21:$I$21,G4391)+(F4391-INDEX(2_Girdiler!$B$20:$I$20,G4391))*(INDEX(2_Girdiler!$B$21:$I$21,G4391+1)-INDEX(2_Girdiler!$B$21:$I$21,G4391))/(INDEX(2_Girdiler!$B$20:$I$20,G4391+1)-INDEX(2_Girdiler!$B$20:$I$20,G4391)))</f>
        <v>4.33035590604531</v>
      </c>
      <c r="I4391" s="16" t="n">
        <f aca="false">H4391/2_Girdiler!$B$17</f>
        <v>1.73491823158867</v>
      </c>
      <c r="J4391" s="16" t="n">
        <f aca="false">D4391+I4391</f>
        <v>8.72144113842112</v>
      </c>
    </row>
    <row r="4392" customFormat="false" ht="15" hidden="false" customHeight="false" outlineLevel="0" collapsed="false">
      <c r="A4392" s="0" t="n">
        <v>4380</v>
      </c>
      <c r="B4392" s="7" t="n">
        <v>0.977539</v>
      </c>
      <c r="C4392" s="7" t="n">
        <v>0.440183</v>
      </c>
      <c r="D4392" s="16" t="n">
        <f aca="false">LOGINV(B4392,$B$7,$C$7)</f>
        <v>41.4132591271618</v>
      </c>
      <c r="E4392" s="16" t="n">
        <f aca="false">LOGINV(C4392,$B$8,$C$8)</f>
        <v>99.0948964780929</v>
      </c>
      <c r="F4392" s="16" t="n">
        <f aca="false">$B$5/100*E4392*2_Girdiler!$B$14*2_Girdiler!$B$15*2_Girdiler!$B$16</f>
        <v>2.49322759538882</v>
      </c>
      <c r="G4392" s="16" t="n">
        <f aca="false">MIN(MATCH(F4392,2_Girdiler!$B$20:$I$20,1),7)</f>
        <v>1</v>
      </c>
      <c r="H4392" s="16" t="n">
        <f aca="false">IF(F4392&gt;=40,2_Girdiler!$I$21+(F4392-40)*(2_Girdiler!$I$21-2_Girdiler!$H$21)/(2_Girdiler!$I$20-2_Girdiler!$H$20),INDEX(2_Girdiler!$B$21:$I$21,G4392)+(F4392-INDEX(2_Girdiler!$B$20:$I$20,G4392))*(INDEX(2_Girdiler!$B$21:$I$21,G4392+1)-INDEX(2_Girdiler!$B$21:$I$21,G4392))/(INDEX(2_Girdiler!$B$20:$I$20,G4392+1)-INDEX(2_Girdiler!$B$20:$I$20,G4392)))</f>
        <v>5.4851007098554</v>
      </c>
      <c r="I4392" s="16" t="n">
        <f aca="false">H4392/2_Girdiler!$B$17</f>
        <v>2.19755637414079</v>
      </c>
      <c r="J4392" s="16" t="n">
        <f aca="false">D4392+I4392</f>
        <v>43.6108155013026</v>
      </c>
    </row>
    <row r="4393" customFormat="false" ht="15" hidden="false" customHeight="false" outlineLevel="0" collapsed="false">
      <c r="A4393" s="0" t="n">
        <v>4381</v>
      </c>
      <c r="B4393" s="7" t="n">
        <v>0.759409</v>
      </c>
      <c r="C4393" s="7" t="n">
        <v>0.612812</v>
      </c>
      <c r="D4393" s="16" t="n">
        <f aca="false">LOGINV(B4393,$B$7,$C$7)</f>
        <v>20.0541093405594</v>
      </c>
      <c r="E4393" s="16" t="n">
        <f aca="false">LOGINV(C4393,$B$8,$C$8)</f>
        <v>131.402522304951</v>
      </c>
      <c r="F4393" s="16" t="n">
        <f aca="false">$B$5/100*E4393*2_Girdiler!$B$14*2_Girdiler!$B$15*2_Girdiler!$B$16</f>
        <v>3.30608746119257</v>
      </c>
      <c r="G4393" s="16" t="n">
        <f aca="false">MIN(MATCH(F4393,2_Girdiler!$B$20:$I$20,1),7)</f>
        <v>1</v>
      </c>
      <c r="H4393" s="16" t="n">
        <f aca="false">IF(F4393&gt;=40,2_Girdiler!$I$21+(F4393-40)*(2_Girdiler!$I$21-2_Girdiler!$H$21)/(2_Girdiler!$I$20-2_Girdiler!$H$20),INDEX(2_Girdiler!$B$21:$I$21,G4393)+(F4393-INDEX(2_Girdiler!$B$20:$I$20,G4393))*(INDEX(2_Girdiler!$B$21:$I$21,G4393+1)-INDEX(2_Girdiler!$B$21:$I$21,G4393))/(INDEX(2_Girdiler!$B$20:$I$20,G4393+1)-INDEX(2_Girdiler!$B$20:$I$20,G4393)))</f>
        <v>7.27339241462366</v>
      </c>
      <c r="I4393" s="16" t="n">
        <f aca="false">H4393/2_Girdiler!$B$17</f>
        <v>2.91401939688448</v>
      </c>
      <c r="J4393" s="16" t="n">
        <f aca="false">D4393+I4393</f>
        <v>22.9681287374439</v>
      </c>
    </row>
    <row r="4394" customFormat="false" ht="15" hidden="false" customHeight="false" outlineLevel="0" collapsed="false">
      <c r="A4394" s="0" t="n">
        <v>4382</v>
      </c>
      <c r="B4394" s="7" t="n">
        <v>0.946268</v>
      </c>
      <c r="C4394" s="7" t="n">
        <v>0.099687</v>
      </c>
      <c r="D4394" s="16" t="n">
        <f aca="false">LOGINV(B4394,$B$7,$C$7)</f>
        <v>33.2164474842929</v>
      </c>
      <c r="E4394" s="16" t="n">
        <f aca="false">LOGINV(C4394,$B$8,$C$8)</f>
        <v>47.6954024419133</v>
      </c>
      <c r="F4394" s="16" t="n">
        <f aca="false">$B$5/100*E4394*2_Girdiler!$B$14*2_Girdiler!$B$15*2_Girdiler!$B$16</f>
        <v>1.20001632543854</v>
      </c>
      <c r="G4394" s="16" t="n">
        <f aca="false">MIN(MATCH(F4394,2_Girdiler!$B$20:$I$20,1),7)</f>
        <v>1</v>
      </c>
      <c r="H4394" s="16" t="n">
        <f aca="false">IF(F4394&gt;=40,2_Girdiler!$I$21+(F4394-40)*(2_Girdiler!$I$21-2_Girdiler!$H$21)/(2_Girdiler!$I$20-2_Girdiler!$H$20),INDEX(2_Girdiler!$B$21:$I$21,G4394)+(F4394-INDEX(2_Girdiler!$B$20:$I$20,G4394))*(INDEX(2_Girdiler!$B$21:$I$21,G4394+1)-INDEX(2_Girdiler!$B$21:$I$21,G4394))/(INDEX(2_Girdiler!$B$20:$I$20,G4394+1)-INDEX(2_Girdiler!$B$20:$I$20,G4394)))</f>
        <v>2.64003591596479</v>
      </c>
      <c r="I4394" s="16" t="n">
        <f aca="false">H4394/2_Girdiler!$B$17</f>
        <v>1.05770669710128</v>
      </c>
      <c r="J4394" s="16" t="n">
        <f aca="false">D4394+I4394</f>
        <v>34.2741541813942</v>
      </c>
    </row>
    <row r="4395" customFormat="false" ht="15" hidden="false" customHeight="false" outlineLevel="0" collapsed="false">
      <c r="A4395" s="0" t="n">
        <v>4383</v>
      </c>
      <c r="B4395" s="7" t="n">
        <v>0.065393</v>
      </c>
      <c r="C4395" s="7" t="n">
        <v>0.793471</v>
      </c>
      <c r="D4395" s="16" t="n">
        <f aca="false">LOGINV(B4395,$B$7,$C$7)</f>
        <v>5.83318543553809</v>
      </c>
      <c r="E4395" s="16" t="n">
        <f aca="false">LOGINV(C4395,$B$8,$C$8)</f>
        <v>185.227789529985</v>
      </c>
      <c r="F4395" s="16" t="n">
        <f aca="false">$B$5/100*E4395*2_Girdiler!$B$14*2_Girdiler!$B$15*2_Girdiler!$B$16</f>
        <v>4.66033118457442</v>
      </c>
      <c r="G4395" s="16" t="n">
        <f aca="false">MIN(MATCH(F4395,2_Girdiler!$B$20:$I$20,1),7)</f>
        <v>1</v>
      </c>
      <c r="H4395" s="16" t="n">
        <f aca="false">IF(F4395&gt;=40,2_Girdiler!$I$21+(F4395-40)*(2_Girdiler!$I$21-2_Girdiler!$H$21)/(2_Girdiler!$I$20-2_Girdiler!$H$20),INDEX(2_Girdiler!$B$21:$I$21,G4395)+(F4395-INDEX(2_Girdiler!$B$20:$I$20,G4395))*(INDEX(2_Girdiler!$B$21:$I$21,G4395+1)-INDEX(2_Girdiler!$B$21:$I$21,G4395))/(INDEX(2_Girdiler!$B$20:$I$20,G4395+1)-INDEX(2_Girdiler!$B$20:$I$20,G4395)))</f>
        <v>10.2527286060637</v>
      </c>
      <c r="I4395" s="16" t="n">
        <f aca="false">H4395/2_Girdiler!$B$17</f>
        <v>4.10766370435246</v>
      </c>
      <c r="J4395" s="16" t="n">
        <f aca="false">D4395+I4395</f>
        <v>9.94084913989055</v>
      </c>
    </row>
    <row r="4396" customFormat="false" ht="15" hidden="false" customHeight="false" outlineLevel="0" collapsed="false">
      <c r="A4396" s="0" t="n">
        <v>4384</v>
      </c>
      <c r="B4396" s="7" t="n">
        <v>0.183684</v>
      </c>
      <c r="C4396" s="7" t="n">
        <v>0.143687</v>
      </c>
      <c r="D4396" s="16" t="n">
        <f aca="false">LOGINV(B4396,$B$7,$C$7)</f>
        <v>8.1935854358046</v>
      </c>
      <c r="E4396" s="16" t="n">
        <f aca="false">LOGINV(C4396,$B$8,$C$8)</f>
        <v>54.9531854280555</v>
      </c>
      <c r="F4396" s="16" t="n">
        <f aca="false">$B$5/100*E4396*2_Girdiler!$B$14*2_Girdiler!$B$15*2_Girdiler!$B$16</f>
        <v>1.38262214536988</v>
      </c>
      <c r="G4396" s="16" t="n">
        <f aca="false">MIN(MATCH(F4396,2_Girdiler!$B$20:$I$20,1),7)</f>
        <v>1</v>
      </c>
      <c r="H4396" s="16" t="n">
        <f aca="false">IF(F4396&gt;=40,2_Girdiler!$I$21+(F4396-40)*(2_Girdiler!$I$21-2_Girdiler!$H$21)/(2_Girdiler!$I$20-2_Girdiler!$H$20),INDEX(2_Girdiler!$B$21:$I$21,G4396)+(F4396-INDEX(2_Girdiler!$B$20:$I$20,G4396))*(INDEX(2_Girdiler!$B$21:$I$21,G4396+1)-INDEX(2_Girdiler!$B$21:$I$21,G4396))/(INDEX(2_Girdiler!$B$20:$I$20,G4396+1)-INDEX(2_Girdiler!$B$20:$I$20,G4396)))</f>
        <v>3.04176871981373</v>
      </c>
      <c r="I4396" s="16" t="n">
        <f aca="false">H4396/2_Girdiler!$B$17</f>
        <v>1.21865733966896</v>
      </c>
      <c r="J4396" s="16" t="n">
        <f aca="false">D4396+I4396</f>
        <v>9.41224277547356</v>
      </c>
    </row>
    <row r="4397" customFormat="false" ht="15" hidden="false" customHeight="false" outlineLevel="0" collapsed="false">
      <c r="A4397" s="0" t="n">
        <v>4385</v>
      </c>
      <c r="B4397" s="7" t="n">
        <v>0.477059</v>
      </c>
      <c r="C4397" s="7" t="n">
        <v>0.505404</v>
      </c>
      <c r="D4397" s="16" t="n">
        <f aca="false">LOGINV(B4397,$B$7,$C$7)</f>
        <v>13.114641434495</v>
      </c>
      <c r="E4397" s="16" t="n">
        <f aca="false">LOGINV(C4397,$B$8,$C$8)</f>
        <v>110.164332023421</v>
      </c>
      <c r="F4397" s="16" t="n">
        <f aca="false">$B$5/100*E4397*2_Girdiler!$B$14*2_Girdiler!$B$15*2_Girdiler!$B$16</f>
        <v>2.77173459370926</v>
      </c>
      <c r="G4397" s="16" t="n">
        <f aca="false">MIN(MATCH(F4397,2_Girdiler!$B$20:$I$20,1),7)</f>
        <v>1</v>
      </c>
      <c r="H4397" s="16" t="n">
        <f aca="false">IF(F4397&gt;=40,2_Girdiler!$I$21+(F4397-40)*(2_Girdiler!$I$21-2_Girdiler!$H$21)/(2_Girdiler!$I$20-2_Girdiler!$H$20),INDEX(2_Girdiler!$B$21:$I$21,G4397)+(F4397-INDEX(2_Girdiler!$B$20:$I$20,G4397))*(INDEX(2_Girdiler!$B$21:$I$21,G4397+1)-INDEX(2_Girdiler!$B$21:$I$21,G4397))/(INDEX(2_Girdiler!$B$20:$I$20,G4397+1)-INDEX(2_Girdiler!$B$20:$I$20,G4397)))</f>
        <v>6.09781610616037</v>
      </c>
      <c r="I4397" s="16" t="n">
        <f aca="false">H4397/2_Girdiler!$B$17</f>
        <v>2.44303529894246</v>
      </c>
      <c r="J4397" s="16" t="n">
        <f aca="false">D4397+I4397</f>
        <v>15.5576767334375</v>
      </c>
    </row>
    <row r="4398" customFormat="false" ht="15" hidden="false" customHeight="false" outlineLevel="0" collapsed="false">
      <c r="A4398" s="0" t="n">
        <v>4386</v>
      </c>
      <c r="B4398" s="7" t="n">
        <v>0.288344</v>
      </c>
      <c r="C4398" s="7" t="n">
        <v>0.663856</v>
      </c>
      <c r="D4398" s="16" t="n">
        <f aca="false">LOGINV(B4398,$B$7,$C$7)</f>
        <v>9.92089499695759</v>
      </c>
      <c r="E4398" s="16" t="n">
        <f aca="false">LOGINV(C4398,$B$8,$C$8)</f>
        <v>143.492389923201</v>
      </c>
      <c r="F4398" s="16" t="n">
        <f aca="false">$B$5/100*E4398*2_Girdiler!$B$14*2_Girdiler!$B$15*2_Girdiler!$B$16</f>
        <v>3.61026853046774</v>
      </c>
      <c r="G4398" s="16" t="n">
        <f aca="false">MIN(MATCH(F4398,2_Girdiler!$B$20:$I$20,1),7)</f>
        <v>1</v>
      </c>
      <c r="H4398" s="16" t="n">
        <f aca="false">IF(F4398&gt;=40,2_Girdiler!$I$21+(F4398-40)*(2_Girdiler!$I$21-2_Girdiler!$H$21)/(2_Girdiler!$I$20-2_Girdiler!$H$20),INDEX(2_Girdiler!$B$21:$I$21,G4398)+(F4398-INDEX(2_Girdiler!$B$20:$I$20,G4398))*(INDEX(2_Girdiler!$B$21:$I$21,G4398+1)-INDEX(2_Girdiler!$B$21:$I$21,G4398))/(INDEX(2_Girdiler!$B$20:$I$20,G4398+1)-INDEX(2_Girdiler!$B$20:$I$20,G4398)))</f>
        <v>7.94259076702903</v>
      </c>
      <c r="I4398" s="16" t="n">
        <f aca="false">H4398/2_Girdiler!$B$17</f>
        <v>3.18212771114945</v>
      </c>
      <c r="J4398" s="16" t="n">
        <f aca="false">D4398+I4398</f>
        <v>13.103022708107</v>
      </c>
    </row>
    <row r="4399" customFormat="false" ht="15" hidden="false" customHeight="false" outlineLevel="0" collapsed="false">
      <c r="A4399" s="0" t="n">
        <v>4387</v>
      </c>
      <c r="B4399" s="7" t="n">
        <v>0.792543</v>
      </c>
      <c r="C4399" s="7" t="n">
        <v>0.048905</v>
      </c>
      <c r="D4399" s="16" t="n">
        <f aca="false">LOGINV(B4399,$B$7,$C$7)</f>
        <v>21.3325734987649</v>
      </c>
      <c r="E4399" s="16" t="n">
        <f aca="false">LOGINV(C4399,$B$8,$C$8)</f>
        <v>37.5082942000898</v>
      </c>
      <c r="F4399" s="16" t="n">
        <f aca="false">$B$5/100*E4399*2_Girdiler!$B$14*2_Girdiler!$B$15*2_Girdiler!$B$16</f>
        <v>0.943708682074258</v>
      </c>
      <c r="G4399" s="16" t="n">
        <f aca="false">MIN(MATCH(F4399,2_Girdiler!$B$20:$I$20,1),7)</f>
        <v>1</v>
      </c>
      <c r="H4399" s="16" t="n">
        <f aca="false">IF(F4399&gt;=40,2_Girdiler!$I$21+(F4399-40)*(2_Girdiler!$I$21-2_Girdiler!$H$21)/(2_Girdiler!$I$20-2_Girdiler!$H$20),INDEX(2_Girdiler!$B$21:$I$21,G4399)+(F4399-INDEX(2_Girdiler!$B$20:$I$20,G4399))*(INDEX(2_Girdiler!$B$21:$I$21,G4399+1)-INDEX(2_Girdiler!$B$21:$I$21,G4399))/(INDEX(2_Girdiler!$B$20:$I$20,G4399+1)-INDEX(2_Girdiler!$B$20:$I$20,G4399)))</f>
        <v>2.07615910056337</v>
      </c>
      <c r="I4399" s="16" t="n">
        <f aca="false">H4399/2_Girdiler!$B$17</f>
        <v>0.831794511443657</v>
      </c>
      <c r="J4399" s="16" t="n">
        <f aca="false">D4399+I4399</f>
        <v>22.1643680102086</v>
      </c>
    </row>
    <row r="4400" customFormat="false" ht="15" hidden="false" customHeight="false" outlineLevel="0" collapsed="false">
      <c r="A4400" s="0" t="n">
        <v>4388</v>
      </c>
      <c r="B4400" s="7" t="n">
        <v>0.819012</v>
      </c>
      <c r="C4400" s="7" t="n">
        <v>0.836091</v>
      </c>
      <c r="D4400" s="16" t="n">
        <f aca="false">LOGINV(B4400,$B$7,$C$7)</f>
        <v>22.5093179968867</v>
      </c>
      <c r="E4400" s="16" t="n">
        <f aca="false">LOGINV(C4400,$B$8,$C$8)</f>
        <v>205.380157712597</v>
      </c>
      <c r="F4400" s="16" t="n">
        <f aca="false">$B$5/100*E4400*2_Girdiler!$B$14*2_Girdiler!$B$15*2_Girdiler!$B$16</f>
        <v>5.16736476804895</v>
      </c>
      <c r="G4400" s="16" t="n">
        <f aca="false">MIN(MATCH(F4400,2_Girdiler!$B$20:$I$20,1),7)</f>
        <v>2</v>
      </c>
      <c r="H4400" s="16" t="n">
        <f aca="false">IF(F4400&gt;=40,2_Girdiler!$I$21+(F4400-40)*(2_Girdiler!$I$21-2_Girdiler!$H$21)/(2_Girdiler!$I$20-2_Girdiler!$H$20),INDEX(2_Girdiler!$B$21:$I$21,G4400)+(F4400-INDEX(2_Girdiler!$B$20:$I$20,G4400))*(INDEX(2_Girdiler!$B$21:$I$21,G4400+1)-INDEX(2_Girdiler!$B$21:$I$21,G4400))/(INDEX(2_Girdiler!$B$20:$I$20,G4400+1)-INDEX(2_Girdiler!$B$20:$I$20,G4400)))</f>
        <v>11.2677836288783</v>
      </c>
      <c r="I4400" s="16" t="n">
        <f aca="false">H4400/2_Girdiler!$B$17</f>
        <v>4.51433638977497</v>
      </c>
      <c r="J4400" s="16" t="n">
        <f aca="false">D4400+I4400</f>
        <v>27.0236543866617</v>
      </c>
    </row>
    <row r="4401" customFormat="false" ht="15" hidden="false" customHeight="false" outlineLevel="0" collapsed="false">
      <c r="A4401" s="0" t="n">
        <v>4389</v>
      </c>
      <c r="B4401" s="7" t="n">
        <v>0.688971</v>
      </c>
      <c r="C4401" s="7" t="n">
        <v>0.695169</v>
      </c>
      <c r="D4401" s="16" t="n">
        <f aca="false">LOGINV(B4401,$B$7,$C$7)</f>
        <v>17.8242943164256</v>
      </c>
      <c r="E4401" s="16" t="n">
        <f aca="false">LOGINV(C4401,$B$8,$C$8)</f>
        <v>151.834781732901</v>
      </c>
      <c r="F4401" s="16" t="n">
        <f aca="false">$B$5/100*E4401*2_Girdiler!$B$14*2_Girdiler!$B$15*2_Girdiler!$B$16</f>
        <v>3.82016310839979</v>
      </c>
      <c r="G4401" s="16" t="n">
        <f aca="false">MIN(MATCH(F4401,2_Girdiler!$B$20:$I$20,1),7)</f>
        <v>1</v>
      </c>
      <c r="H4401" s="16" t="n">
        <f aca="false">IF(F4401&gt;=40,2_Girdiler!$I$21+(F4401-40)*(2_Girdiler!$I$21-2_Girdiler!$H$21)/(2_Girdiler!$I$20-2_Girdiler!$H$20),INDEX(2_Girdiler!$B$21:$I$21,G4401)+(F4401-INDEX(2_Girdiler!$B$20:$I$20,G4401))*(INDEX(2_Girdiler!$B$21:$I$21,G4401+1)-INDEX(2_Girdiler!$B$21:$I$21,G4401))/(INDEX(2_Girdiler!$B$20:$I$20,G4401+1)-INDEX(2_Girdiler!$B$20:$I$20,G4401)))</f>
        <v>8.40435883847953</v>
      </c>
      <c r="I4401" s="16" t="n">
        <f aca="false">H4401/2_Girdiler!$B$17</f>
        <v>3.36713094490366</v>
      </c>
      <c r="J4401" s="16" t="n">
        <f aca="false">D4401+I4401</f>
        <v>21.1914252613293</v>
      </c>
    </row>
    <row r="4402" customFormat="false" ht="15" hidden="false" customHeight="false" outlineLevel="0" collapsed="false">
      <c r="A4402" s="0" t="n">
        <v>4390</v>
      </c>
      <c r="B4402" s="7" t="n">
        <v>0.181224</v>
      </c>
      <c r="C4402" s="7" t="n">
        <v>0.965076</v>
      </c>
      <c r="D4402" s="16" t="n">
        <f aca="false">LOGINV(B4402,$B$7,$C$7)</f>
        <v>8.15123982220869</v>
      </c>
      <c r="E4402" s="16" t="n">
        <f aca="false">LOGINV(C4402,$B$8,$C$8)</f>
        <v>351.937235070349</v>
      </c>
      <c r="F4402" s="16" t="n">
        <f aca="false">$B$5/100*E4402*2_Girdiler!$B$14*2_Girdiler!$B$15*2_Girdiler!$B$16</f>
        <v>8.85474083436998</v>
      </c>
      <c r="G4402" s="16" t="n">
        <f aca="false">MIN(MATCH(F4402,2_Girdiler!$B$20:$I$20,1),7)</f>
        <v>2</v>
      </c>
      <c r="H4402" s="16" t="n">
        <f aca="false">IF(F4402&gt;=40,2_Girdiler!$I$21+(F4402-40)*(2_Girdiler!$I$21-2_Girdiler!$H$21)/(2_Girdiler!$I$20-2_Girdiler!$H$20),INDEX(2_Girdiler!$B$21:$I$21,G4402)+(F4402-INDEX(2_Girdiler!$B$20:$I$20,G4402))*(INDEX(2_Girdiler!$B$21:$I$21,G4402+1)-INDEX(2_Girdiler!$B$21:$I$21,G4402))/(INDEX(2_Girdiler!$B$20:$I$20,G4402+1)-INDEX(2_Girdiler!$B$20:$I$20,G4402)))</f>
        <v>17.167585334992</v>
      </c>
      <c r="I4402" s="16" t="n">
        <f aca="false">H4402/2_Girdiler!$B$17</f>
        <v>6.87803899639101</v>
      </c>
      <c r="J4402" s="16" t="n">
        <f aca="false">D4402+I4402</f>
        <v>15.0292788185997</v>
      </c>
    </row>
    <row r="4403" customFormat="false" ht="15" hidden="false" customHeight="false" outlineLevel="0" collapsed="false">
      <c r="A4403" s="0" t="n">
        <v>4391</v>
      </c>
      <c r="B4403" s="7" t="n">
        <v>0.973093</v>
      </c>
      <c r="C4403" s="7" t="n">
        <v>0.413439</v>
      </c>
      <c r="D4403" s="16" t="n">
        <f aca="false">LOGINV(B4403,$B$7,$C$7)</f>
        <v>39.6722343807815</v>
      </c>
      <c r="E4403" s="16" t="n">
        <f aca="false">LOGINV(C4403,$B$8,$C$8)</f>
        <v>94.8269332695782</v>
      </c>
      <c r="F4403" s="16" t="n">
        <f aca="false">$B$5/100*E4403*2_Girdiler!$B$14*2_Girdiler!$B$15*2_Girdiler!$B$16</f>
        <v>2.38584564106259</v>
      </c>
      <c r="G4403" s="16" t="n">
        <f aca="false">MIN(MATCH(F4403,2_Girdiler!$B$20:$I$20,1),7)</f>
        <v>1</v>
      </c>
      <c r="H4403" s="16" t="n">
        <f aca="false">IF(F4403&gt;=40,2_Girdiler!$I$21+(F4403-40)*(2_Girdiler!$I$21-2_Girdiler!$H$21)/(2_Girdiler!$I$20-2_Girdiler!$H$20),INDEX(2_Girdiler!$B$21:$I$21,G4403)+(F4403-INDEX(2_Girdiler!$B$20:$I$20,G4403))*(INDEX(2_Girdiler!$B$21:$I$21,G4403+1)-INDEX(2_Girdiler!$B$21:$I$21,G4403))/(INDEX(2_Girdiler!$B$20:$I$20,G4403+1)-INDEX(2_Girdiler!$B$20:$I$20,G4403)))</f>
        <v>5.24886041033769</v>
      </c>
      <c r="I4403" s="16" t="n">
        <f aca="false">H4403/2_Girdiler!$B$17</f>
        <v>2.10290881824427</v>
      </c>
      <c r="J4403" s="16" t="n">
        <f aca="false">D4403+I4403</f>
        <v>41.7751431990258</v>
      </c>
    </row>
    <row r="4404" customFormat="false" ht="15" hidden="false" customHeight="false" outlineLevel="0" collapsed="false">
      <c r="A4404" s="0" t="n">
        <v>4392</v>
      </c>
      <c r="B4404" s="7" t="n">
        <v>0.54217</v>
      </c>
      <c r="C4404" s="7" t="n">
        <v>0.792533</v>
      </c>
      <c r="D4404" s="16" t="n">
        <f aca="false">LOGINV(B4404,$B$7,$C$7)</f>
        <v>14.3655050491766</v>
      </c>
      <c r="E4404" s="16" t="n">
        <f aca="false">LOGINV(C4404,$B$8,$C$8)</f>
        <v>184.83574351744</v>
      </c>
      <c r="F4404" s="16" t="n">
        <f aca="false">$B$5/100*E4404*2_Girdiler!$B$14*2_Girdiler!$B$15*2_Girdiler!$B$16</f>
        <v>4.65046730689879</v>
      </c>
      <c r="G4404" s="16" t="n">
        <f aca="false">MIN(MATCH(F4404,2_Girdiler!$B$20:$I$20,1),7)</f>
        <v>1</v>
      </c>
      <c r="H4404" s="16" t="n">
        <f aca="false">IF(F4404&gt;=40,2_Girdiler!$I$21+(F4404-40)*(2_Girdiler!$I$21-2_Girdiler!$H$21)/(2_Girdiler!$I$20-2_Girdiler!$H$20),INDEX(2_Girdiler!$B$21:$I$21,G4404)+(F4404-INDEX(2_Girdiler!$B$20:$I$20,G4404))*(INDEX(2_Girdiler!$B$21:$I$21,G4404+1)-INDEX(2_Girdiler!$B$21:$I$21,G4404))/(INDEX(2_Girdiler!$B$20:$I$20,G4404+1)-INDEX(2_Girdiler!$B$20:$I$20,G4404)))</f>
        <v>10.2310280751773</v>
      </c>
      <c r="I4404" s="16" t="n">
        <f aca="false">H4404/2_Girdiler!$B$17</f>
        <v>4.09896958140118</v>
      </c>
      <c r="J4404" s="16" t="n">
        <f aca="false">D4404+I4404</f>
        <v>18.4644746305778</v>
      </c>
    </row>
    <row r="4405" customFormat="false" ht="15" hidden="false" customHeight="false" outlineLevel="0" collapsed="false">
      <c r="A4405" s="0" t="n">
        <v>4393</v>
      </c>
      <c r="B4405" s="7" t="n">
        <v>0.783696</v>
      </c>
      <c r="C4405" s="7" t="n">
        <v>0.68447</v>
      </c>
      <c r="D4405" s="16" t="n">
        <f aca="false">LOGINV(B4405,$B$7,$C$7)</f>
        <v>20.9725030032789</v>
      </c>
      <c r="E4405" s="16" t="n">
        <f aca="false">LOGINV(C4405,$B$8,$C$8)</f>
        <v>148.891975101291</v>
      </c>
      <c r="F4405" s="16" t="n">
        <f aca="false">$B$5/100*E4405*2_Girdiler!$B$14*2_Girdiler!$B$15*2_Girdiler!$B$16</f>
        <v>3.74612209354849</v>
      </c>
      <c r="G4405" s="16" t="n">
        <f aca="false">MIN(MATCH(F4405,2_Girdiler!$B$20:$I$20,1),7)</f>
        <v>1</v>
      </c>
      <c r="H4405" s="16" t="n">
        <f aca="false">IF(F4405&gt;=40,2_Girdiler!$I$21+(F4405-40)*(2_Girdiler!$I$21-2_Girdiler!$H$21)/(2_Girdiler!$I$20-2_Girdiler!$H$20),INDEX(2_Girdiler!$B$21:$I$21,G4405)+(F4405-INDEX(2_Girdiler!$B$20:$I$20,G4405))*(INDEX(2_Girdiler!$B$21:$I$21,G4405+1)-INDEX(2_Girdiler!$B$21:$I$21,G4405))/(INDEX(2_Girdiler!$B$20:$I$20,G4405+1)-INDEX(2_Girdiler!$B$20:$I$20,G4405)))</f>
        <v>8.24146860580667</v>
      </c>
      <c r="I4405" s="16" t="n">
        <f aca="false">H4405/2_Girdiler!$B$17</f>
        <v>3.3018704350187</v>
      </c>
      <c r="J4405" s="16" t="n">
        <f aca="false">D4405+I4405</f>
        <v>24.2743734382976</v>
      </c>
    </row>
    <row r="4406" customFormat="false" ht="15" hidden="false" customHeight="false" outlineLevel="0" collapsed="false">
      <c r="A4406" s="0" t="n">
        <v>4394</v>
      </c>
      <c r="B4406" s="7" t="n">
        <v>0.258225</v>
      </c>
      <c r="C4406" s="7" t="n">
        <v>0.014658</v>
      </c>
      <c r="D4406" s="16" t="n">
        <f aca="false">LOGINV(B4406,$B$7,$C$7)</f>
        <v>9.43233476156001</v>
      </c>
      <c r="E4406" s="16" t="n">
        <f aca="false">LOGINV(C4406,$B$8,$C$8)</f>
        <v>26.7503737796661</v>
      </c>
      <c r="F4406" s="16" t="n">
        <f aca="false">$B$5/100*E4406*2_Girdiler!$B$14*2_Girdiler!$B$15*2_Girdiler!$B$16</f>
        <v>0.6730394042964</v>
      </c>
      <c r="G4406" s="16" t="n">
        <f aca="false">MIN(MATCH(F4406,2_Girdiler!$B$20:$I$20,1),7)</f>
        <v>1</v>
      </c>
      <c r="H4406" s="16" t="n">
        <f aca="false">IF(F4406&gt;=40,2_Girdiler!$I$21+(F4406-40)*(2_Girdiler!$I$21-2_Girdiler!$H$21)/(2_Girdiler!$I$20-2_Girdiler!$H$20),INDEX(2_Girdiler!$B$21:$I$21,G4406)+(F4406-INDEX(2_Girdiler!$B$20:$I$20,G4406))*(INDEX(2_Girdiler!$B$21:$I$21,G4406+1)-INDEX(2_Girdiler!$B$21:$I$21,G4406))/(INDEX(2_Girdiler!$B$20:$I$20,G4406+1)-INDEX(2_Girdiler!$B$20:$I$20,G4406)))</f>
        <v>1.48068668945208</v>
      </c>
      <c r="I4406" s="16" t="n">
        <f aca="false">H4406/2_Girdiler!$B$17</f>
        <v>0.593223833915096</v>
      </c>
      <c r="J4406" s="16" t="n">
        <f aca="false">D4406+I4406</f>
        <v>10.0255585954751</v>
      </c>
    </row>
    <row r="4407" customFormat="false" ht="15" hidden="false" customHeight="false" outlineLevel="0" collapsed="false">
      <c r="A4407" s="0" t="n">
        <v>4395</v>
      </c>
      <c r="B4407" s="7" t="n">
        <v>0.899277</v>
      </c>
      <c r="C4407" s="7" t="n">
        <v>0.276882</v>
      </c>
      <c r="D4407" s="16" t="n">
        <f aca="false">LOGINV(B4407,$B$7,$C$7)</f>
        <v>27.6008496733029</v>
      </c>
      <c r="E4407" s="16" t="n">
        <f aca="false">LOGINV(C4407,$B$8,$C$8)</f>
        <v>74.5156838132987</v>
      </c>
      <c r="F4407" s="16" t="n">
        <f aca="false">$B$5/100*E4407*2_Girdiler!$B$14*2_Girdiler!$B$15*2_Girdiler!$B$16</f>
        <v>1.8748146047426</v>
      </c>
      <c r="G4407" s="16" t="n">
        <f aca="false">MIN(MATCH(F4407,2_Girdiler!$B$20:$I$20,1),7)</f>
        <v>1</v>
      </c>
      <c r="H4407" s="16" t="n">
        <f aca="false">IF(F4407&gt;=40,2_Girdiler!$I$21+(F4407-40)*(2_Girdiler!$I$21-2_Girdiler!$H$21)/(2_Girdiler!$I$20-2_Girdiler!$H$20),INDEX(2_Girdiler!$B$21:$I$21,G4407)+(F4407-INDEX(2_Girdiler!$B$20:$I$20,G4407))*(INDEX(2_Girdiler!$B$21:$I$21,G4407+1)-INDEX(2_Girdiler!$B$21:$I$21,G4407))/(INDEX(2_Girdiler!$B$20:$I$20,G4407+1)-INDEX(2_Girdiler!$B$20:$I$20,G4407)))</f>
        <v>4.12459213043371</v>
      </c>
      <c r="I4407" s="16" t="n">
        <f aca="false">H4407/2_Girdiler!$B$17</f>
        <v>1.65248082148786</v>
      </c>
      <c r="J4407" s="16" t="n">
        <f aca="false">D4407+I4407</f>
        <v>29.2533304947908</v>
      </c>
    </row>
    <row r="4408" customFormat="false" ht="15" hidden="false" customHeight="false" outlineLevel="0" collapsed="false">
      <c r="A4408" s="0" t="n">
        <v>4396</v>
      </c>
      <c r="B4408" s="7" t="n">
        <v>0.228626</v>
      </c>
      <c r="C4408" s="7" t="n">
        <v>0.476758</v>
      </c>
      <c r="D4408" s="16" t="n">
        <f aca="false">LOGINV(B4408,$B$7,$C$7)</f>
        <v>8.94809187180103</v>
      </c>
      <c r="E4408" s="16" t="n">
        <f aca="false">LOGINV(C4408,$B$8,$C$8)</f>
        <v>105.172469340683</v>
      </c>
      <c r="F4408" s="16" t="n">
        <f aca="false">$B$5/100*E4408*2_Girdiler!$B$14*2_Girdiler!$B$15*2_Girdiler!$B$16</f>
        <v>2.64613932861159</v>
      </c>
      <c r="G4408" s="16" t="n">
        <f aca="false">MIN(MATCH(F4408,2_Girdiler!$B$20:$I$20,1),7)</f>
        <v>1</v>
      </c>
      <c r="H4408" s="16" t="n">
        <f aca="false">IF(F4408&gt;=40,2_Girdiler!$I$21+(F4408-40)*(2_Girdiler!$I$21-2_Girdiler!$H$21)/(2_Girdiler!$I$20-2_Girdiler!$H$20),INDEX(2_Girdiler!$B$21:$I$21,G4408)+(F4408-INDEX(2_Girdiler!$B$20:$I$20,G4408))*(INDEX(2_Girdiler!$B$21:$I$21,G4408+1)-INDEX(2_Girdiler!$B$21:$I$21,G4408))/(INDEX(2_Girdiler!$B$20:$I$20,G4408+1)-INDEX(2_Girdiler!$B$20:$I$20,G4408)))</f>
        <v>5.8215065229455</v>
      </c>
      <c r="I4408" s="16" t="n">
        <f aca="false">H4408/2_Girdiler!$B$17</f>
        <v>2.33233434412881</v>
      </c>
      <c r="J4408" s="16" t="n">
        <f aca="false">D4408+I4408</f>
        <v>11.2804262159298</v>
      </c>
    </row>
    <row r="4409" customFormat="false" ht="15" hidden="false" customHeight="false" outlineLevel="0" collapsed="false">
      <c r="A4409" s="0" t="n">
        <v>4397</v>
      </c>
      <c r="B4409" s="7" t="n">
        <v>0.469943</v>
      </c>
      <c r="C4409" s="7" t="n">
        <v>0.774803</v>
      </c>
      <c r="D4409" s="16" t="n">
        <f aca="false">LOGINV(B4409,$B$7,$C$7)</f>
        <v>12.9846087328542</v>
      </c>
      <c r="E4409" s="16" t="n">
        <f aca="false">LOGINV(C4409,$B$8,$C$8)</f>
        <v>177.758444422194</v>
      </c>
      <c r="F4409" s="16" t="n">
        <f aca="false">$B$5/100*E4409*2_Girdiler!$B$14*2_Girdiler!$B$15*2_Girdiler!$B$16</f>
        <v>4.4724024616624</v>
      </c>
      <c r="G4409" s="16" t="n">
        <f aca="false">MIN(MATCH(F4409,2_Girdiler!$B$20:$I$20,1),7)</f>
        <v>1</v>
      </c>
      <c r="H4409" s="16" t="n">
        <f aca="false">IF(F4409&gt;=40,2_Girdiler!$I$21+(F4409-40)*(2_Girdiler!$I$21-2_Girdiler!$H$21)/(2_Girdiler!$I$20-2_Girdiler!$H$20),INDEX(2_Girdiler!$B$21:$I$21,G4409)+(F4409-INDEX(2_Girdiler!$B$20:$I$20,G4409))*(INDEX(2_Girdiler!$B$21:$I$21,G4409+1)-INDEX(2_Girdiler!$B$21:$I$21,G4409))/(INDEX(2_Girdiler!$B$20:$I$20,G4409+1)-INDEX(2_Girdiler!$B$20:$I$20,G4409)))</f>
        <v>9.83928541565729</v>
      </c>
      <c r="I4409" s="16" t="n">
        <f aca="false">H4409/2_Girdiler!$B$17</f>
        <v>3.94202140050372</v>
      </c>
      <c r="J4409" s="16" t="n">
        <f aca="false">D4409+I4409</f>
        <v>16.9266301333579</v>
      </c>
    </row>
    <row r="4410" customFormat="false" ht="15" hidden="false" customHeight="false" outlineLevel="0" collapsed="false">
      <c r="A4410" s="0" t="n">
        <v>4398</v>
      </c>
      <c r="B4410" s="7" t="n">
        <v>0.19378</v>
      </c>
      <c r="C4410" s="7" t="n">
        <v>0.81173</v>
      </c>
      <c r="D4410" s="16" t="n">
        <f aca="false">LOGINV(B4410,$B$7,$C$7)</f>
        <v>8.36601862730038</v>
      </c>
      <c r="E4410" s="16" t="n">
        <f aca="false">LOGINV(C4410,$B$8,$C$8)</f>
        <v>193.260281337144</v>
      </c>
      <c r="F4410" s="16" t="n">
        <f aca="false">$B$5/100*E4410*2_Girdiler!$B$14*2_Girdiler!$B$15*2_Girdiler!$B$16</f>
        <v>4.86242867844253</v>
      </c>
      <c r="G4410" s="16" t="n">
        <f aca="false">MIN(MATCH(F4410,2_Girdiler!$B$20:$I$20,1),7)</f>
        <v>1</v>
      </c>
      <c r="H4410" s="16" t="n">
        <f aca="false">IF(F4410&gt;=40,2_Girdiler!$I$21+(F4410-40)*(2_Girdiler!$I$21-2_Girdiler!$H$21)/(2_Girdiler!$I$20-2_Girdiler!$H$20),INDEX(2_Girdiler!$B$21:$I$21,G4410)+(F4410-INDEX(2_Girdiler!$B$20:$I$20,G4410))*(INDEX(2_Girdiler!$B$21:$I$21,G4410+1)-INDEX(2_Girdiler!$B$21:$I$21,G4410))/(INDEX(2_Girdiler!$B$20:$I$20,G4410+1)-INDEX(2_Girdiler!$B$20:$I$20,G4410)))</f>
        <v>10.6973430925736</v>
      </c>
      <c r="I4410" s="16" t="n">
        <f aca="false">H4410/2_Girdiler!$B$17</f>
        <v>4.28579450824262</v>
      </c>
      <c r="J4410" s="16" t="n">
        <f aca="false">D4410+I4410</f>
        <v>12.651813135543</v>
      </c>
    </row>
    <row r="4411" customFormat="false" ht="15" hidden="false" customHeight="false" outlineLevel="0" collapsed="false">
      <c r="A4411" s="0" t="n">
        <v>4399</v>
      </c>
      <c r="B4411" s="7" t="n">
        <v>0.804321</v>
      </c>
      <c r="C4411" s="7" t="n">
        <v>0.256776</v>
      </c>
      <c r="D4411" s="16" t="n">
        <f aca="false">LOGINV(B4411,$B$7,$C$7)</f>
        <v>21.8364247602328</v>
      </c>
      <c r="E4411" s="16" t="n">
        <f aca="false">LOGINV(C4411,$B$8,$C$8)</f>
        <v>71.62993245619</v>
      </c>
      <c r="F4411" s="16" t="n">
        <f aca="false">$B$5/100*E4411*2_Girdiler!$B$14*2_Girdiler!$B$15*2_Girdiler!$B$16</f>
        <v>1.80220910059774</v>
      </c>
      <c r="G4411" s="16" t="n">
        <f aca="false">MIN(MATCH(F4411,2_Girdiler!$B$20:$I$20,1),7)</f>
        <v>1</v>
      </c>
      <c r="H4411" s="16" t="n">
        <f aca="false">IF(F4411&gt;=40,2_Girdiler!$I$21+(F4411-40)*(2_Girdiler!$I$21-2_Girdiler!$H$21)/(2_Girdiler!$I$20-2_Girdiler!$H$20),INDEX(2_Girdiler!$B$21:$I$21,G4411)+(F4411-INDEX(2_Girdiler!$B$20:$I$20,G4411))*(INDEX(2_Girdiler!$B$21:$I$21,G4411+1)-INDEX(2_Girdiler!$B$21:$I$21,G4411))/(INDEX(2_Girdiler!$B$20:$I$20,G4411+1)-INDEX(2_Girdiler!$B$20:$I$20,G4411)))</f>
        <v>3.96486002131503</v>
      </c>
      <c r="I4411" s="16" t="n">
        <f aca="false">H4411/2_Girdiler!$B$17</f>
        <v>1.58848558546275</v>
      </c>
      <c r="J4411" s="16" t="n">
        <f aca="false">D4411+I4411</f>
        <v>23.4249103456956</v>
      </c>
    </row>
    <row r="4412" customFormat="false" ht="15" hidden="false" customHeight="false" outlineLevel="0" collapsed="false">
      <c r="A4412" s="0" t="n">
        <v>4400</v>
      </c>
      <c r="B4412" s="7" t="n">
        <v>0.513279</v>
      </c>
      <c r="C4412" s="7" t="n">
        <v>0.891955</v>
      </c>
      <c r="D4412" s="16" t="n">
        <f aca="false">LOGINV(B4412,$B$7,$C$7)</f>
        <v>13.7956975854264</v>
      </c>
      <c r="E4412" s="16" t="n">
        <f aca="false">LOGINV(C4412,$B$8,$C$8)</f>
        <v>242.67121234602</v>
      </c>
      <c r="F4412" s="16" t="n">
        <f aca="false">$B$5/100*E4412*2_Girdiler!$B$14*2_Girdiler!$B$15*2_Girdiler!$B$16</f>
        <v>6.10560770262586</v>
      </c>
      <c r="G4412" s="16" t="n">
        <f aca="false">MIN(MATCH(F4412,2_Girdiler!$B$20:$I$20,1),7)</f>
        <v>2</v>
      </c>
      <c r="H4412" s="16" t="n">
        <f aca="false">IF(F4412&gt;=40,2_Girdiler!$I$21+(F4412-40)*(2_Girdiler!$I$21-2_Girdiler!$H$21)/(2_Girdiler!$I$20-2_Girdiler!$H$20),INDEX(2_Girdiler!$B$21:$I$21,G4412)+(F4412-INDEX(2_Girdiler!$B$20:$I$20,G4412))*(INDEX(2_Girdiler!$B$21:$I$21,G4412+1)-INDEX(2_Girdiler!$B$21:$I$21,G4412))/(INDEX(2_Girdiler!$B$20:$I$20,G4412+1)-INDEX(2_Girdiler!$B$20:$I$20,G4412)))</f>
        <v>12.7689723242014</v>
      </c>
      <c r="I4412" s="16" t="n">
        <f aca="false">H4412/2_Girdiler!$B$17</f>
        <v>5.11577416834991</v>
      </c>
      <c r="J4412" s="16" t="n">
        <f aca="false">D4412+I4412</f>
        <v>18.9114717537763</v>
      </c>
    </row>
    <row r="4413" customFormat="false" ht="15" hidden="false" customHeight="false" outlineLevel="0" collapsed="false">
      <c r="A4413" s="0" t="n">
        <v>4401</v>
      </c>
      <c r="B4413" s="7" t="n">
        <v>0.471061</v>
      </c>
      <c r="C4413" s="7" t="n">
        <v>0.314073</v>
      </c>
      <c r="D4413" s="16" t="n">
        <f aca="false">LOGINV(B4413,$B$7,$C$7)</f>
        <v>13.0049630830736</v>
      </c>
      <c r="E4413" s="16" t="n">
        <f aca="false">LOGINV(C4413,$B$8,$C$8)</f>
        <v>79.8850641567404</v>
      </c>
      <c r="F4413" s="16" t="n">
        <f aca="false">$B$5/100*E4413*2_Girdiler!$B$14*2_Girdiler!$B$15*2_Girdiler!$B$16</f>
        <v>2.00990821418359</v>
      </c>
      <c r="G4413" s="16" t="n">
        <f aca="false">MIN(MATCH(F4413,2_Girdiler!$B$20:$I$20,1),7)</f>
        <v>1</v>
      </c>
      <c r="H4413" s="16" t="n">
        <f aca="false">IF(F4413&gt;=40,2_Girdiler!$I$21+(F4413-40)*(2_Girdiler!$I$21-2_Girdiler!$H$21)/(2_Girdiler!$I$20-2_Girdiler!$H$20),INDEX(2_Girdiler!$B$21:$I$21,G4413)+(F4413-INDEX(2_Girdiler!$B$20:$I$20,G4413))*(INDEX(2_Girdiler!$B$21:$I$21,G4413+1)-INDEX(2_Girdiler!$B$21:$I$21,G4413))/(INDEX(2_Girdiler!$B$20:$I$20,G4413+1)-INDEX(2_Girdiler!$B$20:$I$20,G4413)))</f>
        <v>4.4217980712039</v>
      </c>
      <c r="I4413" s="16" t="n">
        <f aca="false">H4413/2_Girdiler!$B$17</f>
        <v>1.77155371442464</v>
      </c>
      <c r="J4413" s="16" t="n">
        <f aca="false">D4413+I4413</f>
        <v>14.7765167974983</v>
      </c>
    </row>
    <row r="4414" customFormat="false" ht="15" hidden="false" customHeight="false" outlineLevel="0" collapsed="false">
      <c r="A4414" s="0" t="n">
        <v>4402</v>
      </c>
      <c r="B4414" s="7" t="n">
        <v>0.491258</v>
      </c>
      <c r="C4414" s="7" t="n">
        <v>0.844813</v>
      </c>
      <c r="D4414" s="16" t="n">
        <f aca="false">LOGINV(B4414,$B$7,$C$7)</f>
        <v>13.377641212754</v>
      </c>
      <c r="E4414" s="16" t="n">
        <f aca="false">LOGINV(C4414,$B$8,$C$8)</f>
        <v>210.197701945372</v>
      </c>
      <c r="F4414" s="16" t="n">
        <f aca="false">$B$5/100*E4414*2_Girdiler!$B$14*2_Girdiler!$B$15*2_Girdiler!$B$16</f>
        <v>5.28857418094555</v>
      </c>
      <c r="G4414" s="16" t="n">
        <f aca="false">MIN(MATCH(F4414,2_Girdiler!$B$20:$I$20,1),7)</f>
        <v>2</v>
      </c>
      <c r="H4414" s="16" t="n">
        <f aca="false">IF(F4414&gt;=40,2_Girdiler!$I$21+(F4414-40)*(2_Girdiler!$I$21-2_Girdiler!$H$21)/(2_Girdiler!$I$20-2_Girdiler!$H$20),INDEX(2_Girdiler!$B$21:$I$21,G4414)+(F4414-INDEX(2_Girdiler!$B$20:$I$20,G4414))*(INDEX(2_Girdiler!$B$21:$I$21,G4414+1)-INDEX(2_Girdiler!$B$21:$I$21,G4414))/(INDEX(2_Girdiler!$B$20:$I$20,G4414+1)-INDEX(2_Girdiler!$B$20:$I$20,G4414)))</f>
        <v>11.4617186895129</v>
      </c>
      <c r="I4414" s="16" t="n">
        <f aca="false">H4414/2_Girdiler!$B$17</f>
        <v>4.59203473137536</v>
      </c>
      <c r="J4414" s="16" t="n">
        <f aca="false">D4414+I4414</f>
        <v>17.9696759441293</v>
      </c>
    </row>
    <row r="4415" customFormat="false" ht="15" hidden="false" customHeight="false" outlineLevel="0" collapsed="false">
      <c r="A4415" s="0" t="n">
        <v>4403</v>
      </c>
      <c r="B4415" s="7" t="n">
        <v>0.195765</v>
      </c>
      <c r="C4415" s="7" t="n">
        <v>0.595784</v>
      </c>
      <c r="D4415" s="16" t="n">
        <f aca="false">LOGINV(B4415,$B$7,$C$7)</f>
        <v>8.39968361305979</v>
      </c>
      <c r="E4415" s="16" t="n">
        <f aca="false">LOGINV(C4415,$B$8,$C$8)</f>
        <v>127.70592189598</v>
      </c>
      <c r="F4415" s="16" t="n">
        <f aca="false">$B$5/100*E4415*2_Girdiler!$B$14*2_Girdiler!$B$15*2_Girdiler!$B$16</f>
        <v>3.21308099490286</v>
      </c>
      <c r="G4415" s="16" t="n">
        <f aca="false">MIN(MATCH(F4415,2_Girdiler!$B$20:$I$20,1),7)</f>
        <v>1</v>
      </c>
      <c r="H4415" s="16" t="n">
        <f aca="false">IF(F4415&gt;=40,2_Girdiler!$I$21+(F4415-40)*(2_Girdiler!$I$21-2_Girdiler!$H$21)/(2_Girdiler!$I$20-2_Girdiler!$H$20),INDEX(2_Girdiler!$B$21:$I$21,G4415)+(F4415-INDEX(2_Girdiler!$B$20:$I$20,G4415))*(INDEX(2_Girdiler!$B$21:$I$21,G4415+1)-INDEX(2_Girdiler!$B$21:$I$21,G4415))/(INDEX(2_Girdiler!$B$20:$I$20,G4415+1)-INDEX(2_Girdiler!$B$20:$I$20,G4415)))</f>
        <v>7.0687781887863</v>
      </c>
      <c r="I4415" s="16" t="n">
        <f aca="false">H4415/2_Girdiler!$B$17</f>
        <v>2.83204254358426</v>
      </c>
      <c r="J4415" s="16" t="n">
        <f aca="false">D4415+I4415</f>
        <v>11.231726156644</v>
      </c>
    </row>
    <row r="4416" customFormat="false" ht="15" hidden="false" customHeight="false" outlineLevel="0" collapsed="false">
      <c r="A4416" s="0" t="n">
        <v>4404</v>
      </c>
      <c r="B4416" s="7" t="n">
        <v>0.789241</v>
      </c>
      <c r="C4416" s="7" t="n">
        <v>0.712554</v>
      </c>
      <c r="D4416" s="16" t="n">
        <f aca="false">LOGINV(B4416,$B$7,$C$7)</f>
        <v>21.1964306660234</v>
      </c>
      <c r="E4416" s="16" t="n">
        <f aca="false">LOGINV(C4416,$B$8,$C$8)</f>
        <v>156.846110003168</v>
      </c>
      <c r="F4416" s="16" t="n">
        <f aca="false">$B$5/100*E4416*2_Girdiler!$B$14*2_Girdiler!$B$15*2_Girdiler!$B$16</f>
        <v>3.94624812767972</v>
      </c>
      <c r="G4416" s="16" t="n">
        <f aca="false">MIN(MATCH(F4416,2_Girdiler!$B$20:$I$20,1),7)</f>
        <v>1</v>
      </c>
      <c r="H4416" s="16" t="n">
        <f aca="false">IF(F4416&gt;=40,2_Girdiler!$I$21+(F4416-40)*(2_Girdiler!$I$21-2_Girdiler!$H$21)/(2_Girdiler!$I$20-2_Girdiler!$H$20),INDEX(2_Girdiler!$B$21:$I$21,G4416)+(F4416-INDEX(2_Girdiler!$B$20:$I$20,G4416))*(INDEX(2_Girdiler!$B$21:$I$21,G4416+1)-INDEX(2_Girdiler!$B$21:$I$21,G4416))/(INDEX(2_Girdiler!$B$20:$I$20,G4416+1)-INDEX(2_Girdiler!$B$20:$I$20,G4416)))</f>
        <v>8.68174588089538</v>
      </c>
      <c r="I4416" s="16" t="n">
        <f aca="false">H4416/2_Girdiler!$B$17</f>
        <v>3.47826357407667</v>
      </c>
      <c r="J4416" s="16" t="n">
        <f aca="false">D4416+I4416</f>
        <v>24.6746942401001</v>
      </c>
    </row>
    <row r="4417" customFormat="false" ht="15" hidden="false" customHeight="false" outlineLevel="0" collapsed="false">
      <c r="A4417" s="0" t="n">
        <v>4405</v>
      </c>
      <c r="B4417" s="7" t="n">
        <v>0.018931</v>
      </c>
      <c r="C4417" s="7" t="n">
        <v>0.187254</v>
      </c>
      <c r="D4417" s="16" t="n">
        <f aca="false">LOGINV(B4417,$B$7,$C$7)</f>
        <v>4.25649039758002</v>
      </c>
      <c r="E4417" s="16" t="n">
        <f aca="false">LOGINV(C4417,$B$8,$C$8)</f>
        <v>61.5583679434909</v>
      </c>
      <c r="F4417" s="16" t="n">
        <f aca="false">$B$5/100*E4417*2_Girdiler!$B$14*2_Girdiler!$B$15*2_Girdiler!$B$16</f>
        <v>1.54880853745823</v>
      </c>
      <c r="G4417" s="16" t="n">
        <f aca="false">MIN(MATCH(F4417,2_Girdiler!$B$20:$I$20,1),7)</f>
        <v>1</v>
      </c>
      <c r="H4417" s="16" t="n">
        <f aca="false">IF(F4417&gt;=40,2_Girdiler!$I$21+(F4417-40)*(2_Girdiler!$I$21-2_Girdiler!$H$21)/(2_Girdiler!$I$20-2_Girdiler!$H$20),INDEX(2_Girdiler!$B$21:$I$21,G4417)+(F4417-INDEX(2_Girdiler!$B$20:$I$20,G4417))*(INDEX(2_Girdiler!$B$21:$I$21,G4417+1)-INDEX(2_Girdiler!$B$21:$I$21,G4417))/(INDEX(2_Girdiler!$B$20:$I$20,G4417+1)-INDEX(2_Girdiler!$B$20:$I$20,G4417)))</f>
        <v>3.40737878240811</v>
      </c>
      <c r="I4417" s="16" t="n">
        <f aca="false">H4417/2_Girdiler!$B$17</f>
        <v>1.36513573013145</v>
      </c>
      <c r="J4417" s="16" t="n">
        <f aca="false">D4417+I4417</f>
        <v>5.62162612771147</v>
      </c>
    </row>
    <row r="4418" customFormat="false" ht="15" hidden="false" customHeight="false" outlineLevel="0" collapsed="false">
      <c r="A4418" s="0" t="n">
        <v>4406</v>
      </c>
      <c r="B4418" s="7" t="n">
        <v>0.556556</v>
      </c>
      <c r="C4418" s="7" t="n">
        <v>0.546238</v>
      </c>
      <c r="D4418" s="16" t="n">
        <f aca="false">LOGINV(B4418,$B$7,$C$7)</f>
        <v>14.6594663816251</v>
      </c>
      <c r="E4418" s="16" t="n">
        <f aca="false">LOGINV(C4418,$B$8,$C$8)</f>
        <v>117.708564624252</v>
      </c>
      <c r="F4418" s="16" t="n">
        <f aca="false">$B$5/100*E4418*2_Girdiler!$B$14*2_Girdiler!$B$15*2_Girdiler!$B$16</f>
        <v>2.96154748594618</v>
      </c>
      <c r="G4418" s="16" t="n">
        <f aca="false">MIN(MATCH(F4418,2_Girdiler!$B$20:$I$20,1),7)</f>
        <v>1</v>
      </c>
      <c r="H4418" s="16" t="n">
        <f aca="false">IF(F4418&gt;=40,2_Girdiler!$I$21+(F4418-40)*(2_Girdiler!$I$21-2_Girdiler!$H$21)/(2_Girdiler!$I$20-2_Girdiler!$H$20),INDEX(2_Girdiler!$B$21:$I$21,G4418)+(F4418-INDEX(2_Girdiler!$B$20:$I$20,G4418))*(INDEX(2_Girdiler!$B$21:$I$21,G4418+1)-INDEX(2_Girdiler!$B$21:$I$21,G4418))/(INDEX(2_Girdiler!$B$20:$I$20,G4418+1)-INDEX(2_Girdiler!$B$20:$I$20,G4418)))</f>
        <v>6.5154044690816</v>
      </c>
      <c r="I4418" s="16" t="n">
        <f aca="false">H4418/2_Girdiler!$B$17</f>
        <v>2.61033832895897</v>
      </c>
      <c r="J4418" s="16" t="n">
        <f aca="false">D4418+I4418</f>
        <v>17.269804710584</v>
      </c>
    </row>
    <row r="4419" customFormat="false" ht="15" hidden="false" customHeight="false" outlineLevel="0" collapsed="false">
      <c r="A4419" s="0" t="n">
        <v>4407</v>
      </c>
      <c r="B4419" s="7" t="n">
        <v>0.005787</v>
      </c>
      <c r="C4419" s="7" t="n">
        <v>0.518117</v>
      </c>
      <c r="D4419" s="16" t="n">
        <f aca="false">LOGINV(B4419,$B$7,$C$7)</f>
        <v>3.31492701919581</v>
      </c>
      <c r="E4419" s="16" t="n">
        <f aca="false">LOGINV(C4419,$B$8,$C$8)</f>
        <v>112.454982998184</v>
      </c>
      <c r="F4419" s="16" t="n">
        <f aca="false">$B$5/100*E4419*2_Girdiler!$B$14*2_Girdiler!$B$15*2_Girdiler!$B$16</f>
        <v>2.82936737223432</v>
      </c>
      <c r="G4419" s="16" t="n">
        <f aca="false">MIN(MATCH(F4419,2_Girdiler!$B$20:$I$20,1),7)</f>
        <v>1</v>
      </c>
      <c r="H4419" s="16" t="n">
        <f aca="false">IF(F4419&gt;=40,2_Girdiler!$I$21+(F4419-40)*(2_Girdiler!$I$21-2_Girdiler!$H$21)/(2_Girdiler!$I$20-2_Girdiler!$H$20),INDEX(2_Girdiler!$B$21:$I$21,G4419)+(F4419-INDEX(2_Girdiler!$B$20:$I$20,G4419))*(INDEX(2_Girdiler!$B$21:$I$21,G4419+1)-INDEX(2_Girdiler!$B$21:$I$21,G4419))/(INDEX(2_Girdiler!$B$20:$I$20,G4419+1)-INDEX(2_Girdiler!$B$20:$I$20,G4419)))</f>
        <v>6.2246082189155</v>
      </c>
      <c r="I4419" s="16" t="n">
        <f aca="false">H4419/2_Girdiler!$B$17</f>
        <v>2.49383342103987</v>
      </c>
      <c r="J4419" s="16" t="n">
        <f aca="false">D4419+I4419</f>
        <v>5.80876044023568</v>
      </c>
    </row>
    <row r="4420" customFormat="false" ht="15" hidden="false" customHeight="false" outlineLevel="0" collapsed="false">
      <c r="A4420" s="0" t="n">
        <v>4408</v>
      </c>
      <c r="B4420" s="7" t="n">
        <v>0.327621</v>
      </c>
      <c r="C4420" s="7" t="n">
        <v>0.272531</v>
      </c>
      <c r="D4420" s="16" t="n">
        <f aca="false">LOGINV(B4420,$B$7,$C$7)</f>
        <v>10.5584389856397</v>
      </c>
      <c r="E4420" s="16" t="n">
        <f aca="false">LOGINV(C4420,$B$8,$C$8)</f>
        <v>73.8907704929936</v>
      </c>
      <c r="F4420" s="16" t="n">
        <f aca="false">$B$5/100*E4420*2_Girdiler!$B$14*2_Girdiler!$B$15*2_Girdiler!$B$16</f>
        <v>1.85909178560372</v>
      </c>
      <c r="G4420" s="16" t="n">
        <f aca="false">MIN(MATCH(F4420,2_Girdiler!$B$20:$I$20,1),7)</f>
        <v>1</v>
      </c>
      <c r="H4420" s="16" t="n">
        <f aca="false">IF(F4420&gt;=40,2_Girdiler!$I$21+(F4420-40)*(2_Girdiler!$I$21-2_Girdiler!$H$21)/(2_Girdiler!$I$20-2_Girdiler!$H$20),INDEX(2_Girdiler!$B$21:$I$21,G4420)+(F4420-INDEX(2_Girdiler!$B$20:$I$20,G4420))*(INDEX(2_Girdiler!$B$21:$I$21,G4420+1)-INDEX(2_Girdiler!$B$21:$I$21,G4420))/(INDEX(2_Girdiler!$B$20:$I$20,G4420+1)-INDEX(2_Girdiler!$B$20:$I$20,G4420)))</f>
        <v>4.09000192832818</v>
      </c>
      <c r="I4420" s="16" t="n">
        <f aca="false">H4420/2_Girdiler!$B$17</f>
        <v>1.63862256743918</v>
      </c>
      <c r="J4420" s="16" t="n">
        <f aca="false">D4420+I4420</f>
        <v>12.1970615530789</v>
      </c>
    </row>
    <row r="4421" customFormat="false" ht="15" hidden="false" customHeight="false" outlineLevel="0" collapsed="false">
      <c r="A4421" s="0" t="n">
        <v>4409</v>
      </c>
      <c r="B4421" s="7" t="n">
        <v>0.012928</v>
      </c>
      <c r="C4421" s="7" t="n">
        <v>0.602623</v>
      </c>
      <c r="D4421" s="16" t="n">
        <f aca="false">LOGINV(B4421,$B$7,$C$7)</f>
        <v>3.9106664255515</v>
      </c>
      <c r="E4421" s="16" t="n">
        <f aca="false">LOGINV(C4421,$B$8,$C$8)</f>
        <v>129.172787192694</v>
      </c>
      <c r="F4421" s="16" t="n">
        <f aca="false">$B$5/100*E4421*2_Girdiler!$B$14*2_Girdiler!$B$15*2_Girdiler!$B$16</f>
        <v>3.24998732576819</v>
      </c>
      <c r="G4421" s="16" t="n">
        <f aca="false">MIN(MATCH(F4421,2_Girdiler!$B$20:$I$20,1),7)</f>
        <v>1</v>
      </c>
      <c r="H4421" s="16" t="n">
        <f aca="false">IF(F4421&gt;=40,2_Girdiler!$I$21+(F4421-40)*(2_Girdiler!$I$21-2_Girdiler!$H$21)/(2_Girdiler!$I$20-2_Girdiler!$H$20),INDEX(2_Girdiler!$B$21:$I$21,G4421)+(F4421-INDEX(2_Girdiler!$B$20:$I$20,G4421))*(INDEX(2_Girdiler!$B$21:$I$21,G4421+1)-INDEX(2_Girdiler!$B$21:$I$21,G4421))/(INDEX(2_Girdiler!$B$20:$I$20,G4421+1)-INDEX(2_Girdiler!$B$20:$I$20,G4421)))</f>
        <v>7.14997211669002</v>
      </c>
      <c r="I4421" s="16" t="n">
        <f aca="false">H4421/2_Girdiler!$B$17</f>
        <v>2.86457216213542</v>
      </c>
      <c r="J4421" s="16" t="n">
        <f aca="false">D4421+I4421</f>
        <v>6.77523858768692</v>
      </c>
    </row>
    <row r="4422" customFormat="false" ht="15" hidden="false" customHeight="false" outlineLevel="0" collapsed="false">
      <c r="A4422" s="0" t="n">
        <v>4410</v>
      </c>
      <c r="B4422" s="7" t="n">
        <v>0.082074</v>
      </c>
      <c r="C4422" s="7" t="n">
        <v>0.742029</v>
      </c>
      <c r="D4422" s="16" t="n">
        <f aca="false">LOGINV(B4422,$B$7,$C$7)</f>
        <v>6.23584598224531</v>
      </c>
      <c r="E4422" s="16" t="n">
        <f aca="false">LOGINV(C4422,$B$8,$C$8)</f>
        <v>166.094100612983</v>
      </c>
      <c r="F4422" s="16" t="n">
        <f aca="false">$B$5/100*E4422*2_Girdiler!$B$14*2_Girdiler!$B$15*2_Girdiler!$B$16</f>
        <v>4.17892757142266</v>
      </c>
      <c r="G4422" s="16" t="n">
        <f aca="false">MIN(MATCH(F4422,2_Girdiler!$B$20:$I$20,1),7)</f>
        <v>1</v>
      </c>
      <c r="H4422" s="16" t="n">
        <f aca="false">IF(F4422&gt;=40,2_Girdiler!$I$21+(F4422-40)*(2_Girdiler!$I$21-2_Girdiler!$H$21)/(2_Girdiler!$I$20-2_Girdiler!$H$20),INDEX(2_Girdiler!$B$21:$I$21,G4422)+(F4422-INDEX(2_Girdiler!$B$20:$I$20,G4422))*(INDEX(2_Girdiler!$B$21:$I$21,G4422+1)-INDEX(2_Girdiler!$B$21:$I$21,G4422))/(INDEX(2_Girdiler!$B$20:$I$20,G4422+1)-INDEX(2_Girdiler!$B$20:$I$20,G4422)))</f>
        <v>9.19364065712984</v>
      </c>
      <c r="I4422" s="16" t="n">
        <f aca="false">H4422/2_Girdiler!$B$17</f>
        <v>3.68334962224753</v>
      </c>
      <c r="J4422" s="16" t="n">
        <f aca="false">D4422+I4422</f>
        <v>9.91919560449285</v>
      </c>
    </row>
    <row r="4423" customFormat="false" ht="15" hidden="false" customHeight="false" outlineLevel="0" collapsed="false">
      <c r="A4423" s="0" t="n">
        <v>4411</v>
      </c>
      <c r="B4423" s="7" t="n">
        <v>0.101332</v>
      </c>
      <c r="C4423" s="7" t="n">
        <v>0.11317</v>
      </c>
      <c r="D4423" s="16" t="n">
        <f aca="false">LOGINV(B4423,$B$7,$C$7)</f>
        <v>6.65702919517265</v>
      </c>
      <c r="E4423" s="16" t="n">
        <f aca="false">LOGINV(C4423,$B$8,$C$8)</f>
        <v>50.0126958866207</v>
      </c>
      <c r="F4423" s="16" t="n">
        <f aca="false">$B$5/100*E4423*2_Girdiler!$B$14*2_Girdiler!$B$15*2_Girdiler!$B$16</f>
        <v>1.25831942850738</v>
      </c>
      <c r="G4423" s="16" t="n">
        <f aca="false">MIN(MATCH(F4423,2_Girdiler!$B$20:$I$20,1),7)</f>
        <v>1</v>
      </c>
      <c r="H4423" s="16" t="n">
        <f aca="false">IF(F4423&gt;=40,2_Girdiler!$I$21+(F4423-40)*(2_Girdiler!$I$21-2_Girdiler!$H$21)/(2_Girdiler!$I$20-2_Girdiler!$H$20),INDEX(2_Girdiler!$B$21:$I$21,G4423)+(F4423-INDEX(2_Girdiler!$B$20:$I$20,G4423))*(INDEX(2_Girdiler!$B$21:$I$21,G4423+1)-INDEX(2_Girdiler!$B$21:$I$21,G4423))/(INDEX(2_Girdiler!$B$20:$I$20,G4423+1)-INDEX(2_Girdiler!$B$20:$I$20,G4423)))</f>
        <v>2.76830274271623</v>
      </c>
      <c r="I4423" s="16" t="n">
        <f aca="false">H4423/2_Girdiler!$B$17</f>
        <v>1.10909565012669</v>
      </c>
      <c r="J4423" s="16" t="n">
        <f aca="false">D4423+I4423</f>
        <v>7.76612484529935</v>
      </c>
    </row>
    <row r="4424" customFormat="false" ht="15" hidden="false" customHeight="false" outlineLevel="0" collapsed="false">
      <c r="A4424" s="0" t="n">
        <v>4412</v>
      </c>
      <c r="B4424" s="7" t="n">
        <v>0.912454</v>
      </c>
      <c r="C4424" s="7" t="n">
        <v>0.651086</v>
      </c>
      <c r="D4424" s="16" t="n">
        <f aca="false">LOGINV(B4424,$B$7,$C$7)</f>
        <v>28.8366445259968</v>
      </c>
      <c r="E4424" s="16" t="n">
        <f aca="false">LOGINV(C4424,$B$8,$C$8)</f>
        <v>140.308995446865</v>
      </c>
      <c r="F4424" s="16" t="n">
        <f aca="false">$B$5/100*E4424*2_Girdiler!$B$14*2_Girdiler!$B$15*2_Girdiler!$B$16</f>
        <v>3.53017432544312</v>
      </c>
      <c r="G4424" s="16" t="n">
        <f aca="false">MIN(MATCH(F4424,2_Girdiler!$B$20:$I$20,1),7)</f>
        <v>1</v>
      </c>
      <c r="H4424" s="16" t="n">
        <f aca="false">IF(F4424&gt;=40,2_Girdiler!$I$21+(F4424-40)*(2_Girdiler!$I$21-2_Girdiler!$H$21)/(2_Girdiler!$I$20-2_Girdiler!$H$20),INDEX(2_Girdiler!$B$21:$I$21,G4424)+(F4424-INDEX(2_Girdiler!$B$20:$I$20,G4424))*(INDEX(2_Girdiler!$B$21:$I$21,G4424+1)-INDEX(2_Girdiler!$B$21:$I$21,G4424))/(INDEX(2_Girdiler!$B$20:$I$20,G4424+1)-INDEX(2_Girdiler!$B$20:$I$20,G4424)))</f>
        <v>7.76638351597487</v>
      </c>
      <c r="I4424" s="16" t="n">
        <f aca="false">H4424/2_Girdiler!$B$17</f>
        <v>3.11153185736173</v>
      </c>
      <c r="J4424" s="16" t="n">
        <f aca="false">D4424+I4424</f>
        <v>31.9481763833585</v>
      </c>
    </row>
    <row r="4425" customFormat="false" ht="15" hidden="false" customHeight="false" outlineLevel="0" collapsed="false">
      <c r="A4425" s="0" t="n">
        <v>4413</v>
      </c>
      <c r="B4425" s="7" t="n">
        <v>0.505317</v>
      </c>
      <c r="C4425" s="7" t="n">
        <v>0.559974</v>
      </c>
      <c r="D4425" s="16" t="n">
        <f aca="false">LOGINV(B4425,$B$7,$C$7)</f>
        <v>13.6430345721308</v>
      </c>
      <c r="E4425" s="16" t="n">
        <f aca="false">LOGINV(C4425,$B$8,$C$8)</f>
        <v>120.378044351347</v>
      </c>
      <c r="F4425" s="16" t="n">
        <f aca="false">$B$5/100*E4425*2_Girdiler!$B$14*2_Girdiler!$B$15*2_Girdiler!$B$16</f>
        <v>3.02871159587988</v>
      </c>
      <c r="G4425" s="16" t="n">
        <f aca="false">MIN(MATCH(F4425,2_Girdiler!$B$20:$I$20,1),7)</f>
        <v>1</v>
      </c>
      <c r="H4425" s="16" t="n">
        <f aca="false">IF(F4425&gt;=40,2_Girdiler!$I$21+(F4425-40)*(2_Girdiler!$I$21-2_Girdiler!$H$21)/(2_Girdiler!$I$20-2_Girdiler!$H$20),INDEX(2_Girdiler!$B$21:$I$21,G4425)+(F4425-INDEX(2_Girdiler!$B$20:$I$20,G4425))*(INDEX(2_Girdiler!$B$21:$I$21,G4425+1)-INDEX(2_Girdiler!$B$21:$I$21,G4425))/(INDEX(2_Girdiler!$B$20:$I$20,G4425+1)-INDEX(2_Girdiler!$B$20:$I$20,G4425)))</f>
        <v>6.66316551093574</v>
      </c>
      <c r="I4425" s="16" t="n">
        <f aca="false">H4425/2_Girdiler!$B$17</f>
        <v>2.6695374643172</v>
      </c>
      <c r="J4425" s="16" t="n">
        <f aca="false">D4425+I4425</f>
        <v>16.312572036448</v>
      </c>
    </row>
    <row r="4426" customFormat="false" ht="15" hidden="false" customHeight="false" outlineLevel="0" collapsed="false">
      <c r="A4426" s="0" t="n">
        <v>4414</v>
      </c>
      <c r="B4426" s="7" t="n">
        <v>0.310583</v>
      </c>
      <c r="C4426" s="7" t="n">
        <v>0.38028</v>
      </c>
      <c r="D4426" s="16" t="n">
        <f aca="false">LOGINV(B4426,$B$7,$C$7)</f>
        <v>10.2813724392812</v>
      </c>
      <c r="E4426" s="16" t="n">
        <f aca="false">LOGINV(C4426,$B$8,$C$8)</f>
        <v>89.7040461823021</v>
      </c>
      <c r="F4426" s="16" t="n">
        <f aca="false">$B$5/100*E4426*2_Girdiler!$B$14*2_Girdiler!$B$15*2_Girdiler!$B$16</f>
        <v>2.25695380194672</v>
      </c>
      <c r="G4426" s="16" t="n">
        <f aca="false">MIN(MATCH(F4426,2_Girdiler!$B$20:$I$20,1),7)</f>
        <v>1</v>
      </c>
      <c r="H4426" s="16" t="n">
        <f aca="false">IF(F4426&gt;=40,2_Girdiler!$I$21+(F4426-40)*(2_Girdiler!$I$21-2_Girdiler!$H$21)/(2_Girdiler!$I$20-2_Girdiler!$H$20),INDEX(2_Girdiler!$B$21:$I$21,G4426)+(F4426-INDEX(2_Girdiler!$B$20:$I$20,G4426))*(INDEX(2_Girdiler!$B$21:$I$21,G4426+1)-INDEX(2_Girdiler!$B$21:$I$21,G4426))/(INDEX(2_Girdiler!$B$20:$I$20,G4426+1)-INDEX(2_Girdiler!$B$20:$I$20,G4426)))</f>
        <v>4.96529836428279</v>
      </c>
      <c r="I4426" s="16" t="n">
        <f aca="false">H4426/2_Girdiler!$B$17</f>
        <v>1.98930222927996</v>
      </c>
      <c r="J4426" s="16" t="n">
        <f aca="false">D4426+I4426</f>
        <v>12.2706746685611</v>
      </c>
    </row>
    <row r="4427" customFormat="false" ht="15" hidden="false" customHeight="false" outlineLevel="0" collapsed="false">
      <c r="A4427" s="0" t="n">
        <v>4415</v>
      </c>
      <c r="B4427" s="7" t="n">
        <v>0.723431</v>
      </c>
      <c r="C4427" s="7" t="n">
        <v>0.352477</v>
      </c>
      <c r="D4427" s="16" t="n">
        <f aca="false">LOGINV(B4427,$B$7,$C$7)</f>
        <v>18.8473843251702</v>
      </c>
      <c r="E4427" s="16" t="n">
        <f aca="false">LOGINV(C4427,$B$8,$C$8)</f>
        <v>85.5256145138906</v>
      </c>
      <c r="F4427" s="16" t="n">
        <f aca="false">$B$5/100*E4427*2_Girdiler!$B$14*2_Girdiler!$B$15*2_Girdiler!$B$16</f>
        <v>2.15182446116949</v>
      </c>
      <c r="G4427" s="16" t="n">
        <f aca="false">MIN(MATCH(F4427,2_Girdiler!$B$20:$I$20,1),7)</f>
        <v>1</v>
      </c>
      <c r="H4427" s="16" t="n">
        <f aca="false">IF(F4427&gt;=40,2_Girdiler!$I$21+(F4427-40)*(2_Girdiler!$I$21-2_Girdiler!$H$21)/(2_Girdiler!$I$20-2_Girdiler!$H$20),INDEX(2_Girdiler!$B$21:$I$21,G4427)+(F4427-INDEX(2_Girdiler!$B$20:$I$20,G4427))*(INDEX(2_Girdiler!$B$21:$I$21,G4427+1)-INDEX(2_Girdiler!$B$21:$I$21,G4427))/(INDEX(2_Girdiler!$B$20:$I$20,G4427+1)-INDEX(2_Girdiler!$B$20:$I$20,G4427)))</f>
        <v>4.73401381457287</v>
      </c>
      <c r="I4427" s="16" t="n">
        <f aca="false">H4427/2_Girdiler!$B$17</f>
        <v>1.89664015006926</v>
      </c>
      <c r="J4427" s="16" t="n">
        <f aca="false">D4427+I4427</f>
        <v>20.7440244752395</v>
      </c>
    </row>
    <row r="4428" customFormat="false" ht="15" hidden="false" customHeight="false" outlineLevel="0" collapsed="false">
      <c r="A4428" s="0" t="n">
        <v>4416</v>
      </c>
      <c r="B4428" s="7" t="n">
        <v>0.585099</v>
      </c>
      <c r="C4428" s="7" t="n">
        <v>0.688566</v>
      </c>
      <c r="D4428" s="16" t="n">
        <f aca="false">LOGINV(B4428,$B$7,$C$7)</f>
        <v>15.2658179064409</v>
      </c>
      <c r="E4428" s="16" t="n">
        <f aca="false">LOGINV(C4428,$B$8,$C$8)</f>
        <v>150.006607785675</v>
      </c>
      <c r="F4428" s="16" t="n">
        <f aca="false">$B$5/100*E4428*2_Girdiler!$B$14*2_Girdiler!$B$15*2_Girdiler!$B$16</f>
        <v>3.77416625188759</v>
      </c>
      <c r="G4428" s="16" t="n">
        <f aca="false">MIN(MATCH(F4428,2_Girdiler!$B$20:$I$20,1),7)</f>
        <v>1</v>
      </c>
      <c r="H4428" s="16" t="n">
        <f aca="false">IF(F4428&gt;=40,2_Girdiler!$I$21+(F4428-40)*(2_Girdiler!$I$21-2_Girdiler!$H$21)/(2_Girdiler!$I$20-2_Girdiler!$H$20),INDEX(2_Girdiler!$B$21:$I$21,G4428)+(F4428-INDEX(2_Girdiler!$B$20:$I$20,G4428))*(INDEX(2_Girdiler!$B$21:$I$21,G4428+1)-INDEX(2_Girdiler!$B$21:$I$21,G4428))/(INDEX(2_Girdiler!$B$20:$I$20,G4428+1)-INDEX(2_Girdiler!$B$20:$I$20,G4428)))</f>
        <v>8.3031657541527</v>
      </c>
      <c r="I4428" s="16" t="n">
        <f aca="false">H4428/2_Girdiler!$B$17</f>
        <v>3.32658884381118</v>
      </c>
      <c r="J4428" s="16" t="n">
        <f aca="false">D4428+I4428</f>
        <v>18.5924067502521</v>
      </c>
    </row>
    <row r="4429" customFormat="false" ht="15" hidden="false" customHeight="false" outlineLevel="0" collapsed="false">
      <c r="A4429" s="0" t="n">
        <v>4417</v>
      </c>
      <c r="B4429" s="7" t="n">
        <v>0.340322</v>
      </c>
      <c r="C4429" s="7" t="n">
        <v>0.635677</v>
      </c>
      <c r="D4429" s="16" t="n">
        <f aca="false">LOGINV(B4429,$B$7,$C$7)</f>
        <v>10.7658900130604</v>
      </c>
      <c r="E4429" s="16" t="n">
        <f aca="false">LOGINV(C4429,$B$8,$C$8)</f>
        <v>136.615525410346</v>
      </c>
      <c r="F4429" s="16" t="n">
        <f aca="false">$B$5/100*E4429*2_Girdiler!$B$14*2_Girdiler!$B$15*2_Girdiler!$B$16</f>
        <v>3.4372466193243</v>
      </c>
      <c r="G4429" s="16" t="n">
        <f aca="false">MIN(MATCH(F4429,2_Girdiler!$B$20:$I$20,1),7)</f>
        <v>1</v>
      </c>
      <c r="H4429" s="16" t="n">
        <f aca="false">IF(F4429&gt;=40,2_Girdiler!$I$21+(F4429-40)*(2_Girdiler!$I$21-2_Girdiler!$H$21)/(2_Girdiler!$I$20-2_Girdiler!$H$20),INDEX(2_Girdiler!$B$21:$I$21,G4429)+(F4429-INDEX(2_Girdiler!$B$20:$I$20,G4429))*(INDEX(2_Girdiler!$B$21:$I$21,G4429+1)-INDEX(2_Girdiler!$B$21:$I$21,G4429))/(INDEX(2_Girdiler!$B$20:$I$20,G4429+1)-INDEX(2_Girdiler!$B$20:$I$20,G4429)))</f>
        <v>7.56194256251347</v>
      </c>
      <c r="I4429" s="16" t="n">
        <f aca="false">H4429/2_Girdiler!$B$17</f>
        <v>3.02962442408392</v>
      </c>
      <c r="J4429" s="16" t="n">
        <f aca="false">D4429+I4429</f>
        <v>13.7955144371444</v>
      </c>
    </row>
    <row r="4430" customFormat="false" ht="15" hidden="false" customHeight="false" outlineLevel="0" collapsed="false">
      <c r="A4430" s="0" t="n">
        <v>4418</v>
      </c>
      <c r="B4430" s="7" t="n">
        <v>0.354821</v>
      </c>
      <c r="C4430" s="7" t="n">
        <v>0.009304</v>
      </c>
      <c r="D4430" s="16" t="n">
        <f aca="false">LOGINV(B4430,$B$7,$C$7)</f>
        <v>11.0040060275485</v>
      </c>
      <c r="E4430" s="16" t="n">
        <f aca="false">LOGINV(C4430,$B$8,$C$8)</f>
        <v>23.9071826454171</v>
      </c>
      <c r="F4430" s="16" t="n">
        <f aca="false">$B$5/100*E4430*2_Girdiler!$B$14*2_Girdiler!$B$15*2_Girdiler!$B$16</f>
        <v>0.601504715358694</v>
      </c>
      <c r="G4430" s="16" t="n">
        <f aca="false">MIN(MATCH(F4430,2_Girdiler!$B$20:$I$20,1),7)</f>
        <v>1</v>
      </c>
      <c r="H4430" s="16" t="n">
        <f aca="false">IF(F4430&gt;=40,2_Girdiler!$I$21+(F4430-40)*(2_Girdiler!$I$21-2_Girdiler!$H$21)/(2_Girdiler!$I$20-2_Girdiler!$H$20),INDEX(2_Girdiler!$B$21:$I$21,G4430)+(F4430-INDEX(2_Girdiler!$B$20:$I$20,G4430))*(INDEX(2_Girdiler!$B$21:$I$21,G4430+1)-INDEX(2_Girdiler!$B$21:$I$21,G4430))/(INDEX(2_Girdiler!$B$20:$I$20,G4430+1)-INDEX(2_Girdiler!$B$20:$I$20,G4430)))</f>
        <v>1.32331037378913</v>
      </c>
      <c r="I4430" s="16" t="n">
        <f aca="false">H4430/2_Girdiler!$B$17</f>
        <v>0.530172425396285</v>
      </c>
      <c r="J4430" s="16" t="n">
        <f aca="false">D4430+I4430</f>
        <v>11.5341784529448</v>
      </c>
    </row>
    <row r="4431" customFormat="false" ht="15" hidden="false" customHeight="false" outlineLevel="0" collapsed="false">
      <c r="A4431" s="0" t="n">
        <v>4419</v>
      </c>
      <c r="B4431" s="7" t="n">
        <v>0.178078</v>
      </c>
      <c r="C4431" s="7" t="n">
        <v>0.906594</v>
      </c>
      <c r="D4431" s="16" t="n">
        <f aca="false">LOGINV(B4431,$B$7,$C$7)</f>
        <v>8.09688103204838</v>
      </c>
      <c r="E4431" s="16" t="n">
        <f aca="false">LOGINV(C4431,$B$8,$C$8)</f>
        <v>256.039970422018</v>
      </c>
      <c r="F4431" s="16" t="n">
        <f aca="false">$B$5/100*E4431*2_Girdiler!$B$14*2_Girdiler!$B$15*2_Girdiler!$B$16</f>
        <v>6.44196565581798</v>
      </c>
      <c r="G4431" s="16" t="n">
        <f aca="false">MIN(MATCH(F4431,2_Girdiler!$B$20:$I$20,1),7)</f>
        <v>2</v>
      </c>
      <c r="H4431" s="16" t="n">
        <f aca="false">IF(F4431&gt;=40,2_Girdiler!$I$21+(F4431-40)*(2_Girdiler!$I$21-2_Girdiler!$H$21)/(2_Girdiler!$I$20-2_Girdiler!$H$20),INDEX(2_Girdiler!$B$21:$I$21,G4431)+(F4431-INDEX(2_Girdiler!$B$20:$I$20,G4431))*(INDEX(2_Girdiler!$B$21:$I$21,G4431+1)-INDEX(2_Girdiler!$B$21:$I$21,G4431))/(INDEX(2_Girdiler!$B$20:$I$20,G4431+1)-INDEX(2_Girdiler!$B$20:$I$20,G4431)))</f>
        <v>13.3071450493088</v>
      </c>
      <c r="I4431" s="16" t="n">
        <f aca="false">H4431/2_Girdiler!$B$17</f>
        <v>5.33138824090896</v>
      </c>
      <c r="J4431" s="16" t="n">
        <f aca="false">D4431+I4431</f>
        <v>13.4282692729573</v>
      </c>
    </row>
    <row r="4432" customFormat="false" ht="15" hidden="false" customHeight="false" outlineLevel="0" collapsed="false">
      <c r="A4432" s="0" t="n">
        <v>4420</v>
      </c>
      <c r="B4432" s="7" t="n">
        <v>0.346076</v>
      </c>
      <c r="C4432" s="7" t="n">
        <v>0.521648</v>
      </c>
      <c r="D4432" s="16" t="n">
        <f aca="false">LOGINV(B4432,$B$7,$C$7)</f>
        <v>10.860203907852</v>
      </c>
      <c r="E4432" s="16" t="n">
        <f aca="false">LOGINV(C4432,$B$8,$C$8)</f>
        <v>113.100112021812</v>
      </c>
      <c r="F4432" s="16" t="n">
        <f aca="false">$B$5/100*E4432*2_Girdiler!$B$14*2_Girdiler!$B$15*2_Girdiler!$B$16</f>
        <v>2.8455988184688</v>
      </c>
      <c r="G4432" s="16" t="n">
        <f aca="false">MIN(MATCH(F4432,2_Girdiler!$B$20:$I$20,1),7)</f>
        <v>1</v>
      </c>
      <c r="H4432" s="16" t="n">
        <f aca="false">IF(F4432&gt;=40,2_Girdiler!$I$21+(F4432-40)*(2_Girdiler!$I$21-2_Girdiler!$H$21)/(2_Girdiler!$I$20-2_Girdiler!$H$20),INDEX(2_Girdiler!$B$21:$I$21,G4432)+(F4432-INDEX(2_Girdiler!$B$20:$I$20,G4432))*(INDEX(2_Girdiler!$B$21:$I$21,G4432+1)-INDEX(2_Girdiler!$B$21:$I$21,G4432))/(INDEX(2_Girdiler!$B$20:$I$20,G4432+1)-INDEX(2_Girdiler!$B$20:$I$20,G4432)))</f>
        <v>6.26031740063135</v>
      </c>
      <c r="I4432" s="16" t="n">
        <f aca="false">H4432/2_Girdiler!$B$17</f>
        <v>2.50813998422731</v>
      </c>
      <c r="J4432" s="16" t="n">
        <f aca="false">D4432+I4432</f>
        <v>13.3683438920793</v>
      </c>
    </row>
    <row r="4433" customFormat="false" ht="15" hidden="false" customHeight="false" outlineLevel="0" collapsed="false">
      <c r="A4433" s="0" t="n">
        <v>4421</v>
      </c>
      <c r="B4433" s="7" t="n">
        <v>0.809001</v>
      </c>
      <c r="C4433" s="7" t="n">
        <v>0.793391</v>
      </c>
      <c r="D4433" s="16" t="n">
        <f aca="false">LOGINV(B4433,$B$7,$C$7)</f>
        <v>22.045107499135</v>
      </c>
      <c r="E4433" s="16" t="n">
        <f aca="false">LOGINV(C4433,$B$8,$C$8)</f>
        <v>185.194279264598</v>
      </c>
      <c r="F4433" s="16" t="n">
        <f aca="false">$B$5/100*E4433*2_Girdiler!$B$14*2_Girdiler!$B$15*2_Girdiler!$B$16</f>
        <v>4.65948806629728</v>
      </c>
      <c r="G4433" s="16" t="n">
        <f aca="false">MIN(MATCH(F4433,2_Girdiler!$B$20:$I$20,1),7)</f>
        <v>1</v>
      </c>
      <c r="H4433" s="16" t="n">
        <f aca="false">IF(F4433&gt;=40,2_Girdiler!$I$21+(F4433-40)*(2_Girdiler!$I$21-2_Girdiler!$H$21)/(2_Girdiler!$I$20-2_Girdiler!$H$20),INDEX(2_Girdiler!$B$21:$I$21,G4433)+(F4433-INDEX(2_Girdiler!$B$20:$I$20,G4433))*(INDEX(2_Girdiler!$B$21:$I$21,G4433+1)-INDEX(2_Girdiler!$B$21:$I$21,G4433))/(INDEX(2_Girdiler!$B$20:$I$20,G4433+1)-INDEX(2_Girdiler!$B$20:$I$20,G4433)))</f>
        <v>10.250873745854</v>
      </c>
      <c r="I4433" s="16" t="n">
        <f aca="false">H4433/2_Girdiler!$B$17</f>
        <v>4.10692057125562</v>
      </c>
      <c r="J4433" s="16" t="n">
        <f aca="false">D4433+I4433</f>
        <v>26.1520280703906</v>
      </c>
    </row>
    <row r="4434" customFormat="false" ht="15" hidden="false" customHeight="false" outlineLevel="0" collapsed="false">
      <c r="A4434" s="0" t="n">
        <v>4422</v>
      </c>
      <c r="B4434" s="7" t="n">
        <v>0.77699</v>
      </c>
      <c r="C4434" s="7" t="n">
        <v>0.301414</v>
      </c>
      <c r="D4434" s="16" t="n">
        <f aca="false">LOGINV(B4434,$B$7,$C$7)</f>
        <v>20.709160981258</v>
      </c>
      <c r="E4434" s="16" t="n">
        <f aca="false">LOGINV(C4434,$B$8,$C$8)</f>
        <v>78.050097883108</v>
      </c>
      <c r="F4434" s="16" t="n">
        <f aca="false">$B$5/100*E4434*2_Girdiler!$B$14*2_Girdiler!$B$15*2_Girdiler!$B$16</f>
        <v>1.963740462739</v>
      </c>
      <c r="G4434" s="16" t="n">
        <f aca="false">MIN(MATCH(F4434,2_Girdiler!$B$20:$I$20,1),7)</f>
        <v>1</v>
      </c>
      <c r="H4434" s="16" t="n">
        <f aca="false">IF(F4434&gt;=40,2_Girdiler!$I$21+(F4434-40)*(2_Girdiler!$I$21-2_Girdiler!$H$21)/(2_Girdiler!$I$20-2_Girdiler!$H$20),INDEX(2_Girdiler!$B$21:$I$21,G4434)+(F4434-INDEX(2_Girdiler!$B$20:$I$20,G4434))*(INDEX(2_Girdiler!$B$21:$I$21,G4434+1)-INDEX(2_Girdiler!$B$21:$I$21,G4434))/(INDEX(2_Girdiler!$B$20:$I$20,G4434+1)-INDEX(2_Girdiler!$B$20:$I$20,G4434)))</f>
        <v>4.32022901802579</v>
      </c>
      <c r="I4434" s="16" t="n">
        <f aca="false">H4434/2_Girdiler!$B$17</f>
        <v>1.73086098478598</v>
      </c>
      <c r="J4434" s="16" t="n">
        <f aca="false">D4434+I4434</f>
        <v>22.440021966044</v>
      </c>
    </row>
    <row r="4435" customFormat="false" ht="15" hidden="false" customHeight="false" outlineLevel="0" collapsed="false">
      <c r="A4435" s="0" t="n">
        <v>4423</v>
      </c>
      <c r="B4435" s="7" t="n">
        <v>0.622872</v>
      </c>
      <c r="C4435" s="7" t="n">
        <v>0.752692</v>
      </c>
      <c r="D4435" s="16" t="n">
        <f aca="false">LOGINV(B4435,$B$7,$C$7)</f>
        <v>16.1236041398565</v>
      </c>
      <c r="E4435" s="16" t="n">
        <f aca="false">LOGINV(C4435,$B$8,$C$8)</f>
        <v>169.710869047423</v>
      </c>
      <c r="F4435" s="16" t="n">
        <f aca="false">$B$5/100*E4435*2_Girdiler!$B$14*2_Girdiler!$B$15*2_Girdiler!$B$16</f>
        <v>4.26992546523315</v>
      </c>
      <c r="G4435" s="16" t="n">
        <f aca="false">MIN(MATCH(F4435,2_Girdiler!$B$20:$I$20,1),7)</f>
        <v>1</v>
      </c>
      <c r="H4435" s="16" t="n">
        <f aca="false">IF(F4435&gt;=40,2_Girdiler!$I$21+(F4435-40)*(2_Girdiler!$I$21-2_Girdiler!$H$21)/(2_Girdiler!$I$20-2_Girdiler!$H$20),INDEX(2_Girdiler!$B$21:$I$21,G4435)+(F4435-INDEX(2_Girdiler!$B$20:$I$20,G4435))*(INDEX(2_Girdiler!$B$21:$I$21,G4435+1)-INDEX(2_Girdiler!$B$21:$I$21,G4435))/(INDEX(2_Girdiler!$B$20:$I$20,G4435+1)-INDEX(2_Girdiler!$B$20:$I$20,G4435)))</f>
        <v>9.39383602351294</v>
      </c>
      <c r="I4435" s="16" t="n">
        <f aca="false">H4435/2_Girdiler!$B$17</f>
        <v>3.76355609916384</v>
      </c>
      <c r="J4435" s="16" t="n">
        <f aca="false">D4435+I4435</f>
        <v>19.8871602390204</v>
      </c>
    </row>
    <row r="4436" customFormat="false" ht="15" hidden="false" customHeight="false" outlineLevel="0" collapsed="false">
      <c r="A4436" s="0" t="n">
        <v>4424</v>
      </c>
      <c r="B4436" s="7" t="n">
        <v>0.60689</v>
      </c>
      <c r="C4436" s="7" t="n">
        <v>0.377417</v>
      </c>
      <c r="D4436" s="16" t="n">
        <f aca="false">LOGINV(B4436,$B$7,$C$7)</f>
        <v>15.7521892470395</v>
      </c>
      <c r="E4436" s="16" t="n">
        <f aca="false">LOGINV(C4436,$B$8,$C$8)</f>
        <v>89.2693022737038</v>
      </c>
      <c r="F4436" s="16" t="n">
        <f aca="false">$B$5/100*E4436*2_Girdiler!$B$14*2_Girdiler!$B$15*2_Girdiler!$B$16</f>
        <v>2.24601564520639</v>
      </c>
      <c r="G4436" s="16" t="n">
        <f aca="false">MIN(MATCH(F4436,2_Girdiler!$B$20:$I$20,1),7)</f>
        <v>1</v>
      </c>
      <c r="H4436" s="16" t="n">
        <f aca="false">IF(F4436&gt;=40,2_Girdiler!$I$21+(F4436-40)*(2_Girdiler!$I$21-2_Girdiler!$H$21)/(2_Girdiler!$I$20-2_Girdiler!$H$20),INDEX(2_Girdiler!$B$21:$I$21,G4436)+(F4436-INDEX(2_Girdiler!$B$20:$I$20,G4436))*(INDEX(2_Girdiler!$B$21:$I$21,G4436+1)-INDEX(2_Girdiler!$B$21:$I$21,G4436))/(INDEX(2_Girdiler!$B$20:$I$20,G4436+1)-INDEX(2_Girdiler!$B$20:$I$20,G4436)))</f>
        <v>4.94123441945405</v>
      </c>
      <c r="I4436" s="16" t="n">
        <f aca="false">H4436/2_Girdiler!$B$17</f>
        <v>1.97966122574281</v>
      </c>
      <c r="J4436" s="16" t="n">
        <f aca="false">D4436+I4436</f>
        <v>17.7318504727823</v>
      </c>
    </row>
    <row r="4437" customFormat="false" ht="15" hidden="false" customHeight="false" outlineLevel="0" collapsed="false">
      <c r="A4437" s="0" t="n">
        <v>4425</v>
      </c>
      <c r="B4437" s="7" t="n">
        <v>0.673567</v>
      </c>
      <c r="C4437" s="7" t="n">
        <v>0.295467</v>
      </c>
      <c r="D4437" s="16" t="n">
        <f aca="false">LOGINV(B4437,$B$7,$C$7)</f>
        <v>17.4006881265154</v>
      </c>
      <c r="E4437" s="16" t="n">
        <f aca="false">LOGINV(C4437,$B$8,$C$8)</f>
        <v>77.1910713796662</v>
      </c>
      <c r="F4437" s="16" t="n">
        <f aca="false">$B$5/100*E4437*2_Girdiler!$B$14*2_Girdiler!$B$15*2_Girdiler!$B$16</f>
        <v>1.9421273559124</v>
      </c>
      <c r="G4437" s="16" t="n">
        <f aca="false">MIN(MATCH(F4437,2_Girdiler!$B$20:$I$20,1),7)</f>
        <v>1</v>
      </c>
      <c r="H4437" s="16" t="n">
        <f aca="false">IF(F4437&gt;=40,2_Girdiler!$I$21+(F4437-40)*(2_Girdiler!$I$21-2_Girdiler!$H$21)/(2_Girdiler!$I$20-2_Girdiler!$H$20),INDEX(2_Girdiler!$B$21:$I$21,G4437)+(F4437-INDEX(2_Girdiler!$B$20:$I$20,G4437))*(INDEX(2_Girdiler!$B$21:$I$21,G4437+1)-INDEX(2_Girdiler!$B$21:$I$21,G4437))/(INDEX(2_Girdiler!$B$20:$I$20,G4437+1)-INDEX(2_Girdiler!$B$20:$I$20,G4437)))</f>
        <v>4.27268018300728</v>
      </c>
      <c r="I4437" s="16" t="n">
        <f aca="false">H4437/2_Girdiler!$B$17</f>
        <v>1.71181097075612</v>
      </c>
      <c r="J4437" s="16" t="n">
        <f aca="false">D4437+I4437</f>
        <v>19.1124990972715</v>
      </c>
    </row>
    <row r="4438" customFormat="false" ht="15" hidden="false" customHeight="false" outlineLevel="0" collapsed="false">
      <c r="A4438" s="0" t="n">
        <v>4426</v>
      </c>
      <c r="B4438" s="7" t="n">
        <v>0.584721</v>
      </c>
      <c r="C4438" s="7" t="n">
        <v>0.715501</v>
      </c>
      <c r="D4438" s="16" t="n">
        <f aca="false">LOGINV(B4438,$B$7,$C$7)</f>
        <v>15.257570076099</v>
      </c>
      <c r="E4438" s="16" t="n">
        <f aca="false">LOGINV(C4438,$B$8,$C$8)</f>
        <v>157.725988886356</v>
      </c>
      <c r="F4438" s="16" t="n">
        <f aca="false">$B$5/100*E4438*2_Girdiler!$B$14*2_Girdiler!$B$15*2_Girdiler!$B$16</f>
        <v>3.96838588038072</v>
      </c>
      <c r="G4438" s="16" t="n">
        <f aca="false">MIN(MATCH(F4438,2_Girdiler!$B$20:$I$20,1),7)</f>
        <v>1</v>
      </c>
      <c r="H4438" s="16" t="n">
        <f aca="false">IF(F4438&gt;=40,2_Girdiler!$I$21+(F4438-40)*(2_Girdiler!$I$21-2_Girdiler!$H$21)/(2_Girdiler!$I$20-2_Girdiler!$H$20),INDEX(2_Girdiler!$B$21:$I$21,G4438)+(F4438-INDEX(2_Girdiler!$B$20:$I$20,G4438))*(INDEX(2_Girdiler!$B$21:$I$21,G4438+1)-INDEX(2_Girdiler!$B$21:$I$21,G4438))/(INDEX(2_Girdiler!$B$20:$I$20,G4438+1)-INDEX(2_Girdiler!$B$20:$I$20,G4438)))</f>
        <v>8.73044893683758</v>
      </c>
      <c r="I4438" s="16" t="n">
        <f aca="false">H4438/2_Girdiler!$B$17</f>
        <v>3.49777601636121</v>
      </c>
      <c r="J4438" s="16" t="n">
        <f aca="false">D4438+I4438</f>
        <v>18.7553460924603</v>
      </c>
    </row>
    <row r="4439" customFormat="false" ht="15" hidden="false" customHeight="false" outlineLevel="0" collapsed="false">
      <c r="A4439" s="0" t="n">
        <v>4427</v>
      </c>
      <c r="B4439" s="7" t="n">
        <v>0.529892</v>
      </c>
      <c r="C4439" s="7" t="n">
        <v>0.78694</v>
      </c>
      <c r="D4439" s="16" t="n">
        <f aca="false">LOGINV(B4439,$B$7,$C$7)</f>
        <v>14.1201675423241</v>
      </c>
      <c r="E4439" s="16" t="n">
        <f aca="false">LOGINV(C4439,$B$8,$C$8)</f>
        <v>182.536360160359</v>
      </c>
      <c r="F4439" s="16" t="n">
        <f aca="false">$B$5/100*E4439*2_Girdiler!$B$14*2_Girdiler!$B$15*2_Girdiler!$B$16</f>
        <v>4.59261482163463</v>
      </c>
      <c r="G4439" s="16" t="n">
        <f aca="false">MIN(MATCH(F4439,2_Girdiler!$B$20:$I$20,1),7)</f>
        <v>1</v>
      </c>
      <c r="H4439" s="16" t="n">
        <f aca="false">IF(F4439&gt;=40,2_Girdiler!$I$21+(F4439-40)*(2_Girdiler!$I$21-2_Girdiler!$H$21)/(2_Girdiler!$I$20-2_Girdiler!$H$20),INDEX(2_Girdiler!$B$21:$I$21,G4439)+(F4439-INDEX(2_Girdiler!$B$20:$I$20,G4439))*(INDEX(2_Girdiler!$B$21:$I$21,G4439+1)-INDEX(2_Girdiler!$B$21:$I$21,G4439))/(INDEX(2_Girdiler!$B$20:$I$20,G4439+1)-INDEX(2_Girdiler!$B$20:$I$20,G4439)))</f>
        <v>10.1037526075962</v>
      </c>
      <c r="I4439" s="16" t="n">
        <f aca="false">H4439/2_Girdiler!$B$17</f>
        <v>4.04797780753053</v>
      </c>
      <c r="J4439" s="16" t="n">
        <f aca="false">D4439+I4439</f>
        <v>18.1681453498546</v>
      </c>
    </row>
    <row r="4440" customFormat="false" ht="15" hidden="false" customHeight="false" outlineLevel="0" collapsed="false">
      <c r="A4440" s="0" t="n">
        <v>4428</v>
      </c>
      <c r="B4440" s="7" t="n">
        <v>0.383771</v>
      </c>
      <c r="C4440" s="7" t="n">
        <v>0.573855</v>
      </c>
      <c r="D4440" s="16" t="n">
        <f aca="false">LOGINV(B4440,$B$7,$C$7)</f>
        <v>11.4849473274472</v>
      </c>
      <c r="E4440" s="16" t="n">
        <f aca="false">LOGINV(C4440,$B$8,$C$8)</f>
        <v>123.152013316652</v>
      </c>
      <c r="F4440" s="16" t="n">
        <f aca="false">$B$5/100*E4440*2_Girdiler!$B$14*2_Girdiler!$B$15*2_Girdiler!$B$16</f>
        <v>3.09850465504697</v>
      </c>
      <c r="G4440" s="16" t="n">
        <f aca="false">MIN(MATCH(F4440,2_Girdiler!$B$20:$I$20,1),7)</f>
        <v>1</v>
      </c>
      <c r="H4440" s="16" t="n">
        <f aca="false">IF(F4440&gt;=40,2_Girdiler!$I$21+(F4440-40)*(2_Girdiler!$I$21-2_Girdiler!$H$21)/(2_Girdiler!$I$20-2_Girdiler!$H$20),INDEX(2_Girdiler!$B$21:$I$21,G4440)+(F4440-INDEX(2_Girdiler!$B$20:$I$20,G4440))*(INDEX(2_Girdiler!$B$21:$I$21,G4440+1)-INDEX(2_Girdiler!$B$21:$I$21,G4440))/(INDEX(2_Girdiler!$B$20:$I$20,G4440+1)-INDEX(2_Girdiler!$B$20:$I$20,G4440)))</f>
        <v>6.81671024110333</v>
      </c>
      <c r="I4440" s="16" t="n">
        <f aca="false">H4440/2_Girdiler!$B$17</f>
        <v>2.73105378249332</v>
      </c>
      <c r="J4440" s="16" t="n">
        <f aca="false">D4440+I4440</f>
        <v>14.2160011099405</v>
      </c>
    </row>
    <row r="4441" customFormat="false" ht="15" hidden="false" customHeight="false" outlineLevel="0" collapsed="false">
      <c r="A4441" s="0" t="n">
        <v>4429</v>
      </c>
      <c r="B4441" s="7" t="n">
        <v>0.420138</v>
      </c>
      <c r="C4441" s="7" t="n">
        <v>0.962489</v>
      </c>
      <c r="D4441" s="16" t="n">
        <f aca="false">LOGINV(B4441,$B$7,$C$7)</f>
        <v>12.1030967608893</v>
      </c>
      <c r="E4441" s="16" t="n">
        <f aca="false">LOGINV(C4441,$B$8,$C$8)</f>
        <v>344.616413058345</v>
      </c>
      <c r="F4441" s="16" t="n">
        <f aca="false">$B$5/100*E4441*2_Girdiler!$B$14*2_Girdiler!$B$15*2_Girdiler!$B$16</f>
        <v>8.67054895254795</v>
      </c>
      <c r="G4441" s="16" t="n">
        <f aca="false">MIN(MATCH(F4441,2_Girdiler!$B$20:$I$20,1),7)</f>
        <v>2</v>
      </c>
      <c r="H4441" s="16" t="n">
        <f aca="false">IF(F4441&gt;=40,2_Girdiler!$I$21+(F4441-40)*(2_Girdiler!$I$21-2_Girdiler!$H$21)/(2_Girdiler!$I$20-2_Girdiler!$H$20),INDEX(2_Girdiler!$B$21:$I$21,G4441)+(F4441-INDEX(2_Girdiler!$B$20:$I$20,G4441))*(INDEX(2_Girdiler!$B$21:$I$21,G4441+1)-INDEX(2_Girdiler!$B$21:$I$21,G4441))/(INDEX(2_Girdiler!$B$20:$I$20,G4441+1)-INDEX(2_Girdiler!$B$20:$I$20,G4441)))</f>
        <v>16.8728783240767</v>
      </c>
      <c r="I4441" s="16" t="n">
        <f aca="false">H4441/2_Girdiler!$B$17</f>
        <v>6.75996727727433</v>
      </c>
      <c r="J4441" s="16" t="n">
        <f aca="false">D4441+I4441</f>
        <v>18.8630640381636</v>
      </c>
    </row>
    <row r="4442" customFormat="false" ht="15" hidden="false" customHeight="false" outlineLevel="0" collapsed="false">
      <c r="A4442" s="0" t="n">
        <v>4430</v>
      </c>
      <c r="B4442" s="7" t="n">
        <v>0.192149</v>
      </c>
      <c r="C4442" s="7" t="n">
        <v>0.388091</v>
      </c>
      <c r="D4442" s="16" t="n">
        <f aca="false">LOGINV(B4442,$B$7,$C$7)</f>
        <v>8.3383015769656</v>
      </c>
      <c r="E4442" s="16" t="n">
        <f aca="false">LOGINV(C4442,$B$8,$C$8)</f>
        <v>90.8958835853176</v>
      </c>
      <c r="F4442" s="16" t="n">
        <f aca="false">$B$5/100*E4442*2_Girdiler!$B$14*2_Girdiler!$B$15*2_Girdiler!$B$16</f>
        <v>2.28694043100659</v>
      </c>
      <c r="G4442" s="16" t="n">
        <f aca="false">MIN(MATCH(F4442,2_Girdiler!$B$20:$I$20,1),7)</f>
        <v>1</v>
      </c>
      <c r="H4442" s="16" t="n">
        <f aca="false">IF(F4442&gt;=40,2_Girdiler!$I$21+(F4442-40)*(2_Girdiler!$I$21-2_Girdiler!$H$21)/(2_Girdiler!$I$20-2_Girdiler!$H$20),INDEX(2_Girdiler!$B$21:$I$21,G4442)+(F4442-INDEX(2_Girdiler!$B$20:$I$20,G4442))*(INDEX(2_Girdiler!$B$21:$I$21,G4442+1)-INDEX(2_Girdiler!$B$21:$I$21,G4442))/(INDEX(2_Girdiler!$B$20:$I$20,G4442+1)-INDEX(2_Girdiler!$B$20:$I$20,G4442)))</f>
        <v>5.0312689482145</v>
      </c>
      <c r="I4442" s="16" t="n">
        <f aca="false">H4442/2_Girdiler!$B$17</f>
        <v>2.0157327516885</v>
      </c>
      <c r="J4442" s="16" t="n">
        <f aca="false">D4442+I4442</f>
        <v>10.3540343286541</v>
      </c>
    </row>
    <row r="4443" customFormat="false" ht="15" hidden="false" customHeight="false" outlineLevel="0" collapsed="false">
      <c r="A4443" s="0" t="n">
        <v>4431</v>
      </c>
      <c r="B4443" s="7" t="n">
        <v>0.700068</v>
      </c>
      <c r="C4443" s="7" t="n">
        <v>0.827513</v>
      </c>
      <c r="D4443" s="16" t="n">
        <f aca="false">LOGINV(B4443,$B$7,$C$7)</f>
        <v>18.141640296947</v>
      </c>
      <c r="E4443" s="16" t="n">
        <f aca="false">LOGINV(C4443,$B$8,$C$8)</f>
        <v>200.904214937419</v>
      </c>
      <c r="F4443" s="16" t="n">
        <f aca="false">$B$5/100*E4443*2_Girdiler!$B$14*2_Girdiler!$B$15*2_Girdiler!$B$16</f>
        <v>5.05475004782546</v>
      </c>
      <c r="G4443" s="16" t="n">
        <f aca="false">MIN(MATCH(F4443,2_Girdiler!$B$20:$I$20,1),7)</f>
        <v>2</v>
      </c>
      <c r="H4443" s="16" t="n">
        <f aca="false">IF(F4443&gt;=40,2_Girdiler!$I$21+(F4443-40)*(2_Girdiler!$I$21-2_Girdiler!$H$21)/(2_Girdiler!$I$20-2_Girdiler!$H$20),INDEX(2_Girdiler!$B$21:$I$21,G4443)+(F4443-INDEX(2_Girdiler!$B$20:$I$20,G4443))*(INDEX(2_Girdiler!$B$21:$I$21,G4443+1)-INDEX(2_Girdiler!$B$21:$I$21,G4443))/(INDEX(2_Girdiler!$B$20:$I$20,G4443+1)-INDEX(2_Girdiler!$B$20:$I$20,G4443)))</f>
        <v>11.0876000765207</v>
      </c>
      <c r="I4443" s="16" t="n">
        <f aca="false">H4443/2_Girdiler!$B$17</f>
        <v>4.44214746655478</v>
      </c>
      <c r="J4443" s="16" t="n">
        <f aca="false">D4443+I4443</f>
        <v>22.5837877635018</v>
      </c>
    </row>
    <row r="4444" customFormat="false" ht="15" hidden="false" customHeight="false" outlineLevel="0" collapsed="false">
      <c r="A4444" s="0" t="n">
        <v>4432</v>
      </c>
      <c r="B4444" s="7" t="n">
        <v>0.820595</v>
      </c>
      <c r="C4444" s="7" t="n">
        <v>0.240842</v>
      </c>
      <c r="D4444" s="16" t="n">
        <f aca="false">LOGINV(B4444,$B$7,$C$7)</f>
        <v>22.5850850751604</v>
      </c>
      <c r="E4444" s="16" t="n">
        <f aca="false">LOGINV(C4444,$B$8,$C$8)</f>
        <v>69.3424630693334</v>
      </c>
      <c r="F4444" s="16" t="n">
        <f aca="false">$B$5/100*E4444*2_Girdiler!$B$14*2_Girdiler!$B$15*2_Girdiler!$B$16</f>
        <v>1.74465637082443</v>
      </c>
      <c r="G4444" s="16" t="n">
        <f aca="false">MIN(MATCH(F4444,2_Girdiler!$B$20:$I$20,1),7)</f>
        <v>1</v>
      </c>
      <c r="H4444" s="16" t="n">
        <f aca="false">IF(F4444&gt;=40,2_Girdiler!$I$21+(F4444-40)*(2_Girdiler!$I$21-2_Girdiler!$H$21)/(2_Girdiler!$I$20-2_Girdiler!$H$20),INDEX(2_Girdiler!$B$21:$I$21,G4444)+(F4444-INDEX(2_Girdiler!$B$20:$I$20,G4444))*(INDEX(2_Girdiler!$B$21:$I$21,G4444+1)-INDEX(2_Girdiler!$B$21:$I$21,G4444))/(INDEX(2_Girdiler!$B$20:$I$20,G4444+1)-INDEX(2_Girdiler!$B$20:$I$20,G4444)))</f>
        <v>3.83824401581374</v>
      </c>
      <c r="I4444" s="16" t="n">
        <f aca="false">H4444/2_Girdiler!$B$17</f>
        <v>1.53775801915615</v>
      </c>
      <c r="J4444" s="16" t="n">
        <f aca="false">D4444+I4444</f>
        <v>24.1228430943165</v>
      </c>
    </row>
    <row r="4445" customFormat="false" ht="15" hidden="false" customHeight="false" outlineLevel="0" collapsed="false">
      <c r="A4445" s="0" t="n">
        <v>4433</v>
      </c>
      <c r="B4445" s="7" t="n">
        <v>0.6972</v>
      </c>
      <c r="C4445" s="7" t="n">
        <v>0.034064</v>
      </c>
      <c r="D4445" s="16" t="n">
        <f aca="false">LOGINV(B4445,$B$7,$C$7)</f>
        <v>18.0585897264454</v>
      </c>
      <c r="E4445" s="16" t="n">
        <f aca="false">LOGINV(C4445,$B$8,$C$8)</f>
        <v>33.6406218111843</v>
      </c>
      <c r="F4445" s="16" t="n">
        <f aca="false">$B$5/100*E4445*2_Girdiler!$B$14*2_Girdiler!$B$15*2_Girdiler!$B$16</f>
        <v>0.846398044769398</v>
      </c>
      <c r="G4445" s="16" t="n">
        <f aca="false">MIN(MATCH(F4445,2_Girdiler!$B$20:$I$20,1),7)</f>
        <v>1</v>
      </c>
      <c r="H4445" s="16" t="n">
        <f aca="false">IF(F4445&gt;=40,2_Girdiler!$I$21+(F4445-40)*(2_Girdiler!$I$21-2_Girdiler!$H$21)/(2_Girdiler!$I$20-2_Girdiler!$H$20),INDEX(2_Girdiler!$B$21:$I$21,G4445)+(F4445-INDEX(2_Girdiler!$B$20:$I$20,G4445))*(INDEX(2_Girdiler!$B$21:$I$21,G4445+1)-INDEX(2_Girdiler!$B$21:$I$21,G4445))/(INDEX(2_Girdiler!$B$20:$I$20,G4445+1)-INDEX(2_Girdiler!$B$20:$I$20,G4445)))</f>
        <v>1.86207569849268</v>
      </c>
      <c r="I4445" s="16" t="n">
        <f aca="false">H4445/2_Girdiler!$B$17</f>
        <v>0.746023917665335</v>
      </c>
      <c r="J4445" s="16" t="n">
        <f aca="false">D4445+I4445</f>
        <v>18.8046136441107</v>
      </c>
    </row>
    <row r="4446" customFormat="false" ht="15" hidden="false" customHeight="false" outlineLevel="0" collapsed="false">
      <c r="A4446" s="0" t="n">
        <v>4434</v>
      </c>
      <c r="B4446" s="7" t="n">
        <v>0.701342</v>
      </c>
      <c r="C4446" s="7" t="n">
        <v>0.474065</v>
      </c>
      <c r="D4446" s="16" t="n">
        <f aca="false">LOGINV(B4446,$B$7,$C$7)</f>
        <v>18.1787702870867</v>
      </c>
      <c r="E4446" s="16" t="n">
        <f aca="false">LOGINV(C4446,$B$8,$C$8)</f>
        <v>104.714323526244</v>
      </c>
      <c r="F4446" s="16" t="n">
        <f aca="false">$B$5/100*E4446*2_Girdiler!$B$14*2_Girdiler!$B$15*2_Girdiler!$B$16</f>
        <v>2.6346123799203</v>
      </c>
      <c r="G4446" s="16" t="n">
        <f aca="false">MIN(MATCH(F4446,2_Girdiler!$B$20:$I$20,1),7)</f>
        <v>1</v>
      </c>
      <c r="H4446" s="16" t="n">
        <f aca="false">IF(F4446&gt;=40,2_Girdiler!$I$21+(F4446-40)*(2_Girdiler!$I$21-2_Girdiler!$H$21)/(2_Girdiler!$I$20-2_Girdiler!$H$20),INDEX(2_Girdiler!$B$21:$I$21,G4446)+(F4446-INDEX(2_Girdiler!$B$20:$I$20,G4446))*(INDEX(2_Girdiler!$B$21:$I$21,G4446+1)-INDEX(2_Girdiler!$B$21:$I$21,G4446))/(INDEX(2_Girdiler!$B$20:$I$20,G4446+1)-INDEX(2_Girdiler!$B$20:$I$20,G4446)))</f>
        <v>5.79614723582466</v>
      </c>
      <c r="I4446" s="16" t="n">
        <f aca="false">H4446/2_Girdiler!$B$17</f>
        <v>2.32217437332719</v>
      </c>
      <c r="J4446" s="16" t="n">
        <f aca="false">D4446+I4446</f>
        <v>20.5009446604139</v>
      </c>
    </row>
    <row r="4447" customFormat="false" ht="15" hidden="false" customHeight="false" outlineLevel="0" collapsed="false">
      <c r="A4447" s="0" t="n">
        <v>4435</v>
      </c>
      <c r="B4447" s="7" t="n">
        <v>0.760612</v>
      </c>
      <c r="C4447" s="7" t="n">
        <v>0.129125</v>
      </c>
      <c r="D4447" s="16" t="n">
        <f aca="false">LOGINV(B4447,$B$7,$C$7)</f>
        <v>20.0974137459565</v>
      </c>
      <c r="E4447" s="16" t="n">
        <f aca="false">LOGINV(C4447,$B$8,$C$8)</f>
        <v>52.6395345513816</v>
      </c>
      <c r="F4447" s="16" t="n">
        <f aca="false">$B$5/100*E4447*2_Girdiler!$B$14*2_Girdiler!$B$15*2_Girdiler!$B$16</f>
        <v>1.32441068931276</v>
      </c>
      <c r="G4447" s="16" t="n">
        <f aca="false">MIN(MATCH(F4447,2_Girdiler!$B$20:$I$20,1),7)</f>
        <v>1</v>
      </c>
      <c r="H4447" s="16" t="n">
        <f aca="false">IF(F4447&gt;=40,2_Girdiler!$I$21+(F4447-40)*(2_Girdiler!$I$21-2_Girdiler!$H$21)/(2_Girdiler!$I$20-2_Girdiler!$H$20),INDEX(2_Girdiler!$B$21:$I$21,G4447)+(F4447-INDEX(2_Girdiler!$B$20:$I$20,G4447))*(INDEX(2_Girdiler!$B$21:$I$21,G4447+1)-INDEX(2_Girdiler!$B$21:$I$21,G4447))/(INDEX(2_Girdiler!$B$20:$I$20,G4447+1)-INDEX(2_Girdiler!$B$20:$I$20,G4447)))</f>
        <v>2.91370351648808</v>
      </c>
      <c r="I4447" s="16" t="n">
        <f aca="false">H4447/2_Girdiler!$B$17</f>
        <v>1.16734916525965</v>
      </c>
      <c r="J4447" s="16" t="n">
        <f aca="false">D4447+I4447</f>
        <v>21.2647629112162</v>
      </c>
    </row>
    <row r="4448" customFormat="false" ht="15" hidden="false" customHeight="false" outlineLevel="0" collapsed="false">
      <c r="A4448" s="0" t="n">
        <v>4436</v>
      </c>
      <c r="B4448" s="7" t="n">
        <v>0.372396</v>
      </c>
      <c r="C4448" s="7" t="n">
        <v>0.765336</v>
      </c>
      <c r="D4448" s="16" t="n">
        <f aca="false">LOGINV(B4448,$B$7,$C$7)</f>
        <v>11.2949805862421</v>
      </c>
      <c r="E4448" s="16" t="n">
        <f aca="false">LOGINV(C4448,$B$8,$C$8)</f>
        <v>174.215904876644</v>
      </c>
      <c r="F4448" s="16" t="n">
        <f aca="false">$B$5/100*E4448*2_Girdiler!$B$14*2_Girdiler!$B$15*2_Girdiler!$B$16</f>
        <v>4.38327216669637</v>
      </c>
      <c r="G4448" s="16" t="n">
        <f aca="false">MIN(MATCH(F4448,2_Girdiler!$B$20:$I$20,1),7)</f>
        <v>1</v>
      </c>
      <c r="H4448" s="16" t="n">
        <f aca="false">IF(F4448&gt;=40,2_Girdiler!$I$21+(F4448-40)*(2_Girdiler!$I$21-2_Girdiler!$H$21)/(2_Girdiler!$I$20-2_Girdiler!$H$20),INDEX(2_Girdiler!$B$21:$I$21,G4448)+(F4448-INDEX(2_Girdiler!$B$20:$I$20,G4448))*(INDEX(2_Girdiler!$B$21:$I$21,G4448+1)-INDEX(2_Girdiler!$B$21:$I$21,G4448))/(INDEX(2_Girdiler!$B$20:$I$20,G4448+1)-INDEX(2_Girdiler!$B$20:$I$20,G4448)))</f>
        <v>9.64319876673201</v>
      </c>
      <c r="I4448" s="16" t="n">
        <f aca="false">H4448/2_Girdiler!$B$17</f>
        <v>3.86346104436379</v>
      </c>
      <c r="J4448" s="16" t="n">
        <f aca="false">D4448+I4448</f>
        <v>15.1584416306059</v>
      </c>
    </row>
    <row r="4449" customFormat="false" ht="15" hidden="false" customHeight="false" outlineLevel="0" collapsed="false">
      <c r="A4449" s="0" t="n">
        <v>4437</v>
      </c>
      <c r="B4449" s="7" t="n">
        <v>0.079026</v>
      </c>
      <c r="C4449" s="7" t="n">
        <v>0.792676</v>
      </c>
      <c r="D4449" s="16" t="n">
        <f aca="false">LOGINV(B4449,$B$7,$C$7)</f>
        <v>6.16534636617579</v>
      </c>
      <c r="E4449" s="16" t="n">
        <f aca="false">LOGINV(C4449,$B$8,$C$8)</f>
        <v>184.895390283624</v>
      </c>
      <c r="F4449" s="16" t="n">
        <f aca="false">$B$5/100*E4449*2_Girdiler!$B$14*2_Girdiler!$B$15*2_Girdiler!$B$16</f>
        <v>4.65196801953597</v>
      </c>
      <c r="G4449" s="16" t="n">
        <f aca="false">MIN(MATCH(F4449,2_Girdiler!$B$20:$I$20,1),7)</f>
        <v>1</v>
      </c>
      <c r="H4449" s="16" t="n">
        <f aca="false">IF(F4449&gt;=40,2_Girdiler!$I$21+(F4449-40)*(2_Girdiler!$I$21-2_Girdiler!$H$21)/(2_Girdiler!$I$20-2_Girdiler!$H$20),INDEX(2_Girdiler!$B$21:$I$21,G4449)+(F4449-INDEX(2_Girdiler!$B$20:$I$20,G4449))*(INDEX(2_Girdiler!$B$21:$I$21,G4449+1)-INDEX(2_Girdiler!$B$21:$I$21,G4449))/(INDEX(2_Girdiler!$B$20:$I$20,G4449+1)-INDEX(2_Girdiler!$B$20:$I$20,G4449)))</f>
        <v>10.2343296429791</v>
      </c>
      <c r="I4449" s="16" t="n">
        <f aca="false">H4449/2_Girdiler!$B$17</f>
        <v>4.10029232491151</v>
      </c>
      <c r="J4449" s="16" t="n">
        <f aca="false">D4449+I4449</f>
        <v>10.2656386910873</v>
      </c>
    </row>
    <row r="4450" customFormat="false" ht="15" hidden="false" customHeight="false" outlineLevel="0" collapsed="false">
      <c r="A4450" s="0" t="n">
        <v>4438</v>
      </c>
      <c r="B4450" s="7" t="n">
        <v>0.252269</v>
      </c>
      <c r="C4450" s="7" t="n">
        <v>0.995879</v>
      </c>
      <c r="D4450" s="16" t="n">
        <f aca="false">LOGINV(B4450,$B$7,$C$7)</f>
        <v>9.33536486258705</v>
      </c>
      <c r="E4450" s="16" t="n">
        <f aca="false">LOGINV(C4450,$B$8,$C$8)</f>
        <v>601.024009573782</v>
      </c>
      <c r="F4450" s="16" t="n">
        <f aca="false">$B$5/100*E4450*2_Girdiler!$B$14*2_Girdiler!$B$15*2_Girdiler!$B$16</f>
        <v>15.1217640808764</v>
      </c>
      <c r="G4450" s="16" t="n">
        <f aca="false">MIN(MATCH(F4450,2_Girdiler!$B$20:$I$20,1),7)</f>
        <v>4</v>
      </c>
      <c r="H4450" s="16" t="n">
        <f aca="false">IF(F4450&gt;=40,2_Girdiler!$I$21+(F4450-40)*(2_Girdiler!$I$21-2_Girdiler!$H$21)/(2_Girdiler!$I$20-2_Girdiler!$H$20),INDEX(2_Girdiler!$B$21:$I$21,G4450)+(F4450-INDEX(2_Girdiler!$B$20:$I$20,G4450))*(INDEX(2_Girdiler!$B$21:$I$21,G4450+1)-INDEX(2_Girdiler!$B$21:$I$21,G4450))/(INDEX(2_Girdiler!$B$20:$I$20,G4450+1)-INDEX(2_Girdiler!$B$20:$I$20,G4450)))</f>
        <v>23.5608820404382</v>
      </c>
      <c r="I4450" s="16" t="n">
        <f aca="false">H4450/2_Girdiler!$B$17</f>
        <v>9.43945594568837</v>
      </c>
      <c r="J4450" s="16" t="n">
        <f aca="false">D4450+I4450</f>
        <v>18.7748208082754</v>
      </c>
    </row>
    <row r="4451" customFormat="false" ht="15" hidden="false" customHeight="false" outlineLevel="0" collapsed="false">
      <c r="A4451" s="0" t="n">
        <v>4439</v>
      </c>
      <c r="B4451" s="7" t="n">
        <v>0.800839</v>
      </c>
      <c r="C4451" s="7" t="n">
        <v>0.761823</v>
      </c>
      <c r="D4451" s="16" t="n">
        <f aca="false">LOGINV(B4451,$B$7,$C$7)</f>
        <v>21.6843808460851</v>
      </c>
      <c r="E4451" s="16" t="n">
        <f aca="false">LOGINV(C4451,$B$8,$C$8)</f>
        <v>172.939280662332</v>
      </c>
      <c r="F4451" s="16" t="n">
        <f aca="false">$B$5/100*E4451*2_Girdiler!$B$14*2_Girdiler!$B$15*2_Girdiler!$B$16</f>
        <v>4.35115230146427</v>
      </c>
      <c r="G4451" s="16" t="n">
        <f aca="false">MIN(MATCH(F4451,2_Girdiler!$B$20:$I$20,1),7)</f>
        <v>1</v>
      </c>
      <c r="H4451" s="16" t="n">
        <f aca="false">IF(F4451&gt;=40,2_Girdiler!$I$21+(F4451-40)*(2_Girdiler!$I$21-2_Girdiler!$H$21)/(2_Girdiler!$I$20-2_Girdiler!$H$20),INDEX(2_Girdiler!$B$21:$I$21,G4451)+(F4451-INDEX(2_Girdiler!$B$20:$I$20,G4451))*(INDEX(2_Girdiler!$B$21:$I$21,G4451+1)-INDEX(2_Girdiler!$B$21:$I$21,G4451))/(INDEX(2_Girdiler!$B$20:$I$20,G4451+1)-INDEX(2_Girdiler!$B$20:$I$20,G4451)))</f>
        <v>9.57253506322139</v>
      </c>
      <c r="I4451" s="16" t="n">
        <f aca="false">H4451/2_Girdiler!$B$17</f>
        <v>3.8351502657137</v>
      </c>
      <c r="J4451" s="16" t="n">
        <f aca="false">D4451+I4451</f>
        <v>25.5195311117988</v>
      </c>
    </row>
    <row r="4452" customFormat="false" ht="15" hidden="false" customHeight="false" outlineLevel="0" collapsed="false">
      <c r="A4452" s="0" t="n">
        <v>4440</v>
      </c>
      <c r="B4452" s="7" t="n">
        <v>0.063085</v>
      </c>
      <c r="C4452" s="7" t="n">
        <v>0.336677</v>
      </c>
      <c r="D4452" s="16" t="n">
        <f aca="false">LOGINV(B4452,$B$7,$C$7)</f>
        <v>5.77375694713869</v>
      </c>
      <c r="E4452" s="16" t="n">
        <f aca="false">LOGINV(C4452,$B$8,$C$8)</f>
        <v>83.1893223012083</v>
      </c>
      <c r="F4452" s="16" t="n">
        <f aca="false">$B$5/100*E4452*2_Girdiler!$B$14*2_Girdiler!$B$15*2_Girdiler!$B$16</f>
        <v>2.0930433490984</v>
      </c>
      <c r="G4452" s="16" t="n">
        <f aca="false">MIN(MATCH(F4452,2_Girdiler!$B$20:$I$20,1),7)</f>
        <v>1</v>
      </c>
      <c r="H4452" s="16" t="n">
        <f aca="false">IF(F4452&gt;=40,2_Girdiler!$I$21+(F4452-40)*(2_Girdiler!$I$21-2_Girdiler!$H$21)/(2_Girdiler!$I$20-2_Girdiler!$H$20),INDEX(2_Girdiler!$B$21:$I$21,G4452)+(F4452-INDEX(2_Girdiler!$B$20:$I$20,G4452))*(INDEX(2_Girdiler!$B$21:$I$21,G4452+1)-INDEX(2_Girdiler!$B$21:$I$21,G4452))/(INDEX(2_Girdiler!$B$20:$I$20,G4452+1)-INDEX(2_Girdiler!$B$20:$I$20,G4452)))</f>
        <v>4.60469536801648</v>
      </c>
      <c r="I4452" s="16" t="n">
        <f aca="false">H4452/2_Girdiler!$B$17</f>
        <v>1.8448298750066</v>
      </c>
      <c r="J4452" s="16" t="n">
        <f aca="false">D4452+I4452</f>
        <v>7.61858682214529</v>
      </c>
    </row>
    <row r="4453" customFormat="false" ht="15" hidden="false" customHeight="false" outlineLevel="0" collapsed="false">
      <c r="A4453" s="0" t="n">
        <v>4441</v>
      </c>
      <c r="B4453" s="7" t="n">
        <v>0.711176</v>
      </c>
      <c r="C4453" s="7" t="n">
        <v>0.173025</v>
      </c>
      <c r="D4453" s="16" t="n">
        <f aca="false">LOGINV(B4453,$B$7,$C$7)</f>
        <v>18.4704736882556</v>
      </c>
      <c r="E4453" s="16" t="n">
        <f aca="false">LOGINV(C4453,$B$8,$C$8)</f>
        <v>59.4412385731627</v>
      </c>
      <c r="F4453" s="16" t="n">
        <f aca="false">$B$5/100*E4453*2_Girdiler!$B$14*2_Girdiler!$B$15*2_Girdiler!$B$16</f>
        <v>1.49554156250077</v>
      </c>
      <c r="G4453" s="16" t="n">
        <f aca="false">MIN(MATCH(F4453,2_Girdiler!$B$20:$I$20,1),7)</f>
        <v>1</v>
      </c>
      <c r="H4453" s="16" t="n">
        <f aca="false">IF(F4453&gt;=40,2_Girdiler!$I$21+(F4453-40)*(2_Girdiler!$I$21-2_Girdiler!$H$21)/(2_Girdiler!$I$20-2_Girdiler!$H$20),INDEX(2_Girdiler!$B$21:$I$21,G4453)+(F4453-INDEX(2_Girdiler!$B$20:$I$20,G4453))*(INDEX(2_Girdiler!$B$21:$I$21,G4453+1)-INDEX(2_Girdiler!$B$21:$I$21,G4453))/(INDEX(2_Girdiler!$B$20:$I$20,G4453+1)-INDEX(2_Girdiler!$B$20:$I$20,G4453)))</f>
        <v>3.2901914375017</v>
      </c>
      <c r="I4453" s="16" t="n">
        <f aca="false">H4453/2_Girdiler!$B$17</f>
        <v>1.318185672076</v>
      </c>
      <c r="J4453" s="16" t="n">
        <f aca="false">D4453+I4453</f>
        <v>19.7886593603316</v>
      </c>
    </row>
    <row r="4454" customFormat="false" ht="15" hidden="false" customHeight="false" outlineLevel="0" collapsed="false">
      <c r="A4454" s="0" t="n">
        <v>4442</v>
      </c>
      <c r="B4454" s="7" t="n">
        <v>0.884956</v>
      </c>
      <c r="C4454" s="7" t="n">
        <v>0.954321</v>
      </c>
      <c r="D4454" s="16" t="n">
        <f aca="false">LOGINV(B4454,$B$7,$C$7)</f>
        <v>26.4367130716771</v>
      </c>
      <c r="E4454" s="16" t="n">
        <f aca="false">LOGINV(C4454,$B$8,$C$8)</f>
        <v>324.735852150777</v>
      </c>
      <c r="F4454" s="16" t="n">
        <f aca="false">$B$5/100*E4454*2_Girdiler!$B$14*2_Girdiler!$B$15*2_Girdiler!$B$16</f>
        <v>8.17035404011354</v>
      </c>
      <c r="G4454" s="16" t="n">
        <f aca="false">MIN(MATCH(F4454,2_Girdiler!$B$20:$I$20,1),7)</f>
        <v>2</v>
      </c>
      <c r="H4454" s="16" t="n">
        <f aca="false">IF(F4454&gt;=40,2_Girdiler!$I$21+(F4454-40)*(2_Girdiler!$I$21-2_Girdiler!$H$21)/(2_Girdiler!$I$20-2_Girdiler!$H$20),INDEX(2_Girdiler!$B$21:$I$21,G4454)+(F4454-INDEX(2_Girdiler!$B$20:$I$20,G4454))*(INDEX(2_Girdiler!$B$21:$I$21,G4454+1)-INDEX(2_Girdiler!$B$21:$I$21,G4454))/(INDEX(2_Girdiler!$B$20:$I$20,G4454+1)-INDEX(2_Girdiler!$B$20:$I$20,G4454)))</f>
        <v>16.0725664641817</v>
      </c>
      <c r="I4454" s="16" t="n">
        <f aca="false">H4454/2_Girdiler!$B$17</f>
        <v>6.4393295128933</v>
      </c>
      <c r="J4454" s="16" t="n">
        <f aca="false">D4454+I4454</f>
        <v>32.8760425845704</v>
      </c>
    </row>
    <row r="4455" customFormat="false" ht="15" hidden="false" customHeight="false" outlineLevel="0" collapsed="false">
      <c r="A4455" s="0" t="n">
        <v>4443</v>
      </c>
      <c r="B4455" s="7" t="n">
        <v>0.066763</v>
      </c>
      <c r="C4455" s="7" t="n">
        <v>0.67225</v>
      </c>
      <c r="D4455" s="16" t="n">
        <f aca="false">LOGINV(B4455,$B$7,$C$7)</f>
        <v>5.8679757280795</v>
      </c>
      <c r="E4455" s="16" t="n">
        <f aca="false">LOGINV(C4455,$B$8,$C$8)</f>
        <v>145.650363689639</v>
      </c>
      <c r="F4455" s="16" t="n">
        <f aca="false">$B$5/100*E4455*2_Girdiler!$B$14*2_Girdiler!$B$15*2_Girdiler!$B$16</f>
        <v>3.66456315043131</v>
      </c>
      <c r="G4455" s="16" t="n">
        <f aca="false">MIN(MATCH(F4455,2_Girdiler!$B$20:$I$20,1),7)</f>
        <v>1</v>
      </c>
      <c r="H4455" s="16" t="n">
        <f aca="false">IF(F4455&gt;=40,2_Girdiler!$I$21+(F4455-40)*(2_Girdiler!$I$21-2_Girdiler!$H$21)/(2_Girdiler!$I$20-2_Girdiler!$H$20),INDEX(2_Girdiler!$B$21:$I$21,G4455)+(F4455-INDEX(2_Girdiler!$B$20:$I$20,G4455))*(INDEX(2_Girdiler!$B$21:$I$21,G4455+1)-INDEX(2_Girdiler!$B$21:$I$21,G4455))/(INDEX(2_Girdiler!$B$20:$I$20,G4455+1)-INDEX(2_Girdiler!$B$20:$I$20,G4455)))</f>
        <v>8.06203893094888</v>
      </c>
      <c r="I4455" s="16" t="n">
        <f aca="false">H4455/2_Girdiler!$B$17</f>
        <v>3.22998354605324</v>
      </c>
      <c r="J4455" s="16" t="n">
        <f aca="false">D4455+I4455</f>
        <v>9.09795927413273</v>
      </c>
    </row>
    <row r="4456" customFormat="false" ht="15" hidden="false" customHeight="false" outlineLevel="0" collapsed="false">
      <c r="A4456" s="0" t="n">
        <v>4444</v>
      </c>
      <c r="B4456" s="7" t="n">
        <v>0.930437</v>
      </c>
      <c r="C4456" s="7" t="n">
        <v>0.180315</v>
      </c>
      <c r="D4456" s="16" t="n">
        <f aca="false">LOGINV(B4456,$B$7,$C$7)</f>
        <v>30.883573964427</v>
      </c>
      <c r="E4456" s="16" t="n">
        <f aca="false">LOGINV(C4456,$B$8,$C$8)</f>
        <v>60.5297758159934</v>
      </c>
      <c r="F4456" s="16" t="n">
        <f aca="false">$B$5/100*E4456*2_Girdiler!$B$14*2_Girdiler!$B$15*2_Girdiler!$B$16</f>
        <v>1.52292915953039</v>
      </c>
      <c r="G4456" s="16" t="n">
        <f aca="false">MIN(MATCH(F4456,2_Girdiler!$B$20:$I$20,1),7)</f>
        <v>1</v>
      </c>
      <c r="H4456" s="16" t="n">
        <f aca="false">IF(F4456&gt;=40,2_Girdiler!$I$21+(F4456-40)*(2_Girdiler!$I$21-2_Girdiler!$H$21)/(2_Girdiler!$I$20-2_Girdiler!$H$20),INDEX(2_Girdiler!$B$21:$I$21,G4456)+(F4456-INDEX(2_Girdiler!$B$20:$I$20,G4456))*(INDEX(2_Girdiler!$B$21:$I$21,G4456+1)-INDEX(2_Girdiler!$B$21:$I$21,G4456))/(INDEX(2_Girdiler!$B$20:$I$20,G4456+1)-INDEX(2_Girdiler!$B$20:$I$20,G4456)))</f>
        <v>3.35044415096687</v>
      </c>
      <c r="I4456" s="16" t="n">
        <f aca="false">H4456/2_Girdiler!$B$17</f>
        <v>1.34232538099634</v>
      </c>
      <c r="J4456" s="16" t="n">
        <f aca="false">D4456+I4456</f>
        <v>32.2258993454233</v>
      </c>
    </row>
    <row r="4457" customFormat="false" ht="15" hidden="false" customHeight="false" outlineLevel="0" collapsed="false">
      <c r="A4457" s="0" t="n">
        <v>4445</v>
      </c>
      <c r="B4457" s="7" t="n">
        <v>0.322342</v>
      </c>
      <c r="C4457" s="7" t="n">
        <v>0.644857</v>
      </c>
      <c r="D4457" s="16" t="n">
        <f aca="false">LOGINV(B4457,$B$7,$C$7)</f>
        <v>10.4724663215524</v>
      </c>
      <c r="E4457" s="16" t="n">
        <f aca="false">LOGINV(C4457,$B$8,$C$8)</f>
        <v>138.797253568162</v>
      </c>
      <c r="F4457" s="16" t="n">
        <f aca="false">$B$5/100*E4457*2_Girdiler!$B$14*2_Girdiler!$B$15*2_Girdiler!$B$16</f>
        <v>3.49213889977495</v>
      </c>
      <c r="G4457" s="16" t="n">
        <f aca="false">MIN(MATCH(F4457,2_Girdiler!$B$20:$I$20,1),7)</f>
        <v>1</v>
      </c>
      <c r="H4457" s="16" t="n">
        <f aca="false">IF(F4457&gt;=40,2_Girdiler!$I$21+(F4457-40)*(2_Girdiler!$I$21-2_Girdiler!$H$21)/(2_Girdiler!$I$20-2_Girdiler!$H$20),INDEX(2_Girdiler!$B$21:$I$21,G4457)+(F4457-INDEX(2_Girdiler!$B$20:$I$20,G4457))*(INDEX(2_Girdiler!$B$21:$I$21,G4457+1)-INDEX(2_Girdiler!$B$21:$I$21,G4457))/(INDEX(2_Girdiler!$B$20:$I$20,G4457+1)-INDEX(2_Girdiler!$B$20:$I$20,G4457)))</f>
        <v>7.6827055795049</v>
      </c>
      <c r="I4457" s="16" t="n">
        <f aca="false">H4457/2_Girdiler!$B$17</f>
        <v>3.07800704307087</v>
      </c>
      <c r="J4457" s="16" t="n">
        <f aca="false">D4457+I4457</f>
        <v>13.5504733646232</v>
      </c>
    </row>
    <row r="4458" customFormat="false" ht="15" hidden="false" customHeight="false" outlineLevel="0" collapsed="false">
      <c r="A4458" s="0" t="n">
        <v>4446</v>
      </c>
      <c r="B4458" s="7" t="n">
        <v>0.708059</v>
      </c>
      <c r="C4458" s="7" t="n">
        <v>0.749822</v>
      </c>
      <c r="D4458" s="16" t="n">
        <f aca="false">LOGINV(B4458,$B$7,$C$7)</f>
        <v>18.377018604153</v>
      </c>
      <c r="E4458" s="16" t="n">
        <f aca="false">LOGINV(C4458,$B$8,$C$8)</f>
        <v>168.721715512514</v>
      </c>
      <c r="F4458" s="16" t="n">
        <f aca="false">$B$5/100*E4458*2_Girdiler!$B$14*2_Girdiler!$B$15*2_Girdiler!$B$16</f>
        <v>4.24503836229486</v>
      </c>
      <c r="G4458" s="16" t="n">
        <f aca="false">MIN(MATCH(F4458,2_Girdiler!$B$20:$I$20,1),7)</f>
        <v>1</v>
      </c>
      <c r="H4458" s="16" t="n">
        <f aca="false">IF(F4458&gt;=40,2_Girdiler!$I$21+(F4458-40)*(2_Girdiler!$I$21-2_Girdiler!$H$21)/(2_Girdiler!$I$20-2_Girdiler!$H$20),INDEX(2_Girdiler!$B$21:$I$21,G4458)+(F4458-INDEX(2_Girdiler!$B$20:$I$20,G4458))*(INDEX(2_Girdiler!$B$21:$I$21,G4458+1)-INDEX(2_Girdiler!$B$21:$I$21,G4458))/(INDEX(2_Girdiler!$B$20:$I$20,G4458+1)-INDEX(2_Girdiler!$B$20:$I$20,G4458)))</f>
        <v>9.33908439704869</v>
      </c>
      <c r="I4458" s="16" t="n">
        <f aca="false">H4458/2_Girdiler!$B$17</f>
        <v>3.74162035138169</v>
      </c>
      <c r="J4458" s="16" t="n">
        <f aca="false">D4458+I4458</f>
        <v>22.1186389555347</v>
      </c>
    </row>
    <row r="4459" customFormat="false" ht="15" hidden="false" customHeight="false" outlineLevel="0" collapsed="false">
      <c r="A4459" s="0" t="n">
        <v>4447</v>
      </c>
      <c r="B4459" s="7" t="n">
        <v>0.415192</v>
      </c>
      <c r="C4459" s="7" t="n">
        <v>0.294948</v>
      </c>
      <c r="D4459" s="16" t="n">
        <f aca="false">LOGINV(B4459,$B$7,$C$7)</f>
        <v>12.017931758874</v>
      </c>
      <c r="E4459" s="16" t="n">
        <f aca="false">LOGINV(C4459,$B$8,$C$8)</f>
        <v>77.116182604162</v>
      </c>
      <c r="F4459" s="16" t="n">
        <f aca="false">$B$5/100*E4459*2_Girdiler!$B$14*2_Girdiler!$B$15*2_Girdiler!$B$16</f>
        <v>1.94024315432072</v>
      </c>
      <c r="G4459" s="16" t="n">
        <f aca="false">MIN(MATCH(F4459,2_Girdiler!$B$20:$I$20,1),7)</f>
        <v>1</v>
      </c>
      <c r="H4459" s="16" t="n">
        <f aca="false">IF(F4459&gt;=40,2_Girdiler!$I$21+(F4459-40)*(2_Girdiler!$I$21-2_Girdiler!$H$21)/(2_Girdiler!$I$20-2_Girdiler!$H$20),INDEX(2_Girdiler!$B$21:$I$21,G4459)+(F4459-INDEX(2_Girdiler!$B$20:$I$20,G4459))*(INDEX(2_Girdiler!$B$21:$I$21,G4459+1)-INDEX(2_Girdiler!$B$21:$I$21,G4459))/(INDEX(2_Girdiler!$B$20:$I$20,G4459+1)-INDEX(2_Girdiler!$B$20:$I$20,G4459)))</f>
        <v>4.26853493950558</v>
      </c>
      <c r="I4459" s="16" t="n">
        <f aca="false">H4459/2_Girdiler!$B$17</f>
        <v>1.71015021614807</v>
      </c>
      <c r="J4459" s="16" t="n">
        <f aca="false">D4459+I4459</f>
        <v>13.728081975022</v>
      </c>
    </row>
    <row r="4460" customFormat="false" ht="15" hidden="false" customHeight="false" outlineLevel="0" collapsed="false">
      <c r="A4460" s="0" t="n">
        <v>4448</v>
      </c>
      <c r="B4460" s="7" t="n">
        <v>0.971346</v>
      </c>
      <c r="C4460" s="7" t="n">
        <v>0.117257</v>
      </c>
      <c r="D4460" s="16" t="n">
        <f aca="false">LOGINV(B4460,$B$7,$C$7)</f>
        <v>39.0714461065337</v>
      </c>
      <c r="E4460" s="16" t="n">
        <f aca="false">LOGINV(C4460,$B$8,$C$8)</f>
        <v>50.696228801884</v>
      </c>
      <c r="F4460" s="16" t="n">
        <f aca="false">$B$5/100*E4460*2_Girdiler!$B$14*2_Girdiler!$B$15*2_Girdiler!$B$16</f>
        <v>1.2755171166554</v>
      </c>
      <c r="G4460" s="16" t="n">
        <f aca="false">MIN(MATCH(F4460,2_Girdiler!$B$20:$I$20,1),7)</f>
        <v>1</v>
      </c>
      <c r="H4460" s="16" t="n">
        <f aca="false">IF(F4460&gt;=40,2_Girdiler!$I$21+(F4460-40)*(2_Girdiler!$I$21-2_Girdiler!$H$21)/(2_Girdiler!$I$20-2_Girdiler!$H$20),INDEX(2_Girdiler!$B$21:$I$21,G4460)+(F4460-INDEX(2_Girdiler!$B$20:$I$20,G4460))*(INDEX(2_Girdiler!$B$21:$I$21,G4460+1)-INDEX(2_Girdiler!$B$21:$I$21,G4460))/(INDEX(2_Girdiler!$B$20:$I$20,G4460+1)-INDEX(2_Girdiler!$B$20:$I$20,G4460)))</f>
        <v>2.80613765664188</v>
      </c>
      <c r="I4460" s="16" t="n">
        <f aca="false">H4460/2_Girdiler!$B$17</f>
        <v>1.12425386884691</v>
      </c>
      <c r="J4460" s="16" t="n">
        <f aca="false">D4460+I4460</f>
        <v>40.1956999753806</v>
      </c>
    </row>
    <row r="4461" customFormat="false" ht="15" hidden="false" customHeight="false" outlineLevel="0" collapsed="false">
      <c r="A4461" s="0" t="n">
        <v>4449</v>
      </c>
      <c r="B4461" s="7" t="n">
        <v>0.517147</v>
      </c>
      <c r="C4461" s="7" t="n">
        <v>0.582284</v>
      </c>
      <c r="D4461" s="16" t="n">
        <f aca="false">LOGINV(B4461,$B$7,$C$7)</f>
        <v>13.8705110183701</v>
      </c>
      <c r="E4461" s="16" t="n">
        <f aca="false">LOGINV(C4461,$B$8,$C$8)</f>
        <v>124.87649861267</v>
      </c>
      <c r="F4461" s="16" t="n">
        <f aca="false">$B$5/100*E4461*2_Girdiler!$B$14*2_Girdiler!$B$15*2_Girdiler!$B$16</f>
        <v>3.14189270509477</v>
      </c>
      <c r="G4461" s="16" t="n">
        <f aca="false">MIN(MATCH(F4461,2_Girdiler!$B$20:$I$20,1),7)</f>
        <v>1</v>
      </c>
      <c r="H4461" s="16" t="n">
        <f aca="false">IF(F4461&gt;=40,2_Girdiler!$I$21+(F4461-40)*(2_Girdiler!$I$21-2_Girdiler!$H$21)/(2_Girdiler!$I$20-2_Girdiler!$H$20),INDEX(2_Girdiler!$B$21:$I$21,G4461)+(F4461-INDEX(2_Girdiler!$B$20:$I$20,G4461))*(INDEX(2_Girdiler!$B$21:$I$21,G4461+1)-INDEX(2_Girdiler!$B$21:$I$21,G4461))/(INDEX(2_Girdiler!$B$20:$I$20,G4461+1)-INDEX(2_Girdiler!$B$20:$I$20,G4461)))</f>
        <v>6.91216395120849</v>
      </c>
      <c r="I4461" s="16" t="n">
        <f aca="false">H4461/2_Girdiler!$B$17</f>
        <v>2.76929645481109</v>
      </c>
      <c r="J4461" s="16" t="n">
        <f aca="false">D4461+I4461</f>
        <v>16.6398074731811</v>
      </c>
    </row>
    <row r="4462" customFormat="false" ht="15" hidden="false" customHeight="false" outlineLevel="0" collapsed="false">
      <c r="A4462" s="0" t="n">
        <v>4450</v>
      </c>
      <c r="B4462" s="7" t="n">
        <v>0.664923</v>
      </c>
      <c r="C4462" s="7" t="n">
        <v>0.990772</v>
      </c>
      <c r="D4462" s="16" t="n">
        <f aca="false">LOGINV(B4462,$B$7,$C$7)</f>
        <v>17.1709172459245</v>
      </c>
      <c r="E4462" s="16" t="n">
        <f aca="false">LOGINV(C4462,$B$8,$C$8)</f>
        <v>499.819347958023</v>
      </c>
      <c r="F4462" s="16" t="n">
        <f aca="false">$B$5/100*E4462*2_Girdiler!$B$14*2_Girdiler!$B$15*2_Girdiler!$B$16</f>
        <v>12.5754547946238</v>
      </c>
      <c r="G4462" s="16" t="n">
        <f aca="false">MIN(MATCH(F4462,2_Girdiler!$B$20:$I$20,1),7)</f>
        <v>3</v>
      </c>
      <c r="H4462" s="16" t="n">
        <f aca="false">IF(F4462&gt;=40,2_Girdiler!$I$21+(F4462-40)*(2_Girdiler!$I$21-2_Girdiler!$H$21)/(2_Girdiler!$I$20-2_Girdiler!$H$20),INDEX(2_Girdiler!$B$21:$I$21,G4462)+(F4462-INDEX(2_Girdiler!$B$20:$I$20,G4462))*(INDEX(2_Girdiler!$B$21:$I$21,G4462+1)-INDEX(2_Girdiler!$B$21:$I$21,G4462))/(INDEX(2_Girdiler!$B$20:$I$20,G4462+1)-INDEX(2_Girdiler!$B$20:$I$20,G4462)))</f>
        <v>21.3179093151615</v>
      </c>
      <c r="I4462" s="16" t="n">
        <f aca="false">H4462/2_Girdiler!$B$17</f>
        <v>8.54082905254866</v>
      </c>
      <c r="J4462" s="16" t="n">
        <f aca="false">D4462+I4462</f>
        <v>25.7117462984731</v>
      </c>
    </row>
    <row r="4463" customFormat="false" ht="15" hidden="false" customHeight="false" outlineLevel="0" collapsed="false">
      <c r="A4463" s="0" t="n">
        <v>4451</v>
      </c>
      <c r="B4463" s="7" t="n">
        <v>0.673767</v>
      </c>
      <c r="C4463" s="7" t="n">
        <v>0.878866</v>
      </c>
      <c r="D4463" s="16" t="n">
        <f aca="false">LOGINV(B4463,$B$7,$C$7)</f>
        <v>17.4060696449977</v>
      </c>
      <c r="E4463" s="16" t="n">
        <f aca="false">LOGINV(C4463,$B$8,$C$8)</f>
        <v>232.301456276511</v>
      </c>
      <c r="F4463" s="16" t="n">
        <f aca="false">$B$5/100*E4463*2_Girdiler!$B$14*2_Girdiler!$B$15*2_Girdiler!$B$16</f>
        <v>5.84470463991703</v>
      </c>
      <c r="G4463" s="16" t="n">
        <f aca="false">MIN(MATCH(F4463,2_Girdiler!$B$20:$I$20,1),7)</f>
        <v>2</v>
      </c>
      <c r="H4463" s="16" t="n">
        <f aca="false">IF(F4463&gt;=40,2_Girdiler!$I$21+(F4463-40)*(2_Girdiler!$I$21-2_Girdiler!$H$21)/(2_Girdiler!$I$20-2_Girdiler!$H$20),INDEX(2_Girdiler!$B$21:$I$21,G4463)+(F4463-INDEX(2_Girdiler!$B$20:$I$20,G4463))*(INDEX(2_Girdiler!$B$21:$I$21,G4463+1)-INDEX(2_Girdiler!$B$21:$I$21,G4463))/(INDEX(2_Girdiler!$B$20:$I$20,G4463+1)-INDEX(2_Girdiler!$B$20:$I$20,G4463)))</f>
        <v>12.3515274238672</v>
      </c>
      <c r="I4463" s="16" t="n">
        <f aca="false">H4463/2_Girdiler!$B$17</f>
        <v>4.94852861533143</v>
      </c>
      <c r="J4463" s="16" t="n">
        <f aca="false">D4463+I4463</f>
        <v>22.3545982603292</v>
      </c>
    </row>
    <row r="4464" customFormat="false" ht="15" hidden="false" customHeight="false" outlineLevel="0" collapsed="false">
      <c r="A4464" s="0" t="n">
        <v>4452</v>
      </c>
      <c r="B4464" s="7" t="n">
        <v>0.643334</v>
      </c>
      <c r="C4464" s="7" t="n">
        <v>0.254713</v>
      </c>
      <c r="D4464" s="16" t="n">
        <f aca="false">LOGINV(B4464,$B$7,$C$7)</f>
        <v>16.6195596429412</v>
      </c>
      <c r="E4464" s="16" t="n">
        <f aca="false">LOGINV(C4464,$B$8,$C$8)</f>
        <v>71.3339423285552</v>
      </c>
      <c r="F4464" s="16" t="n">
        <f aca="false">$B$5/100*E4464*2_Girdiler!$B$14*2_Girdiler!$B$15*2_Girdiler!$B$16</f>
        <v>1.79476198898645</v>
      </c>
      <c r="G4464" s="16" t="n">
        <f aca="false">MIN(MATCH(F4464,2_Girdiler!$B$20:$I$20,1),7)</f>
        <v>1</v>
      </c>
      <c r="H4464" s="16" t="n">
        <f aca="false">IF(F4464&gt;=40,2_Girdiler!$I$21+(F4464-40)*(2_Girdiler!$I$21-2_Girdiler!$H$21)/(2_Girdiler!$I$20-2_Girdiler!$H$20),INDEX(2_Girdiler!$B$21:$I$21,G4464)+(F4464-INDEX(2_Girdiler!$B$20:$I$20,G4464))*(INDEX(2_Girdiler!$B$21:$I$21,G4464+1)-INDEX(2_Girdiler!$B$21:$I$21,G4464))/(INDEX(2_Girdiler!$B$20:$I$20,G4464+1)-INDEX(2_Girdiler!$B$20:$I$20,G4464)))</f>
        <v>3.94847637577019</v>
      </c>
      <c r="I4464" s="16" t="n">
        <f aca="false">H4464/2_Girdiler!$B$17</f>
        <v>1.58192162490793</v>
      </c>
      <c r="J4464" s="16" t="n">
        <f aca="false">D4464+I4464</f>
        <v>18.2014812678491</v>
      </c>
    </row>
    <row r="4465" customFormat="false" ht="15" hidden="false" customHeight="false" outlineLevel="0" collapsed="false">
      <c r="A4465" s="0" t="n">
        <v>4453</v>
      </c>
      <c r="B4465" s="7" t="n">
        <v>0.222365</v>
      </c>
      <c r="C4465" s="7" t="n">
        <v>0.970105</v>
      </c>
      <c r="D4465" s="16" t="n">
        <f aca="false">LOGINV(B4465,$B$7,$C$7)</f>
        <v>8.84469654220912</v>
      </c>
      <c r="E4465" s="16" t="n">
        <f aca="false">LOGINV(C4465,$B$8,$C$8)</f>
        <v>368.072117067085</v>
      </c>
      <c r="F4465" s="16" t="n">
        <f aca="false">$B$5/100*E4465*2_Girdiler!$B$14*2_Girdiler!$B$15*2_Girdiler!$B$16</f>
        <v>9.26069446540785</v>
      </c>
      <c r="G4465" s="16" t="n">
        <f aca="false">MIN(MATCH(F4465,2_Girdiler!$B$20:$I$20,1),7)</f>
        <v>2</v>
      </c>
      <c r="H4465" s="16" t="n">
        <f aca="false">IF(F4465&gt;=40,2_Girdiler!$I$21+(F4465-40)*(2_Girdiler!$I$21-2_Girdiler!$H$21)/(2_Girdiler!$I$20-2_Girdiler!$H$20),INDEX(2_Girdiler!$B$21:$I$21,G4465)+(F4465-INDEX(2_Girdiler!$B$20:$I$20,G4465))*(INDEX(2_Girdiler!$B$21:$I$21,G4465+1)-INDEX(2_Girdiler!$B$21:$I$21,G4465))/(INDEX(2_Girdiler!$B$20:$I$20,G4465+1)-INDEX(2_Girdiler!$B$20:$I$20,G4465)))</f>
        <v>17.8171111446526</v>
      </c>
      <c r="I4465" s="16" t="n">
        <f aca="false">H4465/2_Girdiler!$B$17</f>
        <v>7.13826568295375</v>
      </c>
      <c r="J4465" s="16" t="n">
        <f aca="false">D4465+I4465</f>
        <v>15.9829622251629</v>
      </c>
    </row>
    <row r="4466" customFormat="false" ht="15" hidden="false" customHeight="false" outlineLevel="0" collapsed="false">
      <c r="A4466" s="0" t="n">
        <v>4454</v>
      </c>
      <c r="B4466" s="7" t="n">
        <v>0.656353</v>
      </c>
      <c r="C4466" s="7" t="n">
        <v>0.212098</v>
      </c>
      <c r="D4466" s="16" t="n">
        <f aca="false">LOGINV(B4466,$B$7,$C$7)</f>
        <v>16.9483457457134</v>
      </c>
      <c r="E4466" s="16" t="n">
        <f aca="false">LOGINV(C4466,$B$8,$C$8)</f>
        <v>65.1941336297965</v>
      </c>
      <c r="F4466" s="16" t="n">
        <f aca="false">$B$5/100*E4466*2_Girdiler!$B$14*2_Girdiler!$B$15*2_Girdiler!$B$16</f>
        <v>1.64028440212568</v>
      </c>
      <c r="G4466" s="16" t="n">
        <f aca="false">MIN(MATCH(F4466,2_Girdiler!$B$20:$I$20,1),7)</f>
        <v>1</v>
      </c>
      <c r="H4466" s="16" t="n">
        <f aca="false">IF(F4466&gt;=40,2_Girdiler!$I$21+(F4466-40)*(2_Girdiler!$I$21-2_Girdiler!$H$21)/(2_Girdiler!$I$20-2_Girdiler!$H$20),INDEX(2_Girdiler!$B$21:$I$21,G4466)+(F4466-INDEX(2_Girdiler!$B$20:$I$20,G4466))*(INDEX(2_Girdiler!$B$21:$I$21,G4466+1)-INDEX(2_Girdiler!$B$21:$I$21,G4466))/(INDEX(2_Girdiler!$B$20:$I$20,G4466+1)-INDEX(2_Girdiler!$B$20:$I$20,G4466)))</f>
        <v>3.6086256846765</v>
      </c>
      <c r="I4466" s="16" t="n">
        <f aca="false">H4466/2_Girdiler!$B$17</f>
        <v>1.44576349546334</v>
      </c>
      <c r="J4466" s="16" t="n">
        <f aca="false">D4466+I4466</f>
        <v>18.3941092411767</v>
      </c>
    </row>
    <row r="4467" customFormat="false" ht="15" hidden="false" customHeight="false" outlineLevel="0" collapsed="false">
      <c r="A4467" s="0" t="n">
        <v>4455</v>
      </c>
      <c r="B4467" s="7" t="n">
        <v>0.399526</v>
      </c>
      <c r="C4467" s="7" t="n">
        <v>0.796731</v>
      </c>
      <c r="D4467" s="16" t="n">
        <f aca="false">LOGINV(B4467,$B$7,$C$7)</f>
        <v>11.7505535421129</v>
      </c>
      <c r="E4467" s="16" t="n">
        <f aca="false">LOGINV(C4467,$B$8,$C$8)</f>
        <v>186.605164635261</v>
      </c>
      <c r="F4467" s="16" t="n">
        <f aca="false">$B$5/100*E4467*2_Girdiler!$B$14*2_Girdiler!$B$15*2_Girdiler!$B$16</f>
        <v>4.69498594222317</v>
      </c>
      <c r="G4467" s="16" t="n">
        <f aca="false">MIN(MATCH(F4467,2_Girdiler!$B$20:$I$20,1),7)</f>
        <v>1</v>
      </c>
      <c r="H4467" s="16" t="n">
        <f aca="false">IF(F4467&gt;=40,2_Girdiler!$I$21+(F4467-40)*(2_Girdiler!$I$21-2_Girdiler!$H$21)/(2_Girdiler!$I$20-2_Girdiler!$H$20),INDEX(2_Girdiler!$B$21:$I$21,G4467)+(F4467-INDEX(2_Girdiler!$B$20:$I$20,G4467))*(INDEX(2_Girdiler!$B$21:$I$21,G4467+1)-INDEX(2_Girdiler!$B$21:$I$21,G4467))/(INDEX(2_Girdiler!$B$20:$I$20,G4467+1)-INDEX(2_Girdiler!$B$20:$I$20,G4467)))</f>
        <v>10.328969072891</v>
      </c>
      <c r="I4467" s="16" t="n">
        <f aca="false">H4467/2_Girdiler!$B$17</f>
        <v>4.13820876317747</v>
      </c>
      <c r="J4467" s="16" t="n">
        <f aca="false">D4467+I4467</f>
        <v>15.8887623052904</v>
      </c>
    </row>
    <row r="4468" customFormat="false" ht="15" hidden="false" customHeight="false" outlineLevel="0" collapsed="false">
      <c r="A4468" s="0" t="n">
        <v>4456</v>
      </c>
      <c r="B4468" s="7" t="n">
        <v>0.579022</v>
      </c>
      <c r="C4468" s="7" t="n">
        <v>0.26392</v>
      </c>
      <c r="D4468" s="16" t="n">
        <f aca="false">LOGINV(B4468,$B$7,$C$7)</f>
        <v>15.1339593888814</v>
      </c>
      <c r="E4468" s="16" t="n">
        <f aca="false">LOGINV(C4468,$B$8,$C$8)</f>
        <v>72.6548839867333</v>
      </c>
      <c r="F4468" s="16" t="n">
        <f aca="false">$B$5/100*E4468*2_Girdiler!$B$14*2_Girdiler!$B$15*2_Girdiler!$B$16</f>
        <v>1.82799688110621</v>
      </c>
      <c r="G4468" s="16" t="n">
        <f aca="false">MIN(MATCH(F4468,2_Girdiler!$B$20:$I$20,1),7)</f>
        <v>1</v>
      </c>
      <c r="H4468" s="16" t="n">
        <f aca="false">IF(F4468&gt;=40,2_Girdiler!$I$21+(F4468-40)*(2_Girdiler!$I$21-2_Girdiler!$H$21)/(2_Girdiler!$I$20-2_Girdiler!$H$20),INDEX(2_Girdiler!$B$21:$I$21,G4468)+(F4468-INDEX(2_Girdiler!$B$20:$I$20,G4468))*(INDEX(2_Girdiler!$B$21:$I$21,G4468+1)-INDEX(2_Girdiler!$B$21:$I$21,G4468))/(INDEX(2_Girdiler!$B$20:$I$20,G4468+1)-INDEX(2_Girdiler!$B$20:$I$20,G4468)))</f>
        <v>4.02159313843366</v>
      </c>
      <c r="I4468" s="16" t="n">
        <f aca="false">H4468/2_Girdiler!$B$17</f>
        <v>1.61121519969297</v>
      </c>
      <c r="J4468" s="16" t="n">
        <f aca="false">D4468+I4468</f>
        <v>16.7451745885744</v>
      </c>
    </row>
    <row r="4469" customFormat="false" ht="15" hidden="false" customHeight="false" outlineLevel="0" collapsed="false">
      <c r="A4469" s="0" t="n">
        <v>4457</v>
      </c>
      <c r="B4469" s="7" t="n">
        <v>0.786236</v>
      </c>
      <c r="C4469" s="7" t="n">
        <v>0.230886</v>
      </c>
      <c r="D4469" s="16" t="n">
        <f aca="false">LOGINV(B4469,$B$7,$C$7)</f>
        <v>21.0743623727592</v>
      </c>
      <c r="E4469" s="16" t="n">
        <f aca="false">LOGINV(C4469,$B$8,$C$8)</f>
        <v>67.9101090406915</v>
      </c>
      <c r="F4469" s="16" t="n">
        <f aca="false">$B$5/100*E4469*2_Girdiler!$B$14*2_Girdiler!$B$15*2_Girdiler!$B$16</f>
        <v>1.7086183434638</v>
      </c>
      <c r="G4469" s="16" t="n">
        <f aca="false">MIN(MATCH(F4469,2_Girdiler!$B$20:$I$20,1),7)</f>
        <v>1</v>
      </c>
      <c r="H4469" s="16" t="n">
        <f aca="false">IF(F4469&gt;=40,2_Girdiler!$I$21+(F4469-40)*(2_Girdiler!$I$21-2_Girdiler!$H$21)/(2_Girdiler!$I$20-2_Girdiler!$H$20),INDEX(2_Girdiler!$B$21:$I$21,G4469)+(F4469-INDEX(2_Girdiler!$B$20:$I$20,G4469))*(INDEX(2_Girdiler!$B$21:$I$21,G4469+1)-INDEX(2_Girdiler!$B$21:$I$21,G4469))/(INDEX(2_Girdiler!$B$20:$I$20,G4469+1)-INDEX(2_Girdiler!$B$20:$I$20,G4469)))</f>
        <v>3.75896035562036</v>
      </c>
      <c r="I4469" s="16" t="n">
        <f aca="false">H4469/2_Girdiler!$B$17</f>
        <v>1.5059937322197</v>
      </c>
      <c r="J4469" s="16" t="n">
        <f aca="false">D4469+I4469</f>
        <v>22.5803561049789</v>
      </c>
    </row>
    <row r="4470" customFormat="false" ht="15" hidden="false" customHeight="false" outlineLevel="0" collapsed="false">
      <c r="A4470" s="0" t="n">
        <v>4458</v>
      </c>
      <c r="B4470" s="7" t="n">
        <v>0.390537</v>
      </c>
      <c r="C4470" s="7" t="n">
        <v>0.153046</v>
      </c>
      <c r="D4470" s="16" t="n">
        <f aca="false">LOGINV(B4470,$B$7,$C$7)</f>
        <v>11.5986366205721</v>
      </c>
      <c r="E4470" s="16" t="n">
        <f aca="false">LOGINV(C4470,$B$8,$C$8)</f>
        <v>56.406694795418</v>
      </c>
      <c r="F4470" s="16" t="n">
        <f aca="false">$B$5/100*E4470*2_Girdiler!$B$14*2_Girdiler!$B$15*2_Girdiler!$B$16</f>
        <v>1.41919244105272</v>
      </c>
      <c r="G4470" s="16" t="n">
        <f aca="false">MIN(MATCH(F4470,2_Girdiler!$B$20:$I$20,1),7)</f>
        <v>1</v>
      </c>
      <c r="H4470" s="16" t="n">
        <f aca="false">IF(F4470&gt;=40,2_Girdiler!$I$21+(F4470-40)*(2_Girdiler!$I$21-2_Girdiler!$H$21)/(2_Girdiler!$I$20-2_Girdiler!$H$20),INDEX(2_Girdiler!$B$21:$I$21,G4470)+(F4470-INDEX(2_Girdiler!$B$20:$I$20,G4470))*(INDEX(2_Girdiler!$B$21:$I$21,G4470+1)-INDEX(2_Girdiler!$B$21:$I$21,G4470))/(INDEX(2_Girdiler!$B$20:$I$20,G4470+1)-INDEX(2_Girdiler!$B$20:$I$20,G4470)))</f>
        <v>3.12222337031598</v>
      </c>
      <c r="I4470" s="16" t="n">
        <f aca="false">H4470/2_Girdiler!$B$17</f>
        <v>1.25089077336377</v>
      </c>
      <c r="J4470" s="16" t="n">
        <f aca="false">D4470+I4470</f>
        <v>12.8495273939359</v>
      </c>
    </row>
    <row r="4471" customFormat="false" ht="15" hidden="false" customHeight="false" outlineLevel="0" collapsed="false">
      <c r="A4471" s="0" t="n">
        <v>4459</v>
      </c>
      <c r="B4471" s="7" t="n">
        <v>0.324951</v>
      </c>
      <c r="C4471" s="7" t="n">
        <v>0.795463</v>
      </c>
      <c r="D4471" s="16" t="n">
        <f aca="false">LOGINV(B4471,$B$7,$C$7)</f>
        <v>10.5149396162888</v>
      </c>
      <c r="E4471" s="16" t="n">
        <f aca="false">LOGINV(C4471,$B$8,$C$8)</f>
        <v>186.066660301818</v>
      </c>
      <c r="F4471" s="16" t="n">
        <f aca="false">$B$5/100*E4471*2_Girdiler!$B$14*2_Girdiler!$B$15*2_Girdiler!$B$16</f>
        <v>4.68143717319373</v>
      </c>
      <c r="G4471" s="16" t="n">
        <f aca="false">MIN(MATCH(F4471,2_Girdiler!$B$20:$I$20,1),7)</f>
        <v>1</v>
      </c>
      <c r="H4471" s="16" t="n">
        <f aca="false">IF(F4471&gt;=40,2_Girdiler!$I$21+(F4471-40)*(2_Girdiler!$I$21-2_Girdiler!$H$21)/(2_Girdiler!$I$20-2_Girdiler!$H$20),INDEX(2_Girdiler!$B$21:$I$21,G4471)+(F4471-INDEX(2_Girdiler!$B$20:$I$20,G4471))*(INDEX(2_Girdiler!$B$21:$I$21,G4471+1)-INDEX(2_Girdiler!$B$21:$I$21,G4471))/(INDEX(2_Girdiler!$B$20:$I$20,G4471+1)-INDEX(2_Girdiler!$B$20:$I$20,G4471)))</f>
        <v>10.2991617810262</v>
      </c>
      <c r="I4471" s="16" t="n">
        <f aca="false">H4471/2_Girdiler!$B$17</f>
        <v>4.12626673919319</v>
      </c>
      <c r="J4471" s="16" t="n">
        <f aca="false">D4471+I4471</f>
        <v>14.6412063554819</v>
      </c>
    </row>
    <row r="4472" customFormat="false" ht="15" hidden="false" customHeight="false" outlineLevel="0" collapsed="false">
      <c r="A4472" s="0" t="n">
        <v>4460</v>
      </c>
      <c r="B4472" s="7" t="n">
        <v>0.740341</v>
      </c>
      <c r="C4472" s="7" t="n">
        <v>0.837284</v>
      </c>
      <c r="D4472" s="16" t="n">
        <f aca="false">LOGINV(B4472,$B$7,$C$7)</f>
        <v>19.3944494264645</v>
      </c>
      <c r="E4472" s="16" t="n">
        <f aca="false">LOGINV(C4472,$B$8,$C$8)</f>
        <v>206.022565554043</v>
      </c>
      <c r="F4472" s="16" t="n">
        <f aca="false">$B$5/100*E4472*2_Girdiler!$B$14*2_Girdiler!$B$15*2_Girdiler!$B$16</f>
        <v>5.18352774933972</v>
      </c>
      <c r="G4472" s="16" t="n">
        <f aca="false">MIN(MATCH(F4472,2_Girdiler!$B$20:$I$20,1),7)</f>
        <v>2</v>
      </c>
      <c r="H4472" s="16" t="n">
        <f aca="false">IF(F4472&gt;=40,2_Girdiler!$I$21+(F4472-40)*(2_Girdiler!$I$21-2_Girdiler!$H$21)/(2_Girdiler!$I$20-2_Girdiler!$H$20),INDEX(2_Girdiler!$B$21:$I$21,G4472)+(F4472-INDEX(2_Girdiler!$B$20:$I$20,G4472))*(INDEX(2_Girdiler!$B$21:$I$21,G4472+1)-INDEX(2_Girdiler!$B$21:$I$21,G4472))/(INDEX(2_Girdiler!$B$20:$I$20,G4472+1)-INDEX(2_Girdiler!$B$20:$I$20,G4472)))</f>
        <v>11.2936443989435</v>
      </c>
      <c r="I4472" s="16" t="n">
        <f aca="false">H4472/2_Girdiler!$B$17</f>
        <v>4.52469727521777</v>
      </c>
      <c r="J4472" s="16" t="n">
        <f aca="false">D4472+I4472</f>
        <v>23.9191467016822</v>
      </c>
    </row>
    <row r="4473" customFormat="false" ht="15" hidden="false" customHeight="false" outlineLevel="0" collapsed="false">
      <c r="A4473" s="0" t="n">
        <v>4461</v>
      </c>
      <c r="B4473" s="7" t="n">
        <v>0.118968</v>
      </c>
      <c r="C4473" s="7" t="n">
        <v>0.469033</v>
      </c>
      <c r="D4473" s="16" t="n">
        <f aca="false">LOGINV(B4473,$B$7,$C$7)</f>
        <v>7.01448990756767</v>
      </c>
      <c r="E4473" s="16" t="n">
        <f aca="false">LOGINV(C4473,$B$8,$C$8)</f>
        <v>103.863046742776</v>
      </c>
      <c r="F4473" s="16" t="n">
        <f aca="false">$B$5/100*E4473*2_Girdiler!$B$14*2_Girdiler!$B$15*2_Girdiler!$B$16</f>
        <v>2.61319425604826</v>
      </c>
      <c r="G4473" s="16" t="n">
        <f aca="false">MIN(MATCH(F4473,2_Girdiler!$B$20:$I$20,1),7)</f>
        <v>1</v>
      </c>
      <c r="H4473" s="16" t="n">
        <f aca="false">IF(F4473&gt;=40,2_Girdiler!$I$21+(F4473-40)*(2_Girdiler!$I$21-2_Girdiler!$H$21)/(2_Girdiler!$I$20-2_Girdiler!$H$20),INDEX(2_Girdiler!$B$21:$I$21,G4473)+(F4473-INDEX(2_Girdiler!$B$20:$I$20,G4473))*(INDEX(2_Girdiler!$B$21:$I$21,G4473+1)-INDEX(2_Girdiler!$B$21:$I$21,G4473))/(INDEX(2_Girdiler!$B$20:$I$20,G4473+1)-INDEX(2_Girdiler!$B$20:$I$20,G4473)))</f>
        <v>5.74902736330616</v>
      </c>
      <c r="I4473" s="16" t="n">
        <f aca="false">H4473/2_Girdiler!$B$17</f>
        <v>2.3032962192733</v>
      </c>
      <c r="J4473" s="16" t="n">
        <f aca="false">D4473+I4473</f>
        <v>9.31778612684097</v>
      </c>
    </row>
    <row r="4474" customFormat="false" ht="15" hidden="false" customHeight="false" outlineLevel="0" collapsed="false">
      <c r="A4474" s="0" t="n">
        <v>4462</v>
      </c>
      <c r="B4474" s="7" t="n">
        <v>0.181114</v>
      </c>
      <c r="C4474" s="7" t="n">
        <v>0.190497</v>
      </c>
      <c r="D4474" s="16" t="n">
        <f aca="false">LOGINV(B4474,$B$7,$C$7)</f>
        <v>8.14934309104494</v>
      </c>
      <c r="E4474" s="16" t="n">
        <f aca="false">LOGINV(C4474,$B$8,$C$8)</f>
        <v>62.0368344607669</v>
      </c>
      <c r="F4474" s="16" t="n">
        <f aca="false">$B$5/100*E4474*2_Girdiler!$B$14*2_Girdiler!$B$15*2_Girdiler!$B$16</f>
        <v>1.56084675503289</v>
      </c>
      <c r="G4474" s="16" t="n">
        <f aca="false">MIN(MATCH(F4474,2_Girdiler!$B$20:$I$20,1),7)</f>
        <v>1</v>
      </c>
      <c r="H4474" s="16" t="n">
        <f aca="false">IF(F4474&gt;=40,2_Girdiler!$I$21+(F4474-40)*(2_Girdiler!$I$21-2_Girdiler!$H$21)/(2_Girdiler!$I$20-2_Girdiler!$H$20),INDEX(2_Girdiler!$B$21:$I$21,G4474)+(F4474-INDEX(2_Girdiler!$B$20:$I$20,G4474))*(INDEX(2_Girdiler!$B$21:$I$21,G4474+1)-INDEX(2_Girdiler!$B$21:$I$21,G4474))/(INDEX(2_Girdiler!$B$20:$I$20,G4474+1)-INDEX(2_Girdiler!$B$20:$I$20,G4474)))</f>
        <v>3.43386286107237</v>
      </c>
      <c r="I4474" s="16" t="n">
        <f aca="false">H4474/2_Girdiler!$B$17</f>
        <v>1.37574633857066</v>
      </c>
      <c r="J4474" s="16" t="n">
        <f aca="false">D4474+I4474</f>
        <v>9.5250894296156</v>
      </c>
    </row>
    <row r="4475" customFormat="false" ht="15" hidden="false" customHeight="false" outlineLevel="0" collapsed="false">
      <c r="A4475" s="0" t="n">
        <v>4463</v>
      </c>
      <c r="B4475" s="7" t="n">
        <v>0.393075</v>
      </c>
      <c r="C4475" s="7" t="n">
        <v>0.110394</v>
      </c>
      <c r="D4475" s="16" t="n">
        <f aca="false">LOGINV(B4475,$B$7,$C$7)</f>
        <v>11.6414256113327</v>
      </c>
      <c r="E4475" s="16" t="n">
        <f aca="false">LOGINV(C4475,$B$8,$C$8)</f>
        <v>49.5437450426956</v>
      </c>
      <c r="F4475" s="16" t="n">
        <f aca="false">$B$5/100*E4475*2_Girdiler!$B$14*2_Girdiler!$B$15*2_Girdiler!$B$16</f>
        <v>1.24652062527422</v>
      </c>
      <c r="G4475" s="16" t="n">
        <f aca="false">MIN(MATCH(F4475,2_Girdiler!$B$20:$I$20,1),7)</f>
        <v>1</v>
      </c>
      <c r="H4475" s="16" t="n">
        <f aca="false">IF(F4475&gt;=40,2_Girdiler!$I$21+(F4475-40)*(2_Girdiler!$I$21-2_Girdiler!$H$21)/(2_Girdiler!$I$20-2_Girdiler!$H$20),INDEX(2_Girdiler!$B$21:$I$21,G4475)+(F4475-INDEX(2_Girdiler!$B$20:$I$20,G4475))*(INDEX(2_Girdiler!$B$21:$I$21,G4475+1)-INDEX(2_Girdiler!$B$21:$I$21,G4475))/(INDEX(2_Girdiler!$B$20:$I$20,G4475+1)-INDEX(2_Girdiler!$B$20:$I$20,G4475)))</f>
        <v>2.74234537560329</v>
      </c>
      <c r="I4475" s="16" t="n">
        <f aca="false">H4475/2_Girdiler!$B$17</f>
        <v>1.09869606394363</v>
      </c>
      <c r="J4475" s="16" t="n">
        <f aca="false">D4475+I4475</f>
        <v>12.7401216752763</v>
      </c>
    </row>
    <row r="4476" customFormat="false" ht="15" hidden="false" customHeight="false" outlineLevel="0" collapsed="false">
      <c r="A4476" s="0" t="n">
        <v>4464</v>
      </c>
      <c r="B4476" s="7" t="n">
        <v>0.097165</v>
      </c>
      <c r="C4476" s="7" t="n">
        <v>0.554112</v>
      </c>
      <c r="D4476" s="16" t="n">
        <f aca="false">LOGINV(B4476,$B$7,$C$7)</f>
        <v>6.56901568303571</v>
      </c>
      <c r="E4476" s="16" t="n">
        <f aca="false">LOGINV(C4476,$B$8,$C$8)</f>
        <v>119.229958903387</v>
      </c>
      <c r="F4476" s="16" t="n">
        <f aca="false">$B$5/100*E4476*2_Girdiler!$B$14*2_Girdiler!$B$15*2_Girdiler!$B$16</f>
        <v>2.99982576600921</v>
      </c>
      <c r="G4476" s="16" t="n">
        <f aca="false">MIN(MATCH(F4476,2_Girdiler!$B$20:$I$20,1),7)</f>
        <v>1</v>
      </c>
      <c r="H4476" s="16" t="n">
        <f aca="false">IF(F4476&gt;=40,2_Girdiler!$I$21+(F4476-40)*(2_Girdiler!$I$21-2_Girdiler!$H$21)/(2_Girdiler!$I$20-2_Girdiler!$H$20),INDEX(2_Girdiler!$B$21:$I$21,G4476)+(F4476-INDEX(2_Girdiler!$B$20:$I$20,G4476))*(INDEX(2_Girdiler!$B$21:$I$21,G4476+1)-INDEX(2_Girdiler!$B$21:$I$21,G4476))/(INDEX(2_Girdiler!$B$20:$I$20,G4476+1)-INDEX(2_Girdiler!$B$20:$I$20,G4476)))</f>
        <v>6.59961668522026</v>
      </c>
      <c r="I4476" s="16" t="n">
        <f aca="false">H4476/2_Girdiler!$B$17</f>
        <v>2.64407719760427</v>
      </c>
      <c r="J4476" s="16" t="n">
        <f aca="false">D4476+I4476</f>
        <v>9.21309288063998</v>
      </c>
    </row>
    <row r="4477" customFormat="false" ht="15" hidden="false" customHeight="false" outlineLevel="0" collapsed="false">
      <c r="A4477" s="0" t="n">
        <v>4465</v>
      </c>
      <c r="B4477" s="7" t="n">
        <v>0.405525</v>
      </c>
      <c r="C4477" s="7" t="n">
        <v>0.716845</v>
      </c>
      <c r="D4477" s="16" t="n">
        <f aca="false">LOGINV(B4477,$B$7,$C$7)</f>
        <v>11.8525311593072</v>
      </c>
      <c r="E4477" s="16" t="n">
        <f aca="false">LOGINV(C4477,$B$8,$C$8)</f>
        <v>158.130351225006</v>
      </c>
      <c r="F4477" s="16" t="n">
        <f aca="false">$B$5/100*E4477*2_Girdiler!$B$14*2_Girdiler!$B$15*2_Girdiler!$B$16</f>
        <v>3.97855963682115</v>
      </c>
      <c r="G4477" s="16" t="n">
        <f aca="false">MIN(MATCH(F4477,2_Girdiler!$B$20:$I$20,1),7)</f>
        <v>1</v>
      </c>
      <c r="H4477" s="16" t="n">
        <f aca="false">IF(F4477&gt;=40,2_Girdiler!$I$21+(F4477-40)*(2_Girdiler!$I$21-2_Girdiler!$H$21)/(2_Girdiler!$I$20-2_Girdiler!$H$20),INDEX(2_Girdiler!$B$21:$I$21,G4477)+(F4477-INDEX(2_Girdiler!$B$20:$I$20,G4477))*(INDEX(2_Girdiler!$B$21:$I$21,G4477+1)-INDEX(2_Girdiler!$B$21:$I$21,G4477))/(INDEX(2_Girdiler!$B$20:$I$20,G4477+1)-INDEX(2_Girdiler!$B$20:$I$20,G4477)))</f>
        <v>8.75283120100653</v>
      </c>
      <c r="I4477" s="16" t="n">
        <f aca="false">H4477/2_Girdiler!$B$17</f>
        <v>3.50674326963403</v>
      </c>
      <c r="J4477" s="16" t="n">
        <f aca="false">D4477+I4477</f>
        <v>15.3592744289413</v>
      </c>
    </row>
    <row r="4478" customFormat="false" ht="15" hidden="false" customHeight="false" outlineLevel="0" collapsed="false">
      <c r="A4478" s="0" t="n">
        <v>4466</v>
      </c>
      <c r="B4478" s="7" t="n">
        <v>0.446293</v>
      </c>
      <c r="C4478" s="7" t="n">
        <v>0.443697</v>
      </c>
      <c r="D4478" s="16" t="n">
        <f aca="false">LOGINV(B4478,$B$7,$C$7)</f>
        <v>12.5601959088129</v>
      </c>
      <c r="E4478" s="16" t="n">
        <f aca="false">LOGINV(C4478,$B$8,$C$8)</f>
        <v>99.6660084075661</v>
      </c>
      <c r="F4478" s="16" t="n">
        <f aca="false">$B$5/100*E4478*2_Girdiler!$B$14*2_Girdiler!$B$15*2_Girdiler!$B$16</f>
        <v>2.50759677153436</v>
      </c>
      <c r="G4478" s="16" t="n">
        <f aca="false">MIN(MATCH(F4478,2_Girdiler!$B$20:$I$20,1),7)</f>
        <v>1</v>
      </c>
      <c r="H4478" s="16" t="n">
        <f aca="false">IF(F4478&gt;=40,2_Girdiler!$I$21+(F4478-40)*(2_Girdiler!$I$21-2_Girdiler!$H$21)/(2_Girdiler!$I$20-2_Girdiler!$H$20),INDEX(2_Girdiler!$B$21:$I$21,G4478)+(F4478-INDEX(2_Girdiler!$B$20:$I$20,G4478))*(INDEX(2_Girdiler!$B$21:$I$21,G4478+1)-INDEX(2_Girdiler!$B$21:$I$21,G4478))/(INDEX(2_Girdiler!$B$20:$I$20,G4478+1)-INDEX(2_Girdiler!$B$20:$I$20,G4478)))</f>
        <v>5.5167128973756</v>
      </c>
      <c r="I4478" s="16" t="n">
        <f aca="false">H4478/2_Girdiler!$B$17</f>
        <v>2.21022151337163</v>
      </c>
      <c r="J4478" s="16" t="n">
        <f aca="false">D4478+I4478</f>
        <v>14.7704174221845</v>
      </c>
    </row>
    <row r="4479" customFormat="false" ht="15" hidden="false" customHeight="false" outlineLevel="0" collapsed="false">
      <c r="A4479" s="0" t="n">
        <v>4467</v>
      </c>
      <c r="B4479" s="7" t="n">
        <v>0.61913</v>
      </c>
      <c r="C4479" s="7" t="n">
        <v>0.886192</v>
      </c>
      <c r="D4479" s="16" t="n">
        <f aca="false">LOGINV(B4479,$B$7,$C$7)</f>
        <v>16.0354486802884</v>
      </c>
      <c r="E4479" s="16" t="n">
        <f aca="false">LOGINV(C4479,$B$8,$C$8)</f>
        <v>237.944983980432</v>
      </c>
      <c r="F4479" s="16" t="n">
        <f aca="false">$B$5/100*E4479*2_Girdiler!$B$14*2_Girdiler!$B$15*2_Girdiler!$B$16</f>
        <v>5.98669579694768</v>
      </c>
      <c r="G4479" s="16" t="n">
        <f aca="false">MIN(MATCH(F4479,2_Girdiler!$B$20:$I$20,1),7)</f>
        <v>2</v>
      </c>
      <c r="H4479" s="16" t="n">
        <f aca="false">IF(F4479&gt;=40,2_Girdiler!$I$21+(F4479-40)*(2_Girdiler!$I$21-2_Girdiler!$H$21)/(2_Girdiler!$I$20-2_Girdiler!$H$20),INDEX(2_Girdiler!$B$21:$I$21,G4479)+(F4479-INDEX(2_Girdiler!$B$20:$I$20,G4479))*(INDEX(2_Girdiler!$B$21:$I$21,G4479+1)-INDEX(2_Girdiler!$B$21:$I$21,G4479))/(INDEX(2_Girdiler!$B$20:$I$20,G4479+1)-INDEX(2_Girdiler!$B$20:$I$20,G4479)))</f>
        <v>12.5787132751163</v>
      </c>
      <c r="I4479" s="16" t="n">
        <f aca="false">H4479/2_Girdiler!$B$17</f>
        <v>5.03954858778697</v>
      </c>
      <c r="J4479" s="16" t="n">
        <f aca="false">D4479+I4479</f>
        <v>21.0749972680754</v>
      </c>
    </row>
    <row r="4480" customFormat="false" ht="15" hidden="false" customHeight="false" outlineLevel="0" collapsed="false">
      <c r="A4480" s="0" t="n">
        <v>4468</v>
      </c>
      <c r="B4480" s="7" t="n">
        <v>0.694833</v>
      </c>
      <c r="C4480" s="7" t="n">
        <v>0.986255</v>
      </c>
      <c r="D4480" s="16" t="n">
        <f aca="false">LOGINV(B4480,$B$7,$C$7)</f>
        <v>17.9905969446146</v>
      </c>
      <c r="E4480" s="16" t="n">
        <f aca="false">LOGINV(C4480,$B$8,$C$8)</f>
        <v>453.151472642218</v>
      </c>
      <c r="F4480" s="16" t="n">
        <f aca="false">$B$5/100*E4480*2_Girdiler!$B$14*2_Girdiler!$B$15*2_Girdiler!$B$16</f>
        <v>11.4012910516782</v>
      </c>
      <c r="G4480" s="16" t="n">
        <f aca="false">MIN(MATCH(F4480,2_Girdiler!$B$20:$I$20,1),7)</f>
        <v>3</v>
      </c>
      <c r="H4480" s="16" t="n">
        <f aca="false">IF(F4480&gt;=40,2_Girdiler!$I$21+(F4480-40)*(2_Girdiler!$I$21-2_Girdiler!$H$21)/(2_Girdiler!$I$20-2_Girdiler!$H$20),INDEX(2_Girdiler!$B$21:$I$21,G4480)+(F4480-INDEX(2_Girdiler!$B$20:$I$20,G4480))*(INDEX(2_Girdiler!$B$21:$I$21,G4480+1)-INDEX(2_Girdiler!$B$21:$I$21,G4480))/(INDEX(2_Girdiler!$B$20:$I$20,G4480+1)-INDEX(2_Girdiler!$B$20:$I$20,G4480)))</f>
        <v>20.2611619465104</v>
      </c>
      <c r="I4480" s="16" t="n">
        <f aca="false">H4480/2_Girdiler!$B$17</f>
        <v>8.11745270292884</v>
      </c>
      <c r="J4480" s="16" t="n">
        <f aca="false">D4480+I4480</f>
        <v>26.1080496475434</v>
      </c>
    </row>
    <row r="4481" customFormat="false" ht="15" hidden="false" customHeight="false" outlineLevel="0" collapsed="false">
      <c r="A4481" s="0" t="n">
        <v>4469</v>
      </c>
      <c r="B4481" s="7" t="n">
        <v>0.763672</v>
      </c>
      <c r="C4481" s="7" t="n">
        <v>0.570091</v>
      </c>
      <c r="D4481" s="16" t="n">
        <f aca="false">LOGINV(B4481,$B$7,$C$7)</f>
        <v>20.2085295318094</v>
      </c>
      <c r="E4481" s="16" t="n">
        <f aca="false">LOGINV(C4481,$B$8,$C$8)</f>
        <v>122.391895799233</v>
      </c>
      <c r="F4481" s="16" t="n">
        <f aca="false">$B$5/100*E4481*2_Girdiler!$B$14*2_Girdiler!$B$15*2_Girdiler!$B$16</f>
        <v>3.0793800983087</v>
      </c>
      <c r="G4481" s="16" t="n">
        <f aca="false">MIN(MATCH(F4481,2_Girdiler!$B$20:$I$20,1),7)</f>
        <v>1</v>
      </c>
      <c r="H4481" s="16" t="n">
        <f aca="false">IF(F4481&gt;=40,2_Girdiler!$I$21+(F4481-40)*(2_Girdiler!$I$21-2_Girdiler!$H$21)/(2_Girdiler!$I$20-2_Girdiler!$H$20),INDEX(2_Girdiler!$B$21:$I$21,G4481)+(F4481-INDEX(2_Girdiler!$B$20:$I$20,G4481))*(INDEX(2_Girdiler!$B$21:$I$21,G4481+1)-INDEX(2_Girdiler!$B$21:$I$21,G4481))/(INDEX(2_Girdiler!$B$20:$I$20,G4481+1)-INDEX(2_Girdiler!$B$20:$I$20,G4481)))</f>
        <v>6.77463621627915</v>
      </c>
      <c r="I4481" s="16" t="n">
        <f aca="false">H4481/2_Girdiler!$B$17</f>
        <v>2.71419720203492</v>
      </c>
      <c r="J4481" s="16" t="n">
        <f aca="false">D4481+I4481</f>
        <v>22.9227267338444</v>
      </c>
    </row>
    <row r="4482" customFormat="false" ht="15" hidden="false" customHeight="false" outlineLevel="0" collapsed="false">
      <c r="A4482" s="0" t="n">
        <v>4470</v>
      </c>
      <c r="B4482" s="7" t="n">
        <v>0.380515</v>
      </c>
      <c r="C4482" s="7" t="n">
        <v>0.306922</v>
      </c>
      <c r="D4482" s="16" t="n">
        <f aca="false">LOGINV(B4482,$B$7,$C$7)</f>
        <v>11.4304263486287</v>
      </c>
      <c r="E4482" s="16" t="n">
        <f aca="false">LOGINV(C4482,$B$8,$C$8)</f>
        <v>78.847345188196</v>
      </c>
      <c r="F4482" s="16" t="n">
        <f aca="false">$B$5/100*E4482*2_Girdiler!$B$14*2_Girdiler!$B$15*2_Girdiler!$B$16</f>
        <v>1.98379920493501</v>
      </c>
      <c r="G4482" s="16" t="n">
        <f aca="false">MIN(MATCH(F4482,2_Girdiler!$B$20:$I$20,1),7)</f>
        <v>1</v>
      </c>
      <c r="H4482" s="16" t="n">
        <f aca="false">IF(F4482&gt;=40,2_Girdiler!$I$21+(F4482-40)*(2_Girdiler!$I$21-2_Girdiler!$H$21)/(2_Girdiler!$I$20-2_Girdiler!$H$20),INDEX(2_Girdiler!$B$21:$I$21,G4482)+(F4482-INDEX(2_Girdiler!$B$20:$I$20,G4482))*(INDEX(2_Girdiler!$B$21:$I$21,G4482+1)-INDEX(2_Girdiler!$B$21:$I$21,G4482))/(INDEX(2_Girdiler!$B$20:$I$20,G4482+1)-INDEX(2_Girdiler!$B$20:$I$20,G4482)))</f>
        <v>4.36435825085703</v>
      </c>
      <c r="I4482" s="16" t="n">
        <f aca="false">H4482/2_Girdiler!$B$17</f>
        <v>1.74854096588823</v>
      </c>
      <c r="J4482" s="16" t="n">
        <f aca="false">D4482+I4482</f>
        <v>13.1789673145169</v>
      </c>
    </row>
    <row r="4483" customFormat="false" ht="15" hidden="false" customHeight="false" outlineLevel="0" collapsed="false">
      <c r="A4483" s="0" t="n">
        <v>4471</v>
      </c>
      <c r="B4483" s="7" t="n">
        <v>0.304355</v>
      </c>
      <c r="C4483" s="7" t="n">
        <v>0.162303</v>
      </c>
      <c r="D4483" s="16" t="n">
        <f aca="false">LOGINV(B4483,$B$7,$C$7)</f>
        <v>10.1803376757354</v>
      </c>
      <c r="E4483" s="16" t="n">
        <f aca="false">LOGINV(C4483,$B$8,$C$8)</f>
        <v>57.8230713143056</v>
      </c>
      <c r="F4483" s="16" t="n">
        <f aca="false">$B$5/100*E4483*2_Girdiler!$B$14*2_Girdiler!$B$15*2_Girdiler!$B$16</f>
        <v>1.45482847426793</v>
      </c>
      <c r="G4483" s="16" t="n">
        <f aca="false">MIN(MATCH(F4483,2_Girdiler!$B$20:$I$20,1),7)</f>
        <v>1</v>
      </c>
      <c r="H4483" s="16" t="n">
        <f aca="false">IF(F4483&gt;=40,2_Girdiler!$I$21+(F4483-40)*(2_Girdiler!$I$21-2_Girdiler!$H$21)/(2_Girdiler!$I$20-2_Girdiler!$H$20),INDEX(2_Girdiler!$B$21:$I$21,G4483)+(F4483-INDEX(2_Girdiler!$B$20:$I$20,G4483))*(INDEX(2_Girdiler!$B$21:$I$21,G4483+1)-INDEX(2_Girdiler!$B$21:$I$21,G4483))/(INDEX(2_Girdiler!$B$20:$I$20,G4483+1)-INDEX(2_Girdiler!$B$20:$I$20,G4483)))</f>
        <v>3.20062264338945</v>
      </c>
      <c r="I4483" s="16" t="n">
        <f aca="false">H4483/2_Girdiler!$B$17</f>
        <v>1.28230073853744</v>
      </c>
      <c r="J4483" s="16" t="n">
        <f aca="false">D4483+I4483</f>
        <v>11.4626384142729</v>
      </c>
    </row>
    <row r="4484" customFormat="false" ht="15" hidden="false" customHeight="false" outlineLevel="0" collapsed="false">
      <c r="A4484" s="0" t="n">
        <v>4472</v>
      </c>
      <c r="B4484" s="7" t="n">
        <v>0.581364</v>
      </c>
      <c r="C4484" s="7" t="n">
        <v>0.050398</v>
      </c>
      <c r="D4484" s="16" t="n">
        <f aca="false">LOGINV(B4484,$B$7,$C$7)</f>
        <v>15.1845904463544</v>
      </c>
      <c r="E4484" s="16" t="n">
        <f aca="false">LOGINV(C4484,$B$8,$C$8)</f>
        <v>37.8624256289377</v>
      </c>
      <c r="F4484" s="16" t="n">
        <f aca="false">$B$5/100*E4484*2_Girdiler!$B$14*2_Girdiler!$B$15*2_Girdiler!$B$16</f>
        <v>0.952618628824073</v>
      </c>
      <c r="G4484" s="16" t="n">
        <f aca="false">MIN(MATCH(F4484,2_Girdiler!$B$20:$I$20,1),7)</f>
        <v>1</v>
      </c>
      <c r="H4484" s="16" t="n">
        <f aca="false">IF(F4484&gt;=40,2_Girdiler!$I$21+(F4484-40)*(2_Girdiler!$I$21-2_Girdiler!$H$21)/(2_Girdiler!$I$20-2_Girdiler!$H$20),INDEX(2_Girdiler!$B$21:$I$21,G4484)+(F4484-INDEX(2_Girdiler!$B$20:$I$20,G4484))*(INDEX(2_Girdiler!$B$21:$I$21,G4484+1)-INDEX(2_Girdiler!$B$21:$I$21,G4484))/(INDEX(2_Girdiler!$B$20:$I$20,G4484+1)-INDEX(2_Girdiler!$B$20:$I$20,G4484)))</f>
        <v>2.09576098341296</v>
      </c>
      <c r="I4484" s="16" t="n">
        <f aca="false">H4484/2_Girdiler!$B$17</f>
        <v>0.839647829893013</v>
      </c>
      <c r="J4484" s="16" t="n">
        <f aca="false">D4484+I4484</f>
        <v>16.0242382762474</v>
      </c>
    </row>
    <row r="4485" customFormat="false" ht="15" hidden="false" customHeight="false" outlineLevel="0" collapsed="false">
      <c r="A4485" s="0" t="n">
        <v>4473</v>
      </c>
      <c r="B4485" s="7" t="n">
        <v>0.452098</v>
      </c>
      <c r="C4485" s="7" t="n">
        <v>0.148749</v>
      </c>
      <c r="D4485" s="16" t="n">
        <f aca="false">LOGINV(B4485,$B$7,$C$7)</f>
        <v>12.6633240478596</v>
      </c>
      <c r="E4485" s="16" t="n">
        <f aca="false">LOGINV(C4485,$B$8,$C$8)</f>
        <v>55.7422436985642</v>
      </c>
      <c r="F4485" s="16" t="n">
        <f aca="false">$B$5/100*E4485*2_Girdiler!$B$14*2_Girdiler!$B$15*2_Girdiler!$B$16</f>
        <v>1.40247485145587</v>
      </c>
      <c r="G4485" s="16" t="n">
        <f aca="false">MIN(MATCH(F4485,2_Girdiler!$B$20:$I$20,1),7)</f>
        <v>1</v>
      </c>
      <c r="H4485" s="16" t="n">
        <f aca="false">IF(F4485&gt;=40,2_Girdiler!$I$21+(F4485-40)*(2_Girdiler!$I$21-2_Girdiler!$H$21)/(2_Girdiler!$I$20-2_Girdiler!$H$20),INDEX(2_Girdiler!$B$21:$I$21,G4485)+(F4485-INDEX(2_Girdiler!$B$20:$I$20,G4485))*(INDEX(2_Girdiler!$B$21:$I$21,G4485+1)-INDEX(2_Girdiler!$B$21:$I$21,G4485))/(INDEX(2_Girdiler!$B$20:$I$20,G4485+1)-INDEX(2_Girdiler!$B$20:$I$20,G4485)))</f>
        <v>3.08544467320292</v>
      </c>
      <c r="I4485" s="16" t="n">
        <f aca="false">H4485/2_Girdiler!$B$17</f>
        <v>1.23615571843066</v>
      </c>
      <c r="J4485" s="16" t="n">
        <f aca="false">D4485+I4485</f>
        <v>13.8994797662902</v>
      </c>
    </row>
    <row r="4486" customFormat="false" ht="15" hidden="false" customHeight="false" outlineLevel="0" collapsed="false">
      <c r="A4486" s="0" t="n">
        <v>4474</v>
      </c>
      <c r="B4486" s="7" t="n">
        <v>0.151376</v>
      </c>
      <c r="C4486" s="7" t="n">
        <v>0.1215</v>
      </c>
      <c r="D4486" s="16" t="n">
        <f aca="false">LOGINV(B4486,$B$7,$C$7)</f>
        <v>7.6245366730043</v>
      </c>
      <c r="E4486" s="16" t="n">
        <f aca="false">LOGINV(C4486,$B$8,$C$8)</f>
        <v>51.3977422802609</v>
      </c>
      <c r="F4486" s="16" t="n">
        <f aca="false">$B$5/100*E4486*2_Girdiler!$B$14*2_Girdiler!$B$15*2_Girdiler!$B$16</f>
        <v>1.29316719577136</v>
      </c>
      <c r="G4486" s="16" t="n">
        <f aca="false">MIN(MATCH(F4486,2_Girdiler!$B$20:$I$20,1),7)</f>
        <v>1</v>
      </c>
      <c r="H4486" s="16" t="n">
        <f aca="false">IF(F4486&gt;=40,2_Girdiler!$I$21+(F4486-40)*(2_Girdiler!$I$21-2_Girdiler!$H$21)/(2_Girdiler!$I$20-2_Girdiler!$H$20),INDEX(2_Girdiler!$B$21:$I$21,G4486)+(F4486-INDEX(2_Girdiler!$B$20:$I$20,G4486))*(INDEX(2_Girdiler!$B$21:$I$21,G4486+1)-INDEX(2_Girdiler!$B$21:$I$21,G4486))/(INDEX(2_Girdiler!$B$20:$I$20,G4486+1)-INDEX(2_Girdiler!$B$20:$I$20,G4486)))</f>
        <v>2.844967830697</v>
      </c>
      <c r="I4486" s="16" t="n">
        <f aca="false">H4486/2_Girdiler!$B$17</f>
        <v>1.13981082960617</v>
      </c>
      <c r="J4486" s="16" t="n">
        <f aca="false">D4486+I4486</f>
        <v>8.76434750261048</v>
      </c>
    </row>
    <row r="4487" customFormat="false" ht="15" hidden="false" customHeight="false" outlineLevel="0" collapsed="false">
      <c r="A4487" s="0" t="n">
        <v>4475</v>
      </c>
      <c r="B4487" s="7" t="n">
        <v>0.821944</v>
      </c>
      <c r="C4487" s="7" t="n">
        <v>0.206038</v>
      </c>
      <c r="D4487" s="16" t="n">
        <f aca="false">LOGINV(B4487,$B$7,$C$7)</f>
        <v>22.6501873186128</v>
      </c>
      <c r="E4487" s="16" t="n">
        <f aca="false">LOGINV(C4487,$B$8,$C$8)</f>
        <v>64.312913167599</v>
      </c>
      <c r="F4487" s="16" t="n">
        <f aca="false">$B$5/100*E4487*2_Girdiler!$B$14*2_Girdiler!$B$15*2_Girdiler!$B$16</f>
        <v>1.61811289529679</v>
      </c>
      <c r="G4487" s="16" t="n">
        <f aca="false">MIN(MATCH(F4487,2_Girdiler!$B$20:$I$20,1),7)</f>
        <v>1</v>
      </c>
      <c r="H4487" s="16" t="n">
        <f aca="false">IF(F4487&gt;=40,2_Girdiler!$I$21+(F4487-40)*(2_Girdiler!$I$21-2_Girdiler!$H$21)/(2_Girdiler!$I$20-2_Girdiler!$H$20),INDEX(2_Girdiler!$B$21:$I$21,G4487)+(F4487-INDEX(2_Girdiler!$B$20:$I$20,G4487))*(INDEX(2_Girdiler!$B$21:$I$21,G4487+1)-INDEX(2_Girdiler!$B$21:$I$21,G4487))/(INDEX(2_Girdiler!$B$20:$I$20,G4487+1)-INDEX(2_Girdiler!$B$20:$I$20,G4487)))</f>
        <v>3.55984836965294</v>
      </c>
      <c r="I4487" s="16" t="n">
        <f aca="false">H4487/2_Girdiler!$B$17</f>
        <v>1.42622130194429</v>
      </c>
      <c r="J4487" s="16" t="n">
        <f aca="false">D4487+I4487</f>
        <v>24.0764086205571</v>
      </c>
    </row>
    <row r="4488" customFormat="false" ht="15" hidden="false" customHeight="false" outlineLevel="0" collapsed="false">
      <c r="A4488" s="0" t="n">
        <v>4476</v>
      </c>
      <c r="B4488" s="7" t="n">
        <v>0.855555</v>
      </c>
      <c r="C4488" s="7" t="n">
        <v>0.886461</v>
      </c>
      <c r="D4488" s="16" t="n">
        <f aca="false">LOGINV(B4488,$B$7,$C$7)</f>
        <v>24.4579675103404</v>
      </c>
      <c r="E4488" s="16" t="n">
        <f aca="false">LOGINV(C4488,$B$8,$C$8)</f>
        <v>238.159706543395</v>
      </c>
      <c r="F4488" s="16" t="n">
        <f aca="false">$B$5/100*E4488*2_Girdiler!$B$14*2_Girdiler!$B$15*2_Girdiler!$B$16</f>
        <v>5.99209821663181</v>
      </c>
      <c r="G4488" s="16" t="n">
        <f aca="false">MIN(MATCH(F4488,2_Girdiler!$B$20:$I$20,1),7)</f>
        <v>2</v>
      </c>
      <c r="H4488" s="16" t="n">
        <f aca="false">IF(F4488&gt;=40,2_Girdiler!$I$21+(F4488-40)*(2_Girdiler!$I$21-2_Girdiler!$H$21)/(2_Girdiler!$I$20-2_Girdiler!$H$20),INDEX(2_Girdiler!$B$21:$I$21,G4488)+(F4488-INDEX(2_Girdiler!$B$20:$I$20,G4488))*(INDEX(2_Girdiler!$B$21:$I$21,G4488+1)-INDEX(2_Girdiler!$B$21:$I$21,G4488))/(INDEX(2_Girdiler!$B$20:$I$20,G4488+1)-INDEX(2_Girdiler!$B$20:$I$20,G4488)))</f>
        <v>12.5873571466109</v>
      </c>
      <c r="I4488" s="16" t="n">
        <f aca="false">H4488/2_Girdiler!$B$17</f>
        <v>5.04301167732808</v>
      </c>
      <c r="J4488" s="16" t="n">
        <f aca="false">D4488+I4488</f>
        <v>29.5009791876685</v>
      </c>
    </row>
    <row r="4489" customFormat="false" ht="15" hidden="false" customHeight="false" outlineLevel="0" collapsed="false">
      <c r="A4489" s="0" t="n">
        <v>4477</v>
      </c>
      <c r="B4489" s="7" t="n">
        <v>0.304213</v>
      </c>
      <c r="C4489" s="7" t="n">
        <v>0.420818</v>
      </c>
      <c r="D4489" s="16" t="n">
        <f aca="false">LOGINV(B4489,$B$7,$C$7)</f>
        <v>10.1780351285623</v>
      </c>
      <c r="E4489" s="16" t="n">
        <f aca="false">LOGINV(C4489,$B$8,$C$8)</f>
        <v>95.9912807644957</v>
      </c>
      <c r="F4489" s="16" t="n">
        <f aca="false">$B$5/100*E4489*2_Girdiler!$B$14*2_Girdiler!$B$15*2_Girdiler!$B$16</f>
        <v>2.41514062403471</v>
      </c>
      <c r="G4489" s="16" t="n">
        <f aca="false">MIN(MATCH(F4489,2_Girdiler!$B$20:$I$20,1),7)</f>
        <v>1</v>
      </c>
      <c r="H4489" s="16" t="n">
        <f aca="false">IF(F4489&gt;=40,2_Girdiler!$I$21+(F4489-40)*(2_Girdiler!$I$21-2_Girdiler!$H$21)/(2_Girdiler!$I$20-2_Girdiler!$H$20),INDEX(2_Girdiler!$B$21:$I$21,G4489)+(F4489-INDEX(2_Girdiler!$B$20:$I$20,G4489))*(INDEX(2_Girdiler!$B$21:$I$21,G4489+1)-INDEX(2_Girdiler!$B$21:$I$21,G4489))/(INDEX(2_Girdiler!$B$20:$I$20,G4489+1)-INDEX(2_Girdiler!$B$20:$I$20,G4489)))</f>
        <v>5.31330937287636</v>
      </c>
      <c r="I4489" s="16" t="n">
        <f aca="false">H4489/2_Girdiler!$B$17</f>
        <v>2.12872971669726</v>
      </c>
      <c r="J4489" s="16" t="n">
        <f aca="false">D4489+I4489</f>
        <v>12.3067648452596</v>
      </c>
    </row>
    <row r="4490" customFormat="false" ht="15" hidden="false" customHeight="false" outlineLevel="0" collapsed="false">
      <c r="A4490" s="0" t="n">
        <v>4478</v>
      </c>
      <c r="B4490" s="7" t="n">
        <v>0.553027</v>
      </c>
      <c r="C4490" s="7" t="n">
        <v>0.234005</v>
      </c>
      <c r="D4490" s="16" t="n">
        <f aca="false">LOGINV(B4490,$B$7,$C$7)</f>
        <v>14.5866767141636</v>
      </c>
      <c r="E4490" s="16" t="n">
        <f aca="false">LOGINV(C4490,$B$8,$C$8)</f>
        <v>68.3592150595736</v>
      </c>
      <c r="F4490" s="16" t="n">
        <f aca="false">$B$5/100*E4490*2_Girdiler!$B$14*2_Girdiler!$B$15*2_Girdiler!$B$16</f>
        <v>1.71991785089887</v>
      </c>
      <c r="G4490" s="16" t="n">
        <f aca="false">MIN(MATCH(F4490,2_Girdiler!$B$20:$I$20,1),7)</f>
        <v>1</v>
      </c>
      <c r="H4490" s="16" t="n">
        <f aca="false">IF(F4490&gt;=40,2_Girdiler!$I$21+(F4490-40)*(2_Girdiler!$I$21-2_Girdiler!$H$21)/(2_Girdiler!$I$20-2_Girdiler!$H$20),INDEX(2_Girdiler!$B$21:$I$21,G4490)+(F4490-INDEX(2_Girdiler!$B$20:$I$20,G4490))*(INDEX(2_Girdiler!$B$21:$I$21,G4490+1)-INDEX(2_Girdiler!$B$21:$I$21,G4490))/(INDEX(2_Girdiler!$B$20:$I$20,G4490+1)-INDEX(2_Girdiler!$B$20:$I$20,G4490)))</f>
        <v>3.78381927197752</v>
      </c>
      <c r="I4490" s="16" t="n">
        <f aca="false">H4490/2_Girdiler!$B$17</f>
        <v>1.51595323396535</v>
      </c>
      <c r="J4490" s="16" t="n">
        <f aca="false">D4490+I4490</f>
        <v>16.1026299481289</v>
      </c>
    </row>
    <row r="4491" customFormat="false" ht="15" hidden="false" customHeight="false" outlineLevel="0" collapsed="false">
      <c r="A4491" s="0" t="n">
        <v>4479</v>
      </c>
      <c r="B4491" s="7" t="n">
        <v>0.542465</v>
      </c>
      <c r="C4491" s="7" t="n">
        <v>0.894487</v>
      </c>
      <c r="D4491" s="16" t="n">
        <f aca="false">LOGINV(B4491,$B$7,$C$7)</f>
        <v>14.3714608796837</v>
      </c>
      <c r="E4491" s="16" t="n">
        <f aca="false">LOGINV(C4491,$B$8,$C$8)</f>
        <v>244.835770649507</v>
      </c>
      <c r="F4491" s="16" t="n">
        <f aca="false">$B$5/100*E4491*2_Girdiler!$B$14*2_Girdiler!$B$15*2_Girdiler!$B$16</f>
        <v>6.16006798954159</v>
      </c>
      <c r="G4491" s="16" t="n">
        <f aca="false">MIN(MATCH(F4491,2_Girdiler!$B$20:$I$20,1),7)</f>
        <v>2</v>
      </c>
      <c r="H4491" s="16" t="n">
        <f aca="false">IF(F4491&gt;=40,2_Girdiler!$I$21+(F4491-40)*(2_Girdiler!$I$21-2_Girdiler!$H$21)/(2_Girdiler!$I$20-2_Girdiler!$H$20),INDEX(2_Girdiler!$B$21:$I$21,G4491)+(F4491-INDEX(2_Girdiler!$B$20:$I$20,G4491))*(INDEX(2_Girdiler!$B$21:$I$21,G4491+1)-INDEX(2_Girdiler!$B$21:$I$21,G4491))/(INDEX(2_Girdiler!$B$20:$I$20,G4491+1)-INDEX(2_Girdiler!$B$20:$I$20,G4491)))</f>
        <v>12.8561087832665</v>
      </c>
      <c r="I4491" s="16" t="n">
        <f aca="false">H4491/2_Girdiler!$B$17</f>
        <v>5.15068460868051</v>
      </c>
      <c r="J4491" s="16" t="n">
        <f aca="false">D4491+I4491</f>
        <v>19.5221454883642</v>
      </c>
    </row>
    <row r="4492" customFormat="false" ht="15" hidden="false" customHeight="false" outlineLevel="0" collapsed="false">
      <c r="A4492" s="0" t="n">
        <v>4480</v>
      </c>
      <c r="B4492" s="7" t="n">
        <v>0.400402</v>
      </c>
      <c r="C4492" s="7" t="n">
        <v>0.929283</v>
      </c>
      <c r="D4492" s="16" t="n">
        <f aca="false">LOGINV(B4492,$B$7,$C$7)</f>
        <v>11.7654143257516</v>
      </c>
      <c r="E4492" s="16" t="n">
        <f aca="false">LOGINV(C4492,$B$8,$C$8)</f>
        <v>282.144302034946</v>
      </c>
      <c r="F4492" s="16" t="n">
        <f aca="false">$B$5/100*E4492*2_Girdiler!$B$14*2_Girdiler!$B$15*2_Girdiler!$B$16</f>
        <v>7.09875063919924</v>
      </c>
      <c r="G4492" s="16" t="n">
        <f aca="false">MIN(MATCH(F4492,2_Girdiler!$B$20:$I$20,1),7)</f>
        <v>2</v>
      </c>
      <c r="H4492" s="16" t="n">
        <f aca="false">IF(F4492&gt;=40,2_Girdiler!$I$21+(F4492-40)*(2_Girdiler!$I$21-2_Girdiler!$H$21)/(2_Girdiler!$I$20-2_Girdiler!$H$20),INDEX(2_Girdiler!$B$21:$I$21,G4492)+(F4492-INDEX(2_Girdiler!$B$20:$I$20,G4492))*(INDEX(2_Girdiler!$B$21:$I$21,G4492+1)-INDEX(2_Girdiler!$B$21:$I$21,G4492))/(INDEX(2_Girdiler!$B$20:$I$20,G4492+1)-INDEX(2_Girdiler!$B$20:$I$20,G4492)))</f>
        <v>14.3580010227188</v>
      </c>
      <c r="I4492" s="16" t="n">
        <f aca="false">H4492/2_Girdiler!$B$17</f>
        <v>5.75240425589695</v>
      </c>
      <c r="J4492" s="16" t="n">
        <f aca="false">D4492+I4492</f>
        <v>17.5178185816485</v>
      </c>
    </row>
    <row r="4493" customFormat="false" ht="15" hidden="false" customHeight="false" outlineLevel="0" collapsed="false">
      <c r="A4493" s="0" t="n">
        <v>4481</v>
      </c>
      <c r="B4493" s="7" t="n">
        <v>0.307383</v>
      </c>
      <c r="C4493" s="7" t="n">
        <v>0.979482</v>
      </c>
      <c r="D4493" s="16" t="n">
        <f aca="false">LOGINV(B4493,$B$7,$C$7)</f>
        <v>10.2294477735428</v>
      </c>
      <c r="E4493" s="16" t="n">
        <f aca="false">LOGINV(C4493,$B$8,$C$8)</f>
        <v>408.3369767719</v>
      </c>
      <c r="F4493" s="16" t="n">
        <f aca="false">$B$5/100*E4493*2_Girdiler!$B$14*2_Girdiler!$B$15*2_Girdiler!$B$16</f>
        <v>10.273758335581</v>
      </c>
      <c r="G4493" s="16" t="n">
        <f aca="false">MIN(MATCH(F4493,2_Girdiler!$B$20:$I$20,1),7)</f>
        <v>3</v>
      </c>
      <c r="H4493" s="16" t="n">
        <f aca="false">IF(F4493&gt;=40,2_Girdiler!$I$21+(F4493-40)*(2_Girdiler!$I$21-2_Girdiler!$H$21)/(2_Girdiler!$I$20-2_Girdiler!$H$20),INDEX(2_Girdiler!$B$21:$I$21,G4493)+(F4493-INDEX(2_Girdiler!$B$20:$I$20,G4493))*(INDEX(2_Girdiler!$B$21:$I$21,G4493+1)-INDEX(2_Girdiler!$B$21:$I$21,G4493))/(INDEX(2_Girdiler!$B$20:$I$20,G4493+1)-INDEX(2_Girdiler!$B$20:$I$20,G4493)))</f>
        <v>19.2463825020229</v>
      </c>
      <c r="I4493" s="16" t="n">
        <f aca="false">H4493/2_Girdiler!$B$17</f>
        <v>7.71089042548994</v>
      </c>
      <c r="J4493" s="16" t="n">
        <f aca="false">D4493+I4493</f>
        <v>17.9403381990328</v>
      </c>
    </row>
    <row r="4494" customFormat="false" ht="15" hidden="false" customHeight="false" outlineLevel="0" collapsed="false">
      <c r="A4494" s="0" t="n">
        <v>4482</v>
      </c>
      <c r="B4494" s="7" t="n">
        <v>0.75442</v>
      </c>
      <c r="C4494" s="7" t="n">
        <v>0.916308</v>
      </c>
      <c r="D4494" s="16" t="n">
        <f aca="false">LOGINV(B4494,$B$7,$C$7)</f>
        <v>19.8767437816445</v>
      </c>
      <c r="E4494" s="16" t="n">
        <f aca="false">LOGINV(C4494,$B$8,$C$8)</f>
        <v>266.252230945771</v>
      </c>
      <c r="F4494" s="16" t="n">
        <f aca="false">$B$5/100*E4494*2_Girdiler!$B$14*2_Girdiler!$B$15*2_Girdiler!$B$16</f>
        <v>6.69890613059559</v>
      </c>
      <c r="G4494" s="16" t="n">
        <f aca="false">MIN(MATCH(F4494,2_Girdiler!$B$20:$I$20,1),7)</f>
        <v>2</v>
      </c>
      <c r="H4494" s="16" t="n">
        <f aca="false">IF(F4494&gt;=40,2_Girdiler!$I$21+(F4494-40)*(2_Girdiler!$I$21-2_Girdiler!$H$21)/(2_Girdiler!$I$20-2_Girdiler!$H$20),INDEX(2_Girdiler!$B$21:$I$21,G4494)+(F4494-INDEX(2_Girdiler!$B$20:$I$20,G4494))*(INDEX(2_Girdiler!$B$21:$I$21,G4494+1)-INDEX(2_Girdiler!$B$21:$I$21,G4494))/(INDEX(2_Girdiler!$B$20:$I$20,G4494+1)-INDEX(2_Girdiler!$B$20:$I$20,G4494)))</f>
        <v>13.7182498089529</v>
      </c>
      <c r="I4494" s="16" t="n">
        <f aca="false">H4494/2_Girdiler!$B$17</f>
        <v>5.49609367345871</v>
      </c>
      <c r="J4494" s="16" t="n">
        <f aca="false">D4494+I4494</f>
        <v>25.3728374551033</v>
      </c>
    </row>
    <row r="4495" customFormat="false" ht="15" hidden="false" customHeight="false" outlineLevel="0" collapsed="false">
      <c r="A4495" s="0" t="n">
        <v>4483</v>
      </c>
      <c r="B4495" s="7" t="n">
        <v>0.039279</v>
      </c>
      <c r="C4495" s="7" t="n">
        <v>0.473551</v>
      </c>
      <c r="D4495" s="16" t="n">
        <f aca="false">LOGINV(B4495,$B$7,$C$7)</f>
        <v>5.07978720737429</v>
      </c>
      <c r="E4495" s="16" t="n">
        <f aca="false">LOGINV(C4495,$B$8,$C$8)</f>
        <v>104.627084305734</v>
      </c>
      <c r="F4495" s="16" t="n">
        <f aca="false">$B$5/100*E4495*2_Girdiler!$B$14*2_Girdiler!$B$15*2_Girdiler!$B$16</f>
        <v>2.63241744113226</v>
      </c>
      <c r="G4495" s="16" t="n">
        <f aca="false">MIN(MATCH(F4495,2_Girdiler!$B$20:$I$20,1),7)</f>
        <v>1</v>
      </c>
      <c r="H4495" s="16" t="n">
        <f aca="false">IF(F4495&gt;=40,2_Girdiler!$I$21+(F4495-40)*(2_Girdiler!$I$21-2_Girdiler!$H$21)/(2_Girdiler!$I$20-2_Girdiler!$H$20),INDEX(2_Girdiler!$B$21:$I$21,G4495)+(F4495-INDEX(2_Girdiler!$B$20:$I$20,G4495))*(INDEX(2_Girdiler!$B$21:$I$21,G4495+1)-INDEX(2_Girdiler!$B$21:$I$21,G4495))/(INDEX(2_Girdiler!$B$20:$I$20,G4495+1)-INDEX(2_Girdiler!$B$20:$I$20,G4495)))</f>
        <v>5.79131837049098</v>
      </c>
      <c r="I4495" s="16" t="n">
        <f aca="false">H4495/2_Girdiler!$B$17</f>
        <v>2.32023973176722</v>
      </c>
      <c r="J4495" s="16" t="n">
        <f aca="false">D4495+I4495</f>
        <v>7.40002693914151</v>
      </c>
    </row>
    <row r="4496" customFormat="false" ht="15" hidden="false" customHeight="false" outlineLevel="0" collapsed="false">
      <c r="A4496" s="0" t="n">
        <v>4484</v>
      </c>
      <c r="B4496" s="7" t="n">
        <v>0.541663</v>
      </c>
      <c r="C4496" s="7" t="n">
        <v>0.887003</v>
      </c>
      <c r="D4496" s="16" t="n">
        <f aca="false">LOGINV(B4496,$B$7,$C$7)</f>
        <v>14.3552759548611</v>
      </c>
      <c r="E4496" s="16" t="n">
        <f aca="false">LOGINV(C4496,$B$8,$C$8)</f>
        <v>238.5940401496</v>
      </c>
      <c r="F4496" s="16" t="n">
        <f aca="false">$B$5/100*E4496*2_Girdiler!$B$14*2_Girdiler!$B$15*2_Girdiler!$B$16</f>
        <v>6.00302605016394</v>
      </c>
      <c r="G4496" s="16" t="n">
        <f aca="false">MIN(MATCH(F4496,2_Girdiler!$B$20:$I$20,1),7)</f>
        <v>2</v>
      </c>
      <c r="H4496" s="16" t="n">
        <f aca="false">IF(F4496&gt;=40,2_Girdiler!$I$21+(F4496-40)*(2_Girdiler!$I$21-2_Girdiler!$H$21)/(2_Girdiler!$I$20-2_Girdiler!$H$20),INDEX(2_Girdiler!$B$21:$I$21,G4496)+(F4496-INDEX(2_Girdiler!$B$20:$I$20,G4496))*(INDEX(2_Girdiler!$B$21:$I$21,G4496+1)-INDEX(2_Girdiler!$B$21:$I$21,G4496))/(INDEX(2_Girdiler!$B$20:$I$20,G4496+1)-INDEX(2_Girdiler!$B$20:$I$20,G4496)))</f>
        <v>12.6048416802623</v>
      </c>
      <c r="I4496" s="16" t="n">
        <f aca="false">H4496/2_Girdiler!$B$17</f>
        <v>5.05001669882304</v>
      </c>
      <c r="J4496" s="16" t="n">
        <f aca="false">D4496+I4496</f>
        <v>19.4052926536841</v>
      </c>
    </row>
    <row r="4497" customFormat="false" ht="15" hidden="false" customHeight="false" outlineLevel="0" collapsed="false">
      <c r="A4497" s="0" t="n">
        <v>4485</v>
      </c>
      <c r="B4497" s="7" t="n">
        <v>0.805949</v>
      </c>
      <c r="C4497" s="7" t="n">
        <v>0.604537</v>
      </c>
      <c r="D4497" s="16" t="n">
        <f aca="false">LOGINV(B4497,$B$7,$C$7)</f>
        <v>21.9084445266182</v>
      </c>
      <c r="E4497" s="16" t="n">
        <f aca="false">LOGINV(C4497,$B$8,$C$8)</f>
        <v>129.587524314308</v>
      </c>
      <c r="F4497" s="16" t="n">
        <f aca="false">$B$5/100*E4497*2_Girdiler!$B$14*2_Girdiler!$B$15*2_Girdiler!$B$16</f>
        <v>3.260422111748</v>
      </c>
      <c r="G4497" s="16" t="n">
        <f aca="false">MIN(MATCH(F4497,2_Girdiler!$B$20:$I$20,1),7)</f>
        <v>1</v>
      </c>
      <c r="H4497" s="16" t="n">
        <f aca="false">IF(F4497&gt;=40,2_Girdiler!$I$21+(F4497-40)*(2_Girdiler!$I$21-2_Girdiler!$H$21)/(2_Girdiler!$I$20-2_Girdiler!$H$20),INDEX(2_Girdiler!$B$21:$I$21,G4497)+(F4497-INDEX(2_Girdiler!$B$20:$I$20,G4497))*(INDEX(2_Girdiler!$B$21:$I$21,G4497+1)-INDEX(2_Girdiler!$B$21:$I$21,G4497))/(INDEX(2_Girdiler!$B$20:$I$20,G4497+1)-INDEX(2_Girdiler!$B$20:$I$20,G4497)))</f>
        <v>7.1729286458456</v>
      </c>
      <c r="I4497" s="16" t="n">
        <f aca="false">H4497/2_Girdiler!$B$17</f>
        <v>2.87376948952148</v>
      </c>
      <c r="J4497" s="16" t="n">
        <f aca="false">D4497+I4497</f>
        <v>24.7822140161397</v>
      </c>
    </row>
    <row r="4498" customFormat="false" ht="15" hidden="false" customHeight="false" outlineLevel="0" collapsed="false">
      <c r="A4498" s="0" t="n">
        <v>4486</v>
      </c>
      <c r="B4498" s="7" t="n">
        <v>0.883943</v>
      </c>
      <c r="C4498" s="7" t="n">
        <v>0.776726</v>
      </c>
      <c r="D4498" s="16" t="n">
        <f aca="false">LOGINV(B4498,$B$7,$C$7)</f>
        <v>26.3601796510126</v>
      </c>
      <c r="E4498" s="16" t="n">
        <f aca="false">LOGINV(C4498,$B$8,$C$8)</f>
        <v>178.497117165157</v>
      </c>
      <c r="F4498" s="16" t="n">
        <f aca="false">$B$5/100*E4498*2_Girdiler!$B$14*2_Girdiler!$B$15*2_Girdiler!$B$16</f>
        <v>4.49098746787536</v>
      </c>
      <c r="G4498" s="16" t="n">
        <f aca="false">MIN(MATCH(F4498,2_Girdiler!$B$20:$I$20,1),7)</f>
        <v>1</v>
      </c>
      <c r="H4498" s="16" t="n">
        <f aca="false">IF(F4498&gt;=40,2_Girdiler!$I$21+(F4498-40)*(2_Girdiler!$I$21-2_Girdiler!$H$21)/(2_Girdiler!$I$20-2_Girdiler!$H$20),INDEX(2_Girdiler!$B$21:$I$21,G4498)+(F4498-INDEX(2_Girdiler!$B$20:$I$20,G4498))*(INDEX(2_Girdiler!$B$21:$I$21,G4498+1)-INDEX(2_Girdiler!$B$21:$I$21,G4498))/(INDEX(2_Girdiler!$B$20:$I$20,G4498+1)-INDEX(2_Girdiler!$B$20:$I$20,G4498)))</f>
        <v>9.88017242932578</v>
      </c>
      <c r="I4498" s="16" t="n">
        <f aca="false">H4498/2_Girdiler!$B$17</f>
        <v>3.95840241559526</v>
      </c>
      <c r="J4498" s="16" t="n">
        <f aca="false">D4498+I4498</f>
        <v>30.3185820666079</v>
      </c>
    </row>
    <row r="4499" customFormat="false" ht="15" hidden="false" customHeight="false" outlineLevel="0" collapsed="false">
      <c r="A4499" s="0" t="n">
        <v>4487</v>
      </c>
      <c r="B4499" s="7" t="n">
        <v>0.160607</v>
      </c>
      <c r="C4499" s="7" t="n">
        <v>0.81595</v>
      </c>
      <c r="D4499" s="16" t="n">
        <f aca="false">LOGINV(B4499,$B$7,$C$7)</f>
        <v>7.79028951687588</v>
      </c>
      <c r="E4499" s="16" t="n">
        <f aca="false">LOGINV(C4499,$B$8,$C$8)</f>
        <v>195.234935997965</v>
      </c>
      <c r="F4499" s="16" t="n">
        <f aca="false">$B$5/100*E4499*2_Girdiler!$B$14*2_Girdiler!$B$15*2_Girdiler!$B$16</f>
        <v>4.91211098970881</v>
      </c>
      <c r="G4499" s="16" t="n">
        <f aca="false">MIN(MATCH(F4499,2_Girdiler!$B$20:$I$20,1),7)</f>
        <v>1</v>
      </c>
      <c r="H4499" s="16" t="n">
        <f aca="false">IF(F4499&gt;=40,2_Girdiler!$I$21+(F4499-40)*(2_Girdiler!$I$21-2_Girdiler!$H$21)/(2_Girdiler!$I$20-2_Girdiler!$H$20),INDEX(2_Girdiler!$B$21:$I$21,G4499)+(F4499-INDEX(2_Girdiler!$B$20:$I$20,G4499))*(INDEX(2_Girdiler!$B$21:$I$21,G4499+1)-INDEX(2_Girdiler!$B$21:$I$21,G4499))/(INDEX(2_Girdiler!$B$20:$I$20,G4499+1)-INDEX(2_Girdiler!$B$20:$I$20,G4499)))</f>
        <v>10.8066441773594</v>
      </c>
      <c r="I4499" s="16" t="n">
        <f aca="false">H4499/2_Girdiler!$B$17</f>
        <v>4.32958500695488</v>
      </c>
      <c r="J4499" s="16" t="n">
        <f aca="false">D4499+I4499</f>
        <v>12.1198745238308</v>
      </c>
    </row>
    <row r="4500" customFormat="false" ht="15" hidden="false" customHeight="false" outlineLevel="0" collapsed="false">
      <c r="A4500" s="0" t="n">
        <v>4488</v>
      </c>
      <c r="B4500" s="7" t="n">
        <v>0.159141</v>
      </c>
      <c r="C4500" s="7" t="n">
        <v>0.379589</v>
      </c>
      <c r="D4500" s="16" t="n">
        <f aca="false">LOGINV(B4500,$B$7,$C$7)</f>
        <v>7.76415660849934</v>
      </c>
      <c r="E4500" s="16" t="n">
        <f aca="false">LOGINV(C4500,$B$8,$C$8)</f>
        <v>89.5990173253793</v>
      </c>
      <c r="F4500" s="16" t="n">
        <f aca="false">$B$5/100*E4500*2_Girdiler!$B$14*2_Girdiler!$B$15*2_Girdiler!$B$16</f>
        <v>2.25431127590654</v>
      </c>
      <c r="G4500" s="16" t="n">
        <f aca="false">MIN(MATCH(F4500,2_Girdiler!$B$20:$I$20,1),7)</f>
        <v>1</v>
      </c>
      <c r="H4500" s="16" t="n">
        <f aca="false">IF(F4500&gt;=40,2_Girdiler!$I$21+(F4500-40)*(2_Girdiler!$I$21-2_Girdiler!$H$21)/(2_Girdiler!$I$20-2_Girdiler!$H$20),INDEX(2_Girdiler!$B$21:$I$21,G4500)+(F4500-INDEX(2_Girdiler!$B$20:$I$20,G4500))*(INDEX(2_Girdiler!$B$21:$I$21,G4500+1)-INDEX(2_Girdiler!$B$21:$I$21,G4500))/(INDEX(2_Girdiler!$B$20:$I$20,G4500+1)-INDEX(2_Girdiler!$B$20:$I$20,G4500)))</f>
        <v>4.9594848069944</v>
      </c>
      <c r="I4500" s="16" t="n">
        <f aca="false">H4500/2_Girdiler!$B$17</f>
        <v>1.98697307972532</v>
      </c>
      <c r="J4500" s="16" t="n">
        <f aca="false">D4500+I4500</f>
        <v>9.75112968822466</v>
      </c>
    </row>
    <row r="4501" customFormat="false" ht="15" hidden="false" customHeight="false" outlineLevel="0" collapsed="false">
      <c r="A4501" s="0" t="n">
        <v>4489</v>
      </c>
      <c r="B4501" s="7" t="n">
        <v>0.673029</v>
      </c>
      <c r="C4501" s="7" t="n">
        <v>0.721303</v>
      </c>
      <c r="D4501" s="16" t="n">
        <f aca="false">LOGINV(B4501,$B$7,$C$7)</f>
        <v>17.386226747728</v>
      </c>
      <c r="E4501" s="16" t="n">
        <f aca="false">LOGINV(C4501,$B$8,$C$8)</f>
        <v>159.485768930195</v>
      </c>
      <c r="F4501" s="16" t="n">
        <f aca="false">$B$5/100*E4501*2_Girdiler!$B$14*2_Girdiler!$B$15*2_Girdiler!$B$16</f>
        <v>4.01266194628369</v>
      </c>
      <c r="G4501" s="16" t="n">
        <f aca="false">MIN(MATCH(F4501,2_Girdiler!$B$20:$I$20,1),7)</f>
        <v>1</v>
      </c>
      <c r="H4501" s="16" t="n">
        <f aca="false">IF(F4501&gt;=40,2_Girdiler!$I$21+(F4501-40)*(2_Girdiler!$I$21-2_Girdiler!$H$21)/(2_Girdiler!$I$20-2_Girdiler!$H$20),INDEX(2_Girdiler!$B$21:$I$21,G4501)+(F4501-INDEX(2_Girdiler!$B$20:$I$20,G4501))*(INDEX(2_Girdiler!$B$21:$I$21,G4501+1)-INDEX(2_Girdiler!$B$21:$I$21,G4501))/(INDEX(2_Girdiler!$B$20:$I$20,G4501+1)-INDEX(2_Girdiler!$B$20:$I$20,G4501)))</f>
        <v>8.82785628182413</v>
      </c>
      <c r="I4501" s="16" t="n">
        <f aca="false">H4501/2_Girdiler!$B$17</f>
        <v>3.53680139496159</v>
      </c>
      <c r="J4501" s="16" t="n">
        <f aca="false">D4501+I4501</f>
        <v>20.9230281426896</v>
      </c>
    </row>
    <row r="4502" customFormat="false" ht="15" hidden="false" customHeight="false" outlineLevel="0" collapsed="false">
      <c r="A4502" s="0" t="n">
        <v>4490</v>
      </c>
      <c r="B4502" s="7" t="n">
        <v>0.803615</v>
      </c>
      <c r="C4502" s="7" t="n">
        <v>0.790839</v>
      </c>
      <c r="D4502" s="16" t="n">
        <f aca="false">LOGINV(B4502,$B$7,$C$7)</f>
        <v>21.805379048999</v>
      </c>
      <c r="E4502" s="16" t="n">
        <f aca="false">LOGINV(C4502,$B$8,$C$8)</f>
        <v>184.132452978996</v>
      </c>
      <c r="F4502" s="16" t="n">
        <f aca="false">$B$5/100*E4502*2_Girdiler!$B$14*2_Girdiler!$B$15*2_Girdiler!$B$16</f>
        <v>4.63277251695155</v>
      </c>
      <c r="G4502" s="16" t="n">
        <f aca="false">MIN(MATCH(F4502,2_Girdiler!$B$20:$I$20,1),7)</f>
        <v>1</v>
      </c>
      <c r="H4502" s="16" t="n">
        <f aca="false">IF(F4502&gt;=40,2_Girdiler!$I$21+(F4502-40)*(2_Girdiler!$I$21-2_Girdiler!$H$21)/(2_Girdiler!$I$20-2_Girdiler!$H$20),INDEX(2_Girdiler!$B$21:$I$21,G4502)+(F4502-INDEX(2_Girdiler!$B$20:$I$20,G4502))*(INDEX(2_Girdiler!$B$21:$I$21,G4502+1)-INDEX(2_Girdiler!$B$21:$I$21,G4502))/(INDEX(2_Girdiler!$B$20:$I$20,G4502+1)-INDEX(2_Girdiler!$B$20:$I$20,G4502)))</f>
        <v>10.1920995372934</v>
      </c>
      <c r="I4502" s="16" t="n">
        <f aca="false">H4502/2_Girdiler!$B$17</f>
        <v>4.08337321205665</v>
      </c>
      <c r="J4502" s="16" t="n">
        <f aca="false">D4502+I4502</f>
        <v>25.8887522610556</v>
      </c>
    </row>
    <row r="4503" customFormat="false" ht="15" hidden="false" customHeight="false" outlineLevel="0" collapsed="false">
      <c r="A4503" s="0" t="n">
        <v>4491</v>
      </c>
      <c r="B4503" s="7" t="n">
        <v>0.911018</v>
      </c>
      <c r="C4503" s="7" t="n">
        <v>0.499303</v>
      </c>
      <c r="D4503" s="16" t="n">
        <f aca="false">LOGINV(B4503,$B$7,$C$7)</f>
        <v>28.6927906628055</v>
      </c>
      <c r="E4503" s="16" t="n">
        <f aca="false">LOGINV(C4503,$B$8,$C$8)</f>
        <v>109.082155505244</v>
      </c>
      <c r="F4503" s="16" t="n">
        <f aca="false">$B$5/100*E4503*2_Girdiler!$B$14*2_Girdiler!$B$15*2_Girdiler!$B$16</f>
        <v>2.74450703251195</v>
      </c>
      <c r="G4503" s="16" t="n">
        <f aca="false">MIN(MATCH(F4503,2_Girdiler!$B$20:$I$20,1),7)</f>
        <v>1</v>
      </c>
      <c r="H4503" s="16" t="n">
        <f aca="false">IF(F4503&gt;=40,2_Girdiler!$I$21+(F4503-40)*(2_Girdiler!$I$21-2_Girdiler!$H$21)/(2_Girdiler!$I$20-2_Girdiler!$H$20),INDEX(2_Girdiler!$B$21:$I$21,G4503)+(F4503-INDEX(2_Girdiler!$B$20:$I$20,G4503))*(INDEX(2_Girdiler!$B$21:$I$21,G4503+1)-INDEX(2_Girdiler!$B$21:$I$21,G4503))/(INDEX(2_Girdiler!$B$20:$I$20,G4503+1)-INDEX(2_Girdiler!$B$20:$I$20,G4503)))</f>
        <v>6.03791547152629</v>
      </c>
      <c r="I4503" s="16" t="n">
        <f aca="false">H4503/2_Girdiler!$B$17</f>
        <v>2.41903664724611</v>
      </c>
      <c r="J4503" s="16" t="n">
        <f aca="false">D4503+I4503</f>
        <v>31.1118273100516</v>
      </c>
    </row>
    <row r="4504" customFormat="false" ht="15" hidden="false" customHeight="false" outlineLevel="0" collapsed="false">
      <c r="A4504" s="0" t="n">
        <v>4492</v>
      </c>
      <c r="B4504" s="7" t="n">
        <v>0.680398</v>
      </c>
      <c r="C4504" s="7" t="n">
        <v>0.970339</v>
      </c>
      <c r="D4504" s="16" t="n">
        <f aca="false">LOGINV(B4504,$B$7,$C$7)</f>
        <v>17.5862232520943</v>
      </c>
      <c r="E4504" s="16" t="n">
        <f aca="false">LOGINV(C4504,$B$8,$C$8)</f>
        <v>368.895175545647</v>
      </c>
      <c r="F4504" s="16" t="n">
        <f aca="false">$B$5/100*E4504*2_Girdiler!$B$14*2_Girdiler!$B$15*2_Girdiler!$B$16</f>
        <v>9.28140261672848</v>
      </c>
      <c r="G4504" s="16" t="n">
        <f aca="false">MIN(MATCH(F4504,2_Girdiler!$B$20:$I$20,1),7)</f>
        <v>2</v>
      </c>
      <c r="H4504" s="16" t="n">
        <f aca="false">IF(F4504&gt;=40,2_Girdiler!$I$21+(F4504-40)*(2_Girdiler!$I$21-2_Girdiler!$H$21)/(2_Girdiler!$I$20-2_Girdiler!$H$20),INDEX(2_Girdiler!$B$21:$I$21,G4504)+(F4504-INDEX(2_Girdiler!$B$20:$I$20,G4504))*(INDEX(2_Girdiler!$B$21:$I$21,G4504+1)-INDEX(2_Girdiler!$B$21:$I$21,G4504))/(INDEX(2_Girdiler!$B$20:$I$20,G4504+1)-INDEX(2_Girdiler!$B$20:$I$20,G4504)))</f>
        <v>17.8502441867656</v>
      </c>
      <c r="I4504" s="16" t="n">
        <f aca="false">H4504/2_Girdiler!$B$17</f>
        <v>7.15154013892852</v>
      </c>
      <c r="J4504" s="16" t="n">
        <f aca="false">D4504+I4504</f>
        <v>24.7377633910228</v>
      </c>
    </row>
    <row r="4505" customFormat="false" ht="15" hidden="false" customHeight="false" outlineLevel="0" collapsed="false">
      <c r="A4505" s="0" t="n">
        <v>4493</v>
      </c>
      <c r="B4505" s="7" t="n">
        <v>0.326796</v>
      </c>
      <c r="C4505" s="7" t="n">
        <v>0.248177</v>
      </c>
      <c r="D4505" s="16" t="n">
        <f aca="false">LOGINV(B4505,$B$7,$C$7)</f>
        <v>10.5449944663031</v>
      </c>
      <c r="E4505" s="16" t="n">
        <f aca="false">LOGINV(C4505,$B$8,$C$8)</f>
        <v>70.3959474647563</v>
      </c>
      <c r="F4505" s="16" t="n">
        <f aca="false">$B$5/100*E4505*2_Girdiler!$B$14*2_Girdiler!$B$15*2_Girdiler!$B$16</f>
        <v>1.77116203821327</v>
      </c>
      <c r="G4505" s="16" t="n">
        <f aca="false">MIN(MATCH(F4505,2_Girdiler!$B$20:$I$20,1),7)</f>
        <v>1</v>
      </c>
      <c r="H4505" s="16" t="n">
        <f aca="false">IF(F4505&gt;=40,2_Girdiler!$I$21+(F4505-40)*(2_Girdiler!$I$21-2_Girdiler!$H$21)/(2_Girdiler!$I$20-2_Girdiler!$H$20),INDEX(2_Girdiler!$B$21:$I$21,G4505)+(F4505-INDEX(2_Girdiler!$B$20:$I$20,G4505))*(INDEX(2_Girdiler!$B$21:$I$21,G4505+1)-INDEX(2_Girdiler!$B$21:$I$21,G4505))/(INDEX(2_Girdiler!$B$20:$I$20,G4505+1)-INDEX(2_Girdiler!$B$20:$I$20,G4505)))</f>
        <v>3.89655648406919</v>
      </c>
      <c r="I4505" s="16" t="n">
        <f aca="false">H4505/2_Girdiler!$B$17</f>
        <v>1.56112038624567</v>
      </c>
      <c r="J4505" s="16" t="n">
        <f aca="false">D4505+I4505</f>
        <v>12.1061148525488</v>
      </c>
    </row>
    <row r="4506" customFormat="false" ht="15" hidden="false" customHeight="false" outlineLevel="0" collapsed="false">
      <c r="A4506" s="0" t="n">
        <v>4494</v>
      </c>
      <c r="B4506" s="7" t="n">
        <v>0.271764</v>
      </c>
      <c r="C4506" s="7" t="n">
        <v>0.710575</v>
      </c>
      <c r="D4506" s="16" t="n">
        <f aca="false">LOGINV(B4506,$B$7,$C$7)</f>
        <v>9.65221035686535</v>
      </c>
      <c r="E4506" s="16" t="n">
        <f aca="false">LOGINV(C4506,$B$8,$C$8)</f>
        <v>156.260380760511</v>
      </c>
      <c r="F4506" s="16" t="n">
        <f aca="false">$B$5/100*E4506*2_Girdiler!$B$14*2_Girdiler!$B$15*2_Girdiler!$B$16</f>
        <v>3.93151117993445</v>
      </c>
      <c r="G4506" s="16" t="n">
        <f aca="false">MIN(MATCH(F4506,2_Girdiler!$B$20:$I$20,1),7)</f>
        <v>1</v>
      </c>
      <c r="H4506" s="16" t="n">
        <f aca="false">IF(F4506&gt;=40,2_Girdiler!$I$21+(F4506-40)*(2_Girdiler!$I$21-2_Girdiler!$H$21)/(2_Girdiler!$I$20-2_Girdiler!$H$20),INDEX(2_Girdiler!$B$21:$I$21,G4506)+(F4506-INDEX(2_Girdiler!$B$20:$I$20,G4506))*(INDEX(2_Girdiler!$B$21:$I$21,G4506+1)-INDEX(2_Girdiler!$B$21:$I$21,G4506))/(INDEX(2_Girdiler!$B$20:$I$20,G4506+1)-INDEX(2_Girdiler!$B$20:$I$20,G4506)))</f>
        <v>8.64932459585579</v>
      </c>
      <c r="I4506" s="16" t="n">
        <f aca="false">H4506/2_Girdiler!$B$17</f>
        <v>3.46527427718581</v>
      </c>
      <c r="J4506" s="16" t="n">
        <f aca="false">D4506+I4506</f>
        <v>13.1174846340512</v>
      </c>
    </row>
    <row r="4507" customFormat="false" ht="15" hidden="false" customHeight="false" outlineLevel="0" collapsed="false">
      <c r="A4507" s="0" t="n">
        <v>4495</v>
      </c>
      <c r="B4507" s="7" t="n">
        <v>0.191175</v>
      </c>
      <c r="C4507" s="7" t="n">
        <v>0.756658</v>
      </c>
      <c r="D4507" s="16" t="n">
        <f aca="false">LOGINV(B4507,$B$7,$C$7)</f>
        <v>8.32172491708533</v>
      </c>
      <c r="E4507" s="16" t="n">
        <f aca="false">LOGINV(C4507,$B$8,$C$8)</f>
        <v>171.097590486538</v>
      </c>
      <c r="F4507" s="16" t="n">
        <f aca="false">$B$5/100*E4507*2_Girdiler!$B$14*2_Girdiler!$B$15*2_Girdiler!$B$16</f>
        <v>4.3048153766413</v>
      </c>
      <c r="G4507" s="16" t="n">
        <f aca="false">MIN(MATCH(F4507,2_Girdiler!$B$20:$I$20,1),7)</f>
        <v>1</v>
      </c>
      <c r="H4507" s="16" t="n">
        <f aca="false">IF(F4507&gt;=40,2_Girdiler!$I$21+(F4507-40)*(2_Girdiler!$I$21-2_Girdiler!$H$21)/(2_Girdiler!$I$20-2_Girdiler!$H$20),INDEX(2_Girdiler!$B$21:$I$21,G4507)+(F4507-INDEX(2_Girdiler!$B$20:$I$20,G4507))*(INDEX(2_Girdiler!$B$21:$I$21,G4507+1)-INDEX(2_Girdiler!$B$21:$I$21,G4507))/(INDEX(2_Girdiler!$B$20:$I$20,G4507+1)-INDEX(2_Girdiler!$B$20:$I$20,G4507)))</f>
        <v>9.47059382861087</v>
      </c>
      <c r="I4507" s="16" t="n">
        <f aca="false">H4507/2_Girdiler!$B$17</f>
        <v>3.79430842492423</v>
      </c>
      <c r="J4507" s="16" t="n">
        <f aca="false">D4507+I4507</f>
        <v>12.1160333420096</v>
      </c>
    </row>
    <row r="4508" customFormat="false" ht="15" hidden="false" customHeight="false" outlineLevel="0" collapsed="false">
      <c r="A4508" s="0" t="n">
        <v>4496</v>
      </c>
      <c r="B4508" s="7" t="n">
        <v>0.397826</v>
      </c>
      <c r="C4508" s="7" t="n">
        <v>0.966515</v>
      </c>
      <c r="D4508" s="16" t="n">
        <f aca="false">LOGINV(B4508,$B$7,$C$7)</f>
        <v>11.7217431669394</v>
      </c>
      <c r="E4508" s="16" t="n">
        <f aca="false">LOGINV(C4508,$B$8,$C$8)</f>
        <v>356.275591784797</v>
      </c>
      <c r="F4508" s="16" t="n">
        <f aca="false">$B$5/100*E4508*2_Girdiler!$B$14*2_Girdiler!$B$15*2_Girdiler!$B$16</f>
        <v>8.96389388930549</v>
      </c>
      <c r="G4508" s="16" t="n">
        <f aca="false">MIN(MATCH(F4508,2_Girdiler!$B$20:$I$20,1),7)</f>
        <v>2</v>
      </c>
      <c r="H4508" s="16" t="n">
        <f aca="false">IF(F4508&gt;=40,2_Girdiler!$I$21+(F4508-40)*(2_Girdiler!$I$21-2_Girdiler!$H$21)/(2_Girdiler!$I$20-2_Girdiler!$H$20),INDEX(2_Girdiler!$B$21:$I$21,G4508)+(F4508-INDEX(2_Girdiler!$B$20:$I$20,G4508))*(INDEX(2_Girdiler!$B$21:$I$21,G4508+1)-INDEX(2_Girdiler!$B$21:$I$21,G4508))/(INDEX(2_Girdiler!$B$20:$I$20,G4508+1)-INDEX(2_Girdiler!$B$20:$I$20,G4508)))</f>
        <v>17.3422302228888</v>
      </c>
      <c r="I4508" s="16" t="n">
        <f aca="false">H4508/2_Girdiler!$B$17</f>
        <v>6.94800890340095</v>
      </c>
      <c r="J4508" s="16" t="n">
        <f aca="false">D4508+I4508</f>
        <v>18.6697520703404</v>
      </c>
    </row>
    <row r="4509" customFormat="false" ht="15" hidden="false" customHeight="false" outlineLevel="0" collapsed="false">
      <c r="A4509" s="0" t="n">
        <v>4497</v>
      </c>
      <c r="B4509" s="7" t="n">
        <v>0.451298</v>
      </c>
      <c r="C4509" s="7" t="n">
        <v>0.060273</v>
      </c>
      <c r="D4509" s="16" t="n">
        <f aca="false">LOGINV(B4509,$B$7,$C$7)</f>
        <v>12.6490729261084</v>
      </c>
      <c r="E4509" s="16" t="n">
        <f aca="false">LOGINV(C4509,$B$8,$C$8)</f>
        <v>40.0888985711364</v>
      </c>
      <c r="F4509" s="16" t="n">
        <f aca="false">$B$5/100*E4509*2_Girdiler!$B$14*2_Girdiler!$B$15*2_Girdiler!$B$16</f>
        <v>1.00863668804979</v>
      </c>
      <c r="G4509" s="16" t="n">
        <f aca="false">MIN(MATCH(F4509,2_Girdiler!$B$20:$I$20,1),7)</f>
        <v>1</v>
      </c>
      <c r="H4509" s="16" t="n">
        <f aca="false">IF(F4509&gt;=40,2_Girdiler!$I$21+(F4509-40)*(2_Girdiler!$I$21-2_Girdiler!$H$21)/(2_Girdiler!$I$20-2_Girdiler!$H$20),INDEX(2_Girdiler!$B$21:$I$21,G4509)+(F4509-INDEX(2_Girdiler!$B$20:$I$20,G4509))*(INDEX(2_Girdiler!$B$21:$I$21,G4509+1)-INDEX(2_Girdiler!$B$21:$I$21,G4509))/(INDEX(2_Girdiler!$B$20:$I$20,G4509+1)-INDEX(2_Girdiler!$B$20:$I$20,G4509)))</f>
        <v>2.21900071370954</v>
      </c>
      <c r="I4509" s="16" t="n">
        <f aca="false">H4509/2_Girdiler!$B$17</f>
        <v>0.889022721838759</v>
      </c>
      <c r="J4509" s="16" t="n">
        <f aca="false">D4509+I4509</f>
        <v>13.5380956479472</v>
      </c>
    </row>
    <row r="4510" customFormat="false" ht="15" hidden="false" customHeight="false" outlineLevel="0" collapsed="false">
      <c r="A4510" s="0" t="n">
        <v>4498</v>
      </c>
      <c r="B4510" s="7" t="n">
        <v>0.224205</v>
      </c>
      <c r="C4510" s="7" t="n">
        <v>0.712007</v>
      </c>
      <c r="D4510" s="16" t="n">
        <f aca="false">LOGINV(B4510,$B$7,$C$7)</f>
        <v>8.87512695792043</v>
      </c>
      <c r="E4510" s="16" t="n">
        <f aca="false">LOGINV(C4510,$B$8,$C$8)</f>
        <v>156.683804100403</v>
      </c>
      <c r="F4510" s="16" t="n">
        <f aca="false">$B$5/100*E4510*2_Girdiler!$B$14*2_Girdiler!$B$15*2_Girdiler!$B$16</f>
        <v>3.94216451116613</v>
      </c>
      <c r="G4510" s="16" t="n">
        <f aca="false">MIN(MATCH(F4510,2_Girdiler!$B$20:$I$20,1),7)</f>
        <v>1</v>
      </c>
      <c r="H4510" s="16" t="n">
        <f aca="false">IF(F4510&gt;=40,2_Girdiler!$I$21+(F4510-40)*(2_Girdiler!$I$21-2_Girdiler!$H$21)/(2_Girdiler!$I$20-2_Girdiler!$H$20),INDEX(2_Girdiler!$B$21:$I$21,G4510)+(F4510-INDEX(2_Girdiler!$B$20:$I$20,G4510))*(INDEX(2_Girdiler!$B$21:$I$21,G4510+1)-INDEX(2_Girdiler!$B$21:$I$21,G4510))/(INDEX(2_Girdiler!$B$20:$I$20,G4510+1)-INDEX(2_Girdiler!$B$20:$I$20,G4510)))</f>
        <v>8.6727619245655</v>
      </c>
      <c r="I4510" s="16" t="n">
        <f aca="false">H4510/2_Girdiler!$B$17</f>
        <v>3.47466423259836</v>
      </c>
      <c r="J4510" s="16" t="n">
        <f aca="false">D4510+I4510</f>
        <v>12.3497911905188</v>
      </c>
    </row>
    <row r="4511" customFormat="false" ht="15" hidden="false" customHeight="false" outlineLevel="0" collapsed="false">
      <c r="A4511" s="0" t="n">
        <v>4499</v>
      </c>
      <c r="B4511" s="7" t="n">
        <v>0.228561</v>
      </c>
      <c r="C4511" s="7" t="n">
        <v>0.326857</v>
      </c>
      <c r="D4511" s="16" t="n">
        <f aca="false">LOGINV(B4511,$B$7,$C$7)</f>
        <v>8.94702058008228</v>
      </c>
      <c r="E4511" s="16" t="n">
        <f aca="false">LOGINV(C4511,$B$8,$C$8)</f>
        <v>81.748888676675</v>
      </c>
      <c r="F4511" s="16" t="n">
        <f aca="false">$B$5/100*E4511*2_Girdiler!$B$14*2_Girdiler!$B$15*2_Girdiler!$B$16</f>
        <v>2.05680203910514</v>
      </c>
      <c r="G4511" s="16" t="n">
        <f aca="false">MIN(MATCH(F4511,2_Girdiler!$B$20:$I$20,1),7)</f>
        <v>1</v>
      </c>
      <c r="H4511" s="16" t="n">
        <f aca="false">IF(F4511&gt;=40,2_Girdiler!$I$21+(F4511-40)*(2_Girdiler!$I$21-2_Girdiler!$H$21)/(2_Girdiler!$I$20-2_Girdiler!$H$20),INDEX(2_Girdiler!$B$21:$I$21,G4511)+(F4511-INDEX(2_Girdiler!$B$20:$I$20,G4511))*(INDEX(2_Girdiler!$B$21:$I$21,G4511+1)-INDEX(2_Girdiler!$B$21:$I$21,G4511))/(INDEX(2_Girdiler!$B$20:$I$20,G4511+1)-INDEX(2_Girdiler!$B$20:$I$20,G4511)))</f>
        <v>4.52496448603131</v>
      </c>
      <c r="I4511" s="16" t="n">
        <f aca="false">H4511/2_Girdiler!$B$17</f>
        <v>1.8128864126728</v>
      </c>
      <c r="J4511" s="16" t="n">
        <f aca="false">D4511+I4511</f>
        <v>10.7599069927551</v>
      </c>
    </row>
    <row r="4512" customFormat="false" ht="15" hidden="false" customHeight="false" outlineLevel="0" collapsed="false">
      <c r="A4512" s="0" t="n">
        <v>4500</v>
      </c>
      <c r="B4512" s="7" t="n">
        <v>0.205681</v>
      </c>
      <c r="C4512" s="7" t="n">
        <v>0.838428</v>
      </c>
      <c r="D4512" s="16" t="n">
        <f aca="false">LOGINV(B4512,$B$7,$C$7)</f>
        <v>8.56681797818814</v>
      </c>
      <c r="E4512" s="16" t="n">
        <f aca="false">LOGINV(C4512,$B$8,$C$8)</f>
        <v>206.643371992768</v>
      </c>
      <c r="F4512" s="16" t="n">
        <f aca="false">$B$5/100*E4512*2_Girdiler!$B$14*2_Girdiler!$B$15*2_Girdiler!$B$16</f>
        <v>5.19914723933805</v>
      </c>
      <c r="G4512" s="16" t="n">
        <f aca="false">MIN(MATCH(F4512,2_Girdiler!$B$20:$I$20,1),7)</f>
        <v>2</v>
      </c>
      <c r="H4512" s="16" t="n">
        <f aca="false">IF(F4512&gt;=40,2_Girdiler!$I$21+(F4512-40)*(2_Girdiler!$I$21-2_Girdiler!$H$21)/(2_Girdiler!$I$20-2_Girdiler!$H$20),INDEX(2_Girdiler!$B$21:$I$21,G4512)+(F4512-INDEX(2_Girdiler!$B$20:$I$20,G4512))*(INDEX(2_Girdiler!$B$21:$I$21,G4512+1)-INDEX(2_Girdiler!$B$21:$I$21,G4512))/(INDEX(2_Girdiler!$B$20:$I$20,G4512+1)-INDEX(2_Girdiler!$B$20:$I$20,G4512)))</f>
        <v>11.3186355829409</v>
      </c>
      <c r="I4512" s="16" t="n">
        <f aca="false">H4512/2_Girdiler!$B$17</f>
        <v>4.53470976880644</v>
      </c>
      <c r="J4512" s="16" t="n">
        <f aca="false">D4512+I4512</f>
        <v>13.1015277469946</v>
      </c>
    </row>
    <row r="4513" customFormat="false" ht="15" hidden="false" customHeight="false" outlineLevel="0" collapsed="false">
      <c r="A4513" s="0" t="n">
        <v>4501</v>
      </c>
      <c r="B4513" s="7" t="n">
        <v>0.549378</v>
      </c>
      <c r="C4513" s="7" t="n">
        <v>0.75118</v>
      </c>
      <c r="D4513" s="16" t="n">
        <f aca="false">LOGINV(B4513,$B$7,$C$7)</f>
        <v>14.5118822175274</v>
      </c>
      <c r="E4513" s="16" t="n">
        <f aca="false">LOGINV(C4513,$B$8,$C$8)</f>
        <v>169.188276190625</v>
      </c>
      <c r="F4513" s="16" t="n">
        <f aca="false">$B$5/100*E4513*2_Girdiler!$B$14*2_Girdiler!$B$15*2_Girdiler!$B$16</f>
        <v>4.25677702895612</v>
      </c>
      <c r="G4513" s="16" t="n">
        <f aca="false">MIN(MATCH(F4513,2_Girdiler!$B$20:$I$20,1),7)</f>
        <v>1</v>
      </c>
      <c r="H4513" s="16" t="n">
        <f aca="false">IF(F4513&gt;=40,2_Girdiler!$I$21+(F4513-40)*(2_Girdiler!$I$21-2_Girdiler!$H$21)/(2_Girdiler!$I$20-2_Girdiler!$H$20),INDEX(2_Girdiler!$B$21:$I$21,G4513)+(F4513-INDEX(2_Girdiler!$B$20:$I$20,G4513))*(INDEX(2_Girdiler!$B$21:$I$21,G4513+1)-INDEX(2_Girdiler!$B$21:$I$21,G4513))/(INDEX(2_Girdiler!$B$20:$I$20,G4513+1)-INDEX(2_Girdiler!$B$20:$I$20,G4513)))</f>
        <v>9.36490946370347</v>
      </c>
      <c r="I4513" s="16" t="n">
        <f aca="false">H4513/2_Girdiler!$B$17</f>
        <v>3.7519669325735</v>
      </c>
      <c r="J4513" s="16" t="n">
        <f aca="false">D4513+I4513</f>
        <v>18.2638491501009</v>
      </c>
    </row>
    <row r="4514" customFormat="false" ht="15" hidden="false" customHeight="false" outlineLevel="0" collapsed="false">
      <c r="A4514" s="0" t="n">
        <v>4502</v>
      </c>
      <c r="B4514" s="7" t="n">
        <v>0.943811</v>
      </c>
      <c r="C4514" s="7" t="n">
        <v>0.697413</v>
      </c>
      <c r="D4514" s="16" t="n">
        <f aca="false">LOGINV(B4514,$B$7,$C$7)</f>
        <v>32.8097369235238</v>
      </c>
      <c r="E4514" s="16" t="n">
        <f aca="false">LOGINV(C4514,$B$8,$C$8)</f>
        <v>152.465155091197</v>
      </c>
      <c r="F4514" s="16" t="n">
        <f aca="false">$B$5/100*E4514*2_Girdiler!$B$14*2_Girdiler!$B$15*2_Girdiler!$B$16</f>
        <v>3.83602330209451</v>
      </c>
      <c r="G4514" s="16" t="n">
        <f aca="false">MIN(MATCH(F4514,2_Girdiler!$B$20:$I$20,1),7)</f>
        <v>1</v>
      </c>
      <c r="H4514" s="16" t="n">
        <f aca="false">IF(F4514&gt;=40,2_Girdiler!$I$21+(F4514-40)*(2_Girdiler!$I$21-2_Girdiler!$H$21)/(2_Girdiler!$I$20-2_Girdiler!$H$20),INDEX(2_Girdiler!$B$21:$I$21,G4514)+(F4514-INDEX(2_Girdiler!$B$20:$I$20,G4514))*(INDEX(2_Girdiler!$B$21:$I$21,G4514+1)-INDEX(2_Girdiler!$B$21:$I$21,G4514))/(INDEX(2_Girdiler!$B$20:$I$20,G4514+1)-INDEX(2_Girdiler!$B$20:$I$20,G4514)))</f>
        <v>8.43925126460793</v>
      </c>
      <c r="I4514" s="16" t="n">
        <f aca="false">H4514/2_Girdiler!$B$17</f>
        <v>3.38111028229484</v>
      </c>
      <c r="J4514" s="16" t="n">
        <f aca="false">D4514+I4514</f>
        <v>36.1908472058186</v>
      </c>
    </row>
    <row r="4515" customFormat="false" ht="15" hidden="false" customHeight="false" outlineLevel="0" collapsed="false">
      <c r="A4515" s="0" t="n">
        <v>4503</v>
      </c>
      <c r="B4515" s="7" t="n">
        <v>0.827134</v>
      </c>
      <c r="C4515" s="7" t="n">
        <v>0.166577</v>
      </c>
      <c r="D4515" s="16" t="n">
        <f aca="false">LOGINV(B4515,$B$7,$C$7)</f>
        <v>22.9053960881752</v>
      </c>
      <c r="E4515" s="16" t="n">
        <f aca="false">LOGINV(C4515,$B$8,$C$8)</f>
        <v>58.470758982921</v>
      </c>
      <c r="F4515" s="16" t="n">
        <f aca="false">$B$5/100*E4515*2_Girdiler!$B$14*2_Girdiler!$B$15*2_Girdiler!$B$16</f>
        <v>1.47112429601029</v>
      </c>
      <c r="G4515" s="16" t="n">
        <f aca="false">MIN(MATCH(F4515,2_Girdiler!$B$20:$I$20,1),7)</f>
        <v>1</v>
      </c>
      <c r="H4515" s="16" t="n">
        <f aca="false">IF(F4515&gt;=40,2_Girdiler!$I$21+(F4515-40)*(2_Girdiler!$I$21-2_Girdiler!$H$21)/(2_Girdiler!$I$20-2_Girdiler!$H$20),INDEX(2_Girdiler!$B$21:$I$21,G4515)+(F4515-INDEX(2_Girdiler!$B$20:$I$20,G4515))*(INDEX(2_Girdiler!$B$21:$I$21,G4515+1)-INDEX(2_Girdiler!$B$21:$I$21,G4515))/(INDEX(2_Girdiler!$B$20:$I$20,G4515+1)-INDEX(2_Girdiler!$B$20:$I$20,G4515)))</f>
        <v>3.23647345122264</v>
      </c>
      <c r="I4515" s="16" t="n">
        <f aca="false">H4515/2_Girdiler!$B$17</f>
        <v>1.29666404295779</v>
      </c>
      <c r="J4515" s="16" t="n">
        <f aca="false">D4515+I4515</f>
        <v>24.202060131133</v>
      </c>
    </row>
    <row r="4516" customFormat="false" ht="15" hidden="false" customHeight="false" outlineLevel="0" collapsed="false">
      <c r="A4516" s="0" t="n">
        <v>4504</v>
      </c>
      <c r="B4516" s="7" t="n">
        <v>0.52241</v>
      </c>
      <c r="C4516" s="7" t="n">
        <v>0.934804</v>
      </c>
      <c r="D4516" s="16" t="n">
        <f aca="false">LOGINV(B4516,$B$7,$C$7)</f>
        <v>13.9730100602299</v>
      </c>
      <c r="E4516" s="16" t="n">
        <f aca="false">LOGINV(C4516,$B$8,$C$8)</f>
        <v>289.914244547864</v>
      </c>
      <c r="F4516" s="16" t="n">
        <f aca="false">$B$5/100*E4516*2_Girdiler!$B$14*2_Girdiler!$B$15*2_Girdiler!$B$16</f>
        <v>7.29424239282426</v>
      </c>
      <c r="G4516" s="16" t="n">
        <f aca="false">MIN(MATCH(F4516,2_Girdiler!$B$20:$I$20,1),7)</f>
        <v>2</v>
      </c>
      <c r="H4516" s="16" t="n">
        <f aca="false">IF(F4516&gt;=40,2_Girdiler!$I$21+(F4516-40)*(2_Girdiler!$I$21-2_Girdiler!$H$21)/(2_Girdiler!$I$20-2_Girdiler!$H$20),INDEX(2_Girdiler!$B$21:$I$21,G4516)+(F4516-INDEX(2_Girdiler!$B$20:$I$20,G4516))*(INDEX(2_Girdiler!$B$21:$I$21,G4516+1)-INDEX(2_Girdiler!$B$21:$I$21,G4516))/(INDEX(2_Girdiler!$B$20:$I$20,G4516+1)-INDEX(2_Girdiler!$B$20:$I$20,G4516)))</f>
        <v>14.6707878285188</v>
      </c>
      <c r="I4516" s="16" t="n">
        <f aca="false">H4516/2_Girdiler!$B$17</f>
        <v>5.87771948257966</v>
      </c>
      <c r="J4516" s="16" t="n">
        <f aca="false">D4516+I4516</f>
        <v>19.8507295428095</v>
      </c>
    </row>
    <row r="4517" customFormat="false" ht="15" hidden="false" customHeight="false" outlineLevel="0" collapsed="false">
      <c r="A4517" s="0" t="n">
        <v>4505</v>
      </c>
      <c r="B4517" s="7" t="n">
        <v>0.322253</v>
      </c>
      <c r="C4517" s="7" t="n">
        <v>0.175279</v>
      </c>
      <c r="D4517" s="16" t="n">
        <f aca="false">LOGINV(B4517,$B$7,$C$7)</f>
        <v>10.4710179798569</v>
      </c>
      <c r="E4517" s="16" t="n">
        <f aca="false">LOGINV(C4517,$B$8,$C$8)</f>
        <v>59.7787358376905</v>
      </c>
      <c r="F4517" s="16" t="n">
        <f aca="false">$B$5/100*E4517*2_Girdiler!$B$14*2_Girdiler!$B$15*2_Girdiler!$B$16</f>
        <v>1.50403299367629</v>
      </c>
      <c r="G4517" s="16" t="n">
        <f aca="false">MIN(MATCH(F4517,2_Girdiler!$B$20:$I$20,1),7)</f>
        <v>1</v>
      </c>
      <c r="H4517" s="16" t="n">
        <f aca="false">IF(F4517&gt;=40,2_Girdiler!$I$21+(F4517-40)*(2_Girdiler!$I$21-2_Girdiler!$H$21)/(2_Girdiler!$I$20-2_Girdiler!$H$20),INDEX(2_Girdiler!$B$21:$I$21,G4517)+(F4517-INDEX(2_Girdiler!$B$20:$I$20,G4517))*(INDEX(2_Girdiler!$B$21:$I$21,G4517+1)-INDEX(2_Girdiler!$B$21:$I$21,G4517))/(INDEX(2_Girdiler!$B$20:$I$20,G4517+1)-INDEX(2_Girdiler!$B$20:$I$20,G4517)))</f>
        <v>3.30887258608784</v>
      </c>
      <c r="I4517" s="16" t="n">
        <f aca="false">H4517/2_Girdiler!$B$17</f>
        <v>1.32567010660571</v>
      </c>
      <c r="J4517" s="16" t="n">
        <f aca="false">D4517+I4517</f>
        <v>11.7966880864626</v>
      </c>
    </row>
    <row r="4518" customFormat="false" ht="15" hidden="false" customHeight="false" outlineLevel="0" collapsed="false">
      <c r="A4518" s="0" t="n">
        <v>4506</v>
      </c>
      <c r="B4518" s="7" t="n">
        <v>0.599816</v>
      </c>
      <c r="C4518" s="7" t="n">
        <v>0.927448</v>
      </c>
      <c r="D4518" s="16" t="n">
        <f aca="false">LOGINV(B4518,$B$7,$C$7)</f>
        <v>15.5918793345143</v>
      </c>
      <c r="E4518" s="16" t="n">
        <f aca="false">LOGINV(C4518,$B$8,$C$8)</f>
        <v>279.709485194051</v>
      </c>
      <c r="F4518" s="16" t="n">
        <f aca="false">$B$5/100*E4518*2_Girdiler!$B$14*2_Girdiler!$B$15*2_Girdiler!$B$16</f>
        <v>7.03749064748233</v>
      </c>
      <c r="G4518" s="16" t="n">
        <f aca="false">MIN(MATCH(F4518,2_Girdiler!$B$20:$I$20,1),7)</f>
        <v>2</v>
      </c>
      <c r="H4518" s="16" t="n">
        <f aca="false">IF(F4518&gt;=40,2_Girdiler!$I$21+(F4518-40)*(2_Girdiler!$I$21-2_Girdiler!$H$21)/(2_Girdiler!$I$20-2_Girdiler!$H$20),INDEX(2_Girdiler!$B$21:$I$21,G4518)+(F4518-INDEX(2_Girdiler!$B$20:$I$20,G4518))*(INDEX(2_Girdiler!$B$21:$I$21,G4518+1)-INDEX(2_Girdiler!$B$21:$I$21,G4518))/(INDEX(2_Girdiler!$B$20:$I$20,G4518+1)-INDEX(2_Girdiler!$B$20:$I$20,G4518)))</f>
        <v>14.2599850359717</v>
      </c>
      <c r="I4518" s="16" t="n">
        <f aca="false">H4518/2_Girdiler!$B$17</f>
        <v>5.71313503043739</v>
      </c>
      <c r="J4518" s="16" t="n">
        <f aca="false">D4518+I4518</f>
        <v>21.3050143649516</v>
      </c>
    </row>
    <row r="4519" customFormat="false" ht="15" hidden="false" customHeight="false" outlineLevel="0" collapsed="false">
      <c r="A4519" s="0" t="n">
        <v>4507</v>
      </c>
      <c r="B4519" s="7" t="n">
        <v>0.064701</v>
      </c>
      <c r="C4519" s="7" t="n">
        <v>0.739569</v>
      </c>
      <c r="D4519" s="16" t="n">
        <f aca="false">LOGINV(B4519,$B$7,$C$7)</f>
        <v>5.81547704404122</v>
      </c>
      <c r="E4519" s="16" t="n">
        <f aca="false">LOGINV(C4519,$B$8,$C$8)</f>
        <v>165.281683631108</v>
      </c>
      <c r="F4519" s="16" t="n">
        <f aca="false">$B$5/100*E4519*2_Girdiler!$B$14*2_Girdiler!$B$15*2_Girdiler!$B$16</f>
        <v>4.15848716015868</v>
      </c>
      <c r="G4519" s="16" t="n">
        <f aca="false">MIN(MATCH(F4519,2_Girdiler!$B$20:$I$20,1),7)</f>
        <v>1</v>
      </c>
      <c r="H4519" s="16" t="n">
        <f aca="false">IF(F4519&gt;=40,2_Girdiler!$I$21+(F4519-40)*(2_Girdiler!$I$21-2_Girdiler!$H$21)/(2_Girdiler!$I$20-2_Girdiler!$H$20),INDEX(2_Girdiler!$B$21:$I$21,G4519)+(F4519-INDEX(2_Girdiler!$B$20:$I$20,G4519))*(INDEX(2_Girdiler!$B$21:$I$21,G4519+1)-INDEX(2_Girdiler!$B$21:$I$21,G4519))/(INDEX(2_Girdiler!$B$20:$I$20,G4519+1)-INDEX(2_Girdiler!$B$20:$I$20,G4519)))</f>
        <v>9.1486717523491</v>
      </c>
      <c r="I4519" s="16" t="n">
        <f aca="false">H4519/2_Girdiler!$B$17</f>
        <v>3.66533323411422</v>
      </c>
      <c r="J4519" s="16" t="n">
        <f aca="false">D4519+I4519</f>
        <v>9.48081027815545</v>
      </c>
    </row>
    <row r="4520" customFormat="false" ht="15" hidden="false" customHeight="false" outlineLevel="0" collapsed="false">
      <c r="A4520" s="0" t="n">
        <v>4508</v>
      </c>
      <c r="B4520" s="7" t="n">
        <v>0.8791</v>
      </c>
      <c r="C4520" s="7" t="n">
        <v>0.835783</v>
      </c>
      <c r="D4520" s="16" t="n">
        <f aca="false">LOGINV(B4520,$B$7,$C$7)</f>
        <v>26.0036377691114</v>
      </c>
      <c r="E4520" s="16" t="n">
        <f aca="false">LOGINV(C4520,$B$8,$C$8)</f>
        <v>205.215123346111</v>
      </c>
      <c r="F4520" s="16" t="n">
        <f aca="false">$B$5/100*E4520*2_Girdiler!$B$14*2_Girdiler!$B$15*2_Girdiler!$B$16</f>
        <v>5.16321250338815</v>
      </c>
      <c r="G4520" s="16" t="n">
        <f aca="false">MIN(MATCH(F4520,2_Girdiler!$B$20:$I$20,1),7)</f>
        <v>2</v>
      </c>
      <c r="H4520" s="16" t="n">
        <f aca="false">IF(F4520&gt;=40,2_Girdiler!$I$21+(F4520-40)*(2_Girdiler!$I$21-2_Girdiler!$H$21)/(2_Girdiler!$I$20-2_Girdiler!$H$20),INDEX(2_Girdiler!$B$21:$I$21,G4520)+(F4520-INDEX(2_Girdiler!$B$20:$I$20,G4520))*(INDEX(2_Girdiler!$B$21:$I$21,G4520+1)-INDEX(2_Girdiler!$B$21:$I$21,G4520))/(INDEX(2_Girdiler!$B$20:$I$20,G4520+1)-INDEX(2_Girdiler!$B$20:$I$20,G4520)))</f>
        <v>11.261140005421</v>
      </c>
      <c r="I4520" s="16" t="n">
        <f aca="false">H4520/2_Girdiler!$B$17</f>
        <v>4.51167468165907</v>
      </c>
      <c r="J4520" s="16" t="n">
        <f aca="false">D4520+I4520</f>
        <v>30.5153124507705</v>
      </c>
    </row>
    <row r="4521" customFormat="false" ht="15" hidden="false" customHeight="false" outlineLevel="0" collapsed="false">
      <c r="A4521" s="0" t="n">
        <v>4509</v>
      </c>
      <c r="B4521" s="7" t="n">
        <v>0.418999</v>
      </c>
      <c r="C4521" s="7" t="n">
        <v>0.979456</v>
      </c>
      <c r="D4521" s="16" t="n">
        <f aca="false">LOGINV(B4521,$B$7,$C$7)</f>
        <v>12.0834508225061</v>
      </c>
      <c r="E4521" s="16" t="n">
        <f aca="false">LOGINV(C4521,$B$8,$C$8)</f>
        <v>408.198569546731</v>
      </c>
      <c r="F4521" s="16" t="n">
        <f aca="false">$B$5/100*E4521*2_Girdiler!$B$14*2_Girdiler!$B$15*2_Girdiler!$B$16</f>
        <v>10.2702760097958</v>
      </c>
      <c r="G4521" s="16" t="n">
        <f aca="false">MIN(MATCH(F4521,2_Girdiler!$B$20:$I$20,1),7)</f>
        <v>3</v>
      </c>
      <c r="H4521" s="16" t="n">
        <f aca="false">IF(F4521&gt;=40,2_Girdiler!$I$21+(F4521-40)*(2_Girdiler!$I$21-2_Girdiler!$H$21)/(2_Girdiler!$I$20-2_Girdiler!$H$20),INDEX(2_Girdiler!$B$21:$I$21,G4521)+(F4521-INDEX(2_Girdiler!$B$20:$I$20,G4521))*(INDEX(2_Girdiler!$B$21:$I$21,G4521+1)-INDEX(2_Girdiler!$B$21:$I$21,G4521))/(INDEX(2_Girdiler!$B$20:$I$20,G4521+1)-INDEX(2_Girdiler!$B$20:$I$20,G4521)))</f>
        <v>19.2432484088162</v>
      </c>
      <c r="I4521" s="16" t="n">
        <f aca="false">H4521/2_Girdiler!$B$17</f>
        <v>7.70963477917315</v>
      </c>
      <c r="J4521" s="16" t="n">
        <f aca="false">D4521+I4521</f>
        <v>19.7930856016793</v>
      </c>
    </row>
    <row r="4522" customFormat="false" ht="15" hidden="false" customHeight="false" outlineLevel="0" collapsed="false">
      <c r="A4522" s="0" t="n">
        <v>4510</v>
      </c>
      <c r="B4522" s="7" t="n">
        <v>0.927398</v>
      </c>
      <c r="C4522" s="7" t="n">
        <v>0.152184</v>
      </c>
      <c r="D4522" s="16" t="n">
        <f aca="false">LOGINV(B4522,$B$7,$C$7)</f>
        <v>30.5008609643061</v>
      </c>
      <c r="E4522" s="16" t="n">
        <f aca="false">LOGINV(C4522,$B$8,$C$8)</f>
        <v>56.2737783683828</v>
      </c>
      <c r="F4522" s="16" t="n">
        <f aca="false">$B$5/100*E4522*2_Girdiler!$B$14*2_Girdiler!$B$15*2_Girdiler!$B$16</f>
        <v>1.41584826374851</v>
      </c>
      <c r="G4522" s="16" t="n">
        <f aca="false">MIN(MATCH(F4522,2_Girdiler!$B$20:$I$20,1),7)</f>
        <v>1</v>
      </c>
      <c r="H4522" s="16" t="n">
        <f aca="false">IF(F4522&gt;=40,2_Girdiler!$I$21+(F4522-40)*(2_Girdiler!$I$21-2_Girdiler!$H$21)/(2_Girdiler!$I$20-2_Girdiler!$H$20),INDEX(2_Girdiler!$B$21:$I$21,G4522)+(F4522-INDEX(2_Girdiler!$B$20:$I$20,G4522))*(INDEX(2_Girdiler!$B$21:$I$21,G4522+1)-INDEX(2_Girdiler!$B$21:$I$21,G4522))/(INDEX(2_Girdiler!$B$20:$I$20,G4522+1)-INDEX(2_Girdiler!$B$20:$I$20,G4522)))</f>
        <v>3.11486618024672</v>
      </c>
      <c r="I4522" s="16" t="n">
        <f aca="false">H4522/2_Girdiler!$B$17</f>
        <v>1.24794318118859</v>
      </c>
      <c r="J4522" s="16" t="n">
        <f aca="false">D4522+I4522</f>
        <v>31.7488041454947</v>
      </c>
    </row>
    <row r="4523" customFormat="false" ht="15" hidden="false" customHeight="false" outlineLevel="0" collapsed="false">
      <c r="A4523" s="0" t="n">
        <v>4511</v>
      </c>
      <c r="B4523" s="7" t="n">
        <v>0.644945</v>
      </c>
      <c r="C4523" s="7" t="n">
        <v>0.325822</v>
      </c>
      <c r="D4523" s="16" t="n">
        <f aca="false">LOGINV(B4523,$B$7,$C$7)</f>
        <v>16.6596601906967</v>
      </c>
      <c r="E4523" s="16" t="n">
        <f aca="false">LOGINV(C4523,$B$8,$C$8)</f>
        <v>81.5975370534716</v>
      </c>
      <c r="F4523" s="16" t="n">
        <f aca="false">$B$5/100*E4523*2_Girdiler!$B$14*2_Girdiler!$B$15*2_Girdiler!$B$16</f>
        <v>2.05299403226534</v>
      </c>
      <c r="G4523" s="16" t="n">
        <f aca="false">MIN(MATCH(F4523,2_Girdiler!$B$20:$I$20,1),7)</f>
        <v>1</v>
      </c>
      <c r="H4523" s="16" t="n">
        <f aca="false">IF(F4523&gt;=40,2_Girdiler!$I$21+(F4523-40)*(2_Girdiler!$I$21-2_Girdiler!$H$21)/(2_Girdiler!$I$20-2_Girdiler!$H$20),INDEX(2_Girdiler!$B$21:$I$21,G4523)+(F4523-INDEX(2_Girdiler!$B$20:$I$20,G4523))*(INDEX(2_Girdiler!$B$21:$I$21,G4523+1)-INDEX(2_Girdiler!$B$21:$I$21,G4523))/(INDEX(2_Girdiler!$B$20:$I$20,G4523+1)-INDEX(2_Girdiler!$B$20:$I$20,G4523)))</f>
        <v>4.51658687098376</v>
      </c>
      <c r="I4523" s="16" t="n">
        <f aca="false">H4523/2_Girdiler!$B$17</f>
        <v>1.80952999638772</v>
      </c>
      <c r="J4523" s="16" t="n">
        <f aca="false">D4523+I4523</f>
        <v>18.4691901870844</v>
      </c>
    </row>
    <row r="4524" customFormat="false" ht="15" hidden="false" customHeight="false" outlineLevel="0" collapsed="false">
      <c r="A4524" s="0" t="n">
        <v>4512</v>
      </c>
      <c r="B4524" s="7" t="n">
        <v>0.308608</v>
      </c>
      <c r="C4524" s="7" t="n">
        <v>0.298698</v>
      </c>
      <c r="D4524" s="16" t="n">
        <f aca="false">LOGINV(B4524,$B$7,$C$7)</f>
        <v>10.2493219353231</v>
      </c>
      <c r="E4524" s="16" t="n">
        <f aca="false">LOGINV(C4524,$B$8,$C$8)</f>
        <v>77.657566263217</v>
      </c>
      <c r="F4524" s="16" t="n">
        <f aca="false">$B$5/100*E4524*2_Girdiler!$B$14*2_Girdiler!$B$15*2_Girdiler!$B$16</f>
        <v>1.95386436718254</v>
      </c>
      <c r="G4524" s="16" t="n">
        <f aca="false">MIN(MATCH(F4524,2_Girdiler!$B$20:$I$20,1),7)</f>
        <v>1</v>
      </c>
      <c r="H4524" s="16" t="n">
        <f aca="false">IF(F4524&gt;=40,2_Girdiler!$I$21+(F4524-40)*(2_Girdiler!$I$21-2_Girdiler!$H$21)/(2_Girdiler!$I$20-2_Girdiler!$H$20),INDEX(2_Girdiler!$B$21:$I$21,G4524)+(F4524-INDEX(2_Girdiler!$B$20:$I$20,G4524))*(INDEX(2_Girdiler!$B$21:$I$21,G4524+1)-INDEX(2_Girdiler!$B$21:$I$21,G4524))/(INDEX(2_Girdiler!$B$20:$I$20,G4524+1)-INDEX(2_Girdiler!$B$20:$I$20,G4524)))</f>
        <v>4.29850160780159</v>
      </c>
      <c r="I4524" s="16" t="n">
        <f aca="false">H4524/2_Girdiler!$B$17</f>
        <v>1.72215609286922</v>
      </c>
      <c r="J4524" s="16" t="n">
        <f aca="false">D4524+I4524</f>
        <v>11.9714780281923</v>
      </c>
    </row>
    <row r="4525" customFormat="false" ht="15" hidden="false" customHeight="false" outlineLevel="0" collapsed="false">
      <c r="A4525" s="0" t="n">
        <v>4513</v>
      </c>
      <c r="B4525" s="7" t="n">
        <v>0.23185</v>
      </c>
      <c r="C4525" s="7" t="n">
        <v>0.717503</v>
      </c>
      <c r="D4525" s="16" t="n">
        <f aca="false">LOGINV(B4525,$B$7,$C$7)</f>
        <v>9.00117541152209</v>
      </c>
      <c r="E4525" s="16" t="n">
        <f aca="false">LOGINV(C4525,$B$8,$C$8)</f>
        <v>158.329034499098</v>
      </c>
      <c r="F4525" s="16" t="n">
        <f aca="false">$B$5/100*E4525*2_Girdiler!$B$14*2_Girdiler!$B$15*2_Girdiler!$B$16</f>
        <v>3.9835585079973</v>
      </c>
      <c r="G4525" s="16" t="n">
        <f aca="false">MIN(MATCH(F4525,2_Girdiler!$B$20:$I$20,1),7)</f>
        <v>1</v>
      </c>
      <c r="H4525" s="16" t="n">
        <f aca="false">IF(F4525&gt;=40,2_Girdiler!$I$21+(F4525-40)*(2_Girdiler!$I$21-2_Girdiler!$H$21)/(2_Girdiler!$I$20-2_Girdiler!$H$20),INDEX(2_Girdiler!$B$21:$I$21,G4525)+(F4525-INDEX(2_Girdiler!$B$20:$I$20,G4525))*(INDEX(2_Girdiler!$B$21:$I$21,G4525+1)-INDEX(2_Girdiler!$B$21:$I$21,G4525))/(INDEX(2_Girdiler!$B$20:$I$20,G4525+1)-INDEX(2_Girdiler!$B$20:$I$20,G4525)))</f>
        <v>8.76382871759405</v>
      </c>
      <c r="I4525" s="16" t="n">
        <f aca="false">H4525/2_Girdiler!$B$17</f>
        <v>3.51114932595915</v>
      </c>
      <c r="J4525" s="16" t="n">
        <f aca="false">D4525+I4525</f>
        <v>12.5123247374812</v>
      </c>
    </row>
    <row r="4526" customFormat="false" ht="15" hidden="false" customHeight="false" outlineLevel="0" collapsed="false">
      <c r="A4526" s="0" t="n">
        <v>4514</v>
      </c>
      <c r="B4526" s="7" t="n">
        <v>0.367345</v>
      </c>
      <c r="C4526" s="7" t="n">
        <v>0.499078</v>
      </c>
      <c r="D4526" s="16" t="n">
        <f aca="false">LOGINV(B4526,$B$7,$C$7)</f>
        <v>11.2110600080659</v>
      </c>
      <c r="E4526" s="16" t="n">
        <f aca="false">LOGINV(C4526,$B$8,$C$8)</f>
        <v>109.042450592417</v>
      </c>
      <c r="F4526" s="16" t="n">
        <f aca="false">$B$5/100*E4526*2_Girdiler!$B$14*2_Girdiler!$B$15*2_Girdiler!$B$16</f>
        <v>2.74350805690521</v>
      </c>
      <c r="G4526" s="16" t="n">
        <f aca="false">MIN(MATCH(F4526,2_Girdiler!$B$20:$I$20,1),7)</f>
        <v>1</v>
      </c>
      <c r="H4526" s="16" t="n">
        <f aca="false">IF(F4526&gt;=40,2_Girdiler!$I$21+(F4526-40)*(2_Girdiler!$I$21-2_Girdiler!$H$21)/(2_Girdiler!$I$20-2_Girdiler!$H$20),INDEX(2_Girdiler!$B$21:$I$21,G4526)+(F4526-INDEX(2_Girdiler!$B$20:$I$20,G4526))*(INDEX(2_Girdiler!$B$21:$I$21,G4526+1)-INDEX(2_Girdiler!$B$21:$I$21,G4526))/(INDEX(2_Girdiler!$B$20:$I$20,G4526+1)-INDEX(2_Girdiler!$B$20:$I$20,G4526)))</f>
        <v>6.03571772519147</v>
      </c>
      <c r="I4526" s="16" t="n">
        <f aca="false">H4526/2_Girdiler!$B$17</f>
        <v>2.41815613990043</v>
      </c>
      <c r="J4526" s="16" t="n">
        <f aca="false">D4526+I4526</f>
        <v>13.6292161479663</v>
      </c>
    </row>
    <row r="4527" customFormat="false" ht="15" hidden="false" customHeight="false" outlineLevel="0" collapsed="false">
      <c r="A4527" s="0" t="n">
        <v>4515</v>
      </c>
      <c r="B4527" s="7" t="n">
        <v>0.680605</v>
      </c>
      <c r="C4527" s="7" t="n">
        <v>0.265126</v>
      </c>
      <c r="D4527" s="16" t="n">
        <f aca="false">LOGINV(B4527,$B$7,$C$7)</f>
        <v>17.5919020258913</v>
      </c>
      <c r="E4527" s="16" t="n">
        <f aca="false">LOGINV(C4527,$B$8,$C$8)</f>
        <v>72.8279270805355</v>
      </c>
      <c r="F4527" s="16" t="n">
        <f aca="false">$B$5/100*E4527*2_Girdiler!$B$14*2_Girdiler!$B$15*2_Girdiler!$B$16</f>
        <v>1.83235064534627</v>
      </c>
      <c r="G4527" s="16" t="n">
        <f aca="false">MIN(MATCH(F4527,2_Girdiler!$B$20:$I$20,1),7)</f>
        <v>1</v>
      </c>
      <c r="H4527" s="16" t="n">
        <f aca="false">IF(F4527&gt;=40,2_Girdiler!$I$21+(F4527-40)*(2_Girdiler!$I$21-2_Girdiler!$H$21)/(2_Girdiler!$I$20-2_Girdiler!$H$20),INDEX(2_Girdiler!$B$21:$I$21,G4527)+(F4527-INDEX(2_Girdiler!$B$20:$I$20,G4527))*(INDEX(2_Girdiler!$B$21:$I$21,G4527+1)-INDEX(2_Girdiler!$B$21:$I$21,G4527))/(INDEX(2_Girdiler!$B$20:$I$20,G4527+1)-INDEX(2_Girdiler!$B$20:$I$20,G4527)))</f>
        <v>4.0311714197618</v>
      </c>
      <c r="I4527" s="16" t="n">
        <f aca="false">H4527/2_Girdiler!$B$17</f>
        <v>1.61505265214816</v>
      </c>
      <c r="J4527" s="16" t="n">
        <f aca="false">D4527+I4527</f>
        <v>19.2069546780394</v>
      </c>
    </row>
    <row r="4528" customFormat="false" ht="15" hidden="false" customHeight="false" outlineLevel="0" collapsed="false">
      <c r="A4528" s="0" t="n">
        <v>4516</v>
      </c>
      <c r="B4528" s="7" t="n">
        <v>0.031139</v>
      </c>
      <c r="C4528" s="7" t="n">
        <v>0.673092</v>
      </c>
      <c r="D4528" s="16" t="n">
        <f aca="false">LOGINV(B4528,$B$7,$C$7)</f>
        <v>4.79049083981308</v>
      </c>
      <c r="E4528" s="16" t="n">
        <f aca="false">LOGINV(C4528,$B$8,$C$8)</f>
        <v>145.86983781838</v>
      </c>
      <c r="F4528" s="16" t="n">
        <f aca="false">$B$5/100*E4528*2_Girdiler!$B$14*2_Girdiler!$B$15*2_Girdiler!$B$16</f>
        <v>3.67008511951044</v>
      </c>
      <c r="G4528" s="16" t="n">
        <f aca="false">MIN(MATCH(F4528,2_Girdiler!$B$20:$I$20,1),7)</f>
        <v>1</v>
      </c>
      <c r="H4528" s="16" t="n">
        <f aca="false">IF(F4528&gt;=40,2_Girdiler!$I$21+(F4528-40)*(2_Girdiler!$I$21-2_Girdiler!$H$21)/(2_Girdiler!$I$20-2_Girdiler!$H$20),INDEX(2_Girdiler!$B$21:$I$21,G4528)+(F4528-INDEX(2_Girdiler!$B$20:$I$20,G4528))*(INDEX(2_Girdiler!$B$21:$I$21,G4528+1)-INDEX(2_Girdiler!$B$21:$I$21,G4528))/(INDEX(2_Girdiler!$B$20:$I$20,G4528+1)-INDEX(2_Girdiler!$B$20:$I$20,G4528)))</f>
        <v>8.07418726292297</v>
      </c>
      <c r="I4528" s="16" t="n">
        <f aca="false">H4528/2_Girdiler!$B$17</f>
        <v>3.23485066623517</v>
      </c>
      <c r="J4528" s="16" t="n">
        <f aca="false">D4528+I4528</f>
        <v>8.02534150604825</v>
      </c>
    </row>
    <row r="4529" customFormat="false" ht="15" hidden="false" customHeight="false" outlineLevel="0" collapsed="false">
      <c r="A4529" s="0" t="n">
        <v>4517</v>
      </c>
      <c r="B4529" s="7" t="n">
        <v>0.380505</v>
      </c>
      <c r="C4529" s="7" t="n">
        <v>0.020957</v>
      </c>
      <c r="D4529" s="16" t="n">
        <f aca="false">LOGINV(B4529,$B$7,$C$7)</f>
        <v>11.4302590845311</v>
      </c>
      <c r="E4529" s="16" t="n">
        <f aca="false">LOGINV(C4529,$B$8,$C$8)</f>
        <v>29.3719851845942</v>
      </c>
      <c r="F4529" s="16" t="n">
        <f aca="false">$B$5/100*E4529*2_Girdiler!$B$14*2_Girdiler!$B$15*2_Girdiler!$B$16</f>
        <v>0.738999147244391</v>
      </c>
      <c r="G4529" s="16" t="n">
        <f aca="false">MIN(MATCH(F4529,2_Girdiler!$B$20:$I$20,1),7)</f>
        <v>1</v>
      </c>
      <c r="H4529" s="16" t="n">
        <f aca="false">IF(F4529&gt;=40,2_Girdiler!$I$21+(F4529-40)*(2_Girdiler!$I$21-2_Girdiler!$H$21)/(2_Girdiler!$I$20-2_Girdiler!$H$20),INDEX(2_Girdiler!$B$21:$I$21,G4529)+(F4529-INDEX(2_Girdiler!$B$20:$I$20,G4529))*(INDEX(2_Girdiler!$B$21:$I$21,G4529+1)-INDEX(2_Girdiler!$B$21:$I$21,G4529))/(INDEX(2_Girdiler!$B$20:$I$20,G4529+1)-INDEX(2_Girdiler!$B$20:$I$20,G4529)))</f>
        <v>1.62579812393766</v>
      </c>
      <c r="I4529" s="16" t="n">
        <f aca="false">H4529/2_Girdiler!$B$17</f>
        <v>0.651361427859639</v>
      </c>
      <c r="J4529" s="16" t="n">
        <f aca="false">D4529+I4529</f>
        <v>12.0816205123908</v>
      </c>
    </row>
    <row r="4530" customFormat="false" ht="15" hidden="false" customHeight="false" outlineLevel="0" collapsed="false">
      <c r="A4530" s="0" t="n">
        <v>4518</v>
      </c>
      <c r="B4530" s="7" t="n">
        <v>0.238205</v>
      </c>
      <c r="C4530" s="7" t="n">
        <v>0.227457</v>
      </c>
      <c r="D4530" s="16" t="n">
        <f aca="false">LOGINV(B4530,$B$7,$C$7)</f>
        <v>9.10552973856675</v>
      </c>
      <c r="E4530" s="16" t="n">
        <f aca="false">LOGINV(C4530,$B$8,$C$8)</f>
        <v>67.415883314277</v>
      </c>
      <c r="F4530" s="16" t="n">
        <f aca="false">$B$5/100*E4530*2_Girdiler!$B$14*2_Girdiler!$B$15*2_Girdiler!$B$16</f>
        <v>1.69618362418721</v>
      </c>
      <c r="G4530" s="16" t="n">
        <f aca="false">MIN(MATCH(F4530,2_Girdiler!$B$20:$I$20,1),7)</f>
        <v>1</v>
      </c>
      <c r="H4530" s="16" t="n">
        <f aca="false">IF(F4530&gt;=40,2_Girdiler!$I$21+(F4530-40)*(2_Girdiler!$I$21-2_Girdiler!$H$21)/(2_Girdiler!$I$20-2_Girdiler!$H$20),INDEX(2_Girdiler!$B$21:$I$21,G4530)+(F4530-INDEX(2_Girdiler!$B$20:$I$20,G4530))*(INDEX(2_Girdiler!$B$21:$I$21,G4530+1)-INDEX(2_Girdiler!$B$21:$I$21,G4530))/(INDEX(2_Girdiler!$B$20:$I$20,G4530+1)-INDEX(2_Girdiler!$B$20:$I$20,G4530)))</f>
        <v>3.73160397321186</v>
      </c>
      <c r="I4530" s="16" t="n">
        <f aca="false">H4530/2_Girdiler!$B$17</f>
        <v>1.49503364311373</v>
      </c>
      <c r="J4530" s="16" t="n">
        <f aca="false">D4530+I4530</f>
        <v>10.6005633816805</v>
      </c>
    </row>
    <row r="4531" customFormat="false" ht="15" hidden="false" customHeight="false" outlineLevel="0" collapsed="false">
      <c r="A4531" s="0" t="n">
        <v>4519</v>
      </c>
      <c r="B4531" s="7" t="n">
        <v>0.817282</v>
      </c>
      <c r="C4531" s="7" t="n">
        <v>0.100696</v>
      </c>
      <c r="D4531" s="16" t="n">
        <f aca="false">LOGINV(B4531,$B$7,$C$7)</f>
        <v>22.4272765320467</v>
      </c>
      <c r="E4531" s="16" t="n">
        <f aca="false">LOGINV(C4531,$B$8,$C$8)</f>
        <v>47.8724915489798</v>
      </c>
      <c r="F4531" s="16" t="n">
        <f aca="false">$B$5/100*E4531*2_Girdiler!$B$14*2_Girdiler!$B$15*2_Girdiler!$B$16</f>
        <v>1.20447188737233</v>
      </c>
      <c r="G4531" s="16" t="n">
        <f aca="false">MIN(MATCH(F4531,2_Girdiler!$B$20:$I$20,1),7)</f>
        <v>1</v>
      </c>
      <c r="H4531" s="16" t="n">
        <f aca="false">IF(F4531&gt;=40,2_Girdiler!$I$21+(F4531-40)*(2_Girdiler!$I$21-2_Girdiler!$H$21)/(2_Girdiler!$I$20-2_Girdiler!$H$20),INDEX(2_Girdiler!$B$21:$I$21,G4531)+(F4531-INDEX(2_Girdiler!$B$20:$I$20,G4531))*(INDEX(2_Girdiler!$B$21:$I$21,G4531+1)-INDEX(2_Girdiler!$B$21:$I$21,G4531))/(INDEX(2_Girdiler!$B$20:$I$20,G4531+1)-INDEX(2_Girdiler!$B$20:$I$20,G4531)))</f>
        <v>2.64983815221913</v>
      </c>
      <c r="I4531" s="16" t="n">
        <f aca="false">H4531/2_Girdiler!$B$17</f>
        <v>1.06163387508779</v>
      </c>
      <c r="J4531" s="16" t="n">
        <f aca="false">D4531+I4531</f>
        <v>23.4889104071345</v>
      </c>
    </row>
    <row r="4532" customFormat="false" ht="15" hidden="false" customHeight="false" outlineLevel="0" collapsed="false">
      <c r="A4532" s="0" t="n">
        <v>4520</v>
      </c>
      <c r="B4532" s="7" t="n">
        <v>0.51886</v>
      </c>
      <c r="C4532" s="7" t="n">
        <v>0.830719</v>
      </c>
      <c r="D4532" s="16" t="n">
        <f aca="false">LOGINV(B4532,$B$7,$C$7)</f>
        <v>13.9037823315504</v>
      </c>
      <c r="E4532" s="16" t="n">
        <f aca="false">LOGINV(C4532,$B$8,$C$8)</f>
        <v>202.548484864433</v>
      </c>
      <c r="F4532" s="16" t="n">
        <f aca="false">$B$5/100*E4532*2_Girdiler!$B$14*2_Girdiler!$B$15*2_Girdiler!$B$16</f>
        <v>5.09611987918912</v>
      </c>
      <c r="G4532" s="16" t="n">
        <f aca="false">MIN(MATCH(F4532,2_Girdiler!$B$20:$I$20,1),7)</f>
        <v>2</v>
      </c>
      <c r="H4532" s="16" t="n">
        <f aca="false">IF(F4532&gt;=40,2_Girdiler!$I$21+(F4532-40)*(2_Girdiler!$I$21-2_Girdiler!$H$21)/(2_Girdiler!$I$20-2_Girdiler!$H$20),INDEX(2_Girdiler!$B$21:$I$21,G4532)+(F4532-INDEX(2_Girdiler!$B$20:$I$20,G4532))*(INDEX(2_Girdiler!$B$21:$I$21,G4532+1)-INDEX(2_Girdiler!$B$21:$I$21,G4532))/(INDEX(2_Girdiler!$B$20:$I$20,G4532+1)-INDEX(2_Girdiler!$B$20:$I$20,G4532)))</f>
        <v>11.1537918067026</v>
      </c>
      <c r="I4532" s="16" t="n">
        <f aca="false">H4532/2_Girdiler!$B$17</f>
        <v>4.4686665892238</v>
      </c>
      <c r="J4532" s="16" t="n">
        <f aca="false">D4532+I4532</f>
        <v>18.3724489207742</v>
      </c>
    </row>
    <row r="4533" customFormat="false" ht="15" hidden="false" customHeight="false" outlineLevel="0" collapsed="false">
      <c r="A4533" s="0" t="n">
        <v>4521</v>
      </c>
      <c r="B4533" s="7" t="n">
        <v>0.771447</v>
      </c>
      <c r="C4533" s="7" t="n">
        <v>0.38128</v>
      </c>
      <c r="D4533" s="16" t="n">
        <f aca="false">LOGINV(B4533,$B$7,$C$7)</f>
        <v>20.4973202184517</v>
      </c>
      <c r="E4533" s="16" t="n">
        <f aca="false">LOGINV(C4533,$B$8,$C$8)</f>
        <v>89.856156746937</v>
      </c>
      <c r="F4533" s="16" t="n">
        <f aca="false">$B$5/100*E4533*2_Girdiler!$B$14*2_Girdiler!$B$15*2_Girdiler!$B$16</f>
        <v>2.26078090375293</v>
      </c>
      <c r="G4533" s="16" t="n">
        <f aca="false">MIN(MATCH(F4533,2_Girdiler!$B$20:$I$20,1),7)</f>
        <v>1</v>
      </c>
      <c r="H4533" s="16" t="n">
        <f aca="false">IF(F4533&gt;=40,2_Girdiler!$I$21+(F4533-40)*(2_Girdiler!$I$21-2_Girdiler!$H$21)/(2_Girdiler!$I$20-2_Girdiler!$H$20),INDEX(2_Girdiler!$B$21:$I$21,G4533)+(F4533-INDEX(2_Girdiler!$B$20:$I$20,G4533))*(INDEX(2_Girdiler!$B$21:$I$21,G4533+1)-INDEX(2_Girdiler!$B$21:$I$21,G4533))/(INDEX(2_Girdiler!$B$20:$I$20,G4533+1)-INDEX(2_Girdiler!$B$20:$I$20,G4533)))</f>
        <v>4.97371798825646</v>
      </c>
      <c r="I4533" s="16" t="n">
        <f aca="false">H4533/2_Girdiler!$B$17</f>
        <v>1.99267547606428</v>
      </c>
      <c r="J4533" s="16" t="n">
        <f aca="false">D4533+I4533</f>
        <v>22.489995694516</v>
      </c>
    </row>
    <row r="4534" customFormat="false" ht="15" hidden="false" customHeight="false" outlineLevel="0" collapsed="false">
      <c r="A4534" s="0" t="n">
        <v>4522</v>
      </c>
      <c r="B4534" s="7" t="n">
        <v>0.927743</v>
      </c>
      <c r="C4534" s="7" t="n">
        <v>0.783058</v>
      </c>
      <c r="D4534" s="16" t="n">
        <f aca="false">LOGINV(B4534,$B$7,$C$7)</f>
        <v>30.543445613916</v>
      </c>
      <c r="E4534" s="16" t="n">
        <f aca="false">LOGINV(C4534,$B$8,$C$8)</f>
        <v>180.977595581068</v>
      </c>
      <c r="F4534" s="16" t="n">
        <f aca="false">$B$5/100*E4534*2_Girdiler!$B$14*2_Girdiler!$B$15*2_Girdiler!$B$16</f>
        <v>4.55339630481966</v>
      </c>
      <c r="G4534" s="16" t="n">
        <f aca="false">MIN(MATCH(F4534,2_Girdiler!$B$20:$I$20,1),7)</f>
        <v>1</v>
      </c>
      <c r="H4534" s="16" t="n">
        <f aca="false">IF(F4534&gt;=40,2_Girdiler!$I$21+(F4534-40)*(2_Girdiler!$I$21-2_Girdiler!$H$21)/(2_Girdiler!$I$20-2_Girdiler!$H$20),INDEX(2_Girdiler!$B$21:$I$21,G4534)+(F4534-INDEX(2_Girdiler!$B$20:$I$20,G4534))*(INDEX(2_Girdiler!$B$21:$I$21,G4534+1)-INDEX(2_Girdiler!$B$21:$I$21,G4534))/(INDEX(2_Girdiler!$B$20:$I$20,G4534+1)-INDEX(2_Girdiler!$B$20:$I$20,G4534)))</f>
        <v>10.0174718706032</v>
      </c>
      <c r="I4534" s="16" t="n">
        <f aca="false">H4534/2_Girdiler!$B$17</f>
        <v>4.01341020456861</v>
      </c>
      <c r="J4534" s="16" t="n">
        <f aca="false">D4534+I4534</f>
        <v>34.5568558184846</v>
      </c>
    </row>
    <row r="4535" customFormat="false" ht="15" hidden="false" customHeight="false" outlineLevel="0" collapsed="false">
      <c r="A4535" s="0" t="n">
        <v>4523</v>
      </c>
      <c r="B4535" s="7" t="n">
        <v>0.082815</v>
      </c>
      <c r="C4535" s="7" t="n">
        <v>0.918969</v>
      </c>
      <c r="D4535" s="16" t="n">
        <f aca="false">LOGINV(B4535,$B$7,$C$7)</f>
        <v>6.25280487999045</v>
      </c>
      <c r="E4535" s="16" t="n">
        <f aca="false">LOGINV(C4535,$B$8,$C$8)</f>
        <v>269.278954082758</v>
      </c>
      <c r="F4535" s="16" t="n">
        <f aca="false">$B$5/100*E4535*2_Girdiler!$B$14*2_Girdiler!$B$15*2_Girdiler!$B$16</f>
        <v>6.7750584847222</v>
      </c>
      <c r="G4535" s="16" t="n">
        <f aca="false">MIN(MATCH(F4535,2_Girdiler!$B$20:$I$20,1),7)</f>
        <v>2</v>
      </c>
      <c r="H4535" s="16" t="n">
        <f aca="false">IF(F4535&gt;=40,2_Girdiler!$I$21+(F4535-40)*(2_Girdiler!$I$21-2_Girdiler!$H$21)/(2_Girdiler!$I$20-2_Girdiler!$H$20),INDEX(2_Girdiler!$B$21:$I$21,G4535)+(F4535-INDEX(2_Girdiler!$B$20:$I$20,G4535))*(INDEX(2_Girdiler!$B$21:$I$21,G4535+1)-INDEX(2_Girdiler!$B$21:$I$21,G4535))/(INDEX(2_Girdiler!$B$20:$I$20,G4535+1)-INDEX(2_Girdiler!$B$20:$I$20,G4535)))</f>
        <v>13.8400935755555</v>
      </c>
      <c r="I4535" s="16" t="n">
        <f aca="false">H4535/2_Girdiler!$B$17</f>
        <v>5.54490928507833</v>
      </c>
      <c r="J4535" s="16" t="n">
        <f aca="false">D4535+I4535</f>
        <v>11.7977141650688</v>
      </c>
    </row>
    <row r="4536" customFormat="false" ht="15" hidden="false" customHeight="false" outlineLevel="0" collapsed="false">
      <c r="A4536" s="0" t="n">
        <v>4524</v>
      </c>
      <c r="B4536" s="7" t="n">
        <v>0.902742</v>
      </c>
      <c r="C4536" s="7" t="n">
        <v>0.818869</v>
      </c>
      <c r="D4536" s="16" t="n">
        <f aca="false">LOGINV(B4536,$B$7,$C$7)</f>
        <v>27.9085876538798</v>
      </c>
      <c r="E4536" s="16" t="n">
        <f aca="false">LOGINV(C4536,$B$8,$C$8)</f>
        <v>196.629344554106</v>
      </c>
      <c r="F4536" s="16" t="n">
        <f aca="false">$B$5/100*E4536*2_Girdiler!$B$14*2_Girdiler!$B$15*2_Girdiler!$B$16</f>
        <v>4.94719430898131</v>
      </c>
      <c r="G4536" s="16" t="n">
        <f aca="false">MIN(MATCH(F4536,2_Girdiler!$B$20:$I$20,1),7)</f>
        <v>1</v>
      </c>
      <c r="H4536" s="16" t="n">
        <f aca="false">IF(F4536&gt;=40,2_Girdiler!$I$21+(F4536-40)*(2_Girdiler!$I$21-2_Girdiler!$H$21)/(2_Girdiler!$I$20-2_Girdiler!$H$20),INDEX(2_Girdiler!$B$21:$I$21,G4536)+(F4536-INDEX(2_Girdiler!$B$20:$I$20,G4536))*(INDEX(2_Girdiler!$B$21:$I$21,G4536+1)-INDEX(2_Girdiler!$B$21:$I$21,G4536))/(INDEX(2_Girdiler!$B$20:$I$20,G4536+1)-INDEX(2_Girdiler!$B$20:$I$20,G4536)))</f>
        <v>10.8838274797589</v>
      </c>
      <c r="I4536" s="16" t="n">
        <f aca="false">H4536/2_Girdiler!$B$17</f>
        <v>4.36050780439058</v>
      </c>
      <c r="J4536" s="16" t="n">
        <f aca="false">D4536+I4536</f>
        <v>32.2690954582703</v>
      </c>
    </row>
    <row r="4537" customFormat="false" ht="15" hidden="false" customHeight="false" outlineLevel="0" collapsed="false">
      <c r="A4537" s="0" t="n">
        <v>4525</v>
      </c>
      <c r="B4537" s="7" t="n">
        <v>0.739248</v>
      </c>
      <c r="C4537" s="7" t="n">
        <v>0.145628</v>
      </c>
      <c r="D4537" s="16" t="n">
        <f aca="false">LOGINV(B4537,$B$7,$C$7)</f>
        <v>19.3580708111696</v>
      </c>
      <c r="E4537" s="16" t="n">
        <f aca="false">LOGINV(C4537,$B$8,$C$8)</f>
        <v>55.256588009151</v>
      </c>
      <c r="F4537" s="16" t="n">
        <f aca="false">$B$5/100*E4537*2_Girdiler!$B$14*2_Girdiler!$B$15*2_Girdiler!$B$16</f>
        <v>1.39025575431024</v>
      </c>
      <c r="G4537" s="16" t="n">
        <f aca="false">MIN(MATCH(F4537,2_Girdiler!$B$20:$I$20,1),7)</f>
        <v>1</v>
      </c>
      <c r="H4537" s="16" t="n">
        <f aca="false">IF(F4537&gt;=40,2_Girdiler!$I$21+(F4537-40)*(2_Girdiler!$I$21-2_Girdiler!$H$21)/(2_Girdiler!$I$20-2_Girdiler!$H$20),INDEX(2_Girdiler!$B$21:$I$21,G4537)+(F4537-INDEX(2_Girdiler!$B$20:$I$20,G4537))*(INDEX(2_Girdiler!$B$21:$I$21,G4537+1)-INDEX(2_Girdiler!$B$21:$I$21,G4537))/(INDEX(2_Girdiler!$B$20:$I$20,G4537+1)-INDEX(2_Girdiler!$B$20:$I$20,G4537)))</f>
        <v>3.05856265948253</v>
      </c>
      <c r="I4537" s="16" t="n">
        <f aca="false">H4537/2_Girdiler!$B$17</f>
        <v>1.22538568088242</v>
      </c>
      <c r="J4537" s="16" t="n">
        <f aca="false">D4537+I4537</f>
        <v>20.583456492052</v>
      </c>
    </row>
    <row r="4538" customFormat="false" ht="15" hidden="false" customHeight="false" outlineLevel="0" collapsed="false">
      <c r="A4538" s="0" t="n">
        <v>4526</v>
      </c>
      <c r="B4538" s="7" t="n">
        <v>0.501304</v>
      </c>
      <c r="C4538" s="7" t="n">
        <v>0.141623</v>
      </c>
      <c r="D4538" s="16" t="n">
        <f aca="false">LOGINV(B4538,$B$7,$C$7)</f>
        <v>13.5667499828427</v>
      </c>
      <c r="E4538" s="16" t="n">
        <f aca="false">LOGINV(C4538,$B$8,$C$8)</f>
        <v>54.6293600492872</v>
      </c>
      <c r="F4538" s="16" t="n">
        <f aca="false">$B$5/100*E4538*2_Girdiler!$B$14*2_Girdiler!$B$15*2_Girdiler!$B$16</f>
        <v>1.37447469884007</v>
      </c>
      <c r="G4538" s="16" t="n">
        <f aca="false">MIN(MATCH(F4538,2_Girdiler!$B$20:$I$20,1),7)</f>
        <v>1</v>
      </c>
      <c r="H4538" s="16" t="n">
        <f aca="false">IF(F4538&gt;=40,2_Girdiler!$I$21+(F4538-40)*(2_Girdiler!$I$21-2_Girdiler!$H$21)/(2_Girdiler!$I$20-2_Girdiler!$H$20),INDEX(2_Girdiler!$B$21:$I$21,G4538)+(F4538-INDEX(2_Girdiler!$B$20:$I$20,G4538))*(INDEX(2_Girdiler!$B$21:$I$21,G4538+1)-INDEX(2_Girdiler!$B$21:$I$21,G4538))/(INDEX(2_Girdiler!$B$20:$I$20,G4538+1)-INDEX(2_Girdiler!$B$20:$I$20,G4538)))</f>
        <v>3.02384433744815</v>
      </c>
      <c r="I4538" s="16" t="n">
        <f aca="false">H4538/2_Girdiler!$B$17</f>
        <v>1.21147609673403</v>
      </c>
      <c r="J4538" s="16" t="n">
        <f aca="false">D4538+I4538</f>
        <v>14.7782260795767</v>
      </c>
    </row>
    <row r="4539" customFormat="false" ht="15" hidden="false" customHeight="false" outlineLevel="0" collapsed="false">
      <c r="A4539" s="0" t="n">
        <v>4527</v>
      </c>
      <c r="B4539" s="7" t="n">
        <v>0.250455</v>
      </c>
      <c r="C4539" s="7" t="n">
        <v>0.632382</v>
      </c>
      <c r="D4539" s="16" t="n">
        <f aca="false">LOGINV(B4539,$B$7,$C$7)</f>
        <v>9.30579316190916</v>
      </c>
      <c r="E4539" s="16" t="n">
        <f aca="false">LOGINV(C4539,$B$8,$C$8)</f>
        <v>135.845339338728</v>
      </c>
      <c r="F4539" s="16" t="n">
        <f aca="false">$B$5/100*E4539*2_Girdiler!$B$14*2_Girdiler!$B$15*2_Girdiler!$B$16</f>
        <v>3.41786873776238</v>
      </c>
      <c r="G4539" s="16" t="n">
        <f aca="false">MIN(MATCH(F4539,2_Girdiler!$B$20:$I$20,1),7)</f>
        <v>1</v>
      </c>
      <c r="H4539" s="16" t="n">
        <f aca="false">IF(F4539&gt;=40,2_Girdiler!$I$21+(F4539-40)*(2_Girdiler!$I$21-2_Girdiler!$H$21)/(2_Girdiler!$I$20-2_Girdiler!$H$20),INDEX(2_Girdiler!$B$21:$I$21,G4539)+(F4539-INDEX(2_Girdiler!$B$20:$I$20,G4539))*(INDEX(2_Girdiler!$B$21:$I$21,G4539+1)-INDEX(2_Girdiler!$B$21:$I$21,G4539))/(INDEX(2_Girdiler!$B$20:$I$20,G4539+1)-INDEX(2_Girdiler!$B$20:$I$20,G4539)))</f>
        <v>7.51931122307724</v>
      </c>
      <c r="I4539" s="16" t="n">
        <f aca="false">H4539/2_Girdiler!$B$17</f>
        <v>3.01254456052774</v>
      </c>
      <c r="J4539" s="16" t="n">
        <f aca="false">D4539+I4539</f>
        <v>12.3183377224369</v>
      </c>
    </row>
    <row r="4540" customFormat="false" ht="15" hidden="false" customHeight="false" outlineLevel="0" collapsed="false">
      <c r="A4540" s="0" t="n">
        <v>4528</v>
      </c>
      <c r="B4540" s="7" t="n">
        <v>0.775141</v>
      </c>
      <c r="C4540" s="7" t="n">
        <v>0.331653</v>
      </c>
      <c r="D4540" s="16" t="n">
        <f aca="false">LOGINV(B4540,$B$7,$C$7)</f>
        <v>20.6379257028021</v>
      </c>
      <c r="E4540" s="16" t="n">
        <f aca="false">LOGINV(C4540,$B$8,$C$8)</f>
        <v>82.4513592990404</v>
      </c>
      <c r="F4540" s="16" t="n">
        <f aca="false">$B$5/100*E4540*2_Girdiler!$B$14*2_Girdiler!$B$15*2_Girdiler!$B$16</f>
        <v>2.07447619996386</v>
      </c>
      <c r="G4540" s="16" t="n">
        <f aca="false">MIN(MATCH(F4540,2_Girdiler!$B$20:$I$20,1),7)</f>
        <v>1</v>
      </c>
      <c r="H4540" s="16" t="n">
        <f aca="false">IF(F4540&gt;=40,2_Girdiler!$I$21+(F4540-40)*(2_Girdiler!$I$21-2_Girdiler!$H$21)/(2_Girdiler!$I$20-2_Girdiler!$H$20),INDEX(2_Girdiler!$B$21:$I$21,G4540)+(F4540-INDEX(2_Girdiler!$B$20:$I$20,G4540))*(INDEX(2_Girdiler!$B$21:$I$21,G4540+1)-INDEX(2_Girdiler!$B$21:$I$21,G4540))/(INDEX(2_Girdiler!$B$20:$I$20,G4540+1)-INDEX(2_Girdiler!$B$20:$I$20,G4540)))</f>
        <v>4.56384763992048</v>
      </c>
      <c r="I4540" s="16" t="n">
        <f aca="false">H4540/2_Girdiler!$B$17</f>
        <v>1.82846459932712</v>
      </c>
      <c r="J4540" s="16" t="n">
        <f aca="false">D4540+I4540</f>
        <v>22.4663903021292</v>
      </c>
    </row>
    <row r="4541" customFormat="false" ht="15" hidden="false" customHeight="false" outlineLevel="0" collapsed="false">
      <c r="A4541" s="0" t="n">
        <v>4529</v>
      </c>
      <c r="B4541" s="7" t="n">
        <v>0.153314</v>
      </c>
      <c r="C4541" s="7" t="n">
        <v>0.975639</v>
      </c>
      <c r="D4541" s="16" t="n">
        <f aca="false">LOGINV(B4541,$B$7,$C$7)</f>
        <v>7.65957960082127</v>
      </c>
      <c r="E4541" s="16" t="n">
        <f aca="false">LOGINV(C4541,$B$8,$C$8)</f>
        <v>389.755701967171</v>
      </c>
      <c r="F4541" s="16" t="n">
        <f aca="false">$B$5/100*E4541*2_Girdiler!$B$14*2_Girdiler!$B$15*2_Girdiler!$B$16</f>
        <v>9.80625346149402</v>
      </c>
      <c r="G4541" s="16" t="n">
        <f aca="false">MIN(MATCH(F4541,2_Girdiler!$B$20:$I$20,1),7)</f>
        <v>2</v>
      </c>
      <c r="H4541" s="16" t="n">
        <f aca="false">IF(F4541&gt;=40,2_Girdiler!$I$21+(F4541-40)*(2_Girdiler!$I$21-2_Girdiler!$H$21)/(2_Girdiler!$I$20-2_Girdiler!$H$20),INDEX(2_Girdiler!$B$21:$I$21,G4541)+(F4541-INDEX(2_Girdiler!$B$20:$I$20,G4541))*(INDEX(2_Girdiler!$B$21:$I$21,G4541+1)-INDEX(2_Girdiler!$B$21:$I$21,G4541))/(INDEX(2_Girdiler!$B$20:$I$20,G4541+1)-INDEX(2_Girdiler!$B$20:$I$20,G4541)))</f>
        <v>18.6900055383904</v>
      </c>
      <c r="I4541" s="16" t="n">
        <f aca="false">H4541/2_Girdiler!$B$17</f>
        <v>7.48798298813719</v>
      </c>
      <c r="J4541" s="16" t="n">
        <f aca="false">D4541+I4541</f>
        <v>15.1475625889585</v>
      </c>
    </row>
    <row r="4542" customFormat="false" ht="15" hidden="false" customHeight="false" outlineLevel="0" collapsed="false">
      <c r="A4542" s="0" t="n">
        <v>4530</v>
      </c>
      <c r="B4542" s="7" t="n">
        <v>0.201914</v>
      </c>
      <c r="C4542" s="7" t="n">
        <v>0.052569</v>
      </c>
      <c r="D4542" s="16" t="n">
        <f aca="false">LOGINV(B4542,$B$7,$C$7)</f>
        <v>8.50351985025883</v>
      </c>
      <c r="E4542" s="16" t="n">
        <f aca="false">LOGINV(C4542,$B$8,$C$8)</f>
        <v>38.3684579402302</v>
      </c>
      <c r="F4542" s="16" t="n">
        <f aca="false">$B$5/100*E4542*2_Girdiler!$B$14*2_Girdiler!$B$15*2_Girdiler!$B$16</f>
        <v>0.965350401776192</v>
      </c>
      <c r="G4542" s="16" t="n">
        <f aca="false">MIN(MATCH(F4542,2_Girdiler!$B$20:$I$20,1),7)</f>
        <v>1</v>
      </c>
      <c r="H4542" s="16" t="n">
        <f aca="false">IF(F4542&gt;=40,2_Girdiler!$I$21+(F4542-40)*(2_Girdiler!$I$21-2_Girdiler!$H$21)/(2_Girdiler!$I$20-2_Girdiler!$H$20),INDEX(2_Girdiler!$B$21:$I$21,G4542)+(F4542-INDEX(2_Girdiler!$B$20:$I$20,G4542))*(INDEX(2_Girdiler!$B$21:$I$21,G4542+1)-INDEX(2_Girdiler!$B$21:$I$21,G4542))/(INDEX(2_Girdiler!$B$20:$I$20,G4542+1)-INDEX(2_Girdiler!$B$20:$I$20,G4542)))</f>
        <v>2.12377088390762</v>
      </c>
      <c r="I4542" s="16" t="n">
        <f aca="false">H4542/2_Girdiler!$B$17</f>
        <v>0.850869745155298</v>
      </c>
      <c r="J4542" s="16" t="n">
        <f aca="false">D4542+I4542</f>
        <v>9.35438959541412</v>
      </c>
    </row>
    <row r="4543" customFormat="false" ht="15" hidden="false" customHeight="false" outlineLevel="0" collapsed="false">
      <c r="A4543" s="0" t="n">
        <v>4531</v>
      </c>
      <c r="B4543" s="7" t="n">
        <v>0.215211</v>
      </c>
      <c r="C4543" s="7" t="n">
        <v>0.173205</v>
      </c>
      <c r="D4543" s="16" t="n">
        <f aca="false">LOGINV(B4543,$B$7,$C$7)</f>
        <v>8.72599912780674</v>
      </c>
      <c r="E4543" s="16" t="n">
        <f aca="false">LOGINV(C4543,$B$8,$C$8)</f>
        <v>59.4682224222876</v>
      </c>
      <c r="F4543" s="16" t="n">
        <f aca="false">$B$5/100*E4543*2_Girdiler!$B$14*2_Girdiler!$B$15*2_Girdiler!$B$16</f>
        <v>1.49622047614476</v>
      </c>
      <c r="G4543" s="16" t="n">
        <f aca="false">MIN(MATCH(F4543,2_Girdiler!$B$20:$I$20,1),7)</f>
        <v>1</v>
      </c>
      <c r="H4543" s="16" t="n">
        <f aca="false">IF(F4543&gt;=40,2_Girdiler!$I$21+(F4543-40)*(2_Girdiler!$I$21-2_Girdiler!$H$21)/(2_Girdiler!$I$20-2_Girdiler!$H$20),INDEX(2_Girdiler!$B$21:$I$21,G4543)+(F4543-INDEX(2_Girdiler!$B$20:$I$20,G4543))*(INDEX(2_Girdiler!$B$21:$I$21,G4543+1)-INDEX(2_Girdiler!$B$21:$I$21,G4543))/(INDEX(2_Girdiler!$B$20:$I$20,G4543+1)-INDEX(2_Girdiler!$B$20:$I$20,G4543)))</f>
        <v>3.29168504751847</v>
      </c>
      <c r="I4543" s="16" t="n">
        <f aca="false">H4543/2_Girdiler!$B$17</f>
        <v>1.31878407352503</v>
      </c>
      <c r="J4543" s="16" t="n">
        <f aca="false">D4543+I4543</f>
        <v>10.0447832013318</v>
      </c>
    </row>
    <row r="4544" customFormat="false" ht="15" hidden="false" customHeight="false" outlineLevel="0" collapsed="false">
      <c r="A4544" s="0" t="n">
        <v>4532</v>
      </c>
      <c r="B4544" s="7" t="n">
        <v>0.643</v>
      </c>
      <c r="C4544" s="7" t="n">
        <v>0.856583</v>
      </c>
      <c r="D4544" s="16" t="n">
        <f aca="false">LOGINV(B4544,$B$7,$C$7)</f>
        <v>16.6112658762163</v>
      </c>
      <c r="E4544" s="16" t="n">
        <f aca="false">LOGINV(C4544,$B$8,$C$8)</f>
        <v>217.184316903117</v>
      </c>
      <c r="F4544" s="16" t="n">
        <f aca="false">$B$5/100*E4544*2_Girdiler!$B$14*2_Girdiler!$B$15*2_Girdiler!$B$16</f>
        <v>5.46435741328241</v>
      </c>
      <c r="G4544" s="16" t="n">
        <f aca="false">MIN(MATCH(F4544,2_Girdiler!$B$20:$I$20,1),7)</f>
        <v>2</v>
      </c>
      <c r="H4544" s="16" t="n">
        <f aca="false">IF(F4544&gt;=40,2_Girdiler!$I$21+(F4544-40)*(2_Girdiler!$I$21-2_Girdiler!$H$21)/(2_Girdiler!$I$20-2_Girdiler!$H$20),INDEX(2_Girdiler!$B$21:$I$21,G4544)+(F4544-INDEX(2_Girdiler!$B$20:$I$20,G4544))*(INDEX(2_Girdiler!$B$21:$I$21,G4544+1)-INDEX(2_Girdiler!$B$21:$I$21,G4544))/(INDEX(2_Girdiler!$B$20:$I$20,G4544+1)-INDEX(2_Girdiler!$B$20:$I$20,G4544)))</f>
        <v>11.7429718612519</v>
      </c>
      <c r="I4544" s="16" t="n">
        <f aca="false">H4544/2_Girdiler!$B$17</f>
        <v>4.70471629056565</v>
      </c>
      <c r="J4544" s="16" t="n">
        <f aca="false">D4544+I4544</f>
        <v>21.3159821667819</v>
      </c>
    </row>
    <row r="4545" customFormat="false" ht="15" hidden="false" customHeight="false" outlineLevel="0" collapsed="false">
      <c r="A4545" s="0" t="n">
        <v>4533</v>
      </c>
      <c r="B4545" s="7" t="n">
        <v>0.574601</v>
      </c>
      <c r="C4545" s="7" t="n">
        <v>0.861137</v>
      </c>
      <c r="D4545" s="16" t="n">
        <f aca="false">LOGINV(B4545,$B$7,$C$7)</f>
        <v>15.0390044922654</v>
      </c>
      <c r="E4545" s="16" t="n">
        <f aca="false">LOGINV(C4545,$B$8,$C$8)</f>
        <v>220.055940397282</v>
      </c>
      <c r="F4545" s="16" t="n">
        <f aca="false">$B$5/100*E4545*2_Girdiler!$B$14*2_Girdiler!$B$15*2_Girdiler!$B$16</f>
        <v>5.53660746039563</v>
      </c>
      <c r="G4545" s="16" t="n">
        <f aca="false">MIN(MATCH(F4545,2_Girdiler!$B$20:$I$20,1),7)</f>
        <v>2</v>
      </c>
      <c r="H4545" s="16" t="n">
        <f aca="false">IF(F4545&gt;=40,2_Girdiler!$I$21+(F4545-40)*(2_Girdiler!$I$21-2_Girdiler!$H$21)/(2_Girdiler!$I$20-2_Girdiler!$H$20),INDEX(2_Girdiler!$B$21:$I$21,G4545)+(F4545-INDEX(2_Girdiler!$B$20:$I$20,G4545))*(INDEX(2_Girdiler!$B$21:$I$21,G4545+1)-INDEX(2_Girdiler!$B$21:$I$21,G4545))/(INDEX(2_Girdiler!$B$20:$I$20,G4545+1)-INDEX(2_Girdiler!$B$20:$I$20,G4545)))</f>
        <v>11.858571936633</v>
      </c>
      <c r="I4545" s="16" t="n">
        <f aca="false">H4545/2_Girdiler!$B$17</f>
        <v>4.75103042333053</v>
      </c>
      <c r="J4545" s="16" t="n">
        <f aca="false">D4545+I4545</f>
        <v>19.7900349155959</v>
      </c>
    </row>
    <row r="4546" customFormat="false" ht="15" hidden="false" customHeight="false" outlineLevel="0" collapsed="false">
      <c r="A4546" s="0" t="n">
        <v>4534</v>
      </c>
      <c r="B4546" s="7" t="n">
        <v>0.61437</v>
      </c>
      <c r="C4546" s="7" t="n">
        <v>0.107331</v>
      </c>
      <c r="D4546" s="16" t="n">
        <f aca="false">LOGINV(B4546,$B$7,$C$7)</f>
        <v>15.9243807820821</v>
      </c>
      <c r="E4546" s="16" t="n">
        <f aca="false">LOGINV(C4546,$B$8,$C$8)</f>
        <v>49.0216426496243</v>
      </c>
      <c r="F4546" s="16" t="n">
        <f aca="false">$B$5/100*E4546*2_Girdiler!$B$14*2_Girdiler!$B$15*2_Girdiler!$B$16</f>
        <v>1.23338452906455</v>
      </c>
      <c r="G4546" s="16" t="n">
        <f aca="false">MIN(MATCH(F4546,2_Girdiler!$B$20:$I$20,1),7)</f>
        <v>1</v>
      </c>
      <c r="H4546" s="16" t="n">
        <f aca="false">IF(F4546&gt;=40,2_Girdiler!$I$21+(F4546-40)*(2_Girdiler!$I$21-2_Girdiler!$H$21)/(2_Girdiler!$I$20-2_Girdiler!$H$20),INDEX(2_Girdiler!$B$21:$I$21,G4546)+(F4546-INDEX(2_Girdiler!$B$20:$I$20,G4546))*(INDEX(2_Girdiler!$B$21:$I$21,G4546+1)-INDEX(2_Girdiler!$B$21:$I$21,G4546))/(INDEX(2_Girdiler!$B$20:$I$20,G4546+1)-INDEX(2_Girdiler!$B$20:$I$20,G4546)))</f>
        <v>2.713445963942</v>
      </c>
      <c r="I4546" s="16" t="n">
        <f aca="false">H4546/2_Girdiler!$B$17</f>
        <v>1.08711777401523</v>
      </c>
      <c r="J4546" s="16" t="n">
        <f aca="false">D4546+I4546</f>
        <v>17.0114985560973</v>
      </c>
    </row>
    <row r="4547" customFormat="false" ht="15" hidden="false" customHeight="false" outlineLevel="0" collapsed="false">
      <c r="A4547" s="0" t="n">
        <v>4535</v>
      </c>
      <c r="B4547" s="7" t="n">
        <v>0.37067</v>
      </c>
      <c r="C4547" s="7" t="n">
        <v>0.975176</v>
      </c>
      <c r="D4547" s="16" t="n">
        <f aca="false">LOGINV(B4547,$B$7,$C$7)</f>
        <v>11.2662751805722</v>
      </c>
      <c r="E4547" s="16" t="n">
        <f aca="false">LOGINV(C4547,$B$8,$C$8)</f>
        <v>387.740153623741</v>
      </c>
      <c r="F4547" s="16" t="n">
        <f aca="false">$B$5/100*E4547*2_Girdiler!$B$14*2_Girdiler!$B$15*2_Girdiler!$B$16</f>
        <v>9.75554226517332</v>
      </c>
      <c r="G4547" s="16" t="n">
        <f aca="false">MIN(MATCH(F4547,2_Girdiler!$B$20:$I$20,1),7)</f>
        <v>2</v>
      </c>
      <c r="H4547" s="16" t="n">
        <f aca="false">IF(F4547&gt;=40,2_Girdiler!$I$21+(F4547-40)*(2_Girdiler!$I$21-2_Girdiler!$H$21)/(2_Girdiler!$I$20-2_Girdiler!$H$20),INDEX(2_Girdiler!$B$21:$I$21,G4547)+(F4547-INDEX(2_Girdiler!$B$20:$I$20,G4547))*(INDEX(2_Girdiler!$B$21:$I$21,G4547+1)-INDEX(2_Girdiler!$B$21:$I$21,G4547))/(INDEX(2_Girdiler!$B$20:$I$20,G4547+1)-INDEX(2_Girdiler!$B$20:$I$20,G4547)))</f>
        <v>18.6088676242773</v>
      </c>
      <c r="I4547" s="16" t="n">
        <f aca="false">H4547/2_Girdiler!$B$17</f>
        <v>7.45547581100854</v>
      </c>
      <c r="J4547" s="16" t="n">
        <f aca="false">D4547+I4547</f>
        <v>18.7217509915807</v>
      </c>
    </row>
    <row r="4548" customFormat="false" ht="15" hidden="false" customHeight="false" outlineLevel="0" collapsed="false">
      <c r="A4548" s="0" t="n">
        <v>4536</v>
      </c>
      <c r="B4548" s="7" t="n">
        <v>0.483812</v>
      </c>
      <c r="C4548" s="7" t="n">
        <v>0.137623</v>
      </c>
      <c r="D4548" s="16" t="n">
        <f aca="false">LOGINV(B4548,$B$7,$C$7)</f>
        <v>13.2391189465101</v>
      </c>
      <c r="E4548" s="16" t="n">
        <f aca="false">LOGINV(C4548,$B$8,$C$8)</f>
        <v>53.9981164903768</v>
      </c>
      <c r="F4548" s="16" t="n">
        <f aca="false">$B$5/100*E4548*2_Girdiler!$B$14*2_Girdiler!$B$15*2_Girdiler!$B$16</f>
        <v>1.35859261089788</v>
      </c>
      <c r="G4548" s="16" t="n">
        <f aca="false">MIN(MATCH(F4548,2_Girdiler!$B$20:$I$20,1),7)</f>
        <v>1</v>
      </c>
      <c r="H4548" s="16" t="n">
        <f aca="false">IF(F4548&gt;=40,2_Girdiler!$I$21+(F4548-40)*(2_Girdiler!$I$21-2_Girdiler!$H$21)/(2_Girdiler!$I$20-2_Girdiler!$H$20),INDEX(2_Girdiler!$B$21:$I$21,G4548)+(F4548-INDEX(2_Girdiler!$B$20:$I$20,G4548))*(INDEX(2_Girdiler!$B$21:$I$21,G4548+1)-INDEX(2_Girdiler!$B$21:$I$21,G4548))/(INDEX(2_Girdiler!$B$20:$I$20,G4548+1)-INDEX(2_Girdiler!$B$20:$I$20,G4548)))</f>
        <v>2.98890374397534</v>
      </c>
      <c r="I4548" s="16" t="n">
        <f aca="false">H4548/2_Girdiler!$B$17</f>
        <v>1.19747746152858</v>
      </c>
      <c r="J4548" s="16" t="n">
        <f aca="false">D4548+I4548</f>
        <v>14.4365964080387</v>
      </c>
    </row>
    <row r="4549" customFormat="false" ht="15" hidden="false" customHeight="false" outlineLevel="0" collapsed="false">
      <c r="A4549" s="0" t="n">
        <v>4537</v>
      </c>
      <c r="B4549" s="7" t="n">
        <v>0.085224</v>
      </c>
      <c r="C4549" s="7" t="n">
        <v>0.623893</v>
      </c>
      <c r="D4549" s="16" t="n">
        <f aca="false">LOGINV(B4549,$B$7,$C$7)</f>
        <v>6.30747341765103</v>
      </c>
      <c r="E4549" s="16" t="n">
        <f aca="false">LOGINV(C4549,$B$8,$C$8)</f>
        <v>133.891159596366</v>
      </c>
      <c r="F4549" s="16" t="n">
        <f aca="false">$B$5/100*E4549*2_Girdiler!$B$14*2_Girdiler!$B$15*2_Girdiler!$B$16</f>
        <v>3.36870157544456</v>
      </c>
      <c r="G4549" s="16" t="n">
        <f aca="false">MIN(MATCH(F4549,2_Girdiler!$B$20:$I$20,1),7)</f>
        <v>1</v>
      </c>
      <c r="H4549" s="16" t="n">
        <f aca="false">IF(F4549&gt;=40,2_Girdiler!$I$21+(F4549-40)*(2_Girdiler!$I$21-2_Girdiler!$H$21)/(2_Girdiler!$I$20-2_Girdiler!$H$20),INDEX(2_Girdiler!$B$21:$I$21,G4549)+(F4549-INDEX(2_Girdiler!$B$20:$I$20,G4549))*(INDEX(2_Girdiler!$B$21:$I$21,G4549+1)-INDEX(2_Girdiler!$B$21:$I$21,G4549))/(INDEX(2_Girdiler!$B$20:$I$20,G4549+1)-INDEX(2_Girdiler!$B$20:$I$20,G4549)))</f>
        <v>7.41114346597804</v>
      </c>
      <c r="I4549" s="16" t="n">
        <f aca="false">H4549/2_Girdiler!$B$17</f>
        <v>2.96920811938223</v>
      </c>
      <c r="J4549" s="16" t="n">
        <f aca="false">D4549+I4549</f>
        <v>9.27668153703325</v>
      </c>
    </row>
    <row r="4550" customFormat="false" ht="15" hidden="false" customHeight="false" outlineLevel="0" collapsed="false">
      <c r="A4550" s="0" t="n">
        <v>4538</v>
      </c>
      <c r="B4550" s="7" t="n">
        <v>0.866276</v>
      </c>
      <c r="C4550" s="7" t="n">
        <v>0.674069</v>
      </c>
      <c r="D4550" s="16" t="n">
        <f aca="false">LOGINV(B4550,$B$7,$C$7)</f>
        <v>25.126764130884</v>
      </c>
      <c r="E4550" s="16" t="n">
        <f aca="false">LOGINV(C4550,$B$8,$C$8)</f>
        <v>146.125204228249</v>
      </c>
      <c r="F4550" s="16" t="n">
        <f aca="false">$B$5/100*E4550*2_Girdiler!$B$14*2_Girdiler!$B$15*2_Girdiler!$B$16</f>
        <v>3.67651013838274</v>
      </c>
      <c r="G4550" s="16" t="n">
        <f aca="false">MIN(MATCH(F4550,2_Girdiler!$B$20:$I$20,1),7)</f>
        <v>1</v>
      </c>
      <c r="H4550" s="16" t="n">
        <f aca="false">IF(F4550&gt;=40,2_Girdiler!$I$21+(F4550-40)*(2_Girdiler!$I$21-2_Girdiler!$H$21)/(2_Girdiler!$I$20-2_Girdiler!$H$20),INDEX(2_Girdiler!$B$21:$I$21,G4550)+(F4550-INDEX(2_Girdiler!$B$20:$I$20,G4550))*(INDEX(2_Girdiler!$B$21:$I$21,G4550+1)-INDEX(2_Girdiler!$B$21:$I$21,G4550))/(INDEX(2_Girdiler!$B$20:$I$20,G4550+1)-INDEX(2_Girdiler!$B$20:$I$20,G4550)))</f>
        <v>8.08832230444202</v>
      </c>
      <c r="I4550" s="16" t="n">
        <f aca="false">H4550/2_Girdiler!$B$17</f>
        <v>3.24051374376683</v>
      </c>
      <c r="J4550" s="16" t="n">
        <f aca="false">D4550+I4550</f>
        <v>28.3672778746509</v>
      </c>
    </row>
    <row r="4551" customFormat="false" ht="15" hidden="false" customHeight="false" outlineLevel="0" collapsed="false">
      <c r="A4551" s="0" t="n">
        <v>4539</v>
      </c>
      <c r="B4551" s="7" t="n">
        <v>0.904457</v>
      </c>
      <c r="C4551" s="7" t="n">
        <v>0.405163</v>
      </c>
      <c r="D4551" s="16" t="n">
        <f aca="false">LOGINV(B4551,$B$7,$C$7)</f>
        <v>28.0651842346678</v>
      </c>
      <c r="E4551" s="16" t="n">
        <f aca="false">LOGINV(C4551,$B$8,$C$8)</f>
        <v>93.5321796815803</v>
      </c>
      <c r="F4551" s="16" t="n">
        <f aca="false">$B$5/100*E4551*2_Girdiler!$B$14*2_Girdiler!$B$15*2_Girdiler!$B$16</f>
        <v>2.35326964078856</v>
      </c>
      <c r="G4551" s="16" t="n">
        <f aca="false">MIN(MATCH(F4551,2_Girdiler!$B$20:$I$20,1),7)</f>
        <v>1</v>
      </c>
      <c r="H4551" s="16" t="n">
        <f aca="false">IF(F4551&gt;=40,2_Girdiler!$I$21+(F4551-40)*(2_Girdiler!$I$21-2_Girdiler!$H$21)/(2_Girdiler!$I$20-2_Girdiler!$H$20),INDEX(2_Girdiler!$B$21:$I$21,G4551)+(F4551-INDEX(2_Girdiler!$B$20:$I$20,G4551))*(INDEX(2_Girdiler!$B$21:$I$21,G4551+1)-INDEX(2_Girdiler!$B$21:$I$21,G4551))/(INDEX(2_Girdiler!$B$20:$I$20,G4551+1)-INDEX(2_Girdiler!$B$20:$I$20,G4551)))</f>
        <v>5.17719320973484</v>
      </c>
      <c r="I4551" s="16" t="n">
        <f aca="false">H4551/2_Girdiler!$B$17</f>
        <v>2.07419599748992</v>
      </c>
      <c r="J4551" s="16" t="n">
        <f aca="false">D4551+I4551</f>
        <v>30.1393802321577</v>
      </c>
    </row>
    <row r="4552" customFormat="false" ht="15" hidden="false" customHeight="false" outlineLevel="0" collapsed="false">
      <c r="A4552" s="0" t="n">
        <v>4540</v>
      </c>
      <c r="B4552" s="7" t="n">
        <v>0.184213</v>
      </c>
      <c r="C4552" s="7" t="n">
        <v>0.426274</v>
      </c>
      <c r="D4552" s="16" t="n">
        <f aca="false">LOGINV(B4552,$B$7,$C$7)</f>
        <v>8.20267369694724</v>
      </c>
      <c r="E4552" s="16" t="n">
        <f aca="false">LOGINV(C4552,$B$8,$C$8)</f>
        <v>96.8584918069939</v>
      </c>
      <c r="F4552" s="16" t="n">
        <f aca="false">$B$5/100*E4552*2_Girdiler!$B$14*2_Girdiler!$B$15*2_Girdiler!$B$16</f>
        <v>2.43695965386397</v>
      </c>
      <c r="G4552" s="16" t="n">
        <f aca="false">MIN(MATCH(F4552,2_Girdiler!$B$20:$I$20,1),7)</f>
        <v>1</v>
      </c>
      <c r="H4552" s="16" t="n">
        <f aca="false">IF(F4552&gt;=40,2_Girdiler!$I$21+(F4552-40)*(2_Girdiler!$I$21-2_Girdiler!$H$21)/(2_Girdiler!$I$20-2_Girdiler!$H$20),INDEX(2_Girdiler!$B$21:$I$21,G4552)+(F4552-INDEX(2_Girdiler!$B$20:$I$20,G4552))*(INDEX(2_Girdiler!$B$21:$I$21,G4552+1)-INDEX(2_Girdiler!$B$21:$I$21,G4552))/(INDEX(2_Girdiler!$B$20:$I$20,G4552+1)-INDEX(2_Girdiler!$B$20:$I$20,G4552)))</f>
        <v>5.36131123850073</v>
      </c>
      <c r="I4552" s="16" t="n">
        <f aca="false">H4552/2_Girdiler!$B$17</f>
        <v>2.14796123337369</v>
      </c>
      <c r="J4552" s="16" t="n">
        <f aca="false">D4552+I4552</f>
        <v>10.3506349303209</v>
      </c>
    </row>
    <row r="4553" customFormat="false" ht="15" hidden="false" customHeight="false" outlineLevel="0" collapsed="false">
      <c r="A4553" s="0" t="n">
        <v>4541</v>
      </c>
      <c r="B4553" s="7" t="n">
        <v>0.58499</v>
      </c>
      <c r="C4553" s="7" t="n">
        <v>0.418973</v>
      </c>
      <c r="D4553" s="16" t="n">
        <f aca="false">LOGINV(B4553,$B$7,$C$7)</f>
        <v>15.2634389304157</v>
      </c>
      <c r="E4553" s="16" t="n">
        <f aca="false">LOGINV(C4553,$B$8,$C$8)</f>
        <v>95.699250477352</v>
      </c>
      <c r="F4553" s="16" t="n">
        <f aca="false">$B$5/100*E4553*2_Girdiler!$B$14*2_Girdiler!$B$15*2_Girdiler!$B$16</f>
        <v>2.40779314201018</v>
      </c>
      <c r="G4553" s="16" t="n">
        <f aca="false">MIN(MATCH(F4553,2_Girdiler!$B$20:$I$20,1),7)</f>
        <v>1</v>
      </c>
      <c r="H4553" s="16" t="n">
        <f aca="false">IF(F4553&gt;=40,2_Girdiler!$I$21+(F4553-40)*(2_Girdiler!$I$21-2_Girdiler!$H$21)/(2_Girdiler!$I$20-2_Girdiler!$H$20),INDEX(2_Girdiler!$B$21:$I$21,G4553)+(F4553-INDEX(2_Girdiler!$B$20:$I$20,G4553))*(INDEX(2_Girdiler!$B$21:$I$21,G4553+1)-INDEX(2_Girdiler!$B$21:$I$21,G4553))/(INDEX(2_Girdiler!$B$20:$I$20,G4553+1)-INDEX(2_Girdiler!$B$20:$I$20,G4553)))</f>
        <v>5.29714491242239</v>
      </c>
      <c r="I4553" s="16" t="n">
        <f aca="false">H4553/2_Girdiler!$B$17</f>
        <v>2.12225357068205</v>
      </c>
      <c r="J4553" s="16" t="n">
        <f aca="false">D4553+I4553</f>
        <v>17.3856925010977</v>
      </c>
    </row>
    <row r="4554" customFormat="false" ht="15" hidden="false" customHeight="false" outlineLevel="0" collapsed="false">
      <c r="A4554" s="0" t="n">
        <v>4542</v>
      </c>
      <c r="B4554" s="7" t="n">
        <v>0.939659</v>
      </c>
      <c r="C4554" s="7" t="n">
        <v>0.399352</v>
      </c>
      <c r="D4554" s="16" t="n">
        <f aca="false">LOGINV(B4554,$B$7,$C$7)</f>
        <v>32.1637078993255</v>
      </c>
      <c r="E4554" s="16" t="n">
        <f aca="false">LOGINV(C4554,$B$8,$C$8)</f>
        <v>92.6297743386635</v>
      </c>
      <c r="F4554" s="16" t="n">
        <f aca="false">$B$5/100*E4554*2_Girdiler!$B$14*2_Girdiler!$B$15*2_Girdiler!$B$16</f>
        <v>2.33056512236077</v>
      </c>
      <c r="G4554" s="16" t="n">
        <f aca="false">MIN(MATCH(F4554,2_Girdiler!$B$20:$I$20,1),7)</f>
        <v>1</v>
      </c>
      <c r="H4554" s="16" t="n">
        <f aca="false">IF(F4554&gt;=40,2_Girdiler!$I$21+(F4554-40)*(2_Girdiler!$I$21-2_Girdiler!$H$21)/(2_Girdiler!$I$20-2_Girdiler!$H$20),INDEX(2_Girdiler!$B$21:$I$21,G4554)+(F4554-INDEX(2_Girdiler!$B$20:$I$20,G4554))*(INDEX(2_Girdiler!$B$21:$I$21,G4554+1)-INDEX(2_Girdiler!$B$21:$I$21,G4554))/(INDEX(2_Girdiler!$B$20:$I$20,G4554+1)-INDEX(2_Girdiler!$B$20:$I$20,G4554)))</f>
        <v>5.1272432691937</v>
      </c>
      <c r="I4554" s="16" t="n">
        <f aca="false">H4554/2_Girdiler!$B$17</f>
        <v>2.05418400208081</v>
      </c>
      <c r="J4554" s="16" t="n">
        <f aca="false">D4554+I4554</f>
        <v>34.2178919014063</v>
      </c>
    </row>
    <row r="4555" customFormat="false" ht="15" hidden="false" customHeight="false" outlineLevel="0" collapsed="false">
      <c r="A4555" s="0" t="n">
        <v>4543</v>
      </c>
      <c r="B4555" s="7" t="n">
        <v>0.256237</v>
      </c>
      <c r="C4555" s="7" t="n">
        <v>0.218485</v>
      </c>
      <c r="D4555" s="16" t="n">
        <f aca="false">LOGINV(B4555,$B$7,$C$7)</f>
        <v>9.39998794996213</v>
      </c>
      <c r="E4555" s="16" t="n">
        <f aca="false">LOGINV(C4555,$B$8,$C$8)</f>
        <v>66.1198523708248</v>
      </c>
      <c r="F4555" s="16" t="n">
        <f aca="false">$B$5/100*E4555*2_Girdiler!$B$14*2_Girdiler!$B$15*2_Girdiler!$B$16</f>
        <v>1.66357548564995</v>
      </c>
      <c r="G4555" s="16" t="n">
        <f aca="false">MIN(MATCH(F4555,2_Girdiler!$B$20:$I$20,1),7)</f>
        <v>1</v>
      </c>
      <c r="H4555" s="16" t="n">
        <f aca="false">IF(F4555&gt;=40,2_Girdiler!$I$21+(F4555-40)*(2_Girdiler!$I$21-2_Girdiler!$H$21)/(2_Girdiler!$I$20-2_Girdiler!$H$20),INDEX(2_Girdiler!$B$21:$I$21,G4555)+(F4555-INDEX(2_Girdiler!$B$20:$I$20,G4555))*(INDEX(2_Girdiler!$B$21:$I$21,G4555+1)-INDEX(2_Girdiler!$B$21:$I$21,G4555))/(INDEX(2_Girdiler!$B$20:$I$20,G4555+1)-INDEX(2_Girdiler!$B$20:$I$20,G4555)))</f>
        <v>3.65986606842989</v>
      </c>
      <c r="I4555" s="16" t="n">
        <f aca="false">H4555/2_Girdiler!$B$17</f>
        <v>1.46629249536454</v>
      </c>
      <c r="J4555" s="16" t="n">
        <f aca="false">D4555+I4555</f>
        <v>10.8662804453267</v>
      </c>
    </row>
    <row r="4556" customFormat="false" ht="15" hidden="false" customHeight="false" outlineLevel="0" collapsed="false">
      <c r="A4556" s="0" t="n">
        <v>4544</v>
      </c>
      <c r="B4556" s="7" t="n">
        <v>0.840835</v>
      </c>
      <c r="C4556" s="7" t="n">
        <v>0.5772</v>
      </c>
      <c r="D4556" s="16" t="n">
        <f aca="false">LOGINV(B4556,$B$7,$C$7)</f>
        <v>23.6184217729868</v>
      </c>
      <c r="E4556" s="16" t="n">
        <f aca="false">LOGINV(C4556,$B$8,$C$8)</f>
        <v>123.832625882338</v>
      </c>
      <c r="F4556" s="16" t="n">
        <f aca="false">$B$5/100*E4556*2_Girdiler!$B$14*2_Girdiler!$B$15*2_Girdiler!$B$16</f>
        <v>3.11562886719964</v>
      </c>
      <c r="G4556" s="16" t="n">
        <f aca="false">MIN(MATCH(F4556,2_Girdiler!$B$20:$I$20,1),7)</f>
        <v>1</v>
      </c>
      <c r="H4556" s="16" t="n">
        <f aca="false">IF(F4556&gt;=40,2_Girdiler!$I$21+(F4556-40)*(2_Girdiler!$I$21-2_Girdiler!$H$21)/(2_Girdiler!$I$20-2_Girdiler!$H$20),INDEX(2_Girdiler!$B$21:$I$21,G4556)+(F4556-INDEX(2_Girdiler!$B$20:$I$20,G4556))*(INDEX(2_Girdiler!$B$21:$I$21,G4556+1)-INDEX(2_Girdiler!$B$21:$I$21,G4556))/(INDEX(2_Girdiler!$B$20:$I$20,G4556+1)-INDEX(2_Girdiler!$B$20:$I$20,G4556)))</f>
        <v>6.8543835078392</v>
      </c>
      <c r="I4556" s="16" t="n">
        <f aca="false">H4556/2_Girdiler!$B$17</f>
        <v>2.74614723871763</v>
      </c>
      <c r="J4556" s="16" t="n">
        <f aca="false">D4556+I4556</f>
        <v>26.3645690117044</v>
      </c>
    </row>
    <row r="4557" customFormat="false" ht="15" hidden="false" customHeight="false" outlineLevel="0" collapsed="false">
      <c r="A4557" s="0" t="n">
        <v>4545</v>
      </c>
      <c r="B4557" s="7" t="n">
        <v>0.591146</v>
      </c>
      <c r="C4557" s="7" t="n">
        <v>0.343466</v>
      </c>
      <c r="D4557" s="16" t="n">
        <f aca="false">LOGINV(B4557,$B$7,$C$7)</f>
        <v>15.3986108685029</v>
      </c>
      <c r="E4557" s="16" t="n">
        <f aca="false">LOGINV(C4557,$B$8,$C$8)</f>
        <v>84.1901857430869</v>
      </c>
      <c r="F4557" s="16" t="n">
        <f aca="false">$B$5/100*E4557*2_Girdiler!$B$14*2_Girdiler!$B$15*2_Girdiler!$B$16</f>
        <v>2.11822507329607</v>
      </c>
      <c r="G4557" s="16" t="n">
        <f aca="false">MIN(MATCH(F4557,2_Girdiler!$B$20:$I$20,1),7)</f>
        <v>1</v>
      </c>
      <c r="H4557" s="16" t="n">
        <f aca="false">IF(F4557&gt;=40,2_Girdiler!$I$21+(F4557-40)*(2_Girdiler!$I$21-2_Girdiler!$H$21)/(2_Girdiler!$I$20-2_Girdiler!$H$20),INDEX(2_Girdiler!$B$21:$I$21,G4557)+(F4557-INDEX(2_Girdiler!$B$20:$I$20,G4557))*(INDEX(2_Girdiler!$B$21:$I$21,G4557+1)-INDEX(2_Girdiler!$B$21:$I$21,G4557))/(INDEX(2_Girdiler!$B$20:$I$20,G4557+1)-INDEX(2_Girdiler!$B$20:$I$20,G4557)))</f>
        <v>4.66009516125135</v>
      </c>
      <c r="I4557" s="16" t="n">
        <f aca="false">H4557/2_Girdiler!$B$17</f>
        <v>1.86702530498852</v>
      </c>
      <c r="J4557" s="16" t="n">
        <f aca="false">D4557+I4557</f>
        <v>17.2656361734914</v>
      </c>
    </row>
    <row r="4558" customFormat="false" ht="15" hidden="false" customHeight="false" outlineLevel="0" collapsed="false">
      <c r="A4558" s="0" t="n">
        <v>4546</v>
      </c>
      <c r="B4558" s="7" t="n">
        <v>0.582378</v>
      </c>
      <c r="C4558" s="7" t="n">
        <v>0.286318</v>
      </c>
      <c r="D4558" s="16" t="n">
        <f aca="false">LOGINV(B4558,$B$7,$C$7)</f>
        <v>15.206583644849</v>
      </c>
      <c r="E4558" s="16" t="n">
        <f aca="false">LOGINV(C4558,$B$8,$C$8)</f>
        <v>75.872556356489</v>
      </c>
      <c r="F4558" s="16" t="n">
        <f aca="false">$B$5/100*E4558*2_Girdiler!$B$14*2_Girdiler!$B$15*2_Girdiler!$B$16</f>
        <v>1.90895351792926</v>
      </c>
      <c r="G4558" s="16" t="n">
        <f aca="false">MIN(MATCH(F4558,2_Girdiler!$B$20:$I$20,1),7)</f>
        <v>1</v>
      </c>
      <c r="H4558" s="16" t="n">
        <f aca="false">IF(F4558&gt;=40,2_Girdiler!$I$21+(F4558-40)*(2_Girdiler!$I$21-2_Girdiler!$H$21)/(2_Girdiler!$I$20-2_Girdiler!$H$20),INDEX(2_Girdiler!$B$21:$I$21,G4558)+(F4558-INDEX(2_Girdiler!$B$20:$I$20,G4558))*(INDEX(2_Girdiler!$B$21:$I$21,G4558+1)-INDEX(2_Girdiler!$B$21:$I$21,G4558))/(INDEX(2_Girdiler!$B$20:$I$20,G4558+1)-INDEX(2_Girdiler!$B$20:$I$20,G4558)))</f>
        <v>4.19969773944438</v>
      </c>
      <c r="I4558" s="16" t="n">
        <f aca="false">H4558/2_Girdiler!$B$17</f>
        <v>1.68257120971329</v>
      </c>
      <c r="J4558" s="16" t="n">
        <f aca="false">D4558+I4558</f>
        <v>16.8891548545623</v>
      </c>
    </row>
    <row r="4559" customFormat="false" ht="15" hidden="false" customHeight="false" outlineLevel="0" collapsed="false">
      <c r="A4559" s="0" t="n">
        <v>4547</v>
      </c>
      <c r="B4559" s="7" t="n">
        <v>0.009462</v>
      </c>
      <c r="C4559" s="7" t="n">
        <v>0.809193</v>
      </c>
      <c r="D4559" s="16" t="n">
        <f aca="false">LOGINV(B4559,$B$7,$C$7)</f>
        <v>3.66038535343377</v>
      </c>
      <c r="E4559" s="16" t="n">
        <f aca="false">LOGINV(C4559,$B$8,$C$8)</f>
        <v>192.09576162911</v>
      </c>
      <c r="F4559" s="16" t="n">
        <f aca="false">$B$5/100*E4559*2_Girdiler!$B$14*2_Girdiler!$B$15*2_Girdiler!$B$16</f>
        <v>4.8331293625884</v>
      </c>
      <c r="G4559" s="16" t="n">
        <f aca="false">MIN(MATCH(F4559,2_Girdiler!$B$20:$I$20,1),7)</f>
        <v>1</v>
      </c>
      <c r="H4559" s="16" t="n">
        <f aca="false">IF(F4559&gt;=40,2_Girdiler!$I$21+(F4559-40)*(2_Girdiler!$I$21-2_Girdiler!$H$21)/(2_Girdiler!$I$20-2_Girdiler!$H$20),INDEX(2_Girdiler!$B$21:$I$21,G4559)+(F4559-INDEX(2_Girdiler!$B$20:$I$20,G4559))*(INDEX(2_Girdiler!$B$21:$I$21,G4559+1)-INDEX(2_Girdiler!$B$21:$I$21,G4559))/(INDEX(2_Girdiler!$B$20:$I$20,G4559+1)-INDEX(2_Girdiler!$B$20:$I$20,G4559)))</f>
        <v>10.6328845976945</v>
      </c>
      <c r="I4559" s="16" t="n">
        <f aca="false">H4559/2_Girdiler!$B$17</f>
        <v>4.25996979074298</v>
      </c>
      <c r="J4559" s="16" t="n">
        <f aca="false">D4559+I4559</f>
        <v>7.92035514417675</v>
      </c>
    </row>
    <row r="4560" customFormat="false" ht="15" hidden="false" customHeight="false" outlineLevel="0" collapsed="false">
      <c r="A4560" s="0" t="n">
        <v>4548</v>
      </c>
      <c r="B4560" s="7" t="n">
        <v>0.6634</v>
      </c>
      <c r="C4560" s="7" t="n">
        <v>0.435951</v>
      </c>
      <c r="D4560" s="16" t="n">
        <f aca="false">LOGINV(B4560,$B$7,$C$7)</f>
        <v>17.1309913087992</v>
      </c>
      <c r="E4560" s="16" t="n">
        <f aca="false">LOGINV(C4560,$B$8,$C$8)</f>
        <v>98.4104225699943</v>
      </c>
      <c r="F4560" s="16" t="n">
        <f aca="false">$B$5/100*E4560*2_Girdiler!$B$14*2_Girdiler!$B$15*2_Girdiler!$B$16</f>
        <v>2.47600623186106</v>
      </c>
      <c r="G4560" s="16" t="n">
        <f aca="false">MIN(MATCH(F4560,2_Girdiler!$B$20:$I$20,1),7)</f>
        <v>1</v>
      </c>
      <c r="H4560" s="16" t="n">
        <f aca="false">IF(F4560&gt;=40,2_Girdiler!$I$21+(F4560-40)*(2_Girdiler!$I$21-2_Girdiler!$H$21)/(2_Girdiler!$I$20-2_Girdiler!$H$20),INDEX(2_Girdiler!$B$21:$I$21,G4560)+(F4560-INDEX(2_Girdiler!$B$20:$I$20,G4560))*(INDEX(2_Girdiler!$B$21:$I$21,G4560+1)-INDEX(2_Girdiler!$B$21:$I$21,G4560))/(INDEX(2_Girdiler!$B$20:$I$20,G4560+1)-INDEX(2_Girdiler!$B$20:$I$20,G4560)))</f>
        <v>5.44721371009432</v>
      </c>
      <c r="I4560" s="16" t="n">
        <f aca="false">H4560/2_Girdiler!$B$17</f>
        <v>2.18237728769805</v>
      </c>
      <c r="J4560" s="16" t="n">
        <f aca="false">D4560+I4560</f>
        <v>19.3133685964973</v>
      </c>
    </row>
    <row r="4561" customFormat="false" ht="15" hidden="false" customHeight="false" outlineLevel="0" collapsed="false">
      <c r="A4561" s="0" t="n">
        <v>4549</v>
      </c>
      <c r="B4561" s="7" t="n">
        <v>0.345767</v>
      </c>
      <c r="C4561" s="7" t="n">
        <v>0.471756</v>
      </c>
      <c r="D4561" s="16" t="n">
        <f aca="false">LOGINV(B4561,$B$7,$C$7)</f>
        <v>10.8551332390283</v>
      </c>
      <c r="E4561" s="16" t="n">
        <f aca="false">LOGINV(C4561,$B$8,$C$8)</f>
        <v>104.322936257411</v>
      </c>
      <c r="F4561" s="16" t="n">
        <f aca="false">$B$5/100*E4561*2_Girdiler!$B$14*2_Girdiler!$B$15*2_Girdiler!$B$16</f>
        <v>2.62476507623645</v>
      </c>
      <c r="G4561" s="16" t="n">
        <f aca="false">MIN(MATCH(F4561,2_Girdiler!$B$20:$I$20,1),7)</f>
        <v>1</v>
      </c>
      <c r="H4561" s="16" t="n">
        <f aca="false">IF(F4561&gt;=40,2_Girdiler!$I$21+(F4561-40)*(2_Girdiler!$I$21-2_Girdiler!$H$21)/(2_Girdiler!$I$20-2_Girdiler!$H$20),INDEX(2_Girdiler!$B$21:$I$21,G4561)+(F4561-INDEX(2_Girdiler!$B$20:$I$20,G4561))*(INDEX(2_Girdiler!$B$21:$I$21,G4561+1)-INDEX(2_Girdiler!$B$21:$I$21,G4561))/(INDEX(2_Girdiler!$B$20:$I$20,G4561+1)-INDEX(2_Girdiler!$B$20:$I$20,G4561)))</f>
        <v>5.77448316772019</v>
      </c>
      <c r="I4561" s="16" t="n">
        <f aca="false">H4561/2_Girdiler!$B$17</f>
        <v>2.31349485886226</v>
      </c>
      <c r="J4561" s="16" t="n">
        <f aca="false">D4561+I4561</f>
        <v>13.1686280978905</v>
      </c>
    </row>
    <row r="4562" customFormat="false" ht="15" hidden="false" customHeight="false" outlineLevel="0" collapsed="false">
      <c r="A4562" s="0" t="n">
        <v>4550</v>
      </c>
      <c r="B4562" s="7" t="n">
        <v>0.944538</v>
      </c>
      <c r="C4562" s="7" t="n">
        <v>0.19872</v>
      </c>
      <c r="D4562" s="16" t="n">
        <f aca="false">LOGINV(B4562,$B$7,$C$7)</f>
        <v>32.9280721849238</v>
      </c>
      <c r="E4562" s="16" t="n">
        <f aca="false">LOGINV(C4562,$B$8,$C$8)</f>
        <v>63.2443396245374</v>
      </c>
      <c r="F4562" s="16" t="n">
        <f aca="false">$B$5/100*E4562*2_Girdiler!$B$14*2_Girdiler!$B$15*2_Girdiler!$B$16</f>
        <v>1.59122758495336</v>
      </c>
      <c r="G4562" s="16" t="n">
        <f aca="false">MIN(MATCH(F4562,2_Girdiler!$B$20:$I$20,1),7)</f>
        <v>1</v>
      </c>
      <c r="H4562" s="16" t="n">
        <f aca="false">IF(F4562&gt;=40,2_Girdiler!$I$21+(F4562-40)*(2_Girdiler!$I$21-2_Girdiler!$H$21)/(2_Girdiler!$I$20-2_Girdiler!$H$20),INDEX(2_Girdiler!$B$21:$I$21,G4562)+(F4562-INDEX(2_Girdiler!$B$20:$I$20,G4562))*(INDEX(2_Girdiler!$B$21:$I$21,G4562+1)-INDEX(2_Girdiler!$B$21:$I$21,G4562))/(INDEX(2_Girdiler!$B$20:$I$20,G4562+1)-INDEX(2_Girdiler!$B$20:$I$20,G4562)))</f>
        <v>3.5007006868974</v>
      </c>
      <c r="I4562" s="16" t="n">
        <f aca="false">H4562/2_Girdiler!$B$17</f>
        <v>1.40252431366082</v>
      </c>
      <c r="J4562" s="16" t="n">
        <f aca="false">D4562+I4562</f>
        <v>34.3305964985846</v>
      </c>
    </row>
    <row r="4563" customFormat="false" ht="15" hidden="false" customHeight="false" outlineLevel="0" collapsed="false">
      <c r="A4563" s="0" t="n">
        <v>4551</v>
      </c>
      <c r="B4563" s="7" t="n">
        <v>0.740061</v>
      </c>
      <c r="C4563" s="7" t="n">
        <v>0.699115</v>
      </c>
      <c r="D4563" s="16" t="n">
        <f aca="false">LOGINV(B4563,$B$7,$C$7)</f>
        <v>19.3851160897261</v>
      </c>
      <c r="E4563" s="16" t="n">
        <f aca="false">LOGINV(C4563,$B$8,$C$8)</f>
        <v>152.946421890765</v>
      </c>
      <c r="F4563" s="16" t="n">
        <f aca="false">$B$5/100*E4563*2_Girdiler!$B$14*2_Girdiler!$B$15*2_Girdiler!$B$16</f>
        <v>3.84813197477165</v>
      </c>
      <c r="G4563" s="16" t="n">
        <f aca="false">MIN(MATCH(F4563,2_Girdiler!$B$20:$I$20,1),7)</f>
        <v>1</v>
      </c>
      <c r="H4563" s="16" t="n">
        <f aca="false">IF(F4563&gt;=40,2_Girdiler!$I$21+(F4563-40)*(2_Girdiler!$I$21-2_Girdiler!$H$21)/(2_Girdiler!$I$20-2_Girdiler!$H$20),INDEX(2_Girdiler!$B$21:$I$21,G4563)+(F4563-INDEX(2_Girdiler!$B$20:$I$20,G4563))*(INDEX(2_Girdiler!$B$21:$I$21,G4563+1)-INDEX(2_Girdiler!$B$21:$I$21,G4563))/(INDEX(2_Girdiler!$B$20:$I$20,G4563+1)-INDEX(2_Girdiler!$B$20:$I$20,G4563)))</f>
        <v>8.46589034449763</v>
      </c>
      <c r="I4563" s="16" t="n">
        <f aca="false">H4563/2_Girdiler!$B$17</f>
        <v>3.39178299058399</v>
      </c>
      <c r="J4563" s="16" t="n">
        <f aca="false">D4563+I4563</f>
        <v>22.7768990803101</v>
      </c>
    </row>
    <row r="4564" customFormat="false" ht="15" hidden="false" customHeight="false" outlineLevel="0" collapsed="false">
      <c r="A4564" s="0" t="n">
        <v>4552</v>
      </c>
      <c r="B4564" s="7" t="n">
        <v>0.730545</v>
      </c>
      <c r="C4564" s="7" t="n">
        <v>0.380306</v>
      </c>
      <c r="D4564" s="16" t="n">
        <f aca="false">LOGINV(B4564,$B$7,$C$7)</f>
        <v>19.0735237687158</v>
      </c>
      <c r="E4564" s="16" t="n">
        <f aca="false">LOGINV(C4564,$B$8,$C$8)</f>
        <v>89.7079993298637</v>
      </c>
      <c r="F4564" s="16" t="n">
        <f aca="false">$B$5/100*E4564*2_Girdiler!$B$14*2_Girdiler!$B$15*2_Girdiler!$B$16</f>
        <v>2.25705326313937</v>
      </c>
      <c r="G4564" s="16" t="n">
        <f aca="false">MIN(MATCH(F4564,2_Girdiler!$B$20:$I$20,1),7)</f>
        <v>1</v>
      </c>
      <c r="H4564" s="16" t="n">
        <f aca="false">IF(F4564&gt;=40,2_Girdiler!$I$21+(F4564-40)*(2_Girdiler!$I$21-2_Girdiler!$H$21)/(2_Girdiler!$I$20-2_Girdiler!$H$20),INDEX(2_Girdiler!$B$21:$I$21,G4564)+(F4564-INDEX(2_Girdiler!$B$20:$I$20,G4564))*(INDEX(2_Girdiler!$B$21:$I$21,G4564+1)-INDEX(2_Girdiler!$B$21:$I$21,G4564))/(INDEX(2_Girdiler!$B$20:$I$20,G4564+1)-INDEX(2_Girdiler!$B$20:$I$20,G4564)))</f>
        <v>4.96551717890661</v>
      </c>
      <c r="I4564" s="16" t="n">
        <f aca="false">H4564/2_Girdiler!$B$17</f>
        <v>1.98938989539528</v>
      </c>
      <c r="J4564" s="16" t="n">
        <f aca="false">D4564+I4564</f>
        <v>21.062913664111</v>
      </c>
    </row>
    <row r="4565" customFormat="false" ht="15" hidden="false" customHeight="false" outlineLevel="0" collapsed="false">
      <c r="A4565" s="0" t="n">
        <v>4553</v>
      </c>
      <c r="B4565" s="7" t="n">
        <v>0.084796</v>
      </c>
      <c r="C4565" s="7" t="n">
        <v>0.723524</v>
      </c>
      <c r="D4565" s="16" t="n">
        <f aca="false">LOGINV(B4565,$B$7,$C$7)</f>
        <v>6.29781153956479</v>
      </c>
      <c r="E4565" s="16" t="n">
        <f aca="false">LOGINV(C4565,$B$8,$C$8)</f>
        <v>160.169338570799</v>
      </c>
      <c r="F4565" s="16" t="n">
        <f aca="false">$B$5/100*E4565*2_Girdiler!$B$14*2_Girdiler!$B$15*2_Girdiler!$B$16</f>
        <v>4.02986055844131</v>
      </c>
      <c r="G4565" s="16" t="n">
        <f aca="false">MIN(MATCH(F4565,2_Girdiler!$B$20:$I$20,1),7)</f>
        <v>1</v>
      </c>
      <c r="H4565" s="16" t="n">
        <f aca="false">IF(F4565&gt;=40,2_Girdiler!$I$21+(F4565-40)*(2_Girdiler!$I$21-2_Girdiler!$H$21)/(2_Girdiler!$I$20-2_Girdiler!$H$20),INDEX(2_Girdiler!$B$21:$I$21,G4565)+(F4565-INDEX(2_Girdiler!$B$20:$I$20,G4565))*(INDEX(2_Girdiler!$B$21:$I$21,G4565+1)-INDEX(2_Girdiler!$B$21:$I$21,G4565))/(INDEX(2_Girdiler!$B$20:$I$20,G4565+1)-INDEX(2_Girdiler!$B$20:$I$20,G4565)))</f>
        <v>8.86569322857089</v>
      </c>
      <c r="I4565" s="16" t="n">
        <f aca="false">H4565/2_Girdiler!$B$17</f>
        <v>3.55196042811334</v>
      </c>
      <c r="J4565" s="16" t="n">
        <f aca="false">D4565+I4565</f>
        <v>9.84977196767813</v>
      </c>
    </row>
    <row r="4566" customFormat="false" ht="15" hidden="false" customHeight="false" outlineLevel="0" collapsed="false">
      <c r="A4566" s="0" t="n">
        <v>4554</v>
      </c>
      <c r="B4566" s="7" t="n">
        <v>0.675438</v>
      </c>
      <c r="C4566" s="7" t="n">
        <v>0.941062</v>
      </c>
      <c r="D4566" s="16" t="n">
        <f aca="false">LOGINV(B4566,$B$7,$C$7)</f>
        <v>17.4511502487335</v>
      </c>
      <c r="E4566" s="16" t="n">
        <f aca="false">LOGINV(C4566,$B$8,$C$8)</f>
        <v>299.65460113713</v>
      </c>
      <c r="F4566" s="16" t="n">
        <f aca="false">$B$5/100*E4566*2_Girdiler!$B$14*2_Girdiler!$B$15*2_Girdiler!$B$16</f>
        <v>7.53930976461019</v>
      </c>
      <c r="G4566" s="16" t="n">
        <f aca="false">MIN(MATCH(F4566,2_Girdiler!$B$20:$I$20,1),7)</f>
        <v>2</v>
      </c>
      <c r="H4566" s="16" t="n">
        <f aca="false">IF(F4566&gt;=40,2_Girdiler!$I$21+(F4566-40)*(2_Girdiler!$I$21-2_Girdiler!$H$21)/(2_Girdiler!$I$20-2_Girdiler!$H$20),INDEX(2_Girdiler!$B$21:$I$21,G4566)+(F4566-INDEX(2_Girdiler!$B$20:$I$20,G4566))*(INDEX(2_Girdiler!$B$21:$I$21,G4566+1)-INDEX(2_Girdiler!$B$21:$I$21,G4566))/(INDEX(2_Girdiler!$B$20:$I$20,G4566+1)-INDEX(2_Girdiler!$B$20:$I$20,G4566)))</f>
        <v>15.0628956233763</v>
      </c>
      <c r="I4566" s="16" t="n">
        <f aca="false">H4566/2_Girdiler!$B$17</f>
        <v>6.0348139516732</v>
      </c>
      <c r="J4566" s="16" t="n">
        <f aca="false">D4566+I4566</f>
        <v>23.4859642004067</v>
      </c>
    </row>
    <row r="4567" customFormat="false" ht="15" hidden="false" customHeight="false" outlineLevel="0" collapsed="false">
      <c r="A4567" s="0" t="n">
        <v>4555</v>
      </c>
      <c r="B4567" s="7" t="n">
        <v>0.849112</v>
      </c>
      <c r="C4567" s="7" t="n">
        <v>0.690042</v>
      </c>
      <c r="D4567" s="16" t="n">
        <f aca="false">LOGINV(B4567,$B$7,$C$7)</f>
        <v>24.0801837636792</v>
      </c>
      <c r="E4567" s="16" t="n">
        <f aca="false">LOGINV(C4567,$B$8,$C$8)</f>
        <v>150.411869012847</v>
      </c>
      <c r="F4567" s="16" t="n">
        <f aca="false">$B$5/100*E4567*2_Girdiler!$B$14*2_Girdiler!$B$15*2_Girdiler!$B$16</f>
        <v>3.78436262436322</v>
      </c>
      <c r="G4567" s="16" t="n">
        <f aca="false">MIN(MATCH(F4567,2_Girdiler!$B$20:$I$20,1),7)</f>
        <v>1</v>
      </c>
      <c r="H4567" s="16" t="n">
        <f aca="false">IF(F4567&gt;=40,2_Girdiler!$I$21+(F4567-40)*(2_Girdiler!$I$21-2_Girdiler!$H$21)/(2_Girdiler!$I$20-2_Girdiler!$H$20),INDEX(2_Girdiler!$B$21:$I$21,G4567)+(F4567-INDEX(2_Girdiler!$B$20:$I$20,G4567))*(INDEX(2_Girdiler!$B$21:$I$21,G4567+1)-INDEX(2_Girdiler!$B$21:$I$21,G4567))/(INDEX(2_Girdiler!$B$20:$I$20,G4567+1)-INDEX(2_Girdiler!$B$20:$I$20,G4567)))</f>
        <v>8.32559777359909</v>
      </c>
      <c r="I4567" s="16" t="n">
        <f aca="false">H4567/2_Girdiler!$B$17</f>
        <v>3.33557603108938</v>
      </c>
      <c r="J4567" s="16" t="n">
        <f aca="false">D4567+I4567</f>
        <v>27.4157597947686</v>
      </c>
    </row>
    <row r="4568" customFormat="false" ht="15" hidden="false" customHeight="false" outlineLevel="0" collapsed="false">
      <c r="A4568" s="0" t="n">
        <v>4556</v>
      </c>
      <c r="B4568" s="7" t="n">
        <v>0.402247</v>
      </c>
      <c r="C4568" s="7" t="n">
        <v>0.658207</v>
      </c>
      <c r="D4568" s="16" t="n">
        <f aca="false">LOGINV(B4568,$B$7,$C$7)</f>
        <v>11.7967473027587</v>
      </c>
      <c r="E4568" s="16" t="n">
        <f aca="false">LOGINV(C4568,$B$8,$C$8)</f>
        <v>142.069801366702</v>
      </c>
      <c r="F4568" s="16" t="n">
        <f aca="false">$B$5/100*E4568*2_Girdiler!$B$14*2_Girdiler!$B$15*2_Girdiler!$B$16</f>
        <v>3.57447620238621</v>
      </c>
      <c r="G4568" s="16" t="n">
        <f aca="false">MIN(MATCH(F4568,2_Girdiler!$B$20:$I$20,1),7)</f>
        <v>1</v>
      </c>
      <c r="H4568" s="16" t="n">
        <f aca="false">IF(F4568&gt;=40,2_Girdiler!$I$21+(F4568-40)*(2_Girdiler!$I$21-2_Girdiler!$H$21)/(2_Girdiler!$I$20-2_Girdiler!$H$20),INDEX(2_Girdiler!$B$21:$I$21,G4568)+(F4568-INDEX(2_Girdiler!$B$20:$I$20,G4568))*(INDEX(2_Girdiler!$B$21:$I$21,G4568+1)-INDEX(2_Girdiler!$B$21:$I$21,G4568))/(INDEX(2_Girdiler!$B$20:$I$20,G4568+1)-INDEX(2_Girdiler!$B$20:$I$20,G4568)))</f>
        <v>7.86384764524967</v>
      </c>
      <c r="I4568" s="16" t="n">
        <f aca="false">H4568/2_Girdiler!$B$17</f>
        <v>3.15057998607759</v>
      </c>
      <c r="J4568" s="16" t="n">
        <f aca="false">D4568+I4568</f>
        <v>14.9473272888363</v>
      </c>
    </row>
    <row r="4569" customFormat="false" ht="15" hidden="false" customHeight="false" outlineLevel="0" collapsed="false">
      <c r="A4569" s="0" t="n">
        <v>4557</v>
      </c>
      <c r="B4569" s="7" t="n">
        <v>0.478422</v>
      </c>
      <c r="C4569" s="7" t="n">
        <v>0.4828</v>
      </c>
      <c r="D4569" s="16" t="n">
        <f aca="false">LOGINV(B4569,$B$7,$C$7)</f>
        <v>13.1396794763239</v>
      </c>
      <c r="E4569" s="16" t="n">
        <f aca="false">LOGINV(C4569,$B$8,$C$8)</f>
        <v>106.207036873684</v>
      </c>
      <c r="F4569" s="16" t="n">
        <f aca="false">$B$5/100*E4569*2_Girdiler!$B$14*2_Girdiler!$B$15*2_Girdiler!$B$16</f>
        <v>2.67216904774189</v>
      </c>
      <c r="G4569" s="16" t="n">
        <f aca="false">MIN(MATCH(F4569,2_Girdiler!$B$20:$I$20,1),7)</f>
        <v>1</v>
      </c>
      <c r="H4569" s="16" t="n">
        <f aca="false">IF(F4569&gt;=40,2_Girdiler!$I$21+(F4569-40)*(2_Girdiler!$I$21-2_Girdiler!$H$21)/(2_Girdiler!$I$20-2_Girdiler!$H$20),INDEX(2_Girdiler!$B$21:$I$21,G4569)+(F4569-INDEX(2_Girdiler!$B$20:$I$20,G4569))*(INDEX(2_Girdiler!$B$21:$I$21,G4569+1)-INDEX(2_Girdiler!$B$21:$I$21,G4569))/(INDEX(2_Girdiler!$B$20:$I$20,G4569+1)-INDEX(2_Girdiler!$B$20:$I$20,G4569)))</f>
        <v>5.87877190503217</v>
      </c>
      <c r="I4569" s="16" t="n">
        <f aca="false">H4569/2_Girdiler!$B$17</f>
        <v>2.35527720554173</v>
      </c>
      <c r="J4569" s="16" t="n">
        <f aca="false">D4569+I4569</f>
        <v>15.4949566818656</v>
      </c>
    </row>
    <row r="4570" customFormat="false" ht="15" hidden="false" customHeight="false" outlineLevel="0" collapsed="false">
      <c r="A4570" s="0" t="n">
        <v>4558</v>
      </c>
      <c r="B4570" s="7" t="n">
        <v>0.436017</v>
      </c>
      <c r="C4570" s="7" t="n">
        <v>0.630845</v>
      </c>
      <c r="D4570" s="16" t="n">
        <f aca="false">LOGINV(B4570,$B$7,$C$7)</f>
        <v>12.3791865869027</v>
      </c>
      <c r="E4570" s="16" t="n">
        <f aca="false">LOGINV(C4570,$B$8,$C$8)</f>
        <v>135.488339631807</v>
      </c>
      <c r="F4570" s="16" t="n">
        <f aca="false">$B$5/100*E4570*2_Girdiler!$B$14*2_Girdiler!$B$15*2_Girdiler!$B$16</f>
        <v>3.40888662513627</v>
      </c>
      <c r="G4570" s="16" t="n">
        <f aca="false">MIN(MATCH(F4570,2_Girdiler!$B$20:$I$20,1),7)</f>
        <v>1</v>
      </c>
      <c r="H4570" s="16" t="n">
        <f aca="false">IF(F4570&gt;=40,2_Girdiler!$I$21+(F4570-40)*(2_Girdiler!$I$21-2_Girdiler!$H$21)/(2_Girdiler!$I$20-2_Girdiler!$H$20),INDEX(2_Girdiler!$B$21:$I$21,G4570)+(F4570-INDEX(2_Girdiler!$B$20:$I$20,G4570))*(INDEX(2_Girdiler!$B$21:$I$21,G4570+1)-INDEX(2_Girdiler!$B$21:$I$21,G4570))/(INDEX(2_Girdiler!$B$20:$I$20,G4570+1)-INDEX(2_Girdiler!$B$20:$I$20,G4570)))</f>
        <v>7.4995505752998</v>
      </c>
      <c r="I4570" s="16" t="n">
        <f aca="false">H4570/2_Girdiler!$B$17</f>
        <v>3.00462763433486</v>
      </c>
      <c r="J4570" s="16" t="n">
        <f aca="false">D4570+I4570</f>
        <v>15.3838142212376</v>
      </c>
    </row>
    <row r="4571" customFormat="false" ht="15" hidden="false" customHeight="false" outlineLevel="0" collapsed="false">
      <c r="A4571" s="0" t="n">
        <v>4559</v>
      </c>
      <c r="B4571" s="7" t="n">
        <v>0.389479</v>
      </c>
      <c r="C4571" s="7" t="n">
        <v>0.083628</v>
      </c>
      <c r="D4571" s="16" t="n">
        <f aca="false">LOGINV(B4571,$B$7,$C$7)</f>
        <v>11.5808228827119</v>
      </c>
      <c r="E4571" s="16" t="n">
        <f aca="false">LOGINV(C4571,$B$8,$C$8)</f>
        <v>44.7792741962683</v>
      </c>
      <c r="F4571" s="16" t="n">
        <f aca="false">$B$5/100*E4571*2_Girdiler!$B$14*2_Girdiler!$B$15*2_Girdiler!$B$16</f>
        <v>1.12664653877811</v>
      </c>
      <c r="G4571" s="16" t="n">
        <f aca="false">MIN(MATCH(F4571,2_Girdiler!$B$20:$I$20,1),7)</f>
        <v>1</v>
      </c>
      <c r="H4571" s="16" t="n">
        <f aca="false">IF(F4571&gt;=40,2_Girdiler!$I$21+(F4571-40)*(2_Girdiler!$I$21-2_Girdiler!$H$21)/(2_Girdiler!$I$20-2_Girdiler!$H$20),INDEX(2_Girdiler!$B$21:$I$21,G4571)+(F4571-INDEX(2_Girdiler!$B$20:$I$20,G4571))*(INDEX(2_Girdiler!$B$21:$I$21,G4571+1)-INDEX(2_Girdiler!$B$21:$I$21,G4571))/(INDEX(2_Girdiler!$B$20:$I$20,G4571+1)-INDEX(2_Girdiler!$B$20:$I$20,G4571)))</f>
        <v>2.47862238531184</v>
      </c>
      <c r="I4571" s="16" t="n">
        <f aca="false">H4571/2_Girdiler!$B$17</f>
        <v>0.993037814628143</v>
      </c>
      <c r="J4571" s="16" t="n">
        <f aca="false">D4571+I4571</f>
        <v>12.57386069734</v>
      </c>
    </row>
    <row r="4572" customFormat="false" ht="15" hidden="false" customHeight="false" outlineLevel="0" collapsed="false">
      <c r="A4572" s="0" t="n">
        <v>4560</v>
      </c>
      <c r="B4572" s="7" t="n">
        <v>0.465942</v>
      </c>
      <c r="C4572" s="7" t="n">
        <v>0.277945</v>
      </c>
      <c r="D4572" s="16" t="n">
        <f aca="false">LOGINV(B4572,$B$7,$C$7)</f>
        <v>12.91199076606</v>
      </c>
      <c r="E4572" s="16" t="n">
        <f aca="false">LOGINV(C4572,$B$8,$C$8)</f>
        <v>74.6684193760141</v>
      </c>
      <c r="F4572" s="16" t="n">
        <f aca="false">$B$5/100*E4572*2_Girdiler!$B$14*2_Girdiler!$B$15*2_Girdiler!$B$16</f>
        <v>1.87865743150051</v>
      </c>
      <c r="G4572" s="16" t="n">
        <f aca="false">MIN(MATCH(F4572,2_Girdiler!$B$20:$I$20,1),7)</f>
        <v>1</v>
      </c>
      <c r="H4572" s="16" t="n">
        <f aca="false">IF(F4572&gt;=40,2_Girdiler!$I$21+(F4572-40)*(2_Girdiler!$I$21-2_Girdiler!$H$21)/(2_Girdiler!$I$20-2_Girdiler!$H$20),INDEX(2_Girdiler!$B$21:$I$21,G4572)+(F4572-INDEX(2_Girdiler!$B$20:$I$20,G4572))*(INDEX(2_Girdiler!$B$21:$I$21,G4572+1)-INDEX(2_Girdiler!$B$21:$I$21,G4572))/(INDEX(2_Girdiler!$B$20:$I$20,G4572+1)-INDEX(2_Girdiler!$B$20:$I$20,G4572)))</f>
        <v>4.13304634930113</v>
      </c>
      <c r="I4572" s="16" t="n">
        <f aca="false">H4572/2_Girdiler!$B$17</f>
        <v>1.6558679284059</v>
      </c>
      <c r="J4572" s="16" t="n">
        <f aca="false">D4572+I4572</f>
        <v>14.5678586944659</v>
      </c>
    </row>
    <row r="4573" customFormat="false" ht="15" hidden="false" customHeight="false" outlineLevel="0" collapsed="false">
      <c r="A4573" s="0" t="n">
        <v>4561</v>
      </c>
      <c r="B4573" s="7" t="n">
        <v>0.423974</v>
      </c>
      <c r="C4573" s="7" t="n">
        <v>0.388596</v>
      </c>
      <c r="D4573" s="16" t="n">
        <f aca="false">LOGINV(B4573,$B$7,$C$7)</f>
        <v>12.1694125845724</v>
      </c>
      <c r="E4573" s="16" t="n">
        <f aca="false">LOGINV(C4573,$B$8,$C$8)</f>
        <v>90.9732364257</v>
      </c>
      <c r="F4573" s="16" t="n">
        <f aca="false">$B$5/100*E4573*2_Girdiler!$B$14*2_Girdiler!$B$15*2_Girdiler!$B$16</f>
        <v>2.28888662847061</v>
      </c>
      <c r="G4573" s="16" t="n">
        <f aca="false">MIN(MATCH(F4573,2_Girdiler!$B$20:$I$20,1),7)</f>
        <v>1</v>
      </c>
      <c r="H4573" s="16" t="n">
        <f aca="false">IF(F4573&gt;=40,2_Girdiler!$I$21+(F4573-40)*(2_Girdiler!$I$21-2_Girdiler!$H$21)/(2_Girdiler!$I$20-2_Girdiler!$H$20),INDEX(2_Girdiler!$B$21:$I$21,G4573)+(F4573-INDEX(2_Girdiler!$B$20:$I$20,G4573))*(INDEX(2_Girdiler!$B$21:$I$21,G4573+1)-INDEX(2_Girdiler!$B$21:$I$21,G4573))/(INDEX(2_Girdiler!$B$20:$I$20,G4573+1)-INDEX(2_Girdiler!$B$20:$I$20,G4573)))</f>
        <v>5.03555058263535</v>
      </c>
      <c r="I4573" s="16" t="n">
        <f aca="false">H4573/2_Girdiler!$B$17</f>
        <v>2.01744815009429</v>
      </c>
      <c r="J4573" s="16" t="n">
        <f aca="false">D4573+I4573</f>
        <v>14.1868607346667</v>
      </c>
    </row>
    <row r="4574" customFormat="false" ht="15" hidden="false" customHeight="false" outlineLevel="0" collapsed="false">
      <c r="A4574" s="0" t="n">
        <v>4562</v>
      </c>
      <c r="B4574" s="7" t="n">
        <v>0.767164</v>
      </c>
      <c r="C4574" s="7" t="n">
        <v>0.981829</v>
      </c>
      <c r="D4574" s="16" t="n">
        <f aca="false">LOGINV(B4574,$B$7,$C$7)</f>
        <v>20.3370644715712</v>
      </c>
      <c r="E4574" s="16" t="n">
        <f aca="false">LOGINV(C4574,$B$8,$C$8)</f>
        <v>421.707644681325</v>
      </c>
      <c r="F4574" s="16" t="n">
        <f aca="false">$B$5/100*E4574*2_Girdiler!$B$14*2_Girdiler!$B$15*2_Girdiler!$B$16</f>
        <v>10.6101643401821</v>
      </c>
      <c r="G4574" s="16" t="n">
        <f aca="false">MIN(MATCH(F4574,2_Girdiler!$B$20:$I$20,1),7)</f>
        <v>3</v>
      </c>
      <c r="H4574" s="16" t="n">
        <f aca="false">IF(F4574&gt;=40,2_Girdiler!$I$21+(F4574-40)*(2_Girdiler!$I$21-2_Girdiler!$H$21)/(2_Girdiler!$I$20-2_Girdiler!$H$20),INDEX(2_Girdiler!$B$21:$I$21,G4574)+(F4574-INDEX(2_Girdiler!$B$20:$I$20,G4574))*(INDEX(2_Girdiler!$B$21:$I$21,G4574+1)-INDEX(2_Girdiler!$B$21:$I$21,G4574))/(INDEX(2_Girdiler!$B$20:$I$20,G4574+1)-INDEX(2_Girdiler!$B$20:$I$20,G4574)))</f>
        <v>19.5491479061639</v>
      </c>
      <c r="I4574" s="16" t="n">
        <f aca="false">H4574/2_Girdiler!$B$17</f>
        <v>7.83219066753363</v>
      </c>
      <c r="J4574" s="16" t="n">
        <f aca="false">D4574+I4574</f>
        <v>28.1692551391048</v>
      </c>
    </row>
    <row r="4575" customFormat="false" ht="15" hidden="false" customHeight="false" outlineLevel="0" collapsed="false">
      <c r="A4575" s="0" t="n">
        <v>4563</v>
      </c>
      <c r="B4575" s="7" t="n">
        <v>0.198444</v>
      </c>
      <c r="C4575" s="7" t="n">
        <v>0.265731</v>
      </c>
      <c r="D4575" s="16" t="n">
        <f aca="false">LOGINV(B4575,$B$7,$C$7)</f>
        <v>8.44500436634919</v>
      </c>
      <c r="E4575" s="16" t="n">
        <f aca="false">LOGINV(C4575,$B$8,$C$8)</f>
        <v>72.9147397419301</v>
      </c>
      <c r="F4575" s="16" t="n">
        <f aca="false">$B$5/100*E4575*2_Girdiler!$B$14*2_Girdiler!$B$15*2_Girdiler!$B$16</f>
        <v>1.83453485190696</v>
      </c>
      <c r="G4575" s="16" t="n">
        <f aca="false">MIN(MATCH(F4575,2_Girdiler!$B$20:$I$20,1),7)</f>
        <v>1</v>
      </c>
      <c r="H4575" s="16" t="n">
        <f aca="false">IF(F4575&gt;=40,2_Girdiler!$I$21+(F4575-40)*(2_Girdiler!$I$21-2_Girdiler!$H$21)/(2_Girdiler!$I$20-2_Girdiler!$H$20),INDEX(2_Girdiler!$B$21:$I$21,G4575)+(F4575-INDEX(2_Girdiler!$B$20:$I$20,G4575))*(INDEX(2_Girdiler!$B$21:$I$21,G4575+1)-INDEX(2_Girdiler!$B$21:$I$21,G4575))/(INDEX(2_Girdiler!$B$20:$I$20,G4575+1)-INDEX(2_Girdiler!$B$20:$I$20,G4575)))</f>
        <v>4.03597667419532</v>
      </c>
      <c r="I4575" s="16" t="n">
        <f aca="false">H4575/2_Girdiler!$B$17</f>
        <v>1.61697783421287</v>
      </c>
      <c r="J4575" s="16" t="n">
        <f aca="false">D4575+I4575</f>
        <v>10.0619822005621</v>
      </c>
    </row>
    <row r="4576" customFormat="false" ht="15" hidden="false" customHeight="false" outlineLevel="0" collapsed="false">
      <c r="A4576" s="0" t="n">
        <v>4564</v>
      </c>
      <c r="B4576" s="7" t="n">
        <v>0.071599</v>
      </c>
      <c r="C4576" s="7" t="n">
        <v>0.815382</v>
      </c>
      <c r="D4576" s="16" t="n">
        <f aca="false">LOGINV(B4576,$B$7,$C$7)</f>
        <v>5.98810298771329</v>
      </c>
      <c r="E4576" s="16" t="n">
        <f aca="false">LOGINV(C4576,$B$8,$C$8)</f>
        <v>194.966351632591</v>
      </c>
      <c r="F4576" s="16" t="n">
        <f aca="false">$B$5/100*E4576*2_Girdiler!$B$14*2_Girdiler!$B$15*2_Girdiler!$B$16</f>
        <v>4.905353407076</v>
      </c>
      <c r="G4576" s="16" t="n">
        <f aca="false">MIN(MATCH(F4576,2_Girdiler!$B$20:$I$20,1),7)</f>
        <v>1</v>
      </c>
      <c r="H4576" s="16" t="n">
        <f aca="false">IF(F4576&gt;=40,2_Girdiler!$I$21+(F4576-40)*(2_Girdiler!$I$21-2_Girdiler!$H$21)/(2_Girdiler!$I$20-2_Girdiler!$H$20),INDEX(2_Girdiler!$B$21:$I$21,G4576)+(F4576-INDEX(2_Girdiler!$B$20:$I$20,G4576))*(INDEX(2_Girdiler!$B$21:$I$21,G4576+1)-INDEX(2_Girdiler!$B$21:$I$21,G4576))/(INDEX(2_Girdiler!$B$20:$I$20,G4576+1)-INDEX(2_Girdiler!$B$20:$I$20,G4576)))</f>
        <v>10.7917774955672</v>
      </c>
      <c r="I4576" s="16" t="n">
        <f aca="false">H4576/2_Girdiler!$B$17</f>
        <v>4.32362880431378</v>
      </c>
      <c r="J4576" s="16" t="n">
        <f aca="false">D4576+I4576</f>
        <v>10.3117317920271</v>
      </c>
    </row>
    <row r="4577" customFormat="false" ht="15" hidden="false" customHeight="false" outlineLevel="0" collapsed="false">
      <c r="A4577" s="0" t="n">
        <v>4565</v>
      </c>
      <c r="B4577" s="7" t="n">
        <v>0.408181</v>
      </c>
      <c r="C4577" s="7" t="n">
        <v>0.069128</v>
      </c>
      <c r="D4577" s="16" t="n">
        <f aca="false">LOGINV(B4577,$B$7,$C$7)</f>
        <v>11.8978401043439</v>
      </c>
      <c r="E4577" s="16" t="n">
        <f aca="false">LOGINV(C4577,$B$8,$C$8)</f>
        <v>41.9464400158154</v>
      </c>
      <c r="F4577" s="16" t="n">
        <f aca="false">$B$5/100*E4577*2_Girdiler!$B$14*2_Girdiler!$B$15*2_Girdiler!$B$16</f>
        <v>1.05537243079792</v>
      </c>
      <c r="G4577" s="16" t="n">
        <f aca="false">MIN(MATCH(F4577,2_Girdiler!$B$20:$I$20,1),7)</f>
        <v>1</v>
      </c>
      <c r="H4577" s="16" t="n">
        <f aca="false">IF(F4577&gt;=40,2_Girdiler!$I$21+(F4577-40)*(2_Girdiler!$I$21-2_Girdiler!$H$21)/(2_Girdiler!$I$20-2_Girdiler!$H$20),INDEX(2_Girdiler!$B$21:$I$21,G4577)+(F4577-INDEX(2_Girdiler!$B$20:$I$20,G4577))*(INDEX(2_Girdiler!$B$21:$I$21,G4577+1)-INDEX(2_Girdiler!$B$21:$I$21,G4577))/(INDEX(2_Girdiler!$B$20:$I$20,G4577+1)-INDEX(2_Girdiler!$B$20:$I$20,G4577)))</f>
        <v>2.32181934775541</v>
      </c>
      <c r="I4577" s="16" t="n">
        <f aca="false">H4577/2_Girdiler!$B$17</f>
        <v>0.930216084837906</v>
      </c>
      <c r="J4577" s="16" t="n">
        <f aca="false">D4577+I4577</f>
        <v>12.8280561891818</v>
      </c>
    </row>
    <row r="4578" customFormat="false" ht="15" hidden="false" customHeight="false" outlineLevel="0" collapsed="false">
      <c r="A4578" s="0" t="n">
        <v>4566</v>
      </c>
      <c r="B4578" s="7" t="n">
        <v>0.884976</v>
      </c>
      <c r="C4578" s="7" t="n">
        <v>0.491716</v>
      </c>
      <c r="D4578" s="16" t="n">
        <f aca="false">LOGINV(B4578,$B$7,$C$7)</f>
        <v>26.4382311514631</v>
      </c>
      <c r="E4578" s="16" t="n">
        <f aca="false">LOGINV(C4578,$B$8,$C$8)</f>
        <v>107.751146947091</v>
      </c>
      <c r="F4578" s="16" t="n">
        <f aca="false">$B$5/100*E4578*2_Girdiler!$B$14*2_Girdiler!$B$15*2_Girdiler!$B$16</f>
        <v>2.71101885718882</v>
      </c>
      <c r="G4578" s="16" t="n">
        <f aca="false">MIN(MATCH(F4578,2_Girdiler!$B$20:$I$20,1),7)</f>
        <v>1</v>
      </c>
      <c r="H4578" s="16" t="n">
        <f aca="false">IF(F4578&gt;=40,2_Girdiler!$I$21+(F4578-40)*(2_Girdiler!$I$21-2_Girdiler!$H$21)/(2_Girdiler!$I$20-2_Girdiler!$H$20),INDEX(2_Girdiler!$B$21:$I$21,G4578)+(F4578-INDEX(2_Girdiler!$B$20:$I$20,G4578))*(INDEX(2_Girdiler!$B$21:$I$21,G4578+1)-INDEX(2_Girdiler!$B$21:$I$21,G4578))/(INDEX(2_Girdiler!$B$20:$I$20,G4578+1)-INDEX(2_Girdiler!$B$20:$I$20,G4578)))</f>
        <v>5.9642414858154</v>
      </c>
      <c r="I4578" s="16" t="n">
        <f aca="false">H4578/2_Girdiler!$B$17</f>
        <v>2.38951982604784</v>
      </c>
      <c r="J4578" s="16" t="n">
        <f aca="false">D4578+I4578</f>
        <v>28.8277509775109</v>
      </c>
    </row>
    <row r="4579" customFormat="false" ht="15" hidden="false" customHeight="false" outlineLevel="0" collapsed="false">
      <c r="A4579" s="0" t="n">
        <v>4567</v>
      </c>
      <c r="B4579" s="7" t="n">
        <v>0.921457</v>
      </c>
      <c r="C4579" s="7" t="n">
        <v>0.198852</v>
      </c>
      <c r="D4579" s="16" t="n">
        <f aca="false">LOGINV(B4579,$B$7,$C$7)</f>
        <v>29.7993840742484</v>
      </c>
      <c r="E4579" s="16" t="n">
        <f aca="false">LOGINV(C4579,$B$8,$C$8)</f>
        <v>63.2636615845287</v>
      </c>
      <c r="F4579" s="16" t="n">
        <f aca="false">$B$5/100*E4579*2_Girdiler!$B$14*2_Girdiler!$B$15*2_Girdiler!$B$16</f>
        <v>1.59171372546674</v>
      </c>
      <c r="G4579" s="16" t="n">
        <f aca="false">MIN(MATCH(F4579,2_Girdiler!$B$20:$I$20,1),7)</f>
        <v>1</v>
      </c>
      <c r="H4579" s="16" t="n">
        <f aca="false">IF(F4579&gt;=40,2_Girdiler!$I$21+(F4579-40)*(2_Girdiler!$I$21-2_Girdiler!$H$21)/(2_Girdiler!$I$20-2_Girdiler!$H$20),INDEX(2_Girdiler!$B$21:$I$21,G4579)+(F4579-INDEX(2_Girdiler!$B$20:$I$20,G4579))*(INDEX(2_Girdiler!$B$21:$I$21,G4579+1)-INDEX(2_Girdiler!$B$21:$I$21,G4579))/(INDEX(2_Girdiler!$B$20:$I$20,G4579+1)-INDEX(2_Girdiler!$B$20:$I$20,G4579)))</f>
        <v>3.50177019602683</v>
      </c>
      <c r="I4579" s="16" t="n">
        <f aca="false">H4579/2_Girdiler!$B$17</f>
        <v>1.40295280289536</v>
      </c>
      <c r="J4579" s="16" t="n">
        <f aca="false">D4579+I4579</f>
        <v>31.2023368771438</v>
      </c>
    </row>
    <row r="4580" customFormat="false" ht="15" hidden="false" customHeight="false" outlineLevel="0" collapsed="false">
      <c r="A4580" s="0" t="n">
        <v>4568</v>
      </c>
      <c r="B4580" s="7" t="n">
        <v>0.465735</v>
      </c>
      <c r="C4580" s="7" t="n">
        <v>0.219749</v>
      </c>
      <c r="D4580" s="16" t="n">
        <f aca="false">LOGINV(B4580,$B$7,$C$7)</f>
        <v>12.9082431631694</v>
      </c>
      <c r="E4580" s="16" t="n">
        <f aca="false">LOGINV(C4580,$B$8,$C$8)</f>
        <v>66.3027255418374</v>
      </c>
      <c r="F4580" s="16" t="n">
        <f aca="false">$B$5/100*E4580*2_Girdiler!$B$14*2_Girdiler!$B$15*2_Girdiler!$B$16</f>
        <v>1.66817657463263</v>
      </c>
      <c r="G4580" s="16" t="n">
        <f aca="false">MIN(MATCH(F4580,2_Girdiler!$B$20:$I$20,1),7)</f>
        <v>1</v>
      </c>
      <c r="H4580" s="16" t="n">
        <f aca="false">IF(F4580&gt;=40,2_Girdiler!$I$21+(F4580-40)*(2_Girdiler!$I$21-2_Girdiler!$H$21)/(2_Girdiler!$I$20-2_Girdiler!$H$20),INDEX(2_Girdiler!$B$21:$I$21,G4580)+(F4580-INDEX(2_Girdiler!$B$20:$I$20,G4580))*(INDEX(2_Girdiler!$B$21:$I$21,G4580+1)-INDEX(2_Girdiler!$B$21:$I$21,G4580))/(INDEX(2_Girdiler!$B$20:$I$20,G4580+1)-INDEX(2_Girdiler!$B$20:$I$20,G4580)))</f>
        <v>3.66998846419178</v>
      </c>
      <c r="I4580" s="16" t="n">
        <f aca="false">H4580/2_Girdiler!$B$17</f>
        <v>1.47034794238453</v>
      </c>
      <c r="J4580" s="16" t="n">
        <f aca="false">D4580+I4580</f>
        <v>14.378591105554</v>
      </c>
    </row>
    <row r="4581" customFormat="false" ht="15" hidden="false" customHeight="false" outlineLevel="0" collapsed="false">
      <c r="A4581" s="0" t="n">
        <v>4569</v>
      </c>
      <c r="B4581" s="7" t="n">
        <v>0.581639</v>
      </c>
      <c r="C4581" s="7" t="n">
        <v>0.941455</v>
      </c>
      <c r="D4581" s="16" t="n">
        <f aca="false">LOGINV(B4581,$B$7,$C$7)</f>
        <v>15.19055076089</v>
      </c>
      <c r="E4581" s="16" t="n">
        <f aca="false">LOGINV(C4581,$B$8,$C$8)</f>
        <v>300.30413729506</v>
      </c>
      <c r="F4581" s="16" t="n">
        <f aca="false">$B$5/100*E4581*2_Girdiler!$B$14*2_Girdiler!$B$15*2_Girdiler!$B$16</f>
        <v>7.55565209434371</v>
      </c>
      <c r="G4581" s="16" t="n">
        <f aca="false">MIN(MATCH(F4581,2_Girdiler!$B$20:$I$20,1),7)</f>
        <v>2</v>
      </c>
      <c r="H4581" s="16" t="n">
        <f aca="false">IF(F4581&gt;=40,2_Girdiler!$I$21+(F4581-40)*(2_Girdiler!$I$21-2_Girdiler!$H$21)/(2_Girdiler!$I$20-2_Girdiler!$H$20),INDEX(2_Girdiler!$B$21:$I$21,G4581)+(F4581-INDEX(2_Girdiler!$B$20:$I$20,G4581))*(INDEX(2_Girdiler!$B$21:$I$21,G4581+1)-INDEX(2_Girdiler!$B$21:$I$21,G4581))/(INDEX(2_Girdiler!$B$20:$I$20,G4581+1)-INDEX(2_Girdiler!$B$20:$I$20,G4581)))</f>
        <v>15.0890433509499</v>
      </c>
      <c r="I4581" s="16" t="n">
        <f aca="false">H4581/2_Girdiler!$B$17</f>
        <v>6.04528980406648</v>
      </c>
      <c r="J4581" s="16" t="n">
        <f aca="false">D4581+I4581</f>
        <v>21.2358405649564</v>
      </c>
    </row>
    <row r="4582" customFormat="false" ht="15" hidden="false" customHeight="false" outlineLevel="0" collapsed="false">
      <c r="A4582" s="0" t="n">
        <v>4570</v>
      </c>
      <c r="B4582" s="7" t="n">
        <v>0.733642</v>
      </c>
      <c r="C4582" s="7" t="n">
        <v>0.355728</v>
      </c>
      <c r="D4582" s="16" t="n">
        <f aca="false">LOGINV(B4582,$B$7,$C$7)</f>
        <v>19.1737577666019</v>
      </c>
      <c r="E4582" s="16" t="n">
        <f aca="false">LOGINV(C4582,$B$8,$C$8)</f>
        <v>86.0095015881086</v>
      </c>
      <c r="F4582" s="16" t="n">
        <f aca="false">$B$5/100*E4582*2_Girdiler!$B$14*2_Girdiler!$B$15*2_Girdiler!$B$16</f>
        <v>2.16399905995681</v>
      </c>
      <c r="G4582" s="16" t="n">
        <f aca="false">MIN(MATCH(F4582,2_Girdiler!$B$20:$I$20,1),7)</f>
        <v>1</v>
      </c>
      <c r="H4582" s="16" t="n">
        <f aca="false">IF(F4582&gt;=40,2_Girdiler!$I$21+(F4582-40)*(2_Girdiler!$I$21-2_Girdiler!$H$21)/(2_Girdiler!$I$20-2_Girdiler!$H$20),INDEX(2_Girdiler!$B$21:$I$21,G4582)+(F4582-INDEX(2_Girdiler!$B$20:$I$20,G4582))*(INDEX(2_Girdiler!$B$21:$I$21,G4582+1)-INDEX(2_Girdiler!$B$21:$I$21,G4582))/(INDEX(2_Girdiler!$B$20:$I$20,G4582+1)-INDEX(2_Girdiler!$B$20:$I$20,G4582)))</f>
        <v>4.76079793190498</v>
      </c>
      <c r="I4582" s="16" t="n">
        <f aca="false">H4582/2_Girdiler!$B$17</f>
        <v>1.90737096630809</v>
      </c>
      <c r="J4582" s="16" t="n">
        <f aca="false">D4582+I4582</f>
        <v>21.0811287329099</v>
      </c>
    </row>
    <row r="4583" customFormat="false" ht="15" hidden="false" customHeight="false" outlineLevel="0" collapsed="false">
      <c r="A4583" s="0" t="n">
        <v>4571</v>
      </c>
      <c r="B4583" s="7" t="n">
        <v>0.547235</v>
      </c>
      <c r="C4583" s="7" t="n">
        <v>0.172366</v>
      </c>
      <c r="D4583" s="16" t="n">
        <f aca="false">LOGINV(B4583,$B$7,$C$7)</f>
        <v>14.4681755199458</v>
      </c>
      <c r="E4583" s="16" t="n">
        <f aca="false">LOGINV(C4583,$B$8,$C$8)</f>
        <v>59.3423995008359</v>
      </c>
      <c r="F4583" s="16" t="n">
        <f aca="false">$B$5/100*E4583*2_Girdiler!$B$14*2_Girdiler!$B$15*2_Girdiler!$B$16</f>
        <v>1.49305477144103</v>
      </c>
      <c r="G4583" s="16" t="n">
        <f aca="false">MIN(MATCH(F4583,2_Girdiler!$B$20:$I$20,1),7)</f>
        <v>1</v>
      </c>
      <c r="H4583" s="16" t="n">
        <f aca="false">IF(F4583&gt;=40,2_Girdiler!$I$21+(F4583-40)*(2_Girdiler!$I$21-2_Girdiler!$H$21)/(2_Girdiler!$I$20-2_Girdiler!$H$20),INDEX(2_Girdiler!$B$21:$I$21,G4583)+(F4583-INDEX(2_Girdiler!$B$20:$I$20,G4583))*(INDEX(2_Girdiler!$B$21:$I$21,G4583+1)-INDEX(2_Girdiler!$B$21:$I$21,G4583))/(INDEX(2_Girdiler!$B$20:$I$20,G4583+1)-INDEX(2_Girdiler!$B$20:$I$20,G4583)))</f>
        <v>3.28472049717027</v>
      </c>
      <c r="I4583" s="16" t="n">
        <f aca="false">H4583/2_Girdiler!$B$17</f>
        <v>1.3159937889304</v>
      </c>
      <c r="J4583" s="16" t="n">
        <f aca="false">D4583+I4583</f>
        <v>15.7841693088762</v>
      </c>
    </row>
    <row r="4584" customFormat="false" ht="15" hidden="false" customHeight="false" outlineLevel="0" collapsed="false">
      <c r="A4584" s="0" t="n">
        <v>4572</v>
      </c>
      <c r="B4584" s="7" t="n">
        <v>0.462895</v>
      </c>
      <c r="C4584" s="7" t="n">
        <v>0.565158</v>
      </c>
      <c r="D4584" s="16" t="n">
        <f aca="false">LOGINV(B4584,$B$7,$C$7)</f>
        <v>12.8569191552182</v>
      </c>
      <c r="E4584" s="16" t="n">
        <f aca="false">LOGINV(C4584,$B$8,$C$8)</f>
        <v>121.404717715956</v>
      </c>
      <c r="F4584" s="16" t="n">
        <f aca="false">$B$5/100*E4584*2_Girdiler!$B$14*2_Girdiler!$B$15*2_Girdiler!$B$16</f>
        <v>3.05454269773346</v>
      </c>
      <c r="G4584" s="16" t="n">
        <f aca="false">MIN(MATCH(F4584,2_Girdiler!$B$20:$I$20,1),7)</f>
        <v>1</v>
      </c>
      <c r="H4584" s="16" t="n">
        <f aca="false">IF(F4584&gt;=40,2_Girdiler!$I$21+(F4584-40)*(2_Girdiler!$I$21-2_Girdiler!$H$21)/(2_Girdiler!$I$20-2_Girdiler!$H$20),INDEX(2_Girdiler!$B$21:$I$21,G4584)+(F4584-INDEX(2_Girdiler!$B$20:$I$20,G4584))*(INDEX(2_Girdiler!$B$21:$I$21,G4584+1)-INDEX(2_Girdiler!$B$21:$I$21,G4584))/(INDEX(2_Girdiler!$B$20:$I$20,G4584+1)-INDEX(2_Girdiler!$B$20:$I$20,G4584)))</f>
        <v>6.71999393501361</v>
      </c>
      <c r="I4584" s="16" t="n">
        <f aca="false">H4584/2_Girdiler!$B$17</f>
        <v>2.69230526242532</v>
      </c>
      <c r="J4584" s="16" t="n">
        <f aca="false">D4584+I4584</f>
        <v>15.5492244176435</v>
      </c>
    </row>
    <row r="4585" customFormat="false" ht="15" hidden="false" customHeight="false" outlineLevel="0" collapsed="false">
      <c r="A4585" s="0" t="n">
        <v>4573</v>
      </c>
      <c r="B4585" s="7" t="n">
        <v>0.938005</v>
      </c>
      <c r="C4585" s="7" t="n">
        <v>0.763242</v>
      </c>
      <c r="D4585" s="16" t="n">
        <f aca="false">LOGINV(B4585,$B$7,$C$7)</f>
        <v>31.9194278654216</v>
      </c>
      <c r="E4585" s="16" t="n">
        <f aca="false">LOGINV(C4585,$B$8,$C$8)</f>
        <v>173.452560332093</v>
      </c>
      <c r="F4585" s="16" t="n">
        <f aca="false">$B$5/100*E4585*2_Girdiler!$B$14*2_Girdiler!$B$15*2_Girdiler!$B$16</f>
        <v>4.36406641795545</v>
      </c>
      <c r="G4585" s="16" t="n">
        <f aca="false">MIN(MATCH(F4585,2_Girdiler!$B$20:$I$20,1),7)</f>
        <v>1</v>
      </c>
      <c r="H4585" s="16" t="n">
        <f aca="false">IF(F4585&gt;=40,2_Girdiler!$I$21+(F4585-40)*(2_Girdiler!$I$21-2_Girdiler!$H$21)/(2_Girdiler!$I$20-2_Girdiler!$H$20),INDEX(2_Girdiler!$B$21:$I$21,G4585)+(F4585-INDEX(2_Girdiler!$B$20:$I$20,G4585))*(INDEX(2_Girdiler!$B$21:$I$21,G4585+1)-INDEX(2_Girdiler!$B$21:$I$21,G4585))/(INDEX(2_Girdiler!$B$20:$I$20,G4585+1)-INDEX(2_Girdiler!$B$20:$I$20,G4585)))</f>
        <v>9.600946119502</v>
      </c>
      <c r="I4585" s="16" t="n">
        <f aca="false">H4585/2_Girdiler!$B$17</f>
        <v>3.8465329004415</v>
      </c>
      <c r="J4585" s="16" t="n">
        <f aca="false">D4585+I4585</f>
        <v>35.7659607658632</v>
      </c>
    </row>
    <row r="4586" customFormat="false" ht="15" hidden="false" customHeight="false" outlineLevel="0" collapsed="false">
      <c r="A4586" s="0" t="n">
        <v>4574</v>
      </c>
      <c r="B4586" s="7" t="n">
        <v>0.792548</v>
      </c>
      <c r="C4586" s="7" t="n">
        <v>0.483548</v>
      </c>
      <c r="D4586" s="16" t="n">
        <f aca="false">LOGINV(B4586,$B$7,$C$7)</f>
        <v>21.3327812807578</v>
      </c>
      <c r="E4586" s="16" t="n">
        <f aca="false">LOGINV(C4586,$B$8,$C$8)</f>
        <v>106.335770113112</v>
      </c>
      <c r="F4586" s="16" t="n">
        <f aca="false">$B$5/100*E4586*2_Girdiler!$B$14*2_Girdiler!$B$15*2_Girdiler!$B$16</f>
        <v>2.67540797604589</v>
      </c>
      <c r="G4586" s="16" t="n">
        <f aca="false">MIN(MATCH(F4586,2_Girdiler!$B$20:$I$20,1),7)</f>
        <v>1</v>
      </c>
      <c r="H4586" s="16" t="n">
        <f aca="false">IF(F4586&gt;=40,2_Girdiler!$I$21+(F4586-40)*(2_Girdiler!$I$21-2_Girdiler!$H$21)/(2_Girdiler!$I$20-2_Girdiler!$H$20),INDEX(2_Girdiler!$B$21:$I$21,G4586)+(F4586-INDEX(2_Girdiler!$B$20:$I$20,G4586))*(INDEX(2_Girdiler!$B$21:$I$21,G4586+1)-INDEX(2_Girdiler!$B$21:$I$21,G4586))/(INDEX(2_Girdiler!$B$20:$I$20,G4586+1)-INDEX(2_Girdiler!$B$20:$I$20,G4586)))</f>
        <v>5.88589754730096</v>
      </c>
      <c r="I4586" s="16" t="n">
        <f aca="false">H4586/2_Girdiler!$B$17</f>
        <v>2.35813203016865</v>
      </c>
      <c r="J4586" s="16" t="n">
        <f aca="false">D4586+I4586</f>
        <v>23.6909133109265</v>
      </c>
    </row>
    <row r="4587" customFormat="false" ht="15" hidden="false" customHeight="false" outlineLevel="0" collapsed="false">
      <c r="A4587" s="0" t="n">
        <v>4575</v>
      </c>
      <c r="B4587" s="7" t="n">
        <v>0.437108</v>
      </c>
      <c r="C4587" s="7" t="n">
        <v>0.333959</v>
      </c>
      <c r="D4587" s="16" t="n">
        <f aca="false">LOGINV(B4587,$B$7,$C$7)</f>
        <v>12.3983135788313</v>
      </c>
      <c r="E4587" s="16" t="n">
        <f aca="false">LOGINV(C4587,$B$8,$C$8)</f>
        <v>82.7898076677144</v>
      </c>
      <c r="F4587" s="16" t="n">
        <f aca="false">$B$5/100*E4587*2_Girdiler!$B$14*2_Girdiler!$B$15*2_Girdiler!$B$16</f>
        <v>2.0829915609197</v>
      </c>
      <c r="G4587" s="16" t="n">
        <f aca="false">MIN(MATCH(F4587,2_Girdiler!$B$20:$I$20,1),7)</f>
        <v>1</v>
      </c>
      <c r="H4587" s="16" t="n">
        <f aca="false">IF(F4587&gt;=40,2_Girdiler!$I$21+(F4587-40)*(2_Girdiler!$I$21-2_Girdiler!$H$21)/(2_Girdiler!$I$20-2_Girdiler!$H$20),INDEX(2_Girdiler!$B$21:$I$21,G4587)+(F4587-INDEX(2_Girdiler!$B$20:$I$20,G4587))*(INDEX(2_Girdiler!$B$21:$I$21,G4587+1)-INDEX(2_Girdiler!$B$21:$I$21,G4587))/(INDEX(2_Girdiler!$B$20:$I$20,G4587+1)-INDEX(2_Girdiler!$B$20:$I$20,G4587)))</f>
        <v>4.58258143402333</v>
      </c>
      <c r="I4587" s="16" t="n">
        <f aca="false">H4587/2_Girdiler!$B$17</f>
        <v>1.83597012581063</v>
      </c>
      <c r="J4587" s="16" t="n">
        <f aca="false">D4587+I4587</f>
        <v>14.2342837046419</v>
      </c>
    </row>
    <row r="4588" customFormat="false" ht="15" hidden="false" customHeight="false" outlineLevel="0" collapsed="false">
      <c r="A4588" s="0" t="n">
        <v>4576</v>
      </c>
      <c r="B4588" s="7" t="n">
        <v>0.051376</v>
      </c>
      <c r="C4588" s="7" t="n">
        <v>0.2903</v>
      </c>
      <c r="D4588" s="16" t="n">
        <f aca="false">LOGINV(B4588,$B$7,$C$7)</f>
        <v>5.45381309364115</v>
      </c>
      <c r="E4588" s="16" t="n">
        <f aca="false">LOGINV(C4588,$B$8,$C$8)</f>
        <v>76.4460180951993</v>
      </c>
      <c r="F4588" s="16" t="n">
        <f aca="false">$B$5/100*E4588*2_Girdiler!$B$14*2_Girdiler!$B$15*2_Girdiler!$B$16</f>
        <v>1.92338181527521</v>
      </c>
      <c r="G4588" s="16" t="n">
        <f aca="false">MIN(MATCH(F4588,2_Girdiler!$B$20:$I$20,1),7)</f>
        <v>1</v>
      </c>
      <c r="H4588" s="16" t="n">
        <f aca="false">IF(F4588&gt;=40,2_Girdiler!$I$21+(F4588-40)*(2_Girdiler!$I$21-2_Girdiler!$H$21)/(2_Girdiler!$I$20-2_Girdiler!$H$20),INDEX(2_Girdiler!$B$21:$I$21,G4588)+(F4588-INDEX(2_Girdiler!$B$20:$I$20,G4588))*(INDEX(2_Girdiler!$B$21:$I$21,G4588+1)-INDEX(2_Girdiler!$B$21:$I$21,G4588))/(INDEX(2_Girdiler!$B$20:$I$20,G4588+1)-INDEX(2_Girdiler!$B$20:$I$20,G4588)))</f>
        <v>4.23143999360547</v>
      </c>
      <c r="I4588" s="16" t="n">
        <f aca="false">H4588/2_Girdiler!$B$17</f>
        <v>1.69528845897655</v>
      </c>
      <c r="J4588" s="16" t="n">
        <f aca="false">D4588+I4588</f>
        <v>7.1491015526177</v>
      </c>
    </row>
    <row r="4589" customFormat="false" ht="15" hidden="false" customHeight="false" outlineLevel="0" collapsed="false">
      <c r="A4589" s="0" t="n">
        <v>4577</v>
      </c>
      <c r="B4589" s="7" t="n">
        <v>0.202993</v>
      </c>
      <c r="C4589" s="7" t="n">
        <v>0.525103</v>
      </c>
      <c r="D4589" s="16" t="n">
        <f aca="false">LOGINV(B4589,$B$7,$C$7)</f>
        <v>8.52167404645586</v>
      </c>
      <c r="E4589" s="16" t="n">
        <f aca="false">LOGINV(C4589,$B$8,$C$8)</f>
        <v>113.735240477982</v>
      </c>
      <c r="F4589" s="16" t="n">
        <f aca="false">$B$5/100*E4589*2_Girdiler!$B$14*2_Girdiler!$B$15*2_Girdiler!$B$16</f>
        <v>2.86157865042602</v>
      </c>
      <c r="G4589" s="16" t="n">
        <f aca="false">MIN(MATCH(F4589,2_Girdiler!$B$20:$I$20,1),7)</f>
        <v>1</v>
      </c>
      <c r="H4589" s="16" t="n">
        <f aca="false">IF(F4589&gt;=40,2_Girdiler!$I$21+(F4589-40)*(2_Girdiler!$I$21-2_Girdiler!$H$21)/(2_Girdiler!$I$20-2_Girdiler!$H$20),INDEX(2_Girdiler!$B$21:$I$21,G4589)+(F4589-INDEX(2_Girdiler!$B$20:$I$20,G4589))*(INDEX(2_Girdiler!$B$21:$I$21,G4589+1)-INDEX(2_Girdiler!$B$21:$I$21,G4589))/(INDEX(2_Girdiler!$B$20:$I$20,G4589+1)-INDEX(2_Girdiler!$B$20:$I$20,G4589)))</f>
        <v>6.29547303093724</v>
      </c>
      <c r="I4589" s="16" t="n">
        <f aca="false">H4589/2_Girdiler!$B$17</f>
        <v>2.52222477201011</v>
      </c>
      <c r="J4589" s="16" t="n">
        <f aca="false">D4589+I4589</f>
        <v>11.043898818466</v>
      </c>
    </row>
    <row r="4590" customFormat="false" ht="15" hidden="false" customHeight="false" outlineLevel="0" collapsed="false">
      <c r="A4590" s="0" t="n">
        <v>4578</v>
      </c>
      <c r="B4590" s="7" t="n">
        <v>0.670156</v>
      </c>
      <c r="C4590" s="7" t="n">
        <v>0.809671</v>
      </c>
      <c r="D4590" s="16" t="n">
        <f aca="false">LOGINV(B4590,$B$7,$C$7)</f>
        <v>17.3093657559459</v>
      </c>
      <c r="E4590" s="16" t="n">
        <f aca="false">LOGINV(C4590,$B$8,$C$8)</f>
        <v>192.31390293191</v>
      </c>
      <c r="F4590" s="16" t="n">
        <f aca="false">$B$5/100*E4590*2_Girdiler!$B$14*2_Girdiler!$B$15*2_Girdiler!$B$16</f>
        <v>4.83861779776686</v>
      </c>
      <c r="G4590" s="16" t="n">
        <f aca="false">MIN(MATCH(F4590,2_Girdiler!$B$20:$I$20,1),7)</f>
        <v>1</v>
      </c>
      <c r="H4590" s="16" t="n">
        <f aca="false">IF(F4590&gt;=40,2_Girdiler!$I$21+(F4590-40)*(2_Girdiler!$I$21-2_Girdiler!$H$21)/(2_Girdiler!$I$20-2_Girdiler!$H$20),INDEX(2_Girdiler!$B$21:$I$21,G4590)+(F4590-INDEX(2_Girdiler!$B$20:$I$20,G4590))*(INDEX(2_Girdiler!$B$21:$I$21,G4590+1)-INDEX(2_Girdiler!$B$21:$I$21,G4590))/(INDEX(2_Girdiler!$B$20:$I$20,G4590+1)-INDEX(2_Girdiler!$B$20:$I$20,G4590)))</f>
        <v>10.6449591550871</v>
      </c>
      <c r="I4590" s="16" t="n">
        <f aca="false">H4590/2_Girdiler!$B$17</f>
        <v>4.26480735380092</v>
      </c>
      <c r="J4590" s="16" t="n">
        <f aca="false">D4590+I4590</f>
        <v>21.5741731097468</v>
      </c>
    </row>
    <row r="4591" customFormat="false" ht="15" hidden="false" customHeight="false" outlineLevel="0" collapsed="false">
      <c r="A4591" s="0" t="n">
        <v>4579</v>
      </c>
      <c r="B4591" s="7" t="n">
        <v>0.477199</v>
      </c>
      <c r="C4591" s="7" t="n">
        <v>0.950965</v>
      </c>
      <c r="D4591" s="16" t="n">
        <f aca="false">LOGINV(B4591,$B$7,$C$7)</f>
        <v>13.1172112288358</v>
      </c>
      <c r="E4591" s="16" t="n">
        <f aca="false">LOGINV(C4591,$B$8,$C$8)</f>
        <v>317.68769666791</v>
      </c>
      <c r="F4591" s="16" t="n">
        <f aca="false">$B$5/100*E4591*2_Girdiler!$B$14*2_Girdiler!$B$15*2_Girdiler!$B$16</f>
        <v>7.99302244816462</v>
      </c>
      <c r="G4591" s="16" t="n">
        <f aca="false">MIN(MATCH(F4591,2_Girdiler!$B$20:$I$20,1),7)</f>
        <v>2</v>
      </c>
      <c r="H4591" s="16" t="n">
        <f aca="false">IF(F4591&gt;=40,2_Girdiler!$I$21+(F4591-40)*(2_Girdiler!$I$21-2_Girdiler!$H$21)/(2_Girdiler!$I$20-2_Girdiler!$H$20),INDEX(2_Girdiler!$B$21:$I$21,G4591)+(F4591-INDEX(2_Girdiler!$B$20:$I$20,G4591))*(INDEX(2_Girdiler!$B$21:$I$21,G4591+1)-INDEX(2_Girdiler!$B$21:$I$21,G4591))/(INDEX(2_Girdiler!$B$20:$I$20,G4591+1)-INDEX(2_Girdiler!$B$20:$I$20,G4591)))</f>
        <v>15.7888359170634</v>
      </c>
      <c r="I4591" s="16" t="n">
        <f aca="false">H4591/2_Girdiler!$B$17</f>
        <v>6.32565541549014</v>
      </c>
      <c r="J4591" s="16" t="n">
        <f aca="false">D4591+I4591</f>
        <v>19.4428666443259</v>
      </c>
    </row>
    <row r="4592" customFormat="false" ht="15" hidden="false" customHeight="false" outlineLevel="0" collapsed="false">
      <c r="A4592" s="0" t="n">
        <v>4580</v>
      </c>
      <c r="B4592" s="7" t="n">
        <v>0.449249</v>
      </c>
      <c r="C4592" s="7" t="n">
        <v>0.708612</v>
      </c>
      <c r="D4592" s="16" t="n">
        <f aca="false">LOGINV(B4592,$B$7,$C$7)</f>
        <v>12.612629182098</v>
      </c>
      <c r="E4592" s="16" t="n">
        <f aca="false">LOGINV(C4592,$B$8,$C$8)</f>
        <v>155.683393450231</v>
      </c>
      <c r="F4592" s="16" t="n">
        <f aca="false">$B$5/100*E4592*2_Girdiler!$B$14*2_Girdiler!$B$15*2_Girdiler!$B$16</f>
        <v>3.91699417920781</v>
      </c>
      <c r="G4592" s="16" t="n">
        <f aca="false">MIN(MATCH(F4592,2_Girdiler!$B$20:$I$20,1),7)</f>
        <v>1</v>
      </c>
      <c r="H4592" s="16" t="n">
        <f aca="false">IF(F4592&gt;=40,2_Girdiler!$I$21+(F4592-40)*(2_Girdiler!$I$21-2_Girdiler!$H$21)/(2_Girdiler!$I$20-2_Girdiler!$H$20),INDEX(2_Girdiler!$B$21:$I$21,G4592)+(F4592-INDEX(2_Girdiler!$B$20:$I$20,G4592))*(INDEX(2_Girdiler!$B$21:$I$21,G4592+1)-INDEX(2_Girdiler!$B$21:$I$21,G4592))/(INDEX(2_Girdiler!$B$20:$I$20,G4592+1)-INDEX(2_Girdiler!$B$20:$I$20,G4592)))</f>
        <v>8.61738719425718</v>
      </c>
      <c r="I4592" s="16" t="n">
        <f aca="false">H4592/2_Girdiler!$B$17</f>
        <v>3.45247884385304</v>
      </c>
      <c r="J4592" s="16" t="n">
        <f aca="false">D4592+I4592</f>
        <v>16.0651080259511</v>
      </c>
    </row>
    <row r="4593" customFormat="false" ht="15" hidden="false" customHeight="false" outlineLevel="0" collapsed="false">
      <c r="A4593" s="0" t="n">
        <v>4581</v>
      </c>
      <c r="B4593" s="7" t="n">
        <v>0.089541</v>
      </c>
      <c r="C4593" s="7" t="n">
        <v>0.215031</v>
      </c>
      <c r="D4593" s="16" t="n">
        <f aca="false">LOGINV(B4593,$B$7,$C$7)</f>
        <v>6.40375571176297</v>
      </c>
      <c r="E4593" s="16" t="n">
        <f aca="false">LOGINV(C4593,$B$8,$C$8)</f>
        <v>65.6195958282121</v>
      </c>
      <c r="F4593" s="16" t="n">
        <f aca="false">$B$5/100*E4593*2_Girdiler!$B$14*2_Girdiler!$B$15*2_Girdiler!$B$16</f>
        <v>1.65098903103782</v>
      </c>
      <c r="G4593" s="16" t="n">
        <f aca="false">MIN(MATCH(F4593,2_Girdiler!$B$20:$I$20,1),7)</f>
        <v>1</v>
      </c>
      <c r="H4593" s="16" t="n">
        <f aca="false">IF(F4593&gt;=40,2_Girdiler!$I$21+(F4593-40)*(2_Girdiler!$I$21-2_Girdiler!$H$21)/(2_Girdiler!$I$20-2_Girdiler!$H$20),INDEX(2_Girdiler!$B$21:$I$21,G4593)+(F4593-INDEX(2_Girdiler!$B$20:$I$20,G4593))*(INDEX(2_Girdiler!$B$21:$I$21,G4593+1)-INDEX(2_Girdiler!$B$21:$I$21,G4593))/(INDEX(2_Girdiler!$B$20:$I$20,G4593+1)-INDEX(2_Girdiler!$B$20:$I$20,G4593)))</f>
        <v>3.6321758682832</v>
      </c>
      <c r="I4593" s="16" t="n">
        <f aca="false">H4593/2_Girdiler!$B$17</f>
        <v>1.45519866517756</v>
      </c>
      <c r="J4593" s="16" t="n">
        <f aca="false">D4593+I4593</f>
        <v>7.85895437694054</v>
      </c>
    </row>
    <row r="4594" customFormat="false" ht="15" hidden="false" customHeight="false" outlineLevel="0" collapsed="false">
      <c r="A4594" s="0" t="n">
        <v>4582</v>
      </c>
      <c r="B4594" s="7" t="n">
        <v>0.565166</v>
      </c>
      <c r="C4594" s="7" t="n">
        <v>0.194149</v>
      </c>
      <c r="D4594" s="16" t="n">
        <f aca="false">LOGINV(B4594,$B$7,$C$7)</f>
        <v>14.8389919808911</v>
      </c>
      <c r="E4594" s="16" t="n">
        <f aca="false">LOGINV(C4594,$B$8,$C$8)</f>
        <v>62.5740745145031</v>
      </c>
      <c r="F4594" s="16" t="n">
        <f aca="false">$B$5/100*E4594*2_Girdiler!$B$14*2_Girdiler!$B$15*2_Girdiler!$B$16</f>
        <v>1.5743637147849</v>
      </c>
      <c r="G4594" s="16" t="n">
        <f aca="false">MIN(MATCH(F4594,2_Girdiler!$B$20:$I$20,1),7)</f>
        <v>1</v>
      </c>
      <c r="H4594" s="16" t="n">
        <f aca="false">IF(F4594&gt;=40,2_Girdiler!$I$21+(F4594-40)*(2_Girdiler!$I$21-2_Girdiler!$H$21)/(2_Girdiler!$I$20-2_Girdiler!$H$20),INDEX(2_Girdiler!$B$21:$I$21,G4594)+(F4594-INDEX(2_Girdiler!$B$20:$I$20,G4594))*(INDEX(2_Girdiler!$B$21:$I$21,G4594+1)-INDEX(2_Girdiler!$B$21:$I$21,G4594))/(INDEX(2_Girdiler!$B$20:$I$20,G4594+1)-INDEX(2_Girdiler!$B$20:$I$20,G4594)))</f>
        <v>3.46360017252678</v>
      </c>
      <c r="I4594" s="16" t="n">
        <f aca="false">H4594/2_Girdiler!$B$17</f>
        <v>1.38766032553156</v>
      </c>
      <c r="J4594" s="16" t="n">
        <f aca="false">D4594+I4594</f>
        <v>16.2266523064227</v>
      </c>
    </row>
    <row r="4595" customFormat="false" ht="15" hidden="false" customHeight="false" outlineLevel="0" collapsed="false">
      <c r="A4595" s="0" t="n">
        <v>4583</v>
      </c>
      <c r="B4595" s="7" t="n">
        <v>0.780942</v>
      </c>
      <c r="C4595" s="7" t="n">
        <v>0.430551</v>
      </c>
      <c r="D4595" s="16" t="n">
        <f aca="false">LOGINV(B4595,$B$7,$C$7)</f>
        <v>20.8633912776528</v>
      </c>
      <c r="E4595" s="16" t="n">
        <f aca="false">LOGINV(C4595,$B$8,$C$8)</f>
        <v>97.542186052043</v>
      </c>
      <c r="F4595" s="16" t="n">
        <f aca="false">$B$5/100*E4595*2_Girdiler!$B$14*2_Girdiler!$B$15*2_Girdiler!$B$16</f>
        <v>2.4541614010694</v>
      </c>
      <c r="G4595" s="16" t="n">
        <f aca="false">MIN(MATCH(F4595,2_Girdiler!$B$20:$I$20,1),7)</f>
        <v>1</v>
      </c>
      <c r="H4595" s="16" t="n">
        <f aca="false">IF(F4595&gt;=40,2_Girdiler!$I$21+(F4595-40)*(2_Girdiler!$I$21-2_Girdiler!$H$21)/(2_Girdiler!$I$20-2_Girdiler!$H$20),INDEX(2_Girdiler!$B$21:$I$21,G4595)+(F4595-INDEX(2_Girdiler!$B$20:$I$20,G4595))*(INDEX(2_Girdiler!$B$21:$I$21,G4595+1)-INDEX(2_Girdiler!$B$21:$I$21,G4595))/(INDEX(2_Girdiler!$B$20:$I$20,G4595+1)-INDEX(2_Girdiler!$B$20:$I$20,G4595)))</f>
        <v>5.39915508235269</v>
      </c>
      <c r="I4595" s="16" t="n">
        <f aca="false">H4595/2_Girdiler!$B$17</f>
        <v>2.16312302978874</v>
      </c>
      <c r="J4595" s="16" t="n">
        <f aca="false">D4595+I4595</f>
        <v>23.0265143074416</v>
      </c>
    </row>
    <row r="4596" customFormat="false" ht="15" hidden="false" customHeight="false" outlineLevel="0" collapsed="false">
      <c r="A4596" s="0" t="n">
        <v>4584</v>
      </c>
      <c r="B4596" s="7" t="n">
        <v>0.13495</v>
      </c>
      <c r="C4596" s="7" t="n">
        <v>0.76995</v>
      </c>
      <c r="D4596" s="16" t="n">
        <f aca="false">LOGINV(B4596,$B$7,$C$7)</f>
        <v>7.32156828623064</v>
      </c>
      <c r="E4596" s="16" t="n">
        <f aca="false">LOGINV(C4596,$B$8,$C$8)</f>
        <v>175.923357116891</v>
      </c>
      <c r="F4596" s="16" t="n">
        <f aca="false">$B$5/100*E4596*2_Girdiler!$B$14*2_Girdiler!$B$15*2_Girdiler!$B$16</f>
        <v>4.42623166506097</v>
      </c>
      <c r="G4596" s="16" t="n">
        <f aca="false">MIN(MATCH(F4596,2_Girdiler!$B$20:$I$20,1),7)</f>
        <v>1</v>
      </c>
      <c r="H4596" s="16" t="n">
        <f aca="false">IF(F4596&gt;=40,2_Girdiler!$I$21+(F4596-40)*(2_Girdiler!$I$21-2_Girdiler!$H$21)/(2_Girdiler!$I$20-2_Girdiler!$H$20),INDEX(2_Girdiler!$B$21:$I$21,G4596)+(F4596-INDEX(2_Girdiler!$B$20:$I$20,G4596))*(INDEX(2_Girdiler!$B$21:$I$21,G4596+1)-INDEX(2_Girdiler!$B$21:$I$21,G4596))/(INDEX(2_Girdiler!$B$20:$I$20,G4596+1)-INDEX(2_Girdiler!$B$20:$I$20,G4596)))</f>
        <v>9.73770966313413</v>
      </c>
      <c r="I4596" s="16" t="n">
        <f aca="false">H4596/2_Girdiler!$B$17</f>
        <v>3.90132598683259</v>
      </c>
      <c r="J4596" s="16" t="n">
        <f aca="false">D4596+I4596</f>
        <v>11.2228942730632</v>
      </c>
    </row>
    <row r="4597" customFormat="false" ht="15" hidden="false" customHeight="false" outlineLevel="0" collapsed="false">
      <c r="A4597" s="0" t="n">
        <v>4585</v>
      </c>
      <c r="B4597" s="7" t="n">
        <v>0.817647</v>
      </c>
      <c r="C4597" s="7" t="n">
        <v>0.073698</v>
      </c>
      <c r="D4597" s="16" t="n">
        <f aca="false">LOGINV(B4597,$B$7,$C$7)</f>
        <v>22.4445204175347</v>
      </c>
      <c r="E4597" s="16" t="n">
        <f aca="false">LOGINV(C4597,$B$8,$C$8)</f>
        <v>42.8640987372395</v>
      </c>
      <c r="F4597" s="16" t="n">
        <f aca="false">$B$5/100*E4597*2_Girdiler!$B$14*2_Girdiler!$B$15*2_Girdiler!$B$16</f>
        <v>1.07846072422894</v>
      </c>
      <c r="G4597" s="16" t="n">
        <f aca="false">MIN(MATCH(F4597,2_Girdiler!$B$20:$I$20,1),7)</f>
        <v>1</v>
      </c>
      <c r="H4597" s="16" t="n">
        <f aca="false">IF(F4597&gt;=40,2_Girdiler!$I$21+(F4597-40)*(2_Girdiler!$I$21-2_Girdiler!$H$21)/(2_Girdiler!$I$20-2_Girdiler!$H$20),INDEX(2_Girdiler!$B$21:$I$21,G4597)+(F4597-INDEX(2_Girdiler!$B$20:$I$20,G4597))*(INDEX(2_Girdiler!$B$21:$I$21,G4597+1)-INDEX(2_Girdiler!$B$21:$I$21,G4597))/(INDEX(2_Girdiler!$B$20:$I$20,G4597+1)-INDEX(2_Girdiler!$B$20:$I$20,G4597)))</f>
        <v>2.37261359330368</v>
      </c>
      <c r="I4597" s="16" t="n">
        <f aca="false">H4597/2_Girdiler!$B$17</f>
        <v>0.950566343471025</v>
      </c>
      <c r="J4597" s="16" t="n">
        <f aca="false">D4597+I4597</f>
        <v>23.3950867610057</v>
      </c>
    </row>
    <row r="4598" customFormat="false" ht="15" hidden="false" customHeight="false" outlineLevel="0" collapsed="false">
      <c r="A4598" s="0" t="n">
        <v>4586</v>
      </c>
      <c r="B4598" s="7" t="n">
        <v>0.277417</v>
      </c>
      <c r="C4598" s="7" t="n">
        <v>0.713467</v>
      </c>
      <c r="D4598" s="16" t="n">
        <f aca="false">LOGINV(B4598,$B$7,$C$7)</f>
        <v>9.74386085754274</v>
      </c>
      <c r="E4598" s="16" t="n">
        <f aca="false">LOGINV(C4598,$B$8,$C$8)</f>
        <v>157.11771666523</v>
      </c>
      <c r="F4598" s="16" t="n">
        <f aca="false">$B$5/100*E4598*2_Girdiler!$B$14*2_Girdiler!$B$15*2_Girdiler!$B$16</f>
        <v>3.95308175129719</v>
      </c>
      <c r="G4598" s="16" t="n">
        <f aca="false">MIN(MATCH(F4598,2_Girdiler!$B$20:$I$20,1),7)</f>
        <v>1</v>
      </c>
      <c r="H4598" s="16" t="n">
        <f aca="false">IF(F4598&gt;=40,2_Girdiler!$I$21+(F4598-40)*(2_Girdiler!$I$21-2_Girdiler!$H$21)/(2_Girdiler!$I$20-2_Girdiler!$H$20),INDEX(2_Girdiler!$B$21:$I$21,G4598)+(F4598-INDEX(2_Girdiler!$B$20:$I$20,G4598))*(INDEX(2_Girdiler!$B$21:$I$21,G4598+1)-INDEX(2_Girdiler!$B$21:$I$21,G4598))/(INDEX(2_Girdiler!$B$20:$I$20,G4598+1)-INDEX(2_Girdiler!$B$20:$I$20,G4598)))</f>
        <v>8.69677985285381</v>
      </c>
      <c r="I4598" s="16" t="n">
        <f aca="false">H4598/2_Girdiler!$B$17</f>
        <v>3.48428680002156</v>
      </c>
      <c r="J4598" s="16" t="n">
        <f aca="false">D4598+I4598</f>
        <v>13.2281476575643</v>
      </c>
    </row>
    <row r="4599" customFormat="false" ht="15" hidden="false" customHeight="false" outlineLevel="0" collapsed="false">
      <c r="A4599" s="0" t="n">
        <v>4587</v>
      </c>
      <c r="B4599" s="7" t="n">
        <v>0.801649</v>
      </c>
      <c r="C4599" s="7" t="n">
        <v>0.141097</v>
      </c>
      <c r="D4599" s="16" t="n">
        <f aca="false">LOGINV(B4599,$B$7,$C$7)</f>
        <v>21.7195112760222</v>
      </c>
      <c r="E4599" s="16" t="n">
        <f aca="false">LOGINV(C4599,$B$8,$C$8)</f>
        <v>54.5466324676437</v>
      </c>
      <c r="F4599" s="16" t="n">
        <f aca="false">$B$5/100*E4599*2_Girdiler!$B$14*2_Girdiler!$B$15*2_Girdiler!$B$16</f>
        <v>1.37239327288592</v>
      </c>
      <c r="G4599" s="16" t="n">
        <f aca="false">MIN(MATCH(F4599,2_Girdiler!$B$20:$I$20,1),7)</f>
        <v>1</v>
      </c>
      <c r="H4599" s="16" t="n">
        <f aca="false">IF(F4599&gt;=40,2_Girdiler!$I$21+(F4599-40)*(2_Girdiler!$I$21-2_Girdiler!$H$21)/(2_Girdiler!$I$20-2_Girdiler!$H$20),INDEX(2_Girdiler!$B$21:$I$21,G4599)+(F4599-INDEX(2_Girdiler!$B$20:$I$20,G4599))*(INDEX(2_Girdiler!$B$21:$I$21,G4599+1)-INDEX(2_Girdiler!$B$21:$I$21,G4599))/(INDEX(2_Girdiler!$B$20:$I$20,G4599+1)-INDEX(2_Girdiler!$B$20:$I$20,G4599)))</f>
        <v>3.01926520034902</v>
      </c>
      <c r="I4599" s="16" t="n">
        <f aca="false">H4599/2_Girdiler!$B$17</f>
        <v>1.20964150655009</v>
      </c>
      <c r="J4599" s="16" t="n">
        <f aca="false">D4599+I4599</f>
        <v>22.9291527825723</v>
      </c>
    </row>
    <row r="4600" customFormat="false" ht="15" hidden="false" customHeight="false" outlineLevel="0" collapsed="false">
      <c r="A4600" s="0" t="n">
        <v>4588</v>
      </c>
      <c r="B4600" s="7" t="n">
        <v>0.941725</v>
      </c>
      <c r="C4600" s="7" t="n">
        <v>0.918424</v>
      </c>
      <c r="D4600" s="16" t="n">
        <f aca="false">LOGINV(B4600,$B$7,$C$7)</f>
        <v>32.4790401812242</v>
      </c>
      <c r="E4600" s="16" t="n">
        <f aca="false">LOGINV(C4600,$B$8,$C$8)</f>
        <v>268.650208061887</v>
      </c>
      <c r="F4600" s="16" t="n">
        <f aca="false">$B$5/100*E4600*2_Girdiler!$B$14*2_Girdiler!$B$15*2_Girdiler!$B$16</f>
        <v>6.75923923483707</v>
      </c>
      <c r="G4600" s="16" t="n">
        <f aca="false">MIN(MATCH(F4600,2_Girdiler!$B$20:$I$20,1),7)</f>
        <v>2</v>
      </c>
      <c r="H4600" s="16" t="n">
        <f aca="false">IF(F4600&gt;=40,2_Girdiler!$I$21+(F4600-40)*(2_Girdiler!$I$21-2_Girdiler!$H$21)/(2_Girdiler!$I$20-2_Girdiler!$H$20),INDEX(2_Girdiler!$B$21:$I$21,G4600)+(F4600-INDEX(2_Girdiler!$B$20:$I$20,G4600))*(INDEX(2_Girdiler!$B$21:$I$21,G4600+1)-INDEX(2_Girdiler!$B$21:$I$21,G4600))/(INDEX(2_Girdiler!$B$20:$I$20,G4600+1)-INDEX(2_Girdiler!$B$20:$I$20,G4600)))</f>
        <v>13.8147827757393</v>
      </c>
      <c r="I4600" s="16" t="n">
        <f aca="false">H4600/2_Girdiler!$B$17</f>
        <v>5.53476874028017</v>
      </c>
      <c r="J4600" s="16" t="n">
        <f aca="false">D4600+I4600</f>
        <v>38.0138089215044</v>
      </c>
    </row>
    <row r="4601" customFormat="false" ht="15" hidden="false" customHeight="false" outlineLevel="0" collapsed="false">
      <c r="A4601" s="0" t="n">
        <v>4589</v>
      </c>
      <c r="B4601" s="7" t="n">
        <v>0.249939</v>
      </c>
      <c r="C4601" s="7" t="n">
        <v>0.693622</v>
      </c>
      <c r="D4601" s="16" t="n">
        <f aca="false">LOGINV(B4601,$B$7,$C$7)</f>
        <v>9.29737784724696</v>
      </c>
      <c r="E4601" s="16" t="n">
        <f aca="false">LOGINV(C4601,$B$8,$C$8)</f>
        <v>151.402920011511</v>
      </c>
      <c r="F4601" s="16" t="n">
        <f aca="false">$B$5/100*E4601*2_Girdiler!$B$14*2_Girdiler!$B$15*2_Girdiler!$B$16</f>
        <v>3.80929746748962</v>
      </c>
      <c r="G4601" s="16" t="n">
        <f aca="false">MIN(MATCH(F4601,2_Girdiler!$B$20:$I$20,1),7)</f>
        <v>1</v>
      </c>
      <c r="H4601" s="16" t="n">
        <f aca="false">IF(F4601&gt;=40,2_Girdiler!$I$21+(F4601-40)*(2_Girdiler!$I$21-2_Girdiler!$H$21)/(2_Girdiler!$I$20-2_Girdiler!$H$20),INDEX(2_Girdiler!$B$21:$I$21,G4601)+(F4601-INDEX(2_Girdiler!$B$20:$I$20,G4601))*(INDEX(2_Girdiler!$B$21:$I$21,G4601+1)-INDEX(2_Girdiler!$B$21:$I$21,G4601))/(INDEX(2_Girdiler!$B$20:$I$20,G4601+1)-INDEX(2_Girdiler!$B$20:$I$20,G4601)))</f>
        <v>8.38045442847716</v>
      </c>
      <c r="I4601" s="16" t="n">
        <f aca="false">H4601/2_Girdiler!$B$17</f>
        <v>3.35755385756297</v>
      </c>
      <c r="J4601" s="16" t="n">
        <f aca="false">D4601+I4601</f>
        <v>12.6549317048099</v>
      </c>
    </row>
    <row r="4602" customFormat="false" ht="15" hidden="false" customHeight="false" outlineLevel="0" collapsed="false">
      <c r="A4602" s="0" t="n">
        <v>4590</v>
      </c>
      <c r="B4602" s="7" t="n">
        <v>0.785681</v>
      </c>
      <c r="C4602" s="7" t="n">
        <v>0.184238</v>
      </c>
      <c r="D4602" s="16" t="n">
        <f aca="false">LOGINV(B4602,$B$7,$C$7)</f>
        <v>21.0520036743123</v>
      </c>
      <c r="E4602" s="16" t="n">
        <f aca="false">LOGINV(C4602,$B$8,$C$8)</f>
        <v>61.1121364610466</v>
      </c>
      <c r="F4602" s="16" t="n">
        <f aca="false">$B$5/100*E4602*2_Girdiler!$B$14*2_Girdiler!$B$15*2_Girdiler!$B$16</f>
        <v>1.53758135335993</v>
      </c>
      <c r="G4602" s="16" t="n">
        <f aca="false">MIN(MATCH(F4602,2_Girdiler!$B$20:$I$20,1),7)</f>
        <v>1</v>
      </c>
      <c r="H4602" s="16" t="n">
        <f aca="false">IF(F4602&gt;=40,2_Girdiler!$I$21+(F4602-40)*(2_Girdiler!$I$21-2_Girdiler!$H$21)/(2_Girdiler!$I$20-2_Girdiler!$H$20),INDEX(2_Girdiler!$B$21:$I$21,G4602)+(F4602-INDEX(2_Girdiler!$B$20:$I$20,G4602))*(INDEX(2_Girdiler!$B$21:$I$21,G4602+1)-INDEX(2_Girdiler!$B$21:$I$21,G4602))/(INDEX(2_Girdiler!$B$20:$I$20,G4602+1)-INDEX(2_Girdiler!$B$20:$I$20,G4602)))</f>
        <v>3.38267897739185</v>
      </c>
      <c r="I4602" s="16" t="n">
        <f aca="false">H4602/2_Girdiler!$B$17</f>
        <v>1.35523997491661</v>
      </c>
      <c r="J4602" s="16" t="n">
        <f aca="false">D4602+I4602</f>
        <v>22.4072436492289</v>
      </c>
    </row>
    <row r="4603" customFormat="false" ht="15" hidden="false" customHeight="false" outlineLevel="0" collapsed="false">
      <c r="A4603" s="0" t="n">
        <v>4591</v>
      </c>
      <c r="B4603" s="7" t="n">
        <v>0.719977</v>
      </c>
      <c r="C4603" s="7" t="n">
        <v>0.932521</v>
      </c>
      <c r="D4603" s="16" t="n">
        <f aca="false">LOGINV(B4603,$B$7,$C$7)</f>
        <v>18.7395782685099</v>
      </c>
      <c r="E4603" s="16" t="n">
        <f aca="false">LOGINV(C4603,$B$8,$C$8)</f>
        <v>286.616142858356</v>
      </c>
      <c r="F4603" s="16" t="n">
        <f aca="false">$B$5/100*E4603*2_Girdiler!$B$14*2_Girdiler!$B$15*2_Girdiler!$B$16</f>
        <v>7.21126215431625</v>
      </c>
      <c r="G4603" s="16" t="n">
        <f aca="false">MIN(MATCH(F4603,2_Girdiler!$B$20:$I$20,1),7)</f>
        <v>2</v>
      </c>
      <c r="H4603" s="16" t="n">
        <f aca="false">IF(F4603&gt;=40,2_Girdiler!$I$21+(F4603-40)*(2_Girdiler!$I$21-2_Girdiler!$H$21)/(2_Girdiler!$I$20-2_Girdiler!$H$20),INDEX(2_Girdiler!$B$21:$I$21,G4603)+(F4603-INDEX(2_Girdiler!$B$20:$I$20,G4603))*(INDEX(2_Girdiler!$B$21:$I$21,G4603+1)-INDEX(2_Girdiler!$B$21:$I$21,G4603))/(INDEX(2_Girdiler!$B$20:$I$20,G4603+1)-INDEX(2_Girdiler!$B$20:$I$20,G4603)))</f>
        <v>14.538019446906</v>
      </c>
      <c r="I4603" s="16" t="n">
        <f aca="false">H4603/2_Girdiler!$B$17</f>
        <v>5.82452702199759</v>
      </c>
      <c r="J4603" s="16" t="n">
        <f aca="false">D4603+I4603</f>
        <v>24.5641052905075</v>
      </c>
    </row>
    <row r="4604" customFormat="false" ht="15" hidden="false" customHeight="false" outlineLevel="0" collapsed="false">
      <c r="A4604" s="0" t="n">
        <v>4592</v>
      </c>
      <c r="B4604" s="7" t="n">
        <v>0.579778</v>
      </c>
      <c r="C4604" s="7" t="n">
        <v>0.720202</v>
      </c>
      <c r="D4604" s="16" t="n">
        <f aca="false">LOGINV(B4604,$B$7,$C$7)</f>
        <v>15.15027797212</v>
      </c>
      <c r="E4604" s="16" t="n">
        <f aca="false">LOGINV(C4604,$B$8,$C$8)</f>
        <v>159.148970610202</v>
      </c>
      <c r="F4604" s="16" t="n">
        <f aca="false">$B$5/100*E4604*2_Girdiler!$B$14*2_Girdiler!$B$15*2_Girdiler!$B$16</f>
        <v>4.00418810055268</v>
      </c>
      <c r="G4604" s="16" t="n">
        <f aca="false">MIN(MATCH(F4604,2_Girdiler!$B$20:$I$20,1),7)</f>
        <v>1</v>
      </c>
      <c r="H4604" s="16" t="n">
        <f aca="false">IF(F4604&gt;=40,2_Girdiler!$I$21+(F4604-40)*(2_Girdiler!$I$21-2_Girdiler!$H$21)/(2_Girdiler!$I$20-2_Girdiler!$H$20),INDEX(2_Girdiler!$B$21:$I$21,G4604)+(F4604-INDEX(2_Girdiler!$B$20:$I$20,G4604))*(INDEX(2_Girdiler!$B$21:$I$21,G4604+1)-INDEX(2_Girdiler!$B$21:$I$21,G4604))/(INDEX(2_Girdiler!$B$20:$I$20,G4604+1)-INDEX(2_Girdiler!$B$20:$I$20,G4604)))</f>
        <v>8.80921382121589</v>
      </c>
      <c r="I4604" s="16" t="n">
        <f aca="false">H4604/2_Girdiler!$B$17</f>
        <v>3.52933246042303</v>
      </c>
      <c r="J4604" s="16" t="n">
        <f aca="false">D4604+I4604</f>
        <v>18.679610432543</v>
      </c>
    </row>
    <row r="4605" customFormat="false" ht="15" hidden="false" customHeight="false" outlineLevel="0" collapsed="false">
      <c r="A4605" s="0" t="n">
        <v>4593</v>
      </c>
      <c r="B4605" s="7" t="n">
        <v>0.29802</v>
      </c>
      <c r="C4605" s="7" t="n">
        <v>0.737836</v>
      </c>
      <c r="D4605" s="16" t="n">
        <f aca="false">LOGINV(B4605,$B$7,$C$7)</f>
        <v>10.0776507038069</v>
      </c>
      <c r="E4605" s="16" t="n">
        <f aca="false">LOGINV(C4605,$B$8,$C$8)</f>
        <v>164.71410414796</v>
      </c>
      <c r="F4605" s="16" t="n">
        <f aca="false">$B$5/100*E4605*2_Girdiler!$B$14*2_Girdiler!$B$15*2_Girdiler!$B$16</f>
        <v>4.14420686036269</v>
      </c>
      <c r="G4605" s="16" t="n">
        <f aca="false">MIN(MATCH(F4605,2_Girdiler!$B$20:$I$20,1),7)</f>
        <v>1</v>
      </c>
      <c r="H4605" s="16" t="n">
        <f aca="false">IF(F4605&gt;=40,2_Girdiler!$I$21+(F4605-40)*(2_Girdiler!$I$21-2_Girdiler!$H$21)/(2_Girdiler!$I$20-2_Girdiler!$H$20),INDEX(2_Girdiler!$B$21:$I$21,G4605)+(F4605-INDEX(2_Girdiler!$B$20:$I$20,G4605))*(INDEX(2_Girdiler!$B$21:$I$21,G4605+1)-INDEX(2_Girdiler!$B$21:$I$21,G4605))/(INDEX(2_Girdiler!$B$20:$I$20,G4605+1)-INDEX(2_Girdiler!$B$20:$I$20,G4605)))</f>
        <v>9.11725509279791</v>
      </c>
      <c r="I4605" s="16" t="n">
        <f aca="false">H4605/2_Girdiler!$B$17</f>
        <v>3.65274643140942</v>
      </c>
      <c r="J4605" s="16" t="n">
        <f aca="false">D4605+I4605</f>
        <v>13.7303971352163</v>
      </c>
    </row>
    <row r="4606" customFormat="false" ht="15" hidden="false" customHeight="false" outlineLevel="0" collapsed="false">
      <c r="A4606" s="0" t="n">
        <v>4594</v>
      </c>
      <c r="B4606" s="7" t="n">
        <v>0.015098</v>
      </c>
      <c r="C4606" s="7" t="n">
        <v>0.133022</v>
      </c>
      <c r="D4606" s="16" t="n">
        <f aca="false">LOGINV(B4606,$B$7,$C$7)</f>
        <v>4.04560057790659</v>
      </c>
      <c r="E4606" s="16" t="n">
        <f aca="false">LOGINV(C4606,$B$8,$C$8)</f>
        <v>53.2656542812764</v>
      </c>
      <c r="F4606" s="16" t="n">
        <f aca="false">$B$5/100*E4606*2_Girdiler!$B$14*2_Girdiler!$B$15*2_Girdiler!$B$16</f>
        <v>1.34016386171691</v>
      </c>
      <c r="G4606" s="16" t="n">
        <f aca="false">MIN(MATCH(F4606,2_Girdiler!$B$20:$I$20,1),7)</f>
        <v>1</v>
      </c>
      <c r="H4606" s="16" t="n">
        <f aca="false">IF(F4606&gt;=40,2_Girdiler!$I$21+(F4606-40)*(2_Girdiler!$I$21-2_Girdiler!$H$21)/(2_Girdiler!$I$20-2_Girdiler!$H$20),INDEX(2_Girdiler!$B$21:$I$21,G4606)+(F4606-INDEX(2_Girdiler!$B$20:$I$20,G4606))*(INDEX(2_Girdiler!$B$21:$I$21,G4606+1)-INDEX(2_Girdiler!$B$21:$I$21,G4606))/(INDEX(2_Girdiler!$B$20:$I$20,G4606+1)-INDEX(2_Girdiler!$B$20:$I$20,G4606)))</f>
        <v>2.94836049577721</v>
      </c>
      <c r="I4606" s="16" t="n">
        <f aca="false">H4606/2_Girdiler!$B$17</f>
        <v>1.18123417298766</v>
      </c>
      <c r="J4606" s="16" t="n">
        <f aca="false">D4606+I4606</f>
        <v>5.22683475089425</v>
      </c>
    </row>
    <row r="4607" customFormat="false" ht="15" hidden="false" customHeight="false" outlineLevel="0" collapsed="false">
      <c r="A4607" s="0" t="n">
        <v>4595</v>
      </c>
      <c r="B4607" s="7" t="n">
        <v>0.212396</v>
      </c>
      <c r="C4607" s="7" t="n">
        <v>0.454062</v>
      </c>
      <c r="D4607" s="16" t="n">
        <f aca="false">LOGINV(B4607,$B$7,$C$7)</f>
        <v>8.6791136072998</v>
      </c>
      <c r="E4607" s="16" t="n">
        <f aca="false">LOGINV(C4607,$B$8,$C$8)</f>
        <v>101.365729937381</v>
      </c>
      <c r="F4607" s="16" t="n">
        <f aca="false">$B$5/100*E4607*2_Girdiler!$B$14*2_Girdiler!$B$15*2_Girdiler!$B$16</f>
        <v>2.5503617652245</v>
      </c>
      <c r="G4607" s="16" t="n">
        <f aca="false">MIN(MATCH(F4607,2_Girdiler!$B$20:$I$20,1),7)</f>
        <v>1</v>
      </c>
      <c r="H4607" s="16" t="n">
        <f aca="false">IF(F4607&gt;=40,2_Girdiler!$I$21+(F4607-40)*(2_Girdiler!$I$21-2_Girdiler!$H$21)/(2_Girdiler!$I$20-2_Girdiler!$H$20),INDEX(2_Girdiler!$B$21:$I$21,G4607)+(F4607-INDEX(2_Girdiler!$B$20:$I$20,G4607))*(INDEX(2_Girdiler!$B$21:$I$21,G4607+1)-INDEX(2_Girdiler!$B$21:$I$21,G4607))/(INDEX(2_Girdiler!$B$20:$I$20,G4607+1)-INDEX(2_Girdiler!$B$20:$I$20,G4607)))</f>
        <v>5.61079588349389</v>
      </c>
      <c r="I4607" s="16" t="n">
        <f aca="false">H4607/2_Girdiler!$B$17</f>
        <v>2.24791501742544</v>
      </c>
      <c r="J4607" s="16" t="n">
        <f aca="false">D4607+I4607</f>
        <v>10.9270286247252</v>
      </c>
    </row>
    <row r="4608" customFormat="false" ht="15" hidden="false" customHeight="false" outlineLevel="0" collapsed="false">
      <c r="A4608" s="0" t="n">
        <v>4596</v>
      </c>
      <c r="B4608" s="7" t="n">
        <v>0.664286</v>
      </c>
      <c r="C4608" s="7" t="n">
        <v>0.103805</v>
      </c>
      <c r="D4608" s="16" t="n">
        <f aca="false">LOGINV(B4608,$B$7,$C$7)</f>
        <v>17.154198173911</v>
      </c>
      <c r="E4608" s="16" t="n">
        <f aca="false">LOGINV(C4608,$B$8,$C$8)</f>
        <v>48.4141862256057</v>
      </c>
      <c r="F4608" s="16" t="n">
        <f aca="false">$B$5/100*E4608*2_Girdiler!$B$14*2_Girdiler!$B$15*2_Girdiler!$B$16</f>
        <v>1.21810092543624</v>
      </c>
      <c r="G4608" s="16" t="n">
        <f aca="false">MIN(MATCH(F4608,2_Girdiler!$B$20:$I$20,1),7)</f>
        <v>1</v>
      </c>
      <c r="H4608" s="16" t="n">
        <f aca="false">IF(F4608&gt;=40,2_Girdiler!$I$21+(F4608-40)*(2_Girdiler!$I$21-2_Girdiler!$H$21)/(2_Girdiler!$I$20-2_Girdiler!$H$20),INDEX(2_Girdiler!$B$21:$I$21,G4608)+(F4608-INDEX(2_Girdiler!$B$20:$I$20,G4608))*(INDEX(2_Girdiler!$B$21:$I$21,G4608+1)-INDEX(2_Girdiler!$B$21:$I$21,G4608))/(INDEX(2_Girdiler!$B$20:$I$20,G4608+1)-INDEX(2_Girdiler!$B$20:$I$20,G4608)))</f>
        <v>2.67982203595973</v>
      </c>
      <c r="I4608" s="16" t="n">
        <f aca="false">H4608/2_Girdiler!$B$17</f>
        <v>1.07364664902233</v>
      </c>
      <c r="J4608" s="16" t="n">
        <f aca="false">D4608+I4608</f>
        <v>18.2278448229334</v>
      </c>
    </row>
    <row r="4609" customFormat="false" ht="15" hidden="false" customHeight="false" outlineLevel="0" collapsed="false">
      <c r="A4609" s="0" t="n">
        <v>4597</v>
      </c>
      <c r="B4609" s="7" t="n">
        <v>0.475583</v>
      </c>
      <c r="C4609" s="7" t="n">
        <v>0.639</v>
      </c>
      <c r="D4609" s="16" t="n">
        <f aca="false">LOGINV(B4609,$B$7,$C$7)</f>
        <v>13.0875758569454</v>
      </c>
      <c r="E4609" s="16" t="n">
        <f aca="false">LOGINV(C4609,$B$8,$C$8)</f>
        <v>137.399076851199</v>
      </c>
      <c r="F4609" s="16" t="n">
        <f aca="false">$B$5/100*E4609*2_Girdiler!$B$14*2_Girdiler!$B$15*2_Girdiler!$B$16</f>
        <v>3.45696077357616</v>
      </c>
      <c r="G4609" s="16" t="n">
        <f aca="false">MIN(MATCH(F4609,2_Girdiler!$B$20:$I$20,1),7)</f>
        <v>1</v>
      </c>
      <c r="H4609" s="16" t="n">
        <f aca="false">IF(F4609&gt;=40,2_Girdiler!$I$21+(F4609-40)*(2_Girdiler!$I$21-2_Girdiler!$H$21)/(2_Girdiler!$I$20-2_Girdiler!$H$20),INDEX(2_Girdiler!$B$21:$I$21,G4609)+(F4609-INDEX(2_Girdiler!$B$20:$I$20,G4609))*(INDEX(2_Girdiler!$B$21:$I$21,G4609+1)-INDEX(2_Girdiler!$B$21:$I$21,G4609))/(INDEX(2_Girdiler!$B$20:$I$20,G4609+1)-INDEX(2_Girdiler!$B$20:$I$20,G4609)))</f>
        <v>7.60531370186756</v>
      </c>
      <c r="I4609" s="16" t="n">
        <f aca="false">H4609/2_Girdiler!$B$17</f>
        <v>3.04700068183796</v>
      </c>
      <c r="J4609" s="16" t="n">
        <f aca="false">D4609+I4609</f>
        <v>16.1345765387834</v>
      </c>
    </row>
    <row r="4610" customFormat="false" ht="15" hidden="false" customHeight="false" outlineLevel="0" collapsed="false">
      <c r="A4610" s="0" t="n">
        <v>4598</v>
      </c>
      <c r="B4610" s="7" t="n">
        <v>0.466039</v>
      </c>
      <c r="C4610" s="7" t="n">
        <v>0.628819</v>
      </c>
      <c r="D4610" s="16" t="n">
        <f aca="false">LOGINV(B4610,$B$7,$C$7)</f>
        <v>12.9137472060383</v>
      </c>
      <c r="E4610" s="16" t="n">
        <f aca="false">LOGINV(C4610,$B$8,$C$8)</f>
        <v>135.019929824893</v>
      </c>
      <c r="F4610" s="16" t="n">
        <f aca="false">$B$5/100*E4610*2_Girdiler!$B$14*2_Girdiler!$B$15*2_Girdiler!$B$16</f>
        <v>3.3971014343943</v>
      </c>
      <c r="G4610" s="16" t="n">
        <f aca="false">MIN(MATCH(F4610,2_Girdiler!$B$20:$I$20,1),7)</f>
        <v>1</v>
      </c>
      <c r="H4610" s="16" t="n">
        <f aca="false">IF(F4610&gt;=40,2_Girdiler!$I$21+(F4610-40)*(2_Girdiler!$I$21-2_Girdiler!$H$21)/(2_Girdiler!$I$20-2_Girdiler!$H$20),INDEX(2_Girdiler!$B$21:$I$21,G4610)+(F4610-INDEX(2_Girdiler!$B$20:$I$20,G4610))*(INDEX(2_Girdiler!$B$21:$I$21,G4610+1)-INDEX(2_Girdiler!$B$21:$I$21,G4610))/(INDEX(2_Girdiler!$B$20:$I$20,G4610+1)-INDEX(2_Girdiler!$B$20:$I$20,G4610)))</f>
        <v>7.47362315566747</v>
      </c>
      <c r="I4610" s="16" t="n">
        <f aca="false">H4610/2_Girdiler!$B$17</f>
        <v>2.99424004634113</v>
      </c>
      <c r="J4610" s="16" t="n">
        <f aca="false">D4610+I4610</f>
        <v>15.9079872523794</v>
      </c>
    </row>
    <row r="4611" customFormat="false" ht="15" hidden="false" customHeight="false" outlineLevel="0" collapsed="false">
      <c r="A4611" s="0" t="n">
        <v>4599</v>
      </c>
      <c r="B4611" s="7" t="n">
        <v>0.79893</v>
      </c>
      <c r="C4611" s="7" t="n">
        <v>0.136832</v>
      </c>
      <c r="D4611" s="16" t="n">
        <f aca="false">LOGINV(B4611,$B$7,$C$7)</f>
        <v>21.6021475936367</v>
      </c>
      <c r="E4611" s="16" t="n">
        <f aca="false">LOGINV(C4611,$B$8,$C$8)</f>
        <v>53.8726910123123</v>
      </c>
      <c r="F4611" s="16" t="n">
        <f aca="false">$B$5/100*E4611*2_Girdiler!$B$14*2_Girdiler!$B$15*2_Girdiler!$B$16</f>
        <v>1.35543690586978</v>
      </c>
      <c r="G4611" s="16" t="n">
        <f aca="false">MIN(MATCH(F4611,2_Girdiler!$B$20:$I$20,1),7)</f>
        <v>1</v>
      </c>
      <c r="H4611" s="16" t="n">
        <f aca="false">IF(F4611&gt;=40,2_Girdiler!$I$21+(F4611-40)*(2_Girdiler!$I$21-2_Girdiler!$H$21)/(2_Girdiler!$I$20-2_Girdiler!$H$20),INDEX(2_Girdiler!$B$21:$I$21,G4611)+(F4611-INDEX(2_Girdiler!$B$20:$I$20,G4611))*(INDEX(2_Girdiler!$B$21:$I$21,G4611+1)-INDEX(2_Girdiler!$B$21:$I$21,G4611))/(INDEX(2_Girdiler!$B$20:$I$20,G4611+1)-INDEX(2_Girdiler!$B$20:$I$20,G4611)))</f>
        <v>2.98196119291351</v>
      </c>
      <c r="I4611" s="16" t="n">
        <f aca="false">H4611/2_Girdiler!$B$17</f>
        <v>1.19469599075061</v>
      </c>
      <c r="J4611" s="16" t="n">
        <f aca="false">D4611+I4611</f>
        <v>22.7968435843873</v>
      </c>
    </row>
    <row r="4612" customFormat="false" ht="15" hidden="false" customHeight="false" outlineLevel="0" collapsed="false">
      <c r="A4612" s="0" t="n">
        <v>4600</v>
      </c>
      <c r="B4612" s="7" t="n">
        <v>0.877479</v>
      </c>
      <c r="C4612" s="7" t="n">
        <v>0.827139</v>
      </c>
      <c r="D4612" s="16" t="n">
        <f aca="false">LOGINV(B4612,$B$7,$C$7)</f>
        <v>25.8876068181177</v>
      </c>
      <c r="E4612" s="16" t="n">
        <f aca="false">LOGINV(C4612,$B$8,$C$8)</f>
        <v>200.714541495691</v>
      </c>
      <c r="F4612" s="16" t="n">
        <f aca="false">$B$5/100*E4612*2_Girdiler!$B$14*2_Girdiler!$B$15*2_Girdiler!$B$16</f>
        <v>5.04997786403158</v>
      </c>
      <c r="G4612" s="16" t="n">
        <f aca="false">MIN(MATCH(F4612,2_Girdiler!$B$20:$I$20,1),7)</f>
        <v>2</v>
      </c>
      <c r="H4612" s="16" t="n">
        <f aca="false">IF(F4612&gt;=40,2_Girdiler!$I$21+(F4612-40)*(2_Girdiler!$I$21-2_Girdiler!$H$21)/(2_Girdiler!$I$20-2_Girdiler!$H$20),INDEX(2_Girdiler!$B$21:$I$21,G4612)+(F4612-INDEX(2_Girdiler!$B$20:$I$20,G4612))*(INDEX(2_Girdiler!$B$21:$I$21,G4612+1)-INDEX(2_Girdiler!$B$21:$I$21,G4612))/(INDEX(2_Girdiler!$B$20:$I$20,G4612+1)-INDEX(2_Girdiler!$B$20:$I$20,G4612)))</f>
        <v>11.0799645824505</v>
      </c>
      <c r="I4612" s="16" t="n">
        <f aca="false">H4612/2_Girdiler!$B$17</f>
        <v>4.43908837437922</v>
      </c>
      <c r="J4612" s="16" t="n">
        <f aca="false">D4612+I4612</f>
        <v>30.3266951924969</v>
      </c>
    </row>
    <row r="4613" customFormat="false" ht="15" hidden="false" customHeight="false" outlineLevel="0" collapsed="false">
      <c r="A4613" s="0" t="n">
        <v>4601</v>
      </c>
      <c r="B4613" s="7" t="n">
        <v>0.207661</v>
      </c>
      <c r="C4613" s="7" t="n">
        <v>0.485582</v>
      </c>
      <c r="D4613" s="16" t="n">
        <f aca="false">LOGINV(B4613,$B$7,$C$7)</f>
        <v>8.59999911390623</v>
      </c>
      <c r="E4613" s="16" t="n">
        <f aca="false">LOGINV(C4613,$B$8,$C$8)</f>
        <v>106.686568478151</v>
      </c>
      <c r="F4613" s="16" t="n">
        <f aca="false">$B$5/100*E4613*2_Girdiler!$B$14*2_Girdiler!$B$15*2_Girdiler!$B$16</f>
        <v>2.68423406291028</v>
      </c>
      <c r="G4613" s="16" t="n">
        <f aca="false">MIN(MATCH(F4613,2_Girdiler!$B$20:$I$20,1),7)</f>
        <v>1</v>
      </c>
      <c r="H4613" s="16" t="n">
        <f aca="false">IF(F4613&gt;=40,2_Girdiler!$I$21+(F4613-40)*(2_Girdiler!$I$21-2_Girdiler!$H$21)/(2_Girdiler!$I$20-2_Girdiler!$H$20),INDEX(2_Girdiler!$B$21:$I$21,G4613)+(F4613-INDEX(2_Girdiler!$B$20:$I$20,G4613))*(INDEX(2_Girdiler!$B$21:$I$21,G4613+1)-INDEX(2_Girdiler!$B$21:$I$21,G4613))/(INDEX(2_Girdiler!$B$20:$I$20,G4613+1)-INDEX(2_Girdiler!$B$20:$I$20,G4613)))</f>
        <v>5.90531493840262</v>
      </c>
      <c r="I4613" s="16" t="n">
        <f aca="false">H4613/2_Girdiler!$B$17</f>
        <v>2.3659114336549</v>
      </c>
      <c r="J4613" s="16" t="n">
        <f aca="false">D4613+I4613</f>
        <v>10.9659105475611</v>
      </c>
    </row>
    <row r="4614" customFormat="false" ht="15" hidden="false" customHeight="false" outlineLevel="0" collapsed="false">
      <c r="A4614" s="0" t="n">
        <v>4602</v>
      </c>
      <c r="B4614" s="7" t="n">
        <v>0.577008</v>
      </c>
      <c r="C4614" s="7" t="n">
        <v>0.644189</v>
      </c>
      <c r="D4614" s="16" t="n">
        <f aca="false">LOGINV(B4614,$B$7,$C$7)</f>
        <v>15.0906024810425</v>
      </c>
      <c r="E4614" s="16" t="n">
        <f aca="false">LOGINV(C4614,$B$8,$C$8)</f>
        <v>138.636665909089</v>
      </c>
      <c r="F4614" s="16" t="n">
        <f aca="false">$B$5/100*E4614*2_Girdiler!$B$14*2_Girdiler!$B$15*2_Girdiler!$B$16</f>
        <v>3.48809851427268</v>
      </c>
      <c r="G4614" s="16" t="n">
        <f aca="false">MIN(MATCH(F4614,2_Girdiler!$B$20:$I$20,1),7)</f>
        <v>1</v>
      </c>
      <c r="H4614" s="16" t="n">
        <f aca="false">IF(F4614&gt;=40,2_Girdiler!$I$21+(F4614-40)*(2_Girdiler!$I$21-2_Girdiler!$H$21)/(2_Girdiler!$I$20-2_Girdiler!$H$20),INDEX(2_Girdiler!$B$21:$I$21,G4614)+(F4614-INDEX(2_Girdiler!$B$20:$I$20,G4614))*(INDEX(2_Girdiler!$B$21:$I$21,G4614+1)-INDEX(2_Girdiler!$B$21:$I$21,G4614))/(INDEX(2_Girdiler!$B$20:$I$20,G4614+1)-INDEX(2_Girdiler!$B$20:$I$20,G4614)))</f>
        <v>7.67381673139991</v>
      </c>
      <c r="I4614" s="16" t="n">
        <f aca="false">H4614/2_Girdiler!$B$17</f>
        <v>3.07444580584932</v>
      </c>
      <c r="J4614" s="16" t="n">
        <f aca="false">D4614+I4614</f>
        <v>18.1650482868918</v>
      </c>
    </row>
    <row r="4615" customFormat="false" ht="15" hidden="false" customHeight="false" outlineLevel="0" collapsed="false">
      <c r="A4615" s="0" t="n">
        <v>4603</v>
      </c>
      <c r="B4615" s="7" t="n">
        <v>0.443136</v>
      </c>
      <c r="C4615" s="7" t="n">
        <v>0.270973</v>
      </c>
      <c r="D4615" s="16" t="n">
        <f aca="false">LOGINV(B4615,$B$7,$C$7)</f>
        <v>12.5043798147233</v>
      </c>
      <c r="E4615" s="16" t="n">
        <f aca="false">LOGINV(C4615,$B$8,$C$8)</f>
        <v>73.6670880483504</v>
      </c>
      <c r="F4615" s="16" t="n">
        <f aca="false">$B$5/100*E4615*2_Girdiler!$B$14*2_Girdiler!$B$15*2_Girdiler!$B$16</f>
        <v>1.8534639352965</v>
      </c>
      <c r="G4615" s="16" t="n">
        <f aca="false">MIN(MATCH(F4615,2_Girdiler!$B$20:$I$20,1),7)</f>
        <v>1</v>
      </c>
      <c r="H4615" s="16" t="n">
        <f aca="false">IF(F4615&gt;=40,2_Girdiler!$I$21+(F4615-40)*(2_Girdiler!$I$21-2_Girdiler!$H$21)/(2_Girdiler!$I$20-2_Girdiler!$H$20),INDEX(2_Girdiler!$B$21:$I$21,G4615)+(F4615-INDEX(2_Girdiler!$B$20:$I$20,G4615))*(INDEX(2_Girdiler!$B$21:$I$21,G4615+1)-INDEX(2_Girdiler!$B$21:$I$21,G4615))/(INDEX(2_Girdiler!$B$20:$I$20,G4615+1)-INDEX(2_Girdiler!$B$20:$I$20,G4615)))</f>
        <v>4.07762065765229</v>
      </c>
      <c r="I4615" s="16" t="n">
        <f aca="false">H4615/2_Girdiler!$B$17</f>
        <v>1.63366212245685</v>
      </c>
      <c r="J4615" s="16" t="n">
        <f aca="false">D4615+I4615</f>
        <v>14.1380419371801</v>
      </c>
    </row>
    <row r="4616" customFormat="false" ht="15" hidden="false" customHeight="false" outlineLevel="0" collapsed="false">
      <c r="A4616" s="0" t="n">
        <v>4604</v>
      </c>
      <c r="B4616" s="7" t="n">
        <v>0.956845</v>
      </c>
      <c r="C4616" s="7" t="n">
        <v>0.300412</v>
      </c>
      <c r="D4616" s="16" t="n">
        <f aca="false">LOGINV(B4616,$B$7,$C$7)</f>
        <v>35.2282428807779</v>
      </c>
      <c r="E4616" s="16" t="n">
        <f aca="false">LOGINV(C4616,$B$8,$C$8)</f>
        <v>77.9052398040057</v>
      </c>
      <c r="F4616" s="16" t="n">
        <f aca="false">$B$5/100*E4616*2_Girdiler!$B$14*2_Girdiler!$B$15*2_Girdiler!$B$16</f>
        <v>1.96009583346878</v>
      </c>
      <c r="G4616" s="16" t="n">
        <f aca="false">MIN(MATCH(F4616,2_Girdiler!$B$20:$I$20,1),7)</f>
        <v>1</v>
      </c>
      <c r="H4616" s="16" t="n">
        <f aca="false">IF(F4616&gt;=40,2_Girdiler!$I$21+(F4616-40)*(2_Girdiler!$I$21-2_Girdiler!$H$21)/(2_Girdiler!$I$20-2_Girdiler!$H$20),INDEX(2_Girdiler!$B$21:$I$21,G4616)+(F4616-INDEX(2_Girdiler!$B$20:$I$20,G4616))*(INDEX(2_Girdiler!$B$21:$I$21,G4616+1)-INDEX(2_Girdiler!$B$21:$I$21,G4616))/(INDEX(2_Girdiler!$B$20:$I$20,G4616+1)-INDEX(2_Girdiler!$B$20:$I$20,G4616)))</f>
        <v>4.31221083363132</v>
      </c>
      <c r="I4616" s="16" t="n">
        <f aca="false">H4616/2_Girdiler!$B$17</f>
        <v>1.7276485711664</v>
      </c>
      <c r="J4616" s="16" t="n">
        <f aca="false">D4616+I4616</f>
        <v>36.9558914519443</v>
      </c>
    </row>
    <row r="4617" customFormat="false" ht="15" hidden="false" customHeight="false" outlineLevel="0" collapsed="false">
      <c r="A4617" s="0" t="n">
        <v>4605</v>
      </c>
      <c r="B4617" s="7" t="n">
        <v>0.267643</v>
      </c>
      <c r="C4617" s="7" t="n">
        <v>0.507776</v>
      </c>
      <c r="D4617" s="16" t="n">
        <f aca="false">LOGINV(B4617,$B$7,$C$7)</f>
        <v>9.58534994961487</v>
      </c>
      <c r="E4617" s="16" t="n">
        <f aca="false">LOGINV(C4617,$B$8,$C$8)</f>
        <v>110.588009661382</v>
      </c>
      <c r="F4617" s="16" t="n">
        <f aca="false">$B$5/100*E4617*2_Girdiler!$B$14*2_Girdiler!$B$15*2_Girdiler!$B$16</f>
        <v>2.78239432308037</v>
      </c>
      <c r="G4617" s="16" t="n">
        <f aca="false">MIN(MATCH(F4617,2_Girdiler!$B$20:$I$20,1),7)</f>
        <v>1</v>
      </c>
      <c r="H4617" s="16" t="n">
        <f aca="false">IF(F4617&gt;=40,2_Girdiler!$I$21+(F4617-40)*(2_Girdiler!$I$21-2_Girdiler!$H$21)/(2_Girdiler!$I$20-2_Girdiler!$H$20),INDEX(2_Girdiler!$B$21:$I$21,G4617)+(F4617-INDEX(2_Girdiler!$B$20:$I$20,G4617))*(INDEX(2_Girdiler!$B$21:$I$21,G4617+1)-INDEX(2_Girdiler!$B$21:$I$21,G4617))/(INDEX(2_Girdiler!$B$20:$I$20,G4617+1)-INDEX(2_Girdiler!$B$20:$I$20,G4617)))</f>
        <v>6.12126751077682</v>
      </c>
      <c r="I4617" s="16" t="n">
        <f aca="false">H4617/2_Girdiler!$B$17</f>
        <v>2.45243089374071</v>
      </c>
      <c r="J4617" s="16" t="n">
        <f aca="false">D4617+I4617</f>
        <v>12.0377808433556</v>
      </c>
    </row>
    <row r="4618" customFormat="false" ht="15" hidden="false" customHeight="false" outlineLevel="0" collapsed="false">
      <c r="A4618" s="0" t="n">
        <v>4606</v>
      </c>
      <c r="B4618" s="7" t="n">
        <v>0.634005</v>
      </c>
      <c r="C4618" s="7" t="n">
        <v>0.767228</v>
      </c>
      <c r="D4618" s="16" t="n">
        <f aca="false">LOGINV(B4618,$B$7,$C$7)</f>
        <v>16.3904381366085</v>
      </c>
      <c r="E4618" s="16" t="n">
        <f aca="false">LOGINV(C4618,$B$8,$C$8)</f>
        <v>174.911766389292</v>
      </c>
      <c r="F4618" s="16" t="n">
        <f aca="false">$B$5/100*E4618*2_Girdiler!$B$14*2_Girdiler!$B$15*2_Girdiler!$B$16</f>
        <v>4.40078004235459</v>
      </c>
      <c r="G4618" s="16" t="n">
        <f aca="false">MIN(MATCH(F4618,2_Girdiler!$B$20:$I$20,1),7)</f>
        <v>1</v>
      </c>
      <c r="H4618" s="16" t="n">
        <f aca="false">IF(F4618&gt;=40,2_Girdiler!$I$21+(F4618-40)*(2_Girdiler!$I$21-2_Girdiler!$H$21)/(2_Girdiler!$I$20-2_Girdiler!$H$20),INDEX(2_Girdiler!$B$21:$I$21,G4618)+(F4618-INDEX(2_Girdiler!$B$20:$I$20,G4618))*(INDEX(2_Girdiler!$B$21:$I$21,G4618+1)-INDEX(2_Girdiler!$B$21:$I$21,G4618))/(INDEX(2_Girdiler!$B$20:$I$20,G4618+1)-INDEX(2_Girdiler!$B$20:$I$20,G4618)))</f>
        <v>9.6817160931801</v>
      </c>
      <c r="I4618" s="16" t="n">
        <f aca="false">H4618/2_Girdiler!$B$17</f>
        <v>3.8788926655369</v>
      </c>
      <c r="J4618" s="16" t="n">
        <f aca="false">D4618+I4618</f>
        <v>20.2693308021454</v>
      </c>
    </row>
    <row r="4619" customFormat="false" ht="15" hidden="false" customHeight="false" outlineLevel="0" collapsed="false">
      <c r="A4619" s="0" t="n">
        <v>4607</v>
      </c>
      <c r="B4619" s="7" t="n">
        <v>0.723112</v>
      </c>
      <c r="C4619" s="7" t="n">
        <v>0.385605</v>
      </c>
      <c r="D4619" s="16" t="n">
        <f aca="false">LOGINV(B4619,$B$7,$C$7)</f>
        <v>18.8373742612846</v>
      </c>
      <c r="E4619" s="16" t="n">
        <f aca="false">LOGINV(C4619,$B$8,$C$8)</f>
        <v>90.5156272725403</v>
      </c>
      <c r="F4619" s="16" t="n">
        <f aca="false">$B$5/100*E4619*2_Girdiler!$B$14*2_Girdiler!$B$15*2_Girdiler!$B$16</f>
        <v>2.27737318217711</v>
      </c>
      <c r="G4619" s="16" t="n">
        <f aca="false">MIN(MATCH(F4619,2_Girdiler!$B$20:$I$20,1),7)</f>
        <v>1</v>
      </c>
      <c r="H4619" s="16" t="n">
        <f aca="false">IF(F4619&gt;=40,2_Girdiler!$I$21+(F4619-40)*(2_Girdiler!$I$21-2_Girdiler!$H$21)/(2_Girdiler!$I$20-2_Girdiler!$H$20),INDEX(2_Girdiler!$B$21:$I$21,G4619)+(F4619-INDEX(2_Girdiler!$B$20:$I$20,G4619))*(INDEX(2_Girdiler!$B$21:$I$21,G4619+1)-INDEX(2_Girdiler!$B$21:$I$21,G4619))/(INDEX(2_Girdiler!$B$20:$I$20,G4619+1)-INDEX(2_Girdiler!$B$20:$I$20,G4619)))</f>
        <v>5.01022100078965</v>
      </c>
      <c r="I4619" s="16" t="n">
        <f aca="false">H4619/2_Girdiler!$B$17</f>
        <v>2.00730008044457</v>
      </c>
      <c r="J4619" s="16" t="n">
        <f aca="false">D4619+I4619</f>
        <v>20.8446743417292</v>
      </c>
    </row>
    <row r="4620" customFormat="false" ht="15" hidden="false" customHeight="false" outlineLevel="0" collapsed="false">
      <c r="A4620" s="0" t="n">
        <v>4608</v>
      </c>
      <c r="B4620" s="7" t="n">
        <v>0.210924</v>
      </c>
      <c r="C4620" s="7" t="n">
        <v>0.143388</v>
      </c>
      <c r="D4620" s="16" t="n">
        <f aca="false">LOGINV(B4620,$B$7,$C$7)</f>
        <v>8.65455325010569</v>
      </c>
      <c r="E4620" s="16" t="n">
        <f aca="false">LOGINV(C4620,$B$8,$C$8)</f>
        <v>54.9063520313694</v>
      </c>
      <c r="F4620" s="16" t="n">
        <f aca="false">$B$5/100*E4620*2_Girdiler!$B$14*2_Girdiler!$B$15*2_Girdiler!$B$16</f>
        <v>1.38144381710925</v>
      </c>
      <c r="G4620" s="16" t="n">
        <f aca="false">MIN(MATCH(F4620,2_Girdiler!$B$20:$I$20,1),7)</f>
        <v>1</v>
      </c>
      <c r="H4620" s="16" t="n">
        <f aca="false">IF(F4620&gt;=40,2_Girdiler!$I$21+(F4620-40)*(2_Girdiler!$I$21-2_Girdiler!$H$21)/(2_Girdiler!$I$20-2_Girdiler!$H$20),INDEX(2_Girdiler!$B$21:$I$21,G4620)+(F4620-INDEX(2_Girdiler!$B$20:$I$20,G4620))*(INDEX(2_Girdiler!$B$21:$I$21,G4620+1)-INDEX(2_Girdiler!$B$21:$I$21,G4620))/(INDEX(2_Girdiler!$B$20:$I$20,G4620+1)-INDEX(2_Girdiler!$B$20:$I$20,G4620)))</f>
        <v>3.03917639764036</v>
      </c>
      <c r="I4620" s="16" t="n">
        <f aca="false">H4620/2_Girdiler!$B$17</f>
        <v>1.21761874905463</v>
      </c>
      <c r="J4620" s="16" t="n">
        <f aca="false">D4620+I4620</f>
        <v>9.87217199916033</v>
      </c>
    </row>
    <row r="4621" customFormat="false" ht="15" hidden="false" customHeight="false" outlineLevel="0" collapsed="false">
      <c r="A4621" s="0" t="n">
        <v>4609</v>
      </c>
      <c r="B4621" s="7" t="n">
        <v>0.554422</v>
      </c>
      <c r="C4621" s="7" t="n">
        <v>0.062916</v>
      </c>
      <c r="D4621" s="16" t="n">
        <f aca="false">LOGINV(B4621,$B$7,$C$7)</f>
        <v>14.6153962164443</v>
      </c>
      <c r="E4621" s="16" t="n">
        <f aca="false">LOGINV(C4621,$B$8,$C$8)</f>
        <v>40.6554174417998</v>
      </c>
      <c r="F4621" s="16" t="n">
        <f aca="false">$B$5/100*E4621*2_Girdiler!$B$14*2_Girdiler!$B$15*2_Girdiler!$B$16</f>
        <v>1.02289030283568</v>
      </c>
      <c r="G4621" s="16" t="n">
        <f aca="false">MIN(MATCH(F4621,2_Girdiler!$B$20:$I$20,1),7)</f>
        <v>1</v>
      </c>
      <c r="H4621" s="16" t="n">
        <f aca="false">IF(F4621&gt;=40,2_Girdiler!$I$21+(F4621-40)*(2_Girdiler!$I$21-2_Girdiler!$H$21)/(2_Girdiler!$I$20-2_Girdiler!$H$20),INDEX(2_Girdiler!$B$21:$I$21,G4621)+(F4621-INDEX(2_Girdiler!$B$20:$I$20,G4621))*(INDEX(2_Girdiler!$B$21:$I$21,G4621+1)-INDEX(2_Girdiler!$B$21:$I$21,G4621))/(INDEX(2_Girdiler!$B$20:$I$20,G4621+1)-INDEX(2_Girdiler!$B$20:$I$20,G4621)))</f>
        <v>2.2503586662385</v>
      </c>
      <c r="I4621" s="16" t="n">
        <f aca="false">H4621/2_Girdiler!$B$17</f>
        <v>0.901586004101963</v>
      </c>
      <c r="J4621" s="16" t="n">
        <f aca="false">D4621+I4621</f>
        <v>15.5169822205462</v>
      </c>
    </row>
    <row r="4622" customFormat="false" ht="15" hidden="false" customHeight="false" outlineLevel="0" collapsed="false">
      <c r="A4622" s="0" t="n">
        <v>4610</v>
      </c>
      <c r="B4622" s="7" t="n">
        <v>0.856086</v>
      </c>
      <c r="C4622" s="7" t="n">
        <v>0.846263</v>
      </c>
      <c r="D4622" s="16" t="n">
        <f aca="false">LOGINV(B4622,$B$7,$C$7)</f>
        <v>24.4898709983428</v>
      </c>
      <c r="E4622" s="16" t="n">
        <f aca="false">LOGINV(C4622,$B$8,$C$8)</f>
        <v>211.026875618313</v>
      </c>
      <c r="F4622" s="16" t="n">
        <f aca="false">$B$5/100*E4622*2_Girdiler!$B$14*2_Girdiler!$B$15*2_Girdiler!$B$16</f>
        <v>5.30943619055677</v>
      </c>
      <c r="G4622" s="16" t="n">
        <f aca="false">MIN(MATCH(F4622,2_Girdiler!$B$20:$I$20,1),7)</f>
        <v>2</v>
      </c>
      <c r="H4622" s="16" t="n">
        <f aca="false">IF(F4622&gt;=40,2_Girdiler!$I$21+(F4622-40)*(2_Girdiler!$I$21-2_Girdiler!$H$21)/(2_Girdiler!$I$20-2_Girdiler!$H$20),INDEX(2_Girdiler!$B$21:$I$21,G4622)+(F4622-INDEX(2_Girdiler!$B$20:$I$20,G4622))*(INDEX(2_Girdiler!$B$21:$I$21,G4622+1)-INDEX(2_Girdiler!$B$21:$I$21,G4622))/(INDEX(2_Girdiler!$B$20:$I$20,G4622+1)-INDEX(2_Girdiler!$B$20:$I$20,G4622)))</f>
        <v>11.4950979048908</v>
      </c>
      <c r="I4622" s="16" t="n">
        <f aca="false">H4622/2_Girdiler!$B$17</f>
        <v>4.60540781445947</v>
      </c>
      <c r="J4622" s="16" t="n">
        <f aca="false">D4622+I4622</f>
        <v>29.0952788128023</v>
      </c>
    </row>
    <row r="4623" customFormat="false" ht="15" hidden="false" customHeight="false" outlineLevel="0" collapsed="false">
      <c r="A4623" s="0" t="n">
        <v>4611</v>
      </c>
      <c r="B4623" s="7" t="n">
        <v>0.903471</v>
      </c>
      <c r="C4623" s="7" t="n">
        <v>0.712327</v>
      </c>
      <c r="D4623" s="16" t="n">
        <f aca="false">LOGINV(B4623,$B$7,$C$7)</f>
        <v>27.9747957220794</v>
      </c>
      <c r="E4623" s="16" t="n">
        <f aca="false">LOGINV(C4623,$B$8,$C$8)</f>
        <v>156.778716436292</v>
      </c>
      <c r="F4623" s="16" t="n">
        <f aca="false">$B$5/100*E4623*2_Girdiler!$B$14*2_Girdiler!$B$15*2_Girdiler!$B$16</f>
        <v>3.94455250553711</v>
      </c>
      <c r="G4623" s="16" t="n">
        <f aca="false">MIN(MATCH(F4623,2_Girdiler!$B$20:$I$20,1),7)</f>
        <v>1</v>
      </c>
      <c r="H4623" s="16" t="n">
        <f aca="false">IF(F4623&gt;=40,2_Girdiler!$I$21+(F4623-40)*(2_Girdiler!$I$21-2_Girdiler!$H$21)/(2_Girdiler!$I$20-2_Girdiler!$H$20),INDEX(2_Girdiler!$B$21:$I$21,G4623)+(F4623-INDEX(2_Girdiler!$B$20:$I$20,G4623))*(INDEX(2_Girdiler!$B$21:$I$21,G4623+1)-INDEX(2_Girdiler!$B$21:$I$21,G4623))/(INDEX(2_Girdiler!$B$20:$I$20,G4623+1)-INDEX(2_Girdiler!$B$20:$I$20,G4623)))</f>
        <v>8.67801551218165</v>
      </c>
      <c r="I4623" s="16" t="n">
        <f aca="false">H4623/2_Girdiler!$B$17</f>
        <v>3.47676903532919</v>
      </c>
      <c r="J4623" s="16" t="n">
        <f aca="false">D4623+I4623</f>
        <v>31.4515647574086</v>
      </c>
    </row>
    <row r="4624" customFormat="false" ht="15" hidden="false" customHeight="false" outlineLevel="0" collapsed="false">
      <c r="A4624" s="0" t="n">
        <v>4612</v>
      </c>
      <c r="B4624" s="7" t="n">
        <v>0.467391</v>
      </c>
      <c r="C4624" s="7" t="n">
        <v>0.563137</v>
      </c>
      <c r="D4624" s="16" t="n">
        <f aca="false">LOGINV(B4624,$B$7,$C$7)</f>
        <v>12.9382498456833</v>
      </c>
      <c r="E4624" s="16" t="n">
        <f aca="false">LOGINV(C4624,$B$8,$C$8)</f>
        <v>121.003174257592</v>
      </c>
      <c r="F4624" s="16" t="n">
        <f aca="false">$B$5/100*E4624*2_Girdiler!$B$14*2_Girdiler!$B$15*2_Girdiler!$B$16</f>
        <v>3.04443986432101</v>
      </c>
      <c r="G4624" s="16" t="n">
        <f aca="false">MIN(MATCH(F4624,2_Girdiler!$B$20:$I$20,1),7)</f>
        <v>1</v>
      </c>
      <c r="H4624" s="16" t="n">
        <f aca="false">IF(F4624&gt;=40,2_Girdiler!$I$21+(F4624-40)*(2_Girdiler!$I$21-2_Girdiler!$H$21)/(2_Girdiler!$I$20-2_Girdiler!$H$20),INDEX(2_Girdiler!$B$21:$I$21,G4624)+(F4624-INDEX(2_Girdiler!$B$20:$I$20,G4624))*(INDEX(2_Girdiler!$B$21:$I$21,G4624+1)-INDEX(2_Girdiler!$B$21:$I$21,G4624))/(INDEX(2_Girdiler!$B$20:$I$20,G4624+1)-INDEX(2_Girdiler!$B$20:$I$20,G4624)))</f>
        <v>6.69776770150623</v>
      </c>
      <c r="I4624" s="16" t="n">
        <f aca="false">H4624/2_Girdiler!$B$17</f>
        <v>2.68340052143679</v>
      </c>
      <c r="J4624" s="16" t="n">
        <f aca="false">D4624+I4624</f>
        <v>15.6216503671201</v>
      </c>
    </row>
    <row r="4625" customFormat="false" ht="15" hidden="false" customHeight="false" outlineLevel="0" collapsed="false">
      <c r="A4625" s="0" t="n">
        <v>4613</v>
      </c>
      <c r="B4625" s="7" t="n">
        <v>0.212968</v>
      </c>
      <c r="C4625" s="7" t="n">
        <v>0.29906</v>
      </c>
      <c r="D4625" s="16" t="n">
        <f aca="false">LOGINV(B4625,$B$7,$C$7)</f>
        <v>8.68864930970241</v>
      </c>
      <c r="E4625" s="16" t="n">
        <f aca="false">LOGINV(C4625,$B$8,$C$8)</f>
        <v>77.7098632294763</v>
      </c>
      <c r="F4625" s="16" t="n">
        <f aca="false">$B$5/100*E4625*2_Girdiler!$B$14*2_Girdiler!$B$15*2_Girdiler!$B$16</f>
        <v>1.95518015885362</v>
      </c>
      <c r="G4625" s="16" t="n">
        <f aca="false">MIN(MATCH(F4625,2_Girdiler!$B$20:$I$20,1),7)</f>
        <v>1</v>
      </c>
      <c r="H4625" s="16" t="n">
        <f aca="false">IF(F4625&gt;=40,2_Girdiler!$I$21+(F4625-40)*(2_Girdiler!$I$21-2_Girdiler!$H$21)/(2_Girdiler!$I$20-2_Girdiler!$H$20),INDEX(2_Girdiler!$B$21:$I$21,G4625)+(F4625-INDEX(2_Girdiler!$B$20:$I$20,G4625))*(INDEX(2_Girdiler!$B$21:$I$21,G4625+1)-INDEX(2_Girdiler!$B$21:$I$21,G4625))/(INDEX(2_Girdiler!$B$20:$I$20,G4625+1)-INDEX(2_Girdiler!$B$20:$I$20,G4625)))</f>
        <v>4.30139634947797</v>
      </c>
      <c r="I4625" s="16" t="n">
        <f aca="false">H4625/2_Girdiler!$B$17</f>
        <v>1.72331584514342</v>
      </c>
      <c r="J4625" s="16" t="n">
        <f aca="false">D4625+I4625</f>
        <v>10.4119651548458</v>
      </c>
    </row>
    <row r="4626" customFormat="false" ht="15" hidden="false" customHeight="false" outlineLevel="0" collapsed="false">
      <c r="A4626" s="0" t="n">
        <v>4614</v>
      </c>
      <c r="B4626" s="7" t="n">
        <v>0.33509</v>
      </c>
      <c r="C4626" s="7" t="n">
        <v>0.517887</v>
      </c>
      <c r="D4626" s="16" t="n">
        <f aca="false">LOGINV(B4626,$B$7,$C$7)</f>
        <v>10.6803199734181</v>
      </c>
      <c r="E4626" s="16" t="n">
        <f aca="false">LOGINV(C4626,$B$8,$C$8)</f>
        <v>112.413098406913</v>
      </c>
      <c r="F4626" s="16" t="n">
        <f aca="false">$B$5/100*E4626*2_Girdiler!$B$14*2_Girdiler!$B$15*2_Girdiler!$B$16</f>
        <v>2.82831355591793</v>
      </c>
      <c r="G4626" s="16" t="n">
        <f aca="false">MIN(MATCH(F4626,2_Girdiler!$B$20:$I$20,1),7)</f>
        <v>1</v>
      </c>
      <c r="H4626" s="16" t="n">
        <f aca="false">IF(F4626&gt;=40,2_Girdiler!$I$21+(F4626-40)*(2_Girdiler!$I$21-2_Girdiler!$H$21)/(2_Girdiler!$I$20-2_Girdiler!$H$20),INDEX(2_Girdiler!$B$21:$I$21,G4626)+(F4626-INDEX(2_Girdiler!$B$20:$I$20,G4626))*(INDEX(2_Girdiler!$B$21:$I$21,G4626+1)-INDEX(2_Girdiler!$B$21:$I$21,G4626))/(INDEX(2_Girdiler!$B$20:$I$20,G4626+1)-INDEX(2_Girdiler!$B$20:$I$20,G4626)))</f>
        <v>6.22228982301944</v>
      </c>
      <c r="I4626" s="16" t="n">
        <f aca="false">H4626/2_Girdiler!$B$17</f>
        <v>2.49290457653022</v>
      </c>
      <c r="J4626" s="16" t="n">
        <f aca="false">D4626+I4626</f>
        <v>13.1732245499483</v>
      </c>
    </row>
    <row r="4627" customFormat="false" ht="15" hidden="false" customHeight="false" outlineLevel="0" collapsed="false">
      <c r="A4627" s="0" t="n">
        <v>4615</v>
      </c>
      <c r="B4627" s="7" t="n">
        <v>0.816754</v>
      </c>
      <c r="C4627" s="7" t="n">
        <v>0.938454</v>
      </c>
      <c r="D4627" s="16" t="n">
        <f aca="false">LOGINV(B4627,$B$7,$C$7)</f>
        <v>22.4023933474454</v>
      </c>
      <c r="E4627" s="16" t="n">
        <f aca="false">LOGINV(C4627,$B$8,$C$8)</f>
        <v>295.462276352698</v>
      </c>
      <c r="F4627" s="16" t="n">
        <f aca="false">$B$5/100*E4627*2_Girdiler!$B$14*2_Girdiler!$B$15*2_Girdiler!$B$16</f>
        <v>7.43383087303387</v>
      </c>
      <c r="G4627" s="16" t="n">
        <f aca="false">MIN(MATCH(F4627,2_Girdiler!$B$20:$I$20,1),7)</f>
        <v>2</v>
      </c>
      <c r="H4627" s="16" t="n">
        <f aca="false">IF(F4627&gt;=40,2_Girdiler!$I$21+(F4627-40)*(2_Girdiler!$I$21-2_Girdiler!$H$21)/(2_Girdiler!$I$20-2_Girdiler!$H$20),INDEX(2_Girdiler!$B$21:$I$21,G4627)+(F4627-INDEX(2_Girdiler!$B$20:$I$20,G4627))*(INDEX(2_Girdiler!$B$21:$I$21,G4627+1)-INDEX(2_Girdiler!$B$21:$I$21,G4627))/(INDEX(2_Girdiler!$B$20:$I$20,G4627+1)-INDEX(2_Girdiler!$B$20:$I$20,G4627)))</f>
        <v>14.8941293968542</v>
      </c>
      <c r="I4627" s="16" t="n">
        <f aca="false">H4627/2_Girdiler!$B$17</f>
        <v>5.96719927758582</v>
      </c>
      <c r="J4627" s="16" t="n">
        <f aca="false">D4627+I4627</f>
        <v>28.3695926250313</v>
      </c>
    </row>
    <row r="4628" customFormat="false" ht="15" hidden="false" customHeight="false" outlineLevel="0" collapsed="false">
      <c r="A4628" s="0" t="n">
        <v>4616</v>
      </c>
      <c r="B4628" s="7" t="n">
        <v>0.761072</v>
      </c>
      <c r="C4628" s="7" t="n">
        <v>0.76772</v>
      </c>
      <c r="D4628" s="16" t="n">
        <f aca="false">LOGINV(B4628,$B$7,$C$7)</f>
        <v>20.1140285199578</v>
      </c>
      <c r="E4628" s="16" t="n">
        <f aca="false">LOGINV(C4628,$B$8,$C$8)</f>
        <v>175.093690147726</v>
      </c>
      <c r="F4628" s="16" t="n">
        <f aca="false">$B$5/100*E4628*2_Girdiler!$B$14*2_Girdiler!$B$15*2_Girdiler!$B$16</f>
        <v>4.40535724411678</v>
      </c>
      <c r="G4628" s="16" t="n">
        <f aca="false">MIN(MATCH(F4628,2_Girdiler!$B$20:$I$20,1),7)</f>
        <v>1</v>
      </c>
      <c r="H4628" s="16" t="n">
        <f aca="false">IF(F4628&gt;=40,2_Girdiler!$I$21+(F4628-40)*(2_Girdiler!$I$21-2_Girdiler!$H$21)/(2_Girdiler!$I$20-2_Girdiler!$H$20),INDEX(2_Girdiler!$B$21:$I$21,G4628)+(F4628-INDEX(2_Girdiler!$B$20:$I$20,G4628))*(INDEX(2_Girdiler!$B$21:$I$21,G4628+1)-INDEX(2_Girdiler!$B$21:$I$21,G4628))/(INDEX(2_Girdiler!$B$20:$I$20,G4628+1)-INDEX(2_Girdiler!$B$20:$I$20,G4628)))</f>
        <v>9.69178593705691</v>
      </c>
      <c r="I4628" s="16" t="n">
        <f aca="false">H4628/2_Girdiler!$B$17</f>
        <v>3.88292705811575</v>
      </c>
      <c r="J4628" s="16" t="n">
        <f aca="false">D4628+I4628</f>
        <v>23.9969555780736</v>
      </c>
    </row>
    <row r="4629" customFormat="false" ht="15" hidden="false" customHeight="false" outlineLevel="0" collapsed="false">
      <c r="A4629" s="0" t="n">
        <v>4617</v>
      </c>
      <c r="B4629" s="7" t="n">
        <v>0.900552</v>
      </c>
      <c r="C4629" s="7" t="n">
        <v>0.345206</v>
      </c>
      <c r="D4629" s="16" t="n">
        <f aca="false">LOGINV(B4629,$B$7,$C$7)</f>
        <v>27.7127776816371</v>
      </c>
      <c r="E4629" s="16" t="n">
        <f aca="false">LOGINV(C4629,$B$8,$C$8)</f>
        <v>84.4474135850577</v>
      </c>
      <c r="F4629" s="16" t="n">
        <f aca="false">$B$5/100*E4629*2_Girdiler!$B$14*2_Girdiler!$B$15*2_Girdiler!$B$16</f>
        <v>2.12469692580005</v>
      </c>
      <c r="G4629" s="16" t="n">
        <f aca="false">MIN(MATCH(F4629,2_Girdiler!$B$20:$I$20,1),7)</f>
        <v>1</v>
      </c>
      <c r="H4629" s="16" t="n">
        <f aca="false">IF(F4629&gt;=40,2_Girdiler!$I$21+(F4629-40)*(2_Girdiler!$I$21-2_Girdiler!$H$21)/(2_Girdiler!$I$20-2_Girdiler!$H$20),INDEX(2_Girdiler!$B$21:$I$21,G4629)+(F4629-INDEX(2_Girdiler!$B$20:$I$20,G4629))*(INDEX(2_Girdiler!$B$21:$I$21,G4629+1)-INDEX(2_Girdiler!$B$21:$I$21,G4629))/(INDEX(2_Girdiler!$B$20:$I$20,G4629+1)-INDEX(2_Girdiler!$B$20:$I$20,G4629)))</f>
        <v>4.67433323676011</v>
      </c>
      <c r="I4629" s="16" t="n">
        <f aca="false">H4629/2_Girdiler!$B$17</f>
        <v>1.87272966216351</v>
      </c>
      <c r="J4629" s="16" t="n">
        <f aca="false">D4629+I4629</f>
        <v>29.5855073438006</v>
      </c>
    </row>
    <row r="4630" customFormat="false" ht="15" hidden="false" customHeight="false" outlineLevel="0" collapsed="false">
      <c r="A4630" s="0" t="n">
        <v>4618</v>
      </c>
      <c r="B4630" s="7" t="n">
        <v>0.531627</v>
      </c>
      <c r="C4630" s="7" t="n">
        <v>0.921443</v>
      </c>
      <c r="D4630" s="16" t="n">
        <f aca="false">LOGINV(B4630,$B$7,$C$7)</f>
        <v>14.1545405956792</v>
      </c>
      <c r="E4630" s="16" t="n">
        <f aca="false">LOGINV(C4630,$B$8,$C$8)</f>
        <v>272.193004901137</v>
      </c>
      <c r="F4630" s="16" t="n">
        <f aca="false">$B$5/100*E4630*2_Girdiler!$B$14*2_Girdiler!$B$15*2_Girdiler!$B$16</f>
        <v>6.8483760033126</v>
      </c>
      <c r="G4630" s="16" t="n">
        <f aca="false">MIN(MATCH(F4630,2_Girdiler!$B$20:$I$20,1),7)</f>
        <v>2</v>
      </c>
      <c r="H4630" s="16" t="n">
        <f aca="false">IF(F4630&gt;=40,2_Girdiler!$I$21+(F4630-40)*(2_Girdiler!$I$21-2_Girdiler!$H$21)/(2_Girdiler!$I$20-2_Girdiler!$H$20),INDEX(2_Girdiler!$B$21:$I$21,G4630)+(F4630-INDEX(2_Girdiler!$B$20:$I$20,G4630))*(INDEX(2_Girdiler!$B$21:$I$21,G4630+1)-INDEX(2_Girdiler!$B$21:$I$21,G4630))/(INDEX(2_Girdiler!$B$20:$I$20,G4630+1)-INDEX(2_Girdiler!$B$20:$I$20,G4630)))</f>
        <v>13.9574016053002</v>
      </c>
      <c r="I4630" s="16" t="n">
        <f aca="false">H4630/2_Girdiler!$B$17</f>
        <v>5.59190769443115</v>
      </c>
      <c r="J4630" s="16" t="n">
        <f aca="false">D4630+I4630</f>
        <v>19.7464482901104</v>
      </c>
    </row>
    <row r="4631" customFormat="false" ht="15" hidden="false" customHeight="false" outlineLevel="0" collapsed="false">
      <c r="A4631" s="0" t="n">
        <v>4619</v>
      </c>
      <c r="B4631" s="7" t="n">
        <v>0.857581</v>
      </c>
      <c r="C4631" s="7" t="n">
        <v>0.380889</v>
      </c>
      <c r="D4631" s="16" t="n">
        <f aca="false">LOGINV(B4631,$B$7,$C$7)</f>
        <v>24.5803478770538</v>
      </c>
      <c r="E4631" s="16" t="n">
        <f aca="false">LOGINV(C4631,$B$8,$C$8)</f>
        <v>89.7966652516772</v>
      </c>
      <c r="F4631" s="16" t="n">
        <f aca="false">$B$5/100*E4631*2_Girdiler!$B$14*2_Girdiler!$B$15*2_Girdiler!$B$16</f>
        <v>2.2592840977322</v>
      </c>
      <c r="G4631" s="16" t="n">
        <f aca="false">MIN(MATCH(F4631,2_Girdiler!$B$20:$I$20,1),7)</f>
        <v>1</v>
      </c>
      <c r="H4631" s="16" t="n">
        <f aca="false">IF(F4631&gt;=40,2_Girdiler!$I$21+(F4631-40)*(2_Girdiler!$I$21-2_Girdiler!$H$21)/(2_Girdiler!$I$20-2_Girdiler!$H$20),INDEX(2_Girdiler!$B$21:$I$21,G4631)+(F4631-INDEX(2_Girdiler!$B$20:$I$20,G4631))*(INDEX(2_Girdiler!$B$21:$I$21,G4631+1)-INDEX(2_Girdiler!$B$21:$I$21,G4631))/(INDEX(2_Girdiler!$B$20:$I$20,G4631+1)-INDEX(2_Girdiler!$B$20:$I$20,G4631)))</f>
        <v>4.97042501501084</v>
      </c>
      <c r="I4631" s="16" t="n">
        <f aca="false">H4631/2_Girdiler!$B$17</f>
        <v>1.99135617588575</v>
      </c>
      <c r="J4631" s="16" t="n">
        <f aca="false">D4631+I4631</f>
        <v>26.5717040529395</v>
      </c>
    </row>
    <row r="4632" customFormat="false" ht="15" hidden="false" customHeight="false" outlineLevel="0" collapsed="false">
      <c r="A4632" s="0" t="n">
        <v>4620</v>
      </c>
      <c r="B4632" s="7" t="n">
        <v>0.814116</v>
      </c>
      <c r="C4632" s="7" t="n">
        <v>0.326438</v>
      </c>
      <c r="D4632" s="16" t="n">
        <f aca="false">LOGINV(B4632,$B$7,$C$7)</f>
        <v>22.2791446375273</v>
      </c>
      <c r="E4632" s="16" t="n">
        <f aca="false">LOGINV(C4632,$B$8,$C$8)</f>
        <v>81.68760662428</v>
      </c>
      <c r="F4632" s="16" t="n">
        <f aca="false">$B$5/100*E4632*2_Girdiler!$B$14*2_Girdiler!$B$15*2_Girdiler!$B$16</f>
        <v>2.05526018266688</v>
      </c>
      <c r="G4632" s="16" t="n">
        <f aca="false">MIN(MATCH(F4632,2_Girdiler!$B$20:$I$20,1),7)</f>
        <v>1</v>
      </c>
      <c r="H4632" s="16" t="n">
        <f aca="false">IF(F4632&gt;=40,2_Girdiler!$I$21+(F4632-40)*(2_Girdiler!$I$21-2_Girdiler!$H$21)/(2_Girdiler!$I$20-2_Girdiler!$H$20),INDEX(2_Girdiler!$B$21:$I$21,G4632)+(F4632-INDEX(2_Girdiler!$B$20:$I$20,G4632))*(INDEX(2_Girdiler!$B$21:$I$21,G4632+1)-INDEX(2_Girdiler!$B$21:$I$21,G4632))/(INDEX(2_Girdiler!$B$20:$I$20,G4632+1)-INDEX(2_Girdiler!$B$20:$I$20,G4632)))</f>
        <v>4.52157240186715</v>
      </c>
      <c r="I4632" s="16" t="n">
        <f aca="false">H4632/2_Girdiler!$B$17</f>
        <v>1.81152740459421</v>
      </c>
      <c r="J4632" s="16" t="n">
        <f aca="false">D4632+I4632</f>
        <v>24.0906720421215</v>
      </c>
    </row>
    <row r="4633" customFormat="false" ht="15" hidden="false" customHeight="false" outlineLevel="0" collapsed="false">
      <c r="A4633" s="0" t="n">
        <v>4621</v>
      </c>
      <c r="B4633" s="7" t="n">
        <v>0.453437</v>
      </c>
      <c r="C4633" s="7" t="n">
        <v>0.984562</v>
      </c>
      <c r="D4633" s="16" t="n">
        <f aca="false">LOGINV(B4633,$B$7,$C$7)</f>
        <v>12.6872050584162</v>
      </c>
      <c r="E4633" s="16" t="n">
        <f aca="false">LOGINV(C4633,$B$8,$C$8)</f>
        <v>439.94454547996</v>
      </c>
      <c r="F4633" s="16" t="n">
        <f aca="false">$B$5/100*E4633*2_Girdiler!$B$14*2_Girdiler!$B$15*2_Girdiler!$B$16</f>
        <v>11.0690047642758</v>
      </c>
      <c r="G4633" s="16" t="n">
        <f aca="false">MIN(MATCH(F4633,2_Girdiler!$B$20:$I$20,1),7)</f>
        <v>3</v>
      </c>
      <c r="H4633" s="16" t="n">
        <f aca="false">IF(F4633&gt;=40,2_Girdiler!$I$21+(F4633-40)*(2_Girdiler!$I$21-2_Girdiler!$H$21)/(2_Girdiler!$I$20-2_Girdiler!$H$20),INDEX(2_Girdiler!$B$21:$I$21,G4633)+(F4633-INDEX(2_Girdiler!$B$20:$I$20,G4633))*(INDEX(2_Girdiler!$B$21:$I$21,G4633+1)-INDEX(2_Girdiler!$B$21:$I$21,G4633))/(INDEX(2_Girdiler!$B$20:$I$20,G4633+1)-INDEX(2_Girdiler!$B$20:$I$20,G4633)))</f>
        <v>19.9621042878482</v>
      </c>
      <c r="I4633" s="16" t="n">
        <f aca="false">H4633/2_Girdiler!$B$17</f>
        <v>7.99763793583662</v>
      </c>
      <c r="J4633" s="16" t="n">
        <f aca="false">D4633+I4633</f>
        <v>20.6848429942528</v>
      </c>
    </row>
    <row r="4634" customFormat="false" ht="15" hidden="false" customHeight="false" outlineLevel="0" collapsed="false">
      <c r="A4634" s="0" t="n">
        <v>4622</v>
      </c>
      <c r="B4634" s="7" t="n">
        <v>0.922279</v>
      </c>
      <c r="C4634" s="7" t="n">
        <v>0.990207</v>
      </c>
      <c r="D4634" s="16" t="n">
        <f aca="false">LOGINV(B4634,$B$7,$C$7)</f>
        <v>29.893030049939</v>
      </c>
      <c r="E4634" s="16" t="n">
        <f aca="false">LOGINV(C4634,$B$8,$C$8)</f>
        <v>492.722393515398</v>
      </c>
      <c r="F4634" s="16" t="n">
        <f aca="false">$B$5/100*E4634*2_Girdiler!$B$14*2_Girdiler!$B$15*2_Girdiler!$B$16</f>
        <v>12.3968954208474</v>
      </c>
      <c r="G4634" s="16" t="n">
        <f aca="false">MIN(MATCH(F4634,2_Girdiler!$B$20:$I$20,1),7)</f>
        <v>3</v>
      </c>
      <c r="H4634" s="16" t="n">
        <f aca="false">IF(F4634&gt;=40,2_Girdiler!$I$21+(F4634-40)*(2_Girdiler!$I$21-2_Girdiler!$H$21)/(2_Girdiler!$I$20-2_Girdiler!$H$20),INDEX(2_Girdiler!$B$21:$I$21,G4634)+(F4634-INDEX(2_Girdiler!$B$20:$I$20,G4634))*(INDEX(2_Girdiler!$B$21:$I$21,G4634+1)-INDEX(2_Girdiler!$B$21:$I$21,G4634))/(INDEX(2_Girdiler!$B$20:$I$20,G4634+1)-INDEX(2_Girdiler!$B$20:$I$20,G4634)))</f>
        <v>21.1572058787627</v>
      </c>
      <c r="I4634" s="16" t="n">
        <f aca="false">H4634/2_Girdiler!$B$17</f>
        <v>8.47644466296582</v>
      </c>
      <c r="J4634" s="16" t="n">
        <f aca="false">D4634+I4634</f>
        <v>38.3694747129048</v>
      </c>
    </row>
    <row r="4635" customFormat="false" ht="15" hidden="false" customHeight="false" outlineLevel="0" collapsed="false">
      <c r="A4635" s="0" t="n">
        <v>4623</v>
      </c>
      <c r="B4635" s="7" t="n">
        <v>0.616983</v>
      </c>
      <c r="C4635" s="7" t="n">
        <v>0.198355</v>
      </c>
      <c r="D4635" s="16" t="n">
        <f aca="false">LOGINV(B4635,$B$7,$C$7)</f>
        <v>15.9852049000869</v>
      </c>
      <c r="E4635" s="16" t="n">
        <f aca="false">LOGINV(C4635,$B$8,$C$8)</f>
        <v>63.1909019061231</v>
      </c>
      <c r="F4635" s="16" t="n">
        <f aca="false">$B$5/100*E4635*2_Girdiler!$B$14*2_Girdiler!$B$15*2_Girdiler!$B$16</f>
        <v>1.58988309195806</v>
      </c>
      <c r="G4635" s="16" t="n">
        <f aca="false">MIN(MATCH(F4635,2_Girdiler!$B$20:$I$20,1),7)</f>
        <v>1</v>
      </c>
      <c r="H4635" s="16" t="n">
        <f aca="false">IF(F4635&gt;=40,2_Girdiler!$I$21+(F4635-40)*(2_Girdiler!$I$21-2_Girdiler!$H$21)/(2_Girdiler!$I$20-2_Girdiler!$H$20),INDEX(2_Girdiler!$B$21:$I$21,G4635)+(F4635-INDEX(2_Girdiler!$B$20:$I$20,G4635))*(INDEX(2_Girdiler!$B$21:$I$21,G4635+1)-INDEX(2_Girdiler!$B$21:$I$21,G4635))/(INDEX(2_Girdiler!$B$20:$I$20,G4635+1)-INDEX(2_Girdiler!$B$20:$I$20,G4635)))</f>
        <v>3.49774280230773</v>
      </c>
      <c r="I4635" s="16" t="n">
        <f aca="false">H4635/2_Girdiler!$B$17</f>
        <v>1.40133926374508</v>
      </c>
      <c r="J4635" s="16" t="n">
        <f aca="false">D4635+I4635</f>
        <v>17.386544163832</v>
      </c>
    </row>
    <row r="4636" customFormat="false" ht="15" hidden="false" customHeight="false" outlineLevel="0" collapsed="false">
      <c r="A4636" s="0" t="n">
        <v>4624</v>
      </c>
      <c r="B4636" s="7" t="n">
        <v>0.417275</v>
      </c>
      <c r="C4636" s="7" t="n">
        <v>0.857299</v>
      </c>
      <c r="D4636" s="16" t="n">
        <f aca="false">LOGINV(B4636,$B$7,$C$7)</f>
        <v>12.0537529425756</v>
      </c>
      <c r="E4636" s="16" t="n">
        <f aca="false">LOGINV(C4636,$B$8,$C$8)</f>
        <v>217.629196485655</v>
      </c>
      <c r="F4636" s="16" t="n">
        <f aca="false">$B$5/100*E4636*2_Girdiler!$B$14*2_Girdiler!$B$15*2_Girdiler!$B$16</f>
        <v>5.47555058357909</v>
      </c>
      <c r="G4636" s="16" t="n">
        <f aca="false">MIN(MATCH(F4636,2_Girdiler!$B$20:$I$20,1),7)</f>
        <v>2</v>
      </c>
      <c r="H4636" s="16" t="n">
        <f aca="false">IF(F4636&gt;=40,2_Girdiler!$I$21+(F4636-40)*(2_Girdiler!$I$21-2_Girdiler!$H$21)/(2_Girdiler!$I$20-2_Girdiler!$H$20),INDEX(2_Girdiler!$B$21:$I$21,G4636)+(F4636-INDEX(2_Girdiler!$B$20:$I$20,G4636))*(INDEX(2_Girdiler!$B$21:$I$21,G4636+1)-INDEX(2_Girdiler!$B$21:$I$21,G4636))/(INDEX(2_Girdiler!$B$20:$I$20,G4636+1)-INDEX(2_Girdiler!$B$20:$I$20,G4636)))</f>
        <v>11.7608809337265</v>
      </c>
      <c r="I4636" s="16" t="n">
        <f aca="false">H4636/2_Girdiler!$B$17</f>
        <v>4.71189139973018</v>
      </c>
      <c r="J4636" s="16" t="n">
        <f aca="false">D4636+I4636</f>
        <v>16.7656443423058</v>
      </c>
    </row>
    <row r="4637" customFormat="false" ht="15" hidden="false" customHeight="false" outlineLevel="0" collapsed="false">
      <c r="A4637" s="0" t="n">
        <v>4625</v>
      </c>
      <c r="B4637" s="7" t="n">
        <v>0.228833</v>
      </c>
      <c r="C4637" s="7" t="n">
        <v>0.170141</v>
      </c>
      <c r="D4637" s="16" t="n">
        <f aca="false">LOGINV(B4637,$B$7,$C$7)</f>
        <v>8.95150323903762</v>
      </c>
      <c r="E4637" s="16" t="n">
        <f aca="false">LOGINV(C4637,$B$8,$C$8)</f>
        <v>59.0081165846287</v>
      </c>
      <c r="F4637" s="16" t="n">
        <f aca="false">$B$5/100*E4637*2_Girdiler!$B$14*2_Girdiler!$B$15*2_Girdiler!$B$16</f>
        <v>1.48464421326926</v>
      </c>
      <c r="G4637" s="16" t="n">
        <f aca="false">MIN(MATCH(F4637,2_Girdiler!$B$20:$I$20,1),7)</f>
        <v>1</v>
      </c>
      <c r="H4637" s="16" t="n">
        <f aca="false">IF(F4637&gt;=40,2_Girdiler!$I$21+(F4637-40)*(2_Girdiler!$I$21-2_Girdiler!$H$21)/(2_Girdiler!$I$20-2_Girdiler!$H$20),INDEX(2_Girdiler!$B$21:$I$21,G4637)+(F4637-INDEX(2_Girdiler!$B$20:$I$20,G4637))*(INDEX(2_Girdiler!$B$21:$I$21,G4637+1)-INDEX(2_Girdiler!$B$21:$I$21,G4637))/(INDEX(2_Girdiler!$B$20:$I$20,G4637+1)-INDEX(2_Girdiler!$B$20:$I$20,G4637)))</f>
        <v>3.26621726919237</v>
      </c>
      <c r="I4637" s="16" t="n">
        <f aca="false">H4637/2_Girdiler!$B$17</f>
        <v>1.30858063669566</v>
      </c>
      <c r="J4637" s="16" t="n">
        <f aca="false">D4637+I4637</f>
        <v>10.2600838757333</v>
      </c>
    </row>
    <row r="4638" customFormat="false" ht="15" hidden="false" customHeight="false" outlineLevel="0" collapsed="false">
      <c r="A4638" s="0" t="n">
        <v>4626</v>
      </c>
      <c r="B4638" s="7" t="n">
        <v>0.680625</v>
      </c>
      <c r="C4638" s="7" t="n">
        <v>0.24677</v>
      </c>
      <c r="D4638" s="16" t="n">
        <f aca="false">LOGINV(B4638,$B$7,$C$7)</f>
        <v>17.5924508786118</v>
      </c>
      <c r="E4638" s="16" t="n">
        <f aca="false">LOGINV(C4638,$B$8,$C$8)</f>
        <v>70.1939518228744</v>
      </c>
      <c r="F4638" s="16" t="n">
        <f aca="false">$B$5/100*E4638*2_Girdiler!$B$14*2_Girdiler!$B$15*2_Girdiler!$B$16</f>
        <v>1.76607982786352</v>
      </c>
      <c r="G4638" s="16" t="n">
        <f aca="false">MIN(MATCH(F4638,2_Girdiler!$B$20:$I$20,1),7)</f>
        <v>1</v>
      </c>
      <c r="H4638" s="16" t="n">
        <f aca="false">IF(F4638&gt;=40,2_Girdiler!$I$21+(F4638-40)*(2_Girdiler!$I$21-2_Girdiler!$H$21)/(2_Girdiler!$I$20-2_Girdiler!$H$20),INDEX(2_Girdiler!$B$21:$I$21,G4638)+(F4638-INDEX(2_Girdiler!$B$20:$I$20,G4638))*(INDEX(2_Girdiler!$B$21:$I$21,G4638+1)-INDEX(2_Girdiler!$B$21:$I$21,G4638))/(INDEX(2_Girdiler!$B$20:$I$20,G4638+1)-INDEX(2_Girdiler!$B$20:$I$20,G4638)))</f>
        <v>3.88537562129974</v>
      </c>
      <c r="I4638" s="16" t="n">
        <f aca="false">H4638/2_Girdiler!$B$17</f>
        <v>1.55664087391817</v>
      </c>
      <c r="J4638" s="16" t="n">
        <f aca="false">D4638+I4638</f>
        <v>19.1490917525299</v>
      </c>
    </row>
    <row r="4639" customFormat="false" ht="15" hidden="false" customHeight="false" outlineLevel="0" collapsed="false">
      <c r="A4639" s="0" t="n">
        <v>4627</v>
      </c>
      <c r="B4639" s="7" t="n">
        <v>0.02798</v>
      </c>
      <c r="C4639" s="7" t="n">
        <v>0.113264</v>
      </c>
      <c r="D4639" s="16" t="n">
        <f aca="false">LOGINV(B4639,$B$7,$C$7)</f>
        <v>4.66652727009859</v>
      </c>
      <c r="E4639" s="16" t="n">
        <f aca="false">LOGINV(C4639,$B$8,$C$8)</f>
        <v>50.0285074893854</v>
      </c>
      <c r="F4639" s="16" t="n">
        <f aca="false">$B$5/100*E4639*2_Girdiler!$B$14*2_Girdiler!$B$15*2_Girdiler!$B$16</f>
        <v>1.25871724843294</v>
      </c>
      <c r="G4639" s="16" t="n">
        <f aca="false">MIN(MATCH(F4639,2_Girdiler!$B$20:$I$20,1),7)</f>
        <v>1</v>
      </c>
      <c r="H4639" s="16" t="n">
        <f aca="false">IF(F4639&gt;=40,2_Girdiler!$I$21+(F4639-40)*(2_Girdiler!$I$21-2_Girdiler!$H$21)/(2_Girdiler!$I$20-2_Girdiler!$H$20),INDEX(2_Girdiler!$B$21:$I$21,G4639)+(F4639-INDEX(2_Girdiler!$B$20:$I$20,G4639))*(INDEX(2_Girdiler!$B$21:$I$21,G4639+1)-INDEX(2_Girdiler!$B$21:$I$21,G4639))/(INDEX(2_Girdiler!$B$20:$I$20,G4639+1)-INDEX(2_Girdiler!$B$20:$I$20,G4639)))</f>
        <v>2.76917794655246</v>
      </c>
      <c r="I4639" s="16" t="n">
        <f aca="false">H4639/2_Girdiler!$B$17</f>
        <v>1.10944629268929</v>
      </c>
      <c r="J4639" s="16" t="n">
        <f aca="false">D4639+I4639</f>
        <v>5.77597356278787</v>
      </c>
    </row>
    <row r="4640" customFormat="false" ht="15" hidden="false" customHeight="false" outlineLevel="0" collapsed="false">
      <c r="A4640" s="0" t="n">
        <v>4628</v>
      </c>
      <c r="B4640" s="7" t="n">
        <v>0.966041</v>
      </c>
      <c r="C4640" s="7" t="n">
        <v>0.368834</v>
      </c>
      <c r="D4640" s="16" t="n">
        <f aca="false">LOGINV(B4640,$B$7,$C$7)</f>
        <v>37.4633020002217</v>
      </c>
      <c r="E4640" s="16" t="n">
        <f aca="false">LOGINV(C4640,$B$8,$C$8)</f>
        <v>87.9724161058757</v>
      </c>
      <c r="F4640" s="16" t="n">
        <f aca="false">$B$5/100*E4640*2_Girdiler!$B$14*2_Girdiler!$B$15*2_Girdiler!$B$16</f>
        <v>2.21338598922383</v>
      </c>
      <c r="G4640" s="16" t="n">
        <f aca="false">MIN(MATCH(F4640,2_Girdiler!$B$20:$I$20,1),7)</f>
        <v>1</v>
      </c>
      <c r="H4640" s="16" t="n">
        <f aca="false">IF(F4640&gt;=40,2_Girdiler!$I$21+(F4640-40)*(2_Girdiler!$I$21-2_Girdiler!$H$21)/(2_Girdiler!$I$20-2_Girdiler!$H$20),INDEX(2_Girdiler!$B$21:$I$21,G4640)+(F4640-INDEX(2_Girdiler!$B$20:$I$20,G4640))*(INDEX(2_Girdiler!$B$21:$I$21,G4640+1)-INDEX(2_Girdiler!$B$21:$I$21,G4640))/(INDEX(2_Girdiler!$B$20:$I$20,G4640+1)-INDEX(2_Girdiler!$B$20:$I$20,G4640)))</f>
        <v>4.86944917629243</v>
      </c>
      <c r="I4640" s="16" t="n">
        <f aca="false">H4640/2_Girdiler!$B$17</f>
        <v>1.95090111229665</v>
      </c>
      <c r="J4640" s="16" t="n">
        <f aca="false">D4640+I4640</f>
        <v>39.4142031125183</v>
      </c>
    </row>
    <row r="4641" customFormat="false" ht="15" hidden="false" customHeight="false" outlineLevel="0" collapsed="false">
      <c r="A4641" s="0" t="n">
        <v>4629</v>
      </c>
      <c r="B4641" s="7" t="n">
        <v>0.331244</v>
      </c>
      <c r="C4641" s="7" t="n">
        <v>0.591413</v>
      </c>
      <c r="D4641" s="16" t="n">
        <f aca="false">LOGINV(B4641,$B$7,$C$7)</f>
        <v>10.6175220341877</v>
      </c>
      <c r="E4641" s="16" t="n">
        <f aca="false">LOGINV(C4641,$B$8,$C$8)</f>
        <v>126.780415031063</v>
      </c>
      <c r="F4641" s="16" t="n">
        <f aca="false">$B$5/100*E4641*2_Girdiler!$B$14*2_Girdiler!$B$15*2_Girdiler!$B$16</f>
        <v>3.18979524218155</v>
      </c>
      <c r="G4641" s="16" t="n">
        <f aca="false">MIN(MATCH(F4641,2_Girdiler!$B$20:$I$20,1),7)</f>
        <v>1</v>
      </c>
      <c r="H4641" s="16" t="n">
        <f aca="false">IF(F4641&gt;=40,2_Girdiler!$I$21+(F4641-40)*(2_Girdiler!$I$21-2_Girdiler!$H$21)/(2_Girdiler!$I$20-2_Girdiler!$H$20),INDEX(2_Girdiler!$B$21:$I$21,G4641)+(F4641-INDEX(2_Girdiler!$B$20:$I$20,G4641))*(INDEX(2_Girdiler!$B$21:$I$21,G4641+1)-INDEX(2_Girdiler!$B$21:$I$21,G4641))/(INDEX(2_Girdiler!$B$20:$I$20,G4641+1)-INDEX(2_Girdiler!$B$20:$I$20,G4641)))</f>
        <v>7.01754953279941</v>
      </c>
      <c r="I4641" s="16" t="n">
        <f aca="false">H4641/2_Girdiler!$B$17</f>
        <v>2.81151824230746</v>
      </c>
      <c r="J4641" s="16" t="n">
        <f aca="false">D4641+I4641</f>
        <v>13.4290402764951</v>
      </c>
    </row>
    <row r="4642" customFormat="false" ht="15" hidden="false" customHeight="false" outlineLevel="0" collapsed="false">
      <c r="A4642" s="0" t="n">
        <v>4630</v>
      </c>
      <c r="B4642" s="7" t="n">
        <v>0.61566</v>
      </c>
      <c r="C4642" s="7" t="n">
        <v>0.997705</v>
      </c>
      <c r="D4642" s="16" t="n">
        <f aca="false">LOGINV(B4642,$B$7,$C$7)</f>
        <v>15.9543644903738</v>
      </c>
      <c r="E4642" s="16" t="n">
        <f aca="false">LOGINV(C4642,$B$8,$C$8)</f>
        <v>680.54051945417</v>
      </c>
      <c r="F4642" s="16" t="n">
        <f aca="false">$B$5/100*E4642*2_Girdiler!$B$14*2_Girdiler!$B$15*2_Girdiler!$B$16</f>
        <v>17.1223994694669</v>
      </c>
      <c r="G4642" s="16" t="n">
        <f aca="false">MIN(MATCH(F4642,2_Girdiler!$B$20:$I$20,1),7)</f>
        <v>4</v>
      </c>
      <c r="H4642" s="16" t="n">
        <f aca="false">IF(F4642&gt;=40,2_Girdiler!$I$21+(F4642-40)*(2_Girdiler!$I$21-2_Girdiler!$H$21)/(2_Girdiler!$I$20-2_Girdiler!$H$20),INDEX(2_Girdiler!$B$21:$I$21,G4642)+(F4642-INDEX(2_Girdiler!$B$20:$I$20,G4642))*(INDEX(2_Girdiler!$B$21:$I$21,G4642+1)-INDEX(2_Girdiler!$B$21:$I$21,G4642))/(INDEX(2_Girdiler!$B$20:$I$20,G4642+1)-INDEX(2_Girdiler!$B$20:$I$20,G4642)))</f>
        <v>24.5611997347335</v>
      </c>
      <c r="I4642" s="16" t="n">
        <f aca="false">H4642/2_Girdiler!$B$17</f>
        <v>9.8402242526977</v>
      </c>
      <c r="J4642" s="16" t="n">
        <f aca="false">D4642+I4642</f>
        <v>25.7945887430715</v>
      </c>
    </row>
    <row r="4643" customFormat="false" ht="15" hidden="false" customHeight="false" outlineLevel="0" collapsed="false">
      <c r="A4643" s="0" t="n">
        <v>4631</v>
      </c>
      <c r="B4643" s="7" t="n">
        <v>0.318653</v>
      </c>
      <c r="C4643" s="7" t="n">
        <v>0.602587</v>
      </c>
      <c r="D4643" s="16" t="n">
        <f aca="false">LOGINV(B4643,$B$7,$C$7)</f>
        <v>10.4124613418296</v>
      </c>
      <c r="E4643" s="16" t="n">
        <f aca="false">LOGINV(C4643,$B$8,$C$8)</f>
        <v>129.165004380116</v>
      </c>
      <c r="F4643" s="16" t="n">
        <f aca="false">$B$5/100*E4643*2_Girdiler!$B$14*2_Girdiler!$B$15*2_Girdiler!$B$16</f>
        <v>3.24979151020372</v>
      </c>
      <c r="G4643" s="16" t="n">
        <f aca="false">MIN(MATCH(F4643,2_Girdiler!$B$20:$I$20,1),7)</f>
        <v>1</v>
      </c>
      <c r="H4643" s="16" t="n">
        <f aca="false">IF(F4643&gt;=40,2_Girdiler!$I$21+(F4643-40)*(2_Girdiler!$I$21-2_Girdiler!$H$21)/(2_Girdiler!$I$20-2_Girdiler!$H$20),INDEX(2_Girdiler!$B$21:$I$21,G4643)+(F4643-INDEX(2_Girdiler!$B$20:$I$20,G4643))*(INDEX(2_Girdiler!$B$21:$I$21,G4643+1)-INDEX(2_Girdiler!$B$21:$I$21,G4643))/(INDEX(2_Girdiler!$B$20:$I$20,G4643+1)-INDEX(2_Girdiler!$B$20:$I$20,G4643)))</f>
        <v>7.14954132244819</v>
      </c>
      <c r="I4643" s="16" t="n">
        <f aca="false">H4643/2_Girdiler!$B$17</f>
        <v>2.86439956828854</v>
      </c>
      <c r="J4643" s="16" t="n">
        <f aca="false">D4643+I4643</f>
        <v>13.2768609101181</v>
      </c>
    </row>
    <row r="4644" customFormat="false" ht="15" hidden="false" customHeight="false" outlineLevel="0" collapsed="false">
      <c r="A4644" s="0" t="n">
        <v>4632</v>
      </c>
      <c r="B4644" s="7" t="n">
        <v>0.303014</v>
      </c>
      <c r="C4644" s="7" t="n">
        <v>0.988974</v>
      </c>
      <c r="D4644" s="16" t="n">
        <f aca="false">LOGINV(B4644,$B$7,$C$7)</f>
        <v>10.1585948413189</v>
      </c>
      <c r="E4644" s="16" t="n">
        <f aca="false">LOGINV(C4644,$B$8,$C$8)</f>
        <v>478.704064830294</v>
      </c>
      <c r="F4644" s="16" t="n">
        <f aca="false">$B$5/100*E4644*2_Girdiler!$B$14*2_Girdiler!$B$15*2_Girdiler!$B$16</f>
        <v>12.0441942711302</v>
      </c>
      <c r="G4644" s="16" t="n">
        <f aca="false">MIN(MATCH(F4644,2_Girdiler!$B$20:$I$20,1),7)</f>
        <v>3</v>
      </c>
      <c r="H4644" s="16" t="n">
        <f aca="false">IF(F4644&gt;=40,2_Girdiler!$I$21+(F4644-40)*(2_Girdiler!$I$21-2_Girdiler!$H$21)/(2_Girdiler!$I$20-2_Girdiler!$H$20),INDEX(2_Girdiler!$B$21:$I$21,G4644)+(F4644-INDEX(2_Girdiler!$B$20:$I$20,G4644))*(INDEX(2_Girdiler!$B$21:$I$21,G4644+1)-INDEX(2_Girdiler!$B$21:$I$21,G4644))/(INDEX(2_Girdiler!$B$20:$I$20,G4644+1)-INDEX(2_Girdiler!$B$20:$I$20,G4644)))</f>
        <v>20.8397748440172</v>
      </c>
      <c r="I4644" s="16" t="n">
        <f aca="false">H4644/2_Girdiler!$B$17</f>
        <v>8.34926876763509</v>
      </c>
      <c r="J4644" s="16" t="n">
        <f aca="false">D4644+I4644</f>
        <v>18.507863608954</v>
      </c>
    </row>
    <row r="4645" customFormat="false" ht="15" hidden="false" customHeight="false" outlineLevel="0" collapsed="false">
      <c r="A4645" s="0" t="n">
        <v>4633</v>
      </c>
      <c r="B4645" s="7" t="n">
        <v>0.557396</v>
      </c>
      <c r="C4645" s="7" t="n">
        <v>0.296383</v>
      </c>
      <c r="D4645" s="16" t="n">
        <f aca="false">LOGINV(B4645,$B$7,$C$7)</f>
        <v>14.6768592595978</v>
      </c>
      <c r="E4645" s="16" t="n">
        <f aca="false">LOGINV(C4645,$B$8,$C$8)</f>
        <v>77.3232747882001</v>
      </c>
      <c r="F4645" s="16" t="n">
        <f aca="false">$B$5/100*E4645*2_Girdiler!$B$14*2_Girdiler!$B$15*2_Girdiler!$B$16</f>
        <v>1.94545359367112</v>
      </c>
      <c r="G4645" s="16" t="n">
        <f aca="false">MIN(MATCH(F4645,2_Girdiler!$B$20:$I$20,1),7)</f>
        <v>1</v>
      </c>
      <c r="H4645" s="16" t="n">
        <f aca="false">IF(F4645&gt;=40,2_Girdiler!$I$21+(F4645-40)*(2_Girdiler!$I$21-2_Girdiler!$H$21)/(2_Girdiler!$I$20-2_Girdiler!$H$20),INDEX(2_Girdiler!$B$21:$I$21,G4645)+(F4645-INDEX(2_Girdiler!$B$20:$I$20,G4645))*(INDEX(2_Girdiler!$B$21:$I$21,G4645+1)-INDEX(2_Girdiler!$B$21:$I$21,G4645))/(INDEX(2_Girdiler!$B$20:$I$20,G4645+1)-INDEX(2_Girdiler!$B$20:$I$20,G4645)))</f>
        <v>4.27999790607645</v>
      </c>
      <c r="I4645" s="16" t="n">
        <f aca="false">H4645/2_Girdiler!$B$17</f>
        <v>1.71474275083191</v>
      </c>
      <c r="J4645" s="16" t="n">
        <f aca="false">D4645+I4645</f>
        <v>16.3916020104297</v>
      </c>
    </row>
    <row r="4646" customFormat="false" ht="15" hidden="false" customHeight="false" outlineLevel="0" collapsed="false">
      <c r="A4646" s="0" t="n">
        <v>4634</v>
      </c>
      <c r="B4646" s="7" t="n">
        <v>0.991807</v>
      </c>
      <c r="C4646" s="7" t="n">
        <v>0.692897</v>
      </c>
      <c r="D4646" s="16" t="n">
        <f aca="false">LOGINV(B4646,$B$7,$C$7)</f>
        <v>51.6078053046573</v>
      </c>
      <c r="E4646" s="16" t="n">
        <f aca="false">LOGINV(C4646,$B$8,$C$8)</f>
        <v>151.201282434119</v>
      </c>
      <c r="F4646" s="16" t="n">
        <f aca="false">$B$5/100*E4646*2_Girdiler!$B$14*2_Girdiler!$B$15*2_Girdiler!$B$16</f>
        <v>3.80422426604243</v>
      </c>
      <c r="G4646" s="16" t="n">
        <f aca="false">MIN(MATCH(F4646,2_Girdiler!$B$20:$I$20,1),7)</f>
        <v>1</v>
      </c>
      <c r="H4646" s="16" t="n">
        <f aca="false">IF(F4646&gt;=40,2_Girdiler!$I$21+(F4646-40)*(2_Girdiler!$I$21-2_Girdiler!$H$21)/(2_Girdiler!$I$20-2_Girdiler!$H$20),INDEX(2_Girdiler!$B$21:$I$21,G4646)+(F4646-INDEX(2_Girdiler!$B$20:$I$20,G4646))*(INDEX(2_Girdiler!$B$21:$I$21,G4646+1)-INDEX(2_Girdiler!$B$21:$I$21,G4646))/(INDEX(2_Girdiler!$B$20:$I$20,G4646+1)-INDEX(2_Girdiler!$B$20:$I$20,G4646)))</f>
        <v>8.36929338529335</v>
      </c>
      <c r="I4646" s="16" t="n">
        <f aca="false">H4646/2_Girdiler!$B$17</f>
        <v>3.35308228577458</v>
      </c>
      <c r="J4646" s="16" t="n">
        <f aca="false">D4646+I4646</f>
        <v>54.9608875904319</v>
      </c>
    </row>
    <row r="4647" customFormat="false" ht="15" hidden="false" customHeight="false" outlineLevel="0" collapsed="false">
      <c r="A4647" s="0" t="n">
        <v>4635</v>
      </c>
      <c r="B4647" s="7" t="n">
        <v>0.640507</v>
      </c>
      <c r="C4647" s="7" t="n">
        <v>0.555515</v>
      </c>
      <c r="D4647" s="16" t="n">
        <f aca="false">LOGINV(B4647,$B$7,$C$7)</f>
        <v>16.5495762494548</v>
      </c>
      <c r="E4647" s="16" t="n">
        <f aca="false">LOGINV(C4647,$B$8,$C$8)</f>
        <v>119.50351885626</v>
      </c>
      <c r="F4647" s="16" t="n">
        <f aca="false">$B$5/100*E4647*2_Girdiler!$B$14*2_Girdiler!$B$15*2_Girdiler!$B$16</f>
        <v>3.0067085344235</v>
      </c>
      <c r="G4647" s="16" t="n">
        <f aca="false">MIN(MATCH(F4647,2_Girdiler!$B$20:$I$20,1),7)</f>
        <v>1</v>
      </c>
      <c r="H4647" s="16" t="n">
        <f aca="false">IF(F4647&gt;=40,2_Girdiler!$I$21+(F4647-40)*(2_Girdiler!$I$21-2_Girdiler!$H$21)/(2_Girdiler!$I$20-2_Girdiler!$H$20),INDEX(2_Girdiler!$B$21:$I$21,G4647)+(F4647-INDEX(2_Girdiler!$B$20:$I$20,G4647))*(INDEX(2_Girdiler!$B$21:$I$21,G4647+1)-INDEX(2_Girdiler!$B$21:$I$21,G4647))/(INDEX(2_Girdiler!$B$20:$I$20,G4647+1)-INDEX(2_Girdiler!$B$20:$I$20,G4647)))</f>
        <v>6.61475877573169</v>
      </c>
      <c r="I4647" s="16" t="n">
        <f aca="false">H4647/2_Girdiler!$B$17</f>
        <v>2.65014374027712</v>
      </c>
      <c r="J4647" s="16" t="n">
        <f aca="false">D4647+I4647</f>
        <v>19.1997199897319</v>
      </c>
    </row>
    <row r="4648" customFormat="false" ht="15" hidden="false" customHeight="false" outlineLevel="0" collapsed="false">
      <c r="A4648" s="0" t="n">
        <v>4636</v>
      </c>
      <c r="B4648" s="7" t="n">
        <v>0.823393</v>
      </c>
      <c r="C4648" s="7" t="n">
        <v>0.953605</v>
      </c>
      <c r="D4648" s="16" t="n">
        <f aca="false">LOGINV(B4648,$B$7,$C$7)</f>
        <v>22.7206735291004</v>
      </c>
      <c r="E4648" s="16" t="n">
        <f aca="false">LOGINV(C4648,$B$8,$C$8)</f>
        <v>323.18488390778</v>
      </c>
      <c r="F4648" s="16" t="n">
        <f aca="false">$B$5/100*E4648*2_Girdiler!$B$14*2_Girdiler!$B$15*2_Girdiler!$B$16</f>
        <v>8.13133167911974</v>
      </c>
      <c r="G4648" s="16" t="n">
        <f aca="false">MIN(MATCH(F4648,2_Girdiler!$B$20:$I$20,1),7)</f>
        <v>2</v>
      </c>
      <c r="H4648" s="16" t="n">
        <f aca="false">IF(F4648&gt;=40,2_Girdiler!$I$21+(F4648-40)*(2_Girdiler!$I$21-2_Girdiler!$H$21)/(2_Girdiler!$I$20-2_Girdiler!$H$20),INDEX(2_Girdiler!$B$21:$I$21,G4648)+(F4648-INDEX(2_Girdiler!$B$20:$I$20,G4648))*(INDEX(2_Girdiler!$B$21:$I$21,G4648+1)-INDEX(2_Girdiler!$B$21:$I$21,G4648))/(INDEX(2_Girdiler!$B$20:$I$20,G4648+1)-INDEX(2_Girdiler!$B$20:$I$20,G4648)))</f>
        <v>16.0101306865916</v>
      </c>
      <c r="I4648" s="16" t="n">
        <f aca="false">H4648/2_Girdiler!$B$17</f>
        <v>6.41431517892291</v>
      </c>
      <c r="J4648" s="16" t="n">
        <f aca="false">D4648+I4648</f>
        <v>29.1349887080233</v>
      </c>
    </row>
    <row r="4649" customFormat="false" ht="15" hidden="false" customHeight="false" outlineLevel="0" collapsed="false">
      <c r="A4649" s="0" t="n">
        <v>4637</v>
      </c>
      <c r="B4649" s="7" t="n">
        <v>0.641214</v>
      </c>
      <c r="C4649" s="7" t="n">
        <v>0.993377</v>
      </c>
      <c r="D4649" s="16" t="n">
        <f aca="false">LOGINV(B4649,$B$7,$C$7)</f>
        <v>16.5670325985943</v>
      </c>
      <c r="E4649" s="16" t="n">
        <f aca="false">LOGINV(C4649,$B$8,$C$8)</f>
        <v>540.334300246505</v>
      </c>
      <c r="F4649" s="16" t="n">
        <f aca="false">$B$5/100*E4649*2_Girdiler!$B$14*2_Girdiler!$B$15*2_Girdiler!$B$16</f>
        <v>13.5948109942021</v>
      </c>
      <c r="G4649" s="16" t="n">
        <f aca="false">MIN(MATCH(F4649,2_Girdiler!$B$20:$I$20,1),7)</f>
        <v>3</v>
      </c>
      <c r="H4649" s="16" t="n">
        <f aca="false">IF(F4649&gt;=40,2_Girdiler!$I$21+(F4649-40)*(2_Girdiler!$I$21-2_Girdiler!$H$21)/(2_Girdiler!$I$20-2_Girdiler!$H$20),INDEX(2_Girdiler!$B$21:$I$21,G4649)+(F4649-INDEX(2_Girdiler!$B$20:$I$20,G4649))*(INDEX(2_Girdiler!$B$21:$I$21,G4649+1)-INDEX(2_Girdiler!$B$21:$I$21,G4649))/(INDEX(2_Girdiler!$B$20:$I$20,G4649+1)-INDEX(2_Girdiler!$B$20:$I$20,G4649)))</f>
        <v>22.2353298947819</v>
      </c>
      <c r="I4649" s="16" t="n">
        <f aca="false">H4649/2_Girdiler!$B$17</f>
        <v>8.90838537451196</v>
      </c>
      <c r="J4649" s="16" t="n">
        <f aca="false">D4649+I4649</f>
        <v>25.4754179731063</v>
      </c>
    </row>
    <row r="4650" customFormat="false" ht="15" hidden="false" customHeight="false" outlineLevel="0" collapsed="false">
      <c r="A4650" s="0" t="n">
        <v>4638</v>
      </c>
      <c r="B4650" s="7" t="n">
        <v>0.958986</v>
      </c>
      <c r="C4650" s="7" t="n">
        <v>0.168567</v>
      </c>
      <c r="D4650" s="16" t="n">
        <f aca="false">LOGINV(B4650,$B$7,$C$7)</f>
        <v>35.6996195419516</v>
      </c>
      <c r="E4650" s="16" t="n">
        <f aca="false">LOGINV(C4650,$B$8,$C$8)</f>
        <v>58.7710943063147</v>
      </c>
      <c r="F4650" s="16" t="n">
        <f aca="false">$B$5/100*E4650*2_Girdiler!$B$14*2_Girdiler!$B$15*2_Girdiler!$B$16</f>
        <v>1.47868073274688</v>
      </c>
      <c r="G4650" s="16" t="n">
        <f aca="false">MIN(MATCH(F4650,2_Girdiler!$B$20:$I$20,1),7)</f>
        <v>1</v>
      </c>
      <c r="H4650" s="16" t="n">
        <f aca="false">IF(F4650&gt;=40,2_Girdiler!$I$21+(F4650-40)*(2_Girdiler!$I$21-2_Girdiler!$H$21)/(2_Girdiler!$I$20-2_Girdiler!$H$20),INDEX(2_Girdiler!$B$21:$I$21,G4650)+(F4650-INDEX(2_Girdiler!$B$20:$I$20,G4650))*(INDEX(2_Girdiler!$B$21:$I$21,G4650+1)-INDEX(2_Girdiler!$B$21:$I$21,G4650))/(INDEX(2_Girdiler!$B$20:$I$20,G4650+1)-INDEX(2_Girdiler!$B$20:$I$20,G4650)))</f>
        <v>3.25309761204313</v>
      </c>
      <c r="I4650" s="16" t="n">
        <f aca="false">H4650/2_Girdiler!$B$17</f>
        <v>1.30332436379933</v>
      </c>
      <c r="J4650" s="16" t="n">
        <f aca="false">D4650+I4650</f>
        <v>37.0029439057509</v>
      </c>
    </row>
    <row r="4651" customFormat="false" ht="15" hidden="false" customHeight="false" outlineLevel="0" collapsed="false">
      <c r="A4651" s="0" t="n">
        <v>4639</v>
      </c>
      <c r="B4651" s="7" t="n">
        <v>0.763821</v>
      </c>
      <c r="C4651" s="7" t="n">
        <v>0.905745</v>
      </c>
      <c r="D4651" s="16" t="n">
        <f aca="false">LOGINV(B4651,$B$7,$C$7)</f>
        <v>20.2139759081804</v>
      </c>
      <c r="E4651" s="16" t="n">
        <f aca="false">LOGINV(C4651,$B$8,$C$8)</f>
        <v>255.203527882164</v>
      </c>
      <c r="F4651" s="16" t="n">
        <f aca="false">$B$5/100*E4651*2_Girdiler!$B$14*2_Girdiler!$B$15*2_Girdiler!$B$16</f>
        <v>6.42092076151525</v>
      </c>
      <c r="G4651" s="16" t="n">
        <f aca="false">MIN(MATCH(F4651,2_Girdiler!$B$20:$I$20,1),7)</f>
        <v>2</v>
      </c>
      <c r="H4651" s="16" t="n">
        <f aca="false">IF(F4651&gt;=40,2_Girdiler!$I$21+(F4651-40)*(2_Girdiler!$I$21-2_Girdiler!$H$21)/(2_Girdiler!$I$20-2_Girdiler!$H$20),INDEX(2_Girdiler!$B$21:$I$21,G4651)+(F4651-INDEX(2_Girdiler!$B$20:$I$20,G4651))*(INDEX(2_Girdiler!$B$21:$I$21,G4651+1)-INDEX(2_Girdiler!$B$21:$I$21,G4651))/(INDEX(2_Girdiler!$B$20:$I$20,G4651+1)-INDEX(2_Girdiler!$B$20:$I$20,G4651)))</f>
        <v>13.2734732184244</v>
      </c>
      <c r="I4651" s="16" t="n">
        <f aca="false">H4651/2_Girdiler!$B$17</f>
        <v>5.31789792404824</v>
      </c>
      <c r="J4651" s="16" t="n">
        <f aca="false">D4651+I4651</f>
        <v>25.5318738322286</v>
      </c>
    </row>
    <row r="4652" customFormat="false" ht="15" hidden="false" customHeight="false" outlineLevel="0" collapsed="false">
      <c r="A4652" s="0" t="n">
        <v>4640</v>
      </c>
      <c r="B4652" s="7" t="n">
        <v>0.116068</v>
      </c>
      <c r="C4652" s="7" t="n">
        <v>0.192447</v>
      </c>
      <c r="D4652" s="16" t="n">
        <f aca="false">LOGINV(B4652,$B$7,$C$7)</f>
        <v>6.95719835314054</v>
      </c>
      <c r="E4652" s="16" t="n">
        <f aca="false">LOGINV(C4652,$B$8,$C$8)</f>
        <v>62.3238956742704</v>
      </c>
      <c r="F4652" s="16" t="n">
        <f aca="false">$B$5/100*E4652*2_Girdiler!$B$14*2_Girdiler!$B$15*2_Girdiler!$B$16</f>
        <v>1.56806921516464</v>
      </c>
      <c r="G4652" s="16" t="n">
        <f aca="false">MIN(MATCH(F4652,2_Girdiler!$B$20:$I$20,1),7)</f>
        <v>1</v>
      </c>
      <c r="H4652" s="16" t="n">
        <f aca="false">IF(F4652&gt;=40,2_Girdiler!$I$21+(F4652-40)*(2_Girdiler!$I$21-2_Girdiler!$H$21)/(2_Girdiler!$I$20-2_Girdiler!$H$20),INDEX(2_Girdiler!$B$21:$I$21,G4652)+(F4652-INDEX(2_Girdiler!$B$20:$I$20,G4652))*(INDEX(2_Girdiler!$B$21:$I$21,G4652+1)-INDEX(2_Girdiler!$B$21:$I$21,G4652))/(INDEX(2_Girdiler!$B$20:$I$20,G4652+1)-INDEX(2_Girdiler!$B$20:$I$20,G4652)))</f>
        <v>3.44975227336222</v>
      </c>
      <c r="I4652" s="16" t="n">
        <f aca="false">H4652/2_Girdiler!$B$17</f>
        <v>1.3821122890073</v>
      </c>
      <c r="J4652" s="16" t="n">
        <f aca="false">D4652+I4652</f>
        <v>8.33931064214784</v>
      </c>
    </row>
    <row r="4653" customFormat="false" ht="15" hidden="false" customHeight="false" outlineLevel="0" collapsed="false">
      <c r="A4653" s="0" t="n">
        <v>4641</v>
      </c>
      <c r="B4653" s="7" t="n">
        <v>0.170819</v>
      </c>
      <c r="C4653" s="7" t="n">
        <v>0.531337</v>
      </c>
      <c r="D4653" s="16" t="n">
        <f aca="false">LOGINV(B4653,$B$7,$C$7)</f>
        <v>7.97051827737916</v>
      </c>
      <c r="E4653" s="16" t="n">
        <f aca="false">LOGINV(C4653,$B$8,$C$8)</f>
        <v>114.891189156668</v>
      </c>
      <c r="F4653" s="16" t="n">
        <f aca="false">$B$5/100*E4653*2_Girdiler!$B$14*2_Girdiler!$B$15*2_Girdiler!$B$16</f>
        <v>2.89066231918177</v>
      </c>
      <c r="G4653" s="16" t="n">
        <f aca="false">MIN(MATCH(F4653,2_Girdiler!$B$20:$I$20,1),7)</f>
        <v>1</v>
      </c>
      <c r="H4653" s="16" t="n">
        <f aca="false">IF(F4653&gt;=40,2_Girdiler!$I$21+(F4653-40)*(2_Girdiler!$I$21-2_Girdiler!$H$21)/(2_Girdiler!$I$20-2_Girdiler!$H$20),INDEX(2_Girdiler!$B$21:$I$21,G4653)+(F4653-INDEX(2_Girdiler!$B$20:$I$20,G4653))*(INDEX(2_Girdiler!$B$21:$I$21,G4653+1)-INDEX(2_Girdiler!$B$21:$I$21,G4653))/(INDEX(2_Girdiler!$B$20:$I$20,G4653+1)-INDEX(2_Girdiler!$B$20:$I$20,G4653)))</f>
        <v>6.35945710219989</v>
      </c>
      <c r="I4653" s="16" t="n">
        <f aca="false">H4653/2_Girdiler!$B$17</f>
        <v>2.54785941594547</v>
      </c>
      <c r="J4653" s="16" t="n">
        <f aca="false">D4653+I4653</f>
        <v>10.5183776933246</v>
      </c>
    </row>
    <row r="4654" customFormat="false" ht="15" hidden="false" customHeight="false" outlineLevel="0" collapsed="false">
      <c r="A4654" s="0" t="n">
        <v>4642</v>
      </c>
      <c r="B4654" s="7" t="n">
        <v>0.08088</v>
      </c>
      <c r="C4654" s="7" t="n">
        <v>0.185133</v>
      </c>
      <c r="D4654" s="16" t="n">
        <f aca="false">LOGINV(B4654,$B$7,$C$7)</f>
        <v>6.20837324331278</v>
      </c>
      <c r="E4654" s="16" t="n">
        <f aca="false">LOGINV(C4654,$B$8,$C$8)</f>
        <v>61.2446867117915</v>
      </c>
      <c r="F4654" s="16" t="n">
        <f aca="false">$B$5/100*E4654*2_Girdiler!$B$14*2_Girdiler!$B$15*2_Girdiler!$B$16</f>
        <v>1.54091631766867</v>
      </c>
      <c r="G4654" s="16" t="n">
        <f aca="false">MIN(MATCH(F4654,2_Girdiler!$B$20:$I$20,1),7)</f>
        <v>1</v>
      </c>
      <c r="H4654" s="16" t="n">
        <f aca="false">IF(F4654&gt;=40,2_Girdiler!$I$21+(F4654-40)*(2_Girdiler!$I$21-2_Girdiler!$H$21)/(2_Girdiler!$I$20-2_Girdiler!$H$20),INDEX(2_Girdiler!$B$21:$I$21,G4654)+(F4654-INDEX(2_Girdiler!$B$20:$I$20,G4654))*(INDEX(2_Girdiler!$B$21:$I$21,G4654+1)-INDEX(2_Girdiler!$B$21:$I$21,G4654))/(INDEX(2_Girdiler!$B$20:$I$20,G4654+1)-INDEX(2_Girdiler!$B$20:$I$20,G4654)))</f>
        <v>3.39001589887108</v>
      </c>
      <c r="I4654" s="16" t="n">
        <f aca="false">H4654/2_Girdiler!$B$17</f>
        <v>1.35817944666309</v>
      </c>
      <c r="J4654" s="16" t="n">
        <f aca="false">D4654+I4654</f>
        <v>7.56655268997588</v>
      </c>
    </row>
    <row r="4655" customFormat="false" ht="15" hidden="false" customHeight="false" outlineLevel="0" collapsed="false">
      <c r="A4655" s="0" t="n">
        <v>4643</v>
      </c>
      <c r="B4655" s="7" t="n">
        <v>0.263555</v>
      </c>
      <c r="C4655" s="7" t="n">
        <v>0.749424</v>
      </c>
      <c r="D4655" s="16" t="n">
        <f aca="false">LOGINV(B4655,$B$7,$C$7)</f>
        <v>9.51897319895318</v>
      </c>
      <c r="E4655" s="16" t="n">
        <f aca="false">LOGINV(C4655,$B$8,$C$8)</f>
        <v>168.585475087585</v>
      </c>
      <c r="F4655" s="16" t="n">
        <f aca="false">$B$5/100*E4655*2_Girdiler!$B$14*2_Girdiler!$B$15*2_Girdiler!$B$16</f>
        <v>4.24161055320363</v>
      </c>
      <c r="G4655" s="16" t="n">
        <f aca="false">MIN(MATCH(F4655,2_Girdiler!$B$20:$I$20,1),7)</f>
        <v>1</v>
      </c>
      <c r="H4655" s="16" t="n">
        <f aca="false">IF(F4655&gt;=40,2_Girdiler!$I$21+(F4655-40)*(2_Girdiler!$I$21-2_Girdiler!$H$21)/(2_Girdiler!$I$20-2_Girdiler!$H$20),INDEX(2_Girdiler!$B$21:$I$21,G4655)+(F4655-INDEX(2_Girdiler!$B$20:$I$20,G4655))*(INDEX(2_Girdiler!$B$21:$I$21,G4655+1)-INDEX(2_Girdiler!$B$21:$I$21,G4655))/(INDEX(2_Girdiler!$B$20:$I$20,G4655+1)-INDEX(2_Girdiler!$B$20:$I$20,G4655)))</f>
        <v>9.33154321704799</v>
      </c>
      <c r="I4655" s="16" t="n">
        <f aca="false">H4655/2_Girdiler!$B$17</f>
        <v>3.73859904529166</v>
      </c>
      <c r="J4655" s="16" t="n">
        <f aca="false">D4655+I4655</f>
        <v>13.2575722442448</v>
      </c>
    </row>
    <row r="4656" customFormat="false" ht="15" hidden="false" customHeight="false" outlineLevel="0" collapsed="false">
      <c r="A4656" s="0" t="n">
        <v>4644</v>
      </c>
      <c r="B4656" s="7" t="n">
        <v>0.213569</v>
      </c>
      <c r="C4656" s="7" t="n">
        <v>0.926487</v>
      </c>
      <c r="D4656" s="16" t="n">
        <f aca="false">LOGINV(B4656,$B$7,$C$7)</f>
        <v>8.69866363907691</v>
      </c>
      <c r="E4656" s="16" t="n">
        <f aca="false">LOGINV(C4656,$B$8,$C$8)</f>
        <v>278.461369706541</v>
      </c>
      <c r="F4656" s="16" t="n">
        <f aca="false">$B$5/100*E4656*2_Girdiler!$B$14*2_Girdiler!$B$15*2_Girdiler!$B$16</f>
        <v>7.00608806181657</v>
      </c>
      <c r="G4656" s="16" t="n">
        <f aca="false">MIN(MATCH(F4656,2_Girdiler!$B$20:$I$20,1),7)</f>
        <v>2</v>
      </c>
      <c r="H4656" s="16" t="n">
        <f aca="false">IF(F4656&gt;=40,2_Girdiler!$I$21+(F4656-40)*(2_Girdiler!$I$21-2_Girdiler!$H$21)/(2_Girdiler!$I$20-2_Girdiler!$H$20),INDEX(2_Girdiler!$B$21:$I$21,G4656)+(F4656-INDEX(2_Girdiler!$B$20:$I$20,G4656))*(INDEX(2_Girdiler!$B$21:$I$21,G4656+1)-INDEX(2_Girdiler!$B$21:$I$21,G4656))/(INDEX(2_Girdiler!$B$20:$I$20,G4656+1)-INDEX(2_Girdiler!$B$20:$I$20,G4656)))</f>
        <v>14.2097408989065</v>
      </c>
      <c r="I4656" s="16" t="n">
        <f aca="false">H4656/2_Girdiler!$B$17</f>
        <v>5.69300516783114</v>
      </c>
      <c r="J4656" s="16" t="n">
        <f aca="false">D4656+I4656</f>
        <v>14.391668806908</v>
      </c>
    </row>
    <row r="4657" customFormat="false" ht="15" hidden="false" customHeight="false" outlineLevel="0" collapsed="false">
      <c r="A4657" s="0" t="n">
        <v>4645</v>
      </c>
      <c r="B4657" s="7" t="n">
        <v>0.106761</v>
      </c>
      <c r="C4657" s="7" t="n">
        <v>0.635784</v>
      </c>
      <c r="D4657" s="16" t="n">
        <f aca="false">LOGINV(B4657,$B$7,$C$7)</f>
        <v>6.76950779010834</v>
      </c>
      <c r="E4657" s="16" t="n">
        <f aca="false">LOGINV(C4657,$B$8,$C$8)</f>
        <v>136.64064814508</v>
      </c>
      <c r="F4657" s="16" t="n">
        <f aca="false">$B$5/100*E4657*2_Girdiler!$B$14*2_Girdiler!$B$15*2_Girdiler!$B$16</f>
        <v>3.4378787073302</v>
      </c>
      <c r="G4657" s="16" t="n">
        <f aca="false">MIN(MATCH(F4657,2_Girdiler!$B$20:$I$20,1),7)</f>
        <v>1</v>
      </c>
      <c r="H4657" s="16" t="n">
        <f aca="false">IF(F4657&gt;=40,2_Girdiler!$I$21+(F4657-40)*(2_Girdiler!$I$21-2_Girdiler!$H$21)/(2_Girdiler!$I$20-2_Girdiler!$H$20),INDEX(2_Girdiler!$B$21:$I$21,G4657)+(F4657-INDEX(2_Girdiler!$B$20:$I$20,G4657))*(INDEX(2_Girdiler!$B$21:$I$21,G4657+1)-INDEX(2_Girdiler!$B$21:$I$21,G4657))/(INDEX(2_Girdiler!$B$20:$I$20,G4657+1)-INDEX(2_Girdiler!$B$20:$I$20,G4657)))</f>
        <v>7.56333315612644</v>
      </c>
      <c r="I4657" s="16" t="n">
        <f aca="false">H4657/2_Girdiler!$B$17</f>
        <v>3.03018155293527</v>
      </c>
      <c r="J4657" s="16" t="n">
        <f aca="false">D4657+I4657</f>
        <v>9.79968934304361</v>
      </c>
    </row>
    <row r="4658" customFormat="false" ht="15" hidden="false" customHeight="false" outlineLevel="0" collapsed="false">
      <c r="A4658" s="0" t="n">
        <v>4646</v>
      </c>
      <c r="B4658" s="7" t="n">
        <v>0.483839</v>
      </c>
      <c r="C4658" s="7" t="n">
        <v>0.144993</v>
      </c>
      <c r="D4658" s="16" t="n">
        <f aca="false">LOGINV(B4658,$B$7,$C$7)</f>
        <v>13.2396188027082</v>
      </c>
      <c r="E4658" s="16" t="n">
        <f aca="false">LOGINV(C4658,$B$8,$C$8)</f>
        <v>55.1574472978002</v>
      </c>
      <c r="F4658" s="16" t="n">
        <f aca="false">$B$5/100*E4658*2_Girdiler!$B$14*2_Girdiler!$B$15*2_Girdiler!$B$16</f>
        <v>1.38776137401265</v>
      </c>
      <c r="G4658" s="16" t="n">
        <f aca="false">MIN(MATCH(F4658,2_Girdiler!$B$20:$I$20,1),7)</f>
        <v>1</v>
      </c>
      <c r="H4658" s="16" t="n">
        <f aca="false">IF(F4658&gt;=40,2_Girdiler!$I$21+(F4658-40)*(2_Girdiler!$I$21-2_Girdiler!$H$21)/(2_Girdiler!$I$20-2_Girdiler!$H$20),INDEX(2_Girdiler!$B$21:$I$21,G4658)+(F4658-INDEX(2_Girdiler!$B$20:$I$20,G4658))*(INDEX(2_Girdiler!$B$21:$I$21,G4658+1)-INDEX(2_Girdiler!$B$21:$I$21,G4658))/(INDEX(2_Girdiler!$B$20:$I$20,G4658+1)-INDEX(2_Girdiler!$B$20:$I$20,G4658)))</f>
        <v>3.05307502282784</v>
      </c>
      <c r="I4658" s="16" t="n">
        <f aca="false">H4658/2_Girdiler!$B$17</f>
        <v>1.22318710850474</v>
      </c>
      <c r="J4658" s="16" t="n">
        <f aca="false">D4658+I4658</f>
        <v>14.462805911213</v>
      </c>
    </row>
    <row r="4659" customFormat="false" ht="15" hidden="false" customHeight="false" outlineLevel="0" collapsed="false">
      <c r="A4659" s="0" t="n">
        <v>4647</v>
      </c>
      <c r="B4659" s="7" t="n">
        <v>0.331693</v>
      </c>
      <c r="C4659" s="7" t="n">
        <v>0.695811</v>
      </c>
      <c r="D4659" s="16" t="n">
        <f aca="false">LOGINV(B4659,$B$7,$C$7)</f>
        <v>10.6248490801347</v>
      </c>
      <c r="E4659" s="16" t="n">
        <f aca="false">LOGINV(C4659,$B$8,$C$8)</f>
        <v>152.014650750184</v>
      </c>
      <c r="F4659" s="16" t="n">
        <f aca="false">$B$5/100*E4659*2_Girdiler!$B$14*2_Girdiler!$B$15*2_Girdiler!$B$16</f>
        <v>3.82468861287464</v>
      </c>
      <c r="G4659" s="16" t="n">
        <f aca="false">MIN(MATCH(F4659,2_Girdiler!$B$20:$I$20,1),7)</f>
        <v>1</v>
      </c>
      <c r="H4659" s="16" t="n">
        <f aca="false">IF(F4659&gt;=40,2_Girdiler!$I$21+(F4659-40)*(2_Girdiler!$I$21-2_Girdiler!$H$21)/(2_Girdiler!$I$20-2_Girdiler!$H$20),INDEX(2_Girdiler!$B$21:$I$21,G4659)+(F4659-INDEX(2_Girdiler!$B$20:$I$20,G4659))*(INDEX(2_Girdiler!$B$21:$I$21,G4659+1)-INDEX(2_Girdiler!$B$21:$I$21,G4659))/(INDEX(2_Girdiler!$B$20:$I$20,G4659+1)-INDEX(2_Girdiler!$B$20:$I$20,G4659)))</f>
        <v>8.41431494832421</v>
      </c>
      <c r="I4659" s="16" t="n">
        <f aca="false">H4659/2_Girdiler!$B$17</f>
        <v>3.37111977096323</v>
      </c>
      <c r="J4659" s="16" t="n">
        <f aca="false">D4659+I4659</f>
        <v>13.9959688510979</v>
      </c>
    </row>
    <row r="4660" customFormat="false" ht="15" hidden="false" customHeight="false" outlineLevel="0" collapsed="false">
      <c r="A4660" s="0" t="n">
        <v>4648</v>
      </c>
      <c r="B4660" s="7" t="n">
        <v>0.575324</v>
      </c>
      <c r="C4660" s="7" t="n">
        <v>0.260389</v>
      </c>
      <c r="D4660" s="16" t="n">
        <f aca="false">LOGINV(B4660,$B$7,$C$7)</f>
        <v>15.054478266733</v>
      </c>
      <c r="E4660" s="16" t="n">
        <f aca="false">LOGINV(C4660,$B$8,$C$8)</f>
        <v>72.1482813396297</v>
      </c>
      <c r="F4660" s="16" t="n">
        <f aca="false">$B$5/100*E4660*2_Girdiler!$B$14*2_Girdiler!$B$15*2_Girdiler!$B$16</f>
        <v>1.81525075850508</v>
      </c>
      <c r="G4660" s="16" t="n">
        <f aca="false">MIN(MATCH(F4660,2_Girdiler!$B$20:$I$20,1),7)</f>
        <v>1</v>
      </c>
      <c r="H4660" s="16" t="n">
        <f aca="false">IF(F4660&gt;=40,2_Girdiler!$I$21+(F4660-40)*(2_Girdiler!$I$21-2_Girdiler!$H$21)/(2_Girdiler!$I$20-2_Girdiler!$H$20),INDEX(2_Girdiler!$B$21:$I$21,G4660)+(F4660-INDEX(2_Girdiler!$B$20:$I$20,G4660))*(INDEX(2_Girdiler!$B$21:$I$21,G4660+1)-INDEX(2_Girdiler!$B$21:$I$21,G4660))/(INDEX(2_Girdiler!$B$20:$I$20,G4660+1)-INDEX(2_Girdiler!$B$20:$I$20,G4660)))</f>
        <v>3.99355166871118</v>
      </c>
      <c r="I4660" s="16" t="n">
        <f aca="false">H4660/2_Girdiler!$B$17</f>
        <v>1.59998063650288</v>
      </c>
      <c r="J4660" s="16" t="n">
        <f aca="false">D4660+I4660</f>
        <v>16.6544589032359</v>
      </c>
    </row>
    <row r="4661" customFormat="false" ht="15" hidden="false" customHeight="false" outlineLevel="0" collapsed="false">
      <c r="A4661" s="0" t="n">
        <v>4649</v>
      </c>
      <c r="B4661" s="7" t="n">
        <v>0.494436</v>
      </c>
      <c r="C4661" s="7" t="n">
        <v>0.141528</v>
      </c>
      <c r="D4661" s="16" t="n">
        <f aca="false">LOGINV(B4661,$B$7,$C$7)</f>
        <v>13.4371835682323</v>
      </c>
      <c r="E4661" s="16" t="n">
        <f aca="false">LOGINV(C4661,$B$8,$C$8)</f>
        <v>54.6144249116728</v>
      </c>
      <c r="F4661" s="16" t="n">
        <f aca="false">$B$5/100*E4661*2_Girdiler!$B$14*2_Girdiler!$B$15*2_Girdiler!$B$16</f>
        <v>1.37409893077769</v>
      </c>
      <c r="G4661" s="16" t="n">
        <f aca="false">MIN(MATCH(F4661,2_Girdiler!$B$20:$I$20,1),7)</f>
        <v>1</v>
      </c>
      <c r="H4661" s="16" t="n">
        <f aca="false">IF(F4661&gt;=40,2_Girdiler!$I$21+(F4661-40)*(2_Girdiler!$I$21-2_Girdiler!$H$21)/(2_Girdiler!$I$20-2_Girdiler!$H$20),INDEX(2_Girdiler!$B$21:$I$21,G4661)+(F4661-INDEX(2_Girdiler!$B$20:$I$20,G4661))*(INDEX(2_Girdiler!$B$21:$I$21,G4661+1)-INDEX(2_Girdiler!$B$21:$I$21,G4661))/(INDEX(2_Girdiler!$B$20:$I$20,G4661+1)-INDEX(2_Girdiler!$B$20:$I$20,G4661)))</f>
        <v>3.02301764771091</v>
      </c>
      <c r="I4661" s="16" t="n">
        <f aca="false">H4661/2_Girdiler!$B$17</f>
        <v>1.21114489090982</v>
      </c>
      <c r="J4661" s="16" t="n">
        <f aca="false">D4661+I4661</f>
        <v>14.6483284591422</v>
      </c>
    </row>
    <row r="4662" customFormat="false" ht="15" hidden="false" customHeight="false" outlineLevel="0" collapsed="false">
      <c r="A4662" s="0" t="n">
        <v>4650</v>
      </c>
      <c r="B4662" s="7" t="n">
        <v>0.154264</v>
      </c>
      <c r="C4662" s="7" t="n">
        <v>0.314571</v>
      </c>
      <c r="D4662" s="16" t="n">
        <f aca="false">LOGINV(B4662,$B$7,$C$7)</f>
        <v>7.67670860261052</v>
      </c>
      <c r="E4662" s="16" t="n">
        <f aca="false">LOGINV(C4662,$B$8,$C$8)</f>
        <v>79.9574526395177</v>
      </c>
      <c r="F4662" s="16" t="n">
        <f aca="false">$B$5/100*E4662*2_Girdiler!$B$14*2_Girdiler!$B$15*2_Girdiler!$B$16</f>
        <v>2.01172950841027</v>
      </c>
      <c r="G4662" s="16" t="n">
        <f aca="false">MIN(MATCH(F4662,2_Girdiler!$B$20:$I$20,1),7)</f>
        <v>1</v>
      </c>
      <c r="H4662" s="16" t="n">
        <f aca="false">IF(F4662&gt;=40,2_Girdiler!$I$21+(F4662-40)*(2_Girdiler!$I$21-2_Girdiler!$H$21)/(2_Girdiler!$I$20-2_Girdiler!$H$20),INDEX(2_Girdiler!$B$21:$I$21,G4662)+(F4662-INDEX(2_Girdiler!$B$20:$I$20,G4662))*(INDEX(2_Girdiler!$B$21:$I$21,G4662+1)-INDEX(2_Girdiler!$B$21:$I$21,G4662))/(INDEX(2_Girdiler!$B$20:$I$20,G4662+1)-INDEX(2_Girdiler!$B$20:$I$20,G4662)))</f>
        <v>4.42580491850259</v>
      </c>
      <c r="I4662" s="16" t="n">
        <f aca="false">H4662/2_Girdiler!$B$17</f>
        <v>1.77315902183597</v>
      </c>
      <c r="J4662" s="16" t="n">
        <f aca="false">D4662+I4662</f>
        <v>9.44986762444649</v>
      </c>
    </row>
    <row r="4663" customFormat="false" ht="15" hidden="false" customHeight="false" outlineLevel="0" collapsed="false">
      <c r="A4663" s="0" t="n">
        <v>4651</v>
      </c>
      <c r="B4663" s="7" t="n">
        <v>0.256748</v>
      </c>
      <c r="C4663" s="7" t="n">
        <v>0.339414</v>
      </c>
      <c r="D4663" s="16" t="n">
        <f aca="false">LOGINV(B4663,$B$7,$C$7)</f>
        <v>9.40830425646802</v>
      </c>
      <c r="E4663" s="16" t="n">
        <f aca="false">LOGINV(C4663,$B$8,$C$8)</f>
        <v>83.5923035301006</v>
      </c>
      <c r="F4663" s="16" t="n">
        <f aca="false">$B$5/100*E4663*2_Girdiler!$B$14*2_Girdiler!$B$15*2_Girdiler!$B$16</f>
        <v>2.10318235681733</v>
      </c>
      <c r="G4663" s="16" t="n">
        <f aca="false">MIN(MATCH(F4663,2_Girdiler!$B$20:$I$20,1),7)</f>
        <v>1</v>
      </c>
      <c r="H4663" s="16" t="n">
        <f aca="false">IF(F4663&gt;=40,2_Girdiler!$I$21+(F4663-40)*(2_Girdiler!$I$21-2_Girdiler!$H$21)/(2_Girdiler!$I$20-2_Girdiler!$H$20),INDEX(2_Girdiler!$B$21:$I$21,G4663)+(F4663-INDEX(2_Girdiler!$B$20:$I$20,G4663))*(INDEX(2_Girdiler!$B$21:$I$21,G4663+1)-INDEX(2_Girdiler!$B$21:$I$21,G4663))/(INDEX(2_Girdiler!$B$20:$I$20,G4663+1)-INDEX(2_Girdiler!$B$20:$I$20,G4663)))</f>
        <v>4.62700118499813</v>
      </c>
      <c r="I4663" s="16" t="n">
        <f aca="false">H4663/2_Girdiler!$B$17</f>
        <v>1.85376650039989</v>
      </c>
      <c r="J4663" s="16" t="n">
        <f aca="false">D4663+I4663</f>
        <v>11.2620707568679</v>
      </c>
    </row>
    <row r="4664" customFormat="false" ht="15" hidden="false" customHeight="false" outlineLevel="0" collapsed="false">
      <c r="A4664" s="0" t="n">
        <v>4652</v>
      </c>
      <c r="B4664" s="7" t="n">
        <v>0.749733</v>
      </c>
      <c r="C4664" s="7" t="n">
        <v>0.019465</v>
      </c>
      <c r="D4664" s="16" t="n">
        <f aca="false">LOGINV(B4664,$B$7,$C$7)</f>
        <v>19.7132773256835</v>
      </c>
      <c r="E4664" s="16" t="n">
        <f aca="false">LOGINV(C4664,$B$8,$C$8)</f>
        <v>28.7983867345001</v>
      </c>
      <c r="F4664" s="16" t="n">
        <f aca="false">$B$5/100*E4664*2_Girdiler!$B$14*2_Girdiler!$B$15*2_Girdiler!$B$16</f>
        <v>0.724567410240022</v>
      </c>
      <c r="G4664" s="16" t="n">
        <f aca="false">MIN(MATCH(F4664,2_Girdiler!$B$20:$I$20,1),7)</f>
        <v>1</v>
      </c>
      <c r="H4664" s="16" t="n">
        <f aca="false">IF(F4664&gt;=40,2_Girdiler!$I$21+(F4664-40)*(2_Girdiler!$I$21-2_Girdiler!$H$21)/(2_Girdiler!$I$20-2_Girdiler!$H$20),INDEX(2_Girdiler!$B$21:$I$21,G4664)+(F4664-INDEX(2_Girdiler!$B$20:$I$20,G4664))*(INDEX(2_Girdiler!$B$21:$I$21,G4664+1)-INDEX(2_Girdiler!$B$21:$I$21,G4664))/(INDEX(2_Girdiler!$B$20:$I$20,G4664+1)-INDEX(2_Girdiler!$B$20:$I$20,G4664)))</f>
        <v>1.59404830252805</v>
      </c>
      <c r="I4664" s="16" t="n">
        <f aca="false">H4664/2_Girdiler!$B$17</f>
        <v>0.638641146846173</v>
      </c>
      <c r="J4664" s="16" t="n">
        <f aca="false">D4664+I4664</f>
        <v>20.3519184725296</v>
      </c>
    </row>
    <row r="4665" customFormat="false" ht="15" hidden="false" customHeight="false" outlineLevel="0" collapsed="false">
      <c r="A4665" s="0" t="n">
        <v>4653</v>
      </c>
      <c r="B4665" s="7" t="n">
        <v>0.650203</v>
      </c>
      <c r="C4665" s="7" t="n">
        <v>0.104888</v>
      </c>
      <c r="D4665" s="16" t="n">
        <f aca="false">LOGINV(B4665,$B$7,$C$7)</f>
        <v>16.7916736515809</v>
      </c>
      <c r="E4665" s="16" t="n">
        <f aca="false">LOGINV(C4665,$B$8,$C$8)</f>
        <v>48.6015232250069</v>
      </c>
      <c r="F4665" s="16" t="n">
        <f aca="false">$B$5/100*E4665*2_Girdiler!$B$14*2_Girdiler!$B$15*2_Girdiler!$B$16</f>
        <v>1.22281432434117</v>
      </c>
      <c r="G4665" s="16" t="n">
        <f aca="false">MIN(MATCH(F4665,2_Girdiler!$B$20:$I$20,1),7)</f>
        <v>1</v>
      </c>
      <c r="H4665" s="16" t="n">
        <f aca="false">IF(F4665&gt;=40,2_Girdiler!$I$21+(F4665-40)*(2_Girdiler!$I$21-2_Girdiler!$H$21)/(2_Girdiler!$I$20-2_Girdiler!$H$20),INDEX(2_Girdiler!$B$21:$I$21,G4665)+(F4665-INDEX(2_Girdiler!$B$20:$I$20,G4665))*(INDEX(2_Girdiler!$B$21:$I$21,G4665+1)-INDEX(2_Girdiler!$B$21:$I$21,G4665))/(INDEX(2_Girdiler!$B$20:$I$20,G4665+1)-INDEX(2_Girdiler!$B$20:$I$20,G4665)))</f>
        <v>2.69019151355058</v>
      </c>
      <c r="I4665" s="16" t="n">
        <f aca="false">H4665/2_Girdiler!$B$17</f>
        <v>1.07780108715969</v>
      </c>
      <c r="J4665" s="16" t="n">
        <f aca="false">D4665+I4665</f>
        <v>17.8694747387406</v>
      </c>
    </row>
    <row r="4666" customFormat="false" ht="15" hidden="false" customHeight="false" outlineLevel="0" collapsed="false">
      <c r="A4666" s="0" t="n">
        <v>4654</v>
      </c>
      <c r="B4666" s="7" t="n">
        <v>0.987239</v>
      </c>
      <c r="C4666" s="7" t="n">
        <v>0.097309</v>
      </c>
      <c r="D4666" s="16" t="n">
        <f aca="false">LOGINV(B4666,$B$7,$C$7)</f>
        <v>47.0260663692374</v>
      </c>
      <c r="E4666" s="16" t="n">
        <f aca="false">LOGINV(C4666,$B$8,$C$8)</f>
        <v>47.2754374298237</v>
      </c>
      <c r="F4666" s="16" t="n">
        <f aca="false">$B$5/100*E4666*2_Girdiler!$B$14*2_Girdiler!$B$15*2_Girdiler!$B$16</f>
        <v>1.18945000573436</v>
      </c>
      <c r="G4666" s="16" t="n">
        <f aca="false">MIN(MATCH(F4666,2_Girdiler!$B$20:$I$20,1),7)</f>
        <v>1</v>
      </c>
      <c r="H4666" s="16" t="n">
        <f aca="false">IF(F4666&gt;=40,2_Girdiler!$I$21+(F4666-40)*(2_Girdiler!$I$21-2_Girdiler!$H$21)/(2_Girdiler!$I$20-2_Girdiler!$H$20),INDEX(2_Girdiler!$B$21:$I$21,G4666)+(F4666-INDEX(2_Girdiler!$B$20:$I$20,G4666))*(INDEX(2_Girdiler!$B$21:$I$21,G4666+1)-INDEX(2_Girdiler!$B$21:$I$21,G4666))/(INDEX(2_Girdiler!$B$20:$I$20,G4666+1)-INDEX(2_Girdiler!$B$20:$I$20,G4666)))</f>
        <v>2.6167900126156</v>
      </c>
      <c r="I4666" s="16" t="n">
        <f aca="false">H4666/2_Girdiler!$B$17</f>
        <v>1.04839343454151</v>
      </c>
      <c r="J4666" s="16" t="n">
        <f aca="false">D4666+I4666</f>
        <v>48.0744598037789</v>
      </c>
    </row>
    <row r="4667" customFormat="false" ht="15" hidden="false" customHeight="false" outlineLevel="0" collapsed="false">
      <c r="A4667" s="0" t="n">
        <v>4655</v>
      </c>
      <c r="B4667" s="7" t="n">
        <v>0.581845</v>
      </c>
      <c r="C4667" s="7" t="n">
        <v>0.760548</v>
      </c>
      <c r="D4667" s="16" t="n">
        <f aca="false">LOGINV(B4667,$B$7,$C$7)</f>
        <v>15.1950176777099</v>
      </c>
      <c r="E4667" s="16" t="n">
        <f aca="false">LOGINV(C4667,$B$8,$C$8)</f>
        <v>172.48080572872</v>
      </c>
      <c r="F4667" s="16" t="n">
        <f aca="false">$B$5/100*E4667*2_Girdiler!$B$14*2_Girdiler!$B$15*2_Girdiler!$B$16</f>
        <v>4.33961707213459</v>
      </c>
      <c r="G4667" s="16" t="n">
        <f aca="false">MIN(MATCH(F4667,2_Girdiler!$B$20:$I$20,1),7)</f>
        <v>1</v>
      </c>
      <c r="H4667" s="16" t="n">
        <f aca="false">IF(F4667&gt;=40,2_Girdiler!$I$21+(F4667-40)*(2_Girdiler!$I$21-2_Girdiler!$H$21)/(2_Girdiler!$I$20-2_Girdiler!$H$20),INDEX(2_Girdiler!$B$21:$I$21,G4667)+(F4667-INDEX(2_Girdiler!$B$20:$I$20,G4667))*(INDEX(2_Girdiler!$B$21:$I$21,G4667+1)-INDEX(2_Girdiler!$B$21:$I$21,G4667))/(INDEX(2_Girdiler!$B$20:$I$20,G4667+1)-INDEX(2_Girdiler!$B$20:$I$20,G4667)))</f>
        <v>9.5471575586961</v>
      </c>
      <c r="I4667" s="16" t="n">
        <f aca="false">H4667/2_Girdiler!$B$17</f>
        <v>3.82498299627248</v>
      </c>
      <c r="J4667" s="16" t="n">
        <f aca="false">D4667+I4667</f>
        <v>19.0200006739823</v>
      </c>
    </row>
    <row r="4668" customFormat="false" ht="15" hidden="false" customHeight="false" outlineLevel="0" collapsed="false">
      <c r="A4668" s="0" t="n">
        <v>4656</v>
      </c>
      <c r="B4668" s="7" t="n">
        <v>0.068831</v>
      </c>
      <c r="C4668" s="7" t="n">
        <v>0.334293</v>
      </c>
      <c r="D4668" s="16" t="n">
        <f aca="false">LOGINV(B4668,$B$7,$C$7)</f>
        <v>5.91984095296335</v>
      </c>
      <c r="E4668" s="16" t="n">
        <f aca="false">LOGINV(C4668,$B$8,$C$8)</f>
        <v>82.8388665953328</v>
      </c>
      <c r="F4668" s="16" t="n">
        <f aca="false">$B$5/100*E4668*2_Girdiler!$B$14*2_Girdiler!$B$15*2_Girdiler!$B$16</f>
        <v>2.08422588353857</v>
      </c>
      <c r="G4668" s="16" t="n">
        <f aca="false">MIN(MATCH(F4668,2_Girdiler!$B$20:$I$20,1),7)</f>
        <v>1</v>
      </c>
      <c r="H4668" s="16" t="n">
        <f aca="false">IF(F4668&gt;=40,2_Girdiler!$I$21+(F4668-40)*(2_Girdiler!$I$21-2_Girdiler!$H$21)/(2_Girdiler!$I$20-2_Girdiler!$H$20),INDEX(2_Girdiler!$B$21:$I$21,G4668)+(F4668-INDEX(2_Girdiler!$B$20:$I$20,G4668))*(INDEX(2_Girdiler!$B$21:$I$21,G4668+1)-INDEX(2_Girdiler!$B$21:$I$21,G4668))/(INDEX(2_Girdiler!$B$20:$I$20,G4668+1)-INDEX(2_Girdiler!$B$20:$I$20,G4668)))</f>
        <v>4.58529694378486</v>
      </c>
      <c r="I4668" s="16" t="n">
        <f aca="false">H4668/2_Girdiler!$B$17</f>
        <v>1.83705807042663</v>
      </c>
      <c r="J4668" s="16" t="n">
        <f aca="false">D4668+I4668</f>
        <v>7.75689902338998</v>
      </c>
    </row>
    <row r="4669" customFormat="false" ht="15" hidden="false" customHeight="false" outlineLevel="0" collapsed="false">
      <c r="A4669" s="0" t="n">
        <v>4657</v>
      </c>
      <c r="B4669" s="7" t="n">
        <v>0.544546</v>
      </c>
      <c r="C4669" s="7" t="n">
        <v>0.836355</v>
      </c>
      <c r="D4669" s="16" t="n">
        <f aca="false">LOGINV(B4669,$B$7,$C$7)</f>
        <v>14.4135585822265</v>
      </c>
      <c r="E4669" s="16" t="n">
        <f aca="false">LOGINV(C4669,$B$8,$C$8)</f>
        <v>205.521881782576</v>
      </c>
      <c r="F4669" s="16" t="n">
        <f aca="false">$B$5/100*E4669*2_Girdiler!$B$14*2_Girdiler!$B$15*2_Girdiler!$B$16</f>
        <v>5.17093054564961</v>
      </c>
      <c r="G4669" s="16" t="n">
        <f aca="false">MIN(MATCH(F4669,2_Girdiler!$B$20:$I$20,1),7)</f>
        <v>2</v>
      </c>
      <c r="H4669" s="16" t="n">
        <f aca="false">IF(F4669&gt;=40,2_Girdiler!$I$21+(F4669-40)*(2_Girdiler!$I$21-2_Girdiler!$H$21)/(2_Girdiler!$I$20-2_Girdiler!$H$20),INDEX(2_Girdiler!$B$21:$I$21,G4669)+(F4669-INDEX(2_Girdiler!$B$20:$I$20,G4669))*(INDEX(2_Girdiler!$B$21:$I$21,G4669+1)-INDEX(2_Girdiler!$B$21:$I$21,G4669))/(INDEX(2_Girdiler!$B$20:$I$20,G4669+1)-INDEX(2_Girdiler!$B$20:$I$20,G4669)))</f>
        <v>11.2734888730394</v>
      </c>
      <c r="I4669" s="16" t="n">
        <f aca="false">H4669/2_Girdiler!$B$17</f>
        <v>4.51662214464719</v>
      </c>
      <c r="J4669" s="16" t="n">
        <f aca="false">D4669+I4669</f>
        <v>18.9301807268737</v>
      </c>
    </row>
    <row r="4670" customFormat="false" ht="15" hidden="false" customHeight="false" outlineLevel="0" collapsed="false">
      <c r="A4670" s="0" t="n">
        <v>4658</v>
      </c>
      <c r="B4670" s="7" t="n">
        <v>0.433411</v>
      </c>
      <c r="C4670" s="7" t="n">
        <v>0.236997</v>
      </c>
      <c r="D4670" s="16" t="n">
        <f aca="false">LOGINV(B4670,$B$7,$C$7)</f>
        <v>12.3335838461787</v>
      </c>
      <c r="E4670" s="16" t="n">
        <f aca="false">LOGINV(C4670,$B$8,$C$8)</f>
        <v>68.7896892783742</v>
      </c>
      <c r="F4670" s="16" t="n">
        <f aca="false">$B$5/100*E4670*2_Girdiler!$B$14*2_Girdiler!$B$15*2_Girdiler!$B$16</f>
        <v>1.73074858224389</v>
      </c>
      <c r="G4670" s="16" t="n">
        <f aca="false">MIN(MATCH(F4670,2_Girdiler!$B$20:$I$20,1),7)</f>
        <v>1</v>
      </c>
      <c r="H4670" s="16" t="n">
        <f aca="false">IF(F4670&gt;=40,2_Girdiler!$I$21+(F4670-40)*(2_Girdiler!$I$21-2_Girdiler!$H$21)/(2_Girdiler!$I$20-2_Girdiler!$H$20),INDEX(2_Girdiler!$B$21:$I$21,G4670)+(F4670-INDEX(2_Girdiler!$B$20:$I$20,G4670))*(INDEX(2_Girdiler!$B$21:$I$21,G4670+1)-INDEX(2_Girdiler!$B$21:$I$21,G4670))/(INDEX(2_Girdiler!$B$20:$I$20,G4670+1)-INDEX(2_Girdiler!$B$20:$I$20,G4670)))</f>
        <v>3.80764688093657</v>
      </c>
      <c r="I4670" s="16" t="n">
        <f aca="false">H4670/2_Girdiler!$B$17</f>
        <v>1.52549955165728</v>
      </c>
      <c r="J4670" s="16" t="n">
        <f aca="false">D4670+I4670</f>
        <v>13.8590833978359</v>
      </c>
    </row>
    <row r="4671" customFormat="false" ht="15" hidden="false" customHeight="false" outlineLevel="0" collapsed="false">
      <c r="A4671" s="0" t="n">
        <v>4659</v>
      </c>
      <c r="B4671" s="7" t="n">
        <v>0.709498</v>
      </c>
      <c r="C4671" s="7" t="n">
        <v>0.028216</v>
      </c>
      <c r="D4671" s="16" t="n">
        <f aca="false">LOGINV(B4671,$B$7,$C$7)</f>
        <v>18.4200460118705</v>
      </c>
      <c r="E4671" s="16" t="n">
        <f aca="false">LOGINV(C4671,$B$8,$C$8)</f>
        <v>31.8748960226146</v>
      </c>
      <c r="F4671" s="16" t="n">
        <f aca="false">$B$5/100*E4671*2_Girdiler!$B$14*2_Girdiler!$B$15*2_Girdiler!$B$16</f>
        <v>0.801972383928983</v>
      </c>
      <c r="G4671" s="16" t="n">
        <f aca="false">MIN(MATCH(F4671,2_Girdiler!$B$20:$I$20,1),7)</f>
        <v>1</v>
      </c>
      <c r="H4671" s="16" t="n">
        <f aca="false">IF(F4671&gt;=40,2_Girdiler!$I$21+(F4671-40)*(2_Girdiler!$I$21-2_Girdiler!$H$21)/(2_Girdiler!$I$20-2_Girdiler!$H$20),INDEX(2_Girdiler!$B$21:$I$21,G4671)+(F4671-INDEX(2_Girdiler!$B$20:$I$20,G4671))*(INDEX(2_Girdiler!$B$21:$I$21,G4671+1)-INDEX(2_Girdiler!$B$21:$I$21,G4671))/(INDEX(2_Girdiler!$B$20:$I$20,G4671+1)-INDEX(2_Girdiler!$B$20:$I$20,G4671)))</f>
        <v>1.76433924464376</v>
      </c>
      <c r="I4671" s="16" t="n">
        <f aca="false">H4671/2_Girdiler!$B$17</f>
        <v>0.706866684552789</v>
      </c>
      <c r="J4671" s="16" t="n">
        <f aca="false">D4671+I4671</f>
        <v>19.1269126964233</v>
      </c>
    </row>
    <row r="4672" customFormat="false" ht="15" hidden="false" customHeight="false" outlineLevel="0" collapsed="false">
      <c r="A4672" s="0" t="n">
        <v>4660</v>
      </c>
      <c r="B4672" s="7" t="n">
        <v>0.719717</v>
      </c>
      <c r="C4672" s="7" t="n">
        <v>0.156393</v>
      </c>
      <c r="D4672" s="16" t="n">
        <f aca="false">LOGINV(B4672,$B$7,$C$7)</f>
        <v>18.7315143252217</v>
      </c>
      <c r="E4672" s="16" t="n">
        <f aca="false">LOGINV(C4672,$B$8,$C$8)</f>
        <v>56.9210749955945</v>
      </c>
      <c r="F4672" s="16" t="n">
        <f aca="false">$B$5/100*E4672*2_Girdiler!$B$14*2_Girdiler!$B$15*2_Girdiler!$B$16</f>
        <v>1.43213424688916</v>
      </c>
      <c r="G4672" s="16" t="n">
        <f aca="false">MIN(MATCH(F4672,2_Girdiler!$B$20:$I$20,1),7)</f>
        <v>1</v>
      </c>
      <c r="H4672" s="16" t="n">
        <f aca="false">IF(F4672&gt;=40,2_Girdiler!$I$21+(F4672-40)*(2_Girdiler!$I$21-2_Girdiler!$H$21)/(2_Girdiler!$I$20-2_Girdiler!$H$20),INDEX(2_Girdiler!$B$21:$I$21,G4672)+(F4672-INDEX(2_Girdiler!$B$20:$I$20,G4672))*(INDEX(2_Girdiler!$B$21:$I$21,G4672+1)-INDEX(2_Girdiler!$B$21:$I$21,G4672))/(INDEX(2_Girdiler!$B$20:$I$20,G4672+1)-INDEX(2_Girdiler!$B$20:$I$20,G4672)))</f>
        <v>3.15069534315614</v>
      </c>
      <c r="I4672" s="16" t="n">
        <f aca="false">H4672/2_Girdiler!$B$17</f>
        <v>1.26229781376448</v>
      </c>
      <c r="J4672" s="16" t="n">
        <f aca="false">D4672+I4672</f>
        <v>19.9938121389861</v>
      </c>
    </row>
    <row r="4673" customFormat="false" ht="15" hidden="false" customHeight="false" outlineLevel="0" collapsed="false">
      <c r="A4673" s="0" t="n">
        <v>4661</v>
      </c>
      <c r="B4673" s="7" t="n">
        <v>0.480234</v>
      </c>
      <c r="C4673" s="7" t="n">
        <v>0.383025</v>
      </c>
      <c r="D4673" s="16" t="n">
        <f aca="false">LOGINV(B4673,$B$7,$C$7)</f>
        <v>13.1730324387632</v>
      </c>
      <c r="E4673" s="16" t="n">
        <f aca="false">LOGINV(C4673,$B$8,$C$8)</f>
        <v>90.1219186720859</v>
      </c>
      <c r="F4673" s="16" t="n">
        <f aca="false">$B$5/100*E4673*2_Girdiler!$B$14*2_Girdiler!$B$15*2_Girdiler!$B$16</f>
        <v>2.26746747378968</v>
      </c>
      <c r="G4673" s="16" t="n">
        <f aca="false">MIN(MATCH(F4673,2_Girdiler!$B$20:$I$20,1),7)</f>
        <v>1</v>
      </c>
      <c r="H4673" s="16" t="n">
        <f aca="false">IF(F4673&gt;=40,2_Girdiler!$I$21+(F4673-40)*(2_Girdiler!$I$21-2_Girdiler!$H$21)/(2_Girdiler!$I$20-2_Girdiler!$H$20),INDEX(2_Girdiler!$B$21:$I$21,G4673)+(F4673-INDEX(2_Girdiler!$B$20:$I$20,G4673))*(INDEX(2_Girdiler!$B$21:$I$21,G4673+1)-INDEX(2_Girdiler!$B$21:$I$21,G4673))/(INDEX(2_Girdiler!$B$20:$I$20,G4673+1)-INDEX(2_Girdiler!$B$20:$I$20,G4673)))</f>
        <v>4.9884284423373</v>
      </c>
      <c r="I4673" s="16" t="n">
        <f aca="false">H4673/2_Girdiler!$B$17</f>
        <v>1.99856908747488</v>
      </c>
      <c r="J4673" s="16" t="n">
        <f aca="false">D4673+I4673</f>
        <v>15.1716015262381</v>
      </c>
    </row>
    <row r="4674" customFormat="false" ht="15" hidden="false" customHeight="false" outlineLevel="0" collapsed="false">
      <c r="A4674" s="0" t="n">
        <v>4662</v>
      </c>
      <c r="B4674" s="7" t="n">
        <v>0.325733</v>
      </c>
      <c r="C4674" s="7" t="n">
        <v>0.576301</v>
      </c>
      <c r="D4674" s="16" t="n">
        <f aca="false">LOGINV(B4674,$B$7,$C$7)</f>
        <v>10.5276763208417</v>
      </c>
      <c r="E4674" s="16" t="n">
        <f aca="false">LOGINV(C4674,$B$8,$C$8)</f>
        <v>123.649226836859</v>
      </c>
      <c r="F4674" s="16" t="n">
        <f aca="false">$B$5/100*E4674*2_Girdiler!$B$14*2_Girdiler!$B$15*2_Girdiler!$B$16</f>
        <v>3.11101454721536</v>
      </c>
      <c r="G4674" s="16" t="n">
        <f aca="false">MIN(MATCH(F4674,2_Girdiler!$B$20:$I$20,1),7)</f>
        <v>1</v>
      </c>
      <c r="H4674" s="16" t="n">
        <f aca="false">IF(F4674&gt;=40,2_Girdiler!$I$21+(F4674-40)*(2_Girdiler!$I$21-2_Girdiler!$H$21)/(2_Girdiler!$I$20-2_Girdiler!$H$20),INDEX(2_Girdiler!$B$21:$I$21,G4674)+(F4674-INDEX(2_Girdiler!$B$20:$I$20,G4674))*(INDEX(2_Girdiler!$B$21:$I$21,G4674+1)-INDEX(2_Girdiler!$B$21:$I$21,G4674))/(INDEX(2_Girdiler!$B$20:$I$20,G4674+1)-INDEX(2_Girdiler!$B$20:$I$20,G4674)))</f>
        <v>6.8442320038738</v>
      </c>
      <c r="I4674" s="16" t="n">
        <f aca="false">H4674/2_Girdiler!$B$17</f>
        <v>2.74208012975713</v>
      </c>
      <c r="J4674" s="16" t="n">
        <f aca="false">D4674+I4674</f>
        <v>13.2697564505988</v>
      </c>
    </row>
    <row r="4675" customFormat="false" ht="15" hidden="false" customHeight="false" outlineLevel="0" collapsed="false">
      <c r="A4675" s="0" t="n">
        <v>4663</v>
      </c>
      <c r="B4675" s="7" t="n">
        <v>0.475448</v>
      </c>
      <c r="C4675" s="7" t="n">
        <v>0.861499</v>
      </c>
      <c r="D4675" s="16" t="n">
        <f aca="false">LOGINV(B4675,$B$7,$C$7)</f>
        <v>13.0851028359386</v>
      </c>
      <c r="E4675" s="16" t="n">
        <f aca="false">LOGINV(C4675,$B$8,$C$8)</f>
        <v>220.288579475941</v>
      </c>
      <c r="F4675" s="16" t="n">
        <f aca="false">$B$5/100*E4675*2_Girdiler!$B$14*2_Girdiler!$B$15*2_Girdiler!$B$16</f>
        <v>5.54246065961468</v>
      </c>
      <c r="G4675" s="16" t="n">
        <f aca="false">MIN(MATCH(F4675,2_Girdiler!$B$20:$I$20,1),7)</f>
        <v>2</v>
      </c>
      <c r="H4675" s="16" t="n">
        <f aca="false">IF(F4675&gt;=40,2_Girdiler!$I$21+(F4675-40)*(2_Girdiler!$I$21-2_Girdiler!$H$21)/(2_Girdiler!$I$20-2_Girdiler!$H$20),INDEX(2_Girdiler!$B$21:$I$21,G4675)+(F4675-INDEX(2_Girdiler!$B$20:$I$20,G4675))*(INDEX(2_Girdiler!$B$21:$I$21,G4675+1)-INDEX(2_Girdiler!$B$21:$I$21,G4675))/(INDEX(2_Girdiler!$B$20:$I$20,G4675+1)-INDEX(2_Girdiler!$B$20:$I$20,G4675)))</f>
        <v>11.8679370553835</v>
      </c>
      <c r="I4675" s="16" t="n">
        <f aca="false">H4675/2_Girdiler!$B$17</f>
        <v>4.75478247411198</v>
      </c>
      <c r="J4675" s="16" t="n">
        <f aca="false">D4675+I4675</f>
        <v>17.8398853100506</v>
      </c>
    </row>
    <row r="4676" customFormat="false" ht="15" hidden="false" customHeight="false" outlineLevel="0" collapsed="false">
      <c r="A4676" s="0" t="n">
        <v>4664</v>
      </c>
      <c r="B4676" s="7" t="n">
        <v>0.671489</v>
      </c>
      <c r="C4676" s="7" t="n">
        <v>0.440165</v>
      </c>
      <c r="D4676" s="16" t="n">
        <f aca="false">LOGINV(B4676,$B$7,$C$7)</f>
        <v>17.3449512458069</v>
      </c>
      <c r="E4676" s="16" t="n">
        <f aca="false">LOGINV(C4676,$B$8,$C$8)</f>
        <v>99.0919775470107</v>
      </c>
      <c r="F4676" s="16" t="n">
        <f aca="false">$B$5/100*E4676*2_Girdiler!$B$14*2_Girdiler!$B$15*2_Girdiler!$B$16</f>
        <v>2.49315415508279</v>
      </c>
      <c r="G4676" s="16" t="n">
        <f aca="false">MIN(MATCH(F4676,2_Girdiler!$B$20:$I$20,1),7)</f>
        <v>1</v>
      </c>
      <c r="H4676" s="16" t="n">
        <f aca="false">IF(F4676&gt;=40,2_Girdiler!$I$21+(F4676-40)*(2_Girdiler!$I$21-2_Girdiler!$H$21)/(2_Girdiler!$I$20-2_Girdiler!$H$20),INDEX(2_Girdiler!$B$21:$I$21,G4676)+(F4676-INDEX(2_Girdiler!$B$20:$I$20,G4676))*(INDEX(2_Girdiler!$B$21:$I$21,G4676+1)-INDEX(2_Girdiler!$B$21:$I$21,G4676))/(INDEX(2_Girdiler!$B$20:$I$20,G4676+1)-INDEX(2_Girdiler!$B$20:$I$20,G4676)))</f>
        <v>5.48493914118214</v>
      </c>
      <c r="I4676" s="16" t="n">
        <f aca="false">H4676/2_Girdiler!$B$17</f>
        <v>2.19749164310182</v>
      </c>
      <c r="J4676" s="16" t="n">
        <f aca="false">D4676+I4676</f>
        <v>19.5424428889087</v>
      </c>
    </row>
    <row r="4677" customFormat="false" ht="15" hidden="false" customHeight="false" outlineLevel="0" collapsed="false">
      <c r="A4677" s="0" t="n">
        <v>4665</v>
      </c>
      <c r="B4677" s="7" t="n">
        <v>0.067118</v>
      </c>
      <c r="C4677" s="7" t="n">
        <v>0.023126</v>
      </c>
      <c r="D4677" s="16" t="n">
        <f aca="false">LOGINV(B4677,$B$7,$C$7)</f>
        <v>5.87693385420545</v>
      </c>
      <c r="E4677" s="16" t="n">
        <f aca="false">LOGINV(C4677,$B$8,$C$8)</f>
        <v>30.1652899669239</v>
      </c>
      <c r="F4677" s="16" t="n">
        <f aca="false">$B$5/100*E4677*2_Girdiler!$B$14*2_Girdiler!$B$15*2_Girdiler!$B$16</f>
        <v>0.758958695567806</v>
      </c>
      <c r="G4677" s="16" t="n">
        <f aca="false">MIN(MATCH(F4677,2_Girdiler!$B$20:$I$20,1),7)</f>
        <v>1</v>
      </c>
      <c r="H4677" s="16" t="n">
        <f aca="false">IF(F4677&gt;=40,2_Girdiler!$I$21+(F4677-40)*(2_Girdiler!$I$21-2_Girdiler!$H$21)/(2_Girdiler!$I$20-2_Girdiler!$H$20),INDEX(2_Girdiler!$B$21:$I$21,G4677)+(F4677-INDEX(2_Girdiler!$B$20:$I$20,G4677))*(INDEX(2_Girdiler!$B$21:$I$21,G4677+1)-INDEX(2_Girdiler!$B$21:$I$21,G4677))/(INDEX(2_Girdiler!$B$20:$I$20,G4677+1)-INDEX(2_Girdiler!$B$20:$I$20,G4677)))</f>
        <v>1.66970913024917</v>
      </c>
      <c r="I4677" s="16" t="n">
        <f aca="false">H4677/2_Girdiler!$B$17</f>
        <v>0.668953978465213</v>
      </c>
      <c r="J4677" s="16" t="n">
        <f aca="false">D4677+I4677</f>
        <v>6.54588783267066</v>
      </c>
    </row>
    <row r="4678" customFormat="false" ht="15" hidden="false" customHeight="false" outlineLevel="0" collapsed="false">
      <c r="A4678" s="0" t="n">
        <v>4666</v>
      </c>
      <c r="B4678" s="7" t="n">
        <v>0.104486</v>
      </c>
      <c r="C4678" s="7" t="n">
        <v>0.842978</v>
      </c>
      <c r="D4678" s="16" t="n">
        <f aca="false">LOGINV(B4678,$B$7,$C$7)</f>
        <v>6.72266199554714</v>
      </c>
      <c r="E4678" s="16" t="n">
        <f aca="false">LOGINV(C4678,$B$8,$C$8)</f>
        <v>209.160284190755</v>
      </c>
      <c r="F4678" s="16" t="n">
        <f aca="false">$B$5/100*E4678*2_Girdiler!$B$14*2_Girdiler!$B$15*2_Girdiler!$B$16</f>
        <v>5.26247275023941</v>
      </c>
      <c r="G4678" s="16" t="n">
        <f aca="false">MIN(MATCH(F4678,2_Girdiler!$B$20:$I$20,1),7)</f>
        <v>2</v>
      </c>
      <c r="H4678" s="16" t="n">
        <f aca="false">IF(F4678&gt;=40,2_Girdiler!$I$21+(F4678-40)*(2_Girdiler!$I$21-2_Girdiler!$H$21)/(2_Girdiler!$I$20-2_Girdiler!$H$20),INDEX(2_Girdiler!$B$21:$I$21,G4678)+(F4678-INDEX(2_Girdiler!$B$20:$I$20,G4678))*(INDEX(2_Girdiler!$B$21:$I$21,G4678+1)-INDEX(2_Girdiler!$B$21:$I$21,G4678))/(INDEX(2_Girdiler!$B$20:$I$20,G4678+1)-INDEX(2_Girdiler!$B$20:$I$20,G4678)))</f>
        <v>11.419956400383</v>
      </c>
      <c r="I4678" s="16" t="n">
        <f aca="false">H4678/2_Girdiler!$B$17</f>
        <v>4.57530304502526</v>
      </c>
      <c r="J4678" s="16" t="n">
        <f aca="false">D4678+I4678</f>
        <v>11.2979650405724</v>
      </c>
    </row>
    <row r="4679" customFormat="false" ht="15" hidden="false" customHeight="false" outlineLevel="0" collapsed="false">
      <c r="A4679" s="0" t="n">
        <v>4667</v>
      </c>
      <c r="B4679" s="7" t="n">
        <v>0.269474</v>
      </c>
      <c r="C4679" s="7" t="n">
        <v>0.541647</v>
      </c>
      <c r="D4679" s="16" t="n">
        <f aca="false">LOGINV(B4679,$B$7,$C$7)</f>
        <v>9.61506249397513</v>
      </c>
      <c r="E4679" s="16" t="n">
        <f aca="false">LOGINV(C4679,$B$8,$C$8)</f>
        <v>116.832114207534</v>
      </c>
      <c r="F4679" s="16" t="n">
        <f aca="false">$B$5/100*E4679*2_Girdiler!$B$14*2_Girdiler!$B$15*2_Girdiler!$B$16</f>
        <v>2.93949599346156</v>
      </c>
      <c r="G4679" s="16" t="n">
        <f aca="false">MIN(MATCH(F4679,2_Girdiler!$B$20:$I$20,1),7)</f>
        <v>1</v>
      </c>
      <c r="H4679" s="16" t="n">
        <f aca="false">IF(F4679&gt;=40,2_Girdiler!$I$21+(F4679-40)*(2_Girdiler!$I$21-2_Girdiler!$H$21)/(2_Girdiler!$I$20-2_Girdiler!$H$20),INDEX(2_Girdiler!$B$21:$I$21,G4679)+(F4679-INDEX(2_Girdiler!$B$20:$I$20,G4679))*(INDEX(2_Girdiler!$B$21:$I$21,G4679+1)-INDEX(2_Girdiler!$B$21:$I$21,G4679))/(INDEX(2_Girdiler!$B$20:$I$20,G4679+1)-INDEX(2_Girdiler!$B$20:$I$20,G4679)))</f>
        <v>6.46689118561543</v>
      </c>
      <c r="I4679" s="16" t="n">
        <f aca="false">H4679/2_Girdiler!$B$17</f>
        <v>2.59090191731387</v>
      </c>
      <c r="J4679" s="16" t="n">
        <f aca="false">D4679+I4679</f>
        <v>12.205964411289</v>
      </c>
    </row>
    <row r="4680" customFormat="false" ht="15" hidden="false" customHeight="false" outlineLevel="0" collapsed="false">
      <c r="A4680" s="0" t="n">
        <v>4668</v>
      </c>
      <c r="B4680" s="7" t="n">
        <v>0.514636</v>
      </c>
      <c r="C4680" s="7" t="n">
        <v>0.38139</v>
      </c>
      <c r="D4680" s="16" t="n">
        <f aca="false">LOGINV(B4680,$B$7,$C$7)</f>
        <v>13.8218950073253</v>
      </c>
      <c r="E4680" s="16" t="n">
        <f aca="false">LOGINV(C4680,$B$8,$C$8)</f>
        <v>89.8728972597964</v>
      </c>
      <c r="F4680" s="16" t="n">
        <f aca="false">$B$5/100*E4680*2_Girdiler!$B$14*2_Girdiler!$B$15*2_Girdiler!$B$16</f>
        <v>2.26120209505648</v>
      </c>
      <c r="G4680" s="16" t="n">
        <f aca="false">MIN(MATCH(F4680,2_Girdiler!$B$20:$I$20,1),7)</f>
        <v>1</v>
      </c>
      <c r="H4680" s="16" t="n">
        <f aca="false">IF(F4680&gt;=40,2_Girdiler!$I$21+(F4680-40)*(2_Girdiler!$I$21-2_Girdiler!$H$21)/(2_Girdiler!$I$20-2_Girdiler!$H$20),INDEX(2_Girdiler!$B$21:$I$21,G4680)+(F4680-INDEX(2_Girdiler!$B$20:$I$20,G4680))*(INDEX(2_Girdiler!$B$21:$I$21,G4680+1)-INDEX(2_Girdiler!$B$21:$I$21,G4680))/(INDEX(2_Girdiler!$B$20:$I$20,G4680+1)-INDEX(2_Girdiler!$B$20:$I$20,G4680)))</f>
        <v>4.97464460912425</v>
      </c>
      <c r="I4680" s="16" t="n">
        <f aca="false">H4680/2_Girdiler!$B$17</f>
        <v>1.99304671839914</v>
      </c>
      <c r="J4680" s="16" t="n">
        <f aca="false">D4680+I4680</f>
        <v>15.8149417257244</v>
      </c>
    </row>
    <row r="4681" customFormat="false" ht="15" hidden="false" customHeight="false" outlineLevel="0" collapsed="false">
      <c r="A4681" s="0" t="n">
        <v>4669</v>
      </c>
      <c r="B4681" s="7" t="n">
        <v>0.559641</v>
      </c>
      <c r="C4681" s="7" t="n">
        <v>0.824255</v>
      </c>
      <c r="D4681" s="16" t="n">
        <f aca="false">LOGINV(B4681,$B$7,$C$7)</f>
        <v>14.723471688089</v>
      </c>
      <c r="E4681" s="16" t="n">
        <f aca="false">LOGINV(C4681,$B$8,$C$8)</f>
        <v>199.266554883185</v>
      </c>
      <c r="F4681" s="16" t="n">
        <f aca="false">$B$5/100*E4681*2_Girdiler!$B$14*2_Girdiler!$B$15*2_Girdiler!$B$16</f>
        <v>5.01354652086094</v>
      </c>
      <c r="G4681" s="16" t="n">
        <f aca="false">MIN(MATCH(F4681,2_Girdiler!$B$20:$I$20,1),7)</f>
        <v>2</v>
      </c>
      <c r="H4681" s="16" t="n">
        <f aca="false">IF(F4681&gt;=40,2_Girdiler!$I$21+(F4681-40)*(2_Girdiler!$I$21-2_Girdiler!$H$21)/(2_Girdiler!$I$20-2_Girdiler!$H$20),INDEX(2_Girdiler!$B$21:$I$21,G4681)+(F4681-INDEX(2_Girdiler!$B$20:$I$20,G4681))*(INDEX(2_Girdiler!$B$21:$I$21,G4681+1)-INDEX(2_Girdiler!$B$21:$I$21,G4681))/(INDEX(2_Girdiler!$B$20:$I$20,G4681+1)-INDEX(2_Girdiler!$B$20:$I$20,G4681)))</f>
        <v>11.0216744333775</v>
      </c>
      <c r="I4681" s="16" t="n">
        <f aca="false">H4681/2_Girdiler!$B$17</f>
        <v>4.41573494926983</v>
      </c>
      <c r="J4681" s="16" t="n">
        <f aca="false">D4681+I4681</f>
        <v>19.1392066373589</v>
      </c>
    </row>
    <row r="4682" customFormat="false" ht="15" hidden="false" customHeight="false" outlineLevel="0" collapsed="false">
      <c r="A4682" s="0" t="n">
        <v>4670</v>
      </c>
      <c r="B4682" s="7" t="n">
        <v>0.625623</v>
      </c>
      <c r="C4682" s="7" t="n">
        <v>0.665692</v>
      </c>
      <c r="D4682" s="16" t="n">
        <f aca="false">LOGINV(B4682,$B$7,$C$7)</f>
        <v>16.188896463264</v>
      </c>
      <c r="E4682" s="16" t="n">
        <f aca="false">LOGINV(C4682,$B$8,$C$8)</f>
        <v>143.959817608076</v>
      </c>
      <c r="F4682" s="16" t="n">
        <f aca="false">$B$5/100*E4682*2_Girdiler!$B$14*2_Girdiler!$B$15*2_Girdiler!$B$16</f>
        <v>3.62202901101919</v>
      </c>
      <c r="G4682" s="16" t="n">
        <f aca="false">MIN(MATCH(F4682,2_Girdiler!$B$20:$I$20,1),7)</f>
        <v>1</v>
      </c>
      <c r="H4682" s="16" t="n">
        <f aca="false">IF(F4682&gt;=40,2_Girdiler!$I$21+(F4682-40)*(2_Girdiler!$I$21-2_Girdiler!$H$21)/(2_Girdiler!$I$20-2_Girdiler!$H$20),INDEX(2_Girdiler!$B$21:$I$21,G4682)+(F4682-INDEX(2_Girdiler!$B$20:$I$20,G4682))*(INDEX(2_Girdiler!$B$21:$I$21,G4682+1)-INDEX(2_Girdiler!$B$21:$I$21,G4682))/(INDEX(2_Girdiler!$B$20:$I$20,G4682+1)-INDEX(2_Girdiler!$B$20:$I$20,G4682)))</f>
        <v>7.96846382424222</v>
      </c>
      <c r="I4682" s="16" t="n">
        <f aca="false">H4682/2_Girdiler!$B$17</f>
        <v>3.19249351932781</v>
      </c>
      <c r="J4682" s="16" t="n">
        <f aca="false">D4682+I4682</f>
        <v>19.3813899825918</v>
      </c>
    </row>
    <row r="4683" customFormat="false" ht="15" hidden="false" customHeight="false" outlineLevel="0" collapsed="false">
      <c r="A4683" s="0" t="n">
        <v>4671</v>
      </c>
      <c r="B4683" s="7" t="n">
        <v>0.951662</v>
      </c>
      <c r="C4683" s="7" t="n">
        <v>0.588394</v>
      </c>
      <c r="D4683" s="16" t="n">
        <f aca="false">LOGINV(B4683,$B$7,$C$7)</f>
        <v>34.1835776858941</v>
      </c>
      <c r="E4683" s="16" t="n">
        <f aca="false">LOGINV(C4683,$B$8,$C$8)</f>
        <v>126.146496748788</v>
      </c>
      <c r="F4683" s="16" t="n">
        <f aca="false">$B$5/100*E4683*2_Girdiler!$B$14*2_Girdiler!$B$15*2_Girdiler!$B$16</f>
        <v>3.17384585819951</v>
      </c>
      <c r="G4683" s="16" t="n">
        <f aca="false">MIN(MATCH(F4683,2_Girdiler!$B$20:$I$20,1),7)</f>
        <v>1</v>
      </c>
      <c r="H4683" s="16" t="n">
        <f aca="false">IF(F4683&gt;=40,2_Girdiler!$I$21+(F4683-40)*(2_Girdiler!$I$21-2_Girdiler!$H$21)/(2_Girdiler!$I$20-2_Girdiler!$H$20),INDEX(2_Girdiler!$B$21:$I$21,G4683)+(F4683-INDEX(2_Girdiler!$B$20:$I$20,G4683))*(INDEX(2_Girdiler!$B$21:$I$21,G4683+1)-INDEX(2_Girdiler!$B$21:$I$21,G4683))/(INDEX(2_Girdiler!$B$20:$I$20,G4683+1)-INDEX(2_Girdiler!$B$20:$I$20,G4683)))</f>
        <v>6.98246088803893</v>
      </c>
      <c r="I4683" s="16" t="n">
        <f aca="false">H4683/2_Girdiler!$B$17</f>
        <v>2.79746029168226</v>
      </c>
      <c r="J4683" s="16" t="n">
        <f aca="false">D4683+I4683</f>
        <v>36.9810379775764</v>
      </c>
    </row>
    <row r="4684" customFormat="false" ht="15" hidden="false" customHeight="false" outlineLevel="0" collapsed="false">
      <c r="A4684" s="0" t="n">
        <v>4672</v>
      </c>
      <c r="B4684" s="7" t="n">
        <v>0.306227</v>
      </c>
      <c r="C4684" s="7" t="n">
        <v>0.012955</v>
      </c>
      <c r="D4684" s="16" t="n">
        <f aca="false">LOGINV(B4684,$B$7,$C$7)</f>
        <v>10.2106964957333</v>
      </c>
      <c r="E4684" s="16" t="n">
        <f aca="false">LOGINV(C4684,$B$8,$C$8)</f>
        <v>25.9284389342634</v>
      </c>
      <c r="F4684" s="16" t="n">
        <f aca="false">$B$5/100*E4684*2_Girdiler!$B$14*2_Girdiler!$B$15*2_Girdiler!$B$16</f>
        <v>0.652359523586067</v>
      </c>
      <c r="G4684" s="16" t="n">
        <f aca="false">MIN(MATCH(F4684,2_Girdiler!$B$20:$I$20,1),7)</f>
        <v>1</v>
      </c>
      <c r="H4684" s="16" t="n">
        <f aca="false">IF(F4684&gt;=40,2_Girdiler!$I$21+(F4684-40)*(2_Girdiler!$I$21-2_Girdiler!$H$21)/(2_Girdiler!$I$20-2_Girdiler!$H$20),INDEX(2_Girdiler!$B$21:$I$21,G4684)+(F4684-INDEX(2_Girdiler!$B$20:$I$20,G4684))*(INDEX(2_Girdiler!$B$21:$I$21,G4684+1)-INDEX(2_Girdiler!$B$21:$I$21,G4684))/(INDEX(2_Girdiler!$B$20:$I$20,G4684+1)-INDEX(2_Girdiler!$B$20:$I$20,G4684)))</f>
        <v>1.43519095188935</v>
      </c>
      <c r="I4684" s="16" t="n">
        <f aca="false">H4684/2_Girdiler!$B$17</f>
        <v>0.574996374955668</v>
      </c>
      <c r="J4684" s="16" t="n">
        <f aca="false">D4684+I4684</f>
        <v>10.7856928706889</v>
      </c>
    </row>
    <row r="4685" customFormat="false" ht="15" hidden="false" customHeight="false" outlineLevel="0" collapsed="false">
      <c r="A4685" s="0" t="n">
        <v>4673</v>
      </c>
      <c r="B4685" s="7" t="n">
        <v>0.271477</v>
      </c>
      <c r="C4685" s="7" t="n">
        <v>0.557721</v>
      </c>
      <c r="D4685" s="16" t="n">
        <f aca="false">LOGINV(B4685,$B$7,$C$7)</f>
        <v>9.64755544927885</v>
      </c>
      <c r="E4685" s="16" t="n">
        <f aca="false">LOGINV(C4685,$B$8,$C$8)</f>
        <v>119.935196380126</v>
      </c>
      <c r="F4685" s="16" t="n">
        <f aca="false">$B$5/100*E4685*2_Girdiler!$B$14*2_Girdiler!$B$15*2_Girdiler!$B$16</f>
        <v>3.01756954092397</v>
      </c>
      <c r="G4685" s="16" t="n">
        <f aca="false">MIN(MATCH(F4685,2_Girdiler!$B$20:$I$20,1),7)</f>
        <v>1</v>
      </c>
      <c r="H4685" s="16" t="n">
        <f aca="false">IF(F4685&gt;=40,2_Girdiler!$I$21+(F4685-40)*(2_Girdiler!$I$21-2_Girdiler!$H$21)/(2_Girdiler!$I$20-2_Girdiler!$H$20),INDEX(2_Girdiler!$B$21:$I$21,G4685)+(F4685-INDEX(2_Girdiler!$B$20:$I$20,G4685))*(INDEX(2_Girdiler!$B$21:$I$21,G4685+1)-INDEX(2_Girdiler!$B$21:$I$21,G4685))/(INDEX(2_Girdiler!$B$20:$I$20,G4685+1)-INDEX(2_Girdiler!$B$20:$I$20,G4685)))</f>
        <v>6.63865299003274</v>
      </c>
      <c r="I4685" s="16" t="n">
        <f aca="false">H4685/2_Girdiler!$B$17</f>
        <v>2.65971674280158</v>
      </c>
      <c r="J4685" s="16" t="n">
        <f aca="false">D4685+I4685</f>
        <v>12.3072721920804</v>
      </c>
    </row>
    <row r="4686" customFormat="false" ht="15" hidden="false" customHeight="false" outlineLevel="0" collapsed="false">
      <c r="A4686" s="0" t="n">
        <v>4674</v>
      </c>
      <c r="B4686" s="7" t="n">
        <v>0.883065</v>
      </c>
      <c r="C4686" s="7" t="n">
        <v>0.087128</v>
      </c>
      <c r="D4686" s="16" t="n">
        <f aca="false">LOGINV(B4686,$B$7,$C$7)</f>
        <v>26.2944061122528</v>
      </c>
      <c r="E4686" s="16" t="n">
        <f aca="false">LOGINV(C4686,$B$8,$C$8)</f>
        <v>45.4320331335422</v>
      </c>
      <c r="F4686" s="16" t="n">
        <f aca="false">$B$5/100*E4686*2_Girdiler!$B$14*2_Girdiler!$B$15*2_Girdiler!$B$16</f>
        <v>1.14306995363992</v>
      </c>
      <c r="G4686" s="16" t="n">
        <f aca="false">MIN(MATCH(F4686,2_Girdiler!$B$20:$I$20,1),7)</f>
        <v>1</v>
      </c>
      <c r="H4686" s="16" t="n">
        <f aca="false">IF(F4686&gt;=40,2_Girdiler!$I$21+(F4686-40)*(2_Girdiler!$I$21-2_Girdiler!$H$21)/(2_Girdiler!$I$20-2_Girdiler!$H$20),INDEX(2_Girdiler!$B$21:$I$21,G4686)+(F4686-INDEX(2_Girdiler!$B$20:$I$20,G4686))*(INDEX(2_Girdiler!$B$21:$I$21,G4686+1)-INDEX(2_Girdiler!$B$21:$I$21,G4686))/(INDEX(2_Girdiler!$B$20:$I$20,G4686+1)-INDEX(2_Girdiler!$B$20:$I$20,G4686)))</f>
        <v>2.51475389800783</v>
      </c>
      <c r="I4686" s="16" t="n">
        <f aca="false">H4686/2_Girdiler!$B$17</f>
        <v>1.00751358093262</v>
      </c>
      <c r="J4686" s="16" t="n">
        <f aca="false">D4686+I4686</f>
        <v>27.3019196931855</v>
      </c>
    </row>
    <row r="4687" customFormat="false" ht="15" hidden="false" customHeight="false" outlineLevel="0" collapsed="false">
      <c r="A4687" s="0" t="n">
        <v>4675</v>
      </c>
      <c r="B4687" s="7" t="n">
        <v>0.149722</v>
      </c>
      <c r="C4687" s="7" t="n">
        <v>0.400017</v>
      </c>
      <c r="D4687" s="16" t="n">
        <f aca="false">LOGINV(B4687,$B$7,$C$7)</f>
        <v>7.59452063416445</v>
      </c>
      <c r="E4687" s="16" t="n">
        <f aca="false">LOGINV(C4687,$B$8,$C$8)</f>
        <v>92.7327720014932</v>
      </c>
      <c r="F4687" s="16" t="n">
        <f aca="false">$B$5/100*E4687*2_Girdiler!$B$14*2_Girdiler!$B$15*2_Girdiler!$B$16</f>
        <v>2.33315654355757</v>
      </c>
      <c r="G4687" s="16" t="n">
        <f aca="false">MIN(MATCH(F4687,2_Girdiler!$B$20:$I$20,1),7)</f>
        <v>1</v>
      </c>
      <c r="H4687" s="16" t="n">
        <f aca="false">IF(F4687&gt;=40,2_Girdiler!$I$21+(F4687-40)*(2_Girdiler!$I$21-2_Girdiler!$H$21)/(2_Girdiler!$I$20-2_Girdiler!$H$20),INDEX(2_Girdiler!$B$21:$I$21,G4687)+(F4687-INDEX(2_Girdiler!$B$20:$I$20,G4687))*(INDEX(2_Girdiler!$B$21:$I$21,G4687+1)-INDEX(2_Girdiler!$B$21:$I$21,G4687))/(INDEX(2_Girdiler!$B$20:$I$20,G4687+1)-INDEX(2_Girdiler!$B$20:$I$20,G4687)))</f>
        <v>5.13294439582665</v>
      </c>
      <c r="I4687" s="16" t="n">
        <f aca="false">H4687/2_Girdiler!$B$17</f>
        <v>2.05646810730234</v>
      </c>
      <c r="J4687" s="16" t="n">
        <f aca="false">D4687+I4687</f>
        <v>9.65098874146679</v>
      </c>
    </row>
    <row r="4688" customFormat="false" ht="15" hidden="false" customHeight="false" outlineLevel="0" collapsed="false">
      <c r="A4688" s="0" t="n">
        <v>4676</v>
      </c>
      <c r="B4688" s="7" t="n">
        <v>0.304021</v>
      </c>
      <c r="C4688" s="7" t="n">
        <v>0.354274</v>
      </c>
      <c r="D4688" s="16" t="n">
        <f aca="false">LOGINV(B4688,$B$7,$C$7)</f>
        <v>10.1749218922598</v>
      </c>
      <c r="E4688" s="16" t="n">
        <f aca="false">LOGINV(C4688,$B$8,$C$8)</f>
        <v>85.7929426737786</v>
      </c>
      <c r="F4688" s="16" t="n">
        <f aca="false">$B$5/100*E4688*2_Girdiler!$B$14*2_Girdiler!$B$15*2_Girdiler!$B$16</f>
        <v>2.15855043767227</v>
      </c>
      <c r="G4688" s="16" t="n">
        <f aca="false">MIN(MATCH(F4688,2_Girdiler!$B$20:$I$20,1),7)</f>
        <v>1</v>
      </c>
      <c r="H4688" s="16" t="n">
        <f aca="false">IF(F4688&gt;=40,2_Girdiler!$I$21+(F4688-40)*(2_Girdiler!$I$21-2_Girdiler!$H$21)/(2_Girdiler!$I$20-2_Girdiler!$H$20),INDEX(2_Girdiler!$B$21:$I$21,G4688)+(F4688-INDEX(2_Girdiler!$B$20:$I$20,G4688))*(INDEX(2_Girdiler!$B$21:$I$21,G4688+1)-INDEX(2_Girdiler!$B$21:$I$21,G4688))/(INDEX(2_Girdiler!$B$20:$I$20,G4688+1)-INDEX(2_Girdiler!$B$20:$I$20,G4688)))</f>
        <v>4.74881096287899</v>
      </c>
      <c r="I4688" s="16" t="n">
        <f aca="false">H4688/2_Girdiler!$B$17</f>
        <v>1.90256849474319</v>
      </c>
      <c r="J4688" s="16" t="n">
        <f aca="false">D4688+I4688</f>
        <v>12.0774903870029</v>
      </c>
    </row>
    <row r="4689" customFormat="false" ht="15" hidden="false" customHeight="false" outlineLevel="0" collapsed="false">
      <c r="A4689" s="0" t="n">
        <v>4677</v>
      </c>
      <c r="B4689" s="7" t="n">
        <v>0.437884</v>
      </c>
      <c r="C4689" s="7" t="n">
        <v>0.672383</v>
      </c>
      <c r="D4689" s="16" t="n">
        <f aca="false">LOGINV(B4689,$B$7,$C$7)</f>
        <v>12.4119309746066</v>
      </c>
      <c r="E4689" s="16" t="n">
        <f aca="false">LOGINV(C4689,$B$8,$C$8)</f>
        <v>145.684994036265</v>
      </c>
      <c r="F4689" s="16" t="n">
        <f aca="false">$B$5/100*E4689*2_Girdiler!$B$14*2_Girdiler!$B$15*2_Girdiler!$B$16</f>
        <v>3.66543444995243</v>
      </c>
      <c r="G4689" s="16" t="n">
        <f aca="false">MIN(MATCH(F4689,2_Girdiler!$B$20:$I$20,1),7)</f>
        <v>1</v>
      </c>
      <c r="H4689" s="16" t="n">
        <f aca="false">IF(F4689&gt;=40,2_Girdiler!$I$21+(F4689-40)*(2_Girdiler!$I$21-2_Girdiler!$H$21)/(2_Girdiler!$I$20-2_Girdiler!$H$20),INDEX(2_Girdiler!$B$21:$I$21,G4689)+(F4689-INDEX(2_Girdiler!$B$20:$I$20,G4689))*(INDEX(2_Girdiler!$B$21:$I$21,G4689+1)-INDEX(2_Girdiler!$B$21:$I$21,G4689))/(INDEX(2_Girdiler!$B$20:$I$20,G4689+1)-INDEX(2_Girdiler!$B$20:$I$20,G4689)))</f>
        <v>8.06395578989534</v>
      </c>
      <c r="I4689" s="16" t="n">
        <f aca="false">H4689/2_Girdiler!$B$17</f>
        <v>3.23075151838756</v>
      </c>
      <c r="J4689" s="16" t="n">
        <f aca="false">D4689+I4689</f>
        <v>15.6426824929941</v>
      </c>
    </row>
    <row r="4690" customFormat="false" ht="15" hidden="false" customHeight="false" outlineLevel="0" collapsed="false">
      <c r="A4690" s="0" t="n">
        <v>4678</v>
      </c>
      <c r="B4690" s="7" t="n">
        <v>0.204808</v>
      </c>
      <c r="C4690" s="7" t="n">
        <v>0.736032</v>
      </c>
      <c r="D4690" s="16" t="n">
        <f aca="false">LOGINV(B4690,$B$7,$C$7)</f>
        <v>8.55216885732692</v>
      </c>
      <c r="E4690" s="16" t="n">
        <f aca="false">LOGINV(C4690,$B$8,$C$8)</f>
        <v>164.127369310894</v>
      </c>
      <c r="F4690" s="16" t="n">
        <f aca="false">$B$5/100*E4690*2_Girdiler!$B$14*2_Girdiler!$B$15*2_Girdiler!$B$16</f>
        <v>4.1294446118621</v>
      </c>
      <c r="G4690" s="16" t="n">
        <f aca="false">MIN(MATCH(F4690,2_Girdiler!$B$20:$I$20,1),7)</f>
        <v>1</v>
      </c>
      <c r="H4690" s="16" t="n">
        <f aca="false">IF(F4690&gt;=40,2_Girdiler!$I$21+(F4690-40)*(2_Girdiler!$I$21-2_Girdiler!$H$21)/(2_Girdiler!$I$20-2_Girdiler!$H$20),INDEX(2_Girdiler!$B$21:$I$21,G4690)+(F4690-INDEX(2_Girdiler!$B$20:$I$20,G4690))*(INDEX(2_Girdiler!$B$21:$I$21,G4690+1)-INDEX(2_Girdiler!$B$21:$I$21,G4690))/(INDEX(2_Girdiler!$B$20:$I$20,G4690+1)-INDEX(2_Girdiler!$B$20:$I$20,G4690)))</f>
        <v>9.08477814609661</v>
      </c>
      <c r="I4690" s="16" t="n">
        <f aca="false">H4690/2_Girdiler!$B$17</f>
        <v>3.63973483417332</v>
      </c>
      <c r="J4690" s="16" t="n">
        <f aca="false">D4690+I4690</f>
        <v>12.1919036915002</v>
      </c>
    </row>
    <row r="4691" customFormat="false" ht="15" hidden="false" customHeight="false" outlineLevel="0" collapsed="false">
      <c r="A4691" s="0" t="n">
        <v>4679</v>
      </c>
      <c r="B4691" s="7" t="n">
        <v>0.53947</v>
      </c>
      <c r="C4691" s="7" t="n">
        <v>0.059837</v>
      </c>
      <c r="D4691" s="16" t="n">
        <f aca="false">LOGINV(B4691,$B$7,$C$7)</f>
        <v>14.3111298848939</v>
      </c>
      <c r="E4691" s="16" t="n">
        <f aca="false">LOGINV(C4691,$B$8,$C$8)</f>
        <v>39.9943644473705</v>
      </c>
      <c r="F4691" s="16" t="n">
        <f aca="false">$B$5/100*E4691*2_Girdiler!$B$14*2_Girdiler!$B$15*2_Girdiler!$B$16</f>
        <v>1.00625820949584</v>
      </c>
      <c r="G4691" s="16" t="n">
        <f aca="false">MIN(MATCH(F4691,2_Girdiler!$B$20:$I$20,1),7)</f>
        <v>1</v>
      </c>
      <c r="H4691" s="16" t="n">
        <f aca="false">IF(F4691&gt;=40,2_Girdiler!$I$21+(F4691-40)*(2_Girdiler!$I$21-2_Girdiler!$H$21)/(2_Girdiler!$I$20-2_Girdiler!$H$20),INDEX(2_Girdiler!$B$21:$I$21,G4691)+(F4691-INDEX(2_Girdiler!$B$20:$I$20,G4691))*(INDEX(2_Girdiler!$B$21:$I$21,G4691+1)-INDEX(2_Girdiler!$B$21:$I$21,G4691))/(INDEX(2_Girdiler!$B$20:$I$20,G4691+1)-INDEX(2_Girdiler!$B$20:$I$20,G4691)))</f>
        <v>2.21376806089085</v>
      </c>
      <c r="I4691" s="16" t="n">
        <f aca="false">H4691/2_Girdiler!$B$17</f>
        <v>0.886926306446656</v>
      </c>
      <c r="J4691" s="16" t="n">
        <f aca="false">D4691+I4691</f>
        <v>15.1980561913405</v>
      </c>
    </row>
    <row r="4692" customFormat="false" ht="15" hidden="false" customHeight="false" outlineLevel="0" collapsed="false">
      <c r="A4692" s="0" t="n">
        <v>4680</v>
      </c>
      <c r="B4692" s="7" t="n">
        <v>0.891146</v>
      </c>
      <c r="C4692" s="7" t="n">
        <v>0.378376</v>
      </c>
      <c r="D4692" s="16" t="n">
        <f aca="false">LOGINV(B4692,$B$7,$C$7)</f>
        <v>26.920193198645</v>
      </c>
      <c r="E4692" s="16" t="n">
        <f aca="false">LOGINV(C4692,$B$8,$C$8)</f>
        <v>89.4148028777581</v>
      </c>
      <c r="F4692" s="16" t="n">
        <f aca="false">$B$5/100*E4692*2_Girdiler!$B$14*2_Girdiler!$B$15*2_Girdiler!$B$16</f>
        <v>2.24967644040439</v>
      </c>
      <c r="G4692" s="16" t="n">
        <f aca="false">MIN(MATCH(F4692,2_Girdiler!$B$20:$I$20,1),7)</f>
        <v>1</v>
      </c>
      <c r="H4692" s="16" t="n">
        <f aca="false">IF(F4692&gt;=40,2_Girdiler!$I$21+(F4692-40)*(2_Girdiler!$I$21-2_Girdiler!$H$21)/(2_Girdiler!$I$20-2_Girdiler!$H$20),INDEX(2_Girdiler!$B$21:$I$21,G4692)+(F4692-INDEX(2_Girdiler!$B$20:$I$20,G4692))*(INDEX(2_Girdiler!$B$21:$I$21,G4692+1)-INDEX(2_Girdiler!$B$21:$I$21,G4692))/(INDEX(2_Girdiler!$B$20:$I$20,G4692+1)-INDEX(2_Girdiler!$B$20:$I$20,G4692)))</f>
        <v>4.94928816888967</v>
      </c>
      <c r="I4692" s="16" t="n">
        <f aca="false">H4692/2_Girdiler!$B$17</f>
        <v>1.98288788817695</v>
      </c>
      <c r="J4692" s="16" t="n">
        <f aca="false">D4692+I4692</f>
        <v>28.9030810868219</v>
      </c>
    </row>
    <row r="4693" customFormat="false" ht="15" hidden="false" customHeight="false" outlineLevel="0" collapsed="false">
      <c r="A4693" s="0" t="n">
        <v>4681</v>
      </c>
      <c r="B4693" s="7" t="n">
        <v>0.748984</v>
      </c>
      <c r="C4693" s="7" t="n">
        <v>0.666753</v>
      </c>
      <c r="D4693" s="16" t="n">
        <f aca="false">LOGINV(B4693,$B$7,$C$7)</f>
        <v>19.6874302741277</v>
      </c>
      <c r="E4693" s="16" t="n">
        <f aca="false">LOGINV(C4693,$B$8,$C$8)</f>
        <v>144.231092907465</v>
      </c>
      <c r="F4693" s="16" t="n">
        <f aca="false">$B$5/100*E4693*2_Girdiler!$B$14*2_Girdiler!$B$15*2_Girdiler!$B$16</f>
        <v>3.62885429755183</v>
      </c>
      <c r="G4693" s="16" t="n">
        <f aca="false">MIN(MATCH(F4693,2_Girdiler!$B$20:$I$20,1),7)</f>
        <v>1</v>
      </c>
      <c r="H4693" s="16" t="n">
        <f aca="false">IF(F4693&gt;=40,2_Girdiler!$I$21+(F4693-40)*(2_Girdiler!$I$21-2_Girdiler!$H$21)/(2_Girdiler!$I$20-2_Girdiler!$H$20),INDEX(2_Girdiler!$B$21:$I$21,G4693)+(F4693-INDEX(2_Girdiler!$B$20:$I$20,G4693))*(INDEX(2_Girdiler!$B$21:$I$21,G4693+1)-INDEX(2_Girdiler!$B$21:$I$21,G4693))/(INDEX(2_Girdiler!$B$20:$I$20,G4693+1)-INDEX(2_Girdiler!$B$20:$I$20,G4693)))</f>
        <v>7.98347945461402</v>
      </c>
      <c r="I4693" s="16" t="n">
        <f aca="false">H4693/2_Girdiler!$B$17</f>
        <v>3.19850939688062</v>
      </c>
      <c r="J4693" s="16" t="n">
        <f aca="false">D4693+I4693</f>
        <v>22.8859396710083</v>
      </c>
    </row>
    <row r="4694" customFormat="false" ht="15" hidden="false" customHeight="false" outlineLevel="0" collapsed="false">
      <c r="A4694" s="0" t="n">
        <v>4682</v>
      </c>
      <c r="B4694" s="7" t="n">
        <v>0.277694</v>
      </c>
      <c r="C4694" s="7" t="n">
        <v>0.690786</v>
      </c>
      <c r="D4694" s="16" t="n">
        <f aca="false">LOGINV(B4694,$B$7,$C$7)</f>
        <v>9.7483502460642</v>
      </c>
      <c r="E4694" s="16" t="n">
        <f aca="false">LOGINV(C4694,$B$8,$C$8)</f>
        <v>150.61688120058</v>
      </c>
      <c r="F4694" s="16" t="n">
        <f aca="false">$B$5/100*E4694*2_Girdiler!$B$14*2_Girdiler!$B$15*2_Girdiler!$B$16</f>
        <v>3.78952073100659</v>
      </c>
      <c r="G4694" s="16" t="n">
        <f aca="false">MIN(MATCH(F4694,2_Girdiler!$B$20:$I$20,1),7)</f>
        <v>1</v>
      </c>
      <c r="H4694" s="16" t="n">
        <f aca="false">IF(F4694&gt;=40,2_Girdiler!$I$21+(F4694-40)*(2_Girdiler!$I$21-2_Girdiler!$H$21)/(2_Girdiler!$I$20-2_Girdiler!$H$20),INDEX(2_Girdiler!$B$21:$I$21,G4694)+(F4694-INDEX(2_Girdiler!$B$20:$I$20,G4694))*(INDEX(2_Girdiler!$B$21:$I$21,G4694+1)-INDEX(2_Girdiler!$B$21:$I$21,G4694))/(INDEX(2_Girdiler!$B$20:$I$20,G4694+1)-INDEX(2_Girdiler!$B$20:$I$20,G4694)))</f>
        <v>8.33694560821449</v>
      </c>
      <c r="I4694" s="16" t="n">
        <f aca="false">H4694/2_Girdiler!$B$17</f>
        <v>3.3401224391885</v>
      </c>
      <c r="J4694" s="16" t="n">
        <f aca="false">D4694+I4694</f>
        <v>13.0884726852527</v>
      </c>
    </row>
    <row r="4695" customFormat="false" ht="15" hidden="false" customHeight="false" outlineLevel="0" collapsed="false">
      <c r="A4695" s="0" t="n">
        <v>4683</v>
      </c>
      <c r="B4695" s="7" t="n">
        <v>0.066367</v>
      </c>
      <c r="C4695" s="7" t="n">
        <v>0.216159</v>
      </c>
      <c r="D4695" s="16" t="n">
        <f aca="false">LOGINV(B4695,$B$7,$C$7)</f>
        <v>5.85795562366635</v>
      </c>
      <c r="E4695" s="16" t="n">
        <f aca="false">LOGINV(C4695,$B$8,$C$8)</f>
        <v>65.7830581652931</v>
      </c>
      <c r="F4695" s="16" t="n">
        <f aca="false">$B$5/100*E4695*2_Girdiler!$B$14*2_Girdiler!$B$15*2_Girdiler!$B$16</f>
        <v>1.65510174343877</v>
      </c>
      <c r="G4695" s="16" t="n">
        <f aca="false">MIN(MATCH(F4695,2_Girdiler!$B$20:$I$20,1),7)</f>
        <v>1</v>
      </c>
      <c r="H4695" s="16" t="n">
        <f aca="false">IF(F4695&gt;=40,2_Girdiler!$I$21+(F4695-40)*(2_Girdiler!$I$21-2_Girdiler!$H$21)/(2_Girdiler!$I$20-2_Girdiler!$H$20),INDEX(2_Girdiler!$B$21:$I$21,G4695)+(F4695-INDEX(2_Girdiler!$B$20:$I$20,G4695))*(INDEX(2_Girdiler!$B$21:$I$21,G4695+1)-INDEX(2_Girdiler!$B$21:$I$21,G4695))/(INDEX(2_Girdiler!$B$20:$I$20,G4695+1)-INDEX(2_Girdiler!$B$20:$I$20,G4695)))</f>
        <v>3.6412238355653</v>
      </c>
      <c r="I4695" s="16" t="n">
        <f aca="false">H4695/2_Girdiler!$B$17</f>
        <v>1.45882365206943</v>
      </c>
      <c r="J4695" s="16" t="n">
        <f aca="false">D4695+I4695</f>
        <v>7.31677927573578</v>
      </c>
    </row>
    <row r="4696" customFormat="false" ht="15" hidden="false" customHeight="false" outlineLevel="0" collapsed="false">
      <c r="A4696" s="0" t="n">
        <v>4684</v>
      </c>
      <c r="B4696" s="7" t="n">
        <v>0.903161</v>
      </c>
      <c r="C4696" s="7" t="n">
        <v>0.100258</v>
      </c>
      <c r="D4696" s="16" t="n">
        <f aca="false">LOGINV(B4696,$B$7,$C$7)</f>
        <v>27.9465775082957</v>
      </c>
      <c r="E4696" s="16" t="n">
        <f aca="false">LOGINV(C4696,$B$8,$C$8)</f>
        <v>47.7956976398449</v>
      </c>
      <c r="F4696" s="16" t="n">
        <f aca="false">$B$5/100*E4696*2_Girdiler!$B$14*2_Girdiler!$B$15*2_Girdiler!$B$16</f>
        <v>1.2025397526185</v>
      </c>
      <c r="G4696" s="16" t="n">
        <f aca="false">MIN(MATCH(F4696,2_Girdiler!$B$20:$I$20,1),7)</f>
        <v>1</v>
      </c>
      <c r="H4696" s="16" t="n">
        <f aca="false">IF(F4696&gt;=40,2_Girdiler!$I$21+(F4696-40)*(2_Girdiler!$I$21-2_Girdiler!$H$21)/(2_Girdiler!$I$20-2_Girdiler!$H$20),INDEX(2_Girdiler!$B$21:$I$21,G4696)+(F4696-INDEX(2_Girdiler!$B$20:$I$20,G4696))*(INDEX(2_Girdiler!$B$21:$I$21,G4696+1)-INDEX(2_Girdiler!$B$21:$I$21,G4696))/(INDEX(2_Girdiler!$B$20:$I$20,G4696+1)-INDEX(2_Girdiler!$B$20:$I$20,G4696)))</f>
        <v>2.6455874557607</v>
      </c>
      <c r="I4696" s="16" t="n">
        <f aca="false">H4696/2_Girdiler!$B$17</f>
        <v>1.059930871699</v>
      </c>
      <c r="J4696" s="16" t="n">
        <f aca="false">D4696+I4696</f>
        <v>29.0065083799947</v>
      </c>
    </row>
    <row r="4697" customFormat="false" ht="15" hidden="false" customHeight="false" outlineLevel="0" collapsed="false">
      <c r="A4697" s="0" t="n">
        <v>4685</v>
      </c>
      <c r="B4697" s="7" t="n">
        <v>0.70851</v>
      </c>
      <c r="C4697" s="7" t="n">
        <v>0.853009</v>
      </c>
      <c r="D4697" s="16" t="n">
        <f aca="false">LOGINV(B4697,$B$7,$C$7)</f>
        <v>18.3904824225359</v>
      </c>
      <c r="E4697" s="16" t="n">
        <f aca="false">LOGINV(C4697,$B$8,$C$8)</f>
        <v>214.999066500102</v>
      </c>
      <c r="F4697" s="16" t="n">
        <f aca="false">$B$5/100*E4697*2_Girdiler!$B$14*2_Girdiler!$B$15*2_Girdiler!$B$16</f>
        <v>5.40937651314256</v>
      </c>
      <c r="G4697" s="16" t="n">
        <f aca="false">MIN(MATCH(F4697,2_Girdiler!$B$20:$I$20,1),7)</f>
        <v>2</v>
      </c>
      <c r="H4697" s="16" t="n">
        <f aca="false">IF(F4697&gt;=40,2_Girdiler!$I$21+(F4697-40)*(2_Girdiler!$I$21-2_Girdiler!$H$21)/(2_Girdiler!$I$20-2_Girdiler!$H$20),INDEX(2_Girdiler!$B$21:$I$21,G4697)+(F4697-INDEX(2_Girdiler!$B$20:$I$20,G4697))*(INDEX(2_Girdiler!$B$21:$I$21,G4697+1)-INDEX(2_Girdiler!$B$21:$I$21,G4697))/(INDEX(2_Girdiler!$B$20:$I$20,G4697+1)-INDEX(2_Girdiler!$B$20:$I$20,G4697)))</f>
        <v>11.6550024210281</v>
      </c>
      <c r="I4697" s="16" t="n">
        <f aca="false">H4697/2_Girdiler!$B$17</f>
        <v>4.66947212380934</v>
      </c>
      <c r="J4697" s="16" t="n">
        <f aca="false">D4697+I4697</f>
        <v>23.0599545463453</v>
      </c>
    </row>
    <row r="4698" customFormat="false" ht="15" hidden="false" customHeight="false" outlineLevel="0" collapsed="false">
      <c r="A4698" s="0" t="n">
        <v>4686</v>
      </c>
      <c r="B4698" s="7" t="n">
        <v>0.453985</v>
      </c>
      <c r="C4698" s="7" t="n">
        <v>0.050277</v>
      </c>
      <c r="D4698" s="16" t="n">
        <f aca="false">LOGINV(B4698,$B$7,$C$7)</f>
        <v>12.6969888559917</v>
      </c>
      <c r="E4698" s="16" t="n">
        <f aca="false">LOGINV(C4698,$B$8,$C$8)</f>
        <v>37.8339161806964</v>
      </c>
      <c r="F4698" s="16" t="n">
        <f aca="false">$B$5/100*E4698*2_Girdiler!$B$14*2_Girdiler!$B$15*2_Girdiler!$B$16</f>
        <v>0.951901331106321</v>
      </c>
      <c r="G4698" s="16" t="n">
        <f aca="false">MIN(MATCH(F4698,2_Girdiler!$B$20:$I$20,1),7)</f>
        <v>1</v>
      </c>
      <c r="H4698" s="16" t="n">
        <f aca="false">IF(F4698&gt;=40,2_Girdiler!$I$21+(F4698-40)*(2_Girdiler!$I$21-2_Girdiler!$H$21)/(2_Girdiler!$I$20-2_Girdiler!$H$20),INDEX(2_Girdiler!$B$21:$I$21,G4698)+(F4698-INDEX(2_Girdiler!$B$20:$I$20,G4698))*(INDEX(2_Girdiler!$B$21:$I$21,G4698+1)-INDEX(2_Girdiler!$B$21:$I$21,G4698))/(INDEX(2_Girdiler!$B$20:$I$20,G4698+1)-INDEX(2_Girdiler!$B$20:$I$20,G4698)))</f>
        <v>2.09418292843391</v>
      </c>
      <c r="I4698" s="16" t="n">
        <f aca="false">H4698/2_Girdiler!$B$17</f>
        <v>0.839015596327686</v>
      </c>
      <c r="J4698" s="16" t="n">
        <f aca="false">D4698+I4698</f>
        <v>13.5360044523194</v>
      </c>
    </row>
    <row r="4699" customFormat="false" ht="15" hidden="false" customHeight="false" outlineLevel="0" collapsed="false">
      <c r="A4699" s="0" t="n">
        <v>4687</v>
      </c>
      <c r="B4699" s="7" t="n">
        <v>0.857012</v>
      </c>
      <c r="C4699" s="7" t="n">
        <v>0.721364</v>
      </c>
      <c r="D4699" s="16" t="n">
        <f aca="false">LOGINV(B4699,$B$7,$C$7)</f>
        <v>24.5457975416347</v>
      </c>
      <c r="E4699" s="16" t="n">
        <f aca="false">LOGINV(C4699,$B$8,$C$8)</f>
        <v>159.504468712149</v>
      </c>
      <c r="F4699" s="16" t="n">
        <f aca="false">$B$5/100*E4699*2_Girdiler!$B$14*2_Girdiler!$B$15*2_Girdiler!$B$16</f>
        <v>4.01313243279768</v>
      </c>
      <c r="G4699" s="16" t="n">
        <f aca="false">MIN(MATCH(F4699,2_Girdiler!$B$20:$I$20,1),7)</f>
        <v>1</v>
      </c>
      <c r="H4699" s="16" t="n">
        <f aca="false">IF(F4699&gt;=40,2_Girdiler!$I$21+(F4699-40)*(2_Girdiler!$I$21-2_Girdiler!$H$21)/(2_Girdiler!$I$20-2_Girdiler!$H$20),INDEX(2_Girdiler!$B$21:$I$21,G4699)+(F4699-INDEX(2_Girdiler!$B$20:$I$20,G4699))*(INDEX(2_Girdiler!$B$21:$I$21,G4699+1)-INDEX(2_Girdiler!$B$21:$I$21,G4699))/(INDEX(2_Girdiler!$B$20:$I$20,G4699+1)-INDEX(2_Girdiler!$B$20:$I$20,G4699)))</f>
        <v>8.82889135215489</v>
      </c>
      <c r="I4699" s="16" t="n">
        <f aca="false">H4699/2_Girdiler!$B$17</f>
        <v>3.53721608660052</v>
      </c>
      <c r="J4699" s="16" t="n">
        <f aca="false">D4699+I4699</f>
        <v>28.0830136282352</v>
      </c>
    </row>
    <row r="4700" customFormat="false" ht="15" hidden="false" customHeight="false" outlineLevel="0" collapsed="false">
      <c r="A4700" s="0" t="n">
        <v>4688</v>
      </c>
      <c r="B4700" s="7" t="n">
        <v>0.550861</v>
      </c>
      <c r="C4700" s="7" t="n">
        <v>0.166869</v>
      </c>
      <c r="D4700" s="16" t="n">
        <f aca="false">LOGINV(B4700,$B$7,$C$7)</f>
        <v>14.5422226018086</v>
      </c>
      <c r="E4700" s="16" t="n">
        <f aca="false">LOGINV(C4700,$B$8,$C$8)</f>
        <v>58.5148759838227</v>
      </c>
      <c r="F4700" s="16" t="n">
        <f aca="false">$B$5/100*E4700*2_Girdiler!$B$14*2_Girdiler!$B$15*2_Girdiler!$B$16</f>
        <v>1.47223427975298</v>
      </c>
      <c r="G4700" s="16" t="n">
        <f aca="false">MIN(MATCH(F4700,2_Girdiler!$B$20:$I$20,1),7)</f>
        <v>1</v>
      </c>
      <c r="H4700" s="16" t="n">
        <f aca="false">IF(F4700&gt;=40,2_Girdiler!$I$21+(F4700-40)*(2_Girdiler!$I$21-2_Girdiler!$H$21)/(2_Girdiler!$I$20-2_Girdiler!$H$20),INDEX(2_Girdiler!$B$21:$I$21,G4700)+(F4700-INDEX(2_Girdiler!$B$20:$I$20,G4700))*(INDEX(2_Girdiler!$B$21:$I$21,G4700+1)-INDEX(2_Girdiler!$B$21:$I$21,G4700))/(INDEX(2_Girdiler!$B$20:$I$20,G4700+1)-INDEX(2_Girdiler!$B$20:$I$20,G4700)))</f>
        <v>3.23891541545655</v>
      </c>
      <c r="I4700" s="16" t="n">
        <f aca="false">H4700/2_Girdiler!$B$17</f>
        <v>1.29764239401304</v>
      </c>
      <c r="J4700" s="16" t="n">
        <f aca="false">D4700+I4700</f>
        <v>15.8398649958217</v>
      </c>
    </row>
    <row r="4701" customFormat="false" ht="15" hidden="false" customHeight="false" outlineLevel="0" collapsed="false">
      <c r="A4701" s="0" t="n">
        <v>4689</v>
      </c>
      <c r="B4701" s="7" t="n">
        <v>0.744279</v>
      </c>
      <c r="C4701" s="7" t="n">
        <v>0.768142</v>
      </c>
      <c r="D4701" s="16" t="n">
        <f aca="false">LOGINV(B4701,$B$7,$C$7)</f>
        <v>19.5267535548441</v>
      </c>
      <c r="E4701" s="16" t="n">
        <f aca="false">LOGINV(C4701,$B$8,$C$8)</f>
        <v>175.250052306412</v>
      </c>
      <c r="F4701" s="16" t="n">
        <f aca="false">$B$5/100*E4701*2_Girdiler!$B$14*2_Girdiler!$B$15*2_Girdiler!$B$16</f>
        <v>4.40929131602933</v>
      </c>
      <c r="G4701" s="16" t="n">
        <f aca="false">MIN(MATCH(F4701,2_Girdiler!$B$20:$I$20,1),7)</f>
        <v>1</v>
      </c>
      <c r="H4701" s="16" t="n">
        <f aca="false">IF(F4701&gt;=40,2_Girdiler!$I$21+(F4701-40)*(2_Girdiler!$I$21-2_Girdiler!$H$21)/(2_Girdiler!$I$20-2_Girdiler!$H$20),INDEX(2_Girdiler!$B$21:$I$21,G4701)+(F4701-INDEX(2_Girdiler!$B$20:$I$20,G4701))*(INDEX(2_Girdiler!$B$21:$I$21,G4701+1)-INDEX(2_Girdiler!$B$21:$I$21,G4701))/(INDEX(2_Girdiler!$B$20:$I$20,G4701+1)-INDEX(2_Girdiler!$B$20:$I$20,G4701)))</f>
        <v>9.70044089526453</v>
      </c>
      <c r="I4701" s="16" t="n">
        <f aca="false">H4701/2_Girdiler!$B$17</f>
        <v>3.88639458944893</v>
      </c>
      <c r="J4701" s="16" t="n">
        <f aca="false">D4701+I4701</f>
        <v>23.4131481442931</v>
      </c>
    </row>
    <row r="4702" customFormat="false" ht="15" hidden="false" customHeight="false" outlineLevel="0" collapsed="false">
      <c r="A4702" s="0" t="n">
        <v>4690</v>
      </c>
      <c r="B4702" s="7" t="n">
        <v>0.231187</v>
      </c>
      <c r="C4702" s="7" t="n">
        <v>0.088508</v>
      </c>
      <c r="D4702" s="16" t="n">
        <f aca="false">LOGINV(B4702,$B$7,$C$7)</f>
        <v>8.9902672950095</v>
      </c>
      <c r="E4702" s="16" t="n">
        <f aca="false">LOGINV(C4702,$B$8,$C$8)</f>
        <v>45.6865590697729</v>
      </c>
      <c r="F4702" s="16" t="n">
        <f aca="false">$B$5/100*E4702*2_Girdiler!$B$14*2_Girdiler!$B$15*2_Girdiler!$B$16</f>
        <v>1.14947382619548</v>
      </c>
      <c r="G4702" s="16" t="n">
        <f aca="false">MIN(MATCH(F4702,2_Girdiler!$B$20:$I$20,1),7)</f>
        <v>1</v>
      </c>
      <c r="H4702" s="16" t="n">
        <f aca="false">IF(F4702&gt;=40,2_Girdiler!$I$21+(F4702-40)*(2_Girdiler!$I$21-2_Girdiler!$H$21)/(2_Girdiler!$I$20-2_Girdiler!$H$20),INDEX(2_Girdiler!$B$21:$I$21,G4702)+(F4702-INDEX(2_Girdiler!$B$20:$I$20,G4702))*(INDEX(2_Girdiler!$B$21:$I$21,G4702+1)-INDEX(2_Girdiler!$B$21:$I$21,G4702))/(INDEX(2_Girdiler!$B$20:$I$20,G4702+1)-INDEX(2_Girdiler!$B$20:$I$20,G4702)))</f>
        <v>2.52884241763007</v>
      </c>
      <c r="I4702" s="16" t="n">
        <f aca="false">H4702/2_Girdiler!$B$17</f>
        <v>1.01315801988384</v>
      </c>
      <c r="J4702" s="16" t="n">
        <f aca="false">D4702+I4702</f>
        <v>10.0034253148933</v>
      </c>
    </row>
    <row r="4703" customFormat="false" ht="15" hidden="false" customHeight="false" outlineLevel="0" collapsed="false">
      <c r="A4703" s="0" t="n">
        <v>4691</v>
      </c>
      <c r="B4703" s="7" t="n">
        <v>0.787173</v>
      </c>
      <c r="C4703" s="7" t="n">
        <v>0.901363</v>
      </c>
      <c r="D4703" s="16" t="n">
        <f aca="false">LOGINV(B4703,$B$7,$C$7)</f>
        <v>21.1122412594799</v>
      </c>
      <c r="E4703" s="16" t="n">
        <f aca="false">LOGINV(C4703,$B$8,$C$8)</f>
        <v>251.01407481926</v>
      </c>
      <c r="F4703" s="16" t="n">
        <f aca="false">$B$5/100*E4703*2_Girdiler!$B$14*2_Girdiler!$B$15*2_Girdiler!$B$16</f>
        <v>6.31551412245259</v>
      </c>
      <c r="G4703" s="16" t="n">
        <f aca="false">MIN(MATCH(F4703,2_Girdiler!$B$20:$I$20,1),7)</f>
        <v>2</v>
      </c>
      <c r="H4703" s="16" t="n">
        <f aca="false">IF(F4703&gt;=40,2_Girdiler!$I$21+(F4703-40)*(2_Girdiler!$I$21-2_Girdiler!$H$21)/(2_Girdiler!$I$20-2_Girdiler!$H$20),INDEX(2_Girdiler!$B$21:$I$21,G4703)+(F4703-INDEX(2_Girdiler!$B$20:$I$20,G4703))*(INDEX(2_Girdiler!$B$21:$I$21,G4703+1)-INDEX(2_Girdiler!$B$21:$I$21,G4703))/(INDEX(2_Girdiler!$B$20:$I$20,G4703+1)-INDEX(2_Girdiler!$B$20:$I$20,G4703)))</f>
        <v>13.1048225959241</v>
      </c>
      <c r="I4703" s="16" t="n">
        <f aca="false">H4703/2_Girdiler!$B$17</f>
        <v>5.25032956567474</v>
      </c>
      <c r="J4703" s="16" t="n">
        <f aca="false">D4703+I4703</f>
        <v>26.3625708251546</v>
      </c>
    </row>
    <row r="4704" customFormat="false" ht="15" hidden="false" customHeight="false" outlineLevel="0" collapsed="false">
      <c r="A4704" s="0" t="n">
        <v>4692</v>
      </c>
      <c r="B4704" s="7" t="n">
        <v>0.504723</v>
      </c>
      <c r="C4704" s="7" t="n">
        <v>0.142842</v>
      </c>
      <c r="D4704" s="16" t="n">
        <f aca="false">LOGINV(B4704,$B$7,$C$7)</f>
        <v>13.6317155599217</v>
      </c>
      <c r="E4704" s="16" t="n">
        <f aca="false">LOGINV(C4704,$B$8,$C$8)</f>
        <v>54.8207630206886</v>
      </c>
      <c r="F4704" s="16" t="n">
        <f aca="false">$B$5/100*E4704*2_Girdiler!$B$14*2_Girdiler!$B$15*2_Girdiler!$B$16</f>
        <v>1.37929039760053</v>
      </c>
      <c r="G4704" s="16" t="n">
        <f aca="false">MIN(MATCH(F4704,2_Girdiler!$B$20:$I$20,1),7)</f>
        <v>1</v>
      </c>
      <c r="H4704" s="16" t="n">
        <f aca="false">IF(F4704&gt;=40,2_Girdiler!$I$21+(F4704-40)*(2_Girdiler!$I$21-2_Girdiler!$H$21)/(2_Girdiler!$I$20-2_Girdiler!$H$20),INDEX(2_Girdiler!$B$21:$I$21,G4704)+(F4704-INDEX(2_Girdiler!$B$20:$I$20,G4704))*(INDEX(2_Girdiler!$B$21:$I$21,G4704+1)-INDEX(2_Girdiler!$B$21:$I$21,G4704))/(INDEX(2_Girdiler!$B$20:$I$20,G4704+1)-INDEX(2_Girdiler!$B$20:$I$20,G4704)))</f>
        <v>3.03443887472116</v>
      </c>
      <c r="I4704" s="16" t="n">
        <f aca="false">H4704/2_Girdiler!$B$17</f>
        <v>1.21572070301328</v>
      </c>
      <c r="J4704" s="16" t="n">
        <f aca="false">D4704+I4704</f>
        <v>14.847436262935</v>
      </c>
    </row>
    <row r="4705" customFormat="false" ht="15" hidden="false" customHeight="false" outlineLevel="0" collapsed="false">
      <c r="A4705" s="0" t="n">
        <v>4693</v>
      </c>
      <c r="B4705" s="7" t="n">
        <v>0.644355</v>
      </c>
      <c r="C4705" s="7" t="n">
        <v>0.475346</v>
      </c>
      <c r="D4705" s="16" t="n">
        <f aca="false">LOGINV(B4705,$B$7,$C$7)</f>
        <v>16.6449554211888</v>
      </c>
      <c r="E4705" s="16" t="n">
        <f aca="false">LOGINV(C4705,$B$8,$C$8)</f>
        <v>104.932027702433</v>
      </c>
      <c r="F4705" s="16" t="n">
        <f aca="false">$B$5/100*E4705*2_Girdiler!$B$14*2_Girdiler!$B$15*2_Girdiler!$B$16</f>
        <v>2.64008981699322</v>
      </c>
      <c r="G4705" s="16" t="n">
        <f aca="false">MIN(MATCH(F4705,2_Girdiler!$B$20:$I$20,1),7)</f>
        <v>1</v>
      </c>
      <c r="H4705" s="16" t="n">
        <f aca="false">IF(F4705&gt;=40,2_Girdiler!$I$21+(F4705-40)*(2_Girdiler!$I$21-2_Girdiler!$H$21)/(2_Girdiler!$I$20-2_Girdiler!$H$20),INDEX(2_Girdiler!$B$21:$I$21,G4705)+(F4705-INDEX(2_Girdiler!$B$20:$I$20,G4705))*(INDEX(2_Girdiler!$B$21:$I$21,G4705+1)-INDEX(2_Girdiler!$B$21:$I$21,G4705))/(INDEX(2_Girdiler!$B$20:$I$20,G4705+1)-INDEX(2_Girdiler!$B$20:$I$20,G4705)))</f>
        <v>5.80819759738508</v>
      </c>
      <c r="I4705" s="16" t="n">
        <f aca="false">H4705/2_Girdiler!$B$17</f>
        <v>2.3270022425421</v>
      </c>
      <c r="J4705" s="16" t="n">
        <f aca="false">D4705+I4705</f>
        <v>18.9719576637309</v>
      </c>
    </row>
    <row r="4706" customFormat="false" ht="15" hidden="false" customHeight="false" outlineLevel="0" collapsed="false">
      <c r="A4706" s="0" t="n">
        <v>4694</v>
      </c>
      <c r="B4706" s="7" t="n">
        <v>0.508274</v>
      </c>
      <c r="C4706" s="7" t="n">
        <v>0.409105</v>
      </c>
      <c r="D4706" s="16" t="n">
        <f aca="false">LOGINV(B4706,$B$7,$C$7)</f>
        <v>13.6995257714697</v>
      </c>
      <c r="E4706" s="16" t="n">
        <f aca="false">LOGINV(C4706,$B$8,$C$8)</f>
        <v>94.1474622931383</v>
      </c>
      <c r="F4706" s="16" t="n">
        <f aca="false">$B$5/100*E4706*2_Girdiler!$B$14*2_Girdiler!$B$15*2_Girdiler!$B$16</f>
        <v>2.36875015129536</v>
      </c>
      <c r="G4706" s="16" t="n">
        <f aca="false">MIN(MATCH(F4706,2_Girdiler!$B$20:$I$20,1),7)</f>
        <v>1</v>
      </c>
      <c r="H4706" s="16" t="n">
        <f aca="false">IF(F4706&gt;=40,2_Girdiler!$I$21+(F4706-40)*(2_Girdiler!$I$21-2_Girdiler!$H$21)/(2_Girdiler!$I$20-2_Girdiler!$H$20),INDEX(2_Girdiler!$B$21:$I$21,G4706)+(F4706-INDEX(2_Girdiler!$B$20:$I$20,G4706))*(INDEX(2_Girdiler!$B$21:$I$21,G4706+1)-INDEX(2_Girdiler!$B$21:$I$21,G4706))/(INDEX(2_Girdiler!$B$20:$I$20,G4706+1)-INDEX(2_Girdiler!$B$20:$I$20,G4706)))</f>
        <v>5.21125033284979</v>
      </c>
      <c r="I4706" s="16" t="n">
        <f aca="false">H4706/2_Girdiler!$B$17</f>
        <v>2.08784067822508</v>
      </c>
      <c r="J4706" s="16" t="n">
        <f aca="false">D4706+I4706</f>
        <v>15.7873664496948</v>
      </c>
    </row>
    <row r="4707" customFormat="false" ht="15" hidden="false" customHeight="false" outlineLevel="0" collapsed="false">
      <c r="A4707" s="0" t="n">
        <v>4695</v>
      </c>
      <c r="B4707" s="7" t="n">
        <v>0.060751</v>
      </c>
      <c r="C4707" s="7" t="n">
        <v>0.383201</v>
      </c>
      <c r="D4707" s="16" t="n">
        <f aca="false">LOGINV(B4707,$B$7,$C$7)</f>
        <v>5.71255388315876</v>
      </c>
      <c r="E4707" s="16" t="n">
        <f aca="false">LOGINV(C4707,$B$8,$C$8)</f>
        <v>90.1487467094615</v>
      </c>
      <c r="F4707" s="16" t="n">
        <f aca="false">$B$5/100*E4707*2_Girdiler!$B$14*2_Girdiler!$B$15*2_Girdiler!$B$16</f>
        <v>2.26814246721005</v>
      </c>
      <c r="G4707" s="16" t="n">
        <f aca="false">MIN(MATCH(F4707,2_Girdiler!$B$20:$I$20,1),7)</f>
        <v>1</v>
      </c>
      <c r="H4707" s="16" t="n">
        <f aca="false">IF(F4707&gt;=40,2_Girdiler!$I$21+(F4707-40)*(2_Girdiler!$I$21-2_Girdiler!$H$21)/(2_Girdiler!$I$20-2_Girdiler!$H$20),INDEX(2_Girdiler!$B$21:$I$21,G4707)+(F4707-INDEX(2_Girdiler!$B$20:$I$20,G4707))*(INDEX(2_Girdiler!$B$21:$I$21,G4707+1)-INDEX(2_Girdiler!$B$21:$I$21,G4707))/(INDEX(2_Girdiler!$B$20:$I$20,G4707+1)-INDEX(2_Girdiler!$B$20:$I$20,G4707)))</f>
        <v>4.98991342786211</v>
      </c>
      <c r="I4707" s="16" t="n">
        <f aca="false">H4707/2_Girdiler!$B$17</f>
        <v>1.9991640335986</v>
      </c>
      <c r="J4707" s="16" t="n">
        <f aca="false">D4707+I4707</f>
        <v>7.71171791675736</v>
      </c>
    </row>
    <row r="4708" customFormat="false" ht="15" hidden="false" customHeight="false" outlineLevel="0" collapsed="false">
      <c r="A4708" s="0" t="n">
        <v>4696</v>
      </c>
      <c r="B4708" s="7" t="n">
        <v>0.309602</v>
      </c>
      <c r="C4708" s="7" t="n">
        <v>0.776436</v>
      </c>
      <c r="D4708" s="16" t="n">
        <f aca="false">LOGINV(B4708,$B$7,$C$7)</f>
        <v>10.2654513144303</v>
      </c>
      <c r="E4708" s="16" t="n">
        <f aca="false">LOGINV(C4708,$B$8,$C$8)</f>
        <v>178.385293484879</v>
      </c>
      <c r="F4708" s="16" t="n">
        <f aca="false">$B$5/100*E4708*2_Girdiler!$B$14*2_Girdiler!$B$15*2_Girdiler!$B$16</f>
        <v>4.48817398407956</v>
      </c>
      <c r="G4708" s="16" t="n">
        <f aca="false">MIN(MATCH(F4708,2_Girdiler!$B$20:$I$20,1),7)</f>
        <v>1</v>
      </c>
      <c r="H4708" s="16" t="n">
        <f aca="false">IF(F4708&gt;=40,2_Girdiler!$I$21+(F4708-40)*(2_Girdiler!$I$21-2_Girdiler!$H$21)/(2_Girdiler!$I$20-2_Girdiler!$H$20),INDEX(2_Girdiler!$B$21:$I$21,G4708)+(F4708-INDEX(2_Girdiler!$B$20:$I$20,G4708))*(INDEX(2_Girdiler!$B$21:$I$21,G4708+1)-INDEX(2_Girdiler!$B$21:$I$21,G4708))/(INDEX(2_Girdiler!$B$20:$I$20,G4708+1)-INDEX(2_Girdiler!$B$20:$I$20,G4708)))</f>
        <v>9.87398276497503</v>
      </c>
      <c r="I4708" s="16" t="n">
        <f aca="false">H4708/2_Girdiler!$B$17</f>
        <v>3.95592258212141</v>
      </c>
      <c r="J4708" s="16" t="n">
        <f aca="false">D4708+I4708</f>
        <v>14.2213738965517</v>
      </c>
    </row>
    <row r="4709" customFormat="false" ht="15" hidden="false" customHeight="false" outlineLevel="0" collapsed="false">
      <c r="A4709" s="0" t="n">
        <v>4697</v>
      </c>
      <c r="B4709" s="7" t="n">
        <v>0.928375</v>
      </c>
      <c r="C4709" s="7" t="n">
        <v>0.368</v>
      </c>
      <c r="D4709" s="16" t="n">
        <f aca="false">LOGINV(B4709,$B$7,$C$7)</f>
        <v>30.6220172991076</v>
      </c>
      <c r="E4709" s="16" t="n">
        <f aca="false">LOGINV(C4709,$B$8,$C$8)</f>
        <v>87.8468966561368</v>
      </c>
      <c r="F4709" s="16" t="n">
        <f aca="false">$B$5/100*E4709*2_Girdiler!$B$14*2_Girdiler!$B$15*2_Girdiler!$B$16</f>
        <v>2.2102279198684</v>
      </c>
      <c r="G4709" s="16" t="n">
        <f aca="false">MIN(MATCH(F4709,2_Girdiler!$B$20:$I$20,1),7)</f>
        <v>1</v>
      </c>
      <c r="H4709" s="16" t="n">
        <f aca="false">IF(F4709&gt;=40,2_Girdiler!$I$21+(F4709-40)*(2_Girdiler!$I$21-2_Girdiler!$H$21)/(2_Girdiler!$I$20-2_Girdiler!$H$20),INDEX(2_Girdiler!$B$21:$I$21,G4709)+(F4709-INDEX(2_Girdiler!$B$20:$I$20,G4709))*(INDEX(2_Girdiler!$B$21:$I$21,G4709+1)-INDEX(2_Girdiler!$B$21:$I$21,G4709))/(INDEX(2_Girdiler!$B$20:$I$20,G4709+1)-INDEX(2_Girdiler!$B$20:$I$20,G4709)))</f>
        <v>4.86250142371048</v>
      </c>
      <c r="I4709" s="16" t="n">
        <f aca="false">H4709/2_Girdiler!$B$17</f>
        <v>1.94811755757631</v>
      </c>
      <c r="J4709" s="16" t="n">
        <f aca="false">D4709+I4709</f>
        <v>32.5701348566839</v>
      </c>
    </row>
    <row r="4710" customFormat="false" ht="15" hidden="false" customHeight="false" outlineLevel="0" collapsed="false">
      <c r="A4710" s="0" t="n">
        <v>4698</v>
      </c>
      <c r="B4710" s="7" t="n">
        <v>0.713163</v>
      </c>
      <c r="C4710" s="7" t="n">
        <v>0.246272</v>
      </c>
      <c r="D4710" s="16" t="n">
        <f aca="false">LOGINV(B4710,$B$7,$C$7)</f>
        <v>18.5305456387306</v>
      </c>
      <c r="E4710" s="16" t="n">
        <f aca="false">LOGINV(C4710,$B$8,$C$8)</f>
        <v>70.1224483188042</v>
      </c>
      <c r="F4710" s="16" t="n">
        <f aca="false">$B$5/100*E4710*2_Girdiler!$B$14*2_Girdiler!$B$15*2_Girdiler!$B$16</f>
        <v>1.76428079970111</v>
      </c>
      <c r="G4710" s="16" t="n">
        <f aca="false">MIN(MATCH(F4710,2_Girdiler!$B$20:$I$20,1),7)</f>
        <v>1</v>
      </c>
      <c r="H4710" s="16" t="n">
        <f aca="false">IF(F4710&gt;=40,2_Girdiler!$I$21+(F4710-40)*(2_Girdiler!$I$21-2_Girdiler!$H$21)/(2_Girdiler!$I$20-2_Girdiler!$H$20),INDEX(2_Girdiler!$B$21:$I$21,G4710)+(F4710-INDEX(2_Girdiler!$B$20:$I$20,G4710))*(INDEX(2_Girdiler!$B$21:$I$21,G4710+1)-INDEX(2_Girdiler!$B$21:$I$21,G4710))/(INDEX(2_Girdiler!$B$20:$I$20,G4710+1)-INDEX(2_Girdiler!$B$20:$I$20,G4710)))</f>
        <v>3.88141775934245</v>
      </c>
      <c r="I4710" s="16" t="n">
        <f aca="false">H4710/2_Girdiler!$B$17</f>
        <v>1.55505519204425</v>
      </c>
      <c r="J4710" s="16" t="n">
        <f aca="false">D4710+I4710</f>
        <v>20.0856008307748</v>
      </c>
    </row>
    <row r="4711" customFormat="false" ht="15" hidden="false" customHeight="false" outlineLevel="0" collapsed="false">
      <c r="A4711" s="0" t="n">
        <v>4699</v>
      </c>
      <c r="B4711" s="7" t="n">
        <v>0.125248</v>
      </c>
      <c r="C4711" s="7" t="n">
        <v>0.037624</v>
      </c>
      <c r="D4711" s="16" t="n">
        <f aca="false">LOGINV(B4711,$B$7,$C$7)</f>
        <v>7.13681296155063</v>
      </c>
      <c r="E4711" s="16" t="n">
        <f aca="false">LOGINV(C4711,$B$8,$C$8)</f>
        <v>34.6368120630074</v>
      </c>
      <c r="F4711" s="16" t="n">
        <f aca="false">$B$5/100*E4711*2_Girdiler!$B$14*2_Girdiler!$B$15*2_Girdiler!$B$16</f>
        <v>0.871462191505266</v>
      </c>
      <c r="G4711" s="16" t="n">
        <f aca="false">MIN(MATCH(F4711,2_Girdiler!$B$20:$I$20,1),7)</f>
        <v>1</v>
      </c>
      <c r="H4711" s="16" t="n">
        <f aca="false">IF(F4711&gt;=40,2_Girdiler!$I$21+(F4711-40)*(2_Girdiler!$I$21-2_Girdiler!$H$21)/(2_Girdiler!$I$20-2_Girdiler!$H$20),INDEX(2_Girdiler!$B$21:$I$21,G4711)+(F4711-INDEX(2_Girdiler!$B$20:$I$20,G4711))*(INDEX(2_Girdiler!$B$21:$I$21,G4711+1)-INDEX(2_Girdiler!$B$21:$I$21,G4711))/(INDEX(2_Girdiler!$B$20:$I$20,G4711+1)-INDEX(2_Girdiler!$B$20:$I$20,G4711)))</f>
        <v>1.91721682131159</v>
      </c>
      <c r="I4711" s="16" t="n">
        <f aca="false">H4711/2_Girdiler!$B$17</f>
        <v>0.768115713666501</v>
      </c>
      <c r="J4711" s="16" t="n">
        <f aca="false">D4711+I4711</f>
        <v>7.90492867521714</v>
      </c>
    </row>
    <row r="4712" customFormat="false" ht="15" hidden="false" customHeight="false" outlineLevel="0" collapsed="false">
      <c r="A4712" s="0" t="n">
        <v>4700</v>
      </c>
      <c r="B4712" s="7" t="n">
        <v>0.522679</v>
      </c>
      <c r="C4712" s="7" t="n">
        <v>0.856393</v>
      </c>
      <c r="D4712" s="16" t="n">
        <f aca="false">LOGINV(B4712,$B$7,$C$7)</f>
        <v>13.9782711425238</v>
      </c>
      <c r="E4712" s="16" t="n">
        <f aca="false">LOGINV(C4712,$B$8,$C$8)</f>
        <v>217.066666571747</v>
      </c>
      <c r="F4712" s="16" t="n">
        <f aca="false">$B$5/100*E4712*2_Girdiler!$B$14*2_Girdiler!$B$15*2_Girdiler!$B$16</f>
        <v>5.46139733094515</v>
      </c>
      <c r="G4712" s="16" t="n">
        <f aca="false">MIN(MATCH(F4712,2_Girdiler!$B$20:$I$20,1),7)</f>
        <v>2</v>
      </c>
      <c r="H4712" s="16" t="n">
        <f aca="false">IF(F4712&gt;=40,2_Girdiler!$I$21+(F4712-40)*(2_Girdiler!$I$21-2_Girdiler!$H$21)/(2_Girdiler!$I$20-2_Girdiler!$H$20),INDEX(2_Girdiler!$B$21:$I$21,G4712)+(F4712-INDEX(2_Girdiler!$B$20:$I$20,G4712))*(INDEX(2_Girdiler!$B$21:$I$21,G4712+1)-INDEX(2_Girdiler!$B$21:$I$21,G4712))/(INDEX(2_Girdiler!$B$20:$I$20,G4712+1)-INDEX(2_Girdiler!$B$20:$I$20,G4712)))</f>
        <v>11.7382357295122</v>
      </c>
      <c r="I4712" s="16" t="n">
        <f aca="false">H4712/2_Girdiler!$B$17</f>
        <v>4.70281880188792</v>
      </c>
      <c r="J4712" s="16" t="n">
        <f aca="false">D4712+I4712</f>
        <v>18.6810899444117</v>
      </c>
    </row>
    <row r="4713" customFormat="false" ht="15" hidden="false" customHeight="false" outlineLevel="0" collapsed="false">
      <c r="A4713" s="0" t="n">
        <v>4701</v>
      </c>
      <c r="B4713" s="7" t="n">
        <v>0.303959</v>
      </c>
      <c r="C4713" s="7" t="n">
        <v>0.788856</v>
      </c>
      <c r="D4713" s="16" t="n">
        <f aca="false">LOGINV(B4713,$B$7,$C$7)</f>
        <v>10.1739165926685</v>
      </c>
      <c r="E4713" s="16" t="n">
        <f aca="false">LOGINV(C4713,$B$8,$C$8)</f>
        <v>183.316798082713</v>
      </c>
      <c r="F4713" s="16" t="n">
        <f aca="false">$B$5/100*E4713*2_Girdiler!$B$14*2_Girdiler!$B$15*2_Girdiler!$B$16</f>
        <v>4.61225063976106</v>
      </c>
      <c r="G4713" s="16" t="n">
        <f aca="false">MIN(MATCH(F4713,2_Girdiler!$B$20:$I$20,1),7)</f>
        <v>1</v>
      </c>
      <c r="H4713" s="16" t="n">
        <f aca="false">IF(F4713&gt;=40,2_Girdiler!$I$21+(F4713-40)*(2_Girdiler!$I$21-2_Girdiler!$H$21)/(2_Girdiler!$I$20-2_Girdiler!$H$20),INDEX(2_Girdiler!$B$21:$I$21,G4713)+(F4713-INDEX(2_Girdiler!$B$20:$I$20,G4713))*(INDEX(2_Girdiler!$B$21:$I$21,G4713+1)-INDEX(2_Girdiler!$B$21:$I$21,G4713))/(INDEX(2_Girdiler!$B$20:$I$20,G4713+1)-INDEX(2_Girdiler!$B$20:$I$20,G4713)))</f>
        <v>10.1469514074743</v>
      </c>
      <c r="I4713" s="16" t="n">
        <f aca="false">H4713/2_Girdiler!$B$17</f>
        <v>4.06528501902016</v>
      </c>
      <c r="J4713" s="16" t="n">
        <f aca="false">D4713+I4713</f>
        <v>14.2392016116887</v>
      </c>
    </row>
    <row r="4714" customFormat="false" ht="15" hidden="false" customHeight="false" outlineLevel="0" collapsed="false">
      <c r="A4714" s="0" t="n">
        <v>4702</v>
      </c>
      <c r="B4714" s="7" t="n">
        <v>0.700636</v>
      </c>
      <c r="C4714" s="7" t="n">
        <v>0.622133</v>
      </c>
      <c r="D4714" s="16" t="n">
        <f aca="false">LOGINV(B4714,$B$7,$C$7)</f>
        <v>18.1581760950862</v>
      </c>
      <c r="E4714" s="16" t="n">
        <f aca="false">LOGINV(C4714,$B$8,$C$8)</f>
        <v>133.491278874382</v>
      </c>
      <c r="F4714" s="16" t="n">
        <f aca="false">$B$5/100*E4714*2_Girdiler!$B$14*2_Girdiler!$B$15*2_Girdiler!$B$16</f>
        <v>3.35864057647946</v>
      </c>
      <c r="G4714" s="16" t="n">
        <f aca="false">MIN(MATCH(F4714,2_Girdiler!$B$20:$I$20,1),7)</f>
        <v>1</v>
      </c>
      <c r="H4714" s="16" t="n">
        <f aca="false">IF(F4714&gt;=40,2_Girdiler!$I$21+(F4714-40)*(2_Girdiler!$I$21-2_Girdiler!$H$21)/(2_Girdiler!$I$20-2_Girdiler!$H$20),INDEX(2_Girdiler!$B$21:$I$21,G4714)+(F4714-INDEX(2_Girdiler!$B$20:$I$20,G4714))*(INDEX(2_Girdiler!$B$21:$I$21,G4714+1)-INDEX(2_Girdiler!$B$21:$I$21,G4714))/(INDEX(2_Girdiler!$B$20:$I$20,G4714+1)-INDEX(2_Girdiler!$B$20:$I$20,G4714)))</f>
        <v>7.38900926825481</v>
      </c>
      <c r="I4714" s="16" t="n">
        <f aca="false">H4714/2_Girdiler!$B$17</f>
        <v>2.96034025170465</v>
      </c>
      <c r="J4714" s="16" t="n">
        <f aca="false">D4714+I4714</f>
        <v>21.1185163467909</v>
      </c>
    </row>
    <row r="4715" customFormat="false" ht="15" hidden="false" customHeight="false" outlineLevel="0" collapsed="false">
      <c r="A4715" s="0" t="n">
        <v>4703</v>
      </c>
      <c r="B4715" s="7" t="n">
        <v>0.604621</v>
      </c>
      <c r="C4715" s="7" t="n">
        <v>0.238759</v>
      </c>
      <c r="D4715" s="16" t="n">
        <f aca="false">LOGINV(B4715,$B$7,$C$7)</f>
        <v>15.7005062368507</v>
      </c>
      <c r="E4715" s="16" t="n">
        <f aca="false">LOGINV(C4715,$B$8,$C$8)</f>
        <v>69.0430568502919</v>
      </c>
      <c r="F4715" s="16" t="n">
        <f aca="false">$B$5/100*E4715*2_Girdiler!$B$14*2_Girdiler!$B$15*2_Girdiler!$B$16</f>
        <v>1.73712331035334</v>
      </c>
      <c r="G4715" s="16" t="n">
        <f aca="false">MIN(MATCH(F4715,2_Girdiler!$B$20:$I$20,1),7)</f>
        <v>1</v>
      </c>
      <c r="H4715" s="16" t="n">
        <f aca="false">IF(F4715&gt;=40,2_Girdiler!$I$21+(F4715-40)*(2_Girdiler!$I$21-2_Girdiler!$H$21)/(2_Girdiler!$I$20-2_Girdiler!$H$20),INDEX(2_Girdiler!$B$21:$I$21,G4715)+(F4715-INDEX(2_Girdiler!$B$20:$I$20,G4715))*(INDEX(2_Girdiler!$B$21:$I$21,G4715+1)-INDEX(2_Girdiler!$B$21:$I$21,G4715))/(INDEX(2_Girdiler!$B$20:$I$20,G4715+1)-INDEX(2_Girdiler!$B$20:$I$20,G4715)))</f>
        <v>3.82167128277736</v>
      </c>
      <c r="I4715" s="16" t="n">
        <f aca="false">H4715/2_Girdiler!$B$17</f>
        <v>1.53111830239477</v>
      </c>
      <c r="J4715" s="16" t="n">
        <f aca="false">D4715+I4715</f>
        <v>17.2316245392454</v>
      </c>
    </row>
    <row r="4716" customFormat="false" ht="15" hidden="false" customHeight="false" outlineLevel="0" collapsed="false">
      <c r="A4716" s="0" t="n">
        <v>4704</v>
      </c>
      <c r="B4716" s="7" t="n">
        <v>0.881996</v>
      </c>
      <c r="C4716" s="7" t="n">
        <v>0.619546</v>
      </c>
      <c r="D4716" s="16" t="n">
        <f aca="false">LOGINV(B4716,$B$7,$C$7)</f>
        <v>26.2150144759017</v>
      </c>
      <c r="E4716" s="16" t="n">
        <f aca="false">LOGINV(C4716,$B$8,$C$8)</f>
        <v>132.906702373339</v>
      </c>
      <c r="F4716" s="16" t="n">
        <f aca="false">$B$5/100*E4716*2_Girdiler!$B$14*2_Girdiler!$B$15*2_Girdiler!$B$16</f>
        <v>3.34393263171321</v>
      </c>
      <c r="G4716" s="16" t="n">
        <f aca="false">MIN(MATCH(F4716,2_Girdiler!$B$20:$I$20,1),7)</f>
        <v>1</v>
      </c>
      <c r="H4716" s="16" t="n">
        <f aca="false">IF(F4716&gt;=40,2_Girdiler!$I$21+(F4716-40)*(2_Girdiler!$I$21-2_Girdiler!$H$21)/(2_Girdiler!$I$20-2_Girdiler!$H$20),INDEX(2_Girdiler!$B$21:$I$21,G4716)+(F4716-INDEX(2_Girdiler!$B$20:$I$20,G4716))*(INDEX(2_Girdiler!$B$21:$I$21,G4716+1)-INDEX(2_Girdiler!$B$21:$I$21,G4716))/(INDEX(2_Girdiler!$B$20:$I$20,G4716+1)-INDEX(2_Girdiler!$B$20:$I$20,G4716)))</f>
        <v>7.35665178976907</v>
      </c>
      <c r="I4716" s="16" t="n">
        <f aca="false">H4716/2_Girdiler!$B$17</f>
        <v>2.94737651833697</v>
      </c>
      <c r="J4716" s="16" t="n">
        <f aca="false">D4716+I4716</f>
        <v>29.1623909942387</v>
      </c>
    </row>
    <row r="4717" customFormat="false" ht="15" hidden="false" customHeight="false" outlineLevel="0" collapsed="false">
      <c r="A4717" s="0" t="n">
        <v>4705</v>
      </c>
      <c r="B4717" s="7" t="n">
        <v>0.99869</v>
      </c>
      <c r="C4717" s="7" t="n">
        <v>0.647543</v>
      </c>
      <c r="D4717" s="16" t="n">
        <f aca="false">LOGINV(B4717,$B$7,$C$7)</f>
        <v>72.463798964578</v>
      </c>
      <c r="E4717" s="16" t="n">
        <f aca="false">LOGINV(C4717,$B$8,$C$8)</f>
        <v>139.445942865336</v>
      </c>
      <c r="F4717" s="16" t="n">
        <f aca="false">$B$5/100*E4717*2_Girdiler!$B$14*2_Girdiler!$B$15*2_Girdiler!$B$16</f>
        <v>3.50845992249185</v>
      </c>
      <c r="G4717" s="16" t="n">
        <f aca="false">MIN(MATCH(F4717,2_Girdiler!$B$20:$I$20,1),7)</f>
        <v>1</v>
      </c>
      <c r="H4717" s="16" t="n">
        <f aca="false">IF(F4717&gt;=40,2_Girdiler!$I$21+(F4717-40)*(2_Girdiler!$I$21-2_Girdiler!$H$21)/(2_Girdiler!$I$20-2_Girdiler!$H$20),INDEX(2_Girdiler!$B$21:$I$21,G4717)+(F4717-INDEX(2_Girdiler!$B$20:$I$20,G4717))*(INDEX(2_Girdiler!$B$21:$I$21,G4717+1)-INDEX(2_Girdiler!$B$21:$I$21,G4717))/(INDEX(2_Girdiler!$B$20:$I$20,G4717+1)-INDEX(2_Girdiler!$B$20:$I$20,G4717)))</f>
        <v>7.71861182948207</v>
      </c>
      <c r="I4717" s="16" t="n">
        <f aca="false">H4717/2_Girdiler!$B$17</f>
        <v>3.09239255988865</v>
      </c>
      <c r="J4717" s="16" t="n">
        <f aca="false">D4717+I4717</f>
        <v>75.5561915244666</v>
      </c>
    </row>
    <row r="4718" customFormat="false" ht="15" hidden="false" customHeight="false" outlineLevel="0" collapsed="false">
      <c r="A4718" s="0" t="n">
        <v>4706</v>
      </c>
      <c r="B4718" s="7" t="n">
        <v>0.151794</v>
      </c>
      <c r="C4718" s="7" t="n">
        <v>0.642084</v>
      </c>
      <c r="D4718" s="16" t="n">
        <f aca="false">LOGINV(B4718,$B$7,$C$7)</f>
        <v>7.63210642086482</v>
      </c>
      <c r="E4718" s="16" t="n">
        <f aca="false">LOGINV(C4718,$B$8,$C$8)</f>
        <v>138.13252661563</v>
      </c>
      <c r="F4718" s="16" t="n">
        <f aca="false">$B$5/100*E4718*2_Girdiler!$B$14*2_Girdiler!$B$15*2_Girdiler!$B$16</f>
        <v>3.47541436964925</v>
      </c>
      <c r="G4718" s="16" t="n">
        <f aca="false">MIN(MATCH(F4718,2_Girdiler!$B$20:$I$20,1),7)</f>
        <v>1</v>
      </c>
      <c r="H4718" s="16" t="n">
        <f aca="false">IF(F4718&gt;=40,2_Girdiler!$I$21+(F4718-40)*(2_Girdiler!$I$21-2_Girdiler!$H$21)/(2_Girdiler!$I$20-2_Girdiler!$H$20),INDEX(2_Girdiler!$B$21:$I$21,G4718)+(F4718-INDEX(2_Girdiler!$B$20:$I$20,G4718))*(INDEX(2_Girdiler!$B$21:$I$21,G4718+1)-INDEX(2_Girdiler!$B$21:$I$21,G4718))/(INDEX(2_Girdiler!$B$20:$I$20,G4718+1)-INDEX(2_Girdiler!$B$20:$I$20,G4718)))</f>
        <v>7.64591161322834</v>
      </c>
      <c r="I4718" s="16" t="n">
        <f aca="false">H4718/2_Girdiler!$B$17</f>
        <v>3.06326587068443</v>
      </c>
      <c r="J4718" s="16" t="n">
        <f aca="false">D4718+I4718</f>
        <v>10.6953722915493</v>
      </c>
    </row>
    <row r="4719" customFormat="false" ht="15" hidden="false" customHeight="false" outlineLevel="0" collapsed="false">
      <c r="A4719" s="0" t="n">
        <v>4707</v>
      </c>
      <c r="B4719" s="7" t="n">
        <v>0.167752</v>
      </c>
      <c r="C4719" s="7" t="n">
        <v>0.430817</v>
      </c>
      <c r="D4719" s="16" t="n">
        <f aca="false">LOGINV(B4719,$B$7,$C$7)</f>
        <v>7.91670794612892</v>
      </c>
      <c r="E4719" s="16" t="n">
        <f aca="false">LOGINV(C4719,$B$8,$C$8)</f>
        <v>97.5848221518841</v>
      </c>
      <c r="F4719" s="16" t="n">
        <f aca="false">$B$5/100*E4719*2_Girdiler!$B$14*2_Girdiler!$B$15*2_Girdiler!$B$16</f>
        <v>2.4552341253414</v>
      </c>
      <c r="G4719" s="16" t="n">
        <f aca="false">MIN(MATCH(F4719,2_Girdiler!$B$20:$I$20,1),7)</f>
        <v>1</v>
      </c>
      <c r="H4719" s="16" t="n">
        <f aca="false">IF(F4719&gt;=40,2_Girdiler!$I$21+(F4719-40)*(2_Girdiler!$I$21-2_Girdiler!$H$21)/(2_Girdiler!$I$20-2_Girdiler!$H$20),INDEX(2_Girdiler!$B$21:$I$21,G4719)+(F4719-INDEX(2_Girdiler!$B$20:$I$20,G4719))*(INDEX(2_Girdiler!$B$21:$I$21,G4719+1)-INDEX(2_Girdiler!$B$21:$I$21,G4719))/(INDEX(2_Girdiler!$B$20:$I$20,G4719+1)-INDEX(2_Girdiler!$B$20:$I$20,G4719)))</f>
        <v>5.40151507575109</v>
      </c>
      <c r="I4719" s="16" t="n">
        <f aca="false">H4719/2_Girdiler!$B$17</f>
        <v>2.16406853996438</v>
      </c>
      <c r="J4719" s="16" t="n">
        <f aca="false">D4719+I4719</f>
        <v>10.0807764860933</v>
      </c>
    </row>
    <row r="4720" customFormat="false" ht="15" hidden="false" customHeight="false" outlineLevel="0" collapsed="false">
      <c r="A4720" s="0" t="n">
        <v>4708</v>
      </c>
      <c r="B4720" s="7" t="n">
        <v>0.439808</v>
      </c>
      <c r="C4720" s="7" t="n">
        <v>0.176397</v>
      </c>
      <c r="D4720" s="16" t="n">
        <f aca="false">LOGINV(B4720,$B$7,$C$7)</f>
        <v>12.4457402203187</v>
      </c>
      <c r="E4720" s="16" t="n">
        <f aca="false">LOGINV(C4720,$B$8,$C$8)</f>
        <v>59.9458200650495</v>
      </c>
      <c r="F4720" s="16" t="n">
        <f aca="false">$B$5/100*E4720*2_Girdiler!$B$14*2_Girdiler!$B$15*2_Girdiler!$B$16</f>
        <v>1.50823683283664</v>
      </c>
      <c r="G4720" s="16" t="n">
        <f aca="false">MIN(MATCH(F4720,2_Girdiler!$B$20:$I$20,1),7)</f>
        <v>1</v>
      </c>
      <c r="H4720" s="16" t="n">
        <f aca="false">IF(F4720&gt;=40,2_Girdiler!$I$21+(F4720-40)*(2_Girdiler!$I$21-2_Girdiler!$H$21)/(2_Girdiler!$I$20-2_Girdiler!$H$20),INDEX(2_Girdiler!$B$21:$I$21,G4720)+(F4720-INDEX(2_Girdiler!$B$20:$I$20,G4720))*(INDEX(2_Girdiler!$B$21:$I$21,G4720+1)-INDEX(2_Girdiler!$B$21:$I$21,G4720))/(INDEX(2_Girdiler!$B$20:$I$20,G4720+1)-INDEX(2_Girdiler!$B$20:$I$20,G4720)))</f>
        <v>3.31812103224062</v>
      </c>
      <c r="I4720" s="16" t="n">
        <f aca="false">H4720/2_Girdiler!$B$17</f>
        <v>1.32937541355794</v>
      </c>
      <c r="J4720" s="16" t="n">
        <f aca="false">D4720+I4720</f>
        <v>13.7751156338766</v>
      </c>
    </row>
    <row r="4721" customFormat="false" ht="15" hidden="false" customHeight="false" outlineLevel="0" collapsed="false">
      <c r="A4721" s="0" t="n">
        <v>4709</v>
      </c>
      <c r="B4721" s="7" t="n">
        <v>0.839989</v>
      </c>
      <c r="C4721" s="7" t="n">
        <v>0.135317</v>
      </c>
      <c r="D4721" s="16" t="n">
        <f aca="false">LOGINV(B4721,$B$7,$C$7)</f>
        <v>23.5726142453289</v>
      </c>
      <c r="E4721" s="16" t="n">
        <f aca="false">LOGINV(C4721,$B$8,$C$8)</f>
        <v>53.6318933729462</v>
      </c>
      <c r="F4721" s="16" t="n">
        <f aca="false">$B$5/100*E4721*2_Girdiler!$B$14*2_Girdiler!$B$15*2_Girdiler!$B$16</f>
        <v>1.34937843726333</v>
      </c>
      <c r="G4721" s="16" t="n">
        <f aca="false">MIN(MATCH(F4721,2_Girdiler!$B$20:$I$20,1),7)</f>
        <v>1</v>
      </c>
      <c r="H4721" s="16" t="n">
        <f aca="false">IF(F4721&gt;=40,2_Girdiler!$I$21+(F4721-40)*(2_Girdiler!$I$21-2_Girdiler!$H$21)/(2_Girdiler!$I$20-2_Girdiler!$H$20),INDEX(2_Girdiler!$B$21:$I$21,G4721)+(F4721-INDEX(2_Girdiler!$B$20:$I$20,G4721))*(INDEX(2_Girdiler!$B$21:$I$21,G4721+1)-INDEX(2_Girdiler!$B$21:$I$21,G4721))/(INDEX(2_Girdiler!$B$20:$I$20,G4721+1)-INDEX(2_Girdiler!$B$20:$I$20,G4721)))</f>
        <v>2.96863256197932</v>
      </c>
      <c r="I4721" s="16" t="n">
        <f aca="false">H4721/2_Girdiler!$B$17</f>
        <v>1.18935599438274</v>
      </c>
      <c r="J4721" s="16" t="n">
        <f aca="false">D4721+I4721</f>
        <v>24.7619702397116</v>
      </c>
    </row>
    <row r="4722" customFormat="false" ht="15" hidden="false" customHeight="false" outlineLevel="0" collapsed="false">
      <c r="A4722" s="0" t="n">
        <v>4710</v>
      </c>
      <c r="B4722" s="7" t="n">
        <v>0.751586</v>
      </c>
      <c r="C4722" s="7" t="n">
        <v>0.521662</v>
      </c>
      <c r="D4722" s="16" t="n">
        <f aca="false">LOGINV(B4722,$B$7,$C$7)</f>
        <v>19.7775456217057</v>
      </c>
      <c r="E4722" s="16" t="n">
        <f aca="false">LOGINV(C4722,$B$8,$C$8)</f>
        <v>113.102677820655</v>
      </c>
      <c r="F4722" s="16" t="n">
        <f aca="false">$B$5/100*E4722*2_Girdiler!$B$14*2_Girdiler!$B$15*2_Girdiler!$B$16</f>
        <v>2.84566337396767</v>
      </c>
      <c r="G4722" s="16" t="n">
        <f aca="false">MIN(MATCH(F4722,2_Girdiler!$B$20:$I$20,1),7)</f>
        <v>1</v>
      </c>
      <c r="H4722" s="16" t="n">
        <f aca="false">IF(F4722&gt;=40,2_Girdiler!$I$21+(F4722-40)*(2_Girdiler!$I$21-2_Girdiler!$H$21)/(2_Girdiler!$I$20-2_Girdiler!$H$20),INDEX(2_Girdiler!$B$21:$I$21,G4722)+(F4722-INDEX(2_Girdiler!$B$20:$I$20,G4722))*(INDEX(2_Girdiler!$B$21:$I$21,G4722+1)-INDEX(2_Girdiler!$B$21:$I$21,G4722))/(INDEX(2_Girdiler!$B$20:$I$20,G4722+1)-INDEX(2_Girdiler!$B$20:$I$20,G4722)))</f>
        <v>6.26045942272887</v>
      </c>
      <c r="I4722" s="16" t="n">
        <f aca="false">H4722/2_Girdiler!$B$17</f>
        <v>2.50819688410612</v>
      </c>
      <c r="J4722" s="16" t="n">
        <f aca="false">D4722+I4722</f>
        <v>22.2857425058118</v>
      </c>
    </row>
    <row r="4723" customFormat="false" ht="15" hidden="false" customHeight="false" outlineLevel="0" collapsed="false">
      <c r="A4723" s="0" t="n">
        <v>4711</v>
      </c>
      <c r="B4723" s="7" t="n">
        <v>0.713589</v>
      </c>
      <c r="C4723" s="7" t="n">
        <v>0.482756</v>
      </c>
      <c r="D4723" s="16" t="n">
        <f aca="false">LOGINV(B4723,$B$7,$C$7)</f>
        <v>18.543475751037</v>
      </c>
      <c r="E4723" s="16" t="n">
        <f aca="false">LOGINV(C4723,$B$8,$C$8)</f>
        <v>106.199468865612</v>
      </c>
      <c r="F4723" s="16" t="n">
        <f aca="false">$B$5/100*E4723*2_Girdiler!$B$14*2_Girdiler!$B$15*2_Girdiler!$B$16</f>
        <v>2.6719786366588</v>
      </c>
      <c r="G4723" s="16" t="n">
        <f aca="false">MIN(MATCH(F4723,2_Girdiler!$B$20:$I$20,1),7)</f>
        <v>1</v>
      </c>
      <c r="H4723" s="16" t="n">
        <f aca="false">IF(F4723&gt;=40,2_Girdiler!$I$21+(F4723-40)*(2_Girdiler!$I$21-2_Girdiler!$H$21)/(2_Girdiler!$I$20-2_Girdiler!$H$20),INDEX(2_Girdiler!$B$21:$I$21,G4723)+(F4723-INDEX(2_Girdiler!$B$20:$I$20,G4723))*(INDEX(2_Girdiler!$B$21:$I$21,G4723+1)-INDEX(2_Girdiler!$B$21:$I$21,G4723))/(INDEX(2_Girdiler!$B$20:$I$20,G4723+1)-INDEX(2_Girdiler!$B$20:$I$20,G4723)))</f>
        <v>5.87835300064936</v>
      </c>
      <c r="I4723" s="16" t="n">
        <f aca="false">H4723/2_Girdiler!$B$17</f>
        <v>2.35510937526016</v>
      </c>
      <c r="J4723" s="16" t="n">
        <f aca="false">D4723+I4723</f>
        <v>20.8985851262972</v>
      </c>
    </row>
    <row r="4724" customFormat="false" ht="15" hidden="false" customHeight="false" outlineLevel="0" collapsed="false">
      <c r="A4724" s="0" t="n">
        <v>4712</v>
      </c>
      <c r="B4724" s="7" t="n">
        <v>0.147978</v>
      </c>
      <c r="C4724" s="7" t="n">
        <v>0.616482</v>
      </c>
      <c r="D4724" s="16" t="n">
        <f aca="false">LOGINV(B4724,$B$7,$C$7)</f>
        <v>7.56276018062896</v>
      </c>
      <c r="E4724" s="16" t="n">
        <f aca="false">LOGINV(C4724,$B$8,$C$8)</f>
        <v>132.219197459503</v>
      </c>
      <c r="F4724" s="16" t="n">
        <f aca="false">$B$5/100*E4724*2_Girdiler!$B$14*2_Girdiler!$B$15*2_Girdiler!$B$16</f>
        <v>3.32663500808109</v>
      </c>
      <c r="G4724" s="16" t="n">
        <f aca="false">MIN(MATCH(F4724,2_Girdiler!$B$20:$I$20,1),7)</f>
        <v>1</v>
      </c>
      <c r="H4724" s="16" t="n">
        <f aca="false">IF(F4724&gt;=40,2_Girdiler!$I$21+(F4724-40)*(2_Girdiler!$I$21-2_Girdiler!$H$21)/(2_Girdiler!$I$20-2_Girdiler!$H$20),INDEX(2_Girdiler!$B$21:$I$21,G4724)+(F4724-INDEX(2_Girdiler!$B$20:$I$20,G4724))*(INDEX(2_Girdiler!$B$21:$I$21,G4724+1)-INDEX(2_Girdiler!$B$21:$I$21,G4724))/(INDEX(2_Girdiler!$B$20:$I$20,G4724+1)-INDEX(2_Girdiler!$B$20:$I$20,G4724)))</f>
        <v>7.3185970177784</v>
      </c>
      <c r="I4724" s="16" t="n">
        <f aca="false">H4724/2_Girdiler!$B$17</f>
        <v>2.93213021545609</v>
      </c>
      <c r="J4724" s="16" t="n">
        <f aca="false">D4724+I4724</f>
        <v>10.494890396085</v>
      </c>
    </row>
    <row r="4725" customFormat="false" ht="15" hidden="false" customHeight="false" outlineLevel="0" collapsed="false">
      <c r="A4725" s="0" t="n">
        <v>4713</v>
      </c>
      <c r="B4725" s="7" t="n">
        <v>0.591947</v>
      </c>
      <c r="C4725" s="7" t="n">
        <v>0.377713</v>
      </c>
      <c r="D4725" s="16" t="n">
        <f aca="false">LOGINV(B4725,$B$7,$C$7)</f>
        <v>15.4163225832419</v>
      </c>
      <c r="E4725" s="16" t="n">
        <f aca="false">LOGINV(C4725,$B$8,$C$8)</f>
        <v>89.3141986461812</v>
      </c>
      <c r="F4725" s="16" t="n">
        <f aca="false">$B$5/100*E4725*2_Girdiler!$B$14*2_Girdiler!$B$15*2_Girdiler!$B$16</f>
        <v>2.24714523793792</v>
      </c>
      <c r="G4725" s="16" t="n">
        <f aca="false">MIN(MATCH(F4725,2_Girdiler!$B$20:$I$20,1),7)</f>
        <v>1</v>
      </c>
      <c r="H4725" s="16" t="n">
        <f aca="false">IF(F4725&gt;=40,2_Girdiler!$I$21+(F4725-40)*(2_Girdiler!$I$21-2_Girdiler!$H$21)/(2_Girdiler!$I$20-2_Girdiler!$H$20),INDEX(2_Girdiler!$B$21:$I$21,G4725)+(F4725-INDEX(2_Girdiler!$B$20:$I$20,G4725))*(INDEX(2_Girdiler!$B$21:$I$21,G4725+1)-INDEX(2_Girdiler!$B$21:$I$21,G4725))/(INDEX(2_Girdiler!$B$20:$I$20,G4725+1)-INDEX(2_Girdiler!$B$20:$I$20,G4725)))</f>
        <v>4.94371952346342</v>
      </c>
      <c r="I4725" s="16" t="n">
        <f aca="false">H4725/2_Girdiler!$B$17</f>
        <v>1.98065686036195</v>
      </c>
      <c r="J4725" s="16" t="n">
        <f aca="false">D4725+I4725</f>
        <v>17.3969794436038</v>
      </c>
    </row>
    <row r="4726" customFormat="false" ht="15" hidden="false" customHeight="false" outlineLevel="0" collapsed="false">
      <c r="A4726" s="0" t="n">
        <v>4714</v>
      </c>
      <c r="B4726" s="7" t="n">
        <v>0.233116</v>
      </c>
      <c r="C4726" s="7" t="n">
        <v>0.243473</v>
      </c>
      <c r="D4726" s="16" t="n">
        <f aca="false">LOGINV(B4726,$B$7,$C$7)</f>
        <v>9.02199298625513</v>
      </c>
      <c r="E4726" s="16" t="n">
        <f aca="false">LOGINV(C4726,$B$8,$C$8)</f>
        <v>69.7204731935616</v>
      </c>
      <c r="F4726" s="16" t="n">
        <f aca="false">$B$5/100*E4726*2_Girdiler!$B$14*2_Girdiler!$B$15*2_Girdiler!$B$16</f>
        <v>1.75416710555001</v>
      </c>
      <c r="G4726" s="16" t="n">
        <f aca="false">MIN(MATCH(F4726,2_Girdiler!$B$20:$I$20,1),7)</f>
        <v>1</v>
      </c>
      <c r="H4726" s="16" t="n">
        <f aca="false">IF(F4726&gt;=40,2_Girdiler!$I$21+(F4726-40)*(2_Girdiler!$I$21-2_Girdiler!$H$21)/(2_Girdiler!$I$20-2_Girdiler!$H$20),INDEX(2_Girdiler!$B$21:$I$21,G4726)+(F4726-INDEX(2_Girdiler!$B$20:$I$20,G4726))*(INDEX(2_Girdiler!$B$21:$I$21,G4726+1)-INDEX(2_Girdiler!$B$21:$I$21,G4726))/(INDEX(2_Girdiler!$B$20:$I$20,G4726+1)-INDEX(2_Girdiler!$B$20:$I$20,G4726)))</f>
        <v>3.85916763221002</v>
      </c>
      <c r="I4726" s="16" t="n">
        <f aca="false">H4726/2_Girdiler!$B$17</f>
        <v>1.54614087828927</v>
      </c>
      <c r="J4726" s="16" t="n">
        <f aca="false">D4726+I4726</f>
        <v>10.5681338645444</v>
      </c>
    </row>
    <row r="4727" customFormat="false" ht="15" hidden="false" customHeight="false" outlineLevel="0" collapsed="false">
      <c r="A4727" s="0" t="n">
        <v>4715</v>
      </c>
      <c r="B4727" s="7" t="n">
        <v>0.068446</v>
      </c>
      <c r="C4727" s="7" t="n">
        <v>0.407899</v>
      </c>
      <c r="D4727" s="16" t="n">
        <f aca="false">LOGINV(B4727,$B$7,$C$7)</f>
        <v>5.91024285820909</v>
      </c>
      <c r="E4727" s="16" t="n">
        <f aca="false">LOGINV(C4727,$B$8,$C$8)</f>
        <v>93.9589522465887</v>
      </c>
      <c r="F4727" s="16" t="n">
        <f aca="false">$B$5/100*E4727*2_Girdiler!$B$14*2_Girdiler!$B$15*2_Girdiler!$B$16</f>
        <v>2.36400723852417</v>
      </c>
      <c r="G4727" s="16" t="n">
        <f aca="false">MIN(MATCH(F4727,2_Girdiler!$B$20:$I$20,1),7)</f>
        <v>1</v>
      </c>
      <c r="H4727" s="16" t="n">
        <f aca="false">IF(F4727&gt;=40,2_Girdiler!$I$21+(F4727-40)*(2_Girdiler!$I$21-2_Girdiler!$H$21)/(2_Girdiler!$I$20-2_Girdiler!$H$20),INDEX(2_Girdiler!$B$21:$I$21,G4727)+(F4727-INDEX(2_Girdiler!$B$20:$I$20,G4727))*(INDEX(2_Girdiler!$B$21:$I$21,G4727+1)-INDEX(2_Girdiler!$B$21:$I$21,G4727))/(INDEX(2_Girdiler!$B$20:$I$20,G4727+1)-INDEX(2_Girdiler!$B$20:$I$20,G4727)))</f>
        <v>5.20081592475318</v>
      </c>
      <c r="I4727" s="16" t="n">
        <f aca="false">H4727/2_Girdiler!$B$17</f>
        <v>2.08366022626329</v>
      </c>
      <c r="J4727" s="16" t="n">
        <f aca="false">D4727+I4727</f>
        <v>7.99390308447238</v>
      </c>
    </row>
    <row r="4728" customFormat="false" ht="15" hidden="false" customHeight="false" outlineLevel="0" collapsed="false">
      <c r="A4728" s="0" t="n">
        <v>4716</v>
      </c>
      <c r="B4728" s="7" t="n">
        <v>0.895973</v>
      </c>
      <c r="C4728" s="7" t="n">
        <v>0.614558</v>
      </c>
      <c r="D4728" s="16" t="n">
        <f aca="false">LOGINV(B4728,$B$7,$C$7)</f>
        <v>27.3175697780983</v>
      </c>
      <c r="E4728" s="16" t="n">
        <f aca="false">LOGINV(C4728,$B$8,$C$8)</f>
        <v>131.790139197493</v>
      </c>
      <c r="F4728" s="16" t="n">
        <f aca="false">$B$5/100*E4728*2_Girdiler!$B$14*2_Girdiler!$B$15*2_Girdiler!$B$16</f>
        <v>3.31583990220892</v>
      </c>
      <c r="G4728" s="16" t="n">
        <f aca="false">MIN(MATCH(F4728,2_Girdiler!$B$20:$I$20,1),7)</f>
        <v>1</v>
      </c>
      <c r="H4728" s="16" t="n">
        <f aca="false">IF(F4728&gt;=40,2_Girdiler!$I$21+(F4728-40)*(2_Girdiler!$I$21-2_Girdiler!$H$21)/(2_Girdiler!$I$20-2_Girdiler!$H$20),INDEX(2_Girdiler!$B$21:$I$21,G4728)+(F4728-INDEX(2_Girdiler!$B$20:$I$20,G4728))*(INDEX(2_Girdiler!$B$21:$I$21,G4728+1)-INDEX(2_Girdiler!$B$21:$I$21,G4728))/(INDEX(2_Girdiler!$B$20:$I$20,G4728+1)-INDEX(2_Girdiler!$B$20:$I$20,G4728)))</f>
        <v>7.29484778485963</v>
      </c>
      <c r="I4728" s="16" t="n">
        <f aca="false">H4728/2_Girdiler!$B$17</f>
        <v>2.92261529842133</v>
      </c>
      <c r="J4728" s="16" t="n">
        <f aca="false">D4728+I4728</f>
        <v>30.2401850765196</v>
      </c>
    </row>
    <row r="4729" customFormat="false" ht="15" hidden="false" customHeight="false" outlineLevel="0" collapsed="false">
      <c r="A4729" s="0" t="n">
        <v>4717</v>
      </c>
      <c r="B4729" s="7" t="n">
        <v>0.050304</v>
      </c>
      <c r="C4729" s="7" t="n">
        <v>0.534335</v>
      </c>
      <c r="D4729" s="16" t="n">
        <f aca="false">LOGINV(B4729,$B$7,$C$7)</f>
        <v>5.42272034814377</v>
      </c>
      <c r="E4729" s="16" t="n">
        <f aca="false">LOGINV(C4729,$B$8,$C$8)</f>
        <v>115.451768813664</v>
      </c>
      <c r="F4729" s="16" t="n">
        <f aca="false">$B$5/100*E4729*2_Girdiler!$B$14*2_Girdiler!$B$15*2_Girdiler!$B$16</f>
        <v>2.9047665033518</v>
      </c>
      <c r="G4729" s="16" t="n">
        <f aca="false">MIN(MATCH(F4729,2_Girdiler!$B$20:$I$20,1),7)</f>
        <v>1</v>
      </c>
      <c r="H4729" s="16" t="n">
        <f aca="false">IF(F4729&gt;=40,2_Girdiler!$I$21+(F4729-40)*(2_Girdiler!$I$21-2_Girdiler!$H$21)/(2_Girdiler!$I$20-2_Girdiler!$H$20),INDEX(2_Girdiler!$B$21:$I$21,G4729)+(F4729-INDEX(2_Girdiler!$B$20:$I$20,G4729))*(INDEX(2_Girdiler!$B$21:$I$21,G4729+1)-INDEX(2_Girdiler!$B$21:$I$21,G4729))/(INDEX(2_Girdiler!$B$20:$I$20,G4729+1)-INDEX(2_Girdiler!$B$20:$I$20,G4729)))</f>
        <v>6.39048630737396</v>
      </c>
      <c r="I4729" s="16" t="n">
        <f aca="false">H4729/2_Girdiler!$B$17</f>
        <v>2.56029098853123</v>
      </c>
      <c r="J4729" s="16" t="n">
        <f aca="false">D4729+I4729</f>
        <v>7.98301133667501</v>
      </c>
    </row>
    <row r="4730" customFormat="false" ht="15" hidden="false" customHeight="false" outlineLevel="0" collapsed="false">
      <c r="A4730" s="0" t="n">
        <v>4718</v>
      </c>
      <c r="B4730" s="7" t="n">
        <v>0.989421</v>
      </c>
      <c r="C4730" s="7" t="n">
        <v>0.617293</v>
      </c>
      <c r="D4730" s="16" t="n">
        <f aca="false">LOGINV(B4730,$B$7,$C$7)</f>
        <v>48.944761341418</v>
      </c>
      <c r="E4730" s="16" t="n">
        <f aca="false">LOGINV(C4730,$B$8,$C$8)</f>
        <v>132.400663206031</v>
      </c>
      <c r="F4730" s="16" t="n">
        <f aca="false">$B$5/100*E4730*2_Girdiler!$B$14*2_Girdiler!$B$15*2_Girdiler!$B$16</f>
        <v>3.33120068626375</v>
      </c>
      <c r="G4730" s="16" t="n">
        <f aca="false">MIN(MATCH(F4730,2_Girdiler!$B$20:$I$20,1),7)</f>
        <v>1</v>
      </c>
      <c r="H4730" s="16" t="n">
        <f aca="false">IF(F4730&gt;=40,2_Girdiler!$I$21+(F4730-40)*(2_Girdiler!$I$21-2_Girdiler!$H$21)/(2_Girdiler!$I$20-2_Girdiler!$H$20),INDEX(2_Girdiler!$B$21:$I$21,G4730)+(F4730-INDEX(2_Girdiler!$B$20:$I$20,G4730))*(INDEX(2_Girdiler!$B$21:$I$21,G4730+1)-INDEX(2_Girdiler!$B$21:$I$21,G4730))/(INDEX(2_Girdiler!$B$20:$I$20,G4730+1)-INDEX(2_Girdiler!$B$20:$I$20,G4730)))</f>
        <v>7.32864150978025</v>
      </c>
      <c r="I4730" s="16" t="n">
        <f aca="false">H4730/2_Girdiler!$B$17</f>
        <v>2.93615445103376</v>
      </c>
      <c r="J4730" s="16" t="n">
        <f aca="false">D4730+I4730</f>
        <v>51.8809157924518</v>
      </c>
    </row>
    <row r="4731" customFormat="false" ht="15" hidden="false" customHeight="false" outlineLevel="0" collapsed="false">
      <c r="A4731" s="0" t="n">
        <v>4719</v>
      </c>
      <c r="B4731" s="7" t="n">
        <v>0.285199</v>
      </c>
      <c r="C4731" s="7" t="n">
        <v>0.135622</v>
      </c>
      <c r="D4731" s="16" t="n">
        <f aca="false">LOGINV(B4731,$B$7,$C$7)</f>
        <v>9.8699497611262</v>
      </c>
      <c r="E4731" s="16" t="n">
        <f aca="false">LOGINV(C4731,$B$8,$C$8)</f>
        <v>53.6804317551734</v>
      </c>
      <c r="F4731" s="16" t="n">
        <f aca="false">$B$5/100*E4731*2_Girdiler!$B$14*2_Girdiler!$B$15*2_Girdiler!$B$16</f>
        <v>1.35059966296016</v>
      </c>
      <c r="G4731" s="16" t="n">
        <f aca="false">MIN(MATCH(F4731,2_Girdiler!$B$20:$I$20,1),7)</f>
        <v>1</v>
      </c>
      <c r="H4731" s="16" t="n">
        <f aca="false">IF(F4731&gt;=40,2_Girdiler!$I$21+(F4731-40)*(2_Girdiler!$I$21-2_Girdiler!$H$21)/(2_Girdiler!$I$20-2_Girdiler!$H$20),INDEX(2_Girdiler!$B$21:$I$21,G4731)+(F4731-INDEX(2_Girdiler!$B$20:$I$20,G4731))*(INDEX(2_Girdiler!$B$21:$I$21,G4731+1)-INDEX(2_Girdiler!$B$21:$I$21,G4731))/(INDEX(2_Girdiler!$B$20:$I$20,G4731+1)-INDEX(2_Girdiler!$B$20:$I$20,G4731)))</f>
        <v>2.97131925851236</v>
      </c>
      <c r="I4731" s="16" t="n">
        <f aca="false">H4731/2_Girdiler!$B$17</f>
        <v>1.19043239523732</v>
      </c>
      <c r="J4731" s="16" t="n">
        <f aca="false">D4731+I4731</f>
        <v>11.0603821563635</v>
      </c>
    </row>
    <row r="4732" customFormat="false" ht="15" hidden="false" customHeight="false" outlineLevel="0" collapsed="false">
      <c r="A4732" s="0" t="n">
        <v>4720</v>
      </c>
      <c r="B4732" s="7" t="n">
        <v>0.666899</v>
      </c>
      <c r="C4732" s="7" t="n">
        <v>0.117595</v>
      </c>
      <c r="D4732" s="16" t="n">
        <f aca="false">LOGINV(B4732,$B$7,$C$7)</f>
        <v>17.2229640695503</v>
      </c>
      <c r="E4732" s="16" t="n">
        <f aca="false">LOGINV(C4732,$B$8,$C$8)</f>
        <v>50.7524065535638</v>
      </c>
      <c r="F4732" s="16" t="n">
        <f aca="false">$B$5/100*E4732*2_Girdiler!$B$14*2_Girdiler!$B$15*2_Girdiler!$B$16</f>
        <v>1.27693054888767</v>
      </c>
      <c r="G4732" s="16" t="n">
        <f aca="false">MIN(MATCH(F4732,2_Girdiler!$B$20:$I$20,1),7)</f>
        <v>1</v>
      </c>
      <c r="H4732" s="16" t="n">
        <f aca="false">IF(F4732&gt;=40,2_Girdiler!$I$21+(F4732-40)*(2_Girdiler!$I$21-2_Girdiler!$H$21)/(2_Girdiler!$I$20-2_Girdiler!$H$20),INDEX(2_Girdiler!$B$21:$I$21,G4732)+(F4732-INDEX(2_Girdiler!$B$20:$I$20,G4732))*(INDEX(2_Girdiler!$B$21:$I$21,G4732+1)-INDEX(2_Girdiler!$B$21:$I$21,G4732))/(INDEX(2_Girdiler!$B$20:$I$20,G4732+1)-INDEX(2_Girdiler!$B$20:$I$20,G4732)))</f>
        <v>2.80924720755286</v>
      </c>
      <c r="I4732" s="16" t="n">
        <f aca="false">H4732/2_Girdiler!$B$17</f>
        <v>1.12549968251317</v>
      </c>
      <c r="J4732" s="16" t="n">
        <f aca="false">D4732+I4732</f>
        <v>18.3484637520634</v>
      </c>
    </row>
    <row r="4733" customFormat="false" ht="15" hidden="false" customHeight="false" outlineLevel="0" collapsed="false">
      <c r="A4733" s="0" t="n">
        <v>4721</v>
      </c>
      <c r="B4733" s="7" t="n">
        <v>0.121417</v>
      </c>
      <c r="C4733" s="7" t="n">
        <v>0.300303</v>
      </c>
      <c r="D4733" s="16" t="n">
        <f aca="false">LOGINV(B4733,$B$7,$C$7)</f>
        <v>7.06246706892442</v>
      </c>
      <c r="E4733" s="16" t="n">
        <f aca="false">LOGINV(C4733,$B$8,$C$8)</f>
        <v>77.8894848860565</v>
      </c>
      <c r="F4733" s="16" t="n">
        <f aca="false">$B$5/100*E4733*2_Girdiler!$B$14*2_Girdiler!$B$15*2_Girdiler!$B$16</f>
        <v>1.95969943973318</v>
      </c>
      <c r="G4733" s="16" t="n">
        <f aca="false">MIN(MATCH(F4733,2_Girdiler!$B$20:$I$20,1),7)</f>
        <v>1</v>
      </c>
      <c r="H4733" s="16" t="n">
        <f aca="false">IF(F4733&gt;=40,2_Girdiler!$I$21+(F4733-40)*(2_Girdiler!$I$21-2_Girdiler!$H$21)/(2_Girdiler!$I$20-2_Girdiler!$H$20),INDEX(2_Girdiler!$B$21:$I$21,G4733)+(F4733-INDEX(2_Girdiler!$B$20:$I$20,G4733))*(INDEX(2_Girdiler!$B$21:$I$21,G4733+1)-INDEX(2_Girdiler!$B$21:$I$21,G4733))/(INDEX(2_Girdiler!$B$20:$I$20,G4733+1)-INDEX(2_Girdiler!$B$20:$I$20,G4733)))</f>
        <v>4.311338767413</v>
      </c>
      <c r="I4733" s="16" t="n">
        <f aca="false">H4733/2_Girdiler!$B$17</f>
        <v>1.72729918566226</v>
      </c>
      <c r="J4733" s="16" t="n">
        <f aca="false">D4733+I4733</f>
        <v>8.78976625458668</v>
      </c>
    </row>
    <row r="4734" customFormat="false" ht="15" hidden="false" customHeight="false" outlineLevel="0" collapsed="false">
      <c r="A4734" s="0" t="n">
        <v>4722</v>
      </c>
      <c r="B4734" s="7" t="n">
        <v>0.28266</v>
      </c>
      <c r="C4734" s="7" t="n">
        <v>0.964161</v>
      </c>
      <c r="D4734" s="16" t="n">
        <f aca="false">LOGINV(B4734,$B$7,$C$7)</f>
        <v>9.82881773785514</v>
      </c>
      <c r="E4734" s="16" t="n">
        <f aca="false">LOGINV(C4734,$B$8,$C$8)</f>
        <v>349.280897382546</v>
      </c>
      <c r="F4734" s="16" t="n">
        <f aca="false">$B$5/100*E4734*2_Girdiler!$B$14*2_Girdiler!$B$15*2_Girdiler!$B$16</f>
        <v>8.78790737814487</v>
      </c>
      <c r="G4734" s="16" t="n">
        <f aca="false">MIN(MATCH(F4734,2_Girdiler!$B$20:$I$20,1),7)</f>
        <v>2</v>
      </c>
      <c r="H4734" s="16" t="n">
        <f aca="false">IF(F4734&gt;=40,2_Girdiler!$I$21+(F4734-40)*(2_Girdiler!$I$21-2_Girdiler!$H$21)/(2_Girdiler!$I$20-2_Girdiler!$H$20),INDEX(2_Girdiler!$B$21:$I$21,G4734)+(F4734-INDEX(2_Girdiler!$B$20:$I$20,G4734))*(INDEX(2_Girdiler!$B$21:$I$21,G4734+1)-INDEX(2_Girdiler!$B$21:$I$21,G4734))/(INDEX(2_Girdiler!$B$20:$I$20,G4734+1)-INDEX(2_Girdiler!$B$20:$I$20,G4734)))</f>
        <v>17.0606518050318</v>
      </c>
      <c r="I4734" s="16" t="n">
        <f aca="false">H4734/2_Girdiler!$B$17</f>
        <v>6.83519703727235</v>
      </c>
      <c r="J4734" s="16" t="n">
        <f aca="false">D4734+I4734</f>
        <v>16.6640147751275</v>
      </c>
    </row>
    <row r="4735" customFormat="false" ht="15" hidden="false" customHeight="false" outlineLevel="0" collapsed="false">
      <c r="A4735" s="0" t="n">
        <v>4723</v>
      </c>
      <c r="B4735" s="7" t="n">
        <v>0.665001</v>
      </c>
      <c r="C4735" s="7" t="n">
        <v>0.365737</v>
      </c>
      <c r="D4735" s="16" t="n">
        <f aca="false">LOGINV(B4735,$B$7,$C$7)</f>
        <v>17.1729664537696</v>
      </c>
      <c r="E4735" s="16" t="n">
        <f aca="false">LOGINV(C4735,$B$8,$C$8)</f>
        <v>87.506738080722</v>
      </c>
      <c r="F4735" s="16" t="n">
        <f aca="false">$B$5/100*E4735*2_Girdiler!$B$14*2_Girdiler!$B$15*2_Girdiler!$B$16</f>
        <v>2.20166953011097</v>
      </c>
      <c r="G4735" s="16" t="n">
        <f aca="false">MIN(MATCH(F4735,2_Girdiler!$B$20:$I$20,1),7)</f>
        <v>1</v>
      </c>
      <c r="H4735" s="16" t="n">
        <f aca="false">IF(F4735&gt;=40,2_Girdiler!$I$21+(F4735-40)*(2_Girdiler!$I$21-2_Girdiler!$H$21)/(2_Girdiler!$I$20-2_Girdiler!$H$20),INDEX(2_Girdiler!$B$21:$I$21,G4735)+(F4735-INDEX(2_Girdiler!$B$20:$I$20,G4735))*(INDEX(2_Girdiler!$B$21:$I$21,G4735+1)-INDEX(2_Girdiler!$B$21:$I$21,G4735))/(INDEX(2_Girdiler!$B$20:$I$20,G4735+1)-INDEX(2_Girdiler!$B$20:$I$20,G4735)))</f>
        <v>4.84367296624413</v>
      </c>
      <c r="I4735" s="16" t="n">
        <f aca="false">H4735/2_Girdiler!$B$17</f>
        <v>1.94057410506576</v>
      </c>
      <c r="J4735" s="16" t="n">
        <f aca="false">D4735+I4735</f>
        <v>19.1135405588354</v>
      </c>
    </row>
    <row r="4736" customFormat="false" ht="15" hidden="false" customHeight="false" outlineLevel="0" collapsed="false">
      <c r="A4736" s="0" t="n">
        <v>4724</v>
      </c>
      <c r="B4736" s="7" t="n">
        <v>0.937474</v>
      </c>
      <c r="C4736" s="7" t="n">
        <v>0.842523</v>
      </c>
      <c r="D4736" s="16" t="n">
        <f aca="false">LOGINV(B4736,$B$7,$C$7)</f>
        <v>31.8424711912627</v>
      </c>
      <c r="E4736" s="16" t="n">
        <f aca="false">LOGINV(C4736,$B$8,$C$8)</f>
        <v>208.905074619059</v>
      </c>
      <c r="F4736" s="16" t="n">
        <f aca="false">$B$5/100*E4736*2_Girdiler!$B$14*2_Girdiler!$B$15*2_Girdiler!$B$16</f>
        <v>5.25605167741551</v>
      </c>
      <c r="G4736" s="16" t="n">
        <f aca="false">MIN(MATCH(F4736,2_Girdiler!$B$20:$I$20,1),7)</f>
        <v>2</v>
      </c>
      <c r="H4736" s="16" t="n">
        <f aca="false">IF(F4736&gt;=40,2_Girdiler!$I$21+(F4736-40)*(2_Girdiler!$I$21-2_Girdiler!$H$21)/(2_Girdiler!$I$20-2_Girdiler!$H$20),INDEX(2_Girdiler!$B$21:$I$21,G4736)+(F4736-INDEX(2_Girdiler!$B$20:$I$20,G4736))*(INDEX(2_Girdiler!$B$21:$I$21,G4736+1)-INDEX(2_Girdiler!$B$21:$I$21,G4736))/(INDEX(2_Girdiler!$B$20:$I$20,G4736+1)-INDEX(2_Girdiler!$B$20:$I$20,G4736)))</f>
        <v>11.4096826838648</v>
      </c>
      <c r="I4736" s="16" t="n">
        <f aca="false">H4736/2_Girdiler!$B$17</f>
        <v>4.57118697270225</v>
      </c>
      <c r="J4736" s="16" t="n">
        <f aca="false">D4736+I4736</f>
        <v>36.413658163965</v>
      </c>
    </row>
    <row r="4737" customFormat="false" ht="15" hidden="false" customHeight="false" outlineLevel="0" collapsed="false">
      <c r="A4737" s="0" t="n">
        <v>4725</v>
      </c>
      <c r="B4737" s="7" t="n">
        <v>0.973498</v>
      </c>
      <c r="C4737" s="7" t="n">
        <v>0.748514</v>
      </c>
      <c r="D4737" s="16" t="n">
        <f aca="false">LOGINV(B4737,$B$7,$C$7)</f>
        <v>39.8175096984996</v>
      </c>
      <c r="E4737" s="16" t="n">
        <f aca="false">LOGINV(C4737,$B$8,$C$8)</f>
        <v>168.27481270585</v>
      </c>
      <c r="F4737" s="16" t="n">
        <f aca="false">$B$5/100*E4737*2_Girdiler!$B$14*2_Girdiler!$B$15*2_Girdiler!$B$16</f>
        <v>4.23379428767919</v>
      </c>
      <c r="G4737" s="16" t="n">
        <f aca="false">MIN(MATCH(F4737,2_Girdiler!$B$20:$I$20,1),7)</f>
        <v>1</v>
      </c>
      <c r="H4737" s="16" t="n">
        <f aca="false">IF(F4737&gt;=40,2_Girdiler!$I$21+(F4737-40)*(2_Girdiler!$I$21-2_Girdiler!$H$21)/(2_Girdiler!$I$20-2_Girdiler!$H$20),INDEX(2_Girdiler!$B$21:$I$21,G4737)+(F4737-INDEX(2_Girdiler!$B$20:$I$20,G4737))*(INDEX(2_Girdiler!$B$21:$I$21,G4737+1)-INDEX(2_Girdiler!$B$21:$I$21,G4737))/(INDEX(2_Girdiler!$B$20:$I$20,G4737+1)-INDEX(2_Girdiler!$B$20:$I$20,G4737)))</f>
        <v>9.31434743289422</v>
      </c>
      <c r="I4737" s="16" t="n">
        <f aca="false">H4737/2_Girdiler!$B$17</f>
        <v>3.73170970869159</v>
      </c>
      <c r="J4737" s="16" t="n">
        <f aca="false">D4737+I4737</f>
        <v>43.5492194071912</v>
      </c>
    </row>
    <row r="4738" customFormat="false" ht="15" hidden="false" customHeight="false" outlineLevel="0" collapsed="false">
      <c r="A4738" s="0" t="n">
        <v>4726</v>
      </c>
      <c r="B4738" s="7" t="n">
        <v>0.103527</v>
      </c>
      <c r="C4738" s="7" t="n">
        <v>0.546377</v>
      </c>
      <c r="D4738" s="16" t="n">
        <f aca="false">LOGINV(B4738,$B$7,$C$7)</f>
        <v>6.70279196637186</v>
      </c>
      <c r="E4738" s="16" t="n">
        <f aca="false">LOGINV(C4738,$B$8,$C$8)</f>
        <v>117.735220758739</v>
      </c>
      <c r="F4738" s="16" t="n">
        <f aca="false">$B$5/100*E4738*2_Girdiler!$B$14*2_Girdiler!$B$15*2_Girdiler!$B$16</f>
        <v>2.96221815428986</v>
      </c>
      <c r="G4738" s="16" t="n">
        <f aca="false">MIN(MATCH(F4738,2_Girdiler!$B$20:$I$20,1),7)</f>
        <v>1</v>
      </c>
      <c r="H4738" s="16" t="n">
        <f aca="false">IF(F4738&gt;=40,2_Girdiler!$I$21+(F4738-40)*(2_Girdiler!$I$21-2_Girdiler!$H$21)/(2_Girdiler!$I$20-2_Girdiler!$H$20),INDEX(2_Girdiler!$B$21:$I$21,G4738)+(F4738-INDEX(2_Girdiler!$B$20:$I$20,G4738))*(INDEX(2_Girdiler!$B$21:$I$21,G4738+1)-INDEX(2_Girdiler!$B$21:$I$21,G4738))/(INDEX(2_Girdiler!$B$20:$I$20,G4738+1)-INDEX(2_Girdiler!$B$20:$I$20,G4738)))</f>
        <v>6.5168799394377</v>
      </c>
      <c r="I4738" s="16" t="n">
        <f aca="false">H4738/2_Girdiler!$B$17</f>
        <v>2.61092946291575</v>
      </c>
      <c r="J4738" s="16" t="n">
        <f aca="false">D4738+I4738</f>
        <v>9.31372142928761</v>
      </c>
    </row>
    <row r="4739" customFormat="false" ht="15" hidden="false" customHeight="false" outlineLevel="0" collapsed="false">
      <c r="A4739" s="0" t="n">
        <v>4727</v>
      </c>
      <c r="B4739" s="7" t="n">
        <v>0.399857</v>
      </c>
      <c r="C4739" s="7" t="n">
        <v>0.758937</v>
      </c>
      <c r="D4739" s="16" t="n">
        <f aca="false">LOGINV(B4739,$B$7,$C$7)</f>
        <v>11.7561675433736</v>
      </c>
      <c r="E4739" s="16" t="n">
        <f aca="false">LOGINV(C4739,$B$8,$C$8)</f>
        <v>171.905139658462</v>
      </c>
      <c r="F4739" s="16" t="n">
        <f aca="false">$B$5/100*E4739*2_Girdiler!$B$14*2_Girdiler!$B$15*2_Girdiler!$B$16</f>
        <v>4.32513331380691</v>
      </c>
      <c r="G4739" s="16" t="n">
        <f aca="false">MIN(MATCH(F4739,2_Girdiler!$B$20:$I$20,1),7)</f>
        <v>1</v>
      </c>
      <c r="H4739" s="16" t="n">
        <f aca="false">IF(F4739&gt;=40,2_Girdiler!$I$21+(F4739-40)*(2_Girdiler!$I$21-2_Girdiler!$H$21)/(2_Girdiler!$I$20-2_Girdiler!$H$20),INDEX(2_Girdiler!$B$21:$I$21,G4739)+(F4739-INDEX(2_Girdiler!$B$20:$I$20,G4739))*(INDEX(2_Girdiler!$B$21:$I$21,G4739+1)-INDEX(2_Girdiler!$B$21:$I$21,G4739))/(INDEX(2_Girdiler!$B$20:$I$20,G4739+1)-INDEX(2_Girdiler!$B$20:$I$20,G4739)))</f>
        <v>9.5152932903752</v>
      </c>
      <c r="I4739" s="16" t="n">
        <f aca="false">H4739/2_Girdiler!$B$17</f>
        <v>3.81221686313109</v>
      </c>
      <c r="J4739" s="16" t="n">
        <f aca="false">D4739+I4739</f>
        <v>15.5683844065047</v>
      </c>
    </row>
    <row r="4740" customFormat="false" ht="15" hidden="false" customHeight="false" outlineLevel="0" collapsed="false">
      <c r="A4740" s="0" t="n">
        <v>4728</v>
      </c>
      <c r="B4740" s="7" t="n">
        <v>0.015582</v>
      </c>
      <c r="C4740" s="7" t="n">
        <v>0.728809</v>
      </c>
      <c r="D4740" s="16" t="n">
        <f aca="false">LOGINV(B4740,$B$7,$C$7)</f>
        <v>4.07397192468695</v>
      </c>
      <c r="E4740" s="16" t="n">
        <f aca="false">LOGINV(C4740,$B$8,$C$8)</f>
        <v>161.818817334192</v>
      </c>
      <c r="F4740" s="16" t="n">
        <f aca="false">$B$5/100*E4740*2_Girdiler!$B$14*2_Girdiler!$B$15*2_Girdiler!$B$16</f>
        <v>4.07136144412828</v>
      </c>
      <c r="G4740" s="16" t="n">
        <f aca="false">MIN(MATCH(F4740,2_Girdiler!$B$20:$I$20,1),7)</f>
        <v>1</v>
      </c>
      <c r="H4740" s="16" t="n">
        <f aca="false">IF(F4740&gt;=40,2_Girdiler!$I$21+(F4740-40)*(2_Girdiler!$I$21-2_Girdiler!$H$21)/(2_Girdiler!$I$20-2_Girdiler!$H$20),INDEX(2_Girdiler!$B$21:$I$21,G4740)+(F4740-INDEX(2_Girdiler!$B$20:$I$20,G4740))*(INDEX(2_Girdiler!$B$21:$I$21,G4740+1)-INDEX(2_Girdiler!$B$21:$I$21,G4740))/(INDEX(2_Girdiler!$B$20:$I$20,G4740+1)-INDEX(2_Girdiler!$B$20:$I$20,G4740)))</f>
        <v>8.95699517708222</v>
      </c>
      <c r="I4740" s="16" t="n">
        <f aca="false">H4740/2_Girdiler!$B$17</f>
        <v>3.58853973440794</v>
      </c>
      <c r="J4740" s="16" t="n">
        <f aca="false">D4740+I4740</f>
        <v>7.66251165909489</v>
      </c>
    </row>
    <row r="4741" customFormat="false" ht="15" hidden="false" customHeight="false" outlineLevel="0" collapsed="false">
      <c r="A4741" s="0" t="n">
        <v>4729</v>
      </c>
      <c r="B4741" s="7" t="n">
        <v>0.890592</v>
      </c>
      <c r="C4741" s="7" t="n">
        <v>0.913755</v>
      </c>
      <c r="D4741" s="16" t="n">
        <f aca="false">LOGINV(B4741,$B$7,$C$7)</f>
        <v>26.8757679000664</v>
      </c>
      <c r="E4741" s="16" t="n">
        <f aca="false">LOGINV(C4741,$B$8,$C$8)</f>
        <v>263.446463530095</v>
      </c>
      <c r="F4741" s="16" t="n">
        <f aca="false">$B$5/100*E4741*2_Girdiler!$B$14*2_Girdiler!$B$15*2_Girdiler!$B$16</f>
        <v>6.62831302241718</v>
      </c>
      <c r="G4741" s="16" t="n">
        <f aca="false">MIN(MATCH(F4741,2_Girdiler!$B$20:$I$20,1),7)</f>
        <v>2</v>
      </c>
      <c r="H4741" s="16" t="n">
        <f aca="false">IF(F4741&gt;=40,2_Girdiler!$I$21+(F4741-40)*(2_Girdiler!$I$21-2_Girdiler!$H$21)/(2_Girdiler!$I$20-2_Girdiler!$H$20),INDEX(2_Girdiler!$B$21:$I$21,G4741)+(F4741-INDEX(2_Girdiler!$B$20:$I$20,G4741))*(INDEX(2_Girdiler!$B$21:$I$21,G4741+1)-INDEX(2_Girdiler!$B$21:$I$21,G4741))/(INDEX(2_Girdiler!$B$20:$I$20,G4741+1)-INDEX(2_Girdiler!$B$20:$I$20,G4741)))</f>
        <v>13.6053008358675</v>
      </c>
      <c r="I4741" s="16" t="n">
        <f aca="false">H4741/2_Girdiler!$B$17</f>
        <v>5.45084168103665</v>
      </c>
      <c r="J4741" s="16" t="n">
        <f aca="false">D4741+I4741</f>
        <v>32.326609581103</v>
      </c>
    </row>
    <row r="4742" customFormat="false" ht="15" hidden="false" customHeight="false" outlineLevel="0" collapsed="false">
      <c r="A4742" s="0" t="n">
        <v>4730</v>
      </c>
      <c r="B4742" s="7" t="n">
        <v>0.343864</v>
      </c>
      <c r="C4742" s="7" t="n">
        <v>0.223781</v>
      </c>
      <c r="D4742" s="16" t="n">
        <f aca="false">LOGINV(B4742,$B$7,$C$7)</f>
        <v>10.8239200534724</v>
      </c>
      <c r="E4742" s="16" t="n">
        <f aca="false">LOGINV(C4742,$B$8,$C$8)</f>
        <v>66.8854201405503</v>
      </c>
      <c r="F4742" s="16" t="n">
        <f aca="false">$B$5/100*E4742*2_Girdiler!$B$14*2_Girdiler!$B$15*2_Girdiler!$B$16</f>
        <v>1.68283717073624</v>
      </c>
      <c r="G4742" s="16" t="n">
        <f aca="false">MIN(MATCH(F4742,2_Girdiler!$B$20:$I$20,1),7)</f>
        <v>1</v>
      </c>
      <c r="H4742" s="16" t="n">
        <f aca="false">IF(F4742&gt;=40,2_Girdiler!$I$21+(F4742-40)*(2_Girdiler!$I$21-2_Girdiler!$H$21)/(2_Girdiler!$I$20-2_Girdiler!$H$20),INDEX(2_Girdiler!$B$21:$I$21,G4742)+(F4742-INDEX(2_Girdiler!$B$20:$I$20,G4742))*(INDEX(2_Girdiler!$B$21:$I$21,G4742+1)-INDEX(2_Girdiler!$B$21:$I$21,G4742))/(INDEX(2_Girdiler!$B$20:$I$20,G4742+1)-INDEX(2_Girdiler!$B$20:$I$20,G4742)))</f>
        <v>3.70224177561974</v>
      </c>
      <c r="I4742" s="16" t="n">
        <f aca="false">H4742/2_Girdiler!$B$17</f>
        <v>1.48326994215534</v>
      </c>
      <c r="J4742" s="16" t="n">
        <f aca="false">D4742+I4742</f>
        <v>12.3071899956277</v>
      </c>
    </row>
    <row r="4743" customFormat="false" ht="15" hidden="false" customHeight="false" outlineLevel="0" collapsed="false">
      <c r="A4743" s="0" t="n">
        <v>4731</v>
      </c>
      <c r="B4743" s="7" t="n">
        <v>0.801442</v>
      </c>
      <c r="C4743" s="7" t="n">
        <v>0.778443</v>
      </c>
      <c r="D4743" s="16" t="n">
        <f aca="false">LOGINV(B4743,$B$7,$C$7)</f>
        <v>21.7105198694286</v>
      </c>
      <c r="E4743" s="16" t="n">
        <f aca="false">LOGINV(C4743,$B$8,$C$8)</f>
        <v>179.162336917845</v>
      </c>
      <c r="F4743" s="16" t="n">
        <f aca="false">$B$5/100*E4743*2_Girdiler!$B$14*2_Girdiler!$B$15*2_Girdiler!$B$16</f>
        <v>4.50772439685297</v>
      </c>
      <c r="G4743" s="16" t="n">
        <f aca="false">MIN(MATCH(F4743,2_Girdiler!$B$20:$I$20,1),7)</f>
        <v>1</v>
      </c>
      <c r="H4743" s="16" t="n">
        <f aca="false">IF(F4743&gt;=40,2_Girdiler!$I$21+(F4743-40)*(2_Girdiler!$I$21-2_Girdiler!$H$21)/(2_Girdiler!$I$20-2_Girdiler!$H$20),INDEX(2_Girdiler!$B$21:$I$21,G4743)+(F4743-INDEX(2_Girdiler!$B$20:$I$20,G4743))*(INDEX(2_Girdiler!$B$21:$I$21,G4743+1)-INDEX(2_Girdiler!$B$21:$I$21,G4743))/(INDEX(2_Girdiler!$B$20:$I$20,G4743+1)-INDEX(2_Girdiler!$B$20:$I$20,G4743)))</f>
        <v>9.91699367307653</v>
      </c>
      <c r="I4743" s="16" t="n">
        <f aca="false">H4743/2_Girdiler!$B$17</f>
        <v>3.97315451645694</v>
      </c>
      <c r="J4743" s="16" t="n">
        <f aca="false">D4743+I4743</f>
        <v>25.6836743858855</v>
      </c>
    </row>
    <row r="4744" customFormat="false" ht="15" hidden="false" customHeight="false" outlineLevel="0" collapsed="false">
      <c r="A4744" s="0" t="n">
        <v>4732</v>
      </c>
      <c r="B4744" s="7" t="n">
        <v>0.470139</v>
      </c>
      <c r="C4744" s="7" t="n">
        <v>0.748364</v>
      </c>
      <c r="D4744" s="16" t="n">
        <f aca="false">LOGINV(B4744,$B$7,$C$7)</f>
        <v>12.9881751190449</v>
      </c>
      <c r="E4744" s="16" t="n">
        <f aca="false">LOGINV(C4744,$B$8,$C$8)</f>
        <v>168.223716640508</v>
      </c>
      <c r="F4744" s="16" t="n">
        <f aca="false">$B$5/100*E4744*2_Girdiler!$B$14*2_Girdiler!$B$15*2_Girdiler!$B$16</f>
        <v>4.23250871067518</v>
      </c>
      <c r="G4744" s="16" t="n">
        <f aca="false">MIN(MATCH(F4744,2_Girdiler!$B$20:$I$20,1),7)</f>
        <v>1</v>
      </c>
      <c r="H4744" s="16" t="n">
        <f aca="false">IF(F4744&gt;=40,2_Girdiler!$I$21+(F4744-40)*(2_Girdiler!$I$21-2_Girdiler!$H$21)/(2_Girdiler!$I$20-2_Girdiler!$H$20),INDEX(2_Girdiler!$B$21:$I$21,G4744)+(F4744-INDEX(2_Girdiler!$B$20:$I$20,G4744))*(INDEX(2_Girdiler!$B$21:$I$21,G4744+1)-INDEX(2_Girdiler!$B$21:$I$21,G4744))/(INDEX(2_Girdiler!$B$20:$I$20,G4744+1)-INDEX(2_Girdiler!$B$20:$I$20,G4744)))</f>
        <v>9.31151916348538</v>
      </c>
      <c r="I4744" s="16" t="n">
        <f aca="false">H4744/2_Girdiler!$B$17</f>
        <v>3.73057658793485</v>
      </c>
      <c r="J4744" s="16" t="n">
        <f aca="false">D4744+I4744</f>
        <v>16.7187517069797</v>
      </c>
    </row>
    <row r="4745" customFormat="false" ht="15" hidden="false" customHeight="false" outlineLevel="0" collapsed="false">
      <c r="A4745" s="0" t="n">
        <v>4733</v>
      </c>
      <c r="B4745" s="7" t="n">
        <v>0.707703</v>
      </c>
      <c r="C4745" s="7" t="n">
        <v>0.054546</v>
      </c>
      <c r="D4745" s="16" t="n">
        <f aca="false">LOGINV(B4745,$B$7,$C$7)</f>
        <v>18.3664046399459</v>
      </c>
      <c r="E4745" s="16" t="n">
        <f aca="false">LOGINV(C4745,$B$8,$C$8)</f>
        <v>38.8206526254029</v>
      </c>
      <c r="F4745" s="16" t="n">
        <f aca="false">$B$5/100*E4745*2_Girdiler!$B$14*2_Girdiler!$B$15*2_Girdiler!$B$16</f>
        <v>0.976727620055136</v>
      </c>
      <c r="G4745" s="16" t="n">
        <f aca="false">MIN(MATCH(F4745,2_Girdiler!$B$20:$I$20,1),7)</f>
        <v>1</v>
      </c>
      <c r="H4745" s="16" t="n">
        <f aca="false">IF(F4745&gt;=40,2_Girdiler!$I$21+(F4745-40)*(2_Girdiler!$I$21-2_Girdiler!$H$21)/(2_Girdiler!$I$20-2_Girdiler!$H$20),INDEX(2_Girdiler!$B$21:$I$21,G4745)+(F4745-INDEX(2_Girdiler!$B$20:$I$20,G4745))*(INDEX(2_Girdiler!$B$21:$I$21,G4745+1)-INDEX(2_Girdiler!$B$21:$I$21,G4745))/(INDEX(2_Girdiler!$B$20:$I$20,G4745+1)-INDEX(2_Girdiler!$B$20:$I$20,G4745)))</f>
        <v>2.1488007641213</v>
      </c>
      <c r="I4745" s="16" t="n">
        <f aca="false">H4745/2_Girdiler!$B$17</f>
        <v>0.860897742035777</v>
      </c>
      <c r="J4745" s="16" t="n">
        <f aca="false">D4745+I4745</f>
        <v>19.2273023819817</v>
      </c>
    </row>
    <row r="4746" customFormat="false" ht="15" hidden="false" customHeight="false" outlineLevel="0" collapsed="false">
      <c r="A4746" s="0" t="n">
        <v>4734</v>
      </c>
      <c r="B4746" s="7" t="n">
        <v>0.894568</v>
      </c>
      <c r="C4746" s="7" t="n">
        <v>0.328149</v>
      </c>
      <c r="D4746" s="16" t="n">
        <f aca="false">LOGINV(B4746,$B$7,$C$7)</f>
        <v>27.1999487053013</v>
      </c>
      <c r="E4746" s="16" t="n">
        <f aca="false">LOGINV(C4746,$B$8,$C$8)</f>
        <v>81.9379424437802</v>
      </c>
      <c r="F4746" s="16" t="n">
        <f aca="false">$B$5/100*E4746*2_Girdiler!$B$14*2_Girdiler!$B$15*2_Girdiler!$B$16</f>
        <v>2.06155863188551</v>
      </c>
      <c r="G4746" s="16" t="n">
        <f aca="false">MIN(MATCH(F4746,2_Girdiler!$B$20:$I$20,1),7)</f>
        <v>1</v>
      </c>
      <c r="H4746" s="16" t="n">
        <f aca="false">IF(F4746&gt;=40,2_Girdiler!$I$21+(F4746-40)*(2_Girdiler!$I$21-2_Girdiler!$H$21)/(2_Girdiler!$I$20-2_Girdiler!$H$20),INDEX(2_Girdiler!$B$21:$I$21,G4746)+(F4746-INDEX(2_Girdiler!$B$20:$I$20,G4746))*(INDEX(2_Girdiler!$B$21:$I$21,G4746+1)-INDEX(2_Girdiler!$B$21:$I$21,G4746))/(INDEX(2_Girdiler!$B$20:$I$20,G4746+1)-INDEX(2_Girdiler!$B$20:$I$20,G4746)))</f>
        <v>4.53542899014812</v>
      </c>
      <c r="I4746" s="16" t="n">
        <f aca="false">H4746/2_Girdiler!$B$17</f>
        <v>1.81707892233498</v>
      </c>
      <c r="J4746" s="16" t="n">
        <f aca="false">D4746+I4746</f>
        <v>29.0170276276363</v>
      </c>
    </row>
    <row r="4747" customFormat="false" ht="15" hidden="false" customHeight="false" outlineLevel="0" collapsed="false">
      <c r="A4747" s="0" t="n">
        <v>4735</v>
      </c>
      <c r="B4747" s="7" t="n">
        <v>0.024339</v>
      </c>
      <c r="C4747" s="7" t="n">
        <v>0.714561</v>
      </c>
      <c r="D4747" s="16" t="n">
        <f aca="false">LOGINV(B4747,$B$7,$C$7)</f>
        <v>4.51290446620274</v>
      </c>
      <c r="E4747" s="16" t="n">
        <f aca="false">LOGINV(C4747,$B$8,$C$8)</f>
        <v>157.444331206643</v>
      </c>
      <c r="F4747" s="16" t="n">
        <f aca="false">$B$5/100*E4747*2_Girdiler!$B$14*2_Girdiler!$B$15*2_Girdiler!$B$16</f>
        <v>3.96129937315913</v>
      </c>
      <c r="G4747" s="16" t="n">
        <f aca="false">MIN(MATCH(F4747,2_Girdiler!$B$20:$I$20,1),7)</f>
        <v>1</v>
      </c>
      <c r="H4747" s="16" t="n">
        <f aca="false">IF(F4747&gt;=40,2_Girdiler!$I$21+(F4747-40)*(2_Girdiler!$I$21-2_Girdiler!$H$21)/(2_Girdiler!$I$20-2_Girdiler!$H$20),INDEX(2_Girdiler!$B$21:$I$21,G4747)+(F4747-INDEX(2_Girdiler!$B$20:$I$20,G4747))*(INDEX(2_Girdiler!$B$21:$I$21,G4747+1)-INDEX(2_Girdiler!$B$21:$I$21,G4747))/(INDEX(2_Girdiler!$B$20:$I$20,G4747+1)-INDEX(2_Girdiler!$B$20:$I$20,G4747)))</f>
        <v>8.71485862095009</v>
      </c>
      <c r="I4747" s="16" t="n">
        <f aca="false">H4747/2_Girdiler!$B$17</f>
        <v>3.49152989621398</v>
      </c>
      <c r="J4747" s="16" t="n">
        <f aca="false">D4747+I4747</f>
        <v>8.00443436241672</v>
      </c>
    </row>
    <row r="4748" customFormat="false" ht="15" hidden="false" customHeight="false" outlineLevel="0" collapsed="false">
      <c r="A4748" s="0" t="n">
        <v>4736</v>
      </c>
      <c r="B4748" s="7" t="n">
        <v>0.867922</v>
      </c>
      <c r="C4748" s="7" t="n">
        <v>0.735562</v>
      </c>
      <c r="D4748" s="16" t="n">
        <f aca="false">LOGINV(B4748,$B$7,$C$7)</f>
        <v>25.2343226574119</v>
      </c>
      <c r="E4748" s="16" t="n">
        <f aca="false">LOGINV(C4748,$B$8,$C$8)</f>
        <v>163.97518490262</v>
      </c>
      <c r="F4748" s="16" t="n">
        <f aca="false">$B$5/100*E4748*2_Girdiler!$B$14*2_Girdiler!$B$15*2_Girdiler!$B$16</f>
        <v>4.12561565214992</v>
      </c>
      <c r="G4748" s="16" t="n">
        <f aca="false">MIN(MATCH(F4748,2_Girdiler!$B$20:$I$20,1),7)</f>
        <v>1</v>
      </c>
      <c r="H4748" s="16" t="n">
        <f aca="false">IF(F4748&gt;=40,2_Girdiler!$I$21+(F4748-40)*(2_Girdiler!$I$21-2_Girdiler!$H$21)/(2_Girdiler!$I$20-2_Girdiler!$H$20),INDEX(2_Girdiler!$B$21:$I$21,G4748)+(F4748-INDEX(2_Girdiler!$B$20:$I$20,G4748))*(INDEX(2_Girdiler!$B$21:$I$21,G4748+1)-INDEX(2_Girdiler!$B$21:$I$21,G4748))/(INDEX(2_Girdiler!$B$20:$I$20,G4748+1)-INDEX(2_Girdiler!$B$20:$I$20,G4748)))</f>
        <v>9.07635443472983</v>
      </c>
      <c r="I4748" s="16" t="n">
        <f aca="false">H4748/2_Girdiler!$B$17</f>
        <v>3.63635994981163</v>
      </c>
      <c r="J4748" s="16" t="n">
        <f aca="false">D4748+I4748</f>
        <v>28.8706826072236</v>
      </c>
    </row>
    <row r="4749" customFormat="false" ht="15" hidden="false" customHeight="false" outlineLevel="0" collapsed="false">
      <c r="A4749" s="0" t="n">
        <v>4737</v>
      </c>
      <c r="B4749" s="7" t="n">
        <v>0.985539</v>
      </c>
      <c r="C4749" s="7" t="n">
        <v>0.749584</v>
      </c>
      <c r="D4749" s="16" t="n">
        <f aca="false">LOGINV(B4749,$B$7,$C$7)</f>
        <v>45.7625964962384</v>
      </c>
      <c r="E4749" s="16" t="n">
        <f aca="false">LOGINV(C4749,$B$8,$C$8)</f>
        <v>168.640218083488</v>
      </c>
      <c r="F4749" s="16" t="n">
        <f aca="false">$B$5/100*E4749*2_Girdiler!$B$14*2_Girdiler!$B$15*2_Girdiler!$B$16</f>
        <v>4.24298788698057</v>
      </c>
      <c r="G4749" s="16" t="n">
        <f aca="false">MIN(MATCH(F4749,2_Girdiler!$B$20:$I$20,1),7)</f>
        <v>1</v>
      </c>
      <c r="H4749" s="16" t="n">
        <f aca="false">IF(F4749&gt;=40,2_Girdiler!$I$21+(F4749-40)*(2_Girdiler!$I$21-2_Girdiler!$H$21)/(2_Girdiler!$I$20-2_Girdiler!$H$20),INDEX(2_Girdiler!$B$21:$I$21,G4749)+(F4749-INDEX(2_Girdiler!$B$20:$I$20,G4749))*(INDEX(2_Girdiler!$B$21:$I$21,G4749+1)-INDEX(2_Girdiler!$B$21:$I$21,G4749))/(INDEX(2_Girdiler!$B$20:$I$20,G4749+1)-INDEX(2_Girdiler!$B$20:$I$20,G4749)))</f>
        <v>9.33457335135725</v>
      </c>
      <c r="I4749" s="16" t="n">
        <f aca="false">H4749/2_Girdiler!$B$17</f>
        <v>3.73981304140915</v>
      </c>
      <c r="J4749" s="16" t="n">
        <f aca="false">D4749+I4749</f>
        <v>49.5024095376476</v>
      </c>
    </row>
    <row r="4750" customFormat="false" ht="15" hidden="false" customHeight="false" outlineLevel="0" collapsed="false">
      <c r="A4750" s="0" t="n">
        <v>4738</v>
      </c>
      <c r="B4750" s="7" t="n">
        <v>0.394089</v>
      </c>
      <c r="C4750" s="7" t="n">
        <v>0.523904</v>
      </c>
      <c r="D4750" s="16" t="n">
        <f aca="false">LOGINV(B4750,$B$7,$C$7)</f>
        <v>11.6585434816392</v>
      </c>
      <c r="E4750" s="16" t="n">
        <f aca="false">LOGINV(C4750,$B$8,$C$8)</f>
        <v>113.514389766144</v>
      </c>
      <c r="F4750" s="16" t="n">
        <f aca="false">$B$5/100*E4750*2_Girdiler!$B$14*2_Girdiler!$B$15*2_Girdiler!$B$16</f>
        <v>2.85602204651619</v>
      </c>
      <c r="G4750" s="16" t="n">
        <f aca="false">MIN(MATCH(F4750,2_Girdiler!$B$20:$I$20,1),7)</f>
        <v>1</v>
      </c>
      <c r="H4750" s="16" t="n">
        <f aca="false">IF(F4750&gt;=40,2_Girdiler!$I$21+(F4750-40)*(2_Girdiler!$I$21-2_Girdiler!$H$21)/(2_Girdiler!$I$20-2_Girdiler!$H$20),INDEX(2_Girdiler!$B$21:$I$21,G4750)+(F4750-INDEX(2_Girdiler!$B$20:$I$20,G4750))*(INDEX(2_Girdiler!$B$21:$I$21,G4750+1)-INDEX(2_Girdiler!$B$21:$I$21,G4750))/(INDEX(2_Girdiler!$B$20:$I$20,G4750+1)-INDEX(2_Girdiler!$B$20:$I$20,G4750)))</f>
        <v>6.28324850233562</v>
      </c>
      <c r="I4750" s="16" t="n">
        <f aca="false">H4750/2_Girdiler!$B$17</f>
        <v>2.51732712433318</v>
      </c>
      <c r="J4750" s="16" t="n">
        <f aca="false">D4750+I4750</f>
        <v>14.1758706059724</v>
      </c>
    </row>
    <row r="4751" customFormat="false" ht="15" hidden="false" customHeight="false" outlineLevel="0" collapsed="false">
      <c r="A4751" s="0" t="n">
        <v>4739</v>
      </c>
      <c r="B4751" s="7" t="n">
        <v>0.049797</v>
      </c>
      <c r="C4751" s="7" t="n">
        <v>0.821226</v>
      </c>
      <c r="D4751" s="16" t="n">
        <f aca="false">LOGINV(B4751,$B$7,$C$7)</f>
        <v>5.40789372737868</v>
      </c>
      <c r="E4751" s="16" t="n">
        <f aca="false">LOGINV(C4751,$B$8,$C$8)</f>
        <v>197.772949599557</v>
      </c>
      <c r="F4751" s="16" t="n">
        <f aca="false">$B$5/100*E4751*2_Girdiler!$B$14*2_Girdiler!$B$15*2_Girdiler!$B$16</f>
        <v>4.97596741192487</v>
      </c>
      <c r="G4751" s="16" t="n">
        <f aca="false">MIN(MATCH(F4751,2_Girdiler!$B$20:$I$20,1),7)</f>
        <v>1</v>
      </c>
      <c r="H4751" s="16" t="n">
        <f aca="false">IF(F4751&gt;=40,2_Girdiler!$I$21+(F4751-40)*(2_Girdiler!$I$21-2_Girdiler!$H$21)/(2_Girdiler!$I$20-2_Girdiler!$H$20),INDEX(2_Girdiler!$B$21:$I$21,G4751)+(F4751-INDEX(2_Girdiler!$B$20:$I$20,G4751))*(INDEX(2_Girdiler!$B$21:$I$21,G4751+1)-INDEX(2_Girdiler!$B$21:$I$21,G4751))/(INDEX(2_Girdiler!$B$20:$I$20,G4751+1)-INDEX(2_Girdiler!$B$20:$I$20,G4751)))</f>
        <v>10.9471283062347</v>
      </c>
      <c r="I4751" s="16" t="n">
        <f aca="false">H4751/2_Girdiler!$B$17</f>
        <v>4.38586871243378</v>
      </c>
      <c r="J4751" s="16" t="n">
        <f aca="false">D4751+I4751</f>
        <v>9.79376243981245</v>
      </c>
    </row>
    <row r="4752" customFormat="false" ht="15" hidden="false" customHeight="false" outlineLevel="0" collapsed="false">
      <c r="A4752" s="0" t="n">
        <v>4740</v>
      </c>
      <c r="B4752" s="7" t="n">
        <v>0.413652</v>
      </c>
      <c r="C4752" s="7" t="n">
        <v>0.42782</v>
      </c>
      <c r="D4752" s="16" t="n">
        <f aca="false">LOGINV(B4752,$B$7,$C$7)</f>
        <v>11.991490751327</v>
      </c>
      <c r="E4752" s="16" t="n">
        <f aca="false">LOGINV(C4752,$B$8,$C$8)</f>
        <v>97.1052262415605</v>
      </c>
      <c r="F4752" s="16" t="n">
        <f aca="false">$B$5/100*E4752*2_Girdiler!$B$14*2_Girdiler!$B$15*2_Girdiler!$B$16</f>
        <v>2.44316749223766</v>
      </c>
      <c r="G4752" s="16" t="n">
        <f aca="false">MIN(MATCH(F4752,2_Girdiler!$B$20:$I$20,1),7)</f>
        <v>1</v>
      </c>
      <c r="H4752" s="16" t="n">
        <f aca="false">IF(F4752&gt;=40,2_Girdiler!$I$21+(F4752-40)*(2_Girdiler!$I$21-2_Girdiler!$H$21)/(2_Girdiler!$I$20-2_Girdiler!$H$20),INDEX(2_Girdiler!$B$21:$I$21,G4752)+(F4752-INDEX(2_Girdiler!$B$20:$I$20,G4752))*(INDEX(2_Girdiler!$B$21:$I$21,G4752+1)-INDEX(2_Girdiler!$B$21:$I$21,G4752))/(INDEX(2_Girdiler!$B$20:$I$20,G4752+1)-INDEX(2_Girdiler!$B$20:$I$20,G4752)))</f>
        <v>5.37496848292286</v>
      </c>
      <c r="I4752" s="16" t="n">
        <f aca="false">H4752/2_Girdiler!$B$17</f>
        <v>2.1534328857864</v>
      </c>
      <c r="J4752" s="16" t="n">
        <f aca="false">D4752+I4752</f>
        <v>14.1449236371134</v>
      </c>
    </row>
    <row r="4753" customFormat="false" ht="15" hidden="false" customHeight="false" outlineLevel="0" collapsed="false">
      <c r="A4753" s="0" t="n">
        <v>4741</v>
      </c>
      <c r="B4753" s="7" t="n">
        <v>0.645114</v>
      </c>
      <c r="C4753" s="7" t="n">
        <v>0.372968</v>
      </c>
      <c r="D4753" s="16" t="n">
        <f aca="false">LOGINV(B4753,$B$7,$C$7)</f>
        <v>16.6638762232031</v>
      </c>
      <c r="E4753" s="16" t="n">
        <f aca="false">LOGINV(C4753,$B$8,$C$8)</f>
        <v>88.595880061103</v>
      </c>
      <c r="F4753" s="16" t="n">
        <f aca="false">$B$5/100*E4753*2_Girdiler!$B$14*2_Girdiler!$B$15*2_Girdiler!$B$16</f>
        <v>2.22907234233735</v>
      </c>
      <c r="G4753" s="16" t="n">
        <f aca="false">MIN(MATCH(F4753,2_Girdiler!$B$20:$I$20,1),7)</f>
        <v>1</v>
      </c>
      <c r="H4753" s="16" t="n">
        <f aca="false">IF(F4753&gt;=40,2_Girdiler!$I$21+(F4753-40)*(2_Girdiler!$I$21-2_Girdiler!$H$21)/(2_Girdiler!$I$20-2_Girdiler!$H$20),INDEX(2_Girdiler!$B$21:$I$21,G4753)+(F4753-INDEX(2_Girdiler!$B$20:$I$20,G4753))*(INDEX(2_Girdiler!$B$21:$I$21,G4753+1)-INDEX(2_Girdiler!$B$21:$I$21,G4753))/(INDEX(2_Girdiler!$B$20:$I$20,G4753+1)-INDEX(2_Girdiler!$B$20:$I$20,G4753)))</f>
        <v>4.90395915314217</v>
      </c>
      <c r="I4753" s="16" t="n">
        <f aca="false">H4753/2_Girdiler!$B$17</f>
        <v>1.96472722481658</v>
      </c>
      <c r="J4753" s="16" t="n">
        <f aca="false">D4753+I4753</f>
        <v>18.6286034480197</v>
      </c>
    </row>
    <row r="4754" customFormat="false" ht="15" hidden="false" customHeight="false" outlineLevel="0" collapsed="false">
      <c r="A4754" s="0" t="n">
        <v>4742</v>
      </c>
      <c r="B4754" s="7" t="n">
        <v>0.596158</v>
      </c>
      <c r="C4754" s="7" t="n">
        <v>0.869195</v>
      </c>
      <c r="D4754" s="16" t="n">
        <f aca="false">LOGINV(B4754,$B$7,$C$7)</f>
        <v>15.5099145363653</v>
      </c>
      <c r="E4754" s="16" t="n">
        <f aca="false">LOGINV(C4754,$B$8,$C$8)</f>
        <v>225.397033269137</v>
      </c>
      <c r="F4754" s="16" t="n">
        <f aca="false">$B$5/100*E4754*2_Girdiler!$B$14*2_Girdiler!$B$15*2_Girdiler!$B$16</f>
        <v>5.6709893570515</v>
      </c>
      <c r="G4754" s="16" t="n">
        <f aca="false">MIN(MATCH(F4754,2_Girdiler!$B$20:$I$20,1),7)</f>
        <v>2</v>
      </c>
      <c r="H4754" s="16" t="n">
        <f aca="false">IF(F4754&gt;=40,2_Girdiler!$I$21+(F4754-40)*(2_Girdiler!$I$21-2_Girdiler!$H$21)/(2_Girdiler!$I$20-2_Girdiler!$H$20),INDEX(2_Girdiler!$B$21:$I$21,G4754)+(F4754-INDEX(2_Girdiler!$B$20:$I$20,G4754))*(INDEX(2_Girdiler!$B$21:$I$21,G4754+1)-INDEX(2_Girdiler!$B$21:$I$21,G4754))/(INDEX(2_Girdiler!$B$20:$I$20,G4754+1)-INDEX(2_Girdiler!$B$20:$I$20,G4754)))</f>
        <v>12.0735829712824</v>
      </c>
      <c r="I4754" s="16" t="n">
        <f aca="false">H4754/2_Girdiler!$B$17</f>
        <v>4.8371726647766</v>
      </c>
      <c r="J4754" s="16" t="n">
        <f aca="false">D4754+I4754</f>
        <v>20.3470872011419</v>
      </c>
    </row>
    <row r="4755" customFormat="false" ht="15" hidden="false" customHeight="false" outlineLevel="0" collapsed="false">
      <c r="A4755" s="0" t="n">
        <v>4743</v>
      </c>
      <c r="B4755" s="7" t="n">
        <v>0.294029</v>
      </c>
      <c r="C4755" s="7" t="n">
        <v>0.60064</v>
      </c>
      <c r="D4755" s="16" t="n">
        <f aca="false">LOGINV(B4755,$B$7,$C$7)</f>
        <v>10.012987126215</v>
      </c>
      <c r="E4755" s="16" t="n">
        <f aca="false">LOGINV(C4755,$B$8,$C$8)</f>
        <v>128.745060125953</v>
      </c>
      <c r="F4755" s="16" t="n">
        <f aca="false">$B$5/100*E4755*2_Girdiler!$B$14*2_Girdiler!$B$15*2_Girdiler!$B$16</f>
        <v>3.23922571276898</v>
      </c>
      <c r="G4755" s="16" t="n">
        <f aca="false">MIN(MATCH(F4755,2_Girdiler!$B$20:$I$20,1),7)</f>
        <v>1</v>
      </c>
      <c r="H4755" s="16" t="n">
        <f aca="false">IF(F4755&gt;=40,2_Girdiler!$I$21+(F4755-40)*(2_Girdiler!$I$21-2_Girdiler!$H$21)/(2_Girdiler!$I$20-2_Girdiler!$H$20),INDEX(2_Girdiler!$B$21:$I$21,G4755)+(F4755-INDEX(2_Girdiler!$B$20:$I$20,G4755))*(INDEX(2_Girdiler!$B$21:$I$21,G4755+1)-INDEX(2_Girdiler!$B$21:$I$21,G4755))/(INDEX(2_Girdiler!$B$20:$I$20,G4755+1)-INDEX(2_Girdiler!$B$20:$I$20,G4755)))</f>
        <v>7.12629656809177</v>
      </c>
      <c r="I4755" s="16" t="n">
        <f aca="false">H4755/2_Girdiler!$B$17</f>
        <v>2.85508676606241</v>
      </c>
      <c r="J4755" s="16" t="n">
        <f aca="false">D4755+I4755</f>
        <v>12.8680738922775</v>
      </c>
    </row>
    <row r="4756" customFormat="false" ht="15" hidden="false" customHeight="false" outlineLevel="0" collapsed="false">
      <c r="A4756" s="0" t="n">
        <v>4744</v>
      </c>
      <c r="B4756" s="7" t="n">
        <v>0.24293</v>
      </c>
      <c r="C4756" s="7" t="n">
        <v>0.612547</v>
      </c>
      <c r="D4756" s="16" t="n">
        <f aca="false">LOGINV(B4756,$B$7,$C$7)</f>
        <v>9.1829008410071</v>
      </c>
      <c r="E4756" s="16" t="n">
        <f aca="false">LOGINV(C4756,$B$8,$C$8)</f>
        <v>131.343835697074</v>
      </c>
      <c r="F4756" s="16" t="n">
        <f aca="false">$B$5/100*E4756*2_Girdiler!$B$14*2_Girdiler!$B$15*2_Girdiler!$B$16</f>
        <v>3.30461090613838</v>
      </c>
      <c r="G4756" s="16" t="n">
        <f aca="false">MIN(MATCH(F4756,2_Girdiler!$B$20:$I$20,1),7)</f>
        <v>1</v>
      </c>
      <c r="H4756" s="16" t="n">
        <f aca="false">IF(F4756&gt;=40,2_Girdiler!$I$21+(F4756-40)*(2_Girdiler!$I$21-2_Girdiler!$H$21)/(2_Girdiler!$I$20-2_Girdiler!$H$20),INDEX(2_Girdiler!$B$21:$I$21,G4756)+(F4756-INDEX(2_Girdiler!$B$20:$I$20,G4756))*(INDEX(2_Girdiler!$B$21:$I$21,G4756+1)-INDEX(2_Girdiler!$B$21:$I$21,G4756))/(INDEX(2_Girdiler!$B$20:$I$20,G4756+1)-INDEX(2_Girdiler!$B$20:$I$20,G4756)))</f>
        <v>7.27014399350444</v>
      </c>
      <c r="I4756" s="16" t="n">
        <f aca="false">H4756/2_Girdiler!$B$17</f>
        <v>2.91271794611556</v>
      </c>
      <c r="J4756" s="16" t="n">
        <f aca="false">D4756+I4756</f>
        <v>12.0956187871227</v>
      </c>
    </row>
    <row r="4757" customFormat="false" ht="15" hidden="false" customHeight="false" outlineLevel="0" collapsed="false">
      <c r="A4757" s="0" t="n">
        <v>4745</v>
      </c>
      <c r="B4757" s="7" t="n">
        <v>0.918202</v>
      </c>
      <c r="C4757" s="7" t="n">
        <v>0.39367</v>
      </c>
      <c r="D4757" s="16" t="n">
        <f aca="false">LOGINV(B4757,$B$7,$C$7)</f>
        <v>29.4384621328795</v>
      </c>
      <c r="E4757" s="16" t="n">
        <f aca="false">LOGINV(C4757,$B$8,$C$8)</f>
        <v>91.7525152268156</v>
      </c>
      <c r="F4757" s="16" t="n">
        <f aca="false">$B$5/100*E4757*2_Girdiler!$B$14*2_Girdiler!$B$15*2_Girdiler!$B$16</f>
        <v>2.30849328310668</v>
      </c>
      <c r="G4757" s="16" t="n">
        <f aca="false">MIN(MATCH(F4757,2_Girdiler!$B$20:$I$20,1),7)</f>
        <v>1</v>
      </c>
      <c r="H4757" s="16" t="n">
        <f aca="false">IF(F4757&gt;=40,2_Girdiler!$I$21+(F4757-40)*(2_Girdiler!$I$21-2_Girdiler!$H$21)/(2_Girdiler!$I$20-2_Girdiler!$H$20),INDEX(2_Girdiler!$B$21:$I$21,G4757)+(F4757-INDEX(2_Girdiler!$B$20:$I$20,G4757))*(INDEX(2_Girdiler!$B$21:$I$21,G4757+1)-INDEX(2_Girdiler!$B$21:$I$21,G4757))/(INDEX(2_Girdiler!$B$20:$I$20,G4757+1)-INDEX(2_Girdiler!$B$20:$I$20,G4757)))</f>
        <v>5.0786852228347</v>
      </c>
      <c r="I4757" s="16" t="n">
        <f aca="false">H4757/2_Girdiler!$B$17</f>
        <v>2.03472965658441</v>
      </c>
      <c r="J4757" s="16" t="n">
        <f aca="false">D4757+I4757</f>
        <v>31.4731917894639</v>
      </c>
    </row>
    <row r="4758" customFormat="false" ht="15" hidden="false" customHeight="false" outlineLevel="0" collapsed="false">
      <c r="A4758" s="0" t="n">
        <v>4746</v>
      </c>
      <c r="B4758" s="7" t="n">
        <v>0.025028</v>
      </c>
      <c r="C4758" s="7" t="n">
        <v>0.225698</v>
      </c>
      <c r="D4758" s="16" t="n">
        <f aca="false">LOGINV(B4758,$B$7,$C$7)</f>
        <v>4.54297911789407</v>
      </c>
      <c r="E4758" s="16" t="n">
        <f aca="false">LOGINV(C4758,$B$8,$C$8)</f>
        <v>67.1621390654528</v>
      </c>
      <c r="F4758" s="16" t="n">
        <f aca="false">$B$5/100*E4758*2_Girdiler!$B$14*2_Girdiler!$B$15*2_Girdiler!$B$16</f>
        <v>1.68979941888679</v>
      </c>
      <c r="G4758" s="16" t="n">
        <f aca="false">MIN(MATCH(F4758,2_Girdiler!$B$20:$I$20,1),7)</f>
        <v>1</v>
      </c>
      <c r="H4758" s="16" t="n">
        <f aca="false">IF(F4758&gt;=40,2_Girdiler!$I$21+(F4758-40)*(2_Girdiler!$I$21-2_Girdiler!$H$21)/(2_Girdiler!$I$20-2_Girdiler!$H$20),INDEX(2_Girdiler!$B$21:$I$21,G4758)+(F4758-INDEX(2_Girdiler!$B$20:$I$20,G4758))*(INDEX(2_Girdiler!$B$21:$I$21,G4758+1)-INDEX(2_Girdiler!$B$21:$I$21,G4758))/(INDEX(2_Girdiler!$B$20:$I$20,G4758+1)-INDEX(2_Girdiler!$B$20:$I$20,G4758)))</f>
        <v>3.71755872155094</v>
      </c>
      <c r="I4758" s="16" t="n">
        <f aca="false">H4758/2_Girdiler!$B$17</f>
        <v>1.48940653908291</v>
      </c>
      <c r="J4758" s="16" t="n">
        <f aca="false">D4758+I4758</f>
        <v>6.03238565697698</v>
      </c>
    </row>
    <row r="4759" customFormat="false" ht="15" hidden="false" customHeight="false" outlineLevel="0" collapsed="false">
      <c r="A4759" s="0" t="n">
        <v>4747</v>
      </c>
      <c r="B4759" s="7" t="n">
        <v>0.535798</v>
      </c>
      <c r="C4759" s="7" t="n">
        <v>0.357279</v>
      </c>
      <c r="D4759" s="16" t="n">
        <f aca="false">LOGINV(B4759,$B$7,$C$7)</f>
        <v>14.2375676976357</v>
      </c>
      <c r="E4759" s="16" t="n">
        <f aca="false">LOGINV(C4759,$B$8,$C$8)</f>
        <v>86.2407646626556</v>
      </c>
      <c r="F4759" s="16" t="n">
        <f aca="false">$B$5/100*E4759*2_Girdiler!$B$14*2_Girdiler!$B$15*2_Girdiler!$B$16</f>
        <v>2.16981763891241</v>
      </c>
      <c r="G4759" s="16" t="n">
        <f aca="false">MIN(MATCH(F4759,2_Girdiler!$B$20:$I$20,1),7)</f>
        <v>1</v>
      </c>
      <c r="H4759" s="16" t="n">
        <f aca="false">IF(F4759&gt;=40,2_Girdiler!$I$21+(F4759-40)*(2_Girdiler!$I$21-2_Girdiler!$H$21)/(2_Girdiler!$I$20-2_Girdiler!$H$20),INDEX(2_Girdiler!$B$21:$I$21,G4759)+(F4759-INDEX(2_Girdiler!$B$20:$I$20,G4759))*(INDEX(2_Girdiler!$B$21:$I$21,G4759+1)-INDEX(2_Girdiler!$B$21:$I$21,G4759))/(INDEX(2_Girdiler!$B$20:$I$20,G4759+1)-INDEX(2_Girdiler!$B$20:$I$20,G4759)))</f>
        <v>4.77359880560731</v>
      </c>
      <c r="I4759" s="16" t="n">
        <f aca="false">H4759/2_Girdiler!$B$17</f>
        <v>1.91249952147729</v>
      </c>
      <c r="J4759" s="16" t="n">
        <f aca="false">D4759+I4759</f>
        <v>16.150067219113</v>
      </c>
    </row>
    <row r="4760" customFormat="false" ht="15" hidden="false" customHeight="false" outlineLevel="0" collapsed="false">
      <c r="A4760" s="0" t="n">
        <v>4748</v>
      </c>
      <c r="B4760" s="7" t="n">
        <v>0.536599</v>
      </c>
      <c r="C4760" s="7" t="n">
        <v>0.639801</v>
      </c>
      <c r="D4760" s="16" t="n">
        <f aca="false">LOGINV(B4760,$B$7,$C$7)</f>
        <v>14.2535766181996</v>
      </c>
      <c r="E4760" s="16" t="n">
        <f aca="false">LOGINV(C4760,$B$8,$C$8)</f>
        <v>137.588990236972</v>
      </c>
      <c r="F4760" s="16" t="n">
        <f aca="false">$B$5/100*E4760*2_Girdiler!$B$14*2_Girdiler!$B$15*2_Girdiler!$B$16</f>
        <v>3.46173899436223</v>
      </c>
      <c r="G4760" s="16" t="n">
        <f aca="false">MIN(MATCH(F4760,2_Girdiler!$B$20:$I$20,1),7)</f>
        <v>1</v>
      </c>
      <c r="H4760" s="16" t="n">
        <f aca="false">IF(F4760&gt;=40,2_Girdiler!$I$21+(F4760-40)*(2_Girdiler!$I$21-2_Girdiler!$H$21)/(2_Girdiler!$I$20-2_Girdiler!$H$20),INDEX(2_Girdiler!$B$21:$I$21,G4760)+(F4760-INDEX(2_Girdiler!$B$20:$I$20,G4760))*(INDEX(2_Girdiler!$B$21:$I$21,G4760+1)-INDEX(2_Girdiler!$B$21:$I$21,G4760))/(INDEX(2_Girdiler!$B$20:$I$20,G4760+1)-INDEX(2_Girdiler!$B$20:$I$20,G4760)))</f>
        <v>7.6158257875969</v>
      </c>
      <c r="I4760" s="16" t="n">
        <f aca="false">H4760/2_Girdiler!$B$17</f>
        <v>3.05121225464619</v>
      </c>
      <c r="J4760" s="16" t="n">
        <f aca="false">D4760+I4760</f>
        <v>17.3047888728458</v>
      </c>
    </row>
    <row r="4761" customFormat="false" ht="15" hidden="false" customHeight="false" outlineLevel="0" collapsed="false">
      <c r="A4761" s="0" t="n">
        <v>4749</v>
      </c>
      <c r="B4761" s="7" t="n">
        <v>0.14019</v>
      </c>
      <c r="C4761" s="7" t="n">
        <v>0.246401</v>
      </c>
      <c r="D4761" s="16" t="n">
        <f aca="false">LOGINV(B4761,$B$7,$C$7)</f>
        <v>7.41945495438884</v>
      </c>
      <c r="E4761" s="16" t="n">
        <f aca="false">LOGINV(C4761,$B$8,$C$8)</f>
        <v>70.1409707453838</v>
      </c>
      <c r="F4761" s="16" t="n">
        <f aca="false">$B$5/100*E4761*2_Girdiler!$B$14*2_Girdiler!$B$15*2_Girdiler!$B$16</f>
        <v>1.76474682395386</v>
      </c>
      <c r="G4761" s="16" t="n">
        <f aca="false">MIN(MATCH(F4761,2_Girdiler!$B$20:$I$20,1),7)</f>
        <v>1</v>
      </c>
      <c r="H4761" s="16" t="n">
        <f aca="false">IF(F4761&gt;=40,2_Girdiler!$I$21+(F4761-40)*(2_Girdiler!$I$21-2_Girdiler!$H$21)/(2_Girdiler!$I$20-2_Girdiler!$H$20),INDEX(2_Girdiler!$B$21:$I$21,G4761)+(F4761-INDEX(2_Girdiler!$B$20:$I$20,G4761))*(INDEX(2_Girdiler!$B$21:$I$21,G4761+1)-INDEX(2_Girdiler!$B$21:$I$21,G4761))/(INDEX(2_Girdiler!$B$20:$I$20,G4761+1)-INDEX(2_Girdiler!$B$20:$I$20,G4761)))</f>
        <v>3.88244301269848</v>
      </c>
      <c r="I4761" s="16" t="n">
        <f aca="false">H4761/2_Girdiler!$B$17</f>
        <v>1.55546595060035</v>
      </c>
      <c r="J4761" s="16" t="n">
        <f aca="false">D4761+I4761</f>
        <v>8.97492090498919</v>
      </c>
    </row>
    <row r="4762" customFormat="false" ht="15" hidden="false" customHeight="false" outlineLevel="0" collapsed="false">
      <c r="A4762" s="0" t="n">
        <v>4750</v>
      </c>
      <c r="B4762" s="7" t="n">
        <v>0.545218</v>
      </c>
      <c r="C4762" s="7" t="n">
        <v>0.144239</v>
      </c>
      <c r="D4762" s="16" t="n">
        <f aca="false">LOGINV(B4762,$B$7,$C$7)</f>
        <v>14.4271844036226</v>
      </c>
      <c r="E4762" s="16" t="n">
        <f aca="false">LOGINV(C4762,$B$8,$C$8)</f>
        <v>55.0395792497139</v>
      </c>
      <c r="F4762" s="16" t="n">
        <f aca="false">$B$5/100*E4762*2_Girdiler!$B$14*2_Girdiler!$B$15*2_Girdiler!$B$16</f>
        <v>1.3847958139228</v>
      </c>
      <c r="G4762" s="16" t="n">
        <f aca="false">MIN(MATCH(F4762,2_Girdiler!$B$20:$I$20,1),7)</f>
        <v>1</v>
      </c>
      <c r="H4762" s="16" t="n">
        <f aca="false">IF(F4762&gt;=40,2_Girdiler!$I$21+(F4762-40)*(2_Girdiler!$I$21-2_Girdiler!$H$21)/(2_Girdiler!$I$20-2_Girdiler!$H$20),INDEX(2_Girdiler!$B$21:$I$21,G4762)+(F4762-INDEX(2_Girdiler!$B$20:$I$20,G4762))*(INDEX(2_Girdiler!$B$21:$I$21,G4762+1)-INDEX(2_Girdiler!$B$21:$I$21,G4762))/(INDEX(2_Girdiler!$B$20:$I$20,G4762+1)-INDEX(2_Girdiler!$B$20:$I$20,G4762)))</f>
        <v>3.04655079063017</v>
      </c>
      <c r="I4762" s="16" t="n">
        <f aca="false">H4762/2_Girdiler!$B$17</f>
        <v>1.22057323342555</v>
      </c>
      <c r="J4762" s="16" t="n">
        <f aca="false">D4762+I4762</f>
        <v>15.6477576370482</v>
      </c>
    </row>
    <row r="4763" customFormat="false" ht="15" hidden="false" customHeight="false" outlineLevel="0" collapsed="false">
      <c r="A4763" s="0" t="n">
        <v>4751</v>
      </c>
      <c r="B4763" s="7" t="n">
        <v>0.723643</v>
      </c>
      <c r="C4763" s="7" t="n">
        <v>0.516057</v>
      </c>
      <c r="D4763" s="16" t="n">
        <f aca="false">LOGINV(B4763,$B$7,$C$7)</f>
        <v>18.8540428558181</v>
      </c>
      <c r="E4763" s="16" t="n">
        <f aca="false">LOGINV(C4763,$B$8,$C$8)</f>
        <v>112.08043547634</v>
      </c>
      <c r="F4763" s="16" t="n">
        <f aca="false">$B$5/100*E4763*2_Girdiler!$B$14*2_Girdiler!$B$15*2_Girdiler!$B$16</f>
        <v>2.81994375658471</v>
      </c>
      <c r="G4763" s="16" t="n">
        <f aca="false">MIN(MATCH(F4763,2_Girdiler!$B$20:$I$20,1),7)</f>
        <v>1</v>
      </c>
      <c r="H4763" s="16" t="n">
        <f aca="false">IF(F4763&gt;=40,2_Girdiler!$I$21+(F4763-40)*(2_Girdiler!$I$21-2_Girdiler!$H$21)/(2_Girdiler!$I$20-2_Girdiler!$H$20),INDEX(2_Girdiler!$B$21:$I$21,G4763)+(F4763-INDEX(2_Girdiler!$B$20:$I$20,G4763))*(INDEX(2_Girdiler!$B$21:$I$21,G4763+1)-INDEX(2_Girdiler!$B$21:$I$21,G4763))/(INDEX(2_Girdiler!$B$20:$I$20,G4763+1)-INDEX(2_Girdiler!$B$20:$I$20,G4763)))</f>
        <v>6.20387626448636</v>
      </c>
      <c r="I4763" s="16" t="n">
        <f aca="false">H4763/2_Girdiler!$B$17</f>
        <v>2.48552734955383</v>
      </c>
      <c r="J4763" s="16" t="n">
        <f aca="false">D4763+I4763</f>
        <v>21.3395702053719</v>
      </c>
    </row>
    <row r="4764" customFormat="false" ht="15" hidden="false" customHeight="false" outlineLevel="0" collapsed="false">
      <c r="A4764" s="0" t="n">
        <v>4752</v>
      </c>
      <c r="B4764" s="7" t="n">
        <v>0.647463</v>
      </c>
      <c r="C4764" s="7" t="n">
        <v>0.158572</v>
      </c>
      <c r="D4764" s="16" t="n">
        <f aca="false">LOGINV(B4764,$B$7,$C$7)</f>
        <v>16.7226617129339</v>
      </c>
      <c r="E4764" s="16" t="n">
        <f aca="false">LOGINV(C4764,$B$8,$C$8)</f>
        <v>57.2545416302537</v>
      </c>
      <c r="F4764" s="16" t="n">
        <f aca="false">$B$5/100*E4764*2_Girdiler!$B$14*2_Girdiler!$B$15*2_Girdiler!$B$16</f>
        <v>1.44052426741718</v>
      </c>
      <c r="G4764" s="16" t="n">
        <f aca="false">MIN(MATCH(F4764,2_Girdiler!$B$20:$I$20,1),7)</f>
        <v>1</v>
      </c>
      <c r="H4764" s="16" t="n">
        <f aca="false">IF(F4764&gt;=40,2_Girdiler!$I$21+(F4764-40)*(2_Girdiler!$I$21-2_Girdiler!$H$21)/(2_Girdiler!$I$20-2_Girdiler!$H$20),INDEX(2_Girdiler!$B$21:$I$21,G4764)+(F4764-INDEX(2_Girdiler!$B$20:$I$20,G4764))*(INDEX(2_Girdiler!$B$21:$I$21,G4764+1)-INDEX(2_Girdiler!$B$21:$I$21,G4764))/(INDEX(2_Girdiler!$B$20:$I$20,G4764+1)-INDEX(2_Girdiler!$B$20:$I$20,G4764)))</f>
        <v>3.1691533883178</v>
      </c>
      <c r="I4764" s="16" t="n">
        <f aca="false">H4764/2_Girdiler!$B$17</f>
        <v>1.26969286390938</v>
      </c>
      <c r="J4764" s="16" t="n">
        <f aca="false">D4764+I4764</f>
        <v>17.9923545768433</v>
      </c>
    </row>
    <row r="4765" customFormat="false" ht="15" hidden="false" customHeight="false" outlineLevel="0" collapsed="false">
      <c r="A4765" s="0" t="n">
        <v>4753</v>
      </c>
      <c r="B4765" s="7" t="n">
        <v>0.936202</v>
      </c>
      <c r="C4765" s="7" t="n">
        <v>0.976668</v>
      </c>
      <c r="D4765" s="16" t="n">
        <f aca="false">LOGINV(B4765,$B$7,$C$7)</f>
        <v>31.6609126260944</v>
      </c>
      <c r="E4765" s="16" t="n">
        <f aca="false">LOGINV(C4765,$B$8,$C$8)</f>
        <v>394.392336571813</v>
      </c>
      <c r="F4765" s="16" t="n">
        <f aca="false">$B$5/100*E4765*2_Girdiler!$B$14*2_Girdiler!$B$15*2_Girdiler!$B$16</f>
        <v>9.92291118814683</v>
      </c>
      <c r="G4765" s="16" t="n">
        <f aca="false">MIN(MATCH(F4765,2_Girdiler!$B$20:$I$20,1),7)</f>
        <v>2</v>
      </c>
      <c r="H4765" s="16" t="n">
        <f aca="false">IF(F4765&gt;=40,2_Girdiler!$I$21+(F4765-40)*(2_Girdiler!$I$21-2_Girdiler!$H$21)/(2_Girdiler!$I$20-2_Girdiler!$H$20),INDEX(2_Girdiler!$B$21:$I$21,G4765)+(F4765-INDEX(2_Girdiler!$B$20:$I$20,G4765))*(INDEX(2_Girdiler!$B$21:$I$21,G4765+1)-INDEX(2_Girdiler!$B$21:$I$21,G4765))/(INDEX(2_Girdiler!$B$20:$I$20,G4765+1)-INDEX(2_Girdiler!$B$20:$I$20,G4765)))</f>
        <v>18.8766579010349</v>
      </c>
      <c r="I4765" s="16" t="n">
        <f aca="false">H4765/2_Girdiler!$B$17</f>
        <v>7.5627635821454</v>
      </c>
      <c r="J4765" s="16" t="n">
        <f aca="false">D4765+I4765</f>
        <v>39.2236762082398</v>
      </c>
    </row>
    <row r="4766" customFormat="false" ht="15" hidden="false" customHeight="false" outlineLevel="0" collapsed="false">
      <c r="A4766" s="0" t="n">
        <v>4754</v>
      </c>
      <c r="B4766" s="7" t="n">
        <v>0.654899</v>
      </c>
      <c r="C4766" s="7" t="n">
        <v>0.368297</v>
      </c>
      <c r="D4766" s="16" t="n">
        <f aca="false">LOGINV(B4766,$B$7,$C$7)</f>
        <v>16.9110798914663</v>
      </c>
      <c r="E4766" s="16" t="n">
        <f aca="false">LOGINV(C4766,$B$8,$C$8)</f>
        <v>87.891586181567</v>
      </c>
      <c r="F4766" s="16" t="n">
        <f aca="false">$B$5/100*E4766*2_Girdiler!$B$14*2_Girdiler!$B$15*2_Girdiler!$B$16</f>
        <v>2.21135230832823</v>
      </c>
      <c r="G4766" s="16" t="n">
        <f aca="false">MIN(MATCH(F4766,2_Girdiler!$B$20:$I$20,1),7)</f>
        <v>1</v>
      </c>
      <c r="H4766" s="16" t="n">
        <f aca="false">IF(F4766&gt;=40,2_Girdiler!$I$21+(F4766-40)*(2_Girdiler!$I$21-2_Girdiler!$H$21)/(2_Girdiler!$I$20-2_Girdiler!$H$20),INDEX(2_Girdiler!$B$21:$I$21,G4766)+(F4766-INDEX(2_Girdiler!$B$20:$I$20,G4766))*(INDEX(2_Girdiler!$B$21:$I$21,G4766+1)-INDEX(2_Girdiler!$B$21:$I$21,G4766))/(INDEX(2_Girdiler!$B$20:$I$20,G4766+1)-INDEX(2_Girdiler!$B$20:$I$20,G4766)))</f>
        <v>4.8649750783221</v>
      </c>
      <c r="I4766" s="16" t="n">
        <f aca="false">H4766/2_Girdiler!$B$17</f>
        <v>1.94910860509699</v>
      </c>
      <c r="J4766" s="16" t="n">
        <f aca="false">D4766+I4766</f>
        <v>18.8601884965633</v>
      </c>
    </row>
    <row r="4767" customFormat="false" ht="15" hidden="false" customHeight="false" outlineLevel="0" collapsed="false">
      <c r="A4767" s="0" t="n">
        <v>4755</v>
      </c>
      <c r="B4767" s="7" t="n">
        <v>0.716369</v>
      </c>
      <c r="C4767" s="7" t="n">
        <v>0.330129</v>
      </c>
      <c r="D4767" s="16" t="n">
        <f aca="false">LOGINV(B4767,$B$7,$C$7)</f>
        <v>18.6283040295086</v>
      </c>
      <c r="E4767" s="16" t="n">
        <f aca="false">LOGINV(C4767,$B$8,$C$8)</f>
        <v>82.2279326660852</v>
      </c>
      <c r="F4767" s="16" t="n">
        <f aca="false">$B$5/100*E4767*2_Girdiler!$B$14*2_Girdiler!$B$15*2_Girdiler!$B$16</f>
        <v>2.0688547858787</v>
      </c>
      <c r="G4767" s="16" t="n">
        <f aca="false">MIN(MATCH(F4767,2_Girdiler!$B$20:$I$20,1),7)</f>
        <v>1</v>
      </c>
      <c r="H4767" s="16" t="n">
        <f aca="false">IF(F4767&gt;=40,2_Girdiler!$I$21+(F4767-40)*(2_Girdiler!$I$21-2_Girdiler!$H$21)/(2_Girdiler!$I$20-2_Girdiler!$H$20),INDEX(2_Girdiler!$B$21:$I$21,G4767)+(F4767-INDEX(2_Girdiler!$B$20:$I$20,G4767))*(INDEX(2_Girdiler!$B$21:$I$21,G4767+1)-INDEX(2_Girdiler!$B$21:$I$21,G4767))/(INDEX(2_Girdiler!$B$20:$I$20,G4767+1)-INDEX(2_Girdiler!$B$20:$I$20,G4767)))</f>
        <v>4.55148052893315</v>
      </c>
      <c r="I4767" s="16" t="n">
        <f aca="false">H4767/2_Girdiler!$B$17</f>
        <v>1.82350982729693</v>
      </c>
      <c r="J4767" s="16" t="n">
        <f aca="false">D4767+I4767</f>
        <v>20.4518138568055</v>
      </c>
    </row>
    <row r="4768" customFormat="false" ht="15" hidden="false" customHeight="false" outlineLevel="0" collapsed="false">
      <c r="A4768" s="0" t="n">
        <v>4756</v>
      </c>
      <c r="B4768" s="7" t="n">
        <v>0.657657</v>
      </c>
      <c r="C4768" s="7" t="n">
        <v>0.422636</v>
      </c>
      <c r="D4768" s="16" t="n">
        <f aca="false">LOGINV(B4768,$B$7,$C$7)</f>
        <v>16.9818875614276</v>
      </c>
      <c r="E4768" s="16" t="n">
        <f aca="false">LOGINV(C4768,$B$8,$C$8)</f>
        <v>96.2796387008062</v>
      </c>
      <c r="F4768" s="16" t="n">
        <f aca="false">$B$5/100*E4768*2_Girdiler!$B$14*2_Girdiler!$B$15*2_Girdiler!$B$16</f>
        <v>2.42239570971228</v>
      </c>
      <c r="G4768" s="16" t="n">
        <f aca="false">MIN(MATCH(F4768,2_Girdiler!$B$20:$I$20,1),7)</f>
        <v>1</v>
      </c>
      <c r="H4768" s="16" t="n">
        <f aca="false">IF(F4768&gt;=40,2_Girdiler!$I$21+(F4768-40)*(2_Girdiler!$I$21-2_Girdiler!$H$21)/(2_Girdiler!$I$20-2_Girdiler!$H$20),INDEX(2_Girdiler!$B$21:$I$21,G4768)+(F4768-INDEX(2_Girdiler!$B$20:$I$20,G4768))*(INDEX(2_Girdiler!$B$21:$I$21,G4768+1)-INDEX(2_Girdiler!$B$21:$I$21,G4768))/(INDEX(2_Girdiler!$B$20:$I$20,G4768+1)-INDEX(2_Girdiler!$B$20:$I$20,G4768)))</f>
        <v>5.32927056136703</v>
      </c>
      <c r="I4768" s="16" t="n">
        <f aca="false">H4768/2_Girdiler!$B$17</f>
        <v>2.13512442362461</v>
      </c>
      <c r="J4768" s="16" t="n">
        <f aca="false">D4768+I4768</f>
        <v>19.1170119850522</v>
      </c>
    </row>
    <row r="4769" customFormat="false" ht="15" hidden="false" customHeight="false" outlineLevel="0" collapsed="false">
      <c r="A4769" s="0" t="n">
        <v>4757</v>
      </c>
      <c r="B4769" s="7" t="n">
        <v>0.640663</v>
      </c>
      <c r="C4769" s="7" t="n">
        <v>0.904058</v>
      </c>
      <c r="D4769" s="16" t="n">
        <f aca="false">LOGINV(B4769,$B$7,$C$7)</f>
        <v>16.5534253986379</v>
      </c>
      <c r="E4769" s="16" t="n">
        <f aca="false">LOGINV(C4769,$B$8,$C$8)</f>
        <v>253.565794983243</v>
      </c>
      <c r="F4769" s="16" t="n">
        <f aca="false">$B$5/100*E4769*2_Girdiler!$B$14*2_Girdiler!$B$15*2_Girdiler!$B$16</f>
        <v>6.3797154017784</v>
      </c>
      <c r="G4769" s="16" t="n">
        <f aca="false">MIN(MATCH(F4769,2_Girdiler!$B$20:$I$20,1),7)</f>
        <v>2</v>
      </c>
      <c r="H4769" s="16" t="n">
        <f aca="false">IF(F4769&gt;=40,2_Girdiler!$I$21+(F4769-40)*(2_Girdiler!$I$21-2_Girdiler!$H$21)/(2_Girdiler!$I$20-2_Girdiler!$H$20),INDEX(2_Girdiler!$B$21:$I$21,G4769)+(F4769-INDEX(2_Girdiler!$B$20:$I$20,G4769))*(INDEX(2_Girdiler!$B$21:$I$21,G4769+1)-INDEX(2_Girdiler!$B$21:$I$21,G4769))/(INDEX(2_Girdiler!$B$20:$I$20,G4769+1)-INDEX(2_Girdiler!$B$20:$I$20,G4769)))</f>
        <v>13.2075446428454</v>
      </c>
      <c r="I4769" s="16" t="n">
        <f aca="false">H4769/2_Girdiler!$B$17</f>
        <v>5.29148423190923</v>
      </c>
      <c r="J4769" s="16" t="n">
        <f aca="false">D4769+I4769</f>
        <v>21.8449096305471</v>
      </c>
    </row>
    <row r="4770" customFormat="false" ht="15" hidden="false" customHeight="false" outlineLevel="0" collapsed="false">
      <c r="A4770" s="0" t="n">
        <v>4758</v>
      </c>
      <c r="B4770" s="7" t="n">
        <v>0.256715</v>
      </c>
      <c r="C4770" s="7" t="n">
        <v>0.530408</v>
      </c>
      <c r="D4770" s="16" t="n">
        <f aca="false">LOGINV(B4770,$B$7,$C$7)</f>
        <v>9.40776723405485</v>
      </c>
      <c r="E4770" s="16" t="n">
        <f aca="false">LOGINV(C4770,$B$8,$C$8)</f>
        <v>114.718102189375</v>
      </c>
      <c r="F4770" s="16" t="n">
        <f aca="false">$B$5/100*E4770*2_Girdiler!$B$14*2_Girdiler!$B$15*2_Girdiler!$B$16</f>
        <v>2.88630745108468</v>
      </c>
      <c r="G4770" s="16" t="n">
        <f aca="false">MIN(MATCH(F4770,2_Girdiler!$B$20:$I$20,1),7)</f>
        <v>1</v>
      </c>
      <c r="H4770" s="16" t="n">
        <f aca="false">IF(F4770&gt;=40,2_Girdiler!$I$21+(F4770-40)*(2_Girdiler!$I$21-2_Girdiler!$H$21)/(2_Girdiler!$I$20-2_Girdiler!$H$20),INDEX(2_Girdiler!$B$21:$I$21,G4770)+(F4770-INDEX(2_Girdiler!$B$20:$I$20,G4770))*(INDEX(2_Girdiler!$B$21:$I$21,G4770+1)-INDEX(2_Girdiler!$B$21:$I$21,G4770))/(INDEX(2_Girdiler!$B$20:$I$20,G4770+1)-INDEX(2_Girdiler!$B$20:$I$20,G4770)))</f>
        <v>6.3498763923863</v>
      </c>
      <c r="I4770" s="16" t="n">
        <f aca="false">H4770/2_Girdiler!$B$17</f>
        <v>2.54402099053938</v>
      </c>
      <c r="J4770" s="16" t="n">
        <f aca="false">D4770+I4770</f>
        <v>11.9517882245942</v>
      </c>
    </row>
    <row r="4771" customFormat="false" ht="15" hidden="false" customHeight="false" outlineLevel="0" collapsed="false">
      <c r="A4771" s="0" t="n">
        <v>4759</v>
      </c>
      <c r="B4771" s="7" t="n">
        <v>0.312918</v>
      </c>
      <c r="C4771" s="7" t="n">
        <v>0.901742</v>
      </c>
      <c r="D4771" s="16" t="n">
        <f aca="false">LOGINV(B4771,$B$7,$C$7)</f>
        <v>10.3192797553628</v>
      </c>
      <c r="E4771" s="16" t="n">
        <f aca="false">LOGINV(C4771,$B$8,$C$8)</f>
        <v>251.368264623487</v>
      </c>
      <c r="F4771" s="16" t="n">
        <f aca="false">$B$5/100*E4771*2_Girdiler!$B$14*2_Girdiler!$B$15*2_Girdiler!$B$16</f>
        <v>6.32442553792694</v>
      </c>
      <c r="G4771" s="16" t="n">
        <f aca="false">MIN(MATCH(F4771,2_Girdiler!$B$20:$I$20,1),7)</f>
        <v>2</v>
      </c>
      <c r="H4771" s="16" t="n">
        <f aca="false">IF(F4771&gt;=40,2_Girdiler!$I$21+(F4771-40)*(2_Girdiler!$I$21-2_Girdiler!$H$21)/(2_Girdiler!$I$20-2_Girdiler!$H$20),INDEX(2_Girdiler!$B$21:$I$21,G4771)+(F4771-INDEX(2_Girdiler!$B$20:$I$20,G4771))*(INDEX(2_Girdiler!$B$21:$I$21,G4771+1)-INDEX(2_Girdiler!$B$21:$I$21,G4771))/(INDEX(2_Girdiler!$B$20:$I$20,G4771+1)-INDEX(2_Girdiler!$B$20:$I$20,G4771)))</f>
        <v>13.1190808606831</v>
      </c>
      <c r="I4771" s="16" t="n">
        <f aca="false">H4771/2_Girdiler!$B$17</f>
        <v>5.25604201149163</v>
      </c>
      <c r="J4771" s="16" t="n">
        <f aca="false">D4771+I4771</f>
        <v>15.5753217668544</v>
      </c>
    </row>
    <row r="4772" customFormat="false" ht="15" hidden="false" customHeight="false" outlineLevel="0" collapsed="false">
      <c r="A4772" s="0" t="n">
        <v>4760</v>
      </c>
      <c r="B4772" s="7" t="n">
        <v>0.94925</v>
      </c>
      <c r="C4772" s="7" t="n">
        <v>0.325258</v>
      </c>
      <c r="D4772" s="16" t="n">
        <f aca="false">LOGINV(B4772,$B$7,$C$7)</f>
        <v>33.737569122261</v>
      </c>
      <c r="E4772" s="16" t="n">
        <f aca="false">LOGINV(C4772,$B$8,$C$8)</f>
        <v>81.5150969615274</v>
      </c>
      <c r="F4772" s="16" t="n">
        <f aca="false">$B$5/100*E4772*2_Girdiler!$B$14*2_Girdiler!$B$15*2_Girdiler!$B$16</f>
        <v>2.05091983955203</v>
      </c>
      <c r="G4772" s="16" t="n">
        <f aca="false">MIN(MATCH(F4772,2_Girdiler!$B$20:$I$20,1),7)</f>
        <v>1</v>
      </c>
      <c r="H4772" s="16" t="n">
        <f aca="false">IF(F4772&gt;=40,2_Girdiler!$I$21+(F4772-40)*(2_Girdiler!$I$21-2_Girdiler!$H$21)/(2_Girdiler!$I$20-2_Girdiler!$H$20),INDEX(2_Girdiler!$B$21:$I$21,G4772)+(F4772-INDEX(2_Girdiler!$B$20:$I$20,G4772))*(INDEX(2_Girdiler!$B$21:$I$21,G4772+1)-INDEX(2_Girdiler!$B$21:$I$21,G4772))/(INDEX(2_Girdiler!$B$20:$I$20,G4772+1)-INDEX(2_Girdiler!$B$20:$I$20,G4772)))</f>
        <v>4.51202364701446</v>
      </c>
      <c r="I4772" s="16" t="n">
        <f aca="false">H4772/2_Girdiler!$B$17</f>
        <v>1.80770178165644</v>
      </c>
      <c r="J4772" s="16" t="n">
        <f aca="false">D4772+I4772</f>
        <v>35.5452709039174</v>
      </c>
    </row>
    <row r="4773" customFormat="false" ht="15" hidden="false" customHeight="false" outlineLevel="0" collapsed="false">
      <c r="A4773" s="0" t="n">
        <v>4761</v>
      </c>
      <c r="B4773" s="7" t="n">
        <v>0.731862</v>
      </c>
      <c r="C4773" s="7" t="n">
        <v>0.241017</v>
      </c>
      <c r="D4773" s="16" t="n">
        <f aca="false">LOGINV(B4773,$B$7,$C$7)</f>
        <v>19.1160128656005</v>
      </c>
      <c r="E4773" s="16" t="n">
        <f aca="false">LOGINV(C4773,$B$8,$C$8)</f>
        <v>69.367611725165</v>
      </c>
      <c r="F4773" s="16" t="n">
        <f aca="false">$B$5/100*E4773*2_Girdiler!$B$14*2_Girdiler!$B$15*2_Girdiler!$B$16</f>
        <v>1.74528911100515</v>
      </c>
      <c r="G4773" s="16" t="n">
        <f aca="false">MIN(MATCH(F4773,2_Girdiler!$B$20:$I$20,1),7)</f>
        <v>1</v>
      </c>
      <c r="H4773" s="16" t="n">
        <f aca="false">IF(F4773&gt;=40,2_Girdiler!$I$21+(F4773-40)*(2_Girdiler!$I$21-2_Girdiler!$H$21)/(2_Girdiler!$I$20-2_Girdiler!$H$20),INDEX(2_Girdiler!$B$21:$I$21,G4773)+(F4773-INDEX(2_Girdiler!$B$20:$I$20,G4773))*(INDEX(2_Girdiler!$B$21:$I$21,G4773+1)-INDEX(2_Girdiler!$B$21:$I$21,G4773))/(INDEX(2_Girdiler!$B$20:$I$20,G4773+1)-INDEX(2_Girdiler!$B$20:$I$20,G4773)))</f>
        <v>3.83963604421133</v>
      </c>
      <c r="I4773" s="16" t="n">
        <f aca="false">H4773/2_Girdiler!$B$17</f>
        <v>1.53831572284108</v>
      </c>
      <c r="J4773" s="16" t="n">
        <f aca="false">D4773+I4773</f>
        <v>20.6543285884416</v>
      </c>
    </row>
    <row r="4774" customFormat="false" ht="15" hidden="false" customHeight="false" outlineLevel="0" collapsed="false">
      <c r="A4774" s="0" t="n">
        <v>4762</v>
      </c>
      <c r="B4774" s="7" t="n">
        <v>0.502509</v>
      </c>
      <c r="C4774" s="7" t="n">
        <v>0.664831</v>
      </c>
      <c r="D4774" s="16" t="n">
        <f aca="false">LOGINV(B4774,$B$7,$C$7)</f>
        <v>13.5896107363154</v>
      </c>
      <c r="E4774" s="16" t="n">
        <f aca="false">LOGINV(C4774,$B$8,$C$8)</f>
        <v>143.740301296707</v>
      </c>
      <c r="F4774" s="16" t="n">
        <f aca="false">$B$5/100*E4774*2_Girdiler!$B$14*2_Girdiler!$B$15*2_Girdiler!$B$16</f>
        <v>3.61650598062515</v>
      </c>
      <c r="G4774" s="16" t="n">
        <f aca="false">MIN(MATCH(F4774,2_Girdiler!$B$20:$I$20,1),7)</f>
        <v>1</v>
      </c>
      <c r="H4774" s="16" t="n">
        <f aca="false">IF(F4774&gt;=40,2_Girdiler!$I$21+(F4774-40)*(2_Girdiler!$I$21-2_Girdiler!$H$21)/(2_Girdiler!$I$20-2_Girdiler!$H$20),INDEX(2_Girdiler!$B$21:$I$21,G4774)+(F4774-INDEX(2_Girdiler!$B$20:$I$20,G4774))*(INDEX(2_Girdiler!$B$21:$I$21,G4774+1)-INDEX(2_Girdiler!$B$21:$I$21,G4774))/(INDEX(2_Girdiler!$B$20:$I$20,G4774+1)-INDEX(2_Girdiler!$B$20:$I$20,G4774)))</f>
        <v>7.95631315737533</v>
      </c>
      <c r="I4774" s="16" t="n">
        <f aca="false">H4774/2_Girdiler!$B$17</f>
        <v>3.18762546369204</v>
      </c>
      <c r="J4774" s="16" t="n">
        <f aca="false">D4774+I4774</f>
        <v>16.7772362000075</v>
      </c>
    </row>
    <row r="4775" customFormat="false" ht="15" hidden="false" customHeight="false" outlineLevel="0" collapsed="false">
      <c r="A4775" s="0" t="n">
        <v>4763</v>
      </c>
      <c r="B4775" s="7" t="n">
        <v>0.723304</v>
      </c>
      <c r="C4775" s="7" t="n">
        <v>0.937849</v>
      </c>
      <c r="D4775" s="16" t="n">
        <f aca="false">LOGINV(B4775,$B$7,$C$7)</f>
        <v>18.8433978127195</v>
      </c>
      <c r="E4775" s="16" t="n">
        <f aca="false">LOGINV(C4775,$B$8,$C$8)</f>
        <v>294.517861475171</v>
      </c>
      <c r="F4775" s="16" t="n">
        <f aca="false">$B$5/100*E4775*2_Girdiler!$B$14*2_Girdiler!$B$15*2_Girdiler!$B$16</f>
        <v>7.41006939471531</v>
      </c>
      <c r="G4775" s="16" t="n">
        <f aca="false">MIN(MATCH(F4775,2_Girdiler!$B$20:$I$20,1),7)</f>
        <v>2</v>
      </c>
      <c r="H4775" s="16" t="n">
        <f aca="false">IF(F4775&gt;=40,2_Girdiler!$I$21+(F4775-40)*(2_Girdiler!$I$21-2_Girdiler!$H$21)/(2_Girdiler!$I$20-2_Girdiler!$H$20),INDEX(2_Girdiler!$B$21:$I$21,G4775)+(F4775-INDEX(2_Girdiler!$B$20:$I$20,G4775))*(INDEX(2_Girdiler!$B$21:$I$21,G4775+1)-INDEX(2_Girdiler!$B$21:$I$21,G4775))/(INDEX(2_Girdiler!$B$20:$I$20,G4775+1)-INDEX(2_Girdiler!$B$20:$I$20,G4775)))</f>
        <v>14.8561110315445</v>
      </c>
      <c r="I4775" s="16" t="n">
        <f aca="false">H4775/2_Girdiler!$B$17</f>
        <v>5.95196756071494</v>
      </c>
      <c r="J4775" s="16" t="n">
        <f aca="false">D4775+I4775</f>
        <v>24.7953653734344</v>
      </c>
    </row>
    <row r="4776" customFormat="false" ht="15" hidden="false" customHeight="false" outlineLevel="0" collapsed="false">
      <c r="A4776" s="0" t="n">
        <v>4764</v>
      </c>
      <c r="B4776" s="7" t="n">
        <v>0.502779</v>
      </c>
      <c r="C4776" s="7" t="n">
        <v>0.441189</v>
      </c>
      <c r="D4776" s="16" t="n">
        <f aca="false">LOGINV(B4776,$B$7,$C$7)</f>
        <v>13.5947383954524</v>
      </c>
      <c r="E4776" s="16" t="n">
        <f aca="false">LOGINV(C4776,$B$8,$C$8)</f>
        <v>99.2581373175632</v>
      </c>
      <c r="F4776" s="16" t="n">
        <f aca="false">$B$5/100*E4776*2_Girdiler!$B$14*2_Girdiler!$B$15*2_Girdiler!$B$16</f>
        <v>2.49733473490989</v>
      </c>
      <c r="G4776" s="16" t="n">
        <f aca="false">MIN(MATCH(F4776,2_Girdiler!$B$20:$I$20,1),7)</f>
        <v>1</v>
      </c>
      <c r="H4776" s="16" t="n">
        <f aca="false">IF(F4776&gt;=40,2_Girdiler!$I$21+(F4776-40)*(2_Girdiler!$I$21-2_Girdiler!$H$21)/(2_Girdiler!$I$20-2_Girdiler!$H$20),INDEX(2_Girdiler!$B$21:$I$21,G4776)+(F4776-INDEX(2_Girdiler!$B$20:$I$20,G4776))*(INDEX(2_Girdiler!$B$21:$I$21,G4776+1)-INDEX(2_Girdiler!$B$21:$I$21,G4776))/(INDEX(2_Girdiler!$B$20:$I$20,G4776+1)-INDEX(2_Girdiler!$B$20:$I$20,G4776)))</f>
        <v>5.49413641680176</v>
      </c>
      <c r="I4776" s="16" t="n">
        <f aca="false">H4776/2_Girdiler!$B$17</f>
        <v>2.20117644903917</v>
      </c>
      <c r="J4776" s="16" t="n">
        <f aca="false">D4776+I4776</f>
        <v>15.7959148444915</v>
      </c>
    </row>
    <row r="4777" customFormat="false" ht="15" hidden="false" customHeight="false" outlineLevel="0" collapsed="false">
      <c r="A4777" s="0" t="n">
        <v>4765</v>
      </c>
      <c r="B4777" s="7" t="n">
        <v>0.649241</v>
      </c>
      <c r="C4777" s="7" t="n">
        <v>0.431592</v>
      </c>
      <c r="D4777" s="16" t="n">
        <f aca="false">LOGINV(B4777,$B$7,$C$7)</f>
        <v>16.7673892905481</v>
      </c>
      <c r="E4777" s="16" t="n">
        <f aca="false">LOGINV(C4777,$B$8,$C$8)</f>
        <v>97.7091215028702</v>
      </c>
      <c r="F4777" s="16" t="n">
        <f aca="false">$B$5/100*E4777*2_Girdiler!$B$14*2_Girdiler!$B$15*2_Girdiler!$B$16</f>
        <v>2.45836149701222</v>
      </c>
      <c r="G4777" s="16" t="n">
        <f aca="false">MIN(MATCH(F4777,2_Girdiler!$B$20:$I$20,1),7)</f>
        <v>1</v>
      </c>
      <c r="H4777" s="16" t="n">
        <f aca="false">IF(F4777&gt;=40,2_Girdiler!$I$21+(F4777-40)*(2_Girdiler!$I$21-2_Girdiler!$H$21)/(2_Girdiler!$I$20-2_Girdiler!$H$20),INDEX(2_Girdiler!$B$21:$I$21,G4777)+(F4777-INDEX(2_Girdiler!$B$20:$I$20,G4777))*(INDEX(2_Girdiler!$B$21:$I$21,G4777+1)-INDEX(2_Girdiler!$B$21:$I$21,G4777))/(INDEX(2_Girdiler!$B$20:$I$20,G4777+1)-INDEX(2_Girdiler!$B$20:$I$20,G4777)))</f>
        <v>5.40839529342687</v>
      </c>
      <c r="I4777" s="16" t="n">
        <f aca="false">H4777/2_Girdiler!$B$17</f>
        <v>2.16682503743064</v>
      </c>
      <c r="J4777" s="16" t="n">
        <f aca="false">D4777+I4777</f>
        <v>18.9342143279788</v>
      </c>
    </row>
    <row r="4778" customFormat="false" ht="15" hidden="false" customHeight="false" outlineLevel="0" collapsed="false">
      <c r="A4778" s="0" t="n">
        <v>4766</v>
      </c>
      <c r="B4778" s="7" t="n">
        <v>0.931978</v>
      </c>
      <c r="C4778" s="7" t="n">
        <v>0.80622</v>
      </c>
      <c r="D4778" s="16" t="n">
        <f aca="false">LOGINV(B4778,$B$7,$C$7)</f>
        <v>31.0844681346375</v>
      </c>
      <c r="E4778" s="16" t="n">
        <f aca="false">LOGINV(C4778,$B$8,$C$8)</f>
        <v>190.751940630537</v>
      </c>
      <c r="F4778" s="16" t="n">
        <f aca="false">$B$5/100*E4778*2_Girdiler!$B$14*2_Girdiler!$B$15*2_Girdiler!$B$16</f>
        <v>4.79931882626432</v>
      </c>
      <c r="G4778" s="16" t="n">
        <f aca="false">MIN(MATCH(F4778,2_Girdiler!$B$20:$I$20,1),7)</f>
        <v>1</v>
      </c>
      <c r="H4778" s="16" t="n">
        <f aca="false">IF(F4778&gt;=40,2_Girdiler!$I$21+(F4778-40)*(2_Girdiler!$I$21-2_Girdiler!$H$21)/(2_Girdiler!$I$20-2_Girdiler!$H$20),INDEX(2_Girdiler!$B$21:$I$21,G4778)+(F4778-INDEX(2_Girdiler!$B$20:$I$20,G4778))*(INDEX(2_Girdiler!$B$21:$I$21,G4778+1)-INDEX(2_Girdiler!$B$21:$I$21,G4778))/(INDEX(2_Girdiler!$B$20:$I$20,G4778+1)-INDEX(2_Girdiler!$B$20:$I$20,G4778)))</f>
        <v>10.5585014177815</v>
      </c>
      <c r="I4778" s="16" t="n">
        <f aca="false">H4778/2_Girdiler!$B$17</f>
        <v>4.23016883725221</v>
      </c>
      <c r="J4778" s="16" t="n">
        <f aca="false">D4778+I4778</f>
        <v>35.3146369718897</v>
      </c>
    </row>
    <row r="4779" customFormat="false" ht="15" hidden="false" customHeight="false" outlineLevel="0" collapsed="false">
      <c r="A4779" s="0" t="n">
        <v>4767</v>
      </c>
      <c r="B4779" s="7" t="n">
        <v>0.462427</v>
      </c>
      <c r="C4779" s="7" t="n">
        <v>0.595342</v>
      </c>
      <c r="D4779" s="16" t="n">
        <f aca="false">LOGINV(B4779,$B$7,$C$7)</f>
        <v>12.8484779419368</v>
      </c>
      <c r="E4779" s="16" t="n">
        <f aca="false">LOGINV(C4779,$B$8,$C$8)</f>
        <v>127.611914095565</v>
      </c>
      <c r="F4779" s="16" t="n">
        <f aca="false">$B$5/100*E4779*2_Girdiler!$B$14*2_Girdiler!$B$15*2_Girdiler!$B$16</f>
        <v>3.2107157586444</v>
      </c>
      <c r="G4779" s="16" t="n">
        <f aca="false">MIN(MATCH(F4779,2_Girdiler!$B$20:$I$20,1),7)</f>
        <v>1</v>
      </c>
      <c r="H4779" s="16" t="n">
        <f aca="false">IF(F4779&gt;=40,2_Girdiler!$I$21+(F4779-40)*(2_Girdiler!$I$21-2_Girdiler!$H$21)/(2_Girdiler!$I$20-2_Girdiler!$H$20),INDEX(2_Girdiler!$B$21:$I$21,G4779)+(F4779-INDEX(2_Girdiler!$B$20:$I$20,G4779))*(INDEX(2_Girdiler!$B$21:$I$21,G4779+1)-INDEX(2_Girdiler!$B$21:$I$21,G4779))/(INDEX(2_Girdiler!$B$20:$I$20,G4779+1)-INDEX(2_Girdiler!$B$20:$I$20,G4779)))</f>
        <v>7.06357466901769</v>
      </c>
      <c r="I4779" s="16" t="n">
        <f aca="false">H4779/2_Girdiler!$B$17</f>
        <v>2.82995780008722</v>
      </c>
      <c r="J4779" s="16" t="n">
        <f aca="false">D4779+I4779</f>
        <v>15.678435742024</v>
      </c>
    </row>
    <row r="4780" customFormat="false" ht="15" hidden="false" customHeight="false" outlineLevel="0" collapsed="false">
      <c r="A4780" s="0" t="n">
        <v>4768</v>
      </c>
      <c r="B4780" s="7" t="n">
        <v>0.179811</v>
      </c>
      <c r="C4780" s="7" t="n">
        <v>0.610943</v>
      </c>
      <c r="D4780" s="16" t="n">
        <f aca="false">LOGINV(B4780,$B$7,$C$7)</f>
        <v>8.12685399896855</v>
      </c>
      <c r="E4780" s="16" t="n">
        <f aca="false">LOGINV(C4780,$B$8,$C$8)</f>
        <v>130.989420618749</v>
      </c>
      <c r="F4780" s="16" t="n">
        <f aca="false">$B$5/100*E4780*2_Girdiler!$B$14*2_Girdiler!$B$15*2_Girdiler!$B$16</f>
        <v>3.29569382276773</v>
      </c>
      <c r="G4780" s="16" t="n">
        <f aca="false">MIN(MATCH(F4780,2_Girdiler!$B$20:$I$20,1),7)</f>
        <v>1</v>
      </c>
      <c r="H4780" s="16" t="n">
        <f aca="false">IF(F4780&gt;=40,2_Girdiler!$I$21+(F4780-40)*(2_Girdiler!$I$21-2_Girdiler!$H$21)/(2_Girdiler!$I$20-2_Girdiler!$H$20),INDEX(2_Girdiler!$B$21:$I$21,G4780)+(F4780-INDEX(2_Girdiler!$B$20:$I$20,G4780))*(INDEX(2_Girdiler!$B$21:$I$21,G4780+1)-INDEX(2_Girdiler!$B$21:$I$21,G4780))/(INDEX(2_Girdiler!$B$20:$I$20,G4780+1)-INDEX(2_Girdiler!$B$20:$I$20,G4780)))</f>
        <v>7.250526410089</v>
      </c>
      <c r="I4780" s="16" t="n">
        <f aca="false">H4780/2_Girdiler!$B$17</f>
        <v>2.9048583373754</v>
      </c>
      <c r="J4780" s="16" t="n">
        <f aca="false">D4780+I4780</f>
        <v>11.031712336344</v>
      </c>
    </row>
    <row r="4781" customFormat="false" ht="15" hidden="false" customHeight="false" outlineLevel="0" collapsed="false">
      <c r="A4781" s="0" t="n">
        <v>4769</v>
      </c>
      <c r="B4781" s="7" t="n">
        <v>0.927926</v>
      </c>
      <c r="C4781" s="7" t="n">
        <v>0.770906</v>
      </c>
      <c r="D4781" s="16" t="n">
        <f aca="false">LOGINV(B4781,$B$7,$C$7)</f>
        <v>30.5661214861681</v>
      </c>
      <c r="E4781" s="16" t="n">
        <f aca="false">LOGINV(C4781,$B$8,$C$8)</f>
        <v>176.281620361973</v>
      </c>
      <c r="F4781" s="16" t="n">
        <f aca="false">$B$5/100*E4781*2_Girdiler!$B$14*2_Girdiler!$B$15*2_Girdiler!$B$16</f>
        <v>4.43524556830725</v>
      </c>
      <c r="G4781" s="16" t="n">
        <f aca="false">MIN(MATCH(F4781,2_Girdiler!$B$20:$I$20,1),7)</f>
        <v>1</v>
      </c>
      <c r="H4781" s="16" t="n">
        <f aca="false">IF(F4781&gt;=40,2_Girdiler!$I$21+(F4781-40)*(2_Girdiler!$I$21-2_Girdiler!$H$21)/(2_Girdiler!$I$20-2_Girdiler!$H$20),INDEX(2_Girdiler!$B$21:$I$21,G4781)+(F4781-INDEX(2_Girdiler!$B$20:$I$20,G4781))*(INDEX(2_Girdiler!$B$21:$I$21,G4781+1)-INDEX(2_Girdiler!$B$21:$I$21,G4781))/(INDEX(2_Girdiler!$B$20:$I$20,G4781+1)-INDEX(2_Girdiler!$B$20:$I$20,G4781)))</f>
        <v>9.75754025027594</v>
      </c>
      <c r="I4781" s="16" t="n">
        <f aca="false">H4781/2_Girdiler!$B$17</f>
        <v>3.90927093360414</v>
      </c>
      <c r="J4781" s="16" t="n">
        <f aca="false">D4781+I4781</f>
        <v>34.4753924197722</v>
      </c>
    </row>
    <row r="4782" customFormat="false" ht="15" hidden="false" customHeight="false" outlineLevel="0" collapsed="false">
      <c r="A4782" s="0" t="n">
        <v>4770</v>
      </c>
      <c r="B4782" s="7" t="n">
        <v>0.570946</v>
      </c>
      <c r="C4782" s="7" t="n">
        <v>0.942403</v>
      </c>
      <c r="D4782" s="16" t="n">
        <f aca="false">LOGINV(B4782,$B$7,$C$7)</f>
        <v>14.9611031694585</v>
      </c>
      <c r="E4782" s="16" t="n">
        <f aca="false">LOGINV(C4782,$B$8,$C$8)</f>
        <v>301.891059620369</v>
      </c>
      <c r="F4782" s="16" t="n">
        <f aca="false">$B$5/100*E4782*2_Girdiler!$B$14*2_Girdiler!$B$15*2_Girdiler!$B$16</f>
        <v>7.59557906004848</v>
      </c>
      <c r="G4782" s="16" t="n">
        <f aca="false">MIN(MATCH(F4782,2_Girdiler!$B$20:$I$20,1),7)</f>
        <v>2</v>
      </c>
      <c r="H4782" s="16" t="n">
        <f aca="false">IF(F4782&gt;=40,2_Girdiler!$I$21+(F4782-40)*(2_Girdiler!$I$21-2_Girdiler!$H$21)/(2_Girdiler!$I$20-2_Girdiler!$H$20),INDEX(2_Girdiler!$B$21:$I$21,G4782)+(F4782-INDEX(2_Girdiler!$B$20:$I$20,G4782))*(INDEX(2_Girdiler!$B$21:$I$21,G4782+1)-INDEX(2_Girdiler!$B$21:$I$21,G4782))/(INDEX(2_Girdiler!$B$20:$I$20,G4782+1)-INDEX(2_Girdiler!$B$20:$I$20,G4782)))</f>
        <v>15.1529264960776</v>
      </c>
      <c r="I4782" s="16" t="n">
        <f aca="false">H4782/2_Girdiler!$B$17</f>
        <v>6.07088401285159</v>
      </c>
      <c r="J4782" s="16" t="n">
        <f aca="false">D4782+I4782</f>
        <v>21.0319871823101</v>
      </c>
    </row>
    <row r="4783" customFormat="false" ht="15" hidden="false" customHeight="false" outlineLevel="0" collapsed="false">
      <c r="A4783" s="0" t="n">
        <v>4771</v>
      </c>
      <c r="B4783" s="7" t="n">
        <v>0.625091</v>
      </c>
      <c r="C4783" s="7" t="n">
        <v>0.801805</v>
      </c>
      <c r="D4783" s="16" t="n">
        <f aca="false">LOGINV(B4783,$B$7,$C$7)</f>
        <v>16.176237630912</v>
      </c>
      <c r="E4783" s="16" t="n">
        <f aca="false">LOGINV(C4783,$B$8,$C$8)</f>
        <v>188.796303350784</v>
      </c>
      <c r="F4783" s="16" t="n">
        <f aca="false">$B$5/100*E4783*2_Girdiler!$B$14*2_Girdiler!$B$15*2_Girdiler!$B$16</f>
        <v>4.75011499230572</v>
      </c>
      <c r="G4783" s="16" t="n">
        <f aca="false">MIN(MATCH(F4783,2_Girdiler!$B$20:$I$20,1),7)</f>
        <v>1</v>
      </c>
      <c r="H4783" s="16" t="n">
        <f aca="false">IF(F4783&gt;=40,2_Girdiler!$I$21+(F4783-40)*(2_Girdiler!$I$21-2_Girdiler!$H$21)/(2_Girdiler!$I$20-2_Girdiler!$H$20),INDEX(2_Girdiler!$B$21:$I$21,G4783)+(F4783-INDEX(2_Girdiler!$B$20:$I$20,G4783))*(INDEX(2_Girdiler!$B$21:$I$21,G4783+1)-INDEX(2_Girdiler!$B$21:$I$21,G4783))/(INDEX(2_Girdiler!$B$20:$I$20,G4783+1)-INDEX(2_Girdiler!$B$20:$I$20,G4783)))</f>
        <v>10.4502529830726</v>
      </c>
      <c r="I4783" s="16" t="n">
        <f aca="false">H4783/2_Girdiler!$B$17</f>
        <v>4.18680007334639</v>
      </c>
      <c r="J4783" s="16" t="n">
        <f aca="false">D4783+I4783</f>
        <v>20.3630377042584</v>
      </c>
    </row>
    <row r="4784" customFormat="false" ht="15" hidden="false" customHeight="false" outlineLevel="0" collapsed="false">
      <c r="A4784" s="0" t="n">
        <v>4772</v>
      </c>
      <c r="B4784" s="7" t="n">
        <v>0.926121</v>
      </c>
      <c r="C4784" s="7" t="n">
        <v>0.210256</v>
      </c>
      <c r="D4784" s="16" t="n">
        <f aca="false">LOGINV(B4784,$B$7,$C$7)</f>
        <v>30.3450795803232</v>
      </c>
      <c r="E4784" s="16" t="n">
        <f aca="false">LOGINV(C4784,$B$8,$C$8)</f>
        <v>64.9265970472033</v>
      </c>
      <c r="F4784" s="16" t="n">
        <f aca="false">$B$5/100*E4784*2_Girdiler!$B$14*2_Girdiler!$B$15*2_Girdiler!$B$16</f>
        <v>1.63355318170764</v>
      </c>
      <c r="G4784" s="16" t="n">
        <f aca="false">MIN(MATCH(F4784,2_Girdiler!$B$20:$I$20,1),7)</f>
        <v>1</v>
      </c>
      <c r="H4784" s="16" t="n">
        <f aca="false">IF(F4784&gt;=40,2_Girdiler!$I$21+(F4784-40)*(2_Girdiler!$I$21-2_Girdiler!$H$21)/(2_Girdiler!$I$20-2_Girdiler!$H$20),INDEX(2_Girdiler!$B$21:$I$21,G4784)+(F4784-INDEX(2_Girdiler!$B$20:$I$20,G4784))*(INDEX(2_Girdiler!$B$21:$I$21,G4784+1)-INDEX(2_Girdiler!$B$21:$I$21,G4784))/(INDEX(2_Girdiler!$B$20:$I$20,G4784+1)-INDEX(2_Girdiler!$B$20:$I$20,G4784)))</f>
        <v>3.5938169997568</v>
      </c>
      <c r="I4784" s="16" t="n">
        <f aca="false">H4784/2_Girdiler!$B$17</f>
        <v>1.43983052874872</v>
      </c>
      <c r="J4784" s="16" t="n">
        <f aca="false">D4784+I4784</f>
        <v>31.7849101090719</v>
      </c>
    </row>
    <row r="4785" customFormat="false" ht="15" hidden="false" customHeight="false" outlineLevel="0" collapsed="false">
      <c r="A4785" s="0" t="n">
        <v>4773</v>
      </c>
      <c r="B4785" s="7" t="n">
        <v>0.754552</v>
      </c>
      <c r="C4785" s="7" t="n">
        <v>0.604094</v>
      </c>
      <c r="D4785" s="16" t="n">
        <f aca="false">LOGINV(B4785,$B$7,$C$7)</f>
        <v>19.881391222612</v>
      </c>
      <c r="E4785" s="16" t="n">
        <f aca="false">LOGINV(C4785,$B$8,$C$8)</f>
        <v>129.491365868065</v>
      </c>
      <c r="F4785" s="16" t="n">
        <f aca="false">$B$5/100*E4785*2_Girdiler!$B$14*2_Girdiler!$B$15*2_Girdiler!$B$16</f>
        <v>3.25800276524053</v>
      </c>
      <c r="G4785" s="16" t="n">
        <f aca="false">MIN(MATCH(F4785,2_Girdiler!$B$20:$I$20,1),7)</f>
        <v>1</v>
      </c>
      <c r="H4785" s="16" t="n">
        <f aca="false">IF(F4785&gt;=40,2_Girdiler!$I$21+(F4785-40)*(2_Girdiler!$I$21-2_Girdiler!$H$21)/(2_Girdiler!$I$20-2_Girdiler!$H$20),INDEX(2_Girdiler!$B$21:$I$21,G4785)+(F4785-INDEX(2_Girdiler!$B$20:$I$20,G4785))*(INDEX(2_Girdiler!$B$21:$I$21,G4785+1)-INDEX(2_Girdiler!$B$21:$I$21,G4785))/(INDEX(2_Girdiler!$B$20:$I$20,G4785+1)-INDEX(2_Girdiler!$B$20:$I$20,G4785)))</f>
        <v>7.16760608352916</v>
      </c>
      <c r="I4785" s="16" t="n">
        <f aca="false">H4785/2_Girdiler!$B$17</f>
        <v>2.87163705269598</v>
      </c>
      <c r="J4785" s="16" t="n">
        <f aca="false">D4785+I4785</f>
        <v>22.753028275308</v>
      </c>
    </row>
    <row r="4786" customFormat="false" ht="15" hidden="false" customHeight="false" outlineLevel="0" collapsed="false">
      <c r="A4786" s="0" t="n">
        <v>4774</v>
      </c>
      <c r="B4786" s="7" t="n">
        <v>0.895436</v>
      </c>
      <c r="C4786" s="7" t="n">
        <v>0.877917</v>
      </c>
      <c r="D4786" s="16" t="n">
        <f aca="false">LOGINV(B4786,$B$7,$C$7)</f>
        <v>27.2724191973249</v>
      </c>
      <c r="E4786" s="16" t="n">
        <f aca="false">LOGINV(C4786,$B$8,$C$8)</f>
        <v>231.59778581278</v>
      </c>
      <c r="F4786" s="16" t="n">
        <f aca="false">$B$5/100*E4786*2_Girdiler!$B$14*2_Girdiler!$B$15*2_Girdiler!$B$16</f>
        <v>5.82700029104954</v>
      </c>
      <c r="G4786" s="16" t="n">
        <f aca="false">MIN(MATCH(F4786,2_Girdiler!$B$20:$I$20,1),7)</f>
        <v>2</v>
      </c>
      <c r="H4786" s="16" t="n">
        <f aca="false">IF(F4786&gt;=40,2_Girdiler!$I$21+(F4786-40)*(2_Girdiler!$I$21-2_Girdiler!$H$21)/(2_Girdiler!$I$20-2_Girdiler!$H$20),INDEX(2_Girdiler!$B$21:$I$21,G4786)+(F4786-INDEX(2_Girdiler!$B$20:$I$20,G4786))*(INDEX(2_Girdiler!$B$21:$I$21,G4786+1)-INDEX(2_Girdiler!$B$21:$I$21,G4786))/(INDEX(2_Girdiler!$B$20:$I$20,G4786+1)-INDEX(2_Girdiler!$B$20:$I$20,G4786)))</f>
        <v>12.3232004656793</v>
      </c>
      <c r="I4786" s="16" t="n">
        <f aca="false">H4786/2_Girdiler!$B$17</f>
        <v>4.93717967374971</v>
      </c>
      <c r="J4786" s="16" t="n">
        <f aca="false">D4786+I4786</f>
        <v>32.2095988710746</v>
      </c>
    </row>
    <row r="4787" customFormat="false" ht="15" hidden="false" customHeight="false" outlineLevel="0" collapsed="false">
      <c r="A4787" s="0" t="n">
        <v>4775</v>
      </c>
      <c r="B4787" s="7" t="n">
        <v>0.894327</v>
      </c>
      <c r="C4787" s="7" t="n">
        <v>0.003436</v>
      </c>
      <c r="D4787" s="16" t="n">
        <f aca="false">LOGINV(B4787,$B$7,$C$7)</f>
        <v>27.179937917264</v>
      </c>
      <c r="E4787" s="16" t="n">
        <f aca="false">LOGINV(C4787,$B$8,$C$8)</f>
        <v>19.0764156545874</v>
      </c>
      <c r="F4787" s="16" t="n">
        <f aca="false">$B$5/100*E4787*2_Girdiler!$B$14*2_Girdiler!$B$15*2_Girdiler!$B$16</f>
        <v>0.47996261786942</v>
      </c>
      <c r="G4787" s="16" t="n">
        <f aca="false">MIN(MATCH(F4787,2_Girdiler!$B$20:$I$20,1),7)</f>
        <v>1</v>
      </c>
      <c r="H4787" s="16" t="n">
        <f aca="false">IF(F4787&gt;=40,2_Girdiler!$I$21+(F4787-40)*(2_Girdiler!$I$21-2_Girdiler!$H$21)/(2_Girdiler!$I$20-2_Girdiler!$H$20),INDEX(2_Girdiler!$B$21:$I$21,G4787)+(F4787-INDEX(2_Girdiler!$B$20:$I$20,G4787))*(INDEX(2_Girdiler!$B$21:$I$21,G4787+1)-INDEX(2_Girdiler!$B$21:$I$21,G4787))/(INDEX(2_Girdiler!$B$20:$I$20,G4787+1)-INDEX(2_Girdiler!$B$20:$I$20,G4787)))</f>
        <v>1.05591775931272</v>
      </c>
      <c r="I4787" s="16" t="n">
        <f aca="false">H4787/2_Girdiler!$B$17</f>
        <v>0.423043974083623</v>
      </c>
      <c r="J4787" s="16" t="n">
        <f aca="false">D4787+I4787</f>
        <v>27.6029818913476</v>
      </c>
    </row>
    <row r="4788" customFormat="false" ht="15" hidden="false" customHeight="false" outlineLevel="0" collapsed="false">
      <c r="A4788" s="0" t="n">
        <v>4776</v>
      </c>
      <c r="B4788" s="7" t="n">
        <v>0.164333</v>
      </c>
      <c r="C4788" s="7" t="n">
        <v>0.759231</v>
      </c>
      <c r="D4788" s="16" t="n">
        <f aca="false">LOGINV(B4788,$B$7,$C$7)</f>
        <v>7.85640584661538</v>
      </c>
      <c r="E4788" s="16" t="n">
        <f aca="false">LOGINV(C4788,$B$8,$C$8)</f>
        <v>172.009896034412</v>
      </c>
      <c r="F4788" s="16" t="n">
        <f aca="false">$B$5/100*E4788*2_Girdiler!$B$14*2_Girdiler!$B$15*2_Girdiler!$B$16</f>
        <v>4.3277689842258</v>
      </c>
      <c r="G4788" s="16" t="n">
        <f aca="false">MIN(MATCH(F4788,2_Girdiler!$B$20:$I$20,1),7)</f>
        <v>1</v>
      </c>
      <c r="H4788" s="16" t="n">
        <f aca="false">IF(F4788&gt;=40,2_Girdiler!$I$21+(F4788-40)*(2_Girdiler!$I$21-2_Girdiler!$H$21)/(2_Girdiler!$I$20-2_Girdiler!$H$20),INDEX(2_Girdiler!$B$21:$I$21,G4788)+(F4788-INDEX(2_Girdiler!$B$20:$I$20,G4788))*(INDEX(2_Girdiler!$B$21:$I$21,G4788+1)-INDEX(2_Girdiler!$B$21:$I$21,G4788))/(INDEX(2_Girdiler!$B$20:$I$20,G4788+1)-INDEX(2_Girdiler!$B$20:$I$20,G4788)))</f>
        <v>9.52109176529677</v>
      </c>
      <c r="I4788" s="16" t="n">
        <f aca="false">H4788/2_Girdiler!$B$17</f>
        <v>3.81453997007082</v>
      </c>
      <c r="J4788" s="16" t="n">
        <f aca="false">D4788+I4788</f>
        <v>11.6709458166862</v>
      </c>
    </row>
    <row r="4789" customFormat="false" ht="15" hidden="false" customHeight="false" outlineLevel="0" collapsed="false">
      <c r="A4789" s="0" t="n">
        <v>4777</v>
      </c>
      <c r="B4789" s="7" t="n">
        <v>0.085777</v>
      </c>
      <c r="C4789" s="7" t="n">
        <v>0.826992</v>
      </c>
      <c r="D4789" s="16" t="n">
        <f aca="false">LOGINV(B4789,$B$7,$C$7)</f>
        <v>6.31992522719913</v>
      </c>
      <c r="E4789" s="16" t="n">
        <f aca="false">LOGINV(C4789,$B$8,$C$8)</f>
        <v>200.640111286336</v>
      </c>
      <c r="F4789" s="16" t="n">
        <f aca="false">$B$5/100*E4789*2_Girdiler!$B$14*2_Girdiler!$B$15*2_Girdiler!$B$16</f>
        <v>5.04810519996422</v>
      </c>
      <c r="G4789" s="16" t="n">
        <f aca="false">MIN(MATCH(F4789,2_Girdiler!$B$20:$I$20,1),7)</f>
        <v>2</v>
      </c>
      <c r="H4789" s="16" t="n">
        <f aca="false">IF(F4789&gt;=40,2_Girdiler!$I$21+(F4789-40)*(2_Girdiler!$I$21-2_Girdiler!$H$21)/(2_Girdiler!$I$20-2_Girdiler!$H$20),INDEX(2_Girdiler!$B$21:$I$21,G4789)+(F4789-INDEX(2_Girdiler!$B$20:$I$20,G4789))*(INDEX(2_Girdiler!$B$21:$I$21,G4789+1)-INDEX(2_Girdiler!$B$21:$I$21,G4789))/(INDEX(2_Girdiler!$B$20:$I$20,G4789+1)-INDEX(2_Girdiler!$B$20:$I$20,G4789)))</f>
        <v>11.0769683199428</v>
      </c>
      <c r="I4789" s="16" t="n">
        <f aca="false">H4789/2_Girdiler!$B$17</f>
        <v>4.43788794869501</v>
      </c>
      <c r="J4789" s="16" t="n">
        <f aca="false">D4789+I4789</f>
        <v>10.7578131758941</v>
      </c>
    </row>
    <row r="4790" customFormat="false" ht="15" hidden="false" customHeight="false" outlineLevel="0" collapsed="false">
      <c r="A4790" s="0" t="n">
        <v>4778</v>
      </c>
      <c r="B4790" s="7" t="n">
        <v>0.017529</v>
      </c>
      <c r="C4790" s="7" t="n">
        <v>0.483799</v>
      </c>
      <c r="D4790" s="16" t="n">
        <f aca="false">LOGINV(B4790,$B$7,$C$7)</f>
        <v>4.18277457030893</v>
      </c>
      <c r="E4790" s="16" t="n">
        <f aca="false">LOGINV(C4790,$B$8,$C$8)</f>
        <v>106.379000729577</v>
      </c>
      <c r="F4790" s="16" t="n">
        <f aca="false">$B$5/100*E4790*2_Girdiler!$B$14*2_Girdiler!$B$15*2_Girdiler!$B$16</f>
        <v>2.67649565835616</v>
      </c>
      <c r="G4790" s="16" t="n">
        <f aca="false">MIN(MATCH(F4790,2_Girdiler!$B$20:$I$20,1),7)</f>
        <v>1</v>
      </c>
      <c r="H4790" s="16" t="n">
        <f aca="false">IF(F4790&gt;=40,2_Girdiler!$I$21+(F4790-40)*(2_Girdiler!$I$21-2_Girdiler!$H$21)/(2_Girdiler!$I$20-2_Girdiler!$H$20),INDEX(2_Girdiler!$B$21:$I$21,G4790)+(F4790-INDEX(2_Girdiler!$B$20:$I$20,G4790))*(INDEX(2_Girdiler!$B$21:$I$21,G4790+1)-INDEX(2_Girdiler!$B$21:$I$21,G4790))/(INDEX(2_Girdiler!$B$20:$I$20,G4790+1)-INDEX(2_Girdiler!$B$20:$I$20,G4790)))</f>
        <v>5.88829044838356</v>
      </c>
      <c r="I4790" s="16" t="n">
        <f aca="false">H4790/2_Girdiler!$B$17</f>
        <v>2.35909072451264</v>
      </c>
      <c r="J4790" s="16" t="n">
        <f aca="false">D4790+I4790</f>
        <v>6.54186529482157</v>
      </c>
    </row>
    <row r="4791" customFormat="false" ht="15" hidden="false" customHeight="false" outlineLevel="0" collapsed="false">
      <c r="A4791" s="0" t="n">
        <v>4779</v>
      </c>
      <c r="B4791" s="7" t="n">
        <v>0.80703</v>
      </c>
      <c r="C4791" s="7" t="n">
        <v>0.876022</v>
      </c>
      <c r="D4791" s="16" t="n">
        <f aca="false">LOGINV(B4791,$B$7,$C$7)</f>
        <v>21.9566014665592</v>
      </c>
      <c r="E4791" s="16" t="n">
        <f aca="false">LOGINV(C4791,$B$8,$C$8)</f>
        <v>230.210360231098</v>
      </c>
      <c r="F4791" s="16" t="n">
        <f aca="false">$B$5/100*E4791*2_Girdiler!$B$14*2_Girdiler!$B$15*2_Girdiler!$B$16</f>
        <v>5.79209266341441</v>
      </c>
      <c r="G4791" s="16" t="n">
        <f aca="false">MIN(MATCH(F4791,2_Girdiler!$B$20:$I$20,1),7)</f>
        <v>2</v>
      </c>
      <c r="H4791" s="16" t="n">
        <f aca="false">IF(F4791&gt;=40,2_Girdiler!$I$21+(F4791-40)*(2_Girdiler!$I$21-2_Girdiler!$H$21)/(2_Girdiler!$I$20-2_Girdiler!$H$20),INDEX(2_Girdiler!$B$21:$I$21,G4791)+(F4791-INDEX(2_Girdiler!$B$20:$I$20,G4791))*(INDEX(2_Girdiler!$B$21:$I$21,G4791+1)-INDEX(2_Girdiler!$B$21:$I$21,G4791))/(INDEX(2_Girdiler!$B$20:$I$20,G4791+1)-INDEX(2_Girdiler!$B$20:$I$20,G4791)))</f>
        <v>12.2673482614631</v>
      </c>
      <c r="I4791" s="16" t="n">
        <f aca="false">H4791/2_Girdiler!$B$17</f>
        <v>4.91480298936821</v>
      </c>
      <c r="J4791" s="16" t="n">
        <f aca="false">D4791+I4791</f>
        <v>26.8714044559275</v>
      </c>
    </row>
    <row r="4792" customFormat="false" ht="15" hidden="false" customHeight="false" outlineLevel="0" collapsed="false">
      <c r="A4792" s="0" t="n">
        <v>4780</v>
      </c>
      <c r="B4792" s="7" t="n">
        <v>0.3954</v>
      </c>
      <c r="C4792" s="7" t="n">
        <v>0.984965</v>
      </c>
      <c r="D4792" s="16" t="n">
        <f aca="false">LOGINV(B4792,$B$7,$C$7)</f>
        <v>11.6806944949583</v>
      </c>
      <c r="E4792" s="16" t="n">
        <f aca="false">LOGINV(C4792,$B$8,$C$8)</f>
        <v>442.936496340165</v>
      </c>
      <c r="F4792" s="16" t="n">
        <f aca="false">$B$5/100*E4792*2_Girdiler!$B$14*2_Girdiler!$B$15*2_Girdiler!$B$16</f>
        <v>11.1442822479185</v>
      </c>
      <c r="G4792" s="16" t="n">
        <f aca="false">MIN(MATCH(F4792,2_Girdiler!$B$20:$I$20,1),7)</f>
        <v>3</v>
      </c>
      <c r="H4792" s="16" t="n">
        <f aca="false">IF(F4792&gt;=40,2_Girdiler!$I$21+(F4792-40)*(2_Girdiler!$I$21-2_Girdiler!$H$21)/(2_Girdiler!$I$20-2_Girdiler!$H$20),INDEX(2_Girdiler!$B$21:$I$21,G4792)+(F4792-INDEX(2_Girdiler!$B$20:$I$20,G4792))*(INDEX(2_Girdiler!$B$21:$I$21,G4792+1)-INDEX(2_Girdiler!$B$21:$I$21,G4792))/(INDEX(2_Girdiler!$B$20:$I$20,G4792+1)-INDEX(2_Girdiler!$B$20:$I$20,G4792)))</f>
        <v>20.0298540231267</v>
      </c>
      <c r="I4792" s="16" t="n">
        <f aca="false">H4792/2_Girdiler!$B$17</f>
        <v>8.0247812592655</v>
      </c>
      <c r="J4792" s="16" t="n">
        <f aca="false">D4792+I4792</f>
        <v>19.7054757542238</v>
      </c>
    </row>
    <row r="4793" customFormat="false" ht="15" hidden="false" customHeight="false" outlineLevel="0" collapsed="false">
      <c r="A4793" s="0" t="n">
        <v>4781</v>
      </c>
      <c r="B4793" s="7" t="n">
        <v>0.599811</v>
      </c>
      <c r="C4793" s="7" t="n">
        <v>0.931326</v>
      </c>
      <c r="D4793" s="16" t="n">
        <f aca="false">LOGINV(B4793,$B$7,$C$7)</f>
        <v>15.5917668718716</v>
      </c>
      <c r="E4793" s="16" t="n">
        <f aca="false">LOGINV(C4793,$B$8,$C$8)</f>
        <v>284.938680341893</v>
      </c>
      <c r="F4793" s="16" t="n">
        <f aca="false">$B$5/100*E4793*2_Girdiler!$B$14*2_Girdiler!$B$15*2_Girdiler!$B$16</f>
        <v>7.16905719740203</v>
      </c>
      <c r="G4793" s="16" t="n">
        <f aca="false">MIN(MATCH(F4793,2_Girdiler!$B$20:$I$20,1),7)</f>
        <v>2</v>
      </c>
      <c r="H4793" s="16" t="n">
        <f aca="false">IF(F4793&gt;=40,2_Girdiler!$I$21+(F4793-40)*(2_Girdiler!$I$21-2_Girdiler!$H$21)/(2_Girdiler!$I$20-2_Girdiler!$H$20),INDEX(2_Girdiler!$B$21:$I$21,G4793)+(F4793-INDEX(2_Girdiler!$B$20:$I$20,G4793))*(INDEX(2_Girdiler!$B$21:$I$21,G4793+1)-INDEX(2_Girdiler!$B$21:$I$21,G4793))/(INDEX(2_Girdiler!$B$20:$I$20,G4793+1)-INDEX(2_Girdiler!$B$20:$I$20,G4793)))</f>
        <v>14.4704915158432</v>
      </c>
      <c r="I4793" s="16" t="n">
        <f aca="false">H4793/2_Girdiler!$B$17</f>
        <v>5.7974725624372</v>
      </c>
      <c r="J4793" s="16" t="n">
        <f aca="false">D4793+I4793</f>
        <v>21.3892394343088</v>
      </c>
    </row>
    <row r="4794" customFormat="false" ht="15" hidden="false" customHeight="false" outlineLevel="0" collapsed="false">
      <c r="A4794" s="0" t="n">
        <v>4782</v>
      </c>
      <c r="B4794" s="7" t="n">
        <v>0.373375</v>
      </c>
      <c r="C4794" s="7" t="n">
        <v>0.398939</v>
      </c>
      <c r="D4794" s="16" t="n">
        <f aca="false">LOGINV(B4794,$B$7,$C$7)</f>
        <v>11.3112759711552</v>
      </c>
      <c r="E4794" s="16" t="n">
        <f aca="false">LOGINV(C4794,$B$8,$C$8)</f>
        <v>92.5658422397095</v>
      </c>
      <c r="F4794" s="16" t="n">
        <f aca="false">$B$5/100*E4794*2_Girdiler!$B$14*2_Girdiler!$B$15*2_Girdiler!$B$16</f>
        <v>2.32895659075109</v>
      </c>
      <c r="G4794" s="16" t="n">
        <f aca="false">MIN(MATCH(F4794,2_Girdiler!$B$20:$I$20,1),7)</f>
        <v>1</v>
      </c>
      <c r="H4794" s="16" t="n">
        <f aca="false">IF(F4794&gt;=40,2_Girdiler!$I$21+(F4794-40)*(2_Girdiler!$I$21-2_Girdiler!$H$21)/(2_Girdiler!$I$20-2_Girdiler!$H$20),INDEX(2_Girdiler!$B$21:$I$21,G4794)+(F4794-INDEX(2_Girdiler!$B$20:$I$20,G4794))*(INDEX(2_Girdiler!$B$21:$I$21,G4794+1)-INDEX(2_Girdiler!$B$21:$I$21,G4794))/(INDEX(2_Girdiler!$B$20:$I$20,G4794+1)-INDEX(2_Girdiler!$B$20:$I$20,G4794)))</f>
        <v>5.1237044996524</v>
      </c>
      <c r="I4794" s="16" t="n">
        <f aca="false">H4794/2_Girdiler!$B$17</f>
        <v>2.05276622582228</v>
      </c>
      <c r="J4794" s="16" t="n">
        <f aca="false">D4794+I4794</f>
        <v>13.3640421969774</v>
      </c>
    </row>
    <row r="4795" customFormat="false" ht="15" hidden="false" customHeight="false" outlineLevel="0" collapsed="false">
      <c r="A4795" s="0" t="n">
        <v>4783</v>
      </c>
      <c r="B4795" s="7" t="n">
        <v>0.299855</v>
      </c>
      <c r="C4795" s="7" t="n">
        <v>0.689886</v>
      </c>
      <c r="D4795" s="16" t="n">
        <f aca="false">LOGINV(B4795,$B$7,$C$7)</f>
        <v>10.1073883221321</v>
      </c>
      <c r="E4795" s="16" t="n">
        <f aca="false">LOGINV(C4795,$B$8,$C$8)</f>
        <v>150.368945189661</v>
      </c>
      <c r="F4795" s="16" t="n">
        <f aca="false">$B$5/100*E4795*2_Girdiler!$B$14*2_Girdiler!$B$15*2_Girdiler!$B$16</f>
        <v>3.78328266097188</v>
      </c>
      <c r="G4795" s="16" t="n">
        <f aca="false">MIN(MATCH(F4795,2_Girdiler!$B$20:$I$20,1),7)</f>
        <v>1</v>
      </c>
      <c r="H4795" s="16" t="n">
        <f aca="false">IF(F4795&gt;=40,2_Girdiler!$I$21+(F4795-40)*(2_Girdiler!$I$21-2_Girdiler!$H$21)/(2_Girdiler!$I$20-2_Girdiler!$H$20),INDEX(2_Girdiler!$B$21:$I$21,G4795)+(F4795-INDEX(2_Girdiler!$B$20:$I$20,G4795))*(INDEX(2_Girdiler!$B$21:$I$21,G4795+1)-INDEX(2_Girdiler!$B$21:$I$21,G4795))/(INDEX(2_Girdiler!$B$20:$I$20,G4795+1)-INDEX(2_Girdiler!$B$20:$I$20,G4795)))</f>
        <v>8.32322185413813</v>
      </c>
      <c r="I4795" s="16" t="n">
        <f aca="false">H4795/2_Girdiler!$B$17</f>
        <v>3.3346241402797</v>
      </c>
      <c r="J4795" s="16" t="n">
        <f aca="false">D4795+I4795</f>
        <v>13.4420124624118</v>
      </c>
    </row>
    <row r="4796" customFormat="false" ht="15" hidden="false" customHeight="false" outlineLevel="0" collapsed="false">
      <c r="A4796" s="0" t="n">
        <v>4784</v>
      </c>
      <c r="B4796" s="7" t="n">
        <v>0.089433</v>
      </c>
      <c r="C4796" s="7" t="n">
        <v>0.420393</v>
      </c>
      <c r="D4796" s="16" t="n">
        <f aca="false">LOGINV(B4796,$B$7,$C$7)</f>
        <v>6.40137213436041</v>
      </c>
      <c r="E4796" s="16" t="n">
        <f aca="false">LOGINV(C4796,$B$8,$C$8)</f>
        <v>95.9239566851706</v>
      </c>
      <c r="F4796" s="16" t="n">
        <f aca="false">$B$5/100*E4796*2_Girdiler!$B$14*2_Girdiler!$B$15*2_Girdiler!$B$16</f>
        <v>2.41344675019889</v>
      </c>
      <c r="G4796" s="16" t="n">
        <f aca="false">MIN(MATCH(F4796,2_Girdiler!$B$20:$I$20,1),7)</f>
        <v>1</v>
      </c>
      <c r="H4796" s="16" t="n">
        <f aca="false">IF(F4796&gt;=40,2_Girdiler!$I$21+(F4796-40)*(2_Girdiler!$I$21-2_Girdiler!$H$21)/(2_Girdiler!$I$20-2_Girdiler!$H$20),INDEX(2_Girdiler!$B$21:$I$21,G4796)+(F4796-INDEX(2_Girdiler!$B$20:$I$20,G4796))*(INDEX(2_Girdiler!$B$21:$I$21,G4796+1)-INDEX(2_Girdiler!$B$21:$I$21,G4796))/(INDEX(2_Girdiler!$B$20:$I$20,G4796+1)-INDEX(2_Girdiler!$B$20:$I$20,G4796)))</f>
        <v>5.30958285043757</v>
      </c>
      <c r="I4796" s="16" t="n">
        <f aca="false">H4796/2_Girdiler!$B$17</f>
        <v>2.12723671892531</v>
      </c>
      <c r="J4796" s="16" t="n">
        <f aca="false">D4796+I4796</f>
        <v>8.52860885328572</v>
      </c>
    </row>
    <row r="4797" customFormat="false" ht="15" hidden="false" customHeight="false" outlineLevel="0" collapsed="false">
      <c r="A4797" s="0" t="n">
        <v>4785</v>
      </c>
      <c r="B4797" s="7" t="n">
        <v>0.842931</v>
      </c>
      <c r="C4797" s="7" t="n">
        <v>0.281843</v>
      </c>
      <c r="D4797" s="16" t="n">
        <f aca="false">LOGINV(B4797,$B$7,$C$7)</f>
        <v>23.732991492027</v>
      </c>
      <c r="E4797" s="16" t="n">
        <f aca="false">LOGINV(C4797,$B$8,$C$8)</f>
        <v>75.2287431460241</v>
      </c>
      <c r="F4797" s="16" t="n">
        <f aca="false">$B$5/100*E4797*2_Girdiler!$B$14*2_Girdiler!$B$15*2_Girdiler!$B$16</f>
        <v>1.89275517755397</v>
      </c>
      <c r="G4797" s="16" t="n">
        <f aca="false">MIN(MATCH(F4797,2_Girdiler!$B$20:$I$20,1),7)</f>
        <v>1</v>
      </c>
      <c r="H4797" s="16" t="n">
        <f aca="false">IF(F4797&gt;=40,2_Girdiler!$I$21+(F4797-40)*(2_Girdiler!$I$21-2_Girdiler!$H$21)/(2_Girdiler!$I$20-2_Girdiler!$H$20),INDEX(2_Girdiler!$B$21:$I$21,G4797)+(F4797-INDEX(2_Girdiler!$B$20:$I$20,G4797))*(INDEX(2_Girdiler!$B$21:$I$21,G4797+1)-INDEX(2_Girdiler!$B$21:$I$21,G4797))/(INDEX(2_Girdiler!$B$20:$I$20,G4797+1)-INDEX(2_Girdiler!$B$20:$I$20,G4797)))</f>
        <v>4.16406139061873</v>
      </c>
      <c r="I4797" s="16" t="n">
        <f aca="false">H4797/2_Girdiler!$B$17</f>
        <v>1.66829382636968</v>
      </c>
      <c r="J4797" s="16" t="n">
        <f aca="false">D4797+I4797</f>
        <v>25.4012853183967</v>
      </c>
    </row>
    <row r="4798" customFormat="false" ht="15" hidden="false" customHeight="false" outlineLevel="0" collapsed="false">
      <c r="A4798" s="0" t="n">
        <v>4786</v>
      </c>
      <c r="B4798" s="7" t="n">
        <v>0.41255</v>
      </c>
      <c r="C4798" s="7" t="n">
        <v>0.407397</v>
      </c>
      <c r="D4798" s="16" t="n">
        <f aca="false">LOGINV(B4798,$B$7,$C$7)</f>
        <v>11.9725917545246</v>
      </c>
      <c r="E4798" s="16" t="n">
        <f aca="false">LOGINV(C4798,$B$8,$C$8)</f>
        <v>93.8805558179519</v>
      </c>
      <c r="F4798" s="16" t="n">
        <f aca="false">$B$5/100*E4798*2_Girdiler!$B$14*2_Girdiler!$B$15*2_Girdiler!$B$16</f>
        <v>2.36203478437967</v>
      </c>
      <c r="G4798" s="16" t="n">
        <f aca="false">MIN(MATCH(F4798,2_Girdiler!$B$20:$I$20,1),7)</f>
        <v>1</v>
      </c>
      <c r="H4798" s="16" t="n">
        <f aca="false">IF(F4798&gt;=40,2_Girdiler!$I$21+(F4798-40)*(2_Girdiler!$I$21-2_Girdiler!$H$21)/(2_Girdiler!$I$20-2_Girdiler!$H$20),INDEX(2_Girdiler!$B$21:$I$21,G4798)+(F4798-INDEX(2_Girdiler!$B$20:$I$20,G4798))*(INDEX(2_Girdiler!$B$21:$I$21,G4798+1)-INDEX(2_Girdiler!$B$21:$I$21,G4798))/(INDEX(2_Girdiler!$B$20:$I$20,G4798+1)-INDEX(2_Girdiler!$B$20:$I$20,G4798)))</f>
        <v>5.19647652563527</v>
      </c>
      <c r="I4798" s="16" t="n">
        <f aca="false">H4798/2_Girdiler!$B$17</f>
        <v>2.08192168495003</v>
      </c>
      <c r="J4798" s="16" t="n">
        <f aca="false">D4798+I4798</f>
        <v>14.0545134394746</v>
      </c>
    </row>
    <row r="4799" customFormat="false" ht="15" hidden="false" customHeight="false" outlineLevel="0" collapsed="false">
      <c r="A4799" s="0" t="n">
        <v>4787</v>
      </c>
      <c r="B4799" s="7" t="n">
        <v>0.119363</v>
      </c>
      <c r="C4799" s="7" t="n">
        <v>0.239443</v>
      </c>
      <c r="D4799" s="16" t="n">
        <f aca="false">LOGINV(B4799,$B$7,$C$7)</f>
        <v>7.02225274559044</v>
      </c>
      <c r="E4799" s="16" t="n">
        <f aca="false">LOGINV(C4799,$B$8,$C$8)</f>
        <v>69.1413873193893</v>
      </c>
      <c r="F4799" s="16" t="n">
        <f aca="false">$B$5/100*E4799*2_Girdiler!$B$14*2_Girdiler!$B$15*2_Girdiler!$B$16</f>
        <v>1.73959730495583</v>
      </c>
      <c r="G4799" s="16" t="n">
        <f aca="false">MIN(MATCH(F4799,2_Girdiler!$B$20:$I$20,1),7)</f>
        <v>1</v>
      </c>
      <c r="H4799" s="16" t="n">
        <f aca="false">IF(F4799&gt;=40,2_Girdiler!$I$21+(F4799-40)*(2_Girdiler!$I$21-2_Girdiler!$H$21)/(2_Girdiler!$I$20-2_Girdiler!$H$20),INDEX(2_Girdiler!$B$21:$I$21,G4799)+(F4799-INDEX(2_Girdiler!$B$20:$I$20,G4799))*(INDEX(2_Girdiler!$B$21:$I$21,G4799+1)-INDEX(2_Girdiler!$B$21:$I$21,G4799))/(INDEX(2_Girdiler!$B$20:$I$20,G4799+1)-INDEX(2_Girdiler!$B$20:$I$20,G4799)))</f>
        <v>3.82711407090284</v>
      </c>
      <c r="I4799" s="16" t="n">
        <f aca="false">H4799/2_Girdiler!$B$17</f>
        <v>1.53329890661171</v>
      </c>
      <c r="J4799" s="16" t="n">
        <f aca="false">D4799+I4799</f>
        <v>8.55555165220215</v>
      </c>
    </row>
    <row r="4800" customFormat="false" ht="15" hidden="false" customHeight="false" outlineLevel="0" collapsed="false">
      <c r="A4800" s="0" t="n">
        <v>4788</v>
      </c>
      <c r="B4800" s="7" t="n">
        <v>0.978279</v>
      </c>
      <c r="C4800" s="7" t="n">
        <v>0.36334</v>
      </c>
      <c r="D4800" s="16" t="n">
        <f aca="false">LOGINV(B4800,$B$7,$C$7)</f>
        <v>41.738886031163</v>
      </c>
      <c r="E4800" s="16" t="n">
        <f aca="false">LOGINV(C4800,$B$8,$C$8)</f>
        <v>87.1471114633458</v>
      </c>
      <c r="F4800" s="16" t="n">
        <f aca="false">$B$5/100*E4800*2_Girdiler!$B$14*2_Girdiler!$B$15*2_Girdiler!$B$16</f>
        <v>2.19262132441778</v>
      </c>
      <c r="G4800" s="16" t="n">
        <f aca="false">MIN(MATCH(F4800,2_Girdiler!$B$20:$I$20,1),7)</f>
        <v>1</v>
      </c>
      <c r="H4800" s="16" t="n">
        <f aca="false">IF(F4800&gt;=40,2_Girdiler!$I$21+(F4800-40)*(2_Girdiler!$I$21-2_Girdiler!$H$21)/(2_Girdiler!$I$20-2_Girdiler!$H$20),INDEX(2_Girdiler!$B$21:$I$21,G4800)+(F4800-INDEX(2_Girdiler!$B$20:$I$20,G4800))*(INDEX(2_Girdiler!$B$21:$I$21,G4800+1)-INDEX(2_Girdiler!$B$21:$I$21,G4800))/(INDEX(2_Girdiler!$B$20:$I$20,G4800+1)-INDEX(2_Girdiler!$B$20:$I$20,G4800)))</f>
        <v>4.82376691371912</v>
      </c>
      <c r="I4800" s="16" t="n">
        <f aca="false">H4800/2_Girdiler!$B$17</f>
        <v>1.93259892376567</v>
      </c>
      <c r="J4800" s="16" t="n">
        <f aca="false">D4800+I4800</f>
        <v>43.6714849549286</v>
      </c>
    </row>
    <row r="4801" customFormat="false" ht="15" hidden="false" customHeight="false" outlineLevel="0" collapsed="false">
      <c r="A4801" s="0" t="n">
        <v>4789</v>
      </c>
      <c r="B4801" s="7" t="n">
        <v>0.172105</v>
      </c>
      <c r="C4801" s="7" t="n">
        <v>0.171003</v>
      </c>
      <c r="D4801" s="16" t="n">
        <f aca="false">LOGINV(B4801,$B$7,$C$7)</f>
        <v>7.99300441841672</v>
      </c>
      <c r="E4801" s="16" t="n">
        <f aca="false">LOGINV(C4801,$B$8,$C$8)</f>
        <v>59.1377286385182</v>
      </c>
      <c r="F4801" s="16" t="n">
        <f aca="false">$B$5/100*E4801*2_Girdiler!$B$14*2_Girdiler!$B$15*2_Girdiler!$B$16</f>
        <v>1.48790525254512</v>
      </c>
      <c r="G4801" s="16" t="n">
        <f aca="false">MIN(MATCH(F4801,2_Girdiler!$B$20:$I$20,1),7)</f>
        <v>1</v>
      </c>
      <c r="H4801" s="16" t="n">
        <f aca="false">IF(F4801&gt;=40,2_Girdiler!$I$21+(F4801-40)*(2_Girdiler!$I$21-2_Girdiler!$H$21)/(2_Girdiler!$I$20-2_Girdiler!$H$20),INDEX(2_Girdiler!$B$21:$I$21,G4801)+(F4801-INDEX(2_Girdiler!$B$20:$I$20,G4801))*(INDEX(2_Girdiler!$B$21:$I$21,G4801+1)-INDEX(2_Girdiler!$B$21:$I$21,G4801))/(INDEX(2_Girdiler!$B$20:$I$20,G4801+1)-INDEX(2_Girdiler!$B$20:$I$20,G4801)))</f>
        <v>3.27339155559926</v>
      </c>
      <c r="I4801" s="16" t="n">
        <f aca="false">H4801/2_Girdiler!$B$17</f>
        <v>1.31145495015996</v>
      </c>
      <c r="J4801" s="16" t="n">
        <f aca="false">D4801+I4801</f>
        <v>9.30445936857668</v>
      </c>
    </row>
    <row r="4802" customFormat="false" ht="15" hidden="false" customHeight="false" outlineLevel="0" collapsed="false">
      <c r="A4802" s="0" t="n">
        <v>4790</v>
      </c>
      <c r="B4802" s="7" t="n">
        <v>0.633484</v>
      </c>
      <c r="C4802" s="7" t="n">
        <v>0.425643</v>
      </c>
      <c r="D4802" s="16" t="n">
        <f aca="false">LOGINV(B4802,$B$7,$C$7)</f>
        <v>16.3777941367548</v>
      </c>
      <c r="E4802" s="16" t="n">
        <f aca="false">LOGINV(C4802,$B$8,$C$8)</f>
        <v>96.757915752884</v>
      </c>
      <c r="F4802" s="16" t="n">
        <f aca="false">$B$5/100*E4802*2_Girdiler!$B$14*2_Girdiler!$B$15*2_Girdiler!$B$16</f>
        <v>2.43442916034256</v>
      </c>
      <c r="G4802" s="16" t="n">
        <f aca="false">MIN(MATCH(F4802,2_Girdiler!$B$20:$I$20,1),7)</f>
        <v>1</v>
      </c>
      <c r="H4802" s="16" t="n">
        <f aca="false">IF(F4802&gt;=40,2_Girdiler!$I$21+(F4802-40)*(2_Girdiler!$I$21-2_Girdiler!$H$21)/(2_Girdiler!$I$20-2_Girdiler!$H$20),INDEX(2_Girdiler!$B$21:$I$21,G4802)+(F4802-INDEX(2_Girdiler!$B$20:$I$20,G4802))*(INDEX(2_Girdiler!$B$21:$I$21,G4802+1)-INDEX(2_Girdiler!$B$21:$I$21,G4802))/(INDEX(2_Girdiler!$B$20:$I$20,G4802+1)-INDEX(2_Girdiler!$B$20:$I$20,G4802)))</f>
        <v>5.35574415275364</v>
      </c>
      <c r="I4802" s="16" t="n">
        <f aca="false">H4802/2_Girdiler!$B$17</f>
        <v>2.14573083043014</v>
      </c>
      <c r="J4802" s="16" t="n">
        <f aca="false">D4802+I4802</f>
        <v>18.523524967185</v>
      </c>
    </row>
    <row r="4803" customFormat="false" ht="15" hidden="false" customHeight="false" outlineLevel="0" collapsed="false">
      <c r="A4803" s="0" t="n">
        <v>4791</v>
      </c>
      <c r="B4803" s="7" t="n">
        <v>0.03362</v>
      </c>
      <c r="C4803" s="7" t="n">
        <v>0.671518</v>
      </c>
      <c r="D4803" s="16" t="n">
        <f aca="false">LOGINV(B4803,$B$7,$C$7)</f>
        <v>4.88281036983671</v>
      </c>
      <c r="E4803" s="16" t="n">
        <f aca="false">LOGINV(C4803,$B$8,$C$8)</f>
        <v>145.460015373038</v>
      </c>
      <c r="F4803" s="16" t="n">
        <f aca="false">$B$5/100*E4803*2_Girdiler!$B$14*2_Girdiler!$B$15*2_Girdiler!$B$16</f>
        <v>3.65977398678564</v>
      </c>
      <c r="G4803" s="16" t="n">
        <f aca="false">MIN(MATCH(F4803,2_Girdiler!$B$20:$I$20,1),7)</f>
        <v>1</v>
      </c>
      <c r="H4803" s="16" t="n">
        <f aca="false">IF(F4803&gt;=40,2_Girdiler!$I$21+(F4803-40)*(2_Girdiler!$I$21-2_Girdiler!$H$21)/(2_Girdiler!$I$20-2_Girdiler!$H$20),INDEX(2_Girdiler!$B$21:$I$21,G4803)+(F4803-INDEX(2_Girdiler!$B$20:$I$20,G4803))*(INDEX(2_Girdiler!$B$21:$I$21,G4803+1)-INDEX(2_Girdiler!$B$21:$I$21,G4803))/(INDEX(2_Girdiler!$B$20:$I$20,G4803+1)-INDEX(2_Girdiler!$B$20:$I$20,G4803)))</f>
        <v>8.05150277092841</v>
      </c>
      <c r="I4803" s="16" t="n">
        <f aca="false">H4803/2_Girdiler!$B$17</f>
        <v>3.22576232809632</v>
      </c>
      <c r="J4803" s="16" t="n">
        <f aca="false">D4803+I4803</f>
        <v>8.10857269793302</v>
      </c>
    </row>
    <row r="4804" customFormat="false" ht="15" hidden="false" customHeight="false" outlineLevel="0" collapsed="false">
      <c r="A4804" s="0" t="n">
        <v>4792</v>
      </c>
      <c r="B4804" s="7" t="n">
        <v>0.625697</v>
      </c>
      <c r="C4804" s="7" t="n">
        <v>0.921312</v>
      </c>
      <c r="D4804" s="16" t="n">
        <f aca="false">LOGINV(B4804,$B$7,$C$7)</f>
        <v>16.1906585134347</v>
      </c>
      <c r="E4804" s="16" t="n">
        <f aca="false">LOGINV(C4804,$B$8,$C$8)</f>
        <v>272.036179182714</v>
      </c>
      <c r="F4804" s="16" t="n">
        <f aca="false">$B$5/100*E4804*2_Girdiler!$B$14*2_Girdiler!$B$15*2_Girdiler!$B$16</f>
        <v>6.84443026823708</v>
      </c>
      <c r="G4804" s="16" t="n">
        <f aca="false">MIN(MATCH(F4804,2_Girdiler!$B$20:$I$20,1),7)</f>
        <v>2</v>
      </c>
      <c r="H4804" s="16" t="n">
        <f aca="false">IF(F4804&gt;=40,2_Girdiler!$I$21+(F4804-40)*(2_Girdiler!$I$21-2_Girdiler!$H$21)/(2_Girdiler!$I$20-2_Girdiler!$H$20),INDEX(2_Girdiler!$B$21:$I$21,G4804)+(F4804-INDEX(2_Girdiler!$B$20:$I$20,G4804))*(INDEX(2_Girdiler!$B$21:$I$21,G4804+1)-INDEX(2_Girdiler!$B$21:$I$21,G4804))/(INDEX(2_Girdiler!$B$20:$I$20,G4804+1)-INDEX(2_Girdiler!$B$20:$I$20,G4804)))</f>
        <v>13.9510884291793</v>
      </c>
      <c r="I4804" s="16" t="n">
        <f aca="false">H4804/2_Girdiler!$B$17</f>
        <v>5.58937837707505</v>
      </c>
      <c r="J4804" s="16" t="n">
        <f aca="false">D4804+I4804</f>
        <v>21.7800368905098</v>
      </c>
    </row>
    <row r="4805" customFormat="false" ht="15" hidden="false" customHeight="false" outlineLevel="0" collapsed="false">
      <c r="A4805" s="0" t="n">
        <v>4793</v>
      </c>
      <c r="B4805" s="7" t="n">
        <v>0.328581</v>
      </c>
      <c r="C4805" s="7" t="n">
        <v>0.684489</v>
      </c>
      <c r="D4805" s="16" t="n">
        <f aca="false">LOGINV(B4805,$B$7,$C$7)</f>
        <v>10.5740878109746</v>
      </c>
      <c r="E4805" s="16" t="n">
        <f aca="false">LOGINV(C4805,$B$8,$C$8)</f>
        <v>148.897112034751</v>
      </c>
      <c r="F4805" s="16" t="n">
        <f aca="false">$B$5/100*E4805*2_Girdiler!$B$14*2_Girdiler!$B$15*2_Girdiler!$B$16</f>
        <v>3.74625133879433</v>
      </c>
      <c r="G4805" s="16" t="n">
        <f aca="false">MIN(MATCH(F4805,2_Girdiler!$B$20:$I$20,1),7)</f>
        <v>1</v>
      </c>
      <c r="H4805" s="16" t="n">
        <f aca="false">IF(F4805&gt;=40,2_Girdiler!$I$21+(F4805-40)*(2_Girdiler!$I$21-2_Girdiler!$H$21)/(2_Girdiler!$I$20-2_Girdiler!$H$20),INDEX(2_Girdiler!$B$21:$I$21,G4805)+(F4805-INDEX(2_Girdiler!$B$20:$I$20,G4805))*(INDEX(2_Girdiler!$B$21:$I$21,G4805+1)-INDEX(2_Girdiler!$B$21:$I$21,G4805))/(INDEX(2_Girdiler!$B$20:$I$20,G4805+1)-INDEX(2_Girdiler!$B$20:$I$20,G4805)))</f>
        <v>8.24175294534753</v>
      </c>
      <c r="I4805" s="16" t="n">
        <f aca="false">H4805/2_Girdiler!$B$17</f>
        <v>3.30198435310398</v>
      </c>
      <c r="J4805" s="16" t="n">
        <f aca="false">D4805+I4805</f>
        <v>13.8760721640785</v>
      </c>
    </row>
    <row r="4806" customFormat="false" ht="15" hidden="false" customHeight="false" outlineLevel="0" collapsed="false">
      <c r="A4806" s="0" t="n">
        <v>4794</v>
      </c>
      <c r="B4806" s="7" t="n">
        <v>0.047903</v>
      </c>
      <c r="C4806" s="7" t="n">
        <v>0.553231</v>
      </c>
      <c r="D4806" s="16" t="n">
        <f aca="false">LOGINV(B4806,$B$7,$C$7)</f>
        <v>5.3517874288898</v>
      </c>
      <c r="E4806" s="16" t="n">
        <f aca="false">LOGINV(C4806,$B$8,$C$8)</f>
        <v>119.058567358043</v>
      </c>
      <c r="F4806" s="16" t="n">
        <f aca="false">$B$5/100*E4806*2_Girdiler!$B$14*2_Girdiler!$B$15*2_Girdiler!$B$16</f>
        <v>2.99551355472836</v>
      </c>
      <c r="G4806" s="16" t="n">
        <f aca="false">MIN(MATCH(F4806,2_Girdiler!$B$20:$I$20,1),7)</f>
        <v>1</v>
      </c>
      <c r="H4806" s="16" t="n">
        <f aca="false">IF(F4806&gt;=40,2_Girdiler!$I$21+(F4806-40)*(2_Girdiler!$I$21-2_Girdiler!$H$21)/(2_Girdiler!$I$20-2_Girdiler!$H$20),INDEX(2_Girdiler!$B$21:$I$21,G4806)+(F4806-INDEX(2_Girdiler!$B$20:$I$20,G4806))*(INDEX(2_Girdiler!$B$21:$I$21,G4806+1)-INDEX(2_Girdiler!$B$21:$I$21,G4806))/(INDEX(2_Girdiler!$B$20:$I$20,G4806+1)-INDEX(2_Girdiler!$B$20:$I$20,G4806)))</f>
        <v>6.5901298204024</v>
      </c>
      <c r="I4806" s="16" t="n">
        <f aca="false">H4806/2_Girdiler!$B$17</f>
        <v>2.64027637035353</v>
      </c>
      <c r="J4806" s="16" t="n">
        <f aca="false">D4806+I4806</f>
        <v>7.99206379924333</v>
      </c>
    </row>
    <row r="4807" customFormat="false" ht="15" hidden="false" customHeight="false" outlineLevel="0" collapsed="false">
      <c r="A4807" s="0" t="n">
        <v>4795</v>
      </c>
      <c r="B4807" s="7" t="n">
        <v>0.844855</v>
      </c>
      <c r="C4807" s="7" t="n">
        <v>0.128553</v>
      </c>
      <c r="D4807" s="16" t="n">
        <f aca="false">LOGINV(B4807,$B$7,$C$7)</f>
        <v>23.8395432640141</v>
      </c>
      <c r="E4807" s="16" t="n">
        <f aca="false">LOGINV(C4807,$B$8,$C$8)</f>
        <v>52.5471668466921</v>
      </c>
      <c r="F4807" s="16" t="n">
        <f aca="false">$B$5/100*E4807*2_Girdiler!$B$14*2_Girdiler!$B$15*2_Girdiler!$B$16</f>
        <v>1.32208671786277</v>
      </c>
      <c r="G4807" s="16" t="n">
        <f aca="false">MIN(MATCH(F4807,2_Girdiler!$B$20:$I$20,1),7)</f>
        <v>1</v>
      </c>
      <c r="H4807" s="16" t="n">
        <f aca="false">IF(F4807&gt;=40,2_Girdiler!$I$21+(F4807-40)*(2_Girdiler!$I$21-2_Girdiler!$H$21)/(2_Girdiler!$I$20-2_Girdiler!$H$20),INDEX(2_Girdiler!$B$21:$I$21,G4807)+(F4807-INDEX(2_Girdiler!$B$20:$I$20,G4807))*(INDEX(2_Girdiler!$B$21:$I$21,G4807+1)-INDEX(2_Girdiler!$B$21:$I$21,G4807))/(INDEX(2_Girdiler!$B$20:$I$20,G4807+1)-INDEX(2_Girdiler!$B$20:$I$20,G4807)))</f>
        <v>2.9085907792981</v>
      </c>
      <c r="I4807" s="16" t="n">
        <f aca="false">H4807/2_Girdiler!$B$17</f>
        <v>1.16530079298802</v>
      </c>
      <c r="J4807" s="16" t="n">
        <f aca="false">D4807+I4807</f>
        <v>25.0048440570021</v>
      </c>
    </row>
    <row r="4808" customFormat="false" ht="15" hidden="false" customHeight="false" outlineLevel="0" collapsed="false">
      <c r="A4808" s="0" t="n">
        <v>4796</v>
      </c>
      <c r="B4808" s="7" t="n">
        <v>0.970956</v>
      </c>
      <c r="C4808" s="7" t="n">
        <v>0.507142</v>
      </c>
      <c r="D4808" s="16" t="n">
        <f aca="false">LOGINV(B4808,$B$7,$C$7)</f>
        <v>38.9427072022633</v>
      </c>
      <c r="E4808" s="16" t="n">
        <f aca="false">LOGINV(C4808,$B$8,$C$8)</f>
        <v>110.474603498328</v>
      </c>
      <c r="F4808" s="16" t="n">
        <f aca="false">$B$5/100*E4808*2_Girdiler!$B$14*2_Girdiler!$B$15*2_Girdiler!$B$16</f>
        <v>2.77954102401793</v>
      </c>
      <c r="G4808" s="16" t="n">
        <f aca="false">MIN(MATCH(F4808,2_Girdiler!$B$20:$I$20,1),7)</f>
        <v>1</v>
      </c>
      <c r="H4808" s="16" t="n">
        <f aca="false">IF(F4808&gt;=40,2_Girdiler!$I$21+(F4808-40)*(2_Girdiler!$I$21-2_Girdiler!$H$21)/(2_Girdiler!$I$20-2_Girdiler!$H$20),INDEX(2_Girdiler!$B$21:$I$21,G4808)+(F4808-INDEX(2_Girdiler!$B$20:$I$20,G4808))*(INDEX(2_Girdiler!$B$21:$I$21,G4808+1)-INDEX(2_Girdiler!$B$21:$I$21,G4808))/(INDEX(2_Girdiler!$B$20:$I$20,G4808+1)-INDEX(2_Girdiler!$B$20:$I$20,G4808)))</f>
        <v>6.11499025283946</v>
      </c>
      <c r="I4808" s="16" t="n">
        <f aca="false">H4808/2_Girdiler!$B$17</f>
        <v>2.44991596668247</v>
      </c>
      <c r="J4808" s="16" t="n">
        <f aca="false">D4808+I4808</f>
        <v>41.3926231689458</v>
      </c>
    </row>
    <row r="4809" customFormat="false" ht="15" hidden="false" customHeight="false" outlineLevel="0" collapsed="false">
      <c r="A4809" s="0" t="n">
        <v>4797</v>
      </c>
      <c r="B4809" s="7" t="n">
        <v>0.125015</v>
      </c>
      <c r="C4809" s="7" t="n">
        <v>0.554499</v>
      </c>
      <c r="D4809" s="16" t="n">
        <f aca="false">LOGINV(B4809,$B$7,$C$7)</f>
        <v>7.13231502691888</v>
      </c>
      <c r="E4809" s="16" t="n">
        <f aca="false">LOGINV(C4809,$B$8,$C$8)</f>
        <v>119.305341053183</v>
      </c>
      <c r="F4809" s="16" t="n">
        <f aca="false">$B$5/100*E4809*2_Girdiler!$B$14*2_Girdiler!$B$15*2_Girdiler!$B$16</f>
        <v>3.00172238089809</v>
      </c>
      <c r="G4809" s="16" t="n">
        <f aca="false">MIN(MATCH(F4809,2_Girdiler!$B$20:$I$20,1),7)</f>
        <v>1</v>
      </c>
      <c r="H4809" s="16" t="n">
        <f aca="false">IF(F4809&gt;=40,2_Girdiler!$I$21+(F4809-40)*(2_Girdiler!$I$21-2_Girdiler!$H$21)/(2_Girdiler!$I$20-2_Girdiler!$H$20),INDEX(2_Girdiler!$B$21:$I$21,G4809)+(F4809-INDEX(2_Girdiler!$B$20:$I$20,G4809))*(INDEX(2_Girdiler!$B$21:$I$21,G4809+1)-INDEX(2_Girdiler!$B$21:$I$21,G4809))/(INDEX(2_Girdiler!$B$20:$I$20,G4809+1)-INDEX(2_Girdiler!$B$20:$I$20,G4809)))</f>
        <v>6.6037892379758</v>
      </c>
      <c r="I4809" s="16" t="n">
        <f aca="false">H4809/2_Girdiler!$B$17</f>
        <v>2.64574889341979</v>
      </c>
      <c r="J4809" s="16" t="n">
        <f aca="false">D4809+I4809</f>
        <v>9.77806392033867</v>
      </c>
    </row>
    <row r="4810" customFormat="false" ht="15" hidden="false" customHeight="false" outlineLevel="0" collapsed="false">
      <c r="A4810" s="0" t="n">
        <v>4798</v>
      </c>
      <c r="B4810" s="7" t="n">
        <v>0.230357</v>
      </c>
      <c r="C4810" s="7" t="n">
        <v>0.694409</v>
      </c>
      <c r="D4810" s="16" t="n">
        <f aca="false">LOGINV(B4810,$B$7,$C$7)</f>
        <v>8.97660563191228</v>
      </c>
      <c r="E4810" s="16" t="n">
        <f aca="false">LOGINV(C4810,$B$8,$C$8)</f>
        <v>151.622344765389</v>
      </c>
      <c r="F4810" s="16" t="n">
        <f aca="false">$B$5/100*E4810*2_Girdiler!$B$14*2_Girdiler!$B$15*2_Girdiler!$B$16</f>
        <v>3.81481819429719</v>
      </c>
      <c r="G4810" s="16" t="n">
        <f aca="false">MIN(MATCH(F4810,2_Girdiler!$B$20:$I$20,1),7)</f>
        <v>1</v>
      </c>
      <c r="H4810" s="16" t="n">
        <f aca="false">IF(F4810&gt;=40,2_Girdiler!$I$21+(F4810-40)*(2_Girdiler!$I$21-2_Girdiler!$H$21)/(2_Girdiler!$I$20-2_Girdiler!$H$20),INDEX(2_Girdiler!$B$21:$I$21,G4810)+(F4810-INDEX(2_Girdiler!$B$20:$I$20,G4810))*(INDEX(2_Girdiler!$B$21:$I$21,G4810+1)-INDEX(2_Girdiler!$B$21:$I$21,G4810))/(INDEX(2_Girdiler!$B$20:$I$20,G4810+1)-INDEX(2_Girdiler!$B$20:$I$20,G4810)))</f>
        <v>8.39260002745381</v>
      </c>
      <c r="I4810" s="16" t="n">
        <f aca="false">H4810/2_Girdiler!$B$17</f>
        <v>3.36241988279399</v>
      </c>
      <c r="J4810" s="16" t="n">
        <f aca="false">D4810+I4810</f>
        <v>12.3390255147063</v>
      </c>
    </row>
    <row r="4811" customFormat="false" ht="15" hidden="false" customHeight="false" outlineLevel="0" collapsed="false">
      <c r="A4811" s="0" t="n">
        <v>4799</v>
      </c>
      <c r="B4811" s="7" t="n">
        <v>0.237843</v>
      </c>
      <c r="C4811" s="7" t="n">
        <v>0.964232</v>
      </c>
      <c r="D4811" s="16" t="n">
        <f aca="false">LOGINV(B4811,$B$7,$C$7)</f>
        <v>9.09959476323809</v>
      </c>
      <c r="E4811" s="16" t="n">
        <f aca="false">LOGINV(C4811,$B$8,$C$8)</f>
        <v>349.48430210783</v>
      </c>
      <c r="F4811" s="16" t="n">
        <f aca="false">$B$5/100*E4811*2_Girdiler!$B$14*2_Girdiler!$B$15*2_Girdiler!$B$16</f>
        <v>8.793025041033</v>
      </c>
      <c r="G4811" s="16" t="n">
        <f aca="false">MIN(MATCH(F4811,2_Girdiler!$B$20:$I$20,1),7)</f>
        <v>2</v>
      </c>
      <c r="H4811" s="16" t="n">
        <f aca="false">IF(F4811&gt;=40,2_Girdiler!$I$21+(F4811-40)*(2_Girdiler!$I$21-2_Girdiler!$H$21)/(2_Girdiler!$I$20-2_Girdiler!$H$20),INDEX(2_Girdiler!$B$21:$I$21,G4811)+(F4811-INDEX(2_Girdiler!$B$20:$I$20,G4811))*(INDEX(2_Girdiler!$B$21:$I$21,G4811+1)-INDEX(2_Girdiler!$B$21:$I$21,G4811))/(INDEX(2_Girdiler!$B$20:$I$20,G4811+1)-INDEX(2_Girdiler!$B$20:$I$20,G4811)))</f>
        <v>17.0688400656528</v>
      </c>
      <c r="I4811" s="16" t="n">
        <f aca="false">H4811/2_Girdiler!$B$17</f>
        <v>6.83847759040577</v>
      </c>
      <c r="J4811" s="16" t="n">
        <f aca="false">D4811+I4811</f>
        <v>15.9380723536439</v>
      </c>
    </row>
    <row r="4812" customFormat="false" ht="15" hidden="false" customHeight="false" outlineLevel="0" collapsed="false">
      <c r="A4812" s="0" t="n">
        <v>4800</v>
      </c>
      <c r="B4812" s="7" t="n">
        <v>0.774665</v>
      </c>
      <c r="C4812" s="7" t="n">
        <v>0.858179</v>
      </c>
      <c r="D4812" s="16" t="n">
        <f aca="false">LOGINV(B4812,$B$7,$C$7)</f>
        <v>20.6196805562138</v>
      </c>
      <c r="E4812" s="16" t="n">
        <f aca="false">LOGINV(C4812,$B$8,$C$8)</f>
        <v>218.179304004044</v>
      </c>
      <c r="F4812" s="16" t="n">
        <f aca="false">$B$5/100*E4812*2_Girdiler!$B$14*2_Girdiler!$B$15*2_Girdiler!$B$16</f>
        <v>5.48939128874176</v>
      </c>
      <c r="G4812" s="16" t="n">
        <f aca="false">MIN(MATCH(F4812,2_Girdiler!$B$20:$I$20,1),7)</f>
        <v>2</v>
      </c>
      <c r="H4812" s="16" t="n">
        <f aca="false">IF(F4812&gt;=40,2_Girdiler!$I$21+(F4812-40)*(2_Girdiler!$I$21-2_Girdiler!$H$21)/(2_Girdiler!$I$20-2_Girdiler!$H$20),INDEX(2_Girdiler!$B$21:$I$21,G4812)+(F4812-INDEX(2_Girdiler!$B$20:$I$20,G4812))*(INDEX(2_Girdiler!$B$21:$I$21,G4812+1)-INDEX(2_Girdiler!$B$21:$I$21,G4812))/(INDEX(2_Girdiler!$B$20:$I$20,G4812+1)-INDEX(2_Girdiler!$B$20:$I$20,G4812)))</f>
        <v>11.7830260619868</v>
      </c>
      <c r="I4812" s="16" t="n">
        <f aca="false">H4812/2_Girdiler!$B$17</f>
        <v>4.72076364662933</v>
      </c>
      <c r="J4812" s="16" t="n">
        <f aca="false">D4812+I4812</f>
        <v>25.3404442028431</v>
      </c>
    </row>
    <row r="4813" customFormat="false" ht="15" hidden="false" customHeight="false" outlineLevel="0" collapsed="false">
      <c r="A4813" s="0" t="n">
        <v>4801</v>
      </c>
      <c r="B4813" s="7" t="n">
        <v>0.557087</v>
      </c>
      <c r="C4813" s="7" t="n">
        <v>0.916044</v>
      </c>
      <c r="D4813" s="16" t="n">
        <f aca="false">LOGINV(B4813,$B$7,$C$7)</f>
        <v>14.6704581501586</v>
      </c>
      <c r="E4813" s="16" t="n">
        <f aca="false">LOGINV(C4813,$B$8,$C$8)</f>
        <v>265.957748692469</v>
      </c>
      <c r="F4813" s="16" t="n">
        <f aca="false">$B$5/100*E4813*2_Girdiler!$B$14*2_Girdiler!$B$15*2_Girdiler!$B$16</f>
        <v>6.69149695710253</v>
      </c>
      <c r="G4813" s="16" t="n">
        <f aca="false">MIN(MATCH(F4813,2_Girdiler!$B$20:$I$20,1),7)</f>
        <v>2</v>
      </c>
      <c r="H4813" s="16" t="n">
        <f aca="false">IF(F4813&gt;=40,2_Girdiler!$I$21+(F4813-40)*(2_Girdiler!$I$21-2_Girdiler!$H$21)/(2_Girdiler!$I$20-2_Girdiler!$H$20),INDEX(2_Girdiler!$B$21:$I$21,G4813)+(F4813-INDEX(2_Girdiler!$B$20:$I$20,G4813))*(INDEX(2_Girdiler!$B$21:$I$21,G4813+1)-INDEX(2_Girdiler!$B$21:$I$21,G4813))/(INDEX(2_Girdiler!$B$20:$I$20,G4813+1)-INDEX(2_Girdiler!$B$20:$I$20,G4813)))</f>
        <v>13.706395131364</v>
      </c>
      <c r="I4813" s="16" t="n">
        <f aca="false">H4813/2_Girdiler!$B$17</f>
        <v>5.49134420327085</v>
      </c>
      <c r="J4813" s="16" t="n">
        <f aca="false">D4813+I4813</f>
        <v>20.1618023534295</v>
      </c>
    </row>
    <row r="4814" customFormat="false" ht="15" hidden="false" customHeight="false" outlineLevel="0" collapsed="false">
      <c r="A4814" s="0" t="n">
        <v>4802</v>
      </c>
      <c r="B4814" s="7" t="n">
        <v>0.132021</v>
      </c>
      <c r="C4814" s="7" t="n">
        <v>0.224312</v>
      </c>
      <c r="D4814" s="16" t="n">
        <f aca="false">LOGINV(B4814,$B$7,$C$7)</f>
        <v>7.26629364919081</v>
      </c>
      <c r="E4814" s="16" t="n">
        <f aca="false">LOGINV(C4814,$B$8,$C$8)</f>
        <v>66.9620897105778</v>
      </c>
      <c r="F4814" s="16" t="n">
        <f aca="false">$B$5/100*E4814*2_Girdiler!$B$14*2_Girdiler!$B$15*2_Girdiler!$B$16</f>
        <v>1.68476617711814</v>
      </c>
      <c r="G4814" s="16" t="n">
        <f aca="false">MIN(MATCH(F4814,2_Girdiler!$B$20:$I$20,1),7)</f>
        <v>1</v>
      </c>
      <c r="H4814" s="16" t="n">
        <f aca="false">IF(F4814&gt;=40,2_Girdiler!$I$21+(F4814-40)*(2_Girdiler!$I$21-2_Girdiler!$H$21)/(2_Girdiler!$I$20-2_Girdiler!$H$20),INDEX(2_Girdiler!$B$21:$I$21,G4814)+(F4814-INDEX(2_Girdiler!$B$20:$I$20,G4814))*(INDEX(2_Girdiler!$B$21:$I$21,G4814+1)-INDEX(2_Girdiler!$B$21:$I$21,G4814))/(INDEX(2_Girdiler!$B$20:$I$20,G4814+1)-INDEX(2_Girdiler!$B$20:$I$20,G4814)))</f>
        <v>3.7064855896599</v>
      </c>
      <c r="I4814" s="16" t="n">
        <f aca="false">H4814/2_Girdiler!$B$17</f>
        <v>1.48497018816502</v>
      </c>
      <c r="J4814" s="16" t="n">
        <f aca="false">D4814+I4814</f>
        <v>8.75126383735583</v>
      </c>
    </row>
    <row r="4815" customFormat="false" ht="15" hidden="false" customHeight="false" outlineLevel="0" collapsed="false">
      <c r="A4815" s="0" t="n">
        <v>4803</v>
      </c>
      <c r="B4815" s="7" t="n">
        <v>0.277181</v>
      </c>
      <c r="C4815" s="7" t="n">
        <v>0.688938</v>
      </c>
      <c r="D4815" s="16" t="n">
        <f aca="false">LOGINV(B4815,$B$7,$C$7)</f>
        <v>9.74003586647172</v>
      </c>
      <c r="E4815" s="16" t="n">
        <f aca="false">LOGINV(C4815,$B$8,$C$8)</f>
        <v>150.108565042542</v>
      </c>
      <c r="F4815" s="16" t="n">
        <f aca="false">$B$5/100*E4815*2_Girdiler!$B$14*2_Girdiler!$B$15*2_Girdiler!$B$16</f>
        <v>3.77673149647035</v>
      </c>
      <c r="G4815" s="16" t="n">
        <f aca="false">MIN(MATCH(F4815,2_Girdiler!$B$20:$I$20,1),7)</f>
        <v>1</v>
      </c>
      <c r="H4815" s="16" t="n">
        <f aca="false">IF(F4815&gt;=40,2_Girdiler!$I$21+(F4815-40)*(2_Girdiler!$I$21-2_Girdiler!$H$21)/(2_Girdiler!$I$20-2_Girdiler!$H$20),INDEX(2_Girdiler!$B$21:$I$21,G4815)+(F4815-INDEX(2_Girdiler!$B$20:$I$20,G4815))*(INDEX(2_Girdiler!$B$21:$I$21,G4815+1)-INDEX(2_Girdiler!$B$21:$I$21,G4815))/(INDEX(2_Girdiler!$B$20:$I$20,G4815+1)-INDEX(2_Girdiler!$B$20:$I$20,G4815)))</f>
        <v>8.30880929223477</v>
      </c>
      <c r="I4815" s="16" t="n">
        <f aca="false">H4815/2_Girdiler!$B$17</f>
        <v>3.32884987669662</v>
      </c>
      <c r="J4815" s="16" t="n">
        <f aca="false">D4815+I4815</f>
        <v>13.0688857431683</v>
      </c>
    </row>
    <row r="4816" customFormat="false" ht="15" hidden="false" customHeight="false" outlineLevel="0" collapsed="false">
      <c r="A4816" s="0" t="n">
        <v>4804</v>
      </c>
      <c r="B4816" s="7" t="n">
        <v>0.227332</v>
      </c>
      <c r="C4816" s="7" t="n">
        <v>0.397645</v>
      </c>
      <c r="D4816" s="16" t="n">
        <f aca="false">LOGINV(B4816,$B$7,$C$7)</f>
        <v>8.92675679594648</v>
      </c>
      <c r="E4816" s="16" t="n">
        <f aca="false">LOGINV(C4816,$B$8,$C$8)</f>
        <v>92.3657040339224</v>
      </c>
      <c r="F4816" s="16" t="n">
        <f aca="false">$B$5/100*E4816*2_Girdiler!$B$14*2_Girdiler!$B$15*2_Girdiler!$B$16</f>
        <v>2.32392111349349</v>
      </c>
      <c r="G4816" s="16" t="n">
        <f aca="false">MIN(MATCH(F4816,2_Girdiler!$B$20:$I$20,1),7)</f>
        <v>1</v>
      </c>
      <c r="H4816" s="16" t="n">
        <f aca="false">IF(F4816&gt;=40,2_Girdiler!$I$21+(F4816-40)*(2_Girdiler!$I$21-2_Girdiler!$H$21)/(2_Girdiler!$I$20-2_Girdiler!$H$20),INDEX(2_Girdiler!$B$21:$I$21,G4816)+(F4816-INDEX(2_Girdiler!$B$20:$I$20,G4816))*(INDEX(2_Girdiler!$B$21:$I$21,G4816+1)-INDEX(2_Girdiler!$B$21:$I$21,G4816))/(INDEX(2_Girdiler!$B$20:$I$20,G4816+1)-INDEX(2_Girdiler!$B$20:$I$20,G4816)))</f>
        <v>5.11262644968567</v>
      </c>
      <c r="I4816" s="16" t="n">
        <f aca="false">H4816/2_Girdiler!$B$17</f>
        <v>2.0483279045215</v>
      </c>
      <c r="J4816" s="16" t="n">
        <f aca="false">D4816+I4816</f>
        <v>10.975084700468</v>
      </c>
    </row>
    <row r="4817" customFormat="false" ht="15" hidden="false" customHeight="false" outlineLevel="0" collapsed="false">
      <c r="A4817" s="0" t="n">
        <v>4805</v>
      </c>
      <c r="B4817" s="7" t="n">
        <v>0.63499</v>
      </c>
      <c r="C4817" s="7" t="n">
        <v>0.095134</v>
      </c>
      <c r="D4817" s="16" t="n">
        <f aca="false">LOGINV(B4817,$B$7,$C$7)</f>
        <v>16.4143859431066</v>
      </c>
      <c r="E4817" s="16" t="n">
        <f aca="false">LOGINV(C4817,$B$8,$C$8)</f>
        <v>46.8880002903439</v>
      </c>
      <c r="F4817" s="16" t="n">
        <f aca="false">$B$5/100*E4817*2_Girdiler!$B$14*2_Girdiler!$B$15*2_Girdiler!$B$16</f>
        <v>1.17970208730505</v>
      </c>
      <c r="G4817" s="16" t="n">
        <f aca="false">MIN(MATCH(F4817,2_Girdiler!$B$20:$I$20,1),7)</f>
        <v>1</v>
      </c>
      <c r="H4817" s="16" t="n">
        <f aca="false">IF(F4817&gt;=40,2_Girdiler!$I$21+(F4817-40)*(2_Girdiler!$I$21-2_Girdiler!$H$21)/(2_Girdiler!$I$20-2_Girdiler!$H$20),INDEX(2_Girdiler!$B$21:$I$21,G4817)+(F4817-INDEX(2_Girdiler!$B$20:$I$20,G4817))*(INDEX(2_Girdiler!$B$21:$I$21,G4817+1)-INDEX(2_Girdiler!$B$21:$I$21,G4817))/(INDEX(2_Girdiler!$B$20:$I$20,G4817+1)-INDEX(2_Girdiler!$B$20:$I$20,G4817)))</f>
        <v>2.59534459207111</v>
      </c>
      <c r="I4817" s="16" t="n">
        <f aca="false">H4817/2_Girdiler!$B$17</f>
        <v>1.03980151925926</v>
      </c>
      <c r="J4817" s="16" t="n">
        <f aca="false">D4817+I4817</f>
        <v>17.4541874623659</v>
      </c>
    </row>
    <row r="4818" customFormat="false" ht="15" hidden="false" customHeight="false" outlineLevel="0" collapsed="false">
      <c r="A4818" s="0" t="n">
        <v>4806</v>
      </c>
      <c r="B4818" s="7" t="n">
        <v>0.314945</v>
      </c>
      <c r="C4818" s="7" t="n">
        <v>0.583763</v>
      </c>
      <c r="D4818" s="16" t="n">
        <f aca="false">LOGINV(B4818,$B$7,$C$7)</f>
        <v>10.352200965691</v>
      </c>
      <c r="E4818" s="16" t="n">
        <f aca="false">LOGINV(C4818,$B$8,$C$8)</f>
        <v>125.182349343217</v>
      </c>
      <c r="F4818" s="16" t="n">
        <f aca="false">$B$5/100*E4818*2_Girdiler!$B$14*2_Girdiler!$B$15*2_Girdiler!$B$16</f>
        <v>3.14958790947533</v>
      </c>
      <c r="G4818" s="16" t="n">
        <f aca="false">MIN(MATCH(F4818,2_Girdiler!$B$20:$I$20,1),7)</f>
        <v>1</v>
      </c>
      <c r="H4818" s="16" t="n">
        <f aca="false">IF(F4818&gt;=40,2_Girdiler!$I$21+(F4818-40)*(2_Girdiler!$I$21-2_Girdiler!$H$21)/(2_Girdiler!$I$20-2_Girdiler!$H$20),INDEX(2_Girdiler!$B$21:$I$21,G4818)+(F4818-INDEX(2_Girdiler!$B$20:$I$20,G4818))*(INDEX(2_Girdiler!$B$21:$I$21,G4818+1)-INDEX(2_Girdiler!$B$21:$I$21,G4818))/(INDEX(2_Girdiler!$B$20:$I$20,G4818+1)-INDEX(2_Girdiler!$B$20:$I$20,G4818)))</f>
        <v>6.92909340084573</v>
      </c>
      <c r="I4818" s="16" t="n">
        <f aca="false">H4818/2_Girdiler!$B$17</f>
        <v>2.7760790868773</v>
      </c>
      <c r="J4818" s="16" t="n">
        <f aca="false">D4818+I4818</f>
        <v>13.1282800525683</v>
      </c>
    </row>
    <row r="4819" customFormat="false" ht="15" hidden="false" customHeight="false" outlineLevel="0" collapsed="false">
      <c r="A4819" s="0" t="n">
        <v>4807</v>
      </c>
      <c r="B4819" s="7" t="n">
        <v>0.687749</v>
      </c>
      <c r="C4819" s="7" t="n">
        <v>0.134311</v>
      </c>
      <c r="D4819" s="16" t="n">
        <f aca="false">LOGINV(B4819,$B$7,$C$7)</f>
        <v>17.7899925262927</v>
      </c>
      <c r="E4819" s="16" t="n">
        <f aca="false">LOGINV(C4819,$B$8,$C$8)</f>
        <v>53.4715752181623</v>
      </c>
      <c r="F4819" s="16" t="n">
        <f aca="false">$B$5/100*E4819*2_Girdiler!$B$14*2_Girdiler!$B$15*2_Girdiler!$B$16</f>
        <v>1.34534483248896</v>
      </c>
      <c r="G4819" s="16" t="n">
        <f aca="false">MIN(MATCH(F4819,2_Girdiler!$B$20:$I$20,1),7)</f>
        <v>1</v>
      </c>
      <c r="H4819" s="16" t="n">
        <f aca="false">IF(F4819&gt;=40,2_Girdiler!$I$21+(F4819-40)*(2_Girdiler!$I$21-2_Girdiler!$H$21)/(2_Girdiler!$I$20-2_Girdiler!$H$20),INDEX(2_Girdiler!$B$21:$I$21,G4819)+(F4819-INDEX(2_Girdiler!$B$20:$I$20,G4819))*(INDEX(2_Girdiler!$B$21:$I$21,G4819+1)-INDEX(2_Girdiler!$B$21:$I$21,G4819))/(INDEX(2_Girdiler!$B$20:$I$20,G4819+1)-INDEX(2_Girdiler!$B$20:$I$20,G4819)))</f>
        <v>2.95975863147572</v>
      </c>
      <c r="I4819" s="16" t="n">
        <f aca="false">H4819/2_Girdiler!$B$17</f>
        <v>1.18580073376431</v>
      </c>
      <c r="J4819" s="16" t="n">
        <f aca="false">D4819+I4819</f>
        <v>18.9757932600571</v>
      </c>
    </row>
    <row r="4820" customFormat="false" ht="15" hidden="false" customHeight="false" outlineLevel="0" collapsed="false">
      <c r="A4820" s="0" t="n">
        <v>4808</v>
      </c>
      <c r="B4820" s="7" t="n">
        <v>0.689534</v>
      </c>
      <c r="C4820" s="7" t="n">
        <v>0.484984</v>
      </c>
      <c r="D4820" s="16" t="n">
        <f aca="false">LOGINV(B4820,$B$7,$C$7)</f>
        <v>17.840139784688</v>
      </c>
      <c r="E4820" s="16" t="n">
        <f aca="false">LOGINV(C4820,$B$8,$C$8)</f>
        <v>106.583320263301</v>
      </c>
      <c r="F4820" s="16" t="n">
        <f aca="false">$B$5/100*E4820*2_Girdiler!$B$14*2_Girdiler!$B$15*2_Girdiler!$B$16</f>
        <v>2.68163633782465</v>
      </c>
      <c r="G4820" s="16" t="n">
        <f aca="false">MIN(MATCH(F4820,2_Girdiler!$B$20:$I$20,1),7)</f>
        <v>1</v>
      </c>
      <c r="H4820" s="16" t="n">
        <f aca="false">IF(F4820&gt;=40,2_Girdiler!$I$21+(F4820-40)*(2_Girdiler!$I$21-2_Girdiler!$H$21)/(2_Girdiler!$I$20-2_Girdiler!$H$20),INDEX(2_Girdiler!$B$21:$I$21,G4820)+(F4820-INDEX(2_Girdiler!$B$20:$I$20,G4820))*(INDEX(2_Girdiler!$B$21:$I$21,G4820+1)-INDEX(2_Girdiler!$B$21:$I$21,G4820))/(INDEX(2_Girdiler!$B$20:$I$20,G4820+1)-INDEX(2_Girdiler!$B$20:$I$20,G4820)))</f>
        <v>5.89959994321424</v>
      </c>
      <c r="I4820" s="16" t="n">
        <f aca="false">H4820/2_Girdiler!$B$17</f>
        <v>2.36362177212109</v>
      </c>
      <c r="J4820" s="16" t="n">
        <f aca="false">D4820+I4820</f>
        <v>20.2037615568091</v>
      </c>
    </row>
    <row r="4821" customFormat="false" ht="15" hidden="false" customHeight="false" outlineLevel="0" collapsed="false">
      <c r="A4821" s="0" t="n">
        <v>4809</v>
      </c>
      <c r="B4821" s="7" t="n">
        <v>0.791328</v>
      </c>
      <c r="C4821" s="7" t="n">
        <v>0.638342</v>
      </c>
      <c r="D4821" s="16" t="n">
        <f aca="false">LOGINV(B4821,$B$7,$C$7)</f>
        <v>21.282229620505</v>
      </c>
      <c r="E4821" s="16" t="n">
        <f aca="false">LOGINV(C4821,$B$8,$C$8)</f>
        <v>137.243372173979</v>
      </c>
      <c r="F4821" s="16" t="n">
        <f aca="false">$B$5/100*E4821*2_Girdiler!$B$14*2_Girdiler!$B$15*2_Girdiler!$B$16</f>
        <v>3.45304324389731</v>
      </c>
      <c r="G4821" s="16" t="n">
        <f aca="false">MIN(MATCH(F4821,2_Girdiler!$B$20:$I$20,1),7)</f>
        <v>1</v>
      </c>
      <c r="H4821" s="16" t="n">
        <f aca="false">IF(F4821&gt;=40,2_Girdiler!$I$21+(F4821-40)*(2_Girdiler!$I$21-2_Girdiler!$H$21)/(2_Girdiler!$I$20-2_Girdiler!$H$20),INDEX(2_Girdiler!$B$21:$I$21,G4821)+(F4821-INDEX(2_Girdiler!$B$20:$I$20,G4821))*(INDEX(2_Girdiler!$B$21:$I$21,G4821+1)-INDEX(2_Girdiler!$B$21:$I$21,G4821))/(INDEX(2_Girdiler!$B$20:$I$20,G4821+1)-INDEX(2_Girdiler!$B$20:$I$20,G4821)))</f>
        <v>7.59669513657408</v>
      </c>
      <c r="I4821" s="16" t="n">
        <f aca="false">H4821/2_Girdiler!$B$17</f>
        <v>3.04354773099923</v>
      </c>
      <c r="J4821" s="16" t="n">
        <f aca="false">D4821+I4821</f>
        <v>24.3257773515042</v>
      </c>
    </row>
    <row r="4822" customFormat="false" ht="15" hidden="false" customHeight="false" outlineLevel="0" collapsed="false">
      <c r="A4822" s="0" t="n">
        <v>4810</v>
      </c>
      <c r="B4822" s="7" t="n">
        <v>0.732413</v>
      </c>
      <c r="C4822" s="7" t="n">
        <v>0.06462</v>
      </c>
      <c r="D4822" s="16" t="n">
        <f aca="false">LOGINV(B4822,$B$7,$C$7)</f>
        <v>19.1338485136145</v>
      </c>
      <c r="E4822" s="16" t="n">
        <f aca="false">LOGINV(C4822,$B$8,$C$8)</f>
        <v>41.0149807048127</v>
      </c>
      <c r="F4822" s="16" t="n">
        <f aca="false">$B$5/100*E4822*2_Girdiler!$B$14*2_Girdiler!$B$15*2_Girdiler!$B$16</f>
        <v>1.03193691453309</v>
      </c>
      <c r="G4822" s="16" t="n">
        <f aca="false">MIN(MATCH(F4822,2_Girdiler!$B$20:$I$20,1),7)</f>
        <v>1</v>
      </c>
      <c r="H4822" s="16" t="n">
        <f aca="false">IF(F4822&gt;=40,2_Girdiler!$I$21+(F4822-40)*(2_Girdiler!$I$21-2_Girdiler!$H$21)/(2_Girdiler!$I$20-2_Girdiler!$H$20),INDEX(2_Girdiler!$B$21:$I$21,G4822)+(F4822-INDEX(2_Girdiler!$B$20:$I$20,G4822))*(INDEX(2_Girdiler!$B$21:$I$21,G4822+1)-INDEX(2_Girdiler!$B$21:$I$21,G4822))/(INDEX(2_Girdiler!$B$20:$I$20,G4822+1)-INDEX(2_Girdiler!$B$20:$I$20,G4822)))</f>
        <v>2.27026121197279</v>
      </c>
      <c r="I4822" s="16" t="n">
        <f aca="false">H4822/2_Girdiler!$B$17</f>
        <v>0.909559780437817</v>
      </c>
      <c r="J4822" s="16" t="n">
        <f aca="false">D4822+I4822</f>
        <v>20.0434082940523</v>
      </c>
    </row>
    <row r="4823" customFormat="false" ht="15" hidden="false" customHeight="false" outlineLevel="0" collapsed="false">
      <c r="A4823" s="0" t="n">
        <v>4811</v>
      </c>
      <c r="B4823" s="7" t="n">
        <v>0.64413</v>
      </c>
      <c r="C4823" s="7" t="n">
        <v>0.186451</v>
      </c>
      <c r="D4823" s="16" t="n">
        <f aca="false">LOGINV(B4823,$B$7,$C$7)</f>
        <v>16.6393533599052</v>
      </c>
      <c r="E4823" s="16" t="n">
        <f aca="false">LOGINV(C4823,$B$8,$C$8)</f>
        <v>61.4396816657999</v>
      </c>
      <c r="F4823" s="16" t="n">
        <f aca="false">$B$5/100*E4823*2_Girdiler!$B$14*2_Girdiler!$B$15*2_Girdiler!$B$16</f>
        <v>1.54582239071153</v>
      </c>
      <c r="G4823" s="16" t="n">
        <f aca="false">MIN(MATCH(F4823,2_Girdiler!$B$20:$I$20,1),7)</f>
        <v>1</v>
      </c>
      <c r="H4823" s="16" t="n">
        <f aca="false">IF(F4823&gt;=40,2_Girdiler!$I$21+(F4823-40)*(2_Girdiler!$I$21-2_Girdiler!$H$21)/(2_Girdiler!$I$20-2_Girdiler!$H$20),INDEX(2_Girdiler!$B$21:$I$21,G4823)+(F4823-INDEX(2_Girdiler!$B$20:$I$20,G4823))*(INDEX(2_Girdiler!$B$21:$I$21,G4823+1)-INDEX(2_Girdiler!$B$21:$I$21,G4823))/(INDEX(2_Girdiler!$B$20:$I$20,G4823+1)-INDEX(2_Girdiler!$B$20:$I$20,G4823)))</f>
        <v>3.40080925956536</v>
      </c>
      <c r="I4823" s="16" t="n">
        <f aca="false">H4823/2_Girdiler!$B$17</f>
        <v>1.36250370976176</v>
      </c>
      <c r="J4823" s="16" t="n">
        <f aca="false">D4823+I4823</f>
        <v>18.0018570696669</v>
      </c>
    </row>
    <row r="4824" customFormat="false" ht="15" hidden="false" customHeight="false" outlineLevel="0" collapsed="false">
      <c r="A4824" s="0" t="n">
        <v>4812</v>
      </c>
      <c r="B4824" s="7" t="n">
        <v>0.760742</v>
      </c>
      <c r="C4824" s="7" t="n">
        <v>0.108921</v>
      </c>
      <c r="D4824" s="16" t="n">
        <f aca="false">LOGINV(B4824,$B$7,$C$7)</f>
        <v>20.1021060643034</v>
      </c>
      <c r="E4824" s="16" t="n">
        <f aca="false">LOGINV(C4824,$B$8,$C$8)</f>
        <v>49.2932931534033</v>
      </c>
      <c r="F4824" s="16" t="n">
        <f aca="false">$B$5/100*E4824*2_Girdiler!$B$14*2_Girdiler!$B$15*2_Girdiler!$B$16</f>
        <v>1.24021925573963</v>
      </c>
      <c r="G4824" s="16" t="n">
        <f aca="false">MIN(MATCH(F4824,2_Girdiler!$B$20:$I$20,1),7)</f>
        <v>1</v>
      </c>
      <c r="H4824" s="16" t="n">
        <f aca="false">IF(F4824&gt;=40,2_Girdiler!$I$21+(F4824-40)*(2_Girdiler!$I$21-2_Girdiler!$H$21)/(2_Girdiler!$I$20-2_Girdiler!$H$20),INDEX(2_Girdiler!$B$21:$I$21,G4824)+(F4824-INDEX(2_Girdiler!$B$20:$I$20,G4824))*(INDEX(2_Girdiler!$B$21:$I$21,G4824+1)-INDEX(2_Girdiler!$B$21:$I$21,G4824))/(INDEX(2_Girdiler!$B$20:$I$20,G4824+1)-INDEX(2_Girdiler!$B$20:$I$20,G4824)))</f>
        <v>2.72848236262718</v>
      </c>
      <c r="I4824" s="16" t="n">
        <f aca="false">H4824/2_Girdiler!$B$17</f>
        <v>1.0931419722064</v>
      </c>
      <c r="J4824" s="16" t="n">
        <f aca="false">D4824+I4824</f>
        <v>21.1952480365098</v>
      </c>
    </row>
    <row r="4825" customFormat="false" ht="15" hidden="false" customHeight="false" outlineLevel="0" collapsed="false">
      <c r="A4825" s="0" t="n">
        <v>4813</v>
      </c>
      <c r="B4825" s="7" t="n">
        <v>0.683919</v>
      </c>
      <c r="C4825" s="7" t="n">
        <v>0.98452</v>
      </c>
      <c r="D4825" s="16" t="n">
        <f aca="false">LOGINV(B4825,$B$7,$C$7)</f>
        <v>17.6832806570861</v>
      </c>
      <c r="E4825" s="16" t="n">
        <f aca="false">LOGINV(C4825,$B$8,$C$8)</f>
        <v>439.637750984503</v>
      </c>
      <c r="F4825" s="16" t="n">
        <f aca="false">$B$5/100*E4825*2_Girdiler!$B$14*2_Girdiler!$B$15*2_Girdiler!$B$16</f>
        <v>11.0612858147701</v>
      </c>
      <c r="G4825" s="16" t="n">
        <f aca="false">MIN(MATCH(F4825,2_Girdiler!$B$20:$I$20,1),7)</f>
        <v>3</v>
      </c>
      <c r="H4825" s="16" t="n">
        <f aca="false">IF(F4825&gt;=40,2_Girdiler!$I$21+(F4825-40)*(2_Girdiler!$I$21-2_Girdiler!$H$21)/(2_Girdiler!$I$20-2_Girdiler!$H$20),INDEX(2_Girdiler!$B$21:$I$21,G4825)+(F4825-INDEX(2_Girdiler!$B$20:$I$20,G4825))*(INDEX(2_Girdiler!$B$21:$I$21,G4825+1)-INDEX(2_Girdiler!$B$21:$I$21,G4825))/(INDEX(2_Girdiler!$B$20:$I$20,G4825+1)-INDEX(2_Girdiler!$B$20:$I$20,G4825)))</f>
        <v>19.9551572332931</v>
      </c>
      <c r="I4825" s="16" t="n">
        <f aca="false">H4825/2_Girdiler!$B$17</f>
        <v>7.99485466077447</v>
      </c>
      <c r="J4825" s="16" t="n">
        <f aca="false">D4825+I4825</f>
        <v>25.6781353178606</v>
      </c>
    </row>
    <row r="4826" customFormat="false" ht="15" hidden="false" customHeight="false" outlineLevel="0" collapsed="false">
      <c r="A4826" s="0" t="n">
        <v>4814</v>
      </c>
      <c r="B4826" s="7" t="n">
        <v>0.118619</v>
      </c>
      <c r="C4826" s="7" t="n">
        <v>0.016377</v>
      </c>
      <c r="D4826" s="16" t="n">
        <f aca="false">LOGINV(B4826,$B$7,$C$7)</f>
        <v>7.00762310162955</v>
      </c>
      <c r="E4826" s="16" t="n">
        <f aca="false">LOGINV(C4826,$B$8,$C$8)</f>
        <v>27.5232532191749</v>
      </c>
      <c r="F4826" s="16" t="n">
        <f aca="false">$B$5/100*E4826*2_Girdiler!$B$14*2_Girdiler!$B$15*2_Girdiler!$B$16</f>
        <v>0.69248505099444</v>
      </c>
      <c r="G4826" s="16" t="n">
        <f aca="false">MIN(MATCH(F4826,2_Girdiler!$B$20:$I$20,1),7)</f>
        <v>1</v>
      </c>
      <c r="H4826" s="16" t="n">
        <f aca="false">IF(F4826&gt;=40,2_Girdiler!$I$21+(F4826-40)*(2_Girdiler!$I$21-2_Girdiler!$H$21)/(2_Girdiler!$I$20-2_Girdiler!$H$20),INDEX(2_Girdiler!$B$21:$I$21,G4826)+(F4826-INDEX(2_Girdiler!$B$20:$I$20,G4826))*(INDEX(2_Girdiler!$B$21:$I$21,G4826+1)-INDEX(2_Girdiler!$B$21:$I$21,G4826))/(INDEX(2_Girdiler!$B$20:$I$20,G4826+1)-INDEX(2_Girdiler!$B$20:$I$20,G4826)))</f>
        <v>1.52346711218777</v>
      </c>
      <c r="I4826" s="16" t="n">
        <f aca="false">H4826/2_Girdiler!$B$17</f>
        <v>0.610363426357279</v>
      </c>
      <c r="J4826" s="16" t="n">
        <f aca="false">D4826+I4826</f>
        <v>7.61798652798683</v>
      </c>
    </row>
    <row r="4827" customFormat="false" ht="15" hidden="false" customHeight="false" outlineLevel="0" collapsed="false">
      <c r="A4827" s="0" t="n">
        <v>4815</v>
      </c>
      <c r="B4827" s="7" t="n">
        <v>0.733168</v>
      </c>
      <c r="C4827" s="7" t="n">
        <v>0.156577</v>
      </c>
      <c r="D4827" s="16" t="n">
        <f aca="false">LOGINV(B4827,$B$7,$C$7)</f>
        <v>19.15834473765</v>
      </c>
      <c r="E4827" s="16" t="n">
        <f aca="false">LOGINV(C4827,$B$8,$C$8)</f>
        <v>56.9492758582546</v>
      </c>
      <c r="F4827" s="16" t="n">
        <f aca="false">$B$5/100*E4827*2_Girdiler!$B$14*2_Girdiler!$B$15*2_Girdiler!$B$16</f>
        <v>1.43284378059369</v>
      </c>
      <c r="G4827" s="16" t="n">
        <f aca="false">MIN(MATCH(F4827,2_Girdiler!$B$20:$I$20,1),7)</f>
        <v>1</v>
      </c>
      <c r="H4827" s="16" t="n">
        <f aca="false">IF(F4827&gt;=40,2_Girdiler!$I$21+(F4827-40)*(2_Girdiler!$I$21-2_Girdiler!$H$21)/(2_Girdiler!$I$20-2_Girdiler!$H$20),INDEX(2_Girdiler!$B$21:$I$21,G4827)+(F4827-INDEX(2_Girdiler!$B$20:$I$20,G4827))*(INDEX(2_Girdiler!$B$21:$I$21,G4827+1)-INDEX(2_Girdiler!$B$21:$I$21,G4827))/(INDEX(2_Girdiler!$B$20:$I$20,G4827+1)-INDEX(2_Girdiler!$B$20:$I$20,G4827)))</f>
        <v>3.15225631730611</v>
      </c>
      <c r="I4827" s="16" t="n">
        <f aca="false">H4827/2_Girdiler!$B$17</f>
        <v>1.26292320404892</v>
      </c>
      <c r="J4827" s="16" t="n">
        <f aca="false">D4827+I4827</f>
        <v>20.421267941699</v>
      </c>
    </row>
    <row r="4828" customFormat="false" ht="15" hidden="false" customHeight="false" outlineLevel="0" collapsed="false">
      <c r="A4828" s="0" t="n">
        <v>4816</v>
      </c>
      <c r="B4828" s="7" t="n">
        <v>0.350009</v>
      </c>
      <c r="C4828" s="7" t="n">
        <v>0.302636</v>
      </c>
      <c r="D4828" s="16" t="n">
        <f aca="false">LOGINV(B4828,$B$7,$C$7)</f>
        <v>10.9248052609042</v>
      </c>
      <c r="E4828" s="16" t="n">
        <f aca="false">LOGINV(C4828,$B$8,$C$8)</f>
        <v>78.2268318219528</v>
      </c>
      <c r="F4828" s="16" t="n">
        <f aca="false">$B$5/100*E4828*2_Girdiler!$B$14*2_Girdiler!$B$15*2_Girdiler!$B$16</f>
        <v>1.96818708864033</v>
      </c>
      <c r="G4828" s="16" t="n">
        <f aca="false">MIN(MATCH(F4828,2_Girdiler!$B$20:$I$20,1),7)</f>
        <v>1</v>
      </c>
      <c r="H4828" s="16" t="n">
        <f aca="false">IF(F4828&gt;=40,2_Girdiler!$I$21+(F4828-40)*(2_Girdiler!$I$21-2_Girdiler!$H$21)/(2_Girdiler!$I$20-2_Girdiler!$H$20),INDEX(2_Girdiler!$B$21:$I$21,G4828)+(F4828-INDEX(2_Girdiler!$B$20:$I$20,G4828))*(INDEX(2_Girdiler!$B$21:$I$21,G4828+1)-INDEX(2_Girdiler!$B$21:$I$21,G4828))/(INDEX(2_Girdiler!$B$20:$I$20,G4828+1)-INDEX(2_Girdiler!$B$20:$I$20,G4828)))</f>
        <v>4.33001159500873</v>
      </c>
      <c r="I4828" s="16" t="n">
        <f aca="false">H4828/2_Girdiler!$B$17</f>
        <v>1.73478028646183</v>
      </c>
      <c r="J4828" s="16" t="n">
        <f aca="false">D4828+I4828</f>
        <v>12.6595855473661</v>
      </c>
    </row>
    <row r="4829" customFormat="false" ht="15" hidden="false" customHeight="false" outlineLevel="0" collapsed="false">
      <c r="A4829" s="0" t="n">
        <v>4817</v>
      </c>
      <c r="B4829" s="7" t="n">
        <v>0.002407</v>
      </c>
      <c r="C4829" s="7" t="n">
        <v>0.826094</v>
      </c>
      <c r="D4829" s="16" t="n">
        <f aca="false">LOGINV(B4829,$B$7,$C$7)</f>
        <v>2.8133188556785</v>
      </c>
      <c r="E4829" s="16" t="n">
        <f aca="false">LOGINV(C4829,$B$8,$C$8)</f>
        <v>200.186897659621</v>
      </c>
      <c r="F4829" s="16" t="n">
        <f aca="false">$B$5/100*E4829*2_Girdiler!$B$14*2_Girdiler!$B$15*2_Girdiler!$B$16</f>
        <v>5.03670234511606</v>
      </c>
      <c r="G4829" s="16" t="n">
        <f aca="false">MIN(MATCH(F4829,2_Girdiler!$B$20:$I$20,1),7)</f>
        <v>2</v>
      </c>
      <c r="H4829" s="16" t="n">
        <f aca="false">IF(F4829&gt;=40,2_Girdiler!$I$21+(F4829-40)*(2_Girdiler!$I$21-2_Girdiler!$H$21)/(2_Girdiler!$I$20-2_Girdiler!$H$20),INDEX(2_Girdiler!$B$21:$I$21,G4829)+(F4829-INDEX(2_Girdiler!$B$20:$I$20,G4829))*(INDEX(2_Girdiler!$B$21:$I$21,G4829+1)-INDEX(2_Girdiler!$B$21:$I$21,G4829))/(INDEX(2_Girdiler!$B$20:$I$20,G4829+1)-INDEX(2_Girdiler!$B$20:$I$20,G4829)))</f>
        <v>11.0587237521857</v>
      </c>
      <c r="I4829" s="16" t="n">
        <f aca="false">H4829/2_Girdiler!$B$17</f>
        <v>4.43057842635645</v>
      </c>
      <c r="J4829" s="16" t="n">
        <f aca="false">D4829+I4829</f>
        <v>7.24389728203495</v>
      </c>
    </row>
    <row r="4830" customFormat="false" ht="15" hidden="false" customHeight="false" outlineLevel="0" collapsed="false">
      <c r="A4830" s="0" t="n">
        <v>4818</v>
      </c>
      <c r="B4830" s="7" t="n">
        <v>0.817384</v>
      </c>
      <c r="C4830" s="7" t="n">
        <v>0.645912</v>
      </c>
      <c r="D4830" s="16" t="n">
        <f aca="false">LOGINV(B4830,$B$7,$C$7)</f>
        <v>22.4320918697884</v>
      </c>
      <c r="E4830" s="16" t="n">
        <f aca="false">LOGINV(C4830,$B$8,$C$8)</f>
        <v>139.051474100247</v>
      </c>
      <c r="F4830" s="16" t="n">
        <f aca="false">$B$5/100*E4830*2_Girdiler!$B$14*2_Girdiler!$B$15*2_Girdiler!$B$16</f>
        <v>3.49853508836221</v>
      </c>
      <c r="G4830" s="16" t="n">
        <f aca="false">MIN(MATCH(F4830,2_Girdiler!$B$20:$I$20,1),7)</f>
        <v>1</v>
      </c>
      <c r="H4830" s="16" t="n">
        <f aca="false">IF(F4830&gt;=40,2_Girdiler!$I$21+(F4830-40)*(2_Girdiler!$I$21-2_Girdiler!$H$21)/(2_Girdiler!$I$20-2_Girdiler!$H$20),INDEX(2_Girdiler!$B$21:$I$21,G4830)+(F4830-INDEX(2_Girdiler!$B$20:$I$20,G4830))*(INDEX(2_Girdiler!$B$21:$I$21,G4830+1)-INDEX(2_Girdiler!$B$21:$I$21,G4830))/(INDEX(2_Girdiler!$B$20:$I$20,G4830+1)-INDEX(2_Girdiler!$B$20:$I$20,G4830)))</f>
        <v>7.69677719439686</v>
      </c>
      <c r="I4830" s="16" t="n">
        <f aca="false">H4830/2_Girdiler!$B$17</f>
        <v>3.08364470929361</v>
      </c>
      <c r="J4830" s="16" t="n">
        <f aca="false">D4830+I4830</f>
        <v>25.515736579082</v>
      </c>
    </row>
    <row r="4831" customFormat="false" ht="15" hidden="false" customHeight="false" outlineLevel="0" collapsed="false">
      <c r="A4831" s="0" t="n">
        <v>4819</v>
      </c>
      <c r="B4831" s="7" t="n">
        <v>0.273516</v>
      </c>
      <c r="C4831" s="7" t="n">
        <v>0.87029</v>
      </c>
      <c r="D4831" s="16" t="n">
        <f aca="false">LOGINV(B4831,$B$7,$C$7)</f>
        <v>9.68062213642332</v>
      </c>
      <c r="E4831" s="16" t="n">
        <f aca="false">LOGINV(C4831,$B$8,$C$8)</f>
        <v>226.150366796056</v>
      </c>
      <c r="F4831" s="16" t="n">
        <f aca="false">$B$5/100*E4831*2_Girdiler!$B$14*2_Girdiler!$B$15*2_Girdiler!$B$16</f>
        <v>5.68994322858878</v>
      </c>
      <c r="G4831" s="16" t="n">
        <f aca="false">MIN(MATCH(F4831,2_Girdiler!$B$20:$I$20,1),7)</f>
        <v>2</v>
      </c>
      <c r="H4831" s="16" t="n">
        <f aca="false">IF(F4831&gt;=40,2_Girdiler!$I$21+(F4831-40)*(2_Girdiler!$I$21-2_Girdiler!$H$21)/(2_Girdiler!$I$20-2_Girdiler!$H$20),INDEX(2_Girdiler!$B$21:$I$21,G4831)+(F4831-INDEX(2_Girdiler!$B$20:$I$20,G4831))*(INDEX(2_Girdiler!$B$21:$I$21,G4831+1)-INDEX(2_Girdiler!$B$21:$I$21,G4831))/(INDEX(2_Girdiler!$B$20:$I$20,G4831+1)-INDEX(2_Girdiler!$B$20:$I$20,G4831)))</f>
        <v>12.103909165742</v>
      </c>
      <c r="I4831" s="16" t="n">
        <f aca="false">H4831/2_Girdiler!$B$17</f>
        <v>4.8493225824287</v>
      </c>
      <c r="J4831" s="16" t="n">
        <f aca="false">D4831+I4831</f>
        <v>14.529944718852</v>
      </c>
    </row>
    <row r="4832" customFormat="false" ht="15" hidden="false" customHeight="false" outlineLevel="0" collapsed="false">
      <c r="A4832" s="0" t="n">
        <v>4820</v>
      </c>
      <c r="B4832" s="7" t="n">
        <v>0.418898</v>
      </c>
      <c r="C4832" s="7" t="n">
        <v>0.402245</v>
      </c>
      <c r="D4832" s="16" t="n">
        <f aca="false">LOGINV(B4832,$B$7,$C$7)</f>
        <v>12.0817097109685</v>
      </c>
      <c r="E4832" s="16" t="n">
        <f aca="false">LOGINV(C4832,$B$8,$C$8)</f>
        <v>93.0783616216026</v>
      </c>
      <c r="F4832" s="16" t="n">
        <f aca="false">$B$5/100*E4832*2_Girdiler!$B$14*2_Girdiler!$B$15*2_Girdiler!$B$16</f>
        <v>2.34185157839952</v>
      </c>
      <c r="G4832" s="16" t="n">
        <f aca="false">MIN(MATCH(F4832,2_Girdiler!$B$20:$I$20,1),7)</f>
        <v>1</v>
      </c>
      <c r="H4832" s="16" t="n">
        <f aca="false">IF(F4832&gt;=40,2_Girdiler!$I$21+(F4832-40)*(2_Girdiler!$I$21-2_Girdiler!$H$21)/(2_Girdiler!$I$20-2_Girdiler!$H$20),INDEX(2_Girdiler!$B$21:$I$21,G4832)+(F4832-INDEX(2_Girdiler!$B$20:$I$20,G4832))*(INDEX(2_Girdiler!$B$21:$I$21,G4832+1)-INDEX(2_Girdiler!$B$21:$I$21,G4832))/(INDEX(2_Girdiler!$B$20:$I$20,G4832+1)-INDEX(2_Girdiler!$B$20:$I$20,G4832)))</f>
        <v>5.15207347247895</v>
      </c>
      <c r="I4832" s="16" t="n">
        <f aca="false">H4832/2_Girdiler!$B$17</f>
        <v>2.06413200019189</v>
      </c>
      <c r="J4832" s="16" t="n">
        <f aca="false">D4832+I4832</f>
        <v>14.1458417111603</v>
      </c>
    </row>
    <row r="4833" customFormat="false" ht="15" hidden="false" customHeight="false" outlineLevel="0" collapsed="false">
      <c r="A4833" s="0" t="n">
        <v>4821</v>
      </c>
      <c r="B4833" s="7" t="n">
        <v>0.808332</v>
      </c>
      <c r="C4833" s="7" t="n">
        <v>0.299671</v>
      </c>
      <c r="D4833" s="16" t="n">
        <f aca="false">LOGINV(B4833,$B$7,$C$7)</f>
        <v>22.0149642606475</v>
      </c>
      <c r="E4833" s="16" t="n">
        <f aca="false">LOGINV(C4833,$B$8,$C$8)</f>
        <v>77.7981470908673</v>
      </c>
      <c r="F4833" s="16" t="n">
        <f aca="false">$B$5/100*E4833*2_Girdiler!$B$14*2_Girdiler!$B$15*2_Girdiler!$B$16</f>
        <v>1.95740138080622</v>
      </c>
      <c r="G4833" s="16" t="n">
        <f aca="false">MIN(MATCH(F4833,2_Girdiler!$B$20:$I$20,1),7)</f>
        <v>1</v>
      </c>
      <c r="H4833" s="16" t="n">
        <f aca="false">IF(F4833&gt;=40,2_Girdiler!$I$21+(F4833-40)*(2_Girdiler!$I$21-2_Girdiler!$H$21)/(2_Girdiler!$I$20-2_Girdiler!$H$20),INDEX(2_Girdiler!$B$21:$I$21,G4833)+(F4833-INDEX(2_Girdiler!$B$20:$I$20,G4833))*(INDEX(2_Girdiler!$B$21:$I$21,G4833+1)-INDEX(2_Girdiler!$B$21:$I$21,G4833))/(INDEX(2_Girdiler!$B$20:$I$20,G4833+1)-INDEX(2_Girdiler!$B$20:$I$20,G4833)))</f>
        <v>4.30628303777369</v>
      </c>
      <c r="I4833" s="16" t="n">
        <f aca="false">H4833/2_Girdiler!$B$17</f>
        <v>1.7252736529542</v>
      </c>
      <c r="J4833" s="16" t="n">
        <f aca="false">D4833+I4833</f>
        <v>23.7402379136017</v>
      </c>
    </row>
    <row r="4834" customFormat="false" ht="15" hidden="false" customHeight="false" outlineLevel="0" collapsed="false">
      <c r="A4834" s="0" t="n">
        <v>4822</v>
      </c>
      <c r="B4834" s="7" t="n">
        <v>0.477551</v>
      </c>
      <c r="C4834" s="7" t="n">
        <v>0.943146</v>
      </c>
      <c r="D4834" s="16" t="n">
        <f aca="false">LOGINV(B4834,$B$7,$C$7)</f>
        <v>13.1236744232807</v>
      </c>
      <c r="E4834" s="16" t="n">
        <f aca="false">LOGINV(C4834,$B$8,$C$8)</f>
        <v>303.15519743194</v>
      </c>
      <c r="F4834" s="16" t="n">
        <f aca="false">$B$5/100*E4834*2_Girdiler!$B$14*2_Girdiler!$B$15*2_Girdiler!$B$16</f>
        <v>7.62738476738761</v>
      </c>
      <c r="G4834" s="16" t="n">
        <f aca="false">MIN(MATCH(F4834,2_Girdiler!$B$20:$I$20,1),7)</f>
        <v>2</v>
      </c>
      <c r="H4834" s="16" t="n">
        <f aca="false">IF(F4834&gt;=40,2_Girdiler!$I$21+(F4834-40)*(2_Girdiler!$I$21-2_Girdiler!$H$21)/(2_Girdiler!$I$20-2_Girdiler!$H$20),INDEX(2_Girdiler!$B$21:$I$21,G4834)+(F4834-INDEX(2_Girdiler!$B$20:$I$20,G4834))*(INDEX(2_Girdiler!$B$21:$I$21,G4834+1)-INDEX(2_Girdiler!$B$21:$I$21,G4834))/(INDEX(2_Girdiler!$B$20:$I$20,G4834+1)-INDEX(2_Girdiler!$B$20:$I$20,G4834)))</f>
        <v>15.2038156278202</v>
      </c>
      <c r="I4834" s="16" t="n">
        <f aca="false">H4834/2_Girdiler!$B$17</f>
        <v>6.09127228678693</v>
      </c>
      <c r="J4834" s="16" t="n">
        <f aca="false">D4834+I4834</f>
        <v>19.2149467100676</v>
      </c>
    </row>
    <row r="4835" customFormat="false" ht="15" hidden="false" customHeight="false" outlineLevel="0" collapsed="false">
      <c r="A4835" s="0" t="n">
        <v>4823</v>
      </c>
      <c r="B4835" s="7" t="n">
        <v>0.194647</v>
      </c>
      <c r="C4835" s="7" t="n">
        <v>0.000694</v>
      </c>
      <c r="D4835" s="16" t="n">
        <f aca="false">LOGINV(B4835,$B$7,$C$7)</f>
        <v>8.38073172613415</v>
      </c>
      <c r="E4835" s="16" t="n">
        <f aca="false">LOGINV(C4835,$B$8,$C$8)</f>
        <v>13.8665375112196</v>
      </c>
      <c r="F4835" s="16" t="n">
        <f aca="false">$B$5/100*E4835*2_Girdiler!$B$14*2_Girdiler!$B$15*2_Girdiler!$B$16</f>
        <v>0.348882083782284</v>
      </c>
      <c r="G4835" s="16" t="n">
        <f aca="false">MIN(MATCH(F4835,2_Girdiler!$B$20:$I$20,1),7)</f>
        <v>1</v>
      </c>
      <c r="H4835" s="16" t="n">
        <f aca="false">IF(F4835&gt;=40,2_Girdiler!$I$21+(F4835-40)*(2_Girdiler!$I$21-2_Girdiler!$H$21)/(2_Girdiler!$I$20-2_Girdiler!$H$20),INDEX(2_Girdiler!$B$21:$I$21,G4835)+(F4835-INDEX(2_Girdiler!$B$20:$I$20,G4835))*(INDEX(2_Girdiler!$B$21:$I$21,G4835+1)-INDEX(2_Girdiler!$B$21:$I$21,G4835))/(INDEX(2_Girdiler!$B$20:$I$20,G4835+1)-INDEX(2_Girdiler!$B$20:$I$20,G4835)))</f>
        <v>0.767540584321025</v>
      </c>
      <c r="I4835" s="16" t="n">
        <f aca="false">H4835/2_Girdiler!$B$17</f>
        <v>0.307508246923488</v>
      </c>
      <c r="J4835" s="16" t="n">
        <f aca="false">D4835+I4835</f>
        <v>8.68823997305763</v>
      </c>
    </row>
    <row r="4836" customFormat="false" ht="15" hidden="false" customHeight="false" outlineLevel="0" collapsed="false">
      <c r="A4836" s="0" t="n">
        <v>4824</v>
      </c>
      <c r="B4836" s="7" t="n">
        <v>0.809731</v>
      </c>
      <c r="C4836" s="7" t="n">
        <v>0.098128</v>
      </c>
      <c r="D4836" s="16" t="n">
        <f aca="false">LOGINV(B4836,$B$7,$C$7)</f>
        <v>22.0781204550632</v>
      </c>
      <c r="E4836" s="16" t="n">
        <f aca="false">LOGINV(C4836,$B$8,$C$8)</f>
        <v>47.4204961641672</v>
      </c>
      <c r="F4836" s="16" t="n">
        <f aca="false">$B$5/100*E4836*2_Girdiler!$B$14*2_Girdiler!$B$15*2_Girdiler!$B$16</f>
        <v>1.19309968349045</v>
      </c>
      <c r="G4836" s="16" t="n">
        <f aca="false">MIN(MATCH(F4836,2_Girdiler!$B$20:$I$20,1),7)</f>
        <v>1</v>
      </c>
      <c r="H4836" s="16" t="n">
        <f aca="false">IF(F4836&gt;=40,2_Girdiler!$I$21+(F4836-40)*(2_Girdiler!$I$21-2_Girdiler!$H$21)/(2_Girdiler!$I$20-2_Girdiler!$H$20),INDEX(2_Girdiler!$B$21:$I$21,G4836)+(F4836-INDEX(2_Girdiler!$B$20:$I$20,G4836))*(INDEX(2_Girdiler!$B$21:$I$21,G4836+1)-INDEX(2_Girdiler!$B$21:$I$21,G4836))/(INDEX(2_Girdiler!$B$20:$I$20,G4836+1)-INDEX(2_Girdiler!$B$20:$I$20,G4836)))</f>
        <v>2.62481930367898</v>
      </c>
      <c r="I4836" s="16" t="n">
        <f aca="false">H4836/2_Girdiler!$B$17</f>
        <v>1.05161029794831</v>
      </c>
      <c r="J4836" s="16" t="n">
        <f aca="false">D4836+I4836</f>
        <v>23.1297307530115</v>
      </c>
    </row>
    <row r="4837" customFormat="false" ht="15" hidden="false" customHeight="false" outlineLevel="0" collapsed="false">
      <c r="A4837" s="0" t="n">
        <v>4825</v>
      </c>
      <c r="B4837" s="7" t="n">
        <v>0.179689</v>
      </c>
      <c r="C4837" s="7" t="n">
        <v>0.291124</v>
      </c>
      <c r="D4837" s="16" t="n">
        <f aca="false">LOGINV(B4837,$B$7,$C$7)</f>
        <v>8.12474630188389</v>
      </c>
      <c r="E4837" s="16" t="n">
        <f aca="false">LOGINV(C4837,$B$8,$C$8)</f>
        <v>76.56476022365</v>
      </c>
      <c r="F4837" s="16" t="n">
        <f aca="false">$B$5/100*E4837*2_Girdiler!$B$14*2_Girdiler!$B$15*2_Girdiler!$B$16</f>
        <v>1.92636936722703</v>
      </c>
      <c r="G4837" s="16" t="n">
        <f aca="false">MIN(MATCH(F4837,2_Girdiler!$B$20:$I$20,1),7)</f>
        <v>1</v>
      </c>
      <c r="H4837" s="16" t="n">
        <f aca="false">IF(F4837&gt;=40,2_Girdiler!$I$21+(F4837-40)*(2_Girdiler!$I$21-2_Girdiler!$H$21)/(2_Girdiler!$I$20-2_Girdiler!$H$20),INDEX(2_Girdiler!$B$21:$I$21,G4837)+(F4837-INDEX(2_Girdiler!$B$20:$I$20,G4837))*(INDEX(2_Girdiler!$B$21:$I$21,G4837+1)-INDEX(2_Girdiler!$B$21:$I$21,G4837))/(INDEX(2_Girdiler!$B$20:$I$20,G4837+1)-INDEX(2_Girdiler!$B$20:$I$20,G4837)))</f>
        <v>4.23801260789947</v>
      </c>
      <c r="I4837" s="16" t="n">
        <f aca="false">H4837/2_Girdiler!$B$17</f>
        <v>1.69792171790844</v>
      </c>
      <c r="J4837" s="16" t="n">
        <f aca="false">D4837+I4837</f>
        <v>9.82266801979233</v>
      </c>
    </row>
    <row r="4838" customFormat="false" ht="15" hidden="false" customHeight="false" outlineLevel="0" collapsed="false">
      <c r="A4838" s="0" t="n">
        <v>4826</v>
      </c>
      <c r="B4838" s="7" t="n">
        <v>0.063607</v>
      </c>
      <c r="C4838" s="7" t="n">
        <v>0.553924</v>
      </c>
      <c r="D4838" s="16" t="n">
        <f aca="false">LOGINV(B4838,$B$7,$C$7)</f>
        <v>5.78729040638394</v>
      </c>
      <c r="E4838" s="16" t="n">
        <f aca="false">LOGINV(C4838,$B$8,$C$8)</f>
        <v>119.193359968011</v>
      </c>
      <c r="F4838" s="16" t="n">
        <f aca="false">$B$5/100*E4838*2_Girdiler!$B$14*2_Girdiler!$B$15*2_Girdiler!$B$16</f>
        <v>2.99890493679515</v>
      </c>
      <c r="G4838" s="16" t="n">
        <f aca="false">MIN(MATCH(F4838,2_Girdiler!$B$20:$I$20,1),7)</f>
        <v>1</v>
      </c>
      <c r="H4838" s="16" t="n">
        <f aca="false">IF(F4838&gt;=40,2_Girdiler!$I$21+(F4838-40)*(2_Girdiler!$I$21-2_Girdiler!$H$21)/(2_Girdiler!$I$20-2_Girdiler!$H$20),INDEX(2_Girdiler!$B$21:$I$21,G4838)+(F4838-INDEX(2_Girdiler!$B$20:$I$20,G4838))*(INDEX(2_Girdiler!$B$21:$I$21,G4838+1)-INDEX(2_Girdiler!$B$21:$I$21,G4838))/(INDEX(2_Girdiler!$B$20:$I$20,G4838+1)-INDEX(2_Girdiler!$B$20:$I$20,G4838)))</f>
        <v>6.59759086094932</v>
      </c>
      <c r="I4838" s="16" t="n">
        <f aca="false">H4838/2_Girdiler!$B$17</f>
        <v>2.64326556929059</v>
      </c>
      <c r="J4838" s="16" t="n">
        <f aca="false">D4838+I4838</f>
        <v>8.43055597567454</v>
      </c>
    </row>
    <row r="4839" customFormat="false" ht="15" hidden="false" customHeight="false" outlineLevel="0" collapsed="false">
      <c r="A4839" s="0" t="n">
        <v>4827</v>
      </c>
      <c r="B4839" s="7" t="n">
        <v>0.872982</v>
      </c>
      <c r="C4839" s="7" t="n">
        <v>0.243792</v>
      </c>
      <c r="D4839" s="16" t="n">
        <f aca="false">LOGINV(B4839,$B$7,$C$7)</f>
        <v>25.5738667152839</v>
      </c>
      <c r="E4839" s="16" t="n">
        <f aca="false">LOGINV(C4839,$B$8,$C$8)</f>
        <v>69.7662943950272</v>
      </c>
      <c r="F4839" s="16" t="n">
        <f aca="false">$B$5/100*E4839*2_Girdiler!$B$14*2_Girdiler!$B$15*2_Girdiler!$B$16</f>
        <v>1.75531996697888</v>
      </c>
      <c r="G4839" s="16" t="n">
        <f aca="false">MIN(MATCH(F4839,2_Girdiler!$B$20:$I$20,1),7)</f>
        <v>1</v>
      </c>
      <c r="H4839" s="16" t="n">
        <f aca="false">IF(F4839&gt;=40,2_Girdiler!$I$21+(F4839-40)*(2_Girdiler!$I$21-2_Girdiler!$H$21)/(2_Girdiler!$I$20-2_Girdiler!$H$20),INDEX(2_Girdiler!$B$21:$I$21,G4839)+(F4839-INDEX(2_Girdiler!$B$20:$I$20,G4839))*(INDEX(2_Girdiler!$B$21:$I$21,G4839+1)-INDEX(2_Girdiler!$B$21:$I$21,G4839))/(INDEX(2_Girdiler!$B$20:$I$20,G4839+1)-INDEX(2_Girdiler!$B$20:$I$20,G4839)))</f>
        <v>3.86170392735354</v>
      </c>
      <c r="I4839" s="16" t="n">
        <f aca="false">H4839/2_Girdiler!$B$17</f>
        <v>1.5471570221769</v>
      </c>
      <c r="J4839" s="16" t="n">
        <f aca="false">D4839+I4839</f>
        <v>27.1210237374608</v>
      </c>
    </row>
    <row r="4840" customFormat="false" ht="15" hidden="false" customHeight="false" outlineLevel="0" collapsed="false">
      <c r="A4840" s="0" t="n">
        <v>4828</v>
      </c>
      <c r="B4840" s="7" t="n">
        <v>0.453082</v>
      </c>
      <c r="C4840" s="7" t="n">
        <v>0.990381</v>
      </c>
      <c r="D4840" s="16" t="n">
        <f aca="false">LOGINV(B4840,$B$7,$C$7)</f>
        <v>12.6808701955585</v>
      </c>
      <c r="E4840" s="16" t="n">
        <f aca="false">LOGINV(C4840,$B$8,$C$8)</f>
        <v>494.858302148434</v>
      </c>
      <c r="F4840" s="16" t="n">
        <f aca="false">$B$5/100*E4840*2_Girdiler!$B$14*2_Girdiler!$B$15*2_Girdiler!$B$16</f>
        <v>12.4506348820546</v>
      </c>
      <c r="G4840" s="16" t="n">
        <f aca="false">MIN(MATCH(F4840,2_Girdiler!$B$20:$I$20,1),7)</f>
        <v>3</v>
      </c>
      <c r="H4840" s="16" t="n">
        <f aca="false">IF(F4840&gt;=40,2_Girdiler!$I$21+(F4840-40)*(2_Girdiler!$I$21-2_Girdiler!$H$21)/(2_Girdiler!$I$20-2_Girdiler!$H$20),INDEX(2_Girdiler!$B$21:$I$21,G4840)+(F4840-INDEX(2_Girdiler!$B$20:$I$20,G4840))*(INDEX(2_Girdiler!$B$21:$I$21,G4840+1)-INDEX(2_Girdiler!$B$21:$I$21,G4840))/(INDEX(2_Girdiler!$B$20:$I$20,G4840+1)-INDEX(2_Girdiler!$B$20:$I$20,G4840)))</f>
        <v>21.2055713938491</v>
      </c>
      <c r="I4840" s="16" t="n">
        <f aca="false">H4840/2_Girdiler!$B$17</f>
        <v>8.49582187253571</v>
      </c>
      <c r="J4840" s="16" t="n">
        <f aca="false">D4840+I4840</f>
        <v>21.1766920680942</v>
      </c>
    </row>
    <row r="4841" customFormat="false" ht="15" hidden="false" customHeight="false" outlineLevel="0" collapsed="false">
      <c r="A4841" s="0" t="n">
        <v>4829</v>
      </c>
      <c r="B4841" s="7" t="n">
        <v>0.97813</v>
      </c>
      <c r="C4841" s="7" t="n">
        <v>0.104451</v>
      </c>
      <c r="D4841" s="16" t="n">
        <f aca="false">LOGINV(B4841,$B$7,$C$7)</f>
        <v>41.6723686399631</v>
      </c>
      <c r="E4841" s="16" t="n">
        <f aca="false">LOGINV(C4841,$B$8,$C$8)</f>
        <v>48.5260135523502</v>
      </c>
      <c r="F4841" s="16" t="n">
        <f aca="false">$B$5/100*E4841*2_Girdiler!$B$14*2_Girdiler!$B$15*2_Girdiler!$B$16</f>
        <v>1.22091450097713</v>
      </c>
      <c r="G4841" s="16" t="n">
        <f aca="false">MIN(MATCH(F4841,2_Girdiler!$B$20:$I$20,1),7)</f>
        <v>1</v>
      </c>
      <c r="H4841" s="16" t="n">
        <f aca="false">IF(F4841&gt;=40,2_Girdiler!$I$21+(F4841-40)*(2_Girdiler!$I$21-2_Girdiler!$H$21)/(2_Girdiler!$I$20-2_Girdiler!$H$20),INDEX(2_Girdiler!$B$21:$I$21,G4841)+(F4841-INDEX(2_Girdiler!$B$20:$I$20,G4841))*(INDEX(2_Girdiler!$B$21:$I$21,G4841+1)-INDEX(2_Girdiler!$B$21:$I$21,G4841))/(INDEX(2_Girdiler!$B$20:$I$20,G4841+1)-INDEX(2_Girdiler!$B$20:$I$20,G4841)))</f>
        <v>2.68601190214969</v>
      </c>
      <c r="I4841" s="16" t="n">
        <f aca="false">H4841/2_Girdiler!$B$17</f>
        <v>1.07612656336125</v>
      </c>
      <c r="J4841" s="16" t="n">
        <f aca="false">D4841+I4841</f>
        <v>42.7484952033244</v>
      </c>
    </row>
    <row r="4842" customFormat="false" ht="15" hidden="false" customHeight="false" outlineLevel="0" collapsed="false">
      <c r="A4842" s="0" t="n">
        <v>4830</v>
      </c>
      <c r="B4842" s="7" t="n">
        <v>0.716634</v>
      </c>
      <c r="C4842" s="7" t="n">
        <v>0.897121</v>
      </c>
      <c r="D4842" s="16" t="n">
        <f aca="false">LOGINV(B4842,$B$7,$C$7)</f>
        <v>18.6364311586092</v>
      </c>
      <c r="E4842" s="16" t="n">
        <f aca="false">LOGINV(C4842,$B$8,$C$8)</f>
        <v>247.14882202026</v>
      </c>
      <c r="F4842" s="16" t="n">
        <f aca="false">$B$5/100*E4842*2_Girdiler!$B$14*2_Girdiler!$B$15*2_Girdiler!$B$16</f>
        <v>6.21826436202975</v>
      </c>
      <c r="G4842" s="16" t="n">
        <f aca="false">MIN(MATCH(F4842,2_Girdiler!$B$20:$I$20,1),7)</f>
        <v>2</v>
      </c>
      <c r="H4842" s="16" t="n">
        <f aca="false">IF(F4842&gt;=40,2_Girdiler!$I$21+(F4842-40)*(2_Girdiler!$I$21-2_Girdiler!$H$21)/(2_Girdiler!$I$20-2_Girdiler!$H$20),INDEX(2_Girdiler!$B$21:$I$21,G4842)+(F4842-INDEX(2_Girdiler!$B$20:$I$20,G4842))*(INDEX(2_Girdiler!$B$21:$I$21,G4842+1)-INDEX(2_Girdiler!$B$21:$I$21,G4842))/(INDEX(2_Girdiler!$B$20:$I$20,G4842+1)-INDEX(2_Girdiler!$B$20:$I$20,G4842)))</f>
        <v>12.9492229792476</v>
      </c>
      <c r="I4842" s="16" t="n">
        <f aca="false">H4842/2_Girdiler!$B$17</f>
        <v>5.1879899756601</v>
      </c>
      <c r="J4842" s="16" t="n">
        <f aca="false">D4842+I4842</f>
        <v>23.8244211342692</v>
      </c>
    </row>
    <row r="4843" customFormat="false" ht="15" hidden="false" customHeight="false" outlineLevel="0" collapsed="false">
      <c r="A4843" s="0" t="n">
        <v>4831</v>
      </c>
      <c r="B4843" s="7" t="n">
        <v>0.610554</v>
      </c>
      <c r="C4843" s="7" t="n">
        <v>0.928541</v>
      </c>
      <c r="D4843" s="16" t="n">
        <f aca="false">LOGINV(B4843,$B$7,$C$7)</f>
        <v>15.8361837123069</v>
      </c>
      <c r="E4843" s="16" t="n">
        <f aca="false">LOGINV(C4843,$B$8,$C$8)</f>
        <v>281.151441928015</v>
      </c>
      <c r="F4843" s="16" t="n">
        <f aca="false">$B$5/100*E4843*2_Girdiler!$B$14*2_Girdiler!$B$15*2_Girdiler!$B$16</f>
        <v>7.07377027890886</v>
      </c>
      <c r="G4843" s="16" t="n">
        <f aca="false">MIN(MATCH(F4843,2_Girdiler!$B$20:$I$20,1),7)</f>
        <v>2</v>
      </c>
      <c r="H4843" s="16" t="n">
        <f aca="false">IF(F4843&gt;=40,2_Girdiler!$I$21+(F4843-40)*(2_Girdiler!$I$21-2_Girdiler!$H$21)/(2_Girdiler!$I$20-2_Girdiler!$H$20),INDEX(2_Girdiler!$B$21:$I$21,G4843)+(F4843-INDEX(2_Girdiler!$B$20:$I$20,G4843))*(INDEX(2_Girdiler!$B$21:$I$21,G4843+1)-INDEX(2_Girdiler!$B$21:$I$21,G4843))/(INDEX(2_Girdiler!$B$20:$I$20,G4843+1)-INDEX(2_Girdiler!$B$20:$I$20,G4843)))</f>
        <v>14.3180324462542</v>
      </c>
      <c r="I4843" s="16" t="n">
        <f aca="false">H4843/2_Girdiler!$B$17</f>
        <v>5.73639120442876</v>
      </c>
      <c r="J4843" s="16" t="n">
        <f aca="false">D4843+I4843</f>
        <v>21.5725749167356</v>
      </c>
    </row>
    <row r="4844" customFormat="false" ht="15" hidden="false" customHeight="false" outlineLevel="0" collapsed="false">
      <c r="A4844" s="0" t="n">
        <v>4832</v>
      </c>
      <c r="B4844" s="7" t="n">
        <v>0.978809</v>
      </c>
      <c r="C4844" s="7" t="n">
        <v>0.8928</v>
      </c>
      <c r="D4844" s="16" t="n">
        <f aca="false">LOGINV(B4844,$B$7,$C$7)</f>
        <v>41.9795425752383</v>
      </c>
      <c r="E4844" s="16" t="n">
        <f aca="false">LOGINV(C4844,$B$8,$C$8)</f>
        <v>243.387349249573</v>
      </c>
      <c r="F4844" s="16" t="n">
        <f aca="false">$B$5/100*E4844*2_Girdiler!$B$14*2_Girdiler!$B$15*2_Girdiler!$B$16</f>
        <v>6.12362570711925</v>
      </c>
      <c r="G4844" s="16" t="n">
        <f aca="false">MIN(MATCH(F4844,2_Girdiler!$B$20:$I$20,1),7)</f>
        <v>2</v>
      </c>
      <c r="H4844" s="16" t="n">
        <f aca="false">IF(F4844&gt;=40,2_Girdiler!$I$21+(F4844-40)*(2_Girdiler!$I$21-2_Girdiler!$H$21)/(2_Girdiler!$I$20-2_Girdiler!$H$20),INDEX(2_Girdiler!$B$21:$I$21,G4844)+(F4844-INDEX(2_Girdiler!$B$20:$I$20,G4844))*(INDEX(2_Girdiler!$B$21:$I$21,G4844+1)-INDEX(2_Girdiler!$B$21:$I$21,G4844))/(INDEX(2_Girdiler!$B$20:$I$20,G4844+1)-INDEX(2_Girdiler!$B$20:$I$20,G4844)))</f>
        <v>12.7978011313908</v>
      </c>
      <c r="I4844" s="16" t="n">
        <f aca="false">H4844/2_Girdiler!$B$17</f>
        <v>5.12732417123029</v>
      </c>
      <c r="J4844" s="16" t="n">
        <f aca="false">D4844+I4844</f>
        <v>47.1068667464685</v>
      </c>
    </row>
    <row r="4845" customFormat="false" ht="15" hidden="false" customHeight="false" outlineLevel="0" collapsed="false">
      <c r="A4845" s="0" t="n">
        <v>4833</v>
      </c>
      <c r="B4845" s="7" t="n">
        <v>0.910067</v>
      </c>
      <c r="C4845" s="7" t="n">
        <v>0.74366</v>
      </c>
      <c r="D4845" s="16" t="n">
        <f aca="false">LOGINV(B4845,$B$7,$C$7)</f>
        <v>28.5988610759003</v>
      </c>
      <c r="E4845" s="16" t="n">
        <f aca="false">LOGINV(C4845,$B$8,$C$8)</f>
        <v>166.63716830727</v>
      </c>
      <c r="F4845" s="16" t="n">
        <f aca="false">$B$5/100*E4845*2_Girdiler!$B$14*2_Girdiler!$B$15*2_Girdiler!$B$16</f>
        <v>4.19259115461091</v>
      </c>
      <c r="G4845" s="16" t="n">
        <f aca="false">MIN(MATCH(F4845,2_Girdiler!$B$20:$I$20,1),7)</f>
        <v>1</v>
      </c>
      <c r="H4845" s="16" t="n">
        <f aca="false">IF(F4845&gt;=40,2_Girdiler!$I$21+(F4845-40)*(2_Girdiler!$I$21-2_Girdiler!$H$21)/(2_Girdiler!$I$20-2_Girdiler!$H$20),INDEX(2_Girdiler!$B$21:$I$21,G4845)+(F4845-INDEX(2_Girdiler!$B$20:$I$20,G4845))*(INDEX(2_Girdiler!$B$21:$I$21,G4845+1)-INDEX(2_Girdiler!$B$21:$I$21,G4845))/(INDEX(2_Girdiler!$B$20:$I$20,G4845+1)-INDEX(2_Girdiler!$B$20:$I$20,G4845)))</f>
        <v>9.22370054014399</v>
      </c>
      <c r="I4845" s="16" t="n">
        <f aca="false">H4845/2_Girdiler!$B$17</f>
        <v>3.69539284460897</v>
      </c>
      <c r="J4845" s="16" t="n">
        <f aca="false">D4845+I4845</f>
        <v>32.2942539205092</v>
      </c>
    </row>
    <row r="4846" customFormat="false" ht="15" hidden="false" customHeight="false" outlineLevel="0" collapsed="false">
      <c r="A4846" s="0" t="n">
        <v>4834</v>
      </c>
      <c r="B4846" s="7" t="n">
        <v>0.381728</v>
      </c>
      <c r="C4846" s="7" t="n">
        <v>0.082035</v>
      </c>
      <c r="D4846" s="16" t="n">
        <f aca="false">LOGINV(B4846,$B$7,$C$7)</f>
        <v>11.4507237669196</v>
      </c>
      <c r="E4846" s="16" t="n">
        <f aca="false">LOGINV(C4846,$B$8,$C$8)</f>
        <v>44.4785760820658</v>
      </c>
      <c r="F4846" s="16" t="n">
        <f aca="false">$B$5/100*E4846*2_Girdiler!$B$14*2_Girdiler!$B$15*2_Girdiler!$B$16</f>
        <v>1.11908097422477</v>
      </c>
      <c r="G4846" s="16" t="n">
        <f aca="false">MIN(MATCH(F4846,2_Girdiler!$B$20:$I$20,1),7)</f>
        <v>1</v>
      </c>
      <c r="H4846" s="16" t="n">
        <f aca="false">IF(F4846&gt;=40,2_Girdiler!$I$21+(F4846-40)*(2_Girdiler!$I$21-2_Girdiler!$H$21)/(2_Girdiler!$I$20-2_Girdiler!$H$20),INDEX(2_Girdiler!$B$21:$I$21,G4846)+(F4846-INDEX(2_Girdiler!$B$20:$I$20,G4846))*(INDEX(2_Girdiler!$B$21:$I$21,G4846+1)-INDEX(2_Girdiler!$B$21:$I$21,G4846))/(INDEX(2_Girdiler!$B$20:$I$20,G4846+1)-INDEX(2_Girdiler!$B$20:$I$20,G4846)))</f>
        <v>2.4619781432945</v>
      </c>
      <c r="I4846" s="16" t="n">
        <f aca="false">H4846/2_Girdiler!$B$17</f>
        <v>0.986369448435298</v>
      </c>
      <c r="J4846" s="16" t="n">
        <f aca="false">D4846+I4846</f>
        <v>12.4370932153549</v>
      </c>
    </row>
    <row r="4847" customFormat="false" ht="15" hidden="false" customHeight="false" outlineLevel="0" collapsed="false">
      <c r="A4847" s="0" t="n">
        <v>4835</v>
      </c>
      <c r="B4847" s="7" t="n">
        <v>0.539769</v>
      </c>
      <c r="C4847" s="7" t="n">
        <v>0.508315</v>
      </c>
      <c r="D4847" s="16" t="n">
        <f aca="false">LOGINV(B4847,$B$7,$C$7)</f>
        <v>14.3171394345592</v>
      </c>
      <c r="E4847" s="16" t="n">
        <f aca="false">LOGINV(C4847,$B$8,$C$8)</f>
        <v>110.684517095219</v>
      </c>
      <c r="F4847" s="16" t="n">
        <f aca="false">$B$5/100*E4847*2_Girdiler!$B$14*2_Girdiler!$B$15*2_Girdiler!$B$16</f>
        <v>2.78482245011571</v>
      </c>
      <c r="G4847" s="16" t="n">
        <f aca="false">MIN(MATCH(F4847,2_Girdiler!$B$20:$I$20,1),7)</f>
        <v>1</v>
      </c>
      <c r="H4847" s="16" t="n">
        <f aca="false">IF(F4847&gt;=40,2_Girdiler!$I$21+(F4847-40)*(2_Girdiler!$I$21-2_Girdiler!$H$21)/(2_Girdiler!$I$20-2_Girdiler!$H$20),INDEX(2_Girdiler!$B$21:$I$21,G4847)+(F4847-INDEX(2_Girdiler!$B$20:$I$20,G4847))*(INDEX(2_Girdiler!$B$21:$I$21,G4847+1)-INDEX(2_Girdiler!$B$21:$I$21,G4847))/(INDEX(2_Girdiler!$B$20:$I$20,G4847+1)-INDEX(2_Girdiler!$B$20:$I$20,G4847)))</f>
        <v>6.12660939025457</v>
      </c>
      <c r="I4847" s="16" t="n">
        <f aca="false">H4847/2_Girdiler!$B$17</f>
        <v>2.45457106981353</v>
      </c>
      <c r="J4847" s="16" t="n">
        <f aca="false">D4847+I4847</f>
        <v>16.7717105043727</v>
      </c>
    </row>
    <row r="4848" customFormat="false" ht="15" hidden="false" customHeight="false" outlineLevel="0" collapsed="false">
      <c r="A4848" s="0" t="n">
        <v>4836</v>
      </c>
      <c r="B4848" s="7" t="n">
        <v>0.220313</v>
      </c>
      <c r="C4848" s="7" t="n">
        <v>0.745844</v>
      </c>
      <c r="D4848" s="16" t="n">
        <f aca="false">LOGINV(B4848,$B$7,$C$7)</f>
        <v>8.81071406853474</v>
      </c>
      <c r="E4848" s="16" t="n">
        <f aca="false">LOGINV(C4848,$B$8,$C$8)</f>
        <v>167.369994743834</v>
      </c>
      <c r="F4848" s="16" t="n">
        <f aca="false">$B$5/100*E4848*2_Girdiler!$B$14*2_Girdiler!$B$15*2_Girdiler!$B$16</f>
        <v>4.21102906775487</v>
      </c>
      <c r="G4848" s="16" t="n">
        <f aca="false">MIN(MATCH(F4848,2_Girdiler!$B$20:$I$20,1),7)</f>
        <v>1</v>
      </c>
      <c r="H4848" s="16" t="n">
        <f aca="false">IF(F4848&gt;=40,2_Girdiler!$I$21+(F4848-40)*(2_Girdiler!$I$21-2_Girdiler!$H$21)/(2_Girdiler!$I$20-2_Girdiler!$H$20),INDEX(2_Girdiler!$B$21:$I$21,G4848)+(F4848-INDEX(2_Girdiler!$B$20:$I$20,G4848))*(INDEX(2_Girdiler!$B$21:$I$21,G4848+1)-INDEX(2_Girdiler!$B$21:$I$21,G4848))/(INDEX(2_Girdiler!$B$20:$I$20,G4848+1)-INDEX(2_Girdiler!$B$20:$I$20,G4848)))</f>
        <v>9.26426394906071</v>
      </c>
      <c r="I4848" s="16" t="n">
        <f aca="false">H4848/2_Girdiler!$B$17</f>
        <v>3.71164421036086</v>
      </c>
      <c r="J4848" s="16" t="n">
        <f aca="false">D4848+I4848</f>
        <v>12.5223582788956</v>
      </c>
    </row>
    <row r="4849" customFormat="false" ht="15" hidden="false" customHeight="false" outlineLevel="0" collapsed="false">
      <c r="A4849" s="0" t="n">
        <v>4837</v>
      </c>
      <c r="B4849" s="7" t="n">
        <v>0.923712</v>
      </c>
      <c r="C4849" s="7" t="n">
        <v>0.484575</v>
      </c>
      <c r="D4849" s="16" t="n">
        <f aca="false">LOGINV(B4849,$B$7,$C$7)</f>
        <v>30.0588152055441</v>
      </c>
      <c r="E4849" s="16" t="n">
        <f aca="false">LOGINV(C4849,$B$8,$C$8)</f>
        <v>106.5127582161</v>
      </c>
      <c r="F4849" s="16" t="n">
        <f aca="false">$B$5/100*E4849*2_Girdiler!$B$14*2_Girdiler!$B$15*2_Girdiler!$B$16</f>
        <v>2.67986099671707</v>
      </c>
      <c r="G4849" s="16" t="n">
        <f aca="false">MIN(MATCH(F4849,2_Girdiler!$B$20:$I$20,1),7)</f>
        <v>1</v>
      </c>
      <c r="H4849" s="16" t="n">
        <f aca="false">IF(F4849&gt;=40,2_Girdiler!$I$21+(F4849-40)*(2_Girdiler!$I$21-2_Girdiler!$H$21)/(2_Girdiler!$I$20-2_Girdiler!$H$20),INDEX(2_Girdiler!$B$21:$I$21,G4849)+(F4849-INDEX(2_Girdiler!$B$20:$I$20,G4849))*(INDEX(2_Girdiler!$B$21:$I$21,G4849+1)-INDEX(2_Girdiler!$B$21:$I$21,G4849))/(INDEX(2_Girdiler!$B$20:$I$20,G4849+1)-INDEX(2_Girdiler!$B$20:$I$20,G4849)))</f>
        <v>5.89569419277756</v>
      </c>
      <c r="I4849" s="16" t="n">
        <f aca="false">H4849/2_Girdiler!$B$17</f>
        <v>2.36205696826024</v>
      </c>
      <c r="J4849" s="16" t="n">
        <f aca="false">D4849+I4849</f>
        <v>32.4208721738044</v>
      </c>
    </row>
    <row r="4850" customFormat="false" ht="15" hidden="false" customHeight="false" outlineLevel="0" collapsed="false">
      <c r="A4850" s="0" t="n">
        <v>4838</v>
      </c>
      <c r="B4850" s="7" t="n">
        <v>0.877624</v>
      </c>
      <c r="C4850" s="7" t="n">
        <v>0.641562</v>
      </c>
      <c r="D4850" s="16" t="n">
        <f aca="false">LOGINV(B4850,$B$7,$C$7)</f>
        <v>25.8979207902268</v>
      </c>
      <c r="E4850" s="16" t="n">
        <f aca="false">LOGINV(C4850,$B$8,$C$8)</f>
        <v>138.007953875557</v>
      </c>
      <c r="F4850" s="16" t="n">
        <f aca="false">$B$5/100*E4850*2_Girdiler!$B$14*2_Girdiler!$B$15*2_Girdiler!$B$16</f>
        <v>3.47228011950902</v>
      </c>
      <c r="G4850" s="16" t="n">
        <f aca="false">MIN(MATCH(F4850,2_Girdiler!$B$20:$I$20,1),7)</f>
        <v>1</v>
      </c>
      <c r="H4850" s="16" t="n">
        <f aca="false">IF(F4850&gt;=40,2_Girdiler!$I$21+(F4850-40)*(2_Girdiler!$I$21-2_Girdiler!$H$21)/(2_Girdiler!$I$20-2_Girdiler!$H$20),INDEX(2_Girdiler!$B$21:$I$21,G4850)+(F4850-INDEX(2_Girdiler!$B$20:$I$20,G4850))*(INDEX(2_Girdiler!$B$21:$I$21,G4850+1)-INDEX(2_Girdiler!$B$21:$I$21,G4850))/(INDEX(2_Girdiler!$B$20:$I$20,G4850+1)-INDEX(2_Girdiler!$B$20:$I$20,G4850)))</f>
        <v>7.63901626291985</v>
      </c>
      <c r="I4850" s="16" t="n">
        <f aca="false">H4850/2_Girdiler!$B$17</f>
        <v>3.06050331046468</v>
      </c>
      <c r="J4850" s="16" t="n">
        <f aca="false">D4850+I4850</f>
        <v>28.9584241006915</v>
      </c>
    </row>
    <row r="4851" customFormat="false" ht="15" hidden="false" customHeight="false" outlineLevel="0" collapsed="false">
      <c r="A4851" s="0" t="n">
        <v>4839</v>
      </c>
      <c r="B4851" s="7" t="n">
        <v>0.996466</v>
      </c>
      <c r="C4851" s="7" t="n">
        <v>0.606074</v>
      </c>
      <c r="D4851" s="16" t="n">
        <f aca="false">LOGINV(B4851,$B$7,$C$7)</f>
        <v>60.7778625835537</v>
      </c>
      <c r="E4851" s="16" t="n">
        <f aca="false">LOGINV(C4851,$B$8,$C$8)</f>
        <v>129.921931500944</v>
      </c>
      <c r="F4851" s="16" t="n">
        <f aca="false">$B$5/100*E4851*2_Girdiler!$B$14*2_Girdiler!$B$15*2_Girdiler!$B$16</f>
        <v>3.26883579656374</v>
      </c>
      <c r="G4851" s="16" t="n">
        <f aca="false">MIN(MATCH(F4851,2_Girdiler!$B$20:$I$20,1),7)</f>
        <v>1</v>
      </c>
      <c r="H4851" s="16" t="n">
        <f aca="false">IF(F4851&gt;=40,2_Girdiler!$I$21+(F4851-40)*(2_Girdiler!$I$21-2_Girdiler!$H$21)/(2_Girdiler!$I$20-2_Girdiler!$H$20),INDEX(2_Girdiler!$B$21:$I$21,G4851)+(F4851-INDEX(2_Girdiler!$B$20:$I$20,G4851))*(INDEX(2_Girdiler!$B$21:$I$21,G4851+1)-INDEX(2_Girdiler!$B$21:$I$21,G4851))/(INDEX(2_Girdiler!$B$20:$I$20,G4851+1)-INDEX(2_Girdiler!$B$20:$I$20,G4851)))</f>
        <v>7.19143875244023</v>
      </c>
      <c r="I4851" s="16" t="n">
        <f aca="false">H4851/2_Girdiler!$B$17</f>
        <v>2.88118539761227</v>
      </c>
      <c r="J4851" s="16" t="n">
        <f aca="false">D4851+I4851</f>
        <v>63.6590479811659</v>
      </c>
    </row>
    <row r="4852" customFormat="false" ht="15" hidden="false" customHeight="false" outlineLevel="0" collapsed="false">
      <c r="A4852" s="0" t="n">
        <v>4840</v>
      </c>
      <c r="B4852" s="7" t="n">
        <v>0.826795</v>
      </c>
      <c r="C4852" s="7" t="n">
        <v>0.340715</v>
      </c>
      <c r="D4852" s="16" t="n">
        <f aca="false">LOGINV(B4852,$B$7,$C$7)</f>
        <v>22.888490898669</v>
      </c>
      <c r="E4852" s="16" t="n">
        <f aca="false">LOGINV(C4852,$B$8,$C$8)</f>
        <v>83.7840991327688</v>
      </c>
      <c r="F4852" s="16" t="n">
        <f aca="false">$B$5/100*E4852*2_Girdiler!$B$14*2_Girdiler!$B$15*2_Girdiler!$B$16</f>
        <v>2.10800793418046</v>
      </c>
      <c r="G4852" s="16" t="n">
        <f aca="false">MIN(MATCH(F4852,2_Girdiler!$B$20:$I$20,1),7)</f>
        <v>1</v>
      </c>
      <c r="H4852" s="16" t="n">
        <f aca="false">IF(F4852&gt;=40,2_Girdiler!$I$21+(F4852-40)*(2_Girdiler!$I$21-2_Girdiler!$H$21)/(2_Girdiler!$I$20-2_Girdiler!$H$20),INDEX(2_Girdiler!$B$21:$I$21,G4852)+(F4852-INDEX(2_Girdiler!$B$20:$I$20,G4852))*(INDEX(2_Girdiler!$B$21:$I$21,G4852+1)-INDEX(2_Girdiler!$B$21:$I$21,G4852))/(INDEX(2_Girdiler!$B$20:$I$20,G4852+1)-INDEX(2_Girdiler!$B$20:$I$20,G4852)))</f>
        <v>4.63761745519702</v>
      </c>
      <c r="I4852" s="16" t="n">
        <f aca="false">H4852/2_Girdiler!$B$17</f>
        <v>1.85801981378086</v>
      </c>
      <c r="J4852" s="16" t="n">
        <f aca="false">D4852+I4852</f>
        <v>24.7465107124498</v>
      </c>
    </row>
    <row r="4853" customFormat="false" ht="15" hidden="false" customHeight="false" outlineLevel="0" collapsed="false">
      <c r="A4853" s="0" t="n">
        <v>4841</v>
      </c>
      <c r="B4853" s="7" t="n">
        <v>0.132951</v>
      </c>
      <c r="C4853" s="7" t="n">
        <v>0.38689</v>
      </c>
      <c r="D4853" s="16" t="n">
        <f aca="false">LOGINV(B4853,$B$7,$C$7)</f>
        <v>7.28388927889587</v>
      </c>
      <c r="E4853" s="16" t="n">
        <f aca="false">LOGINV(C4853,$B$8,$C$8)</f>
        <v>90.7120693258139</v>
      </c>
      <c r="F4853" s="16" t="n">
        <f aca="false">$B$5/100*E4853*2_Girdiler!$B$14*2_Girdiler!$B$15*2_Girdiler!$B$16</f>
        <v>2.28231566423748</v>
      </c>
      <c r="G4853" s="16" t="n">
        <f aca="false">MIN(MATCH(F4853,2_Girdiler!$B$20:$I$20,1),7)</f>
        <v>1</v>
      </c>
      <c r="H4853" s="16" t="n">
        <f aca="false">IF(F4853&gt;=40,2_Girdiler!$I$21+(F4853-40)*(2_Girdiler!$I$21-2_Girdiler!$H$21)/(2_Girdiler!$I$20-2_Girdiler!$H$20),INDEX(2_Girdiler!$B$21:$I$21,G4853)+(F4853-INDEX(2_Girdiler!$B$20:$I$20,G4853))*(INDEX(2_Girdiler!$B$21:$I$21,G4853+1)-INDEX(2_Girdiler!$B$21:$I$21,G4853))/(INDEX(2_Girdiler!$B$20:$I$20,G4853+1)-INDEX(2_Girdiler!$B$20:$I$20,G4853)))</f>
        <v>5.02109446132245</v>
      </c>
      <c r="I4853" s="16" t="n">
        <f aca="false">H4853/2_Girdiler!$B$17</f>
        <v>2.0116564348247</v>
      </c>
      <c r="J4853" s="16" t="n">
        <f aca="false">D4853+I4853</f>
        <v>9.29554571372057</v>
      </c>
    </row>
    <row r="4854" customFormat="false" ht="15" hidden="false" customHeight="false" outlineLevel="0" collapsed="false">
      <c r="A4854" s="0" t="n">
        <v>4842</v>
      </c>
      <c r="B4854" s="7" t="n">
        <v>0.680575</v>
      </c>
      <c r="C4854" s="7" t="n">
        <v>0.446021</v>
      </c>
      <c r="D4854" s="16" t="n">
        <f aca="false">LOGINV(B4854,$B$7,$C$7)</f>
        <v>17.5910788059504</v>
      </c>
      <c r="E4854" s="16" t="n">
        <f aca="false">LOGINV(C4854,$B$8,$C$8)</f>
        <v>100.04512235459</v>
      </c>
      <c r="F4854" s="16" t="n">
        <f aca="false">$B$5/100*E4854*2_Girdiler!$B$14*2_Girdiler!$B$15*2_Girdiler!$B$16</f>
        <v>2.51713527844148</v>
      </c>
      <c r="G4854" s="16" t="n">
        <f aca="false">MIN(MATCH(F4854,2_Girdiler!$B$20:$I$20,1),7)</f>
        <v>1</v>
      </c>
      <c r="H4854" s="16" t="n">
        <f aca="false">IF(F4854&gt;=40,2_Girdiler!$I$21+(F4854-40)*(2_Girdiler!$I$21-2_Girdiler!$H$21)/(2_Girdiler!$I$20-2_Girdiler!$H$20),INDEX(2_Girdiler!$B$21:$I$21,G4854)+(F4854-INDEX(2_Girdiler!$B$20:$I$20,G4854))*(INDEX(2_Girdiler!$B$21:$I$21,G4854+1)-INDEX(2_Girdiler!$B$21:$I$21,G4854))/(INDEX(2_Girdiler!$B$20:$I$20,G4854+1)-INDEX(2_Girdiler!$B$20:$I$20,G4854)))</f>
        <v>5.53769761257125</v>
      </c>
      <c r="I4854" s="16" t="n">
        <f aca="false">H4854/2_Girdiler!$B$17</f>
        <v>2.21862885119041</v>
      </c>
      <c r="J4854" s="16" t="n">
        <f aca="false">D4854+I4854</f>
        <v>19.8097076571408</v>
      </c>
    </row>
    <row r="4855" customFormat="false" ht="15" hidden="false" customHeight="false" outlineLevel="0" collapsed="false">
      <c r="A4855" s="0" t="n">
        <v>4843</v>
      </c>
      <c r="B4855" s="7" t="n">
        <v>0.647899</v>
      </c>
      <c r="C4855" s="7" t="n">
        <v>0.503572</v>
      </c>
      <c r="D4855" s="16" t="n">
        <f aca="false">LOGINV(B4855,$B$7,$C$7)</f>
        <v>16.7336111872</v>
      </c>
      <c r="E4855" s="16" t="n">
        <f aca="false">LOGINV(C4855,$B$8,$C$8)</f>
        <v>109.838242420247</v>
      </c>
      <c r="F4855" s="16" t="n">
        <f aca="false">$B$5/100*E4855*2_Girdiler!$B$14*2_Girdiler!$B$15*2_Girdiler!$B$16</f>
        <v>2.76353017929342</v>
      </c>
      <c r="G4855" s="16" t="n">
        <f aca="false">MIN(MATCH(F4855,2_Girdiler!$B$20:$I$20,1),7)</f>
        <v>1</v>
      </c>
      <c r="H4855" s="16" t="n">
        <f aca="false">IF(F4855&gt;=40,2_Girdiler!$I$21+(F4855-40)*(2_Girdiler!$I$21-2_Girdiler!$H$21)/(2_Girdiler!$I$20-2_Girdiler!$H$20),INDEX(2_Girdiler!$B$21:$I$21,G4855)+(F4855-INDEX(2_Girdiler!$B$20:$I$20,G4855))*(INDEX(2_Girdiler!$B$21:$I$21,G4855+1)-INDEX(2_Girdiler!$B$21:$I$21,G4855))/(INDEX(2_Girdiler!$B$20:$I$20,G4855+1)-INDEX(2_Girdiler!$B$20:$I$20,G4855)))</f>
        <v>6.07976639444553</v>
      </c>
      <c r="I4855" s="16" t="n">
        <f aca="false">H4855/2_Girdiler!$B$17</f>
        <v>2.4358038439285</v>
      </c>
      <c r="J4855" s="16" t="n">
        <f aca="false">D4855+I4855</f>
        <v>19.1694150311285</v>
      </c>
    </row>
    <row r="4856" customFormat="false" ht="15" hidden="false" customHeight="false" outlineLevel="0" collapsed="false">
      <c r="A4856" s="0" t="n">
        <v>4844</v>
      </c>
      <c r="B4856" s="7" t="n">
        <v>0.993037</v>
      </c>
      <c r="C4856" s="7" t="n">
        <v>0.145245</v>
      </c>
      <c r="D4856" s="16" t="n">
        <f aca="false">LOGINV(B4856,$B$7,$C$7)</f>
        <v>53.332154859726</v>
      </c>
      <c r="E4856" s="16" t="n">
        <f aca="false">LOGINV(C4856,$B$8,$C$8)</f>
        <v>55.1968049085996</v>
      </c>
      <c r="F4856" s="16" t="n">
        <f aca="false">$B$5/100*E4856*2_Girdiler!$B$14*2_Girdiler!$B$15*2_Girdiler!$B$16</f>
        <v>1.38875161150037</v>
      </c>
      <c r="G4856" s="16" t="n">
        <f aca="false">MIN(MATCH(F4856,2_Girdiler!$B$20:$I$20,1),7)</f>
        <v>1</v>
      </c>
      <c r="H4856" s="16" t="n">
        <f aca="false">IF(F4856&gt;=40,2_Girdiler!$I$21+(F4856-40)*(2_Girdiler!$I$21-2_Girdiler!$H$21)/(2_Girdiler!$I$20-2_Girdiler!$H$20),INDEX(2_Girdiler!$B$21:$I$21,G4856)+(F4856-INDEX(2_Girdiler!$B$20:$I$20,G4856))*(INDEX(2_Girdiler!$B$21:$I$21,G4856+1)-INDEX(2_Girdiler!$B$21:$I$21,G4856))/(INDEX(2_Girdiler!$B$20:$I$20,G4856+1)-INDEX(2_Girdiler!$B$20:$I$20,G4856)))</f>
        <v>3.05525354530081</v>
      </c>
      <c r="I4856" s="16" t="n">
        <f aca="false">H4856/2_Girdiler!$B$17</f>
        <v>1.2240599139827</v>
      </c>
      <c r="J4856" s="16" t="n">
        <f aca="false">D4856+I4856</f>
        <v>54.5562147737087</v>
      </c>
    </row>
    <row r="4857" customFormat="false" ht="15" hidden="false" customHeight="false" outlineLevel="0" collapsed="false">
      <c r="A4857" s="0" t="n">
        <v>4845</v>
      </c>
      <c r="B4857" s="7" t="n">
        <v>0.13314</v>
      </c>
      <c r="C4857" s="7" t="n">
        <v>0.080278</v>
      </c>
      <c r="D4857" s="16" t="n">
        <f aca="false">LOGINV(B4857,$B$7,$C$7)</f>
        <v>7.28745998082658</v>
      </c>
      <c r="E4857" s="16" t="n">
        <f aca="false">LOGINV(C4857,$B$8,$C$8)</f>
        <v>44.1441711262518</v>
      </c>
      <c r="F4857" s="16" t="n">
        <f aca="false">$B$5/100*E4857*2_Girdiler!$B$14*2_Girdiler!$B$15*2_Girdiler!$B$16</f>
        <v>1.1106673455365</v>
      </c>
      <c r="G4857" s="16" t="n">
        <f aca="false">MIN(MATCH(F4857,2_Girdiler!$B$20:$I$20,1),7)</f>
        <v>1</v>
      </c>
      <c r="H4857" s="16" t="n">
        <f aca="false">IF(F4857&gt;=40,2_Girdiler!$I$21+(F4857-40)*(2_Girdiler!$I$21-2_Girdiler!$H$21)/(2_Girdiler!$I$20-2_Girdiler!$H$20),INDEX(2_Girdiler!$B$21:$I$21,G4857)+(F4857-INDEX(2_Girdiler!$B$20:$I$20,G4857))*(INDEX(2_Girdiler!$B$21:$I$21,G4857+1)-INDEX(2_Girdiler!$B$21:$I$21,G4857))/(INDEX(2_Girdiler!$B$20:$I$20,G4857+1)-INDEX(2_Girdiler!$B$20:$I$20,G4857)))</f>
        <v>2.44346816018029</v>
      </c>
      <c r="I4857" s="16" t="n">
        <f aca="false">H4857/2_Girdiler!$B$17</f>
        <v>0.978953589815821</v>
      </c>
      <c r="J4857" s="16" t="n">
        <f aca="false">D4857+I4857</f>
        <v>8.2664135706424</v>
      </c>
    </row>
    <row r="4858" customFormat="false" ht="15" hidden="false" customHeight="false" outlineLevel="0" collapsed="false">
      <c r="A4858" s="0" t="n">
        <v>4846</v>
      </c>
      <c r="B4858" s="7" t="n">
        <v>0.39434</v>
      </c>
      <c r="C4858" s="7" t="n">
        <v>0.73642</v>
      </c>
      <c r="D4858" s="16" t="n">
        <f aca="false">LOGINV(B4858,$B$7,$C$7)</f>
        <v>11.6627827524337</v>
      </c>
      <c r="E4858" s="16" t="n">
        <f aca="false">LOGINV(C4858,$B$8,$C$8)</f>
        <v>164.253213032104</v>
      </c>
      <c r="F4858" s="16" t="n">
        <f aca="false">$B$5/100*E4858*2_Girdiler!$B$14*2_Girdiler!$B$15*2_Girdiler!$B$16</f>
        <v>4.13261083988774</v>
      </c>
      <c r="G4858" s="16" t="n">
        <f aca="false">MIN(MATCH(F4858,2_Girdiler!$B$20:$I$20,1),7)</f>
        <v>1</v>
      </c>
      <c r="H4858" s="16" t="n">
        <f aca="false">IF(F4858&gt;=40,2_Girdiler!$I$21+(F4858-40)*(2_Girdiler!$I$21-2_Girdiler!$H$21)/(2_Girdiler!$I$20-2_Girdiler!$H$20),INDEX(2_Girdiler!$B$21:$I$21,G4858)+(F4858-INDEX(2_Girdiler!$B$20:$I$20,G4858))*(INDEX(2_Girdiler!$B$21:$I$21,G4858+1)-INDEX(2_Girdiler!$B$21:$I$21,G4858))/(INDEX(2_Girdiler!$B$20:$I$20,G4858+1)-INDEX(2_Girdiler!$B$20:$I$20,G4858)))</f>
        <v>9.09174384775303</v>
      </c>
      <c r="I4858" s="16" t="n">
        <f aca="false">H4858/2_Girdiler!$B$17</f>
        <v>3.64252558002926</v>
      </c>
      <c r="J4858" s="16" t="n">
        <f aca="false">D4858+I4858</f>
        <v>15.3053083324629</v>
      </c>
    </row>
    <row r="4859" customFormat="false" ht="15" hidden="false" customHeight="false" outlineLevel="0" collapsed="false">
      <c r="A4859" s="0" t="n">
        <v>4847</v>
      </c>
      <c r="B4859" s="7" t="n">
        <v>0.787691</v>
      </c>
      <c r="C4859" s="7" t="n">
        <v>0.508293</v>
      </c>
      <c r="D4859" s="16" t="n">
        <f aca="false">LOGINV(B4859,$B$7,$C$7)</f>
        <v>21.1332528482572</v>
      </c>
      <c r="E4859" s="16" t="n">
        <f aca="false">LOGINV(C4859,$B$8,$C$8)</f>
        <v>110.680576316134</v>
      </c>
      <c r="F4859" s="16" t="n">
        <f aca="false">$B$5/100*E4859*2_Girdiler!$B$14*2_Girdiler!$B$15*2_Girdiler!$B$16</f>
        <v>2.78472330011393</v>
      </c>
      <c r="G4859" s="16" t="n">
        <f aca="false">MIN(MATCH(F4859,2_Girdiler!$B$20:$I$20,1),7)</f>
        <v>1</v>
      </c>
      <c r="H4859" s="16" t="n">
        <f aca="false">IF(F4859&gt;=40,2_Girdiler!$I$21+(F4859-40)*(2_Girdiler!$I$21-2_Girdiler!$H$21)/(2_Girdiler!$I$20-2_Girdiler!$H$20),INDEX(2_Girdiler!$B$21:$I$21,G4859)+(F4859-INDEX(2_Girdiler!$B$20:$I$20,G4859))*(INDEX(2_Girdiler!$B$21:$I$21,G4859+1)-INDEX(2_Girdiler!$B$21:$I$21,G4859))/(INDEX(2_Girdiler!$B$20:$I$20,G4859+1)-INDEX(2_Girdiler!$B$20:$I$20,G4859)))</f>
        <v>6.12639126025064</v>
      </c>
      <c r="I4859" s="16" t="n">
        <f aca="false">H4859/2_Girdiler!$B$17</f>
        <v>2.45448367798503</v>
      </c>
      <c r="J4859" s="16" t="n">
        <f aca="false">D4859+I4859</f>
        <v>23.5877365262422</v>
      </c>
    </row>
    <row r="4860" customFormat="false" ht="15" hidden="false" customHeight="false" outlineLevel="0" collapsed="false">
      <c r="A4860" s="0" t="n">
        <v>4848</v>
      </c>
      <c r="B4860" s="7" t="n">
        <v>0.183477</v>
      </c>
      <c r="C4860" s="7" t="n">
        <v>0.058214</v>
      </c>
      <c r="D4860" s="16" t="n">
        <f aca="false">LOGINV(B4860,$B$7,$C$7)</f>
        <v>8.19002746781025</v>
      </c>
      <c r="E4860" s="16" t="n">
        <f aca="false">LOGINV(C4860,$B$8,$C$8)</f>
        <v>39.6396496574848</v>
      </c>
      <c r="F4860" s="16" t="n">
        <f aca="false">$B$5/100*E4860*2_Girdiler!$B$14*2_Girdiler!$B$15*2_Girdiler!$B$16</f>
        <v>0.997333585382317</v>
      </c>
      <c r="G4860" s="16" t="n">
        <f aca="false">MIN(MATCH(F4860,2_Girdiler!$B$20:$I$20,1),7)</f>
        <v>1</v>
      </c>
      <c r="H4860" s="16" t="n">
        <f aca="false">IF(F4860&gt;=40,2_Girdiler!$I$21+(F4860-40)*(2_Girdiler!$I$21-2_Girdiler!$H$21)/(2_Girdiler!$I$20-2_Girdiler!$H$20),INDEX(2_Girdiler!$B$21:$I$21,G4860)+(F4860-INDEX(2_Girdiler!$B$20:$I$20,G4860))*(INDEX(2_Girdiler!$B$21:$I$21,G4860+1)-INDEX(2_Girdiler!$B$21:$I$21,G4860))/(INDEX(2_Girdiler!$B$20:$I$20,G4860+1)-INDEX(2_Girdiler!$B$20:$I$20,G4860)))</f>
        <v>2.1941338878411</v>
      </c>
      <c r="I4860" s="16" t="n">
        <f aca="false">H4860/2_Girdiler!$B$17</f>
        <v>0.879060051218388</v>
      </c>
      <c r="J4860" s="16" t="n">
        <f aca="false">D4860+I4860</f>
        <v>9.06908751902864</v>
      </c>
    </row>
    <row r="4861" customFormat="false" ht="15" hidden="false" customHeight="false" outlineLevel="0" collapsed="false">
      <c r="A4861" s="0" t="n">
        <v>4849</v>
      </c>
      <c r="B4861" s="7" t="n">
        <v>0.356694</v>
      </c>
      <c r="C4861" s="7" t="n">
        <v>0.545747</v>
      </c>
      <c r="D4861" s="16" t="n">
        <f aca="false">LOGINV(B4861,$B$7,$C$7)</f>
        <v>11.0348843423788</v>
      </c>
      <c r="E4861" s="16" t="n">
        <f aca="false">LOGINV(C4861,$B$8,$C$8)</f>
        <v>117.614462151366</v>
      </c>
      <c r="F4861" s="16" t="n">
        <f aca="false">$B$5/100*E4861*2_Girdiler!$B$14*2_Girdiler!$B$15*2_Girdiler!$B$16</f>
        <v>2.95917986772837</v>
      </c>
      <c r="G4861" s="16" t="n">
        <f aca="false">MIN(MATCH(F4861,2_Girdiler!$B$20:$I$20,1),7)</f>
        <v>1</v>
      </c>
      <c r="H4861" s="16" t="n">
        <f aca="false">IF(F4861&gt;=40,2_Girdiler!$I$21+(F4861-40)*(2_Girdiler!$I$21-2_Girdiler!$H$21)/(2_Girdiler!$I$20-2_Girdiler!$H$20),INDEX(2_Girdiler!$B$21:$I$21,G4861)+(F4861-INDEX(2_Girdiler!$B$20:$I$20,G4861))*(INDEX(2_Girdiler!$B$21:$I$21,G4861+1)-INDEX(2_Girdiler!$B$21:$I$21,G4861))/(INDEX(2_Girdiler!$B$20:$I$20,G4861+1)-INDEX(2_Girdiler!$B$20:$I$20,G4861)))</f>
        <v>6.51019570900241</v>
      </c>
      <c r="I4861" s="16" t="n">
        <f aca="false">H4861/2_Girdiler!$B$17</f>
        <v>2.60825148597853</v>
      </c>
      <c r="J4861" s="16" t="n">
        <f aca="false">D4861+I4861</f>
        <v>13.6431358283573</v>
      </c>
    </row>
    <row r="4862" customFormat="false" ht="15" hidden="false" customHeight="false" outlineLevel="0" collapsed="false">
      <c r="A4862" s="0" t="n">
        <v>4850</v>
      </c>
      <c r="B4862" s="7" t="n">
        <v>0.185402</v>
      </c>
      <c r="C4862" s="7" t="n">
        <v>0.434725</v>
      </c>
      <c r="D4862" s="16" t="n">
        <f aca="false">LOGINV(B4862,$B$7,$C$7)</f>
        <v>8.22307835116386</v>
      </c>
      <c r="E4862" s="16" t="n">
        <f aca="false">LOGINV(C4862,$B$8,$C$8)</f>
        <v>98.2127999196108</v>
      </c>
      <c r="F4862" s="16" t="n">
        <f aca="false">$B$5/100*E4862*2_Girdiler!$B$14*2_Girdiler!$B$15*2_Girdiler!$B$16</f>
        <v>2.47103404597741</v>
      </c>
      <c r="G4862" s="16" t="n">
        <f aca="false">MIN(MATCH(F4862,2_Girdiler!$B$20:$I$20,1),7)</f>
        <v>1</v>
      </c>
      <c r="H4862" s="16" t="n">
        <f aca="false">IF(F4862&gt;=40,2_Girdiler!$I$21+(F4862-40)*(2_Girdiler!$I$21-2_Girdiler!$H$21)/(2_Girdiler!$I$20-2_Girdiler!$H$20),INDEX(2_Girdiler!$B$21:$I$21,G4862)+(F4862-INDEX(2_Girdiler!$B$20:$I$20,G4862))*(INDEX(2_Girdiler!$B$21:$I$21,G4862+1)-INDEX(2_Girdiler!$B$21:$I$21,G4862))/(INDEX(2_Girdiler!$B$20:$I$20,G4862+1)-INDEX(2_Girdiler!$B$20:$I$20,G4862)))</f>
        <v>5.4362749011503</v>
      </c>
      <c r="I4862" s="16" t="n">
        <f aca="false">H4862/2_Girdiler!$B$17</f>
        <v>2.17799475206342</v>
      </c>
      <c r="J4862" s="16" t="n">
        <f aca="false">D4862+I4862</f>
        <v>10.4010731032273</v>
      </c>
    </row>
    <row r="4863" customFormat="false" ht="15" hidden="false" customHeight="false" outlineLevel="0" collapsed="false">
      <c r="A4863" s="0" t="n">
        <v>4851</v>
      </c>
      <c r="B4863" s="7" t="n">
        <v>0.423882</v>
      </c>
      <c r="C4863" s="7" t="n">
        <v>0.604393</v>
      </c>
      <c r="D4863" s="16" t="n">
        <f aca="false">LOGINV(B4863,$B$7,$C$7)</f>
        <v>12.1678193536797</v>
      </c>
      <c r="E4863" s="16" t="n">
        <f aca="false">LOGINV(C4863,$B$8,$C$8)</f>
        <v>129.556256352037</v>
      </c>
      <c r="F4863" s="16" t="n">
        <f aca="false">$B$5/100*E4863*2_Girdiler!$B$14*2_Girdiler!$B$15*2_Girdiler!$B$16</f>
        <v>3.25963540981725</v>
      </c>
      <c r="G4863" s="16" t="n">
        <f aca="false">MIN(MATCH(F4863,2_Girdiler!$B$20:$I$20,1),7)</f>
        <v>1</v>
      </c>
      <c r="H4863" s="16" t="n">
        <f aca="false">IF(F4863&gt;=40,2_Girdiler!$I$21+(F4863-40)*(2_Girdiler!$I$21-2_Girdiler!$H$21)/(2_Girdiler!$I$20-2_Girdiler!$H$20),INDEX(2_Girdiler!$B$21:$I$21,G4863)+(F4863-INDEX(2_Girdiler!$B$20:$I$20,G4863))*(INDEX(2_Girdiler!$B$21:$I$21,G4863+1)-INDEX(2_Girdiler!$B$21:$I$21,G4863))/(INDEX(2_Girdiler!$B$20:$I$20,G4863+1)-INDEX(2_Girdiler!$B$20:$I$20,G4863)))</f>
        <v>7.17119790159795</v>
      </c>
      <c r="I4863" s="16" t="n">
        <f aca="false">H4863/2_Girdiler!$B$17</f>
        <v>2.87307608237097</v>
      </c>
      <c r="J4863" s="16" t="n">
        <f aca="false">D4863+I4863</f>
        <v>15.0408954360506</v>
      </c>
    </row>
    <row r="4864" customFormat="false" ht="15" hidden="false" customHeight="false" outlineLevel="0" collapsed="false">
      <c r="A4864" s="0" t="n">
        <v>4852</v>
      </c>
      <c r="B4864" s="7" t="n">
        <v>0.664869</v>
      </c>
      <c r="C4864" s="7" t="n">
        <v>0.45928</v>
      </c>
      <c r="D4864" s="16" t="n">
        <f aca="false">LOGINV(B4864,$B$7,$C$7)</f>
        <v>17.1694988162636</v>
      </c>
      <c r="E4864" s="16" t="n">
        <f aca="false">LOGINV(C4864,$B$8,$C$8)</f>
        <v>102.230303125816</v>
      </c>
      <c r="F4864" s="16" t="n">
        <f aca="false">$B$5/100*E4864*2_Girdiler!$B$14*2_Girdiler!$B$15*2_Girdiler!$B$16</f>
        <v>2.57211442664553</v>
      </c>
      <c r="G4864" s="16" t="n">
        <f aca="false">MIN(MATCH(F4864,2_Girdiler!$B$20:$I$20,1),7)</f>
        <v>1</v>
      </c>
      <c r="H4864" s="16" t="n">
        <f aca="false">IF(F4864&gt;=40,2_Girdiler!$I$21+(F4864-40)*(2_Girdiler!$I$21-2_Girdiler!$H$21)/(2_Girdiler!$I$20-2_Girdiler!$H$20),INDEX(2_Girdiler!$B$21:$I$21,G4864)+(F4864-INDEX(2_Girdiler!$B$20:$I$20,G4864))*(INDEX(2_Girdiler!$B$21:$I$21,G4864+1)-INDEX(2_Girdiler!$B$21:$I$21,G4864))/(INDEX(2_Girdiler!$B$20:$I$20,G4864+1)-INDEX(2_Girdiler!$B$20:$I$20,G4864)))</f>
        <v>5.65865173862017</v>
      </c>
      <c r="I4864" s="16" t="n">
        <f aca="false">H4864/2_Girdiler!$B$17</f>
        <v>2.26708803630616</v>
      </c>
      <c r="J4864" s="16" t="n">
        <f aca="false">D4864+I4864</f>
        <v>19.4365868525697</v>
      </c>
    </row>
    <row r="4865" customFormat="false" ht="15" hidden="false" customHeight="false" outlineLevel="0" collapsed="false">
      <c r="A4865" s="0" t="n">
        <v>4853</v>
      </c>
      <c r="B4865" s="7" t="n">
        <v>0.288759</v>
      </c>
      <c r="C4865" s="7" t="n">
        <v>0.418281</v>
      </c>
      <c r="D4865" s="16" t="n">
        <f aca="false">LOGINV(B4865,$B$7,$C$7)</f>
        <v>9.92761737734782</v>
      </c>
      <c r="E4865" s="16" t="n">
        <f aca="false">LOGINV(C4865,$B$8,$C$8)</f>
        <v>95.5898763833219</v>
      </c>
      <c r="F4865" s="16" t="n">
        <f aca="false">$B$5/100*E4865*2_Girdiler!$B$14*2_Girdiler!$B$15*2_Girdiler!$B$16</f>
        <v>2.40504128980438</v>
      </c>
      <c r="G4865" s="16" t="n">
        <f aca="false">MIN(MATCH(F4865,2_Girdiler!$B$20:$I$20,1),7)</f>
        <v>1</v>
      </c>
      <c r="H4865" s="16" t="n">
        <f aca="false">IF(F4865&gt;=40,2_Girdiler!$I$21+(F4865-40)*(2_Girdiler!$I$21-2_Girdiler!$H$21)/(2_Girdiler!$I$20-2_Girdiler!$H$20),INDEX(2_Girdiler!$B$21:$I$21,G4865)+(F4865-INDEX(2_Girdiler!$B$20:$I$20,G4865))*(INDEX(2_Girdiler!$B$21:$I$21,G4865+1)-INDEX(2_Girdiler!$B$21:$I$21,G4865))/(INDEX(2_Girdiler!$B$20:$I$20,G4865+1)-INDEX(2_Girdiler!$B$20:$I$20,G4865)))</f>
        <v>5.29109083756963</v>
      </c>
      <c r="I4865" s="16" t="n">
        <f aca="false">H4865/2_Girdiler!$B$17</f>
        <v>2.11982805992373</v>
      </c>
      <c r="J4865" s="16" t="n">
        <f aca="false">D4865+I4865</f>
        <v>12.0474454372715</v>
      </c>
    </row>
    <row r="4866" customFormat="false" ht="15" hidden="false" customHeight="false" outlineLevel="0" collapsed="false">
      <c r="A4866" s="0" t="n">
        <v>4854</v>
      </c>
      <c r="B4866" s="7" t="n">
        <v>0.56893</v>
      </c>
      <c r="C4866" s="7" t="n">
        <v>0.399613</v>
      </c>
      <c r="D4866" s="16" t="n">
        <f aca="false">LOGINV(B4866,$B$7,$C$7)</f>
        <v>14.9183632817721</v>
      </c>
      <c r="E4866" s="16" t="n">
        <f aca="false">LOGINV(C4866,$B$8,$C$8)</f>
        <v>92.6701907136133</v>
      </c>
      <c r="F4866" s="16" t="n">
        <f aca="false">$B$5/100*E4866*2_Girdiler!$B$14*2_Girdiler!$B$15*2_Girdiler!$B$16</f>
        <v>2.33158199835451</v>
      </c>
      <c r="G4866" s="16" t="n">
        <f aca="false">MIN(MATCH(F4866,2_Girdiler!$B$20:$I$20,1),7)</f>
        <v>1</v>
      </c>
      <c r="H4866" s="16" t="n">
        <f aca="false">IF(F4866&gt;=40,2_Girdiler!$I$21+(F4866-40)*(2_Girdiler!$I$21-2_Girdiler!$H$21)/(2_Girdiler!$I$20-2_Girdiler!$H$20),INDEX(2_Girdiler!$B$21:$I$21,G4866)+(F4866-INDEX(2_Girdiler!$B$20:$I$20,G4866))*(INDEX(2_Girdiler!$B$21:$I$21,G4866+1)-INDEX(2_Girdiler!$B$21:$I$21,G4866))/(INDEX(2_Girdiler!$B$20:$I$20,G4866+1)-INDEX(2_Girdiler!$B$20:$I$20,G4866)))</f>
        <v>5.12948039637992</v>
      </c>
      <c r="I4866" s="16" t="n">
        <f aca="false">H4866/2_Girdiler!$B$17</f>
        <v>2.05508028701119</v>
      </c>
      <c r="J4866" s="16" t="n">
        <f aca="false">D4866+I4866</f>
        <v>16.9734435687833</v>
      </c>
    </row>
    <row r="4867" customFormat="false" ht="15" hidden="false" customHeight="false" outlineLevel="0" collapsed="false">
      <c r="A4867" s="0" t="n">
        <v>4855</v>
      </c>
      <c r="B4867" s="7" t="n">
        <v>0.690367</v>
      </c>
      <c r="C4867" s="7" t="n">
        <v>0.430216</v>
      </c>
      <c r="D4867" s="16" t="n">
        <f aca="false">LOGINV(B4867,$B$7,$C$7)</f>
        <v>17.8636331568437</v>
      </c>
      <c r="E4867" s="16" t="n">
        <f aca="false">LOGINV(C4867,$B$8,$C$8)</f>
        <v>97.4885095307314</v>
      </c>
      <c r="F4867" s="16" t="n">
        <f aca="false">$B$5/100*E4867*2_Girdiler!$B$14*2_Girdiler!$B$15*2_Girdiler!$B$16</f>
        <v>2.4528108997932</v>
      </c>
      <c r="G4867" s="16" t="n">
        <f aca="false">MIN(MATCH(F4867,2_Girdiler!$B$20:$I$20,1),7)</f>
        <v>1</v>
      </c>
      <c r="H4867" s="16" t="n">
        <f aca="false">IF(F4867&gt;=40,2_Girdiler!$I$21+(F4867-40)*(2_Girdiler!$I$21-2_Girdiler!$H$21)/(2_Girdiler!$I$20-2_Girdiler!$H$20),INDEX(2_Girdiler!$B$21:$I$21,G4867)+(F4867-INDEX(2_Girdiler!$B$20:$I$20,G4867))*(INDEX(2_Girdiler!$B$21:$I$21,G4867+1)-INDEX(2_Girdiler!$B$21:$I$21,G4867))/(INDEX(2_Girdiler!$B$20:$I$20,G4867+1)-INDEX(2_Girdiler!$B$20:$I$20,G4867)))</f>
        <v>5.39618397954505</v>
      </c>
      <c r="I4867" s="16" t="n">
        <f aca="false">H4867/2_Girdiler!$B$17</f>
        <v>2.1619326841126</v>
      </c>
      <c r="J4867" s="16" t="n">
        <f aca="false">D4867+I4867</f>
        <v>20.0255658409563</v>
      </c>
    </row>
    <row r="4868" customFormat="false" ht="15" hidden="false" customHeight="false" outlineLevel="0" collapsed="false">
      <c r="A4868" s="0" t="n">
        <v>4856</v>
      </c>
      <c r="B4868" s="7" t="n">
        <v>0.236586</v>
      </c>
      <c r="C4868" s="7" t="n">
        <v>0.605812</v>
      </c>
      <c r="D4868" s="16" t="n">
        <f aca="false">LOGINV(B4868,$B$7,$C$7)</f>
        <v>9.07897783388639</v>
      </c>
      <c r="E4868" s="16" t="n">
        <f aca="false">LOGINV(C4868,$B$8,$C$8)</f>
        <v>129.864841568897</v>
      </c>
      <c r="F4868" s="16" t="n">
        <f aca="false">$B$5/100*E4868*2_Girdiler!$B$14*2_Girdiler!$B$15*2_Girdiler!$B$16</f>
        <v>3.26739941387346</v>
      </c>
      <c r="G4868" s="16" t="n">
        <f aca="false">MIN(MATCH(F4868,2_Girdiler!$B$20:$I$20,1),7)</f>
        <v>1</v>
      </c>
      <c r="H4868" s="16" t="n">
        <f aca="false">IF(F4868&gt;=40,2_Girdiler!$I$21+(F4868-40)*(2_Girdiler!$I$21-2_Girdiler!$H$21)/(2_Girdiler!$I$20-2_Girdiler!$H$20),INDEX(2_Girdiler!$B$21:$I$21,G4868)+(F4868-INDEX(2_Girdiler!$B$20:$I$20,G4868))*(INDEX(2_Girdiler!$B$21:$I$21,G4868+1)-INDEX(2_Girdiler!$B$21:$I$21,G4868))/(INDEX(2_Girdiler!$B$20:$I$20,G4868+1)-INDEX(2_Girdiler!$B$20:$I$20,G4868)))</f>
        <v>7.18827871052161</v>
      </c>
      <c r="I4868" s="16" t="n">
        <f aca="false">H4868/2_Girdiler!$B$17</f>
        <v>2.87991935517693</v>
      </c>
      <c r="J4868" s="16" t="n">
        <f aca="false">D4868+I4868</f>
        <v>11.9588971890633</v>
      </c>
    </row>
    <row r="4869" customFormat="false" ht="15" hidden="false" customHeight="false" outlineLevel="0" collapsed="false">
      <c r="A4869" s="0" t="n">
        <v>4857</v>
      </c>
      <c r="B4869" s="7" t="n">
        <v>0.405303</v>
      </c>
      <c r="C4869" s="7" t="n">
        <v>0.96995</v>
      </c>
      <c r="D4869" s="16" t="n">
        <f aca="false">LOGINV(B4869,$B$7,$C$7)</f>
        <v>11.8487485409186</v>
      </c>
      <c r="E4869" s="16" t="n">
        <f aca="false">LOGINV(C4869,$B$8,$C$8)</f>
        <v>367.530869906728</v>
      </c>
      <c r="F4869" s="16" t="n">
        <f aca="false">$B$5/100*E4869*2_Girdiler!$B$14*2_Girdiler!$B$15*2_Girdiler!$B$16</f>
        <v>9.24707668685327</v>
      </c>
      <c r="G4869" s="16" t="n">
        <f aca="false">MIN(MATCH(F4869,2_Girdiler!$B$20:$I$20,1),7)</f>
        <v>2</v>
      </c>
      <c r="H4869" s="16" t="n">
        <f aca="false">IF(F4869&gt;=40,2_Girdiler!$I$21+(F4869-40)*(2_Girdiler!$I$21-2_Girdiler!$H$21)/(2_Girdiler!$I$20-2_Girdiler!$H$20),INDEX(2_Girdiler!$B$21:$I$21,G4869)+(F4869-INDEX(2_Girdiler!$B$20:$I$20,G4869))*(INDEX(2_Girdiler!$B$21:$I$21,G4869+1)-INDEX(2_Girdiler!$B$21:$I$21,G4869))/(INDEX(2_Girdiler!$B$20:$I$20,G4869+1)-INDEX(2_Girdiler!$B$20:$I$20,G4869)))</f>
        <v>17.7953226989652</v>
      </c>
      <c r="I4869" s="16" t="n">
        <f aca="false">H4869/2_Girdiler!$B$17</f>
        <v>7.12953633772646</v>
      </c>
      <c r="J4869" s="16" t="n">
        <f aca="false">D4869+I4869</f>
        <v>18.978284878645</v>
      </c>
    </row>
    <row r="4870" customFormat="false" ht="15" hidden="false" customHeight="false" outlineLevel="0" collapsed="false">
      <c r="A4870" s="0" t="n">
        <v>4858</v>
      </c>
      <c r="B4870" s="7" t="n">
        <v>0.041826</v>
      </c>
      <c r="C4870" s="7" t="n">
        <v>0.007655</v>
      </c>
      <c r="D4870" s="16" t="n">
        <f aca="false">LOGINV(B4870,$B$7,$C$7)</f>
        <v>5.16324764376567</v>
      </c>
      <c r="E4870" s="16" t="n">
        <f aca="false">LOGINV(C4870,$B$8,$C$8)</f>
        <v>22.8263671227965</v>
      </c>
      <c r="F4870" s="16" t="n">
        <f aca="false">$B$5/100*E4870*2_Girdiler!$B$14*2_Girdiler!$B$15*2_Girdiler!$B$16</f>
        <v>0.574311396809561</v>
      </c>
      <c r="G4870" s="16" t="n">
        <f aca="false">MIN(MATCH(F4870,2_Girdiler!$B$20:$I$20,1),7)</f>
        <v>1</v>
      </c>
      <c r="H4870" s="16" t="n">
        <f aca="false">IF(F4870&gt;=40,2_Girdiler!$I$21+(F4870-40)*(2_Girdiler!$I$21-2_Girdiler!$H$21)/(2_Girdiler!$I$20-2_Girdiler!$H$20),INDEX(2_Girdiler!$B$21:$I$21,G4870)+(F4870-INDEX(2_Girdiler!$B$20:$I$20,G4870))*(INDEX(2_Girdiler!$B$21:$I$21,G4870+1)-INDEX(2_Girdiler!$B$21:$I$21,G4870))/(INDEX(2_Girdiler!$B$20:$I$20,G4870+1)-INDEX(2_Girdiler!$B$20:$I$20,G4870)))</f>
        <v>1.26348507298103</v>
      </c>
      <c r="I4870" s="16" t="n">
        <f aca="false">H4870/2_Girdiler!$B$17</f>
        <v>0.506203955521247</v>
      </c>
      <c r="J4870" s="16" t="n">
        <f aca="false">D4870+I4870</f>
        <v>5.66945159928692</v>
      </c>
    </row>
    <row r="4871" customFormat="false" ht="15" hidden="false" customHeight="false" outlineLevel="0" collapsed="false">
      <c r="A4871" s="0" t="n">
        <v>4859</v>
      </c>
      <c r="B4871" s="7" t="n">
        <v>0.586602</v>
      </c>
      <c r="C4871" s="7" t="n">
        <v>0.499533</v>
      </c>
      <c r="D4871" s="16" t="n">
        <f aca="false">LOGINV(B4871,$B$7,$C$7)</f>
        <v>15.2986741175075</v>
      </c>
      <c r="E4871" s="16" t="n">
        <f aca="false">LOGINV(C4871,$B$8,$C$8)</f>
        <v>109.122757652121</v>
      </c>
      <c r="F4871" s="16" t="n">
        <f aca="false">$B$5/100*E4871*2_Girdiler!$B$14*2_Girdiler!$B$15*2_Girdiler!$B$16</f>
        <v>2.74552858252736</v>
      </c>
      <c r="G4871" s="16" t="n">
        <f aca="false">MIN(MATCH(F4871,2_Girdiler!$B$20:$I$20,1),7)</f>
        <v>1</v>
      </c>
      <c r="H4871" s="16" t="n">
        <f aca="false">IF(F4871&gt;=40,2_Girdiler!$I$21+(F4871-40)*(2_Girdiler!$I$21-2_Girdiler!$H$21)/(2_Girdiler!$I$20-2_Girdiler!$H$20),INDEX(2_Girdiler!$B$21:$I$21,G4871)+(F4871-INDEX(2_Girdiler!$B$20:$I$20,G4871))*(INDEX(2_Girdiler!$B$21:$I$21,G4871+1)-INDEX(2_Girdiler!$B$21:$I$21,G4871))/(INDEX(2_Girdiler!$B$20:$I$20,G4871+1)-INDEX(2_Girdiler!$B$20:$I$20,G4871)))</f>
        <v>6.04016288156019</v>
      </c>
      <c r="I4871" s="16" t="n">
        <f aca="false">H4871/2_Girdiler!$B$17</f>
        <v>2.41993705190713</v>
      </c>
      <c r="J4871" s="16" t="n">
        <f aca="false">D4871+I4871</f>
        <v>17.7186111694146</v>
      </c>
    </row>
    <row r="4872" customFormat="false" ht="15" hidden="false" customHeight="false" outlineLevel="0" collapsed="false">
      <c r="A4872" s="0" t="n">
        <v>4860</v>
      </c>
      <c r="B4872" s="7" t="n">
        <v>0.318315</v>
      </c>
      <c r="C4872" s="7" t="n">
        <v>0.334414</v>
      </c>
      <c r="D4872" s="16" t="n">
        <f aca="false">LOGINV(B4872,$B$7,$C$7)</f>
        <v>10.4069662178258</v>
      </c>
      <c r="E4872" s="16" t="n">
        <f aca="false">LOGINV(C4872,$B$8,$C$8)</f>
        <v>82.8566418534646</v>
      </c>
      <c r="F4872" s="16" t="n">
        <f aca="false">$B$5/100*E4872*2_Girdiler!$B$14*2_Girdiler!$B$15*2_Girdiler!$B$16</f>
        <v>2.08467310903317</v>
      </c>
      <c r="G4872" s="16" t="n">
        <f aca="false">MIN(MATCH(F4872,2_Girdiler!$B$20:$I$20,1),7)</f>
        <v>1</v>
      </c>
      <c r="H4872" s="16" t="n">
        <f aca="false">IF(F4872&gt;=40,2_Girdiler!$I$21+(F4872-40)*(2_Girdiler!$I$21-2_Girdiler!$H$21)/(2_Girdiler!$I$20-2_Girdiler!$H$20),INDEX(2_Girdiler!$B$21:$I$21,G4872)+(F4872-INDEX(2_Girdiler!$B$20:$I$20,G4872))*(INDEX(2_Girdiler!$B$21:$I$21,G4872+1)-INDEX(2_Girdiler!$B$21:$I$21,G4872))/(INDEX(2_Girdiler!$B$20:$I$20,G4872+1)-INDEX(2_Girdiler!$B$20:$I$20,G4872)))</f>
        <v>4.58628083987297</v>
      </c>
      <c r="I4872" s="16" t="n">
        <f aca="false">H4872/2_Girdiler!$B$17</f>
        <v>1.83745225956449</v>
      </c>
      <c r="J4872" s="16" t="n">
        <f aca="false">D4872+I4872</f>
        <v>12.2444184773903</v>
      </c>
    </row>
    <row r="4873" customFormat="false" ht="15" hidden="false" customHeight="false" outlineLevel="0" collapsed="false">
      <c r="A4873" s="0" t="n">
        <v>4861</v>
      </c>
      <c r="B4873" s="7" t="n">
        <v>0.096408</v>
      </c>
      <c r="C4873" s="7" t="n">
        <v>0.400459</v>
      </c>
      <c r="D4873" s="16" t="n">
        <f aca="false">LOGINV(B4873,$B$7,$C$7)</f>
        <v>6.55285927105788</v>
      </c>
      <c r="E4873" s="16" t="n">
        <f aca="false">LOGINV(C4873,$B$8,$C$8)</f>
        <v>92.8012690571092</v>
      </c>
      <c r="F4873" s="16" t="n">
        <f aca="false">$B$5/100*E4873*2_Girdiler!$B$14*2_Girdiler!$B$15*2_Girdiler!$B$16</f>
        <v>2.33487992947687</v>
      </c>
      <c r="G4873" s="16" t="n">
        <f aca="false">MIN(MATCH(F4873,2_Girdiler!$B$20:$I$20,1),7)</f>
        <v>1</v>
      </c>
      <c r="H4873" s="16" t="n">
        <f aca="false">IF(F4873&gt;=40,2_Girdiler!$I$21+(F4873-40)*(2_Girdiler!$I$21-2_Girdiler!$H$21)/(2_Girdiler!$I$20-2_Girdiler!$H$20),INDEX(2_Girdiler!$B$21:$I$21,G4873)+(F4873-INDEX(2_Girdiler!$B$20:$I$20,G4873))*(INDEX(2_Girdiler!$B$21:$I$21,G4873+1)-INDEX(2_Girdiler!$B$21:$I$21,G4873))/(INDEX(2_Girdiler!$B$20:$I$20,G4873+1)-INDEX(2_Girdiler!$B$20:$I$20,G4873)))</f>
        <v>5.13673584484911</v>
      </c>
      <c r="I4873" s="16" t="n">
        <f aca="false">H4873/2_Girdiler!$B$17</f>
        <v>2.05798711732737</v>
      </c>
      <c r="J4873" s="16" t="n">
        <f aca="false">D4873+I4873</f>
        <v>8.61084638838524</v>
      </c>
    </row>
    <row r="4874" customFormat="false" ht="15" hidden="false" customHeight="false" outlineLevel="0" collapsed="false">
      <c r="A4874" s="0" t="n">
        <v>4862</v>
      </c>
      <c r="B4874" s="7" t="n">
        <v>0.435136</v>
      </c>
      <c r="C4874" s="7" t="n">
        <v>0.689561</v>
      </c>
      <c r="D4874" s="16" t="n">
        <f aca="false">LOGINV(B4874,$B$7,$C$7)</f>
        <v>12.3637565599548</v>
      </c>
      <c r="E4874" s="16" t="n">
        <f aca="false">LOGINV(C4874,$B$8,$C$8)</f>
        <v>150.279590059567</v>
      </c>
      <c r="F4874" s="16" t="n">
        <f aca="false">$B$5/100*E4874*2_Girdiler!$B$14*2_Girdiler!$B$15*2_Girdiler!$B$16</f>
        <v>3.78103448589872</v>
      </c>
      <c r="G4874" s="16" t="n">
        <f aca="false">MIN(MATCH(F4874,2_Girdiler!$B$20:$I$20,1),7)</f>
        <v>1</v>
      </c>
      <c r="H4874" s="16" t="n">
        <f aca="false">IF(F4874&gt;=40,2_Girdiler!$I$21+(F4874-40)*(2_Girdiler!$I$21-2_Girdiler!$H$21)/(2_Girdiler!$I$20-2_Girdiler!$H$20),INDEX(2_Girdiler!$B$21:$I$21,G4874)+(F4874-INDEX(2_Girdiler!$B$20:$I$20,G4874))*(INDEX(2_Girdiler!$B$21:$I$21,G4874+1)-INDEX(2_Girdiler!$B$21:$I$21,G4874))/(INDEX(2_Girdiler!$B$20:$I$20,G4874+1)-INDEX(2_Girdiler!$B$20:$I$20,G4874)))</f>
        <v>8.31827586897717</v>
      </c>
      <c r="I4874" s="16" t="n">
        <f aca="false">H4874/2_Girdiler!$B$17</f>
        <v>3.33264257571201</v>
      </c>
      <c r="J4874" s="16" t="n">
        <f aca="false">D4874+I4874</f>
        <v>15.6963991356668</v>
      </c>
    </row>
    <row r="4875" customFormat="false" ht="15" hidden="false" customHeight="false" outlineLevel="0" collapsed="false">
      <c r="A4875" s="0" t="n">
        <v>4863</v>
      </c>
      <c r="B4875" s="7" t="n">
        <v>0.997787</v>
      </c>
      <c r="C4875" s="7" t="n">
        <v>0.086134</v>
      </c>
      <c r="D4875" s="16" t="n">
        <f aca="false">LOGINV(B4875,$B$7,$C$7)</f>
        <v>66.1688162166406</v>
      </c>
      <c r="E4875" s="16" t="n">
        <f aca="false">LOGINV(C4875,$B$8,$C$8)</f>
        <v>45.2477213013161</v>
      </c>
      <c r="F4875" s="16" t="n">
        <f aca="false">$B$5/100*E4875*2_Girdiler!$B$14*2_Girdiler!$B$15*2_Girdiler!$B$16</f>
        <v>1.13843266794111</v>
      </c>
      <c r="G4875" s="16" t="n">
        <f aca="false">MIN(MATCH(F4875,2_Girdiler!$B$20:$I$20,1),7)</f>
        <v>1</v>
      </c>
      <c r="H4875" s="16" t="n">
        <f aca="false">IF(F4875&gt;=40,2_Girdiler!$I$21+(F4875-40)*(2_Girdiler!$I$21-2_Girdiler!$H$21)/(2_Girdiler!$I$20-2_Girdiler!$H$20),INDEX(2_Girdiler!$B$21:$I$21,G4875)+(F4875-INDEX(2_Girdiler!$B$20:$I$20,G4875))*(INDEX(2_Girdiler!$B$21:$I$21,G4875+1)-INDEX(2_Girdiler!$B$21:$I$21,G4875))/(INDEX(2_Girdiler!$B$20:$I$20,G4875+1)-INDEX(2_Girdiler!$B$20:$I$20,G4875)))</f>
        <v>2.50455186947045</v>
      </c>
      <c r="I4875" s="16" t="n">
        <f aca="false">H4875/2_Girdiler!$B$17</f>
        <v>1.00342622975579</v>
      </c>
      <c r="J4875" s="16" t="n">
        <f aca="false">D4875+I4875</f>
        <v>67.1722424463964</v>
      </c>
    </row>
    <row r="4876" customFormat="false" ht="15" hidden="false" customHeight="false" outlineLevel="0" collapsed="false">
      <c r="A4876" s="0" t="n">
        <v>4864</v>
      </c>
      <c r="B4876" s="7" t="n">
        <v>0.288632</v>
      </c>
      <c r="C4876" s="7" t="n">
        <v>0.057737</v>
      </c>
      <c r="D4876" s="16" t="n">
        <f aca="false">LOGINV(B4876,$B$7,$C$7)</f>
        <v>9.9255601670872</v>
      </c>
      <c r="E4876" s="16" t="n">
        <f aca="false">LOGINV(C4876,$B$8,$C$8)</f>
        <v>39.5345335729888</v>
      </c>
      <c r="F4876" s="16" t="n">
        <f aca="false">$B$5/100*E4876*2_Girdiler!$B$14*2_Girdiler!$B$15*2_Girdiler!$B$16</f>
        <v>0.994688864696397</v>
      </c>
      <c r="G4876" s="16" t="n">
        <f aca="false">MIN(MATCH(F4876,2_Girdiler!$B$20:$I$20,1),7)</f>
        <v>1</v>
      </c>
      <c r="H4876" s="16" t="n">
        <f aca="false">IF(F4876&gt;=40,2_Girdiler!$I$21+(F4876-40)*(2_Girdiler!$I$21-2_Girdiler!$H$21)/(2_Girdiler!$I$20-2_Girdiler!$H$20),INDEX(2_Girdiler!$B$21:$I$21,G4876)+(F4876-INDEX(2_Girdiler!$B$20:$I$20,G4876))*(INDEX(2_Girdiler!$B$21:$I$21,G4876+1)-INDEX(2_Girdiler!$B$21:$I$21,G4876))/(INDEX(2_Girdiler!$B$20:$I$20,G4876+1)-INDEX(2_Girdiler!$B$20:$I$20,G4876)))</f>
        <v>2.18831550233207</v>
      </c>
      <c r="I4876" s="16" t="n">
        <f aca="false">H4876/2_Girdiler!$B$17</f>
        <v>0.876728967280479</v>
      </c>
      <c r="J4876" s="16" t="n">
        <f aca="false">D4876+I4876</f>
        <v>10.8022891343677</v>
      </c>
    </row>
    <row r="4877" customFormat="false" ht="15" hidden="false" customHeight="false" outlineLevel="0" collapsed="false">
      <c r="A4877" s="0" t="n">
        <v>4865</v>
      </c>
      <c r="B4877" s="7" t="n">
        <v>0.434639</v>
      </c>
      <c r="C4877" s="7" t="n">
        <v>0.99204</v>
      </c>
      <c r="D4877" s="16" t="n">
        <f aca="false">LOGINV(B4877,$B$7,$C$7)</f>
        <v>12.3550579998525</v>
      </c>
      <c r="E4877" s="16" t="n">
        <f aca="false">LOGINV(C4877,$B$8,$C$8)</f>
        <v>517.683767940073</v>
      </c>
      <c r="F4877" s="16" t="n">
        <f aca="false">$B$5/100*E4877*2_Girdiler!$B$14*2_Girdiler!$B$15*2_Girdiler!$B$16</f>
        <v>13.0249236013722</v>
      </c>
      <c r="G4877" s="16" t="n">
        <f aca="false">MIN(MATCH(F4877,2_Girdiler!$B$20:$I$20,1),7)</f>
        <v>3</v>
      </c>
      <c r="H4877" s="16" t="n">
        <f aca="false">IF(F4877&gt;=40,2_Girdiler!$I$21+(F4877-40)*(2_Girdiler!$I$21-2_Girdiler!$H$21)/(2_Girdiler!$I$20-2_Girdiler!$H$20),INDEX(2_Girdiler!$B$21:$I$21,G4877)+(F4877-INDEX(2_Girdiler!$B$20:$I$20,G4877))*(INDEX(2_Girdiler!$B$21:$I$21,G4877+1)-INDEX(2_Girdiler!$B$21:$I$21,G4877))/(INDEX(2_Girdiler!$B$20:$I$20,G4877+1)-INDEX(2_Girdiler!$B$20:$I$20,G4877)))</f>
        <v>21.722431241235</v>
      </c>
      <c r="I4877" s="16" t="n">
        <f aca="false">H4877/2_Girdiler!$B$17</f>
        <v>8.70289713190505</v>
      </c>
      <c r="J4877" s="16" t="n">
        <f aca="false">D4877+I4877</f>
        <v>21.0579551317575</v>
      </c>
    </row>
    <row r="4878" customFormat="false" ht="15" hidden="false" customHeight="false" outlineLevel="0" collapsed="false">
      <c r="A4878" s="0" t="n">
        <v>4866</v>
      </c>
      <c r="B4878" s="7" t="n">
        <v>0.154123</v>
      </c>
      <c r="C4878" s="7" t="n">
        <v>0.864596</v>
      </c>
      <c r="D4878" s="16" t="n">
        <f aca="false">LOGINV(B4878,$B$7,$C$7)</f>
        <v>7.67416830287809</v>
      </c>
      <c r="E4878" s="16" t="n">
        <f aca="false">LOGINV(C4878,$B$8,$C$8)</f>
        <v>222.306280309897</v>
      </c>
      <c r="F4878" s="16" t="n">
        <f aca="false">$B$5/100*E4878*2_Girdiler!$B$14*2_Girdiler!$B$15*2_Girdiler!$B$16</f>
        <v>5.59322601259701</v>
      </c>
      <c r="G4878" s="16" t="n">
        <f aca="false">MIN(MATCH(F4878,2_Girdiler!$B$20:$I$20,1),7)</f>
        <v>2</v>
      </c>
      <c r="H4878" s="16" t="n">
        <f aca="false">IF(F4878&gt;=40,2_Girdiler!$I$21+(F4878-40)*(2_Girdiler!$I$21-2_Girdiler!$H$21)/(2_Girdiler!$I$20-2_Girdiler!$H$20),INDEX(2_Girdiler!$B$21:$I$21,G4878)+(F4878-INDEX(2_Girdiler!$B$20:$I$20,G4878))*(INDEX(2_Girdiler!$B$21:$I$21,G4878+1)-INDEX(2_Girdiler!$B$21:$I$21,G4878))/(INDEX(2_Girdiler!$B$20:$I$20,G4878+1)-INDEX(2_Girdiler!$B$20:$I$20,G4878)))</f>
        <v>11.9491616201552</v>
      </c>
      <c r="I4878" s="16" t="n">
        <f aca="false">H4878/2_Girdiler!$B$17</f>
        <v>4.78732436704936</v>
      </c>
      <c r="J4878" s="16" t="n">
        <f aca="false">D4878+I4878</f>
        <v>12.4614926699275</v>
      </c>
    </row>
    <row r="4879" customFormat="false" ht="15" hidden="false" customHeight="false" outlineLevel="0" collapsed="false">
      <c r="A4879" s="0" t="n">
        <v>4867</v>
      </c>
      <c r="B4879" s="7" t="n">
        <v>0.554734</v>
      </c>
      <c r="C4879" s="7" t="n">
        <v>0.15465</v>
      </c>
      <c r="D4879" s="16" t="n">
        <f aca="false">LOGINV(B4879,$B$7,$C$7)</f>
        <v>14.6218291248266</v>
      </c>
      <c r="E4879" s="16" t="n">
        <f aca="false">LOGINV(C4879,$B$8,$C$8)</f>
        <v>56.653538802886</v>
      </c>
      <c r="F4879" s="16" t="n">
        <f aca="false">$B$5/100*E4879*2_Girdiler!$B$14*2_Girdiler!$B$15*2_Girdiler!$B$16</f>
        <v>1.42540303628061</v>
      </c>
      <c r="G4879" s="16" t="n">
        <f aca="false">MIN(MATCH(F4879,2_Girdiler!$B$20:$I$20,1),7)</f>
        <v>1</v>
      </c>
      <c r="H4879" s="16" t="n">
        <f aca="false">IF(F4879&gt;=40,2_Girdiler!$I$21+(F4879-40)*(2_Girdiler!$I$21-2_Girdiler!$H$21)/(2_Girdiler!$I$20-2_Girdiler!$H$20),INDEX(2_Girdiler!$B$21:$I$21,G4879)+(F4879-INDEX(2_Girdiler!$B$20:$I$20,G4879))*(INDEX(2_Girdiler!$B$21:$I$21,G4879+1)-INDEX(2_Girdiler!$B$21:$I$21,G4879))/(INDEX(2_Girdiler!$B$20:$I$20,G4879+1)-INDEX(2_Girdiler!$B$20:$I$20,G4879)))</f>
        <v>3.13588667981735</v>
      </c>
      <c r="I4879" s="16" t="n">
        <f aca="false">H4879/2_Girdiler!$B$17</f>
        <v>1.25636485569605</v>
      </c>
      <c r="J4879" s="16" t="n">
        <f aca="false">D4879+I4879</f>
        <v>15.8781939805226</v>
      </c>
    </row>
    <row r="4880" customFormat="false" ht="15" hidden="false" customHeight="false" outlineLevel="0" collapsed="false">
      <c r="A4880" s="0" t="n">
        <v>4868</v>
      </c>
      <c r="B4880" s="7" t="n">
        <v>0.353879</v>
      </c>
      <c r="C4880" s="7" t="n">
        <v>0.124428</v>
      </c>
      <c r="D4880" s="16" t="n">
        <f aca="false">LOGINV(B4880,$B$7,$C$7)</f>
        <v>10.9884871066135</v>
      </c>
      <c r="E4880" s="16" t="n">
        <f aca="false">LOGINV(C4880,$B$8,$C$8)</f>
        <v>51.877339168595</v>
      </c>
      <c r="F4880" s="16" t="n">
        <f aca="false">$B$5/100*E4880*2_Girdiler!$B$14*2_Girdiler!$B$15*2_Girdiler!$B$16</f>
        <v>1.30523385348185</v>
      </c>
      <c r="G4880" s="16" t="n">
        <f aca="false">MIN(MATCH(F4880,2_Girdiler!$B$20:$I$20,1),7)</f>
        <v>1</v>
      </c>
      <c r="H4880" s="16" t="n">
        <f aca="false">IF(F4880&gt;=40,2_Girdiler!$I$21+(F4880-40)*(2_Girdiler!$I$21-2_Girdiler!$H$21)/(2_Girdiler!$I$20-2_Girdiler!$H$20),INDEX(2_Girdiler!$B$21:$I$21,G4880)+(F4880-INDEX(2_Girdiler!$B$20:$I$20,G4880))*(INDEX(2_Girdiler!$B$21:$I$21,G4880+1)-INDEX(2_Girdiler!$B$21:$I$21,G4880))/(INDEX(2_Girdiler!$B$20:$I$20,G4880+1)-INDEX(2_Girdiler!$B$20:$I$20,G4880)))</f>
        <v>2.87151447766007</v>
      </c>
      <c r="I4880" s="16" t="n">
        <f aca="false">H4880/2_Girdiler!$B$17</f>
        <v>1.15044650547279</v>
      </c>
      <c r="J4880" s="16" t="n">
        <f aca="false">D4880+I4880</f>
        <v>12.1389336120863</v>
      </c>
    </row>
    <row r="4881" customFormat="false" ht="15" hidden="false" customHeight="false" outlineLevel="0" collapsed="false">
      <c r="A4881" s="0" t="n">
        <v>4869</v>
      </c>
      <c r="B4881" s="7" t="n">
        <v>0.506509</v>
      </c>
      <c r="C4881" s="7" t="n">
        <v>0.378753</v>
      </c>
      <c r="D4881" s="16" t="n">
        <f aca="false">LOGINV(B4881,$B$7,$C$7)</f>
        <v>13.6657778858212</v>
      </c>
      <c r="E4881" s="16" t="n">
        <f aca="false">LOGINV(C4881,$B$8,$C$8)</f>
        <v>89.4720354591094</v>
      </c>
      <c r="F4881" s="16" t="n">
        <f aca="false">$B$5/100*E4881*2_Girdiler!$B$14*2_Girdiler!$B$15*2_Girdiler!$B$16</f>
        <v>2.25111641215119</v>
      </c>
      <c r="G4881" s="16" t="n">
        <f aca="false">MIN(MATCH(F4881,2_Girdiler!$B$20:$I$20,1),7)</f>
        <v>1</v>
      </c>
      <c r="H4881" s="16" t="n">
        <f aca="false">IF(F4881&gt;=40,2_Girdiler!$I$21+(F4881-40)*(2_Girdiler!$I$21-2_Girdiler!$H$21)/(2_Girdiler!$I$20-2_Girdiler!$H$20),INDEX(2_Girdiler!$B$21:$I$21,G4881)+(F4881-INDEX(2_Girdiler!$B$20:$I$20,G4881))*(INDEX(2_Girdiler!$B$21:$I$21,G4881+1)-INDEX(2_Girdiler!$B$21:$I$21,G4881))/(INDEX(2_Girdiler!$B$20:$I$20,G4881+1)-INDEX(2_Girdiler!$B$20:$I$20,G4881)))</f>
        <v>4.95245610673262</v>
      </c>
      <c r="I4881" s="16" t="n">
        <f aca="false">H4881/2_Girdiler!$B$17</f>
        <v>1.98415709404352</v>
      </c>
      <c r="J4881" s="16" t="n">
        <f aca="false">D4881+I4881</f>
        <v>15.6499349798647</v>
      </c>
    </row>
    <row r="4882" customFormat="false" ht="15" hidden="false" customHeight="false" outlineLevel="0" collapsed="false">
      <c r="A4882" s="0" t="n">
        <v>4870</v>
      </c>
      <c r="B4882" s="7" t="n">
        <v>0.885252</v>
      </c>
      <c r="C4882" s="7" t="n">
        <v>0.549135</v>
      </c>
      <c r="D4882" s="16" t="n">
        <f aca="false">LOGINV(B4882,$B$7,$C$7)</f>
        <v>26.4592087703542</v>
      </c>
      <c r="E4882" s="16" t="n">
        <f aca="false">LOGINV(C4882,$B$8,$C$8)</f>
        <v>118.265605145398</v>
      </c>
      <c r="F4882" s="16" t="n">
        <f aca="false">$B$5/100*E4882*2_Girdiler!$B$14*2_Girdiler!$B$15*2_Girdiler!$B$16</f>
        <v>2.97556262545821</v>
      </c>
      <c r="G4882" s="16" t="n">
        <f aca="false">MIN(MATCH(F4882,2_Girdiler!$B$20:$I$20,1),7)</f>
        <v>1</v>
      </c>
      <c r="H4882" s="16" t="n">
        <f aca="false">IF(F4882&gt;=40,2_Girdiler!$I$21+(F4882-40)*(2_Girdiler!$I$21-2_Girdiler!$H$21)/(2_Girdiler!$I$20-2_Girdiler!$H$20),INDEX(2_Girdiler!$B$21:$I$21,G4882)+(F4882-INDEX(2_Girdiler!$B$20:$I$20,G4882))*(INDEX(2_Girdiler!$B$21:$I$21,G4882+1)-INDEX(2_Girdiler!$B$21:$I$21,G4882))/(INDEX(2_Girdiler!$B$20:$I$20,G4882+1)-INDEX(2_Girdiler!$B$20:$I$20,G4882)))</f>
        <v>6.54623777600806</v>
      </c>
      <c r="I4882" s="16" t="n">
        <f aca="false">H4882/2_Girdiler!$B$17</f>
        <v>2.6226914166699</v>
      </c>
      <c r="J4882" s="16" t="n">
        <f aca="false">D4882+I4882</f>
        <v>29.0819001870241</v>
      </c>
    </row>
    <row r="4883" customFormat="false" ht="15" hidden="false" customHeight="false" outlineLevel="0" collapsed="false">
      <c r="A4883" s="0" t="n">
        <v>4871</v>
      </c>
      <c r="B4883" s="7" t="n">
        <v>0.324954</v>
      </c>
      <c r="C4883" s="7" t="n">
        <v>0.14193</v>
      </c>
      <c r="D4883" s="16" t="n">
        <f aca="false">LOGINV(B4883,$B$7,$C$7)</f>
        <v>10.5149884728169</v>
      </c>
      <c r="E4883" s="16" t="n">
        <f aca="false">LOGINV(C4883,$B$8,$C$8)</f>
        <v>54.6776056595762</v>
      </c>
      <c r="F4883" s="16" t="n">
        <f aca="false">$B$5/100*E4883*2_Girdiler!$B$14*2_Girdiler!$B$15*2_Girdiler!$B$16</f>
        <v>1.37568855839494</v>
      </c>
      <c r="G4883" s="16" t="n">
        <f aca="false">MIN(MATCH(F4883,2_Girdiler!$B$20:$I$20,1),7)</f>
        <v>1</v>
      </c>
      <c r="H4883" s="16" t="n">
        <f aca="false">IF(F4883&gt;=40,2_Girdiler!$I$21+(F4883-40)*(2_Girdiler!$I$21-2_Girdiler!$H$21)/(2_Girdiler!$I$20-2_Girdiler!$H$20),INDEX(2_Girdiler!$B$21:$I$21,G4883)+(F4883-INDEX(2_Girdiler!$B$20:$I$20,G4883))*(INDEX(2_Girdiler!$B$21:$I$21,G4883+1)-INDEX(2_Girdiler!$B$21:$I$21,G4883))/(INDEX(2_Girdiler!$B$20:$I$20,G4883+1)-INDEX(2_Girdiler!$B$20:$I$20,G4883)))</f>
        <v>3.02651482846886</v>
      </c>
      <c r="I4883" s="16" t="n">
        <f aca="false">H4883/2_Girdiler!$B$17</f>
        <v>1.21254600499554</v>
      </c>
      <c r="J4883" s="16" t="n">
        <f aca="false">D4883+I4883</f>
        <v>11.7275344778125</v>
      </c>
    </row>
    <row r="4884" customFormat="false" ht="15" hidden="false" customHeight="false" outlineLevel="0" collapsed="false">
      <c r="A4884" s="0" t="n">
        <v>4872</v>
      </c>
      <c r="B4884" s="7" t="n">
        <v>0.134738</v>
      </c>
      <c r="C4884" s="7" t="n">
        <v>0.412227</v>
      </c>
      <c r="D4884" s="16" t="n">
        <f aca="false">LOGINV(B4884,$B$7,$C$7)</f>
        <v>7.31758137682178</v>
      </c>
      <c r="E4884" s="16" t="n">
        <f aca="false">LOGINV(C4884,$B$8,$C$8)</f>
        <v>94.6365978657784</v>
      </c>
      <c r="F4884" s="16" t="n">
        <f aca="false">$B$5/100*E4884*2_Girdiler!$B$14*2_Girdiler!$B$15*2_Girdiler!$B$16</f>
        <v>2.38105680230298</v>
      </c>
      <c r="G4884" s="16" t="n">
        <f aca="false">MIN(MATCH(F4884,2_Girdiler!$B$20:$I$20,1),7)</f>
        <v>1</v>
      </c>
      <c r="H4884" s="16" t="n">
        <f aca="false">IF(F4884&gt;=40,2_Girdiler!$I$21+(F4884-40)*(2_Girdiler!$I$21-2_Girdiler!$H$21)/(2_Girdiler!$I$20-2_Girdiler!$H$20),INDEX(2_Girdiler!$B$21:$I$21,G4884)+(F4884-INDEX(2_Girdiler!$B$20:$I$20,G4884))*(INDEX(2_Girdiler!$B$21:$I$21,G4884+1)-INDEX(2_Girdiler!$B$21:$I$21,G4884))/(INDEX(2_Girdiler!$B$20:$I$20,G4884+1)-INDEX(2_Girdiler!$B$20:$I$20,G4884)))</f>
        <v>5.23832496506656</v>
      </c>
      <c r="I4884" s="16" t="n">
        <f aca="false">H4884/2_Girdiler!$B$17</f>
        <v>2.09868788664526</v>
      </c>
      <c r="J4884" s="16" t="n">
        <f aca="false">D4884+I4884</f>
        <v>9.41626926346704</v>
      </c>
    </row>
    <row r="4885" customFormat="false" ht="15" hidden="false" customHeight="false" outlineLevel="0" collapsed="false">
      <c r="A4885" s="0" t="n">
        <v>4873</v>
      </c>
      <c r="B4885" s="7" t="n">
        <v>0.309514</v>
      </c>
      <c r="C4885" s="7" t="n">
        <v>0.784108</v>
      </c>
      <c r="D4885" s="16" t="n">
        <f aca="false">LOGINV(B4885,$B$7,$C$7)</f>
        <v>10.2640232523229</v>
      </c>
      <c r="E4885" s="16" t="n">
        <f aca="false">LOGINV(C4885,$B$8,$C$8)</f>
        <v>181.396286154035</v>
      </c>
      <c r="F4885" s="16" t="n">
        <f aca="false">$B$5/100*E4885*2_Girdiler!$B$14*2_Girdiler!$B$15*2_Girdiler!$B$16</f>
        <v>4.56393055963551</v>
      </c>
      <c r="G4885" s="16" t="n">
        <f aca="false">MIN(MATCH(F4885,2_Girdiler!$B$20:$I$20,1),7)</f>
        <v>1</v>
      </c>
      <c r="H4885" s="16" t="n">
        <f aca="false">IF(F4885&gt;=40,2_Girdiler!$I$21+(F4885-40)*(2_Girdiler!$I$21-2_Girdiler!$H$21)/(2_Girdiler!$I$20-2_Girdiler!$H$20),INDEX(2_Girdiler!$B$21:$I$21,G4885)+(F4885-INDEX(2_Girdiler!$B$20:$I$20,G4885))*(INDEX(2_Girdiler!$B$21:$I$21,G4885+1)-INDEX(2_Girdiler!$B$21:$I$21,G4885))/(INDEX(2_Girdiler!$B$20:$I$20,G4885+1)-INDEX(2_Girdiler!$B$20:$I$20,G4885)))</f>
        <v>10.0406472311981</v>
      </c>
      <c r="I4885" s="16" t="n">
        <f aca="false">H4885/2_Girdiler!$B$17</f>
        <v>4.02269520480694</v>
      </c>
      <c r="J4885" s="16" t="n">
        <f aca="false">D4885+I4885</f>
        <v>14.2867184571298</v>
      </c>
    </row>
    <row r="4886" customFormat="false" ht="15" hidden="false" customHeight="false" outlineLevel="0" collapsed="false">
      <c r="A4886" s="0" t="n">
        <v>4874</v>
      </c>
      <c r="B4886" s="7" t="n">
        <v>0.806</v>
      </c>
      <c r="C4886" s="7" t="n">
        <v>0.2476</v>
      </c>
      <c r="D4886" s="16" t="n">
        <f aca="false">LOGINV(B4886,$B$7,$C$7)</f>
        <v>21.9107104465721</v>
      </c>
      <c r="E4886" s="16" t="n">
        <f aca="false">LOGINV(C4886,$B$8,$C$8)</f>
        <v>70.3131145936079</v>
      </c>
      <c r="F4886" s="16" t="n">
        <f aca="false">$B$5/100*E4886*2_Girdiler!$B$14*2_Girdiler!$B$15*2_Girdiler!$B$16</f>
        <v>1.76907796317517</v>
      </c>
      <c r="G4886" s="16" t="n">
        <f aca="false">MIN(MATCH(F4886,2_Girdiler!$B$20:$I$20,1),7)</f>
        <v>1</v>
      </c>
      <c r="H4886" s="16" t="n">
        <f aca="false">IF(F4886&gt;=40,2_Girdiler!$I$21+(F4886-40)*(2_Girdiler!$I$21-2_Girdiler!$H$21)/(2_Girdiler!$I$20-2_Girdiler!$H$20),INDEX(2_Girdiler!$B$21:$I$21,G4886)+(F4886-INDEX(2_Girdiler!$B$20:$I$20,G4886))*(INDEX(2_Girdiler!$B$21:$I$21,G4886+1)-INDEX(2_Girdiler!$B$21:$I$21,G4886))/(INDEX(2_Girdiler!$B$20:$I$20,G4886+1)-INDEX(2_Girdiler!$B$20:$I$20,G4886)))</f>
        <v>3.89197151898538</v>
      </c>
      <c r="I4886" s="16" t="n">
        <f aca="false">H4886/2_Girdiler!$B$17</f>
        <v>1.55928346113196</v>
      </c>
      <c r="J4886" s="16" t="n">
        <f aca="false">D4886+I4886</f>
        <v>23.469993907704</v>
      </c>
    </row>
    <row r="4887" customFormat="false" ht="15" hidden="false" customHeight="false" outlineLevel="0" collapsed="false">
      <c r="A4887" s="0" t="n">
        <v>4875</v>
      </c>
      <c r="B4887" s="7" t="n">
        <v>0.839638</v>
      </c>
      <c r="C4887" s="7" t="n">
        <v>0.0473</v>
      </c>
      <c r="D4887" s="16" t="n">
        <f aca="false">LOGINV(B4887,$B$7,$C$7)</f>
        <v>23.5536814987787</v>
      </c>
      <c r="E4887" s="16" t="n">
        <f aca="false">LOGINV(C4887,$B$8,$C$8)</f>
        <v>37.1216650962268</v>
      </c>
      <c r="F4887" s="16" t="n">
        <f aca="false">$B$5/100*E4887*2_Girdiler!$B$14*2_Girdiler!$B$15*2_Girdiler!$B$16</f>
        <v>0.933981093821067</v>
      </c>
      <c r="G4887" s="16" t="n">
        <f aca="false">MIN(MATCH(F4887,2_Girdiler!$B$20:$I$20,1),7)</f>
        <v>1</v>
      </c>
      <c r="H4887" s="16" t="n">
        <f aca="false">IF(F4887&gt;=40,2_Girdiler!$I$21+(F4887-40)*(2_Girdiler!$I$21-2_Girdiler!$H$21)/(2_Girdiler!$I$20-2_Girdiler!$H$20),INDEX(2_Girdiler!$B$21:$I$21,G4887)+(F4887-INDEX(2_Girdiler!$B$20:$I$20,G4887))*(INDEX(2_Girdiler!$B$21:$I$21,G4887+1)-INDEX(2_Girdiler!$B$21:$I$21,G4887))/(INDEX(2_Girdiler!$B$20:$I$20,G4887+1)-INDEX(2_Girdiler!$B$20:$I$20,G4887)))</f>
        <v>2.05475840640635</v>
      </c>
      <c r="I4887" s="16" t="n">
        <f aca="false">H4887/2_Girdiler!$B$17</f>
        <v>0.823220515387158</v>
      </c>
      <c r="J4887" s="16" t="n">
        <f aca="false">D4887+I4887</f>
        <v>24.3769020141658</v>
      </c>
    </row>
    <row r="4888" customFormat="false" ht="15" hidden="false" customHeight="false" outlineLevel="0" collapsed="false">
      <c r="A4888" s="0" t="n">
        <v>4876</v>
      </c>
      <c r="B4888" s="7" t="n">
        <v>0.105214</v>
      </c>
      <c r="C4888" s="7" t="n">
        <v>0.361674</v>
      </c>
      <c r="D4888" s="16" t="n">
        <f aca="false">LOGINV(B4888,$B$7,$C$7)</f>
        <v>6.73769674896524</v>
      </c>
      <c r="E4888" s="16" t="n">
        <f aca="false">LOGINV(C4888,$B$8,$C$8)</f>
        <v>86.8975591210263</v>
      </c>
      <c r="F4888" s="16" t="n">
        <f aca="false">$B$5/100*E4888*2_Girdiler!$B$14*2_Girdiler!$B$15*2_Girdiler!$B$16</f>
        <v>2.18634258748502</v>
      </c>
      <c r="G4888" s="16" t="n">
        <f aca="false">MIN(MATCH(F4888,2_Girdiler!$B$20:$I$20,1),7)</f>
        <v>1</v>
      </c>
      <c r="H4888" s="16" t="n">
        <f aca="false">IF(F4888&gt;=40,2_Girdiler!$I$21+(F4888-40)*(2_Girdiler!$I$21-2_Girdiler!$H$21)/(2_Girdiler!$I$20-2_Girdiler!$H$20),INDEX(2_Girdiler!$B$21:$I$21,G4888)+(F4888-INDEX(2_Girdiler!$B$20:$I$20,G4888))*(INDEX(2_Girdiler!$B$21:$I$21,G4888+1)-INDEX(2_Girdiler!$B$21:$I$21,G4888))/(INDEX(2_Girdiler!$B$20:$I$20,G4888+1)-INDEX(2_Girdiler!$B$20:$I$20,G4888)))</f>
        <v>4.80995369246705</v>
      </c>
      <c r="I4888" s="16" t="n">
        <f aca="false">H4888/2_Girdiler!$B$17</f>
        <v>1.92706478063584</v>
      </c>
      <c r="J4888" s="16" t="n">
        <f aca="false">D4888+I4888</f>
        <v>8.66476152960108</v>
      </c>
    </row>
    <row r="4889" customFormat="false" ht="15" hidden="false" customHeight="false" outlineLevel="0" collapsed="false">
      <c r="A4889" s="0" t="n">
        <v>4877</v>
      </c>
      <c r="B4889" s="7" t="n">
        <v>0.100179</v>
      </c>
      <c r="C4889" s="7" t="n">
        <v>0.757941</v>
      </c>
      <c r="D4889" s="16" t="n">
        <f aca="false">LOGINV(B4889,$B$7,$C$7)</f>
        <v>6.63282832242643</v>
      </c>
      <c r="E4889" s="16" t="n">
        <f aca="false">LOGINV(C4889,$B$8,$C$8)</f>
        <v>171.551238476268</v>
      </c>
      <c r="F4889" s="16" t="n">
        <f aca="false">$B$5/100*E4889*2_Girdiler!$B$14*2_Girdiler!$B$15*2_Girdiler!$B$16</f>
        <v>4.3162291600629</v>
      </c>
      <c r="G4889" s="16" t="n">
        <f aca="false">MIN(MATCH(F4889,2_Girdiler!$B$20:$I$20,1),7)</f>
        <v>1</v>
      </c>
      <c r="H4889" s="16" t="n">
        <f aca="false">IF(F4889&gt;=40,2_Girdiler!$I$21+(F4889-40)*(2_Girdiler!$I$21-2_Girdiler!$H$21)/(2_Girdiler!$I$20-2_Girdiler!$H$20),INDEX(2_Girdiler!$B$21:$I$21,G4889)+(F4889-INDEX(2_Girdiler!$B$20:$I$20,G4889))*(INDEX(2_Girdiler!$B$21:$I$21,G4889+1)-INDEX(2_Girdiler!$B$21:$I$21,G4889))/(INDEX(2_Girdiler!$B$20:$I$20,G4889+1)-INDEX(2_Girdiler!$B$20:$I$20,G4889)))</f>
        <v>9.49570415213838</v>
      </c>
      <c r="I4889" s="16" t="n">
        <f aca="false">H4889/2_Girdiler!$B$17</f>
        <v>3.80436865069647</v>
      </c>
      <c r="J4889" s="16" t="n">
        <f aca="false">D4889+I4889</f>
        <v>10.4371969731229</v>
      </c>
    </row>
    <row r="4890" customFormat="false" ht="15" hidden="false" customHeight="false" outlineLevel="0" collapsed="false">
      <c r="A4890" s="0" t="n">
        <v>4878</v>
      </c>
      <c r="B4890" s="7" t="n">
        <v>0.80566</v>
      </c>
      <c r="C4890" s="7" t="n">
        <v>0.977591</v>
      </c>
      <c r="D4890" s="16" t="n">
        <f aca="false">LOGINV(B4890,$B$7,$C$7)</f>
        <v>21.8956155818562</v>
      </c>
      <c r="E4890" s="16" t="n">
        <f aca="false">LOGINV(C4890,$B$8,$C$8)</f>
        <v>398.7495555281</v>
      </c>
      <c r="F4890" s="16" t="n">
        <f aca="false">$B$5/100*E4890*2_Girdiler!$B$14*2_Girdiler!$B$15*2_Girdiler!$B$16</f>
        <v>10.032538817087</v>
      </c>
      <c r="G4890" s="16" t="n">
        <f aca="false">MIN(MATCH(F4890,2_Girdiler!$B$20:$I$20,1),7)</f>
        <v>3</v>
      </c>
      <c r="H4890" s="16" t="n">
        <f aca="false">IF(F4890&gt;=40,2_Girdiler!$I$21+(F4890-40)*(2_Girdiler!$I$21-2_Girdiler!$H$21)/(2_Girdiler!$I$20-2_Girdiler!$H$20),INDEX(2_Girdiler!$B$21:$I$21,G4890)+(F4890-INDEX(2_Girdiler!$B$20:$I$20,G4890))*(INDEX(2_Girdiler!$B$21:$I$21,G4890+1)-INDEX(2_Girdiler!$B$21:$I$21,G4890))/(INDEX(2_Girdiler!$B$20:$I$20,G4890+1)-INDEX(2_Girdiler!$B$20:$I$20,G4890)))</f>
        <v>19.0292849353783</v>
      </c>
      <c r="I4890" s="16" t="n">
        <f aca="false">H4890/2_Girdiler!$B$17</f>
        <v>7.62391223372528</v>
      </c>
      <c r="J4890" s="16" t="n">
        <f aca="false">D4890+I4890</f>
        <v>29.5195278155815</v>
      </c>
    </row>
    <row r="4891" customFormat="false" ht="15" hidden="false" customHeight="false" outlineLevel="0" collapsed="false">
      <c r="A4891" s="0" t="n">
        <v>4879</v>
      </c>
      <c r="B4891" s="7" t="n">
        <v>0.687538</v>
      </c>
      <c r="C4891" s="7" t="n">
        <v>0.151876</v>
      </c>
      <c r="D4891" s="16" t="n">
        <f aca="false">LOGINV(B4891,$B$7,$C$7)</f>
        <v>17.7840822734974</v>
      </c>
      <c r="E4891" s="16" t="n">
        <f aca="false">LOGINV(C4891,$B$8,$C$8)</f>
        <v>56.2262412613631</v>
      </c>
      <c r="F4891" s="16" t="n">
        <f aca="false">$B$5/100*E4891*2_Girdiler!$B$14*2_Girdiler!$B$15*2_Girdiler!$B$16</f>
        <v>1.4146522301359</v>
      </c>
      <c r="G4891" s="16" t="n">
        <f aca="false">MIN(MATCH(F4891,2_Girdiler!$B$20:$I$20,1),7)</f>
        <v>1</v>
      </c>
      <c r="H4891" s="16" t="n">
        <f aca="false">IF(F4891&gt;=40,2_Girdiler!$I$21+(F4891-40)*(2_Girdiler!$I$21-2_Girdiler!$H$21)/(2_Girdiler!$I$20-2_Girdiler!$H$20),INDEX(2_Girdiler!$B$21:$I$21,G4891)+(F4891-INDEX(2_Girdiler!$B$20:$I$20,G4891))*(INDEX(2_Girdiler!$B$21:$I$21,G4891+1)-INDEX(2_Girdiler!$B$21:$I$21,G4891))/(INDEX(2_Girdiler!$B$20:$I$20,G4891+1)-INDEX(2_Girdiler!$B$20:$I$20,G4891)))</f>
        <v>3.11223490629897</v>
      </c>
      <c r="I4891" s="16" t="n">
        <f aca="false">H4891/2_Girdiler!$B$17</f>
        <v>1.24688898489542</v>
      </c>
      <c r="J4891" s="16" t="n">
        <f aca="false">D4891+I4891</f>
        <v>19.0309712583928</v>
      </c>
    </row>
    <row r="4892" customFormat="false" ht="15" hidden="false" customHeight="false" outlineLevel="0" collapsed="false">
      <c r="A4892" s="0" t="n">
        <v>4880</v>
      </c>
      <c r="B4892" s="7" t="n">
        <v>0.925401</v>
      </c>
      <c r="C4892" s="7" t="n">
        <v>0.714003</v>
      </c>
      <c r="D4892" s="16" t="n">
        <f aca="false">LOGINV(B4892,$B$7,$C$7)</f>
        <v>30.2584983482584</v>
      </c>
      <c r="E4892" s="16" t="n">
        <f aca="false">LOGINV(C4892,$B$8,$C$8)</f>
        <v>157.277580935264</v>
      </c>
      <c r="F4892" s="16" t="n">
        <f aca="false">$B$5/100*E4892*2_Girdiler!$B$14*2_Girdiler!$B$15*2_Girdiler!$B$16</f>
        <v>3.95710393633124</v>
      </c>
      <c r="G4892" s="16" t="n">
        <f aca="false">MIN(MATCH(F4892,2_Girdiler!$B$20:$I$20,1),7)</f>
        <v>1</v>
      </c>
      <c r="H4892" s="16" t="n">
        <f aca="false">IF(F4892&gt;=40,2_Girdiler!$I$21+(F4892-40)*(2_Girdiler!$I$21-2_Girdiler!$H$21)/(2_Girdiler!$I$20-2_Girdiler!$H$20),INDEX(2_Girdiler!$B$21:$I$21,G4892)+(F4892-INDEX(2_Girdiler!$B$20:$I$20,G4892))*(INDEX(2_Girdiler!$B$21:$I$21,G4892+1)-INDEX(2_Girdiler!$B$21:$I$21,G4892))/(INDEX(2_Girdiler!$B$20:$I$20,G4892+1)-INDEX(2_Girdiler!$B$20:$I$20,G4892)))</f>
        <v>8.70562865992872</v>
      </c>
      <c r="I4892" s="16" t="n">
        <f aca="false">H4892/2_Girdiler!$B$17</f>
        <v>3.48783199516375</v>
      </c>
      <c r="J4892" s="16" t="n">
        <f aca="false">D4892+I4892</f>
        <v>33.7463303434222</v>
      </c>
    </row>
    <row r="4893" customFormat="false" ht="15" hidden="false" customHeight="false" outlineLevel="0" collapsed="false">
      <c r="A4893" s="0" t="n">
        <v>4881</v>
      </c>
      <c r="B4893" s="7" t="n">
        <v>0.679879</v>
      </c>
      <c r="C4893" s="7" t="n">
        <v>0.298158</v>
      </c>
      <c r="D4893" s="16" t="n">
        <f aca="false">LOGINV(B4893,$B$7,$C$7)</f>
        <v>17.5719999912272</v>
      </c>
      <c r="E4893" s="16" t="n">
        <f aca="false">LOGINV(C4893,$B$8,$C$8)</f>
        <v>77.5795660952007</v>
      </c>
      <c r="F4893" s="16" t="n">
        <f aca="false">$B$5/100*E4893*2_Girdiler!$B$14*2_Girdiler!$B$15*2_Girdiler!$B$16</f>
        <v>1.95190188295525</v>
      </c>
      <c r="G4893" s="16" t="n">
        <f aca="false">MIN(MATCH(F4893,2_Girdiler!$B$20:$I$20,1),7)</f>
        <v>1</v>
      </c>
      <c r="H4893" s="16" t="n">
        <f aca="false">IF(F4893&gt;=40,2_Girdiler!$I$21+(F4893-40)*(2_Girdiler!$I$21-2_Girdiler!$H$21)/(2_Girdiler!$I$20-2_Girdiler!$H$20),INDEX(2_Girdiler!$B$21:$I$21,G4893)+(F4893-INDEX(2_Girdiler!$B$20:$I$20,G4893))*(INDEX(2_Girdiler!$B$21:$I$21,G4893+1)-INDEX(2_Girdiler!$B$21:$I$21,G4893))/(INDEX(2_Girdiler!$B$20:$I$20,G4893+1)-INDEX(2_Girdiler!$B$20:$I$20,G4893)))</f>
        <v>4.29418414250155</v>
      </c>
      <c r="I4893" s="16" t="n">
        <f aca="false">H4893/2_Girdiler!$B$17</f>
        <v>1.72042633914325</v>
      </c>
      <c r="J4893" s="16" t="n">
        <f aca="false">D4893+I4893</f>
        <v>19.2924263303704</v>
      </c>
    </row>
    <row r="4894" customFormat="false" ht="15" hidden="false" customHeight="false" outlineLevel="0" collapsed="false">
      <c r="A4894" s="0" t="n">
        <v>4882</v>
      </c>
      <c r="B4894" s="7" t="n">
        <v>0.304892</v>
      </c>
      <c r="C4894" s="7" t="n">
        <v>0.596133</v>
      </c>
      <c r="D4894" s="16" t="n">
        <f aca="false">LOGINV(B4894,$B$7,$C$7)</f>
        <v>10.1890455830208</v>
      </c>
      <c r="E4894" s="16" t="n">
        <f aca="false">LOGINV(C4894,$B$8,$C$8)</f>
        <v>127.780217087384</v>
      </c>
      <c r="F4894" s="16" t="n">
        <f aca="false">$B$5/100*E4894*2_Girdiler!$B$14*2_Girdiler!$B$15*2_Girdiler!$B$16</f>
        <v>3.21495026191857</v>
      </c>
      <c r="G4894" s="16" t="n">
        <f aca="false">MIN(MATCH(F4894,2_Girdiler!$B$20:$I$20,1),7)</f>
        <v>1</v>
      </c>
      <c r="H4894" s="16" t="n">
        <f aca="false">IF(F4894&gt;=40,2_Girdiler!$I$21+(F4894-40)*(2_Girdiler!$I$21-2_Girdiler!$H$21)/(2_Girdiler!$I$20-2_Girdiler!$H$20),INDEX(2_Girdiler!$B$21:$I$21,G4894)+(F4894-INDEX(2_Girdiler!$B$20:$I$20,G4894))*(INDEX(2_Girdiler!$B$21:$I$21,G4894+1)-INDEX(2_Girdiler!$B$21:$I$21,G4894))/(INDEX(2_Girdiler!$B$20:$I$20,G4894+1)-INDEX(2_Girdiler!$B$20:$I$20,G4894)))</f>
        <v>7.07289057622086</v>
      </c>
      <c r="I4894" s="16" t="n">
        <f aca="false">H4894/2_Girdiler!$B$17</f>
        <v>2.83369013470387</v>
      </c>
      <c r="J4894" s="16" t="n">
        <f aca="false">D4894+I4894</f>
        <v>13.0227357177247</v>
      </c>
    </row>
    <row r="4895" customFormat="false" ht="15" hidden="false" customHeight="false" outlineLevel="0" collapsed="false">
      <c r="A4895" s="0" t="n">
        <v>4883</v>
      </c>
      <c r="B4895" s="7" t="n">
        <v>0.812909</v>
      </c>
      <c r="C4895" s="7" t="n">
        <v>0.458333</v>
      </c>
      <c r="D4895" s="16" t="n">
        <f aca="false">LOGINV(B4895,$B$7,$C$7)</f>
        <v>22.2233393742903</v>
      </c>
      <c r="E4895" s="16" t="n">
        <f aca="false">LOGINV(C4895,$B$8,$C$8)</f>
        <v>102.072939296924</v>
      </c>
      <c r="F4895" s="16" t="n">
        <f aca="false">$B$5/100*E4895*2_Girdiler!$B$14*2_Girdiler!$B$15*2_Girdiler!$B$16</f>
        <v>2.56815515271062</v>
      </c>
      <c r="G4895" s="16" t="n">
        <f aca="false">MIN(MATCH(F4895,2_Girdiler!$B$20:$I$20,1),7)</f>
        <v>1</v>
      </c>
      <c r="H4895" s="16" t="n">
        <f aca="false">IF(F4895&gt;=40,2_Girdiler!$I$21+(F4895-40)*(2_Girdiler!$I$21-2_Girdiler!$H$21)/(2_Girdiler!$I$20-2_Girdiler!$H$20),INDEX(2_Girdiler!$B$21:$I$21,G4895)+(F4895-INDEX(2_Girdiler!$B$20:$I$20,G4895))*(INDEX(2_Girdiler!$B$21:$I$21,G4895+1)-INDEX(2_Girdiler!$B$21:$I$21,G4895))/(INDEX(2_Girdiler!$B$20:$I$20,G4895+1)-INDEX(2_Girdiler!$B$20:$I$20,G4895)))</f>
        <v>5.64994133596336</v>
      </c>
      <c r="I4895" s="16" t="n">
        <f aca="false">H4895/2_Girdiler!$B$17</f>
        <v>2.26359829165199</v>
      </c>
      <c r="J4895" s="16" t="n">
        <f aca="false">D4895+I4895</f>
        <v>24.4869376659423</v>
      </c>
    </row>
    <row r="4896" customFormat="false" ht="15" hidden="false" customHeight="false" outlineLevel="0" collapsed="false">
      <c r="A4896" s="0" t="n">
        <v>4884</v>
      </c>
      <c r="B4896" s="7" t="n">
        <v>0.256733</v>
      </c>
      <c r="C4896" s="7" t="n">
        <v>0.351652</v>
      </c>
      <c r="D4896" s="16" t="n">
        <f aca="false">LOGINV(B4896,$B$7,$C$7)</f>
        <v>9.40806015602597</v>
      </c>
      <c r="E4896" s="16" t="n">
        <f aca="false">LOGINV(C4896,$B$8,$C$8)</f>
        <v>85.4030004750084</v>
      </c>
      <c r="F4896" s="16" t="n">
        <f aca="false">$B$5/100*E4896*2_Girdiler!$B$14*2_Girdiler!$B$15*2_Girdiler!$B$16</f>
        <v>2.14873949195121</v>
      </c>
      <c r="G4896" s="16" t="n">
        <f aca="false">MIN(MATCH(F4896,2_Girdiler!$B$20:$I$20,1),7)</f>
        <v>1</v>
      </c>
      <c r="H4896" s="16" t="n">
        <f aca="false">IF(F4896&gt;=40,2_Girdiler!$I$21+(F4896-40)*(2_Girdiler!$I$21-2_Girdiler!$H$21)/(2_Girdiler!$I$20-2_Girdiler!$H$20),INDEX(2_Girdiler!$B$21:$I$21,G4896)+(F4896-INDEX(2_Girdiler!$B$20:$I$20,G4896))*(INDEX(2_Girdiler!$B$21:$I$21,G4896+1)-INDEX(2_Girdiler!$B$21:$I$21,G4896))/(INDEX(2_Girdiler!$B$20:$I$20,G4896+1)-INDEX(2_Girdiler!$B$20:$I$20,G4896)))</f>
        <v>4.72722688229267</v>
      </c>
      <c r="I4896" s="16" t="n">
        <f aca="false">H4896/2_Girdiler!$B$17</f>
        <v>1.89392102655956</v>
      </c>
      <c r="J4896" s="16" t="n">
        <f aca="false">D4896+I4896</f>
        <v>11.3019811825855</v>
      </c>
    </row>
    <row r="4897" customFormat="false" ht="15" hidden="false" customHeight="false" outlineLevel="0" collapsed="false">
      <c r="A4897" s="0" t="n">
        <v>4885</v>
      </c>
      <c r="B4897" s="7" t="n">
        <v>0.254346</v>
      </c>
      <c r="C4897" s="7" t="n">
        <v>0.871413</v>
      </c>
      <c r="D4897" s="16" t="n">
        <f aca="false">LOGINV(B4897,$B$7,$C$7)</f>
        <v>9.36920135119616</v>
      </c>
      <c r="E4897" s="16" t="n">
        <f aca="false">LOGINV(C4897,$B$8,$C$8)</f>
        <v>226.930191329841</v>
      </c>
      <c r="F4897" s="16" t="n">
        <f aca="false">$B$5/100*E4897*2_Girdiler!$B$14*2_Girdiler!$B$15*2_Girdiler!$B$16</f>
        <v>5.70956361385879</v>
      </c>
      <c r="G4897" s="16" t="n">
        <f aca="false">MIN(MATCH(F4897,2_Girdiler!$B$20:$I$20,1),7)</f>
        <v>2</v>
      </c>
      <c r="H4897" s="16" t="n">
        <f aca="false">IF(F4897&gt;=40,2_Girdiler!$I$21+(F4897-40)*(2_Girdiler!$I$21-2_Girdiler!$H$21)/(2_Girdiler!$I$20-2_Girdiler!$H$20),INDEX(2_Girdiler!$B$21:$I$21,G4897)+(F4897-INDEX(2_Girdiler!$B$20:$I$20,G4897))*(INDEX(2_Girdiler!$B$21:$I$21,G4897+1)-INDEX(2_Girdiler!$B$21:$I$21,G4897))/(INDEX(2_Girdiler!$B$20:$I$20,G4897+1)-INDEX(2_Girdiler!$B$20:$I$20,G4897)))</f>
        <v>12.1353017821741</v>
      </c>
      <c r="I4897" s="16" t="n">
        <f aca="false">H4897/2_Girdiler!$B$17</f>
        <v>4.86189975247359</v>
      </c>
      <c r="J4897" s="16" t="n">
        <f aca="false">D4897+I4897</f>
        <v>14.2311011036697</v>
      </c>
    </row>
    <row r="4898" customFormat="false" ht="15" hidden="false" customHeight="false" outlineLevel="0" collapsed="false">
      <c r="A4898" s="0" t="n">
        <v>4886</v>
      </c>
      <c r="B4898" s="7" t="n">
        <v>0.966982</v>
      </c>
      <c r="C4898" s="7" t="n">
        <v>0.458647</v>
      </c>
      <c r="D4898" s="16" t="n">
        <f aca="false">LOGINV(B4898,$B$7,$C$7)</f>
        <v>37.7279462669963</v>
      </c>
      <c r="E4898" s="16" t="n">
        <f aca="false">LOGINV(C4898,$B$8,$C$8)</f>
        <v>102.125094403057</v>
      </c>
      <c r="F4898" s="16" t="n">
        <f aca="false">$B$5/100*E4898*2_Girdiler!$B$14*2_Girdiler!$B$15*2_Girdiler!$B$16</f>
        <v>2.56946737518092</v>
      </c>
      <c r="G4898" s="16" t="n">
        <f aca="false">MIN(MATCH(F4898,2_Girdiler!$B$20:$I$20,1),7)</f>
        <v>1</v>
      </c>
      <c r="H4898" s="16" t="n">
        <f aca="false">IF(F4898&gt;=40,2_Girdiler!$I$21+(F4898-40)*(2_Girdiler!$I$21-2_Girdiler!$H$21)/(2_Girdiler!$I$20-2_Girdiler!$H$20),INDEX(2_Girdiler!$B$21:$I$21,G4898)+(F4898-INDEX(2_Girdiler!$B$20:$I$20,G4898))*(INDEX(2_Girdiler!$B$21:$I$21,G4898+1)-INDEX(2_Girdiler!$B$21:$I$21,G4898))/(INDEX(2_Girdiler!$B$20:$I$20,G4898+1)-INDEX(2_Girdiler!$B$20:$I$20,G4898)))</f>
        <v>5.65282822539803</v>
      </c>
      <c r="I4898" s="16" t="n">
        <f aca="false">H4898/2_Girdiler!$B$17</f>
        <v>2.264754897996</v>
      </c>
      <c r="J4898" s="16" t="n">
        <f aca="false">D4898+I4898</f>
        <v>39.9927011649923</v>
      </c>
    </row>
    <row r="4899" customFormat="false" ht="15" hidden="false" customHeight="false" outlineLevel="0" collapsed="false">
      <c r="A4899" s="0" t="n">
        <v>4887</v>
      </c>
      <c r="B4899" s="7" t="n">
        <v>0.536519</v>
      </c>
      <c r="C4899" s="7" t="n">
        <v>0.214344</v>
      </c>
      <c r="D4899" s="16" t="n">
        <f aca="false">LOGINV(B4899,$B$7,$C$7)</f>
        <v>14.2519767836857</v>
      </c>
      <c r="E4899" s="16" t="n">
        <f aca="false">LOGINV(C4899,$B$8,$C$8)</f>
        <v>65.5199960787484</v>
      </c>
      <c r="F4899" s="16" t="n">
        <f aca="false">$B$5/100*E4899*2_Girdiler!$B$14*2_Girdiler!$B$15*2_Girdiler!$B$16</f>
        <v>1.64848310134131</v>
      </c>
      <c r="G4899" s="16" t="n">
        <f aca="false">MIN(MATCH(F4899,2_Girdiler!$B$20:$I$20,1),7)</f>
        <v>1</v>
      </c>
      <c r="H4899" s="16" t="n">
        <f aca="false">IF(F4899&gt;=40,2_Girdiler!$I$21+(F4899-40)*(2_Girdiler!$I$21-2_Girdiler!$H$21)/(2_Girdiler!$I$20-2_Girdiler!$H$20),INDEX(2_Girdiler!$B$21:$I$21,G4899)+(F4899-INDEX(2_Girdiler!$B$20:$I$20,G4899))*(INDEX(2_Girdiler!$B$21:$I$21,G4899+1)-INDEX(2_Girdiler!$B$21:$I$21,G4899))/(INDEX(2_Girdiler!$B$20:$I$20,G4899+1)-INDEX(2_Girdiler!$B$20:$I$20,G4899)))</f>
        <v>3.62666282295088</v>
      </c>
      <c r="I4899" s="16" t="n">
        <f aca="false">H4899/2_Girdiler!$B$17</f>
        <v>1.45298991304122</v>
      </c>
      <c r="J4899" s="16" t="n">
        <f aca="false">D4899+I4899</f>
        <v>15.7049666967269</v>
      </c>
    </row>
    <row r="4900" customFormat="false" ht="15" hidden="false" customHeight="false" outlineLevel="0" collapsed="false">
      <c r="A4900" s="0" t="n">
        <v>4888</v>
      </c>
      <c r="B4900" s="7" t="n">
        <v>0.565802</v>
      </c>
      <c r="C4900" s="7" t="n">
        <v>0.56202</v>
      </c>
      <c r="D4900" s="16" t="n">
        <f aca="false">LOGINV(B4900,$B$7,$C$7)</f>
        <v>14.8523646439913</v>
      </c>
      <c r="E4900" s="16" t="n">
        <f aca="false">LOGINV(C4900,$B$8,$C$8)</f>
        <v>120.781953310028</v>
      </c>
      <c r="F4900" s="16" t="n">
        <f aca="false">$B$5/100*E4900*2_Girdiler!$B$14*2_Girdiler!$B$15*2_Girdiler!$B$16</f>
        <v>3.0388739452803</v>
      </c>
      <c r="G4900" s="16" t="n">
        <f aca="false">MIN(MATCH(F4900,2_Girdiler!$B$20:$I$20,1),7)</f>
        <v>1</v>
      </c>
      <c r="H4900" s="16" t="n">
        <f aca="false">IF(F4900&gt;=40,2_Girdiler!$I$21+(F4900-40)*(2_Girdiler!$I$21-2_Girdiler!$H$21)/(2_Girdiler!$I$20-2_Girdiler!$H$20),INDEX(2_Girdiler!$B$21:$I$21,G4900)+(F4900-INDEX(2_Girdiler!$B$20:$I$20,G4900))*(INDEX(2_Girdiler!$B$21:$I$21,G4900+1)-INDEX(2_Girdiler!$B$21:$I$21,G4900))/(INDEX(2_Girdiler!$B$20:$I$20,G4900+1)-INDEX(2_Girdiler!$B$20:$I$20,G4900)))</f>
        <v>6.68552267961665</v>
      </c>
      <c r="I4900" s="16" t="n">
        <f aca="false">H4900/2_Girdiler!$B$17</f>
        <v>2.67849466330795</v>
      </c>
      <c r="J4900" s="16" t="n">
        <f aca="false">D4900+I4900</f>
        <v>17.5308593072992</v>
      </c>
    </row>
    <row r="4901" customFormat="false" ht="15" hidden="false" customHeight="false" outlineLevel="0" collapsed="false">
      <c r="A4901" s="0" t="n">
        <v>4889</v>
      </c>
      <c r="B4901" s="7" t="n">
        <v>0.104594</v>
      </c>
      <c r="C4901" s="7" t="n">
        <v>0.915225</v>
      </c>
      <c r="D4901" s="16" t="n">
        <f aca="false">LOGINV(B4901,$B$7,$C$7)</f>
        <v>6.72489508330011</v>
      </c>
      <c r="E4901" s="16" t="n">
        <f aca="false">LOGINV(C4901,$B$8,$C$8)</f>
        <v>265.050638950881</v>
      </c>
      <c r="F4901" s="16" t="n">
        <f aca="false">$B$5/100*E4901*2_Girdiler!$B$14*2_Girdiler!$B$15*2_Girdiler!$B$16</f>
        <v>6.66867407600418</v>
      </c>
      <c r="G4901" s="16" t="n">
        <f aca="false">MIN(MATCH(F4901,2_Girdiler!$B$20:$I$20,1),7)</f>
        <v>2</v>
      </c>
      <c r="H4901" s="16" t="n">
        <f aca="false">IF(F4901&gt;=40,2_Girdiler!$I$21+(F4901-40)*(2_Girdiler!$I$21-2_Girdiler!$H$21)/(2_Girdiler!$I$20-2_Girdiler!$H$20),INDEX(2_Girdiler!$B$21:$I$21,G4901)+(F4901-INDEX(2_Girdiler!$B$20:$I$20,G4901))*(INDEX(2_Girdiler!$B$21:$I$21,G4901+1)-INDEX(2_Girdiler!$B$21:$I$21,G4901))/(INDEX(2_Girdiler!$B$20:$I$20,G4901+1)-INDEX(2_Girdiler!$B$20:$I$20,G4901)))</f>
        <v>13.6698785216067</v>
      </c>
      <c r="I4901" s="16" t="n">
        <f aca="false">H4901/2_Girdiler!$B$17</f>
        <v>5.47671415128473</v>
      </c>
      <c r="J4901" s="16" t="n">
        <f aca="false">D4901+I4901</f>
        <v>12.2016092345848</v>
      </c>
    </row>
    <row r="4902" customFormat="false" ht="15" hidden="false" customHeight="false" outlineLevel="0" collapsed="false">
      <c r="A4902" s="0" t="n">
        <v>4890</v>
      </c>
      <c r="B4902" s="7" t="n">
        <v>0.100025</v>
      </c>
      <c r="C4902" s="7" t="n">
        <v>0.395214</v>
      </c>
      <c r="D4902" s="16" t="n">
        <f aca="false">LOGINV(B4902,$B$7,$C$7)</f>
        <v>6.62958728463944</v>
      </c>
      <c r="E4902" s="16" t="n">
        <f aca="false">LOGINV(C4902,$B$8,$C$8)</f>
        <v>91.9904087699945</v>
      </c>
      <c r="F4902" s="16" t="n">
        <f aca="false">$B$5/100*E4902*2_Girdiler!$B$14*2_Girdiler!$B$15*2_Girdiler!$B$16</f>
        <v>2.31447868465306</v>
      </c>
      <c r="G4902" s="16" t="n">
        <f aca="false">MIN(MATCH(F4902,2_Girdiler!$B$20:$I$20,1),7)</f>
        <v>1</v>
      </c>
      <c r="H4902" s="16" t="n">
        <f aca="false">IF(F4902&gt;=40,2_Girdiler!$I$21+(F4902-40)*(2_Girdiler!$I$21-2_Girdiler!$H$21)/(2_Girdiler!$I$20-2_Girdiler!$H$20),INDEX(2_Girdiler!$B$21:$I$21,G4902)+(F4902-INDEX(2_Girdiler!$B$20:$I$20,G4902))*(INDEX(2_Girdiler!$B$21:$I$21,G4902+1)-INDEX(2_Girdiler!$B$21:$I$21,G4902))/(INDEX(2_Girdiler!$B$20:$I$20,G4902+1)-INDEX(2_Girdiler!$B$20:$I$20,G4902)))</f>
        <v>5.09185310623674</v>
      </c>
      <c r="I4902" s="16" t="n">
        <f aca="false">H4902/2_Girdiler!$B$17</f>
        <v>2.04000525089613</v>
      </c>
      <c r="J4902" s="16" t="n">
        <f aca="false">D4902+I4902</f>
        <v>8.66959253553557</v>
      </c>
    </row>
    <row r="4903" customFormat="false" ht="15" hidden="false" customHeight="false" outlineLevel="0" collapsed="false">
      <c r="A4903" s="0" t="n">
        <v>4891</v>
      </c>
      <c r="B4903" s="7" t="n">
        <v>0.058903</v>
      </c>
      <c r="C4903" s="7" t="n">
        <v>0.142312</v>
      </c>
      <c r="D4903" s="16" t="n">
        <f aca="false">LOGINV(B4903,$B$7,$C$7)</f>
        <v>5.66325571358479</v>
      </c>
      <c r="E4903" s="16" t="n">
        <f aca="false">LOGINV(C4903,$B$8,$C$8)</f>
        <v>54.7375984510107</v>
      </c>
      <c r="F4903" s="16" t="n">
        <f aca="false">$B$5/100*E4903*2_Girdiler!$B$14*2_Girdiler!$B$15*2_Girdiler!$B$16</f>
        <v>1.37719797702743</v>
      </c>
      <c r="G4903" s="16" t="n">
        <f aca="false">MIN(MATCH(F4903,2_Girdiler!$B$20:$I$20,1),7)</f>
        <v>1</v>
      </c>
      <c r="H4903" s="16" t="n">
        <f aca="false">IF(F4903&gt;=40,2_Girdiler!$I$21+(F4903-40)*(2_Girdiler!$I$21-2_Girdiler!$H$21)/(2_Girdiler!$I$20-2_Girdiler!$H$20),INDEX(2_Girdiler!$B$21:$I$21,G4903)+(F4903-INDEX(2_Girdiler!$B$20:$I$20,G4903))*(INDEX(2_Girdiler!$B$21:$I$21,G4903+1)-INDEX(2_Girdiler!$B$21:$I$21,G4903))/(INDEX(2_Girdiler!$B$20:$I$20,G4903+1)-INDEX(2_Girdiler!$B$20:$I$20,G4903)))</f>
        <v>3.02983554946035</v>
      </c>
      <c r="I4903" s="16" t="n">
        <f aca="false">H4903/2_Girdiler!$B$17</f>
        <v>1.21387642205943</v>
      </c>
      <c r="J4903" s="16" t="n">
        <f aca="false">D4903+I4903</f>
        <v>6.87713213564422</v>
      </c>
    </row>
    <row r="4904" customFormat="false" ht="15" hidden="false" customHeight="false" outlineLevel="0" collapsed="false">
      <c r="A4904" s="0" t="n">
        <v>4892</v>
      </c>
      <c r="B4904" s="7" t="n">
        <v>0.483247</v>
      </c>
      <c r="C4904" s="7" t="n">
        <v>0.031526</v>
      </c>
      <c r="D4904" s="16" t="n">
        <f aca="false">LOGINV(B4904,$B$7,$C$7)</f>
        <v>13.2286630025339</v>
      </c>
      <c r="E4904" s="16" t="n">
        <f aca="false">LOGINV(C4904,$B$8,$C$8)</f>
        <v>32.8962219697712</v>
      </c>
      <c r="F4904" s="16" t="n">
        <f aca="false">$B$5/100*E4904*2_Girdiler!$B$14*2_Girdiler!$B$15*2_Girdiler!$B$16</f>
        <v>0.827668944759444</v>
      </c>
      <c r="G4904" s="16" t="n">
        <f aca="false">MIN(MATCH(F4904,2_Girdiler!$B$20:$I$20,1),7)</f>
        <v>1</v>
      </c>
      <c r="H4904" s="16" t="n">
        <f aca="false">IF(F4904&gt;=40,2_Girdiler!$I$21+(F4904-40)*(2_Girdiler!$I$21-2_Girdiler!$H$21)/(2_Girdiler!$I$20-2_Girdiler!$H$20),INDEX(2_Girdiler!$B$21:$I$21,G4904)+(F4904-INDEX(2_Girdiler!$B$20:$I$20,G4904))*(INDEX(2_Girdiler!$B$21:$I$21,G4904+1)-INDEX(2_Girdiler!$B$21:$I$21,G4904))/(INDEX(2_Girdiler!$B$20:$I$20,G4904+1)-INDEX(2_Girdiler!$B$20:$I$20,G4904)))</f>
        <v>1.82087167847078</v>
      </c>
      <c r="I4904" s="16" t="n">
        <f aca="false">H4904/2_Girdiler!$B$17</f>
        <v>0.729515896823228</v>
      </c>
      <c r="J4904" s="16" t="n">
        <f aca="false">D4904+I4904</f>
        <v>13.9581788993572</v>
      </c>
    </row>
    <row r="4905" customFormat="false" ht="15" hidden="false" customHeight="false" outlineLevel="0" collapsed="false">
      <c r="A4905" s="0" t="n">
        <v>4893</v>
      </c>
      <c r="B4905" s="7" t="n">
        <v>0.957741</v>
      </c>
      <c r="C4905" s="7" t="n">
        <v>0.733393</v>
      </c>
      <c r="D4905" s="16" t="n">
        <f aca="false">LOGINV(B4905,$B$7,$C$7)</f>
        <v>35.4223968525402</v>
      </c>
      <c r="E4905" s="16" t="n">
        <f aca="false">LOGINV(C4905,$B$8,$C$8)</f>
        <v>163.276461883596</v>
      </c>
      <c r="F4905" s="16" t="n">
        <f aca="false">$B$5/100*E4905*2_Girdiler!$B$14*2_Girdiler!$B$15*2_Girdiler!$B$16</f>
        <v>4.10803578099127</v>
      </c>
      <c r="G4905" s="16" t="n">
        <f aca="false">MIN(MATCH(F4905,2_Girdiler!$B$20:$I$20,1),7)</f>
        <v>1</v>
      </c>
      <c r="H4905" s="16" t="n">
        <f aca="false">IF(F4905&gt;=40,2_Girdiler!$I$21+(F4905-40)*(2_Girdiler!$I$21-2_Girdiler!$H$21)/(2_Girdiler!$I$20-2_Girdiler!$H$20),INDEX(2_Girdiler!$B$21:$I$21,G4905)+(F4905-INDEX(2_Girdiler!$B$20:$I$20,G4905))*(INDEX(2_Girdiler!$B$21:$I$21,G4905+1)-INDEX(2_Girdiler!$B$21:$I$21,G4905))/(INDEX(2_Girdiler!$B$20:$I$20,G4905+1)-INDEX(2_Girdiler!$B$20:$I$20,G4905)))</f>
        <v>9.0376787181808</v>
      </c>
      <c r="I4905" s="16" t="n">
        <f aca="false">H4905/2_Girdiler!$B$17</f>
        <v>3.62086487106603</v>
      </c>
      <c r="J4905" s="16" t="n">
        <f aca="false">D4905+I4905</f>
        <v>39.0432617236062</v>
      </c>
    </row>
    <row r="4906" customFormat="false" ht="15" hidden="false" customHeight="false" outlineLevel="0" collapsed="false">
      <c r="A4906" s="0" t="n">
        <v>4894</v>
      </c>
      <c r="B4906" s="7" t="n">
        <v>0.028058</v>
      </c>
      <c r="C4906" s="7" t="n">
        <v>0.761576</v>
      </c>
      <c r="D4906" s="16" t="n">
        <f aca="false">LOGINV(B4906,$B$7,$C$7)</f>
        <v>4.6696843182598</v>
      </c>
      <c r="E4906" s="16" t="n">
        <f aca="false">LOGINV(C4906,$B$8,$C$8)</f>
        <v>172.850262529707</v>
      </c>
      <c r="F4906" s="16" t="n">
        <f aca="false">$B$5/100*E4906*2_Girdiler!$B$14*2_Girdiler!$B$15*2_Girdiler!$B$16</f>
        <v>4.34891260524742</v>
      </c>
      <c r="G4906" s="16" t="n">
        <f aca="false">MIN(MATCH(F4906,2_Girdiler!$B$20:$I$20,1),7)</f>
        <v>1</v>
      </c>
      <c r="H4906" s="16" t="n">
        <f aca="false">IF(F4906&gt;=40,2_Girdiler!$I$21+(F4906-40)*(2_Girdiler!$I$21-2_Girdiler!$H$21)/(2_Girdiler!$I$20-2_Girdiler!$H$20),INDEX(2_Girdiler!$B$21:$I$21,G4906)+(F4906-INDEX(2_Girdiler!$B$20:$I$20,G4906))*(INDEX(2_Girdiler!$B$21:$I$21,G4906+1)-INDEX(2_Girdiler!$B$21:$I$21,G4906))/(INDEX(2_Girdiler!$B$20:$I$20,G4906+1)-INDEX(2_Girdiler!$B$20:$I$20,G4906)))</f>
        <v>9.56760773154432</v>
      </c>
      <c r="I4906" s="16" t="n">
        <f aca="false">H4906/2_Girdiler!$B$17</f>
        <v>3.83317617449693</v>
      </c>
      <c r="J4906" s="16" t="n">
        <f aca="false">D4906+I4906</f>
        <v>8.50286049275672</v>
      </c>
    </row>
    <row r="4907" customFormat="false" ht="15" hidden="false" customHeight="false" outlineLevel="0" collapsed="false">
      <c r="A4907" s="0" t="n">
        <v>4895</v>
      </c>
      <c r="B4907" s="7" t="n">
        <v>0.86623</v>
      </c>
      <c r="C4907" s="7" t="n">
        <v>0.115566</v>
      </c>
      <c r="D4907" s="16" t="n">
        <f aca="false">LOGINV(B4907,$B$7,$C$7)</f>
        <v>25.1237779265989</v>
      </c>
      <c r="E4907" s="16" t="n">
        <f aca="false">LOGINV(C4907,$B$8,$C$8)</f>
        <v>50.4143797856354</v>
      </c>
      <c r="F4907" s="16" t="n">
        <f aca="false">$B$5/100*E4907*2_Girdiler!$B$14*2_Girdiler!$B$15*2_Girdiler!$B$16</f>
        <v>1.26842579540659</v>
      </c>
      <c r="G4907" s="16" t="n">
        <f aca="false">MIN(MATCH(F4907,2_Girdiler!$B$20:$I$20,1),7)</f>
        <v>1</v>
      </c>
      <c r="H4907" s="16" t="n">
        <f aca="false">IF(F4907&gt;=40,2_Girdiler!$I$21+(F4907-40)*(2_Girdiler!$I$21-2_Girdiler!$H$21)/(2_Girdiler!$I$20-2_Girdiler!$H$20),INDEX(2_Girdiler!$B$21:$I$21,G4907)+(F4907-INDEX(2_Girdiler!$B$20:$I$20,G4907))*(INDEX(2_Girdiler!$B$21:$I$21,G4907+1)-INDEX(2_Girdiler!$B$21:$I$21,G4907))/(INDEX(2_Girdiler!$B$20:$I$20,G4907+1)-INDEX(2_Girdiler!$B$20:$I$20,G4907)))</f>
        <v>2.79053674989449</v>
      </c>
      <c r="I4907" s="16" t="n">
        <f aca="false">H4907/2_Girdiler!$B$17</f>
        <v>1.1180035055667</v>
      </c>
      <c r="J4907" s="16" t="n">
        <f aca="false">D4907+I4907</f>
        <v>26.2417814321656</v>
      </c>
    </row>
    <row r="4908" customFormat="false" ht="15" hidden="false" customHeight="false" outlineLevel="0" collapsed="false">
      <c r="A4908" s="0" t="n">
        <v>4896</v>
      </c>
      <c r="B4908" s="7" t="n">
        <v>0.735471</v>
      </c>
      <c r="C4908" s="7" t="n">
        <v>0.553342</v>
      </c>
      <c r="D4908" s="16" t="n">
        <f aca="false">LOGINV(B4908,$B$7,$C$7)</f>
        <v>19.2334787047553</v>
      </c>
      <c r="E4908" s="16" t="n">
        <f aca="false">LOGINV(C4908,$B$8,$C$8)</f>
        <v>119.080145122722</v>
      </c>
      <c r="F4908" s="16" t="n">
        <f aca="false">$B$5/100*E4908*2_Girdiler!$B$14*2_Girdiler!$B$15*2_Girdiler!$B$16</f>
        <v>2.99605645128768</v>
      </c>
      <c r="G4908" s="16" t="n">
        <f aca="false">MIN(MATCH(F4908,2_Girdiler!$B$20:$I$20,1),7)</f>
        <v>1</v>
      </c>
      <c r="H4908" s="16" t="n">
        <f aca="false">IF(F4908&gt;=40,2_Girdiler!$I$21+(F4908-40)*(2_Girdiler!$I$21-2_Girdiler!$H$21)/(2_Girdiler!$I$20-2_Girdiler!$H$20),INDEX(2_Girdiler!$B$21:$I$21,G4908)+(F4908-INDEX(2_Girdiler!$B$20:$I$20,G4908))*(INDEX(2_Girdiler!$B$21:$I$21,G4908+1)-INDEX(2_Girdiler!$B$21:$I$21,G4908))/(INDEX(2_Girdiler!$B$20:$I$20,G4908+1)-INDEX(2_Girdiler!$B$20:$I$20,G4908)))</f>
        <v>6.59132419283289</v>
      </c>
      <c r="I4908" s="16" t="n">
        <f aca="false">H4908/2_Girdiler!$B$17</f>
        <v>2.64075488494907</v>
      </c>
      <c r="J4908" s="16" t="n">
        <f aca="false">D4908+I4908</f>
        <v>21.8742335897044</v>
      </c>
    </row>
    <row r="4909" customFormat="false" ht="15" hidden="false" customHeight="false" outlineLevel="0" collapsed="false">
      <c r="A4909" s="0" t="n">
        <v>4897</v>
      </c>
      <c r="B4909" s="7" t="n">
        <v>0.744109</v>
      </c>
      <c r="C4909" s="7" t="n">
        <v>0.345958</v>
      </c>
      <c r="D4909" s="16" t="n">
        <f aca="false">LOGINV(B4909,$B$7,$C$7)</f>
        <v>19.5210016441151</v>
      </c>
      <c r="E4909" s="16" t="n">
        <f aca="false">LOGINV(C4909,$B$8,$C$8)</f>
        <v>84.558675966975</v>
      </c>
      <c r="F4909" s="16" t="n">
        <f aca="false">$B$5/100*E4909*2_Girdiler!$B$14*2_Girdiler!$B$15*2_Girdiler!$B$16</f>
        <v>2.12749628732909</v>
      </c>
      <c r="G4909" s="16" t="n">
        <f aca="false">MIN(MATCH(F4909,2_Girdiler!$B$20:$I$20,1),7)</f>
        <v>1</v>
      </c>
      <c r="H4909" s="16" t="n">
        <f aca="false">IF(F4909&gt;=40,2_Girdiler!$I$21+(F4909-40)*(2_Girdiler!$I$21-2_Girdiler!$H$21)/(2_Girdiler!$I$20-2_Girdiler!$H$20),INDEX(2_Girdiler!$B$21:$I$21,G4909)+(F4909-INDEX(2_Girdiler!$B$20:$I$20,G4909))*(INDEX(2_Girdiler!$B$21:$I$21,G4909+1)-INDEX(2_Girdiler!$B$21:$I$21,G4909))/(INDEX(2_Girdiler!$B$20:$I$20,G4909+1)-INDEX(2_Girdiler!$B$20:$I$20,G4909)))</f>
        <v>4.680491832124</v>
      </c>
      <c r="I4909" s="16" t="n">
        <f aca="false">H4909/2_Girdiler!$B$17</f>
        <v>1.8751970481266</v>
      </c>
      <c r="J4909" s="16" t="n">
        <f aca="false">D4909+I4909</f>
        <v>21.3961986922417</v>
      </c>
    </row>
    <row r="4910" customFormat="false" ht="15" hidden="false" customHeight="false" outlineLevel="0" collapsed="false">
      <c r="A4910" s="0" t="n">
        <v>4898</v>
      </c>
      <c r="B4910" s="7" t="n">
        <v>0.753006</v>
      </c>
      <c r="C4910" s="7" t="n">
        <v>0.305663</v>
      </c>
      <c r="D4910" s="16" t="n">
        <f aca="false">LOGINV(B4910,$B$7,$C$7)</f>
        <v>19.8271115465523</v>
      </c>
      <c r="E4910" s="16" t="n">
        <f aca="false">LOGINV(C4910,$B$8,$C$8)</f>
        <v>78.6649643744429</v>
      </c>
      <c r="F4910" s="16" t="n">
        <f aca="false">$B$5/100*E4910*2_Girdiler!$B$14*2_Girdiler!$B$15*2_Girdiler!$B$16</f>
        <v>1.97921050366098</v>
      </c>
      <c r="G4910" s="16" t="n">
        <f aca="false">MIN(MATCH(F4910,2_Girdiler!$B$20:$I$20,1),7)</f>
        <v>1</v>
      </c>
      <c r="H4910" s="16" t="n">
        <f aca="false">IF(F4910&gt;=40,2_Girdiler!$I$21+(F4910-40)*(2_Girdiler!$I$21-2_Girdiler!$H$21)/(2_Girdiler!$I$20-2_Girdiler!$H$20),INDEX(2_Girdiler!$B$21:$I$21,G4910)+(F4910-INDEX(2_Girdiler!$B$20:$I$20,G4910))*(INDEX(2_Girdiler!$B$21:$I$21,G4910+1)-INDEX(2_Girdiler!$B$21:$I$21,G4910))/(INDEX(2_Girdiler!$B$20:$I$20,G4910+1)-INDEX(2_Girdiler!$B$20:$I$20,G4910)))</f>
        <v>4.35426310805417</v>
      </c>
      <c r="I4910" s="16" t="n">
        <f aca="false">H4910/2_Girdiler!$B$17</f>
        <v>1.7444964375217</v>
      </c>
      <c r="J4910" s="16" t="n">
        <f aca="false">D4910+I4910</f>
        <v>21.571607984074</v>
      </c>
    </row>
    <row r="4911" customFormat="false" ht="15" hidden="false" customHeight="false" outlineLevel="0" collapsed="false">
      <c r="A4911" s="0" t="n">
        <v>4899</v>
      </c>
      <c r="B4911" s="7" t="n">
        <v>0.719021</v>
      </c>
      <c r="C4911" s="7" t="n">
        <v>0.650697</v>
      </c>
      <c r="D4911" s="16" t="n">
        <f aca="false">LOGINV(B4911,$B$7,$C$7)</f>
        <v>18.7099626234281</v>
      </c>
      <c r="E4911" s="16" t="n">
        <f aca="false">LOGINV(C4911,$B$8,$C$8)</f>
        <v>140.213821419359</v>
      </c>
      <c r="F4911" s="16" t="n">
        <f aca="false">$B$5/100*E4911*2_Girdiler!$B$14*2_Girdiler!$B$15*2_Girdiler!$B$16</f>
        <v>3.52777974691108</v>
      </c>
      <c r="G4911" s="16" t="n">
        <f aca="false">MIN(MATCH(F4911,2_Girdiler!$B$20:$I$20,1),7)</f>
        <v>1</v>
      </c>
      <c r="H4911" s="16" t="n">
        <f aca="false">IF(F4911&gt;=40,2_Girdiler!$I$21+(F4911-40)*(2_Girdiler!$I$21-2_Girdiler!$H$21)/(2_Girdiler!$I$20-2_Girdiler!$H$20),INDEX(2_Girdiler!$B$21:$I$21,G4911)+(F4911-INDEX(2_Girdiler!$B$20:$I$20,G4911))*(INDEX(2_Girdiler!$B$21:$I$21,G4911+1)-INDEX(2_Girdiler!$B$21:$I$21,G4911))/(INDEX(2_Girdiler!$B$20:$I$20,G4911+1)-INDEX(2_Girdiler!$B$20:$I$20,G4911)))</f>
        <v>7.76111544320438</v>
      </c>
      <c r="I4911" s="16" t="n">
        <f aca="false">H4911/2_Girdiler!$B$17</f>
        <v>3.10942125128381</v>
      </c>
      <c r="J4911" s="16" t="n">
        <f aca="false">D4911+I4911</f>
        <v>21.8193838747119</v>
      </c>
    </row>
    <row r="4912" customFormat="false" ht="15" hidden="false" customHeight="false" outlineLevel="0" collapsed="false">
      <c r="A4912" s="0" t="n">
        <v>4900</v>
      </c>
      <c r="B4912" s="7" t="n">
        <v>0.41415</v>
      </c>
      <c r="C4912" s="7" t="n">
        <v>0.33845</v>
      </c>
      <c r="D4912" s="16" t="n">
        <f aca="false">LOGINV(B4912,$B$7,$C$7)</f>
        <v>12.0000372575955</v>
      </c>
      <c r="E4912" s="16" t="n">
        <f aca="false">LOGINV(C4912,$B$8,$C$8)</f>
        <v>83.4502908450526</v>
      </c>
      <c r="F4912" s="16" t="n">
        <f aca="false">$B$5/100*E4912*2_Girdiler!$B$14*2_Girdiler!$B$15*2_Girdiler!$B$16</f>
        <v>2.09960931766152</v>
      </c>
      <c r="G4912" s="16" t="n">
        <f aca="false">MIN(MATCH(F4912,2_Girdiler!$B$20:$I$20,1),7)</f>
        <v>1</v>
      </c>
      <c r="H4912" s="16" t="n">
        <f aca="false">IF(F4912&gt;=40,2_Girdiler!$I$21+(F4912-40)*(2_Girdiler!$I$21-2_Girdiler!$H$21)/(2_Girdiler!$I$20-2_Girdiler!$H$20),INDEX(2_Girdiler!$B$21:$I$21,G4912)+(F4912-INDEX(2_Girdiler!$B$20:$I$20,G4912))*(INDEX(2_Girdiler!$B$21:$I$21,G4912+1)-INDEX(2_Girdiler!$B$21:$I$21,G4912))/(INDEX(2_Girdiler!$B$20:$I$20,G4912+1)-INDEX(2_Girdiler!$B$20:$I$20,G4912)))</f>
        <v>4.61914049885535</v>
      </c>
      <c r="I4912" s="16" t="n">
        <f aca="false">H4912/2_Girdiler!$B$17</f>
        <v>1.85061718704141</v>
      </c>
      <c r="J4912" s="16" t="n">
        <f aca="false">D4912+I4912</f>
        <v>13.8506544446369</v>
      </c>
    </row>
    <row r="4913" customFormat="false" ht="15" hidden="false" customHeight="false" outlineLevel="0" collapsed="false">
      <c r="A4913" s="0" t="n">
        <v>4901</v>
      </c>
      <c r="B4913" s="7" t="n">
        <v>0.555093</v>
      </c>
      <c r="C4913" s="7" t="n">
        <v>0.997607</v>
      </c>
      <c r="D4913" s="16" t="n">
        <f aca="false">LOGINV(B4913,$B$7,$C$7)</f>
        <v>14.6292354623615</v>
      </c>
      <c r="E4913" s="16" t="n">
        <f aca="false">LOGINV(C4913,$B$8,$C$8)</f>
        <v>674.685042308437</v>
      </c>
      <c r="F4913" s="16" t="n">
        <f aca="false">$B$5/100*E4913*2_Girdiler!$B$14*2_Girdiler!$B$15*2_Girdiler!$B$16</f>
        <v>16.9750756644803</v>
      </c>
      <c r="G4913" s="16" t="n">
        <f aca="false">MIN(MATCH(F4913,2_Girdiler!$B$20:$I$20,1),7)</f>
        <v>4</v>
      </c>
      <c r="H4913" s="16" t="n">
        <f aca="false">IF(F4913&gt;=40,2_Girdiler!$I$21+(F4913-40)*(2_Girdiler!$I$21-2_Girdiler!$H$21)/(2_Girdiler!$I$20-2_Girdiler!$H$20),INDEX(2_Girdiler!$B$21:$I$21,G4913)+(F4913-INDEX(2_Girdiler!$B$20:$I$20,G4913))*(INDEX(2_Girdiler!$B$21:$I$21,G4913+1)-INDEX(2_Girdiler!$B$21:$I$21,G4913))/(INDEX(2_Girdiler!$B$20:$I$20,G4913+1)-INDEX(2_Girdiler!$B$20:$I$20,G4913)))</f>
        <v>24.4875378322401</v>
      </c>
      <c r="I4913" s="16" t="n">
        <f aca="false">H4913/2_Girdiler!$B$17</f>
        <v>9.81071227253211</v>
      </c>
      <c r="J4913" s="16" t="n">
        <f aca="false">D4913+I4913</f>
        <v>24.4399477348936</v>
      </c>
    </row>
    <row r="4914" customFormat="false" ht="15" hidden="false" customHeight="false" outlineLevel="0" collapsed="false">
      <c r="A4914" s="0" t="n">
        <v>4902</v>
      </c>
      <c r="B4914" s="7" t="n">
        <v>0.156933</v>
      </c>
      <c r="C4914" s="7" t="n">
        <v>0.295917</v>
      </c>
      <c r="D4914" s="16" t="n">
        <f aca="false">LOGINV(B4914,$B$7,$C$7)</f>
        <v>7.7246647383872</v>
      </c>
      <c r="E4914" s="16" t="n">
        <f aca="false">LOGINV(C4914,$B$8,$C$8)</f>
        <v>77.256013680635</v>
      </c>
      <c r="F4914" s="16" t="n">
        <f aca="false">$B$5/100*E4914*2_Girdiler!$B$14*2_Girdiler!$B$15*2_Girdiler!$B$16</f>
        <v>1.94376130420478</v>
      </c>
      <c r="G4914" s="16" t="n">
        <f aca="false">MIN(MATCH(F4914,2_Girdiler!$B$20:$I$20,1),7)</f>
        <v>1</v>
      </c>
      <c r="H4914" s="16" t="n">
        <f aca="false">IF(F4914&gt;=40,2_Girdiler!$I$21+(F4914-40)*(2_Girdiler!$I$21-2_Girdiler!$H$21)/(2_Girdiler!$I$20-2_Girdiler!$H$20),INDEX(2_Girdiler!$B$21:$I$21,G4914)+(F4914-INDEX(2_Girdiler!$B$20:$I$20,G4914))*(INDEX(2_Girdiler!$B$21:$I$21,G4914+1)-INDEX(2_Girdiler!$B$21:$I$21,G4914))/(INDEX(2_Girdiler!$B$20:$I$20,G4914+1)-INDEX(2_Girdiler!$B$20:$I$20,G4914)))</f>
        <v>4.27627486925051</v>
      </c>
      <c r="I4914" s="16" t="n">
        <f aca="false">H4914/2_Girdiler!$B$17</f>
        <v>1.71325114953947</v>
      </c>
      <c r="J4914" s="16" t="n">
        <f aca="false">D4914+I4914</f>
        <v>9.43791588792666</v>
      </c>
    </row>
    <row r="4915" customFormat="false" ht="15" hidden="false" customHeight="false" outlineLevel="0" collapsed="false">
      <c r="A4915" s="0" t="n">
        <v>4903</v>
      </c>
      <c r="B4915" s="7" t="n">
        <v>0.174314</v>
      </c>
      <c r="C4915" s="7" t="n">
        <v>0.481256</v>
      </c>
      <c r="D4915" s="16" t="n">
        <f aca="false">LOGINV(B4915,$B$7,$C$7)</f>
        <v>8.03152729505479</v>
      </c>
      <c r="E4915" s="16" t="n">
        <f aca="false">LOGINV(C4915,$B$8,$C$8)</f>
        <v>105.941768735532</v>
      </c>
      <c r="F4915" s="16" t="n">
        <f aca="false">$B$5/100*E4915*2_Girdiler!$B$14*2_Girdiler!$B$15*2_Girdiler!$B$16</f>
        <v>2.66549490138598</v>
      </c>
      <c r="G4915" s="16" t="n">
        <f aca="false">MIN(MATCH(F4915,2_Girdiler!$B$20:$I$20,1),7)</f>
        <v>1</v>
      </c>
      <c r="H4915" s="16" t="n">
        <f aca="false">IF(F4915&gt;=40,2_Girdiler!$I$21+(F4915-40)*(2_Girdiler!$I$21-2_Girdiler!$H$21)/(2_Girdiler!$I$20-2_Girdiler!$H$20),INDEX(2_Girdiler!$B$21:$I$21,G4915)+(F4915-INDEX(2_Girdiler!$B$20:$I$20,G4915))*(INDEX(2_Girdiler!$B$21:$I$21,G4915+1)-INDEX(2_Girdiler!$B$21:$I$21,G4915))/(INDEX(2_Girdiler!$B$20:$I$20,G4915+1)-INDEX(2_Girdiler!$B$20:$I$20,G4915)))</f>
        <v>5.86408878304917</v>
      </c>
      <c r="I4915" s="16" t="n">
        <f aca="false">H4915/2_Girdiler!$B$17</f>
        <v>2.34939454449085</v>
      </c>
      <c r="J4915" s="16" t="n">
        <f aca="false">D4915+I4915</f>
        <v>10.3809218395456</v>
      </c>
    </row>
    <row r="4916" customFormat="false" ht="15" hidden="false" customHeight="false" outlineLevel="0" collapsed="false">
      <c r="A4916" s="0" t="n">
        <v>4904</v>
      </c>
      <c r="B4916" s="7" t="n">
        <v>0.208284</v>
      </c>
      <c r="C4916" s="7" t="n">
        <v>0.212577</v>
      </c>
      <c r="D4916" s="16" t="n">
        <f aca="false">LOGINV(B4916,$B$7,$C$7)</f>
        <v>8.61042715074405</v>
      </c>
      <c r="E4916" s="16" t="n">
        <f aca="false">LOGINV(C4916,$B$8,$C$8)</f>
        <v>65.2636614818993</v>
      </c>
      <c r="F4916" s="16" t="n">
        <f aca="false">$B$5/100*E4916*2_Girdiler!$B$14*2_Girdiler!$B$15*2_Girdiler!$B$16</f>
        <v>1.64203372288459</v>
      </c>
      <c r="G4916" s="16" t="n">
        <f aca="false">MIN(MATCH(F4916,2_Girdiler!$B$20:$I$20,1),7)</f>
        <v>1</v>
      </c>
      <c r="H4916" s="16" t="n">
        <f aca="false">IF(F4916&gt;=40,2_Girdiler!$I$21+(F4916-40)*(2_Girdiler!$I$21-2_Girdiler!$H$21)/(2_Girdiler!$I$20-2_Girdiler!$H$20),INDEX(2_Girdiler!$B$21:$I$21,G4916)+(F4916-INDEX(2_Girdiler!$B$20:$I$20,G4916))*(INDEX(2_Girdiler!$B$21:$I$21,G4916+1)-INDEX(2_Girdiler!$B$21:$I$21,G4916))/(INDEX(2_Girdiler!$B$20:$I$20,G4916+1)-INDEX(2_Girdiler!$B$20:$I$20,G4916)))</f>
        <v>3.61247419034609</v>
      </c>
      <c r="I4916" s="16" t="n">
        <f aca="false">H4916/2_Girdiler!$B$17</f>
        <v>1.44730536472199</v>
      </c>
      <c r="J4916" s="16" t="n">
        <f aca="false">D4916+I4916</f>
        <v>10.057732515466</v>
      </c>
    </row>
    <row r="4917" customFormat="false" ht="15" hidden="false" customHeight="false" outlineLevel="0" collapsed="false">
      <c r="A4917" s="0" t="n">
        <v>4905</v>
      </c>
      <c r="B4917" s="7" t="n">
        <v>0.987077</v>
      </c>
      <c r="C4917" s="7" t="n">
        <v>0.082228</v>
      </c>
      <c r="D4917" s="16" t="n">
        <f aca="false">LOGINV(B4917,$B$7,$C$7)</f>
        <v>46.8980393380283</v>
      </c>
      <c r="E4917" s="16" t="n">
        <f aca="false">LOGINV(C4917,$B$8,$C$8)</f>
        <v>44.5151315316797</v>
      </c>
      <c r="F4917" s="16" t="n">
        <f aca="false">$B$5/100*E4917*2_Girdiler!$B$14*2_Girdiler!$B$15*2_Girdiler!$B$16</f>
        <v>1.12000070933706</v>
      </c>
      <c r="G4917" s="16" t="n">
        <f aca="false">MIN(MATCH(F4917,2_Girdiler!$B$20:$I$20,1),7)</f>
        <v>1</v>
      </c>
      <c r="H4917" s="16" t="n">
        <f aca="false">IF(F4917&gt;=40,2_Girdiler!$I$21+(F4917-40)*(2_Girdiler!$I$21-2_Girdiler!$H$21)/(2_Girdiler!$I$20-2_Girdiler!$H$20),INDEX(2_Girdiler!$B$21:$I$21,G4917)+(F4917-INDEX(2_Girdiler!$B$20:$I$20,G4917))*(INDEX(2_Girdiler!$B$21:$I$21,G4917+1)-INDEX(2_Girdiler!$B$21:$I$21,G4917))/(INDEX(2_Girdiler!$B$20:$I$20,G4917+1)-INDEX(2_Girdiler!$B$20:$I$20,G4917)))</f>
        <v>2.46400156054153</v>
      </c>
      <c r="I4917" s="16" t="n">
        <f aca="false">H4917/2_Girdiler!$B$17</f>
        <v>0.987180112396447</v>
      </c>
      <c r="J4917" s="16" t="n">
        <f aca="false">D4917+I4917</f>
        <v>47.8852194504247</v>
      </c>
    </row>
    <row r="4918" customFormat="false" ht="15" hidden="false" customHeight="false" outlineLevel="0" collapsed="false">
      <c r="A4918" s="0" t="n">
        <v>4906</v>
      </c>
      <c r="B4918" s="7" t="n">
        <v>0.660387</v>
      </c>
      <c r="C4918" s="7" t="n">
        <v>0.478202</v>
      </c>
      <c r="D4918" s="16" t="n">
        <f aca="false">LOGINV(B4918,$B$7,$C$7)</f>
        <v>17.0524825744572</v>
      </c>
      <c r="E4918" s="16" t="n">
        <f aca="false">LOGINV(C4918,$B$8,$C$8)</f>
        <v>105.418878366652</v>
      </c>
      <c r="F4918" s="16" t="n">
        <f aca="false">$B$5/100*E4918*2_Girdiler!$B$14*2_Girdiler!$B$15*2_Girdiler!$B$16</f>
        <v>2.65233897970497</v>
      </c>
      <c r="G4918" s="16" t="n">
        <f aca="false">MIN(MATCH(F4918,2_Girdiler!$B$20:$I$20,1),7)</f>
        <v>1</v>
      </c>
      <c r="H4918" s="16" t="n">
        <f aca="false">IF(F4918&gt;=40,2_Girdiler!$I$21+(F4918-40)*(2_Girdiler!$I$21-2_Girdiler!$H$21)/(2_Girdiler!$I$20-2_Girdiler!$H$20),INDEX(2_Girdiler!$B$21:$I$21,G4918)+(F4918-INDEX(2_Girdiler!$B$20:$I$20,G4918))*(INDEX(2_Girdiler!$B$21:$I$21,G4918+1)-INDEX(2_Girdiler!$B$21:$I$21,G4918))/(INDEX(2_Girdiler!$B$20:$I$20,G4918+1)-INDEX(2_Girdiler!$B$20:$I$20,G4918)))</f>
        <v>5.83514575535093</v>
      </c>
      <c r="I4918" s="16" t="n">
        <f aca="false">H4918/2_Girdiler!$B$17</f>
        <v>2.33779878018868</v>
      </c>
      <c r="J4918" s="16" t="n">
        <f aca="false">D4918+I4918</f>
        <v>19.3902813546459</v>
      </c>
    </row>
    <row r="4919" customFormat="false" ht="15" hidden="false" customHeight="false" outlineLevel="0" collapsed="false">
      <c r="A4919" s="0" t="n">
        <v>4907</v>
      </c>
      <c r="B4919" s="7" t="n">
        <v>0.943904</v>
      </c>
      <c r="C4919" s="7" t="n">
        <v>0.778461</v>
      </c>
      <c r="D4919" s="16" t="n">
        <f aca="false">LOGINV(B4919,$B$7,$C$7)</f>
        <v>32.8247834436352</v>
      </c>
      <c r="E4919" s="16" t="n">
        <f aca="false">LOGINV(C4919,$B$8,$C$8)</f>
        <v>179.169339385292</v>
      </c>
      <c r="F4919" s="16" t="n">
        <f aca="false">$B$5/100*E4919*2_Girdiler!$B$14*2_Girdiler!$B$15*2_Girdiler!$B$16</f>
        <v>4.50790057893394</v>
      </c>
      <c r="G4919" s="16" t="n">
        <f aca="false">MIN(MATCH(F4919,2_Girdiler!$B$20:$I$20,1),7)</f>
        <v>1</v>
      </c>
      <c r="H4919" s="16" t="n">
        <f aca="false">IF(F4919&gt;=40,2_Girdiler!$I$21+(F4919-40)*(2_Girdiler!$I$21-2_Girdiler!$H$21)/(2_Girdiler!$I$20-2_Girdiler!$H$20),INDEX(2_Girdiler!$B$21:$I$21,G4919)+(F4919-INDEX(2_Girdiler!$B$20:$I$20,G4919))*(INDEX(2_Girdiler!$B$21:$I$21,G4919+1)-INDEX(2_Girdiler!$B$21:$I$21,G4919))/(INDEX(2_Girdiler!$B$20:$I$20,G4919+1)-INDEX(2_Girdiler!$B$20:$I$20,G4919)))</f>
        <v>9.91738127365467</v>
      </c>
      <c r="I4919" s="16" t="n">
        <f aca="false">H4919/2_Girdiler!$B$17</f>
        <v>3.97330980515011</v>
      </c>
      <c r="J4919" s="16" t="n">
        <f aca="false">D4919+I4919</f>
        <v>36.7980932487853</v>
      </c>
    </row>
    <row r="4920" customFormat="false" ht="15" hidden="false" customHeight="false" outlineLevel="0" collapsed="false">
      <c r="A4920" s="0" t="n">
        <v>4908</v>
      </c>
      <c r="B4920" s="7" t="n">
        <v>0.220867</v>
      </c>
      <c r="C4920" s="7" t="n">
        <v>0.963593</v>
      </c>
      <c r="D4920" s="16" t="n">
        <f aca="false">LOGINV(B4920,$B$7,$C$7)</f>
        <v>8.81989355209834</v>
      </c>
      <c r="E4920" s="16" t="n">
        <f aca="false">LOGINV(C4920,$B$8,$C$8)</f>
        <v>347.669631175239</v>
      </c>
      <c r="F4920" s="16" t="n">
        <f aca="false">$B$5/100*E4920*2_Girdiler!$B$14*2_Girdiler!$B$15*2_Girdiler!$B$16</f>
        <v>8.74736792036902</v>
      </c>
      <c r="G4920" s="16" t="n">
        <f aca="false">MIN(MATCH(F4920,2_Girdiler!$B$20:$I$20,1),7)</f>
        <v>2</v>
      </c>
      <c r="H4920" s="16" t="n">
        <f aca="false">IF(F4920&gt;=40,2_Girdiler!$I$21+(F4920-40)*(2_Girdiler!$I$21-2_Girdiler!$H$21)/(2_Girdiler!$I$20-2_Girdiler!$H$20),INDEX(2_Girdiler!$B$21:$I$21,G4920)+(F4920-INDEX(2_Girdiler!$B$20:$I$20,G4920))*(INDEX(2_Girdiler!$B$21:$I$21,G4920+1)-INDEX(2_Girdiler!$B$21:$I$21,G4920))/(INDEX(2_Girdiler!$B$20:$I$20,G4920+1)-INDEX(2_Girdiler!$B$20:$I$20,G4920)))</f>
        <v>16.9957886725904</v>
      </c>
      <c r="I4920" s="16" t="n">
        <f aca="false">H4920/2_Girdiler!$B$17</f>
        <v>6.80921020536475</v>
      </c>
      <c r="J4920" s="16" t="n">
        <f aca="false">D4920+I4920</f>
        <v>15.6291037574631</v>
      </c>
    </row>
    <row r="4921" customFormat="false" ht="15" hidden="false" customHeight="false" outlineLevel="0" collapsed="false">
      <c r="A4921" s="0" t="n">
        <v>4909</v>
      </c>
      <c r="B4921" s="7" t="n">
        <v>0.334761</v>
      </c>
      <c r="C4921" s="7" t="n">
        <v>0.016193</v>
      </c>
      <c r="D4921" s="16" t="n">
        <f aca="false">LOGINV(B4921,$B$7,$C$7)</f>
        <v>10.6749447065861</v>
      </c>
      <c r="E4921" s="16" t="n">
        <f aca="false">LOGINV(C4921,$B$8,$C$8)</f>
        <v>27.4429276438953</v>
      </c>
      <c r="F4921" s="16" t="n">
        <f aca="false">$B$5/100*E4921*2_Girdiler!$B$14*2_Girdiler!$B$15*2_Girdiler!$B$16</f>
        <v>0.690464059520405</v>
      </c>
      <c r="G4921" s="16" t="n">
        <f aca="false">MIN(MATCH(F4921,2_Girdiler!$B$20:$I$20,1),7)</f>
        <v>1</v>
      </c>
      <c r="H4921" s="16" t="n">
        <f aca="false">IF(F4921&gt;=40,2_Girdiler!$I$21+(F4921-40)*(2_Girdiler!$I$21-2_Girdiler!$H$21)/(2_Girdiler!$I$20-2_Girdiler!$H$20),INDEX(2_Girdiler!$B$21:$I$21,G4921)+(F4921-INDEX(2_Girdiler!$B$20:$I$20,G4921))*(INDEX(2_Girdiler!$B$21:$I$21,G4921+1)-INDEX(2_Girdiler!$B$21:$I$21,G4921))/(INDEX(2_Girdiler!$B$20:$I$20,G4921+1)-INDEX(2_Girdiler!$B$20:$I$20,G4921)))</f>
        <v>1.51902093094489</v>
      </c>
      <c r="I4921" s="16" t="n">
        <f aca="false">H4921/2_Girdiler!$B$17</f>
        <v>0.608582103743946</v>
      </c>
      <c r="J4921" s="16" t="n">
        <f aca="false">D4921+I4921</f>
        <v>11.28352681033</v>
      </c>
    </row>
    <row r="4922" customFormat="false" ht="15" hidden="false" customHeight="false" outlineLevel="0" collapsed="false">
      <c r="A4922" s="0" t="n">
        <v>4910</v>
      </c>
      <c r="B4922" s="7" t="n">
        <v>0.647949</v>
      </c>
      <c r="C4922" s="7" t="n">
        <v>0.854538</v>
      </c>
      <c r="D4922" s="16" t="n">
        <f aca="false">LOGINV(B4922,$B$7,$C$7)</f>
        <v>16.7348676309009</v>
      </c>
      <c r="E4922" s="16" t="n">
        <f aca="false">LOGINV(C4922,$B$8,$C$8)</f>
        <v>215.926817089218</v>
      </c>
      <c r="F4922" s="16" t="n">
        <f aca="false">$B$5/100*E4922*2_Girdiler!$B$14*2_Girdiler!$B$15*2_Girdiler!$B$16</f>
        <v>5.43271871796473</v>
      </c>
      <c r="G4922" s="16" t="n">
        <f aca="false">MIN(MATCH(F4922,2_Girdiler!$B$20:$I$20,1),7)</f>
        <v>2</v>
      </c>
      <c r="H4922" s="16" t="n">
        <f aca="false">IF(F4922&gt;=40,2_Girdiler!$I$21+(F4922-40)*(2_Girdiler!$I$21-2_Girdiler!$H$21)/(2_Girdiler!$I$20-2_Girdiler!$H$20),INDEX(2_Girdiler!$B$21:$I$21,G4922)+(F4922-INDEX(2_Girdiler!$B$20:$I$20,G4922))*(INDEX(2_Girdiler!$B$21:$I$21,G4922+1)-INDEX(2_Girdiler!$B$21:$I$21,G4922))/(INDEX(2_Girdiler!$B$20:$I$20,G4922+1)-INDEX(2_Girdiler!$B$20:$I$20,G4922)))</f>
        <v>11.6923499487436</v>
      </c>
      <c r="I4922" s="16" t="n">
        <f aca="false">H4922/2_Girdiler!$B$17</f>
        <v>4.68443507561842</v>
      </c>
      <c r="J4922" s="16" t="n">
        <f aca="false">D4922+I4922</f>
        <v>21.4193027065193</v>
      </c>
    </row>
    <row r="4923" customFormat="false" ht="15" hidden="false" customHeight="false" outlineLevel="0" collapsed="false">
      <c r="A4923" s="0" t="n">
        <v>4911</v>
      </c>
      <c r="B4923" s="7" t="n">
        <v>0.993981</v>
      </c>
      <c r="C4923" s="7" t="n">
        <v>0.040156</v>
      </c>
      <c r="D4923" s="16" t="n">
        <f aca="false">LOGINV(B4923,$B$7,$C$7)</f>
        <v>54.8963712893397</v>
      </c>
      <c r="E4923" s="16" t="n">
        <f aca="false">LOGINV(C4923,$B$8,$C$8)</f>
        <v>35.3157116553837</v>
      </c>
      <c r="F4923" s="16" t="n">
        <f aca="false">$B$5/100*E4923*2_Girdiler!$B$14*2_Girdiler!$B$15*2_Girdiler!$B$16</f>
        <v>0.888543305249454</v>
      </c>
      <c r="G4923" s="16" t="n">
        <f aca="false">MIN(MATCH(F4923,2_Girdiler!$B$20:$I$20,1),7)</f>
        <v>1</v>
      </c>
      <c r="H4923" s="16" t="n">
        <f aca="false">IF(F4923&gt;=40,2_Girdiler!$I$21+(F4923-40)*(2_Girdiler!$I$21-2_Girdiler!$H$21)/(2_Girdiler!$I$20-2_Girdiler!$H$20),INDEX(2_Girdiler!$B$21:$I$21,G4923)+(F4923-INDEX(2_Girdiler!$B$20:$I$20,G4923))*(INDEX(2_Girdiler!$B$21:$I$21,G4923+1)-INDEX(2_Girdiler!$B$21:$I$21,G4923))/(INDEX(2_Girdiler!$B$20:$I$20,G4923+1)-INDEX(2_Girdiler!$B$20:$I$20,G4923)))</f>
        <v>1.9547952715488</v>
      </c>
      <c r="I4923" s="16" t="n">
        <f aca="false">H4923/2_Girdiler!$B$17</f>
        <v>0.783171182511538</v>
      </c>
      <c r="J4923" s="16" t="n">
        <f aca="false">D4923+I4923</f>
        <v>55.6795424718512</v>
      </c>
    </row>
    <row r="4924" customFormat="false" ht="15" hidden="false" customHeight="false" outlineLevel="0" collapsed="false">
      <c r="A4924" s="0" t="n">
        <v>4912</v>
      </c>
      <c r="B4924" s="7" t="n">
        <v>0.906672</v>
      </c>
      <c r="C4924" s="7" t="n">
        <v>0.182637</v>
      </c>
      <c r="D4924" s="16" t="n">
        <f aca="false">LOGINV(B4924,$B$7,$C$7)</f>
        <v>28.2718603165495</v>
      </c>
      <c r="E4924" s="16" t="n">
        <f aca="false">LOGINV(C4924,$B$8,$C$8)</f>
        <v>60.8747435011239</v>
      </c>
      <c r="F4924" s="16" t="n">
        <f aca="false">$B$5/100*E4924*2_Girdiler!$B$14*2_Girdiler!$B$15*2_Girdiler!$B$16</f>
        <v>1.53160854648828</v>
      </c>
      <c r="G4924" s="16" t="n">
        <f aca="false">MIN(MATCH(F4924,2_Girdiler!$B$20:$I$20,1),7)</f>
        <v>1</v>
      </c>
      <c r="H4924" s="16" t="n">
        <f aca="false">IF(F4924&gt;=40,2_Girdiler!$I$21+(F4924-40)*(2_Girdiler!$I$21-2_Girdiler!$H$21)/(2_Girdiler!$I$20-2_Girdiler!$H$20),INDEX(2_Girdiler!$B$21:$I$21,G4924)+(F4924-INDEX(2_Girdiler!$B$20:$I$20,G4924))*(INDEX(2_Girdiler!$B$21:$I$21,G4924+1)-INDEX(2_Girdiler!$B$21:$I$21,G4924))/(INDEX(2_Girdiler!$B$20:$I$20,G4924+1)-INDEX(2_Girdiler!$B$20:$I$20,G4924)))</f>
        <v>3.36953880227421</v>
      </c>
      <c r="I4924" s="16" t="n">
        <f aca="false">H4924/2_Girdiler!$B$17</f>
        <v>1.34997548168037</v>
      </c>
      <c r="J4924" s="16" t="n">
        <f aca="false">D4924+I4924</f>
        <v>29.6218357982298</v>
      </c>
    </row>
    <row r="4925" customFormat="false" ht="15" hidden="false" customHeight="false" outlineLevel="0" collapsed="false">
      <c r="A4925" s="0" t="n">
        <v>4913</v>
      </c>
      <c r="B4925" s="7" t="n">
        <v>0.774793</v>
      </c>
      <c r="C4925" s="7" t="n">
        <v>0.601146</v>
      </c>
      <c r="D4925" s="16" t="n">
        <f aca="false">LOGINV(B4925,$B$7,$C$7)</f>
        <v>20.6245830803682</v>
      </c>
      <c r="E4925" s="16" t="n">
        <f aca="false">LOGINV(C4925,$B$8,$C$8)</f>
        <v>128.854014355818</v>
      </c>
      <c r="F4925" s="16" t="n">
        <f aca="false">$B$5/100*E4925*2_Girdiler!$B$14*2_Girdiler!$B$15*2_Girdiler!$B$16</f>
        <v>3.24196700119238</v>
      </c>
      <c r="G4925" s="16" t="n">
        <f aca="false">MIN(MATCH(F4925,2_Girdiler!$B$20:$I$20,1),7)</f>
        <v>1</v>
      </c>
      <c r="H4925" s="16" t="n">
        <f aca="false">IF(F4925&gt;=40,2_Girdiler!$I$21+(F4925-40)*(2_Girdiler!$I$21-2_Girdiler!$H$21)/(2_Girdiler!$I$20-2_Girdiler!$H$20),INDEX(2_Girdiler!$B$21:$I$21,G4925)+(F4925-INDEX(2_Girdiler!$B$20:$I$20,G4925))*(INDEX(2_Girdiler!$B$21:$I$21,G4925+1)-INDEX(2_Girdiler!$B$21:$I$21,G4925))/(INDEX(2_Girdiler!$B$20:$I$20,G4925+1)-INDEX(2_Girdiler!$B$20:$I$20,G4925)))</f>
        <v>7.13232740262324</v>
      </c>
      <c r="I4925" s="16" t="n">
        <f aca="false">H4925/2_Girdiler!$B$17</f>
        <v>2.85750296579457</v>
      </c>
      <c r="J4925" s="16" t="n">
        <f aca="false">D4925+I4925</f>
        <v>23.4820860461628</v>
      </c>
    </row>
    <row r="4926" customFormat="false" ht="15" hidden="false" customHeight="false" outlineLevel="0" collapsed="false">
      <c r="A4926" s="0" t="n">
        <v>4914</v>
      </c>
      <c r="B4926" s="7" t="n">
        <v>0.501568</v>
      </c>
      <c r="C4926" s="7" t="n">
        <v>0.151767</v>
      </c>
      <c r="D4926" s="16" t="n">
        <f aca="false">LOGINV(B4926,$B$7,$C$7)</f>
        <v>13.571755161318</v>
      </c>
      <c r="E4926" s="16" t="n">
        <f aca="false">LOGINV(C4926,$B$8,$C$8)</f>
        <v>56.2094123562512</v>
      </c>
      <c r="F4926" s="16" t="n">
        <f aca="false">$B$5/100*E4926*2_Girdiler!$B$14*2_Girdiler!$B$15*2_Girdiler!$B$16</f>
        <v>1.41422881488328</v>
      </c>
      <c r="G4926" s="16" t="n">
        <f aca="false">MIN(MATCH(F4926,2_Girdiler!$B$20:$I$20,1),7)</f>
        <v>1</v>
      </c>
      <c r="H4926" s="16" t="n">
        <f aca="false">IF(F4926&gt;=40,2_Girdiler!$I$21+(F4926-40)*(2_Girdiler!$I$21-2_Girdiler!$H$21)/(2_Girdiler!$I$20-2_Girdiler!$H$20),INDEX(2_Girdiler!$B$21:$I$21,G4926)+(F4926-INDEX(2_Girdiler!$B$20:$I$20,G4926))*(INDEX(2_Girdiler!$B$21:$I$21,G4926+1)-INDEX(2_Girdiler!$B$21:$I$21,G4926))/(INDEX(2_Girdiler!$B$20:$I$20,G4926+1)-INDEX(2_Girdiler!$B$20:$I$20,G4926)))</f>
        <v>3.11130339274322</v>
      </c>
      <c r="I4926" s="16" t="n">
        <f aca="false">H4926/2_Girdiler!$B$17</f>
        <v>1.24651578234905</v>
      </c>
      <c r="J4926" s="16" t="n">
        <f aca="false">D4926+I4926</f>
        <v>14.818270943667</v>
      </c>
    </row>
    <row r="4927" customFormat="false" ht="15" hidden="false" customHeight="false" outlineLevel="0" collapsed="false">
      <c r="A4927" s="0" t="n">
        <v>4915</v>
      </c>
      <c r="B4927" s="7" t="n">
        <v>0.315473</v>
      </c>
      <c r="C4927" s="7" t="n">
        <v>0.140149</v>
      </c>
      <c r="D4927" s="16" t="n">
        <f aca="false">LOGINV(B4927,$B$7,$C$7)</f>
        <v>10.3607786843208</v>
      </c>
      <c r="E4927" s="16" t="n">
        <f aca="false">LOGINV(C4927,$B$8,$C$8)</f>
        <v>54.397322348955</v>
      </c>
      <c r="F4927" s="16" t="n">
        <f aca="false">$B$5/100*E4927*2_Girdiler!$B$14*2_Girdiler!$B$15*2_Girdiler!$B$16</f>
        <v>1.36863663029971</v>
      </c>
      <c r="G4927" s="16" t="n">
        <f aca="false">MIN(MATCH(F4927,2_Girdiler!$B$20:$I$20,1),7)</f>
        <v>1</v>
      </c>
      <c r="H4927" s="16" t="n">
        <f aca="false">IF(F4927&gt;=40,2_Girdiler!$I$21+(F4927-40)*(2_Girdiler!$I$21-2_Girdiler!$H$21)/(2_Girdiler!$I$20-2_Girdiler!$H$20),INDEX(2_Girdiler!$B$21:$I$21,G4927)+(F4927-INDEX(2_Girdiler!$B$20:$I$20,G4927))*(INDEX(2_Girdiler!$B$21:$I$21,G4927+1)-INDEX(2_Girdiler!$B$21:$I$21,G4927))/(INDEX(2_Girdiler!$B$20:$I$20,G4927+1)-INDEX(2_Girdiler!$B$20:$I$20,G4927)))</f>
        <v>3.01100058665936</v>
      </c>
      <c r="I4927" s="16" t="n">
        <f aca="false">H4927/2_Girdiler!$B$17</f>
        <v>1.20633036324494</v>
      </c>
      <c r="J4927" s="16" t="n">
        <f aca="false">D4927+I4927</f>
        <v>11.5671090475657</v>
      </c>
    </row>
    <row r="4928" customFormat="false" ht="15" hidden="false" customHeight="false" outlineLevel="0" collapsed="false">
      <c r="A4928" s="0" t="n">
        <v>4916</v>
      </c>
      <c r="B4928" s="7" t="n">
        <v>0.977076</v>
      </c>
      <c r="C4928" s="7" t="n">
        <v>0.144066</v>
      </c>
      <c r="D4928" s="16" t="n">
        <f aca="false">LOGINV(B4928,$B$7,$C$7)</f>
        <v>41.2153495048121</v>
      </c>
      <c r="E4928" s="16" t="n">
        <f aca="false">LOGINV(C4928,$B$8,$C$8)</f>
        <v>55.0125123567374</v>
      </c>
      <c r="F4928" s="16" t="n">
        <f aca="false">$B$5/100*E4928*2_Girdiler!$B$14*2_Girdiler!$B$15*2_Girdiler!$B$16</f>
        <v>1.38411481089551</v>
      </c>
      <c r="G4928" s="16" t="n">
        <f aca="false">MIN(MATCH(F4928,2_Girdiler!$B$20:$I$20,1),7)</f>
        <v>1</v>
      </c>
      <c r="H4928" s="16" t="n">
        <f aca="false">IF(F4928&gt;=40,2_Girdiler!$I$21+(F4928-40)*(2_Girdiler!$I$21-2_Girdiler!$H$21)/(2_Girdiler!$I$20-2_Girdiler!$H$20),INDEX(2_Girdiler!$B$21:$I$21,G4928)+(F4928-INDEX(2_Girdiler!$B$20:$I$20,G4928))*(INDEX(2_Girdiler!$B$21:$I$21,G4928+1)-INDEX(2_Girdiler!$B$21:$I$21,G4928))/(INDEX(2_Girdiler!$B$20:$I$20,G4928+1)-INDEX(2_Girdiler!$B$20:$I$20,G4928)))</f>
        <v>3.04505258397013</v>
      </c>
      <c r="I4928" s="16" t="n">
        <f aca="false">H4928/2_Girdiler!$B$17</f>
        <v>1.21997299037265</v>
      </c>
      <c r="J4928" s="16" t="n">
        <f aca="false">D4928+I4928</f>
        <v>42.4353224951847</v>
      </c>
    </row>
    <row r="4929" customFormat="false" ht="15" hidden="false" customHeight="false" outlineLevel="0" collapsed="false">
      <c r="A4929" s="0" t="n">
        <v>4917</v>
      </c>
      <c r="B4929" s="7" t="n">
        <v>0.431245</v>
      </c>
      <c r="C4929" s="7" t="n">
        <v>0.038788</v>
      </c>
      <c r="D4929" s="16" t="n">
        <f aca="false">LOGINV(B4929,$B$7,$C$7)</f>
        <v>12.2957702950083</v>
      </c>
      <c r="E4929" s="16" t="n">
        <f aca="false">LOGINV(C4929,$B$8,$C$8)</f>
        <v>34.9517521709821</v>
      </c>
      <c r="F4929" s="16" t="n">
        <f aca="false">$B$5/100*E4929*2_Girdiler!$B$14*2_Girdiler!$B$15*2_Girdiler!$B$16</f>
        <v>0.87938608462191</v>
      </c>
      <c r="G4929" s="16" t="n">
        <f aca="false">MIN(MATCH(F4929,2_Girdiler!$B$20:$I$20,1),7)</f>
        <v>1</v>
      </c>
      <c r="H4929" s="16" t="n">
        <f aca="false">IF(F4929&gt;=40,2_Girdiler!$I$21+(F4929-40)*(2_Girdiler!$I$21-2_Girdiler!$H$21)/(2_Girdiler!$I$20-2_Girdiler!$H$20),INDEX(2_Girdiler!$B$21:$I$21,G4929)+(F4929-INDEX(2_Girdiler!$B$20:$I$20,G4929))*(INDEX(2_Girdiler!$B$21:$I$21,G4929+1)-INDEX(2_Girdiler!$B$21:$I$21,G4929))/(INDEX(2_Girdiler!$B$20:$I$20,G4929+1)-INDEX(2_Girdiler!$B$20:$I$20,G4929)))</f>
        <v>1.9346493861682</v>
      </c>
      <c r="I4929" s="16" t="n">
        <f aca="false">H4929/2_Girdiler!$B$17</f>
        <v>0.775099914330209</v>
      </c>
      <c r="J4929" s="16" t="n">
        <f aca="false">D4929+I4929</f>
        <v>13.0708702093385</v>
      </c>
    </row>
    <row r="4930" customFormat="false" ht="15" hidden="false" customHeight="false" outlineLevel="0" collapsed="false">
      <c r="A4930" s="0" t="n">
        <v>4918</v>
      </c>
      <c r="B4930" s="7" t="n">
        <v>0.586653</v>
      </c>
      <c r="C4930" s="7" t="n">
        <v>0.862868</v>
      </c>
      <c r="D4930" s="16" t="n">
        <f aca="false">LOGINV(B4930,$B$7,$C$7)</f>
        <v>15.2997907229131</v>
      </c>
      <c r="E4930" s="16" t="n">
        <f aca="false">LOGINV(C4930,$B$8,$C$8)</f>
        <v>221.174376969438</v>
      </c>
      <c r="F4930" s="16" t="n">
        <f aca="false">$B$5/100*E4930*2_Girdiler!$B$14*2_Girdiler!$B$15*2_Girdiler!$B$16</f>
        <v>5.56474732455106</v>
      </c>
      <c r="G4930" s="16" t="n">
        <f aca="false">MIN(MATCH(F4930,2_Girdiler!$B$20:$I$20,1),7)</f>
        <v>2</v>
      </c>
      <c r="H4930" s="16" t="n">
        <f aca="false">IF(F4930&gt;=40,2_Girdiler!$I$21+(F4930-40)*(2_Girdiler!$I$21-2_Girdiler!$H$21)/(2_Girdiler!$I$20-2_Girdiler!$H$20),INDEX(2_Girdiler!$B$21:$I$21,G4930)+(F4930-INDEX(2_Girdiler!$B$20:$I$20,G4930))*(INDEX(2_Girdiler!$B$21:$I$21,G4930+1)-INDEX(2_Girdiler!$B$21:$I$21,G4930))/(INDEX(2_Girdiler!$B$20:$I$20,G4930+1)-INDEX(2_Girdiler!$B$20:$I$20,G4930)))</f>
        <v>11.9035957192817</v>
      </c>
      <c r="I4930" s="16" t="n">
        <f aca="false">H4930/2_Girdiler!$B$17</f>
        <v>4.76906879778914</v>
      </c>
      <c r="J4930" s="16" t="n">
        <f aca="false">D4930+I4930</f>
        <v>20.0688595207023</v>
      </c>
    </row>
    <row r="4931" customFormat="false" ht="15" hidden="false" customHeight="false" outlineLevel="0" collapsed="false">
      <c r="A4931" s="0" t="n">
        <v>4919</v>
      </c>
      <c r="B4931" s="7" t="n">
        <v>0.734617</v>
      </c>
      <c r="C4931" s="7" t="n">
        <v>0.128855</v>
      </c>
      <c r="D4931" s="16" t="n">
        <f aca="false">LOGINV(B4931,$B$7,$C$7)</f>
        <v>19.2055445880918</v>
      </c>
      <c r="E4931" s="16" t="n">
        <f aca="false">LOGINV(C4931,$B$8,$C$8)</f>
        <v>52.5959496414867</v>
      </c>
      <c r="F4931" s="16" t="n">
        <f aca="false">$B$5/100*E4931*2_Girdiler!$B$14*2_Girdiler!$B$15*2_Girdiler!$B$16</f>
        <v>1.32331409297981</v>
      </c>
      <c r="G4931" s="16" t="n">
        <f aca="false">MIN(MATCH(F4931,2_Girdiler!$B$20:$I$20,1),7)</f>
        <v>1</v>
      </c>
      <c r="H4931" s="16" t="n">
        <f aca="false">IF(F4931&gt;=40,2_Girdiler!$I$21+(F4931-40)*(2_Girdiler!$I$21-2_Girdiler!$H$21)/(2_Girdiler!$I$20-2_Girdiler!$H$20),INDEX(2_Girdiler!$B$21:$I$21,G4931)+(F4931-INDEX(2_Girdiler!$B$20:$I$20,G4931))*(INDEX(2_Girdiler!$B$21:$I$21,G4931+1)-INDEX(2_Girdiler!$B$21:$I$21,G4931))/(INDEX(2_Girdiler!$B$20:$I$20,G4931+1)-INDEX(2_Girdiler!$B$20:$I$20,G4931)))</f>
        <v>2.91129100455557</v>
      </c>
      <c r="I4931" s="16" t="n">
        <f aca="false">H4931/2_Girdiler!$B$17</f>
        <v>1.16638261400464</v>
      </c>
      <c r="J4931" s="16" t="n">
        <f aca="false">D4931+I4931</f>
        <v>20.3719272020964</v>
      </c>
    </row>
    <row r="4932" customFormat="false" ht="15" hidden="false" customHeight="false" outlineLevel="0" collapsed="false">
      <c r="A4932" s="0" t="n">
        <v>4920</v>
      </c>
      <c r="B4932" s="7" t="n">
        <v>0.273861</v>
      </c>
      <c r="C4932" s="7" t="n">
        <v>0.826039</v>
      </c>
      <c r="D4932" s="16" t="n">
        <f aca="false">LOGINV(B4932,$B$7,$C$7)</f>
        <v>9.68621610629405</v>
      </c>
      <c r="E4932" s="16" t="n">
        <f aca="false">LOGINV(C4932,$B$8,$C$8)</f>
        <v>200.159221261218</v>
      </c>
      <c r="F4932" s="16" t="n">
        <f aca="false">$B$5/100*E4932*2_Girdiler!$B$14*2_Girdiler!$B$15*2_Girdiler!$B$16</f>
        <v>5.03600600693225</v>
      </c>
      <c r="G4932" s="16" t="n">
        <f aca="false">MIN(MATCH(F4932,2_Girdiler!$B$20:$I$20,1),7)</f>
        <v>2</v>
      </c>
      <c r="H4932" s="16" t="n">
        <f aca="false">IF(F4932&gt;=40,2_Girdiler!$I$21+(F4932-40)*(2_Girdiler!$I$21-2_Girdiler!$H$21)/(2_Girdiler!$I$20-2_Girdiler!$H$20),INDEX(2_Girdiler!$B$21:$I$21,G4932)+(F4932-INDEX(2_Girdiler!$B$20:$I$20,G4932))*(INDEX(2_Girdiler!$B$21:$I$21,G4932+1)-INDEX(2_Girdiler!$B$21:$I$21,G4932))/(INDEX(2_Girdiler!$B$20:$I$20,G4932+1)-INDEX(2_Girdiler!$B$20:$I$20,G4932)))</f>
        <v>11.0576096110916</v>
      </c>
      <c r="I4932" s="16" t="n">
        <f aca="false">H4932/2_Girdiler!$B$17</f>
        <v>4.4301320557258</v>
      </c>
      <c r="J4932" s="16" t="n">
        <f aca="false">D4932+I4932</f>
        <v>14.1163481620199</v>
      </c>
    </row>
    <row r="4933" customFormat="false" ht="15" hidden="false" customHeight="false" outlineLevel="0" collapsed="false">
      <c r="A4933" s="0" t="n">
        <v>4921</v>
      </c>
      <c r="B4933" s="7" t="n">
        <v>0.880058</v>
      </c>
      <c r="C4933" s="7" t="n">
        <v>0.539852</v>
      </c>
      <c r="D4933" s="16" t="n">
        <f aca="false">LOGINV(B4933,$B$7,$C$7)</f>
        <v>26.0729734732942</v>
      </c>
      <c r="E4933" s="16" t="n">
        <f aca="false">LOGINV(C4933,$B$8,$C$8)</f>
        <v>116.491507734566</v>
      </c>
      <c r="F4933" s="16" t="n">
        <f aca="false">$B$5/100*E4933*2_Girdiler!$B$14*2_Girdiler!$B$15*2_Girdiler!$B$16</f>
        <v>2.93092633460167</v>
      </c>
      <c r="G4933" s="16" t="n">
        <f aca="false">MIN(MATCH(F4933,2_Girdiler!$B$20:$I$20,1),7)</f>
        <v>1</v>
      </c>
      <c r="H4933" s="16" t="n">
        <f aca="false">IF(F4933&gt;=40,2_Girdiler!$I$21+(F4933-40)*(2_Girdiler!$I$21-2_Girdiler!$H$21)/(2_Girdiler!$I$20-2_Girdiler!$H$20),INDEX(2_Girdiler!$B$21:$I$21,G4933)+(F4933-INDEX(2_Girdiler!$B$20:$I$20,G4933))*(INDEX(2_Girdiler!$B$21:$I$21,G4933+1)-INDEX(2_Girdiler!$B$21:$I$21,G4933))/(INDEX(2_Girdiler!$B$20:$I$20,G4933+1)-INDEX(2_Girdiler!$B$20:$I$20,G4933)))</f>
        <v>6.44803793612368</v>
      </c>
      <c r="I4933" s="16" t="n">
        <f aca="false">H4933/2_Girdiler!$B$17</f>
        <v>2.58334853210083</v>
      </c>
      <c r="J4933" s="16" t="n">
        <f aca="false">D4933+I4933</f>
        <v>28.656322005395</v>
      </c>
    </row>
    <row r="4934" customFormat="false" ht="15" hidden="false" customHeight="false" outlineLevel="0" collapsed="false">
      <c r="A4934" s="0" t="n">
        <v>4922</v>
      </c>
      <c r="B4934" s="7" t="n">
        <v>0.014679</v>
      </c>
      <c r="C4934" s="7" t="n">
        <v>0.755771</v>
      </c>
      <c r="D4934" s="16" t="n">
        <f aca="false">LOGINV(B4934,$B$7,$C$7)</f>
        <v>4.02056684286967</v>
      </c>
      <c r="E4934" s="16" t="n">
        <f aca="false">LOGINV(C4934,$B$8,$C$8)</f>
        <v>170.785416393527</v>
      </c>
      <c r="F4934" s="16" t="n">
        <f aca="false">$B$5/100*E4934*2_Girdiler!$B$14*2_Girdiler!$B$15*2_Girdiler!$B$16</f>
        <v>4.29696107646114</v>
      </c>
      <c r="G4934" s="16" t="n">
        <f aca="false">MIN(MATCH(F4934,2_Girdiler!$B$20:$I$20,1),7)</f>
        <v>1</v>
      </c>
      <c r="H4934" s="16" t="n">
        <f aca="false">IF(F4934&gt;=40,2_Girdiler!$I$21+(F4934-40)*(2_Girdiler!$I$21-2_Girdiler!$H$21)/(2_Girdiler!$I$20-2_Girdiler!$H$20),INDEX(2_Girdiler!$B$21:$I$21,G4934)+(F4934-INDEX(2_Girdiler!$B$20:$I$20,G4934))*(INDEX(2_Girdiler!$B$21:$I$21,G4934+1)-INDEX(2_Girdiler!$B$21:$I$21,G4934))/(INDEX(2_Girdiler!$B$20:$I$20,G4934+1)-INDEX(2_Girdiler!$B$20:$I$20,G4934)))</f>
        <v>9.4533143682145</v>
      </c>
      <c r="I4934" s="16" t="n">
        <f aca="false">H4934/2_Girdiler!$B$17</f>
        <v>3.7873855641885</v>
      </c>
      <c r="J4934" s="16" t="n">
        <f aca="false">D4934+I4934</f>
        <v>7.80795240705817</v>
      </c>
    </row>
    <row r="4935" customFormat="false" ht="15" hidden="false" customHeight="false" outlineLevel="0" collapsed="false">
      <c r="A4935" s="0" t="n">
        <v>4923</v>
      </c>
      <c r="B4935" s="7" t="n">
        <v>0.032688</v>
      </c>
      <c r="C4935" s="7" t="n">
        <v>0.071898</v>
      </c>
      <c r="D4935" s="16" t="n">
        <f aca="false">LOGINV(B4935,$B$7,$C$7)</f>
        <v>4.84860550031433</v>
      </c>
      <c r="E4935" s="16" t="n">
        <f aca="false">LOGINV(C4935,$B$8,$C$8)</f>
        <v>42.5056561522541</v>
      </c>
      <c r="F4935" s="16" t="n">
        <f aca="false">$B$5/100*E4935*2_Girdiler!$B$14*2_Girdiler!$B$15*2_Girdiler!$B$16</f>
        <v>1.06944230879071</v>
      </c>
      <c r="G4935" s="16" t="n">
        <f aca="false">MIN(MATCH(F4935,2_Girdiler!$B$20:$I$20,1),7)</f>
        <v>1</v>
      </c>
      <c r="H4935" s="16" t="n">
        <f aca="false">IF(F4935&gt;=40,2_Girdiler!$I$21+(F4935-40)*(2_Girdiler!$I$21-2_Girdiler!$H$21)/(2_Girdiler!$I$20-2_Girdiler!$H$20),INDEX(2_Girdiler!$B$21:$I$21,G4935)+(F4935-INDEX(2_Girdiler!$B$20:$I$20,G4935))*(INDEX(2_Girdiler!$B$21:$I$21,G4935+1)-INDEX(2_Girdiler!$B$21:$I$21,G4935))/(INDEX(2_Girdiler!$B$20:$I$20,G4935+1)-INDEX(2_Girdiler!$B$20:$I$20,G4935)))</f>
        <v>2.35277307933957</v>
      </c>
      <c r="I4935" s="16" t="n">
        <f aca="false">H4935/2_Girdiler!$B$17</f>
        <v>0.942617419607199</v>
      </c>
      <c r="J4935" s="16" t="n">
        <f aca="false">D4935+I4935</f>
        <v>5.79122291992153</v>
      </c>
    </row>
    <row r="4936" customFormat="false" ht="15" hidden="false" customHeight="false" outlineLevel="0" collapsed="false">
      <c r="A4936" s="0" t="n">
        <v>4924</v>
      </c>
      <c r="B4936" s="7" t="n">
        <v>0.694763</v>
      </c>
      <c r="C4936" s="7" t="n">
        <v>0.550178</v>
      </c>
      <c r="D4936" s="16" t="n">
        <f aca="false">LOGINV(B4936,$B$7,$C$7)</f>
        <v>17.9885936494446</v>
      </c>
      <c r="E4936" s="16" t="n">
        <f aca="false">LOGINV(C4936,$B$8,$C$8)</f>
        <v>118.466922014794</v>
      </c>
      <c r="F4936" s="16" t="n">
        <f aca="false">$B$5/100*E4936*2_Girdiler!$B$14*2_Girdiler!$B$15*2_Girdiler!$B$16</f>
        <v>2.98062775789223</v>
      </c>
      <c r="G4936" s="16" t="n">
        <f aca="false">MIN(MATCH(F4936,2_Girdiler!$B$20:$I$20,1),7)</f>
        <v>1</v>
      </c>
      <c r="H4936" s="16" t="n">
        <f aca="false">IF(F4936&gt;=40,2_Girdiler!$I$21+(F4936-40)*(2_Girdiler!$I$21-2_Girdiler!$H$21)/(2_Girdiler!$I$20-2_Girdiler!$H$20),INDEX(2_Girdiler!$B$21:$I$21,G4936)+(F4936-INDEX(2_Girdiler!$B$20:$I$20,G4936))*(INDEX(2_Girdiler!$B$21:$I$21,G4936+1)-INDEX(2_Girdiler!$B$21:$I$21,G4936))/(INDEX(2_Girdiler!$B$20:$I$20,G4936+1)-INDEX(2_Girdiler!$B$20:$I$20,G4936)))</f>
        <v>6.5573810673629</v>
      </c>
      <c r="I4936" s="16" t="n">
        <f aca="false">H4936/2_Girdiler!$B$17</f>
        <v>2.62715587634732</v>
      </c>
      <c r="J4936" s="16" t="n">
        <f aca="false">D4936+I4936</f>
        <v>20.6157495257919</v>
      </c>
    </row>
    <row r="4937" customFormat="false" ht="15" hidden="false" customHeight="false" outlineLevel="0" collapsed="false">
      <c r="A4937" s="0" t="n">
        <v>4925</v>
      </c>
      <c r="B4937" s="7" t="n">
        <v>0.207666</v>
      </c>
      <c r="C4937" s="7" t="n">
        <v>0.333238</v>
      </c>
      <c r="D4937" s="16" t="n">
        <f aca="false">LOGINV(B4937,$B$7,$C$7)</f>
        <v>8.60008282916665</v>
      </c>
      <c r="E4937" s="16" t="n">
        <f aca="false">LOGINV(C4937,$B$8,$C$8)</f>
        <v>82.6839381948218</v>
      </c>
      <c r="F4937" s="16" t="n">
        <f aca="false">$B$5/100*E4937*2_Girdiler!$B$14*2_Girdiler!$B$15*2_Girdiler!$B$16</f>
        <v>2.08032788498172</v>
      </c>
      <c r="G4937" s="16" t="n">
        <f aca="false">MIN(MATCH(F4937,2_Girdiler!$B$20:$I$20,1),7)</f>
        <v>1</v>
      </c>
      <c r="H4937" s="16" t="n">
        <f aca="false">IF(F4937&gt;=40,2_Girdiler!$I$21+(F4937-40)*(2_Girdiler!$I$21-2_Girdiler!$H$21)/(2_Girdiler!$I$20-2_Girdiler!$H$20),INDEX(2_Girdiler!$B$21:$I$21,G4937)+(F4937-INDEX(2_Girdiler!$B$20:$I$20,G4937))*(INDEX(2_Girdiler!$B$21:$I$21,G4937+1)-INDEX(2_Girdiler!$B$21:$I$21,G4937))/(INDEX(2_Girdiler!$B$20:$I$20,G4937+1)-INDEX(2_Girdiler!$B$20:$I$20,G4937)))</f>
        <v>4.57672134695978</v>
      </c>
      <c r="I4937" s="16" t="n">
        <f aca="false">H4937/2_Girdiler!$B$17</f>
        <v>1.83362233451914</v>
      </c>
      <c r="J4937" s="16" t="n">
        <f aca="false">D4937+I4937</f>
        <v>10.4337051636858</v>
      </c>
    </row>
    <row r="4938" customFormat="false" ht="15" hidden="false" customHeight="false" outlineLevel="0" collapsed="false">
      <c r="A4938" s="0" t="n">
        <v>4926</v>
      </c>
      <c r="B4938" s="7" t="n">
        <v>0.687522</v>
      </c>
      <c r="C4938" s="7" t="n">
        <v>0.890254</v>
      </c>
      <c r="D4938" s="16" t="n">
        <f aca="false">LOGINV(B4938,$B$7,$C$7)</f>
        <v>17.7836342530326</v>
      </c>
      <c r="E4938" s="16" t="n">
        <f aca="false">LOGINV(C4938,$B$8,$C$8)</f>
        <v>241.248044808989</v>
      </c>
      <c r="F4938" s="16" t="n">
        <f aca="false">$B$5/100*E4938*2_Girdiler!$B$14*2_Girdiler!$B$15*2_Girdiler!$B$16</f>
        <v>6.06980080739416</v>
      </c>
      <c r="G4938" s="16" t="n">
        <f aca="false">MIN(MATCH(F4938,2_Girdiler!$B$20:$I$20,1),7)</f>
        <v>2</v>
      </c>
      <c r="H4938" s="16" t="n">
        <f aca="false">IF(F4938&gt;=40,2_Girdiler!$I$21+(F4938-40)*(2_Girdiler!$I$21-2_Girdiler!$H$21)/(2_Girdiler!$I$20-2_Girdiler!$H$20),INDEX(2_Girdiler!$B$21:$I$21,G4938)+(F4938-INDEX(2_Girdiler!$B$20:$I$20,G4938))*(INDEX(2_Girdiler!$B$21:$I$21,G4938+1)-INDEX(2_Girdiler!$B$21:$I$21,G4938))/(INDEX(2_Girdiler!$B$20:$I$20,G4938+1)-INDEX(2_Girdiler!$B$20:$I$20,G4938)))</f>
        <v>12.7116812918307</v>
      </c>
      <c r="I4938" s="16" t="n">
        <f aca="false">H4938/2_Girdiler!$B$17</f>
        <v>5.09282103038087</v>
      </c>
      <c r="J4938" s="16" t="n">
        <f aca="false">D4938+I4938</f>
        <v>22.8764552834135</v>
      </c>
    </row>
    <row r="4939" customFormat="false" ht="15" hidden="false" customHeight="false" outlineLevel="0" collapsed="false">
      <c r="A4939" s="0" t="n">
        <v>4927</v>
      </c>
      <c r="B4939" s="7" t="n">
        <v>0.590608</v>
      </c>
      <c r="C4939" s="7" t="n">
        <v>0.296977</v>
      </c>
      <c r="D4939" s="16" t="n">
        <f aca="false">LOGINV(B4939,$B$7,$C$7)</f>
        <v>15.3867307589629</v>
      </c>
      <c r="E4939" s="16" t="n">
        <f aca="false">LOGINV(C4939,$B$8,$C$8)</f>
        <v>77.4090256096859</v>
      </c>
      <c r="F4939" s="16" t="n">
        <f aca="false">$B$5/100*E4939*2_Girdiler!$B$14*2_Girdiler!$B$15*2_Girdiler!$B$16</f>
        <v>1.9476110843397</v>
      </c>
      <c r="G4939" s="16" t="n">
        <f aca="false">MIN(MATCH(F4939,2_Girdiler!$B$20:$I$20,1),7)</f>
        <v>1</v>
      </c>
      <c r="H4939" s="16" t="n">
        <f aca="false">IF(F4939&gt;=40,2_Girdiler!$I$21+(F4939-40)*(2_Girdiler!$I$21-2_Girdiler!$H$21)/(2_Girdiler!$I$20-2_Girdiler!$H$20),INDEX(2_Girdiler!$B$21:$I$21,G4939)+(F4939-INDEX(2_Girdiler!$B$20:$I$20,G4939))*(INDEX(2_Girdiler!$B$21:$I$21,G4939+1)-INDEX(2_Girdiler!$B$21:$I$21,G4939))/(INDEX(2_Girdiler!$B$20:$I$20,G4939+1)-INDEX(2_Girdiler!$B$20:$I$20,G4939)))</f>
        <v>4.28474438554733</v>
      </c>
      <c r="I4939" s="16" t="n">
        <f aca="false">H4939/2_Girdiler!$B$17</f>
        <v>1.71664438523531</v>
      </c>
      <c r="J4939" s="16" t="n">
        <f aca="false">D4939+I4939</f>
        <v>17.1033751441982</v>
      </c>
    </row>
    <row r="4940" customFormat="false" ht="15" hidden="false" customHeight="false" outlineLevel="0" collapsed="false">
      <c r="A4940" s="0" t="n">
        <v>4928</v>
      </c>
      <c r="B4940" s="7" t="n">
        <v>0.487228</v>
      </c>
      <c r="C4940" s="7" t="n">
        <v>0.922701</v>
      </c>
      <c r="D4940" s="16" t="n">
        <f aca="false">LOGINV(B4940,$B$7,$C$7)</f>
        <v>13.302499915542</v>
      </c>
      <c r="E4940" s="16" t="n">
        <f aca="false">LOGINV(C4940,$B$8,$C$8)</f>
        <v>273.713871748789</v>
      </c>
      <c r="F4940" s="16" t="n">
        <f aca="false">$B$5/100*E4940*2_Girdiler!$B$14*2_Girdiler!$B$15*2_Girdiler!$B$16</f>
        <v>6.88664101319954</v>
      </c>
      <c r="G4940" s="16" t="n">
        <f aca="false">MIN(MATCH(F4940,2_Girdiler!$B$20:$I$20,1),7)</f>
        <v>2</v>
      </c>
      <c r="H4940" s="16" t="n">
        <f aca="false">IF(F4940&gt;=40,2_Girdiler!$I$21+(F4940-40)*(2_Girdiler!$I$21-2_Girdiler!$H$21)/(2_Girdiler!$I$20-2_Girdiler!$H$20),INDEX(2_Girdiler!$B$21:$I$21,G4940)+(F4940-INDEX(2_Girdiler!$B$20:$I$20,G4940))*(INDEX(2_Girdiler!$B$21:$I$21,G4940+1)-INDEX(2_Girdiler!$B$21:$I$21,G4940))/(INDEX(2_Girdiler!$B$20:$I$20,G4940+1)-INDEX(2_Girdiler!$B$20:$I$20,G4940)))</f>
        <v>14.0186256211193</v>
      </c>
      <c r="I4940" s="16" t="n">
        <f aca="false">H4940/2_Girdiler!$B$17</f>
        <v>5.61643654692278</v>
      </c>
      <c r="J4940" s="16" t="n">
        <f aca="false">D4940+I4940</f>
        <v>18.9189364624648</v>
      </c>
    </row>
    <row r="4941" customFormat="false" ht="15" hidden="false" customHeight="false" outlineLevel="0" collapsed="false">
      <c r="A4941" s="0" t="n">
        <v>4929</v>
      </c>
      <c r="B4941" s="7" t="n">
        <v>0.981887</v>
      </c>
      <c r="C4941" s="7" t="n">
        <v>0.718967</v>
      </c>
      <c r="D4941" s="16" t="n">
        <f aca="false">LOGINV(B4941,$B$7,$C$7)</f>
        <v>43.5194649063654</v>
      </c>
      <c r="E4941" s="16" t="n">
        <f aca="false">LOGINV(C4941,$B$8,$C$8)</f>
        <v>158.772789112526</v>
      </c>
      <c r="F4941" s="16" t="n">
        <f aca="false">$B$5/100*E4941*2_Girdiler!$B$14*2_Girdiler!$B$15*2_Girdiler!$B$16</f>
        <v>3.99472337407115</v>
      </c>
      <c r="G4941" s="16" t="n">
        <f aca="false">MIN(MATCH(F4941,2_Girdiler!$B$20:$I$20,1),7)</f>
        <v>1</v>
      </c>
      <c r="H4941" s="16" t="n">
        <f aca="false">IF(F4941&gt;=40,2_Girdiler!$I$21+(F4941-40)*(2_Girdiler!$I$21-2_Girdiler!$H$21)/(2_Girdiler!$I$20-2_Girdiler!$H$20),INDEX(2_Girdiler!$B$21:$I$21,G4941)+(F4941-INDEX(2_Girdiler!$B$20:$I$20,G4941))*(INDEX(2_Girdiler!$B$21:$I$21,G4941+1)-INDEX(2_Girdiler!$B$21:$I$21,G4941))/(INDEX(2_Girdiler!$B$20:$I$20,G4941+1)-INDEX(2_Girdiler!$B$20:$I$20,G4941)))</f>
        <v>8.78839142295653</v>
      </c>
      <c r="I4941" s="16" t="n">
        <f aca="false">H4941/2_Girdiler!$B$17</f>
        <v>3.5209901534281</v>
      </c>
      <c r="J4941" s="16" t="n">
        <f aca="false">D4941+I4941</f>
        <v>47.0404550597935</v>
      </c>
    </row>
    <row r="4942" customFormat="false" ht="15" hidden="false" customHeight="false" outlineLevel="0" collapsed="false">
      <c r="A4942" s="0" t="n">
        <v>4930</v>
      </c>
      <c r="B4942" s="7" t="n">
        <v>0.817569</v>
      </c>
      <c r="C4942" s="7" t="n">
        <v>0.40065</v>
      </c>
      <c r="D4942" s="16" t="n">
        <f aca="false">LOGINV(B4942,$B$7,$C$7)</f>
        <v>22.440832498794</v>
      </c>
      <c r="E4942" s="16" t="n">
        <f aca="false">LOGINV(C4942,$B$8,$C$8)</f>
        <v>92.8308779951445</v>
      </c>
      <c r="F4942" s="16" t="n">
        <f aca="false">$B$5/100*E4942*2_Girdiler!$B$14*2_Girdiler!$B$15*2_Girdiler!$B$16</f>
        <v>2.33562489035783</v>
      </c>
      <c r="G4942" s="16" t="n">
        <f aca="false">MIN(MATCH(F4942,2_Girdiler!$B$20:$I$20,1),7)</f>
        <v>1</v>
      </c>
      <c r="H4942" s="16" t="n">
        <f aca="false">IF(F4942&gt;=40,2_Girdiler!$I$21+(F4942-40)*(2_Girdiler!$I$21-2_Girdiler!$H$21)/(2_Girdiler!$I$20-2_Girdiler!$H$20),INDEX(2_Girdiler!$B$21:$I$21,G4942)+(F4942-INDEX(2_Girdiler!$B$20:$I$20,G4942))*(INDEX(2_Girdiler!$B$21:$I$21,G4942+1)-INDEX(2_Girdiler!$B$21:$I$21,G4942))/(INDEX(2_Girdiler!$B$20:$I$20,G4942+1)-INDEX(2_Girdiler!$B$20:$I$20,G4942)))</f>
        <v>5.13837475878724</v>
      </c>
      <c r="I4942" s="16" t="n">
        <f aca="false">H4942/2_Girdiler!$B$17</f>
        <v>2.05864373348848</v>
      </c>
      <c r="J4942" s="16" t="n">
        <f aca="false">D4942+I4942</f>
        <v>24.4994762322824</v>
      </c>
    </row>
    <row r="4943" customFormat="false" ht="15" hidden="false" customHeight="false" outlineLevel="0" collapsed="false">
      <c r="A4943" s="0" t="n">
        <v>4931</v>
      </c>
      <c r="B4943" s="7" t="n">
        <v>0.420207</v>
      </c>
      <c r="C4943" s="7" t="n">
        <v>0.812053</v>
      </c>
      <c r="D4943" s="16" t="n">
        <f aca="false">LOGINV(B4943,$B$7,$C$7)</f>
        <v>12.1042875540819</v>
      </c>
      <c r="E4943" s="16" t="n">
        <f aca="false">LOGINV(C4943,$B$8,$C$8)</f>
        <v>193.409743540273</v>
      </c>
      <c r="F4943" s="16" t="n">
        <f aca="false">$B$5/100*E4943*2_Girdiler!$B$14*2_Girdiler!$B$15*2_Girdiler!$B$16</f>
        <v>4.86618914747328</v>
      </c>
      <c r="G4943" s="16" t="n">
        <f aca="false">MIN(MATCH(F4943,2_Girdiler!$B$20:$I$20,1),7)</f>
        <v>1</v>
      </c>
      <c r="H4943" s="16" t="n">
        <f aca="false">IF(F4943&gt;=40,2_Girdiler!$I$21+(F4943-40)*(2_Girdiler!$I$21-2_Girdiler!$H$21)/(2_Girdiler!$I$20-2_Girdiler!$H$20),INDEX(2_Girdiler!$B$21:$I$21,G4943)+(F4943-INDEX(2_Girdiler!$B$20:$I$20,G4943))*(INDEX(2_Girdiler!$B$21:$I$21,G4943+1)-INDEX(2_Girdiler!$B$21:$I$21,G4943))/(INDEX(2_Girdiler!$B$20:$I$20,G4943+1)-INDEX(2_Girdiler!$B$20:$I$20,G4943)))</f>
        <v>10.7056161244412</v>
      </c>
      <c r="I4943" s="16" t="n">
        <f aca="false">H4943/2_Girdiler!$B$17</f>
        <v>4.28910902421523</v>
      </c>
      <c r="J4943" s="16" t="n">
        <f aca="false">D4943+I4943</f>
        <v>16.3933965782971</v>
      </c>
    </row>
    <row r="4944" customFormat="false" ht="15" hidden="false" customHeight="false" outlineLevel="0" collapsed="false">
      <c r="A4944" s="0" t="n">
        <v>4932</v>
      </c>
      <c r="B4944" s="7" t="n">
        <v>0.260795</v>
      </c>
      <c r="C4944" s="7" t="n">
        <v>0.351036</v>
      </c>
      <c r="D4944" s="16" t="n">
        <f aca="false">LOGINV(B4944,$B$7,$C$7)</f>
        <v>9.47412455030625</v>
      </c>
      <c r="E4944" s="16" t="n">
        <f aca="false">LOGINV(C4944,$B$8,$C$8)</f>
        <v>85.31149572546</v>
      </c>
      <c r="F4944" s="16" t="n">
        <f aca="false">$B$5/100*E4944*2_Girdiler!$B$14*2_Girdiler!$B$15*2_Girdiler!$B$16</f>
        <v>2.14643723245257</v>
      </c>
      <c r="G4944" s="16" t="n">
        <f aca="false">MIN(MATCH(F4944,2_Girdiler!$B$20:$I$20,1),7)</f>
        <v>1</v>
      </c>
      <c r="H4944" s="16" t="n">
        <f aca="false">IF(F4944&gt;=40,2_Girdiler!$I$21+(F4944-40)*(2_Girdiler!$I$21-2_Girdiler!$H$21)/(2_Girdiler!$I$20-2_Girdiler!$H$20),INDEX(2_Girdiler!$B$21:$I$21,G4944)+(F4944-INDEX(2_Girdiler!$B$20:$I$20,G4944))*(INDEX(2_Girdiler!$B$21:$I$21,G4944+1)-INDEX(2_Girdiler!$B$21:$I$21,G4944))/(INDEX(2_Girdiler!$B$20:$I$20,G4944+1)-INDEX(2_Girdiler!$B$20:$I$20,G4944)))</f>
        <v>4.72216191139566</v>
      </c>
      <c r="I4944" s="16" t="n">
        <f aca="false">H4944/2_Girdiler!$B$17</f>
        <v>1.89189179142455</v>
      </c>
      <c r="J4944" s="16" t="n">
        <f aca="false">D4944+I4944</f>
        <v>11.3660163417308</v>
      </c>
    </row>
    <row r="4945" customFormat="false" ht="15" hidden="false" customHeight="false" outlineLevel="0" collapsed="false">
      <c r="A4945" s="0" t="n">
        <v>4933</v>
      </c>
      <c r="B4945" s="7" t="n">
        <v>0.522056</v>
      </c>
      <c r="C4945" s="7" t="n">
        <v>0.382201</v>
      </c>
      <c r="D4945" s="16" t="n">
        <f aca="false">LOGINV(B4945,$B$7,$C$7)</f>
        <v>13.9660898752982</v>
      </c>
      <c r="E4945" s="16" t="n">
        <f aca="false">LOGINV(C4945,$B$8,$C$8)</f>
        <v>89.9963718342131</v>
      </c>
      <c r="F4945" s="16" t="n">
        <f aca="false">$B$5/100*E4945*2_Girdiler!$B$14*2_Girdiler!$B$15*2_Girdiler!$B$16</f>
        <v>2.2643087153488</v>
      </c>
      <c r="G4945" s="16" t="n">
        <f aca="false">MIN(MATCH(F4945,2_Girdiler!$B$20:$I$20,1),7)</f>
        <v>1</v>
      </c>
      <c r="H4945" s="16" t="n">
        <f aca="false">IF(F4945&gt;=40,2_Girdiler!$I$21+(F4945-40)*(2_Girdiler!$I$21-2_Girdiler!$H$21)/(2_Girdiler!$I$20-2_Girdiler!$H$20),INDEX(2_Girdiler!$B$21:$I$21,G4945)+(F4945-INDEX(2_Girdiler!$B$20:$I$20,G4945))*(INDEX(2_Girdiler!$B$21:$I$21,G4945+1)-INDEX(2_Girdiler!$B$21:$I$21,G4945))/(INDEX(2_Girdiler!$B$20:$I$20,G4945+1)-INDEX(2_Girdiler!$B$20:$I$20,G4945)))</f>
        <v>4.98147917376736</v>
      </c>
      <c r="I4945" s="16" t="n">
        <f aca="false">H4945/2_Girdiler!$B$17</f>
        <v>1.99578492538756</v>
      </c>
      <c r="J4945" s="16" t="n">
        <f aca="false">D4945+I4945</f>
        <v>15.9618748006858</v>
      </c>
    </row>
    <row r="4946" customFormat="false" ht="15" hidden="false" customHeight="false" outlineLevel="0" collapsed="false">
      <c r="A4946" s="0" t="n">
        <v>4934</v>
      </c>
      <c r="B4946" s="7" t="n">
        <v>0.902229</v>
      </c>
      <c r="C4946" s="7" t="n">
        <v>0.951052</v>
      </c>
      <c r="D4946" s="16" t="n">
        <f aca="false">LOGINV(B4946,$B$7,$C$7)</f>
        <v>27.8623081117091</v>
      </c>
      <c r="E4946" s="16" t="n">
        <f aca="false">LOGINV(C4946,$B$8,$C$8)</f>
        <v>317.863566189904</v>
      </c>
      <c r="F4946" s="16" t="n">
        <f aca="false">$B$5/100*E4946*2_Girdiler!$B$14*2_Girdiler!$B$15*2_Girdiler!$B$16</f>
        <v>7.99744732533798</v>
      </c>
      <c r="G4946" s="16" t="n">
        <f aca="false">MIN(MATCH(F4946,2_Girdiler!$B$20:$I$20,1),7)</f>
        <v>2</v>
      </c>
      <c r="H4946" s="16" t="n">
        <f aca="false">IF(F4946&gt;=40,2_Girdiler!$I$21+(F4946-40)*(2_Girdiler!$I$21-2_Girdiler!$H$21)/(2_Girdiler!$I$20-2_Girdiler!$H$20),INDEX(2_Girdiler!$B$21:$I$21,G4946)+(F4946-INDEX(2_Girdiler!$B$20:$I$20,G4946))*(INDEX(2_Girdiler!$B$21:$I$21,G4946+1)-INDEX(2_Girdiler!$B$21:$I$21,G4946))/(INDEX(2_Girdiler!$B$20:$I$20,G4946+1)-INDEX(2_Girdiler!$B$20:$I$20,G4946)))</f>
        <v>15.7959157205408</v>
      </c>
      <c r="I4946" s="16" t="n">
        <f aca="false">H4946/2_Girdiler!$B$17</f>
        <v>6.32849187521665</v>
      </c>
      <c r="J4946" s="16" t="n">
        <f aca="false">D4946+I4946</f>
        <v>34.1907999869257</v>
      </c>
    </row>
    <row r="4947" customFormat="false" ht="15" hidden="false" customHeight="false" outlineLevel="0" collapsed="false">
      <c r="A4947" s="0" t="n">
        <v>4935</v>
      </c>
      <c r="B4947" s="7" t="n">
        <v>0.679946</v>
      </c>
      <c r="C4947" s="7" t="n">
        <v>0.970994</v>
      </c>
      <c r="D4947" s="16" t="n">
        <f aca="false">LOGINV(B4947,$B$7,$C$7)</f>
        <v>17.5738349450769</v>
      </c>
      <c r="E4947" s="16" t="n">
        <f aca="false">LOGINV(C4947,$B$8,$C$8)</f>
        <v>371.238057906958</v>
      </c>
      <c r="F4947" s="16" t="n">
        <f aca="false">$B$5/100*E4947*2_Girdiler!$B$14*2_Girdiler!$B$15*2_Girdiler!$B$16</f>
        <v>9.34034953693906</v>
      </c>
      <c r="G4947" s="16" t="n">
        <f aca="false">MIN(MATCH(F4947,2_Girdiler!$B$20:$I$20,1),7)</f>
        <v>2</v>
      </c>
      <c r="H4947" s="16" t="n">
        <f aca="false">IF(F4947&gt;=40,2_Girdiler!$I$21+(F4947-40)*(2_Girdiler!$I$21-2_Girdiler!$H$21)/(2_Girdiler!$I$20-2_Girdiler!$H$20),INDEX(2_Girdiler!$B$21:$I$21,G4947)+(F4947-INDEX(2_Girdiler!$B$20:$I$20,G4947))*(INDEX(2_Girdiler!$B$21:$I$21,G4947+1)-INDEX(2_Girdiler!$B$21:$I$21,G4947))/(INDEX(2_Girdiler!$B$20:$I$20,G4947+1)-INDEX(2_Girdiler!$B$20:$I$20,G4947)))</f>
        <v>17.9445592591025</v>
      </c>
      <c r="I4947" s="16" t="n">
        <f aca="false">H4947/2_Girdiler!$B$17</f>
        <v>7.18932662624299</v>
      </c>
      <c r="J4947" s="16" t="n">
        <f aca="false">D4947+I4947</f>
        <v>24.7631615713198</v>
      </c>
    </row>
    <row r="4948" customFormat="false" ht="15" hidden="false" customHeight="false" outlineLevel="0" collapsed="false">
      <c r="A4948" s="0" t="n">
        <v>4936</v>
      </c>
      <c r="B4948" s="7" t="n">
        <v>0.489695</v>
      </c>
      <c r="C4948" s="7" t="n">
        <v>0.694562</v>
      </c>
      <c r="D4948" s="16" t="n">
        <f aca="false">LOGINV(B4948,$B$7,$C$7)</f>
        <v>13.3484504657637</v>
      </c>
      <c r="E4948" s="16" t="n">
        <f aca="false">LOGINV(C4948,$B$8,$C$8)</f>
        <v>151.665068919659</v>
      </c>
      <c r="F4948" s="16" t="n">
        <f aca="false">$B$5/100*E4948*2_Girdiler!$B$14*2_Girdiler!$B$15*2_Girdiler!$B$16</f>
        <v>3.81589313401861</v>
      </c>
      <c r="G4948" s="16" t="n">
        <f aca="false">MIN(MATCH(F4948,2_Girdiler!$B$20:$I$20,1),7)</f>
        <v>1</v>
      </c>
      <c r="H4948" s="16" t="n">
        <f aca="false">IF(F4948&gt;=40,2_Girdiler!$I$21+(F4948-40)*(2_Girdiler!$I$21-2_Girdiler!$H$21)/(2_Girdiler!$I$20-2_Girdiler!$H$20),INDEX(2_Girdiler!$B$21:$I$21,G4948)+(F4948-INDEX(2_Girdiler!$B$20:$I$20,G4948))*(INDEX(2_Girdiler!$B$21:$I$21,G4948+1)-INDEX(2_Girdiler!$B$21:$I$21,G4948))/(INDEX(2_Girdiler!$B$20:$I$20,G4948+1)-INDEX(2_Girdiler!$B$20:$I$20,G4948)))</f>
        <v>8.39496489484094</v>
      </c>
      <c r="I4948" s="16" t="n">
        <f aca="false">H4948/2_Girdiler!$B$17</f>
        <v>3.36336734568948</v>
      </c>
      <c r="J4948" s="16" t="n">
        <f aca="false">D4948+I4948</f>
        <v>16.7118178114532</v>
      </c>
    </row>
    <row r="4949" customFormat="false" ht="15" hidden="false" customHeight="false" outlineLevel="0" collapsed="false">
      <c r="A4949" s="0" t="n">
        <v>4937</v>
      </c>
      <c r="B4949" s="7" t="n">
        <v>0.848496</v>
      </c>
      <c r="C4949" s="7" t="n">
        <v>0.969605</v>
      </c>
      <c r="D4949" s="16" t="n">
        <f aca="false">LOGINV(B4949,$B$7,$C$7)</f>
        <v>24.0449352398057</v>
      </c>
      <c r="E4949" s="16" t="n">
        <f aca="false">LOGINV(C4949,$B$8,$C$8)</f>
        <v>366.337240909082</v>
      </c>
      <c r="F4949" s="16" t="n">
        <f aca="false">$B$5/100*E4949*2_Girdiler!$B$14*2_Girdiler!$B$15*2_Girdiler!$B$16</f>
        <v>9.2170449812725</v>
      </c>
      <c r="G4949" s="16" t="n">
        <f aca="false">MIN(MATCH(F4949,2_Girdiler!$B$20:$I$20,1),7)</f>
        <v>2</v>
      </c>
      <c r="H4949" s="16" t="n">
        <f aca="false">IF(F4949&gt;=40,2_Girdiler!$I$21+(F4949-40)*(2_Girdiler!$I$21-2_Girdiler!$H$21)/(2_Girdiler!$I$20-2_Girdiler!$H$20),INDEX(2_Girdiler!$B$21:$I$21,G4949)+(F4949-INDEX(2_Girdiler!$B$20:$I$20,G4949))*(INDEX(2_Girdiler!$B$21:$I$21,G4949+1)-INDEX(2_Girdiler!$B$21:$I$21,G4949))/(INDEX(2_Girdiler!$B$20:$I$20,G4949+1)-INDEX(2_Girdiler!$B$20:$I$20,G4949)))</f>
        <v>17.747271970036</v>
      </c>
      <c r="I4949" s="16" t="n">
        <f aca="false">H4949/2_Girdiler!$B$17</f>
        <v>7.11028524440545</v>
      </c>
      <c r="J4949" s="16" t="n">
        <f aca="false">D4949+I4949</f>
        <v>31.1552204842111</v>
      </c>
    </row>
    <row r="4950" customFormat="false" ht="15" hidden="false" customHeight="false" outlineLevel="0" collapsed="false">
      <c r="A4950" s="0" t="n">
        <v>4938</v>
      </c>
      <c r="B4950" s="7" t="n">
        <v>0.838078</v>
      </c>
      <c r="C4950" s="7" t="n">
        <v>0.61116</v>
      </c>
      <c r="D4950" s="16" t="n">
        <f aca="false">LOGINV(B4950,$B$7,$C$7)</f>
        <v>23.4700442695111</v>
      </c>
      <c r="E4950" s="16" t="n">
        <f aca="false">LOGINV(C4950,$B$8,$C$8)</f>
        <v>131.03728774085</v>
      </c>
      <c r="F4950" s="16" t="n">
        <f aca="false">$B$5/100*E4950*2_Girdiler!$B$14*2_Girdiler!$B$15*2_Girdiler!$B$16</f>
        <v>3.2968981595598</v>
      </c>
      <c r="G4950" s="16" t="n">
        <f aca="false">MIN(MATCH(F4950,2_Girdiler!$B$20:$I$20,1),7)</f>
        <v>1</v>
      </c>
      <c r="H4950" s="16" t="n">
        <f aca="false">IF(F4950&gt;=40,2_Girdiler!$I$21+(F4950-40)*(2_Girdiler!$I$21-2_Girdiler!$H$21)/(2_Girdiler!$I$20-2_Girdiler!$H$20),INDEX(2_Girdiler!$B$21:$I$21,G4950)+(F4950-INDEX(2_Girdiler!$B$20:$I$20,G4950))*(INDEX(2_Girdiler!$B$21:$I$21,G4950+1)-INDEX(2_Girdiler!$B$21:$I$21,G4950))/(INDEX(2_Girdiler!$B$20:$I$20,G4950+1)-INDEX(2_Girdiler!$B$20:$I$20,G4950)))</f>
        <v>7.25317595103155</v>
      </c>
      <c r="I4950" s="16" t="n">
        <f aca="false">H4950/2_Girdiler!$B$17</f>
        <v>2.9059198521761</v>
      </c>
      <c r="J4950" s="16" t="n">
        <f aca="false">D4950+I4950</f>
        <v>26.3759641216872</v>
      </c>
    </row>
    <row r="4951" customFormat="false" ht="15" hidden="false" customHeight="false" outlineLevel="0" collapsed="false">
      <c r="A4951" s="0" t="n">
        <v>4939</v>
      </c>
      <c r="B4951" s="7" t="n">
        <v>0.948677</v>
      </c>
      <c r="C4951" s="7" t="n">
        <v>0.969303</v>
      </c>
      <c r="D4951" s="16" t="n">
        <f aca="false">LOGINV(B4951,$B$7,$C$7)</f>
        <v>33.6349402270039</v>
      </c>
      <c r="E4951" s="16" t="n">
        <f aca="false">LOGINV(C4951,$B$8,$C$8)</f>
        <v>365.304703842456</v>
      </c>
      <c r="F4951" s="16" t="n">
        <f aca="false">$B$5/100*E4951*2_Girdiler!$B$14*2_Girdiler!$B$15*2_Girdiler!$B$16</f>
        <v>9.19106634867619</v>
      </c>
      <c r="G4951" s="16" t="n">
        <f aca="false">MIN(MATCH(F4951,2_Girdiler!$B$20:$I$20,1),7)</f>
        <v>2</v>
      </c>
      <c r="H4951" s="16" t="n">
        <f aca="false">IF(F4951&gt;=40,2_Girdiler!$I$21+(F4951-40)*(2_Girdiler!$I$21-2_Girdiler!$H$21)/(2_Girdiler!$I$20-2_Girdiler!$H$20),INDEX(2_Girdiler!$B$21:$I$21,G4951)+(F4951-INDEX(2_Girdiler!$B$20:$I$20,G4951))*(INDEX(2_Girdiler!$B$21:$I$21,G4951+1)-INDEX(2_Girdiler!$B$21:$I$21,G4951))/(INDEX(2_Girdiler!$B$20:$I$20,G4951+1)-INDEX(2_Girdiler!$B$20:$I$20,G4951)))</f>
        <v>17.7057061578819</v>
      </c>
      <c r="I4951" s="16" t="n">
        <f aca="false">H4951/2_Girdiler!$B$17</f>
        <v>7.09363227479243</v>
      </c>
      <c r="J4951" s="16" t="n">
        <f aca="false">D4951+I4951</f>
        <v>40.7285725017963</v>
      </c>
    </row>
    <row r="4952" customFormat="false" ht="15" hidden="false" customHeight="false" outlineLevel="0" collapsed="false">
      <c r="A4952" s="0" t="n">
        <v>4940</v>
      </c>
      <c r="B4952" s="7" t="n">
        <v>0.530369</v>
      </c>
      <c r="C4952" s="7" t="n">
        <v>0.312137</v>
      </c>
      <c r="D4952" s="16" t="n">
        <f aca="false">LOGINV(B4952,$B$7,$C$7)</f>
        <v>14.129608179397</v>
      </c>
      <c r="E4952" s="16" t="n">
        <f aca="false">LOGINV(C4952,$B$8,$C$8)</f>
        <v>79.6038046113962</v>
      </c>
      <c r="F4952" s="16" t="n">
        <f aca="false">$B$5/100*E4952*2_Girdiler!$B$14*2_Girdiler!$B$15*2_Girdiler!$B$16</f>
        <v>2.00283172402273</v>
      </c>
      <c r="G4952" s="16" t="n">
        <f aca="false">MIN(MATCH(F4952,2_Girdiler!$B$20:$I$20,1),7)</f>
        <v>1</v>
      </c>
      <c r="H4952" s="16" t="n">
        <f aca="false">IF(F4952&gt;=40,2_Girdiler!$I$21+(F4952-40)*(2_Girdiler!$I$21-2_Girdiler!$H$21)/(2_Girdiler!$I$20-2_Girdiler!$H$20),INDEX(2_Girdiler!$B$21:$I$21,G4952)+(F4952-INDEX(2_Girdiler!$B$20:$I$20,G4952))*(INDEX(2_Girdiler!$B$21:$I$21,G4952+1)-INDEX(2_Girdiler!$B$21:$I$21,G4952))/(INDEX(2_Girdiler!$B$20:$I$20,G4952+1)-INDEX(2_Girdiler!$B$20:$I$20,G4952)))</f>
        <v>4.40622979285</v>
      </c>
      <c r="I4952" s="16" t="n">
        <f aca="false">H4952/2_Girdiler!$B$17</f>
        <v>1.76531642341747</v>
      </c>
      <c r="J4952" s="16" t="n">
        <f aca="false">D4952+I4952</f>
        <v>15.8949246028145</v>
      </c>
    </row>
    <row r="4953" customFormat="false" ht="15" hidden="false" customHeight="false" outlineLevel="0" collapsed="false">
      <c r="A4953" s="0" t="n">
        <v>4941</v>
      </c>
      <c r="B4953" s="7" t="n">
        <v>0.665619</v>
      </c>
      <c r="C4953" s="7" t="n">
        <v>0.3287</v>
      </c>
      <c r="D4953" s="16" t="n">
        <f aca="false">LOGINV(B4953,$B$7,$C$7)</f>
        <v>17.1892177589737</v>
      </c>
      <c r="E4953" s="16" t="n">
        <f aca="false">LOGINV(C4953,$B$8,$C$8)</f>
        <v>82.0186094166291</v>
      </c>
      <c r="F4953" s="16" t="n">
        <f aca="false">$B$5/100*E4953*2_Girdiler!$B$14*2_Girdiler!$B$15*2_Girdiler!$B$16</f>
        <v>2.06358821292239</v>
      </c>
      <c r="G4953" s="16" t="n">
        <f aca="false">MIN(MATCH(F4953,2_Girdiler!$B$20:$I$20,1),7)</f>
        <v>1</v>
      </c>
      <c r="H4953" s="16" t="n">
        <f aca="false">IF(F4953&gt;=40,2_Girdiler!$I$21+(F4953-40)*(2_Girdiler!$I$21-2_Girdiler!$H$21)/(2_Girdiler!$I$20-2_Girdiler!$H$20),INDEX(2_Girdiler!$B$21:$I$21,G4953)+(F4953-INDEX(2_Girdiler!$B$20:$I$20,G4953))*(INDEX(2_Girdiler!$B$21:$I$21,G4953+1)-INDEX(2_Girdiler!$B$21:$I$21,G4953))/(INDEX(2_Girdiler!$B$20:$I$20,G4953+1)-INDEX(2_Girdiler!$B$20:$I$20,G4953)))</f>
        <v>4.53989406842925</v>
      </c>
      <c r="I4953" s="16" t="n">
        <f aca="false">H4953/2_Girdiler!$B$17</f>
        <v>1.8188678158771</v>
      </c>
      <c r="J4953" s="16" t="n">
        <f aca="false">D4953+I4953</f>
        <v>19.0080855748508</v>
      </c>
    </row>
    <row r="4954" customFormat="false" ht="15" hidden="false" customHeight="false" outlineLevel="0" collapsed="false">
      <c r="A4954" s="0" t="n">
        <v>4942</v>
      </c>
      <c r="B4954" s="7" t="n">
        <v>0.188512</v>
      </c>
      <c r="C4954" s="7" t="n">
        <v>0.692416</v>
      </c>
      <c r="D4954" s="16" t="n">
        <f aca="false">LOGINV(B4954,$B$7,$C$7)</f>
        <v>8.27630631107472</v>
      </c>
      <c r="E4954" s="16" t="n">
        <f aca="false">LOGINV(C4954,$B$8,$C$8)</f>
        <v>151.067770109706</v>
      </c>
      <c r="F4954" s="16" t="n">
        <f aca="false">$B$5/100*E4954*2_Girdiler!$B$14*2_Girdiler!$B$15*2_Girdiler!$B$16</f>
        <v>3.8008650959602</v>
      </c>
      <c r="G4954" s="16" t="n">
        <f aca="false">MIN(MATCH(F4954,2_Girdiler!$B$20:$I$20,1),7)</f>
        <v>1</v>
      </c>
      <c r="H4954" s="16" t="n">
        <f aca="false">IF(F4954&gt;=40,2_Girdiler!$I$21+(F4954-40)*(2_Girdiler!$I$21-2_Girdiler!$H$21)/(2_Girdiler!$I$20-2_Girdiler!$H$20),INDEX(2_Girdiler!$B$21:$I$21,G4954)+(F4954-INDEX(2_Girdiler!$B$20:$I$20,G4954))*(INDEX(2_Girdiler!$B$21:$I$21,G4954+1)-INDEX(2_Girdiler!$B$21:$I$21,G4954))/(INDEX(2_Girdiler!$B$20:$I$20,G4954+1)-INDEX(2_Girdiler!$B$20:$I$20,G4954)))</f>
        <v>8.36190321111243</v>
      </c>
      <c r="I4954" s="16" t="n">
        <f aca="false">H4954/2_Girdiler!$B$17</f>
        <v>3.35012147881107</v>
      </c>
      <c r="J4954" s="16" t="n">
        <f aca="false">D4954+I4954</f>
        <v>11.6264277898858</v>
      </c>
    </row>
    <row r="4955" customFormat="false" ht="15" hidden="false" customHeight="false" outlineLevel="0" collapsed="false">
      <c r="A4955" s="0" t="n">
        <v>4943</v>
      </c>
      <c r="B4955" s="7" t="n">
        <v>0.421442</v>
      </c>
      <c r="C4955" s="7" t="n">
        <v>0.910929</v>
      </c>
      <c r="D4955" s="16" t="n">
        <f aca="false">LOGINV(B4955,$B$7,$C$7)</f>
        <v>12.1256137199759</v>
      </c>
      <c r="E4955" s="16" t="n">
        <f aca="false">LOGINV(C4955,$B$8,$C$8)</f>
        <v>260.445454343581</v>
      </c>
      <c r="F4955" s="16" t="n">
        <f aca="false">$B$5/100*E4955*2_Girdiler!$B$14*2_Girdiler!$B$15*2_Girdiler!$B$16</f>
        <v>6.55280763128449</v>
      </c>
      <c r="G4955" s="16" t="n">
        <f aca="false">MIN(MATCH(F4955,2_Girdiler!$B$20:$I$20,1),7)</f>
        <v>2</v>
      </c>
      <c r="H4955" s="16" t="n">
        <f aca="false">IF(F4955&gt;=40,2_Girdiler!$I$21+(F4955-40)*(2_Girdiler!$I$21-2_Girdiler!$H$21)/(2_Girdiler!$I$20-2_Girdiler!$H$20),INDEX(2_Girdiler!$B$21:$I$21,G4955)+(F4955-INDEX(2_Girdiler!$B$20:$I$20,G4955))*(INDEX(2_Girdiler!$B$21:$I$21,G4955+1)-INDEX(2_Girdiler!$B$21:$I$21,G4955))/(INDEX(2_Girdiler!$B$20:$I$20,G4955+1)-INDEX(2_Girdiler!$B$20:$I$20,G4955)))</f>
        <v>13.4844922100552</v>
      </c>
      <c r="I4955" s="16" t="n">
        <f aca="false">H4955/2_Girdiler!$B$17</f>
        <v>5.40244078928493</v>
      </c>
      <c r="J4955" s="16" t="n">
        <f aca="false">D4955+I4955</f>
        <v>17.5280545092608</v>
      </c>
    </row>
    <row r="4956" customFormat="false" ht="15" hidden="false" customHeight="false" outlineLevel="0" collapsed="false">
      <c r="A4956" s="0" t="n">
        <v>4944</v>
      </c>
      <c r="B4956" s="7" t="n">
        <v>0.983877</v>
      </c>
      <c r="C4956" s="7" t="n">
        <v>0.203063</v>
      </c>
      <c r="D4956" s="16" t="n">
        <f aca="false">LOGINV(B4956,$B$7,$C$7)</f>
        <v>44.6738031873769</v>
      </c>
      <c r="E4956" s="16" t="n">
        <f aca="false">LOGINV(C4956,$B$8,$C$8)</f>
        <v>63.8791287538032</v>
      </c>
      <c r="F4956" s="16" t="n">
        <f aca="false">$B$5/100*E4956*2_Girdiler!$B$14*2_Girdiler!$B$15*2_Girdiler!$B$16</f>
        <v>1.60719887944569</v>
      </c>
      <c r="G4956" s="16" t="n">
        <f aca="false">MIN(MATCH(F4956,2_Girdiler!$B$20:$I$20,1),7)</f>
        <v>1</v>
      </c>
      <c r="H4956" s="16" t="n">
        <f aca="false">IF(F4956&gt;=40,2_Girdiler!$I$21+(F4956-40)*(2_Girdiler!$I$21-2_Girdiler!$H$21)/(2_Girdiler!$I$20-2_Girdiler!$H$20),INDEX(2_Girdiler!$B$21:$I$21,G4956)+(F4956-INDEX(2_Girdiler!$B$20:$I$20,G4956))*(INDEX(2_Girdiler!$B$21:$I$21,G4956+1)-INDEX(2_Girdiler!$B$21:$I$21,G4956))/(INDEX(2_Girdiler!$B$20:$I$20,G4956+1)-INDEX(2_Girdiler!$B$20:$I$20,G4956)))</f>
        <v>3.53583753478051</v>
      </c>
      <c r="I4956" s="16" t="n">
        <f aca="false">H4956/2_Girdiler!$B$17</f>
        <v>1.4166015764345</v>
      </c>
      <c r="J4956" s="16" t="n">
        <f aca="false">D4956+I4956</f>
        <v>46.0904047638114</v>
      </c>
    </row>
    <row r="4957" customFormat="false" ht="15" hidden="false" customHeight="false" outlineLevel="0" collapsed="false">
      <c r="A4957" s="0" t="n">
        <v>4945</v>
      </c>
      <c r="B4957" s="7" t="n">
        <v>0.327135</v>
      </c>
      <c r="C4957" s="7" t="n">
        <v>0.364315</v>
      </c>
      <c r="D4957" s="16" t="n">
        <f aca="false">LOGINV(B4957,$B$7,$C$7)</f>
        <v>10.5505185334792</v>
      </c>
      <c r="E4957" s="16" t="n">
        <f aca="false">LOGINV(C4957,$B$8,$C$8)</f>
        <v>87.2933098726885</v>
      </c>
      <c r="F4957" s="16" t="n">
        <f aca="false">$B$5/100*E4957*2_Girdiler!$B$14*2_Girdiler!$B$15*2_Girdiler!$B$16</f>
        <v>2.19629967639684</v>
      </c>
      <c r="G4957" s="16" t="n">
        <f aca="false">MIN(MATCH(F4957,2_Girdiler!$B$20:$I$20,1),7)</f>
        <v>1</v>
      </c>
      <c r="H4957" s="16" t="n">
        <f aca="false">IF(F4957&gt;=40,2_Girdiler!$I$21+(F4957-40)*(2_Girdiler!$I$21-2_Girdiler!$H$21)/(2_Girdiler!$I$20-2_Girdiler!$H$20),INDEX(2_Girdiler!$B$21:$I$21,G4957)+(F4957-INDEX(2_Girdiler!$B$20:$I$20,G4957))*(INDEX(2_Girdiler!$B$21:$I$21,G4957+1)-INDEX(2_Girdiler!$B$21:$I$21,G4957))/(INDEX(2_Girdiler!$B$20:$I$20,G4957+1)-INDEX(2_Girdiler!$B$20:$I$20,G4957)))</f>
        <v>4.83185928807306</v>
      </c>
      <c r="I4957" s="16" t="n">
        <f aca="false">H4957/2_Girdiler!$B$17</f>
        <v>1.9358410609267</v>
      </c>
      <c r="J4957" s="16" t="n">
        <f aca="false">D4957+I4957</f>
        <v>12.4863595944059</v>
      </c>
    </row>
    <row r="4958" customFormat="false" ht="15" hidden="false" customHeight="false" outlineLevel="0" collapsed="false">
      <c r="A4958" s="0" t="n">
        <v>4946</v>
      </c>
      <c r="B4958" s="7" t="n">
        <v>0.375958</v>
      </c>
      <c r="C4958" s="7" t="n">
        <v>0.53694</v>
      </c>
      <c r="D4958" s="16" t="n">
        <f aca="false">LOGINV(B4958,$B$7,$C$7)</f>
        <v>11.3543175281077</v>
      </c>
      <c r="E4958" s="16" t="n">
        <f aca="false">LOGINV(C4958,$B$8,$C$8)</f>
        <v>115.941380715889</v>
      </c>
      <c r="F4958" s="16" t="n">
        <f aca="false">$B$5/100*E4958*2_Girdiler!$B$14*2_Girdiler!$B$15*2_Girdiler!$B$16</f>
        <v>2.91708513881177</v>
      </c>
      <c r="G4958" s="16" t="n">
        <f aca="false">MIN(MATCH(F4958,2_Girdiler!$B$20:$I$20,1),7)</f>
        <v>1</v>
      </c>
      <c r="H4958" s="16" t="n">
        <f aca="false">IF(F4958&gt;=40,2_Girdiler!$I$21+(F4958-40)*(2_Girdiler!$I$21-2_Girdiler!$H$21)/(2_Girdiler!$I$20-2_Girdiler!$H$20),INDEX(2_Girdiler!$B$21:$I$21,G4958)+(F4958-INDEX(2_Girdiler!$B$20:$I$20,G4958))*(INDEX(2_Girdiler!$B$21:$I$21,G4958+1)-INDEX(2_Girdiler!$B$21:$I$21,G4958))/(INDEX(2_Girdiler!$B$20:$I$20,G4958+1)-INDEX(2_Girdiler!$B$20:$I$20,G4958)))</f>
        <v>6.41758730538589</v>
      </c>
      <c r="I4958" s="16" t="n">
        <f aca="false">H4958/2_Girdiler!$B$17</f>
        <v>2.57114876017063</v>
      </c>
      <c r="J4958" s="16" t="n">
        <f aca="false">D4958+I4958</f>
        <v>13.9254662882783</v>
      </c>
    </row>
    <row r="4959" customFormat="false" ht="15" hidden="false" customHeight="false" outlineLevel="0" collapsed="false">
      <c r="A4959" s="0" t="n">
        <v>4947</v>
      </c>
      <c r="B4959" s="7" t="n">
        <v>0.984847</v>
      </c>
      <c r="C4959" s="7" t="n">
        <v>0.424431</v>
      </c>
      <c r="D4959" s="16" t="n">
        <f aca="false">LOGINV(B4959,$B$7,$C$7)</f>
        <v>45.2936224594464</v>
      </c>
      <c r="E4959" s="16" t="n">
        <f aca="false">LOGINV(C4959,$B$8,$C$8)</f>
        <v>96.5649408966696</v>
      </c>
      <c r="F4959" s="16" t="n">
        <f aca="false">$B$5/100*E4959*2_Girdiler!$B$14*2_Girdiler!$B$15*2_Girdiler!$B$16</f>
        <v>2.42957391296021</v>
      </c>
      <c r="G4959" s="16" t="n">
        <f aca="false">MIN(MATCH(F4959,2_Girdiler!$B$20:$I$20,1),7)</f>
        <v>1</v>
      </c>
      <c r="H4959" s="16" t="n">
        <f aca="false">IF(F4959&gt;=40,2_Girdiler!$I$21+(F4959-40)*(2_Girdiler!$I$21-2_Girdiler!$H$21)/(2_Girdiler!$I$20-2_Girdiler!$H$20),INDEX(2_Girdiler!$B$21:$I$21,G4959)+(F4959-INDEX(2_Girdiler!$B$20:$I$20,G4959))*(INDEX(2_Girdiler!$B$21:$I$21,G4959+1)-INDEX(2_Girdiler!$B$21:$I$21,G4959))/(INDEX(2_Girdiler!$B$20:$I$20,G4959+1)-INDEX(2_Girdiler!$B$20:$I$20,G4959)))</f>
        <v>5.34506260851246</v>
      </c>
      <c r="I4959" s="16" t="n">
        <f aca="false">H4959/2_Girdiler!$B$17</f>
        <v>2.14145136558993</v>
      </c>
      <c r="J4959" s="16" t="n">
        <f aca="false">D4959+I4959</f>
        <v>47.4350738250364</v>
      </c>
    </row>
    <row r="4960" customFormat="false" ht="15" hidden="false" customHeight="false" outlineLevel="0" collapsed="false">
      <c r="A4960" s="0" t="n">
        <v>4948</v>
      </c>
      <c r="B4960" s="7" t="n">
        <v>0.216196</v>
      </c>
      <c r="C4960" s="7" t="n">
        <v>0.241804</v>
      </c>
      <c r="D4960" s="16" t="n">
        <f aca="false">LOGINV(B4960,$B$7,$C$7)</f>
        <v>8.74238001041931</v>
      </c>
      <c r="E4960" s="16" t="n">
        <f aca="false">LOGINV(C4960,$B$8,$C$8)</f>
        <v>69.4806988975078</v>
      </c>
      <c r="F4960" s="16" t="n">
        <f aca="false">$B$5/100*E4960*2_Girdiler!$B$14*2_Girdiler!$B$15*2_Girdiler!$B$16</f>
        <v>1.7481343842613</v>
      </c>
      <c r="G4960" s="16" t="n">
        <f aca="false">MIN(MATCH(F4960,2_Girdiler!$B$20:$I$20,1),7)</f>
        <v>1</v>
      </c>
      <c r="H4960" s="16" t="n">
        <f aca="false">IF(F4960&gt;=40,2_Girdiler!$I$21+(F4960-40)*(2_Girdiler!$I$21-2_Girdiler!$H$21)/(2_Girdiler!$I$20-2_Girdiler!$H$20),INDEX(2_Girdiler!$B$21:$I$21,G4960)+(F4960-INDEX(2_Girdiler!$B$20:$I$20,G4960))*(INDEX(2_Girdiler!$B$21:$I$21,G4960+1)-INDEX(2_Girdiler!$B$21:$I$21,G4960))/(INDEX(2_Girdiler!$B$20:$I$20,G4960+1)-INDEX(2_Girdiler!$B$20:$I$20,G4960)))</f>
        <v>3.84589564537485</v>
      </c>
      <c r="I4960" s="16" t="n">
        <f aca="false">H4960/2_Girdiler!$B$17</f>
        <v>1.54082357587133</v>
      </c>
      <c r="J4960" s="16" t="n">
        <f aca="false">D4960+I4960</f>
        <v>10.2832035862906</v>
      </c>
    </row>
    <row r="4961" customFormat="false" ht="15" hidden="false" customHeight="false" outlineLevel="0" collapsed="false">
      <c r="A4961" s="0" t="n">
        <v>4949</v>
      </c>
      <c r="B4961" s="7" t="n">
        <v>0.704171</v>
      </c>
      <c r="C4961" s="7" t="n">
        <v>0.063954</v>
      </c>
      <c r="D4961" s="16" t="n">
        <f aca="false">LOGINV(B4961,$B$7,$C$7)</f>
        <v>18.2617521590695</v>
      </c>
      <c r="E4961" s="16" t="n">
        <f aca="false">LOGINV(C4961,$B$8,$C$8)</f>
        <v>40.8749591550497</v>
      </c>
      <c r="F4961" s="16" t="n">
        <f aca="false">$B$5/100*E4961*2_Girdiler!$B$14*2_Girdiler!$B$15*2_Girdiler!$B$16</f>
        <v>1.02841397234105</v>
      </c>
      <c r="G4961" s="16" t="n">
        <f aca="false">MIN(MATCH(F4961,2_Girdiler!$B$20:$I$20,1),7)</f>
        <v>1</v>
      </c>
      <c r="H4961" s="16" t="n">
        <f aca="false">IF(F4961&gt;=40,2_Girdiler!$I$21+(F4961-40)*(2_Girdiler!$I$21-2_Girdiler!$H$21)/(2_Girdiler!$I$20-2_Girdiler!$H$20),INDEX(2_Girdiler!$B$21:$I$21,G4961)+(F4961-INDEX(2_Girdiler!$B$20:$I$20,G4961))*(INDEX(2_Girdiler!$B$21:$I$21,G4961+1)-INDEX(2_Girdiler!$B$21:$I$21,G4961))/(INDEX(2_Girdiler!$B$20:$I$20,G4961+1)-INDEX(2_Girdiler!$B$20:$I$20,G4961)))</f>
        <v>2.26251073915031</v>
      </c>
      <c r="I4961" s="16" t="n">
        <f aca="false">H4961/2_Girdiler!$B$17</f>
        <v>0.906454623057015</v>
      </c>
      <c r="J4961" s="16" t="n">
        <f aca="false">D4961+I4961</f>
        <v>19.1682067821265</v>
      </c>
    </row>
    <row r="4962" customFormat="false" ht="15" hidden="false" customHeight="false" outlineLevel="0" collapsed="false">
      <c r="A4962" s="0" t="n">
        <v>4950</v>
      </c>
      <c r="B4962" s="7" t="n">
        <v>0.805856</v>
      </c>
      <c r="C4962" s="7" t="n">
        <v>0.727996</v>
      </c>
      <c r="D4962" s="16" t="n">
        <f aca="false">LOGINV(B4962,$B$7,$C$7)</f>
        <v>21.9043140918021</v>
      </c>
      <c r="E4962" s="16" t="n">
        <f aca="false">LOGINV(C4962,$B$8,$C$8)</f>
        <v>161.562940566035</v>
      </c>
      <c r="F4962" s="16" t="n">
        <f aca="false">$B$5/100*E4962*2_Girdiler!$B$14*2_Girdiler!$B$15*2_Girdiler!$B$16</f>
        <v>4.06492358464145</v>
      </c>
      <c r="G4962" s="16" t="n">
        <f aca="false">MIN(MATCH(F4962,2_Girdiler!$B$20:$I$20,1),7)</f>
        <v>1</v>
      </c>
      <c r="H4962" s="16" t="n">
        <f aca="false">IF(F4962&gt;=40,2_Girdiler!$I$21+(F4962-40)*(2_Girdiler!$I$21-2_Girdiler!$H$21)/(2_Girdiler!$I$20-2_Girdiler!$H$20),INDEX(2_Girdiler!$B$21:$I$21,G4962)+(F4962-INDEX(2_Girdiler!$B$20:$I$20,G4962))*(INDEX(2_Girdiler!$B$21:$I$21,G4962+1)-INDEX(2_Girdiler!$B$21:$I$21,G4962))/(INDEX(2_Girdiler!$B$20:$I$20,G4962+1)-INDEX(2_Girdiler!$B$20:$I$20,G4962)))</f>
        <v>8.94283188621118</v>
      </c>
      <c r="I4962" s="16" t="n">
        <f aca="false">H4962/2_Girdiler!$B$17</f>
        <v>3.58286533902692</v>
      </c>
      <c r="J4962" s="16" t="n">
        <f aca="false">D4962+I4962</f>
        <v>25.487179430829</v>
      </c>
    </row>
    <row r="4963" customFormat="false" ht="15" hidden="false" customHeight="false" outlineLevel="0" collapsed="false">
      <c r="A4963" s="0" t="n">
        <v>4951</v>
      </c>
      <c r="B4963" s="7" t="n">
        <v>0.195696</v>
      </c>
      <c r="C4963" s="7" t="n">
        <v>0.361267</v>
      </c>
      <c r="D4963" s="16" t="n">
        <f aca="false">LOGINV(B4963,$B$7,$C$7)</f>
        <v>8.39851462138286</v>
      </c>
      <c r="E4963" s="16" t="n">
        <f aca="false">LOGINV(C4963,$B$8,$C$8)</f>
        <v>86.8366433658031</v>
      </c>
      <c r="F4963" s="16" t="n">
        <f aca="false">$B$5/100*E4963*2_Girdiler!$B$14*2_Girdiler!$B$15*2_Girdiler!$B$16</f>
        <v>2.18480994708361</v>
      </c>
      <c r="G4963" s="16" t="n">
        <f aca="false">MIN(MATCH(F4963,2_Girdiler!$B$20:$I$20,1),7)</f>
        <v>1</v>
      </c>
      <c r="H4963" s="16" t="n">
        <f aca="false">IF(F4963&gt;=40,2_Girdiler!$I$21+(F4963-40)*(2_Girdiler!$I$21-2_Girdiler!$H$21)/(2_Girdiler!$I$20-2_Girdiler!$H$20),INDEX(2_Girdiler!$B$21:$I$21,G4963)+(F4963-INDEX(2_Girdiler!$B$20:$I$20,G4963))*(INDEX(2_Girdiler!$B$21:$I$21,G4963+1)-INDEX(2_Girdiler!$B$21:$I$21,G4963))/(INDEX(2_Girdiler!$B$20:$I$20,G4963+1)-INDEX(2_Girdiler!$B$20:$I$20,G4963)))</f>
        <v>4.80658188358393</v>
      </c>
      <c r="I4963" s="16" t="n">
        <f aca="false">H4963/2_Girdiler!$B$17</f>
        <v>1.92571389566664</v>
      </c>
      <c r="J4963" s="16" t="n">
        <f aca="false">D4963+I4963</f>
        <v>10.3242285170495</v>
      </c>
    </row>
    <row r="4964" customFormat="false" ht="15" hidden="false" customHeight="false" outlineLevel="0" collapsed="false">
      <c r="A4964" s="0" t="n">
        <v>4952</v>
      </c>
      <c r="B4964" s="7" t="n">
        <v>0.257009</v>
      </c>
      <c r="C4964" s="7" t="n">
        <v>0.775148</v>
      </c>
      <c r="D4964" s="16" t="n">
        <f aca="false">LOGINV(B4964,$B$7,$C$7)</f>
        <v>9.41255143004036</v>
      </c>
      <c r="E4964" s="16" t="n">
        <f aca="false">LOGINV(C4964,$B$8,$C$8)</f>
        <v>177.890478329886</v>
      </c>
      <c r="F4964" s="16" t="n">
        <f aca="false">$B$5/100*E4964*2_Girdiler!$B$14*2_Girdiler!$B$15*2_Girdiler!$B$16</f>
        <v>4.47572443477994</v>
      </c>
      <c r="G4964" s="16" t="n">
        <f aca="false">MIN(MATCH(F4964,2_Girdiler!$B$20:$I$20,1),7)</f>
        <v>1</v>
      </c>
      <c r="H4964" s="16" t="n">
        <f aca="false">IF(F4964&gt;=40,2_Girdiler!$I$21+(F4964-40)*(2_Girdiler!$I$21-2_Girdiler!$H$21)/(2_Girdiler!$I$20-2_Girdiler!$H$20),INDEX(2_Girdiler!$B$21:$I$21,G4964)+(F4964-INDEX(2_Girdiler!$B$20:$I$20,G4964))*(INDEX(2_Girdiler!$B$21:$I$21,G4964+1)-INDEX(2_Girdiler!$B$21:$I$21,G4964))/(INDEX(2_Girdiler!$B$20:$I$20,G4964+1)-INDEX(2_Girdiler!$B$20:$I$20,G4964)))</f>
        <v>9.84659375651586</v>
      </c>
      <c r="I4964" s="16" t="n">
        <f aca="false">H4964/2_Girdiler!$B$17</f>
        <v>3.94494942168103</v>
      </c>
      <c r="J4964" s="16" t="n">
        <f aca="false">D4964+I4964</f>
        <v>13.3575008517214</v>
      </c>
    </row>
    <row r="4965" customFormat="false" ht="15" hidden="false" customHeight="false" outlineLevel="0" collapsed="false">
      <c r="A4965" s="0" t="n">
        <v>4953</v>
      </c>
      <c r="B4965" s="7" t="n">
        <v>0.555379</v>
      </c>
      <c r="C4965" s="7" t="n">
        <v>0.963751</v>
      </c>
      <c r="D4965" s="16" t="n">
        <f aca="false">LOGINV(B4965,$B$7,$C$7)</f>
        <v>14.6351391278806</v>
      </c>
      <c r="E4965" s="16" t="n">
        <f aca="false">LOGINV(C4965,$B$8,$C$8)</f>
        <v>348.115011631044</v>
      </c>
      <c r="F4965" s="16" t="n">
        <f aca="false">$B$5/100*E4965*2_Girdiler!$B$14*2_Girdiler!$B$15*2_Girdiler!$B$16</f>
        <v>8.75857369263706</v>
      </c>
      <c r="G4965" s="16" t="n">
        <f aca="false">MIN(MATCH(F4965,2_Girdiler!$B$20:$I$20,1),7)</f>
        <v>2</v>
      </c>
      <c r="H4965" s="16" t="n">
        <f aca="false">IF(F4965&gt;=40,2_Girdiler!$I$21+(F4965-40)*(2_Girdiler!$I$21-2_Girdiler!$H$21)/(2_Girdiler!$I$20-2_Girdiler!$H$20),INDEX(2_Girdiler!$B$21:$I$21,G4965)+(F4965-INDEX(2_Girdiler!$B$20:$I$20,G4965))*(INDEX(2_Girdiler!$B$21:$I$21,G4965+1)-INDEX(2_Girdiler!$B$21:$I$21,G4965))/(INDEX(2_Girdiler!$B$20:$I$20,G4965+1)-INDEX(2_Girdiler!$B$20:$I$20,G4965)))</f>
        <v>17.0137179082193</v>
      </c>
      <c r="I4965" s="16" t="n">
        <f aca="false">H4965/2_Girdiler!$B$17</f>
        <v>6.81639339271606</v>
      </c>
      <c r="J4965" s="16" t="n">
        <f aca="false">D4965+I4965</f>
        <v>21.4515325205967</v>
      </c>
    </row>
    <row r="4966" customFormat="false" ht="15" hidden="false" customHeight="false" outlineLevel="0" collapsed="false">
      <c r="A4966" s="0" t="n">
        <v>4954</v>
      </c>
      <c r="B4966" s="7" t="n">
        <v>0.629295</v>
      </c>
      <c r="C4966" s="7" t="n">
        <v>0.135747</v>
      </c>
      <c r="D4966" s="16" t="n">
        <f aca="false">LOGINV(B4966,$B$7,$C$7)</f>
        <v>16.2766993137911</v>
      </c>
      <c r="E4966" s="16" t="n">
        <f aca="false">LOGINV(C4966,$B$8,$C$8)</f>
        <v>53.7003155995175</v>
      </c>
      <c r="F4966" s="16" t="n">
        <f aca="false">$B$5/100*E4966*2_Girdiler!$B$14*2_Girdiler!$B$15*2_Girdiler!$B$16</f>
        <v>1.35109994048386</v>
      </c>
      <c r="G4966" s="16" t="n">
        <f aca="false">MIN(MATCH(F4966,2_Girdiler!$B$20:$I$20,1),7)</f>
        <v>1</v>
      </c>
      <c r="H4966" s="16" t="n">
        <f aca="false">IF(F4966&gt;=40,2_Girdiler!$I$21+(F4966-40)*(2_Girdiler!$I$21-2_Girdiler!$H$21)/(2_Girdiler!$I$20-2_Girdiler!$H$20),INDEX(2_Girdiler!$B$21:$I$21,G4966)+(F4966-INDEX(2_Girdiler!$B$20:$I$20,G4966))*(INDEX(2_Girdiler!$B$21:$I$21,G4966+1)-INDEX(2_Girdiler!$B$21:$I$21,G4966))/(INDEX(2_Girdiler!$B$20:$I$20,G4966+1)-INDEX(2_Girdiler!$B$20:$I$20,G4966)))</f>
        <v>2.97241986906449</v>
      </c>
      <c r="I4966" s="16" t="n">
        <f aca="false">H4966/2_Girdiler!$B$17</f>
        <v>1.19087334497776</v>
      </c>
      <c r="J4966" s="16" t="n">
        <f aca="false">D4966+I4966</f>
        <v>17.4675726587689</v>
      </c>
    </row>
    <row r="4967" customFormat="false" ht="15" hidden="false" customHeight="false" outlineLevel="0" collapsed="false">
      <c r="A4967" s="0" t="n">
        <v>4955</v>
      </c>
      <c r="B4967" s="7" t="n">
        <v>0.20799</v>
      </c>
      <c r="C4967" s="7" t="n">
        <v>0.308885</v>
      </c>
      <c r="D4967" s="16" t="n">
        <f aca="false">LOGINV(B4967,$B$7,$C$7)</f>
        <v>8.60550677804336</v>
      </c>
      <c r="E4967" s="16" t="n">
        <f aca="false">LOGINV(C4967,$B$8,$C$8)</f>
        <v>79.1318932433253</v>
      </c>
      <c r="F4967" s="16" t="n">
        <f aca="false">$B$5/100*E4967*2_Girdiler!$B$14*2_Girdiler!$B$15*2_Girdiler!$B$16</f>
        <v>1.99095843400207</v>
      </c>
      <c r="G4967" s="16" t="n">
        <f aca="false">MIN(MATCH(F4967,2_Girdiler!$B$20:$I$20,1),7)</f>
        <v>1</v>
      </c>
      <c r="H4967" s="16" t="n">
        <f aca="false">IF(F4967&gt;=40,2_Girdiler!$I$21+(F4967-40)*(2_Girdiler!$I$21-2_Girdiler!$H$21)/(2_Girdiler!$I$20-2_Girdiler!$H$20),INDEX(2_Girdiler!$B$21:$I$21,G4967)+(F4967-INDEX(2_Girdiler!$B$20:$I$20,G4967))*(INDEX(2_Girdiler!$B$21:$I$21,G4967+1)-INDEX(2_Girdiler!$B$21:$I$21,G4967))/(INDEX(2_Girdiler!$B$20:$I$20,G4967+1)-INDEX(2_Girdiler!$B$20:$I$20,G4967)))</f>
        <v>4.38010855480454</v>
      </c>
      <c r="I4967" s="16" t="n">
        <f aca="false">H4967/2_Girdiler!$B$17</f>
        <v>1.75485118381592</v>
      </c>
      <c r="J4967" s="16" t="n">
        <f aca="false">D4967+I4967</f>
        <v>10.3603579618593</v>
      </c>
    </row>
    <row r="4968" customFormat="false" ht="15" hidden="false" customHeight="false" outlineLevel="0" collapsed="false">
      <c r="A4968" s="0" t="n">
        <v>4956</v>
      </c>
      <c r="B4968" s="7" t="n">
        <v>0.56966</v>
      </c>
      <c r="C4968" s="7" t="n">
        <v>0.902144</v>
      </c>
      <c r="D4968" s="16" t="n">
        <f aca="false">LOGINV(B4968,$B$7,$C$7)</f>
        <v>14.9338209550411</v>
      </c>
      <c r="E4968" s="16" t="n">
        <f aca="false">LOGINV(C4968,$B$8,$C$8)</f>
        <v>251.74559273562</v>
      </c>
      <c r="F4968" s="16" t="n">
        <f aca="false">$B$5/100*E4968*2_Girdiler!$B$14*2_Girdiler!$B$15*2_Girdiler!$B$16</f>
        <v>6.3339191132282</v>
      </c>
      <c r="G4968" s="16" t="n">
        <f aca="false">MIN(MATCH(F4968,2_Girdiler!$B$20:$I$20,1),7)</f>
        <v>2</v>
      </c>
      <c r="H4968" s="16" t="n">
        <f aca="false">IF(F4968&gt;=40,2_Girdiler!$I$21+(F4968-40)*(2_Girdiler!$I$21-2_Girdiler!$H$21)/(2_Girdiler!$I$20-2_Girdiler!$H$20),INDEX(2_Girdiler!$B$21:$I$21,G4968)+(F4968-INDEX(2_Girdiler!$B$20:$I$20,G4968))*(INDEX(2_Girdiler!$B$21:$I$21,G4968+1)-INDEX(2_Girdiler!$B$21:$I$21,G4968))/(INDEX(2_Girdiler!$B$20:$I$20,G4968+1)-INDEX(2_Girdiler!$B$20:$I$20,G4968)))</f>
        <v>13.1342705811651</v>
      </c>
      <c r="I4968" s="16" t="n">
        <f aca="false">H4968/2_Girdiler!$B$17</f>
        <v>5.26212763668474</v>
      </c>
      <c r="J4968" s="16" t="n">
        <f aca="false">D4968+I4968</f>
        <v>20.1959485917259</v>
      </c>
    </row>
    <row r="4969" customFormat="false" ht="15" hidden="false" customHeight="false" outlineLevel="0" collapsed="false">
      <c r="A4969" s="0" t="n">
        <v>4957</v>
      </c>
      <c r="B4969" s="7" t="n">
        <v>0.658075</v>
      </c>
      <c r="C4969" s="7" t="n">
        <v>0.914039</v>
      </c>
      <c r="D4969" s="16" t="n">
        <f aca="false">LOGINV(B4969,$B$7,$C$7)</f>
        <v>16.9926637358163</v>
      </c>
      <c r="E4969" s="16" t="n">
        <f aca="false">LOGINV(C4969,$B$8,$C$8)</f>
        <v>263.754026094404</v>
      </c>
      <c r="F4969" s="16" t="n">
        <f aca="false">$B$5/100*E4969*2_Girdiler!$B$14*2_Girdiler!$B$15*2_Girdiler!$B$16</f>
        <v>6.63605129653521</v>
      </c>
      <c r="G4969" s="16" t="n">
        <f aca="false">MIN(MATCH(F4969,2_Girdiler!$B$20:$I$20,1),7)</f>
        <v>2</v>
      </c>
      <c r="H4969" s="16" t="n">
        <f aca="false">IF(F4969&gt;=40,2_Girdiler!$I$21+(F4969-40)*(2_Girdiler!$I$21-2_Girdiler!$H$21)/(2_Girdiler!$I$20-2_Girdiler!$H$20),INDEX(2_Girdiler!$B$21:$I$21,G4969)+(F4969-INDEX(2_Girdiler!$B$20:$I$20,G4969))*(INDEX(2_Girdiler!$B$21:$I$21,G4969+1)-INDEX(2_Girdiler!$B$21:$I$21,G4969))/(INDEX(2_Girdiler!$B$20:$I$20,G4969+1)-INDEX(2_Girdiler!$B$20:$I$20,G4969)))</f>
        <v>13.6176820744563</v>
      </c>
      <c r="I4969" s="16" t="n">
        <f aca="false">H4969/2_Girdiler!$B$17</f>
        <v>5.45580211316359</v>
      </c>
      <c r="J4969" s="16" t="n">
        <f aca="false">D4969+I4969</f>
        <v>22.4484658489799</v>
      </c>
    </row>
    <row r="4970" customFormat="false" ht="15" hidden="false" customHeight="false" outlineLevel="0" collapsed="false">
      <c r="A4970" s="0" t="n">
        <v>4958</v>
      </c>
      <c r="B4970" s="7" t="n">
        <v>0.194623</v>
      </c>
      <c r="C4970" s="7" t="n">
        <v>0.284384</v>
      </c>
      <c r="D4970" s="16" t="n">
        <f aca="false">LOGINV(B4970,$B$7,$C$7)</f>
        <v>8.38032463312365</v>
      </c>
      <c r="E4970" s="16" t="n">
        <f aca="false">LOGINV(C4970,$B$8,$C$8)</f>
        <v>75.594235719007</v>
      </c>
      <c r="F4970" s="16" t="n">
        <f aca="false">$B$5/100*E4970*2_Girdiler!$B$14*2_Girdiler!$B$15*2_Girdiler!$B$16</f>
        <v>1.90195097069022</v>
      </c>
      <c r="G4970" s="16" t="n">
        <f aca="false">MIN(MATCH(F4970,2_Girdiler!$B$20:$I$20,1),7)</f>
        <v>1</v>
      </c>
      <c r="H4970" s="16" t="n">
        <f aca="false">IF(F4970&gt;=40,2_Girdiler!$I$21+(F4970-40)*(2_Girdiler!$I$21-2_Girdiler!$H$21)/(2_Girdiler!$I$20-2_Girdiler!$H$20),INDEX(2_Girdiler!$B$21:$I$21,G4970)+(F4970-INDEX(2_Girdiler!$B$20:$I$20,G4970))*(INDEX(2_Girdiler!$B$21:$I$21,G4970+1)-INDEX(2_Girdiler!$B$21:$I$21,G4970))/(INDEX(2_Girdiler!$B$20:$I$20,G4970+1)-INDEX(2_Girdiler!$B$20:$I$20,G4970)))</f>
        <v>4.18429213551847</v>
      </c>
      <c r="I4970" s="16" t="n">
        <f aca="false">H4970/2_Girdiler!$B$17</f>
        <v>1.6763990927558</v>
      </c>
      <c r="J4970" s="16" t="n">
        <f aca="false">D4970+I4970</f>
        <v>10.0567237258794</v>
      </c>
    </row>
    <row r="4971" customFormat="false" ht="15" hidden="false" customHeight="false" outlineLevel="0" collapsed="false">
      <c r="A4971" s="0" t="n">
        <v>4959</v>
      </c>
      <c r="B4971" s="7" t="n">
        <v>0.603758</v>
      </c>
      <c r="C4971" s="7" t="n">
        <v>0.129048</v>
      </c>
      <c r="D4971" s="16" t="n">
        <f aca="false">LOGINV(B4971,$B$7,$C$7)</f>
        <v>15.6809147092598</v>
      </c>
      <c r="E4971" s="16" t="n">
        <f aca="false">LOGINV(C4971,$B$8,$C$8)</f>
        <v>52.6271075485942</v>
      </c>
      <c r="F4971" s="16" t="n">
        <f aca="false">$B$5/100*E4971*2_Girdiler!$B$14*2_Girdiler!$B$15*2_Girdiler!$B$16</f>
        <v>1.32409802592263</v>
      </c>
      <c r="G4971" s="16" t="n">
        <f aca="false">MIN(MATCH(F4971,2_Girdiler!$B$20:$I$20,1),7)</f>
        <v>1</v>
      </c>
      <c r="H4971" s="16" t="n">
        <f aca="false">IF(F4971&gt;=40,2_Girdiler!$I$21+(F4971-40)*(2_Girdiler!$I$21-2_Girdiler!$H$21)/(2_Girdiler!$I$20-2_Girdiler!$H$20),INDEX(2_Girdiler!$B$21:$I$21,G4971)+(F4971-INDEX(2_Girdiler!$B$20:$I$20,G4971))*(INDEX(2_Girdiler!$B$21:$I$21,G4971+1)-INDEX(2_Girdiler!$B$21:$I$21,G4971))/(INDEX(2_Girdiler!$B$20:$I$20,G4971+1)-INDEX(2_Girdiler!$B$20:$I$20,G4971)))</f>
        <v>2.91301565702979</v>
      </c>
      <c r="I4971" s="16" t="n">
        <f aca="false">H4971/2_Girdiler!$B$17</f>
        <v>1.16707358054078</v>
      </c>
      <c r="J4971" s="16" t="n">
        <f aca="false">D4971+I4971</f>
        <v>16.8479882898006</v>
      </c>
    </row>
    <row r="4972" customFormat="false" ht="15" hidden="false" customHeight="false" outlineLevel="0" collapsed="false">
      <c r="A4972" s="0" t="n">
        <v>4960</v>
      </c>
      <c r="B4972" s="7" t="n">
        <v>0.642229</v>
      </c>
      <c r="C4972" s="7" t="n">
        <v>0.888486</v>
      </c>
      <c r="D4972" s="16" t="n">
        <f aca="false">LOGINV(B4972,$B$7,$C$7)</f>
        <v>16.5921468470987</v>
      </c>
      <c r="E4972" s="16" t="n">
        <f aca="false">LOGINV(C4972,$B$8,$C$8)</f>
        <v>239.794199769166</v>
      </c>
      <c r="F4972" s="16" t="n">
        <f aca="false">$B$5/100*E4972*2_Girdiler!$B$14*2_Girdiler!$B$15*2_Girdiler!$B$16</f>
        <v>6.03322206619223</v>
      </c>
      <c r="G4972" s="16" t="n">
        <f aca="false">MIN(MATCH(F4972,2_Girdiler!$B$20:$I$20,1),7)</f>
        <v>2</v>
      </c>
      <c r="H4972" s="16" t="n">
        <f aca="false">IF(F4972&gt;=40,2_Girdiler!$I$21+(F4972-40)*(2_Girdiler!$I$21-2_Girdiler!$H$21)/(2_Girdiler!$I$20-2_Girdiler!$H$20),INDEX(2_Girdiler!$B$21:$I$21,G4972)+(F4972-INDEX(2_Girdiler!$B$20:$I$20,G4972))*(INDEX(2_Girdiler!$B$21:$I$21,G4972+1)-INDEX(2_Girdiler!$B$21:$I$21,G4972))/(INDEX(2_Girdiler!$B$20:$I$20,G4972+1)-INDEX(2_Girdiler!$B$20:$I$20,G4972)))</f>
        <v>12.6531553059076</v>
      </c>
      <c r="I4972" s="16" t="n">
        <f aca="false">H4972/2_Girdiler!$B$17</f>
        <v>5.06937311935399</v>
      </c>
      <c r="J4972" s="16" t="n">
        <f aca="false">D4972+I4972</f>
        <v>21.6615199664527</v>
      </c>
    </row>
    <row r="4973" customFormat="false" ht="15" hidden="false" customHeight="false" outlineLevel="0" collapsed="false">
      <c r="A4973" s="0" t="n">
        <v>4961</v>
      </c>
      <c r="B4973" s="7" t="n">
        <v>0.829686</v>
      </c>
      <c r="C4973" s="7" t="n">
        <v>0.691488</v>
      </c>
      <c r="D4973" s="16" t="n">
        <f aca="false">LOGINV(B4973,$B$7,$C$7)</f>
        <v>23.0337486838087</v>
      </c>
      <c r="E4973" s="16" t="n">
        <f aca="false">LOGINV(C4973,$B$8,$C$8)</f>
        <v>150.810774469744</v>
      </c>
      <c r="F4973" s="16" t="n">
        <f aca="false">$B$5/100*E4973*2_Girdiler!$B$14*2_Girdiler!$B$15*2_Girdiler!$B$16</f>
        <v>3.79439908565876</v>
      </c>
      <c r="G4973" s="16" t="n">
        <f aca="false">MIN(MATCH(F4973,2_Girdiler!$B$20:$I$20,1),7)</f>
        <v>1</v>
      </c>
      <c r="H4973" s="16" t="n">
        <f aca="false">IF(F4973&gt;=40,2_Girdiler!$I$21+(F4973-40)*(2_Girdiler!$I$21-2_Girdiler!$H$21)/(2_Girdiler!$I$20-2_Girdiler!$H$20),INDEX(2_Girdiler!$B$21:$I$21,G4973)+(F4973-INDEX(2_Girdiler!$B$20:$I$20,G4973))*(INDEX(2_Girdiler!$B$21:$I$21,G4973+1)-INDEX(2_Girdiler!$B$21:$I$21,G4973))/(INDEX(2_Girdiler!$B$20:$I$20,G4973+1)-INDEX(2_Girdiler!$B$20:$I$20,G4973)))</f>
        <v>8.34767798844928</v>
      </c>
      <c r="I4973" s="16" t="n">
        <f aca="false">H4973/2_Girdiler!$B$17</f>
        <v>3.34442227101333</v>
      </c>
      <c r="J4973" s="16" t="n">
        <f aca="false">D4973+I4973</f>
        <v>26.3781709548221</v>
      </c>
    </row>
    <row r="4974" customFormat="false" ht="15" hidden="false" customHeight="false" outlineLevel="0" collapsed="false">
      <c r="A4974" s="0" t="n">
        <v>4962</v>
      </c>
      <c r="B4974" s="7" t="n">
        <v>0.703877</v>
      </c>
      <c r="C4974" s="7" t="n">
        <v>0.460071</v>
      </c>
      <c r="D4974" s="16" t="n">
        <f aca="false">LOGINV(B4974,$B$7,$C$7)</f>
        <v>18.2530938823917</v>
      </c>
      <c r="E4974" s="16" t="n">
        <f aca="false">LOGINV(C4974,$B$8,$C$8)</f>
        <v>102.361900706568</v>
      </c>
      <c r="F4974" s="16" t="n">
        <f aca="false">$B$5/100*E4974*2_Girdiler!$B$14*2_Girdiler!$B$15*2_Girdiler!$B$16</f>
        <v>2.57542542177724</v>
      </c>
      <c r="G4974" s="16" t="n">
        <f aca="false">MIN(MATCH(F4974,2_Girdiler!$B$20:$I$20,1),7)</f>
        <v>1</v>
      </c>
      <c r="H4974" s="16" t="n">
        <f aca="false">IF(F4974&gt;=40,2_Girdiler!$I$21+(F4974-40)*(2_Girdiler!$I$21-2_Girdiler!$H$21)/(2_Girdiler!$I$20-2_Girdiler!$H$20),INDEX(2_Girdiler!$B$21:$I$21,G4974)+(F4974-INDEX(2_Girdiler!$B$20:$I$20,G4974))*(INDEX(2_Girdiler!$B$21:$I$21,G4974+1)-INDEX(2_Girdiler!$B$21:$I$21,G4974))/(INDEX(2_Girdiler!$B$20:$I$20,G4974+1)-INDEX(2_Girdiler!$B$20:$I$20,G4974)))</f>
        <v>5.66593592790994</v>
      </c>
      <c r="I4974" s="16" t="n">
        <f aca="false">H4974/2_Girdiler!$B$17</f>
        <v>2.27000638137417</v>
      </c>
      <c r="J4974" s="16" t="n">
        <f aca="false">D4974+I4974</f>
        <v>20.5231002637658</v>
      </c>
    </row>
    <row r="4975" customFormat="false" ht="15" hidden="false" customHeight="false" outlineLevel="0" collapsed="false">
      <c r="A4975" s="0" t="n">
        <v>4963</v>
      </c>
      <c r="B4975" s="7" t="n">
        <v>0.038673</v>
      </c>
      <c r="C4975" s="7" t="n">
        <v>0.808823</v>
      </c>
      <c r="D4975" s="16" t="n">
        <f aca="false">LOGINV(B4975,$B$7,$C$7)</f>
        <v>5.05949126146789</v>
      </c>
      <c r="E4975" s="16" t="n">
        <f aca="false">LOGINV(C4975,$B$8,$C$8)</f>
        <v>191.927307201056</v>
      </c>
      <c r="F4975" s="16" t="n">
        <f aca="false">$B$5/100*E4975*2_Girdiler!$B$14*2_Girdiler!$B$15*2_Girdiler!$B$16</f>
        <v>4.82889104917856</v>
      </c>
      <c r="G4975" s="16" t="n">
        <f aca="false">MIN(MATCH(F4975,2_Girdiler!$B$20:$I$20,1),7)</f>
        <v>1</v>
      </c>
      <c r="H4975" s="16" t="n">
        <f aca="false">IF(F4975&gt;=40,2_Girdiler!$I$21+(F4975-40)*(2_Girdiler!$I$21-2_Girdiler!$H$21)/(2_Girdiler!$I$20-2_Girdiler!$H$20),INDEX(2_Girdiler!$B$21:$I$21,G4975)+(F4975-INDEX(2_Girdiler!$B$20:$I$20,G4975))*(INDEX(2_Girdiler!$B$21:$I$21,G4975+1)-INDEX(2_Girdiler!$B$21:$I$21,G4975))/(INDEX(2_Girdiler!$B$20:$I$20,G4975+1)-INDEX(2_Girdiler!$B$20:$I$20,G4975)))</f>
        <v>10.6235603081928</v>
      </c>
      <c r="I4975" s="16" t="n">
        <f aca="false">H4975/2_Girdiler!$B$17</f>
        <v>4.25623409783367</v>
      </c>
      <c r="J4975" s="16" t="n">
        <f aca="false">D4975+I4975</f>
        <v>9.31572535930156</v>
      </c>
    </row>
    <row r="4976" customFormat="false" ht="15" hidden="false" customHeight="false" outlineLevel="0" collapsed="false">
      <c r="A4976" s="0" t="n">
        <v>4964</v>
      </c>
      <c r="B4976" s="7" t="n">
        <v>0.44822</v>
      </c>
      <c r="C4976" s="7" t="n">
        <v>0.476168</v>
      </c>
      <c r="D4976" s="16" t="n">
        <f aca="false">LOGINV(B4976,$B$7,$C$7)</f>
        <v>12.5943579037141</v>
      </c>
      <c r="E4976" s="16" t="n">
        <f aca="false">LOGINV(C4976,$B$8,$C$8)</f>
        <v>105.071940799636</v>
      </c>
      <c r="F4976" s="16" t="n">
        <f aca="false">$B$5/100*E4976*2_Girdiler!$B$14*2_Girdiler!$B$15*2_Girdiler!$B$16</f>
        <v>2.64361003051885</v>
      </c>
      <c r="G4976" s="16" t="n">
        <f aca="false">MIN(MATCH(F4976,2_Girdiler!$B$20:$I$20,1),7)</f>
        <v>1</v>
      </c>
      <c r="H4976" s="16" t="n">
        <f aca="false">IF(F4976&gt;=40,2_Girdiler!$I$21+(F4976-40)*(2_Girdiler!$I$21-2_Girdiler!$H$21)/(2_Girdiler!$I$20-2_Girdiler!$H$20),INDEX(2_Girdiler!$B$21:$I$21,G4976)+(F4976-INDEX(2_Girdiler!$B$20:$I$20,G4976))*(INDEX(2_Girdiler!$B$21:$I$21,G4976+1)-INDEX(2_Girdiler!$B$21:$I$21,G4976))/(INDEX(2_Girdiler!$B$20:$I$20,G4976+1)-INDEX(2_Girdiler!$B$20:$I$20,G4976)))</f>
        <v>5.81594206714148</v>
      </c>
      <c r="I4976" s="16" t="n">
        <f aca="false">H4976/2_Girdiler!$B$17</f>
        <v>2.33010499484835</v>
      </c>
      <c r="J4976" s="16" t="n">
        <f aca="false">D4976+I4976</f>
        <v>14.9244628985625</v>
      </c>
    </row>
    <row r="4977" customFormat="false" ht="15" hidden="false" customHeight="false" outlineLevel="0" collapsed="false">
      <c r="A4977" s="0" t="n">
        <v>4965</v>
      </c>
      <c r="B4977" s="7" t="n">
        <v>0.440638</v>
      </c>
      <c r="C4977" s="7" t="n">
        <v>0.507829</v>
      </c>
      <c r="D4977" s="16" t="n">
        <f aca="false">LOGINV(B4977,$B$7,$C$7)</f>
        <v>12.4603459302849</v>
      </c>
      <c r="E4977" s="16" t="n">
        <f aca="false">LOGINV(C4977,$B$8,$C$8)</f>
        <v>110.597495413661</v>
      </c>
      <c r="F4977" s="16" t="n">
        <f aca="false">$B$5/100*E4977*2_Girdiler!$B$14*2_Girdiler!$B$15*2_Girdiler!$B$16</f>
        <v>2.7826329846077</v>
      </c>
      <c r="G4977" s="16" t="n">
        <f aca="false">MIN(MATCH(F4977,2_Girdiler!$B$20:$I$20,1),7)</f>
        <v>1</v>
      </c>
      <c r="H4977" s="16" t="n">
        <f aca="false">IF(F4977&gt;=40,2_Girdiler!$I$21+(F4977-40)*(2_Girdiler!$I$21-2_Girdiler!$H$21)/(2_Girdiler!$I$20-2_Girdiler!$H$20),INDEX(2_Girdiler!$B$21:$I$21,G4977)+(F4977-INDEX(2_Girdiler!$B$20:$I$20,G4977))*(INDEX(2_Girdiler!$B$21:$I$21,G4977+1)-INDEX(2_Girdiler!$B$21:$I$21,G4977))/(INDEX(2_Girdiler!$B$20:$I$20,G4977+1)-INDEX(2_Girdiler!$B$20:$I$20,G4977)))</f>
        <v>6.12179256613694</v>
      </c>
      <c r="I4977" s="16" t="n">
        <f aca="false">H4977/2_Girdiler!$B$17</f>
        <v>2.45264125245871</v>
      </c>
      <c r="J4977" s="16" t="n">
        <f aca="false">D4977+I4977</f>
        <v>14.9129871827436</v>
      </c>
    </row>
    <row r="4978" customFormat="false" ht="15" hidden="false" customHeight="false" outlineLevel="0" collapsed="false">
      <c r="A4978" s="0" t="n">
        <v>4966</v>
      </c>
      <c r="B4978" s="7" t="n">
        <v>0.647892</v>
      </c>
      <c r="C4978" s="7" t="n">
        <v>0.492241</v>
      </c>
      <c r="D4978" s="16" t="n">
        <f aca="false">LOGINV(B4978,$B$7,$C$7)</f>
        <v>16.7334352977374</v>
      </c>
      <c r="E4978" s="16" t="n">
        <f aca="false">LOGINV(C4978,$B$8,$C$8)</f>
        <v>107.842735187839</v>
      </c>
      <c r="F4978" s="16" t="n">
        <f aca="false">$B$5/100*E4978*2_Girdiler!$B$14*2_Girdiler!$B$15*2_Girdiler!$B$16</f>
        <v>2.71332321732602</v>
      </c>
      <c r="G4978" s="16" t="n">
        <f aca="false">MIN(MATCH(F4978,2_Girdiler!$B$20:$I$20,1),7)</f>
        <v>1</v>
      </c>
      <c r="H4978" s="16" t="n">
        <f aca="false">IF(F4978&gt;=40,2_Girdiler!$I$21+(F4978-40)*(2_Girdiler!$I$21-2_Girdiler!$H$21)/(2_Girdiler!$I$20-2_Girdiler!$H$20),INDEX(2_Girdiler!$B$21:$I$21,G4978)+(F4978-INDEX(2_Girdiler!$B$20:$I$20,G4978))*(INDEX(2_Girdiler!$B$21:$I$21,G4978+1)-INDEX(2_Girdiler!$B$21:$I$21,G4978))/(INDEX(2_Girdiler!$B$20:$I$20,G4978+1)-INDEX(2_Girdiler!$B$20:$I$20,G4978)))</f>
        <v>5.96931107811724</v>
      </c>
      <c r="I4978" s="16" t="n">
        <f aca="false">H4978/2_Girdiler!$B$17</f>
        <v>2.39155091270723</v>
      </c>
      <c r="J4978" s="16" t="n">
        <f aca="false">D4978+I4978</f>
        <v>19.1249862104447</v>
      </c>
    </row>
    <row r="4979" customFormat="false" ht="15" hidden="false" customHeight="false" outlineLevel="0" collapsed="false">
      <c r="A4979" s="0" t="n">
        <v>4967</v>
      </c>
      <c r="B4979" s="7" t="n">
        <v>0.441085</v>
      </c>
      <c r="C4979" s="7" t="n">
        <v>0.530567</v>
      </c>
      <c r="D4979" s="16" t="n">
        <f aca="false">LOGINV(B4979,$B$7,$C$7)</f>
        <v>12.4682170893226</v>
      </c>
      <c r="E4979" s="16" t="n">
        <f aca="false">LOGINV(C4979,$B$8,$C$8)</f>
        <v>114.747705612046</v>
      </c>
      <c r="F4979" s="16" t="n">
        <f aca="false">$B$5/100*E4979*2_Girdiler!$B$14*2_Girdiler!$B$15*2_Girdiler!$B$16</f>
        <v>2.88705227319909</v>
      </c>
      <c r="G4979" s="16" t="n">
        <f aca="false">MIN(MATCH(F4979,2_Girdiler!$B$20:$I$20,1),7)</f>
        <v>1</v>
      </c>
      <c r="H4979" s="16" t="n">
        <f aca="false">IF(F4979&gt;=40,2_Girdiler!$I$21+(F4979-40)*(2_Girdiler!$I$21-2_Girdiler!$H$21)/(2_Girdiler!$I$20-2_Girdiler!$H$20),INDEX(2_Girdiler!$B$21:$I$21,G4979)+(F4979-INDEX(2_Girdiler!$B$20:$I$20,G4979))*(INDEX(2_Girdiler!$B$21:$I$21,G4979+1)-INDEX(2_Girdiler!$B$21:$I$21,G4979))/(INDEX(2_Girdiler!$B$20:$I$20,G4979+1)-INDEX(2_Girdiler!$B$20:$I$20,G4979)))</f>
        <v>6.35151500103799</v>
      </c>
      <c r="I4979" s="16" t="n">
        <f aca="false">H4979/2_Girdiler!$B$17</f>
        <v>2.54467748439022</v>
      </c>
      <c r="J4979" s="16" t="n">
        <f aca="false">D4979+I4979</f>
        <v>15.0128945737128</v>
      </c>
    </row>
    <row r="4980" customFormat="false" ht="15" hidden="false" customHeight="false" outlineLevel="0" collapsed="false">
      <c r="A4980" s="0" t="n">
        <v>4968</v>
      </c>
      <c r="B4980" s="7" t="n">
        <v>0.381355</v>
      </c>
      <c r="C4980" s="7" t="n">
        <v>0.791442</v>
      </c>
      <c r="D4980" s="16" t="n">
        <f aca="false">LOGINV(B4980,$B$7,$C$7)</f>
        <v>11.4444805144591</v>
      </c>
      <c r="E4980" s="16" t="n">
        <f aca="false">LOGINV(C4980,$B$8,$C$8)</f>
        <v>184.382104366919</v>
      </c>
      <c r="F4980" s="16" t="n">
        <f aca="false">$B$5/100*E4980*2_Girdiler!$B$14*2_Girdiler!$B$15*2_Girdiler!$B$16</f>
        <v>4.63905374587169</v>
      </c>
      <c r="G4980" s="16" t="n">
        <f aca="false">MIN(MATCH(F4980,2_Girdiler!$B$20:$I$20,1),7)</f>
        <v>1</v>
      </c>
      <c r="H4980" s="16" t="n">
        <f aca="false">IF(F4980&gt;=40,2_Girdiler!$I$21+(F4980-40)*(2_Girdiler!$I$21-2_Girdiler!$H$21)/(2_Girdiler!$I$20-2_Girdiler!$H$20),INDEX(2_Girdiler!$B$21:$I$21,G4980)+(F4980-INDEX(2_Girdiler!$B$20:$I$20,G4980))*(INDEX(2_Girdiler!$B$21:$I$21,G4980+1)-INDEX(2_Girdiler!$B$21:$I$21,G4980))/(INDEX(2_Girdiler!$B$20:$I$20,G4980+1)-INDEX(2_Girdiler!$B$20:$I$20,G4980)))</f>
        <v>10.2059182409177</v>
      </c>
      <c r="I4980" s="16" t="n">
        <f aca="false">H4980/2_Girdiler!$B$17</f>
        <v>4.08890955164972</v>
      </c>
      <c r="J4980" s="16" t="n">
        <f aca="false">D4980+I4980</f>
        <v>15.5333900661088</v>
      </c>
    </row>
    <row r="4981" customFormat="false" ht="15" hidden="false" customHeight="false" outlineLevel="0" collapsed="false">
      <c r="A4981" s="0" t="n">
        <v>4969</v>
      </c>
      <c r="B4981" s="7" t="n">
        <v>0.82427</v>
      </c>
      <c r="C4981" s="7" t="n">
        <v>0.104485</v>
      </c>
      <c r="D4981" s="16" t="n">
        <f aca="false">LOGINV(B4981,$B$7,$C$7)</f>
        <v>22.7636198163928</v>
      </c>
      <c r="E4981" s="16" t="n">
        <f aca="false">LOGINV(C4981,$B$8,$C$8)</f>
        <v>48.5318924310922</v>
      </c>
      <c r="F4981" s="16" t="n">
        <f aca="false">$B$5/100*E4981*2_Girdiler!$B$14*2_Girdiler!$B$15*2_Girdiler!$B$16</f>
        <v>1.22106241356628</v>
      </c>
      <c r="G4981" s="16" t="n">
        <f aca="false">MIN(MATCH(F4981,2_Girdiler!$B$20:$I$20,1),7)</f>
        <v>1</v>
      </c>
      <c r="H4981" s="16" t="n">
        <f aca="false">IF(F4981&gt;=40,2_Girdiler!$I$21+(F4981-40)*(2_Girdiler!$I$21-2_Girdiler!$H$21)/(2_Girdiler!$I$20-2_Girdiler!$H$20),INDEX(2_Girdiler!$B$21:$I$21,G4981)+(F4981-INDEX(2_Girdiler!$B$20:$I$20,G4981))*(INDEX(2_Girdiler!$B$21:$I$21,G4981+1)-INDEX(2_Girdiler!$B$21:$I$21,G4981))/(INDEX(2_Girdiler!$B$20:$I$20,G4981+1)-INDEX(2_Girdiler!$B$20:$I$20,G4981)))</f>
        <v>2.68633730984582</v>
      </c>
      <c r="I4981" s="16" t="n">
        <f aca="false">H4981/2_Girdiler!$B$17</f>
        <v>1.07625693503438</v>
      </c>
      <c r="J4981" s="16" t="n">
        <f aca="false">D4981+I4981</f>
        <v>23.8398767514272</v>
      </c>
    </row>
    <row r="4982" customFormat="false" ht="15" hidden="false" customHeight="false" outlineLevel="0" collapsed="false">
      <c r="A4982" s="0" t="n">
        <v>4970</v>
      </c>
      <c r="B4982" s="7" t="n">
        <v>0.616147</v>
      </c>
      <c r="C4982" s="7" t="n">
        <v>0.179719</v>
      </c>
      <c r="D4982" s="16" t="n">
        <f aca="false">LOGINV(B4982,$B$7,$C$7)</f>
        <v>15.9657063322049</v>
      </c>
      <c r="E4982" s="16" t="n">
        <f aca="false">LOGINV(C4982,$B$8,$C$8)</f>
        <v>60.4411002673926</v>
      </c>
      <c r="F4982" s="16" t="n">
        <f aca="false">$B$5/100*E4982*2_Girdiler!$B$14*2_Girdiler!$B$15*2_Girdiler!$B$16</f>
        <v>1.5206980827276</v>
      </c>
      <c r="G4982" s="16" t="n">
        <f aca="false">MIN(MATCH(F4982,2_Girdiler!$B$20:$I$20,1),7)</f>
        <v>1</v>
      </c>
      <c r="H4982" s="16" t="n">
        <f aca="false">IF(F4982&gt;=40,2_Girdiler!$I$21+(F4982-40)*(2_Girdiler!$I$21-2_Girdiler!$H$21)/(2_Girdiler!$I$20-2_Girdiler!$H$20),INDEX(2_Girdiler!$B$21:$I$21,G4982)+(F4982-INDEX(2_Girdiler!$B$20:$I$20,G4982))*(INDEX(2_Girdiler!$B$21:$I$21,G4982+1)-INDEX(2_Girdiler!$B$21:$I$21,G4982))/(INDEX(2_Girdiler!$B$20:$I$20,G4982+1)-INDEX(2_Girdiler!$B$20:$I$20,G4982)))</f>
        <v>3.34553578200072</v>
      </c>
      <c r="I4982" s="16" t="n">
        <f aca="false">H4982/2_Girdiler!$B$17</f>
        <v>1.34035888701952</v>
      </c>
      <c r="J4982" s="16" t="n">
        <f aca="false">D4982+I4982</f>
        <v>17.3060652192244</v>
      </c>
    </row>
    <row r="4983" customFormat="false" ht="15" hidden="false" customHeight="false" outlineLevel="0" collapsed="false">
      <c r="A4983" s="0" t="n">
        <v>4971</v>
      </c>
      <c r="B4983" s="7" t="n">
        <v>0.158811</v>
      </c>
      <c r="C4983" s="7" t="n">
        <v>0.299182</v>
      </c>
      <c r="D4983" s="16" t="n">
        <f aca="false">LOGINV(B4983,$B$7,$C$7)</f>
        <v>7.75826447329642</v>
      </c>
      <c r="E4983" s="16" t="n">
        <f aca="false">LOGINV(C4983,$B$8,$C$8)</f>
        <v>77.7274896257388</v>
      </c>
      <c r="F4983" s="16" t="n">
        <f aca="false">$B$5/100*E4983*2_Girdiler!$B$14*2_Girdiler!$B$15*2_Girdiler!$B$16</f>
        <v>1.95562363898359</v>
      </c>
      <c r="G4983" s="16" t="n">
        <f aca="false">MIN(MATCH(F4983,2_Girdiler!$B$20:$I$20,1),7)</f>
        <v>1</v>
      </c>
      <c r="H4983" s="16" t="n">
        <f aca="false">IF(F4983&gt;=40,2_Girdiler!$I$21+(F4983-40)*(2_Girdiler!$I$21-2_Girdiler!$H$21)/(2_Girdiler!$I$20-2_Girdiler!$H$20),INDEX(2_Girdiler!$B$21:$I$21,G4983)+(F4983-INDEX(2_Girdiler!$B$20:$I$20,G4983))*(INDEX(2_Girdiler!$B$21:$I$21,G4983+1)-INDEX(2_Girdiler!$B$21:$I$21,G4983))/(INDEX(2_Girdiler!$B$20:$I$20,G4983+1)-INDEX(2_Girdiler!$B$20:$I$20,G4983)))</f>
        <v>4.30237200576389</v>
      </c>
      <c r="I4983" s="16" t="n">
        <f aca="false">H4983/2_Girdiler!$B$17</f>
        <v>1.72370673307848</v>
      </c>
      <c r="J4983" s="16" t="n">
        <f aca="false">D4983+I4983</f>
        <v>9.4819712063749</v>
      </c>
    </row>
    <row r="4984" customFormat="false" ht="15" hidden="false" customHeight="false" outlineLevel="0" collapsed="false">
      <c r="A4984" s="0" t="n">
        <v>4972</v>
      </c>
      <c r="B4984" s="7" t="n">
        <v>0.403671</v>
      </c>
      <c r="C4984" s="7" t="n">
        <v>0.027337</v>
      </c>
      <c r="D4984" s="16" t="n">
        <f aca="false">LOGINV(B4984,$B$7,$C$7)</f>
        <v>11.8209622293224</v>
      </c>
      <c r="E4984" s="16" t="n">
        <f aca="false">LOGINV(C4984,$B$8,$C$8)</f>
        <v>31.5927611622422</v>
      </c>
      <c r="F4984" s="16" t="n">
        <f aca="false">$B$5/100*E4984*2_Girdiler!$B$14*2_Girdiler!$B$15*2_Girdiler!$B$16</f>
        <v>0.794873870842014</v>
      </c>
      <c r="G4984" s="16" t="n">
        <f aca="false">MIN(MATCH(F4984,2_Girdiler!$B$20:$I$20,1),7)</f>
        <v>1</v>
      </c>
      <c r="H4984" s="16" t="n">
        <f aca="false">IF(F4984&gt;=40,2_Girdiler!$I$21+(F4984-40)*(2_Girdiler!$I$21-2_Girdiler!$H$21)/(2_Girdiler!$I$20-2_Girdiler!$H$20),INDEX(2_Girdiler!$B$21:$I$21,G4984)+(F4984-INDEX(2_Girdiler!$B$20:$I$20,G4984))*(INDEX(2_Girdiler!$B$21:$I$21,G4984+1)-INDEX(2_Girdiler!$B$21:$I$21,G4984))/(INDEX(2_Girdiler!$B$20:$I$20,G4984+1)-INDEX(2_Girdiler!$B$20:$I$20,G4984)))</f>
        <v>1.74872251585243</v>
      </c>
      <c r="I4984" s="16" t="n">
        <f aca="false">H4984/2_Girdiler!$B$17</f>
        <v>0.700609982312673</v>
      </c>
      <c r="J4984" s="16" t="n">
        <f aca="false">D4984+I4984</f>
        <v>12.5215722116351</v>
      </c>
    </row>
    <row r="4985" customFormat="false" ht="15" hidden="false" customHeight="false" outlineLevel="0" collapsed="false">
      <c r="A4985" s="0" t="n">
        <v>4973</v>
      </c>
      <c r="B4985" s="7" t="n">
        <v>0.238372</v>
      </c>
      <c r="C4985" s="7" t="n">
        <v>0.082803</v>
      </c>
      <c r="D4985" s="16" t="n">
        <f aca="false">LOGINV(B4985,$B$7,$C$7)</f>
        <v>9.10826733443996</v>
      </c>
      <c r="E4985" s="16" t="n">
        <f aca="false">LOGINV(C4985,$B$8,$C$8)</f>
        <v>44.6238357440813</v>
      </c>
      <c r="F4985" s="16" t="n">
        <f aca="false">$B$5/100*E4985*2_Girdiler!$B$14*2_Girdiler!$B$15*2_Girdiler!$B$16</f>
        <v>1.12273570732108</v>
      </c>
      <c r="G4985" s="16" t="n">
        <f aca="false">MIN(MATCH(F4985,2_Girdiler!$B$20:$I$20,1),7)</f>
        <v>1</v>
      </c>
      <c r="H4985" s="16" t="n">
        <f aca="false">IF(F4985&gt;=40,2_Girdiler!$I$21+(F4985-40)*(2_Girdiler!$I$21-2_Girdiler!$H$21)/(2_Girdiler!$I$20-2_Girdiler!$H$20),INDEX(2_Girdiler!$B$21:$I$21,G4985)+(F4985-INDEX(2_Girdiler!$B$20:$I$20,G4985))*(INDEX(2_Girdiler!$B$21:$I$21,G4985+1)-INDEX(2_Girdiler!$B$21:$I$21,G4985))/(INDEX(2_Girdiler!$B$20:$I$20,G4985+1)-INDEX(2_Girdiler!$B$20:$I$20,G4985)))</f>
        <v>2.47001855610639</v>
      </c>
      <c r="I4985" s="16" t="n">
        <f aca="false">H4985/2_Girdiler!$B$17</f>
        <v>0.989590767670828</v>
      </c>
      <c r="J4985" s="16" t="n">
        <f aca="false">D4985+I4985</f>
        <v>10.0978581021108</v>
      </c>
    </row>
    <row r="4986" customFormat="false" ht="15" hidden="false" customHeight="false" outlineLevel="0" collapsed="false">
      <c r="A4986" s="0" t="n">
        <v>4974</v>
      </c>
      <c r="B4986" s="7" t="n">
        <v>0.151478</v>
      </c>
      <c r="C4986" s="7" t="n">
        <v>0.335623</v>
      </c>
      <c r="D4986" s="16" t="n">
        <f aca="false">LOGINV(B4986,$B$7,$C$7)</f>
        <v>7.62638442369977</v>
      </c>
      <c r="E4986" s="16" t="n">
        <f aca="false">LOGINV(C4986,$B$8,$C$8)</f>
        <v>83.0343184817899</v>
      </c>
      <c r="F4986" s="16" t="n">
        <f aca="false">$B$5/100*E4986*2_Girdiler!$B$14*2_Girdiler!$B$15*2_Girdiler!$B$16</f>
        <v>2.08914345300183</v>
      </c>
      <c r="G4986" s="16" t="n">
        <f aca="false">MIN(MATCH(F4986,2_Girdiler!$B$20:$I$20,1),7)</f>
        <v>1</v>
      </c>
      <c r="H4986" s="16" t="n">
        <f aca="false">IF(F4986&gt;=40,2_Girdiler!$I$21+(F4986-40)*(2_Girdiler!$I$21-2_Girdiler!$H$21)/(2_Girdiler!$I$20-2_Girdiler!$H$20),INDEX(2_Girdiler!$B$21:$I$21,G4986)+(F4986-INDEX(2_Girdiler!$B$20:$I$20,G4986))*(INDEX(2_Girdiler!$B$21:$I$21,G4986+1)-INDEX(2_Girdiler!$B$21:$I$21,G4986))/(INDEX(2_Girdiler!$B$20:$I$20,G4986+1)-INDEX(2_Girdiler!$B$20:$I$20,G4986)))</f>
        <v>4.59611559660404</v>
      </c>
      <c r="I4986" s="16" t="n">
        <f aca="false">H4986/2_Girdiler!$B$17</f>
        <v>1.84139246658816</v>
      </c>
      <c r="J4986" s="16" t="n">
        <f aca="false">D4986+I4986</f>
        <v>9.46777689028792</v>
      </c>
    </row>
    <row r="4987" customFormat="false" ht="15" hidden="false" customHeight="false" outlineLevel="0" collapsed="false">
      <c r="A4987" s="0" t="n">
        <v>4975</v>
      </c>
      <c r="B4987" s="7" t="n">
        <v>0.539892</v>
      </c>
      <c r="C4987" s="7" t="n">
        <v>0.880171</v>
      </c>
      <c r="D4987" s="16" t="n">
        <f aca="false">LOGINV(B4987,$B$7,$C$7)</f>
        <v>14.319612454029</v>
      </c>
      <c r="E4987" s="16" t="n">
        <f aca="false">LOGINV(C4987,$B$8,$C$8)</f>
        <v>233.27898725648</v>
      </c>
      <c r="F4987" s="16" t="n">
        <f aca="false">$B$5/100*E4987*2_Girdiler!$B$14*2_Girdiler!$B$15*2_Girdiler!$B$16</f>
        <v>5.86929931937304</v>
      </c>
      <c r="G4987" s="16" t="n">
        <f aca="false">MIN(MATCH(F4987,2_Girdiler!$B$20:$I$20,1),7)</f>
        <v>2</v>
      </c>
      <c r="H4987" s="16" t="n">
        <f aca="false">IF(F4987&gt;=40,2_Girdiler!$I$21+(F4987-40)*(2_Girdiler!$I$21-2_Girdiler!$H$21)/(2_Girdiler!$I$20-2_Girdiler!$H$20),INDEX(2_Girdiler!$B$21:$I$21,G4987)+(F4987-INDEX(2_Girdiler!$B$20:$I$20,G4987))*(INDEX(2_Girdiler!$B$21:$I$21,G4987+1)-INDEX(2_Girdiler!$B$21:$I$21,G4987))/(INDEX(2_Girdiler!$B$20:$I$20,G4987+1)-INDEX(2_Girdiler!$B$20:$I$20,G4987)))</f>
        <v>12.3908789109969</v>
      </c>
      <c r="I4987" s="16" t="n">
        <f aca="false">H4987/2_Girdiler!$B$17</f>
        <v>4.96429443549554</v>
      </c>
      <c r="J4987" s="16" t="n">
        <f aca="false">D4987+I4987</f>
        <v>19.2839068895245</v>
      </c>
    </row>
    <row r="4988" customFormat="false" ht="15" hidden="false" customHeight="false" outlineLevel="0" collapsed="false">
      <c r="A4988" s="0" t="n">
        <v>4976</v>
      </c>
      <c r="B4988" s="7" t="n">
        <v>0.871899</v>
      </c>
      <c r="C4988" s="7" t="n">
        <v>0.982618</v>
      </c>
      <c r="D4988" s="16" t="n">
        <f aca="false">LOGINV(B4988,$B$7,$C$7)</f>
        <v>25.5000299292791</v>
      </c>
      <c r="E4988" s="16" t="n">
        <f aca="false">LOGINV(C4988,$B$8,$C$8)</f>
        <v>426.640601764024</v>
      </c>
      <c r="F4988" s="16" t="n">
        <f aca="false">$B$5/100*E4988*2_Girdiler!$B$14*2_Girdiler!$B$15*2_Girdiler!$B$16</f>
        <v>10.7342775403828</v>
      </c>
      <c r="G4988" s="16" t="n">
        <f aca="false">MIN(MATCH(F4988,2_Girdiler!$B$20:$I$20,1),7)</f>
        <v>3</v>
      </c>
      <c r="H4988" s="16" t="n">
        <f aca="false">IF(F4988&gt;=40,2_Girdiler!$I$21+(F4988-40)*(2_Girdiler!$I$21-2_Girdiler!$H$21)/(2_Girdiler!$I$20-2_Girdiler!$H$20),INDEX(2_Girdiler!$B$21:$I$21,G4988)+(F4988-INDEX(2_Girdiler!$B$20:$I$20,G4988))*(INDEX(2_Girdiler!$B$21:$I$21,G4988+1)-INDEX(2_Girdiler!$B$21:$I$21,G4988))/(INDEX(2_Girdiler!$B$20:$I$20,G4988+1)-INDEX(2_Girdiler!$B$20:$I$20,G4988)))</f>
        <v>19.6608497863446</v>
      </c>
      <c r="I4988" s="16" t="n">
        <f aca="false">H4988/2_Girdiler!$B$17</f>
        <v>7.87694302337522</v>
      </c>
      <c r="J4988" s="16" t="n">
        <f aca="false">D4988+I4988</f>
        <v>33.3769729526543</v>
      </c>
    </row>
    <row r="4989" customFormat="false" ht="15" hidden="false" customHeight="false" outlineLevel="0" collapsed="false">
      <c r="A4989" s="0" t="n">
        <v>4977</v>
      </c>
      <c r="B4989" s="7" t="n">
        <v>0.832789</v>
      </c>
      <c r="C4989" s="7" t="n">
        <v>0.034359</v>
      </c>
      <c r="D4989" s="16" t="n">
        <f aca="false">LOGINV(B4989,$B$7,$C$7)</f>
        <v>23.1924707248504</v>
      </c>
      <c r="E4989" s="16" t="n">
        <f aca="false">LOGINV(C4989,$B$8,$C$8)</f>
        <v>33.7251977289096</v>
      </c>
      <c r="F4989" s="16" t="n">
        <f aca="false">$B$5/100*E4989*2_Girdiler!$B$14*2_Girdiler!$B$15*2_Girdiler!$B$16</f>
        <v>0.848525974859365</v>
      </c>
      <c r="G4989" s="16" t="n">
        <f aca="false">MIN(MATCH(F4989,2_Girdiler!$B$20:$I$20,1),7)</f>
        <v>1</v>
      </c>
      <c r="H4989" s="16" t="n">
        <f aca="false">IF(F4989&gt;=40,2_Girdiler!$I$21+(F4989-40)*(2_Girdiler!$I$21-2_Girdiler!$H$21)/(2_Girdiler!$I$20-2_Girdiler!$H$20),INDEX(2_Girdiler!$B$21:$I$21,G4989)+(F4989-INDEX(2_Girdiler!$B$20:$I$20,G4989))*(INDEX(2_Girdiler!$B$21:$I$21,G4989+1)-INDEX(2_Girdiler!$B$21:$I$21,G4989))/(INDEX(2_Girdiler!$B$20:$I$20,G4989+1)-INDEX(2_Girdiler!$B$20:$I$20,G4989)))</f>
        <v>1.8667571446906</v>
      </c>
      <c r="I4989" s="16" t="n">
        <f aca="false">H4989/2_Girdiler!$B$17</f>
        <v>0.747899497071556</v>
      </c>
      <c r="J4989" s="16" t="n">
        <f aca="false">D4989+I4989</f>
        <v>23.9403702219219</v>
      </c>
    </row>
    <row r="4990" customFormat="false" ht="15" hidden="false" customHeight="false" outlineLevel="0" collapsed="false">
      <c r="A4990" s="0" t="n">
        <v>4978</v>
      </c>
      <c r="B4990" s="7" t="n">
        <v>0.931052</v>
      </c>
      <c r="C4990" s="7" t="n">
        <v>0.400582</v>
      </c>
      <c r="D4990" s="16" t="n">
        <f aca="false">LOGINV(B4990,$B$7,$C$7)</f>
        <v>30.9631777675977</v>
      </c>
      <c r="E4990" s="16" t="n">
        <f aca="false">LOGINV(C4990,$B$8,$C$8)</f>
        <v>92.8203359328647</v>
      </c>
      <c r="F4990" s="16" t="n">
        <f aca="false">$B$5/100*E4990*2_Girdiler!$B$14*2_Girdiler!$B$15*2_Girdiler!$B$16</f>
        <v>2.33535965207087</v>
      </c>
      <c r="G4990" s="16" t="n">
        <f aca="false">MIN(MATCH(F4990,2_Girdiler!$B$20:$I$20,1),7)</f>
        <v>1</v>
      </c>
      <c r="H4990" s="16" t="n">
        <f aca="false">IF(F4990&gt;=40,2_Girdiler!$I$21+(F4990-40)*(2_Girdiler!$I$21-2_Girdiler!$H$21)/(2_Girdiler!$I$20-2_Girdiler!$H$20),INDEX(2_Girdiler!$B$21:$I$21,G4990)+(F4990-INDEX(2_Girdiler!$B$20:$I$20,G4990))*(INDEX(2_Girdiler!$B$21:$I$21,G4990+1)-INDEX(2_Girdiler!$B$21:$I$21,G4990))/(INDEX(2_Girdiler!$B$20:$I$20,G4990+1)-INDEX(2_Girdiler!$B$20:$I$20,G4990)))</f>
        <v>5.13779123455592</v>
      </c>
      <c r="I4990" s="16" t="n">
        <f aca="false">H4990/2_Girdiler!$B$17</f>
        <v>2.05840994974196</v>
      </c>
      <c r="J4990" s="16" t="n">
        <f aca="false">D4990+I4990</f>
        <v>33.0215877173397</v>
      </c>
    </row>
    <row r="4991" customFormat="false" ht="15" hidden="false" customHeight="false" outlineLevel="0" collapsed="false">
      <c r="A4991" s="0" t="n">
        <v>4979</v>
      </c>
      <c r="B4991" s="7" t="n">
        <v>0.879714</v>
      </c>
      <c r="C4991" s="7" t="n">
        <v>0.880164</v>
      </c>
      <c r="D4991" s="16" t="n">
        <f aca="false">LOGINV(B4991,$B$7,$C$7)</f>
        <v>26.0480103082357</v>
      </c>
      <c r="E4991" s="16" t="n">
        <f aca="false">LOGINV(C4991,$B$8,$C$8)</f>
        <v>233.273712836171</v>
      </c>
      <c r="F4991" s="16" t="n">
        <f aca="false">$B$5/100*E4991*2_Girdiler!$B$14*2_Girdiler!$B$15*2_Girdiler!$B$16</f>
        <v>5.86916661495806</v>
      </c>
      <c r="G4991" s="16" t="n">
        <f aca="false">MIN(MATCH(F4991,2_Girdiler!$B$20:$I$20,1),7)</f>
        <v>2</v>
      </c>
      <c r="H4991" s="16" t="n">
        <f aca="false">IF(F4991&gt;=40,2_Girdiler!$I$21+(F4991-40)*(2_Girdiler!$I$21-2_Girdiler!$H$21)/(2_Girdiler!$I$20-2_Girdiler!$H$20),INDEX(2_Girdiler!$B$21:$I$21,G4991)+(F4991-INDEX(2_Girdiler!$B$20:$I$20,G4991))*(INDEX(2_Girdiler!$B$21:$I$21,G4991+1)-INDEX(2_Girdiler!$B$21:$I$21,G4991))/(INDEX(2_Girdiler!$B$20:$I$20,G4991+1)-INDEX(2_Girdiler!$B$20:$I$20,G4991)))</f>
        <v>12.3906665839329</v>
      </c>
      <c r="I4991" s="16" t="n">
        <f aca="false">H4991/2_Girdiler!$B$17</f>
        <v>4.96420936856286</v>
      </c>
      <c r="J4991" s="16" t="n">
        <f aca="false">D4991+I4991</f>
        <v>31.0122196767986</v>
      </c>
    </row>
    <row r="4992" customFormat="false" ht="15" hidden="false" customHeight="false" outlineLevel="0" collapsed="false">
      <c r="A4992" s="0" t="n">
        <v>4980</v>
      </c>
      <c r="B4992" s="7" t="n">
        <v>0.018015</v>
      </c>
      <c r="C4992" s="7" t="n">
        <v>0.507313</v>
      </c>
      <c r="D4992" s="16" t="n">
        <f aca="false">LOGINV(B4992,$B$7,$C$7)</f>
        <v>4.20873217305405</v>
      </c>
      <c r="E4992" s="16" t="n">
        <f aca="false">LOGINV(C4992,$B$8,$C$8)</f>
        <v>110.505179176968</v>
      </c>
      <c r="F4992" s="16" t="n">
        <f aca="false">$B$5/100*E4992*2_Girdiler!$B$14*2_Girdiler!$B$15*2_Girdiler!$B$16</f>
        <v>2.78031030809252</v>
      </c>
      <c r="G4992" s="16" t="n">
        <f aca="false">MIN(MATCH(F4992,2_Girdiler!$B$20:$I$20,1),7)</f>
        <v>1</v>
      </c>
      <c r="H4992" s="16" t="n">
        <f aca="false">IF(F4992&gt;=40,2_Girdiler!$I$21+(F4992-40)*(2_Girdiler!$I$21-2_Girdiler!$H$21)/(2_Girdiler!$I$20-2_Girdiler!$H$20),INDEX(2_Girdiler!$B$21:$I$21,G4992)+(F4992-INDEX(2_Girdiler!$B$20:$I$20,G4992))*(INDEX(2_Girdiler!$B$21:$I$21,G4992+1)-INDEX(2_Girdiler!$B$21:$I$21,G4992))/(INDEX(2_Girdiler!$B$20:$I$20,G4992+1)-INDEX(2_Girdiler!$B$20:$I$20,G4992)))</f>
        <v>6.11668267780354</v>
      </c>
      <c r="I4992" s="16" t="n">
        <f aca="false">H4992/2_Girdiler!$B$17</f>
        <v>2.45059402155591</v>
      </c>
      <c r="J4992" s="16" t="n">
        <f aca="false">D4992+I4992</f>
        <v>6.65932619460996</v>
      </c>
    </row>
    <row r="4993" customFormat="false" ht="15" hidden="false" customHeight="false" outlineLevel="0" collapsed="false">
      <c r="A4993" s="0" t="n">
        <v>4981</v>
      </c>
      <c r="B4993" s="7" t="n">
        <v>0.898292</v>
      </c>
      <c r="C4993" s="7" t="n">
        <v>0.674246</v>
      </c>
      <c r="D4993" s="16" t="n">
        <f aca="false">LOGINV(B4993,$B$7,$C$7)</f>
        <v>27.5153913582013</v>
      </c>
      <c r="E4993" s="16" t="n">
        <f aca="false">LOGINV(C4993,$B$8,$C$8)</f>
        <v>146.171549369689</v>
      </c>
      <c r="F4993" s="16" t="n">
        <f aca="false">$B$5/100*E4993*2_Girdiler!$B$14*2_Girdiler!$B$15*2_Girdiler!$B$16</f>
        <v>3.67767618214138</v>
      </c>
      <c r="G4993" s="16" t="n">
        <f aca="false">MIN(MATCH(F4993,2_Girdiler!$B$20:$I$20,1),7)</f>
        <v>1</v>
      </c>
      <c r="H4993" s="16" t="n">
        <f aca="false">IF(F4993&gt;=40,2_Girdiler!$I$21+(F4993-40)*(2_Girdiler!$I$21-2_Girdiler!$H$21)/(2_Girdiler!$I$20-2_Girdiler!$H$20),INDEX(2_Girdiler!$B$21:$I$21,G4993)+(F4993-INDEX(2_Girdiler!$B$20:$I$20,G4993))*(INDEX(2_Girdiler!$B$21:$I$21,G4993+1)-INDEX(2_Girdiler!$B$21:$I$21,G4993))/(INDEX(2_Girdiler!$B$20:$I$20,G4993+1)-INDEX(2_Girdiler!$B$20:$I$20,G4993)))</f>
        <v>8.09088760071103</v>
      </c>
      <c r="I4993" s="16" t="n">
        <f aca="false">H4993/2_Girdiler!$B$17</f>
        <v>3.24154150669512</v>
      </c>
      <c r="J4993" s="16" t="n">
        <f aca="false">D4993+I4993</f>
        <v>30.7569328648964</v>
      </c>
    </row>
    <row r="4994" customFormat="false" ht="15" hidden="false" customHeight="false" outlineLevel="0" collapsed="false">
      <c r="A4994" s="0" t="n">
        <v>4982</v>
      </c>
      <c r="B4994" s="7" t="n">
        <v>0.501353</v>
      </c>
      <c r="C4994" s="7" t="n">
        <v>0.058041</v>
      </c>
      <c r="D4994" s="16" t="n">
        <f aca="false">LOGINV(B4994,$B$7,$C$7)</f>
        <v>13.5676788338899</v>
      </c>
      <c r="E4994" s="16" t="n">
        <f aca="false">LOGINV(C4994,$B$8,$C$8)</f>
        <v>39.6015720639582</v>
      </c>
      <c r="F4994" s="16" t="n">
        <f aca="false">$B$5/100*E4994*2_Girdiler!$B$14*2_Girdiler!$B$15*2_Girdiler!$B$16</f>
        <v>0.996375553129188</v>
      </c>
      <c r="G4994" s="16" t="n">
        <f aca="false">MIN(MATCH(F4994,2_Girdiler!$B$20:$I$20,1),7)</f>
        <v>1</v>
      </c>
      <c r="H4994" s="16" t="n">
        <f aca="false">IF(F4994&gt;=40,2_Girdiler!$I$21+(F4994-40)*(2_Girdiler!$I$21-2_Girdiler!$H$21)/(2_Girdiler!$I$20-2_Girdiler!$H$20),INDEX(2_Girdiler!$B$21:$I$21,G4994)+(F4994-INDEX(2_Girdiler!$B$20:$I$20,G4994))*(INDEX(2_Girdiler!$B$21:$I$21,G4994+1)-INDEX(2_Girdiler!$B$21:$I$21,G4994))/(INDEX(2_Girdiler!$B$20:$I$20,G4994+1)-INDEX(2_Girdiler!$B$20:$I$20,G4994)))</f>
        <v>2.19202621688421</v>
      </c>
      <c r="I4994" s="16" t="n">
        <f aca="false">H4994/2_Girdiler!$B$17</f>
        <v>0.878215631764509</v>
      </c>
      <c r="J4994" s="16" t="n">
        <f aca="false">D4994+I4994</f>
        <v>14.4458944656544</v>
      </c>
    </row>
    <row r="4995" customFormat="false" ht="15" hidden="false" customHeight="false" outlineLevel="0" collapsed="false">
      <c r="A4995" s="0" t="n">
        <v>4983</v>
      </c>
      <c r="B4995" s="7" t="n">
        <v>0.727407</v>
      </c>
      <c r="C4995" s="7" t="n">
        <v>0.240538</v>
      </c>
      <c r="D4995" s="16" t="n">
        <f aca="false">LOGINV(B4995,$B$7,$C$7)</f>
        <v>18.9730798593086</v>
      </c>
      <c r="E4995" s="16" t="n">
        <f aca="false">LOGINV(C4995,$B$8,$C$8)</f>
        <v>69.2987743049888</v>
      </c>
      <c r="F4995" s="16" t="n">
        <f aca="false">$B$5/100*E4995*2_Girdiler!$B$14*2_Girdiler!$B$15*2_Girdiler!$B$16</f>
        <v>1.74355716151352</v>
      </c>
      <c r="G4995" s="16" t="n">
        <f aca="false">MIN(MATCH(F4995,2_Girdiler!$B$20:$I$20,1),7)</f>
        <v>1</v>
      </c>
      <c r="H4995" s="16" t="n">
        <f aca="false">IF(F4995&gt;=40,2_Girdiler!$I$21+(F4995-40)*(2_Girdiler!$I$21-2_Girdiler!$H$21)/(2_Girdiler!$I$20-2_Girdiler!$H$20),INDEX(2_Girdiler!$B$21:$I$21,G4995)+(F4995-INDEX(2_Girdiler!$B$20:$I$20,G4995))*(INDEX(2_Girdiler!$B$21:$I$21,G4995+1)-INDEX(2_Girdiler!$B$21:$I$21,G4995))/(INDEX(2_Girdiler!$B$20:$I$20,G4995+1)-INDEX(2_Girdiler!$B$20:$I$20,G4995)))</f>
        <v>3.83582575532974</v>
      </c>
      <c r="I4995" s="16" t="n">
        <f aca="false">H4995/2_Girdiler!$B$17</f>
        <v>1.53678916479557</v>
      </c>
      <c r="J4995" s="16" t="n">
        <f aca="false">D4995+I4995</f>
        <v>20.5098690241042</v>
      </c>
    </row>
    <row r="4996" customFormat="false" ht="15" hidden="false" customHeight="false" outlineLevel="0" collapsed="false">
      <c r="A4996" s="0" t="n">
        <v>4984</v>
      </c>
      <c r="B4996" s="7" t="n">
        <v>0.900534</v>
      </c>
      <c r="C4996" s="7" t="n">
        <v>0.434129</v>
      </c>
      <c r="D4996" s="16" t="n">
        <f aca="false">LOGINV(B4996,$B$7,$C$7)</f>
        <v>27.7111870792118</v>
      </c>
      <c r="E4996" s="16" t="n">
        <f aca="false">LOGINV(C4996,$B$8,$C$8)</f>
        <v>98.116835921764</v>
      </c>
      <c r="F4996" s="16" t="n">
        <f aca="false">$B$5/100*E4996*2_Girdiler!$B$14*2_Girdiler!$B$15*2_Girdiler!$B$16</f>
        <v>2.46861959179158</v>
      </c>
      <c r="G4996" s="16" t="n">
        <f aca="false">MIN(MATCH(F4996,2_Girdiler!$B$20:$I$20,1),7)</f>
        <v>1</v>
      </c>
      <c r="H4996" s="16" t="n">
        <f aca="false">IF(F4996&gt;=40,2_Girdiler!$I$21+(F4996-40)*(2_Girdiler!$I$21-2_Girdiler!$H$21)/(2_Girdiler!$I$20-2_Girdiler!$H$20),INDEX(2_Girdiler!$B$21:$I$21,G4996)+(F4996-INDEX(2_Girdiler!$B$20:$I$20,G4996))*(INDEX(2_Girdiler!$B$21:$I$21,G4996+1)-INDEX(2_Girdiler!$B$21:$I$21,G4996))/(INDEX(2_Girdiler!$B$20:$I$20,G4996+1)-INDEX(2_Girdiler!$B$20:$I$20,G4996)))</f>
        <v>5.43096310194148</v>
      </c>
      <c r="I4996" s="16" t="n">
        <f aca="false">H4996/2_Girdiler!$B$17</f>
        <v>2.1758666273804</v>
      </c>
      <c r="J4996" s="16" t="n">
        <f aca="false">D4996+I4996</f>
        <v>29.8870537065922</v>
      </c>
    </row>
    <row r="4997" customFormat="false" ht="15" hidden="false" customHeight="false" outlineLevel="0" collapsed="false">
      <c r="A4997" s="0" t="n">
        <v>4985</v>
      </c>
      <c r="B4997" s="7" t="n">
        <v>0.269906</v>
      </c>
      <c r="C4997" s="7" t="n">
        <v>0.963239</v>
      </c>
      <c r="D4997" s="16" t="n">
        <f aca="false">LOGINV(B4997,$B$7,$C$7)</f>
        <v>9.62207136811144</v>
      </c>
      <c r="E4997" s="16" t="n">
        <f aca="false">LOGINV(C4997,$B$8,$C$8)</f>
        <v>346.67951394658</v>
      </c>
      <c r="F4997" s="16" t="n">
        <f aca="false">$B$5/100*E4997*2_Girdiler!$B$14*2_Girdiler!$B$15*2_Girdiler!$B$16</f>
        <v>8.72245657089595</v>
      </c>
      <c r="G4997" s="16" t="n">
        <f aca="false">MIN(MATCH(F4997,2_Girdiler!$B$20:$I$20,1),7)</f>
        <v>2</v>
      </c>
      <c r="H4997" s="16" t="n">
        <f aca="false">IF(F4997&gt;=40,2_Girdiler!$I$21+(F4997-40)*(2_Girdiler!$I$21-2_Girdiler!$H$21)/(2_Girdiler!$I$20-2_Girdiler!$H$20),INDEX(2_Girdiler!$B$21:$I$21,G4997)+(F4997-INDEX(2_Girdiler!$B$20:$I$20,G4997))*(INDEX(2_Girdiler!$B$21:$I$21,G4997+1)-INDEX(2_Girdiler!$B$21:$I$21,G4997))/(INDEX(2_Girdiler!$B$20:$I$20,G4997+1)-INDEX(2_Girdiler!$B$20:$I$20,G4997)))</f>
        <v>16.9559305134335</v>
      </c>
      <c r="I4997" s="16" t="n">
        <f aca="false">H4997/2_Girdiler!$B$17</f>
        <v>6.79324139159997</v>
      </c>
      <c r="J4997" s="16" t="n">
        <f aca="false">D4997+I4997</f>
        <v>16.4153127597114</v>
      </c>
    </row>
    <row r="4998" customFormat="false" ht="15" hidden="false" customHeight="false" outlineLevel="0" collapsed="false">
      <c r="A4998" s="0" t="n">
        <v>4986</v>
      </c>
      <c r="B4998" s="7" t="n">
        <v>0.691252</v>
      </c>
      <c r="C4998" s="7" t="n">
        <v>0.15013</v>
      </c>
      <c r="D4998" s="16" t="n">
        <f aca="false">LOGINV(B4998,$B$7,$C$7)</f>
        <v>17.8886572963219</v>
      </c>
      <c r="E4998" s="16" t="n">
        <f aca="false">LOGINV(C4998,$B$8,$C$8)</f>
        <v>55.956306812322</v>
      </c>
      <c r="F4998" s="16" t="n">
        <f aca="false">$B$5/100*E4998*2_Girdiler!$B$14*2_Girdiler!$B$15*2_Girdiler!$B$16</f>
        <v>1.40786067939802</v>
      </c>
      <c r="G4998" s="16" t="n">
        <f aca="false">MIN(MATCH(F4998,2_Girdiler!$B$20:$I$20,1),7)</f>
        <v>1</v>
      </c>
      <c r="H4998" s="16" t="n">
        <f aca="false">IF(F4998&gt;=40,2_Girdiler!$I$21+(F4998-40)*(2_Girdiler!$I$21-2_Girdiler!$H$21)/(2_Girdiler!$I$20-2_Girdiler!$H$20),INDEX(2_Girdiler!$B$21:$I$21,G4998)+(F4998-INDEX(2_Girdiler!$B$20:$I$20,G4998))*(INDEX(2_Girdiler!$B$21:$I$21,G4998+1)-INDEX(2_Girdiler!$B$21:$I$21,G4998))/(INDEX(2_Girdiler!$B$20:$I$20,G4998+1)-INDEX(2_Girdiler!$B$20:$I$20,G4998)))</f>
        <v>3.09729349467565</v>
      </c>
      <c r="I4998" s="16" t="n">
        <f aca="false">H4998/2_Girdiler!$B$17</f>
        <v>1.24090284241813</v>
      </c>
      <c r="J4998" s="16" t="n">
        <f aca="false">D4998+I4998</f>
        <v>19.12956013874</v>
      </c>
    </row>
    <row r="4999" customFormat="false" ht="15" hidden="false" customHeight="false" outlineLevel="0" collapsed="false">
      <c r="A4999" s="0" t="n">
        <v>4987</v>
      </c>
      <c r="B4999" s="7" t="n">
        <v>0.280579</v>
      </c>
      <c r="C4999" s="7" t="n">
        <v>0.289788</v>
      </c>
      <c r="D4999" s="16" t="n">
        <f aca="false">LOGINV(B4999,$B$7,$C$7)</f>
        <v>9.79510141469331</v>
      </c>
      <c r="E4999" s="16" t="n">
        <f aca="false">LOGINV(C4999,$B$8,$C$8)</f>
        <v>76.3722500014761</v>
      </c>
      <c r="F4999" s="16" t="n">
        <f aca="false">$B$5/100*E4999*2_Girdiler!$B$14*2_Girdiler!$B$15*2_Girdiler!$B$16</f>
        <v>1.92152581003714</v>
      </c>
      <c r="G4999" s="16" t="n">
        <f aca="false">MIN(MATCH(F4999,2_Girdiler!$B$20:$I$20,1),7)</f>
        <v>1</v>
      </c>
      <c r="H4999" s="16" t="n">
        <f aca="false">IF(F4999&gt;=40,2_Girdiler!$I$21+(F4999-40)*(2_Girdiler!$I$21-2_Girdiler!$H$21)/(2_Girdiler!$I$20-2_Girdiler!$H$20),INDEX(2_Girdiler!$B$21:$I$21,G4999)+(F4999-INDEX(2_Girdiler!$B$20:$I$20,G4999))*(INDEX(2_Girdiler!$B$21:$I$21,G4999+1)-INDEX(2_Girdiler!$B$21:$I$21,G4999))/(INDEX(2_Girdiler!$B$20:$I$20,G4999+1)-INDEX(2_Girdiler!$B$20:$I$20,G4999)))</f>
        <v>4.22735678208171</v>
      </c>
      <c r="I4999" s="16" t="n">
        <f aca="false">H4999/2_Girdiler!$B$17</f>
        <v>1.69365255692376</v>
      </c>
      <c r="J4999" s="16" t="n">
        <f aca="false">D4999+I4999</f>
        <v>11.4887539716171</v>
      </c>
    </row>
    <row r="5000" customFormat="false" ht="15" hidden="false" customHeight="false" outlineLevel="0" collapsed="false">
      <c r="A5000" s="0" t="n">
        <v>4988</v>
      </c>
      <c r="B5000" s="7" t="n">
        <v>0.093179</v>
      </c>
      <c r="C5000" s="7" t="n">
        <v>0.375271</v>
      </c>
      <c r="D5000" s="16" t="n">
        <f aca="false">LOGINV(B5000,$B$7,$C$7)</f>
        <v>6.483333909543</v>
      </c>
      <c r="E5000" s="16" t="n">
        <f aca="false">LOGINV(C5000,$B$8,$C$8)</f>
        <v>88.9441503747589</v>
      </c>
      <c r="F5000" s="16" t="n">
        <f aca="false">$B$5/100*E5000*2_Girdiler!$B$14*2_Girdiler!$B$15*2_Girdiler!$B$16</f>
        <v>2.23783482342893</v>
      </c>
      <c r="G5000" s="16" t="n">
        <f aca="false">MIN(MATCH(F5000,2_Girdiler!$B$20:$I$20,1),7)</f>
        <v>1</v>
      </c>
      <c r="H5000" s="16" t="n">
        <f aca="false">IF(F5000&gt;=40,2_Girdiler!$I$21+(F5000-40)*(2_Girdiler!$I$21-2_Girdiler!$H$21)/(2_Girdiler!$I$20-2_Girdiler!$H$20),INDEX(2_Girdiler!$B$21:$I$21,G5000)+(F5000-INDEX(2_Girdiler!$B$20:$I$20,G5000))*(INDEX(2_Girdiler!$B$21:$I$21,G5000+1)-INDEX(2_Girdiler!$B$21:$I$21,G5000))/(INDEX(2_Girdiler!$B$20:$I$20,G5000+1)-INDEX(2_Girdiler!$B$20:$I$20,G5000)))</f>
        <v>4.92323661154365</v>
      </c>
      <c r="I5000" s="16" t="n">
        <f aca="false">H5000/2_Girdiler!$B$17</f>
        <v>1.9724505655223</v>
      </c>
      <c r="J5000" s="16" t="n">
        <f aca="false">D5000+I5000</f>
        <v>8.4557844750653</v>
      </c>
    </row>
    <row r="5001" customFormat="false" ht="15" hidden="false" customHeight="false" outlineLevel="0" collapsed="false">
      <c r="A5001" s="0" t="n">
        <v>4989</v>
      </c>
      <c r="B5001" s="7" t="n">
        <v>0.194693</v>
      </c>
      <c r="C5001" s="7" t="n">
        <v>0.768456</v>
      </c>
      <c r="D5001" s="16" t="n">
        <f aca="false">LOGINV(B5001,$B$7,$C$7)</f>
        <v>8.3815119576467</v>
      </c>
      <c r="E5001" s="16" t="n">
        <f aca="false">LOGINV(C5001,$B$8,$C$8)</f>
        <v>175.366591193355</v>
      </c>
      <c r="F5001" s="16" t="n">
        <f aca="false">$B$5/100*E5001*2_Girdiler!$B$14*2_Girdiler!$B$15*2_Girdiler!$B$16</f>
        <v>4.41222343442482</v>
      </c>
      <c r="G5001" s="16" t="n">
        <f aca="false">MIN(MATCH(F5001,2_Girdiler!$B$20:$I$20,1),7)</f>
        <v>1</v>
      </c>
      <c r="H5001" s="16" t="n">
        <f aca="false">IF(F5001&gt;=40,2_Girdiler!$I$21+(F5001-40)*(2_Girdiler!$I$21-2_Girdiler!$H$21)/(2_Girdiler!$I$20-2_Girdiler!$H$20),INDEX(2_Girdiler!$B$21:$I$21,G5001)+(F5001-INDEX(2_Girdiler!$B$20:$I$20,G5001))*(INDEX(2_Girdiler!$B$21:$I$21,G5001+1)-INDEX(2_Girdiler!$B$21:$I$21,G5001))/(INDEX(2_Girdiler!$B$20:$I$20,G5001+1)-INDEX(2_Girdiler!$B$20:$I$20,G5001)))</f>
        <v>9.70689155573461</v>
      </c>
      <c r="I5001" s="16" t="n">
        <f aca="false">H5001/2_Girdiler!$B$17</f>
        <v>3.88897898867573</v>
      </c>
      <c r="J5001" s="16" t="n">
        <f aca="false">D5001+I5001</f>
        <v>12.2704909463224</v>
      </c>
    </row>
    <row r="5002" customFormat="false" ht="15" hidden="false" customHeight="false" outlineLevel="0" collapsed="false">
      <c r="A5002" s="0" t="n">
        <v>4990</v>
      </c>
      <c r="B5002" s="7" t="n">
        <v>0.239247</v>
      </c>
      <c r="C5002" s="7" t="n">
        <v>0.986913</v>
      </c>
      <c r="D5002" s="16" t="n">
        <f aca="false">LOGINV(B5002,$B$7,$C$7)</f>
        <v>9.122607326954</v>
      </c>
      <c r="E5002" s="16" t="n">
        <f aca="false">LOGINV(C5002,$B$8,$C$8)</f>
        <v>458.782373597866</v>
      </c>
      <c r="F5002" s="16" t="n">
        <f aca="false">$B$5/100*E5002*2_Girdiler!$B$14*2_Girdiler!$B$15*2_Girdiler!$B$16</f>
        <v>11.5429645197223</v>
      </c>
      <c r="G5002" s="16" t="n">
        <f aca="false">MIN(MATCH(F5002,2_Girdiler!$B$20:$I$20,1),7)</f>
        <v>3</v>
      </c>
      <c r="H5002" s="16" t="n">
        <f aca="false">IF(F5002&gt;=40,2_Girdiler!$I$21+(F5002-40)*(2_Girdiler!$I$21-2_Girdiler!$H$21)/(2_Girdiler!$I$20-2_Girdiler!$H$20),INDEX(2_Girdiler!$B$21:$I$21,G5002)+(F5002-INDEX(2_Girdiler!$B$20:$I$20,G5002))*(INDEX(2_Girdiler!$B$21:$I$21,G5002+1)-INDEX(2_Girdiler!$B$21:$I$21,G5002))/(INDEX(2_Girdiler!$B$20:$I$20,G5002+1)-INDEX(2_Girdiler!$B$20:$I$20,G5002)))</f>
        <v>20.3886680677501</v>
      </c>
      <c r="I5002" s="16" t="n">
        <f aca="false">H5002/2_Girdiler!$B$17</f>
        <v>8.16853688611782</v>
      </c>
      <c r="J5002" s="16" t="n">
        <f aca="false">D5002+I5002</f>
        <v>17.2911442130718</v>
      </c>
    </row>
    <row r="5003" customFormat="false" ht="15" hidden="false" customHeight="false" outlineLevel="0" collapsed="false">
      <c r="A5003" s="0" t="n">
        <v>4991</v>
      </c>
      <c r="B5003" s="7" t="n">
        <v>0.417987</v>
      </c>
      <c r="C5003" s="7" t="n">
        <v>0.32249</v>
      </c>
      <c r="D5003" s="16" t="n">
        <f aca="false">LOGINV(B5003,$B$7,$C$7)</f>
        <v>12.0660123884243</v>
      </c>
      <c r="E5003" s="16" t="n">
        <f aca="false">LOGINV(C5003,$B$8,$C$8)</f>
        <v>81.1108539939677</v>
      </c>
      <c r="F5003" s="16" t="n">
        <f aca="false">$B$5/100*E5003*2_Girdiler!$B$14*2_Girdiler!$B$15*2_Girdiler!$B$16</f>
        <v>2.04074908648823</v>
      </c>
      <c r="G5003" s="16" t="n">
        <f aca="false">MIN(MATCH(F5003,2_Girdiler!$B$20:$I$20,1),7)</f>
        <v>1</v>
      </c>
      <c r="H5003" s="16" t="n">
        <f aca="false">IF(F5003&gt;=40,2_Girdiler!$I$21+(F5003-40)*(2_Girdiler!$I$21-2_Girdiler!$H$21)/(2_Girdiler!$I$20-2_Girdiler!$H$20),INDEX(2_Girdiler!$B$21:$I$21,G5003)+(F5003-INDEX(2_Girdiler!$B$20:$I$20,G5003))*(INDEX(2_Girdiler!$B$21:$I$21,G5003+1)-INDEX(2_Girdiler!$B$21:$I$21,G5003))/(INDEX(2_Girdiler!$B$20:$I$20,G5003+1)-INDEX(2_Girdiler!$B$20:$I$20,G5003)))</f>
        <v>4.4896479902741</v>
      </c>
      <c r="I5003" s="16" t="n">
        <f aca="false">H5003/2_Girdiler!$B$17</f>
        <v>1.79873717559059</v>
      </c>
      <c r="J5003" s="16" t="n">
        <f aca="false">D5003+I5003</f>
        <v>13.8647495640149</v>
      </c>
    </row>
    <row r="5004" customFormat="false" ht="15" hidden="false" customHeight="false" outlineLevel="0" collapsed="false">
      <c r="A5004" s="0" t="n">
        <v>4992</v>
      </c>
      <c r="B5004" s="7" t="n">
        <v>0.943308</v>
      </c>
      <c r="C5004" s="7" t="n">
        <v>0.832467</v>
      </c>
      <c r="D5004" s="16" t="n">
        <f aca="false">LOGINV(B5004,$B$7,$C$7)</f>
        <v>32.7288133581939</v>
      </c>
      <c r="E5004" s="16" t="n">
        <f aca="false">LOGINV(C5004,$B$8,$C$8)</f>
        <v>203.459145093357</v>
      </c>
      <c r="F5004" s="16" t="n">
        <f aca="false">$B$5/100*E5004*2_Girdiler!$B$14*2_Girdiler!$B$15*2_Girdiler!$B$16</f>
        <v>5.11903209054887</v>
      </c>
      <c r="G5004" s="16" t="n">
        <f aca="false">MIN(MATCH(F5004,2_Girdiler!$B$20:$I$20,1),7)</f>
        <v>2</v>
      </c>
      <c r="H5004" s="16" t="n">
        <f aca="false">IF(F5004&gt;=40,2_Girdiler!$I$21+(F5004-40)*(2_Girdiler!$I$21-2_Girdiler!$H$21)/(2_Girdiler!$I$20-2_Girdiler!$H$20),INDEX(2_Girdiler!$B$21:$I$21,G5004)+(F5004-INDEX(2_Girdiler!$B$20:$I$20,G5004))*(INDEX(2_Girdiler!$B$21:$I$21,G5004+1)-INDEX(2_Girdiler!$B$21:$I$21,G5004))/(INDEX(2_Girdiler!$B$20:$I$20,G5004+1)-INDEX(2_Girdiler!$B$20:$I$20,G5004)))</f>
        <v>11.1904513448782</v>
      </c>
      <c r="I5004" s="16" t="n">
        <f aca="false">H5004/2_Girdiler!$B$17</f>
        <v>4.483353904198</v>
      </c>
      <c r="J5004" s="16" t="n">
        <f aca="false">D5004+I5004</f>
        <v>37.2121672623919</v>
      </c>
    </row>
    <row r="5005" customFormat="false" ht="15" hidden="false" customHeight="false" outlineLevel="0" collapsed="false">
      <c r="A5005" s="0" t="n">
        <v>4993</v>
      </c>
      <c r="B5005" s="7" t="n">
        <v>0.512492</v>
      </c>
      <c r="C5005" s="7" t="n">
        <v>0.320155</v>
      </c>
      <c r="D5005" s="16" t="n">
        <f aca="false">LOGINV(B5005,$B$7,$C$7)</f>
        <v>13.7805283704689</v>
      </c>
      <c r="E5005" s="16" t="n">
        <f aca="false">LOGINV(C5005,$B$8,$C$8)</f>
        <v>80.7702956679273</v>
      </c>
      <c r="F5005" s="16" t="n">
        <f aca="false">$B$5/100*E5005*2_Girdiler!$B$14*2_Girdiler!$B$15*2_Girdiler!$B$16</f>
        <v>2.03218063900505</v>
      </c>
      <c r="G5005" s="16" t="n">
        <f aca="false">MIN(MATCH(F5005,2_Girdiler!$B$20:$I$20,1),7)</f>
        <v>1</v>
      </c>
      <c r="H5005" s="16" t="n">
        <f aca="false">IF(F5005&gt;=40,2_Girdiler!$I$21+(F5005-40)*(2_Girdiler!$I$21-2_Girdiler!$H$21)/(2_Girdiler!$I$20-2_Girdiler!$H$20),INDEX(2_Girdiler!$B$21:$I$21,G5005)+(F5005-INDEX(2_Girdiler!$B$20:$I$20,G5005))*(INDEX(2_Girdiler!$B$21:$I$21,G5005+1)-INDEX(2_Girdiler!$B$21:$I$21,G5005))/(INDEX(2_Girdiler!$B$20:$I$20,G5005+1)-INDEX(2_Girdiler!$B$20:$I$20,G5005)))</f>
        <v>4.47079740581111</v>
      </c>
      <c r="I5005" s="16" t="n">
        <f aca="false">H5005/2_Girdiler!$B$17</f>
        <v>1.7911848580974</v>
      </c>
      <c r="J5005" s="16" t="n">
        <f aca="false">D5005+I5005</f>
        <v>15.5717132285663</v>
      </c>
    </row>
    <row r="5006" customFormat="false" ht="15" hidden="false" customHeight="false" outlineLevel="0" collapsed="false">
      <c r="A5006" s="0" t="n">
        <v>4994</v>
      </c>
      <c r="B5006" s="7" t="n">
        <v>0.95485</v>
      </c>
      <c r="C5006" s="7" t="n">
        <v>0.440725</v>
      </c>
      <c r="D5006" s="16" t="n">
        <f aca="false">LOGINV(B5006,$B$7,$C$7)</f>
        <v>34.8110122115359</v>
      </c>
      <c r="E5006" s="16" t="n">
        <f aca="false">LOGINV(C5006,$B$8,$C$8)</f>
        <v>99.1828196518273</v>
      </c>
      <c r="F5006" s="16" t="n">
        <f aca="false">$B$5/100*E5006*2_Girdiler!$B$14*2_Girdiler!$B$15*2_Girdiler!$B$16</f>
        <v>2.49543974243998</v>
      </c>
      <c r="G5006" s="16" t="n">
        <f aca="false">MIN(MATCH(F5006,2_Girdiler!$B$20:$I$20,1),7)</f>
        <v>1</v>
      </c>
      <c r="H5006" s="16" t="n">
        <f aca="false">IF(F5006&gt;=40,2_Girdiler!$I$21+(F5006-40)*(2_Girdiler!$I$21-2_Girdiler!$H$21)/(2_Girdiler!$I$20-2_Girdiler!$H$20),INDEX(2_Girdiler!$B$21:$I$21,G5006)+(F5006-INDEX(2_Girdiler!$B$20:$I$20,G5006))*(INDEX(2_Girdiler!$B$21:$I$21,G5006+1)-INDEX(2_Girdiler!$B$21:$I$21,G5006))/(INDEX(2_Girdiler!$B$20:$I$20,G5006+1)-INDEX(2_Girdiler!$B$20:$I$20,G5006)))</f>
        <v>5.48996743336795</v>
      </c>
      <c r="I5006" s="16" t="n">
        <f aca="false">H5006/2_Girdiler!$B$17</f>
        <v>2.19950618324036</v>
      </c>
      <c r="J5006" s="16" t="n">
        <f aca="false">D5006+I5006</f>
        <v>37.0105183947763</v>
      </c>
    </row>
    <row r="5007" customFormat="false" ht="15" hidden="false" customHeight="false" outlineLevel="0" collapsed="false">
      <c r="A5007" s="0" t="n">
        <v>4995</v>
      </c>
      <c r="B5007" s="7" t="n">
        <v>0.631691</v>
      </c>
      <c r="C5007" s="7" t="n">
        <v>0.178041</v>
      </c>
      <c r="D5007" s="16" t="n">
        <f aca="false">LOGINV(B5007,$B$7,$C$7)</f>
        <v>16.3344001207099</v>
      </c>
      <c r="E5007" s="16" t="n">
        <f aca="false">LOGINV(C5007,$B$8,$C$8)</f>
        <v>60.1911444550318</v>
      </c>
      <c r="F5007" s="16" t="n">
        <f aca="false">$B$5/100*E5007*2_Girdiler!$B$14*2_Girdiler!$B$15*2_Girdiler!$B$16</f>
        <v>1.5144091944886</v>
      </c>
      <c r="G5007" s="16" t="n">
        <f aca="false">MIN(MATCH(F5007,2_Girdiler!$B$20:$I$20,1),7)</f>
        <v>1</v>
      </c>
      <c r="H5007" s="16" t="n">
        <f aca="false">IF(F5007&gt;=40,2_Girdiler!$I$21+(F5007-40)*(2_Girdiler!$I$21-2_Girdiler!$H$21)/(2_Girdiler!$I$20-2_Girdiler!$H$20),INDEX(2_Girdiler!$B$21:$I$21,G5007)+(F5007-INDEX(2_Girdiler!$B$20:$I$20,G5007))*(INDEX(2_Girdiler!$B$21:$I$21,G5007+1)-INDEX(2_Girdiler!$B$21:$I$21,G5007))/(INDEX(2_Girdiler!$B$20:$I$20,G5007+1)-INDEX(2_Girdiler!$B$20:$I$20,G5007)))</f>
        <v>3.33170022787492</v>
      </c>
      <c r="I5007" s="16" t="n">
        <f aca="false">H5007/2_Girdiler!$B$17</f>
        <v>1.33481579642425</v>
      </c>
      <c r="J5007" s="16" t="n">
        <f aca="false">D5007+I5007</f>
        <v>17.6692159171341</v>
      </c>
    </row>
    <row r="5008" customFormat="false" ht="15" hidden="false" customHeight="false" outlineLevel="0" collapsed="false">
      <c r="A5008" s="0" t="n">
        <v>4996</v>
      </c>
      <c r="B5008" s="7" t="n">
        <v>0.842792</v>
      </c>
      <c r="C5008" s="7" t="n">
        <v>0.373093</v>
      </c>
      <c r="D5008" s="16" t="n">
        <f aca="false">LOGINV(B5008,$B$7,$C$7)</f>
        <v>23.7253453748489</v>
      </c>
      <c r="E5008" s="16" t="n">
        <f aca="false">LOGINV(C5008,$B$8,$C$8)</f>
        <v>88.6147655571284</v>
      </c>
      <c r="F5008" s="16" t="n">
        <f aca="false">$B$5/100*E5008*2_Girdiler!$B$14*2_Girdiler!$B$15*2_Girdiler!$B$16</f>
        <v>2.22954750141735</v>
      </c>
      <c r="G5008" s="16" t="n">
        <f aca="false">MIN(MATCH(F5008,2_Girdiler!$B$20:$I$20,1),7)</f>
        <v>1</v>
      </c>
      <c r="H5008" s="16" t="n">
        <f aca="false">IF(F5008&gt;=40,2_Girdiler!$I$21+(F5008-40)*(2_Girdiler!$I$21-2_Girdiler!$H$21)/(2_Girdiler!$I$20-2_Girdiler!$H$20),INDEX(2_Girdiler!$B$21:$I$21,G5008)+(F5008-INDEX(2_Girdiler!$B$20:$I$20,G5008))*(INDEX(2_Girdiler!$B$21:$I$21,G5008+1)-INDEX(2_Girdiler!$B$21:$I$21,G5008))/(INDEX(2_Girdiler!$B$20:$I$20,G5008+1)-INDEX(2_Girdiler!$B$20:$I$20,G5008)))</f>
        <v>4.90500450311817</v>
      </c>
      <c r="I5008" s="16" t="n">
        <f aca="false">H5008/2_Girdiler!$B$17</f>
        <v>1.96514603490311</v>
      </c>
      <c r="J5008" s="16" t="n">
        <f aca="false">D5008+I5008</f>
        <v>25.690491409752</v>
      </c>
    </row>
    <row r="5009" customFormat="false" ht="15" hidden="false" customHeight="false" outlineLevel="0" collapsed="false">
      <c r="A5009" s="0" t="n">
        <v>4997</v>
      </c>
      <c r="B5009" s="7" t="n">
        <v>0.833473</v>
      </c>
      <c r="C5009" s="7" t="n">
        <v>0.242385</v>
      </c>
      <c r="D5009" s="16" t="n">
        <f aca="false">LOGINV(B5009,$B$7,$C$7)</f>
        <v>23.2278607325945</v>
      </c>
      <c r="E5009" s="16" t="n">
        <f aca="false">LOGINV(C5009,$B$8,$C$8)</f>
        <v>69.5641750019274</v>
      </c>
      <c r="F5009" s="16" t="n">
        <f aca="false">$B$5/100*E5009*2_Girdiler!$B$14*2_Girdiler!$B$15*2_Girdiler!$B$16</f>
        <v>1.75023464304849</v>
      </c>
      <c r="G5009" s="16" t="n">
        <f aca="false">MIN(MATCH(F5009,2_Girdiler!$B$20:$I$20,1),7)</f>
        <v>1</v>
      </c>
      <c r="H5009" s="16" t="n">
        <f aca="false">IF(F5009&gt;=40,2_Girdiler!$I$21+(F5009-40)*(2_Girdiler!$I$21-2_Girdiler!$H$21)/(2_Girdiler!$I$20-2_Girdiler!$H$20),INDEX(2_Girdiler!$B$21:$I$21,G5009)+(F5009-INDEX(2_Girdiler!$B$20:$I$20,G5009))*(INDEX(2_Girdiler!$B$21:$I$21,G5009+1)-INDEX(2_Girdiler!$B$21:$I$21,G5009))/(INDEX(2_Girdiler!$B$20:$I$20,G5009+1)-INDEX(2_Girdiler!$B$20:$I$20,G5009)))</f>
        <v>3.85051621470669</v>
      </c>
      <c r="I5009" s="16" t="n">
        <f aca="false">H5009/2_Girdiler!$B$17</f>
        <v>1.54267476550749</v>
      </c>
      <c r="J5009" s="16" t="n">
        <f aca="false">D5009+I5009</f>
        <v>24.770535498102</v>
      </c>
    </row>
    <row r="5010" customFormat="false" ht="15" hidden="false" customHeight="false" outlineLevel="0" collapsed="false">
      <c r="A5010" s="0" t="n">
        <v>4998</v>
      </c>
      <c r="B5010" s="7" t="n">
        <v>0.154763</v>
      </c>
      <c r="C5010" s="7" t="n">
        <v>0.22732</v>
      </c>
      <c r="D5010" s="16" t="n">
        <f aca="false">LOGINV(B5010,$B$7,$C$7)</f>
        <v>7.6856931701933</v>
      </c>
      <c r="E5010" s="16" t="n">
        <f aca="false">LOGINV(C5010,$B$8,$C$8)</f>
        <v>67.3961259262548</v>
      </c>
      <c r="F5010" s="16" t="n">
        <f aca="false">$B$5/100*E5010*2_Girdiler!$B$14*2_Girdiler!$B$15*2_Girdiler!$B$16</f>
        <v>1.69568652830457</v>
      </c>
      <c r="G5010" s="16" t="n">
        <f aca="false">MIN(MATCH(F5010,2_Girdiler!$B$20:$I$20,1),7)</f>
        <v>1</v>
      </c>
      <c r="H5010" s="16" t="n">
        <f aca="false">IF(F5010&gt;=40,2_Girdiler!$I$21+(F5010-40)*(2_Girdiler!$I$21-2_Girdiler!$H$21)/(2_Girdiler!$I$20-2_Girdiler!$H$20),INDEX(2_Girdiler!$B$21:$I$21,G5010)+(F5010-INDEX(2_Girdiler!$B$20:$I$20,G5010))*(INDEX(2_Girdiler!$B$21:$I$21,G5010+1)-INDEX(2_Girdiler!$B$21:$I$21,G5010))/(INDEX(2_Girdiler!$B$20:$I$20,G5010+1)-INDEX(2_Girdiler!$B$20:$I$20,G5010)))</f>
        <v>3.73051036227006</v>
      </c>
      <c r="I5010" s="16" t="n">
        <f aca="false">H5010/2_Girdiler!$B$17</f>
        <v>1.49459549770435</v>
      </c>
      <c r="J5010" s="16" t="n">
        <f aca="false">D5010+I5010</f>
        <v>9.18028866789765</v>
      </c>
    </row>
    <row r="5011" customFormat="false" ht="15" hidden="false" customHeight="false" outlineLevel="0" collapsed="false">
      <c r="A5011" s="0" t="n">
        <v>4999</v>
      </c>
      <c r="B5011" s="7" t="n">
        <v>0.919076</v>
      </c>
      <c r="C5011" s="7" t="n">
        <v>0.601483</v>
      </c>
      <c r="D5011" s="16" t="n">
        <f aca="false">LOGINV(B5011,$B$7,$C$7)</f>
        <v>29.5338633916769</v>
      </c>
      <c r="E5011" s="16" t="n">
        <f aca="false">LOGINV(C5011,$B$8,$C$8)</f>
        <v>128.926650201488</v>
      </c>
      <c r="F5011" s="16" t="n">
        <f aca="false">$B$5/100*E5011*2_Girdiler!$B$14*2_Girdiler!$B$15*2_Girdiler!$B$16</f>
        <v>3.24379451906944</v>
      </c>
      <c r="G5011" s="16" t="n">
        <f aca="false">MIN(MATCH(F5011,2_Girdiler!$B$20:$I$20,1),7)</f>
        <v>1</v>
      </c>
      <c r="H5011" s="16" t="n">
        <f aca="false">IF(F5011&gt;=40,2_Girdiler!$I$21+(F5011-40)*(2_Girdiler!$I$21-2_Girdiler!$H$21)/(2_Girdiler!$I$20-2_Girdiler!$H$20),INDEX(2_Girdiler!$B$21:$I$21,G5011)+(F5011-INDEX(2_Girdiler!$B$20:$I$20,G5011))*(INDEX(2_Girdiler!$B$21:$I$21,G5011+1)-INDEX(2_Girdiler!$B$21:$I$21,G5011))/(INDEX(2_Girdiler!$B$20:$I$20,G5011+1)-INDEX(2_Girdiler!$B$20:$I$20,G5011)))</f>
        <v>7.13634794195277</v>
      </c>
      <c r="I5011" s="16" t="n">
        <f aca="false">H5011/2_Girdiler!$B$17</f>
        <v>2.85911375879518</v>
      </c>
      <c r="J5011" s="16" t="n">
        <f aca="false">D5011+I5011</f>
        <v>32.3929771504721</v>
      </c>
    </row>
    <row r="5012" customFormat="false" ht="15" hidden="false" customHeight="false" outlineLevel="0" collapsed="false">
      <c r="A5012" s="0" t="n">
        <v>5000</v>
      </c>
      <c r="B5012" s="7" t="n">
        <v>0.538934</v>
      </c>
      <c r="C5012" s="7" t="n">
        <v>0.196659</v>
      </c>
      <c r="D5012" s="16" t="n">
        <f aca="false">LOGINV(B5012,$B$7,$C$7)</f>
        <v>14.3003643455754</v>
      </c>
      <c r="E5012" s="16" t="n">
        <f aca="false">LOGINV(C5012,$B$8,$C$8)</f>
        <v>62.9424121621667</v>
      </c>
      <c r="F5012" s="16" t="n">
        <f aca="false">$B$5/100*E5012*2_Girdiler!$B$14*2_Girdiler!$B$15*2_Girdiler!$B$16</f>
        <v>1.58363109000011</v>
      </c>
      <c r="G5012" s="16" t="n">
        <f aca="false">MIN(MATCH(F5012,2_Girdiler!$B$20:$I$20,1),7)</f>
        <v>1</v>
      </c>
      <c r="H5012" s="16" t="n">
        <f aca="false">IF(F5012&gt;=40,2_Girdiler!$I$21+(F5012-40)*(2_Girdiler!$I$21-2_Girdiler!$H$21)/(2_Girdiler!$I$20-2_Girdiler!$H$20),INDEX(2_Girdiler!$B$21:$I$21,G5012)+(F5012-INDEX(2_Girdiler!$B$20:$I$20,G5012))*(INDEX(2_Girdiler!$B$21:$I$21,G5012+1)-INDEX(2_Girdiler!$B$21:$I$21,G5012))/(INDEX(2_Girdiler!$B$20:$I$20,G5012+1)-INDEX(2_Girdiler!$B$20:$I$20,G5012)))</f>
        <v>3.48398839800025</v>
      </c>
      <c r="I5012" s="16" t="n">
        <f aca="false">H5012/2_Girdiler!$B$17</f>
        <v>1.39582868509625</v>
      </c>
      <c r="J5012" s="16" t="n">
        <f aca="false">D5012+I5012</f>
        <v>15.6961930306717</v>
      </c>
    </row>
    <row r="5013" customFormat="false" ht="15" hidden="false" customHeight="false" outlineLevel="0" collapsed="false">
      <c r="A5013" s="0" t="n">
        <v>5001</v>
      </c>
      <c r="B5013" s="7" t="n">
        <v>0.922399</v>
      </c>
      <c r="C5013" s="7" t="n">
        <v>0.804201</v>
      </c>
      <c r="D5013" s="16" t="n">
        <f aca="false">LOGINV(B5013,$B$7,$C$7)</f>
        <v>29.9067885014351</v>
      </c>
      <c r="E5013" s="16" t="n">
        <f aca="false">LOGINV(C5013,$B$8,$C$8)</f>
        <v>189.851797415685</v>
      </c>
      <c r="F5013" s="16" t="n">
        <f aca="false">$B$5/100*E5013*2_Girdiler!$B$14*2_Girdiler!$B$15*2_Girdiler!$B$16</f>
        <v>4.77667122297863</v>
      </c>
      <c r="G5013" s="16" t="n">
        <f aca="false">MIN(MATCH(F5013,2_Girdiler!$B$20:$I$20,1),7)</f>
        <v>1</v>
      </c>
      <c r="H5013" s="16" t="n">
        <f aca="false">IF(F5013&gt;=40,2_Girdiler!$I$21+(F5013-40)*(2_Girdiler!$I$21-2_Girdiler!$H$21)/(2_Girdiler!$I$20-2_Girdiler!$H$20),INDEX(2_Girdiler!$B$21:$I$21,G5013)+(F5013-INDEX(2_Girdiler!$B$20:$I$20,G5013))*(INDEX(2_Girdiler!$B$21:$I$21,G5013+1)-INDEX(2_Girdiler!$B$21:$I$21,G5013))/(INDEX(2_Girdiler!$B$20:$I$20,G5013+1)-INDEX(2_Girdiler!$B$20:$I$20,G5013)))</f>
        <v>10.508676690553</v>
      </c>
      <c r="I5013" s="16" t="n">
        <f aca="false">H5013/2_Girdiler!$B$17</f>
        <v>4.21020700743309</v>
      </c>
      <c r="J5013" s="16" t="n">
        <f aca="false">D5013+I5013</f>
        <v>34.1169955088682</v>
      </c>
    </row>
    <row r="5014" customFormat="false" ht="15" hidden="false" customHeight="false" outlineLevel="0" collapsed="false">
      <c r="A5014" s="0" t="n">
        <v>5002</v>
      </c>
      <c r="B5014" s="7" t="n">
        <v>0.515048</v>
      </c>
      <c r="C5014" s="7" t="n">
        <v>0.700979</v>
      </c>
      <c r="D5014" s="16" t="n">
        <f aca="false">LOGINV(B5014,$B$7,$C$7)</f>
        <v>13.8298593054076</v>
      </c>
      <c r="E5014" s="16" t="n">
        <f aca="false">LOGINV(C5014,$B$8,$C$8)</f>
        <v>153.47665802364</v>
      </c>
      <c r="F5014" s="16" t="n">
        <f aca="false">$B$5/100*E5014*2_Girdiler!$B$14*2_Girdiler!$B$15*2_Girdiler!$B$16</f>
        <v>3.86147271587478</v>
      </c>
      <c r="G5014" s="16" t="n">
        <f aca="false">MIN(MATCH(F5014,2_Girdiler!$B$20:$I$20,1),7)</f>
        <v>1</v>
      </c>
      <c r="H5014" s="16" t="n">
        <f aca="false">IF(F5014&gt;=40,2_Girdiler!$I$21+(F5014-40)*(2_Girdiler!$I$21-2_Girdiler!$H$21)/(2_Girdiler!$I$20-2_Girdiler!$H$20),INDEX(2_Girdiler!$B$21:$I$21,G5014)+(F5014-INDEX(2_Girdiler!$B$20:$I$20,G5014))*(INDEX(2_Girdiler!$B$21:$I$21,G5014+1)-INDEX(2_Girdiler!$B$21:$I$21,G5014))/(INDEX(2_Girdiler!$B$20:$I$20,G5014+1)-INDEX(2_Girdiler!$B$20:$I$20,G5014)))</f>
        <v>8.49523997492452</v>
      </c>
      <c r="I5014" s="16" t="n">
        <f aca="false">H5014/2_Girdiler!$B$17</f>
        <v>3.4035416566204</v>
      </c>
      <c r="J5014" s="16" t="n">
        <f aca="false">D5014+I5014</f>
        <v>17.233400962028</v>
      </c>
    </row>
    <row r="5015" customFormat="false" ht="15" hidden="false" customHeight="false" outlineLevel="0" collapsed="false">
      <c r="A5015" s="0" t="n">
        <v>5003</v>
      </c>
      <c r="B5015" s="7" t="n">
        <v>0.111649</v>
      </c>
      <c r="C5015" s="7" t="n">
        <v>0.811222</v>
      </c>
      <c r="D5015" s="16" t="n">
        <f aca="false">LOGINV(B5015,$B$7,$C$7)</f>
        <v>6.86884088044889</v>
      </c>
      <c r="E5015" s="16" t="n">
        <f aca="false">LOGINV(C5015,$B$8,$C$8)</f>
        <v>193.025766670458</v>
      </c>
      <c r="F5015" s="16" t="n">
        <f aca="false">$B$5/100*E5015*2_Girdiler!$B$14*2_Girdiler!$B$15*2_Girdiler!$B$16</f>
        <v>4.85652828942873</v>
      </c>
      <c r="G5015" s="16" t="n">
        <f aca="false">MIN(MATCH(F5015,2_Girdiler!$B$20:$I$20,1),7)</f>
        <v>1</v>
      </c>
      <c r="H5015" s="16" t="n">
        <f aca="false">IF(F5015&gt;=40,2_Girdiler!$I$21+(F5015-40)*(2_Girdiler!$I$21-2_Girdiler!$H$21)/(2_Girdiler!$I$20-2_Girdiler!$H$20),INDEX(2_Girdiler!$B$21:$I$21,G5015)+(F5015-INDEX(2_Girdiler!$B$20:$I$20,G5015))*(INDEX(2_Girdiler!$B$21:$I$21,G5015+1)-INDEX(2_Girdiler!$B$21:$I$21,G5015))/(INDEX(2_Girdiler!$B$20:$I$20,G5015+1)-INDEX(2_Girdiler!$B$20:$I$20,G5015)))</f>
        <v>10.6843622367432</v>
      </c>
      <c r="I5015" s="16" t="n">
        <f aca="false">H5015/2_Girdiler!$B$17</f>
        <v>4.28059384484905</v>
      </c>
      <c r="J5015" s="16" t="n">
        <f aca="false">D5015+I5015</f>
        <v>11.1494347252979</v>
      </c>
    </row>
    <row r="5016" customFormat="false" ht="15" hidden="false" customHeight="false" outlineLevel="0" collapsed="false">
      <c r="A5016" s="0" t="n">
        <v>5004</v>
      </c>
      <c r="B5016" s="7" t="n">
        <v>0.707483</v>
      </c>
      <c r="C5016" s="7" t="n">
        <v>0.126515</v>
      </c>
      <c r="D5016" s="16" t="n">
        <f aca="false">LOGINV(B5016,$B$7,$C$7)</f>
        <v>18.3598515177906</v>
      </c>
      <c r="E5016" s="16" t="n">
        <f aca="false">LOGINV(C5016,$B$8,$C$8)</f>
        <v>52.2170592829653</v>
      </c>
      <c r="F5016" s="16" t="n">
        <f aca="false">$B$5/100*E5016*2_Girdiler!$B$14*2_Girdiler!$B$15*2_Girdiler!$B$16</f>
        <v>1.31378121155941</v>
      </c>
      <c r="G5016" s="16" t="n">
        <f aca="false">MIN(MATCH(F5016,2_Girdiler!$B$20:$I$20,1),7)</f>
        <v>1</v>
      </c>
      <c r="H5016" s="16" t="n">
        <f aca="false">IF(F5016&gt;=40,2_Girdiler!$I$21+(F5016-40)*(2_Girdiler!$I$21-2_Girdiler!$H$21)/(2_Girdiler!$I$20-2_Girdiler!$H$20),INDEX(2_Girdiler!$B$21:$I$21,G5016)+(F5016-INDEX(2_Girdiler!$B$20:$I$20,G5016))*(INDEX(2_Girdiler!$B$21:$I$21,G5016+1)-INDEX(2_Girdiler!$B$21:$I$21,G5016))/(INDEX(2_Girdiler!$B$20:$I$20,G5016+1)-INDEX(2_Girdiler!$B$20:$I$20,G5016)))</f>
        <v>2.8903186654307</v>
      </c>
      <c r="I5016" s="16" t="n">
        <f aca="false">H5016/2_Girdiler!$B$17</f>
        <v>1.15798023454755</v>
      </c>
      <c r="J5016" s="16" t="n">
        <f aca="false">D5016+I5016</f>
        <v>19.5178317523382</v>
      </c>
    </row>
    <row r="5017" customFormat="false" ht="15" hidden="false" customHeight="false" outlineLevel="0" collapsed="false">
      <c r="A5017" s="0" t="n">
        <v>5005</v>
      </c>
      <c r="B5017" s="7" t="n">
        <v>0.477057</v>
      </c>
      <c r="C5017" s="7" t="n">
        <v>0.95928</v>
      </c>
      <c r="D5017" s="16" t="n">
        <f aca="false">LOGINV(B5017,$B$7,$C$7)</f>
        <v>13.1146047264193</v>
      </c>
      <c r="E5017" s="16" t="n">
        <f aca="false">LOGINV(C5017,$B$8,$C$8)</f>
        <v>336.279489875182</v>
      </c>
      <c r="F5017" s="16" t="n">
        <f aca="false">$B$5/100*E5017*2_Girdiler!$B$14*2_Girdiler!$B$15*2_Girdiler!$B$16</f>
        <v>8.46079196525959</v>
      </c>
      <c r="G5017" s="16" t="n">
        <f aca="false">MIN(MATCH(F5017,2_Girdiler!$B$20:$I$20,1),7)</f>
        <v>2</v>
      </c>
      <c r="H5017" s="16" t="n">
        <f aca="false">IF(F5017&gt;=40,2_Girdiler!$I$21+(F5017-40)*(2_Girdiler!$I$21-2_Girdiler!$H$21)/(2_Girdiler!$I$20-2_Girdiler!$H$20),INDEX(2_Girdiler!$B$21:$I$21,G5017)+(F5017-INDEX(2_Girdiler!$B$20:$I$20,G5017))*(INDEX(2_Girdiler!$B$21:$I$21,G5017+1)-INDEX(2_Girdiler!$B$21:$I$21,G5017))/(INDEX(2_Girdiler!$B$20:$I$20,G5017+1)-INDEX(2_Girdiler!$B$20:$I$20,G5017)))</f>
        <v>16.5372671444153</v>
      </c>
      <c r="I5017" s="16" t="n">
        <f aca="false">H5017/2_Girdiler!$B$17</f>
        <v>6.6255076700382</v>
      </c>
      <c r="J5017" s="16" t="n">
        <f aca="false">D5017+I5017</f>
        <v>19.7401123964574</v>
      </c>
    </row>
    <row r="5018" customFormat="false" ht="15" hidden="false" customHeight="false" outlineLevel="0" collapsed="false">
      <c r="A5018" s="0" t="n">
        <v>5006</v>
      </c>
      <c r="B5018" s="7" t="n">
        <v>0.435303</v>
      </c>
      <c r="C5018" s="7" t="n">
        <v>0.902131</v>
      </c>
      <c r="D5018" s="16" t="n">
        <f aca="false">LOGINV(B5018,$B$7,$C$7)</f>
        <v>12.3666803871034</v>
      </c>
      <c r="E5018" s="16" t="n">
        <f aca="false">LOGINV(C5018,$B$8,$C$8)</f>
        <v>251.733363956756</v>
      </c>
      <c r="F5018" s="16" t="n">
        <f aca="false">$B$5/100*E5018*2_Girdiler!$B$14*2_Girdiler!$B$15*2_Girdiler!$B$16</f>
        <v>6.33361143715198</v>
      </c>
      <c r="G5018" s="16" t="n">
        <f aca="false">MIN(MATCH(F5018,2_Girdiler!$B$20:$I$20,1),7)</f>
        <v>2</v>
      </c>
      <c r="H5018" s="16" t="n">
        <f aca="false">IF(F5018&gt;=40,2_Girdiler!$I$21+(F5018-40)*(2_Girdiler!$I$21-2_Girdiler!$H$21)/(2_Girdiler!$I$20-2_Girdiler!$H$20),INDEX(2_Girdiler!$B$21:$I$21,G5018)+(F5018-INDEX(2_Girdiler!$B$20:$I$20,G5018))*(INDEX(2_Girdiler!$B$21:$I$21,G5018+1)-INDEX(2_Girdiler!$B$21:$I$21,G5018))/(INDEX(2_Girdiler!$B$20:$I$20,G5018+1)-INDEX(2_Girdiler!$B$20:$I$20,G5018)))</f>
        <v>13.1337782994432</v>
      </c>
      <c r="I5018" s="16" t="n">
        <f aca="false">H5018/2_Girdiler!$B$17</f>
        <v>5.26193040843076</v>
      </c>
      <c r="J5018" s="16" t="n">
        <f aca="false">D5018+I5018</f>
        <v>17.6286107955341</v>
      </c>
    </row>
    <row r="5019" customFormat="false" ht="15" hidden="false" customHeight="false" outlineLevel="0" collapsed="false">
      <c r="A5019" s="0" t="n">
        <v>5007</v>
      </c>
      <c r="B5019" s="7" t="n">
        <v>0.733104</v>
      </c>
      <c r="C5019" s="7" t="n">
        <v>0.780331</v>
      </c>
      <c r="D5019" s="16" t="n">
        <f aca="false">LOGINV(B5019,$B$7,$C$7)</f>
        <v>19.1562656635103</v>
      </c>
      <c r="E5019" s="16" t="n">
        <f aca="false">LOGINV(C5019,$B$8,$C$8)</f>
        <v>179.900100802978</v>
      </c>
      <c r="F5019" s="16" t="n">
        <f aca="false">$B$5/100*E5019*2_Girdiler!$B$14*2_Girdiler!$B$15*2_Girdiler!$B$16</f>
        <v>4.52628653620292</v>
      </c>
      <c r="G5019" s="16" t="n">
        <f aca="false">MIN(MATCH(F5019,2_Girdiler!$B$20:$I$20,1),7)</f>
        <v>1</v>
      </c>
      <c r="H5019" s="16" t="n">
        <f aca="false">IF(F5019&gt;=40,2_Girdiler!$I$21+(F5019-40)*(2_Girdiler!$I$21-2_Girdiler!$H$21)/(2_Girdiler!$I$20-2_Girdiler!$H$20),INDEX(2_Girdiler!$B$21:$I$21,G5019)+(F5019-INDEX(2_Girdiler!$B$20:$I$20,G5019))*(INDEX(2_Girdiler!$B$21:$I$21,G5019+1)-INDEX(2_Girdiler!$B$21:$I$21,G5019))/(INDEX(2_Girdiler!$B$20:$I$20,G5019+1)-INDEX(2_Girdiler!$B$20:$I$20,G5019)))</f>
        <v>9.95783037964643</v>
      </c>
      <c r="I5019" s="16" t="n">
        <f aca="false">H5019/2_Girdiler!$B$17</f>
        <v>3.98951537646091</v>
      </c>
      <c r="J5019" s="16" t="n">
        <f aca="false">D5019+I5019</f>
        <v>23.1457810399712</v>
      </c>
    </row>
    <row r="5020" customFormat="false" ht="15" hidden="false" customHeight="false" outlineLevel="0" collapsed="false">
      <c r="A5020" s="0" t="n">
        <v>5008</v>
      </c>
      <c r="B5020" s="7" t="n">
        <v>0.979234</v>
      </c>
      <c r="C5020" s="7" t="n">
        <v>0.827915</v>
      </c>
      <c r="D5020" s="16" t="n">
        <f aca="false">LOGINV(B5020,$B$7,$C$7)</f>
        <v>42.1772581307411</v>
      </c>
      <c r="E5020" s="16" t="n">
        <f aca="false">LOGINV(C5020,$B$8,$C$8)</f>
        <v>201.10858155492</v>
      </c>
      <c r="F5020" s="16" t="n">
        <f aca="false">$B$5/100*E5020*2_Girdiler!$B$14*2_Girdiler!$B$15*2_Girdiler!$B$16</f>
        <v>5.05989191192178</v>
      </c>
      <c r="G5020" s="16" t="n">
        <f aca="false">MIN(MATCH(F5020,2_Girdiler!$B$20:$I$20,1),7)</f>
        <v>2</v>
      </c>
      <c r="H5020" s="16" t="n">
        <f aca="false">IF(F5020&gt;=40,2_Girdiler!$I$21+(F5020-40)*(2_Girdiler!$I$21-2_Girdiler!$H$21)/(2_Girdiler!$I$20-2_Girdiler!$H$20),INDEX(2_Girdiler!$B$21:$I$21,G5020)+(F5020-INDEX(2_Girdiler!$B$20:$I$20,G5020))*(INDEX(2_Girdiler!$B$21:$I$21,G5020+1)-INDEX(2_Girdiler!$B$21:$I$21,G5020))/(INDEX(2_Girdiler!$B$20:$I$20,G5020+1)-INDEX(2_Girdiler!$B$20:$I$20,G5020)))</f>
        <v>11.0958270590748</v>
      </c>
      <c r="I5020" s="16" t="n">
        <f aca="false">H5020/2_Girdiler!$B$17</f>
        <v>4.44544353328319</v>
      </c>
      <c r="J5020" s="16" t="n">
        <f aca="false">D5020+I5020</f>
        <v>46.6227016640243</v>
      </c>
    </row>
    <row r="5021" customFormat="false" ht="15" hidden="false" customHeight="false" outlineLevel="0" collapsed="false">
      <c r="A5021" s="0" t="n">
        <v>5009</v>
      </c>
      <c r="B5021" s="7" t="n">
        <v>0.779584</v>
      </c>
      <c r="C5021" s="7" t="n">
        <v>0.600544</v>
      </c>
      <c r="D5021" s="16" t="n">
        <f aca="false">LOGINV(B5021,$B$7,$C$7)</f>
        <v>20.8100864875195</v>
      </c>
      <c r="E5021" s="16" t="n">
        <f aca="false">LOGINV(C5021,$B$8,$C$8)</f>
        <v>128.724403479456</v>
      </c>
      <c r="F5021" s="16" t="n">
        <f aca="false">$B$5/100*E5021*2_Girdiler!$B$14*2_Girdiler!$B$15*2_Girdiler!$B$16</f>
        <v>3.2387059915431</v>
      </c>
      <c r="G5021" s="16" t="n">
        <f aca="false">MIN(MATCH(F5021,2_Girdiler!$B$20:$I$20,1),7)</f>
        <v>1</v>
      </c>
      <c r="H5021" s="16" t="n">
        <f aca="false">IF(F5021&gt;=40,2_Girdiler!$I$21+(F5021-40)*(2_Girdiler!$I$21-2_Girdiler!$H$21)/(2_Girdiler!$I$20-2_Girdiler!$H$20),INDEX(2_Girdiler!$B$21:$I$21,G5021)+(F5021-INDEX(2_Girdiler!$B$20:$I$20,G5021))*(INDEX(2_Girdiler!$B$21:$I$21,G5021+1)-INDEX(2_Girdiler!$B$21:$I$21,G5021))/(INDEX(2_Girdiler!$B$20:$I$20,G5021+1)-INDEX(2_Girdiler!$B$20:$I$20,G5021)))</f>
        <v>7.12515318139482</v>
      </c>
      <c r="I5021" s="16" t="n">
        <f aca="false">H5021/2_Girdiler!$B$17</f>
        <v>2.85462867844344</v>
      </c>
      <c r="J5021" s="16" t="n">
        <f aca="false">D5021+I5021</f>
        <v>23.6647151659629</v>
      </c>
    </row>
    <row r="5022" customFormat="false" ht="15" hidden="false" customHeight="false" outlineLevel="0" collapsed="false">
      <c r="A5022" s="0" t="n">
        <v>5010</v>
      </c>
      <c r="B5022" s="7" t="n">
        <v>0.893844</v>
      </c>
      <c r="C5022" s="7" t="n">
        <v>0.002617</v>
      </c>
      <c r="D5022" s="16" t="n">
        <f aca="false">LOGINV(B5022,$B$7,$C$7)</f>
        <v>27.1399765383798</v>
      </c>
      <c r="E5022" s="16" t="n">
        <f aca="false">LOGINV(C5022,$B$8,$C$8)</f>
        <v>18.0080736769412</v>
      </c>
      <c r="F5022" s="16" t="n">
        <f aca="false">$B$5/100*E5022*2_Girdiler!$B$14*2_Girdiler!$B$15*2_Girdiler!$B$16</f>
        <v>0.453083133711841</v>
      </c>
      <c r="G5022" s="16" t="n">
        <f aca="false">MIN(MATCH(F5022,2_Girdiler!$B$20:$I$20,1),7)</f>
        <v>1</v>
      </c>
      <c r="H5022" s="16" t="n">
        <f aca="false">IF(F5022&gt;=40,2_Girdiler!$I$21+(F5022-40)*(2_Girdiler!$I$21-2_Girdiler!$H$21)/(2_Girdiler!$I$20-2_Girdiler!$H$20),INDEX(2_Girdiler!$B$21:$I$21,G5022)+(F5022-INDEX(2_Girdiler!$B$20:$I$20,G5022))*(INDEX(2_Girdiler!$B$21:$I$21,G5022+1)-INDEX(2_Girdiler!$B$21:$I$21,G5022))/(INDEX(2_Girdiler!$B$20:$I$20,G5022+1)-INDEX(2_Girdiler!$B$20:$I$20,G5022)))</f>
        <v>0.996782894166051</v>
      </c>
      <c r="I5022" s="16" t="n">
        <f aca="false">H5022/2_Girdiler!$B$17</f>
        <v>0.399352121060117</v>
      </c>
      <c r="J5022" s="16" t="n">
        <f aca="false">D5022+I5022</f>
        <v>27.5393286594399</v>
      </c>
    </row>
    <row r="5023" customFormat="false" ht="15" hidden="false" customHeight="false" outlineLevel="0" collapsed="false">
      <c r="A5023" s="0" t="n">
        <v>5011</v>
      </c>
      <c r="B5023" s="7" t="n">
        <v>0.288965</v>
      </c>
      <c r="C5023" s="7" t="n">
        <v>0.247066</v>
      </c>
      <c r="D5023" s="16" t="n">
        <f aca="false">LOGINV(B5023,$B$7,$C$7)</f>
        <v>9.93095427033496</v>
      </c>
      <c r="E5023" s="16" t="n">
        <f aca="false">LOGINV(C5023,$B$8,$C$8)</f>
        <v>70.2364497906463</v>
      </c>
      <c r="F5023" s="16" t="n">
        <f aca="false">$B$5/100*E5023*2_Girdiler!$B$14*2_Girdiler!$B$15*2_Girdiler!$B$16</f>
        <v>1.76714907673266</v>
      </c>
      <c r="G5023" s="16" t="n">
        <f aca="false">MIN(MATCH(F5023,2_Girdiler!$B$20:$I$20,1),7)</f>
        <v>1</v>
      </c>
      <c r="H5023" s="16" t="n">
        <f aca="false">IF(F5023&gt;=40,2_Girdiler!$I$21+(F5023-40)*(2_Girdiler!$I$21-2_Girdiler!$H$21)/(2_Girdiler!$I$20-2_Girdiler!$H$20),INDEX(2_Girdiler!$B$21:$I$21,G5023)+(F5023-INDEX(2_Girdiler!$B$20:$I$20,G5023))*(INDEX(2_Girdiler!$B$21:$I$21,G5023+1)-INDEX(2_Girdiler!$B$21:$I$21,G5023))/(INDEX(2_Girdiler!$B$20:$I$20,G5023+1)-INDEX(2_Girdiler!$B$20:$I$20,G5023)))</f>
        <v>3.88772796881185</v>
      </c>
      <c r="I5023" s="16" t="n">
        <f aca="false">H5023/2_Girdiler!$B$17</f>
        <v>1.55758332083808</v>
      </c>
      <c r="J5023" s="16" t="n">
        <f aca="false">D5023+I5023</f>
        <v>11.488537591173</v>
      </c>
    </row>
    <row r="5024" customFormat="false" ht="15" hidden="false" customHeight="false" outlineLevel="0" collapsed="false">
      <c r="A5024" s="0" t="n">
        <v>5012</v>
      </c>
      <c r="B5024" s="7" t="n">
        <v>0.80298</v>
      </c>
      <c r="C5024" s="7" t="n">
        <v>0.011574</v>
      </c>
      <c r="D5024" s="16" t="n">
        <f aca="false">LOGINV(B5024,$B$7,$C$7)</f>
        <v>21.7775508261936</v>
      </c>
      <c r="E5024" s="16" t="n">
        <f aca="false">LOGINV(C5024,$B$8,$C$8)</f>
        <v>25.2117340111425</v>
      </c>
      <c r="F5024" s="16" t="n">
        <f aca="false">$B$5/100*E5024*2_Girdiler!$B$14*2_Girdiler!$B$15*2_Girdiler!$B$16</f>
        <v>0.634327227720345</v>
      </c>
      <c r="G5024" s="16" t="n">
        <f aca="false">MIN(MATCH(F5024,2_Girdiler!$B$20:$I$20,1),7)</f>
        <v>1</v>
      </c>
      <c r="H5024" s="16" t="n">
        <f aca="false">IF(F5024&gt;=40,2_Girdiler!$I$21+(F5024-40)*(2_Girdiler!$I$21-2_Girdiler!$H$21)/(2_Girdiler!$I$20-2_Girdiler!$H$20),INDEX(2_Girdiler!$B$21:$I$21,G5024)+(F5024-INDEX(2_Girdiler!$B$20:$I$20,G5024))*(INDEX(2_Girdiler!$B$21:$I$21,G5024+1)-INDEX(2_Girdiler!$B$21:$I$21,G5024))/(INDEX(2_Girdiler!$B$20:$I$20,G5024+1)-INDEX(2_Girdiler!$B$20:$I$20,G5024)))</f>
        <v>1.39551990098476</v>
      </c>
      <c r="I5024" s="16" t="n">
        <f aca="false">H5024/2_Girdiler!$B$17</f>
        <v>0.559102524432997</v>
      </c>
      <c r="J5024" s="16" t="n">
        <f aca="false">D5024+I5024</f>
        <v>22.3366533506266</v>
      </c>
    </row>
    <row r="5025" customFormat="false" ht="15" hidden="false" customHeight="false" outlineLevel="0" collapsed="false">
      <c r="A5025" s="0" t="n">
        <v>5013</v>
      </c>
      <c r="B5025" s="7" t="n">
        <v>0.972666</v>
      </c>
      <c r="C5025" s="7" t="n">
        <v>0.21673</v>
      </c>
      <c r="D5025" s="16" t="n">
        <f aca="false">LOGINV(B5025,$B$7,$C$7)</f>
        <v>39.5215940920354</v>
      </c>
      <c r="E5025" s="16" t="n">
        <f aca="false">LOGINV(C5025,$B$8,$C$8)</f>
        <v>65.8657700540834</v>
      </c>
      <c r="F5025" s="16" t="n">
        <f aca="false">$B$5/100*E5025*2_Girdiler!$B$14*2_Girdiler!$B$15*2_Girdiler!$B$16</f>
        <v>1.65718277456074</v>
      </c>
      <c r="G5025" s="16" t="n">
        <f aca="false">MIN(MATCH(F5025,2_Girdiler!$B$20:$I$20,1),7)</f>
        <v>1</v>
      </c>
      <c r="H5025" s="16" t="n">
        <f aca="false">IF(F5025&gt;=40,2_Girdiler!$I$21+(F5025-40)*(2_Girdiler!$I$21-2_Girdiler!$H$21)/(2_Girdiler!$I$20-2_Girdiler!$H$20),INDEX(2_Girdiler!$B$21:$I$21,G5025)+(F5025-INDEX(2_Girdiler!$B$20:$I$20,G5025))*(INDEX(2_Girdiler!$B$21:$I$21,G5025+1)-INDEX(2_Girdiler!$B$21:$I$21,G5025))/(INDEX(2_Girdiler!$B$20:$I$20,G5025+1)-INDEX(2_Girdiler!$B$20:$I$20,G5025)))</f>
        <v>3.64580210403363</v>
      </c>
      <c r="I5025" s="16" t="n">
        <f aca="false">H5025/2_Girdiler!$B$17</f>
        <v>1.46065789424424</v>
      </c>
      <c r="J5025" s="16" t="n">
        <f aca="false">D5025+I5025</f>
        <v>40.9822519862797</v>
      </c>
    </row>
    <row r="5026" customFormat="false" ht="15" hidden="false" customHeight="false" outlineLevel="0" collapsed="false">
      <c r="A5026" s="0" t="n">
        <v>5014</v>
      </c>
      <c r="B5026" s="7" t="n">
        <v>0.528036</v>
      </c>
      <c r="C5026" s="7" t="n">
        <v>0.081222</v>
      </c>
      <c r="D5026" s="16" t="n">
        <f aca="false">LOGINV(B5026,$B$7,$C$7)</f>
        <v>14.0835020723813</v>
      </c>
      <c r="E5026" s="16" t="n">
        <f aca="false">LOGINV(C5026,$B$8,$C$8)</f>
        <v>44.3242052379925</v>
      </c>
      <c r="F5026" s="16" t="n">
        <f aca="false">$B$5/100*E5026*2_Girdiler!$B$14*2_Girdiler!$B$15*2_Girdiler!$B$16</f>
        <v>1.11519700378789</v>
      </c>
      <c r="G5026" s="16" t="n">
        <f aca="false">MIN(MATCH(F5026,2_Girdiler!$B$20:$I$20,1),7)</f>
        <v>1</v>
      </c>
      <c r="H5026" s="16" t="n">
        <f aca="false">IF(F5026&gt;=40,2_Girdiler!$I$21+(F5026-40)*(2_Girdiler!$I$21-2_Girdiler!$H$21)/(2_Girdiler!$I$20-2_Girdiler!$H$20),INDEX(2_Girdiler!$B$21:$I$21,G5026)+(F5026-INDEX(2_Girdiler!$B$20:$I$20,G5026))*(INDEX(2_Girdiler!$B$21:$I$21,G5026+1)-INDEX(2_Girdiler!$B$21:$I$21,G5026))/(INDEX(2_Girdiler!$B$20:$I$20,G5026+1)-INDEX(2_Girdiler!$B$20:$I$20,G5026)))</f>
        <v>2.45343340833336</v>
      </c>
      <c r="I5026" s="16" t="n">
        <f aca="false">H5026/2_Girdiler!$B$17</f>
        <v>0.982946077056634</v>
      </c>
      <c r="J5026" s="16" t="n">
        <f aca="false">D5026+I5026</f>
        <v>15.0664481494379</v>
      </c>
    </row>
    <row r="5027" customFormat="false" ht="15" hidden="false" customHeight="false" outlineLevel="0" collapsed="false">
      <c r="A5027" s="0" t="n">
        <v>5015</v>
      </c>
      <c r="B5027" s="7" t="n">
        <v>0.139599</v>
      </c>
      <c r="C5027" s="7" t="n">
        <v>0.278649</v>
      </c>
      <c r="D5027" s="16" t="n">
        <f aca="false">LOGINV(B5027,$B$7,$C$7)</f>
        <v>7.40847632474409</v>
      </c>
      <c r="E5027" s="16" t="n">
        <f aca="false">LOGINV(C5027,$B$8,$C$8)</f>
        <v>74.7695875355586</v>
      </c>
      <c r="F5027" s="16" t="n">
        <f aca="false">$B$5/100*E5027*2_Girdiler!$B$14*2_Girdiler!$B$15*2_Girdiler!$B$16</f>
        <v>1.88120282239466</v>
      </c>
      <c r="G5027" s="16" t="n">
        <f aca="false">MIN(MATCH(F5027,2_Girdiler!$B$20:$I$20,1),7)</f>
        <v>1</v>
      </c>
      <c r="H5027" s="16" t="n">
        <f aca="false">IF(F5027&gt;=40,2_Girdiler!$I$21+(F5027-40)*(2_Girdiler!$I$21-2_Girdiler!$H$21)/(2_Girdiler!$I$20-2_Girdiler!$H$20),INDEX(2_Girdiler!$B$21:$I$21,G5027)+(F5027-INDEX(2_Girdiler!$B$20:$I$20,G5027))*(INDEX(2_Girdiler!$B$21:$I$21,G5027+1)-INDEX(2_Girdiler!$B$21:$I$21,G5027))/(INDEX(2_Girdiler!$B$20:$I$20,G5027+1)-INDEX(2_Girdiler!$B$20:$I$20,G5027)))</f>
        <v>4.13864620926824</v>
      </c>
      <c r="I5027" s="16" t="n">
        <f aca="false">H5027/2_Girdiler!$B$17</f>
        <v>1.65811146204657</v>
      </c>
      <c r="J5027" s="16" t="n">
        <f aca="false">D5027+I5027</f>
        <v>9.06658778679066</v>
      </c>
    </row>
    <row r="5028" customFormat="false" ht="15" hidden="false" customHeight="false" outlineLevel="0" collapsed="false">
      <c r="A5028" s="0" t="n">
        <v>5016</v>
      </c>
      <c r="B5028" s="7" t="n">
        <v>0.697373</v>
      </c>
      <c r="C5028" s="7" t="n">
        <v>0.035262</v>
      </c>
      <c r="D5028" s="16" t="n">
        <f aca="false">LOGINV(B5028,$B$7,$C$7)</f>
        <v>18.0635785807131</v>
      </c>
      <c r="E5028" s="16" t="n">
        <f aca="false">LOGINV(C5028,$B$8,$C$8)</f>
        <v>33.9817217585318</v>
      </c>
      <c r="F5028" s="16" t="n">
        <f aca="false">$B$5/100*E5028*2_Girdiler!$B$14*2_Girdiler!$B$15*2_Girdiler!$B$16</f>
        <v>0.854980119444661</v>
      </c>
      <c r="G5028" s="16" t="n">
        <f aca="false">MIN(MATCH(F5028,2_Girdiler!$B$20:$I$20,1),7)</f>
        <v>1</v>
      </c>
      <c r="H5028" s="16" t="n">
        <f aca="false">IF(F5028&gt;=40,2_Girdiler!$I$21+(F5028-40)*(2_Girdiler!$I$21-2_Girdiler!$H$21)/(2_Girdiler!$I$20-2_Girdiler!$H$20),INDEX(2_Girdiler!$B$21:$I$21,G5028)+(F5028-INDEX(2_Girdiler!$B$20:$I$20,G5028))*(INDEX(2_Girdiler!$B$21:$I$21,G5028+1)-INDEX(2_Girdiler!$B$21:$I$21,G5028))/(INDEX(2_Girdiler!$B$20:$I$20,G5028+1)-INDEX(2_Girdiler!$B$20:$I$20,G5028)))</f>
        <v>1.88095626277825</v>
      </c>
      <c r="I5028" s="16" t="n">
        <f aca="false">H5028/2_Girdiler!$B$17</f>
        <v>0.75358824630539</v>
      </c>
      <c r="J5028" s="16" t="n">
        <f aca="false">D5028+I5028</f>
        <v>18.8171668270184</v>
      </c>
    </row>
    <row r="5029" customFormat="false" ht="15" hidden="false" customHeight="false" outlineLevel="0" collapsed="false">
      <c r="A5029" s="0" t="n">
        <v>5017</v>
      </c>
      <c r="B5029" s="7" t="n">
        <v>0.776016</v>
      </c>
      <c r="C5029" s="7" t="n">
        <v>0.432564</v>
      </c>
      <c r="D5029" s="16" t="n">
        <f aca="false">LOGINV(B5029,$B$7,$C$7)</f>
        <v>20.6715640453241</v>
      </c>
      <c r="E5029" s="16" t="n">
        <f aca="false">LOGINV(C5029,$B$8,$C$8)</f>
        <v>97.8651810197231</v>
      </c>
      <c r="F5029" s="16" t="n">
        <f aca="false">$B$5/100*E5029*2_Girdiler!$B$14*2_Girdiler!$B$15*2_Girdiler!$B$16</f>
        <v>2.46228795445623</v>
      </c>
      <c r="G5029" s="16" t="n">
        <f aca="false">MIN(MATCH(F5029,2_Girdiler!$B$20:$I$20,1),7)</f>
        <v>1</v>
      </c>
      <c r="H5029" s="16" t="n">
        <f aca="false">IF(F5029&gt;=40,2_Girdiler!$I$21+(F5029-40)*(2_Girdiler!$I$21-2_Girdiler!$H$21)/(2_Girdiler!$I$20-2_Girdiler!$H$20),INDEX(2_Girdiler!$B$21:$I$21,G5029)+(F5029-INDEX(2_Girdiler!$B$20:$I$20,G5029))*(INDEX(2_Girdiler!$B$21:$I$21,G5029+1)-INDEX(2_Girdiler!$B$21:$I$21,G5029))/(INDEX(2_Girdiler!$B$20:$I$20,G5029+1)-INDEX(2_Girdiler!$B$20:$I$20,G5029)))</f>
        <v>5.41703349980371</v>
      </c>
      <c r="I5029" s="16" t="n">
        <f aca="false">H5029/2_Girdiler!$B$17</f>
        <v>2.17028585729315</v>
      </c>
      <c r="J5029" s="16" t="n">
        <f aca="false">D5029+I5029</f>
        <v>22.8418499026173</v>
      </c>
    </row>
    <row r="5030" customFormat="false" ht="15" hidden="false" customHeight="false" outlineLevel="0" collapsed="false">
      <c r="A5030" s="0" t="n">
        <v>5018</v>
      </c>
      <c r="B5030" s="7" t="n">
        <v>0.436797</v>
      </c>
      <c r="C5030" s="7" t="n">
        <v>0.411175</v>
      </c>
      <c r="D5030" s="16" t="n">
        <f aca="false">LOGINV(B5030,$B$7,$C$7)</f>
        <v>12.3928590983619</v>
      </c>
      <c r="E5030" s="16" t="n">
        <f aca="false">LOGINV(C5030,$B$8,$C$8)</f>
        <v>94.4715927447605</v>
      </c>
      <c r="F5030" s="16" t="n">
        <f aca="false">$B$5/100*E5030*2_Girdiler!$B$14*2_Girdiler!$B$15*2_Girdiler!$B$16</f>
        <v>2.37690527345818</v>
      </c>
      <c r="G5030" s="16" t="n">
        <f aca="false">MIN(MATCH(F5030,2_Girdiler!$B$20:$I$20,1),7)</f>
        <v>1</v>
      </c>
      <c r="H5030" s="16" t="n">
        <f aca="false">IF(F5030&gt;=40,2_Girdiler!$I$21+(F5030-40)*(2_Girdiler!$I$21-2_Girdiler!$H$21)/(2_Girdiler!$I$20-2_Girdiler!$H$20),INDEX(2_Girdiler!$B$21:$I$21,G5030)+(F5030-INDEX(2_Girdiler!$B$20:$I$20,G5030))*(INDEX(2_Girdiler!$B$21:$I$21,G5030+1)-INDEX(2_Girdiler!$B$21:$I$21,G5030))/(INDEX(2_Girdiler!$B$20:$I$20,G5030+1)-INDEX(2_Girdiler!$B$20:$I$20,G5030)))</f>
        <v>5.22919160160799</v>
      </c>
      <c r="I5030" s="16" t="n">
        <f aca="false">H5030/2_Girdiler!$B$17</f>
        <v>2.09502868654166</v>
      </c>
      <c r="J5030" s="16" t="n">
        <f aca="false">D5030+I5030</f>
        <v>14.4878877849036</v>
      </c>
    </row>
    <row r="5031" customFormat="false" ht="15" hidden="false" customHeight="false" outlineLevel="0" collapsed="false">
      <c r="A5031" s="0" t="n">
        <v>5019</v>
      </c>
      <c r="B5031" s="7" t="n">
        <v>0.036076</v>
      </c>
      <c r="C5031" s="7" t="n">
        <v>0.46278</v>
      </c>
      <c r="D5031" s="16" t="n">
        <f aca="false">LOGINV(B5031,$B$7,$C$7)</f>
        <v>4.97043233500528</v>
      </c>
      <c r="E5031" s="16" t="n">
        <f aca="false">LOGINV(C5031,$B$8,$C$8)</f>
        <v>102.813681270018</v>
      </c>
      <c r="F5031" s="16" t="n">
        <f aca="false">$B$5/100*E5031*2_Girdiler!$B$14*2_Girdiler!$B$15*2_Girdiler!$B$16</f>
        <v>2.58679222075365</v>
      </c>
      <c r="G5031" s="16" t="n">
        <f aca="false">MIN(MATCH(F5031,2_Girdiler!$B$20:$I$20,1),7)</f>
        <v>1</v>
      </c>
      <c r="H5031" s="16" t="n">
        <f aca="false">IF(F5031&gt;=40,2_Girdiler!$I$21+(F5031-40)*(2_Girdiler!$I$21-2_Girdiler!$H$21)/(2_Girdiler!$I$20-2_Girdiler!$H$20),INDEX(2_Girdiler!$B$21:$I$21,G5031)+(F5031-INDEX(2_Girdiler!$B$20:$I$20,G5031))*(INDEX(2_Girdiler!$B$21:$I$21,G5031+1)-INDEX(2_Girdiler!$B$21:$I$21,G5031))/(INDEX(2_Girdiler!$B$20:$I$20,G5031+1)-INDEX(2_Girdiler!$B$20:$I$20,G5031)))</f>
        <v>5.69094288565802</v>
      </c>
      <c r="I5031" s="16" t="n">
        <f aca="false">H5031/2_Girdiler!$B$17</f>
        <v>2.28002519457453</v>
      </c>
      <c r="J5031" s="16" t="n">
        <f aca="false">D5031+I5031</f>
        <v>7.25045752957981</v>
      </c>
    </row>
    <row r="5032" customFormat="false" ht="15" hidden="false" customHeight="false" outlineLevel="0" collapsed="false">
      <c r="A5032" s="0" t="n">
        <v>5020</v>
      </c>
      <c r="B5032" s="7" t="n">
        <v>0.927926</v>
      </c>
      <c r="C5032" s="7" t="n">
        <v>0.65487</v>
      </c>
      <c r="D5032" s="16" t="n">
        <f aca="false">LOGINV(B5032,$B$7,$C$7)</f>
        <v>30.5661214861681</v>
      </c>
      <c r="E5032" s="16" t="n">
        <f aca="false">LOGINV(C5032,$B$8,$C$8)</f>
        <v>141.240241467881</v>
      </c>
      <c r="F5032" s="16" t="n">
        <f aca="false">$B$5/100*E5032*2_Girdiler!$B$14*2_Girdiler!$B$15*2_Girdiler!$B$16</f>
        <v>3.55360447533188</v>
      </c>
      <c r="G5032" s="16" t="n">
        <f aca="false">MIN(MATCH(F5032,2_Girdiler!$B$20:$I$20,1),7)</f>
        <v>1</v>
      </c>
      <c r="H5032" s="16" t="n">
        <f aca="false">IF(F5032&gt;=40,2_Girdiler!$I$21+(F5032-40)*(2_Girdiler!$I$21-2_Girdiler!$H$21)/(2_Girdiler!$I$20-2_Girdiler!$H$20),INDEX(2_Girdiler!$B$21:$I$21,G5032)+(F5032-INDEX(2_Girdiler!$B$20:$I$20,G5032))*(INDEX(2_Girdiler!$B$21:$I$21,G5032+1)-INDEX(2_Girdiler!$B$21:$I$21,G5032))/(INDEX(2_Girdiler!$B$20:$I$20,G5032+1)-INDEX(2_Girdiler!$B$20:$I$20,G5032)))</f>
        <v>7.81792984573013</v>
      </c>
      <c r="I5032" s="16" t="n">
        <f aca="false">H5032/2_Girdiler!$B$17</f>
        <v>3.1321834317829</v>
      </c>
      <c r="J5032" s="16" t="n">
        <f aca="false">D5032+I5032</f>
        <v>33.698304917951</v>
      </c>
    </row>
    <row r="5033" customFormat="false" ht="15" hidden="false" customHeight="false" outlineLevel="0" collapsed="false">
      <c r="A5033" s="0" t="n">
        <v>5021</v>
      </c>
      <c r="B5033" s="7" t="n">
        <v>0.560188</v>
      </c>
      <c r="C5033" s="7" t="n">
        <v>0.60179</v>
      </c>
      <c r="D5033" s="16" t="n">
        <f aca="false">LOGINV(B5033,$B$7,$C$7)</f>
        <v>14.734857324363</v>
      </c>
      <c r="E5033" s="16" t="n">
        <f aca="false">LOGINV(C5033,$B$8,$C$8)</f>
        <v>128.992869796596</v>
      </c>
      <c r="F5033" s="16" t="n">
        <f aca="false">$B$5/100*E5033*2_Girdiler!$B$14*2_Girdiler!$B$15*2_Girdiler!$B$16</f>
        <v>3.24546060408235</v>
      </c>
      <c r="G5033" s="16" t="n">
        <f aca="false">MIN(MATCH(F5033,2_Girdiler!$B$20:$I$20,1),7)</f>
        <v>1</v>
      </c>
      <c r="H5033" s="16" t="n">
        <f aca="false">IF(F5033&gt;=40,2_Girdiler!$I$21+(F5033-40)*(2_Girdiler!$I$21-2_Girdiler!$H$21)/(2_Girdiler!$I$20-2_Girdiler!$H$20),INDEX(2_Girdiler!$B$21:$I$21,G5033)+(F5033-INDEX(2_Girdiler!$B$20:$I$20,G5033))*(INDEX(2_Girdiler!$B$21:$I$21,G5033+1)-INDEX(2_Girdiler!$B$21:$I$21,G5033))/(INDEX(2_Girdiler!$B$20:$I$20,G5033+1)-INDEX(2_Girdiler!$B$20:$I$20,G5033)))</f>
        <v>7.14001332898116</v>
      </c>
      <c r="I5033" s="16" t="n">
        <f aca="false">H5033/2_Girdiler!$B$17</f>
        <v>2.86058226321361</v>
      </c>
      <c r="J5033" s="16" t="n">
        <f aca="false">D5033+I5033</f>
        <v>17.5954395875766</v>
      </c>
    </row>
    <row r="5034" customFormat="false" ht="15" hidden="false" customHeight="false" outlineLevel="0" collapsed="false">
      <c r="A5034" s="0" t="n">
        <v>5022</v>
      </c>
      <c r="B5034" s="7" t="n">
        <v>0.370321</v>
      </c>
      <c r="C5034" s="7" t="n">
        <v>0.112812</v>
      </c>
      <c r="D5034" s="16" t="n">
        <f aca="false">LOGINV(B5034,$B$7,$C$7)</f>
        <v>11.260474541452</v>
      </c>
      <c r="E5034" s="16" t="n">
        <f aca="false">LOGINV(C5034,$B$8,$C$8)</f>
        <v>49.9524371352491</v>
      </c>
      <c r="F5034" s="16" t="n">
        <f aca="false">$B$5/100*E5034*2_Girdiler!$B$14*2_Girdiler!$B$15*2_Girdiler!$B$16</f>
        <v>1.25680331832287</v>
      </c>
      <c r="G5034" s="16" t="n">
        <f aca="false">MIN(MATCH(F5034,2_Girdiler!$B$20:$I$20,1),7)</f>
        <v>1</v>
      </c>
      <c r="H5034" s="16" t="n">
        <f aca="false">IF(F5034&gt;=40,2_Girdiler!$I$21+(F5034-40)*(2_Girdiler!$I$21-2_Girdiler!$H$21)/(2_Girdiler!$I$20-2_Girdiler!$H$20),INDEX(2_Girdiler!$B$21:$I$21,G5034)+(F5034-INDEX(2_Girdiler!$B$20:$I$20,G5034))*(INDEX(2_Girdiler!$B$21:$I$21,G5034+1)-INDEX(2_Girdiler!$B$21:$I$21,G5034))/(INDEX(2_Girdiler!$B$20:$I$20,G5034+1)-INDEX(2_Girdiler!$B$20:$I$20,G5034)))</f>
        <v>2.76496730031031</v>
      </c>
      <c r="I5034" s="16" t="n">
        <f aca="false">H5034/2_Girdiler!$B$17</f>
        <v>1.10775933506022</v>
      </c>
      <c r="J5034" s="16" t="n">
        <f aca="false">D5034+I5034</f>
        <v>12.3682338765122</v>
      </c>
    </row>
    <row r="5035" customFormat="false" ht="15" hidden="false" customHeight="false" outlineLevel="0" collapsed="false">
      <c r="A5035" s="0" t="n">
        <v>5023</v>
      </c>
      <c r="B5035" s="7" t="n">
        <v>0.66048</v>
      </c>
      <c r="C5035" s="7" t="n">
        <v>0.164214</v>
      </c>
      <c r="D5035" s="16" t="n">
        <f aca="false">LOGINV(B5035,$B$7,$C$7)</f>
        <v>17.0548964386914</v>
      </c>
      <c r="E5035" s="16" t="n">
        <f aca="false">LOGINV(C5035,$B$8,$C$8)</f>
        <v>58.1131245162462</v>
      </c>
      <c r="F5035" s="16" t="n">
        <f aca="false">$B$5/100*E5035*2_Girdiler!$B$14*2_Girdiler!$B$15*2_Girdiler!$B$16</f>
        <v>1.46212621282876</v>
      </c>
      <c r="G5035" s="16" t="n">
        <f aca="false">MIN(MATCH(F5035,2_Girdiler!$B$20:$I$20,1),7)</f>
        <v>1</v>
      </c>
      <c r="H5035" s="16" t="n">
        <f aca="false">IF(F5035&gt;=40,2_Girdiler!$I$21+(F5035-40)*(2_Girdiler!$I$21-2_Girdiler!$H$21)/(2_Girdiler!$I$20-2_Girdiler!$H$20),INDEX(2_Girdiler!$B$21:$I$21,G5035)+(F5035-INDEX(2_Girdiler!$B$20:$I$20,G5035))*(INDEX(2_Girdiler!$B$21:$I$21,G5035+1)-INDEX(2_Girdiler!$B$21:$I$21,G5035))/(INDEX(2_Girdiler!$B$20:$I$20,G5035+1)-INDEX(2_Girdiler!$B$20:$I$20,G5035)))</f>
        <v>3.21667766822326</v>
      </c>
      <c r="I5035" s="16" t="n">
        <f aca="false">H5035/2_Girdiler!$B$17</f>
        <v>1.28873304015355</v>
      </c>
      <c r="J5035" s="16" t="n">
        <f aca="false">D5035+I5035</f>
        <v>18.343629478845</v>
      </c>
    </row>
    <row r="5036" customFormat="false" ht="15" hidden="false" customHeight="false" outlineLevel="0" collapsed="false">
      <c r="A5036" s="0" t="n">
        <v>5024</v>
      </c>
      <c r="B5036" s="7" t="n">
        <v>0.886804</v>
      </c>
      <c r="C5036" s="7" t="n">
        <v>0.868622</v>
      </c>
      <c r="D5036" s="16" t="n">
        <f aca="false">LOGINV(B5036,$B$7,$C$7)</f>
        <v>26.578157386569</v>
      </c>
      <c r="E5036" s="16" t="n">
        <f aca="false">LOGINV(C5036,$B$8,$C$8)</f>
        <v>225.005554589027</v>
      </c>
      <c r="F5036" s="16" t="n">
        <f aca="false">$B$5/100*E5036*2_Girdiler!$B$14*2_Girdiler!$B$15*2_Girdiler!$B$16</f>
        <v>5.66113975345991</v>
      </c>
      <c r="G5036" s="16" t="n">
        <f aca="false">MIN(MATCH(F5036,2_Girdiler!$B$20:$I$20,1),7)</f>
        <v>2</v>
      </c>
      <c r="H5036" s="16" t="n">
        <f aca="false">IF(F5036&gt;=40,2_Girdiler!$I$21+(F5036-40)*(2_Girdiler!$I$21-2_Girdiler!$H$21)/(2_Girdiler!$I$20-2_Girdiler!$H$20),INDEX(2_Girdiler!$B$21:$I$21,G5036)+(F5036-INDEX(2_Girdiler!$B$20:$I$20,G5036))*(INDEX(2_Girdiler!$B$21:$I$21,G5036+1)-INDEX(2_Girdiler!$B$21:$I$21,G5036))/(INDEX(2_Girdiler!$B$20:$I$20,G5036+1)-INDEX(2_Girdiler!$B$20:$I$20,G5036)))</f>
        <v>12.0578236055359</v>
      </c>
      <c r="I5036" s="16" t="n">
        <f aca="false">H5036/2_Girdiler!$B$17</f>
        <v>4.83085881632046</v>
      </c>
      <c r="J5036" s="16" t="n">
        <f aca="false">D5036+I5036</f>
        <v>31.4090162028895</v>
      </c>
    </row>
    <row r="5037" customFormat="false" ht="15" hidden="false" customHeight="false" outlineLevel="0" collapsed="false">
      <c r="A5037" s="0" t="n">
        <v>5025</v>
      </c>
      <c r="B5037" s="7" t="n">
        <v>0.084331</v>
      </c>
      <c r="C5037" s="7" t="n">
        <v>0.14266</v>
      </c>
      <c r="D5037" s="16" t="n">
        <f aca="false">LOGINV(B5037,$B$7,$C$7)</f>
        <v>6.28728974514632</v>
      </c>
      <c r="E5037" s="16" t="n">
        <f aca="false">LOGINV(C5037,$B$8,$C$8)</f>
        <v>54.7922139514731</v>
      </c>
      <c r="F5037" s="16" t="n">
        <f aca="false">$B$5/100*E5037*2_Girdiler!$B$14*2_Girdiler!$B$15*2_Girdiler!$B$16</f>
        <v>1.37857210301906</v>
      </c>
      <c r="G5037" s="16" t="n">
        <f aca="false">MIN(MATCH(F5037,2_Girdiler!$B$20:$I$20,1),7)</f>
        <v>1</v>
      </c>
      <c r="H5037" s="16" t="n">
        <f aca="false">IF(F5037&gt;=40,2_Girdiler!$I$21+(F5037-40)*(2_Girdiler!$I$21-2_Girdiler!$H$21)/(2_Girdiler!$I$20-2_Girdiler!$H$20),INDEX(2_Girdiler!$B$21:$I$21,G5037)+(F5037-INDEX(2_Girdiler!$B$20:$I$20,G5037))*(INDEX(2_Girdiler!$B$21:$I$21,G5037+1)-INDEX(2_Girdiler!$B$21:$I$21,G5037))/(INDEX(2_Girdiler!$B$20:$I$20,G5037+1)-INDEX(2_Girdiler!$B$20:$I$20,G5037)))</f>
        <v>3.03285862664194</v>
      </c>
      <c r="I5037" s="16" t="n">
        <f aca="false">H5037/2_Girdiler!$B$17</f>
        <v>1.21508759080206</v>
      </c>
      <c r="J5037" s="16" t="n">
        <f aca="false">D5037+I5037</f>
        <v>7.50237733594838</v>
      </c>
    </row>
    <row r="5038" customFormat="false" ht="15" hidden="false" customHeight="false" outlineLevel="0" collapsed="false">
      <c r="A5038" s="0" t="n">
        <v>5026</v>
      </c>
      <c r="B5038" s="7" t="n">
        <v>0.760419</v>
      </c>
      <c r="C5038" s="7" t="n">
        <v>0.812389</v>
      </c>
      <c r="D5038" s="16" t="n">
        <f aca="false">LOGINV(B5038,$B$7,$C$7)</f>
        <v>20.0904520427553</v>
      </c>
      <c r="E5038" s="16" t="n">
        <f aca="false">LOGINV(C5038,$B$8,$C$8)</f>
        <v>193.565512501169</v>
      </c>
      <c r="F5038" s="16" t="n">
        <f aca="false">$B$5/100*E5038*2_Girdiler!$B$14*2_Girdiler!$B$15*2_Girdiler!$B$16</f>
        <v>4.87010829452941</v>
      </c>
      <c r="G5038" s="16" t="n">
        <f aca="false">MIN(MATCH(F5038,2_Girdiler!$B$20:$I$20,1),7)</f>
        <v>1</v>
      </c>
      <c r="H5038" s="16" t="n">
        <f aca="false">IF(F5038&gt;=40,2_Girdiler!$I$21+(F5038-40)*(2_Girdiler!$I$21-2_Girdiler!$H$21)/(2_Girdiler!$I$20-2_Girdiler!$H$20),INDEX(2_Girdiler!$B$21:$I$21,G5038)+(F5038-INDEX(2_Girdiler!$B$20:$I$20,G5038))*(INDEX(2_Girdiler!$B$21:$I$21,G5038+1)-INDEX(2_Girdiler!$B$21:$I$21,G5038))/(INDEX(2_Girdiler!$B$20:$I$20,G5038+1)-INDEX(2_Girdiler!$B$20:$I$20,G5038)))</f>
        <v>10.7142382479647</v>
      </c>
      <c r="I5038" s="16" t="n">
        <f aca="false">H5038/2_Girdiler!$B$17</f>
        <v>4.29256340062689</v>
      </c>
      <c r="J5038" s="16" t="n">
        <f aca="false">D5038+I5038</f>
        <v>24.3830154433822</v>
      </c>
    </row>
    <row r="5039" customFormat="false" ht="15" hidden="false" customHeight="false" outlineLevel="0" collapsed="false">
      <c r="A5039" s="0" t="n">
        <v>5027</v>
      </c>
      <c r="B5039" s="7" t="n">
        <v>0.962319</v>
      </c>
      <c r="C5039" s="7" t="n">
        <v>0.750521</v>
      </c>
      <c r="D5039" s="16" t="n">
        <f aca="false">LOGINV(B5039,$B$7,$C$7)</f>
        <v>36.4885780276952</v>
      </c>
      <c r="E5039" s="16" t="n">
        <f aca="false">LOGINV(C5039,$B$8,$C$8)</f>
        <v>168.961537687442</v>
      </c>
      <c r="F5039" s="16" t="n">
        <f aca="false">$B$5/100*E5039*2_Girdiler!$B$14*2_Girdiler!$B$15*2_Girdiler!$B$16</f>
        <v>4.25107228821604</v>
      </c>
      <c r="G5039" s="16" t="n">
        <f aca="false">MIN(MATCH(F5039,2_Girdiler!$B$20:$I$20,1),7)</f>
        <v>1</v>
      </c>
      <c r="H5039" s="16" t="n">
        <f aca="false">IF(F5039&gt;=40,2_Girdiler!$I$21+(F5039-40)*(2_Girdiler!$I$21-2_Girdiler!$H$21)/(2_Girdiler!$I$20-2_Girdiler!$H$20),INDEX(2_Girdiler!$B$21:$I$21,G5039)+(F5039-INDEX(2_Girdiler!$B$20:$I$20,G5039))*(INDEX(2_Girdiler!$B$21:$I$21,G5039+1)-INDEX(2_Girdiler!$B$21:$I$21,G5039))/(INDEX(2_Girdiler!$B$20:$I$20,G5039+1)-INDEX(2_Girdiler!$B$20:$I$20,G5039)))</f>
        <v>9.35235903407529</v>
      </c>
      <c r="I5039" s="16" t="n">
        <f aca="false">H5039/2_Girdiler!$B$17</f>
        <v>3.74693871557504</v>
      </c>
      <c r="J5039" s="16" t="n">
        <f aca="false">D5039+I5039</f>
        <v>40.2355167432703</v>
      </c>
    </row>
    <row r="5040" customFormat="false" ht="15" hidden="false" customHeight="false" outlineLevel="0" collapsed="false">
      <c r="A5040" s="0" t="n">
        <v>5028</v>
      </c>
      <c r="B5040" s="7" t="n">
        <v>0.465495</v>
      </c>
      <c r="C5040" s="7" t="n">
        <v>0.32351</v>
      </c>
      <c r="D5040" s="16" t="n">
        <f aca="false">LOGINV(B5040,$B$7,$C$7)</f>
        <v>12.9038992678773</v>
      </c>
      <c r="E5040" s="16" t="n">
        <f aca="false">LOGINV(C5040,$B$8,$C$8)</f>
        <v>81.2597481529387</v>
      </c>
      <c r="F5040" s="16" t="n">
        <f aca="false">$B$5/100*E5040*2_Girdiler!$B$14*2_Girdiler!$B$15*2_Girdiler!$B$16</f>
        <v>2.04449526352794</v>
      </c>
      <c r="G5040" s="16" t="n">
        <f aca="false">MIN(MATCH(F5040,2_Girdiler!$B$20:$I$20,1),7)</f>
        <v>1</v>
      </c>
      <c r="H5040" s="16" t="n">
        <f aca="false">IF(F5040&gt;=40,2_Girdiler!$I$21+(F5040-40)*(2_Girdiler!$I$21-2_Girdiler!$H$21)/(2_Girdiler!$I$20-2_Girdiler!$H$20),INDEX(2_Girdiler!$B$21:$I$21,G5040)+(F5040-INDEX(2_Girdiler!$B$20:$I$20,G5040))*(INDEX(2_Girdiler!$B$21:$I$21,G5040+1)-INDEX(2_Girdiler!$B$21:$I$21,G5040))/(INDEX(2_Girdiler!$B$20:$I$20,G5040+1)-INDEX(2_Girdiler!$B$20:$I$20,G5040)))</f>
        <v>4.49788957976146</v>
      </c>
      <c r="I5040" s="16" t="n">
        <f aca="false">H5040/2_Girdiler!$B$17</f>
        <v>1.80203909445572</v>
      </c>
      <c r="J5040" s="16" t="n">
        <f aca="false">D5040+I5040</f>
        <v>14.705938362333</v>
      </c>
    </row>
    <row r="5041" customFormat="false" ht="15" hidden="false" customHeight="false" outlineLevel="0" collapsed="false">
      <c r="A5041" s="0" t="n">
        <v>5029</v>
      </c>
      <c r="B5041" s="7" t="n">
        <v>0.143097</v>
      </c>
      <c r="C5041" s="7" t="n">
        <v>0.266594</v>
      </c>
      <c r="D5041" s="16" t="n">
        <f aca="false">LOGINV(B5041,$B$7,$C$7)</f>
        <v>7.47323791849275</v>
      </c>
      <c r="E5041" s="16" t="n">
        <f aca="false">LOGINV(C5041,$B$8,$C$8)</f>
        <v>73.0385788774237</v>
      </c>
      <c r="F5041" s="16" t="n">
        <f aca="false">$B$5/100*E5041*2_Girdiler!$B$14*2_Girdiler!$B$15*2_Girdiler!$B$16</f>
        <v>1.83765064455598</v>
      </c>
      <c r="G5041" s="16" t="n">
        <f aca="false">MIN(MATCH(F5041,2_Girdiler!$B$20:$I$20,1),7)</f>
        <v>1</v>
      </c>
      <c r="H5041" s="16" t="n">
        <f aca="false">IF(F5041&gt;=40,2_Girdiler!$I$21+(F5041-40)*(2_Girdiler!$I$21-2_Girdiler!$H$21)/(2_Girdiler!$I$20-2_Girdiler!$H$20),INDEX(2_Girdiler!$B$21:$I$21,G5041)+(F5041-INDEX(2_Girdiler!$B$20:$I$20,G5041))*(INDEX(2_Girdiler!$B$21:$I$21,G5041+1)-INDEX(2_Girdiler!$B$21:$I$21,G5041))/(INDEX(2_Girdiler!$B$20:$I$20,G5041+1)-INDEX(2_Girdiler!$B$20:$I$20,G5041)))</f>
        <v>4.04283141802316</v>
      </c>
      <c r="I5041" s="16" t="n">
        <f aca="false">H5041/2_Girdiler!$B$17</f>
        <v>1.61972412581056</v>
      </c>
      <c r="J5041" s="16" t="n">
        <f aca="false">D5041+I5041</f>
        <v>9.09296204430331</v>
      </c>
    </row>
    <row r="5042" customFormat="false" ht="15" hidden="false" customHeight="false" outlineLevel="0" collapsed="false">
      <c r="A5042" s="0" t="n">
        <v>5030</v>
      </c>
      <c r="B5042" s="7" t="n">
        <v>0.804073</v>
      </c>
      <c r="C5042" s="7" t="n">
        <v>0.961555</v>
      </c>
      <c r="D5042" s="16" t="n">
        <f aca="false">LOGINV(B5042,$B$7,$C$7)</f>
        <v>21.8255064192485</v>
      </c>
      <c r="E5042" s="16" t="n">
        <f aca="false">LOGINV(C5042,$B$8,$C$8)</f>
        <v>342.11041719039</v>
      </c>
      <c r="F5042" s="16" t="n">
        <f aca="false">$B$5/100*E5042*2_Girdiler!$B$14*2_Girdiler!$B$15*2_Girdiler!$B$16</f>
        <v>8.6074980965102</v>
      </c>
      <c r="G5042" s="16" t="n">
        <f aca="false">MIN(MATCH(F5042,2_Girdiler!$B$20:$I$20,1),7)</f>
        <v>2</v>
      </c>
      <c r="H5042" s="16" t="n">
        <f aca="false">IF(F5042&gt;=40,2_Girdiler!$I$21+(F5042-40)*(2_Girdiler!$I$21-2_Girdiler!$H$21)/(2_Girdiler!$I$20-2_Girdiler!$H$20),INDEX(2_Girdiler!$B$21:$I$21,G5042)+(F5042-INDEX(2_Girdiler!$B$20:$I$20,G5042))*(INDEX(2_Girdiler!$B$21:$I$21,G5042+1)-INDEX(2_Girdiler!$B$21:$I$21,G5042))/(INDEX(2_Girdiler!$B$20:$I$20,G5042+1)-INDEX(2_Girdiler!$B$20:$I$20,G5042)))</f>
        <v>16.7719969544163</v>
      </c>
      <c r="I5042" s="16" t="n">
        <f aca="false">H5042/2_Girdiler!$B$17</f>
        <v>6.71955006186551</v>
      </c>
      <c r="J5042" s="16" t="n">
        <f aca="false">D5042+I5042</f>
        <v>28.545056481114</v>
      </c>
    </row>
    <row r="5043" customFormat="false" ht="15" hidden="false" customHeight="false" outlineLevel="0" collapsed="false">
      <c r="A5043" s="0" t="n">
        <v>5031</v>
      </c>
      <c r="B5043" s="7" t="n">
        <v>0.581496</v>
      </c>
      <c r="C5043" s="7" t="n">
        <v>0.341121</v>
      </c>
      <c r="D5043" s="16" t="n">
        <f aca="false">LOGINV(B5043,$B$7,$C$7)</f>
        <v>15.1874509976674</v>
      </c>
      <c r="E5043" s="16" t="n">
        <f aca="false">LOGINV(C5043,$B$8,$C$8)</f>
        <v>83.8439849742795</v>
      </c>
      <c r="F5043" s="16" t="n">
        <f aca="false">$B$5/100*E5043*2_Girdiler!$B$14*2_Girdiler!$B$15*2_Girdiler!$B$16</f>
        <v>2.10951466195287</v>
      </c>
      <c r="G5043" s="16" t="n">
        <f aca="false">MIN(MATCH(F5043,2_Girdiler!$B$20:$I$20,1),7)</f>
        <v>1</v>
      </c>
      <c r="H5043" s="16" t="n">
        <f aca="false">IF(F5043&gt;=40,2_Girdiler!$I$21+(F5043-40)*(2_Girdiler!$I$21-2_Girdiler!$H$21)/(2_Girdiler!$I$20-2_Girdiler!$H$20),INDEX(2_Girdiler!$B$21:$I$21,G5043)+(F5043-INDEX(2_Girdiler!$B$20:$I$20,G5043))*(INDEX(2_Girdiler!$B$21:$I$21,G5043+1)-INDEX(2_Girdiler!$B$21:$I$21,G5043))/(INDEX(2_Girdiler!$B$20:$I$20,G5043+1)-INDEX(2_Girdiler!$B$20:$I$20,G5043)))</f>
        <v>4.64093225629632</v>
      </c>
      <c r="I5043" s="16" t="n">
        <f aca="false">H5043/2_Girdiler!$B$17</f>
        <v>1.85934785909308</v>
      </c>
      <c r="J5043" s="16" t="n">
        <f aca="false">D5043+I5043</f>
        <v>17.0467988567605</v>
      </c>
    </row>
    <row r="5044" customFormat="false" ht="15" hidden="false" customHeight="false" outlineLevel="0" collapsed="false">
      <c r="A5044" s="0" t="n">
        <v>5032</v>
      </c>
      <c r="B5044" s="7" t="n">
        <v>0.08851</v>
      </c>
      <c r="C5044" s="7" t="n">
        <v>0.771985</v>
      </c>
      <c r="D5044" s="16" t="n">
        <f aca="false">LOGINV(B5044,$B$7,$C$7)</f>
        <v>6.38094994546677</v>
      </c>
      <c r="E5044" s="16" t="n">
        <f aca="false">LOGINV(C5044,$B$8,$C$8)</f>
        <v>176.687866972671</v>
      </c>
      <c r="F5044" s="16" t="n">
        <f aca="false">$B$5/100*E5044*2_Girdiler!$B$14*2_Girdiler!$B$15*2_Girdiler!$B$16</f>
        <v>4.44546673303241</v>
      </c>
      <c r="G5044" s="16" t="n">
        <f aca="false">MIN(MATCH(F5044,2_Girdiler!$B$20:$I$20,1),7)</f>
        <v>1</v>
      </c>
      <c r="H5044" s="16" t="n">
        <f aca="false">IF(F5044&gt;=40,2_Girdiler!$I$21+(F5044-40)*(2_Girdiler!$I$21-2_Girdiler!$H$21)/(2_Girdiler!$I$20-2_Girdiler!$H$20),INDEX(2_Girdiler!$B$21:$I$21,G5044)+(F5044-INDEX(2_Girdiler!$B$20:$I$20,G5044))*(INDEX(2_Girdiler!$B$21:$I$21,G5044+1)-INDEX(2_Girdiler!$B$21:$I$21,G5044))/(INDEX(2_Girdiler!$B$20:$I$20,G5044+1)-INDEX(2_Girdiler!$B$20:$I$20,G5044)))</f>
        <v>9.7800268126713</v>
      </c>
      <c r="I5044" s="16" t="n">
        <f aca="false">H5044/2_Girdiler!$B$17</f>
        <v>3.91827997302536</v>
      </c>
      <c r="J5044" s="16" t="n">
        <f aca="false">D5044+I5044</f>
        <v>10.2992299184921</v>
      </c>
    </row>
    <row r="5045" customFormat="false" ht="15" hidden="false" customHeight="false" outlineLevel="0" collapsed="false">
      <c r="A5045" s="0" t="n">
        <v>5033</v>
      </c>
      <c r="B5045" s="7" t="n">
        <v>0.086758</v>
      </c>
      <c r="C5045" s="7" t="n">
        <v>0.28353</v>
      </c>
      <c r="D5045" s="16" t="n">
        <f aca="false">LOGINV(B5045,$B$7,$C$7)</f>
        <v>6.34192706260711</v>
      </c>
      <c r="E5045" s="16" t="n">
        <f aca="false">LOGINV(C5045,$B$8,$C$8)</f>
        <v>75.4713758662066</v>
      </c>
      <c r="F5045" s="16" t="n">
        <f aca="false">$B$5/100*E5045*2_Girdiler!$B$14*2_Girdiler!$B$15*2_Girdiler!$B$16</f>
        <v>1.89885981679376</v>
      </c>
      <c r="G5045" s="16" t="n">
        <f aca="false">MIN(MATCH(F5045,2_Girdiler!$B$20:$I$20,1),7)</f>
        <v>1</v>
      </c>
      <c r="H5045" s="16" t="n">
        <f aca="false">IF(F5045&gt;=40,2_Girdiler!$I$21+(F5045-40)*(2_Girdiler!$I$21-2_Girdiler!$H$21)/(2_Girdiler!$I$20-2_Girdiler!$H$20),INDEX(2_Girdiler!$B$21:$I$21,G5045)+(F5045-INDEX(2_Girdiler!$B$20:$I$20,G5045))*(INDEX(2_Girdiler!$B$21:$I$21,G5045+1)-INDEX(2_Girdiler!$B$21:$I$21,G5045))/(INDEX(2_Girdiler!$B$20:$I$20,G5045+1)-INDEX(2_Girdiler!$B$20:$I$20,G5045)))</f>
        <v>4.17749159694627</v>
      </c>
      <c r="I5045" s="16" t="n">
        <f aca="false">H5045/2_Girdiler!$B$17</f>
        <v>1.67367451800732</v>
      </c>
      <c r="J5045" s="16" t="n">
        <f aca="false">D5045+I5045</f>
        <v>8.01560158061443</v>
      </c>
    </row>
    <row r="5046" customFormat="false" ht="15" hidden="false" customHeight="false" outlineLevel="0" collapsed="false">
      <c r="A5046" s="0" t="n">
        <v>5034</v>
      </c>
      <c r="B5046" s="7" t="n">
        <v>0.250073</v>
      </c>
      <c r="C5046" s="7" t="n">
        <v>0.521842</v>
      </c>
      <c r="D5046" s="16" t="n">
        <f aca="false">LOGINV(B5046,$B$7,$C$7)</f>
        <v>9.29956337276766</v>
      </c>
      <c r="E5046" s="16" t="n">
        <f aca="false">LOGINV(C5046,$B$8,$C$8)</f>
        <v>113.135672286276</v>
      </c>
      <c r="F5046" s="16" t="n">
        <f aca="false">$B$5/100*E5046*2_Girdiler!$B$14*2_Girdiler!$B$15*2_Girdiler!$B$16</f>
        <v>2.8464935147227</v>
      </c>
      <c r="G5046" s="16" t="n">
        <f aca="false">MIN(MATCH(F5046,2_Girdiler!$B$20:$I$20,1),7)</f>
        <v>1</v>
      </c>
      <c r="H5046" s="16" t="n">
        <f aca="false">IF(F5046&gt;=40,2_Girdiler!$I$21+(F5046-40)*(2_Girdiler!$I$21-2_Girdiler!$H$21)/(2_Girdiler!$I$20-2_Girdiler!$H$20),INDEX(2_Girdiler!$B$21:$I$21,G5046)+(F5046-INDEX(2_Girdiler!$B$20:$I$20,G5046))*(INDEX(2_Girdiler!$B$21:$I$21,G5046+1)-INDEX(2_Girdiler!$B$21:$I$21,G5046))/(INDEX(2_Girdiler!$B$20:$I$20,G5046+1)-INDEX(2_Girdiler!$B$20:$I$20,G5046)))</f>
        <v>6.26228573238994</v>
      </c>
      <c r="I5046" s="16" t="n">
        <f aca="false">H5046/2_Girdiler!$B$17</f>
        <v>2.50892857868187</v>
      </c>
      <c r="J5046" s="16" t="n">
        <f aca="false">D5046+I5046</f>
        <v>11.8084919514495</v>
      </c>
    </row>
    <row r="5047" customFormat="false" ht="15" hidden="false" customHeight="false" outlineLevel="0" collapsed="false">
      <c r="A5047" s="0" t="n">
        <v>5035</v>
      </c>
      <c r="B5047" s="7" t="n">
        <v>0.083457</v>
      </c>
      <c r="C5047" s="7" t="n">
        <v>0.240774</v>
      </c>
      <c r="D5047" s="16" t="n">
        <f aca="false">LOGINV(B5047,$B$7,$C$7)</f>
        <v>6.26744288665166</v>
      </c>
      <c r="E5047" s="16" t="n">
        <f aca="false">LOGINV(C5047,$B$8,$C$8)</f>
        <v>69.3326907991991</v>
      </c>
      <c r="F5047" s="16" t="n">
        <f aca="false">$B$5/100*E5047*2_Girdiler!$B$14*2_Girdiler!$B$15*2_Girdiler!$B$16</f>
        <v>1.74441050050785</v>
      </c>
      <c r="G5047" s="16" t="n">
        <f aca="false">MIN(MATCH(F5047,2_Girdiler!$B$20:$I$20,1),7)</f>
        <v>1</v>
      </c>
      <c r="H5047" s="16" t="n">
        <f aca="false">IF(F5047&gt;=40,2_Girdiler!$I$21+(F5047-40)*(2_Girdiler!$I$21-2_Girdiler!$H$21)/(2_Girdiler!$I$20-2_Girdiler!$H$20),INDEX(2_Girdiler!$B$21:$I$21,G5047)+(F5047-INDEX(2_Girdiler!$B$20:$I$20,G5047))*(INDEX(2_Girdiler!$B$21:$I$21,G5047+1)-INDEX(2_Girdiler!$B$21:$I$21,G5047))/(INDEX(2_Girdiler!$B$20:$I$20,G5047+1)-INDEX(2_Girdiler!$B$20:$I$20,G5047)))</f>
        <v>3.83770310111727</v>
      </c>
      <c r="I5047" s="16" t="n">
        <f aca="false">H5047/2_Girdiler!$B$17</f>
        <v>1.53754130653737</v>
      </c>
      <c r="J5047" s="16" t="n">
        <f aca="false">D5047+I5047</f>
        <v>7.80498419318903</v>
      </c>
    </row>
    <row r="5048" customFormat="false" ht="15" hidden="false" customHeight="false" outlineLevel="0" collapsed="false">
      <c r="A5048" s="0" t="n">
        <v>5036</v>
      </c>
      <c r="B5048" s="7" t="n">
        <v>0.940009</v>
      </c>
      <c r="C5048" s="7" t="n">
        <v>0.826194</v>
      </c>
      <c r="D5048" s="16" t="n">
        <f aca="false">LOGINV(B5048,$B$7,$C$7)</f>
        <v>32.2163122821319</v>
      </c>
      <c r="E5048" s="16" t="n">
        <f aca="false">LOGINV(C5048,$B$8,$C$8)</f>
        <v>200.237242457527</v>
      </c>
      <c r="F5048" s="16" t="n">
        <f aca="false">$B$5/100*E5048*2_Girdiler!$B$14*2_Girdiler!$B$15*2_Girdiler!$B$16</f>
        <v>5.03796902023137</v>
      </c>
      <c r="G5048" s="16" t="n">
        <f aca="false">MIN(MATCH(F5048,2_Girdiler!$B$20:$I$20,1),7)</f>
        <v>2</v>
      </c>
      <c r="H5048" s="16" t="n">
        <f aca="false">IF(F5048&gt;=40,2_Girdiler!$I$21+(F5048-40)*(2_Girdiler!$I$21-2_Girdiler!$H$21)/(2_Girdiler!$I$20-2_Girdiler!$H$20),INDEX(2_Girdiler!$B$21:$I$21,G5048)+(F5048-INDEX(2_Girdiler!$B$20:$I$20,G5048))*(INDEX(2_Girdiler!$B$21:$I$21,G5048+1)-INDEX(2_Girdiler!$B$21:$I$21,G5048))/(INDEX(2_Girdiler!$B$20:$I$20,G5048+1)-INDEX(2_Girdiler!$B$20:$I$20,G5048)))</f>
        <v>11.0607504323702</v>
      </c>
      <c r="I5048" s="16" t="n">
        <f aca="false">H5048/2_Girdiler!$B$17</f>
        <v>4.43139039758421</v>
      </c>
      <c r="J5048" s="16" t="n">
        <f aca="false">D5048+I5048</f>
        <v>36.6477026797161</v>
      </c>
    </row>
    <row r="5049" customFormat="false" ht="15" hidden="false" customHeight="false" outlineLevel="0" collapsed="false">
      <c r="A5049" s="0" t="n">
        <v>5037</v>
      </c>
      <c r="B5049" s="7" t="n">
        <v>0.232346</v>
      </c>
      <c r="C5049" s="7" t="n">
        <v>0.865567</v>
      </c>
      <c r="D5049" s="16" t="n">
        <f aca="false">LOGINV(B5049,$B$7,$C$7)</f>
        <v>9.00933321130657</v>
      </c>
      <c r="E5049" s="16" t="n">
        <f aca="false">LOGINV(C5049,$B$8,$C$8)</f>
        <v>222.949232673138</v>
      </c>
      <c r="F5049" s="16" t="n">
        <f aca="false">$B$5/100*E5049*2_Girdiler!$B$14*2_Girdiler!$B$15*2_Girdiler!$B$16</f>
        <v>5.60940269405616</v>
      </c>
      <c r="G5049" s="16" t="n">
        <f aca="false">MIN(MATCH(F5049,2_Girdiler!$B$20:$I$20,1),7)</f>
        <v>2</v>
      </c>
      <c r="H5049" s="16" t="n">
        <f aca="false">IF(F5049&gt;=40,2_Girdiler!$I$21+(F5049-40)*(2_Girdiler!$I$21-2_Girdiler!$H$21)/(2_Girdiler!$I$20-2_Girdiler!$H$20),INDEX(2_Girdiler!$B$21:$I$21,G5049)+(F5049-INDEX(2_Girdiler!$B$20:$I$20,G5049))*(INDEX(2_Girdiler!$B$21:$I$21,G5049+1)-INDEX(2_Girdiler!$B$21:$I$21,G5049))/(INDEX(2_Girdiler!$B$20:$I$20,G5049+1)-INDEX(2_Girdiler!$B$20:$I$20,G5049)))</f>
        <v>11.9750443104899</v>
      </c>
      <c r="I5049" s="16" t="n">
        <f aca="false">H5049/2_Girdiler!$B$17</f>
        <v>4.79769403465139</v>
      </c>
      <c r="J5049" s="16" t="n">
        <f aca="false">D5049+I5049</f>
        <v>13.807027245958</v>
      </c>
    </row>
    <row r="5050" customFormat="false" ht="15" hidden="false" customHeight="false" outlineLevel="0" collapsed="false">
      <c r="A5050" s="0" t="n">
        <v>5038</v>
      </c>
      <c r="B5050" s="7" t="n">
        <v>0.039332</v>
      </c>
      <c r="C5050" s="7" t="n">
        <v>0.906742</v>
      </c>
      <c r="D5050" s="16" t="n">
        <f aca="false">LOGINV(B5050,$B$7,$C$7)</f>
        <v>5.08155395455645</v>
      </c>
      <c r="E5050" s="16" t="n">
        <f aca="false">LOGINV(C5050,$B$8,$C$8)</f>
        <v>256.186637022416</v>
      </c>
      <c r="F5050" s="16" t="n">
        <f aca="false">$B$5/100*E5050*2_Girdiler!$B$14*2_Girdiler!$B$15*2_Girdiler!$B$16</f>
        <v>6.44565578748399</v>
      </c>
      <c r="G5050" s="16" t="n">
        <f aca="false">MIN(MATCH(F5050,2_Girdiler!$B$20:$I$20,1),7)</f>
        <v>2</v>
      </c>
      <c r="H5050" s="16" t="n">
        <f aca="false">IF(F5050&gt;=40,2_Girdiler!$I$21+(F5050-40)*(2_Girdiler!$I$21-2_Girdiler!$H$21)/(2_Girdiler!$I$20-2_Girdiler!$H$20),INDEX(2_Girdiler!$B$21:$I$21,G5050)+(F5050-INDEX(2_Girdiler!$B$20:$I$20,G5050))*(INDEX(2_Girdiler!$B$21:$I$21,G5050+1)-INDEX(2_Girdiler!$B$21:$I$21,G5050))/(INDEX(2_Girdiler!$B$20:$I$20,G5050+1)-INDEX(2_Girdiler!$B$20:$I$20,G5050)))</f>
        <v>13.3130492599744</v>
      </c>
      <c r="I5050" s="16" t="n">
        <f aca="false">H5050/2_Girdiler!$B$17</f>
        <v>5.33375370992564</v>
      </c>
      <c r="J5050" s="16" t="n">
        <f aca="false">D5050+I5050</f>
        <v>10.4153076644821</v>
      </c>
    </row>
    <row r="5051" customFormat="false" ht="15" hidden="false" customHeight="false" outlineLevel="0" collapsed="false">
      <c r="A5051" s="0" t="n">
        <v>5039</v>
      </c>
      <c r="B5051" s="7" t="n">
        <v>0.700109</v>
      </c>
      <c r="C5051" s="7" t="n">
        <v>0.284065</v>
      </c>
      <c r="D5051" s="16" t="n">
        <f aca="false">LOGINV(B5051,$B$7,$C$7)</f>
        <v>18.1428329226628</v>
      </c>
      <c r="E5051" s="16" t="n">
        <f aca="false">LOGINV(C5051,$B$8,$C$8)</f>
        <v>75.5483404064534</v>
      </c>
      <c r="F5051" s="16" t="n">
        <f aca="false">$B$5/100*E5051*2_Girdiler!$B$14*2_Girdiler!$B$15*2_Girdiler!$B$16</f>
        <v>1.90079624462637</v>
      </c>
      <c r="G5051" s="16" t="n">
        <f aca="false">MIN(MATCH(F5051,2_Girdiler!$B$20:$I$20,1),7)</f>
        <v>1</v>
      </c>
      <c r="H5051" s="16" t="n">
        <f aca="false">IF(F5051&gt;=40,2_Girdiler!$I$21+(F5051-40)*(2_Girdiler!$I$21-2_Girdiler!$H$21)/(2_Girdiler!$I$20-2_Girdiler!$H$20),INDEX(2_Girdiler!$B$21:$I$21,G5051)+(F5051-INDEX(2_Girdiler!$B$20:$I$20,G5051))*(INDEX(2_Girdiler!$B$21:$I$21,G5051+1)-INDEX(2_Girdiler!$B$21:$I$21,G5051))/(INDEX(2_Girdiler!$B$20:$I$20,G5051+1)-INDEX(2_Girdiler!$B$20:$I$20,G5051)))</f>
        <v>4.18175173817801</v>
      </c>
      <c r="I5051" s="16" t="n">
        <f aca="false">H5051/2_Girdiler!$B$17</f>
        <v>1.67538130535978</v>
      </c>
      <c r="J5051" s="16" t="n">
        <f aca="false">D5051+I5051</f>
        <v>19.8182142280226</v>
      </c>
    </row>
    <row r="5052" customFormat="false" ht="15" hidden="false" customHeight="false" outlineLevel="0" collapsed="false">
      <c r="A5052" s="0" t="n">
        <v>5040</v>
      </c>
      <c r="B5052" s="7" t="n">
        <v>0.198097</v>
      </c>
      <c r="C5052" s="7" t="n">
        <v>0.417745</v>
      </c>
      <c r="D5052" s="16" t="n">
        <f aca="false">LOGINV(B5052,$B$7,$C$7)</f>
        <v>8.43914138042852</v>
      </c>
      <c r="E5052" s="16" t="n">
        <f aca="false">LOGINV(C5052,$B$8,$C$8)</f>
        <v>95.5052173718472</v>
      </c>
      <c r="F5052" s="16" t="n">
        <f aca="false">$B$5/100*E5052*2_Girdiler!$B$14*2_Girdiler!$B$15*2_Girdiler!$B$16</f>
        <v>2.40291126907568</v>
      </c>
      <c r="G5052" s="16" t="n">
        <f aca="false">MIN(MATCH(F5052,2_Girdiler!$B$20:$I$20,1),7)</f>
        <v>1</v>
      </c>
      <c r="H5052" s="16" t="n">
        <f aca="false">IF(F5052&gt;=40,2_Girdiler!$I$21+(F5052-40)*(2_Girdiler!$I$21-2_Girdiler!$H$21)/(2_Girdiler!$I$20-2_Girdiler!$H$20),INDEX(2_Girdiler!$B$21:$I$21,G5052)+(F5052-INDEX(2_Girdiler!$B$20:$I$20,G5052))*(INDEX(2_Girdiler!$B$21:$I$21,G5052+1)-INDEX(2_Girdiler!$B$21:$I$21,G5052))/(INDEX(2_Girdiler!$B$20:$I$20,G5052+1)-INDEX(2_Girdiler!$B$20:$I$20,G5052)))</f>
        <v>5.28640479196649</v>
      </c>
      <c r="I5052" s="16" t="n">
        <f aca="false">H5052/2_Girdiler!$B$17</f>
        <v>2.11795063780709</v>
      </c>
      <c r="J5052" s="16" t="n">
        <f aca="false">D5052+I5052</f>
        <v>10.5570920182356</v>
      </c>
    </row>
    <row r="5053" customFormat="false" ht="15" hidden="false" customHeight="false" outlineLevel="0" collapsed="false">
      <c r="A5053" s="0" t="n">
        <v>5041</v>
      </c>
      <c r="B5053" s="7" t="n">
        <v>0.3127</v>
      </c>
      <c r="C5053" s="7" t="n">
        <v>0.927013</v>
      </c>
      <c r="D5053" s="16" t="n">
        <f aca="false">LOGINV(B5053,$B$7,$C$7)</f>
        <v>10.3157399432474</v>
      </c>
      <c r="E5053" s="16" t="n">
        <f aca="false">LOGINV(C5053,$B$8,$C$8)</f>
        <v>279.14227183515</v>
      </c>
      <c r="F5053" s="16" t="n">
        <f aca="false">$B$5/100*E5053*2_Girdiler!$B$14*2_Girdiler!$B$15*2_Girdiler!$B$16</f>
        <v>7.02321955937236</v>
      </c>
      <c r="G5053" s="16" t="n">
        <f aca="false">MIN(MATCH(F5053,2_Girdiler!$B$20:$I$20,1),7)</f>
        <v>2</v>
      </c>
      <c r="H5053" s="16" t="n">
        <f aca="false">IF(F5053&gt;=40,2_Girdiler!$I$21+(F5053-40)*(2_Girdiler!$I$21-2_Girdiler!$H$21)/(2_Girdiler!$I$20-2_Girdiler!$H$20),INDEX(2_Girdiler!$B$21:$I$21,G5053)+(F5053-INDEX(2_Girdiler!$B$20:$I$20,G5053))*(INDEX(2_Girdiler!$B$21:$I$21,G5053+1)-INDEX(2_Girdiler!$B$21:$I$21,G5053))/(INDEX(2_Girdiler!$B$20:$I$20,G5053+1)-INDEX(2_Girdiler!$B$20:$I$20,G5053)))</f>
        <v>14.2371512949958</v>
      </c>
      <c r="I5053" s="16" t="n">
        <f aca="false">H5053/2_Girdiler!$B$17</f>
        <v>5.70398689703357</v>
      </c>
      <c r="J5053" s="16" t="n">
        <f aca="false">D5053+I5053</f>
        <v>16.019726840281</v>
      </c>
    </row>
    <row r="5054" customFormat="false" ht="15" hidden="false" customHeight="false" outlineLevel="0" collapsed="false">
      <c r="A5054" s="0" t="n">
        <v>5042</v>
      </c>
      <c r="B5054" s="7" t="n">
        <v>0.497465</v>
      </c>
      <c r="C5054" s="7" t="n">
        <v>0.392884</v>
      </c>
      <c r="D5054" s="16" t="n">
        <f aca="false">LOGINV(B5054,$B$7,$C$7)</f>
        <v>13.4941746896979</v>
      </c>
      <c r="E5054" s="16" t="n">
        <f aca="false">LOGINV(C5054,$B$8,$C$8)</f>
        <v>91.631549338053</v>
      </c>
      <c r="F5054" s="16" t="n">
        <f aca="false">$B$5/100*E5054*2_Girdiler!$B$14*2_Girdiler!$B$15*2_Girdiler!$B$16</f>
        <v>2.30544978134541</v>
      </c>
      <c r="G5054" s="16" t="n">
        <f aca="false">MIN(MATCH(F5054,2_Girdiler!$B$20:$I$20,1),7)</f>
        <v>1</v>
      </c>
      <c r="H5054" s="16" t="n">
        <f aca="false">IF(F5054&gt;=40,2_Girdiler!$I$21+(F5054-40)*(2_Girdiler!$I$21-2_Girdiler!$H$21)/(2_Girdiler!$I$20-2_Girdiler!$H$20),INDEX(2_Girdiler!$B$21:$I$21,G5054)+(F5054-INDEX(2_Girdiler!$B$20:$I$20,G5054))*(INDEX(2_Girdiler!$B$21:$I$21,G5054+1)-INDEX(2_Girdiler!$B$21:$I$21,G5054))/(INDEX(2_Girdiler!$B$20:$I$20,G5054+1)-INDEX(2_Girdiler!$B$20:$I$20,G5054)))</f>
        <v>5.07198951895991</v>
      </c>
      <c r="I5054" s="16" t="n">
        <f aca="false">H5054/2_Girdiler!$B$17</f>
        <v>2.03204708291663</v>
      </c>
      <c r="J5054" s="16" t="n">
        <f aca="false">D5054+I5054</f>
        <v>15.5262217726146</v>
      </c>
    </row>
    <row r="5055" customFormat="false" ht="15" hidden="false" customHeight="false" outlineLevel="0" collapsed="false">
      <c r="A5055" s="0" t="n">
        <v>5043</v>
      </c>
      <c r="B5055" s="7" t="n">
        <v>0.728249</v>
      </c>
      <c r="C5055" s="7" t="n">
        <v>0.319034</v>
      </c>
      <c r="D5055" s="16" t="n">
        <f aca="false">LOGINV(B5055,$B$7,$C$7)</f>
        <v>18.9999225495629</v>
      </c>
      <c r="E5055" s="16" t="n">
        <f aca="false">LOGINV(C5055,$B$8,$C$8)</f>
        <v>80.6069400464838</v>
      </c>
      <c r="F5055" s="16" t="n">
        <f aca="false">$B$5/100*E5055*2_Girdiler!$B$14*2_Girdiler!$B$15*2_Girdiler!$B$16</f>
        <v>2.02807061156953</v>
      </c>
      <c r="G5055" s="16" t="n">
        <f aca="false">MIN(MATCH(F5055,2_Girdiler!$B$20:$I$20,1),7)</f>
        <v>1</v>
      </c>
      <c r="H5055" s="16" t="n">
        <f aca="false">IF(F5055&gt;=40,2_Girdiler!$I$21+(F5055-40)*(2_Girdiler!$I$21-2_Girdiler!$H$21)/(2_Girdiler!$I$20-2_Girdiler!$H$20),INDEX(2_Girdiler!$B$21:$I$21,G5055)+(F5055-INDEX(2_Girdiler!$B$20:$I$20,G5055))*(INDEX(2_Girdiler!$B$21:$I$21,G5055+1)-INDEX(2_Girdiler!$B$21:$I$21,G5055))/(INDEX(2_Girdiler!$B$20:$I$20,G5055+1)-INDEX(2_Girdiler!$B$20:$I$20,G5055)))</f>
        <v>4.46175534545297</v>
      </c>
      <c r="I5055" s="16" t="n">
        <f aca="false">H5055/2_Girdiler!$B$17</f>
        <v>1.78756223776161</v>
      </c>
      <c r="J5055" s="16" t="n">
        <f aca="false">D5055+I5055</f>
        <v>20.7874847873245</v>
      </c>
    </row>
    <row r="5056" customFormat="false" ht="15" hidden="false" customHeight="false" outlineLevel="0" collapsed="false">
      <c r="A5056" s="0" t="n">
        <v>5044</v>
      </c>
      <c r="B5056" s="7" t="n">
        <v>0.505432</v>
      </c>
      <c r="C5056" s="7" t="n">
        <v>0.745272</v>
      </c>
      <c r="D5056" s="16" t="n">
        <f aca="false">LOGINV(B5056,$B$7,$C$7)</f>
        <v>13.6452270742766</v>
      </c>
      <c r="E5056" s="16" t="n">
        <f aca="false">LOGINV(C5056,$B$8,$C$8)</f>
        <v>167.177435403109</v>
      </c>
      <c r="F5056" s="16" t="n">
        <f aca="false">$B$5/100*E5056*2_Girdiler!$B$14*2_Girdiler!$B$15*2_Girdiler!$B$16</f>
        <v>4.20618427474222</v>
      </c>
      <c r="G5056" s="16" t="n">
        <f aca="false">MIN(MATCH(F5056,2_Girdiler!$B$20:$I$20,1),7)</f>
        <v>1</v>
      </c>
      <c r="H5056" s="16" t="n">
        <f aca="false">IF(F5056&gt;=40,2_Girdiler!$I$21+(F5056-40)*(2_Girdiler!$I$21-2_Girdiler!$H$21)/(2_Girdiler!$I$20-2_Girdiler!$H$20),INDEX(2_Girdiler!$B$21:$I$21,G5056)+(F5056-INDEX(2_Girdiler!$B$20:$I$20,G5056))*(INDEX(2_Girdiler!$B$21:$I$21,G5056+1)-INDEX(2_Girdiler!$B$21:$I$21,G5056))/(INDEX(2_Girdiler!$B$20:$I$20,G5056+1)-INDEX(2_Girdiler!$B$20:$I$20,G5056)))</f>
        <v>9.25360540443289</v>
      </c>
      <c r="I5056" s="16" t="n">
        <f aca="false">H5056/2_Girdiler!$B$17</f>
        <v>3.70737396010933</v>
      </c>
      <c r="J5056" s="16" t="n">
        <f aca="false">D5056+I5056</f>
        <v>17.352601034386</v>
      </c>
    </row>
    <row r="5057" customFormat="false" ht="15" hidden="false" customHeight="false" outlineLevel="0" collapsed="false">
      <c r="A5057" s="0" t="n">
        <v>5045</v>
      </c>
      <c r="B5057" s="7" t="n">
        <v>0.327288</v>
      </c>
      <c r="C5057" s="7" t="n">
        <v>0.304585</v>
      </c>
      <c r="D5057" s="16" t="n">
        <f aca="false">LOGINV(B5057,$B$7,$C$7)</f>
        <v>10.5530118824719</v>
      </c>
      <c r="E5057" s="16" t="n">
        <f aca="false">LOGINV(C5057,$B$8,$C$8)</f>
        <v>78.5088750512553</v>
      </c>
      <c r="F5057" s="16" t="n">
        <f aca="false">$B$5/100*E5057*2_Girdiler!$B$14*2_Girdiler!$B$15*2_Girdiler!$B$16</f>
        <v>1.97528329628958</v>
      </c>
      <c r="G5057" s="16" t="n">
        <f aca="false">MIN(MATCH(F5057,2_Girdiler!$B$20:$I$20,1),7)</f>
        <v>1</v>
      </c>
      <c r="H5057" s="16" t="n">
        <f aca="false">IF(F5057&gt;=40,2_Girdiler!$I$21+(F5057-40)*(2_Girdiler!$I$21-2_Girdiler!$H$21)/(2_Girdiler!$I$20-2_Girdiler!$H$20),INDEX(2_Girdiler!$B$21:$I$21,G5057)+(F5057-INDEX(2_Girdiler!$B$20:$I$20,G5057))*(INDEX(2_Girdiler!$B$21:$I$21,G5057+1)-INDEX(2_Girdiler!$B$21:$I$21,G5057))/(INDEX(2_Girdiler!$B$20:$I$20,G5057+1)-INDEX(2_Girdiler!$B$20:$I$20,G5057)))</f>
        <v>4.34562325183708</v>
      </c>
      <c r="I5057" s="16" t="n">
        <f aca="false">H5057/2_Girdiler!$B$17</f>
        <v>1.7410349566655</v>
      </c>
      <c r="J5057" s="16" t="n">
        <f aca="false">D5057+I5057</f>
        <v>12.2940468391374</v>
      </c>
    </row>
    <row r="5058" customFormat="false" ht="15" hidden="false" customHeight="false" outlineLevel="0" collapsed="false">
      <c r="A5058" s="0" t="n">
        <v>5046</v>
      </c>
      <c r="B5058" s="7" t="n">
        <v>0.685449</v>
      </c>
      <c r="C5058" s="7" t="n">
        <v>0.498782</v>
      </c>
      <c r="D5058" s="16" t="n">
        <f aca="false">LOGINV(B5058,$B$7,$C$7)</f>
        <v>17.7257659200489</v>
      </c>
      <c r="E5058" s="16" t="n">
        <f aca="false">LOGINV(C5058,$B$8,$C$8)</f>
        <v>108.990238504615</v>
      </c>
      <c r="F5058" s="16" t="n">
        <f aca="false">$B$5/100*E5058*2_Girdiler!$B$14*2_Girdiler!$B$15*2_Girdiler!$B$16</f>
        <v>2.74219440077612</v>
      </c>
      <c r="G5058" s="16" t="n">
        <f aca="false">MIN(MATCH(F5058,2_Girdiler!$B$20:$I$20,1),7)</f>
        <v>1</v>
      </c>
      <c r="H5058" s="16" t="n">
        <f aca="false">IF(F5058&gt;=40,2_Girdiler!$I$21+(F5058-40)*(2_Girdiler!$I$21-2_Girdiler!$H$21)/(2_Girdiler!$I$20-2_Girdiler!$H$20),INDEX(2_Girdiler!$B$21:$I$21,G5058)+(F5058-INDEX(2_Girdiler!$B$20:$I$20,G5058))*(INDEX(2_Girdiler!$B$21:$I$21,G5058+1)-INDEX(2_Girdiler!$B$21:$I$21,G5058))/(INDEX(2_Girdiler!$B$20:$I$20,G5058+1)-INDEX(2_Girdiler!$B$20:$I$20,G5058)))</f>
        <v>6.03282768170747</v>
      </c>
      <c r="I5058" s="16" t="n">
        <f aca="false">H5058/2_Girdiler!$B$17</f>
        <v>2.41699826991485</v>
      </c>
      <c r="J5058" s="16" t="n">
        <f aca="false">D5058+I5058</f>
        <v>20.1427641899638</v>
      </c>
    </row>
    <row r="5059" customFormat="false" ht="15" hidden="false" customHeight="false" outlineLevel="0" collapsed="false">
      <c r="A5059" s="0" t="n">
        <v>5047</v>
      </c>
      <c r="B5059" s="7" t="n">
        <v>0.329417</v>
      </c>
      <c r="C5059" s="7" t="n">
        <v>0.764036</v>
      </c>
      <c r="D5059" s="16" t="n">
        <f aca="false">LOGINV(B5059,$B$7,$C$7)</f>
        <v>10.58771917072</v>
      </c>
      <c r="E5059" s="16" t="n">
        <f aca="false">LOGINV(C5059,$B$8,$C$8)</f>
        <v>173.741170185933</v>
      </c>
      <c r="F5059" s="16" t="n">
        <f aca="false">$B$5/100*E5059*2_Girdiler!$B$14*2_Girdiler!$B$15*2_Girdiler!$B$16</f>
        <v>4.37132784187808</v>
      </c>
      <c r="G5059" s="16" t="n">
        <f aca="false">MIN(MATCH(F5059,2_Girdiler!$B$20:$I$20,1),7)</f>
        <v>1</v>
      </c>
      <c r="H5059" s="16" t="n">
        <f aca="false">IF(F5059&gt;=40,2_Girdiler!$I$21+(F5059-40)*(2_Girdiler!$I$21-2_Girdiler!$H$21)/(2_Girdiler!$I$20-2_Girdiler!$H$20),INDEX(2_Girdiler!$B$21:$I$21,G5059)+(F5059-INDEX(2_Girdiler!$B$20:$I$20,G5059))*(INDEX(2_Girdiler!$B$21:$I$21,G5059+1)-INDEX(2_Girdiler!$B$21:$I$21,G5059))/(INDEX(2_Girdiler!$B$20:$I$20,G5059+1)-INDEX(2_Girdiler!$B$20:$I$20,G5059)))</f>
        <v>9.61692125213177</v>
      </c>
      <c r="I5059" s="16" t="n">
        <f aca="false">H5059/2_Girdiler!$B$17</f>
        <v>3.85293319396305</v>
      </c>
      <c r="J5059" s="16" t="n">
        <f aca="false">D5059+I5059</f>
        <v>14.4406523646831</v>
      </c>
    </row>
    <row r="5060" customFormat="false" ht="15" hidden="false" customHeight="false" outlineLevel="0" collapsed="false">
      <c r="A5060" s="0" t="n">
        <v>5048</v>
      </c>
      <c r="B5060" s="7" t="n">
        <v>0.145581</v>
      </c>
      <c r="C5060" s="7" t="n">
        <v>0.200226</v>
      </c>
      <c r="D5060" s="16" t="n">
        <f aca="false">LOGINV(B5060,$B$7,$C$7)</f>
        <v>7.51891596161947</v>
      </c>
      <c r="E5060" s="16" t="n">
        <f aca="false">LOGINV(C5060,$B$8,$C$8)</f>
        <v>63.4646779076516</v>
      </c>
      <c r="F5060" s="16" t="n">
        <f aca="false">$B$5/100*E5060*2_Girdiler!$B$14*2_Girdiler!$B$15*2_Girdiler!$B$16</f>
        <v>1.59677129615651</v>
      </c>
      <c r="G5060" s="16" t="n">
        <f aca="false">MIN(MATCH(F5060,2_Girdiler!$B$20:$I$20,1),7)</f>
        <v>1</v>
      </c>
      <c r="H5060" s="16" t="n">
        <f aca="false">IF(F5060&gt;=40,2_Girdiler!$I$21+(F5060-40)*(2_Girdiler!$I$21-2_Girdiler!$H$21)/(2_Girdiler!$I$20-2_Girdiler!$H$20),INDEX(2_Girdiler!$B$21:$I$21,G5060)+(F5060-INDEX(2_Girdiler!$B$20:$I$20,G5060))*(INDEX(2_Girdiler!$B$21:$I$21,G5060+1)-INDEX(2_Girdiler!$B$21:$I$21,G5060))/(INDEX(2_Girdiler!$B$20:$I$20,G5060+1)-INDEX(2_Girdiler!$B$20:$I$20,G5060)))</f>
        <v>3.51289685154433</v>
      </c>
      <c r="I5060" s="16" t="n">
        <f aca="false">H5060/2_Girdiler!$B$17</f>
        <v>1.40741059757385</v>
      </c>
      <c r="J5060" s="16" t="n">
        <f aca="false">D5060+I5060</f>
        <v>8.92632655919332</v>
      </c>
    </row>
    <row r="5061" customFormat="false" ht="15" hidden="false" customHeight="false" outlineLevel="0" collapsed="false">
      <c r="A5061" s="0" t="n">
        <v>5049</v>
      </c>
      <c r="B5061" s="7" t="n">
        <v>0.347033</v>
      </c>
      <c r="C5061" s="7" t="n">
        <v>0.70049</v>
      </c>
      <c r="D5061" s="16" t="n">
        <f aca="false">LOGINV(B5061,$B$7,$C$7)</f>
        <v>10.8759125791333</v>
      </c>
      <c r="E5061" s="16" t="n">
        <f aca="false">LOGINV(C5061,$B$8,$C$8)</f>
        <v>153.337234188175</v>
      </c>
      <c r="F5061" s="16" t="n">
        <f aca="false">$B$5/100*E5061*2_Girdiler!$B$14*2_Girdiler!$B$15*2_Girdiler!$B$16</f>
        <v>3.85796481217448</v>
      </c>
      <c r="G5061" s="16" t="n">
        <f aca="false">MIN(MATCH(F5061,2_Girdiler!$B$20:$I$20,1),7)</f>
        <v>1</v>
      </c>
      <c r="H5061" s="16" t="n">
        <f aca="false">IF(F5061&gt;=40,2_Girdiler!$I$21+(F5061-40)*(2_Girdiler!$I$21-2_Girdiler!$H$21)/(2_Girdiler!$I$20-2_Girdiler!$H$20),INDEX(2_Girdiler!$B$21:$I$21,G5061)+(F5061-INDEX(2_Girdiler!$B$20:$I$20,G5061))*(INDEX(2_Girdiler!$B$21:$I$21,G5061+1)-INDEX(2_Girdiler!$B$21:$I$21,G5061))/(INDEX(2_Girdiler!$B$20:$I$20,G5061+1)-INDEX(2_Girdiler!$B$20:$I$20,G5061)))</f>
        <v>8.48752258678385</v>
      </c>
      <c r="I5061" s="16" t="n">
        <f aca="false">H5061/2_Girdiler!$B$17</f>
        <v>3.40044975432045</v>
      </c>
      <c r="J5061" s="16" t="n">
        <f aca="false">D5061+I5061</f>
        <v>14.2763623334538</v>
      </c>
    </row>
    <row r="5062" customFormat="false" ht="15" hidden="false" customHeight="false" outlineLevel="0" collapsed="false">
      <c r="A5062" s="0" t="n">
        <v>5050</v>
      </c>
      <c r="B5062" s="7" t="n">
        <v>0.121949</v>
      </c>
      <c r="C5062" s="7" t="n">
        <v>0.27993</v>
      </c>
      <c r="D5062" s="16" t="n">
        <f aca="false">LOGINV(B5062,$B$7,$C$7)</f>
        <v>7.07284186160055</v>
      </c>
      <c r="E5062" s="16" t="n">
        <f aca="false">LOGINV(C5062,$B$8,$C$8)</f>
        <v>74.9537055541762</v>
      </c>
      <c r="F5062" s="16" t="n">
        <f aca="false">$B$5/100*E5062*2_Girdiler!$B$14*2_Girdiler!$B$15*2_Girdiler!$B$16</f>
        <v>1.88583523174307</v>
      </c>
      <c r="G5062" s="16" t="n">
        <f aca="false">MIN(MATCH(F5062,2_Girdiler!$B$20:$I$20,1),7)</f>
        <v>1</v>
      </c>
      <c r="H5062" s="16" t="n">
        <f aca="false">IF(F5062&gt;=40,2_Girdiler!$I$21+(F5062-40)*(2_Girdiler!$I$21-2_Girdiler!$H$21)/(2_Girdiler!$I$20-2_Girdiler!$H$20),INDEX(2_Girdiler!$B$21:$I$21,G5062)+(F5062-INDEX(2_Girdiler!$B$20:$I$20,G5062))*(INDEX(2_Girdiler!$B$21:$I$21,G5062+1)-INDEX(2_Girdiler!$B$21:$I$21,G5062))/(INDEX(2_Girdiler!$B$20:$I$20,G5062+1)-INDEX(2_Girdiler!$B$20:$I$20,G5062)))</f>
        <v>4.14883750983476</v>
      </c>
      <c r="I5062" s="16" t="n">
        <f aca="false">H5062/2_Girdiler!$B$17</f>
        <v>1.66219451515816</v>
      </c>
      <c r="J5062" s="16" t="n">
        <f aca="false">D5062+I5062</f>
        <v>8.73503637675871</v>
      </c>
    </row>
    <row r="5063" customFormat="false" ht="15" hidden="false" customHeight="false" outlineLevel="0" collapsed="false">
      <c r="A5063" s="0" t="n">
        <v>5051</v>
      </c>
      <c r="B5063" s="7" t="n">
        <v>0.552851</v>
      </c>
      <c r="C5063" s="7" t="n">
        <v>0.000298</v>
      </c>
      <c r="D5063" s="16" t="n">
        <f aca="false">LOGINV(B5063,$B$7,$C$7)</f>
        <v>14.5830582990497</v>
      </c>
      <c r="E5063" s="16" t="n">
        <f aca="false">LOGINV(C5063,$B$8,$C$8)</f>
        <v>11.9049136977675</v>
      </c>
      <c r="F5063" s="16" t="n">
        <f aca="false">$B$5/100*E5063*2_Girdiler!$B$14*2_Girdiler!$B$15*2_Girdiler!$B$16</f>
        <v>0.29952762863583</v>
      </c>
      <c r="G5063" s="16" t="n">
        <f aca="false">MIN(MATCH(F5063,2_Girdiler!$B$20:$I$20,1),7)</f>
        <v>1</v>
      </c>
      <c r="H5063" s="16" t="n">
        <f aca="false">IF(F5063&gt;=40,2_Girdiler!$I$21+(F5063-40)*(2_Girdiler!$I$21-2_Girdiler!$H$21)/(2_Girdiler!$I$20-2_Girdiler!$H$20),INDEX(2_Girdiler!$B$21:$I$21,G5063)+(F5063-INDEX(2_Girdiler!$B$20:$I$20,G5063))*(INDEX(2_Girdiler!$B$21:$I$21,G5063+1)-INDEX(2_Girdiler!$B$21:$I$21,G5063))/(INDEX(2_Girdiler!$B$20:$I$20,G5063+1)-INDEX(2_Girdiler!$B$20:$I$20,G5063)))</f>
        <v>0.658960782998826</v>
      </c>
      <c r="I5063" s="16" t="n">
        <f aca="false">H5063/2_Girdiler!$B$17</f>
        <v>0.264006723957863</v>
      </c>
      <c r="J5063" s="16" t="n">
        <f aca="false">D5063+I5063</f>
        <v>14.8470650230076</v>
      </c>
    </row>
    <row r="5064" customFormat="false" ht="15" hidden="false" customHeight="false" outlineLevel="0" collapsed="false">
      <c r="A5064" s="0" t="n">
        <v>5052</v>
      </c>
      <c r="B5064" s="7" t="n">
        <v>0.640095</v>
      </c>
      <c r="C5064" s="7" t="n">
        <v>0.424593</v>
      </c>
      <c r="D5064" s="16" t="n">
        <f aca="false">LOGINV(B5064,$B$7,$C$7)</f>
        <v>16.5394176241627</v>
      </c>
      <c r="E5064" s="16" t="n">
        <f aca="false">LOGINV(C5064,$B$8,$C$8)</f>
        <v>96.5907188063112</v>
      </c>
      <c r="F5064" s="16" t="n">
        <f aca="false">$B$5/100*E5064*2_Girdiler!$B$14*2_Girdiler!$B$15*2_Girdiler!$B$16</f>
        <v>2.43022248516679</v>
      </c>
      <c r="G5064" s="16" t="n">
        <f aca="false">MIN(MATCH(F5064,2_Girdiler!$B$20:$I$20,1),7)</f>
        <v>1</v>
      </c>
      <c r="H5064" s="16" t="n">
        <f aca="false">IF(F5064&gt;=40,2_Girdiler!$I$21+(F5064-40)*(2_Girdiler!$I$21-2_Girdiler!$H$21)/(2_Girdiler!$I$20-2_Girdiler!$H$20),INDEX(2_Girdiler!$B$21:$I$21,G5064)+(F5064-INDEX(2_Girdiler!$B$20:$I$20,G5064))*(INDEX(2_Girdiler!$B$21:$I$21,G5064+1)-INDEX(2_Girdiler!$B$21:$I$21,G5064))/(INDEX(2_Girdiler!$B$20:$I$20,G5064+1)-INDEX(2_Girdiler!$B$20:$I$20,G5064)))</f>
        <v>5.34648946736694</v>
      </c>
      <c r="I5064" s="16" t="n">
        <f aca="false">H5064/2_Girdiler!$B$17</f>
        <v>2.14202302378483</v>
      </c>
      <c r="J5064" s="16" t="n">
        <f aca="false">D5064+I5064</f>
        <v>18.6814406479476</v>
      </c>
    </row>
    <row r="5065" customFormat="false" ht="15" hidden="false" customHeight="false" outlineLevel="0" collapsed="false">
      <c r="A5065" s="0" t="n">
        <v>5053</v>
      </c>
      <c r="B5065" s="7" t="n">
        <v>0.734786</v>
      </c>
      <c r="C5065" s="7" t="n">
        <v>0.807497</v>
      </c>
      <c r="D5065" s="16" t="n">
        <f aca="false">LOGINV(B5065,$B$7,$C$7)</f>
        <v>19.2110656852347</v>
      </c>
      <c r="E5065" s="16" t="n">
        <f aca="false">LOGINV(C5065,$B$8,$C$8)</f>
        <v>191.326444824001</v>
      </c>
      <c r="F5065" s="16" t="n">
        <f aca="false">$B$5/100*E5065*2_Girdiler!$B$14*2_Girdiler!$B$15*2_Girdiler!$B$16</f>
        <v>4.81377335177187</v>
      </c>
      <c r="G5065" s="16" t="n">
        <f aca="false">MIN(MATCH(F5065,2_Girdiler!$B$20:$I$20,1),7)</f>
        <v>1</v>
      </c>
      <c r="H5065" s="16" t="n">
        <f aca="false">IF(F5065&gt;=40,2_Girdiler!$I$21+(F5065-40)*(2_Girdiler!$I$21-2_Girdiler!$H$21)/(2_Girdiler!$I$20-2_Girdiler!$H$20),INDEX(2_Girdiler!$B$21:$I$21,G5065)+(F5065-INDEX(2_Girdiler!$B$20:$I$20,G5065))*(INDEX(2_Girdiler!$B$21:$I$21,G5065+1)-INDEX(2_Girdiler!$B$21:$I$21,G5065))/(INDEX(2_Girdiler!$B$20:$I$20,G5065+1)-INDEX(2_Girdiler!$B$20:$I$20,G5065)))</f>
        <v>10.5903013738981</v>
      </c>
      <c r="I5065" s="16" t="n">
        <f aca="false">H5065/2_Girdiler!$B$17</f>
        <v>4.2429092042861</v>
      </c>
      <c r="J5065" s="16" t="n">
        <f aca="false">D5065+I5065</f>
        <v>23.4539748895208</v>
      </c>
    </row>
    <row r="5066" customFormat="false" ht="15" hidden="false" customHeight="false" outlineLevel="0" collapsed="false">
      <c r="A5066" s="0" t="n">
        <v>5054</v>
      </c>
      <c r="B5066" s="7" t="n">
        <v>0.849848</v>
      </c>
      <c r="C5066" s="7" t="n">
        <v>0.675032</v>
      </c>
      <c r="D5066" s="16" t="n">
        <f aca="false">LOGINV(B5066,$B$7,$C$7)</f>
        <v>24.1224927859459</v>
      </c>
      <c r="E5066" s="16" t="n">
        <f aca="false">LOGINV(C5066,$B$8,$C$8)</f>
        <v>146.377655513673</v>
      </c>
      <c r="F5066" s="16" t="n">
        <f aca="false">$B$5/100*E5066*2_Girdiler!$B$14*2_Girdiler!$B$15*2_Girdiler!$B$16</f>
        <v>3.68286181272401</v>
      </c>
      <c r="G5066" s="16" t="n">
        <f aca="false">MIN(MATCH(F5066,2_Girdiler!$B$20:$I$20,1),7)</f>
        <v>1</v>
      </c>
      <c r="H5066" s="16" t="n">
        <f aca="false">IF(F5066&gt;=40,2_Girdiler!$I$21+(F5066-40)*(2_Girdiler!$I$21-2_Girdiler!$H$21)/(2_Girdiler!$I$20-2_Girdiler!$H$20),INDEX(2_Girdiler!$B$21:$I$21,G5066)+(F5066-INDEX(2_Girdiler!$B$20:$I$20,G5066))*(INDEX(2_Girdiler!$B$21:$I$21,G5066+1)-INDEX(2_Girdiler!$B$21:$I$21,G5066))/(INDEX(2_Girdiler!$B$20:$I$20,G5066+1)-INDEX(2_Girdiler!$B$20:$I$20,G5066)))</f>
        <v>8.10229598799283</v>
      </c>
      <c r="I5066" s="16" t="n">
        <f aca="false">H5066/2_Girdiler!$B$17</f>
        <v>3.24611217467661</v>
      </c>
      <c r="J5066" s="16" t="n">
        <f aca="false">D5066+I5066</f>
        <v>27.3686049606225</v>
      </c>
    </row>
    <row r="5067" customFormat="false" ht="15" hidden="false" customHeight="false" outlineLevel="0" collapsed="false">
      <c r="A5067" s="0" t="n">
        <v>5055</v>
      </c>
      <c r="B5067" s="7" t="n">
        <v>0.347027</v>
      </c>
      <c r="C5067" s="7" t="n">
        <v>0.433388</v>
      </c>
      <c r="D5067" s="16" t="n">
        <f aca="false">LOGINV(B5067,$B$7,$C$7)</f>
        <v>10.8758140714607</v>
      </c>
      <c r="E5067" s="16" t="n">
        <f aca="false">LOGINV(C5067,$B$8,$C$8)</f>
        <v>97.9976221331859</v>
      </c>
      <c r="F5067" s="16" t="n">
        <f aca="false">$B$5/100*E5067*2_Girdiler!$B$14*2_Girdiler!$B$15*2_Girdiler!$B$16</f>
        <v>2.46562017287096</v>
      </c>
      <c r="G5067" s="16" t="n">
        <f aca="false">MIN(MATCH(F5067,2_Girdiler!$B$20:$I$20,1),7)</f>
        <v>1</v>
      </c>
      <c r="H5067" s="16" t="n">
        <f aca="false">IF(F5067&gt;=40,2_Girdiler!$I$21+(F5067-40)*(2_Girdiler!$I$21-2_Girdiler!$H$21)/(2_Girdiler!$I$20-2_Girdiler!$H$20),INDEX(2_Girdiler!$B$21:$I$21,G5067)+(F5067-INDEX(2_Girdiler!$B$20:$I$20,G5067))*(INDEX(2_Girdiler!$B$21:$I$21,G5067+1)-INDEX(2_Girdiler!$B$21:$I$21,G5067))/(INDEX(2_Girdiler!$B$20:$I$20,G5067+1)-INDEX(2_Girdiler!$B$20:$I$20,G5067)))</f>
        <v>5.4243643803161</v>
      </c>
      <c r="I5067" s="16" t="n">
        <f aca="false">H5067/2_Girdiler!$B$17</f>
        <v>2.17322290878049</v>
      </c>
      <c r="J5067" s="16" t="n">
        <f aca="false">D5067+I5067</f>
        <v>13.0490369802412</v>
      </c>
    </row>
    <row r="5068" customFormat="false" ht="15" hidden="false" customHeight="false" outlineLevel="0" collapsed="false">
      <c r="A5068" s="0" t="n">
        <v>5056</v>
      </c>
      <c r="B5068" s="7" t="n">
        <v>0.962038</v>
      </c>
      <c r="C5068" s="7" t="n">
        <v>0.484484</v>
      </c>
      <c r="D5068" s="16" t="n">
        <f aca="false">LOGINV(B5068,$B$7,$C$7)</f>
        <v>36.4192274123223</v>
      </c>
      <c r="E5068" s="16" t="n">
        <f aca="false">LOGINV(C5068,$B$8,$C$8)</f>
        <v>106.497064568154</v>
      </c>
      <c r="F5068" s="16" t="n">
        <f aca="false">$B$5/100*E5068*2_Girdiler!$B$14*2_Girdiler!$B$15*2_Girdiler!$B$16</f>
        <v>2.67946614453474</v>
      </c>
      <c r="G5068" s="16" t="n">
        <f aca="false">MIN(MATCH(F5068,2_Girdiler!$B$20:$I$20,1),7)</f>
        <v>1</v>
      </c>
      <c r="H5068" s="16" t="n">
        <f aca="false">IF(F5068&gt;=40,2_Girdiler!$I$21+(F5068-40)*(2_Girdiler!$I$21-2_Girdiler!$H$21)/(2_Girdiler!$I$20-2_Girdiler!$H$20),INDEX(2_Girdiler!$B$21:$I$21,G5068)+(F5068-INDEX(2_Girdiler!$B$20:$I$20,G5068))*(INDEX(2_Girdiler!$B$21:$I$21,G5068+1)-INDEX(2_Girdiler!$B$21:$I$21,G5068))/(INDEX(2_Girdiler!$B$20:$I$20,G5068+1)-INDEX(2_Girdiler!$B$20:$I$20,G5068)))</f>
        <v>5.89482551797643</v>
      </c>
      <c r="I5068" s="16" t="n">
        <f aca="false">H5068/2_Girdiler!$B$17</f>
        <v>2.36170894149697</v>
      </c>
      <c r="J5068" s="16" t="n">
        <f aca="false">D5068+I5068</f>
        <v>38.7809363538192</v>
      </c>
    </row>
    <row r="5069" customFormat="false" ht="15" hidden="false" customHeight="false" outlineLevel="0" collapsed="false">
      <c r="A5069" s="0" t="n">
        <v>5057</v>
      </c>
      <c r="B5069" s="7" t="n">
        <v>0.789472</v>
      </c>
      <c r="C5069" s="7" t="n">
        <v>0.530893</v>
      </c>
      <c r="D5069" s="16" t="n">
        <f aca="false">LOGINV(B5069,$B$7,$C$7)</f>
        <v>21.2058856857378</v>
      </c>
      <c r="E5069" s="16" t="n">
        <f aca="false">LOGINV(C5069,$B$8,$C$8)</f>
        <v>114.808428673467</v>
      </c>
      <c r="F5069" s="16" t="n">
        <f aca="false">$B$5/100*E5069*2_Girdiler!$B$14*2_Girdiler!$B$15*2_Girdiler!$B$16</f>
        <v>2.88858006542442</v>
      </c>
      <c r="G5069" s="16" t="n">
        <f aca="false">MIN(MATCH(F5069,2_Girdiler!$B$20:$I$20,1),7)</f>
        <v>1</v>
      </c>
      <c r="H5069" s="16" t="n">
        <f aca="false">IF(F5069&gt;=40,2_Girdiler!$I$21+(F5069-40)*(2_Girdiler!$I$21-2_Girdiler!$H$21)/(2_Girdiler!$I$20-2_Girdiler!$H$20),INDEX(2_Girdiler!$B$21:$I$21,G5069)+(F5069-INDEX(2_Girdiler!$B$20:$I$20,G5069))*(INDEX(2_Girdiler!$B$21:$I$21,G5069+1)-INDEX(2_Girdiler!$B$21:$I$21,G5069))/(INDEX(2_Girdiler!$B$20:$I$20,G5069+1)-INDEX(2_Girdiler!$B$20:$I$20,G5069)))</f>
        <v>6.35487614393373</v>
      </c>
      <c r="I5069" s="16" t="n">
        <f aca="false">H5069/2_Girdiler!$B$17</f>
        <v>2.5460240961273</v>
      </c>
      <c r="J5069" s="16" t="n">
        <f aca="false">D5069+I5069</f>
        <v>23.7519097818651</v>
      </c>
    </row>
    <row r="5070" customFormat="false" ht="15" hidden="false" customHeight="false" outlineLevel="0" collapsed="false">
      <c r="A5070" s="0" t="n">
        <v>5058</v>
      </c>
      <c r="B5070" s="7" t="n">
        <v>0.657192</v>
      </c>
      <c r="C5070" s="7" t="n">
        <v>0.645654</v>
      </c>
      <c r="D5070" s="16" t="n">
        <f aca="false">LOGINV(B5070,$B$7,$C$7)</f>
        <v>16.9699135835798</v>
      </c>
      <c r="E5070" s="16" t="n">
        <f aca="false">LOGINV(C5070,$B$8,$C$8)</f>
        <v>138.989236694585</v>
      </c>
      <c r="F5070" s="16" t="n">
        <f aca="false">$B$5/100*E5070*2_Girdiler!$B$14*2_Girdiler!$B$15*2_Girdiler!$B$16</f>
        <v>3.49696919523576</v>
      </c>
      <c r="G5070" s="16" t="n">
        <f aca="false">MIN(MATCH(F5070,2_Girdiler!$B$20:$I$20,1),7)</f>
        <v>1</v>
      </c>
      <c r="H5070" s="16" t="n">
        <f aca="false">IF(F5070&gt;=40,2_Girdiler!$I$21+(F5070-40)*(2_Girdiler!$I$21-2_Girdiler!$H$21)/(2_Girdiler!$I$20-2_Girdiler!$H$20),INDEX(2_Girdiler!$B$21:$I$21,G5070)+(F5070-INDEX(2_Girdiler!$B$20:$I$20,G5070))*(INDEX(2_Girdiler!$B$21:$I$21,G5070+1)-INDEX(2_Girdiler!$B$21:$I$21,G5070))/(INDEX(2_Girdiler!$B$20:$I$20,G5070+1)-INDEX(2_Girdiler!$B$20:$I$20,G5070)))</f>
        <v>7.69333222951867</v>
      </c>
      <c r="I5070" s="16" t="n">
        <f aca="false">H5070/2_Girdiler!$B$17</f>
        <v>3.08226451503152</v>
      </c>
      <c r="J5070" s="16" t="n">
        <f aca="false">D5070+I5070</f>
        <v>20.0521780986113</v>
      </c>
    </row>
    <row r="5071" customFormat="false" ht="15" hidden="false" customHeight="false" outlineLevel="0" collapsed="false">
      <c r="A5071" s="0" t="n">
        <v>5059</v>
      </c>
      <c r="B5071" s="7" t="n">
        <v>0.394987</v>
      </c>
      <c r="C5071" s="7" t="n">
        <v>0.354251</v>
      </c>
      <c r="D5071" s="16" t="n">
        <f aca="false">LOGINV(B5071,$B$7,$C$7)</f>
        <v>11.6737139689881</v>
      </c>
      <c r="E5071" s="16" t="n">
        <f aca="false">LOGINV(C5071,$B$8,$C$8)</f>
        <v>85.7895189063948</v>
      </c>
      <c r="F5071" s="16" t="n">
        <f aca="false">$B$5/100*E5071*2_Girdiler!$B$14*2_Girdiler!$B$15*2_Girdiler!$B$16</f>
        <v>2.15846429568489</v>
      </c>
      <c r="G5071" s="16" t="n">
        <f aca="false">MIN(MATCH(F5071,2_Girdiler!$B$20:$I$20,1),7)</f>
        <v>1</v>
      </c>
      <c r="H5071" s="16" t="n">
        <f aca="false">IF(F5071&gt;=40,2_Girdiler!$I$21+(F5071-40)*(2_Girdiler!$I$21-2_Girdiler!$H$21)/(2_Girdiler!$I$20-2_Girdiler!$H$20),INDEX(2_Girdiler!$B$21:$I$21,G5071)+(F5071-INDEX(2_Girdiler!$B$20:$I$20,G5071))*(INDEX(2_Girdiler!$B$21:$I$21,G5071+1)-INDEX(2_Girdiler!$B$21:$I$21,G5071))/(INDEX(2_Girdiler!$B$20:$I$20,G5071+1)-INDEX(2_Girdiler!$B$20:$I$20,G5071)))</f>
        <v>4.74862145050676</v>
      </c>
      <c r="I5071" s="16" t="n">
        <f aca="false">H5071/2_Girdiler!$B$17</f>
        <v>1.902492568312</v>
      </c>
      <c r="J5071" s="16" t="n">
        <f aca="false">D5071+I5071</f>
        <v>13.5762065373001</v>
      </c>
    </row>
    <row r="5072" customFormat="false" ht="15" hidden="false" customHeight="false" outlineLevel="0" collapsed="false">
      <c r="A5072" s="0" t="n">
        <v>5060</v>
      </c>
      <c r="B5072" s="7" t="n">
        <v>0.719874</v>
      </c>
      <c r="C5072" s="7" t="n">
        <v>0.117819</v>
      </c>
      <c r="D5072" s="16" t="n">
        <f aca="false">LOGINV(B5072,$B$7,$C$7)</f>
        <v>18.7363828574236</v>
      </c>
      <c r="E5072" s="16" t="n">
        <f aca="false">LOGINV(C5072,$B$8,$C$8)</f>
        <v>50.7896080407555</v>
      </c>
      <c r="F5072" s="16" t="n">
        <f aca="false">$B$5/100*E5072*2_Girdiler!$B$14*2_Girdiler!$B$15*2_Girdiler!$B$16</f>
        <v>1.27786653830541</v>
      </c>
      <c r="G5072" s="16" t="n">
        <f aca="false">MIN(MATCH(F5072,2_Girdiler!$B$20:$I$20,1),7)</f>
        <v>1</v>
      </c>
      <c r="H5072" s="16" t="n">
        <f aca="false">IF(F5072&gt;=40,2_Girdiler!$I$21+(F5072-40)*(2_Girdiler!$I$21-2_Girdiler!$H$21)/(2_Girdiler!$I$20-2_Girdiler!$H$20),INDEX(2_Girdiler!$B$21:$I$21,G5072)+(F5072-INDEX(2_Girdiler!$B$20:$I$20,G5072))*(INDEX(2_Girdiler!$B$21:$I$21,G5072+1)-INDEX(2_Girdiler!$B$21:$I$21,G5072))/(INDEX(2_Girdiler!$B$20:$I$20,G5072+1)-INDEX(2_Girdiler!$B$20:$I$20,G5072)))</f>
        <v>2.8113063842719</v>
      </c>
      <c r="I5072" s="16" t="n">
        <f aca="false">H5072/2_Girdiler!$B$17</f>
        <v>1.12632467318586</v>
      </c>
      <c r="J5072" s="16" t="n">
        <f aca="false">D5072+I5072</f>
        <v>19.8627075306095</v>
      </c>
    </row>
    <row r="5073" customFormat="false" ht="15" hidden="false" customHeight="false" outlineLevel="0" collapsed="false">
      <c r="A5073" s="0" t="n">
        <v>5061</v>
      </c>
      <c r="B5073" s="7" t="n">
        <v>0.865804</v>
      </c>
      <c r="C5073" s="7" t="n">
        <v>0.063149</v>
      </c>
      <c r="D5073" s="16" t="n">
        <f aca="false">LOGINV(B5073,$B$7,$C$7)</f>
        <v>25.09617336947</v>
      </c>
      <c r="E5073" s="16" t="n">
        <f aca="false">LOGINV(C5073,$B$8,$C$8)</f>
        <v>40.7048388522818</v>
      </c>
      <c r="F5073" s="16" t="n">
        <f aca="false">$B$5/100*E5073*2_Girdiler!$B$14*2_Girdiler!$B$15*2_Girdiler!$B$16</f>
        <v>1.02413374552341</v>
      </c>
      <c r="G5073" s="16" t="n">
        <f aca="false">MIN(MATCH(F5073,2_Girdiler!$B$20:$I$20,1),7)</f>
        <v>1</v>
      </c>
      <c r="H5073" s="16" t="n">
        <f aca="false">IF(F5073&gt;=40,2_Girdiler!$I$21+(F5073-40)*(2_Girdiler!$I$21-2_Girdiler!$H$21)/(2_Girdiler!$I$20-2_Girdiler!$H$20),INDEX(2_Girdiler!$B$21:$I$21,G5073)+(F5073-INDEX(2_Girdiler!$B$20:$I$20,G5073))*(INDEX(2_Girdiler!$B$21:$I$21,G5073+1)-INDEX(2_Girdiler!$B$21:$I$21,G5073))/(INDEX(2_Girdiler!$B$20:$I$20,G5073+1)-INDEX(2_Girdiler!$B$20:$I$20,G5073)))</f>
        <v>2.2530942401515</v>
      </c>
      <c r="I5073" s="16" t="n">
        <f aca="false">H5073/2_Girdiler!$B$17</f>
        <v>0.902681987240184</v>
      </c>
      <c r="J5073" s="16" t="n">
        <f aca="false">D5073+I5073</f>
        <v>25.9988553567102</v>
      </c>
    </row>
    <row r="5074" customFormat="false" ht="15" hidden="false" customHeight="false" outlineLevel="0" collapsed="false">
      <c r="A5074" s="0" t="n">
        <v>5062</v>
      </c>
      <c r="B5074" s="7" t="n">
        <v>0.538047</v>
      </c>
      <c r="C5074" s="7" t="n">
        <v>0.654487</v>
      </c>
      <c r="D5074" s="16" t="n">
        <f aca="false">LOGINV(B5074,$B$7,$C$7)</f>
        <v>14.2825698773143</v>
      </c>
      <c r="E5074" s="16" t="n">
        <f aca="false">LOGINV(C5074,$B$8,$C$8)</f>
        <v>141.145532357386</v>
      </c>
      <c r="F5074" s="16" t="n">
        <f aca="false">$B$5/100*E5074*2_Girdiler!$B$14*2_Girdiler!$B$15*2_Girdiler!$B$16</f>
        <v>3.55122159411182</v>
      </c>
      <c r="G5074" s="16" t="n">
        <f aca="false">MIN(MATCH(F5074,2_Girdiler!$B$20:$I$20,1),7)</f>
        <v>1</v>
      </c>
      <c r="H5074" s="16" t="n">
        <f aca="false">IF(F5074&gt;=40,2_Girdiler!$I$21+(F5074-40)*(2_Girdiler!$I$21-2_Girdiler!$H$21)/(2_Girdiler!$I$20-2_Girdiler!$H$20),INDEX(2_Girdiler!$B$21:$I$21,G5074)+(F5074-INDEX(2_Girdiler!$B$20:$I$20,G5074))*(INDEX(2_Girdiler!$B$21:$I$21,G5074+1)-INDEX(2_Girdiler!$B$21:$I$21,G5074))/(INDEX(2_Girdiler!$B$20:$I$20,G5074+1)-INDEX(2_Girdiler!$B$20:$I$20,G5074)))</f>
        <v>7.81268750704601</v>
      </c>
      <c r="I5074" s="16" t="n">
        <f aca="false">H5074/2_Girdiler!$B$17</f>
        <v>3.13008313583574</v>
      </c>
      <c r="J5074" s="16" t="n">
        <f aca="false">D5074+I5074</f>
        <v>17.41265301315</v>
      </c>
    </row>
    <row r="5075" customFormat="false" ht="15" hidden="false" customHeight="false" outlineLevel="0" collapsed="false">
      <c r="A5075" s="0" t="n">
        <v>5063</v>
      </c>
      <c r="B5075" s="7" t="n">
        <v>0.273171</v>
      </c>
      <c r="C5075" s="7" t="n">
        <v>0.319444</v>
      </c>
      <c r="D5075" s="16" t="n">
        <f aca="false">LOGINV(B5075,$B$7,$C$7)</f>
        <v>9.6750279066557</v>
      </c>
      <c r="E5075" s="16" t="n">
        <f aca="false">LOGINV(C5075,$B$8,$C$8)</f>
        <v>80.6666760365444</v>
      </c>
      <c r="F5075" s="16" t="n">
        <f aca="false">$B$5/100*E5075*2_Girdiler!$B$14*2_Girdiler!$B$15*2_Girdiler!$B$16</f>
        <v>2.02957356907946</v>
      </c>
      <c r="G5075" s="16" t="n">
        <f aca="false">MIN(MATCH(F5075,2_Girdiler!$B$20:$I$20,1),7)</f>
        <v>1</v>
      </c>
      <c r="H5075" s="16" t="n">
        <f aca="false">IF(F5075&gt;=40,2_Girdiler!$I$21+(F5075-40)*(2_Girdiler!$I$21-2_Girdiler!$H$21)/(2_Girdiler!$I$20-2_Girdiler!$H$20),INDEX(2_Girdiler!$B$21:$I$21,G5075)+(F5075-INDEX(2_Girdiler!$B$20:$I$20,G5075))*(INDEX(2_Girdiler!$B$21:$I$21,G5075+1)-INDEX(2_Girdiler!$B$21:$I$21,G5075))/(INDEX(2_Girdiler!$B$20:$I$20,G5075+1)-INDEX(2_Girdiler!$B$20:$I$20,G5075)))</f>
        <v>4.46506185197481</v>
      </c>
      <c r="I5075" s="16" t="n">
        <f aca="false">H5075/2_Girdiler!$B$17</f>
        <v>1.7888869599258</v>
      </c>
      <c r="J5075" s="16" t="n">
        <f aca="false">D5075+I5075</f>
        <v>11.4639148665815</v>
      </c>
    </row>
    <row r="5076" customFormat="false" ht="15" hidden="false" customHeight="false" outlineLevel="0" collapsed="false">
      <c r="A5076" s="0" t="n">
        <v>5064</v>
      </c>
      <c r="B5076" s="7" t="n">
        <v>0.558978</v>
      </c>
      <c r="C5076" s="7" t="n">
        <v>0.341307</v>
      </c>
      <c r="D5076" s="16" t="n">
        <f aca="false">LOGINV(B5076,$B$7,$C$7)</f>
        <v>14.7096865103112</v>
      </c>
      <c r="E5076" s="16" t="n">
        <f aca="false">LOGINV(C5076,$B$8,$C$8)</f>
        <v>83.8714255823035</v>
      </c>
      <c r="F5076" s="16" t="n">
        <f aca="false">$B$5/100*E5076*2_Girdiler!$B$14*2_Girdiler!$B$15*2_Girdiler!$B$16</f>
        <v>2.11020506765076</v>
      </c>
      <c r="G5076" s="16" t="n">
        <f aca="false">MIN(MATCH(F5076,2_Girdiler!$B$20:$I$20,1),7)</f>
        <v>1</v>
      </c>
      <c r="H5076" s="16" t="n">
        <f aca="false">IF(F5076&gt;=40,2_Girdiler!$I$21+(F5076-40)*(2_Girdiler!$I$21-2_Girdiler!$H$21)/(2_Girdiler!$I$20-2_Girdiler!$H$20),INDEX(2_Girdiler!$B$21:$I$21,G5076)+(F5076-INDEX(2_Girdiler!$B$20:$I$20,G5076))*(INDEX(2_Girdiler!$B$21:$I$21,G5076+1)-INDEX(2_Girdiler!$B$21:$I$21,G5076))/(INDEX(2_Girdiler!$B$20:$I$20,G5076+1)-INDEX(2_Girdiler!$B$20:$I$20,G5076)))</f>
        <v>4.64245114883167</v>
      </c>
      <c r="I5076" s="16" t="n">
        <f aca="false">H5076/2_Girdiler!$B$17</f>
        <v>1.85995638975628</v>
      </c>
      <c r="J5076" s="16" t="n">
        <f aca="false">D5076+I5076</f>
        <v>16.5696429000675</v>
      </c>
    </row>
    <row r="5077" customFormat="false" ht="15" hidden="false" customHeight="false" outlineLevel="0" collapsed="false">
      <c r="A5077" s="0" t="n">
        <v>5065</v>
      </c>
      <c r="B5077" s="7" t="n">
        <v>0.522213</v>
      </c>
      <c r="C5077" s="7" t="n">
        <v>0.182843</v>
      </c>
      <c r="D5077" s="16" t="n">
        <f aca="false">LOGINV(B5077,$B$7,$C$7)</f>
        <v>13.9691585315226</v>
      </c>
      <c r="E5077" s="16" t="n">
        <f aca="false">LOGINV(C5077,$B$8,$C$8)</f>
        <v>60.9053094407179</v>
      </c>
      <c r="F5077" s="16" t="n">
        <f aca="false">$B$5/100*E5077*2_Girdiler!$B$14*2_Girdiler!$B$15*2_Girdiler!$B$16</f>
        <v>1.53237758552846</v>
      </c>
      <c r="G5077" s="16" t="n">
        <f aca="false">MIN(MATCH(F5077,2_Girdiler!$B$20:$I$20,1),7)</f>
        <v>1</v>
      </c>
      <c r="H5077" s="16" t="n">
        <f aca="false">IF(F5077&gt;=40,2_Girdiler!$I$21+(F5077-40)*(2_Girdiler!$I$21-2_Girdiler!$H$21)/(2_Girdiler!$I$20-2_Girdiler!$H$20),INDEX(2_Girdiler!$B$21:$I$21,G5077)+(F5077-INDEX(2_Girdiler!$B$20:$I$20,G5077))*(INDEX(2_Girdiler!$B$21:$I$21,G5077+1)-INDEX(2_Girdiler!$B$21:$I$21,G5077))/(INDEX(2_Girdiler!$B$20:$I$20,G5077+1)-INDEX(2_Girdiler!$B$20:$I$20,G5077)))</f>
        <v>3.37123068816262</v>
      </c>
      <c r="I5077" s="16" t="n">
        <f aca="false">H5077/2_Girdiler!$B$17</f>
        <v>1.35065332057797</v>
      </c>
      <c r="J5077" s="16" t="n">
        <f aca="false">D5077+I5077</f>
        <v>15.3198118521006</v>
      </c>
    </row>
    <row r="5078" customFormat="false" ht="15" hidden="false" customHeight="false" outlineLevel="0" collapsed="false">
      <c r="A5078" s="0" t="n">
        <v>5066</v>
      </c>
      <c r="B5078" s="7" t="n">
        <v>0.047434</v>
      </c>
      <c r="C5078" s="7" t="n">
        <v>0.432585</v>
      </c>
      <c r="D5078" s="16" t="n">
        <f aca="false">LOGINV(B5078,$B$7,$C$7)</f>
        <v>5.33771288934607</v>
      </c>
      <c r="E5078" s="16" t="n">
        <f aca="false">LOGINV(C5078,$B$8,$C$8)</f>
        <v>97.8685546981132</v>
      </c>
      <c r="F5078" s="16" t="n">
        <f aca="false">$B$5/100*E5078*2_Girdiler!$B$14*2_Girdiler!$B$15*2_Girdiler!$B$16</f>
        <v>2.46237283620453</v>
      </c>
      <c r="G5078" s="16" t="n">
        <f aca="false">MIN(MATCH(F5078,2_Girdiler!$B$20:$I$20,1),7)</f>
        <v>1</v>
      </c>
      <c r="H5078" s="16" t="n">
        <f aca="false">IF(F5078&gt;=40,2_Girdiler!$I$21+(F5078-40)*(2_Girdiler!$I$21-2_Girdiler!$H$21)/(2_Girdiler!$I$20-2_Girdiler!$H$20),INDEX(2_Girdiler!$B$21:$I$21,G5078)+(F5078-INDEX(2_Girdiler!$B$20:$I$20,G5078))*(INDEX(2_Girdiler!$B$21:$I$21,G5078+1)-INDEX(2_Girdiler!$B$21:$I$21,G5078))/(INDEX(2_Girdiler!$B$20:$I$20,G5078+1)-INDEX(2_Girdiler!$B$20:$I$20,G5078)))</f>
        <v>5.41722023964996</v>
      </c>
      <c r="I5078" s="16" t="n">
        <f aca="false">H5078/2_Girdiler!$B$17</f>
        <v>2.17036067293668</v>
      </c>
      <c r="J5078" s="16" t="n">
        <f aca="false">D5078+I5078</f>
        <v>7.50807356228275</v>
      </c>
    </row>
    <row r="5079" customFormat="false" ht="15" hidden="false" customHeight="false" outlineLevel="0" collapsed="false">
      <c r="A5079" s="0" t="n">
        <v>5067</v>
      </c>
      <c r="B5079" s="7" t="n">
        <v>0.956276</v>
      </c>
      <c r="C5079" s="7" t="n">
        <v>0.325407</v>
      </c>
      <c r="D5079" s="16" t="n">
        <f aca="false">LOGINV(B5079,$B$7,$C$7)</f>
        <v>35.1071732456349</v>
      </c>
      <c r="E5079" s="16" t="n">
        <f aca="false">LOGINV(C5079,$B$8,$C$8)</f>
        <v>81.5368739242712</v>
      </c>
      <c r="F5079" s="16" t="n">
        <f aca="false">$B$5/100*E5079*2_Girdiler!$B$14*2_Girdiler!$B$15*2_Girdiler!$B$16</f>
        <v>2.05146774793466</v>
      </c>
      <c r="G5079" s="16" t="n">
        <f aca="false">MIN(MATCH(F5079,2_Girdiler!$B$20:$I$20,1),7)</f>
        <v>1</v>
      </c>
      <c r="H5079" s="16" t="n">
        <f aca="false">IF(F5079&gt;=40,2_Girdiler!$I$21+(F5079-40)*(2_Girdiler!$I$21-2_Girdiler!$H$21)/(2_Girdiler!$I$20-2_Girdiler!$H$20),INDEX(2_Girdiler!$B$21:$I$21,G5079)+(F5079-INDEX(2_Girdiler!$B$20:$I$20,G5079))*(INDEX(2_Girdiler!$B$21:$I$21,G5079+1)-INDEX(2_Girdiler!$B$21:$I$21,G5079))/(INDEX(2_Girdiler!$B$20:$I$20,G5079+1)-INDEX(2_Girdiler!$B$20:$I$20,G5079)))</f>
        <v>4.51322904545626</v>
      </c>
      <c r="I5079" s="16" t="n">
        <f aca="false">H5079/2_Girdiler!$B$17</f>
        <v>1.80818471372446</v>
      </c>
      <c r="J5079" s="16" t="n">
        <f aca="false">D5079+I5079</f>
        <v>36.9153579593594</v>
      </c>
    </row>
    <row r="5080" customFormat="false" ht="15" hidden="false" customHeight="false" outlineLevel="0" collapsed="false">
      <c r="A5080" s="0" t="n">
        <v>5068</v>
      </c>
      <c r="B5080" s="7" t="n">
        <v>0.22958</v>
      </c>
      <c r="C5080" s="7" t="n">
        <v>0.198875</v>
      </c>
      <c r="D5080" s="16" t="n">
        <f aca="false">LOGINV(B5080,$B$7,$C$7)</f>
        <v>8.96381024526477</v>
      </c>
      <c r="E5080" s="16" t="n">
        <f aca="false">LOGINV(C5080,$B$8,$C$8)</f>
        <v>63.2670281022825</v>
      </c>
      <c r="F5080" s="16" t="n">
        <f aca="false">$B$5/100*E5080*2_Girdiler!$B$14*2_Girdiler!$B$15*2_Girdiler!$B$16</f>
        <v>1.59179842705343</v>
      </c>
      <c r="G5080" s="16" t="n">
        <f aca="false">MIN(MATCH(F5080,2_Girdiler!$B$20:$I$20,1),7)</f>
        <v>1</v>
      </c>
      <c r="H5080" s="16" t="n">
        <f aca="false">IF(F5080&gt;=40,2_Girdiler!$I$21+(F5080-40)*(2_Girdiler!$I$21-2_Girdiler!$H$21)/(2_Girdiler!$I$20-2_Girdiler!$H$20),INDEX(2_Girdiler!$B$21:$I$21,G5080)+(F5080-INDEX(2_Girdiler!$B$20:$I$20,G5080))*(INDEX(2_Girdiler!$B$21:$I$21,G5080+1)-INDEX(2_Girdiler!$B$21:$I$21,G5080))/(INDEX(2_Girdiler!$B$20:$I$20,G5080+1)-INDEX(2_Girdiler!$B$20:$I$20,G5080)))</f>
        <v>3.50195653951754</v>
      </c>
      <c r="I5080" s="16" t="n">
        <f aca="false">H5080/2_Girdiler!$B$17</f>
        <v>1.40302745974261</v>
      </c>
      <c r="J5080" s="16" t="n">
        <f aca="false">D5080+I5080</f>
        <v>10.3668377050074</v>
      </c>
    </row>
    <row r="5081" customFormat="false" ht="15" hidden="false" customHeight="false" outlineLevel="0" collapsed="false">
      <c r="A5081" s="0" t="n">
        <v>5069</v>
      </c>
      <c r="B5081" s="7" t="n">
        <v>0.220035</v>
      </c>
      <c r="C5081" s="7" t="n">
        <v>0.946563</v>
      </c>
      <c r="D5081" s="16" t="n">
        <f aca="false">LOGINV(B5081,$B$7,$C$7)</f>
        <v>8.8061063773295</v>
      </c>
      <c r="E5081" s="16" t="n">
        <f aca="false">LOGINV(C5081,$B$8,$C$8)</f>
        <v>309.214744925559</v>
      </c>
      <c r="F5081" s="16" t="n">
        <f aca="false">$B$5/100*E5081*2_Girdiler!$B$14*2_Girdiler!$B$15*2_Girdiler!$B$16</f>
        <v>7.77984298232706</v>
      </c>
      <c r="G5081" s="16" t="n">
        <f aca="false">MIN(MATCH(F5081,2_Girdiler!$B$20:$I$20,1),7)</f>
        <v>2</v>
      </c>
      <c r="H5081" s="16" t="n">
        <f aca="false">IF(F5081&gt;=40,2_Girdiler!$I$21+(F5081-40)*(2_Girdiler!$I$21-2_Girdiler!$H$21)/(2_Girdiler!$I$20-2_Girdiler!$H$20),INDEX(2_Girdiler!$B$21:$I$21,G5081)+(F5081-INDEX(2_Girdiler!$B$20:$I$20,G5081))*(INDEX(2_Girdiler!$B$21:$I$21,G5081+1)-INDEX(2_Girdiler!$B$21:$I$21,G5081))/(INDEX(2_Girdiler!$B$20:$I$20,G5081+1)-INDEX(2_Girdiler!$B$20:$I$20,G5081)))</f>
        <v>15.4477487717233</v>
      </c>
      <c r="I5081" s="16" t="n">
        <f aca="false">H5081/2_Girdiler!$B$17</f>
        <v>6.18900191174812</v>
      </c>
      <c r="J5081" s="16" t="n">
        <f aca="false">D5081+I5081</f>
        <v>14.9951082890776</v>
      </c>
    </row>
    <row r="5082" customFormat="false" ht="15" hidden="false" customHeight="false" outlineLevel="0" collapsed="false">
      <c r="A5082" s="0" t="n">
        <v>5070</v>
      </c>
      <c r="B5082" s="7" t="n">
        <v>0.768393</v>
      </c>
      <c r="C5082" s="7" t="n">
        <v>0.31481</v>
      </c>
      <c r="D5082" s="16" t="n">
        <f aca="false">LOGINV(B5082,$B$7,$C$7)</f>
        <v>20.382751704294</v>
      </c>
      <c r="E5082" s="16" t="n">
        <f aca="false">LOGINV(C5082,$B$8,$C$8)</f>
        <v>79.9921991511501</v>
      </c>
      <c r="F5082" s="16" t="n">
        <f aca="false">$B$5/100*E5082*2_Girdiler!$B$14*2_Girdiler!$B$15*2_Girdiler!$B$16</f>
        <v>2.01260373064294</v>
      </c>
      <c r="G5082" s="16" t="n">
        <f aca="false">MIN(MATCH(F5082,2_Girdiler!$B$20:$I$20,1),7)</f>
        <v>1</v>
      </c>
      <c r="H5082" s="16" t="n">
        <f aca="false">IF(F5082&gt;=40,2_Girdiler!$I$21+(F5082-40)*(2_Girdiler!$I$21-2_Girdiler!$H$21)/(2_Girdiler!$I$20-2_Girdiler!$H$20),INDEX(2_Girdiler!$B$21:$I$21,G5082)+(F5082-INDEX(2_Girdiler!$B$20:$I$20,G5082))*(INDEX(2_Girdiler!$B$21:$I$21,G5082+1)-INDEX(2_Girdiler!$B$21:$I$21,G5082))/(INDEX(2_Girdiler!$B$20:$I$20,G5082+1)-INDEX(2_Girdiler!$B$20:$I$20,G5082)))</f>
        <v>4.42772820741446</v>
      </c>
      <c r="I5082" s="16" t="n">
        <f aca="false">H5082/2_Girdiler!$B$17</f>
        <v>1.77392957027823</v>
      </c>
      <c r="J5082" s="16" t="n">
        <f aca="false">D5082+I5082</f>
        <v>22.1566812745722</v>
      </c>
    </row>
    <row r="5083" customFormat="false" ht="15" hidden="false" customHeight="false" outlineLevel="0" collapsed="false">
      <c r="A5083" s="0" t="n">
        <v>5071</v>
      </c>
      <c r="B5083" s="7" t="n">
        <v>0.069605</v>
      </c>
      <c r="C5083" s="7" t="n">
        <v>0.032567</v>
      </c>
      <c r="D5083" s="16" t="n">
        <f aca="false">LOGINV(B5083,$B$7,$C$7)</f>
        <v>5.93905900975948</v>
      </c>
      <c r="E5083" s="16" t="n">
        <f aca="false">LOGINV(C5083,$B$8,$C$8)</f>
        <v>33.2052964454772</v>
      </c>
      <c r="F5083" s="16" t="n">
        <f aca="false">$B$5/100*E5083*2_Girdiler!$B$14*2_Girdiler!$B$15*2_Girdiler!$B$16</f>
        <v>0.835445258568208</v>
      </c>
      <c r="G5083" s="16" t="n">
        <f aca="false">MIN(MATCH(F5083,2_Girdiler!$B$20:$I$20,1),7)</f>
        <v>1</v>
      </c>
      <c r="H5083" s="16" t="n">
        <f aca="false">IF(F5083&gt;=40,2_Girdiler!$I$21+(F5083-40)*(2_Girdiler!$I$21-2_Girdiler!$H$21)/(2_Girdiler!$I$20-2_Girdiler!$H$20),INDEX(2_Girdiler!$B$21:$I$21,G5083)+(F5083-INDEX(2_Girdiler!$B$20:$I$20,G5083))*(INDEX(2_Girdiler!$B$21:$I$21,G5083+1)-INDEX(2_Girdiler!$B$21:$I$21,G5083))/(INDEX(2_Girdiler!$B$20:$I$20,G5083+1)-INDEX(2_Girdiler!$B$20:$I$20,G5083)))</f>
        <v>1.83797956885006</v>
      </c>
      <c r="I5083" s="16" t="n">
        <f aca="false">H5083/2_Girdiler!$B$17</f>
        <v>0.736370019571337</v>
      </c>
      <c r="J5083" s="16" t="n">
        <f aca="false">D5083+I5083</f>
        <v>6.67542902933081</v>
      </c>
    </row>
    <row r="5084" customFormat="false" ht="15" hidden="false" customHeight="false" outlineLevel="0" collapsed="false">
      <c r="A5084" s="0" t="n">
        <v>5072</v>
      </c>
      <c r="B5084" s="7" t="n">
        <v>0.174539</v>
      </c>
      <c r="C5084" s="7" t="n">
        <v>0.932261</v>
      </c>
      <c r="D5084" s="16" t="n">
        <f aca="false">LOGINV(B5084,$B$7,$C$7)</f>
        <v>8.0354439680525</v>
      </c>
      <c r="E5084" s="16" t="n">
        <f aca="false">LOGINV(C5084,$B$8,$C$8)</f>
        <v>286.248389152058</v>
      </c>
      <c r="F5084" s="16" t="n">
        <f aca="false">$B$5/100*E5084*2_Girdiler!$B$14*2_Girdiler!$B$15*2_Girdiler!$B$16</f>
        <v>7.20200947106578</v>
      </c>
      <c r="G5084" s="16" t="n">
        <f aca="false">MIN(MATCH(F5084,2_Girdiler!$B$20:$I$20,1),7)</f>
        <v>2</v>
      </c>
      <c r="H5084" s="16" t="n">
        <f aca="false">IF(F5084&gt;=40,2_Girdiler!$I$21+(F5084-40)*(2_Girdiler!$I$21-2_Girdiler!$H$21)/(2_Girdiler!$I$20-2_Girdiler!$H$20),INDEX(2_Girdiler!$B$21:$I$21,G5084)+(F5084-INDEX(2_Girdiler!$B$20:$I$20,G5084))*(INDEX(2_Girdiler!$B$21:$I$21,G5084+1)-INDEX(2_Girdiler!$B$21:$I$21,G5084))/(INDEX(2_Girdiler!$B$20:$I$20,G5084+1)-INDEX(2_Girdiler!$B$20:$I$20,G5084)))</f>
        <v>14.5232151537053</v>
      </c>
      <c r="I5084" s="16" t="n">
        <f aca="false">H5084/2_Girdiler!$B$17</f>
        <v>5.81859581478576</v>
      </c>
      <c r="J5084" s="16" t="n">
        <f aca="false">D5084+I5084</f>
        <v>13.8540397828383</v>
      </c>
    </row>
    <row r="5085" customFormat="false" ht="15" hidden="false" customHeight="false" outlineLevel="0" collapsed="false">
      <c r="A5085" s="0" t="n">
        <v>5073</v>
      </c>
      <c r="B5085" s="7" t="n">
        <v>0.022755</v>
      </c>
      <c r="C5085" s="7" t="n">
        <v>0.372492</v>
      </c>
      <c r="D5085" s="16" t="n">
        <f aca="false">LOGINV(B5085,$B$7,$C$7)</f>
        <v>4.44175803982089</v>
      </c>
      <c r="E5085" s="16" t="n">
        <f aca="false">LOGINV(C5085,$B$8,$C$8)</f>
        <v>88.5239824277183</v>
      </c>
      <c r="F5085" s="16" t="n">
        <f aca="false">$B$5/100*E5085*2_Girdiler!$B$14*2_Girdiler!$B$15*2_Girdiler!$B$16</f>
        <v>2.22726339788139</v>
      </c>
      <c r="G5085" s="16" t="n">
        <f aca="false">MIN(MATCH(F5085,2_Girdiler!$B$20:$I$20,1),7)</f>
        <v>1</v>
      </c>
      <c r="H5085" s="16" t="n">
        <f aca="false">IF(F5085&gt;=40,2_Girdiler!$I$21+(F5085-40)*(2_Girdiler!$I$21-2_Girdiler!$H$21)/(2_Girdiler!$I$20-2_Girdiler!$H$20),INDEX(2_Girdiler!$B$21:$I$21,G5085)+(F5085-INDEX(2_Girdiler!$B$20:$I$20,G5085))*(INDEX(2_Girdiler!$B$21:$I$21,G5085+1)-INDEX(2_Girdiler!$B$21:$I$21,G5085))/(INDEX(2_Girdiler!$B$20:$I$20,G5085+1)-INDEX(2_Girdiler!$B$20:$I$20,G5085)))</f>
        <v>4.89997947533906</v>
      </c>
      <c r="I5085" s="16" t="n">
        <f aca="false">H5085/2_Girdiler!$B$17</f>
        <v>1.96313280261982</v>
      </c>
      <c r="J5085" s="16" t="n">
        <f aca="false">D5085+I5085</f>
        <v>6.40489084244071</v>
      </c>
    </row>
    <row r="5086" customFormat="false" ht="15" hidden="false" customHeight="false" outlineLevel="0" collapsed="false">
      <c r="A5086" s="0" t="n">
        <v>5074</v>
      </c>
      <c r="B5086" s="7" t="n">
        <v>0.10037</v>
      </c>
      <c r="C5086" s="7" t="n">
        <v>0.295542</v>
      </c>
      <c r="D5086" s="16" t="n">
        <f aca="false">LOGINV(B5086,$B$7,$C$7)</f>
        <v>6.63684519928362</v>
      </c>
      <c r="E5086" s="16" t="n">
        <f aca="false">LOGINV(C5086,$B$8,$C$8)</f>
        <v>77.2018944588211</v>
      </c>
      <c r="F5086" s="16" t="n">
        <f aca="false">$B$5/100*E5086*2_Girdiler!$B$14*2_Girdiler!$B$15*2_Girdiler!$B$16</f>
        <v>1.94239966458394</v>
      </c>
      <c r="G5086" s="16" t="n">
        <f aca="false">MIN(MATCH(F5086,2_Girdiler!$B$20:$I$20,1),7)</f>
        <v>1</v>
      </c>
      <c r="H5086" s="16" t="n">
        <f aca="false">IF(F5086&gt;=40,2_Girdiler!$I$21+(F5086-40)*(2_Girdiler!$I$21-2_Girdiler!$H$21)/(2_Girdiler!$I$20-2_Girdiler!$H$20),INDEX(2_Girdiler!$B$21:$I$21,G5086)+(F5086-INDEX(2_Girdiler!$B$20:$I$20,G5086))*(INDEX(2_Girdiler!$B$21:$I$21,G5086+1)-INDEX(2_Girdiler!$B$21:$I$21,G5086))/(INDEX(2_Girdiler!$B$20:$I$20,G5086+1)-INDEX(2_Girdiler!$B$20:$I$20,G5086)))</f>
        <v>4.27327926208467</v>
      </c>
      <c r="I5086" s="16" t="n">
        <f aca="false">H5086/2_Girdiler!$B$17</f>
        <v>1.71205098641213</v>
      </c>
      <c r="J5086" s="16" t="n">
        <f aca="false">D5086+I5086</f>
        <v>8.34889618569574</v>
      </c>
    </row>
    <row r="5087" customFormat="false" ht="15" hidden="false" customHeight="false" outlineLevel="0" collapsed="false">
      <c r="A5087" s="0" t="n">
        <v>5075</v>
      </c>
      <c r="B5087" s="7" t="n">
        <v>0.783282</v>
      </c>
      <c r="C5087" s="7" t="n">
        <v>0.315312</v>
      </c>
      <c r="D5087" s="16" t="n">
        <f aca="false">LOGINV(B5087,$B$7,$C$7)</f>
        <v>20.9560130981053</v>
      </c>
      <c r="E5087" s="16" t="n">
        <f aca="false">LOGINV(C5087,$B$8,$C$8)</f>
        <v>80.0651938109048</v>
      </c>
      <c r="F5087" s="16" t="n">
        <f aca="false">$B$5/100*E5087*2_Girdiler!$B$14*2_Girdiler!$B$15*2_Girdiler!$B$16</f>
        <v>2.01444027628236</v>
      </c>
      <c r="G5087" s="16" t="n">
        <f aca="false">MIN(MATCH(F5087,2_Girdiler!$B$20:$I$20,1),7)</f>
        <v>1</v>
      </c>
      <c r="H5087" s="16" t="n">
        <f aca="false">IF(F5087&gt;=40,2_Girdiler!$I$21+(F5087-40)*(2_Girdiler!$I$21-2_Girdiler!$H$21)/(2_Girdiler!$I$20-2_Girdiler!$H$20),INDEX(2_Girdiler!$B$21:$I$21,G5087)+(F5087-INDEX(2_Girdiler!$B$20:$I$20,G5087))*(INDEX(2_Girdiler!$B$21:$I$21,G5087+1)-INDEX(2_Girdiler!$B$21:$I$21,G5087))/(INDEX(2_Girdiler!$B$20:$I$20,G5087+1)-INDEX(2_Girdiler!$B$20:$I$20,G5087)))</f>
        <v>4.4317686078212</v>
      </c>
      <c r="I5087" s="16" t="n">
        <f aca="false">H5087/2_Girdiler!$B$17</f>
        <v>1.77554832044119</v>
      </c>
      <c r="J5087" s="16" t="n">
        <f aca="false">D5087+I5087</f>
        <v>22.7315614185465</v>
      </c>
    </row>
    <row r="5088" customFormat="false" ht="15" hidden="false" customHeight="false" outlineLevel="0" collapsed="false">
      <c r="A5088" s="0" t="n">
        <v>5076</v>
      </c>
      <c r="B5088" s="7" t="n">
        <v>0.257688</v>
      </c>
      <c r="C5088" s="7" t="n">
        <v>0.596205</v>
      </c>
      <c r="D5088" s="16" t="n">
        <f aca="false">LOGINV(B5088,$B$7,$C$7)</f>
        <v>9.42359906468665</v>
      </c>
      <c r="E5088" s="16" t="n">
        <f aca="false">LOGINV(C5088,$B$8,$C$8)</f>
        <v>127.79555186563</v>
      </c>
      <c r="F5088" s="16" t="n">
        <f aca="false">$B$5/100*E5088*2_Girdiler!$B$14*2_Girdiler!$B$15*2_Girdiler!$B$16</f>
        <v>3.21533608493925</v>
      </c>
      <c r="G5088" s="16" t="n">
        <f aca="false">MIN(MATCH(F5088,2_Girdiler!$B$20:$I$20,1),7)</f>
        <v>1</v>
      </c>
      <c r="H5088" s="16" t="n">
        <f aca="false">IF(F5088&gt;=40,2_Girdiler!$I$21+(F5088-40)*(2_Girdiler!$I$21-2_Girdiler!$H$21)/(2_Girdiler!$I$20-2_Girdiler!$H$20),INDEX(2_Girdiler!$B$21:$I$21,G5088)+(F5088-INDEX(2_Girdiler!$B$20:$I$20,G5088))*(INDEX(2_Girdiler!$B$21:$I$21,G5088+1)-INDEX(2_Girdiler!$B$21:$I$21,G5088))/(INDEX(2_Girdiler!$B$20:$I$20,G5088+1)-INDEX(2_Girdiler!$B$20:$I$20,G5088)))</f>
        <v>7.07373938686636</v>
      </c>
      <c r="I5088" s="16" t="n">
        <f aca="false">H5088/2_Girdiler!$B$17</f>
        <v>2.83403020307146</v>
      </c>
      <c r="J5088" s="16" t="n">
        <f aca="false">D5088+I5088</f>
        <v>12.2576292677581</v>
      </c>
    </row>
    <row r="5089" customFormat="false" ht="15" hidden="false" customHeight="false" outlineLevel="0" collapsed="false">
      <c r="A5089" s="0" t="n">
        <v>5077</v>
      </c>
      <c r="B5089" s="7" t="n">
        <v>0.671061</v>
      </c>
      <c r="C5089" s="7" t="n">
        <v>0.229151</v>
      </c>
      <c r="D5089" s="16" t="n">
        <f aca="false">LOGINV(B5089,$B$7,$C$7)</f>
        <v>17.3335111546546</v>
      </c>
      <c r="E5089" s="16" t="n">
        <f aca="false">LOGINV(C5089,$B$8,$C$8)</f>
        <v>67.6601086646986</v>
      </c>
      <c r="F5089" s="16" t="n">
        <f aca="false">$B$5/100*E5089*2_Girdiler!$B$14*2_Girdiler!$B$15*2_Girdiler!$B$16</f>
        <v>1.70232833400382</v>
      </c>
      <c r="G5089" s="16" t="n">
        <f aca="false">MIN(MATCH(F5089,2_Girdiler!$B$20:$I$20,1),7)</f>
        <v>1</v>
      </c>
      <c r="H5089" s="16" t="n">
        <f aca="false">IF(F5089&gt;=40,2_Girdiler!$I$21+(F5089-40)*(2_Girdiler!$I$21-2_Girdiler!$H$21)/(2_Girdiler!$I$20-2_Girdiler!$H$20),INDEX(2_Girdiler!$B$21:$I$21,G5089)+(F5089-INDEX(2_Girdiler!$B$20:$I$20,G5089))*(INDEX(2_Girdiler!$B$21:$I$21,G5089+1)-INDEX(2_Girdiler!$B$21:$I$21,G5089))/(INDEX(2_Girdiler!$B$20:$I$20,G5089+1)-INDEX(2_Girdiler!$B$20:$I$20,G5089)))</f>
        <v>3.7451223348084</v>
      </c>
      <c r="I5089" s="16" t="n">
        <f aca="false">H5089/2_Girdiler!$B$17</f>
        <v>1.50044965336875</v>
      </c>
      <c r="J5089" s="16" t="n">
        <f aca="false">D5089+I5089</f>
        <v>18.8339608080233</v>
      </c>
    </row>
    <row r="5090" customFormat="false" ht="15" hidden="false" customHeight="false" outlineLevel="0" collapsed="false">
      <c r="A5090" s="0" t="n">
        <v>5078</v>
      </c>
      <c r="B5090" s="7" t="n">
        <v>0.194731</v>
      </c>
      <c r="C5090" s="7" t="n">
        <v>0.57004</v>
      </c>
      <c r="D5090" s="16" t="n">
        <f aca="false">LOGINV(B5090,$B$7,$C$7)</f>
        <v>8.38215646691044</v>
      </c>
      <c r="E5090" s="16" t="n">
        <f aca="false">LOGINV(C5090,$B$8,$C$8)</f>
        <v>122.381637896658</v>
      </c>
      <c r="F5090" s="16" t="n">
        <f aca="false">$B$5/100*E5090*2_Girdiler!$B$14*2_Girdiler!$B$15*2_Girdiler!$B$16</f>
        <v>3.07912200947991</v>
      </c>
      <c r="G5090" s="16" t="n">
        <f aca="false">MIN(MATCH(F5090,2_Girdiler!$B$20:$I$20,1),7)</f>
        <v>1</v>
      </c>
      <c r="H5090" s="16" t="n">
        <f aca="false">IF(F5090&gt;=40,2_Girdiler!$I$21+(F5090-40)*(2_Girdiler!$I$21-2_Girdiler!$H$21)/(2_Girdiler!$I$20-2_Girdiler!$H$20),INDEX(2_Girdiler!$B$21:$I$21,G5090)+(F5090-INDEX(2_Girdiler!$B$20:$I$20,G5090))*(INDEX(2_Girdiler!$B$21:$I$21,G5090+1)-INDEX(2_Girdiler!$B$21:$I$21,G5090))/(INDEX(2_Girdiler!$B$20:$I$20,G5090+1)-INDEX(2_Girdiler!$B$20:$I$20,G5090)))</f>
        <v>6.77406842085581</v>
      </c>
      <c r="I5090" s="16" t="n">
        <f aca="false">H5090/2_Girdiler!$B$17</f>
        <v>2.71396971989415</v>
      </c>
      <c r="J5090" s="16" t="n">
        <f aca="false">D5090+I5090</f>
        <v>11.0961261868046</v>
      </c>
    </row>
    <row r="5091" customFormat="false" ht="15" hidden="false" customHeight="false" outlineLevel="0" collapsed="false">
      <c r="A5091" s="0" t="n">
        <v>5079</v>
      </c>
      <c r="B5091" s="7" t="n">
        <v>0.626025</v>
      </c>
      <c r="C5091" s="7" t="n">
        <v>0.112324</v>
      </c>
      <c r="D5091" s="16" t="n">
        <f aca="false">LOGINV(B5091,$B$7,$C$7)</f>
        <v>16.1984723204656</v>
      </c>
      <c r="E5091" s="16" t="n">
        <f aca="false">LOGINV(C5091,$B$8,$C$8)</f>
        <v>49.8701938256256</v>
      </c>
      <c r="F5091" s="16" t="n">
        <f aca="false">$B$5/100*E5091*2_Girdiler!$B$14*2_Girdiler!$B$15*2_Girdiler!$B$16</f>
        <v>1.25473407665274</v>
      </c>
      <c r="G5091" s="16" t="n">
        <f aca="false">MIN(MATCH(F5091,2_Girdiler!$B$20:$I$20,1),7)</f>
        <v>1</v>
      </c>
      <c r="H5091" s="16" t="n">
        <f aca="false">IF(F5091&gt;=40,2_Girdiler!$I$21+(F5091-40)*(2_Girdiler!$I$21-2_Girdiler!$H$21)/(2_Girdiler!$I$20-2_Girdiler!$H$20),INDEX(2_Girdiler!$B$21:$I$21,G5091)+(F5091-INDEX(2_Girdiler!$B$20:$I$20,G5091))*(INDEX(2_Girdiler!$B$21:$I$21,G5091+1)-INDEX(2_Girdiler!$B$21:$I$21,G5091))/(INDEX(2_Girdiler!$B$20:$I$20,G5091+1)-INDEX(2_Girdiler!$B$20:$I$20,G5091)))</f>
        <v>2.76041496863603</v>
      </c>
      <c r="I5091" s="16" t="n">
        <f aca="false">H5091/2_Girdiler!$B$17</f>
        <v>1.10593548422918</v>
      </c>
      <c r="J5091" s="16" t="n">
        <f aca="false">D5091+I5091</f>
        <v>17.3044078046948</v>
      </c>
    </row>
    <row r="5092" customFormat="false" ht="15" hidden="false" customHeight="false" outlineLevel="0" collapsed="false">
      <c r="A5092" s="0" t="n">
        <v>5080</v>
      </c>
      <c r="B5092" s="7" t="n">
        <v>0.695299</v>
      </c>
      <c r="C5092" s="7" t="n">
        <v>0.156279</v>
      </c>
      <c r="D5092" s="16" t="n">
        <f aca="false">LOGINV(B5092,$B$7,$C$7)</f>
        <v>18.0039440628005</v>
      </c>
      <c r="E5092" s="16" t="n">
        <f aca="false">LOGINV(C5092,$B$8,$C$8)</f>
        <v>56.9035987707597</v>
      </c>
      <c r="F5092" s="16" t="n">
        <f aca="false">$B$5/100*E5092*2_Girdiler!$B$14*2_Girdiler!$B$15*2_Girdiler!$B$16</f>
        <v>1.43169454507231</v>
      </c>
      <c r="G5092" s="16" t="n">
        <f aca="false">MIN(MATCH(F5092,2_Girdiler!$B$20:$I$20,1),7)</f>
        <v>1</v>
      </c>
      <c r="H5092" s="16" t="n">
        <f aca="false">IF(F5092&gt;=40,2_Girdiler!$I$21+(F5092-40)*(2_Girdiler!$I$21-2_Girdiler!$H$21)/(2_Girdiler!$I$20-2_Girdiler!$H$20),INDEX(2_Girdiler!$B$21:$I$21,G5092)+(F5092-INDEX(2_Girdiler!$B$20:$I$20,G5092))*(INDEX(2_Girdiler!$B$21:$I$21,G5092+1)-INDEX(2_Girdiler!$B$21:$I$21,G5092))/(INDEX(2_Girdiler!$B$20:$I$20,G5092+1)-INDEX(2_Girdiler!$B$20:$I$20,G5092)))</f>
        <v>3.14972799915909</v>
      </c>
      <c r="I5092" s="16" t="n">
        <f aca="false">H5092/2_Girdiler!$B$17</f>
        <v>1.26191025607335</v>
      </c>
      <c r="J5092" s="16" t="n">
        <f aca="false">D5092+I5092</f>
        <v>19.2658543188739</v>
      </c>
    </row>
    <row r="5093" customFormat="false" ht="15" hidden="false" customHeight="false" outlineLevel="0" collapsed="false">
      <c r="A5093" s="0" t="n">
        <v>5081</v>
      </c>
      <c r="B5093" s="7" t="n">
        <v>0.102839</v>
      </c>
      <c r="C5093" s="7" t="n">
        <v>0.74025</v>
      </c>
      <c r="D5093" s="16" t="n">
        <f aca="false">LOGINV(B5093,$B$7,$C$7)</f>
        <v>6.68849098384132</v>
      </c>
      <c r="E5093" s="16" t="n">
        <f aca="false">LOGINV(C5093,$B$8,$C$8)</f>
        <v>165.505787976151</v>
      </c>
      <c r="F5093" s="16" t="n">
        <f aca="false">$B$5/100*E5093*2_Girdiler!$B$14*2_Girdiler!$B$15*2_Girdiler!$B$16</f>
        <v>4.16412562547996</v>
      </c>
      <c r="G5093" s="16" t="n">
        <f aca="false">MIN(MATCH(F5093,2_Girdiler!$B$20:$I$20,1),7)</f>
        <v>1</v>
      </c>
      <c r="H5093" s="16" t="n">
        <f aca="false">IF(F5093&gt;=40,2_Girdiler!$I$21+(F5093-40)*(2_Girdiler!$I$21-2_Girdiler!$H$21)/(2_Girdiler!$I$20-2_Girdiler!$H$20),INDEX(2_Girdiler!$B$21:$I$21,G5093)+(F5093-INDEX(2_Girdiler!$B$20:$I$20,G5093))*(INDEX(2_Girdiler!$B$21:$I$21,G5093+1)-INDEX(2_Girdiler!$B$21:$I$21,G5093))/(INDEX(2_Girdiler!$B$20:$I$20,G5093+1)-INDEX(2_Girdiler!$B$20:$I$20,G5093)))</f>
        <v>9.16107637605592</v>
      </c>
      <c r="I5093" s="16" t="n">
        <f aca="false">H5093/2_Girdiler!$B$17</f>
        <v>3.67030303527881</v>
      </c>
      <c r="J5093" s="16" t="n">
        <f aca="false">D5093+I5093</f>
        <v>10.3587940191201</v>
      </c>
    </row>
    <row r="5094" customFormat="false" ht="15" hidden="false" customHeight="false" outlineLevel="0" collapsed="false">
      <c r="A5094" s="0" t="n">
        <v>5082</v>
      </c>
      <c r="B5094" s="7" t="n">
        <v>0.60602</v>
      </c>
      <c r="C5094" s="7" t="n">
        <v>0.302725</v>
      </c>
      <c r="D5094" s="16" t="n">
        <f aca="false">LOGINV(B5094,$B$7,$C$7)</f>
        <v>15.7323427351016</v>
      </c>
      <c r="E5094" s="16" t="n">
        <f aca="false">LOGINV(C5094,$B$8,$C$8)</f>
        <v>78.2397066922493</v>
      </c>
      <c r="F5094" s="16" t="n">
        <f aca="false">$B$5/100*E5094*2_Girdiler!$B$14*2_Girdiler!$B$15*2_Girdiler!$B$16</f>
        <v>1.96851102037699</v>
      </c>
      <c r="G5094" s="16" t="n">
        <f aca="false">MIN(MATCH(F5094,2_Girdiler!$B$20:$I$20,1),7)</f>
        <v>1</v>
      </c>
      <c r="H5094" s="16" t="n">
        <f aca="false">IF(F5094&gt;=40,2_Girdiler!$I$21+(F5094-40)*(2_Girdiler!$I$21-2_Girdiler!$H$21)/(2_Girdiler!$I$20-2_Girdiler!$H$20),INDEX(2_Girdiler!$B$21:$I$21,G5094)+(F5094-INDEX(2_Girdiler!$B$20:$I$20,G5094))*(INDEX(2_Girdiler!$B$21:$I$21,G5094+1)-INDEX(2_Girdiler!$B$21:$I$21,G5094))/(INDEX(2_Girdiler!$B$20:$I$20,G5094+1)-INDEX(2_Girdiler!$B$20:$I$20,G5094)))</f>
        <v>4.33072424482938</v>
      </c>
      <c r="I5094" s="16" t="n">
        <f aca="false">H5094/2_Girdiler!$B$17</f>
        <v>1.7350658032169</v>
      </c>
      <c r="J5094" s="16" t="n">
        <f aca="false">D5094+I5094</f>
        <v>17.4674085383185</v>
      </c>
    </row>
    <row r="5095" customFormat="false" ht="15" hidden="false" customHeight="false" outlineLevel="0" collapsed="false">
      <c r="A5095" s="0" t="n">
        <v>5083</v>
      </c>
      <c r="B5095" s="7" t="n">
        <v>0.00655</v>
      </c>
      <c r="C5095" s="7" t="n">
        <v>0.293011</v>
      </c>
      <c r="D5095" s="16" t="n">
        <f aca="false">LOGINV(B5095,$B$7,$C$7)</f>
        <v>3.39691885608383</v>
      </c>
      <c r="E5095" s="16" t="n">
        <f aca="false">LOGINV(C5095,$B$8,$C$8)</f>
        <v>76.8367890707333</v>
      </c>
      <c r="F5095" s="16" t="n">
        <f aca="false">$B$5/100*E5095*2_Girdiler!$B$14*2_Girdiler!$B$15*2_Girdiler!$B$16</f>
        <v>1.93321361301965</v>
      </c>
      <c r="G5095" s="16" t="n">
        <f aca="false">MIN(MATCH(F5095,2_Girdiler!$B$20:$I$20,1),7)</f>
        <v>1</v>
      </c>
      <c r="H5095" s="16" t="n">
        <f aca="false">IF(F5095&gt;=40,2_Girdiler!$I$21+(F5095-40)*(2_Girdiler!$I$21-2_Girdiler!$H$21)/(2_Girdiler!$I$20-2_Girdiler!$H$20),INDEX(2_Girdiler!$B$21:$I$21,G5095)+(F5095-INDEX(2_Girdiler!$B$20:$I$20,G5095))*(INDEX(2_Girdiler!$B$21:$I$21,G5095+1)-INDEX(2_Girdiler!$B$21:$I$21,G5095))/(INDEX(2_Girdiler!$B$20:$I$20,G5095+1)-INDEX(2_Girdiler!$B$20:$I$20,G5095)))</f>
        <v>4.25306994864323</v>
      </c>
      <c r="I5095" s="16" t="n">
        <f aca="false">H5095/2_Girdiler!$B$17</f>
        <v>1.70395430634745</v>
      </c>
      <c r="J5095" s="16" t="n">
        <f aca="false">D5095+I5095</f>
        <v>5.10087316243127</v>
      </c>
    </row>
    <row r="5096" customFormat="false" ht="15" hidden="false" customHeight="false" outlineLevel="0" collapsed="false">
      <c r="A5096" s="0" t="n">
        <v>5084</v>
      </c>
      <c r="B5096" s="7" t="n">
        <v>0.690712</v>
      </c>
      <c r="C5096" s="7" t="n">
        <v>0.030495</v>
      </c>
      <c r="D5096" s="16" t="n">
        <f aca="false">LOGINV(B5096,$B$7,$C$7)</f>
        <v>17.8733804421503</v>
      </c>
      <c r="E5096" s="16" t="n">
        <f aca="false">LOGINV(C5096,$B$8,$C$8)</f>
        <v>32.5846399418069</v>
      </c>
      <c r="F5096" s="16" t="n">
        <f aca="false">$B$5/100*E5096*2_Girdiler!$B$14*2_Girdiler!$B$15*2_Girdiler!$B$16</f>
        <v>0.81982954093586</v>
      </c>
      <c r="G5096" s="16" t="n">
        <f aca="false">MIN(MATCH(F5096,2_Girdiler!$B$20:$I$20,1),7)</f>
        <v>1</v>
      </c>
      <c r="H5096" s="16" t="n">
        <f aca="false">IF(F5096&gt;=40,2_Girdiler!$I$21+(F5096-40)*(2_Girdiler!$I$21-2_Girdiler!$H$21)/(2_Girdiler!$I$20-2_Girdiler!$H$20),INDEX(2_Girdiler!$B$21:$I$21,G5096)+(F5096-INDEX(2_Girdiler!$B$20:$I$20,G5096))*(INDEX(2_Girdiler!$B$21:$I$21,G5096+1)-INDEX(2_Girdiler!$B$21:$I$21,G5096))/(INDEX(2_Girdiler!$B$20:$I$20,G5096+1)-INDEX(2_Girdiler!$B$20:$I$20,G5096)))</f>
        <v>1.80362499005889</v>
      </c>
      <c r="I5096" s="16" t="n">
        <f aca="false">H5096/2_Girdiler!$B$17</f>
        <v>0.722606165888979</v>
      </c>
      <c r="J5096" s="16" t="n">
        <f aca="false">D5096+I5096</f>
        <v>18.5959866080392</v>
      </c>
    </row>
    <row r="5097" customFormat="false" ht="15" hidden="false" customHeight="false" outlineLevel="0" collapsed="false">
      <c r="A5097" s="0" t="n">
        <v>5085</v>
      </c>
      <c r="B5097" s="7" t="n">
        <v>0.962327</v>
      </c>
      <c r="C5097" s="7" t="n">
        <v>0.528039</v>
      </c>
      <c r="D5097" s="16" t="n">
        <f aca="false">LOGINV(B5097,$B$7,$C$7)</f>
        <v>36.4905605322794</v>
      </c>
      <c r="E5097" s="16" t="n">
        <f aca="false">LOGINV(C5097,$B$8,$C$8)</f>
        <v>114.278037225708</v>
      </c>
      <c r="F5097" s="16" t="n">
        <f aca="false">$B$5/100*E5097*2_Girdiler!$B$14*2_Girdiler!$B$15*2_Girdiler!$B$16</f>
        <v>2.8752354165988</v>
      </c>
      <c r="G5097" s="16" t="n">
        <f aca="false">MIN(MATCH(F5097,2_Girdiler!$B$20:$I$20,1),7)</f>
        <v>1</v>
      </c>
      <c r="H5097" s="16" t="n">
        <f aca="false">IF(F5097&gt;=40,2_Girdiler!$I$21+(F5097-40)*(2_Girdiler!$I$21-2_Girdiler!$H$21)/(2_Girdiler!$I$20-2_Girdiler!$H$20),INDEX(2_Girdiler!$B$21:$I$21,G5097)+(F5097-INDEX(2_Girdiler!$B$20:$I$20,G5097))*(INDEX(2_Girdiler!$B$21:$I$21,G5097+1)-INDEX(2_Girdiler!$B$21:$I$21,G5097))/(INDEX(2_Girdiler!$B$20:$I$20,G5097+1)-INDEX(2_Girdiler!$B$20:$I$20,G5097)))</f>
        <v>6.32551791651737</v>
      </c>
      <c r="I5097" s="16" t="n">
        <f aca="false">H5097/2_Girdiler!$B$17</f>
        <v>2.5342619857842</v>
      </c>
      <c r="J5097" s="16" t="n">
        <f aca="false">D5097+I5097</f>
        <v>39.0248225180636</v>
      </c>
    </row>
    <row r="5098" customFormat="false" ht="15" hidden="false" customHeight="false" outlineLevel="0" collapsed="false">
      <c r="A5098" s="0" t="n">
        <v>5086</v>
      </c>
      <c r="B5098" s="7" t="n">
        <v>0.715869</v>
      </c>
      <c r="C5098" s="7" t="n">
        <v>0.271346</v>
      </c>
      <c r="D5098" s="16" t="n">
        <f aca="false">LOGINV(B5098,$B$7,$C$7)</f>
        <v>18.6129893617558</v>
      </c>
      <c r="E5098" s="16" t="n">
        <f aca="false">LOGINV(C5098,$B$8,$C$8)</f>
        <v>73.7206361560965</v>
      </c>
      <c r="F5098" s="16" t="n">
        <f aca="false">$B$5/100*E5098*2_Girdiler!$B$14*2_Girdiler!$B$15*2_Girdiler!$B$16</f>
        <v>1.85481120568739</v>
      </c>
      <c r="G5098" s="16" t="n">
        <f aca="false">MIN(MATCH(F5098,2_Girdiler!$B$20:$I$20,1),7)</f>
        <v>1</v>
      </c>
      <c r="H5098" s="16" t="n">
        <f aca="false">IF(F5098&gt;=40,2_Girdiler!$I$21+(F5098-40)*(2_Girdiler!$I$21-2_Girdiler!$H$21)/(2_Girdiler!$I$20-2_Girdiler!$H$20),INDEX(2_Girdiler!$B$21:$I$21,G5098)+(F5098-INDEX(2_Girdiler!$B$20:$I$20,G5098))*(INDEX(2_Girdiler!$B$21:$I$21,G5098+1)-INDEX(2_Girdiler!$B$21:$I$21,G5098))/(INDEX(2_Girdiler!$B$20:$I$20,G5098+1)-INDEX(2_Girdiler!$B$20:$I$20,G5098)))</f>
        <v>4.08058465251225</v>
      </c>
      <c r="I5098" s="16" t="n">
        <f aca="false">H5098/2_Girdiler!$B$17</f>
        <v>1.63484962039754</v>
      </c>
      <c r="J5098" s="16" t="n">
        <f aca="false">D5098+I5098</f>
        <v>20.2478389821534</v>
      </c>
    </row>
    <row r="5099" customFormat="false" ht="15" hidden="false" customHeight="false" outlineLevel="0" collapsed="false">
      <c r="A5099" s="0" t="n">
        <v>5087</v>
      </c>
      <c r="B5099" s="7" t="n">
        <v>0.413104</v>
      </c>
      <c r="C5099" s="7" t="n">
        <v>0.194588</v>
      </c>
      <c r="D5099" s="16" t="n">
        <f aca="false">LOGINV(B5099,$B$7,$C$7)</f>
        <v>11.9820904438518</v>
      </c>
      <c r="E5099" s="16" t="n">
        <f aca="false">LOGINV(C5099,$B$8,$C$8)</f>
        <v>62.6385485981899</v>
      </c>
      <c r="F5099" s="16" t="n">
        <f aca="false">$B$5/100*E5099*2_Girdiler!$B$14*2_Girdiler!$B$15*2_Girdiler!$B$16</f>
        <v>1.57598588273046</v>
      </c>
      <c r="G5099" s="16" t="n">
        <f aca="false">MIN(MATCH(F5099,2_Girdiler!$B$20:$I$20,1),7)</f>
        <v>1</v>
      </c>
      <c r="H5099" s="16" t="n">
        <f aca="false">IF(F5099&gt;=40,2_Girdiler!$I$21+(F5099-40)*(2_Girdiler!$I$21-2_Girdiler!$H$21)/(2_Girdiler!$I$20-2_Girdiler!$H$20),INDEX(2_Girdiler!$B$21:$I$21,G5099)+(F5099-INDEX(2_Girdiler!$B$20:$I$20,G5099))*(INDEX(2_Girdiler!$B$21:$I$21,G5099+1)-INDEX(2_Girdiler!$B$21:$I$21,G5099))/(INDEX(2_Girdiler!$B$20:$I$20,G5099+1)-INDEX(2_Girdiler!$B$20:$I$20,G5099)))</f>
        <v>3.46716894200701</v>
      </c>
      <c r="I5099" s="16" t="n">
        <f aca="false">H5099/2_Girdiler!$B$17</f>
        <v>1.3890901209964</v>
      </c>
      <c r="J5099" s="16" t="n">
        <f aca="false">D5099+I5099</f>
        <v>13.3711805648482</v>
      </c>
    </row>
    <row r="5100" customFormat="false" ht="15" hidden="false" customHeight="false" outlineLevel="0" collapsed="false">
      <c r="A5100" s="0" t="n">
        <v>5088</v>
      </c>
      <c r="B5100" s="7" t="n">
        <v>0.525234</v>
      </c>
      <c r="C5100" s="7" t="n">
        <v>0.997343</v>
      </c>
      <c r="D5100" s="16" t="n">
        <f aca="false">LOGINV(B5100,$B$7,$C$7)</f>
        <v>14.0283509676338</v>
      </c>
      <c r="E5100" s="16" t="n">
        <f aca="false">LOGINV(C5100,$B$8,$C$8)</f>
        <v>660.15033817021</v>
      </c>
      <c r="F5100" s="16" t="n">
        <f aca="false">$B$5/100*E5100*2_Girdiler!$B$14*2_Girdiler!$B$15*2_Girdiler!$B$16</f>
        <v>16.6093825083625</v>
      </c>
      <c r="G5100" s="16" t="n">
        <f aca="false">MIN(MATCH(F5100,2_Girdiler!$B$20:$I$20,1),7)</f>
        <v>4</v>
      </c>
      <c r="H5100" s="16" t="n">
        <f aca="false">IF(F5100&gt;=40,2_Girdiler!$I$21+(F5100-40)*(2_Girdiler!$I$21-2_Girdiler!$H$21)/(2_Girdiler!$I$20-2_Girdiler!$H$20),INDEX(2_Girdiler!$B$21:$I$21,G5100)+(F5100-INDEX(2_Girdiler!$B$20:$I$20,G5100))*(INDEX(2_Girdiler!$B$21:$I$21,G5100+1)-INDEX(2_Girdiler!$B$21:$I$21,G5100))/(INDEX(2_Girdiler!$B$20:$I$20,G5100+1)-INDEX(2_Girdiler!$B$20:$I$20,G5100)))</f>
        <v>24.3046912541812</v>
      </c>
      <c r="I5100" s="16" t="n">
        <f aca="false">H5100/2_Girdiler!$B$17</f>
        <v>9.73745643196364</v>
      </c>
      <c r="J5100" s="16" t="n">
        <f aca="false">D5100+I5100</f>
        <v>23.7658073995974</v>
      </c>
    </row>
    <row r="5101" customFormat="false" ht="15" hidden="false" customHeight="false" outlineLevel="0" collapsed="false">
      <c r="A5101" s="0" t="n">
        <v>5089</v>
      </c>
      <c r="B5101" s="7" t="n">
        <v>0.221663</v>
      </c>
      <c r="C5101" s="7" t="n">
        <v>0.222455</v>
      </c>
      <c r="D5101" s="16" t="n">
        <f aca="false">LOGINV(B5101,$B$7,$C$7)</f>
        <v>8.83307650123681</v>
      </c>
      <c r="E5101" s="16" t="n">
        <f aca="false">LOGINV(C5101,$B$8,$C$8)</f>
        <v>66.6938944358668</v>
      </c>
      <c r="F5101" s="16" t="n">
        <f aca="false">$B$5/100*E5101*2_Girdiler!$B$14*2_Girdiler!$B$15*2_Girdiler!$B$16</f>
        <v>1.67801838400641</v>
      </c>
      <c r="G5101" s="16" t="n">
        <f aca="false">MIN(MATCH(F5101,2_Girdiler!$B$20:$I$20,1),7)</f>
        <v>1</v>
      </c>
      <c r="H5101" s="16" t="n">
        <f aca="false">IF(F5101&gt;=40,2_Girdiler!$I$21+(F5101-40)*(2_Girdiler!$I$21-2_Girdiler!$H$21)/(2_Girdiler!$I$20-2_Girdiler!$H$20),INDEX(2_Girdiler!$B$21:$I$21,G5101)+(F5101-INDEX(2_Girdiler!$B$20:$I$20,G5101))*(INDEX(2_Girdiler!$B$21:$I$21,G5101+1)-INDEX(2_Girdiler!$B$21:$I$21,G5101))/(INDEX(2_Girdiler!$B$20:$I$20,G5101+1)-INDEX(2_Girdiler!$B$20:$I$20,G5101)))</f>
        <v>3.6916404448141</v>
      </c>
      <c r="I5101" s="16" t="n">
        <f aca="false">H5101/2_Girdiler!$B$17</f>
        <v>1.47902261410821</v>
      </c>
      <c r="J5101" s="16" t="n">
        <f aca="false">D5101+I5101</f>
        <v>10.312099115345</v>
      </c>
    </row>
    <row r="5102" customFormat="false" ht="15" hidden="false" customHeight="false" outlineLevel="0" collapsed="false">
      <c r="A5102" s="0" t="n">
        <v>5090</v>
      </c>
      <c r="B5102" s="7" t="n">
        <v>0.011609</v>
      </c>
      <c r="C5102" s="7" t="n">
        <v>0.625007</v>
      </c>
      <c r="D5102" s="16" t="n">
        <f aca="false">LOGINV(B5102,$B$7,$C$7)</f>
        <v>3.82132675352875</v>
      </c>
      <c r="E5102" s="16" t="n">
        <f aca="false">LOGINV(C5102,$B$8,$C$8)</f>
        <v>134.145187886779</v>
      </c>
      <c r="F5102" s="16" t="n">
        <f aca="false">$B$5/100*E5102*2_Girdiler!$B$14*2_Girdiler!$B$15*2_Girdiler!$B$16</f>
        <v>3.37509292723135</v>
      </c>
      <c r="G5102" s="16" t="n">
        <f aca="false">MIN(MATCH(F5102,2_Girdiler!$B$20:$I$20,1),7)</f>
        <v>1</v>
      </c>
      <c r="H5102" s="16" t="n">
        <f aca="false">IF(F5102&gt;=40,2_Girdiler!$I$21+(F5102-40)*(2_Girdiler!$I$21-2_Girdiler!$H$21)/(2_Girdiler!$I$20-2_Girdiler!$H$20),INDEX(2_Girdiler!$B$21:$I$21,G5102)+(F5102-INDEX(2_Girdiler!$B$20:$I$20,G5102))*(INDEX(2_Girdiler!$B$21:$I$21,G5102+1)-INDEX(2_Girdiler!$B$21:$I$21,G5102))/(INDEX(2_Girdiler!$B$20:$I$20,G5102+1)-INDEX(2_Girdiler!$B$20:$I$20,G5102)))</f>
        <v>7.42520443990897</v>
      </c>
      <c r="I5102" s="16" t="n">
        <f aca="false">H5102/2_Girdiler!$B$17</f>
        <v>2.97484152239943</v>
      </c>
      <c r="J5102" s="16" t="n">
        <f aca="false">D5102+I5102</f>
        <v>6.79616827592818</v>
      </c>
    </row>
    <row r="5103" customFormat="false" ht="15" hidden="false" customHeight="false" outlineLevel="0" collapsed="false">
      <c r="A5103" s="0" t="n">
        <v>5091</v>
      </c>
      <c r="B5103" s="7" t="n">
        <v>0.204877</v>
      </c>
      <c r="C5103" s="7" t="n">
        <v>0.157331</v>
      </c>
      <c r="D5103" s="16" t="n">
        <f aca="false">LOGINV(B5103,$B$7,$C$7)</f>
        <v>8.55332712738074</v>
      </c>
      <c r="E5103" s="16" t="n">
        <f aca="false">LOGINV(C5103,$B$8,$C$8)</f>
        <v>57.0647563237704</v>
      </c>
      <c r="F5103" s="16" t="n">
        <f aca="false">$B$5/100*E5103*2_Girdiler!$B$14*2_Girdiler!$B$15*2_Girdiler!$B$16</f>
        <v>1.43574926910606</v>
      </c>
      <c r="G5103" s="16" t="n">
        <f aca="false">MIN(MATCH(F5103,2_Girdiler!$B$20:$I$20,1),7)</f>
        <v>1</v>
      </c>
      <c r="H5103" s="16" t="n">
        <f aca="false">IF(F5103&gt;=40,2_Girdiler!$I$21+(F5103-40)*(2_Girdiler!$I$21-2_Girdiler!$H$21)/(2_Girdiler!$I$20-2_Girdiler!$H$20),INDEX(2_Girdiler!$B$21:$I$21,G5103)+(F5103-INDEX(2_Girdiler!$B$20:$I$20,G5103))*(INDEX(2_Girdiler!$B$21:$I$21,G5103+1)-INDEX(2_Girdiler!$B$21:$I$21,G5103))/(INDEX(2_Girdiler!$B$20:$I$20,G5103+1)-INDEX(2_Girdiler!$B$20:$I$20,G5103)))</f>
        <v>3.15864839203334</v>
      </c>
      <c r="I5103" s="16" t="n">
        <f aca="false">H5103/2_Girdiler!$B$17</f>
        <v>1.26548413142361</v>
      </c>
      <c r="J5103" s="16" t="n">
        <f aca="false">D5103+I5103</f>
        <v>9.81881125880436</v>
      </c>
    </row>
    <row r="5104" customFormat="false" ht="15" hidden="false" customHeight="false" outlineLevel="0" collapsed="false">
      <c r="A5104" s="0" t="n">
        <v>5092</v>
      </c>
      <c r="B5104" s="7" t="n">
        <v>0.268283</v>
      </c>
      <c r="C5104" s="7" t="n">
        <v>0.433172</v>
      </c>
      <c r="D5104" s="16" t="n">
        <f aca="false">LOGINV(B5104,$B$7,$C$7)</f>
        <v>9.59573667337514</v>
      </c>
      <c r="E5104" s="16" t="n">
        <f aca="false">LOGINV(C5104,$B$8,$C$8)</f>
        <v>97.9628917625003</v>
      </c>
      <c r="F5104" s="16" t="n">
        <f aca="false">$B$5/100*E5104*2_Girdiler!$B$14*2_Girdiler!$B$15*2_Girdiler!$B$16</f>
        <v>2.46474635674451</v>
      </c>
      <c r="G5104" s="16" t="n">
        <f aca="false">MIN(MATCH(F5104,2_Girdiler!$B$20:$I$20,1),7)</f>
        <v>1</v>
      </c>
      <c r="H5104" s="16" t="n">
        <f aca="false">IF(F5104&gt;=40,2_Girdiler!$I$21+(F5104-40)*(2_Girdiler!$I$21-2_Girdiler!$H$21)/(2_Girdiler!$I$20-2_Girdiler!$H$20),INDEX(2_Girdiler!$B$21:$I$21,G5104)+(F5104-INDEX(2_Girdiler!$B$20:$I$20,G5104))*(INDEX(2_Girdiler!$B$21:$I$21,G5104+1)-INDEX(2_Girdiler!$B$21:$I$21,G5104))/(INDEX(2_Girdiler!$B$20:$I$20,G5104+1)-INDEX(2_Girdiler!$B$20:$I$20,G5104)))</f>
        <v>5.42244198483792</v>
      </c>
      <c r="I5104" s="16" t="n">
        <f aca="false">H5104/2_Girdiler!$B$17</f>
        <v>2.17245271828442</v>
      </c>
      <c r="J5104" s="16" t="n">
        <f aca="false">D5104+I5104</f>
        <v>11.7681893916596</v>
      </c>
    </row>
    <row r="5105" customFormat="false" ht="15" hidden="false" customHeight="false" outlineLevel="0" collapsed="false">
      <c r="A5105" s="0" t="n">
        <v>5093</v>
      </c>
      <c r="B5105" s="7" t="n">
        <v>0.287395</v>
      </c>
      <c r="C5105" s="7" t="n">
        <v>0.088843</v>
      </c>
      <c r="D5105" s="16" t="n">
        <f aca="false">LOGINV(B5105,$B$7,$C$7)</f>
        <v>9.90552257234361</v>
      </c>
      <c r="E5105" s="16" t="n">
        <f aca="false">LOGINV(C5105,$B$8,$C$8)</f>
        <v>45.7481123722501</v>
      </c>
      <c r="F5105" s="16" t="n">
        <f aca="false">$B$5/100*E5105*2_Girdiler!$B$14*2_Girdiler!$B$15*2_Girdiler!$B$16</f>
        <v>1.15102250728581</v>
      </c>
      <c r="G5105" s="16" t="n">
        <f aca="false">MIN(MATCH(F5105,2_Girdiler!$B$20:$I$20,1),7)</f>
        <v>1</v>
      </c>
      <c r="H5105" s="16" t="n">
        <f aca="false">IF(F5105&gt;=40,2_Girdiler!$I$21+(F5105-40)*(2_Girdiler!$I$21-2_Girdiler!$H$21)/(2_Girdiler!$I$20-2_Girdiler!$H$20),INDEX(2_Girdiler!$B$21:$I$21,G5105)+(F5105-INDEX(2_Girdiler!$B$20:$I$20,G5105))*(INDEX(2_Girdiler!$B$21:$I$21,G5105+1)-INDEX(2_Girdiler!$B$21:$I$21,G5105))/(INDEX(2_Girdiler!$B$20:$I$20,G5105+1)-INDEX(2_Girdiler!$B$20:$I$20,G5105)))</f>
        <v>2.53224951602879</v>
      </c>
      <c r="I5105" s="16" t="n">
        <f aca="false">H5105/2_Girdiler!$B$17</f>
        <v>1.01452304328076</v>
      </c>
      <c r="J5105" s="16" t="n">
        <f aca="false">D5105+I5105</f>
        <v>10.9200456156244</v>
      </c>
    </row>
    <row r="5106" customFormat="false" ht="15" hidden="false" customHeight="false" outlineLevel="0" collapsed="false">
      <c r="A5106" s="0" t="n">
        <v>5094</v>
      </c>
      <c r="B5106" s="7" t="n">
        <v>0.491941</v>
      </c>
      <c r="C5106" s="7" t="n">
        <v>0.867618</v>
      </c>
      <c r="D5106" s="16" t="n">
        <f aca="false">LOGINV(B5106,$B$7,$C$7)</f>
        <v>13.3904162089077</v>
      </c>
      <c r="E5106" s="16" t="n">
        <f aca="false">LOGINV(C5106,$B$8,$C$8)</f>
        <v>224.324072831577</v>
      </c>
      <c r="F5106" s="16" t="n">
        <f aca="false">$B$5/100*E5106*2_Girdiler!$B$14*2_Girdiler!$B$15*2_Girdiler!$B$16</f>
        <v>5.64399367244247</v>
      </c>
      <c r="G5106" s="16" t="n">
        <f aca="false">MIN(MATCH(F5106,2_Girdiler!$B$20:$I$20,1),7)</f>
        <v>2</v>
      </c>
      <c r="H5106" s="16" t="n">
        <f aca="false">IF(F5106&gt;=40,2_Girdiler!$I$21+(F5106-40)*(2_Girdiler!$I$21-2_Girdiler!$H$21)/(2_Girdiler!$I$20-2_Girdiler!$H$20),INDEX(2_Girdiler!$B$21:$I$21,G5106)+(F5106-INDEX(2_Girdiler!$B$20:$I$20,G5106))*(INDEX(2_Girdiler!$B$21:$I$21,G5106+1)-INDEX(2_Girdiler!$B$21:$I$21,G5106))/(INDEX(2_Girdiler!$B$20:$I$20,G5106+1)-INDEX(2_Girdiler!$B$20:$I$20,G5106)))</f>
        <v>12.0303898759079</v>
      </c>
      <c r="I5106" s="16" t="n">
        <f aca="false">H5106/2_Girdiler!$B$17</f>
        <v>4.81986773874517</v>
      </c>
      <c r="J5106" s="16" t="n">
        <f aca="false">D5106+I5106</f>
        <v>18.2102839476528</v>
      </c>
    </row>
    <row r="5107" customFormat="false" ht="15" hidden="false" customHeight="false" outlineLevel="0" collapsed="false">
      <c r="A5107" s="0" t="n">
        <v>5095</v>
      </c>
      <c r="B5107" s="7" t="n">
        <v>0.789998</v>
      </c>
      <c r="C5107" s="7" t="n">
        <v>0.641429</v>
      </c>
      <c r="D5107" s="16" t="n">
        <f aca="false">LOGINV(B5107,$B$7,$C$7)</f>
        <v>21.2274538106553</v>
      </c>
      <c r="E5107" s="16" t="n">
        <f aca="false">LOGINV(C5107,$B$8,$C$8)</f>
        <v>137.976242134164</v>
      </c>
      <c r="F5107" s="16" t="n">
        <f aca="false">$B$5/100*E5107*2_Girdiler!$B$14*2_Girdiler!$B$15*2_Girdiler!$B$16</f>
        <v>3.47148225209556</v>
      </c>
      <c r="G5107" s="16" t="n">
        <f aca="false">MIN(MATCH(F5107,2_Girdiler!$B$20:$I$20,1),7)</f>
        <v>1</v>
      </c>
      <c r="H5107" s="16" t="n">
        <f aca="false">IF(F5107&gt;=40,2_Girdiler!$I$21+(F5107-40)*(2_Girdiler!$I$21-2_Girdiler!$H$21)/(2_Girdiler!$I$20-2_Girdiler!$H$20),INDEX(2_Girdiler!$B$21:$I$21,G5107)+(F5107-INDEX(2_Girdiler!$B$20:$I$20,G5107))*(INDEX(2_Girdiler!$B$21:$I$21,G5107+1)-INDEX(2_Girdiler!$B$21:$I$21,G5107))/(INDEX(2_Girdiler!$B$20:$I$20,G5107+1)-INDEX(2_Girdiler!$B$20:$I$20,G5107)))</f>
        <v>7.63726095461023</v>
      </c>
      <c r="I5107" s="16" t="n">
        <f aca="false">H5107/2_Girdiler!$B$17</f>
        <v>3.0598000619432</v>
      </c>
      <c r="J5107" s="16" t="n">
        <f aca="false">D5107+I5107</f>
        <v>24.2872538725985</v>
      </c>
    </row>
    <row r="5108" customFormat="false" ht="15" hidden="false" customHeight="false" outlineLevel="0" collapsed="false">
      <c r="A5108" s="0" t="n">
        <v>5096</v>
      </c>
      <c r="B5108" s="7" t="n">
        <v>0.378971</v>
      </c>
      <c r="C5108" s="7" t="n">
        <v>0.835638</v>
      </c>
      <c r="D5108" s="16" t="n">
        <f aca="false">LOGINV(B5108,$B$7,$C$7)</f>
        <v>11.4046138728349</v>
      </c>
      <c r="E5108" s="16" t="n">
        <f aca="false">LOGINV(C5108,$B$8,$C$8)</f>
        <v>205.137543958263</v>
      </c>
      <c r="F5108" s="16" t="n">
        <f aca="false">$B$5/100*E5108*2_Girdiler!$B$14*2_Girdiler!$B$15*2_Girdiler!$B$16</f>
        <v>5.16126060598991</v>
      </c>
      <c r="G5108" s="16" t="n">
        <f aca="false">MIN(MATCH(F5108,2_Girdiler!$B$20:$I$20,1),7)</f>
        <v>2</v>
      </c>
      <c r="H5108" s="16" t="n">
        <f aca="false">IF(F5108&gt;=40,2_Girdiler!$I$21+(F5108-40)*(2_Girdiler!$I$21-2_Girdiler!$H$21)/(2_Girdiler!$I$20-2_Girdiler!$H$20),INDEX(2_Girdiler!$B$21:$I$21,G5108)+(F5108-INDEX(2_Girdiler!$B$20:$I$20,G5108))*(INDEX(2_Girdiler!$B$21:$I$21,G5108+1)-INDEX(2_Girdiler!$B$21:$I$21,G5108))/(INDEX(2_Girdiler!$B$20:$I$20,G5108+1)-INDEX(2_Girdiler!$B$20:$I$20,G5108)))</f>
        <v>11.2580169695838</v>
      </c>
      <c r="I5108" s="16" t="n">
        <f aca="false">H5108/2_Girdiler!$B$17</f>
        <v>4.51042346537814</v>
      </c>
      <c r="J5108" s="16" t="n">
        <f aca="false">D5108+I5108</f>
        <v>15.9150373382131</v>
      </c>
    </row>
    <row r="5109" customFormat="false" ht="15" hidden="false" customHeight="false" outlineLevel="0" collapsed="false">
      <c r="A5109" s="0" t="n">
        <v>5097</v>
      </c>
      <c r="B5109" s="7" t="n">
        <v>0.633341</v>
      </c>
      <c r="C5109" s="7" t="n">
        <v>0.115203</v>
      </c>
      <c r="D5109" s="16" t="n">
        <f aca="false">LOGINV(B5109,$B$7,$C$7)</f>
        <v>16.3743264615147</v>
      </c>
      <c r="E5109" s="16" t="n">
        <f aca="false">LOGINV(C5109,$B$8,$C$8)</f>
        <v>50.353701338094</v>
      </c>
      <c r="F5109" s="16" t="n">
        <f aca="false">$B$5/100*E5109*2_Girdiler!$B$14*2_Girdiler!$B$15*2_Girdiler!$B$16</f>
        <v>1.26689912566645</v>
      </c>
      <c r="G5109" s="16" t="n">
        <f aca="false">MIN(MATCH(F5109,2_Girdiler!$B$20:$I$20,1),7)</f>
        <v>1</v>
      </c>
      <c r="H5109" s="16" t="n">
        <f aca="false">IF(F5109&gt;=40,2_Girdiler!$I$21+(F5109-40)*(2_Girdiler!$I$21-2_Girdiler!$H$21)/(2_Girdiler!$I$20-2_Girdiler!$H$20),INDEX(2_Girdiler!$B$21:$I$21,G5109)+(F5109-INDEX(2_Girdiler!$B$20:$I$20,G5109))*(INDEX(2_Girdiler!$B$21:$I$21,G5109+1)-INDEX(2_Girdiler!$B$21:$I$21,G5109))/(INDEX(2_Girdiler!$B$20:$I$20,G5109+1)-INDEX(2_Girdiler!$B$20:$I$20,G5109)))</f>
        <v>2.78717807646618</v>
      </c>
      <c r="I5109" s="16" t="n">
        <f aca="false">H5109/2_Girdiler!$B$17</f>
        <v>1.11665788319959</v>
      </c>
      <c r="J5109" s="16" t="n">
        <f aca="false">D5109+I5109</f>
        <v>17.4909843447143</v>
      </c>
    </row>
    <row r="5110" customFormat="false" ht="15" hidden="false" customHeight="false" outlineLevel="0" collapsed="false">
      <c r="A5110" s="0" t="n">
        <v>5098</v>
      </c>
      <c r="B5110" s="7" t="n">
        <v>0.796221</v>
      </c>
      <c r="C5110" s="7" t="n">
        <v>0.485546</v>
      </c>
      <c r="D5110" s="16" t="n">
        <f aca="false">LOGINV(B5110,$B$7,$C$7)</f>
        <v>21.4867815759388</v>
      </c>
      <c r="E5110" s="16" t="n">
        <f aca="false">LOGINV(C5110,$B$8,$C$8)</f>
        <v>106.680350198957</v>
      </c>
      <c r="F5110" s="16" t="n">
        <f aca="false">$B$5/100*E5110*2_Girdiler!$B$14*2_Girdiler!$B$15*2_Girdiler!$B$16</f>
        <v>2.68407761100575</v>
      </c>
      <c r="G5110" s="16" t="n">
        <f aca="false">MIN(MATCH(F5110,2_Girdiler!$B$20:$I$20,1),7)</f>
        <v>1</v>
      </c>
      <c r="H5110" s="16" t="n">
        <f aca="false">IF(F5110&gt;=40,2_Girdiler!$I$21+(F5110-40)*(2_Girdiler!$I$21-2_Girdiler!$H$21)/(2_Girdiler!$I$20-2_Girdiler!$H$20),INDEX(2_Girdiler!$B$21:$I$21,G5110)+(F5110-INDEX(2_Girdiler!$B$20:$I$20,G5110))*(INDEX(2_Girdiler!$B$21:$I$21,G5110+1)-INDEX(2_Girdiler!$B$21:$I$21,G5110))/(INDEX(2_Girdiler!$B$20:$I$20,G5110+1)-INDEX(2_Girdiler!$B$20:$I$20,G5110)))</f>
        <v>5.90497074421266</v>
      </c>
      <c r="I5110" s="16" t="n">
        <f aca="false">H5110/2_Girdiler!$B$17</f>
        <v>2.36577353534161</v>
      </c>
      <c r="J5110" s="16" t="n">
        <f aca="false">D5110+I5110</f>
        <v>23.8525551112804</v>
      </c>
    </row>
    <row r="5111" customFormat="false" ht="15" hidden="false" customHeight="false" outlineLevel="0" collapsed="false">
      <c r="A5111" s="0" t="n">
        <v>5099</v>
      </c>
      <c r="B5111" s="7" t="n">
        <v>0.465093</v>
      </c>
      <c r="C5111" s="7" t="n">
        <v>0.040895</v>
      </c>
      <c r="D5111" s="16" t="n">
        <f aca="false">LOGINV(B5111,$B$7,$C$7)</f>
        <v>12.8966260085805</v>
      </c>
      <c r="E5111" s="16" t="n">
        <f aca="false">LOGINV(C5111,$B$8,$C$8)</f>
        <v>35.5096790485147</v>
      </c>
      <c r="F5111" s="16" t="n">
        <f aca="false">$B$5/100*E5111*2_Girdiler!$B$14*2_Girdiler!$B$15*2_Girdiler!$B$16</f>
        <v>0.893423524860629</v>
      </c>
      <c r="G5111" s="16" t="n">
        <f aca="false">MIN(MATCH(F5111,2_Girdiler!$B$20:$I$20,1),7)</f>
        <v>1</v>
      </c>
      <c r="H5111" s="16" t="n">
        <f aca="false">IF(F5111&gt;=40,2_Girdiler!$I$21+(F5111-40)*(2_Girdiler!$I$21-2_Girdiler!$H$21)/(2_Girdiler!$I$20-2_Girdiler!$H$20),INDEX(2_Girdiler!$B$21:$I$21,G5111)+(F5111-INDEX(2_Girdiler!$B$20:$I$20,G5111))*(INDEX(2_Girdiler!$B$21:$I$21,G5111+1)-INDEX(2_Girdiler!$B$21:$I$21,G5111))/(INDEX(2_Girdiler!$B$20:$I$20,G5111+1)-INDEX(2_Girdiler!$B$20:$I$20,G5111)))</f>
        <v>1.96553175469338</v>
      </c>
      <c r="I5111" s="16" t="n">
        <f aca="false">H5111/2_Girdiler!$B$17</f>
        <v>0.787472658130362</v>
      </c>
      <c r="J5111" s="16" t="n">
        <f aca="false">D5111+I5111</f>
        <v>13.6840986667108</v>
      </c>
    </row>
    <row r="5112" customFormat="false" ht="15" hidden="false" customHeight="false" outlineLevel="0" collapsed="false">
      <c r="A5112" s="0" t="n">
        <v>5100</v>
      </c>
      <c r="B5112" s="7" t="n">
        <v>0.083169</v>
      </c>
      <c r="C5112" s="7" t="n">
        <v>0.874464</v>
      </c>
      <c r="D5112" s="16" t="n">
        <f aca="false">LOGINV(B5112,$B$7,$C$7)</f>
        <v>6.26088258259756</v>
      </c>
      <c r="E5112" s="16" t="n">
        <f aca="false">LOGINV(C5112,$B$8,$C$8)</f>
        <v>229.08688735378</v>
      </c>
      <c r="F5112" s="16" t="n">
        <f aca="false">$B$5/100*E5112*2_Girdiler!$B$14*2_Girdiler!$B$15*2_Girdiler!$B$16</f>
        <v>5.76382608582111</v>
      </c>
      <c r="G5112" s="16" t="n">
        <f aca="false">MIN(MATCH(F5112,2_Girdiler!$B$20:$I$20,1),7)</f>
        <v>2</v>
      </c>
      <c r="H5112" s="16" t="n">
        <f aca="false">IF(F5112&gt;=40,2_Girdiler!$I$21+(F5112-40)*(2_Girdiler!$I$21-2_Girdiler!$H$21)/(2_Girdiler!$I$20-2_Girdiler!$H$20),INDEX(2_Girdiler!$B$21:$I$21,G5112)+(F5112-INDEX(2_Girdiler!$B$20:$I$20,G5112))*(INDEX(2_Girdiler!$B$21:$I$21,G5112+1)-INDEX(2_Girdiler!$B$21:$I$21,G5112))/(INDEX(2_Girdiler!$B$20:$I$20,G5112+1)-INDEX(2_Girdiler!$B$20:$I$20,G5112)))</f>
        <v>12.2221217373138</v>
      </c>
      <c r="I5112" s="16" t="n">
        <f aca="false">H5112/2_Girdiler!$B$17</f>
        <v>4.89668338834686</v>
      </c>
      <c r="J5112" s="16" t="n">
        <f aca="false">D5112+I5112</f>
        <v>11.1575659709444</v>
      </c>
    </row>
    <row r="5113" customFormat="false" ht="15" hidden="false" customHeight="false" outlineLevel="0" collapsed="false">
      <c r="A5113" s="0" t="n">
        <v>5101</v>
      </c>
      <c r="B5113" s="7" t="n">
        <v>0.371954</v>
      </c>
      <c r="C5113" s="7" t="n">
        <v>0.23073</v>
      </c>
      <c r="D5113" s="16" t="n">
        <f aca="false">LOGINV(B5113,$B$7,$C$7)</f>
        <v>11.2876267369353</v>
      </c>
      <c r="E5113" s="16" t="n">
        <f aca="false">LOGINV(C5113,$B$8,$C$8)</f>
        <v>67.8876360235532</v>
      </c>
      <c r="F5113" s="16" t="n">
        <f aca="false">$B$5/100*E5113*2_Girdiler!$B$14*2_Girdiler!$B$15*2_Girdiler!$B$16</f>
        <v>1.7080529223526</v>
      </c>
      <c r="G5113" s="16" t="n">
        <f aca="false">MIN(MATCH(F5113,2_Girdiler!$B$20:$I$20,1),7)</f>
        <v>1</v>
      </c>
      <c r="H5113" s="16" t="n">
        <f aca="false">IF(F5113&gt;=40,2_Girdiler!$I$21+(F5113-40)*(2_Girdiler!$I$21-2_Girdiler!$H$21)/(2_Girdiler!$I$20-2_Girdiler!$H$20),INDEX(2_Girdiler!$B$21:$I$21,G5113)+(F5113-INDEX(2_Girdiler!$B$20:$I$20,G5113))*(INDEX(2_Girdiler!$B$21:$I$21,G5113+1)-INDEX(2_Girdiler!$B$21:$I$21,G5113))/(INDEX(2_Girdiler!$B$20:$I$20,G5113+1)-INDEX(2_Girdiler!$B$20:$I$20,G5113)))</f>
        <v>3.75771642917572</v>
      </c>
      <c r="I5113" s="16" t="n">
        <f aca="false">H5113/2_Girdiler!$B$17</f>
        <v>1.50549536425309</v>
      </c>
      <c r="J5113" s="16" t="n">
        <f aca="false">D5113+I5113</f>
        <v>12.7931221011884</v>
      </c>
    </row>
    <row r="5114" customFormat="false" ht="15" hidden="false" customHeight="false" outlineLevel="0" collapsed="false">
      <c r="A5114" s="0" t="n">
        <v>5102</v>
      </c>
      <c r="B5114" s="7" t="n">
        <v>0.492848</v>
      </c>
      <c r="C5114" s="7" t="n">
        <v>0.727208</v>
      </c>
      <c r="D5114" s="16" t="n">
        <f aca="false">LOGINV(B5114,$B$7,$C$7)</f>
        <v>13.4073991360203</v>
      </c>
      <c r="E5114" s="16" t="n">
        <f aca="false">LOGINV(C5114,$B$8,$C$8)</f>
        <v>161.315680123621</v>
      </c>
      <c r="F5114" s="16" t="n">
        <f aca="false">$B$5/100*E5114*2_Girdiler!$B$14*2_Girdiler!$B$15*2_Girdiler!$B$16</f>
        <v>4.05870251191031</v>
      </c>
      <c r="G5114" s="16" t="n">
        <f aca="false">MIN(MATCH(F5114,2_Girdiler!$B$20:$I$20,1),7)</f>
        <v>1</v>
      </c>
      <c r="H5114" s="16" t="n">
        <f aca="false">IF(F5114&gt;=40,2_Girdiler!$I$21+(F5114-40)*(2_Girdiler!$I$21-2_Girdiler!$H$21)/(2_Girdiler!$I$20-2_Girdiler!$H$20),INDEX(2_Girdiler!$B$21:$I$21,G5114)+(F5114-INDEX(2_Girdiler!$B$20:$I$20,G5114))*(INDEX(2_Girdiler!$B$21:$I$21,G5114+1)-INDEX(2_Girdiler!$B$21:$I$21,G5114))/(INDEX(2_Girdiler!$B$20:$I$20,G5114+1)-INDEX(2_Girdiler!$B$20:$I$20,G5114)))</f>
        <v>8.92914552620269</v>
      </c>
      <c r="I5114" s="16" t="n">
        <f aca="false">H5114/2_Girdiler!$B$17</f>
        <v>3.57738202171582</v>
      </c>
      <c r="J5114" s="16" t="n">
        <f aca="false">D5114+I5114</f>
        <v>16.9847811577361</v>
      </c>
    </row>
    <row r="5115" customFormat="false" ht="15" hidden="false" customHeight="false" outlineLevel="0" collapsed="false">
      <c r="A5115" s="0" t="n">
        <v>5103</v>
      </c>
      <c r="B5115" s="7" t="n">
        <v>0.212302</v>
      </c>
      <c r="C5115" s="7" t="n">
        <v>0.209765</v>
      </c>
      <c r="D5115" s="16" t="n">
        <f aca="false">LOGINV(B5115,$B$7,$C$7)</f>
        <v>8.67754611944373</v>
      </c>
      <c r="E5115" s="16" t="n">
        <f aca="false">LOGINV(C5115,$B$8,$C$8)</f>
        <v>64.855237341635</v>
      </c>
      <c r="F5115" s="16" t="n">
        <f aca="false">$B$5/100*E5115*2_Girdiler!$B$14*2_Girdiler!$B$15*2_Girdiler!$B$16</f>
        <v>1.63175777151554</v>
      </c>
      <c r="G5115" s="16" t="n">
        <f aca="false">MIN(MATCH(F5115,2_Girdiler!$B$20:$I$20,1),7)</f>
        <v>1</v>
      </c>
      <c r="H5115" s="16" t="n">
        <f aca="false">IF(F5115&gt;=40,2_Girdiler!$I$21+(F5115-40)*(2_Girdiler!$I$21-2_Girdiler!$H$21)/(2_Girdiler!$I$20-2_Girdiler!$H$20),INDEX(2_Girdiler!$B$21:$I$21,G5115)+(F5115-INDEX(2_Girdiler!$B$20:$I$20,G5115))*(INDEX(2_Girdiler!$B$21:$I$21,G5115+1)-INDEX(2_Girdiler!$B$21:$I$21,G5115))/(INDEX(2_Girdiler!$B$20:$I$20,G5115+1)-INDEX(2_Girdiler!$B$20:$I$20,G5115)))</f>
        <v>3.58986709733418</v>
      </c>
      <c r="I5115" s="16" t="n">
        <f aca="false">H5115/2_Girdiler!$B$17</f>
        <v>1.43824803579094</v>
      </c>
      <c r="J5115" s="16" t="n">
        <f aca="false">D5115+I5115</f>
        <v>10.1157941552347</v>
      </c>
    </row>
    <row r="5116" customFormat="false" ht="15" hidden="false" customHeight="false" outlineLevel="0" collapsed="false">
      <c r="A5116" s="0" t="n">
        <v>5104</v>
      </c>
      <c r="B5116" s="7" t="n">
        <v>0.856</v>
      </c>
      <c r="C5116" s="7" t="n">
        <v>0.539849</v>
      </c>
      <c r="D5116" s="16" t="n">
        <f aca="false">LOGINV(B5116,$B$7,$C$7)</f>
        <v>24.4846957496031</v>
      </c>
      <c r="E5116" s="16" t="n">
        <f aca="false">LOGINV(C5116,$B$8,$C$8)</f>
        <v>116.490939438586</v>
      </c>
      <c r="F5116" s="16" t="n">
        <f aca="false">$B$5/100*E5116*2_Girdiler!$B$14*2_Girdiler!$B$15*2_Girdiler!$B$16</f>
        <v>2.93091203627482</v>
      </c>
      <c r="G5116" s="16" t="n">
        <f aca="false">MIN(MATCH(F5116,2_Girdiler!$B$20:$I$20,1),7)</f>
        <v>1</v>
      </c>
      <c r="H5116" s="16" t="n">
        <f aca="false">IF(F5116&gt;=40,2_Girdiler!$I$21+(F5116-40)*(2_Girdiler!$I$21-2_Girdiler!$H$21)/(2_Girdiler!$I$20-2_Girdiler!$H$20),INDEX(2_Girdiler!$B$21:$I$21,G5116)+(F5116-INDEX(2_Girdiler!$B$20:$I$20,G5116))*(INDEX(2_Girdiler!$B$21:$I$21,G5116+1)-INDEX(2_Girdiler!$B$21:$I$21,G5116))/(INDEX(2_Girdiler!$B$20:$I$20,G5116+1)-INDEX(2_Girdiler!$B$20:$I$20,G5116)))</f>
        <v>6.44800647980461</v>
      </c>
      <c r="I5116" s="16" t="n">
        <f aca="false">H5116/2_Girdiler!$B$17</f>
        <v>2.5833359294089</v>
      </c>
      <c r="J5116" s="16" t="n">
        <f aca="false">D5116+I5116</f>
        <v>27.068031679012</v>
      </c>
    </row>
    <row r="5117" customFormat="false" ht="15" hidden="false" customHeight="false" outlineLevel="0" collapsed="false">
      <c r="A5117" s="0" t="n">
        <v>5105</v>
      </c>
      <c r="B5117" s="7" t="n">
        <v>0.334274</v>
      </c>
      <c r="C5117" s="7" t="n">
        <v>0.315868</v>
      </c>
      <c r="D5117" s="16" t="n">
        <f aca="false">LOGINV(B5117,$B$7,$C$7)</f>
        <v>10.6669891673522</v>
      </c>
      <c r="E5117" s="16" t="n">
        <f aca="false">LOGINV(C5117,$B$8,$C$8)</f>
        <v>80.146060308296</v>
      </c>
      <c r="F5117" s="16" t="n">
        <f aca="false">$B$5/100*E5117*2_Girdiler!$B$14*2_Girdiler!$B$15*2_Girdiler!$B$16</f>
        <v>2.01647487735673</v>
      </c>
      <c r="G5117" s="16" t="n">
        <f aca="false">MIN(MATCH(F5117,2_Girdiler!$B$20:$I$20,1),7)</f>
        <v>1</v>
      </c>
      <c r="H5117" s="16" t="n">
        <f aca="false">IF(F5117&gt;=40,2_Girdiler!$I$21+(F5117-40)*(2_Girdiler!$I$21-2_Girdiler!$H$21)/(2_Girdiler!$I$20-2_Girdiler!$H$20),INDEX(2_Girdiler!$B$21:$I$21,G5117)+(F5117-INDEX(2_Girdiler!$B$20:$I$20,G5117))*(INDEX(2_Girdiler!$B$21:$I$21,G5117+1)-INDEX(2_Girdiler!$B$21:$I$21,G5117))/(INDEX(2_Girdiler!$B$20:$I$20,G5117+1)-INDEX(2_Girdiler!$B$20:$I$20,G5117)))</f>
        <v>4.4362447301848</v>
      </c>
      <c r="I5117" s="16" t="n">
        <f aca="false">H5117/2_Girdiler!$B$17</f>
        <v>1.77734163869583</v>
      </c>
      <c r="J5117" s="16" t="n">
        <f aca="false">D5117+I5117</f>
        <v>12.444330806048</v>
      </c>
    </row>
    <row r="5118" customFormat="false" ht="15" hidden="false" customHeight="false" outlineLevel="0" collapsed="false">
      <c r="A5118" s="0" t="n">
        <v>5106</v>
      </c>
      <c r="B5118" s="7" t="n">
        <v>0.693789</v>
      </c>
      <c r="C5118" s="7" t="n">
        <v>0.262808</v>
      </c>
      <c r="D5118" s="16" t="n">
        <f aca="false">LOGINV(B5118,$B$7,$C$7)</f>
        <v>17.9607634269101</v>
      </c>
      <c r="E5118" s="16" t="n">
        <f aca="false">LOGINV(C5118,$B$8,$C$8)</f>
        <v>72.4953365796203</v>
      </c>
      <c r="F5118" s="16" t="n">
        <f aca="false">$B$5/100*E5118*2_Girdiler!$B$14*2_Girdiler!$B$15*2_Girdiler!$B$16</f>
        <v>1.82398266834325</v>
      </c>
      <c r="G5118" s="16" t="n">
        <f aca="false">MIN(MATCH(F5118,2_Girdiler!$B$20:$I$20,1),7)</f>
        <v>1</v>
      </c>
      <c r="H5118" s="16" t="n">
        <f aca="false">IF(F5118&gt;=40,2_Girdiler!$I$21+(F5118-40)*(2_Girdiler!$I$21-2_Girdiler!$H$21)/(2_Girdiler!$I$20-2_Girdiler!$H$20),INDEX(2_Girdiler!$B$21:$I$21,G5118)+(F5118-INDEX(2_Girdiler!$B$20:$I$20,G5118))*(INDEX(2_Girdiler!$B$21:$I$21,G5118+1)-INDEX(2_Girdiler!$B$21:$I$21,G5118))/(INDEX(2_Girdiler!$B$20:$I$20,G5118+1)-INDEX(2_Girdiler!$B$20:$I$20,G5118)))</f>
        <v>4.01276187035515</v>
      </c>
      <c r="I5118" s="16" t="n">
        <f aca="false">H5118/2_Girdiler!$B$17</f>
        <v>1.60767703139229</v>
      </c>
      <c r="J5118" s="16" t="n">
        <f aca="false">D5118+I5118</f>
        <v>19.5684404583024</v>
      </c>
    </row>
    <row r="5119" customFormat="false" ht="15" hidden="false" customHeight="false" outlineLevel="0" collapsed="false">
      <c r="A5119" s="0" t="n">
        <v>5107</v>
      </c>
      <c r="B5119" s="7" t="n">
        <v>0.293643</v>
      </c>
      <c r="C5119" s="7" t="n">
        <v>0.050969</v>
      </c>
      <c r="D5119" s="16" t="n">
        <f aca="false">LOGINV(B5119,$B$7,$C$7)</f>
        <v>10.0067337816002</v>
      </c>
      <c r="E5119" s="16" t="n">
        <f aca="false">LOGINV(C5119,$B$8,$C$8)</f>
        <v>37.9965180549235</v>
      </c>
      <c r="F5119" s="16" t="n">
        <f aca="false">$B$5/100*E5119*2_Girdiler!$B$14*2_Girdiler!$B$15*2_Girdiler!$B$16</f>
        <v>0.955992394261874</v>
      </c>
      <c r="G5119" s="16" t="n">
        <f aca="false">MIN(MATCH(F5119,2_Girdiler!$B$20:$I$20,1),7)</f>
        <v>1</v>
      </c>
      <c r="H5119" s="16" t="n">
        <f aca="false">IF(F5119&gt;=40,2_Girdiler!$I$21+(F5119-40)*(2_Girdiler!$I$21-2_Girdiler!$H$21)/(2_Girdiler!$I$20-2_Girdiler!$H$20),INDEX(2_Girdiler!$B$21:$I$21,G5119)+(F5119-INDEX(2_Girdiler!$B$20:$I$20,G5119))*(INDEX(2_Girdiler!$B$21:$I$21,G5119+1)-INDEX(2_Girdiler!$B$21:$I$21,G5119))/(INDEX(2_Girdiler!$B$20:$I$20,G5119+1)-INDEX(2_Girdiler!$B$20:$I$20,G5119)))</f>
        <v>2.10318326737612</v>
      </c>
      <c r="I5119" s="16" t="n">
        <f aca="false">H5119/2_Girdiler!$B$17</f>
        <v>0.842621501352614</v>
      </c>
      <c r="J5119" s="16" t="n">
        <f aca="false">D5119+I5119</f>
        <v>10.8493552829528</v>
      </c>
    </row>
    <row r="5120" customFormat="false" ht="15" hidden="false" customHeight="false" outlineLevel="0" collapsed="false">
      <c r="A5120" s="0" t="n">
        <v>5108</v>
      </c>
      <c r="B5120" s="7" t="n">
        <v>0.43584</v>
      </c>
      <c r="C5120" s="7" t="n">
        <v>0.367571</v>
      </c>
      <c r="D5120" s="16" t="n">
        <f aca="false">LOGINV(B5120,$B$7,$C$7)</f>
        <v>12.3760854741639</v>
      </c>
      <c r="E5120" s="16" t="n">
        <f aca="false">LOGINV(C5120,$B$8,$C$8)</f>
        <v>87.7823642799575</v>
      </c>
      <c r="F5120" s="16" t="n">
        <f aca="false">$B$5/100*E5120*2_Girdiler!$B$14*2_Girdiler!$B$15*2_Girdiler!$B$16</f>
        <v>2.20860428528373</v>
      </c>
      <c r="G5120" s="16" t="n">
        <f aca="false">MIN(MATCH(F5120,2_Girdiler!$B$20:$I$20,1),7)</f>
        <v>1</v>
      </c>
      <c r="H5120" s="16" t="n">
        <f aca="false">IF(F5120&gt;=40,2_Girdiler!$I$21+(F5120-40)*(2_Girdiler!$I$21-2_Girdiler!$H$21)/(2_Girdiler!$I$20-2_Girdiler!$H$20),INDEX(2_Girdiler!$B$21:$I$21,G5120)+(F5120-INDEX(2_Girdiler!$B$20:$I$20,G5120))*(INDEX(2_Girdiler!$B$21:$I$21,G5120+1)-INDEX(2_Girdiler!$B$21:$I$21,G5120))/(INDEX(2_Girdiler!$B$20:$I$20,G5120+1)-INDEX(2_Girdiler!$B$20:$I$20,G5120)))</f>
        <v>4.85892942762421</v>
      </c>
      <c r="I5120" s="16" t="n">
        <f aca="false">H5120/2_Girdiler!$B$17</f>
        <v>1.94668646940072</v>
      </c>
      <c r="J5120" s="16" t="n">
        <f aca="false">D5120+I5120</f>
        <v>14.3227719435647</v>
      </c>
    </row>
    <row r="5121" customFormat="false" ht="15" hidden="false" customHeight="false" outlineLevel="0" collapsed="false">
      <c r="A5121" s="0" t="n">
        <v>5109</v>
      </c>
      <c r="B5121" s="7" t="n">
        <v>0.158301</v>
      </c>
      <c r="C5121" s="7" t="n">
        <v>0.697849</v>
      </c>
      <c r="D5121" s="16" t="n">
        <f aca="false">LOGINV(B5121,$B$7,$C$7)</f>
        <v>7.74915145665939</v>
      </c>
      <c r="E5121" s="16" t="n">
        <f aca="false">LOGINV(C5121,$B$8,$C$8)</f>
        <v>152.588180304511</v>
      </c>
      <c r="F5121" s="16" t="n">
        <f aca="false">$B$5/100*E5121*2_Girdiler!$B$14*2_Girdiler!$B$15*2_Girdiler!$B$16</f>
        <v>3.83911861646149</v>
      </c>
      <c r="G5121" s="16" t="n">
        <f aca="false">MIN(MATCH(F5121,2_Girdiler!$B$20:$I$20,1),7)</f>
        <v>1</v>
      </c>
      <c r="H5121" s="16" t="n">
        <f aca="false">IF(F5121&gt;=40,2_Girdiler!$I$21+(F5121-40)*(2_Girdiler!$I$21-2_Girdiler!$H$21)/(2_Girdiler!$I$20-2_Girdiler!$H$20),INDEX(2_Girdiler!$B$21:$I$21,G5121)+(F5121-INDEX(2_Girdiler!$B$20:$I$20,G5121))*(INDEX(2_Girdiler!$B$21:$I$21,G5121+1)-INDEX(2_Girdiler!$B$21:$I$21,G5121))/(INDEX(2_Girdiler!$B$20:$I$20,G5121+1)-INDEX(2_Girdiler!$B$20:$I$20,G5121)))</f>
        <v>8.44606095621527</v>
      </c>
      <c r="I5121" s="16" t="n">
        <f aca="false">H5121/2_Girdiler!$B$17</f>
        <v>3.38383852412471</v>
      </c>
      <c r="J5121" s="16" t="n">
        <f aca="false">D5121+I5121</f>
        <v>11.1329899807841</v>
      </c>
    </row>
    <row r="5122" customFormat="false" ht="15" hidden="false" customHeight="false" outlineLevel="0" collapsed="false">
      <c r="A5122" s="0" t="n">
        <v>5110</v>
      </c>
      <c r="B5122" s="7" t="n">
        <v>0.107096</v>
      </c>
      <c r="C5122" s="7" t="n">
        <v>0.265241</v>
      </c>
      <c r="D5122" s="16" t="n">
        <f aca="false">LOGINV(B5122,$B$7,$C$7)</f>
        <v>6.77637211983875</v>
      </c>
      <c r="E5122" s="16" t="n">
        <f aca="false">LOGINV(C5122,$B$8,$C$8)</f>
        <v>72.8444284312478</v>
      </c>
      <c r="F5122" s="16" t="n">
        <f aca="false">$B$5/100*E5122*2_Girdiler!$B$14*2_Girdiler!$B$15*2_Girdiler!$B$16</f>
        <v>1.83276581933019</v>
      </c>
      <c r="G5122" s="16" t="n">
        <f aca="false">MIN(MATCH(F5122,2_Girdiler!$B$20:$I$20,1),7)</f>
        <v>1</v>
      </c>
      <c r="H5122" s="16" t="n">
        <f aca="false">IF(F5122&gt;=40,2_Girdiler!$I$21+(F5122-40)*(2_Girdiler!$I$21-2_Girdiler!$H$21)/(2_Girdiler!$I$20-2_Girdiler!$H$20),INDEX(2_Girdiler!$B$21:$I$21,G5122)+(F5122-INDEX(2_Girdiler!$B$20:$I$20,G5122))*(INDEX(2_Girdiler!$B$21:$I$21,G5122+1)-INDEX(2_Girdiler!$B$21:$I$21,G5122))/(INDEX(2_Girdiler!$B$20:$I$20,G5122+1)-INDEX(2_Girdiler!$B$20:$I$20,G5122)))</f>
        <v>4.03208480252643</v>
      </c>
      <c r="I5122" s="16" t="n">
        <f aca="false">H5122/2_Girdiler!$B$17</f>
        <v>1.61541859075578</v>
      </c>
      <c r="J5122" s="16" t="n">
        <f aca="false">D5122+I5122</f>
        <v>8.39179071059453</v>
      </c>
    </row>
    <row r="5123" customFormat="false" ht="15" hidden="false" customHeight="false" outlineLevel="0" collapsed="false">
      <c r="A5123" s="0" t="n">
        <v>5111</v>
      </c>
      <c r="B5123" s="7" t="n">
        <v>0.183375</v>
      </c>
      <c r="C5123" s="7" t="n">
        <v>0.711396</v>
      </c>
      <c r="D5123" s="16" t="n">
        <f aca="false">LOGINV(B5123,$B$7,$C$7)</f>
        <v>8.18827391464691</v>
      </c>
      <c r="E5123" s="16" t="n">
        <f aca="false">LOGINV(C5123,$B$8,$C$8)</f>
        <v>156.502878350852</v>
      </c>
      <c r="F5123" s="16" t="n">
        <f aca="false">$B$5/100*E5123*2_Girdiler!$B$14*2_Girdiler!$B$15*2_Girdiler!$B$16</f>
        <v>3.93761241930744</v>
      </c>
      <c r="G5123" s="16" t="n">
        <f aca="false">MIN(MATCH(F5123,2_Girdiler!$B$20:$I$20,1),7)</f>
        <v>1</v>
      </c>
      <c r="H5123" s="16" t="n">
        <f aca="false">IF(F5123&gt;=40,2_Girdiler!$I$21+(F5123-40)*(2_Girdiler!$I$21-2_Girdiler!$H$21)/(2_Girdiler!$I$20-2_Girdiler!$H$20),INDEX(2_Girdiler!$B$21:$I$21,G5123)+(F5123-INDEX(2_Girdiler!$B$20:$I$20,G5123))*(INDEX(2_Girdiler!$B$21:$I$21,G5123+1)-INDEX(2_Girdiler!$B$21:$I$21,G5123))/(INDEX(2_Girdiler!$B$20:$I$20,G5123+1)-INDEX(2_Girdiler!$B$20:$I$20,G5123)))</f>
        <v>8.66274732247636</v>
      </c>
      <c r="I5123" s="16" t="n">
        <f aca="false">H5123/2_Girdiler!$B$17</f>
        <v>3.47065197214598</v>
      </c>
      <c r="J5123" s="16" t="n">
        <f aca="false">D5123+I5123</f>
        <v>11.6589258867929</v>
      </c>
    </row>
    <row r="5124" customFormat="false" ht="15" hidden="false" customHeight="false" outlineLevel="0" collapsed="false">
      <c r="A5124" s="0" t="n">
        <v>5112</v>
      </c>
      <c r="B5124" s="7" t="n">
        <v>0.002162</v>
      </c>
      <c r="C5124" s="7" t="n">
        <v>0.761926</v>
      </c>
      <c r="D5124" s="16" t="n">
        <f aca="false">LOGINV(B5124,$B$7,$C$7)</f>
        <v>2.76007247323715</v>
      </c>
      <c r="E5124" s="16" t="n">
        <f aca="false">LOGINV(C5124,$B$8,$C$8)</f>
        <v>172.976430076294</v>
      </c>
      <c r="F5124" s="16" t="n">
        <f aca="false">$B$5/100*E5124*2_Girdiler!$B$14*2_Girdiler!$B$15*2_Girdiler!$B$16</f>
        <v>4.35208698071956</v>
      </c>
      <c r="G5124" s="16" t="n">
        <f aca="false">MIN(MATCH(F5124,2_Girdiler!$B$20:$I$20,1),7)</f>
        <v>1</v>
      </c>
      <c r="H5124" s="16" t="n">
        <f aca="false">IF(F5124&gt;=40,2_Girdiler!$I$21+(F5124-40)*(2_Girdiler!$I$21-2_Girdiler!$H$21)/(2_Girdiler!$I$20-2_Girdiler!$H$20),INDEX(2_Girdiler!$B$21:$I$21,G5124)+(F5124-INDEX(2_Girdiler!$B$20:$I$20,G5124))*(INDEX(2_Girdiler!$B$21:$I$21,G5124+1)-INDEX(2_Girdiler!$B$21:$I$21,G5124))/(INDEX(2_Girdiler!$B$20:$I$20,G5124+1)-INDEX(2_Girdiler!$B$20:$I$20,G5124)))</f>
        <v>9.57459135758304</v>
      </c>
      <c r="I5124" s="16" t="n">
        <f aca="false">H5124/2_Girdiler!$B$17</f>
        <v>3.83597410159577</v>
      </c>
      <c r="J5124" s="16" t="n">
        <f aca="false">D5124+I5124</f>
        <v>6.59604657483291</v>
      </c>
    </row>
    <row r="5125" customFormat="false" ht="15" hidden="false" customHeight="false" outlineLevel="0" collapsed="false">
      <c r="A5125" s="0" t="n">
        <v>5113</v>
      </c>
      <c r="B5125" s="7" t="n">
        <v>0.359863</v>
      </c>
      <c r="C5125" s="7" t="n">
        <v>0.47959</v>
      </c>
      <c r="D5125" s="16" t="n">
        <f aca="false">LOGINV(B5125,$B$7,$C$7)</f>
        <v>11.0871961018267</v>
      </c>
      <c r="E5125" s="16" t="n">
        <f aca="false">LOGINV(C5125,$B$8,$C$8)</f>
        <v>105.656229291854</v>
      </c>
      <c r="F5125" s="16" t="n">
        <f aca="false">$B$5/100*E5125*2_Girdiler!$B$14*2_Girdiler!$B$15*2_Girdiler!$B$16</f>
        <v>2.65831072898304</v>
      </c>
      <c r="G5125" s="16" t="n">
        <f aca="false">MIN(MATCH(F5125,2_Girdiler!$B$20:$I$20,1),7)</f>
        <v>1</v>
      </c>
      <c r="H5125" s="16" t="n">
        <f aca="false">IF(F5125&gt;=40,2_Girdiler!$I$21+(F5125-40)*(2_Girdiler!$I$21-2_Girdiler!$H$21)/(2_Girdiler!$I$20-2_Girdiler!$H$20),INDEX(2_Girdiler!$B$21:$I$21,G5125)+(F5125-INDEX(2_Girdiler!$B$20:$I$20,G5125))*(INDEX(2_Girdiler!$B$21:$I$21,G5125+1)-INDEX(2_Girdiler!$B$21:$I$21,G5125))/(INDEX(2_Girdiler!$B$20:$I$20,G5125+1)-INDEX(2_Girdiler!$B$20:$I$20,G5125)))</f>
        <v>5.84828360376268</v>
      </c>
      <c r="I5125" s="16" t="n">
        <f aca="false">H5125/2_Girdiler!$B$17</f>
        <v>2.34306234125107</v>
      </c>
      <c r="J5125" s="16" t="n">
        <f aca="false">D5125+I5125</f>
        <v>13.4302584430777</v>
      </c>
    </row>
    <row r="5126" customFormat="false" ht="15" hidden="false" customHeight="false" outlineLevel="0" collapsed="false">
      <c r="A5126" s="0" t="n">
        <v>5114</v>
      </c>
      <c r="B5126" s="7" t="n">
        <v>0.54475</v>
      </c>
      <c r="C5126" s="7" t="n">
        <v>0.326219</v>
      </c>
      <c r="D5126" s="16" t="n">
        <f aca="false">LOGINV(B5126,$B$7,$C$7)</f>
        <v>14.417693356434</v>
      </c>
      <c r="E5126" s="16" t="n">
        <f aca="false">LOGINV(C5126,$B$8,$C$8)</f>
        <v>81.6555816991663</v>
      </c>
      <c r="F5126" s="16" t="n">
        <f aca="false">$B$5/100*E5126*2_Girdiler!$B$14*2_Girdiler!$B$15*2_Girdiler!$B$16</f>
        <v>2.05445443555103</v>
      </c>
      <c r="G5126" s="16" t="n">
        <f aca="false">MIN(MATCH(F5126,2_Girdiler!$B$20:$I$20,1),7)</f>
        <v>1</v>
      </c>
      <c r="H5126" s="16" t="n">
        <f aca="false">IF(F5126&gt;=40,2_Girdiler!$I$21+(F5126-40)*(2_Girdiler!$I$21-2_Girdiler!$H$21)/(2_Girdiler!$I$20-2_Girdiler!$H$20),INDEX(2_Girdiler!$B$21:$I$21,G5126)+(F5126-INDEX(2_Girdiler!$B$20:$I$20,G5126))*(INDEX(2_Girdiler!$B$21:$I$21,G5126+1)-INDEX(2_Girdiler!$B$21:$I$21,G5126))/(INDEX(2_Girdiler!$B$20:$I$20,G5126+1)-INDEX(2_Girdiler!$B$20:$I$20,G5126)))</f>
        <v>4.51979975821226</v>
      </c>
      <c r="I5126" s="16" t="n">
        <f aca="false">H5126/2_Girdiler!$B$17</f>
        <v>1.81081721082222</v>
      </c>
      <c r="J5126" s="16" t="n">
        <f aca="false">D5126+I5126</f>
        <v>16.2285105672562</v>
      </c>
    </row>
    <row r="5127" customFormat="false" ht="15" hidden="false" customHeight="false" outlineLevel="0" collapsed="false">
      <c r="A5127" s="0" t="n">
        <v>5115</v>
      </c>
      <c r="B5127" s="7" t="n">
        <v>0.656149</v>
      </c>
      <c r="C5127" s="7" t="n">
        <v>0.579332</v>
      </c>
      <c r="D5127" s="16" t="n">
        <f aca="false">LOGINV(B5127,$B$7,$C$7)</f>
        <v>16.9431087370697</v>
      </c>
      <c r="E5127" s="16" t="n">
        <f aca="false">LOGINV(C5127,$B$8,$C$8)</f>
        <v>124.268980629381</v>
      </c>
      <c r="F5127" s="16" t="n">
        <f aca="false">$B$5/100*E5127*2_Girdiler!$B$14*2_Girdiler!$B$15*2_Girdiler!$B$16</f>
        <v>3.12660755263522</v>
      </c>
      <c r="G5127" s="16" t="n">
        <f aca="false">MIN(MATCH(F5127,2_Girdiler!$B$20:$I$20,1),7)</f>
        <v>1</v>
      </c>
      <c r="H5127" s="16" t="n">
        <f aca="false">IF(F5127&gt;=40,2_Girdiler!$I$21+(F5127-40)*(2_Girdiler!$I$21-2_Girdiler!$H$21)/(2_Girdiler!$I$20-2_Girdiler!$H$20),INDEX(2_Girdiler!$B$21:$I$21,G5127)+(F5127-INDEX(2_Girdiler!$B$20:$I$20,G5127))*(INDEX(2_Girdiler!$B$21:$I$21,G5127+1)-INDEX(2_Girdiler!$B$21:$I$21,G5127))/(INDEX(2_Girdiler!$B$20:$I$20,G5127+1)-INDEX(2_Girdiler!$B$20:$I$20,G5127)))</f>
        <v>6.87853661579747</v>
      </c>
      <c r="I5127" s="16" t="n">
        <f aca="false">H5127/2_Girdiler!$B$17</f>
        <v>2.75582396466245</v>
      </c>
      <c r="J5127" s="16" t="n">
        <f aca="false">D5127+I5127</f>
        <v>19.6989327017321</v>
      </c>
    </row>
    <row r="5128" customFormat="false" ht="15" hidden="false" customHeight="false" outlineLevel="0" collapsed="false">
      <c r="A5128" s="0" t="n">
        <v>5116</v>
      </c>
      <c r="B5128" s="7" t="n">
        <v>0.723361</v>
      </c>
      <c r="C5128" s="7" t="n">
        <v>0.45283</v>
      </c>
      <c r="D5128" s="16" t="n">
        <f aca="false">LOGINV(B5128,$B$7,$C$7)</f>
        <v>18.8451868195927</v>
      </c>
      <c r="E5128" s="16" t="n">
        <f aca="false">LOGINV(C5128,$B$8,$C$8)</f>
        <v>101.162483506609</v>
      </c>
      <c r="F5128" s="16" t="n">
        <f aca="false">$B$5/100*E5128*2_Girdiler!$B$14*2_Girdiler!$B$15*2_Girdiler!$B$16</f>
        <v>2.54524808502629</v>
      </c>
      <c r="G5128" s="16" t="n">
        <f aca="false">MIN(MATCH(F5128,2_Girdiler!$B$20:$I$20,1),7)</f>
        <v>1</v>
      </c>
      <c r="H5128" s="16" t="n">
        <f aca="false">IF(F5128&gt;=40,2_Girdiler!$I$21+(F5128-40)*(2_Girdiler!$I$21-2_Girdiler!$H$21)/(2_Girdiler!$I$20-2_Girdiler!$H$20),INDEX(2_Girdiler!$B$21:$I$21,G5128)+(F5128-INDEX(2_Girdiler!$B$20:$I$20,G5128))*(INDEX(2_Girdiler!$B$21:$I$21,G5128+1)-INDEX(2_Girdiler!$B$21:$I$21,G5128))/(INDEX(2_Girdiler!$B$20:$I$20,G5128+1)-INDEX(2_Girdiler!$B$20:$I$20,G5128)))</f>
        <v>5.59954578705783</v>
      </c>
      <c r="I5128" s="16" t="n">
        <f aca="false">H5128/2_Girdiler!$B$17</f>
        <v>2.24340776725073</v>
      </c>
      <c r="J5128" s="16" t="n">
        <f aca="false">D5128+I5128</f>
        <v>21.0885945868435</v>
      </c>
    </row>
    <row r="5129" customFormat="false" ht="15" hidden="false" customHeight="false" outlineLevel="0" collapsed="false">
      <c r="A5129" s="0" t="n">
        <v>5117</v>
      </c>
      <c r="B5129" s="7" t="n">
        <v>0.515788</v>
      </c>
      <c r="C5129" s="7" t="n">
        <v>0.951796</v>
      </c>
      <c r="D5129" s="16" t="n">
        <f aca="false">LOGINV(B5129,$B$7,$C$7)</f>
        <v>13.844176424505</v>
      </c>
      <c r="E5129" s="16" t="n">
        <f aca="false">LOGINV(C5129,$B$8,$C$8)</f>
        <v>319.381882415167</v>
      </c>
      <c r="F5129" s="16" t="n">
        <f aca="false">$B$5/100*E5129*2_Girdiler!$B$14*2_Girdiler!$B$15*2_Girdiler!$B$16</f>
        <v>8.0356481615656</v>
      </c>
      <c r="G5129" s="16" t="n">
        <f aca="false">MIN(MATCH(F5129,2_Girdiler!$B$20:$I$20,1),7)</f>
        <v>2</v>
      </c>
      <c r="H5129" s="16" t="n">
        <f aca="false">IF(F5129&gt;=40,2_Girdiler!$I$21+(F5129-40)*(2_Girdiler!$I$21-2_Girdiler!$H$21)/(2_Girdiler!$I$20-2_Girdiler!$H$20),INDEX(2_Girdiler!$B$21:$I$21,G5129)+(F5129-INDEX(2_Girdiler!$B$20:$I$20,G5129))*(INDEX(2_Girdiler!$B$21:$I$21,G5129+1)-INDEX(2_Girdiler!$B$21:$I$21,G5129))/(INDEX(2_Girdiler!$B$20:$I$20,G5129+1)-INDEX(2_Girdiler!$B$20:$I$20,G5129)))</f>
        <v>15.857037058505</v>
      </c>
      <c r="I5129" s="16" t="n">
        <f aca="false">H5129/2_Girdiler!$B$17</f>
        <v>6.35297959074718</v>
      </c>
      <c r="J5129" s="16" t="n">
        <f aca="false">D5129+I5129</f>
        <v>20.1971560152521</v>
      </c>
    </row>
    <row r="5130" customFormat="false" ht="15" hidden="false" customHeight="false" outlineLevel="0" collapsed="false">
      <c r="A5130" s="0" t="n">
        <v>5118</v>
      </c>
      <c r="B5130" s="7" t="n">
        <v>0.883406</v>
      </c>
      <c r="C5130" s="7" t="n">
        <v>0.940005</v>
      </c>
      <c r="D5130" s="16" t="n">
        <f aca="false">LOGINV(B5130,$B$7,$C$7)</f>
        <v>26.3198901747875</v>
      </c>
      <c r="E5130" s="16" t="n">
        <f aca="false">LOGINV(C5130,$B$8,$C$8)</f>
        <v>297.931176548583</v>
      </c>
      <c r="F5130" s="16" t="n">
        <f aca="false">$B$5/100*E5130*2_Girdiler!$B$14*2_Girdiler!$B$15*2_Girdiler!$B$16</f>
        <v>7.49594840196234</v>
      </c>
      <c r="G5130" s="16" t="n">
        <f aca="false">MIN(MATCH(F5130,2_Girdiler!$B$20:$I$20,1),7)</f>
        <v>2</v>
      </c>
      <c r="H5130" s="16" t="n">
        <f aca="false">IF(F5130&gt;=40,2_Girdiler!$I$21+(F5130-40)*(2_Girdiler!$I$21-2_Girdiler!$H$21)/(2_Girdiler!$I$20-2_Girdiler!$H$20),INDEX(2_Girdiler!$B$21:$I$21,G5130)+(F5130-INDEX(2_Girdiler!$B$20:$I$20,G5130))*(INDEX(2_Girdiler!$B$21:$I$21,G5130+1)-INDEX(2_Girdiler!$B$21:$I$21,G5130))/(INDEX(2_Girdiler!$B$20:$I$20,G5130+1)-INDEX(2_Girdiler!$B$20:$I$20,G5130)))</f>
        <v>14.9935174431397</v>
      </c>
      <c r="I5130" s="16" t="n">
        <f aca="false">H5130/2_Girdiler!$B$17</f>
        <v>6.00701820638611</v>
      </c>
      <c r="J5130" s="16" t="n">
        <f aca="false">D5130+I5130</f>
        <v>32.3269083811736</v>
      </c>
    </row>
    <row r="5131" customFormat="false" ht="15" hidden="false" customHeight="false" outlineLevel="0" collapsed="false">
      <c r="A5131" s="0" t="n">
        <v>5119</v>
      </c>
      <c r="B5131" s="7" t="n">
        <v>0.447806</v>
      </c>
      <c r="C5131" s="7" t="n">
        <v>0.746646</v>
      </c>
      <c r="D5131" s="16" t="n">
        <f aca="false">LOGINV(B5131,$B$7,$C$7)</f>
        <v>12.5870125101494</v>
      </c>
      <c r="E5131" s="16" t="n">
        <f aca="false">LOGINV(C5131,$B$8,$C$8)</f>
        <v>167.640739421259</v>
      </c>
      <c r="F5131" s="16" t="n">
        <f aca="false">$B$5/100*E5131*2_Girdiler!$B$14*2_Girdiler!$B$15*2_Girdiler!$B$16</f>
        <v>4.21784100383888</v>
      </c>
      <c r="G5131" s="16" t="n">
        <f aca="false">MIN(MATCH(F5131,2_Girdiler!$B$20:$I$20,1),7)</f>
        <v>1</v>
      </c>
      <c r="H5131" s="16" t="n">
        <f aca="false">IF(F5131&gt;=40,2_Girdiler!$I$21+(F5131-40)*(2_Girdiler!$I$21-2_Girdiler!$H$21)/(2_Girdiler!$I$20-2_Girdiler!$H$20),INDEX(2_Girdiler!$B$21:$I$21,G5131)+(F5131-INDEX(2_Girdiler!$B$20:$I$20,G5131))*(INDEX(2_Girdiler!$B$21:$I$21,G5131+1)-INDEX(2_Girdiler!$B$21:$I$21,G5131))/(INDEX(2_Girdiler!$B$20:$I$20,G5131+1)-INDEX(2_Girdiler!$B$20:$I$20,G5131)))</f>
        <v>9.27925020844555</v>
      </c>
      <c r="I5131" s="16" t="n">
        <f aca="false">H5131/2_Girdiler!$B$17</f>
        <v>3.71764832069132</v>
      </c>
      <c r="J5131" s="16" t="n">
        <f aca="false">D5131+I5131</f>
        <v>16.3046608308407</v>
      </c>
    </row>
    <row r="5132" customFormat="false" ht="15" hidden="false" customHeight="false" outlineLevel="0" collapsed="false">
      <c r="A5132" s="0" t="n">
        <v>5120</v>
      </c>
      <c r="B5132" s="7" t="n">
        <v>0.463351</v>
      </c>
      <c r="C5132" s="7" t="n">
        <v>0.171853</v>
      </c>
      <c r="D5132" s="16" t="n">
        <f aca="false">LOGINV(B5132,$B$7,$C$7)</f>
        <v>12.8651483694138</v>
      </c>
      <c r="E5132" s="16" t="n">
        <f aca="false">LOGINV(C5132,$B$8,$C$8)</f>
        <v>59.265405164552</v>
      </c>
      <c r="F5132" s="16" t="n">
        <f aca="false">$B$5/100*E5132*2_Girdiler!$B$14*2_Girdiler!$B$15*2_Girdiler!$B$16</f>
        <v>1.49111759394013</v>
      </c>
      <c r="G5132" s="16" t="n">
        <f aca="false">MIN(MATCH(F5132,2_Girdiler!$B$20:$I$20,1),7)</f>
        <v>1</v>
      </c>
      <c r="H5132" s="16" t="n">
        <f aca="false">IF(F5132&gt;=40,2_Girdiler!$I$21+(F5132-40)*(2_Girdiler!$I$21-2_Girdiler!$H$21)/(2_Girdiler!$I$20-2_Girdiler!$H$20),INDEX(2_Girdiler!$B$21:$I$21,G5132)+(F5132-INDEX(2_Girdiler!$B$20:$I$20,G5132))*(INDEX(2_Girdiler!$B$21:$I$21,G5132+1)-INDEX(2_Girdiler!$B$21:$I$21,G5132))/(INDEX(2_Girdiler!$B$20:$I$20,G5132+1)-INDEX(2_Girdiler!$B$20:$I$20,G5132)))</f>
        <v>3.28045870666828</v>
      </c>
      <c r="I5132" s="16" t="n">
        <f aca="false">H5132/2_Girdiler!$B$17</f>
        <v>1.31428634081261</v>
      </c>
      <c r="J5132" s="16" t="n">
        <f aca="false">D5132+I5132</f>
        <v>14.1794347102264</v>
      </c>
    </row>
    <row r="5133" customFormat="false" ht="15" hidden="false" customHeight="false" outlineLevel="0" collapsed="false">
      <c r="A5133" s="0" t="n">
        <v>5121</v>
      </c>
      <c r="B5133" s="7" t="n">
        <v>0.19056</v>
      </c>
      <c r="C5133" s="7" t="n">
        <v>0.570439</v>
      </c>
      <c r="D5133" s="16" t="n">
        <f aca="false">LOGINV(B5133,$B$7,$C$7)</f>
        <v>8.31124849542703</v>
      </c>
      <c r="E5133" s="16" t="n">
        <f aca="false">LOGINV(C5133,$B$8,$C$8)</f>
        <v>122.461920145171</v>
      </c>
      <c r="F5133" s="16" t="n">
        <f aca="false">$B$5/100*E5133*2_Girdiler!$B$14*2_Girdiler!$B$15*2_Girdiler!$B$16</f>
        <v>3.0811419108525</v>
      </c>
      <c r="G5133" s="16" t="n">
        <f aca="false">MIN(MATCH(F5133,2_Girdiler!$B$20:$I$20,1),7)</f>
        <v>1</v>
      </c>
      <c r="H5133" s="16" t="n">
        <f aca="false">IF(F5133&gt;=40,2_Girdiler!$I$21+(F5133-40)*(2_Girdiler!$I$21-2_Girdiler!$H$21)/(2_Girdiler!$I$20-2_Girdiler!$H$20),INDEX(2_Girdiler!$B$21:$I$21,G5133)+(F5133-INDEX(2_Girdiler!$B$20:$I$20,G5133))*(INDEX(2_Girdiler!$B$21:$I$21,G5133+1)-INDEX(2_Girdiler!$B$21:$I$21,G5133))/(INDEX(2_Girdiler!$B$20:$I$20,G5133+1)-INDEX(2_Girdiler!$B$20:$I$20,G5133)))</f>
        <v>6.7785122038755</v>
      </c>
      <c r="I5133" s="16" t="n">
        <f aca="false">H5133/2_Girdiler!$B$17</f>
        <v>2.71575008168089</v>
      </c>
      <c r="J5133" s="16" t="n">
        <f aca="false">D5133+I5133</f>
        <v>11.0269985771079</v>
      </c>
    </row>
    <row r="5134" customFormat="false" ht="15" hidden="false" customHeight="false" outlineLevel="0" collapsed="false">
      <c r="A5134" s="0" t="n">
        <v>5122</v>
      </c>
      <c r="B5134" s="7" t="n">
        <v>0.109545</v>
      </c>
      <c r="C5134" s="7" t="n">
        <v>0.230329</v>
      </c>
      <c r="D5134" s="16" t="n">
        <f aca="false">LOGINV(B5134,$B$7,$C$7)</f>
        <v>6.82629760084135</v>
      </c>
      <c r="E5134" s="16" t="n">
        <f aca="false">LOGINV(C5134,$B$8,$C$8)</f>
        <v>67.8298640194921</v>
      </c>
      <c r="F5134" s="16" t="n">
        <f aca="false">$B$5/100*E5134*2_Girdiler!$B$14*2_Girdiler!$B$15*2_Girdiler!$B$16</f>
        <v>1.70659937873042</v>
      </c>
      <c r="G5134" s="16" t="n">
        <f aca="false">MIN(MATCH(F5134,2_Girdiler!$B$20:$I$20,1),7)</f>
        <v>1</v>
      </c>
      <c r="H5134" s="16" t="n">
        <f aca="false">IF(F5134&gt;=40,2_Girdiler!$I$21+(F5134-40)*(2_Girdiler!$I$21-2_Girdiler!$H$21)/(2_Girdiler!$I$20-2_Girdiler!$H$20),INDEX(2_Girdiler!$B$21:$I$21,G5134)+(F5134-INDEX(2_Girdiler!$B$20:$I$20,G5134))*(INDEX(2_Girdiler!$B$21:$I$21,G5134+1)-INDEX(2_Girdiler!$B$21:$I$21,G5134))/(INDEX(2_Girdiler!$B$20:$I$20,G5134+1)-INDEX(2_Girdiler!$B$20:$I$20,G5134)))</f>
        <v>3.75451863320692</v>
      </c>
      <c r="I5134" s="16" t="n">
        <f aca="false">H5134/2_Girdiler!$B$17</f>
        <v>1.50421419599636</v>
      </c>
      <c r="J5134" s="16" t="n">
        <f aca="false">D5134+I5134</f>
        <v>8.33051179683772</v>
      </c>
    </row>
    <row r="5135" customFormat="false" ht="15" hidden="false" customHeight="false" outlineLevel="0" collapsed="false">
      <c r="A5135" s="0" t="n">
        <v>5123</v>
      </c>
      <c r="B5135" s="7" t="n">
        <v>0.087638</v>
      </c>
      <c r="C5135" s="7" t="n">
        <v>0.102465</v>
      </c>
      <c r="D5135" s="16" t="n">
        <f aca="false">LOGINV(B5135,$B$7,$C$7)</f>
        <v>6.36157043734338</v>
      </c>
      <c r="E5135" s="16" t="n">
        <f aca="false">LOGINV(C5135,$B$8,$C$8)</f>
        <v>48.1814328745219</v>
      </c>
      <c r="F5135" s="16" t="n">
        <f aca="false">$B$5/100*E5135*2_Girdiler!$B$14*2_Girdiler!$B$15*2_Girdiler!$B$16</f>
        <v>1.21224485112297</v>
      </c>
      <c r="G5135" s="16" t="n">
        <f aca="false">MIN(MATCH(F5135,2_Girdiler!$B$20:$I$20,1),7)</f>
        <v>1</v>
      </c>
      <c r="H5135" s="16" t="n">
        <f aca="false">IF(F5135&gt;=40,2_Girdiler!$I$21+(F5135-40)*(2_Girdiler!$I$21-2_Girdiler!$H$21)/(2_Girdiler!$I$20-2_Girdiler!$H$20),INDEX(2_Girdiler!$B$21:$I$21,G5135)+(F5135-INDEX(2_Girdiler!$B$20:$I$20,G5135))*(INDEX(2_Girdiler!$B$21:$I$21,G5135+1)-INDEX(2_Girdiler!$B$21:$I$21,G5135))/(INDEX(2_Girdiler!$B$20:$I$20,G5135+1)-INDEX(2_Girdiler!$B$20:$I$20,G5135)))</f>
        <v>2.66693867247053</v>
      </c>
      <c r="I5135" s="16" t="n">
        <f aca="false">H5135/2_Girdiler!$B$17</f>
        <v>1.06848504506031</v>
      </c>
      <c r="J5135" s="16" t="n">
        <f aca="false">D5135+I5135</f>
        <v>7.43005548240369</v>
      </c>
    </row>
    <row r="5136" customFormat="false" ht="15" hidden="false" customHeight="false" outlineLevel="0" collapsed="false">
      <c r="A5136" s="0" t="n">
        <v>5124</v>
      </c>
      <c r="B5136" s="7" t="n">
        <v>0.821076</v>
      </c>
      <c r="C5136" s="7" t="n">
        <v>0.643043</v>
      </c>
      <c r="D5136" s="16" t="n">
        <f aca="false">LOGINV(B5136,$B$7,$C$7)</f>
        <v>22.6082410177514</v>
      </c>
      <c r="E5136" s="16" t="n">
        <f aca="false">LOGINV(C5136,$B$8,$C$8)</f>
        <v>138.361846240817</v>
      </c>
      <c r="F5136" s="16" t="n">
        <f aca="false">$B$5/100*E5136*2_Girdiler!$B$14*2_Girdiler!$B$15*2_Girdiler!$B$16</f>
        <v>3.48118405141895</v>
      </c>
      <c r="G5136" s="16" t="n">
        <f aca="false">MIN(MATCH(F5136,2_Girdiler!$B$20:$I$20,1),7)</f>
        <v>1</v>
      </c>
      <c r="H5136" s="16" t="n">
        <f aca="false">IF(F5136&gt;=40,2_Girdiler!$I$21+(F5136-40)*(2_Girdiler!$I$21-2_Girdiler!$H$21)/(2_Girdiler!$I$20-2_Girdiler!$H$20),INDEX(2_Girdiler!$B$21:$I$21,G5136)+(F5136-INDEX(2_Girdiler!$B$20:$I$20,G5136))*(INDEX(2_Girdiler!$B$21:$I$21,G5136+1)-INDEX(2_Girdiler!$B$21:$I$21,G5136))/(INDEX(2_Girdiler!$B$20:$I$20,G5136+1)-INDEX(2_Girdiler!$B$20:$I$20,G5136)))</f>
        <v>7.65860491312169</v>
      </c>
      <c r="I5136" s="16" t="n">
        <f aca="false">H5136/2_Girdiler!$B$17</f>
        <v>3.06835132737247</v>
      </c>
      <c r="J5136" s="16" t="n">
        <f aca="false">D5136+I5136</f>
        <v>25.6765923451239</v>
      </c>
    </row>
    <row r="5137" customFormat="false" ht="15" hidden="false" customHeight="false" outlineLevel="0" collapsed="false">
      <c r="A5137" s="0" t="n">
        <v>5125</v>
      </c>
      <c r="B5137" s="7" t="n">
        <v>0.426721</v>
      </c>
      <c r="C5137" s="7" t="n">
        <v>0.224295</v>
      </c>
      <c r="D5137" s="16" t="n">
        <f aca="false">LOGINV(B5137,$B$7,$C$7)</f>
        <v>12.2170478418252</v>
      </c>
      <c r="E5137" s="16" t="n">
        <f aca="false">LOGINV(C5137,$B$8,$C$8)</f>
        <v>66.9596353670605</v>
      </c>
      <c r="F5137" s="16" t="n">
        <f aca="false">$B$5/100*E5137*2_Girdiler!$B$14*2_Girdiler!$B$15*2_Girdiler!$B$16</f>
        <v>1.68470442583524</v>
      </c>
      <c r="G5137" s="16" t="n">
        <f aca="false">MIN(MATCH(F5137,2_Girdiler!$B$20:$I$20,1),7)</f>
        <v>1</v>
      </c>
      <c r="H5137" s="16" t="n">
        <f aca="false">IF(F5137&gt;=40,2_Girdiler!$I$21+(F5137-40)*(2_Girdiler!$I$21-2_Girdiler!$H$21)/(2_Girdiler!$I$20-2_Girdiler!$H$20),INDEX(2_Girdiler!$B$21:$I$21,G5137)+(F5137-INDEX(2_Girdiler!$B$20:$I$20,G5137))*(INDEX(2_Girdiler!$B$21:$I$21,G5137+1)-INDEX(2_Girdiler!$B$21:$I$21,G5137))/(INDEX(2_Girdiler!$B$20:$I$20,G5137+1)-INDEX(2_Girdiler!$B$20:$I$20,G5137)))</f>
        <v>3.70634973683753</v>
      </c>
      <c r="I5137" s="16" t="n">
        <f aca="false">H5137/2_Girdiler!$B$17</f>
        <v>1.48491575995093</v>
      </c>
      <c r="J5137" s="16" t="n">
        <f aca="false">D5137+I5137</f>
        <v>13.7019636017761</v>
      </c>
    </row>
    <row r="5138" customFormat="false" ht="15" hidden="false" customHeight="false" outlineLevel="0" collapsed="false">
      <c r="A5138" s="0" t="n">
        <v>5126</v>
      </c>
      <c r="B5138" s="7" t="n">
        <v>0.95448</v>
      </c>
      <c r="C5138" s="7" t="n">
        <v>0.005699</v>
      </c>
      <c r="D5138" s="16" t="n">
        <f aca="false">LOGINV(B5138,$B$7,$C$7)</f>
        <v>34.7358018000593</v>
      </c>
      <c r="E5138" s="16" t="n">
        <f aca="false">LOGINV(C5138,$B$8,$C$8)</f>
        <v>21.3264952797459</v>
      </c>
      <c r="F5138" s="16" t="n">
        <f aca="false">$B$5/100*E5138*2_Girdiler!$B$14*2_Girdiler!$B$15*2_Girdiler!$B$16</f>
        <v>0.536574621238406</v>
      </c>
      <c r="G5138" s="16" t="n">
        <f aca="false">MIN(MATCH(F5138,2_Girdiler!$B$20:$I$20,1),7)</f>
        <v>1</v>
      </c>
      <c r="H5138" s="16" t="n">
        <f aca="false">IF(F5138&gt;=40,2_Girdiler!$I$21+(F5138-40)*(2_Girdiler!$I$21-2_Girdiler!$H$21)/(2_Girdiler!$I$20-2_Girdiler!$H$20),INDEX(2_Girdiler!$B$21:$I$21,G5138)+(F5138-INDEX(2_Girdiler!$B$20:$I$20,G5138))*(INDEX(2_Girdiler!$B$21:$I$21,G5138+1)-INDEX(2_Girdiler!$B$21:$I$21,G5138))/(INDEX(2_Girdiler!$B$20:$I$20,G5138+1)-INDEX(2_Girdiler!$B$20:$I$20,G5138)))</f>
        <v>1.18046416672449</v>
      </c>
      <c r="I5138" s="16" t="n">
        <f aca="false">H5138/2_Girdiler!$B$17</f>
        <v>0.47294237448898</v>
      </c>
      <c r="J5138" s="16" t="n">
        <f aca="false">D5138+I5138</f>
        <v>35.2087441745483</v>
      </c>
    </row>
    <row r="5139" customFormat="false" ht="15" hidden="false" customHeight="false" outlineLevel="0" collapsed="false">
      <c r="A5139" s="0" t="n">
        <v>5127</v>
      </c>
      <c r="B5139" s="7" t="n">
        <v>0.984323</v>
      </c>
      <c r="C5139" s="7" t="n">
        <v>0.572865</v>
      </c>
      <c r="D5139" s="16" t="n">
        <f aca="false">LOGINV(B5139,$B$7,$C$7)</f>
        <v>44.9536431780088</v>
      </c>
      <c r="E5139" s="16" t="n">
        <f aca="false">LOGINV(C5139,$B$8,$C$8)</f>
        <v>122.951503398475</v>
      </c>
      <c r="F5139" s="16" t="n">
        <f aca="false">$B$5/100*E5139*2_Girdiler!$B$14*2_Girdiler!$B$15*2_Girdiler!$B$16</f>
        <v>3.09345982550563</v>
      </c>
      <c r="G5139" s="16" t="n">
        <f aca="false">MIN(MATCH(F5139,2_Girdiler!$B$20:$I$20,1),7)</f>
        <v>1</v>
      </c>
      <c r="H5139" s="16" t="n">
        <f aca="false">IF(F5139&gt;=40,2_Girdiler!$I$21+(F5139-40)*(2_Girdiler!$I$21-2_Girdiler!$H$21)/(2_Girdiler!$I$20-2_Girdiler!$H$20),INDEX(2_Girdiler!$B$21:$I$21,G5139)+(F5139-INDEX(2_Girdiler!$B$20:$I$20,G5139))*(INDEX(2_Girdiler!$B$21:$I$21,G5139+1)-INDEX(2_Girdiler!$B$21:$I$21,G5139))/(INDEX(2_Girdiler!$B$20:$I$20,G5139+1)-INDEX(2_Girdiler!$B$20:$I$20,G5139)))</f>
        <v>6.80561161611238</v>
      </c>
      <c r="I5139" s="16" t="n">
        <f aca="false">H5139/2_Girdiler!$B$17</f>
        <v>2.72660721799374</v>
      </c>
      <c r="J5139" s="16" t="n">
        <f aca="false">D5139+I5139</f>
        <v>47.6802503960025</v>
      </c>
    </row>
    <row r="5140" customFormat="false" ht="15" hidden="false" customHeight="false" outlineLevel="0" collapsed="false">
      <c r="A5140" s="0" t="n">
        <v>5128</v>
      </c>
      <c r="B5140" s="7" t="n">
        <v>0.509261</v>
      </c>
      <c r="C5140" s="7" t="n">
        <v>0.503138</v>
      </c>
      <c r="D5140" s="16" t="n">
        <f aca="false">LOGINV(B5140,$B$7,$C$7)</f>
        <v>13.7184354502137</v>
      </c>
      <c r="E5140" s="16" t="n">
        <f aca="false">LOGINV(C5140,$B$8,$C$8)</f>
        <v>109.761135675187</v>
      </c>
      <c r="F5140" s="16" t="n">
        <f aca="false">$B$5/100*E5140*2_Girdiler!$B$14*2_Girdiler!$B$15*2_Girdiler!$B$16</f>
        <v>2.7615901735877</v>
      </c>
      <c r="G5140" s="16" t="n">
        <f aca="false">MIN(MATCH(F5140,2_Girdiler!$B$20:$I$20,1),7)</f>
        <v>1</v>
      </c>
      <c r="H5140" s="16" t="n">
        <f aca="false">IF(F5140&gt;=40,2_Girdiler!$I$21+(F5140-40)*(2_Girdiler!$I$21-2_Girdiler!$H$21)/(2_Girdiler!$I$20-2_Girdiler!$H$20),INDEX(2_Girdiler!$B$21:$I$21,G5140)+(F5140-INDEX(2_Girdiler!$B$20:$I$20,G5140))*(INDEX(2_Girdiler!$B$21:$I$21,G5140+1)-INDEX(2_Girdiler!$B$21:$I$21,G5140))/(INDEX(2_Girdiler!$B$20:$I$20,G5140+1)-INDEX(2_Girdiler!$B$20:$I$20,G5140)))</f>
        <v>6.07549838189294</v>
      </c>
      <c r="I5140" s="16" t="n">
        <f aca="false">H5140/2_Girdiler!$B$17</f>
        <v>2.43409390300198</v>
      </c>
      <c r="J5140" s="16" t="n">
        <f aca="false">D5140+I5140</f>
        <v>16.1525293532156</v>
      </c>
    </row>
    <row r="5141" customFormat="false" ht="15" hidden="false" customHeight="false" outlineLevel="0" collapsed="false">
      <c r="A5141" s="0" t="n">
        <v>5129</v>
      </c>
      <c r="B5141" s="7" t="n">
        <v>0.576639</v>
      </c>
      <c r="C5141" s="7" t="n">
        <v>0.56262</v>
      </c>
      <c r="D5141" s="16" t="n">
        <f aca="false">LOGINV(B5141,$B$7,$C$7)</f>
        <v>15.082676933094</v>
      </c>
      <c r="E5141" s="16" t="n">
        <f aca="false">LOGINV(C5141,$B$8,$C$8)</f>
        <v>120.900720219163</v>
      </c>
      <c r="F5141" s="16" t="n">
        <f aca="false">$B$5/100*E5141*2_Girdiler!$B$14*2_Girdiler!$B$15*2_Girdiler!$B$16</f>
        <v>3.04186212071415</v>
      </c>
      <c r="G5141" s="16" t="n">
        <f aca="false">MIN(MATCH(F5141,2_Girdiler!$B$20:$I$20,1),7)</f>
        <v>1</v>
      </c>
      <c r="H5141" s="16" t="n">
        <f aca="false">IF(F5141&gt;=40,2_Girdiler!$I$21+(F5141-40)*(2_Girdiler!$I$21-2_Girdiler!$H$21)/(2_Girdiler!$I$20-2_Girdiler!$H$20),INDEX(2_Girdiler!$B$21:$I$21,G5141)+(F5141-INDEX(2_Girdiler!$B$20:$I$20,G5141))*(INDEX(2_Girdiler!$B$21:$I$21,G5141+1)-INDEX(2_Girdiler!$B$21:$I$21,G5141))/(INDEX(2_Girdiler!$B$20:$I$20,G5141+1)-INDEX(2_Girdiler!$B$20:$I$20,G5141)))</f>
        <v>6.69209666557114</v>
      </c>
      <c r="I5141" s="16" t="n">
        <f aca="false">H5141/2_Girdiler!$B$17</f>
        <v>2.68112847178331</v>
      </c>
      <c r="J5141" s="16" t="n">
        <f aca="false">D5141+I5141</f>
        <v>17.7638054048773</v>
      </c>
    </row>
    <row r="5142" customFormat="false" ht="15" hidden="false" customHeight="false" outlineLevel="0" collapsed="false">
      <c r="A5142" s="0" t="n">
        <v>5130</v>
      </c>
      <c r="B5142" s="7" t="n">
        <v>0.933096</v>
      </c>
      <c r="C5142" s="7" t="n">
        <v>0.580397</v>
      </c>
      <c r="D5142" s="16" t="n">
        <f aca="false">LOGINV(B5142,$B$7,$C$7)</f>
        <v>31.233262860657</v>
      </c>
      <c r="E5142" s="16" t="n">
        <f aca="false">LOGINV(C5142,$B$8,$C$8)</f>
        <v>124.487707100937</v>
      </c>
      <c r="F5142" s="16" t="n">
        <f aca="false">$B$5/100*E5142*2_Girdiler!$B$14*2_Girdiler!$B$15*2_Girdiler!$B$16</f>
        <v>3.13211071065958</v>
      </c>
      <c r="G5142" s="16" t="n">
        <f aca="false">MIN(MATCH(F5142,2_Girdiler!$B$20:$I$20,1),7)</f>
        <v>1</v>
      </c>
      <c r="H5142" s="16" t="n">
        <f aca="false">IF(F5142&gt;=40,2_Girdiler!$I$21+(F5142-40)*(2_Girdiler!$I$21-2_Girdiler!$H$21)/(2_Girdiler!$I$20-2_Girdiler!$H$20),INDEX(2_Girdiler!$B$21:$I$21,G5142)+(F5142-INDEX(2_Girdiler!$B$20:$I$20,G5142))*(INDEX(2_Girdiler!$B$21:$I$21,G5142+1)-INDEX(2_Girdiler!$B$21:$I$21,G5142))/(INDEX(2_Girdiler!$B$20:$I$20,G5142+1)-INDEX(2_Girdiler!$B$20:$I$20,G5142)))</f>
        <v>6.89064356345108</v>
      </c>
      <c r="I5142" s="16" t="n">
        <f aca="false">H5142/2_Girdiler!$B$17</f>
        <v>2.76067450458777</v>
      </c>
      <c r="J5142" s="16" t="n">
        <f aca="false">D5142+I5142</f>
        <v>33.9939373652448</v>
      </c>
    </row>
    <row r="5143" customFormat="false" ht="15" hidden="false" customHeight="false" outlineLevel="0" collapsed="false">
      <c r="A5143" s="0" t="n">
        <v>5131</v>
      </c>
      <c r="B5143" s="7" t="n">
        <v>0.501712</v>
      </c>
      <c r="C5143" s="7" t="n">
        <v>0.303924</v>
      </c>
      <c r="D5143" s="16" t="n">
        <f aca="false">LOGINV(B5143,$B$7,$C$7)</f>
        <v>13.5744860422757</v>
      </c>
      <c r="E5143" s="16" t="n">
        <f aca="false">LOGINV(C5143,$B$8,$C$8)</f>
        <v>78.4131973595471</v>
      </c>
      <c r="F5143" s="16" t="n">
        <f aca="false">$B$5/100*E5143*2_Girdiler!$B$14*2_Girdiler!$B$15*2_Girdiler!$B$16</f>
        <v>1.9728760455662</v>
      </c>
      <c r="G5143" s="16" t="n">
        <f aca="false">MIN(MATCH(F5143,2_Girdiler!$B$20:$I$20,1),7)</f>
        <v>1</v>
      </c>
      <c r="H5143" s="16" t="n">
        <f aca="false">IF(F5143&gt;=40,2_Girdiler!$I$21+(F5143-40)*(2_Girdiler!$I$21-2_Girdiler!$H$21)/(2_Girdiler!$I$20-2_Girdiler!$H$20),INDEX(2_Girdiler!$B$21:$I$21,G5143)+(F5143-INDEX(2_Girdiler!$B$20:$I$20,G5143))*(INDEX(2_Girdiler!$B$21:$I$21,G5143+1)-INDEX(2_Girdiler!$B$21:$I$21,G5143))/(INDEX(2_Girdiler!$B$20:$I$20,G5143+1)-INDEX(2_Girdiler!$B$20:$I$20,G5143)))</f>
        <v>4.34032730024565</v>
      </c>
      <c r="I5143" s="16" t="n">
        <f aca="false">H5143/2_Girdiler!$B$17</f>
        <v>1.73891318118816</v>
      </c>
      <c r="J5143" s="16" t="n">
        <f aca="false">D5143+I5143</f>
        <v>15.3133992234639</v>
      </c>
    </row>
    <row r="5144" customFormat="false" ht="15" hidden="false" customHeight="false" outlineLevel="0" collapsed="false">
      <c r="A5144" s="0" t="n">
        <v>5132</v>
      </c>
      <c r="B5144" s="7" t="n">
        <v>0.271597</v>
      </c>
      <c r="C5144" s="7" t="n">
        <v>0.182271</v>
      </c>
      <c r="D5144" s="16" t="n">
        <f aca="false">LOGINV(B5144,$B$7,$C$7)</f>
        <v>9.64950177687124</v>
      </c>
      <c r="E5144" s="16" t="n">
        <f aca="false">LOGINV(C5144,$B$8,$C$8)</f>
        <v>60.8204217670188</v>
      </c>
      <c r="F5144" s="16" t="n">
        <f aca="false">$B$5/100*E5144*2_Girdiler!$B$14*2_Girdiler!$B$15*2_Girdiler!$B$16</f>
        <v>1.53024181165819</v>
      </c>
      <c r="G5144" s="16" t="n">
        <f aca="false">MIN(MATCH(F5144,2_Girdiler!$B$20:$I$20,1),7)</f>
        <v>1</v>
      </c>
      <c r="H5144" s="16" t="n">
        <f aca="false">IF(F5144&gt;=40,2_Girdiler!$I$21+(F5144-40)*(2_Girdiler!$I$21-2_Girdiler!$H$21)/(2_Girdiler!$I$20-2_Girdiler!$H$20),INDEX(2_Girdiler!$B$21:$I$21,G5144)+(F5144-INDEX(2_Girdiler!$B$20:$I$20,G5144))*(INDEX(2_Girdiler!$B$21:$I$21,G5144+1)-INDEX(2_Girdiler!$B$21:$I$21,G5144))/(INDEX(2_Girdiler!$B$20:$I$20,G5144+1)-INDEX(2_Girdiler!$B$20:$I$20,G5144)))</f>
        <v>3.36653198564803</v>
      </c>
      <c r="I5144" s="16" t="n">
        <f aca="false">H5144/2_Girdiler!$B$17</f>
        <v>1.34877082758334</v>
      </c>
      <c r="J5144" s="16" t="n">
        <f aca="false">D5144+I5144</f>
        <v>10.9982726044546</v>
      </c>
    </row>
    <row r="5145" customFormat="false" ht="15" hidden="false" customHeight="false" outlineLevel="0" collapsed="false">
      <c r="A5145" s="0" t="n">
        <v>5133</v>
      </c>
      <c r="B5145" s="7" t="n">
        <v>0.291363</v>
      </c>
      <c r="C5145" s="7" t="n">
        <v>0.836593</v>
      </c>
      <c r="D5145" s="16" t="n">
        <f aca="false">LOGINV(B5145,$B$7,$C$7)</f>
        <v>9.96979875819385</v>
      </c>
      <c r="E5145" s="16" t="n">
        <f aca="false">LOGINV(C5145,$B$8,$C$8)</f>
        <v>205.649859410135</v>
      </c>
      <c r="F5145" s="16" t="n">
        <f aca="false">$B$5/100*E5145*2_Girdiler!$B$14*2_Girdiler!$B$15*2_Girdiler!$B$16</f>
        <v>5.174150462759</v>
      </c>
      <c r="G5145" s="16" t="n">
        <f aca="false">MIN(MATCH(F5145,2_Girdiler!$B$20:$I$20,1),7)</f>
        <v>2</v>
      </c>
      <c r="H5145" s="16" t="n">
        <f aca="false">IF(F5145&gt;=40,2_Girdiler!$I$21+(F5145-40)*(2_Girdiler!$I$21-2_Girdiler!$H$21)/(2_Girdiler!$I$20-2_Girdiler!$H$20),INDEX(2_Girdiler!$B$21:$I$21,G5145)+(F5145-INDEX(2_Girdiler!$B$20:$I$20,G5145))*(INDEX(2_Girdiler!$B$21:$I$21,G5145+1)-INDEX(2_Girdiler!$B$21:$I$21,G5145))/(INDEX(2_Girdiler!$B$20:$I$20,G5145+1)-INDEX(2_Girdiler!$B$20:$I$20,G5145)))</f>
        <v>11.2786407404144</v>
      </c>
      <c r="I5145" s="16" t="n">
        <f aca="false">H5145/2_Girdiler!$B$17</f>
        <v>4.51868619407628</v>
      </c>
      <c r="J5145" s="16" t="n">
        <f aca="false">D5145+I5145</f>
        <v>14.4884849522701</v>
      </c>
    </row>
    <row r="5146" customFormat="false" ht="15" hidden="false" customHeight="false" outlineLevel="0" collapsed="false">
      <c r="A5146" s="0" t="n">
        <v>5134</v>
      </c>
      <c r="B5146" s="7" t="n">
        <v>0.047034</v>
      </c>
      <c r="C5146" s="7" t="n">
        <v>0.810596</v>
      </c>
      <c r="D5146" s="16" t="n">
        <f aca="false">LOGINV(B5146,$B$7,$C$7)</f>
        <v>5.32565021248919</v>
      </c>
      <c r="E5146" s="16" t="n">
        <f aca="false">LOGINV(C5146,$B$8,$C$8)</f>
        <v>192.737702643076</v>
      </c>
      <c r="F5146" s="16" t="n">
        <f aca="false">$B$5/100*E5146*2_Girdiler!$B$14*2_Girdiler!$B$15*2_Girdiler!$B$16</f>
        <v>4.8492805984998</v>
      </c>
      <c r="G5146" s="16" t="n">
        <f aca="false">MIN(MATCH(F5146,2_Girdiler!$B$20:$I$20,1),7)</f>
        <v>1</v>
      </c>
      <c r="H5146" s="16" t="n">
        <f aca="false">IF(F5146&gt;=40,2_Girdiler!$I$21+(F5146-40)*(2_Girdiler!$I$21-2_Girdiler!$H$21)/(2_Girdiler!$I$20-2_Girdiler!$H$20),INDEX(2_Girdiler!$B$21:$I$21,G5146)+(F5146-INDEX(2_Girdiler!$B$20:$I$20,G5146))*(INDEX(2_Girdiler!$B$21:$I$21,G5146+1)-INDEX(2_Girdiler!$B$21:$I$21,G5146))/(INDEX(2_Girdiler!$B$20:$I$20,G5146+1)-INDEX(2_Girdiler!$B$20:$I$20,G5146)))</f>
        <v>10.6684173166996</v>
      </c>
      <c r="I5146" s="16" t="n">
        <f aca="false">H5146/2_Girdiler!$B$17</f>
        <v>4.27420565572899</v>
      </c>
      <c r="J5146" s="16" t="n">
        <f aca="false">D5146+I5146</f>
        <v>9.59985586821818</v>
      </c>
    </row>
    <row r="5147" customFormat="false" ht="15" hidden="false" customHeight="false" outlineLevel="0" collapsed="false">
      <c r="A5147" s="0" t="n">
        <v>5135</v>
      </c>
      <c r="B5147" s="7" t="n">
        <v>0.256896</v>
      </c>
      <c r="C5147" s="7" t="n">
        <v>0.266832</v>
      </c>
      <c r="D5147" s="16" t="n">
        <f aca="false">LOGINV(B5147,$B$7,$C$7)</f>
        <v>9.41071265577618</v>
      </c>
      <c r="E5147" s="16" t="n">
        <f aca="false">LOGINV(C5147,$B$8,$C$8)</f>
        <v>73.07273274448</v>
      </c>
      <c r="F5147" s="16" t="n">
        <f aca="false">$B$5/100*E5147*2_Girdiler!$B$14*2_Girdiler!$B$15*2_Girdiler!$B$16</f>
        <v>1.83850995585112</v>
      </c>
      <c r="G5147" s="16" t="n">
        <f aca="false">MIN(MATCH(F5147,2_Girdiler!$B$20:$I$20,1),7)</f>
        <v>1</v>
      </c>
      <c r="H5147" s="16" t="n">
        <f aca="false">IF(F5147&gt;=40,2_Girdiler!$I$21+(F5147-40)*(2_Girdiler!$I$21-2_Girdiler!$H$21)/(2_Girdiler!$I$20-2_Girdiler!$H$20),INDEX(2_Girdiler!$B$21:$I$21,G5147)+(F5147-INDEX(2_Girdiler!$B$20:$I$20,G5147))*(INDEX(2_Girdiler!$B$21:$I$21,G5147+1)-INDEX(2_Girdiler!$B$21:$I$21,G5147))/(INDEX(2_Girdiler!$B$20:$I$20,G5147+1)-INDEX(2_Girdiler!$B$20:$I$20,G5147)))</f>
        <v>4.04472190287245</v>
      </c>
      <c r="I5147" s="16" t="n">
        <f aca="false">H5147/2_Girdiler!$B$17</f>
        <v>1.62048153159954</v>
      </c>
      <c r="J5147" s="16" t="n">
        <f aca="false">D5147+I5147</f>
        <v>11.0311941873757</v>
      </c>
    </row>
    <row r="5148" customFormat="false" ht="15" hidden="false" customHeight="false" outlineLevel="0" collapsed="false">
      <c r="A5148" s="0" t="n">
        <v>5136</v>
      </c>
      <c r="B5148" s="7" t="n">
        <v>0.34632</v>
      </c>
      <c r="C5148" s="7" t="n">
        <v>0.758351</v>
      </c>
      <c r="D5148" s="16" t="n">
        <f aca="false">LOGINV(B5148,$B$7,$C$7)</f>
        <v>10.8642084156092</v>
      </c>
      <c r="E5148" s="16" t="n">
        <f aca="false">LOGINV(C5148,$B$8,$C$8)</f>
        <v>171.696736466293</v>
      </c>
      <c r="F5148" s="16" t="n">
        <f aca="false">$B$5/100*E5148*2_Girdiler!$B$14*2_Girdiler!$B$15*2_Girdiler!$B$16</f>
        <v>4.31988988949192</v>
      </c>
      <c r="G5148" s="16" t="n">
        <f aca="false">MIN(MATCH(F5148,2_Girdiler!$B$20:$I$20,1),7)</f>
        <v>1</v>
      </c>
      <c r="H5148" s="16" t="n">
        <f aca="false">IF(F5148&gt;=40,2_Girdiler!$I$21+(F5148-40)*(2_Girdiler!$I$21-2_Girdiler!$H$21)/(2_Girdiler!$I$20-2_Girdiler!$H$20),INDEX(2_Girdiler!$B$21:$I$21,G5148)+(F5148-INDEX(2_Girdiler!$B$20:$I$20,G5148))*(INDEX(2_Girdiler!$B$21:$I$21,G5148+1)-INDEX(2_Girdiler!$B$21:$I$21,G5148))/(INDEX(2_Girdiler!$B$20:$I$20,G5148+1)-INDEX(2_Girdiler!$B$20:$I$20,G5148)))</f>
        <v>9.50375775688223</v>
      </c>
      <c r="I5148" s="16" t="n">
        <f aca="false">H5148/2_Girdiler!$B$17</f>
        <v>3.80759525516115</v>
      </c>
      <c r="J5148" s="16" t="n">
        <f aca="false">D5148+I5148</f>
        <v>14.6718036707703</v>
      </c>
    </row>
    <row r="5149" customFormat="false" ht="15" hidden="false" customHeight="false" outlineLevel="0" collapsed="false">
      <c r="A5149" s="0" t="n">
        <v>5137</v>
      </c>
      <c r="B5149" s="7" t="n">
        <v>0.835159</v>
      </c>
      <c r="C5149" s="7" t="n">
        <v>0.640901</v>
      </c>
      <c r="D5149" s="16" t="n">
        <f aca="false">LOGINV(B5149,$B$7,$C$7)</f>
        <v>23.3157294480851</v>
      </c>
      <c r="E5149" s="16" t="n">
        <f aca="false">LOGINV(C5149,$B$8,$C$8)</f>
        <v>137.850461027165</v>
      </c>
      <c r="F5149" s="16" t="n">
        <f aca="false">$B$5/100*E5149*2_Girdiler!$B$14*2_Girdiler!$B$15*2_Girdiler!$B$16</f>
        <v>3.46831759944348</v>
      </c>
      <c r="G5149" s="16" t="n">
        <f aca="false">MIN(MATCH(F5149,2_Girdiler!$B$20:$I$20,1),7)</f>
        <v>1</v>
      </c>
      <c r="H5149" s="16" t="n">
        <f aca="false">IF(F5149&gt;=40,2_Girdiler!$I$21+(F5149-40)*(2_Girdiler!$I$21-2_Girdiler!$H$21)/(2_Girdiler!$I$20-2_Girdiler!$H$20),INDEX(2_Girdiler!$B$21:$I$21,G5149)+(F5149-INDEX(2_Girdiler!$B$20:$I$20,G5149))*(INDEX(2_Girdiler!$B$21:$I$21,G5149+1)-INDEX(2_Girdiler!$B$21:$I$21,G5149))/(INDEX(2_Girdiler!$B$20:$I$20,G5149+1)-INDEX(2_Girdiler!$B$20:$I$20,G5149)))</f>
        <v>7.63029871877566</v>
      </c>
      <c r="I5149" s="16" t="n">
        <f aca="false">H5149/2_Girdiler!$B$17</f>
        <v>3.05701070463768</v>
      </c>
      <c r="J5149" s="16" t="n">
        <f aca="false">D5149+I5149</f>
        <v>26.3727401527228</v>
      </c>
    </row>
    <row r="5150" customFormat="false" ht="15" hidden="false" customHeight="false" outlineLevel="0" collapsed="false">
      <c r="A5150" s="0" t="n">
        <v>5138</v>
      </c>
      <c r="B5150" s="7" t="n">
        <v>0.870339</v>
      </c>
      <c r="C5150" s="7" t="n">
        <v>0.681906</v>
      </c>
      <c r="D5150" s="16" t="n">
        <f aca="false">LOGINV(B5150,$B$7,$C$7)</f>
        <v>25.3948006335572</v>
      </c>
      <c r="E5150" s="16" t="n">
        <f aca="false">LOGINV(C5150,$B$8,$C$8)</f>
        <v>148.20157769671</v>
      </c>
      <c r="F5150" s="16" t="n">
        <f aca="false">$B$5/100*E5150*2_Girdiler!$B$14*2_Girdiler!$B$15*2_Girdiler!$B$16</f>
        <v>3.72875169484923</v>
      </c>
      <c r="G5150" s="16" t="n">
        <f aca="false">MIN(MATCH(F5150,2_Girdiler!$B$20:$I$20,1),7)</f>
        <v>1</v>
      </c>
      <c r="H5150" s="16" t="n">
        <f aca="false">IF(F5150&gt;=40,2_Girdiler!$I$21+(F5150-40)*(2_Girdiler!$I$21-2_Girdiler!$H$21)/(2_Girdiler!$I$20-2_Girdiler!$H$20),INDEX(2_Girdiler!$B$21:$I$21,G5150)+(F5150-INDEX(2_Girdiler!$B$20:$I$20,G5150))*(INDEX(2_Girdiler!$B$21:$I$21,G5150+1)-INDEX(2_Girdiler!$B$21:$I$21,G5150))/(INDEX(2_Girdiler!$B$20:$I$20,G5150+1)-INDEX(2_Girdiler!$B$20:$I$20,G5150)))</f>
        <v>8.2032537286683</v>
      </c>
      <c r="I5150" s="16" t="n">
        <f aca="false">H5150/2_Girdiler!$B$17</f>
        <v>3.28655998744724</v>
      </c>
      <c r="J5150" s="16" t="n">
        <f aca="false">D5150+I5150</f>
        <v>28.6813606210045</v>
      </c>
    </row>
    <row r="5151" customFormat="false" ht="15" hidden="false" customHeight="false" outlineLevel="0" collapsed="false">
      <c r="A5151" s="0" t="n">
        <v>5139</v>
      </c>
      <c r="B5151" s="7" t="n">
        <v>0.905661</v>
      </c>
      <c r="C5151" s="7" t="n">
        <v>0.920303</v>
      </c>
      <c r="D5151" s="16" t="n">
        <f aca="false">LOGINV(B5151,$B$7,$C$7)</f>
        <v>28.1768944637781</v>
      </c>
      <c r="E5151" s="16" t="n">
        <f aca="false">LOGINV(C5151,$B$8,$C$8)</f>
        <v>270.83783575604</v>
      </c>
      <c r="F5151" s="16" t="n">
        <f aca="false">$B$5/100*E5151*2_Girdiler!$B$14*2_Girdiler!$B$15*2_Girdiler!$B$16</f>
        <v>6.81427994762197</v>
      </c>
      <c r="G5151" s="16" t="n">
        <f aca="false">MIN(MATCH(F5151,2_Girdiler!$B$20:$I$20,1),7)</f>
        <v>2</v>
      </c>
      <c r="H5151" s="16" t="n">
        <f aca="false">IF(F5151&gt;=40,2_Girdiler!$I$21+(F5151-40)*(2_Girdiler!$I$21-2_Girdiler!$H$21)/(2_Girdiler!$I$20-2_Girdiler!$H$20),INDEX(2_Girdiler!$B$21:$I$21,G5151)+(F5151-INDEX(2_Girdiler!$B$20:$I$20,G5151))*(INDEX(2_Girdiler!$B$21:$I$21,G5151+1)-INDEX(2_Girdiler!$B$21:$I$21,G5151))/(INDEX(2_Girdiler!$B$20:$I$20,G5151+1)-INDEX(2_Girdiler!$B$20:$I$20,G5151)))</f>
        <v>13.9028479161951</v>
      </c>
      <c r="I5151" s="16" t="n">
        <f aca="false">H5151/2_Girdiler!$B$17</f>
        <v>5.57005124847562</v>
      </c>
      <c r="J5151" s="16" t="n">
        <f aca="false">D5151+I5151</f>
        <v>33.7469457122538</v>
      </c>
    </row>
    <row r="5152" customFormat="false" ht="15" hidden="false" customHeight="false" outlineLevel="0" collapsed="false">
      <c r="A5152" s="0" t="n">
        <v>5140</v>
      </c>
      <c r="B5152" s="7" t="n">
        <v>0.928781</v>
      </c>
      <c r="C5152" s="7" t="n">
        <v>0.542566</v>
      </c>
      <c r="D5152" s="16" t="n">
        <f aca="false">LOGINV(B5152,$B$7,$C$7)</f>
        <v>30.6728805688828</v>
      </c>
      <c r="E5152" s="16" t="n">
        <f aca="false">LOGINV(C5152,$B$8,$C$8)</f>
        <v>117.006944532435</v>
      </c>
      <c r="F5152" s="16" t="n">
        <f aca="false">$B$5/100*E5152*2_Girdiler!$B$14*2_Girdiler!$B$15*2_Girdiler!$B$16</f>
        <v>2.94389472443606</v>
      </c>
      <c r="G5152" s="16" t="n">
        <f aca="false">MIN(MATCH(F5152,2_Girdiler!$B$20:$I$20,1),7)</f>
        <v>1</v>
      </c>
      <c r="H5152" s="16" t="n">
        <f aca="false">IF(F5152&gt;=40,2_Girdiler!$I$21+(F5152-40)*(2_Girdiler!$I$21-2_Girdiler!$H$21)/(2_Girdiler!$I$20-2_Girdiler!$H$20),INDEX(2_Girdiler!$B$21:$I$21,G5152)+(F5152-INDEX(2_Girdiler!$B$20:$I$20,G5152))*(INDEX(2_Girdiler!$B$21:$I$21,G5152+1)-INDEX(2_Girdiler!$B$21:$I$21,G5152))/(INDEX(2_Girdiler!$B$20:$I$20,G5152+1)-INDEX(2_Girdiler!$B$20:$I$20,G5152)))</f>
        <v>6.47656839375934</v>
      </c>
      <c r="I5152" s="16" t="n">
        <f aca="false">H5152/2_Girdiler!$B$17</f>
        <v>2.59477900390999</v>
      </c>
      <c r="J5152" s="16" t="n">
        <f aca="false">D5152+I5152</f>
        <v>33.2676595727928</v>
      </c>
    </row>
    <row r="5153" customFormat="false" ht="15" hidden="false" customHeight="false" outlineLevel="0" collapsed="false">
      <c r="A5153" s="0" t="n">
        <v>5141</v>
      </c>
      <c r="B5153" s="7" t="n">
        <v>0.266499</v>
      </c>
      <c r="C5153" s="7" t="n">
        <v>0.523194</v>
      </c>
      <c r="D5153" s="16" t="n">
        <f aca="false">LOGINV(B5153,$B$7,$C$7)</f>
        <v>9.56678050670797</v>
      </c>
      <c r="E5153" s="16" t="n">
        <f aca="false">LOGINV(C5153,$B$8,$C$8)</f>
        <v>113.383831874891</v>
      </c>
      <c r="F5153" s="16" t="n">
        <f aca="false">$B$5/100*E5153*2_Girdiler!$B$14*2_Girdiler!$B$15*2_Girdiler!$B$16</f>
        <v>2.85273720997226</v>
      </c>
      <c r="G5153" s="16" t="n">
        <f aca="false">MIN(MATCH(F5153,2_Girdiler!$B$20:$I$20,1),7)</f>
        <v>1</v>
      </c>
      <c r="H5153" s="16" t="n">
        <f aca="false">IF(F5153&gt;=40,2_Girdiler!$I$21+(F5153-40)*(2_Girdiler!$I$21-2_Girdiler!$H$21)/(2_Girdiler!$I$20-2_Girdiler!$H$20),INDEX(2_Girdiler!$B$21:$I$21,G5153)+(F5153-INDEX(2_Girdiler!$B$20:$I$20,G5153))*(INDEX(2_Girdiler!$B$21:$I$21,G5153+1)-INDEX(2_Girdiler!$B$21:$I$21,G5153))/(INDEX(2_Girdiler!$B$20:$I$20,G5153+1)-INDEX(2_Girdiler!$B$20:$I$20,G5153)))</f>
        <v>6.27602186193898</v>
      </c>
      <c r="I5153" s="16" t="n">
        <f aca="false">H5153/2_Girdiler!$B$17</f>
        <v>2.51443183571273</v>
      </c>
      <c r="J5153" s="16" t="n">
        <f aca="false">D5153+I5153</f>
        <v>12.0812123424207</v>
      </c>
    </row>
    <row r="5154" customFormat="false" ht="15" hidden="false" customHeight="false" outlineLevel="0" collapsed="false">
      <c r="A5154" s="0" t="n">
        <v>5142</v>
      </c>
      <c r="B5154" s="7" t="n">
        <v>0.922183</v>
      </c>
      <c r="C5154" s="7" t="n">
        <v>0.223057</v>
      </c>
      <c r="D5154" s="16" t="n">
        <f aca="false">LOGINV(B5154,$B$7,$C$7)</f>
        <v>29.8820394449254</v>
      </c>
      <c r="E5154" s="16" t="n">
        <f aca="false">LOGINV(C5154,$B$8,$C$8)</f>
        <v>66.7808587904607</v>
      </c>
      <c r="F5154" s="16" t="n">
        <f aca="false">$B$5/100*E5154*2_Girdiler!$B$14*2_Girdiler!$B$15*2_Girdiler!$B$16</f>
        <v>1.68020640716799</v>
      </c>
      <c r="G5154" s="16" t="n">
        <f aca="false">MIN(MATCH(F5154,2_Girdiler!$B$20:$I$20,1),7)</f>
        <v>1</v>
      </c>
      <c r="H5154" s="16" t="n">
        <f aca="false">IF(F5154&gt;=40,2_Girdiler!$I$21+(F5154-40)*(2_Girdiler!$I$21-2_Girdiler!$H$21)/(2_Girdiler!$I$20-2_Girdiler!$H$20),INDEX(2_Girdiler!$B$21:$I$21,G5154)+(F5154-INDEX(2_Girdiler!$B$20:$I$20,G5154))*(INDEX(2_Girdiler!$B$21:$I$21,G5154+1)-INDEX(2_Girdiler!$B$21:$I$21,G5154))/(INDEX(2_Girdiler!$B$20:$I$20,G5154+1)-INDEX(2_Girdiler!$B$20:$I$20,G5154)))</f>
        <v>3.69645409576958</v>
      </c>
      <c r="I5154" s="16" t="n">
        <f aca="false">H5154/2_Girdiler!$B$17</f>
        <v>1.4809511601641</v>
      </c>
      <c r="J5154" s="16" t="n">
        <f aca="false">D5154+I5154</f>
        <v>31.3629906050895</v>
      </c>
    </row>
    <row r="5155" customFormat="false" ht="15" hidden="false" customHeight="false" outlineLevel="0" collapsed="false">
      <c r="A5155" s="0" t="n">
        <v>5143</v>
      </c>
      <c r="B5155" s="7" t="n">
        <v>0.629037</v>
      </c>
      <c r="C5155" s="7" t="n">
        <v>0.44319</v>
      </c>
      <c r="D5155" s="16" t="n">
        <f aca="false">LOGINV(B5155,$B$7,$C$7)</f>
        <v>16.2705055186607</v>
      </c>
      <c r="E5155" s="16" t="n">
        <f aca="false">LOGINV(C5155,$B$8,$C$8)</f>
        <v>99.5834512122302</v>
      </c>
      <c r="F5155" s="16" t="n">
        <f aca="false">$B$5/100*E5155*2_Girdiler!$B$14*2_Girdiler!$B$15*2_Girdiler!$B$16</f>
        <v>2.50551963249971</v>
      </c>
      <c r="G5155" s="16" t="n">
        <f aca="false">MIN(MATCH(F5155,2_Girdiler!$B$20:$I$20,1),7)</f>
        <v>1</v>
      </c>
      <c r="H5155" s="16" t="n">
        <f aca="false">IF(F5155&gt;=40,2_Girdiler!$I$21+(F5155-40)*(2_Girdiler!$I$21-2_Girdiler!$H$21)/(2_Girdiler!$I$20-2_Girdiler!$H$20),INDEX(2_Girdiler!$B$21:$I$21,G5155)+(F5155-INDEX(2_Girdiler!$B$20:$I$20,G5155))*(INDEX(2_Girdiler!$B$21:$I$21,G5155+1)-INDEX(2_Girdiler!$B$21:$I$21,G5155))/(INDEX(2_Girdiler!$B$20:$I$20,G5155+1)-INDEX(2_Girdiler!$B$20:$I$20,G5155)))</f>
        <v>5.51214319149937</v>
      </c>
      <c r="I5155" s="16" t="n">
        <f aca="false">H5155/2_Girdiler!$B$17</f>
        <v>2.2083907017225</v>
      </c>
      <c r="J5155" s="16" t="n">
        <f aca="false">D5155+I5155</f>
        <v>18.4788962203832</v>
      </c>
    </row>
    <row r="5156" customFormat="false" ht="15" hidden="false" customHeight="false" outlineLevel="0" collapsed="false">
      <c r="A5156" s="0" t="n">
        <v>5144</v>
      </c>
      <c r="B5156" s="7" t="n">
        <v>0.265023</v>
      </c>
      <c r="C5156" s="7" t="n">
        <v>0.22306</v>
      </c>
      <c r="D5156" s="16" t="n">
        <f aca="false">LOGINV(B5156,$B$7,$C$7)</f>
        <v>9.54281568542112</v>
      </c>
      <c r="E5156" s="16" t="n">
        <f aca="false">LOGINV(C5156,$B$8,$C$8)</f>
        <v>66.781292116189</v>
      </c>
      <c r="F5156" s="16" t="n">
        <f aca="false">$B$5/100*E5156*2_Girdiler!$B$14*2_Girdiler!$B$15*2_Girdiler!$B$16</f>
        <v>1.68021730964332</v>
      </c>
      <c r="G5156" s="16" t="n">
        <f aca="false">MIN(MATCH(F5156,2_Girdiler!$B$20:$I$20,1),7)</f>
        <v>1</v>
      </c>
      <c r="H5156" s="16" t="n">
        <f aca="false">IF(F5156&gt;=40,2_Girdiler!$I$21+(F5156-40)*(2_Girdiler!$I$21-2_Girdiler!$H$21)/(2_Girdiler!$I$20-2_Girdiler!$H$20),INDEX(2_Girdiler!$B$21:$I$21,G5156)+(F5156-INDEX(2_Girdiler!$B$20:$I$20,G5156))*(INDEX(2_Girdiler!$B$21:$I$21,G5156+1)-INDEX(2_Girdiler!$B$21:$I$21,G5156))/(INDEX(2_Girdiler!$B$20:$I$20,G5156+1)-INDEX(2_Girdiler!$B$20:$I$20,G5156)))</f>
        <v>3.69647808121529</v>
      </c>
      <c r="I5156" s="16" t="n">
        <f aca="false">H5156/2_Girdiler!$B$17</f>
        <v>1.48096076971767</v>
      </c>
      <c r="J5156" s="16" t="n">
        <f aca="false">D5156+I5156</f>
        <v>11.0237764551388</v>
      </c>
    </row>
    <row r="5157" customFormat="false" ht="15" hidden="false" customHeight="false" outlineLevel="0" collapsed="false">
      <c r="A5157" s="0" t="n">
        <v>5145</v>
      </c>
      <c r="B5157" s="7" t="n">
        <v>0.799989</v>
      </c>
      <c r="C5157" s="7" t="n">
        <v>0.654087</v>
      </c>
      <c r="D5157" s="16" t="n">
        <f aca="false">LOGINV(B5157,$B$7,$C$7)</f>
        <v>21.6476688680479</v>
      </c>
      <c r="E5157" s="16" t="n">
        <f aca="false">LOGINV(C5157,$B$8,$C$8)</f>
        <v>141.046728943868</v>
      </c>
      <c r="F5157" s="16" t="n">
        <f aca="false">$B$5/100*E5157*2_Girdiler!$B$14*2_Girdiler!$B$15*2_Girdiler!$B$16</f>
        <v>3.54873570022773</v>
      </c>
      <c r="G5157" s="16" t="n">
        <f aca="false">MIN(MATCH(F5157,2_Girdiler!$B$20:$I$20,1),7)</f>
        <v>1</v>
      </c>
      <c r="H5157" s="16" t="n">
        <f aca="false">IF(F5157&gt;=40,2_Girdiler!$I$21+(F5157-40)*(2_Girdiler!$I$21-2_Girdiler!$H$21)/(2_Girdiler!$I$20-2_Girdiler!$H$20),INDEX(2_Girdiler!$B$21:$I$21,G5157)+(F5157-INDEX(2_Girdiler!$B$20:$I$20,G5157))*(INDEX(2_Girdiler!$B$21:$I$21,G5157+1)-INDEX(2_Girdiler!$B$21:$I$21,G5157))/(INDEX(2_Girdiler!$B$20:$I$20,G5157+1)-INDEX(2_Girdiler!$B$20:$I$20,G5157)))</f>
        <v>7.80721854050101</v>
      </c>
      <c r="I5157" s="16" t="n">
        <f aca="false">H5157/2_Girdiler!$B$17</f>
        <v>3.12789204346995</v>
      </c>
      <c r="J5157" s="16" t="n">
        <f aca="false">D5157+I5157</f>
        <v>24.7755609115179</v>
      </c>
    </row>
    <row r="5158" customFormat="false" ht="15" hidden="false" customHeight="false" outlineLevel="0" collapsed="false">
      <c r="A5158" s="0" t="n">
        <v>5146</v>
      </c>
      <c r="B5158" s="7" t="n">
        <v>0.282527</v>
      </c>
      <c r="C5158" s="7" t="n">
        <v>0.724148</v>
      </c>
      <c r="D5158" s="16" t="n">
        <f aca="false">LOGINV(B5158,$B$7,$C$7)</f>
        <v>9.82666299702644</v>
      </c>
      <c r="E5158" s="16" t="n">
        <f aca="false">LOGINV(C5158,$B$8,$C$8)</f>
        <v>160.36240210795</v>
      </c>
      <c r="F5158" s="16" t="n">
        <f aca="false">$B$5/100*E5158*2_Girdiler!$B$14*2_Girdiler!$B$15*2_Girdiler!$B$16</f>
        <v>4.03471803703601</v>
      </c>
      <c r="G5158" s="16" t="n">
        <f aca="false">MIN(MATCH(F5158,2_Girdiler!$B$20:$I$20,1),7)</f>
        <v>1</v>
      </c>
      <c r="H5158" s="16" t="n">
        <f aca="false">IF(F5158&gt;=40,2_Girdiler!$I$21+(F5158-40)*(2_Girdiler!$I$21-2_Girdiler!$H$21)/(2_Girdiler!$I$20-2_Girdiler!$H$20),INDEX(2_Girdiler!$B$21:$I$21,G5158)+(F5158-INDEX(2_Girdiler!$B$20:$I$20,G5158))*(INDEX(2_Girdiler!$B$21:$I$21,G5158+1)-INDEX(2_Girdiler!$B$21:$I$21,G5158))/(INDEX(2_Girdiler!$B$20:$I$20,G5158+1)-INDEX(2_Girdiler!$B$20:$I$20,G5158)))</f>
        <v>8.87637968147923</v>
      </c>
      <c r="I5158" s="16" t="n">
        <f aca="false">H5158/2_Girdiler!$B$17</f>
        <v>3.556241859567</v>
      </c>
      <c r="J5158" s="16" t="n">
        <f aca="false">D5158+I5158</f>
        <v>13.3829048565934</v>
      </c>
    </row>
    <row r="5159" customFormat="false" ht="15" hidden="false" customHeight="false" outlineLevel="0" collapsed="false">
      <c r="A5159" s="0" t="n">
        <v>5147</v>
      </c>
      <c r="B5159" s="7" t="n">
        <v>0.897141</v>
      </c>
      <c r="C5159" s="7" t="n">
        <v>0.259637</v>
      </c>
      <c r="D5159" s="16" t="n">
        <f aca="false">LOGINV(B5159,$B$7,$C$7)</f>
        <v>27.4166221950395</v>
      </c>
      <c r="E5159" s="16" t="n">
        <f aca="false">LOGINV(C5159,$B$8,$C$8)</f>
        <v>72.0403941559044</v>
      </c>
      <c r="F5159" s="16" t="n">
        <f aca="false">$B$5/100*E5159*2_Girdiler!$B$14*2_Girdiler!$B$15*2_Girdiler!$B$16</f>
        <v>1.81253631696256</v>
      </c>
      <c r="G5159" s="16" t="n">
        <f aca="false">MIN(MATCH(F5159,2_Girdiler!$B$20:$I$20,1),7)</f>
        <v>1</v>
      </c>
      <c r="H5159" s="16" t="n">
        <f aca="false">IF(F5159&gt;=40,2_Girdiler!$I$21+(F5159-40)*(2_Girdiler!$I$21-2_Girdiler!$H$21)/(2_Girdiler!$I$20-2_Girdiler!$H$20),INDEX(2_Girdiler!$B$21:$I$21,G5159)+(F5159-INDEX(2_Girdiler!$B$20:$I$20,G5159))*(INDEX(2_Girdiler!$B$21:$I$21,G5159+1)-INDEX(2_Girdiler!$B$21:$I$21,G5159))/(INDEX(2_Girdiler!$B$20:$I$20,G5159+1)-INDEX(2_Girdiler!$B$20:$I$20,G5159)))</f>
        <v>3.98757989731762</v>
      </c>
      <c r="I5159" s="16" t="n">
        <f aca="false">H5159/2_Girdiler!$B$17</f>
        <v>1.59758809988687</v>
      </c>
      <c r="J5159" s="16" t="n">
        <f aca="false">D5159+I5159</f>
        <v>29.0142102949264</v>
      </c>
    </row>
    <row r="5160" customFormat="false" ht="15" hidden="false" customHeight="false" outlineLevel="0" collapsed="false">
      <c r="A5160" s="0" t="n">
        <v>5148</v>
      </c>
      <c r="B5160" s="7" t="n">
        <v>0.723599</v>
      </c>
      <c r="C5160" s="7" t="n">
        <v>0.877151</v>
      </c>
      <c r="D5160" s="16" t="n">
        <f aca="false">LOGINV(B5160,$B$7,$C$7)</f>
        <v>18.8526604972481</v>
      </c>
      <c r="E5160" s="16" t="n">
        <f aca="false">LOGINV(C5160,$B$8,$C$8)</f>
        <v>231.03414770072</v>
      </c>
      <c r="F5160" s="16" t="n">
        <f aca="false">$B$5/100*E5160*2_Girdiler!$B$14*2_Girdiler!$B$15*2_Girdiler!$B$16</f>
        <v>5.81281915615011</v>
      </c>
      <c r="G5160" s="16" t="n">
        <f aca="false">MIN(MATCH(F5160,2_Girdiler!$B$20:$I$20,1),7)</f>
        <v>2</v>
      </c>
      <c r="H5160" s="16" t="n">
        <f aca="false">IF(F5160&gt;=40,2_Girdiler!$I$21+(F5160-40)*(2_Girdiler!$I$21-2_Girdiler!$H$21)/(2_Girdiler!$I$20-2_Girdiler!$H$20),INDEX(2_Girdiler!$B$21:$I$21,G5160)+(F5160-INDEX(2_Girdiler!$B$20:$I$20,G5160))*(INDEX(2_Girdiler!$B$21:$I$21,G5160+1)-INDEX(2_Girdiler!$B$21:$I$21,G5160))/(INDEX(2_Girdiler!$B$20:$I$20,G5160+1)-INDEX(2_Girdiler!$B$20:$I$20,G5160)))</f>
        <v>12.3005106498402</v>
      </c>
      <c r="I5160" s="16" t="n">
        <f aca="false">H5160/2_Girdiler!$B$17</f>
        <v>4.92808920266033</v>
      </c>
      <c r="J5160" s="16" t="n">
        <f aca="false">D5160+I5160</f>
        <v>23.7807496999084</v>
      </c>
    </row>
    <row r="5161" customFormat="false" ht="15" hidden="false" customHeight="false" outlineLevel="0" collapsed="false">
      <c r="A5161" s="0" t="n">
        <v>5149</v>
      </c>
      <c r="B5161" s="7" t="n">
        <v>0.335304</v>
      </c>
      <c r="C5161" s="7" t="n">
        <v>0.062223</v>
      </c>
      <c r="D5161" s="16" t="n">
        <f aca="false">LOGINV(B5161,$B$7,$C$7)</f>
        <v>10.6838166899463</v>
      </c>
      <c r="E5161" s="16" t="n">
        <f aca="false">LOGINV(C5161,$B$8,$C$8)</f>
        <v>40.507935941512</v>
      </c>
      <c r="F5161" s="16" t="n">
        <f aca="false">$B$5/100*E5161*2_Girdiler!$B$14*2_Girdiler!$B$15*2_Girdiler!$B$16</f>
        <v>1.01917966828844</v>
      </c>
      <c r="G5161" s="16" t="n">
        <f aca="false">MIN(MATCH(F5161,2_Girdiler!$B$20:$I$20,1),7)</f>
        <v>1</v>
      </c>
      <c r="H5161" s="16" t="n">
        <f aca="false">IF(F5161&gt;=40,2_Girdiler!$I$21+(F5161-40)*(2_Girdiler!$I$21-2_Girdiler!$H$21)/(2_Girdiler!$I$20-2_Girdiler!$H$20),INDEX(2_Girdiler!$B$21:$I$21,G5161)+(F5161-INDEX(2_Girdiler!$B$20:$I$20,G5161))*(INDEX(2_Girdiler!$B$21:$I$21,G5161+1)-INDEX(2_Girdiler!$B$21:$I$21,G5161))/(INDEX(2_Girdiler!$B$20:$I$20,G5161+1)-INDEX(2_Girdiler!$B$20:$I$20,G5161)))</f>
        <v>2.24219527023457</v>
      </c>
      <c r="I5161" s="16" t="n">
        <f aca="false">H5161/2_Girdiler!$B$17</f>
        <v>0.898315412754236</v>
      </c>
      <c r="J5161" s="16" t="n">
        <f aca="false">D5161+I5161</f>
        <v>11.5821321027005</v>
      </c>
    </row>
    <row r="5162" customFormat="false" ht="15" hidden="false" customHeight="false" outlineLevel="0" collapsed="false">
      <c r="A5162" s="0" t="n">
        <v>5150</v>
      </c>
      <c r="B5162" s="7" t="n">
        <v>0.546695</v>
      </c>
      <c r="C5162" s="7" t="n">
        <v>0.386837</v>
      </c>
      <c r="D5162" s="16" t="n">
        <f aca="false">LOGINV(B5162,$B$7,$C$7)</f>
        <v>14.4571874124377</v>
      </c>
      <c r="E5162" s="16" t="n">
        <f aca="false">LOGINV(C5162,$B$8,$C$8)</f>
        <v>90.7039623908113</v>
      </c>
      <c r="F5162" s="16" t="n">
        <f aca="false">$B$5/100*E5162*2_Girdiler!$B$14*2_Girdiler!$B$15*2_Girdiler!$B$16</f>
        <v>2.28211169375281</v>
      </c>
      <c r="G5162" s="16" t="n">
        <f aca="false">MIN(MATCH(F5162,2_Girdiler!$B$20:$I$20,1),7)</f>
        <v>1</v>
      </c>
      <c r="H5162" s="16" t="n">
        <f aca="false">IF(F5162&gt;=40,2_Girdiler!$I$21+(F5162-40)*(2_Girdiler!$I$21-2_Girdiler!$H$21)/(2_Girdiler!$I$20-2_Girdiler!$H$20),INDEX(2_Girdiler!$B$21:$I$21,G5162)+(F5162-INDEX(2_Girdiler!$B$20:$I$20,G5162))*(INDEX(2_Girdiler!$B$21:$I$21,G5162+1)-INDEX(2_Girdiler!$B$21:$I$21,G5162))/(INDEX(2_Girdiler!$B$20:$I$20,G5162+1)-INDEX(2_Girdiler!$B$20:$I$20,G5162)))</f>
        <v>5.02064572625619</v>
      </c>
      <c r="I5162" s="16" t="n">
        <f aca="false">H5162/2_Girdiler!$B$17</f>
        <v>2.01147665314751</v>
      </c>
      <c r="J5162" s="16" t="n">
        <f aca="false">D5162+I5162</f>
        <v>16.4686640655852</v>
      </c>
    </row>
    <row r="5163" customFormat="false" ht="15" hidden="false" customHeight="false" outlineLevel="0" collapsed="false">
      <c r="A5163" s="0" t="n">
        <v>5151</v>
      </c>
      <c r="B5163" s="7" t="n">
        <v>0.937136</v>
      </c>
      <c r="C5163" s="7" t="n">
        <v>0.035298</v>
      </c>
      <c r="D5163" s="16" t="n">
        <f aca="false">LOGINV(B5163,$B$7,$C$7)</f>
        <v>31.793846550932</v>
      </c>
      <c r="E5163" s="16" t="n">
        <f aca="false">LOGINV(C5163,$B$8,$C$8)</f>
        <v>33.9918762560916</v>
      </c>
      <c r="F5163" s="16" t="n">
        <f aca="false">$B$5/100*E5163*2_Girdiler!$B$14*2_Girdiler!$B$15*2_Girdiler!$B$16</f>
        <v>0.855235606603265</v>
      </c>
      <c r="G5163" s="16" t="n">
        <f aca="false">MIN(MATCH(F5163,2_Girdiler!$B$20:$I$20,1),7)</f>
        <v>1</v>
      </c>
      <c r="H5163" s="16" t="n">
        <f aca="false">IF(F5163&gt;=40,2_Girdiler!$I$21+(F5163-40)*(2_Girdiler!$I$21-2_Girdiler!$H$21)/(2_Girdiler!$I$20-2_Girdiler!$H$20),INDEX(2_Girdiler!$B$21:$I$21,G5163)+(F5163-INDEX(2_Girdiler!$B$20:$I$20,G5163))*(INDEX(2_Girdiler!$B$21:$I$21,G5163+1)-INDEX(2_Girdiler!$B$21:$I$21,G5163))/(INDEX(2_Girdiler!$B$20:$I$20,G5163+1)-INDEX(2_Girdiler!$B$20:$I$20,G5163)))</f>
        <v>1.88151833452718</v>
      </c>
      <c r="I5163" s="16" t="n">
        <f aca="false">H5163/2_Girdiler!$B$17</f>
        <v>0.753813435307365</v>
      </c>
      <c r="J5163" s="16" t="n">
        <f aca="false">D5163+I5163</f>
        <v>32.5476599862393</v>
      </c>
    </row>
    <row r="5164" customFormat="false" ht="15" hidden="false" customHeight="false" outlineLevel="0" collapsed="false">
      <c r="A5164" s="0" t="n">
        <v>5152</v>
      </c>
      <c r="B5164" s="7" t="n">
        <v>0.253539</v>
      </c>
      <c r="C5164" s="7" t="n">
        <v>0.245298</v>
      </c>
      <c r="D5164" s="16" t="n">
        <f aca="false">LOGINV(B5164,$B$7,$C$7)</f>
        <v>9.35605725990346</v>
      </c>
      <c r="E5164" s="16" t="n">
        <f aca="false">LOGINV(C5164,$B$8,$C$8)</f>
        <v>69.982586618791</v>
      </c>
      <c r="F5164" s="16" t="n">
        <f aca="false">$B$5/100*E5164*2_Girdiler!$B$14*2_Girdiler!$B$15*2_Girdiler!$B$16</f>
        <v>1.76076187932878</v>
      </c>
      <c r="G5164" s="16" t="n">
        <f aca="false">MIN(MATCH(F5164,2_Girdiler!$B$20:$I$20,1),7)</f>
        <v>1</v>
      </c>
      <c r="H5164" s="16" t="n">
        <f aca="false">IF(F5164&gt;=40,2_Girdiler!$I$21+(F5164-40)*(2_Girdiler!$I$21-2_Girdiler!$H$21)/(2_Girdiler!$I$20-2_Girdiler!$H$20),INDEX(2_Girdiler!$B$21:$I$21,G5164)+(F5164-INDEX(2_Girdiler!$B$20:$I$20,G5164))*(INDEX(2_Girdiler!$B$21:$I$21,G5164+1)-INDEX(2_Girdiler!$B$21:$I$21,G5164))/(INDEX(2_Girdiler!$B$20:$I$20,G5164+1)-INDEX(2_Girdiler!$B$20:$I$20,G5164)))</f>
        <v>3.87367613452332</v>
      </c>
      <c r="I5164" s="16" t="n">
        <f aca="false">H5164/2_Girdiler!$B$17</f>
        <v>1.55195357953659</v>
      </c>
      <c r="J5164" s="16" t="n">
        <f aca="false">D5164+I5164</f>
        <v>10.90801083944</v>
      </c>
    </row>
    <row r="5165" customFormat="false" ht="15" hidden="false" customHeight="false" outlineLevel="0" collapsed="false">
      <c r="A5165" s="0" t="n">
        <v>5153</v>
      </c>
      <c r="B5165" s="7" t="n">
        <v>0.185377</v>
      </c>
      <c r="C5165" s="7" t="n">
        <v>0.93771</v>
      </c>
      <c r="D5165" s="16" t="n">
        <f aca="false">LOGINV(B5165,$B$7,$C$7)</f>
        <v>8.22264963854742</v>
      </c>
      <c r="E5165" s="16" t="n">
        <f aca="false">LOGINV(C5165,$B$8,$C$8)</f>
        <v>294.302318750386</v>
      </c>
      <c r="F5165" s="16" t="n">
        <f aca="false">$B$5/100*E5165*2_Girdiler!$B$14*2_Girdiler!$B$15*2_Girdiler!$B$16</f>
        <v>7.40464633975972</v>
      </c>
      <c r="G5165" s="16" t="n">
        <f aca="false">MIN(MATCH(F5165,2_Girdiler!$B$20:$I$20,1),7)</f>
        <v>2</v>
      </c>
      <c r="H5165" s="16" t="n">
        <f aca="false">IF(F5165&gt;=40,2_Girdiler!$I$21+(F5165-40)*(2_Girdiler!$I$21-2_Girdiler!$H$21)/(2_Girdiler!$I$20-2_Girdiler!$H$20),INDEX(2_Girdiler!$B$21:$I$21,G5165)+(F5165-INDEX(2_Girdiler!$B$20:$I$20,G5165))*(INDEX(2_Girdiler!$B$21:$I$21,G5165+1)-INDEX(2_Girdiler!$B$21:$I$21,G5165))/(INDEX(2_Girdiler!$B$20:$I$20,G5165+1)-INDEX(2_Girdiler!$B$20:$I$20,G5165)))</f>
        <v>14.8474341436156</v>
      </c>
      <c r="I5165" s="16" t="n">
        <f aca="false">H5165/2_Girdiler!$B$17</f>
        <v>5.94849124343572</v>
      </c>
      <c r="J5165" s="16" t="n">
        <f aca="false">D5165+I5165</f>
        <v>14.1711408819831</v>
      </c>
    </row>
    <row r="5166" customFormat="false" ht="15" hidden="false" customHeight="false" outlineLevel="0" collapsed="false">
      <c r="A5166" s="0" t="n">
        <v>5154</v>
      </c>
      <c r="B5166" s="7" t="n">
        <v>0.716802</v>
      </c>
      <c r="C5166" s="7" t="n">
        <v>0.727573</v>
      </c>
      <c r="D5166" s="16" t="n">
        <f aca="false">LOGINV(B5166,$B$7,$C$7)</f>
        <v>18.6415871763735</v>
      </c>
      <c r="E5166" s="16" t="n">
        <f aca="false">LOGINV(C5166,$B$8,$C$8)</f>
        <v>161.430119414367</v>
      </c>
      <c r="F5166" s="16" t="n">
        <f aca="false">$B$5/100*E5166*2_Girdiler!$B$14*2_Girdiler!$B$15*2_Girdiler!$B$16</f>
        <v>4.06158180446547</v>
      </c>
      <c r="G5166" s="16" t="n">
        <f aca="false">MIN(MATCH(F5166,2_Girdiler!$B$20:$I$20,1),7)</f>
        <v>1</v>
      </c>
      <c r="H5166" s="16" t="n">
        <f aca="false">IF(F5166&gt;=40,2_Girdiler!$I$21+(F5166-40)*(2_Girdiler!$I$21-2_Girdiler!$H$21)/(2_Girdiler!$I$20-2_Girdiler!$H$20),INDEX(2_Girdiler!$B$21:$I$21,G5166)+(F5166-INDEX(2_Girdiler!$B$20:$I$20,G5166))*(INDEX(2_Girdiler!$B$21:$I$21,G5166+1)-INDEX(2_Girdiler!$B$21:$I$21,G5166))/(INDEX(2_Girdiler!$B$20:$I$20,G5166+1)-INDEX(2_Girdiler!$B$20:$I$20,G5166)))</f>
        <v>8.93547996982403</v>
      </c>
      <c r="I5166" s="16" t="n">
        <f aca="false">H5166/2_Girdiler!$B$17</f>
        <v>3.57991985970514</v>
      </c>
      <c r="J5166" s="16" t="n">
        <f aca="false">D5166+I5166</f>
        <v>22.2215070360787</v>
      </c>
    </row>
    <row r="5167" customFormat="false" ht="15" hidden="false" customHeight="false" outlineLevel="0" collapsed="false">
      <c r="A5167" s="0" t="n">
        <v>5155</v>
      </c>
      <c r="B5167" s="7" t="n">
        <v>0.482744</v>
      </c>
      <c r="C5167" s="7" t="n">
        <v>0.810622</v>
      </c>
      <c r="D5167" s="16" t="n">
        <f aca="false">LOGINV(B5167,$B$7,$C$7)</f>
        <v>13.2193608623576</v>
      </c>
      <c r="E5167" s="16" t="n">
        <f aca="false">LOGINV(C5167,$B$8,$C$8)</f>
        <v>192.749646731887</v>
      </c>
      <c r="F5167" s="16" t="n">
        <f aca="false">$B$5/100*E5167*2_Girdiler!$B$14*2_Girdiler!$B$15*2_Girdiler!$B$16</f>
        <v>4.84958111177428</v>
      </c>
      <c r="G5167" s="16" t="n">
        <f aca="false">MIN(MATCH(F5167,2_Girdiler!$B$20:$I$20,1),7)</f>
        <v>1</v>
      </c>
      <c r="H5167" s="16" t="n">
        <f aca="false">IF(F5167&gt;=40,2_Girdiler!$I$21+(F5167-40)*(2_Girdiler!$I$21-2_Girdiler!$H$21)/(2_Girdiler!$I$20-2_Girdiler!$H$20),INDEX(2_Girdiler!$B$21:$I$21,G5167)+(F5167-INDEX(2_Girdiler!$B$20:$I$20,G5167))*(INDEX(2_Girdiler!$B$21:$I$21,G5167+1)-INDEX(2_Girdiler!$B$21:$I$21,G5167))/(INDEX(2_Girdiler!$B$20:$I$20,G5167+1)-INDEX(2_Girdiler!$B$20:$I$20,G5167)))</f>
        <v>10.6690784459034</v>
      </c>
      <c r="I5167" s="16" t="n">
        <f aca="false">H5167/2_Girdiler!$B$17</f>
        <v>4.27447053121131</v>
      </c>
      <c r="J5167" s="16" t="n">
        <f aca="false">D5167+I5167</f>
        <v>17.4938313935689</v>
      </c>
    </row>
    <row r="5168" customFormat="false" ht="15" hidden="false" customHeight="false" outlineLevel="0" collapsed="false">
      <c r="A5168" s="0" t="n">
        <v>5156</v>
      </c>
      <c r="B5168" s="7" t="n">
        <v>0.559286</v>
      </c>
      <c r="C5168" s="7" t="n">
        <v>0.449179</v>
      </c>
      <c r="D5168" s="16" t="n">
        <f aca="false">LOGINV(B5168,$B$7,$C$7)</f>
        <v>14.7160884484854</v>
      </c>
      <c r="E5168" s="16" t="n">
        <f aca="false">LOGINV(C5168,$B$8,$C$8)</f>
        <v>100.562113472126</v>
      </c>
      <c r="F5168" s="16" t="n">
        <f aca="false">$B$5/100*E5168*2_Girdiler!$B$14*2_Girdiler!$B$15*2_Girdiler!$B$16</f>
        <v>2.53014277495869</v>
      </c>
      <c r="G5168" s="16" t="n">
        <f aca="false">MIN(MATCH(F5168,2_Girdiler!$B$20:$I$20,1),7)</f>
        <v>1</v>
      </c>
      <c r="H5168" s="16" t="n">
        <f aca="false">IF(F5168&gt;=40,2_Girdiler!$I$21+(F5168-40)*(2_Girdiler!$I$21-2_Girdiler!$H$21)/(2_Girdiler!$I$20-2_Girdiler!$H$20),INDEX(2_Girdiler!$B$21:$I$21,G5168)+(F5168-INDEX(2_Girdiler!$B$20:$I$20,G5168))*(INDEX(2_Girdiler!$B$21:$I$21,G5168+1)-INDEX(2_Girdiler!$B$21:$I$21,G5168))/(INDEX(2_Girdiler!$B$20:$I$20,G5168+1)-INDEX(2_Girdiler!$B$20:$I$20,G5168)))</f>
        <v>5.56631410490912</v>
      </c>
      <c r="I5168" s="16" t="n">
        <f aca="false">H5168/2_Girdiler!$B$17</f>
        <v>2.2300937920309</v>
      </c>
      <c r="J5168" s="16" t="n">
        <f aca="false">D5168+I5168</f>
        <v>16.9461822405163</v>
      </c>
    </row>
    <row r="5169" customFormat="false" ht="15" hidden="false" customHeight="false" outlineLevel="0" collapsed="false">
      <c r="A5169" s="0" t="n">
        <v>5157</v>
      </c>
      <c r="B5169" s="7" t="n">
        <v>0.948512</v>
      </c>
      <c r="C5169" s="7" t="n">
        <v>0.209527</v>
      </c>
      <c r="D5169" s="16" t="n">
        <f aca="false">LOGINV(B5169,$B$7,$C$7)</f>
        <v>33.6056140541431</v>
      </c>
      <c r="E5169" s="16" t="n">
        <f aca="false">LOGINV(C5169,$B$8,$C$8)</f>
        <v>64.8206404383562</v>
      </c>
      <c r="F5169" s="16" t="n">
        <f aca="false">$B$5/100*E5169*2_Girdiler!$B$14*2_Girdiler!$B$15*2_Girdiler!$B$16</f>
        <v>1.63088731342904</v>
      </c>
      <c r="G5169" s="16" t="n">
        <f aca="false">MIN(MATCH(F5169,2_Girdiler!$B$20:$I$20,1),7)</f>
        <v>1</v>
      </c>
      <c r="H5169" s="16" t="n">
        <f aca="false">IF(F5169&gt;=40,2_Girdiler!$I$21+(F5169-40)*(2_Girdiler!$I$21-2_Girdiler!$H$21)/(2_Girdiler!$I$20-2_Girdiler!$H$20),INDEX(2_Girdiler!$B$21:$I$21,G5169)+(F5169-INDEX(2_Girdiler!$B$20:$I$20,G5169))*(INDEX(2_Girdiler!$B$21:$I$21,G5169+1)-INDEX(2_Girdiler!$B$21:$I$21,G5169))/(INDEX(2_Girdiler!$B$20:$I$20,G5169+1)-INDEX(2_Girdiler!$B$20:$I$20,G5169)))</f>
        <v>3.58795208954389</v>
      </c>
      <c r="I5169" s="16" t="n">
        <f aca="false">H5169/2_Girdiler!$B$17</f>
        <v>1.43748080510573</v>
      </c>
      <c r="J5169" s="16" t="n">
        <f aca="false">D5169+I5169</f>
        <v>35.0430948592489</v>
      </c>
    </row>
    <row r="5170" customFormat="false" ht="15" hidden="false" customHeight="false" outlineLevel="0" collapsed="false">
      <c r="A5170" s="0" t="n">
        <v>5158</v>
      </c>
      <c r="B5170" s="7" t="n">
        <v>0.838956</v>
      </c>
      <c r="C5170" s="7" t="n">
        <v>0.513039</v>
      </c>
      <c r="D5170" s="16" t="n">
        <f aca="false">LOGINV(B5170,$B$7,$C$7)</f>
        <v>23.5170153766702</v>
      </c>
      <c r="E5170" s="16" t="n">
        <f aca="false">LOGINV(C5170,$B$8,$C$8)</f>
        <v>111.534093595865</v>
      </c>
      <c r="F5170" s="16" t="n">
        <f aca="false">$B$5/100*E5170*2_Girdiler!$B$14*2_Girdiler!$B$15*2_Girdiler!$B$16</f>
        <v>2.80619779487196</v>
      </c>
      <c r="G5170" s="16" t="n">
        <f aca="false">MIN(MATCH(F5170,2_Girdiler!$B$20:$I$20,1),7)</f>
        <v>1</v>
      </c>
      <c r="H5170" s="16" t="n">
        <f aca="false">IF(F5170&gt;=40,2_Girdiler!$I$21+(F5170-40)*(2_Girdiler!$I$21-2_Girdiler!$H$21)/(2_Girdiler!$I$20-2_Girdiler!$H$20),INDEX(2_Girdiler!$B$21:$I$21,G5170)+(F5170-INDEX(2_Girdiler!$B$20:$I$20,G5170))*(INDEX(2_Girdiler!$B$21:$I$21,G5170+1)-INDEX(2_Girdiler!$B$21:$I$21,G5170))/(INDEX(2_Girdiler!$B$20:$I$20,G5170+1)-INDEX(2_Girdiler!$B$20:$I$20,G5170)))</f>
        <v>6.17363514871831</v>
      </c>
      <c r="I5170" s="16" t="n">
        <f aca="false">H5170/2_Girdiler!$B$17</f>
        <v>2.47341151791599</v>
      </c>
      <c r="J5170" s="16" t="n">
        <f aca="false">D5170+I5170</f>
        <v>25.9904268945862</v>
      </c>
    </row>
    <row r="5171" customFormat="false" ht="15" hidden="false" customHeight="false" outlineLevel="0" collapsed="false">
      <c r="A5171" s="0" t="n">
        <v>5159</v>
      </c>
      <c r="B5171" s="7" t="n">
        <v>0.024971</v>
      </c>
      <c r="C5171" s="7" t="n">
        <v>0.120282</v>
      </c>
      <c r="D5171" s="16" t="n">
        <f aca="false">LOGINV(B5171,$B$7,$C$7)</f>
        <v>4.54051010095963</v>
      </c>
      <c r="E5171" s="16" t="n">
        <f aca="false">LOGINV(C5171,$B$8,$C$8)</f>
        <v>51.1971747032749</v>
      </c>
      <c r="F5171" s="16" t="n">
        <f aca="false">$B$5/100*E5171*2_Girdiler!$B$14*2_Girdiler!$B$15*2_Girdiler!$B$16</f>
        <v>1.2881209155344</v>
      </c>
      <c r="G5171" s="16" t="n">
        <f aca="false">MIN(MATCH(F5171,2_Girdiler!$B$20:$I$20,1),7)</f>
        <v>1</v>
      </c>
      <c r="H5171" s="16" t="n">
        <f aca="false">IF(F5171&gt;=40,2_Girdiler!$I$21+(F5171-40)*(2_Girdiler!$I$21-2_Girdiler!$H$21)/(2_Girdiler!$I$20-2_Girdiler!$H$20),INDEX(2_Girdiler!$B$21:$I$21,G5171)+(F5171-INDEX(2_Girdiler!$B$20:$I$20,G5171))*(INDEX(2_Girdiler!$B$21:$I$21,G5171+1)-INDEX(2_Girdiler!$B$21:$I$21,G5171))/(INDEX(2_Girdiler!$B$20:$I$20,G5171+1)-INDEX(2_Girdiler!$B$20:$I$20,G5171)))</f>
        <v>2.83386601417567</v>
      </c>
      <c r="I5171" s="16" t="n">
        <f aca="false">H5171/2_Girdiler!$B$17</f>
        <v>1.13536298644859</v>
      </c>
      <c r="J5171" s="16" t="n">
        <f aca="false">D5171+I5171</f>
        <v>5.67587308740821</v>
      </c>
    </row>
    <row r="5172" customFormat="false" ht="15" hidden="false" customHeight="false" outlineLevel="0" collapsed="false">
      <c r="A5172" s="0" t="n">
        <v>5160</v>
      </c>
      <c r="B5172" s="7" t="n">
        <v>0.167847</v>
      </c>
      <c r="C5172" s="7" t="n">
        <v>0.380433</v>
      </c>
      <c r="D5172" s="16" t="n">
        <f aca="false">LOGINV(B5172,$B$7,$C$7)</f>
        <v>7.91837866616626</v>
      </c>
      <c r="E5172" s="16" t="n">
        <f aca="false">LOGINV(C5172,$B$8,$C$8)</f>
        <v>89.72731025756</v>
      </c>
      <c r="F5172" s="16" t="n">
        <f aca="false">$B$5/100*E5172*2_Girdiler!$B$14*2_Girdiler!$B$15*2_Girdiler!$B$16</f>
        <v>2.25753912608021</v>
      </c>
      <c r="G5172" s="16" t="n">
        <f aca="false">MIN(MATCH(F5172,2_Girdiler!$B$20:$I$20,1),7)</f>
        <v>1</v>
      </c>
      <c r="H5172" s="16" t="n">
        <f aca="false">IF(F5172&gt;=40,2_Girdiler!$I$21+(F5172-40)*(2_Girdiler!$I$21-2_Girdiler!$H$21)/(2_Girdiler!$I$20-2_Girdiler!$H$20),INDEX(2_Girdiler!$B$21:$I$21,G5172)+(F5172-INDEX(2_Girdiler!$B$20:$I$20,G5172))*(INDEX(2_Girdiler!$B$21:$I$21,G5172+1)-INDEX(2_Girdiler!$B$21:$I$21,G5172))/(INDEX(2_Girdiler!$B$20:$I$20,G5172+1)-INDEX(2_Girdiler!$B$20:$I$20,G5172)))</f>
        <v>4.96658607737646</v>
      </c>
      <c r="I5172" s="16" t="n">
        <f aca="false">H5172/2_Girdiler!$B$17</f>
        <v>1.98981813997454</v>
      </c>
      <c r="J5172" s="16" t="n">
        <f aca="false">D5172+I5172</f>
        <v>9.9081968061408</v>
      </c>
    </row>
    <row r="5173" customFormat="false" ht="15" hidden="false" customHeight="false" outlineLevel="0" collapsed="false">
      <c r="A5173" s="0" t="n">
        <v>5161</v>
      </c>
      <c r="B5173" s="7" t="n">
        <v>0.63948</v>
      </c>
      <c r="C5173" s="7" t="n">
        <v>0.218283</v>
      </c>
      <c r="D5173" s="16" t="n">
        <f aca="false">LOGINV(B5173,$B$7,$C$7)</f>
        <v>16.5242727082857</v>
      </c>
      <c r="E5173" s="16" t="n">
        <f aca="false">LOGINV(C5173,$B$8,$C$8)</f>
        <v>66.0906179059832</v>
      </c>
      <c r="F5173" s="16" t="n">
        <f aca="false">$B$5/100*E5173*2_Girdiler!$B$14*2_Girdiler!$B$15*2_Girdiler!$B$16</f>
        <v>1.66283994651454</v>
      </c>
      <c r="G5173" s="16" t="n">
        <f aca="false">MIN(MATCH(F5173,2_Girdiler!$B$20:$I$20,1),7)</f>
        <v>1</v>
      </c>
      <c r="H5173" s="16" t="n">
        <f aca="false">IF(F5173&gt;=40,2_Girdiler!$I$21+(F5173-40)*(2_Girdiler!$I$21-2_Girdiler!$H$21)/(2_Girdiler!$I$20-2_Girdiler!$H$20),INDEX(2_Girdiler!$B$21:$I$21,G5173)+(F5173-INDEX(2_Girdiler!$B$20:$I$20,G5173))*(INDEX(2_Girdiler!$B$21:$I$21,G5173+1)-INDEX(2_Girdiler!$B$21:$I$21,G5173))/(INDEX(2_Girdiler!$B$20:$I$20,G5173+1)-INDEX(2_Girdiler!$B$20:$I$20,G5173)))</f>
        <v>3.65824788233198</v>
      </c>
      <c r="I5173" s="16" t="n">
        <f aca="false">H5173/2_Girdiler!$B$17</f>
        <v>1.4656441836266</v>
      </c>
      <c r="J5173" s="16" t="n">
        <f aca="false">D5173+I5173</f>
        <v>17.9899168919123</v>
      </c>
    </row>
    <row r="5174" customFormat="false" ht="15" hidden="false" customHeight="false" outlineLevel="0" collapsed="false">
      <c r="A5174" s="0" t="n">
        <v>5162</v>
      </c>
      <c r="B5174" s="7" t="n">
        <v>0.298829</v>
      </c>
      <c r="C5174" s="7" t="n">
        <v>0.310894</v>
      </c>
      <c r="D5174" s="16" t="n">
        <f aca="false">LOGINV(B5174,$B$7,$C$7)</f>
        <v>10.0907606070276</v>
      </c>
      <c r="E5174" s="16" t="n">
        <f aca="false">LOGINV(C5174,$B$8,$C$8)</f>
        <v>79.4233499443689</v>
      </c>
      <c r="F5174" s="16" t="n">
        <f aca="false">$B$5/100*E5174*2_Girdiler!$B$14*2_Girdiler!$B$15*2_Girdiler!$B$16</f>
        <v>1.99829148460032</v>
      </c>
      <c r="G5174" s="16" t="n">
        <f aca="false">MIN(MATCH(F5174,2_Girdiler!$B$20:$I$20,1),7)</f>
        <v>1</v>
      </c>
      <c r="H5174" s="16" t="n">
        <f aca="false">IF(F5174&gt;=40,2_Girdiler!$I$21+(F5174-40)*(2_Girdiler!$I$21-2_Girdiler!$H$21)/(2_Girdiler!$I$20-2_Girdiler!$H$20),INDEX(2_Girdiler!$B$21:$I$21,G5174)+(F5174-INDEX(2_Girdiler!$B$20:$I$20,G5174))*(INDEX(2_Girdiler!$B$21:$I$21,G5174+1)-INDEX(2_Girdiler!$B$21:$I$21,G5174))/(INDEX(2_Girdiler!$B$20:$I$20,G5174+1)-INDEX(2_Girdiler!$B$20:$I$20,G5174)))</f>
        <v>4.39624126612071</v>
      </c>
      <c r="I5174" s="16" t="n">
        <f aca="false">H5174/2_Girdiler!$B$17</f>
        <v>1.761314609824</v>
      </c>
      <c r="J5174" s="16" t="n">
        <f aca="false">D5174+I5174</f>
        <v>11.8520752168516</v>
      </c>
    </row>
    <row r="5175" customFormat="false" ht="15" hidden="false" customHeight="false" outlineLevel="0" collapsed="false">
      <c r="A5175" s="0" t="n">
        <v>5163</v>
      </c>
      <c r="B5175" s="7" t="n">
        <v>0.790436</v>
      </c>
      <c r="C5175" s="7" t="n">
        <v>0.506031</v>
      </c>
      <c r="D5175" s="16" t="n">
        <f aca="false">LOGINV(B5175,$B$7,$C$7)</f>
        <v>21.2454545832488</v>
      </c>
      <c r="E5175" s="16" t="n">
        <f aca="false">LOGINV(C5175,$B$8,$C$8)</f>
        <v>110.276162378185</v>
      </c>
      <c r="F5175" s="16" t="n">
        <f aca="false">$B$5/100*E5175*2_Girdiler!$B$14*2_Girdiler!$B$15*2_Girdiler!$B$16</f>
        <v>2.77454824543514</v>
      </c>
      <c r="G5175" s="16" t="n">
        <f aca="false">MIN(MATCH(F5175,2_Girdiler!$B$20:$I$20,1),7)</f>
        <v>1</v>
      </c>
      <c r="H5175" s="16" t="n">
        <f aca="false">IF(F5175&gt;=40,2_Girdiler!$I$21+(F5175-40)*(2_Girdiler!$I$21-2_Girdiler!$H$21)/(2_Girdiler!$I$20-2_Girdiler!$H$20),INDEX(2_Girdiler!$B$21:$I$21,G5175)+(F5175-INDEX(2_Girdiler!$B$20:$I$20,G5175))*(INDEX(2_Girdiler!$B$21:$I$21,G5175+1)-INDEX(2_Girdiler!$B$21:$I$21,G5175))/(INDEX(2_Girdiler!$B$20:$I$20,G5175+1)-INDEX(2_Girdiler!$B$20:$I$20,G5175)))</f>
        <v>6.1040061399573</v>
      </c>
      <c r="I5175" s="16" t="n">
        <f aca="false">H5175/2_Girdiler!$B$17</f>
        <v>2.44551528043161</v>
      </c>
      <c r="J5175" s="16" t="n">
        <f aca="false">D5175+I5175</f>
        <v>23.6909698636804</v>
      </c>
    </row>
    <row r="5176" customFormat="false" ht="15" hidden="false" customHeight="false" outlineLevel="0" collapsed="false">
      <c r="A5176" s="0" t="n">
        <v>5164</v>
      </c>
      <c r="B5176" s="7" t="n">
        <v>0.298325</v>
      </c>
      <c r="C5176" s="7" t="n">
        <v>0.66234</v>
      </c>
      <c r="D5176" s="16" t="n">
        <f aca="false">LOGINV(B5176,$B$7,$C$7)</f>
        <v>10.082593148891</v>
      </c>
      <c r="E5176" s="16" t="n">
        <f aca="false">LOGINV(C5176,$B$8,$C$8)</f>
        <v>143.108322077611</v>
      </c>
      <c r="F5176" s="16" t="n">
        <f aca="false">$B$5/100*E5176*2_Girdiler!$B$14*2_Girdiler!$B$15*2_Girdiler!$B$16</f>
        <v>3.60060538347269</v>
      </c>
      <c r="G5176" s="16" t="n">
        <f aca="false">MIN(MATCH(F5176,2_Girdiler!$B$20:$I$20,1),7)</f>
        <v>1</v>
      </c>
      <c r="H5176" s="16" t="n">
        <f aca="false">IF(F5176&gt;=40,2_Girdiler!$I$21+(F5176-40)*(2_Girdiler!$I$21-2_Girdiler!$H$21)/(2_Girdiler!$I$20-2_Girdiler!$H$20),INDEX(2_Girdiler!$B$21:$I$21,G5176)+(F5176-INDEX(2_Girdiler!$B$20:$I$20,G5176))*(INDEX(2_Girdiler!$B$21:$I$21,G5176+1)-INDEX(2_Girdiler!$B$21:$I$21,G5176))/(INDEX(2_Girdiler!$B$20:$I$20,G5176+1)-INDEX(2_Girdiler!$B$20:$I$20,G5176)))</f>
        <v>7.92133184363992</v>
      </c>
      <c r="I5176" s="16" t="n">
        <f aca="false">H5176/2_Girdiler!$B$17</f>
        <v>3.17361051427881</v>
      </c>
      <c r="J5176" s="16" t="n">
        <f aca="false">D5176+I5176</f>
        <v>13.2562036631698</v>
      </c>
    </row>
    <row r="5177" customFormat="false" ht="15" hidden="false" customHeight="false" outlineLevel="0" collapsed="false">
      <c r="A5177" s="0" t="n">
        <v>5165</v>
      </c>
      <c r="B5177" s="7" t="n">
        <v>0.448248</v>
      </c>
      <c r="C5177" s="7" t="n">
        <v>0.875559</v>
      </c>
      <c r="D5177" s="16" t="n">
        <f aca="false">LOGINV(B5177,$B$7,$C$7)</f>
        <v>12.5948548121203</v>
      </c>
      <c r="E5177" s="16" t="n">
        <f aca="false">LOGINV(C5177,$B$8,$C$8)</f>
        <v>229.874890425927</v>
      </c>
      <c r="F5177" s="16" t="n">
        <f aca="false">$B$5/100*E5177*2_Girdiler!$B$14*2_Girdiler!$B$15*2_Girdiler!$B$16</f>
        <v>5.78365224311633</v>
      </c>
      <c r="G5177" s="16" t="n">
        <f aca="false">MIN(MATCH(F5177,2_Girdiler!$B$20:$I$20,1),7)</f>
        <v>2</v>
      </c>
      <c r="H5177" s="16" t="n">
        <f aca="false">IF(F5177&gt;=40,2_Girdiler!$I$21+(F5177-40)*(2_Girdiler!$I$21-2_Girdiler!$H$21)/(2_Girdiler!$I$20-2_Girdiler!$H$20),INDEX(2_Girdiler!$B$21:$I$21,G5177)+(F5177-INDEX(2_Girdiler!$B$20:$I$20,G5177))*(INDEX(2_Girdiler!$B$21:$I$21,G5177+1)-INDEX(2_Girdiler!$B$21:$I$21,G5177))/(INDEX(2_Girdiler!$B$20:$I$20,G5177+1)-INDEX(2_Girdiler!$B$20:$I$20,G5177)))</f>
        <v>12.2538435889861</v>
      </c>
      <c r="I5177" s="16" t="n">
        <f aca="false">H5177/2_Girdiler!$B$17</f>
        <v>4.90939246353611</v>
      </c>
      <c r="J5177" s="16" t="n">
        <f aca="false">D5177+I5177</f>
        <v>17.5042472756564</v>
      </c>
    </row>
    <row r="5178" customFormat="false" ht="15" hidden="false" customHeight="false" outlineLevel="0" collapsed="false">
      <c r="A5178" s="0" t="n">
        <v>5166</v>
      </c>
      <c r="B5178" s="7" t="n">
        <v>0.866366</v>
      </c>
      <c r="C5178" s="7" t="n">
        <v>0.820128</v>
      </c>
      <c r="D5178" s="16" t="n">
        <f aca="false">LOGINV(B5178,$B$7,$C$7)</f>
        <v>25.1326097748772</v>
      </c>
      <c r="E5178" s="16" t="n">
        <f aca="false">LOGINV(C5178,$B$8,$C$8)</f>
        <v>197.23820919901</v>
      </c>
      <c r="F5178" s="16" t="n">
        <f aca="false">$B$5/100*E5178*2_Girdiler!$B$14*2_Girdiler!$B$15*2_Girdiler!$B$16</f>
        <v>4.96251334344708</v>
      </c>
      <c r="G5178" s="16" t="n">
        <f aca="false">MIN(MATCH(F5178,2_Girdiler!$B$20:$I$20,1),7)</f>
        <v>1</v>
      </c>
      <c r="H5178" s="16" t="n">
        <f aca="false">IF(F5178&gt;=40,2_Girdiler!$I$21+(F5178-40)*(2_Girdiler!$I$21-2_Girdiler!$H$21)/(2_Girdiler!$I$20-2_Girdiler!$H$20),INDEX(2_Girdiler!$B$21:$I$21,G5178)+(F5178-INDEX(2_Girdiler!$B$20:$I$20,G5178))*(INDEX(2_Girdiler!$B$21:$I$21,G5178+1)-INDEX(2_Girdiler!$B$21:$I$21,G5178))/(INDEX(2_Girdiler!$B$20:$I$20,G5178+1)-INDEX(2_Girdiler!$B$20:$I$20,G5178)))</f>
        <v>10.9175293555836</v>
      </c>
      <c r="I5178" s="16" t="n">
        <f aca="false">H5178/2_Girdiler!$B$17</f>
        <v>4.37401015848701</v>
      </c>
      <c r="J5178" s="16" t="n">
        <f aca="false">D5178+I5178</f>
        <v>29.5066199333642</v>
      </c>
    </row>
    <row r="5179" customFormat="false" ht="15" hidden="false" customHeight="false" outlineLevel="0" collapsed="false">
      <c r="A5179" s="0" t="n">
        <v>5167</v>
      </c>
      <c r="B5179" s="7" t="n">
        <v>0.409036</v>
      </c>
      <c r="C5179" s="7" t="n">
        <v>0.801657</v>
      </c>
      <c r="D5179" s="16" t="n">
        <f aca="false">LOGINV(B5179,$B$7,$C$7)</f>
        <v>11.9124469862904</v>
      </c>
      <c r="E5179" s="16" t="n">
        <f aca="false">LOGINV(C5179,$B$8,$C$8)</f>
        <v>188.731551496316</v>
      </c>
      <c r="F5179" s="16" t="n">
        <f aca="false">$B$5/100*E5179*2_Girdiler!$B$14*2_Girdiler!$B$15*2_Girdiler!$B$16</f>
        <v>4.74848583564731</v>
      </c>
      <c r="G5179" s="16" t="n">
        <f aca="false">MIN(MATCH(F5179,2_Girdiler!$B$20:$I$20,1),7)</f>
        <v>1</v>
      </c>
      <c r="H5179" s="16" t="n">
        <f aca="false">IF(F5179&gt;=40,2_Girdiler!$I$21+(F5179-40)*(2_Girdiler!$I$21-2_Girdiler!$H$21)/(2_Girdiler!$I$20-2_Girdiler!$H$20),INDEX(2_Girdiler!$B$21:$I$21,G5179)+(F5179-INDEX(2_Girdiler!$B$20:$I$20,G5179))*(INDEX(2_Girdiler!$B$21:$I$21,G5179+1)-INDEX(2_Girdiler!$B$21:$I$21,G5179))/(INDEX(2_Girdiler!$B$20:$I$20,G5179+1)-INDEX(2_Girdiler!$B$20:$I$20,G5179)))</f>
        <v>10.4466688384241</v>
      </c>
      <c r="I5179" s="16" t="n">
        <f aca="false">H5179/2_Girdiler!$B$17</f>
        <v>4.18536411795836</v>
      </c>
      <c r="J5179" s="16" t="n">
        <f aca="false">D5179+I5179</f>
        <v>16.0978111042487</v>
      </c>
    </row>
    <row r="5180" customFormat="false" ht="15" hidden="false" customHeight="false" outlineLevel="0" collapsed="false">
      <c r="A5180" s="0" t="n">
        <v>5168</v>
      </c>
      <c r="B5180" s="7" t="n">
        <v>0.451778</v>
      </c>
      <c r="C5180" s="7" t="n">
        <v>0.907223</v>
      </c>
      <c r="D5180" s="16" t="n">
        <f aca="false">LOGINV(B5180,$B$7,$C$7)</f>
        <v>12.6576220925546</v>
      </c>
      <c r="E5180" s="16" t="n">
        <f aca="false">LOGINV(C5180,$B$8,$C$8)</f>
        <v>256.665077642993</v>
      </c>
      <c r="F5180" s="16" t="n">
        <f aca="false">$B$5/100*E5180*2_Girdiler!$B$14*2_Girdiler!$B$15*2_Girdiler!$B$16</f>
        <v>6.45769335349771</v>
      </c>
      <c r="G5180" s="16" t="n">
        <f aca="false">MIN(MATCH(F5180,2_Girdiler!$B$20:$I$20,1),7)</f>
        <v>2</v>
      </c>
      <c r="H5180" s="16" t="n">
        <f aca="false">IF(F5180&gt;=40,2_Girdiler!$I$21+(F5180-40)*(2_Girdiler!$I$21-2_Girdiler!$H$21)/(2_Girdiler!$I$20-2_Girdiler!$H$20),INDEX(2_Girdiler!$B$21:$I$21,G5180)+(F5180-INDEX(2_Girdiler!$B$20:$I$20,G5180))*(INDEX(2_Girdiler!$B$21:$I$21,G5180+1)-INDEX(2_Girdiler!$B$21:$I$21,G5180))/(INDEX(2_Girdiler!$B$20:$I$20,G5180+1)-INDEX(2_Girdiler!$B$20:$I$20,G5180)))</f>
        <v>13.3323093655963</v>
      </c>
      <c r="I5180" s="16" t="n">
        <f aca="false">H5180/2_Girdiler!$B$17</f>
        <v>5.34147009839597</v>
      </c>
      <c r="J5180" s="16" t="n">
        <f aca="false">D5180+I5180</f>
        <v>17.9990921909506</v>
      </c>
    </row>
    <row r="5181" customFormat="false" ht="15" hidden="false" customHeight="false" outlineLevel="0" collapsed="false">
      <c r="A5181" s="0" t="n">
        <v>5169</v>
      </c>
      <c r="B5181" s="7" t="n">
        <v>0.823834</v>
      </c>
      <c r="C5181" s="7" t="n">
        <v>0.767173</v>
      </c>
      <c r="D5181" s="16" t="n">
        <f aca="false">LOGINV(B5181,$B$7,$C$7)</f>
        <v>22.7422420445535</v>
      </c>
      <c r="E5181" s="16" t="n">
        <f aca="false">LOGINV(C5181,$B$8,$C$8)</f>
        <v>174.89145441367</v>
      </c>
      <c r="F5181" s="16" t="n">
        <f aca="false">$B$5/100*E5181*2_Girdiler!$B$14*2_Girdiler!$B$15*2_Girdiler!$B$16</f>
        <v>4.40026899304793</v>
      </c>
      <c r="G5181" s="16" t="n">
        <f aca="false">MIN(MATCH(F5181,2_Girdiler!$B$20:$I$20,1),7)</f>
        <v>1</v>
      </c>
      <c r="H5181" s="16" t="n">
        <f aca="false">IF(F5181&gt;=40,2_Girdiler!$I$21+(F5181-40)*(2_Girdiler!$I$21-2_Girdiler!$H$21)/(2_Girdiler!$I$20-2_Girdiler!$H$20),INDEX(2_Girdiler!$B$21:$I$21,G5181)+(F5181-INDEX(2_Girdiler!$B$20:$I$20,G5181))*(INDEX(2_Girdiler!$B$21:$I$21,G5181+1)-INDEX(2_Girdiler!$B$21:$I$21,G5181))/(INDEX(2_Girdiler!$B$20:$I$20,G5181+1)-INDEX(2_Girdiler!$B$20:$I$20,G5181)))</f>
        <v>9.68059178470545</v>
      </c>
      <c r="I5181" s="16" t="n">
        <f aca="false">H5181/2_Girdiler!$B$17</f>
        <v>3.87844222143648</v>
      </c>
      <c r="J5181" s="16" t="n">
        <f aca="false">D5181+I5181</f>
        <v>26.62068426599</v>
      </c>
    </row>
    <row r="5182" customFormat="false" ht="15" hidden="false" customHeight="false" outlineLevel="0" collapsed="false">
      <c r="A5182" s="0" t="n">
        <v>5170</v>
      </c>
      <c r="B5182" s="7" t="n">
        <v>0.618754</v>
      </c>
      <c r="C5182" s="7" t="n">
        <v>0.02152</v>
      </c>
      <c r="D5182" s="16" t="n">
        <f aca="false">LOGINV(B5182,$B$7,$C$7)</f>
        <v>16.0266320322341</v>
      </c>
      <c r="E5182" s="16" t="n">
        <f aca="false">LOGINV(C5182,$B$8,$C$8)</f>
        <v>29.5822647571502</v>
      </c>
      <c r="F5182" s="16" t="n">
        <f aca="false">$B$5/100*E5182*2_Girdiler!$B$14*2_Girdiler!$B$15*2_Girdiler!$B$16</f>
        <v>0.744289781289899</v>
      </c>
      <c r="G5182" s="16" t="n">
        <f aca="false">MIN(MATCH(F5182,2_Girdiler!$B$20:$I$20,1),7)</f>
        <v>1</v>
      </c>
      <c r="H5182" s="16" t="n">
        <f aca="false">IF(F5182&gt;=40,2_Girdiler!$I$21+(F5182-40)*(2_Girdiler!$I$21-2_Girdiler!$H$21)/(2_Girdiler!$I$20-2_Girdiler!$H$20),INDEX(2_Girdiler!$B$21:$I$21,G5182)+(F5182-INDEX(2_Girdiler!$B$20:$I$20,G5182))*(INDEX(2_Girdiler!$B$21:$I$21,G5182+1)-INDEX(2_Girdiler!$B$21:$I$21,G5182))/(INDEX(2_Girdiler!$B$20:$I$20,G5182+1)-INDEX(2_Girdiler!$B$20:$I$20,G5182)))</f>
        <v>1.63743751883778</v>
      </c>
      <c r="I5182" s="16" t="n">
        <f aca="false">H5182/2_Girdiler!$B$17</f>
        <v>0.656024646970264</v>
      </c>
      <c r="J5182" s="16" t="n">
        <f aca="false">D5182+I5182</f>
        <v>16.6826566792043</v>
      </c>
    </row>
    <row r="5183" customFormat="false" ht="15" hidden="false" customHeight="false" outlineLevel="0" collapsed="false">
      <c r="A5183" s="0" t="n">
        <v>5171</v>
      </c>
      <c r="B5183" s="7" t="n">
        <v>0.132838</v>
      </c>
      <c r="C5183" s="7" t="n">
        <v>0.953695</v>
      </c>
      <c r="D5183" s="16" t="n">
        <f aca="false">LOGINV(B5183,$B$7,$C$7)</f>
        <v>7.28175358195483</v>
      </c>
      <c r="E5183" s="16" t="n">
        <f aca="false">LOGINV(C5183,$B$8,$C$8)</f>
        <v>323.378371246637</v>
      </c>
      <c r="F5183" s="16" t="n">
        <f aca="false">$B$5/100*E5183*2_Girdiler!$B$14*2_Girdiler!$B$15*2_Girdiler!$B$16</f>
        <v>8.13619982056538</v>
      </c>
      <c r="G5183" s="16" t="n">
        <f aca="false">MIN(MATCH(F5183,2_Girdiler!$B$20:$I$20,1),7)</f>
        <v>2</v>
      </c>
      <c r="H5183" s="16" t="n">
        <f aca="false">IF(F5183&gt;=40,2_Girdiler!$I$21+(F5183-40)*(2_Girdiler!$I$21-2_Girdiler!$H$21)/(2_Girdiler!$I$20-2_Girdiler!$H$20),INDEX(2_Girdiler!$B$21:$I$21,G5183)+(F5183-INDEX(2_Girdiler!$B$20:$I$20,G5183))*(INDEX(2_Girdiler!$B$21:$I$21,G5183+1)-INDEX(2_Girdiler!$B$21:$I$21,G5183))/(INDEX(2_Girdiler!$B$20:$I$20,G5183+1)-INDEX(2_Girdiler!$B$20:$I$20,G5183)))</f>
        <v>16.0179197129046</v>
      </c>
      <c r="I5183" s="16" t="n">
        <f aca="false">H5183/2_Girdiler!$B$17</f>
        <v>6.41743578241371</v>
      </c>
      <c r="J5183" s="16" t="n">
        <f aca="false">D5183+I5183</f>
        <v>13.6991893643685</v>
      </c>
    </row>
    <row r="5184" customFormat="false" ht="15" hidden="false" customHeight="false" outlineLevel="0" collapsed="false">
      <c r="A5184" s="0" t="n">
        <v>5172</v>
      </c>
      <c r="B5184" s="7" t="n">
        <v>0.871629</v>
      </c>
      <c r="C5184" s="7" t="n">
        <v>0.177233</v>
      </c>
      <c r="D5184" s="16" t="n">
        <f aca="false">LOGINV(B5184,$B$7,$C$7)</f>
        <v>25.4817225446737</v>
      </c>
      <c r="E5184" s="16" t="n">
        <f aca="false">LOGINV(C5184,$B$8,$C$8)</f>
        <v>60.0706258030395</v>
      </c>
      <c r="F5184" s="16" t="n">
        <f aca="false">$B$5/100*E5184*2_Girdiler!$B$14*2_Girdiler!$B$15*2_Girdiler!$B$16</f>
        <v>1.51137694520447</v>
      </c>
      <c r="G5184" s="16" t="n">
        <f aca="false">MIN(MATCH(F5184,2_Girdiler!$B$20:$I$20,1),7)</f>
        <v>1</v>
      </c>
      <c r="H5184" s="16" t="n">
        <f aca="false">IF(F5184&gt;=40,2_Girdiler!$I$21+(F5184-40)*(2_Girdiler!$I$21-2_Girdiler!$H$21)/(2_Girdiler!$I$20-2_Girdiler!$H$20),INDEX(2_Girdiler!$B$21:$I$21,G5184)+(F5184-INDEX(2_Girdiler!$B$20:$I$20,G5184))*(INDEX(2_Girdiler!$B$21:$I$21,G5184+1)-INDEX(2_Girdiler!$B$21:$I$21,G5184))/(INDEX(2_Girdiler!$B$20:$I$20,G5184+1)-INDEX(2_Girdiler!$B$20:$I$20,G5184)))</f>
        <v>3.32502927944984</v>
      </c>
      <c r="I5184" s="16" t="n">
        <f aca="false">H5184/2_Girdiler!$B$17</f>
        <v>1.33214314080523</v>
      </c>
      <c r="J5184" s="16" t="n">
        <f aca="false">D5184+I5184</f>
        <v>26.8138656854789</v>
      </c>
    </row>
    <row r="5185" customFormat="false" ht="15" hidden="false" customHeight="false" outlineLevel="0" collapsed="false">
      <c r="A5185" s="0" t="n">
        <v>5173</v>
      </c>
      <c r="B5185" s="7" t="n">
        <v>0.743822</v>
      </c>
      <c r="C5185" s="7" t="n">
        <v>0.635356</v>
      </c>
      <c r="D5185" s="16" t="n">
        <f aca="false">LOGINV(B5185,$B$7,$C$7)</f>
        <v>19.5112994297734</v>
      </c>
      <c r="E5185" s="16" t="n">
        <f aca="false">LOGINV(C5185,$B$8,$C$8)</f>
        <v>136.540199792572</v>
      </c>
      <c r="F5185" s="16" t="n">
        <f aca="false">$B$5/100*E5185*2_Girdiler!$B$14*2_Girdiler!$B$15*2_Girdiler!$B$16</f>
        <v>3.4353514267811</v>
      </c>
      <c r="G5185" s="16" t="n">
        <f aca="false">MIN(MATCH(F5185,2_Girdiler!$B$20:$I$20,1),7)</f>
        <v>1</v>
      </c>
      <c r="H5185" s="16" t="n">
        <f aca="false">IF(F5185&gt;=40,2_Girdiler!$I$21+(F5185-40)*(2_Girdiler!$I$21-2_Girdiler!$H$21)/(2_Girdiler!$I$20-2_Girdiler!$H$20),INDEX(2_Girdiler!$B$21:$I$21,G5185)+(F5185-INDEX(2_Girdiler!$B$20:$I$20,G5185))*(INDEX(2_Girdiler!$B$21:$I$21,G5185+1)-INDEX(2_Girdiler!$B$21:$I$21,G5185))/(INDEX(2_Girdiler!$B$20:$I$20,G5185+1)-INDEX(2_Girdiler!$B$20:$I$20,G5185)))</f>
        <v>7.55777313891843</v>
      </c>
      <c r="I5185" s="16" t="n">
        <f aca="false">H5185/2_Girdiler!$B$17</f>
        <v>3.02795398193847</v>
      </c>
      <c r="J5185" s="16" t="n">
        <f aca="false">D5185+I5185</f>
        <v>22.5392534117119</v>
      </c>
    </row>
    <row r="5186" customFormat="false" ht="15" hidden="false" customHeight="false" outlineLevel="0" collapsed="false">
      <c r="A5186" s="0" t="n">
        <v>5174</v>
      </c>
      <c r="B5186" s="7" t="n">
        <v>0.466502</v>
      </c>
      <c r="C5186" s="7" t="n">
        <v>0.017026</v>
      </c>
      <c r="D5186" s="16" t="n">
        <f aca="false">LOGINV(B5186,$B$7,$C$7)</f>
        <v>12.9221338288733</v>
      </c>
      <c r="E5186" s="16" t="n">
        <f aca="false">LOGINV(C5186,$B$8,$C$8)</f>
        <v>27.8023532629556</v>
      </c>
      <c r="F5186" s="16" t="n">
        <f aca="false">$B$5/100*E5186*2_Girdiler!$B$14*2_Girdiler!$B$15*2_Girdiler!$B$16</f>
        <v>0.699507208095962</v>
      </c>
      <c r="G5186" s="16" t="n">
        <f aca="false">MIN(MATCH(F5186,2_Girdiler!$B$20:$I$20,1),7)</f>
        <v>1</v>
      </c>
      <c r="H5186" s="16" t="n">
        <f aca="false">IF(F5186&gt;=40,2_Girdiler!$I$21+(F5186-40)*(2_Girdiler!$I$21-2_Girdiler!$H$21)/(2_Girdiler!$I$20-2_Girdiler!$H$20),INDEX(2_Girdiler!$B$21:$I$21,G5186)+(F5186-INDEX(2_Girdiler!$B$20:$I$20,G5186))*(INDEX(2_Girdiler!$B$21:$I$21,G5186+1)-INDEX(2_Girdiler!$B$21:$I$21,G5186))/(INDEX(2_Girdiler!$B$20:$I$20,G5186+1)-INDEX(2_Girdiler!$B$20:$I$20,G5186)))</f>
        <v>1.53891585781112</v>
      </c>
      <c r="I5186" s="16" t="n">
        <f aca="false">H5186/2_Girdiler!$B$17</f>
        <v>0.616552827648685</v>
      </c>
      <c r="J5186" s="16" t="n">
        <f aca="false">D5186+I5186</f>
        <v>13.538686656522</v>
      </c>
    </row>
    <row r="5187" customFormat="false" ht="15" hidden="false" customHeight="false" outlineLevel="0" collapsed="false">
      <c r="A5187" s="0" t="n">
        <v>5175</v>
      </c>
      <c r="B5187" s="7" t="n">
        <v>0.189702</v>
      </c>
      <c r="C5187" s="7" t="n">
        <v>0.961578</v>
      </c>
      <c r="D5187" s="16" t="n">
        <f aca="false">LOGINV(B5187,$B$7,$C$7)</f>
        <v>8.29661997971871</v>
      </c>
      <c r="E5187" s="16" t="n">
        <f aca="false">LOGINV(C5187,$B$8,$C$8)</f>
        <v>342.171311234057</v>
      </c>
      <c r="F5187" s="16" t="n">
        <f aca="false">$B$5/100*E5187*2_Girdiler!$B$14*2_Girdiler!$B$15*2_Girdiler!$B$16</f>
        <v>8.60903019064886</v>
      </c>
      <c r="G5187" s="16" t="n">
        <f aca="false">MIN(MATCH(F5187,2_Girdiler!$B$20:$I$20,1),7)</f>
        <v>2</v>
      </c>
      <c r="H5187" s="16" t="n">
        <f aca="false">IF(F5187&gt;=40,2_Girdiler!$I$21+(F5187-40)*(2_Girdiler!$I$21-2_Girdiler!$H$21)/(2_Girdiler!$I$20-2_Girdiler!$H$20),INDEX(2_Girdiler!$B$21:$I$21,G5187)+(F5187-INDEX(2_Girdiler!$B$20:$I$20,G5187))*(INDEX(2_Girdiler!$B$21:$I$21,G5187+1)-INDEX(2_Girdiler!$B$21:$I$21,G5187))/(INDEX(2_Girdiler!$B$20:$I$20,G5187+1)-INDEX(2_Girdiler!$B$20:$I$20,G5187)))</f>
        <v>16.7744483050382</v>
      </c>
      <c r="I5187" s="16" t="n">
        <f aca="false">H5187/2_Girdiler!$B$17</f>
        <v>6.72053217349286</v>
      </c>
      <c r="J5187" s="16" t="n">
        <f aca="false">D5187+I5187</f>
        <v>15.0171521532116</v>
      </c>
    </row>
    <row r="5188" customFormat="false" ht="15" hidden="false" customHeight="false" outlineLevel="0" collapsed="false">
      <c r="A5188" s="0" t="n">
        <v>5176</v>
      </c>
      <c r="B5188" s="7" t="n">
        <v>0.769746</v>
      </c>
      <c r="C5188" s="7" t="n">
        <v>0.076131</v>
      </c>
      <c r="D5188" s="16" t="n">
        <f aca="false">LOGINV(B5188,$B$7,$C$7)</f>
        <v>20.4333243694521</v>
      </c>
      <c r="E5188" s="16" t="n">
        <f aca="false">LOGINV(C5188,$B$8,$C$8)</f>
        <v>43.3427559426604</v>
      </c>
      <c r="F5188" s="16" t="n">
        <f aca="false">$B$5/100*E5188*2_Girdiler!$B$14*2_Girdiler!$B$15*2_Girdiler!$B$16</f>
        <v>1.09050373951734</v>
      </c>
      <c r="G5188" s="16" t="n">
        <f aca="false">MIN(MATCH(F5188,2_Girdiler!$B$20:$I$20,1),7)</f>
        <v>1</v>
      </c>
      <c r="H5188" s="16" t="n">
        <f aca="false">IF(F5188&gt;=40,2_Girdiler!$I$21+(F5188-40)*(2_Girdiler!$I$21-2_Girdiler!$H$21)/(2_Girdiler!$I$20-2_Girdiler!$H$20),INDEX(2_Girdiler!$B$21:$I$21,G5188)+(F5188-INDEX(2_Girdiler!$B$20:$I$20,G5188))*(INDEX(2_Girdiler!$B$21:$I$21,G5188+1)-INDEX(2_Girdiler!$B$21:$I$21,G5188))/(INDEX(2_Girdiler!$B$20:$I$20,G5188+1)-INDEX(2_Girdiler!$B$20:$I$20,G5188)))</f>
        <v>2.39910822693814</v>
      </c>
      <c r="I5188" s="16" t="n">
        <f aca="false">H5188/2_Girdiler!$B$17</f>
        <v>0.961181180664319</v>
      </c>
      <c r="J5188" s="16" t="n">
        <f aca="false">D5188+I5188</f>
        <v>21.3945055501165</v>
      </c>
    </row>
    <row r="5189" customFormat="false" ht="15" hidden="false" customHeight="false" outlineLevel="0" collapsed="false">
      <c r="A5189" s="0" t="n">
        <v>5177</v>
      </c>
      <c r="B5189" s="7" t="n">
        <v>0.324483</v>
      </c>
      <c r="C5189" s="7" t="n">
        <v>0.35301</v>
      </c>
      <c r="D5189" s="16" t="n">
        <f aca="false">LOGINV(B5189,$B$7,$C$7)</f>
        <v>10.507318512019</v>
      </c>
      <c r="E5189" s="16" t="n">
        <f aca="false">LOGINV(C5189,$B$8,$C$8)</f>
        <v>85.6048692420173</v>
      </c>
      <c r="F5189" s="16" t="n">
        <f aca="false">$B$5/100*E5189*2_Girdiler!$B$14*2_Girdiler!$B$15*2_Girdiler!$B$16</f>
        <v>2.15381851012916</v>
      </c>
      <c r="G5189" s="16" t="n">
        <f aca="false">MIN(MATCH(F5189,2_Girdiler!$B$20:$I$20,1),7)</f>
        <v>1</v>
      </c>
      <c r="H5189" s="16" t="n">
        <f aca="false">IF(F5189&gt;=40,2_Girdiler!$I$21+(F5189-40)*(2_Girdiler!$I$21-2_Girdiler!$H$21)/(2_Girdiler!$I$20-2_Girdiler!$H$20),INDEX(2_Girdiler!$B$21:$I$21,G5189)+(F5189-INDEX(2_Girdiler!$B$20:$I$20,G5189))*(INDEX(2_Girdiler!$B$21:$I$21,G5189+1)-INDEX(2_Girdiler!$B$21:$I$21,G5189))/(INDEX(2_Girdiler!$B$20:$I$20,G5189+1)-INDEX(2_Girdiler!$B$20:$I$20,G5189)))</f>
        <v>4.73840072228414</v>
      </c>
      <c r="I5189" s="16" t="n">
        <f aca="false">H5189/2_Girdiler!$B$17</f>
        <v>1.8983977252741</v>
      </c>
      <c r="J5189" s="16" t="n">
        <f aca="false">D5189+I5189</f>
        <v>12.4057162372931</v>
      </c>
    </row>
    <row r="5190" customFormat="false" ht="15" hidden="false" customHeight="false" outlineLevel="0" collapsed="false">
      <c r="A5190" s="0" t="n">
        <v>5178</v>
      </c>
      <c r="B5190" s="7" t="n">
        <v>0.693317</v>
      </c>
      <c r="C5190" s="7" t="n">
        <v>0.537101</v>
      </c>
      <c r="D5190" s="16" t="n">
        <f aca="false">LOGINV(B5190,$B$7,$C$7)</f>
        <v>17.9473064715305</v>
      </c>
      <c r="E5190" s="16" t="n">
        <f aca="false">LOGINV(C5190,$B$8,$C$8)</f>
        <v>115.971718413546</v>
      </c>
      <c r="F5190" s="16" t="n">
        <f aca="false">$B$5/100*E5190*2_Girdiler!$B$14*2_Girdiler!$B$15*2_Girdiler!$B$16</f>
        <v>2.91784843528481</v>
      </c>
      <c r="G5190" s="16" t="n">
        <f aca="false">MIN(MATCH(F5190,2_Girdiler!$B$20:$I$20,1),7)</f>
        <v>1</v>
      </c>
      <c r="H5190" s="16" t="n">
        <f aca="false">IF(F5190&gt;=40,2_Girdiler!$I$21+(F5190-40)*(2_Girdiler!$I$21-2_Girdiler!$H$21)/(2_Girdiler!$I$20-2_Girdiler!$H$20),INDEX(2_Girdiler!$B$21:$I$21,G5190)+(F5190-INDEX(2_Girdiler!$B$20:$I$20,G5190))*(INDEX(2_Girdiler!$B$21:$I$21,G5190+1)-INDEX(2_Girdiler!$B$21:$I$21,G5190))/(INDEX(2_Girdiler!$B$20:$I$20,G5190+1)-INDEX(2_Girdiler!$B$20:$I$20,G5190)))</f>
        <v>6.41926655762659</v>
      </c>
      <c r="I5190" s="16" t="n">
        <f aca="false">H5190/2_Girdiler!$B$17</f>
        <v>2.57182153751065</v>
      </c>
      <c r="J5190" s="16" t="n">
        <f aca="false">D5190+I5190</f>
        <v>20.5191280090412</v>
      </c>
    </row>
    <row r="5191" customFormat="false" ht="15" hidden="false" customHeight="false" outlineLevel="0" collapsed="false">
      <c r="A5191" s="0" t="n">
        <v>5179</v>
      </c>
      <c r="B5191" s="7" t="n">
        <v>0.795462</v>
      </c>
      <c r="C5191" s="7" t="n">
        <v>0.834909</v>
      </c>
      <c r="D5191" s="16" t="n">
        <f aca="false">LOGINV(B5191,$B$7,$C$7)</f>
        <v>21.4547329870997</v>
      </c>
      <c r="E5191" s="16" t="n">
        <f aca="false">LOGINV(C5191,$B$8,$C$8)</f>
        <v>204.74862021104</v>
      </c>
      <c r="F5191" s="16" t="n">
        <f aca="false">$B$5/100*E5191*2_Girdiler!$B$14*2_Girdiler!$B$15*2_Girdiler!$B$16</f>
        <v>5.15147528450977</v>
      </c>
      <c r="G5191" s="16" t="n">
        <f aca="false">MIN(MATCH(F5191,2_Girdiler!$B$20:$I$20,1),7)</f>
        <v>2</v>
      </c>
      <c r="H5191" s="16" t="n">
        <f aca="false">IF(F5191&gt;=40,2_Girdiler!$I$21+(F5191-40)*(2_Girdiler!$I$21-2_Girdiler!$H$21)/(2_Girdiler!$I$20-2_Girdiler!$H$20),INDEX(2_Girdiler!$B$21:$I$21,G5191)+(F5191-INDEX(2_Girdiler!$B$20:$I$20,G5191))*(INDEX(2_Girdiler!$B$21:$I$21,G5191+1)-INDEX(2_Girdiler!$B$21:$I$21,G5191))/(INDEX(2_Girdiler!$B$20:$I$20,G5191+1)-INDEX(2_Girdiler!$B$20:$I$20,G5191)))</f>
        <v>11.2423604552156</v>
      </c>
      <c r="I5191" s="16" t="n">
        <f aca="false">H5191/2_Girdiler!$B$17</f>
        <v>4.5041508234037</v>
      </c>
      <c r="J5191" s="16" t="n">
        <f aca="false">D5191+I5191</f>
        <v>25.9588838105034</v>
      </c>
    </row>
    <row r="5192" customFormat="false" ht="15" hidden="false" customHeight="false" outlineLevel="0" collapsed="false">
      <c r="A5192" s="0" t="n">
        <v>5180</v>
      </c>
      <c r="B5192" s="7" t="n">
        <v>0.901102</v>
      </c>
      <c r="C5192" s="7" t="n">
        <v>0.159708</v>
      </c>
      <c r="D5192" s="16" t="n">
        <f aca="false">LOGINV(B5192,$B$7,$C$7)</f>
        <v>27.7615254481543</v>
      </c>
      <c r="E5192" s="16" t="n">
        <f aca="false">LOGINV(C5192,$B$8,$C$8)</f>
        <v>57.4279665461627</v>
      </c>
      <c r="F5192" s="16" t="n">
        <f aca="false">$B$5/100*E5192*2_Girdiler!$B$14*2_Girdiler!$B$15*2_Girdiler!$B$16</f>
        <v>1.44488763830145</v>
      </c>
      <c r="G5192" s="16" t="n">
        <f aca="false">MIN(MATCH(F5192,2_Girdiler!$B$20:$I$20,1),7)</f>
        <v>1</v>
      </c>
      <c r="H5192" s="16" t="n">
        <f aca="false">IF(F5192&gt;=40,2_Girdiler!$I$21+(F5192-40)*(2_Girdiler!$I$21-2_Girdiler!$H$21)/(2_Girdiler!$I$20-2_Girdiler!$H$20),INDEX(2_Girdiler!$B$21:$I$21,G5192)+(F5192-INDEX(2_Girdiler!$B$20:$I$20,G5192))*(INDEX(2_Girdiler!$B$21:$I$21,G5192+1)-INDEX(2_Girdiler!$B$21:$I$21,G5192))/(INDEX(2_Girdiler!$B$20:$I$20,G5192+1)-INDEX(2_Girdiler!$B$20:$I$20,G5192)))</f>
        <v>3.1787528042632</v>
      </c>
      <c r="I5192" s="16" t="n">
        <f aca="false">H5192/2_Girdiler!$B$17</f>
        <v>1.27353878375929</v>
      </c>
      <c r="J5192" s="16" t="n">
        <f aca="false">D5192+I5192</f>
        <v>29.0350642319136</v>
      </c>
    </row>
    <row r="5193" customFormat="false" ht="15" hidden="false" customHeight="false" outlineLevel="0" collapsed="false">
      <c r="A5193" s="0" t="n">
        <v>5181</v>
      </c>
      <c r="B5193" s="7" t="n">
        <v>0.999626</v>
      </c>
      <c r="C5193" s="7" t="n">
        <v>0.969167</v>
      </c>
      <c r="D5193" s="16" t="n">
        <f aca="false">LOGINV(B5193,$B$7,$C$7)</f>
        <v>88.6762459125865</v>
      </c>
      <c r="E5193" s="16" t="n">
        <f aca="false">LOGINV(C5193,$B$8,$C$8)</f>
        <v>364.843408835164</v>
      </c>
      <c r="F5193" s="16" t="n">
        <f aca="false">$B$5/100*E5193*2_Girdiler!$B$14*2_Girdiler!$B$15*2_Girdiler!$B$16</f>
        <v>9.17946016629272</v>
      </c>
      <c r="G5193" s="16" t="n">
        <f aca="false">MIN(MATCH(F5193,2_Girdiler!$B$20:$I$20,1),7)</f>
        <v>2</v>
      </c>
      <c r="H5193" s="16" t="n">
        <f aca="false">IF(F5193&gt;=40,2_Girdiler!$I$21+(F5193-40)*(2_Girdiler!$I$21-2_Girdiler!$H$21)/(2_Girdiler!$I$20-2_Girdiler!$H$20),INDEX(2_Girdiler!$B$21:$I$21,G5193)+(F5193-INDEX(2_Girdiler!$B$20:$I$20,G5193))*(INDEX(2_Girdiler!$B$21:$I$21,G5193+1)-INDEX(2_Girdiler!$B$21:$I$21,G5193))/(INDEX(2_Girdiler!$B$20:$I$20,G5193+1)-INDEX(2_Girdiler!$B$20:$I$20,G5193)))</f>
        <v>17.6871362660684</v>
      </c>
      <c r="I5193" s="16" t="n">
        <f aca="false">H5193/2_Girdiler!$B$17</f>
        <v>7.08619241429021</v>
      </c>
      <c r="J5193" s="16" t="n">
        <f aca="false">D5193+I5193</f>
        <v>95.7624383268767</v>
      </c>
    </row>
    <row r="5194" customFormat="false" ht="15" hidden="false" customHeight="false" outlineLevel="0" collapsed="false">
      <c r="A5194" s="0" t="n">
        <v>5182</v>
      </c>
      <c r="B5194" s="7" t="n">
        <v>0.294367</v>
      </c>
      <c r="C5194" s="7" t="n">
        <v>0.477842</v>
      </c>
      <c r="D5194" s="16" t="n">
        <f aca="false">LOGINV(B5194,$B$7,$C$7)</f>
        <v>10.018462943189</v>
      </c>
      <c r="E5194" s="16" t="n">
        <f aca="false">LOGINV(C5194,$B$8,$C$8)</f>
        <v>105.357397481779</v>
      </c>
      <c r="F5194" s="16" t="n">
        <f aca="false">$B$5/100*E5194*2_Girdiler!$B$14*2_Girdiler!$B$15*2_Girdiler!$B$16</f>
        <v>2.65079212064156</v>
      </c>
      <c r="G5194" s="16" t="n">
        <f aca="false">MIN(MATCH(F5194,2_Girdiler!$B$20:$I$20,1),7)</f>
        <v>1</v>
      </c>
      <c r="H5194" s="16" t="n">
        <f aca="false">IF(F5194&gt;=40,2_Girdiler!$I$21+(F5194-40)*(2_Girdiler!$I$21-2_Girdiler!$H$21)/(2_Girdiler!$I$20-2_Girdiler!$H$20),INDEX(2_Girdiler!$B$21:$I$21,G5194)+(F5194-INDEX(2_Girdiler!$B$20:$I$20,G5194))*(INDEX(2_Girdiler!$B$21:$I$21,G5194+1)-INDEX(2_Girdiler!$B$21:$I$21,G5194))/(INDEX(2_Girdiler!$B$20:$I$20,G5194+1)-INDEX(2_Girdiler!$B$20:$I$20,G5194)))</f>
        <v>5.83174266541144</v>
      </c>
      <c r="I5194" s="16" t="n">
        <f aca="false">H5194/2_Girdiler!$B$17</f>
        <v>2.33643536274497</v>
      </c>
      <c r="J5194" s="16" t="n">
        <f aca="false">D5194+I5194</f>
        <v>12.354898305934</v>
      </c>
    </row>
    <row r="5195" customFormat="false" ht="15" hidden="false" customHeight="false" outlineLevel="0" collapsed="false">
      <c r="A5195" s="0" t="n">
        <v>5183</v>
      </c>
      <c r="B5195" s="7" t="n">
        <v>0.317577</v>
      </c>
      <c r="C5195" s="7" t="n">
        <v>0.488666</v>
      </c>
      <c r="D5195" s="16" t="n">
        <f aca="false">LOGINV(B5195,$B$7,$C$7)</f>
        <v>10.3949695192975</v>
      </c>
      <c r="E5195" s="16" t="n">
        <f aca="false">LOGINV(C5195,$B$8,$C$8)</f>
        <v>107.220545087832</v>
      </c>
      <c r="F5195" s="16" t="n">
        <f aca="false">$B$5/100*E5195*2_Girdiler!$B$14*2_Girdiler!$B$15*2_Girdiler!$B$16</f>
        <v>2.69766891440985</v>
      </c>
      <c r="G5195" s="16" t="n">
        <f aca="false">MIN(MATCH(F5195,2_Girdiler!$B$20:$I$20,1),7)</f>
        <v>1</v>
      </c>
      <c r="H5195" s="16" t="n">
        <f aca="false">IF(F5195&gt;=40,2_Girdiler!$I$21+(F5195-40)*(2_Girdiler!$I$21-2_Girdiler!$H$21)/(2_Girdiler!$I$20-2_Girdiler!$H$20),INDEX(2_Girdiler!$B$21:$I$21,G5195)+(F5195-INDEX(2_Girdiler!$B$20:$I$20,G5195))*(INDEX(2_Girdiler!$B$21:$I$21,G5195+1)-INDEX(2_Girdiler!$B$21:$I$21,G5195))/(INDEX(2_Girdiler!$B$20:$I$20,G5195+1)-INDEX(2_Girdiler!$B$20:$I$20,G5195)))</f>
        <v>5.93487161170167</v>
      </c>
      <c r="I5195" s="16" t="n">
        <f aca="false">H5195/2_Girdiler!$B$17</f>
        <v>2.37775304955996</v>
      </c>
      <c r="J5195" s="16" t="n">
        <f aca="false">D5195+I5195</f>
        <v>12.7727225688574</v>
      </c>
    </row>
    <row r="5196" customFormat="false" ht="15" hidden="false" customHeight="false" outlineLevel="0" collapsed="false">
      <c r="A5196" s="0" t="n">
        <v>5184</v>
      </c>
      <c r="B5196" s="7" t="n">
        <v>0.351159</v>
      </c>
      <c r="C5196" s="7" t="n">
        <v>0.666907</v>
      </c>
      <c r="D5196" s="16" t="n">
        <f aca="false">LOGINV(B5196,$B$7,$C$7)</f>
        <v>10.9437165580311</v>
      </c>
      <c r="E5196" s="16" t="n">
        <f aca="false">LOGINV(C5196,$B$8,$C$8)</f>
        <v>144.270538248234</v>
      </c>
      <c r="F5196" s="16" t="n">
        <f aca="false">$B$5/100*E5196*2_Girdiler!$B$14*2_Girdiler!$B$15*2_Girdiler!$B$16</f>
        <v>3.62984674232556</v>
      </c>
      <c r="G5196" s="16" t="n">
        <f aca="false">MIN(MATCH(F5196,2_Girdiler!$B$20:$I$20,1),7)</f>
        <v>1</v>
      </c>
      <c r="H5196" s="16" t="n">
        <f aca="false">IF(F5196&gt;=40,2_Girdiler!$I$21+(F5196-40)*(2_Girdiler!$I$21-2_Girdiler!$H$21)/(2_Girdiler!$I$20-2_Girdiler!$H$20),INDEX(2_Girdiler!$B$21:$I$21,G5196)+(F5196-INDEX(2_Girdiler!$B$20:$I$20,G5196))*(INDEX(2_Girdiler!$B$21:$I$21,G5196+1)-INDEX(2_Girdiler!$B$21:$I$21,G5196))/(INDEX(2_Girdiler!$B$20:$I$20,G5196+1)-INDEX(2_Girdiler!$B$20:$I$20,G5196)))</f>
        <v>7.98566283311624</v>
      </c>
      <c r="I5196" s="16" t="n">
        <f aca="false">H5196/2_Girdiler!$B$17</f>
        <v>3.19938414788311</v>
      </c>
      <c r="J5196" s="16" t="n">
        <f aca="false">D5196+I5196</f>
        <v>14.1431007059142</v>
      </c>
    </row>
    <row r="5197" customFormat="false" ht="15" hidden="false" customHeight="false" outlineLevel="0" collapsed="false">
      <c r="A5197" s="0" t="n">
        <v>5185</v>
      </c>
      <c r="B5197" s="7" t="n">
        <v>0.039085</v>
      </c>
      <c r="C5197" s="7" t="n">
        <v>0.4307</v>
      </c>
      <c r="D5197" s="16" t="n">
        <f aca="false">LOGINV(B5197,$B$7,$C$7)</f>
        <v>5.07330891430416</v>
      </c>
      <c r="E5197" s="16" t="n">
        <f aca="false">LOGINV(C5197,$B$8,$C$8)</f>
        <v>97.5660670049843</v>
      </c>
      <c r="F5197" s="16" t="n">
        <f aca="false">$B$5/100*E5197*2_Girdiler!$B$14*2_Girdiler!$B$15*2_Girdiler!$B$16</f>
        <v>2.4547622458454</v>
      </c>
      <c r="G5197" s="16" t="n">
        <f aca="false">MIN(MATCH(F5197,2_Girdiler!$B$20:$I$20,1),7)</f>
        <v>1</v>
      </c>
      <c r="H5197" s="16" t="n">
        <f aca="false">IF(F5197&gt;=40,2_Girdiler!$I$21+(F5197-40)*(2_Girdiler!$I$21-2_Girdiler!$H$21)/(2_Girdiler!$I$20-2_Girdiler!$H$20),INDEX(2_Girdiler!$B$21:$I$21,G5197)+(F5197-INDEX(2_Girdiler!$B$20:$I$20,G5197))*(INDEX(2_Girdiler!$B$21:$I$21,G5197+1)-INDEX(2_Girdiler!$B$21:$I$21,G5197))/(INDEX(2_Girdiler!$B$20:$I$20,G5197+1)-INDEX(2_Girdiler!$B$20:$I$20,G5197)))</f>
        <v>5.40047694085989</v>
      </c>
      <c r="I5197" s="16" t="n">
        <f aca="false">H5197/2_Girdiler!$B$17</f>
        <v>2.16365262053681</v>
      </c>
      <c r="J5197" s="16" t="n">
        <f aca="false">D5197+I5197</f>
        <v>7.23696153484097</v>
      </c>
    </row>
    <row r="5198" customFormat="false" ht="15" hidden="false" customHeight="false" outlineLevel="0" collapsed="false">
      <c r="A5198" s="0" t="n">
        <v>5186</v>
      </c>
      <c r="B5198" s="7" t="n">
        <v>0.527377</v>
      </c>
      <c r="C5198" s="7" t="n">
        <v>0.557392</v>
      </c>
      <c r="D5198" s="16" t="n">
        <f aca="false">LOGINV(B5198,$B$7,$C$7)</f>
        <v>14.0705093048016</v>
      </c>
      <c r="E5198" s="16" t="n">
        <f aca="false">LOGINV(C5198,$B$8,$C$8)</f>
        <v>119.870695831578</v>
      </c>
      <c r="F5198" s="16" t="n">
        <f aca="false">$B$5/100*E5198*2_Girdiler!$B$14*2_Girdiler!$B$15*2_Girdiler!$B$16</f>
        <v>3.0159467071225</v>
      </c>
      <c r="G5198" s="16" t="n">
        <f aca="false">MIN(MATCH(F5198,2_Girdiler!$B$20:$I$20,1),7)</f>
        <v>1</v>
      </c>
      <c r="H5198" s="16" t="n">
        <f aca="false">IF(F5198&gt;=40,2_Girdiler!$I$21+(F5198-40)*(2_Girdiler!$I$21-2_Girdiler!$H$21)/(2_Girdiler!$I$20-2_Girdiler!$H$20),INDEX(2_Girdiler!$B$21:$I$21,G5198)+(F5198-INDEX(2_Girdiler!$B$20:$I$20,G5198))*(INDEX(2_Girdiler!$B$21:$I$21,G5198+1)-INDEX(2_Girdiler!$B$21:$I$21,G5198))/(INDEX(2_Girdiler!$B$20:$I$20,G5198+1)-INDEX(2_Girdiler!$B$20:$I$20,G5198)))</f>
        <v>6.63508275566951</v>
      </c>
      <c r="I5198" s="16" t="n">
        <f aca="false">H5198/2_Girdiler!$B$17</f>
        <v>2.65828636044452</v>
      </c>
      <c r="J5198" s="16" t="n">
        <f aca="false">D5198+I5198</f>
        <v>16.7287956652461</v>
      </c>
    </row>
    <row r="5199" customFormat="false" ht="15" hidden="false" customHeight="false" outlineLevel="0" collapsed="false">
      <c r="A5199" s="0" t="n">
        <v>5187</v>
      </c>
      <c r="B5199" s="7" t="n">
        <v>0.209223</v>
      </c>
      <c r="C5199" s="7" t="n">
        <v>0.876291</v>
      </c>
      <c r="D5199" s="16" t="n">
        <f aca="false">LOGINV(B5199,$B$7,$C$7)</f>
        <v>8.62613363850474</v>
      </c>
      <c r="E5199" s="16" t="n">
        <f aca="false">LOGINV(C5199,$B$8,$C$8)</f>
        <v>230.405894240672</v>
      </c>
      <c r="F5199" s="16" t="n">
        <f aca="false">$B$5/100*E5199*2_Girdiler!$B$14*2_Girdiler!$B$15*2_Girdiler!$B$16</f>
        <v>5.7970122990953</v>
      </c>
      <c r="G5199" s="16" t="n">
        <f aca="false">MIN(MATCH(F5199,2_Girdiler!$B$20:$I$20,1),7)</f>
        <v>2</v>
      </c>
      <c r="H5199" s="16" t="n">
        <f aca="false">IF(F5199&gt;=40,2_Girdiler!$I$21+(F5199-40)*(2_Girdiler!$I$21-2_Girdiler!$H$21)/(2_Girdiler!$I$20-2_Girdiler!$H$20),INDEX(2_Girdiler!$B$21:$I$21,G5199)+(F5199-INDEX(2_Girdiler!$B$20:$I$20,G5199))*(INDEX(2_Girdiler!$B$21:$I$21,G5199+1)-INDEX(2_Girdiler!$B$21:$I$21,G5199))/(INDEX(2_Girdiler!$B$20:$I$20,G5199+1)-INDEX(2_Girdiler!$B$20:$I$20,G5199)))</f>
        <v>12.2752196785525</v>
      </c>
      <c r="I5199" s="16" t="n">
        <f aca="false">H5199/2_Girdiler!$B$17</f>
        <v>4.91795660198417</v>
      </c>
      <c r="J5199" s="16" t="n">
        <f aca="false">D5199+I5199</f>
        <v>13.5440902404889</v>
      </c>
    </row>
    <row r="5200" customFormat="false" ht="15" hidden="false" customHeight="false" outlineLevel="0" collapsed="false">
      <c r="A5200" s="0" t="n">
        <v>5188</v>
      </c>
      <c r="B5200" s="7" t="n">
        <v>0.011276</v>
      </c>
      <c r="C5200" s="7" t="n">
        <v>0.852154</v>
      </c>
      <c r="D5200" s="16" t="n">
        <f aca="false">LOGINV(B5200,$B$7,$C$7)</f>
        <v>3.7977320777895</v>
      </c>
      <c r="E5200" s="16" t="n">
        <f aca="false">LOGINV(C5200,$B$8,$C$8)</f>
        <v>214.484824508555</v>
      </c>
      <c r="F5200" s="16" t="n">
        <f aca="false">$B$5/100*E5200*2_Girdiler!$B$14*2_Girdiler!$B$15*2_Girdiler!$B$16</f>
        <v>5.39643818463526</v>
      </c>
      <c r="G5200" s="16" t="n">
        <f aca="false">MIN(MATCH(F5200,2_Girdiler!$B$20:$I$20,1),7)</f>
        <v>2</v>
      </c>
      <c r="H5200" s="16" t="n">
        <f aca="false">IF(F5200&gt;=40,2_Girdiler!$I$21+(F5200-40)*(2_Girdiler!$I$21-2_Girdiler!$H$21)/(2_Girdiler!$I$20-2_Girdiler!$H$20),INDEX(2_Girdiler!$B$21:$I$21,G5200)+(F5200-INDEX(2_Girdiler!$B$20:$I$20,G5200))*(INDEX(2_Girdiler!$B$21:$I$21,G5200+1)-INDEX(2_Girdiler!$B$21:$I$21,G5200))/(INDEX(2_Girdiler!$B$20:$I$20,G5200+1)-INDEX(2_Girdiler!$B$20:$I$20,G5200)))</f>
        <v>11.6343010954164</v>
      </c>
      <c r="I5200" s="16" t="n">
        <f aca="false">H5200/2_Girdiler!$B$17</f>
        <v>4.66117832348414</v>
      </c>
      <c r="J5200" s="16" t="n">
        <f aca="false">D5200+I5200</f>
        <v>8.45891040127364</v>
      </c>
    </row>
    <row r="5201" customFormat="false" ht="15" hidden="false" customHeight="false" outlineLevel="0" collapsed="false">
      <c r="A5201" s="0" t="n">
        <v>5189</v>
      </c>
      <c r="B5201" s="7" t="n">
        <v>0.011244</v>
      </c>
      <c r="C5201" s="7" t="n">
        <v>0.948971</v>
      </c>
      <c r="D5201" s="16" t="n">
        <f aca="false">LOGINV(B5201,$B$7,$C$7)</f>
        <v>3.7954407587774</v>
      </c>
      <c r="E5201" s="16" t="n">
        <f aca="false">LOGINV(C5201,$B$8,$C$8)</f>
        <v>313.749216093483</v>
      </c>
      <c r="F5201" s="16" t="n">
        <f aca="false">$B$5/100*E5201*2_Girdiler!$B$14*2_Girdiler!$B$15*2_Girdiler!$B$16</f>
        <v>7.89393027691203</v>
      </c>
      <c r="G5201" s="16" t="n">
        <f aca="false">MIN(MATCH(F5201,2_Girdiler!$B$20:$I$20,1),7)</f>
        <v>2</v>
      </c>
      <c r="H5201" s="16" t="n">
        <f aca="false">IF(F5201&gt;=40,2_Girdiler!$I$21+(F5201-40)*(2_Girdiler!$I$21-2_Girdiler!$H$21)/(2_Girdiler!$I$20-2_Girdiler!$H$20),INDEX(2_Girdiler!$B$21:$I$21,G5201)+(F5201-INDEX(2_Girdiler!$B$20:$I$20,G5201))*(INDEX(2_Girdiler!$B$21:$I$21,G5201+1)-INDEX(2_Girdiler!$B$21:$I$21,G5201))/(INDEX(2_Girdiler!$B$20:$I$20,G5201+1)-INDEX(2_Girdiler!$B$20:$I$20,G5201)))</f>
        <v>15.6302884430592</v>
      </c>
      <c r="I5201" s="16" t="n">
        <f aca="false">H5201/2_Girdiler!$B$17</f>
        <v>6.26213479289233</v>
      </c>
      <c r="J5201" s="16" t="n">
        <f aca="false">D5201+I5201</f>
        <v>10.0575755516697</v>
      </c>
    </row>
    <row r="5202" customFormat="false" ht="15" hidden="false" customHeight="false" outlineLevel="0" collapsed="false">
      <c r="A5202" s="0" t="n">
        <v>5190</v>
      </c>
      <c r="B5202" s="7" t="n">
        <v>0.959983</v>
      </c>
      <c r="C5202" s="7" t="n">
        <v>0.594684</v>
      </c>
      <c r="D5202" s="16" t="n">
        <f aca="false">LOGINV(B5202,$B$7,$C$7)</f>
        <v>35.9281989620715</v>
      </c>
      <c r="E5202" s="16" t="n">
        <f aca="false">LOGINV(C5202,$B$8,$C$8)</f>
        <v>127.472141823666</v>
      </c>
      <c r="F5202" s="16" t="n">
        <f aca="false">$B$5/100*E5202*2_Girdiler!$B$14*2_Girdiler!$B$15*2_Girdiler!$B$16</f>
        <v>3.20719908828343</v>
      </c>
      <c r="G5202" s="16" t="n">
        <f aca="false">MIN(MATCH(F5202,2_Girdiler!$B$20:$I$20,1),7)</f>
        <v>1</v>
      </c>
      <c r="H5202" s="16" t="n">
        <f aca="false">IF(F5202&gt;=40,2_Girdiler!$I$21+(F5202-40)*(2_Girdiler!$I$21-2_Girdiler!$H$21)/(2_Girdiler!$I$20-2_Girdiler!$H$20),INDEX(2_Girdiler!$B$21:$I$21,G5202)+(F5202-INDEX(2_Girdiler!$B$20:$I$20,G5202))*(INDEX(2_Girdiler!$B$21:$I$21,G5202+1)-INDEX(2_Girdiler!$B$21:$I$21,G5202))/(INDEX(2_Girdiler!$B$20:$I$20,G5202+1)-INDEX(2_Girdiler!$B$20:$I$20,G5202)))</f>
        <v>7.05583799422354</v>
      </c>
      <c r="I5202" s="16" t="n">
        <f aca="false">H5202/2_Girdiler!$B$17</f>
        <v>2.82685817076264</v>
      </c>
      <c r="J5202" s="16" t="n">
        <f aca="false">D5202+I5202</f>
        <v>38.7550571328341</v>
      </c>
    </row>
    <row r="5203" customFormat="false" ht="15" hidden="false" customHeight="false" outlineLevel="0" collapsed="false">
      <c r="A5203" s="0" t="n">
        <v>5191</v>
      </c>
      <c r="B5203" s="7" t="n">
        <v>0.927138</v>
      </c>
      <c r="C5203" s="7" t="n">
        <v>0.088055</v>
      </c>
      <c r="D5203" s="16" t="n">
        <f aca="false">LOGINV(B5203,$B$7,$C$7)</f>
        <v>30.4689095468846</v>
      </c>
      <c r="E5203" s="16" t="n">
        <f aca="false">LOGINV(C5203,$B$8,$C$8)</f>
        <v>45.6031800224694</v>
      </c>
      <c r="F5203" s="16" t="n">
        <f aca="false">$B$5/100*E5203*2_Girdiler!$B$14*2_Girdiler!$B$15*2_Girdiler!$B$16</f>
        <v>1.14737600936533</v>
      </c>
      <c r="G5203" s="16" t="n">
        <f aca="false">MIN(MATCH(F5203,2_Girdiler!$B$20:$I$20,1),7)</f>
        <v>1</v>
      </c>
      <c r="H5203" s="16" t="n">
        <f aca="false">IF(F5203&gt;=40,2_Girdiler!$I$21+(F5203-40)*(2_Girdiler!$I$21-2_Girdiler!$H$21)/(2_Girdiler!$I$20-2_Girdiler!$H$20),INDEX(2_Girdiler!$B$21:$I$21,G5203)+(F5203-INDEX(2_Girdiler!$B$20:$I$20,G5203))*(INDEX(2_Girdiler!$B$21:$I$21,G5203+1)-INDEX(2_Girdiler!$B$21:$I$21,G5203))/(INDEX(2_Girdiler!$B$20:$I$20,G5203+1)-INDEX(2_Girdiler!$B$20:$I$20,G5203)))</f>
        <v>2.52422722060373</v>
      </c>
      <c r="I5203" s="16" t="n">
        <f aca="false">H5203/2_Girdiler!$B$17</f>
        <v>1.01130898261367</v>
      </c>
      <c r="J5203" s="16" t="n">
        <f aca="false">D5203+I5203</f>
        <v>31.4802185294983</v>
      </c>
    </row>
    <row r="5204" customFormat="false" ht="15" hidden="false" customHeight="false" outlineLevel="0" collapsed="false">
      <c r="A5204" s="0" t="n">
        <v>5192</v>
      </c>
      <c r="B5204" s="7" t="n">
        <v>0.777336</v>
      </c>
      <c r="C5204" s="7" t="n">
        <v>0.4962</v>
      </c>
      <c r="D5204" s="16" t="n">
        <f aca="false">LOGINV(B5204,$B$7,$C$7)</f>
        <v>20.7225557550933</v>
      </c>
      <c r="E5204" s="16" t="n">
        <f aca="false">LOGINV(C5204,$B$8,$C$8)</f>
        <v>108.535844631549</v>
      </c>
      <c r="F5204" s="16" t="n">
        <f aca="false">$B$5/100*E5204*2_Girdiler!$B$14*2_Girdiler!$B$15*2_Girdiler!$B$16</f>
        <v>2.73076185092978</v>
      </c>
      <c r="G5204" s="16" t="n">
        <f aca="false">MIN(MATCH(F5204,2_Girdiler!$B$20:$I$20,1),7)</f>
        <v>1</v>
      </c>
      <c r="H5204" s="16" t="n">
        <f aca="false">IF(F5204&gt;=40,2_Girdiler!$I$21+(F5204-40)*(2_Girdiler!$I$21-2_Girdiler!$H$21)/(2_Girdiler!$I$20-2_Girdiler!$H$20),INDEX(2_Girdiler!$B$21:$I$21,G5204)+(F5204-INDEX(2_Girdiler!$B$20:$I$20,G5204))*(INDEX(2_Girdiler!$B$21:$I$21,G5204+1)-INDEX(2_Girdiler!$B$21:$I$21,G5204))/(INDEX(2_Girdiler!$B$20:$I$20,G5204+1)-INDEX(2_Girdiler!$B$20:$I$20,G5204)))</f>
        <v>6.00767607204551</v>
      </c>
      <c r="I5204" s="16" t="n">
        <f aca="false">H5204/2_Girdiler!$B$17</f>
        <v>2.40692150322336</v>
      </c>
      <c r="J5204" s="16" t="n">
        <f aca="false">D5204+I5204</f>
        <v>23.1294772583166</v>
      </c>
    </row>
    <row r="5205" customFormat="false" ht="15" hidden="false" customHeight="false" outlineLevel="0" collapsed="false">
      <c r="A5205" s="0" t="n">
        <v>5193</v>
      </c>
      <c r="B5205" s="7" t="n">
        <v>0.354834</v>
      </c>
      <c r="C5205" s="7" t="n">
        <v>0.467929</v>
      </c>
      <c r="D5205" s="16" t="n">
        <f aca="false">LOGINV(B5205,$B$7,$C$7)</f>
        <v>11.0042202458825</v>
      </c>
      <c r="E5205" s="16" t="n">
        <f aca="false">LOGINV(C5205,$B$8,$C$8)</f>
        <v>103.677101248987</v>
      </c>
      <c r="F5205" s="16" t="n">
        <f aca="false">$B$5/100*E5205*2_Girdiler!$B$14*2_Girdiler!$B$15*2_Girdiler!$B$16</f>
        <v>2.60851586742452</v>
      </c>
      <c r="G5205" s="16" t="n">
        <f aca="false">MIN(MATCH(F5205,2_Girdiler!$B$20:$I$20,1),7)</f>
        <v>1</v>
      </c>
      <c r="H5205" s="16" t="n">
        <f aca="false">IF(F5205&gt;=40,2_Girdiler!$I$21+(F5205-40)*(2_Girdiler!$I$21-2_Girdiler!$H$21)/(2_Girdiler!$I$20-2_Girdiler!$H$20),INDEX(2_Girdiler!$B$21:$I$21,G5205)+(F5205-INDEX(2_Girdiler!$B$20:$I$20,G5205))*(INDEX(2_Girdiler!$B$21:$I$21,G5205+1)-INDEX(2_Girdiler!$B$21:$I$21,G5205))/(INDEX(2_Girdiler!$B$20:$I$20,G5205+1)-INDEX(2_Girdiler!$B$20:$I$20,G5205)))</f>
        <v>5.73873490833394</v>
      </c>
      <c r="I5205" s="16" t="n">
        <f aca="false">H5205/2_Girdiler!$B$17</f>
        <v>2.29917263955687</v>
      </c>
      <c r="J5205" s="16" t="n">
        <f aca="false">D5205+I5205</f>
        <v>13.3033928854393</v>
      </c>
    </row>
    <row r="5206" customFormat="false" ht="15" hidden="false" customHeight="false" outlineLevel="0" collapsed="false">
      <c r="A5206" s="0" t="n">
        <v>5194</v>
      </c>
      <c r="B5206" s="7" t="n">
        <v>0.256578</v>
      </c>
      <c r="C5206" s="7" t="n">
        <v>0.652883</v>
      </c>
      <c r="D5206" s="16" t="n">
        <f aca="false">LOGINV(B5206,$B$7,$C$7)</f>
        <v>9.40553772078247</v>
      </c>
      <c r="E5206" s="16" t="n">
        <f aca="false">LOGINV(C5206,$B$8,$C$8)</f>
        <v>140.750002927683</v>
      </c>
      <c r="F5206" s="16" t="n">
        <f aca="false">$B$5/100*E5206*2_Girdiler!$B$14*2_Girdiler!$B$15*2_Girdiler!$B$16</f>
        <v>3.54127007366051</v>
      </c>
      <c r="G5206" s="16" t="n">
        <f aca="false">MIN(MATCH(F5206,2_Girdiler!$B$20:$I$20,1),7)</f>
        <v>1</v>
      </c>
      <c r="H5206" s="16" t="n">
        <f aca="false">IF(F5206&gt;=40,2_Girdiler!$I$21+(F5206-40)*(2_Girdiler!$I$21-2_Girdiler!$H$21)/(2_Girdiler!$I$20-2_Girdiler!$H$20),INDEX(2_Girdiler!$B$21:$I$21,G5206)+(F5206-INDEX(2_Girdiler!$B$20:$I$20,G5206))*(INDEX(2_Girdiler!$B$21:$I$21,G5206+1)-INDEX(2_Girdiler!$B$21:$I$21,G5206))/(INDEX(2_Girdiler!$B$20:$I$20,G5206+1)-INDEX(2_Girdiler!$B$20:$I$20,G5206)))</f>
        <v>7.79079416205313</v>
      </c>
      <c r="I5206" s="16" t="n">
        <f aca="false">H5206/2_Girdiler!$B$17</f>
        <v>3.12131176364308</v>
      </c>
      <c r="J5206" s="16" t="n">
        <f aca="false">D5206+I5206</f>
        <v>12.5268494844255</v>
      </c>
    </row>
    <row r="5207" customFormat="false" ht="15" hidden="false" customHeight="false" outlineLevel="0" collapsed="false">
      <c r="A5207" s="0" t="n">
        <v>5195</v>
      </c>
      <c r="B5207" s="7" t="n">
        <v>0.670275</v>
      </c>
      <c r="C5207" s="7" t="n">
        <v>0.145867</v>
      </c>
      <c r="D5207" s="16" t="n">
        <f aca="false">LOGINV(B5207,$B$7,$C$7)</f>
        <v>17.3125372338814</v>
      </c>
      <c r="E5207" s="16" t="n">
        <f aca="false">LOGINV(C5207,$B$8,$C$8)</f>
        <v>55.2938730992724</v>
      </c>
      <c r="F5207" s="16" t="n">
        <f aca="false">$B$5/100*E5207*2_Girdiler!$B$14*2_Girdiler!$B$15*2_Girdiler!$B$16</f>
        <v>1.39119384717769</v>
      </c>
      <c r="G5207" s="16" t="n">
        <f aca="false">MIN(MATCH(F5207,2_Girdiler!$B$20:$I$20,1),7)</f>
        <v>1</v>
      </c>
      <c r="H5207" s="16" t="n">
        <f aca="false">IF(F5207&gt;=40,2_Girdiler!$I$21+(F5207-40)*(2_Girdiler!$I$21-2_Girdiler!$H$21)/(2_Girdiler!$I$20-2_Girdiler!$H$20),INDEX(2_Girdiler!$B$21:$I$21,G5207)+(F5207-INDEX(2_Girdiler!$B$20:$I$20,G5207))*(INDEX(2_Girdiler!$B$21:$I$21,G5207+1)-INDEX(2_Girdiler!$B$21:$I$21,G5207))/(INDEX(2_Girdiler!$B$20:$I$20,G5207+1)-INDEX(2_Girdiler!$B$20:$I$20,G5207)))</f>
        <v>3.06062646379093</v>
      </c>
      <c r="I5207" s="16" t="n">
        <f aca="false">H5207/2_Girdiler!$B$17</f>
        <v>1.22621252555726</v>
      </c>
      <c r="J5207" s="16" t="n">
        <f aca="false">D5207+I5207</f>
        <v>18.5387497594387</v>
      </c>
    </row>
    <row r="5208" customFormat="false" ht="15" hidden="false" customHeight="false" outlineLevel="0" collapsed="false">
      <c r="A5208" s="0" t="n">
        <v>5196</v>
      </c>
      <c r="B5208" s="7" t="n">
        <v>0.610594</v>
      </c>
      <c r="C5208" s="7" t="n">
        <v>0.812067</v>
      </c>
      <c r="D5208" s="16" t="n">
        <f aca="false">LOGINV(B5208,$B$7,$C$7)</f>
        <v>15.8371043816598</v>
      </c>
      <c r="E5208" s="16" t="n">
        <f aca="false">LOGINV(C5208,$B$8,$C$8)</f>
        <v>193.416227976439</v>
      </c>
      <c r="F5208" s="16" t="n">
        <f aca="false">$B$5/100*E5208*2_Girdiler!$B$14*2_Girdiler!$B$15*2_Girdiler!$B$16</f>
        <v>4.86635229588719</v>
      </c>
      <c r="G5208" s="16" t="n">
        <f aca="false">MIN(MATCH(F5208,2_Girdiler!$B$20:$I$20,1),7)</f>
        <v>1</v>
      </c>
      <c r="H5208" s="16" t="n">
        <f aca="false">IF(F5208&gt;=40,2_Girdiler!$I$21+(F5208-40)*(2_Girdiler!$I$21-2_Girdiler!$H$21)/(2_Girdiler!$I$20-2_Girdiler!$H$20),INDEX(2_Girdiler!$B$21:$I$21,G5208)+(F5208-INDEX(2_Girdiler!$B$20:$I$20,G5208))*(INDEX(2_Girdiler!$B$21:$I$21,G5208+1)-INDEX(2_Girdiler!$B$21:$I$21,G5208))/(INDEX(2_Girdiler!$B$20:$I$20,G5208+1)-INDEX(2_Girdiler!$B$20:$I$20,G5208)))</f>
        <v>10.7059750509518</v>
      </c>
      <c r="I5208" s="16" t="n">
        <f aca="false">H5208/2_Girdiler!$B$17</f>
        <v>4.28925282490057</v>
      </c>
      <c r="J5208" s="16" t="n">
        <f aca="false">D5208+I5208</f>
        <v>20.1263572065604</v>
      </c>
    </row>
    <row r="5209" customFormat="false" ht="15" hidden="false" customHeight="false" outlineLevel="0" collapsed="false">
      <c r="A5209" s="0" t="n">
        <v>5197</v>
      </c>
      <c r="B5209" s="7" t="n">
        <v>0.605399</v>
      </c>
      <c r="C5209" s="7" t="n">
        <v>0.03769</v>
      </c>
      <c r="D5209" s="16" t="n">
        <f aca="false">LOGINV(B5209,$B$7,$C$7)</f>
        <v>15.7181991033828</v>
      </c>
      <c r="E5209" s="16" t="n">
        <f aca="false">LOGINV(C5209,$B$8,$C$8)</f>
        <v>34.6548035764827</v>
      </c>
      <c r="F5209" s="16" t="n">
        <f aca="false">$B$5/100*E5209*2_Girdiler!$B$14*2_Girdiler!$B$15*2_Girdiler!$B$16</f>
        <v>0.871914857984306</v>
      </c>
      <c r="G5209" s="16" t="n">
        <f aca="false">MIN(MATCH(F5209,2_Girdiler!$B$20:$I$20,1),7)</f>
        <v>1</v>
      </c>
      <c r="H5209" s="16" t="n">
        <f aca="false">IF(F5209&gt;=40,2_Girdiler!$I$21+(F5209-40)*(2_Girdiler!$I$21-2_Girdiler!$H$21)/(2_Girdiler!$I$20-2_Girdiler!$H$20),INDEX(2_Girdiler!$B$21:$I$21,G5209)+(F5209-INDEX(2_Girdiler!$B$20:$I$20,G5209))*(INDEX(2_Girdiler!$B$21:$I$21,G5209+1)-INDEX(2_Girdiler!$B$21:$I$21,G5209))/(INDEX(2_Girdiler!$B$20:$I$20,G5209+1)-INDEX(2_Girdiler!$B$20:$I$20,G5209)))</f>
        <v>1.91821268756547</v>
      </c>
      <c r="I5209" s="16" t="n">
        <f aca="false">H5209/2_Girdiler!$B$17</f>
        <v>0.768514698543859</v>
      </c>
      <c r="J5209" s="16" t="n">
        <f aca="false">D5209+I5209</f>
        <v>16.4867138019266</v>
      </c>
    </row>
    <row r="5210" customFormat="false" ht="15" hidden="false" customHeight="false" outlineLevel="0" collapsed="false">
      <c r="A5210" s="0" t="n">
        <v>5198</v>
      </c>
      <c r="B5210" s="7" t="n">
        <v>0.46543</v>
      </c>
      <c r="C5210" s="7" t="n">
        <v>0.713388</v>
      </c>
      <c r="D5210" s="16" t="n">
        <f aca="false">LOGINV(B5210,$B$7,$C$7)</f>
        <v>12.9027230088071</v>
      </c>
      <c r="E5210" s="16" t="n">
        <f aca="false">LOGINV(C5210,$B$8,$C$8)</f>
        <v>157.094180322727</v>
      </c>
      <c r="F5210" s="16" t="n">
        <f aca="false">$B$5/100*E5210*2_Girdiler!$B$14*2_Girdiler!$B$15*2_Girdiler!$B$16</f>
        <v>3.9524895769198</v>
      </c>
      <c r="G5210" s="16" t="n">
        <f aca="false">MIN(MATCH(F5210,2_Girdiler!$B$20:$I$20,1),7)</f>
        <v>1</v>
      </c>
      <c r="H5210" s="16" t="n">
        <f aca="false">IF(F5210&gt;=40,2_Girdiler!$I$21+(F5210-40)*(2_Girdiler!$I$21-2_Girdiler!$H$21)/(2_Girdiler!$I$20-2_Girdiler!$H$20),INDEX(2_Girdiler!$B$21:$I$21,G5210)+(F5210-INDEX(2_Girdiler!$B$20:$I$20,G5210))*(INDEX(2_Girdiler!$B$21:$I$21,G5210+1)-INDEX(2_Girdiler!$B$21:$I$21,G5210))/(INDEX(2_Girdiler!$B$20:$I$20,G5210+1)-INDEX(2_Girdiler!$B$20:$I$20,G5210)))</f>
        <v>8.69547706922357</v>
      </c>
      <c r="I5210" s="16" t="n">
        <f aca="false">H5210/2_Girdiler!$B$17</f>
        <v>3.48376485145175</v>
      </c>
      <c r="J5210" s="16" t="n">
        <f aca="false">D5210+I5210</f>
        <v>16.3864878602589</v>
      </c>
    </row>
    <row r="5211" customFormat="false" ht="15" hidden="false" customHeight="false" outlineLevel="0" collapsed="false">
      <c r="A5211" s="0" t="n">
        <v>5199</v>
      </c>
      <c r="B5211" s="7" t="n">
        <v>0.161213</v>
      </c>
      <c r="C5211" s="7" t="n">
        <v>0.453418</v>
      </c>
      <c r="D5211" s="16" t="n">
        <f aca="false">LOGINV(B5211,$B$7,$C$7)</f>
        <v>7.80107206899011</v>
      </c>
      <c r="E5211" s="16" t="n">
        <f aca="false">LOGINV(C5211,$B$8,$C$8)</f>
        <v>101.25944582098</v>
      </c>
      <c r="F5211" s="16" t="n">
        <f aca="false">$B$5/100*E5211*2_Girdiler!$B$14*2_Girdiler!$B$15*2_Girdiler!$B$16</f>
        <v>2.54768765685586</v>
      </c>
      <c r="G5211" s="16" t="n">
        <f aca="false">MIN(MATCH(F5211,2_Girdiler!$B$20:$I$20,1),7)</f>
        <v>1</v>
      </c>
      <c r="H5211" s="16" t="n">
        <f aca="false">IF(F5211&gt;=40,2_Girdiler!$I$21+(F5211-40)*(2_Girdiler!$I$21-2_Girdiler!$H$21)/(2_Girdiler!$I$20-2_Girdiler!$H$20),INDEX(2_Girdiler!$B$21:$I$21,G5211)+(F5211-INDEX(2_Girdiler!$B$20:$I$20,G5211))*(INDEX(2_Girdiler!$B$21:$I$21,G5211+1)-INDEX(2_Girdiler!$B$21:$I$21,G5211))/(INDEX(2_Girdiler!$B$20:$I$20,G5211+1)-INDEX(2_Girdiler!$B$20:$I$20,G5211)))</f>
        <v>5.60491284508289</v>
      </c>
      <c r="I5211" s="16" t="n">
        <f aca="false">H5211/2_Girdiler!$B$17</f>
        <v>2.24555803088257</v>
      </c>
      <c r="J5211" s="16" t="n">
        <f aca="false">D5211+I5211</f>
        <v>10.0466300998727</v>
      </c>
    </row>
    <row r="5212" customFormat="false" ht="15" hidden="false" customHeight="false" outlineLevel="0" collapsed="false">
      <c r="A5212" s="0" t="n">
        <v>5200</v>
      </c>
      <c r="B5212" s="7" t="n">
        <v>0.95413</v>
      </c>
      <c r="C5212" s="7" t="n">
        <v>0.441666</v>
      </c>
      <c r="D5212" s="16" t="n">
        <f aca="false">LOGINV(B5212,$B$7,$C$7)</f>
        <v>34.6652560636555</v>
      </c>
      <c r="E5212" s="16" t="n">
        <f aca="false">LOGINV(C5212,$B$8,$C$8)</f>
        <v>99.3356111249563</v>
      </c>
      <c r="F5212" s="16" t="n">
        <f aca="false">$B$5/100*E5212*2_Girdiler!$B$14*2_Girdiler!$B$15*2_Girdiler!$B$16</f>
        <v>2.4992839759039</v>
      </c>
      <c r="G5212" s="16" t="n">
        <f aca="false">MIN(MATCH(F5212,2_Girdiler!$B$20:$I$20,1),7)</f>
        <v>1</v>
      </c>
      <c r="H5212" s="16" t="n">
        <f aca="false">IF(F5212&gt;=40,2_Girdiler!$I$21+(F5212-40)*(2_Girdiler!$I$21-2_Girdiler!$H$21)/(2_Girdiler!$I$20-2_Girdiler!$H$20),INDEX(2_Girdiler!$B$21:$I$21,G5212)+(F5212-INDEX(2_Girdiler!$B$20:$I$20,G5212))*(INDEX(2_Girdiler!$B$21:$I$21,G5212+1)-INDEX(2_Girdiler!$B$21:$I$21,G5212))/(INDEX(2_Girdiler!$B$20:$I$20,G5212+1)-INDEX(2_Girdiler!$B$20:$I$20,G5212)))</f>
        <v>5.49842474698859</v>
      </c>
      <c r="I5212" s="16" t="n">
        <f aca="false">H5212/2_Girdiler!$B$17</f>
        <v>2.2028945300435</v>
      </c>
      <c r="J5212" s="16" t="n">
        <f aca="false">D5212+I5212</f>
        <v>36.868150593699</v>
      </c>
    </row>
    <row r="5213" customFormat="false" ht="15" hidden="false" customHeight="false" outlineLevel="0" collapsed="false">
      <c r="A5213" s="0" t="n">
        <v>5201</v>
      </c>
      <c r="B5213" s="7" t="n">
        <v>0.796943</v>
      </c>
      <c r="C5213" s="7" t="n">
        <v>0.817684</v>
      </c>
      <c r="D5213" s="16" t="n">
        <f aca="false">LOGINV(B5213,$B$7,$C$7)</f>
        <v>21.5173785249226</v>
      </c>
      <c r="E5213" s="16" t="n">
        <f aca="false">LOGINV(C5213,$B$8,$C$8)</f>
        <v>196.060390837353</v>
      </c>
      <c r="F5213" s="16" t="n">
        <f aca="false">$B$5/100*E5213*2_Girdiler!$B$14*2_Girdiler!$B$15*2_Girdiler!$B$16</f>
        <v>4.93287943346779</v>
      </c>
      <c r="G5213" s="16" t="n">
        <f aca="false">MIN(MATCH(F5213,2_Girdiler!$B$20:$I$20,1),7)</f>
        <v>1</v>
      </c>
      <c r="H5213" s="16" t="n">
        <f aca="false">IF(F5213&gt;=40,2_Girdiler!$I$21+(F5213-40)*(2_Girdiler!$I$21-2_Girdiler!$H$21)/(2_Girdiler!$I$20-2_Girdiler!$H$20),INDEX(2_Girdiler!$B$21:$I$21,G5213)+(F5213-INDEX(2_Girdiler!$B$20:$I$20,G5213))*(INDEX(2_Girdiler!$B$21:$I$21,G5213+1)-INDEX(2_Girdiler!$B$21:$I$21,G5213))/(INDEX(2_Girdiler!$B$20:$I$20,G5213+1)-INDEX(2_Girdiler!$B$20:$I$20,G5213)))</f>
        <v>10.8523347536291</v>
      </c>
      <c r="I5213" s="16" t="n">
        <f aca="false">H5213/2_Girdiler!$B$17</f>
        <v>4.34789052629373</v>
      </c>
      <c r="J5213" s="16" t="n">
        <f aca="false">D5213+I5213</f>
        <v>25.8652690512163</v>
      </c>
    </row>
    <row r="5214" customFormat="false" ht="15" hidden="false" customHeight="false" outlineLevel="0" collapsed="false">
      <c r="A5214" s="0" t="n">
        <v>5202</v>
      </c>
      <c r="B5214" s="7" t="n">
        <v>0.338729</v>
      </c>
      <c r="C5214" s="7" t="n">
        <v>0.738631</v>
      </c>
      <c r="D5214" s="16" t="n">
        <f aca="false">LOGINV(B5214,$B$7,$C$7)</f>
        <v>10.7398181882439</v>
      </c>
      <c r="E5214" s="16" t="n">
        <f aca="false">LOGINV(C5214,$B$8,$C$8)</f>
        <v>164.973994353403</v>
      </c>
      <c r="F5214" s="16" t="n">
        <f aca="false">$B$5/100*E5214*2_Girdiler!$B$14*2_Girdiler!$B$15*2_Girdiler!$B$16</f>
        <v>4.15074569793163</v>
      </c>
      <c r="G5214" s="16" t="n">
        <f aca="false">MIN(MATCH(F5214,2_Girdiler!$B$20:$I$20,1),7)</f>
        <v>1</v>
      </c>
      <c r="H5214" s="16" t="n">
        <f aca="false">IF(F5214&gt;=40,2_Girdiler!$I$21+(F5214-40)*(2_Girdiler!$I$21-2_Girdiler!$H$21)/(2_Girdiler!$I$20-2_Girdiler!$H$20),INDEX(2_Girdiler!$B$21:$I$21,G5214)+(F5214-INDEX(2_Girdiler!$B$20:$I$20,G5214))*(INDEX(2_Girdiler!$B$21:$I$21,G5214+1)-INDEX(2_Girdiler!$B$21:$I$21,G5214))/(INDEX(2_Girdiler!$B$20:$I$20,G5214+1)-INDEX(2_Girdiler!$B$20:$I$20,G5214)))</f>
        <v>9.13164053544958</v>
      </c>
      <c r="I5214" s="16" t="n">
        <f aca="false">H5214/2_Girdiler!$B$17</f>
        <v>3.65850982990769</v>
      </c>
      <c r="J5214" s="16" t="n">
        <f aca="false">D5214+I5214</f>
        <v>14.3983280181515</v>
      </c>
    </row>
    <row r="5215" customFormat="false" ht="15" hidden="false" customHeight="false" outlineLevel="0" collapsed="false">
      <c r="A5215" s="0" t="n">
        <v>5203</v>
      </c>
      <c r="B5215" s="7" t="n">
        <v>0.138973</v>
      </c>
      <c r="C5215" s="7" t="n">
        <v>0.27317</v>
      </c>
      <c r="D5215" s="16" t="n">
        <f aca="false">LOGINV(B5215,$B$7,$C$7)</f>
        <v>7.39683079310358</v>
      </c>
      <c r="E5215" s="16" t="n">
        <f aca="false">LOGINV(C5215,$B$8,$C$8)</f>
        <v>73.9825238411042</v>
      </c>
      <c r="F5215" s="16" t="n">
        <f aca="false">$B$5/100*E5215*2_Girdiler!$B$14*2_Girdiler!$B$15*2_Girdiler!$B$16</f>
        <v>1.86140029984218</v>
      </c>
      <c r="G5215" s="16" t="n">
        <f aca="false">MIN(MATCH(F5215,2_Girdiler!$B$20:$I$20,1),7)</f>
        <v>1</v>
      </c>
      <c r="H5215" s="16" t="n">
        <f aca="false">IF(F5215&gt;=40,2_Girdiler!$I$21+(F5215-40)*(2_Girdiler!$I$21-2_Girdiler!$H$21)/(2_Girdiler!$I$20-2_Girdiler!$H$20),INDEX(2_Girdiler!$B$21:$I$21,G5215)+(F5215-INDEX(2_Girdiler!$B$20:$I$20,G5215))*(INDEX(2_Girdiler!$B$21:$I$21,G5215+1)-INDEX(2_Girdiler!$B$21:$I$21,G5215))/(INDEX(2_Girdiler!$B$20:$I$20,G5215+1)-INDEX(2_Girdiler!$B$20:$I$20,G5215)))</f>
        <v>4.0950806596528</v>
      </c>
      <c r="I5215" s="16" t="n">
        <f aca="false">H5215/2_Girdiler!$B$17</f>
        <v>1.64065731556602</v>
      </c>
      <c r="J5215" s="16" t="n">
        <f aca="false">D5215+I5215</f>
        <v>9.03748810866961</v>
      </c>
    </row>
    <row r="5216" customFormat="false" ht="15" hidden="false" customHeight="false" outlineLevel="0" collapsed="false">
      <c r="A5216" s="0" t="n">
        <v>5204</v>
      </c>
      <c r="B5216" s="7" t="n">
        <v>0.642937</v>
      </c>
      <c r="C5216" s="7" t="n">
        <v>0.15732</v>
      </c>
      <c r="D5216" s="16" t="n">
        <f aca="false">LOGINV(B5216,$B$7,$C$7)</f>
        <v>16.6097022523144</v>
      </c>
      <c r="E5216" s="16" t="n">
        <f aca="false">LOGINV(C5216,$B$8,$C$8)</f>
        <v>57.0630725353596</v>
      </c>
      <c r="F5216" s="16" t="n">
        <f aca="false">$B$5/100*E5216*2_Girdiler!$B$14*2_Girdiler!$B$15*2_Girdiler!$B$16</f>
        <v>1.43570690498965</v>
      </c>
      <c r="G5216" s="16" t="n">
        <f aca="false">MIN(MATCH(F5216,2_Girdiler!$B$20:$I$20,1),7)</f>
        <v>1</v>
      </c>
      <c r="H5216" s="16" t="n">
        <f aca="false">IF(F5216&gt;=40,2_Girdiler!$I$21+(F5216-40)*(2_Girdiler!$I$21-2_Girdiler!$H$21)/(2_Girdiler!$I$20-2_Girdiler!$H$20),INDEX(2_Girdiler!$B$21:$I$21,G5216)+(F5216-INDEX(2_Girdiler!$B$20:$I$20,G5216))*(INDEX(2_Girdiler!$B$21:$I$21,G5216+1)-INDEX(2_Girdiler!$B$21:$I$21,G5216))/(INDEX(2_Girdiler!$B$20:$I$20,G5216+1)-INDEX(2_Girdiler!$B$20:$I$20,G5216)))</f>
        <v>3.15855519097722</v>
      </c>
      <c r="I5216" s="16" t="n">
        <f aca="false">H5216/2_Girdiler!$B$17</f>
        <v>1.2654467912569</v>
      </c>
      <c r="J5216" s="16" t="n">
        <f aca="false">D5216+I5216</f>
        <v>17.8751490435713</v>
      </c>
    </row>
    <row r="5217" customFormat="false" ht="15" hidden="false" customHeight="false" outlineLevel="0" collapsed="false">
      <c r="A5217" s="0" t="n">
        <v>5205</v>
      </c>
      <c r="B5217" s="7" t="n">
        <v>0.968601</v>
      </c>
      <c r="C5217" s="7" t="n">
        <v>0.944444</v>
      </c>
      <c r="D5217" s="16" t="n">
        <f aca="false">LOGINV(B5217,$B$7,$C$7)</f>
        <v>38.2028083389636</v>
      </c>
      <c r="E5217" s="16" t="n">
        <f aca="false">LOGINV(C5217,$B$8,$C$8)</f>
        <v>305.408201209511</v>
      </c>
      <c r="F5217" s="16" t="n">
        <f aca="false">$B$5/100*E5217*2_Girdiler!$B$14*2_Girdiler!$B$15*2_Girdiler!$B$16</f>
        <v>7.6840703424313</v>
      </c>
      <c r="G5217" s="16" t="n">
        <f aca="false">MIN(MATCH(F5217,2_Girdiler!$B$20:$I$20,1),7)</f>
        <v>2</v>
      </c>
      <c r="H5217" s="16" t="n">
        <f aca="false">IF(F5217&gt;=40,2_Girdiler!$I$21+(F5217-40)*(2_Girdiler!$I$21-2_Girdiler!$H$21)/(2_Girdiler!$I$20-2_Girdiler!$H$20),INDEX(2_Girdiler!$B$21:$I$21,G5217)+(F5217-INDEX(2_Girdiler!$B$20:$I$20,G5217))*(INDEX(2_Girdiler!$B$21:$I$21,G5217+1)-INDEX(2_Girdiler!$B$21:$I$21,G5217))/(INDEX(2_Girdiler!$B$20:$I$20,G5217+1)-INDEX(2_Girdiler!$B$20:$I$20,G5217)))</f>
        <v>15.2945125478901</v>
      </c>
      <c r="I5217" s="16" t="n">
        <f aca="false">H5217/2_Girdiler!$B$17</f>
        <v>6.12760919386622</v>
      </c>
      <c r="J5217" s="16" t="n">
        <f aca="false">D5217+I5217</f>
        <v>44.3304175328298</v>
      </c>
    </row>
    <row r="5218" customFormat="false" ht="15" hidden="false" customHeight="false" outlineLevel="0" collapsed="false">
      <c r="A5218" s="0" t="n">
        <v>5206</v>
      </c>
      <c r="B5218" s="7" t="n">
        <v>0.217898</v>
      </c>
      <c r="C5218" s="7" t="n">
        <v>0.520912</v>
      </c>
      <c r="D5218" s="16" t="n">
        <f aca="false">LOGINV(B5218,$B$7,$C$7)</f>
        <v>8.77065544577496</v>
      </c>
      <c r="E5218" s="16" t="n">
        <f aca="false">LOGINV(C5218,$B$8,$C$8)</f>
        <v>112.965313052085</v>
      </c>
      <c r="F5218" s="16" t="n">
        <f aca="false">$B$5/100*E5218*2_Girdiler!$B$14*2_Girdiler!$B$15*2_Girdiler!$B$16</f>
        <v>2.84220727639046</v>
      </c>
      <c r="G5218" s="16" t="n">
        <f aca="false">MIN(MATCH(F5218,2_Girdiler!$B$20:$I$20,1),7)</f>
        <v>1</v>
      </c>
      <c r="H5218" s="16" t="n">
        <f aca="false">IF(F5218&gt;=40,2_Girdiler!$I$21+(F5218-40)*(2_Girdiler!$I$21-2_Girdiler!$H$21)/(2_Girdiler!$I$20-2_Girdiler!$H$20),INDEX(2_Girdiler!$B$21:$I$21,G5218)+(F5218-INDEX(2_Girdiler!$B$20:$I$20,G5218))*(INDEX(2_Girdiler!$B$21:$I$21,G5218+1)-INDEX(2_Girdiler!$B$21:$I$21,G5218))/(INDEX(2_Girdiler!$B$20:$I$20,G5218+1)-INDEX(2_Girdiler!$B$20:$I$20,G5218)))</f>
        <v>6.25285600805901</v>
      </c>
      <c r="I5218" s="16" t="n">
        <f aca="false">H5218/2_Girdiler!$B$17</f>
        <v>2.50515064425441</v>
      </c>
      <c r="J5218" s="16" t="n">
        <f aca="false">D5218+I5218</f>
        <v>11.2758060900294</v>
      </c>
    </row>
    <row r="5219" customFormat="false" ht="15" hidden="false" customHeight="false" outlineLevel="0" collapsed="false">
      <c r="A5219" s="0" t="n">
        <v>5207</v>
      </c>
      <c r="B5219" s="7" t="n">
        <v>0.570147</v>
      </c>
      <c r="C5219" s="7" t="n">
        <v>0.795698</v>
      </c>
      <c r="D5219" s="16" t="n">
        <f aca="false">LOGINV(B5219,$B$7,$C$7)</f>
        <v>14.944144838176</v>
      </c>
      <c r="E5219" s="16" t="n">
        <f aca="false">LOGINV(C5219,$B$8,$C$8)</f>
        <v>186.166194204939</v>
      </c>
      <c r="F5219" s="16" t="n">
        <f aca="false">$B$5/100*E5219*2_Girdiler!$B$14*2_Girdiler!$B$15*2_Girdiler!$B$16</f>
        <v>4.68394144619627</v>
      </c>
      <c r="G5219" s="16" t="n">
        <f aca="false">MIN(MATCH(F5219,2_Girdiler!$B$20:$I$20,1),7)</f>
        <v>1</v>
      </c>
      <c r="H5219" s="16" t="n">
        <f aca="false">IF(F5219&gt;=40,2_Girdiler!$I$21+(F5219-40)*(2_Girdiler!$I$21-2_Girdiler!$H$21)/(2_Girdiler!$I$20-2_Girdiler!$H$20),INDEX(2_Girdiler!$B$21:$I$21,G5219)+(F5219-INDEX(2_Girdiler!$B$20:$I$20,G5219))*(INDEX(2_Girdiler!$B$21:$I$21,G5219+1)-INDEX(2_Girdiler!$B$21:$I$21,G5219))/(INDEX(2_Girdiler!$B$20:$I$20,G5219+1)-INDEX(2_Girdiler!$B$20:$I$20,G5219)))</f>
        <v>10.3046711816318</v>
      </c>
      <c r="I5219" s="16" t="n">
        <f aca="false">H5219/2_Girdiler!$B$17</f>
        <v>4.12847403110248</v>
      </c>
      <c r="J5219" s="16" t="n">
        <f aca="false">D5219+I5219</f>
        <v>19.0726188692785</v>
      </c>
    </row>
    <row r="5220" customFormat="false" ht="15" hidden="false" customHeight="false" outlineLevel="0" collapsed="false">
      <c r="A5220" s="0" t="n">
        <v>5208</v>
      </c>
      <c r="B5220" s="7" t="n">
        <v>0.25381</v>
      </c>
      <c r="C5220" s="7" t="n">
        <v>0.950104</v>
      </c>
      <c r="D5220" s="16" t="n">
        <f aca="false">LOGINV(B5220,$B$7,$C$7)</f>
        <v>9.36047158608638</v>
      </c>
      <c r="E5220" s="16" t="n">
        <f aca="false">LOGINV(C5220,$B$8,$C$8)</f>
        <v>315.965655826003</v>
      </c>
      <c r="F5220" s="16" t="n">
        <f aca="false">$B$5/100*E5220*2_Girdiler!$B$14*2_Girdiler!$B$15*2_Girdiler!$B$16</f>
        <v>7.94969590058223</v>
      </c>
      <c r="G5220" s="16" t="n">
        <f aca="false">MIN(MATCH(F5220,2_Girdiler!$B$20:$I$20,1),7)</f>
        <v>2</v>
      </c>
      <c r="H5220" s="16" t="n">
        <f aca="false">IF(F5220&gt;=40,2_Girdiler!$I$21+(F5220-40)*(2_Girdiler!$I$21-2_Girdiler!$H$21)/(2_Girdiler!$I$20-2_Girdiler!$H$20),INDEX(2_Girdiler!$B$21:$I$21,G5220)+(F5220-INDEX(2_Girdiler!$B$20:$I$20,G5220))*(INDEX(2_Girdiler!$B$21:$I$21,G5220+1)-INDEX(2_Girdiler!$B$21:$I$21,G5220))/(INDEX(2_Girdiler!$B$20:$I$20,G5220+1)-INDEX(2_Girdiler!$B$20:$I$20,G5220)))</f>
        <v>15.7195134409316</v>
      </c>
      <c r="I5220" s="16" t="n">
        <f aca="false">H5220/2_Girdiler!$B$17</f>
        <v>6.29788198755271</v>
      </c>
      <c r="J5220" s="16" t="n">
        <f aca="false">D5220+I5220</f>
        <v>15.6583535736391</v>
      </c>
    </row>
    <row r="5221" customFormat="false" ht="15" hidden="false" customHeight="false" outlineLevel="0" collapsed="false">
      <c r="A5221" s="0" t="n">
        <v>5209</v>
      </c>
      <c r="B5221" s="7" t="n">
        <v>0.123269</v>
      </c>
      <c r="C5221" s="7" t="n">
        <v>0.791461</v>
      </c>
      <c r="D5221" s="16" t="n">
        <f aca="false">LOGINV(B5221,$B$7,$C$7)</f>
        <v>7.09851257904863</v>
      </c>
      <c r="E5221" s="16" t="n">
        <f aca="false">LOGINV(C5221,$B$8,$C$8)</f>
        <v>184.38998307441</v>
      </c>
      <c r="F5221" s="16" t="n">
        <f aca="false">$B$5/100*E5221*2_Girdiler!$B$14*2_Girdiler!$B$15*2_Girdiler!$B$16</f>
        <v>4.63925197415217</v>
      </c>
      <c r="G5221" s="16" t="n">
        <f aca="false">MIN(MATCH(F5221,2_Girdiler!$B$20:$I$20,1),7)</f>
        <v>1</v>
      </c>
      <c r="H5221" s="16" t="n">
        <f aca="false">IF(F5221&gt;=40,2_Girdiler!$I$21+(F5221-40)*(2_Girdiler!$I$21-2_Girdiler!$H$21)/(2_Girdiler!$I$20-2_Girdiler!$H$20),INDEX(2_Girdiler!$B$21:$I$21,G5221)+(F5221-INDEX(2_Girdiler!$B$20:$I$20,G5221))*(INDEX(2_Girdiler!$B$21:$I$21,G5221+1)-INDEX(2_Girdiler!$B$21:$I$21,G5221))/(INDEX(2_Girdiler!$B$20:$I$20,G5221+1)-INDEX(2_Girdiler!$B$20:$I$20,G5221)))</f>
        <v>10.2063543431348</v>
      </c>
      <c r="I5221" s="16" t="n">
        <f aca="false">H5221/2_Girdiler!$B$17</f>
        <v>4.08908427208925</v>
      </c>
      <c r="J5221" s="16" t="n">
        <f aca="false">D5221+I5221</f>
        <v>11.1875968511379</v>
      </c>
    </row>
    <row r="5222" customFormat="false" ht="15" hidden="false" customHeight="false" outlineLevel="0" collapsed="false">
      <c r="A5222" s="0" t="n">
        <v>5210</v>
      </c>
      <c r="B5222" s="7" t="n">
        <v>0.266101</v>
      </c>
      <c r="C5222" s="7" t="n">
        <v>0.887167</v>
      </c>
      <c r="D5222" s="16" t="n">
        <f aca="false">LOGINV(B5222,$B$7,$C$7)</f>
        <v>9.56031916909003</v>
      </c>
      <c r="E5222" s="16" t="n">
        <f aca="false">LOGINV(C5222,$B$8,$C$8)</f>
        <v>238.725911486248</v>
      </c>
      <c r="F5222" s="16" t="n">
        <f aca="false">$B$5/100*E5222*2_Girdiler!$B$14*2_Girdiler!$B$15*2_Girdiler!$B$16</f>
        <v>6.006343932994</v>
      </c>
      <c r="G5222" s="16" t="n">
        <f aca="false">MIN(MATCH(F5222,2_Girdiler!$B$20:$I$20,1),7)</f>
        <v>2</v>
      </c>
      <c r="H5222" s="16" t="n">
        <f aca="false">IF(F5222&gt;=40,2_Girdiler!$I$21+(F5222-40)*(2_Girdiler!$I$21-2_Girdiler!$H$21)/(2_Girdiler!$I$20-2_Girdiler!$H$20),INDEX(2_Girdiler!$B$21:$I$21,G5222)+(F5222-INDEX(2_Girdiler!$B$20:$I$20,G5222))*(INDEX(2_Girdiler!$B$21:$I$21,G5222+1)-INDEX(2_Girdiler!$B$21:$I$21,G5222))/(INDEX(2_Girdiler!$B$20:$I$20,G5222+1)-INDEX(2_Girdiler!$B$20:$I$20,G5222)))</f>
        <v>12.6101502927904</v>
      </c>
      <c r="I5222" s="16" t="n">
        <f aca="false">H5222/2_Girdiler!$B$17</f>
        <v>5.05214354679102</v>
      </c>
      <c r="J5222" s="16" t="n">
        <f aca="false">D5222+I5222</f>
        <v>14.6124627158811</v>
      </c>
    </row>
    <row r="5223" customFormat="false" ht="15" hidden="false" customHeight="false" outlineLevel="0" collapsed="false">
      <c r="A5223" s="0" t="n">
        <v>5211</v>
      </c>
      <c r="B5223" s="7" t="n">
        <v>0.171302</v>
      </c>
      <c r="C5223" s="7" t="n">
        <v>0.468619</v>
      </c>
      <c r="D5223" s="16" t="n">
        <f aca="false">LOGINV(B5223,$B$7,$C$7)</f>
        <v>7.97896890924333</v>
      </c>
      <c r="E5223" s="16" t="n">
        <f aca="false">LOGINV(C5223,$B$8,$C$8)</f>
        <v>103.793282911406</v>
      </c>
      <c r="F5223" s="16" t="n">
        <f aca="false">$B$5/100*E5223*2_Girdiler!$B$14*2_Girdiler!$B$15*2_Girdiler!$B$16</f>
        <v>2.61143899805099</v>
      </c>
      <c r="G5223" s="16" t="n">
        <f aca="false">MIN(MATCH(F5223,2_Girdiler!$B$20:$I$20,1),7)</f>
        <v>1</v>
      </c>
      <c r="H5223" s="16" t="n">
        <f aca="false">IF(F5223&gt;=40,2_Girdiler!$I$21+(F5223-40)*(2_Girdiler!$I$21-2_Girdiler!$H$21)/(2_Girdiler!$I$20-2_Girdiler!$H$20),INDEX(2_Girdiler!$B$21:$I$21,G5223)+(F5223-INDEX(2_Girdiler!$B$20:$I$20,G5223))*(INDEX(2_Girdiler!$B$21:$I$21,G5223+1)-INDEX(2_Girdiler!$B$21:$I$21,G5223))/(INDEX(2_Girdiler!$B$20:$I$20,G5223+1)-INDEX(2_Girdiler!$B$20:$I$20,G5223)))</f>
        <v>5.74516579571217</v>
      </c>
      <c r="I5223" s="16" t="n">
        <f aca="false">H5223/2_Girdiler!$B$17</f>
        <v>2.30174911687186</v>
      </c>
      <c r="J5223" s="16" t="n">
        <f aca="false">D5223+I5223</f>
        <v>10.2807180261152</v>
      </c>
    </row>
    <row r="5224" customFormat="false" ht="15" hidden="false" customHeight="false" outlineLevel="0" collapsed="false">
      <c r="A5224" s="0" t="n">
        <v>5212</v>
      </c>
      <c r="B5224" s="7" t="n">
        <v>0.136631</v>
      </c>
      <c r="C5224" s="7" t="n">
        <v>0.686444</v>
      </c>
      <c r="D5224" s="16" t="n">
        <f aca="false">LOGINV(B5224,$B$7,$C$7)</f>
        <v>7.35310682429036</v>
      </c>
      <c r="E5224" s="16" t="n">
        <f aca="false">LOGINV(C5224,$B$8,$C$8)</f>
        <v>149.42733517818</v>
      </c>
      <c r="F5224" s="16" t="n">
        <f aca="false">$B$5/100*E5224*2_Girdiler!$B$14*2_Girdiler!$B$15*2_Girdiler!$B$16</f>
        <v>3.759591753083</v>
      </c>
      <c r="G5224" s="16" t="n">
        <f aca="false">MIN(MATCH(F5224,2_Girdiler!$B$20:$I$20,1),7)</f>
        <v>1</v>
      </c>
      <c r="H5224" s="16" t="n">
        <f aca="false">IF(F5224&gt;=40,2_Girdiler!$I$21+(F5224-40)*(2_Girdiler!$I$21-2_Girdiler!$H$21)/(2_Girdiler!$I$20-2_Girdiler!$H$20),INDEX(2_Girdiler!$B$21:$I$21,G5224)+(F5224-INDEX(2_Girdiler!$B$20:$I$20,G5224))*(INDEX(2_Girdiler!$B$21:$I$21,G5224+1)-INDEX(2_Girdiler!$B$21:$I$21,G5224))/(INDEX(2_Girdiler!$B$20:$I$20,G5224+1)-INDEX(2_Girdiler!$B$20:$I$20,G5224)))</f>
        <v>8.2711018567826</v>
      </c>
      <c r="I5224" s="16" t="n">
        <f aca="false">H5224/2_Girdiler!$B$17</f>
        <v>3.31374273108277</v>
      </c>
      <c r="J5224" s="16" t="n">
        <f aca="false">D5224+I5224</f>
        <v>10.6668495553731</v>
      </c>
    </row>
    <row r="5225" customFormat="false" ht="15" hidden="false" customHeight="false" outlineLevel="0" collapsed="false">
      <c r="A5225" s="0" t="n">
        <v>5213</v>
      </c>
      <c r="B5225" s="7" t="n">
        <v>0.402952</v>
      </c>
      <c r="C5225" s="7" t="n">
        <v>0.87071</v>
      </c>
      <c r="D5225" s="16" t="n">
        <f aca="false">LOGINV(B5225,$B$7,$C$7)</f>
        <v>11.8087322614758</v>
      </c>
      <c r="E5225" s="16" t="n">
        <f aca="false">LOGINV(C5225,$B$8,$C$8)</f>
        <v>226.441155900532</v>
      </c>
      <c r="F5225" s="16" t="n">
        <f aca="false">$B$5/100*E5225*2_Girdiler!$B$14*2_Girdiler!$B$15*2_Girdiler!$B$16</f>
        <v>5.69725948245739</v>
      </c>
      <c r="G5225" s="16" t="n">
        <f aca="false">MIN(MATCH(F5225,2_Girdiler!$B$20:$I$20,1),7)</f>
        <v>2</v>
      </c>
      <c r="H5225" s="16" t="n">
        <f aca="false">IF(F5225&gt;=40,2_Girdiler!$I$21+(F5225-40)*(2_Girdiler!$I$21-2_Girdiler!$H$21)/(2_Girdiler!$I$20-2_Girdiler!$H$20),INDEX(2_Girdiler!$B$21:$I$21,G5225)+(F5225-INDEX(2_Girdiler!$B$20:$I$20,G5225))*(INDEX(2_Girdiler!$B$21:$I$21,G5225+1)-INDEX(2_Girdiler!$B$21:$I$21,G5225))/(INDEX(2_Girdiler!$B$20:$I$20,G5225+1)-INDEX(2_Girdiler!$B$20:$I$20,G5225)))</f>
        <v>12.1156151719318</v>
      </c>
      <c r="I5225" s="16" t="n">
        <f aca="false">H5225/2_Girdiler!$B$17</f>
        <v>4.85401248875473</v>
      </c>
      <c r="J5225" s="16" t="n">
        <f aca="false">D5225+I5225</f>
        <v>16.6627447502305</v>
      </c>
    </row>
    <row r="5226" customFormat="false" ht="15" hidden="false" customHeight="false" outlineLevel="0" collapsed="false">
      <c r="A5226" s="0" t="n">
        <v>5214</v>
      </c>
      <c r="B5226" s="7" t="n">
        <v>0.964155</v>
      </c>
      <c r="C5226" s="7" t="n">
        <v>0.854258</v>
      </c>
      <c r="D5226" s="16" t="n">
        <f aca="false">LOGINV(B5226,$B$7,$C$7)</f>
        <v>36.9558128815763</v>
      </c>
      <c r="E5226" s="16" t="n">
        <f aca="false">LOGINV(C5226,$B$8,$C$8)</f>
        <v>215.756133680232</v>
      </c>
      <c r="F5226" s="16" t="n">
        <f aca="false">$B$5/100*E5226*2_Girdiler!$B$14*2_Girdiler!$B$15*2_Girdiler!$B$16</f>
        <v>5.42842432339463</v>
      </c>
      <c r="G5226" s="16" t="n">
        <f aca="false">MIN(MATCH(F5226,2_Girdiler!$B$20:$I$20,1),7)</f>
        <v>2</v>
      </c>
      <c r="H5226" s="16" t="n">
        <f aca="false">IF(F5226&gt;=40,2_Girdiler!$I$21+(F5226-40)*(2_Girdiler!$I$21-2_Girdiler!$H$21)/(2_Girdiler!$I$20-2_Girdiler!$H$20),INDEX(2_Girdiler!$B$21:$I$21,G5226)+(F5226-INDEX(2_Girdiler!$B$20:$I$20,G5226))*(INDEX(2_Girdiler!$B$21:$I$21,G5226+1)-INDEX(2_Girdiler!$B$21:$I$21,G5226))/(INDEX(2_Girdiler!$B$20:$I$20,G5226+1)-INDEX(2_Girdiler!$B$20:$I$20,G5226)))</f>
        <v>11.6854789174314</v>
      </c>
      <c r="I5226" s="16" t="n">
        <f aca="false">H5226/2_Girdiler!$B$17</f>
        <v>4.6816822585863</v>
      </c>
      <c r="J5226" s="16" t="n">
        <f aca="false">D5226+I5226</f>
        <v>41.6374951401626</v>
      </c>
    </row>
    <row r="5227" customFormat="false" ht="15" hidden="false" customHeight="false" outlineLevel="0" collapsed="false">
      <c r="A5227" s="0" t="n">
        <v>5215</v>
      </c>
      <c r="B5227" s="7" t="n">
        <v>0.285341</v>
      </c>
      <c r="C5227" s="7" t="n">
        <v>0.781149</v>
      </c>
      <c r="D5227" s="16" t="n">
        <f aca="false">LOGINV(B5227,$B$7,$C$7)</f>
        <v>9.87225006066667</v>
      </c>
      <c r="E5227" s="16" t="n">
        <f aca="false">LOGINV(C5227,$B$8,$C$8)</f>
        <v>180.221822684622</v>
      </c>
      <c r="F5227" s="16" t="n">
        <f aca="false">$B$5/100*E5227*2_Girdiler!$B$14*2_Girdiler!$B$15*2_Girdiler!$B$16</f>
        <v>4.53438105874508</v>
      </c>
      <c r="G5227" s="16" t="n">
        <f aca="false">MIN(MATCH(F5227,2_Girdiler!$B$20:$I$20,1),7)</f>
        <v>1</v>
      </c>
      <c r="H5227" s="16" t="n">
        <f aca="false">IF(F5227&gt;=40,2_Girdiler!$I$21+(F5227-40)*(2_Girdiler!$I$21-2_Girdiler!$H$21)/(2_Girdiler!$I$20-2_Girdiler!$H$20),INDEX(2_Girdiler!$B$21:$I$21,G5227)+(F5227-INDEX(2_Girdiler!$B$20:$I$20,G5227))*(INDEX(2_Girdiler!$B$21:$I$21,G5227+1)-INDEX(2_Girdiler!$B$21:$I$21,G5227))/(INDEX(2_Girdiler!$B$20:$I$20,G5227+1)-INDEX(2_Girdiler!$B$20:$I$20,G5227)))</f>
        <v>9.97563832923918</v>
      </c>
      <c r="I5227" s="16" t="n">
        <f aca="false">H5227/2_Girdiler!$B$17</f>
        <v>3.99664997165031</v>
      </c>
      <c r="J5227" s="16" t="n">
        <f aca="false">D5227+I5227</f>
        <v>13.868900032317</v>
      </c>
    </row>
    <row r="5228" customFormat="false" ht="15" hidden="false" customHeight="false" outlineLevel="0" collapsed="false">
      <c r="A5228" s="0" t="n">
        <v>5216</v>
      </c>
      <c r="B5228" s="7" t="n">
        <v>0.503526</v>
      </c>
      <c r="C5228" s="7" t="n">
        <v>0.39182</v>
      </c>
      <c r="D5228" s="16" t="n">
        <f aca="false">LOGINV(B5228,$B$7,$C$7)</f>
        <v>13.6089351359137</v>
      </c>
      <c r="E5228" s="16" t="n">
        <f aca="false">LOGINV(C5228,$B$8,$C$8)</f>
        <v>91.4679461420917</v>
      </c>
      <c r="F5228" s="16" t="n">
        <f aca="false">$B$5/100*E5228*2_Girdiler!$B$14*2_Girdiler!$B$15*2_Girdiler!$B$16</f>
        <v>2.30133352493503</v>
      </c>
      <c r="G5228" s="16" t="n">
        <f aca="false">MIN(MATCH(F5228,2_Girdiler!$B$20:$I$20,1),7)</f>
        <v>1</v>
      </c>
      <c r="H5228" s="16" t="n">
        <f aca="false">IF(F5228&gt;=40,2_Girdiler!$I$21+(F5228-40)*(2_Girdiler!$I$21-2_Girdiler!$H$21)/(2_Girdiler!$I$20-2_Girdiler!$H$20),INDEX(2_Girdiler!$B$21:$I$21,G5228)+(F5228-INDEX(2_Girdiler!$B$20:$I$20,G5228))*(INDEX(2_Girdiler!$B$21:$I$21,G5228+1)-INDEX(2_Girdiler!$B$21:$I$21,G5228))/(INDEX(2_Girdiler!$B$20:$I$20,G5228+1)-INDEX(2_Girdiler!$B$20:$I$20,G5228)))</f>
        <v>5.06293375485706</v>
      </c>
      <c r="I5228" s="16" t="n">
        <f aca="false">H5228/2_Girdiler!$B$17</f>
        <v>2.0284189722985</v>
      </c>
      <c r="J5228" s="16" t="n">
        <f aca="false">D5228+I5228</f>
        <v>15.6373541082122</v>
      </c>
    </row>
    <row r="5229" customFormat="false" ht="15" hidden="false" customHeight="false" outlineLevel="0" collapsed="false">
      <c r="A5229" s="0" t="n">
        <v>5217</v>
      </c>
      <c r="B5229" s="7" t="n">
        <v>0.379739</v>
      </c>
      <c r="C5229" s="7" t="n">
        <v>0.348165</v>
      </c>
      <c r="D5229" s="16" t="n">
        <f aca="false">LOGINV(B5229,$B$7,$C$7)</f>
        <v>11.417449951209</v>
      </c>
      <c r="E5229" s="16" t="n">
        <f aca="false">LOGINV(C5229,$B$8,$C$8)</f>
        <v>84.8855415265959</v>
      </c>
      <c r="F5229" s="16" t="n">
        <f aca="false">$B$5/100*E5229*2_Girdiler!$B$14*2_Girdiler!$B$15*2_Girdiler!$B$16</f>
        <v>2.13572022480915</v>
      </c>
      <c r="G5229" s="16" t="n">
        <f aca="false">MIN(MATCH(F5229,2_Girdiler!$B$20:$I$20,1),7)</f>
        <v>1</v>
      </c>
      <c r="H5229" s="16" t="n">
        <f aca="false">IF(F5229&gt;=40,2_Girdiler!$I$21+(F5229-40)*(2_Girdiler!$I$21-2_Girdiler!$H$21)/(2_Girdiler!$I$20-2_Girdiler!$H$20),INDEX(2_Girdiler!$B$21:$I$21,G5229)+(F5229-INDEX(2_Girdiler!$B$20:$I$20,G5229))*(INDEX(2_Girdiler!$B$21:$I$21,G5229+1)-INDEX(2_Girdiler!$B$21:$I$21,G5229))/(INDEX(2_Girdiler!$B$20:$I$20,G5229+1)-INDEX(2_Girdiler!$B$20:$I$20,G5229)))</f>
        <v>4.69858449458013</v>
      </c>
      <c r="I5229" s="16" t="n">
        <f aca="false">H5229/2_Girdiler!$B$17</f>
        <v>1.88244571096961</v>
      </c>
      <c r="J5229" s="16" t="n">
        <f aca="false">D5229+I5229</f>
        <v>13.2998956621786</v>
      </c>
    </row>
    <row r="5230" customFormat="false" ht="15" hidden="false" customHeight="false" outlineLevel="0" collapsed="false">
      <c r="A5230" s="0" t="n">
        <v>5218</v>
      </c>
      <c r="B5230" s="7" t="n">
        <v>0.201355</v>
      </c>
      <c r="C5230" s="7" t="n">
        <v>0.308337</v>
      </c>
      <c r="D5230" s="16" t="n">
        <f aca="false">LOGINV(B5230,$B$7,$C$7)</f>
        <v>8.49410709322534</v>
      </c>
      <c r="E5230" s="16" t="n">
        <f aca="false">LOGINV(C5230,$B$8,$C$8)</f>
        <v>79.0524344936243</v>
      </c>
      <c r="F5230" s="16" t="n">
        <f aca="false">$B$5/100*E5230*2_Girdiler!$B$14*2_Girdiler!$B$15*2_Girdiler!$B$16</f>
        <v>1.98895925185959</v>
      </c>
      <c r="G5230" s="16" t="n">
        <f aca="false">MIN(MATCH(F5230,2_Girdiler!$B$20:$I$20,1),7)</f>
        <v>1</v>
      </c>
      <c r="H5230" s="16" t="n">
        <f aca="false">IF(F5230&gt;=40,2_Girdiler!$I$21+(F5230-40)*(2_Girdiler!$I$21-2_Girdiler!$H$21)/(2_Girdiler!$I$20-2_Girdiler!$H$20),INDEX(2_Girdiler!$B$21:$I$21,G5230)+(F5230-INDEX(2_Girdiler!$B$20:$I$20,G5230))*(INDEX(2_Girdiler!$B$21:$I$21,G5230+1)-INDEX(2_Girdiler!$B$21:$I$21,G5230))/(INDEX(2_Girdiler!$B$20:$I$20,G5230+1)-INDEX(2_Girdiler!$B$20:$I$20,G5230)))</f>
        <v>4.37571035409109</v>
      </c>
      <c r="I5230" s="16" t="n">
        <f aca="false">H5230/2_Girdiler!$B$17</f>
        <v>1.75308908417111</v>
      </c>
      <c r="J5230" s="16" t="n">
        <f aca="false">D5230+I5230</f>
        <v>10.2471961773964</v>
      </c>
    </row>
    <row r="5231" customFormat="false" ht="15" hidden="false" customHeight="false" outlineLevel="0" collapsed="false">
      <c r="A5231" s="0" t="n">
        <v>5219</v>
      </c>
      <c r="B5231" s="7" t="n">
        <v>0.795221</v>
      </c>
      <c r="C5231" s="7" t="n">
        <v>0.011501</v>
      </c>
      <c r="D5231" s="16" t="n">
        <f aca="false">LOGINV(B5231,$B$7,$C$7)</f>
        <v>21.4445816180227</v>
      </c>
      <c r="E5231" s="16" t="n">
        <f aca="false">LOGINV(C5231,$B$8,$C$8)</f>
        <v>25.1724086527231</v>
      </c>
      <c r="F5231" s="16" t="n">
        <f aca="false">$B$5/100*E5231*2_Girdiler!$B$14*2_Girdiler!$B$15*2_Girdiler!$B$16</f>
        <v>0.633337801702513</v>
      </c>
      <c r="G5231" s="16" t="n">
        <f aca="false">MIN(MATCH(F5231,2_Girdiler!$B$20:$I$20,1),7)</f>
        <v>1</v>
      </c>
      <c r="H5231" s="16" t="n">
        <f aca="false">IF(F5231&gt;=40,2_Girdiler!$I$21+(F5231-40)*(2_Girdiler!$I$21-2_Girdiler!$H$21)/(2_Girdiler!$I$20-2_Girdiler!$H$20),INDEX(2_Girdiler!$B$21:$I$21,G5231)+(F5231-INDEX(2_Girdiler!$B$20:$I$20,G5231))*(INDEX(2_Girdiler!$B$21:$I$21,G5231+1)-INDEX(2_Girdiler!$B$21:$I$21,G5231))/(INDEX(2_Girdiler!$B$20:$I$20,G5231+1)-INDEX(2_Girdiler!$B$20:$I$20,G5231)))</f>
        <v>1.39334316374553</v>
      </c>
      <c r="I5231" s="16" t="n">
        <f aca="false">H5231/2_Girdiler!$B$17</f>
        <v>0.55823043419292</v>
      </c>
      <c r="J5231" s="16" t="n">
        <f aca="false">D5231+I5231</f>
        <v>22.0028120522156</v>
      </c>
    </row>
    <row r="5232" customFormat="false" ht="15" hidden="false" customHeight="false" outlineLevel="0" collapsed="false">
      <c r="A5232" s="0" t="n">
        <v>5220</v>
      </c>
      <c r="B5232" s="7" t="n">
        <v>0.85011</v>
      </c>
      <c r="C5232" s="7" t="n">
        <v>0.863229</v>
      </c>
      <c r="D5232" s="16" t="n">
        <f aca="false">LOGINV(B5232,$B$7,$C$7)</f>
        <v>24.1376052128967</v>
      </c>
      <c r="E5232" s="16" t="n">
        <f aca="false">LOGINV(C5232,$B$8,$C$8)</f>
        <v>221.409559521486</v>
      </c>
      <c r="F5232" s="16" t="n">
        <f aca="false">$B$5/100*E5232*2_Girdiler!$B$14*2_Girdiler!$B$15*2_Girdiler!$B$16</f>
        <v>5.57066451756058</v>
      </c>
      <c r="G5232" s="16" t="n">
        <f aca="false">MIN(MATCH(F5232,2_Girdiler!$B$20:$I$20,1),7)</f>
        <v>2</v>
      </c>
      <c r="H5232" s="16" t="n">
        <f aca="false">IF(F5232&gt;=40,2_Girdiler!$I$21+(F5232-40)*(2_Girdiler!$I$21-2_Girdiler!$H$21)/(2_Girdiler!$I$20-2_Girdiler!$H$20),INDEX(2_Girdiler!$B$21:$I$21,G5232)+(F5232-INDEX(2_Girdiler!$B$20:$I$20,G5232))*(INDEX(2_Girdiler!$B$21:$I$21,G5232+1)-INDEX(2_Girdiler!$B$21:$I$21,G5232))/(INDEX(2_Girdiler!$B$20:$I$20,G5232+1)-INDEX(2_Girdiler!$B$20:$I$20,G5232)))</f>
        <v>11.9130632280969</v>
      </c>
      <c r="I5232" s="16" t="n">
        <f aca="false">H5232/2_Girdiler!$B$17</f>
        <v>4.77286187023114</v>
      </c>
      <c r="J5232" s="16" t="n">
        <f aca="false">D5232+I5232</f>
        <v>28.9104670831278</v>
      </c>
    </row>
    <row r="5233" customFormat="false" ht="15" hidden="false" customHeight="false" outlineLevel="0" collapsed="false">
      <c r="A5233" s="0" t="n">
        <v>5221</v>
      </c>
      <c r="B5233" s="7" t="n">
        <v>0.913189</v>
      </c>
      <c r="C5233" s="7" t="n">
        <v>0.002873</v>
      </c>
      <c r="D5233" s="16" t="n">
        <f aca="false">LOGINV(B5233,$B$7,$C$7)</f>
        <v>28.9112387803878</v>
      </c>
      <c r="E5233" s="16" t="n">
        <f aca="false">LOGINV(C5233,$B$8,$C$8)</f>
        <v>18.3641500194625</v>
      </c>
      <c r="F5233" s="16" t="n">
        <f aca="false">$B$5/100*E5233*2_Girdiler!$B$14*2_Girdiler!$B$15*2_Girdiler!$B$16</f>
        <v>0.462042014489678</v>
      </c>
      <c r="G5233" s="16" t="n">
        <f aca="false">MIN(MATCH(F5233,2_Girdiler!$B$20:$I$20,1),7)</f>
        <v>1</v>
      </c>
      <c r="H5233" s="16" t="n">
        <f aca="false">IF(F5233&gt;=40,2_Girdiler!$I$21+(F5233-40)*(2_Girdiler!$I$21-2_Girdiler!$H$21)/(2_Girdiler!$I$20-2_Girdiler!$H$20),INDEX(2_Girdiler!$B$21:$I$21,G5233)+(F5233-INDEX(2_Girdiler!$B$20:$I$20,G5233))*(INDEX(2_Girdiler!$B$21:$I$21,G5233+1)-INDEX(2_Girdiler!$B$21:$I$21,G5233))/(INDEX(2_Girdiler!$B$20:$I$20,G5233+1)-INDEX(2_Girdiler!$B$20:$I$20,G5233)))</f>
        <v>1.01649243187729</v>
      </c>
      <c r="I5233" s="16" t="n">
        <f aca="false">H5233/2_Girdiler!$B$17</f>
        <v>0.407248570463658</v>
      </c>
      <c r="J5233" s="16" t="n">
        <f aca="false">D5233+I5233</f>
        <v>29.3184873508515</v>
      </c>
    </row>
    <row r="5234" customFormat="false" ht="15" hidden="false" customHeight="false" outlineLevel="0" collapsed="false">
      <c r="A5234" s="0" t="n">
        <v>5222</v>
      </c>
      <c r="B5234" s="7" t="n">
        <v>0.990152</v>
      </c>
      <c r="C5234" s="7" t="n">
        <v>0.476627</v>
      </c>
      <c r="D5234" s="16" t="n">
        <f aca="false">LOGINV(B5234,$B$7,$C$7)</f>
        <v>49.6851706063357</v>
      </c>
      <c r="E5234" s="16" t="n">
        <f aca="false">LOGINV(C5234,$B$8,$C$8)</f>
        <v>105.150141050857</v>
      </c>
      <c r="F5234" s="16" t="n">
        <f aca="false">$B$5/100*E5234*2_Girdiler!$B$14*2_Girdiler!$B$15*2_Girdiler!$B$16</f>
        <v>2.64557754883957</v>
      </c>
      <c r="G5234" s="16" t="n">
        <f aca="false">MIN(MATCH(F5234,2_Girdiler!$B$20:$I$20,1),7)</f>
        <v>1</v>
      </c>
      <c r="H5234" s="16" t="n">
        <f aca="false">IF(F5234&gt;=40,2_Girdiler!$I$21+(F5234-40)*(2_Girdiler!$I$21-2_Girdiler!$H$21)/(2_Girdiler!$I$20-2_Girdiler!$H$20),INDEX(2_Girdiler!$B$21:$I$21,G5234)+(F5234-INDEX(2_Girdiler!$B$20:$I$20,G5234))*(INDEX(2_Girdiler!$B$21:$I$21,G5234+1)-INDEX(2_Girdiler!$B$21:$I$21,G5234))/(INDEX(2_Girdiler!$B$20:$I$20,G5234+1)-INDEX(2_Girdiler!$B$20:$I$20,G5234)))</f>
        <v>5.82027060744705</v>
      </c>
      <c r="I5234" s="16" t="n">
        <f aca="false">H5234/2_Girdiler!$B$17</f>
        <v>2.3318391856759</v>
      </c>
      <c r="J5234" s="16" t="n">
        <f aca="false">D5234+I5234</f>
        <v>52.0170097920116</v>
      </c>
    </row>
    <row r="5235" customFormat="false" ht="15" hidden="false" customHeight="false" outlineLevel="0" collapsed="false">
      <c r="A5235" s="0" t="n">
        <v>5223</v>
      </c>
      <c r="B5235" s="7" t="n">
        <v>0.857823</v>
      </c>
      <c r="C5235" s="7" t="n">
        <v>0.650181</v>
      </c>
      <c r="D5235" s="16" t="n">
        <f aca="false">LOGINV(B5235,$B$7,$C$7)</f>
        <v>24.5950854667489</v>
      </c>
      <c r="E5235" s="16" t="n">
        <f aca="false">LOGINV(C5235,$B$8,$C$8)</f>
        <v>140.087734410691</v>
      </c>
      <c r="F5235" s="16" t="n">
        <f aca="false">$B$5/100*E5235*2_Girdiler!$B$14*2_Girdiler!$B$15*2_Girdiler!$B$16</f>
        <v>3.52460739777299</v>
      </c>
      <c r="G5235" s="16" t="n">
        <f aca="false">MIN(MATCH(F5235,2_Girdiler!$B$20:$I$20,1),7)</f>
        <v>1</v>
      </c>
      <c r="H5235" s="16" t="n">
        <f aca="false">IF(F5235&gt;=40,2_Girdiler!$I$21+(F5235-40)*(2_Girdiler!$I$21-2_Girdiler!$H$21)/(2_Girdiler!$I$20-2_Girdiler!$H$20),INDEX(2_Girdiler!$B$21:$I$21,G5235)+(F5235-INDEX(2_Girdiler!$B$20:$I$20,G5235))*(INDEX(2_Girdiler!$B$21:$I$21,G5235+1)-INDEX(2_Girdiler!$B$21:$I$21,G5235))/(INDEX(2_Girdiler!$B$20:$I$20,G5235+1)-INDEX(2_Girdiler!$B$20:$I$20,G5235)))</f>
        <v>7.75413627510058</v>
      </c>
      <c r="I5235" s="16" t="n">
        <f aca="false">H5235/2_Girdiler!$B$17</f>
        <v>3.10662511021658</v>
      </c>
      <c r="J5235" s="16" t="n">
        <f aca="false">D5235+I5235</f>
        <v>27.7017105769655</v>
      </c>
    </row>
    <row r="5236" customFormat="false" ht="15" hidden="false" customHeight="false" outlineLevel="0" collapsed="false">
      <c r="A5236" s="0" t="n">
        <v>5224</v>
      </c>
      <c r="B5236" s="7" t="n">
        <v>0.194333</v>
      </c>
      <c r="C5236" s="7" t="n">
        <v>0.067262</v>
      </c>
      <c r="D5236" s="16" t="n">
        <f aca="false">LOGINV(B5236,$B$7,$C$7)</f>
        <v>8.37540473996939</v>
      </c>
      <c r="E5236" s="16" t="n">
        <f aca="false">LOGINV(C5236,$B$8,$C$8)</f>
        <v>41.5642252842033</v>
      </c>
      <c r="F5236" s="16" t="n">
        <f aca="false">$B$5/100*E5236*2_Girdiler!$B$14*2_Girdiler!$B$15*2_Girdiler!$B$16</f>
        <v>1.04575590815056</v>
      </c>
      <c r="G5236" s="16" t="n">
        <f aca="false">MIN(MATCH(F5236,2_Girdiler!$B$20:$I$20,1),7)</f>
        <v>1</v>
      </c>
      <c r="H5236" s="16" t="n">
        <f aca="false">IF(F5236&gt;=40,2_Girdiler!$I$21+(F5236-40)*(2_Girdiler!$I$21-2_Girdiler!$H$21)/(2_Girdiler!$I$20-2_Girdiler!$H$20),INDEX(2_Girdiler!$B$21:$I$21,G5236)+(F5236-INDEX(2_Girdiler!$B$20:$I$20,G5236))*(INDEX(2_Girdiler!$B$21:$I$21,G5236+1)-INDEX(2_Girdiler!$B$21:$I$21,G5236))/(INDEX(2_Girdiler!$B$20:$I$20,G5236+1)-INDEX(2_Girdiler!$B$20:$I$20,G5236)))</f>
        <v>2.30066299793122</v>
      </c>
      <c r="I5236" s="16" t="n">
        <f aca="false">H5236/2_Girdiler!$B$17</f>
        <v>0.921739983145522</v>
      </c>
      <c r="J5236" s="16" t="n">
        <f aca="false">D5236+I5236</f>
        <v>9.29714472311492</v>
      </c>
    </row>
    <row r="5237" customFormat="false" ht="15" hidden="false" customHeight="false" outlineLevel="0" collapsed="false">
      <c r="A5237" s="0" t="n">
        <v>5225</v>
      </c>
      <c r="B5237" s="7" t="n">
        <v>0.570014</v>
      </c>
      <c r="C5237" s="7" t="n">
        <v>0.019016</v>
      </c>
      <c r="D5237" s="16" t="n">
        <f aca="false">LOGINV(B5237,$B$7,$C$7)</f>
        <v>14.941324447206</v>
      </c>
      <c r="E5237" s="16" t="n">
        <f aca="false">LOGINV(C5237,$B$8,$C$8)</f>
        <v>28.6207825622257</v>
      </c>
      <c r="F5237" s="16" t="n">
        <f aca="false">$B$5/100*E5237*2_Girdiler!$B$14*2_Girdiler!$B$15*2_Girdiler!$B$16</f>
        <v>0.720098889265597</v>
      </c>
      <c r="G5237" s="16" t="n">
        <f aca="false">MIN(MATCH(F5237,2_Girdiler!$B$20:$I$20,1),7)</f>
        <v>1</v>
      </c>
      <c r="H5237" s="16" t="n">
        <f aca="false">IF(F5237&gt;=40,2_Girdiler!$I$21+(F5237-40)*(2_Girdiler!$I$21-2_Girdiler!$H$21)/(2_Girdiler!$I$20-2_Girdiler!$H$20),INDEX(2_Girdiler!$B$21:$I$21,G5237)+(F5237-INDEX(2_Girdiler!$B$20:$I$20,G5237))*(INDEX(2_Girdiler!$B$21:$I$21,G5237+1)-INDEX(2_Girdiler!$B$21:$I$21,G5237))/(INDEX(2_Girdiler!$B$20:$I$20,G5237+1)-INDEX(2_Girdiler!$B$20:$I$20,G5237)))</f>
        <v>1.58421755638431</v>
      </c>
      <c r="I5237" s="16" t="n">
        <f aca="false">H5237/2_Girdiler!$B$17</f>
        <v>0.634702546628331</v>
      </c>
      <c r="J5237" s="16" t="n">
        <f aca="false">D5237+I5237</f>
        <v>15.5760269938343</v>
      </c>
    </row>
    <row r="5238" customFormat="false" ht="15" hidden="false" customHeight="false" outlineLevel="0" collapsed="false">
      <c r="A5238" s="0" t="n">
        <v>5226</v>
      </c>
      <c r="B5238" s="7" t="n">
        <v>0.884442</v>
      </c>
      <c r="C5238" s="7" t="n">
        <v>0.566908</v>
      </c>
      <c r="D5238" s="16" t="n">
        <f aca="false">LOGINV(B5238,$B$7,$C$7)</f>
        <v>26.3977924275665</v>
      </c>
      <c r="E5238" s="16" t="n">
        <f aca="false">LOGINV(C5238,$B$8,$C$8)</f>
        <v>121.753767909557</v>
      </c>
      <c r="F5238" s="16" t="n">
        <f aca="false">$B$5/100*E5238*2_Girdiler!$B$14*2_Girdiler!$B$15*2_Girdiler!$B$16</f>
        <v>3.06332480060446</v>
      </c>
      <c r="G5238" s="16" t="n">
        <f aca="false">MIN(MATCH(F5238,2_Girdiler!$B$20:$I$20,1),7)</f>
        <v>1</v>
      </c>
      <c r="H5238" s="16" t="n">
        <f aca="false">IF(F5238&gt;=40,2_Girdiler!$I$21+(F5238-40)*(2_Girdiler!$I$21-2_Girdiler!$H$21)/(2_Girdiler!$I$20-2_Girdiler!$H$20),INDEX(2_Girdiler!$B$21:$I$21,G5238)+(F5238-INDEX(2_Girdiler!$B$20:$I$20,G5238))*(INDEX(2_Girdiler!$B$21:$I$21,G5238+1)-INDEX(2_Girdiler!$B$21:$I$21,G5238))/(INDEX(2_Girdiler!$B$20:$I$20,G5238+1)-INDEX(2_Girdiler!$B$20:$I$20,G5238)))</f>
        <v>6.73931456132982</v>
      </c>
      <c r="I5238" s="16" t="n">
        <f aca="false">H5238/2_Girdiler!$B$17</f>
        <v>2.70004589796868</v>
      </c>
      <c r="J5238" s="16" t="n">
        <f aca="false">D5238+I5238</f>
        <v>29.0978383255351</v>
      </c>
    </row>
    <row r="5239" customFormat="false" ht="15" hidden="false" customHeight="false" outlineLevel="0" collapsed="false">
      <c r="A5239" s="0" t="n">
        <v>5227</v>
      </c>
      <c r="B5239" s="7" t="n">
        <v>0.889624</v>
      </c>
      <c r="C5239" s="7" t="n">
        <v>0.763259</v>
      </c>
      <c r="D5239" s="16" t="n">
        <f aca="false">LOGINV(B5239,$B$7,$C$7)</f>
        <v>26.7987045542175</v>
      </c>
      <c r="E5239" s="16" t="n">
        <f aca="false">LOGINV(C5239,$B$8,$C$8)</f>
        <v>173.458729030195</v>
      </c>
      <c r="F5239" s="16" t="n">
        <f aca="false">$B$5/100*E5239*2_Girdiler!$B$14*2_Girdiler!$B$15*2_Girdiler!$B$16</f>
        <v>4.36422162239971</v>
      </c>
      <c r="G5239" s="16" t="n">
        <f aca="false">MIN(MATCH(F5239,2_Girdiler!$B$20:$I$20,1),7)</f>
        <v>1</v>
      </c>
      <c r="H5239" s="16" t="n">
        <f aca="false">IF(F5239&gt;=40,2_Girdiler!$I$21+(F5239-40)*(2_Girdiler!$I$21-2_Girdiler!$H$21)/(2_Girdiler!$I$20-2_Girdiler!$H$20),INDEX(2_Girdiler!$B$21:$I$21,G5239)+(F5239-INDEX(2_Girdiler!$B$20:$I$20,G5239))*(INDEX(2_Girdiler!$B$21:$I$21,G5239+1)-INDEX(2_Girdiler!$B$21:$I$21,G5239))/(INDEX(2_Girdiler!$B$20:$I$20,G5239+1)-INDEX(2_Girdiler!$B$20:$I$20,G5239)))</f>
        <v>9.60128756927937</v>
      </c>
      <c r="I5239" s="16" t="n">
        <f aca="false">H5239/2_Girdiler!$B$17</f>
        <v>3.84666969923052</v>
      </c>
      <c r="J5239" s="16" t="n">
        <f aca="false">D5239+I5239</f>
        <v>30.6453742534481</v>
      </c>
    </row>
    <row r="5240" customFormat="false" ht="15" hidden="false" customHeight="false" outlineLevel="0" collapsed="false">
      <c r="A5240" s="0" t="n">
        <v>5228</v>
      </c>
      <c r="B5240" s="7" t="n">
        <v>0.882888</v>
      </c>
      <c r="C5240" s="7" t="n">
        <v>0.674607</v>
      </c>
      <c r="D5240" s="16" t="n">
        <f aca="false">LOGINV(B5240,$B$7,$C$7)</f>
        <v>26.2812087850126</v>
      </c>
      <c r="E5240" s="16" t="n">
        <f aca="false">LOGINV(C5240,$B$8,$C$8)</f>
        <v>146.26615000234</v>
      </c>
      <c r="F5240" s="16" t="n">
        <f aca="false">$B$5/100*E5240*2_Girdiler!$B$14*2_Girdiler!$B$15*2_Girdiler!$B$16</f>
        <v>3.68005633405889</v>
      </c>
      <c r="G5240" s="16" t="n">
        <f aca="false">MIN(MATCH(F5240,2_Girdiler!$B$20:$I$20,1),7)</f>
        <v>1</v>
      </c>
      <c r="H5240" s="16" t="n">
        <f aca="false">IF(F5240&gt;=40,2_Girdiler!$I$21+(F5240-40)*(2_Girdiler!$I$21-2_Girdiler!$H$21)/(2_Girdiler!$I$20-2_Girdiler!$H$20),INDEX(2_Girdiler!$B$21:$I$21,G5240)+(F5240-INDEX(2_Girdiler!$B$20:$I$20,G5240))*(INDEX(2_Girdiler!$B$21:$I$21,G5240+1)-INDEX(2_Girdiler!$B$21:$I$21,G5240))/(INDEX(2_Girdiler!$B$20:$I$20,G5240+1)-INDEX(2_Girdiler!$B$20:$I$20,G5240)))</f>
        <v>8.09612393492955</v>
      </c>
      <c r="I5240" s="16" t="n">
        <f aca="false">H5240/2_Girdiler!$B$17</f>
        <v>3.24363939700703</v>
      </c>
      <c r="J5240" s="16" t="n">
        <f aca="false">D5240+I5240</f>
        <v>29.5248481820197</v>
      </c>
    </row>
    <row r="5241" customFormat="false" ht="15" hidden="false" customHeight="false" outlineLevel="0" collapsed="false">
      <c r="A5241" s="0" t="n">
        <v>5229</v>
      </c>
      <c r="B5241" s="7" t="n">
        <v>0.857863</v>
      </c>
      <c r="C5241" s="7" t="n">
        <v>0.172535</v>
      </c>
      <c r="D5241" s="16" t="n">
        <f aca="false">LOGINV(B5241,$B$7,$C$7)</f>
        <v>24.5975239177949</v>
      </c>
      <c r="E5241" s="16" t="n">
        <f aca="false">LOGINV(C5241,$B$8,$C$8)</f>
        <v>59.3677539469519</v>
      </c>
      <c r="F5241" s="16" t="n">
        <f aca="false">$B$5/100*E5241*2_Girdiler!$B$14*2_Girdiler!$B$15*2_Girdiler!$B$16</f>
        <v>1.49369268930531</v>
      </c>
      <c r="G5241" s="16" t="n">
        <f aca="false">MIN(MATCH(F5241,2_Girdiler!$B$20:$I$20,1),7)</f>
        <v>1</v>
      </c>
      <c r="H5241" s="16" t="n">
        <f aca="false">IF(F5241&gt;=40,2_Girdiler!$I$21+(F5241-40)*(2_Girdiler!$I$21-2_Girdiler!$H$21)/(2_Girdiler!$I$20-2_Girdiler!$H$20),INDEX(2_Girdiler!$B$21:$I$21,G5241)+(F5241-INDEX(2_Girdiler!$B$20:$I$20,G5241))*(INDEX(2_Girdiler!$B$21:$I$21,G5241+1)-INDEX(2_Girdiler!$B$21:$I$21,G5241))/(INDEX(2_Girdiler!$B$20:$I$20,G5241+1)-INDEX(2_Girdiler!$B$20:$I$20,G5241)))</f>
        <v>3.28612391647168</v>
      </c>
      <c r="I5241" s="16" t="n">
        <f aca="false">H5241/2_Girdiler!$B$17</f>
        <v>1.31655605627872</v>
      </c>
      <c r="J5241" s="16" t="n">
        <f aca="false">D5241+I5241</f>
        <v>25.9140799740736</v>
      </c>
    </row>
    <row r="5242" customFormat="false" ht="15" hidden="false" customHeight="false" outlineLevel="0" collapsed="false">
      <c r="A5242" s="0" t="n">
        <v>5230</v>
      </c>
      <c r="B5242" s="7" t="n">
        <v>0.528671</v>
      </c>
      <c r="C5242" s="7" t="n">
        <v>0.162669</v>
      </c>
      <c r="D5242" s="16" t="n">
        <f aca="false">LOGINV(B5242,$B$7,$C$7)</f>
        <v>14.0960344419519</v>
      </c>
      <c r="E5242" s="16" t="n">
        <f aca="false">LOGINV(C5242,$B$8,$C$8)</f>
        <v>57.8786817339011</v>
      </c>
      <c r="F5242" s="16" t="n">
        <f aca="false">$B$5/100*E5242*2_Girdiler!$B$14*2_Girdiler!$B$15*2_Girdiler!$B$16</f>
        <v>1.45622763242495</v>
      </c>
      <c r="G5242" s="16" t="n">
        <f aca="false">MIN(MATCH(F5242,2_Girdiler!$B$20:$I$20,1),7)</f>
        <v>1</v>
      </c>
      <c r="H5242" s="16" t="n">
        <f aca="false">IF(F5242&gt;=40,2_Girdiler!$I$21+(F5242-40)*(2_Girdiler!$I$21-2_Girdiler!$H$21)/(2_Girdiler!$I$20-2_Girdiler!$H$20),INDEX(2_Girdiler!$B$21:$I$21,G5242)+(F5242-INDEX(2_Girdiler!$B$20:$I$20,G5242))*(INDEX(2_Girdiler!$B$21:$I$21,G5242+1)-INDEX(2_Girdiler!$B$21:$I$21,G5242))/(INDEX(2_Girdiler!$B$20:$I$20,G5242+1)-INDEX(2_Girdiler!$B$20:$I$20,G5242)))</f>
        <v>3.2037007913349</v>
      </c>
      <c r="I5242" s="16" t="n">
        <f aca="false">H5242/2_Girdiler!$B$17</f>
        <v>1.28353397088738</v>
      </c>
      <c r="J5242" s="16" t="n">
        <f aca="false">D5242+I5242</f>
        <v>15.3795684128392</v>
      </c>
    </row>
    <row r="5243" customFormat="false" ht="15" hidden="false" customHeight="false" outlineLevel="0" collapsed="false">
      <c r="A5243" s="0" t="n">
        <v>5231</v>
      </c>
      <c r="B5243" s="7" t="n">
        <v>0.054717</v>
      </c>
      <c r="C5243" s="7" t="n">
        <v>0.069398</v>
      </c>
      <c r="D5243" s="16" t="n">
        <f aca="false">LOGINV(B5243,$B$7,$C$7)</f>
        <v>5.54860320672633</v>
      </c>
      <c r="E5243" s="16" t="n">
        <f aca="false">LOGINV(C5243,$B$8,$C$8)</f>
        <v>42.0013696210841</v>
      </c>
      <c r="F5243" s="16" t="n">
        <f aca="false">$B$5/100*E5243*2_Girdiler!$B$14*2_Girdiler!$B$15*2_Girdiler!$B$16</f>
        <v>1.05675445966648</v>
      </c>
      <c r="G5243" s="16" t="n">
        <f aca="false">MIN(MATCH(F5243,2_Girdiler!$B$20:$I$20,1),7)</f>
        <v>1</v>
      </c>
      <c r="H5243" s="16" t="n">
        <f aca="false">IF(F5243&gt;=40,2_Girdiler!$I$21+(F5243-40)*(2_Girdiler!$I$21-2_Girdiler!$H$21)/(2_Girdiler!$I$20-2_Girdiler!$H$20),INDEX(2_Girdiler!$B$21:$I$21,G5243)+(F5243-INDEX(2_Girdiler!$B$20:$I$20,G5243))*(INDEX(2_Girdiler!$B$21:$I$21,G5243+1)-INDEX(2_Girdiler!$B$21:$I$21,G5243))/(INDEX(2_Girdiler!$B$20:$I$20,G5243+1)-INDEX(2_Girdiler!$B$20:$I$20,G5243)))</f>
        <v>2.32485981126625</v>
      </c>
      <c r="I5243" s="16" t="n">
        <f aca="false">H5243/2_Girdiler!$B$17</f>
        <v>0.931434219257311</v>
      </c>
      <c r="J5243" s="16" t="n">
        <f aca="false">D5243+I5243</f>
        <v>6.48003742598364</v>
      </c>
    </row>
    <row r="5244" customFormat="false" ht="15" hidden="false" customHeight="false" outlineLevel="0" collapsed="false">
      <c r="A5244" s="0" t="n">
        <v>5232</v>
      </c>
      <c r="B5244" s="7" t="n">
        <v>0.373394</v>
      </c>
      <c r="C5244" s="7" t="n">
        <v>0.684549</v>
      </c>
      <c r="D5244" s="16" t="n">
        <f aca="false">LOGINV(B5244,$B$7,$C$7)</f>
        <v>11.3115923221947</v>
      </c>
      <c r="E5244" s="16" t="n">
        <f aca="false">LOGINV(C5244,$B$8,$C$8)</f>
        <v>148.913335959397</v>
      </c>
      <c r="F5244" s="16" t="n">
        <f aca="false">$B$5/100*E5244*2_Girdiler!$B$14*2_Girdiler!$B$15*2_Girdiler!$B$16</f>
        <v>3.74665953273843</v>
      </c>
      <c r="G5244" s="16" t="n">
        <f aca="false">MIN(MATCH(F5244,2_Girdiler!$B$20:$I$20,1),7)</f>
        <v>1</v>
      </c>
      <c r="H5244" s="16" t="n">
        <f aca="false">IF(F5244&gt;=40,2_Girdiler!$I$21+(F5244-40)*(2_Girdiler!$I$21-2_Girdiler!$H$21)/(2_Girdiler!$I$20-2_Girdiler!$H$20),INDEX(2_Girdiler!$B$21:$I$21,G5244)+(F5244-INDEX(2_Girdiler!$B$20:$I$20,G5244))*(INDEX(2_Girdiler!$B$21:$I$21,G5244+1)-INDEX(2_Girdiler!$B$21:$I$21,G5244))/(INDEX(2_Girdiler!$B$20:$I$20,G5244+1)-INDEX(2_Girdiler!$B$20:$I$20,G5244)))</f>
        <v>8.24265097202456</v>
      </c>
      <c r="I5244" s="16" t="n">
        <f aca="false">H5244/2_Girdiler!$B$17</f>
        <v>3.30234413943292</v>
      </c>
      <c r="J5244" s="16" t="n">
        <f aca="false">D5244+I5244</f>
        <v>14.6139364616276</v>
      </c>
    </row>
    <row r="5245" customFormat="false" ht="15" hidden="false" customHeight="false" outlineLevel="0" collapsed="false">
      <c r="A5245" s="0" t="n">
        <v>5233</v>
      </c>
      <c r="B5245" s="7" t="n">
        <v>0.403787</v>
      </c>
      <c r="C5245" s="7" t="n">
        <v>0.333208</v>
      </c>
      <c r="D5245" s="16" t="n">
        <f aca="false">LOGINV(B5245,$B$7,$C$7)</f>
        <v>11.8229360195249</v>
      </c>
      <c r="E5245" s="16" t="n">
        <f aca="false">LOGINV(C5245,$B$8,$C$8)</f>
        <v>82.6795340635114</v>
      </c>
      <c r="F5245" s="16" t="n">
        <f aca="false">$B$5/100*E5245*2_Girdiler!$B$14*2_Girdiler!$B$15*2_Girdiler!$B$16</f>
        <v>2.08021707703795</v>
      </c>
      <c r="G5245" s="16" t="n">
        <f aca="false">MIN(MATCH(F5245,2_Girdiler!$B$20:$I$20,1),7)</f>
        <v>1</v>
      </c>
      <c r="H5245" s="16" t="n">
        <f aca="false">IF(F5245&gt;=40,2_Girdiler!$I$21+(F5245-40)*(2_Girdiler!$I$21-2_Girdiler!$H$21)/(2_Girdiler!$I$20-2_Girdiler!$H$20),INDEX(2_Girdiler!$B$21:$I$21,G5245)+(F5245-INDEX(2_Girdiler!$B$20:$I$20,G5245))*(INDEX(2_Girdiler!$B$21:$I$21,G5245+1)-INDEX(2_Girdiler!$B$21:$I$21,G5245))/(INDEX(2_Girdiler!$B$20:$I$20,G5245+1)-INDEX(2_Girdiler!$B$20:$I$20,G5245)))</f>
        <v>4.57647756948349</v>
      </c>
      <c r="I5245" s="16" t="n">
        <f aca="false">H5245/2_Girdiler!$B$17</f>
        <v>1.83352466726101</v>
      </c>
      <c r="J5245" s="16" t="n">
        <f aca="false">D5245+I5245</f>
        <v>13.6564606867859</v>
      </c>
    </row>
    <row r="5246" customFormat="false" ht="15" hidden="false" customHeight="false" outlineLevel="0" collapsed="false">
      <c r="A5246" s="0" t="n">
        <v>5234</v>
      </c>
      <c r="B5246" s="7" t="n">
        <v>0.902751</v>
      </c>
      <c r="C5246" s="7" t="n">
        <v>0.692355</v>
      </c>
      <c r="D5246" s="16" t="n">
        <f aca="false">LOGINV(B5246,$B$7,$C$7)</f>
        <v>27.9094018593682</v>
      </c>
      <c r="E5246" s="16" t="n">
        <f aca="false">LOGINV(C5246,$B$8,$C$8)</f>
        <v>151.050853181824</v>
      </c>
      <c r="F5246" s="16" t="n">
        <f aca="false">$B$5/100*E5246*2_Girdiler!$B$14*2_Girdiler!$B$15*2_Girdiler!$B$16</f>
        <v>3.80043946605469</v>
      </c>
      <c r="G5246" s="16" t="n">
        <f aca="false">MIN(MATCH(F5246,2_Girdiler!$B$20:$I$20,1),7)</f>
        <v>1</v>
      </c>
      <c r="H5246" s="16" t="n">
        <f aca="false">IF(F5246&gt;=40,2_Girdiler!$I$21+(F5246-40)*(2_Girdiler!$I$21-2_Girdiler!$H$21)/(2_Girdiler!$I$20-2_Girdiler!$H$20),INDEX(2_Girdiler!$B$21:$I$21,G5246)+(F5246-INDEX(2_Girdiler!$B$20:$I$20,G5246))*(INDEX(2_Girdiler!$B$21:$I$21,G5246+1)-INDEX(2_Girdiler!$B$21:$I$21,G5246))/(INDEX(2_Girdiler!$B$20:$I$20,G5246+1)-INDEX(2_Girdiler!$B$20:$I$20,G5246)))</f>
        <v>8.36096682532032</v>
      </c>
      <c r="I5246" s="16" t="n">
        <f aca="false">H5246/2_Girdiler!$B$17</f>
        <v>3.34974632424692</v>
      </c>
      <c r="J5246" s="16" t="n">
        <f aca="false">D5246+I5246</f>
        <v>31.2591481836151</v>
      </c>
    </row>
    <row r="5247" customFormat="false" ht="15" hidden="false" customHeight="false" outlineLevel="0" collapsed="false">
      <c r="A5247" s="0" t="n">
        <v>5235</v>
      </c>
      <c r="B5247" s="7" t="n">
        <v>0.107523</v>
      </c>
      <c r="C5247" s="7" t="n">
        <v>0.423563</v>
      </c>
      <c r="D5247" s="16" t="n">
        <f aca="false">LOGINV(B5247,$B$7,$C$7)</f>
        <v>6.7851092187239</v>
      </c>
      <c r="E5247" s="16" t="n">
        <f aca="false">LOGINV(C5247,$B$8,$C$8)</f>
        <v>96.426904690387</v>
      </c>
      <c r="F5247" s="16" t="n">
        <f aca="false">$B$5/100*E5247*2_Girdiler!$B$14*2_Girdiler!$B$15*2_Girdiler!$B$16</f>
        <v>2.42610092201014</v>
      </c>
      <c r="G5247" s="16" t="n">
        <f aca="false">MIN(MATCH(F5247,2_Girdiler!$B$20:$I$20,1),7)</f>
        <v>1</v>
      </c>
      <c r="H5247" s="16" t="n">
        <f aca="false">IF(F5247&gt;=40,2_Girdiler!$I$21+(F5247-40)*(2_Girdiler!$I$21-2_Girdiler!$H$21)/(2_Girdiler!$I$20-2_Girdiler!$H$20),INDEX(2_Girdiler!$B$21:$I$21,G5247)+(F5247-INDEX(2_Girdiler!$B$20:$I$20,G5247))*(INDEX(2_Girdiler!$B$21:$I$21,G5247+1)-INDEX(2_Girdiler!$B$21:$I$21,G5247))/(INDEX(2_Girdiler!$B$20:$I$20,G5247+1)-INDEX(2_Girdiler!$B$20:$I$20,G5247)))</f>
        <v>5.3374220284223</v>
      </c>
      <c r="I5247" s="16" t="n">
        <f aca="false">H5247/2_Girdiler!$B$17</f>
        <v>2.13839023574611</v>
      </c>
      <c r="J5247" s="16" t="n">
        <f aca="false">D5247+I5247</f>
        <v>8.92349945447001</v>
      </c>
    </row>
    <row r="5248" customFormat="false" ht="15" hidden="false" customHeight="false" outlineLevel="0" collapsed="false">
      <c r="A5248" s="0" t="n">
        <v>5236</v>
      </c>
      <c r="B5248" s="7" t="n">
        <v>0.610283</v>
      </c>
      <c r="C5248" s="7" t="n">
        <v>0.767965</v>
      </c>
      <c r="D5248" s="16" t="n">
        <f aca="false">LOGINV(B5248,$B$7,$C$7)</f>
        <v>15.829948296088</v>
      </c>
      <c r="E5248" s="16" t="n">
        <f aca="false">LOGINV(C5248,$B$8,$C$8)</f>
        <v>175.184432856715</v>
      </c>
      <c r="F5248" s="16" t="n">
        <f aca="false">$B$5/100*E5248*2_Girdiler!$B$14*2_Girdiler!$B$15*2_Girdiler!$B$16</f>
        <v>4.40764033067494</v>
      </c>
      <c r="G5248" s="16" t="n">
        <f aca="false">MIN(MATCH(F5248,2_Girdiler!$B$20:$I$20,1),7)</f>
        <v>1</v>
      </c>
      <c r="H5248" s="16" t="n">
        <f aca="false">IF(F5248&gt;=40,2_Girdiler!$I$21+(F5248-40)*(2_Girdiler!$I$21-2_Girdiler!$H$21)/(2_Girdiler!$I$20-2_Girdiler!$H$20),INDEX(2_Girdiler!$B$21:$I$21,G5248)+(F5248-INDEX(2_Girdiler!$B$20:$I$20,G5248))*(INDEX(2_Girdiler!$B$21:$I$21,G5248+1)-INDEX(2_Girdiler!$B$21:$I$21,G5248))/(INDEX(2_Girdiler!$B$20:$I$20,G5248+1)-INDEX(2_Girdiler!$B$20:$I$20,G5248)))</f>
        <v>9.69680872748487</v>
      </c>
      <c r="I5248" s="16" t="n">
        <f aca="false">H5248/2_Girdiler!$B$17</f>
        <v>3.88493939402439</v>
      </c>
      <c r="J5248" s="16" t="n">
        <f aca="false">D5248+I5248</f>
        <v>19.7148876901124</v>
      </c>
    </row>
    <row r="5249" customFormat="false" ht="15" hidden="false" customHeight="false" outlineLevel="0" collapsed="false">
      <c r="A5249" s="0" t="n">
        <v>5237</v>
      </c>
      <c r="B5249" s="7" t="n">
        <v>0.375662</v>
      </c>
      <c r="C5249" s="7" t="n">
        <v>0.587977</v>
      </c>
      <c r="D5249" s="16" t="n">
        <f aca="false">LOGINV(B5249,$B$7,$C$7)</f>
        <v>11.3493816103031</v>
      </c>
      <c r="E5249" s="16" t="n">
        <f aca="false">LOGINV(C5249,$B$8,$C$8)</f>
        <v>126.059273122846</v>
      </c>
      <c r="F5249" s="16" t="n">
        <f aca="false">$B$5/100*E5249*2_Girdiler!$B$14*2_Girdiler!$B$15*2_Girdiler!$B$16</f>
        <v>3.17165131177081</v>
      </c>
      <c r="G5249" s="16" t="n">
        <f aca="false">MIN(MATCH(F5249,2_Girdiler!$B$20:$I$20,1),7)</f>
        <v>1</v>
      </c>
      <c r="H5249" s="16" t="n">
        <f aca="false">IF(F5249&gt;=40,2_Girdiler!$I$21+(F5249-40)*(2_Girdiler!$I$21-2_Girdiler!$H$21)/(2_Girdiler!$I$20-2_Girdiler!$H$20),INDEX(2_Girdiler!$B$21:$I$21,G5249)+(F5249-INDEX(2_Girdiler!$B$20:$I$20,G5249))*(INDEX(2_Girdiler!$B$21:$I$21,G5249+1)-INDEX(2_Girdiler!$B$21:$I$21,G5249))/(INDEX(2_Girdiler!$B$20:$I$20,G5249+1)-INDEX(2_Girdiler!$B$20:$I$20,G5249)))</f>
        <v>6.97763288589579</v>
      </c>
      <c r="I5249" s="16" t="n">
        <f aca="false">H5249/2_Girdiler!$B$17</f>
        <v>2.79552599595184</v>
      </c>
      <c r="J5249" s="16" t="n">
        <f aca="false">D5249+I5249</f>
        <v>14.144907606255</v>
      </c>
    </row>
    <row r="5250" customFormat="false" ht="15" hidden="false" customHeight="false" outlineLevel="0" collapsed="false">
      <c r="A5250" s="0" t="n">
        <v>5238</v>
      </c>
      <c r="B5250" s="7" t="n">
        <v>0.597646</v>
      </c>
      <c r="C5250" s="7" t="n">
        <v>0.816455</v>
      </c>
      <c r="D5250" s="16" t="n">
        <f aca="false">LOGINV(B5250,$B$7,$C$7)</f>
        <v>15.5431808702697</v>
      </c>
      <c r="E5250" s="16" t="n">
        <f aca="false">LOGINV(C5250,$B$8,$C$8)</f>
        <v>195.474475406221</v>
      </c>
      <c r="F5250" s="16" t="n">
        <f aca="false">$B$5/100*E5250*2_Girdiler!$B$14*2_Girdiler!$B$15*2_Girdiler!$B$16</f>
        <v>4.91813780122053</v>
      </c>
      <c r="G5250" s="16" t="n">
        <f aca="false">MIN(MATCH(F5250,2_Girdiler!$B$20:$I$20,1),7)</f>
        <v>1</v>
      </c>
      <c r="H5250" s="16" t="n">
        <f aca="false">IF(F5250&gt;=40,2_Girdiler!$I$21+(F5250-40)*(2_Girdiler!$I$21-2_Girdiler!$H$21)/(2_Girdiler!$I$20-2_Girdiler!$H$20),INDEX(2_Girdiler!$B$21:$I$21,G5250)+(F5250-INDEX(2_Girdiler!$B$20:$I$20,G5250))*(INDEX(2_Girdiler!$B$21:$I$21,G5250+1)-INDEX(2_Girdiler!$B$21:$I$21,G5250))/(INDEX(2_Girdiler!$B$20:$I$20,G5250+1)-INDEX(2_Girdiler!$B$20:$I$20,G5250)))</f>
        <v>10.8199031626852</v>
      </c>
      <c r="I5250" s="16" t="n">
        <f aca="false">H5250/2_Girdiler!$B$17</f>
        <v>4.33489710043476</v>
      </c>
      <c r="J5250" s="16" t="n">
        <f aca="false">D5250+I5250</f>
        <v>19.8780779707044</v>
      </c>
    </row>
    <row r="5251" customFormat="false" ht="15" hidden="false" customHeight="false" outlineLevel="0" collapsed="false">
      <c r="A5251" s="0" t="n">
        <v>5239</v>
      </c>
      <c r="B5251" s="7" t="n">
        <v>0.154356</v>
      </c>
      <c r="C5251" s="7" t="n">
        <v>0.20601</v>
      </c>
      <c r="D5251" s="16" t="n">
        <f aca="false">LOGINV(B5251,$B$7,$C$7)</f>
        <v>7.67836572841813</v>
      </c>
      <c r="E5251" s="16" t="n">
        <f aca="false">LOGINV(C5251,$B$8,$C$8)</f>
        <v>64.308834263797</v>
      </c>
      <c r="F5251" s="16" t="n">
        <f aca="false">$B$5/100*E5251*2_Girdiler!$B$14*2_Girdiler!$B$15*2_Girdiler!$B$16</f>
        <v>1.61801027007713</v>
      </c>
      <c r="G5251" s="16" t="n">
        <f aca="false">MIN(MATCH(F5251,2_Girdiler!$B$20:$I$20,1),7)</f>
        <v>1</v>
      </c>
      <c r="H5251" s="16" t="n">
        <f aca="false">IF(F5251&gt;=40,2_Girdiler!$I$21+(F5251-40)*(2_Girdiler!$I$21-2_Girdiler!$H$21)/(2_Girdiler!$I$20-2_Girdiler!$H$20),INDEX(2_Girdiler!$B$21:$I$21,G5251)+(F5251-INDEX(2_Girdiler!$B$20:$I$20,G5251))*(INDEX(2_Girdiler!$B$21:$I$21,G5251+1)-INDEX(2_Girdiler!$B$21:$I$21,G5251))/(INDEX(2_Girdiler!$B$20:$I$20,G5251+1)-INDEX(2_Girdiler!$B$20:$I$20,G5251)))</f>
        <v>3.55962259416969</v>
      </c>
      <c r="I5251" s="16" t="n">
        <f aca="false">H5251/2_Girdiler!$B$17</f>
        <v>1.42613084702311</v>
      </c>
      <c r="J5251" s="16" t="n">
        <f aca="false">D5251+I5251</f>
        <v>9.10449657544124</v>
      </c>
    </row>
    <row r="5252" customFormat="false" ht="15" hidden="false" customHeight="false" outlineLevel="0" collapsed="false">
      <c r="A5252" s="0" t="n">
        <v>5240</v>
      </c>
      <c r="B5252" s="7" t="n">
        <v>0.032705</v>
      </c>
      <c r="C5252" s="7" t="n">
        <v>0.552095</v>
      </c>
      <c r="D5252" s="16" t="n">
        <f aca="false">LOGINV(B5252,$B$7,$C$7)</f>
        <v>4.84923438814309</v>
      </c>
      <c r="E5252" s="16" t="n">
        <f aca="false">LOGINV(C5252,$B$8,$C$8)</f>
        <v>118.838006308896</v>
      </c>
      <c r="F5252" s="16" t="n">
        <f aca="false">$B$5/100*E5252*2_Girdiler!$B$14*2_Girdiler!$B$15*2_Girdiler!$B$16</f>
        <v>2.98996423873182</v>
      </c>
      <c r="G5252" s="16" t="n">
        <f aca="false">MIN(MATCH(F5252,2_Girdiler!$B$20:$I$20,1),7)</f>
        <v>1</v>
      </c>
      <c r="H5252" s="16" t="n">
        <f aca="false">IF(F5252&gt;=40,2_Girdiler!$I$21+(F5252-40)*(2_Girdiler!$I$21-2_Girdiler!$H$21)/(2_Girdiler!$I$20-2_Girdiler!$H$20),INDEX(2_Girdiler!$B$21:$I$21,G5252)+(F5252-INDEX(2_Girdiler!$B$20:$I$20,G5252))*(INDEX(2_Girdiler!$B$21:$I$21,G5252+1)-INDEX(2_Girdiler!$B$21:$I$21,G5252))/(INDEX(2_Girdiler!$B$20:$I$20,G5252+1)-INDEX(2_Girdiler!$B$20:$I$20,G5252)))</f>
        <v>6.57792132521</v>
      </c>
      <c r="I5252" s="16" t="n">
        <f aca="false">H5252/2_Girdiler!$B$17</f>
        <v>2.63538514631811</v>
      </c>
      <c r="J5252" s="16" t="n">
        <f aca="false">D5252+I5252</f>
        <v>7.4846195344612</v>
      </c>
    </row>
    <row r="5253" customFormat="false" ht="15" hidden="false" customHeight="false" outlineLevel="0" collapsed="false">
      <c r="A5253" s="0" t="n">
        <v>5241</v>
      </c>
      <c r="B5253" s="7" t="n">
        <v>0.252414</v>
      </c>
      <c r="C5253" s="7" t="n">
        <v>0.622028</v>
      </c>
      <c r="D5253" s="16" t="n">
        <f aca="false">LOGINV(B5253,$B$7,$C$7)</f>
        <v>9.33772783150943</v>
      </c>
      <c r="E5253" s="16" t="n">
        <f aca="false">LOGINV(C5253,$B$8,$C$8)</f>
        <v>133.467478404811</v>
      </c>
      <c r="F5253" s="16" t="n">
        <f aca="false">$B$5/100*E5253*2_Girdiler!$B$14*2_Girdiler!$B$15*2_Girdiler!$B$16</f>
        <v>3.35804175666506</v>
      </c>
      <c r="G5253" s="16" t="n">
        <f aca="false">MIN(MATCH(F5253,2_Girdiler!$B$20:$I$20,1),7)</f>
        <v>1</v>
      </c>
      <c r="H5253" s="16" t="n">
        <f aca="false">IF(F5253&gt;=40,2_Girdiler!$I$21+(F5253-40)*(2_Girdiler!$I$21-2_Girdiler!$H$21)/(2_Girdiler!$I$20-2_Girdiler!$H$20),INDEX(2_Girdiler!$B$21:$I$21,G5253)+(F5253-INDEX(2_Girdiler!$B$20:$I$20,G5253))*(INDEX(2_Girdiler!$B$21:$I$21,G5253+1)-INDEX(2_Girdiler!$B$21:$I$21,G5253))/(INDEX(2_Girdiler!$B$20:$I$20,G5253+1)-INDEX(2_Girdiler!$B$20:$I$20,G5253)))</f>
        <v>7.38769186466312</v>
      </c>
      <c r="I5253" s="16" t="n">
        <f aca="false">H5253/2_Girdiler!$B$17</f>
        <v>2.95981244577849</v>
      </c>
      <c r="J5253" s="16" t="n">
        <f aca="false">D5253+I5253</f>
        <v>12.2975402772879</v>
      </c>
    </row>
    <row r="5254" customFormat="false" ht="15" hidden="false" customHeight="false" outlineLevel="0" collapsed="false">
      <c r="A5254" s="0" t="n">
        <v>5242</v>
      </c>
      <c r="B5254" s="7" t="n">
        <v>0.904522</v>
      </c>
      <c r="C5254" s="7" t="n">
        <v>0.245286</v>
      </c>
      <c r="D5254" s="16" t="n">
        <f aca="false">LOGINV(B5254,$B$7,$C$7)</f>
        <v>28.0711772679171</v>
      </c>
      <c r="E5254" s="16" t="n">
        <f aca="false">LOGINV(C5254,$B$8,$C$8)</f>
        <v>69.9808633610764</v>
      </c>
      <c r="F5254" s="16" t="n">
        <f aca="false">$B$5/100*E5254*2_Girdiler!$B$14*2_Girdiler!$B$15*2_Girdiler!$B$16</f>
        <v>1.76071852216468</v>
      </c>
      <c r="G5254" s="16" t="n">
        <f aca="false">MIN(MATCH(F5254,2_Girdiler!$B$20:$I$20,1),7)</f>
        <v>1</v>
      </c>
      <c r="H5254" s="16" t="n">
        <f aca="false">IF(F5254&gt;=40,2_Girdiler!$I$21+(F5254-40)*(2_Girdiler!$I$21-2_Girdiler!$H$21)/(2_Girdiler!$I$20-2_Girdiler!$H$20),INDEX(2_Girdiler!$B$21:$I$21,G5254)+(F5254-INDEX(2_Girdiler!$B$20:$I$20,G5254))*(INDEX(2_Girdiler!$B$21:$I$21,G5254+1)-INDEX(2_Girdiler!$B$21:$I$21,G5254))/(INDEX(2_Girdiler!$B$20:$I$20,G5254+1)-INDEX(2_Girdiler!$B$20:$I$20,G5254)))</f>
        <v>3.8735807487623</v>
      </c>
      <c r="I5254" s="16" t="n">
        <f aca="false">H5254/2_Girdiler!$B$17</f>
        <v>1.55191536408746</v>
      </c>
      <c r="J5254" s="16" t="n">
        <f aca="false">D5254+I5254</f>
        <v>29.6230926320045</v>
      </c>
    </row>
    <row r="5255" customFormat="false" ht="15" hidden="false" customHeight="false" outlineLevel="0" collapsed="false">
      <c r="A5255" s="0" t="n">
        <v>5243</v>
      </c>
      <c r="B5255" s="7" t="n">
        <v>0.958429</v>
      </c>
      <c r="C5255" s="7" t="n">
        <v>0.617375</v>
      </c>
      <c r="D5255" s="16" t="n">
        <f aca="false">LOGINV(B5255,$B$7,$C$7)</f>
        <v>35.5744945504598</v>
      </c>
      <c r="E5255" s="16" t="n">
        <f aca="false">LOGINV(C5255,$B$8,$C$8)</f>
        <v>132.419031416363</v>
      </c>
      <c r="F5255" s="16" t="n">
        <f aca="false">$B$5/100*E5255*2_Girdiler!$B$14*2_Girdiler!$B$15*2_Girdiler!$B$16</f>
        <v>3.3316628304357</v>
      </c>
      <c r="G5255" s="16" t="n">
        <f aca="false">MIN(MATCH(F5255,2_Girdiler!$B$20:$I$20,1),7)</f>
        <v>1</v>
      </c>
      <c r="H5255" s="16" t="n">
        <f aca="false">IF(F5255&gt;=40,2_Girdiler!$I$21+(F5255-40)*(2_Girdiler!$I$21-2_Girdiler!$H$21)/(2_Girdiler!$I$20-2_Girdiler!$H$20),INDEX(2_Girdiler!$B$21:$I$21,G5255)+(F5255-INDEX(2_Girdiler!$B$20:$I$20,G5255))*(INDEX(2_Girdiler!$B$21:$I$21,G5255+1)-INDEX(2_Girdiler!$B$21:$I$21,G5255))/(INDEX(2_Girdiler!$B$20:$I$20,G5255+1)-INDEX(2_Girdiler!$B$20:$I$20,G5255)))</f>
        <v>7.32965822695854</v>
      </c>
      <c r="I5255" s="16" t="n">
        <f aca="false">H5255/2_Girdiler!$B$17</f>
        <v>2.93656178964685</v>
      </c>
      <c r="J5255" s="16" t="n">
        <f aca="false">D5255+I5255</f>
        <v>38.5110563401067</v>
      </c>
    </row>
    <row r="5256" customFormat="false" ht="15" hidden="false" customHeight="false" outlineLevel="0" collapsed="false">
      <c r="A5256" s="0" t="n">
        <v>5244</v>
      </c>
      <c r="B5256" s="7" t="n">
        <v>0.742074</v>
      </c>
      <c r="C5256" s="7" t="n">
        <v>0.265489</v>
      </c>
      <c r="D5256" s="16" t="n">
        <f aca="false">LOGINV(B5256,$B$7,$C$7)</f>
        <v>19.452432660689</v>
      </c>
      <c r="E5256" s="16" t="n">
        <f aca="false">LOGINV(C5256,$B$8,$C$8)</f>
        <v>72.8800143147205</v>
      </c>
      <c r="F5256" s="16" t="n">
        <f aca="false">$B$5/100*E5256*2_Girdiler!$B$14*2_Girdiler!$B$15*2_Girdiler!$B$16</f>
        <v>1.83366116015837</v>
      </c>
      <c r="G5256" s="16" t="n">
        <f aca="false">MIN(MATCH(F5256,2_Girdiler!$B$20:$I$20,1),7)</f>
        <v>1</v>
      </c>
      <c r="H5256" s="16" t="n">
        <f aca="false">IF(F5256&gt;=40,2_Girdiler!$I$21+(F5256-40)*(2_Girdiler!$I$21-2_Girdiler!$H$21)/(2_Girdiler!$I$20-2_Girdiler!$H$20),INDEX(2_Girdiler!$B$21:$I$21,G5256)+(F5256-INDEX(2_Girdiler!$B$20:$I$20,G5256))*(INDEX(2_Girdiler!$B$21:$I$21,G5256+1)-INDEX(2_Girdiler!$B$21:$I$21,G5256))/(INDEX(2_Girdiler!$B$20:$I$20,G5256+1)-INDEX(2_Girdiler!$B$20:$I$20,G5256)))</f>
        <v>4.03405455234841</v>
      </c>
      <c r="I5256" s="16" t="n">
        <f aca="false">H5256/2_Girdiler!$B$17</f>
        <v>1.61620775334471</v>
      </c>
      <c r="J5256" s="16" t="n">
        <f aca="false">D5256+I5256</f>
        <v>21.0686404140337</v>
      </c>
    </row>
    <row r="5257" customFormat="false" ht="15" hidden="false" customHeight="false" outlineLevel="0" collapsed="false">
      <c r="A5257" s="0" t="n">
        <v>5245</v>
      </c>
      <c r="B5257" s="7" t="n">
        <v>0.782754</v>
      </c>
      <c r="C5257" s="7" t="n">
        <v>0.006458</v>
      </c>
      <c r="D5257" s="16" t="n">
        <f aca="false">LOGINV(B5257,$B$7,$C$7)</f>
        <v>20.9350276771441</v>
      </c>
      <c r="E5257" s="16" t="n">
        <f aca="false">LOGINV(C5257,$B$8,$C$8)</f>
        <v>21.9433996585685</v>
      </c>
      <c r="F5257" s="16" t="n">
        <f aca="false">$B$5/100*E5257*2_Girdiler!$B$14*2_Girdiler!$B$15*2_Girdiler!$B$16</f>
        <v>0.552095935409584</v>
      </c>
      <c r="G5257" s="16" t="n">
        <f aca="false">MIN(MATCH(F5257,2_Girdiler!$B$20:$I$20,1),7)</f>
        <v>1</v>
      </c>
      <c r="H5257" s="16" t="n">
        <f aca="false">IF(F5257&gt;=40,2_Girdiler!$I$21+(F5257-40)*(2_Girdiler!$I$21-2_Girdiler!$H$21)/(2_Girdiler!$I$20-2_Girdiler!$H$20),INDEX(2_Girdiler!$B$21:$I$21,G5257)+(F5257-INDEX(2_Girdiler!$B$20:$I$20,G5257))*(INDEX(2_Girdiler!$B$21:$I$21,G5257+1)-INDEX(2_Girdiler!$B$21:$I$21,G5257))/(INDEX(2_Girdiler!$B$20:$I$20,G5257+1)-INDEX(2_Girdiler!$B$20:$I$20,G5257)))</f>
        <v>1.21461105790108</v>
      </c>
      <c r="I5257" s="16" t="n">
        <f aca="false">H5257/2_Girdiler!$B$17</f>
        <v>0.486623019992421</v>
      </c>
      <c r="J5257" s="16" t="n">
        <f aca="false">D5257+I5257</f>
        <v>21.4216506971365</v>
      </c>
    </row>
    <row r="5258" customFormat="false" ht="15" hidden="false" customHeight="false" outlineLevel="0" collapsed="false">
      <c r="A5258" s="0" t="n">
        <v>5246</v>
      </c>
      <c r="B5258" s="7" t="n">
        <v>0.895457</v>
      </c>
      <c r="C5258" s="7" t="n">
        <v>0.77316</v>
      </c>
      <c r="D5258" s="16" t="n">
        <f aca="false">LOGINV(B5258,$B$7,$C$7)</f>
        <v>27.2741803011709</v>
      </c>
      <c r="E5258" s="16" t="n">
        <f aca="false">LOGINV(C5258,$B$8,$C$8)</f>
        <v>177.132559200654</v>
      </c>
      <c r="F5258" s="16" t="n">
        <f aca="false">$B$5/100*E5258*2_Girdiler!$B$14*2_Girdiler!$B$15*2_Girdiler!$B$16</f>
        <v>4.45665518948846</v>
      </c>
      <c r="G5258" s="16" t="n">
        <f aca="false">MIN(MATCH(F5258,2_Girdiler!$B$20:$I$20,1),7)</f>
        <v>1</v>
      </c>
      <c r="H5258" s="16" t="n">
        <f aca="false">IF(F5258&gt;=40,2_Girdiler!$I$21+(F5258-40)*(2_Girdiler!$I$21-2_Girdiler!$H$21)/(2_Girdiler!$I$20-2_Girdiler!$H$20),INDEX(2_Girdiler!$B$21:$I$21,G5258)+(F5258-INDEX(2_Girdiler!$B$20:$I$20,G5258))*(INDEX(2_Girdiler!$B$21:$I$21,G5258+1)-INDEX(2_Girdiler!$B$21:$I$21,G5258))/(INDEX(2_Girdiler!$B$20:$I$20,G5258+1)-INDEX(2_Girdiler!$B$20:$I$20,G5258)))</f>
        <v>9.80464141687461</v>
      </c>
      <c r="I5258" s="16" t="n">
        <f aca="false">H5258/2_Girdiler!$B$17</f>
        <v>3.92814159329912</v>
      </c>
      <c r="J5258" s="16" t="n">
        <f aca="false">D5258+I5258</f>
        <v>31.20232189447</v>
      </c>
    </row>
    <row r="5259" customFormat="false" ht="15" hidden="false" customHeight="false" outlineLevel="0" collapsed="false">
      <c r="A5259" s="0" t="n">
        <v>5247</v>
      </c>
      <c r="B5259" s="7" t="n">
        <v>0.255512</v>
      </c>
      <c r="C5259" s="7" t="n">
        <v>0.766451</v>
      </c>
      <c r="D5259" s="16" t="n">
        <f aca="false">LOGINV(B5259,$B$7,$C$7)</f>
        <v>9.3881866688767</v>
      </c>
      <c r="E5259" s="16" t="n">
        <f aca="false">LOGINV(C5259,$B$8,$C$8)</f>
        <v>174.625278477024</v>
      </c>
      <c r="F5259" s="16" t="n">
        <f aca="false">$B$5/100*E5259*2_Girdiler!$B$14*2_Girdiler!$B$15*2_Girdiler!$B$16</f>
        <v>4.39357200648194</v>
      </c>
      <c r="G5259" s="16" t="n">
        <f aca="false">MIN(MATCH(F5259,2_Girdiler!$B$20:$I$20,1),7)</f>
        <v>1</v>
      </c>
      <c r="H5259" s="16" t="n">
        <f aca="false">IF(F5259&gt;=40,2_Girdiler!$I$21+(F5259-40)*(2_Girdiler!$I$21-2_Girdiler!$H$21)/(2_Girdiler!$I$20-2_Girdiler!$H$20),INDEX(2_Girdiler!$B$21:$I$21,G5259)+(F5259-INDEX(2_Girdiler!$B$20:$I$20,G5259))*(INDEX(2_Girdiler!$B$21:$I$21,G5259+1)-INDEX(2_Girdiler!$B$21:$I$21,G5259))/(INDEX(2_Girdiler!$B$20:$I$20,G5259+1)-INDEX(2_Girdiler!$B$20:$I$20,G5259)))</f>
        <v>9.66585841426026</v>
      </c>
      <c r="I5259" s="16" t="n">
        <f aca="false">H5259/2_Girdiler!$B$17</f>
        <v>3.87253942879017</v>
      </c>
      <c r="J5259" s="16" t="n">
        <f aca="false">D5259+I5259</f>
        <v>13.2607260976669</v>
      </c>
    </row>
    <row r="5260" customFormat="false" ht="15" hidden="false" customHeight="false" outlineLevel="0" collapsed="false">
      <c r="A5260" s="0" t="n">
        <v>5248</v>
      </c>
      <c r="B5260" s="7" t="n">
        <v>0.999901</v>
      </c>
      <c r="C5260" s="7" t="n">
        <v>0.742139</v>
      </c>
      <c r="D5260" s="16" t="n">
        <f aca="false">LOGINV(B5260,$B$7,$C$7)</f>
        <v>107.791042709685</v>
      </c>
      <c r="E5260" s="16" t="n">
        <f aca="false">LOGINV(C5260,$B$8,$C$8)</f>
        <v>166.130615035538</v>
      </c>
      <c r="F5260" s="16" t="n">
        <f aca="false">$B$5/100*E5260*2_Girdiler!$B$14*2_Girdiler!$B$15*2_Girdiler!$B$16</f>
        <v>4.17984627429414</v>
      </c>
      <c r="G5260" s="16" t="n">
        <f aca="false">MIN(MATCH(F5260,2_Girdiler!$B$20:$I$20,1),7)</f>
        <v>1</v>
      </c>
      <c r="H5260" s="16" t="n">
        <f aca="false">IF(F5260&gt;=40,2_Girdiler!$I$21+(F5260-40)*(2_Girdiler!$I$21-2_Girdiler!$H$21)/(2_Girdiler!$I$20-2_Girdiler!$H$20),INDEX(2_Girdiler!$B$21:$I$21,G5260)+(F5260-INDEX(2_Girdiler!$B$20:$I$20,G5260))*(INDEX(2_Girdiler!$B$21:$I$21,G5260+1)-INDEX(2_Girdiler!$B$21:$I$21,G5260))/(INDEX(2_Girdiler!$B$20:$I$20,G5260+1)-INDEX(2_Girdiler!$B$20:$I$20,G5260)))</f>
        <v>9.19566180344711</v>
      </c>
      <c r="I5260" s="16" t="n">
        <f aca="false">H5260/2_Girdiler!$B$17</f>
        <v>3.68415937638105</v>
      </c>
      <c r="J5260" s="16" t="n">
        <f aca="false">D5260+I5260</f>
        <v>111.475202086066</v>
      </c>
    </row>
    <row r="5261" customFormat="false" ht="15" hidden="false" customHeight="false" outlineLevel="0" collapsed="false">
      <c r="A5261" s="0" t="n">
        <v>5249</v>
      </c>
      <c r="B5261" s="7" t="n">
        <v>0.046454</v>
      </c>
      <c r="C5261" s="7" t="n">
        <v>0.474903</v>
      </c>
      <c r="D5261" s="16" t="n">
        <f aca="false">LOGINV(B5261,$B$7,$C$7)</f>
        <v>5.30806141829905</v>
      </c>
      <c r="E5261" s="16" t="n">
        <f aca="false">LOGINV(C5261,$B$8,$C$8)</f>
        <v>104.856694331647</v>
      </c>
      <c r="F5261" s="16" t="n">
        <f aca="false">$B$5/100*E5261*2_Girdiler!$B$14*2_Girdiler!$B$15*2_Girdiler!$B$16</f>
        <v>2.63819442938424</v>
      </c>
      <c r="G5261" s="16" t="n">
        <f aca="false">MIN(MATCH(F5261,2_Girdiler!$B$20:$I$20,1),7)</f>
        <v>1</v>
      </c>
      <c r="H5261" s="16" t="n">
        <f aca="false">IF(F5261&gt;=40,2_Girdiler!$I$21+(F5261-40)*(2_Girdiler!$I$21-2_Girdiler!$H$21)/(2_Girdiler!$I$20-2_Girdiler!$H$20),INDEX(2_Girdiler!$B$21:$I$21,G5261)+(F5261-INDEX(2_Girdiler!$B$20:$I$20,G5261))*(INDEX(2_Girdiler!$B$21:$I$21,G5261+1)-INDEX(2_Girdiler!$B$21:$I$21,G5261))/(INDEX(2_Girdiler!$B$20:$I$20,G5261+1)-INDEX(2_Girdiler!$B$20:$I$20,G5261)))</f>
        <v>5.80402774464533</v>
      </c>
      <c r="I5261" s="16" t="n">
        <f aca="false">H5261/2_Girdiler!$B$17</f>
        <v>2.32533162846367</v>
      </c>
      <c r="J5261" s="16" t="n">
        <f aca="false">D5261+I5261</f>
        <v>7.63339304676272</v>
      </c>
    </row>
    <row r="5262" customFormat="false" ht="15" hidden="false" customHeight="false" outlineLevel="0" collapsed="false">
      <c r="A5262" s="0" t="n">
        <v>5250</v>
      </c>
      <c r="B5262" s="7" t="n">
        <v>0.993378</v>
      </c>
      <c r="C5262" s="7" t="n">
        <v>0.813724</v>
      </c>
      <c r="D5262" s="16" t="n">
        <f aca="false">LOGINV(B5262,$B$7,$C$7)</f>
        <v>53.8691386407315</v>
      </c>
      <c r="E5262" s="16" t="n">
        <f aca="false">LOGINV(C5262,$B$8,$C$8)</f>
        <v>194.187372600658</v>
      </c>
      <c r="F5262" s="16" t="n">
        <f aca="false">$B$5/100*E5262*2_Girdiler!$B$14*2_Girdiler!$B$15*2_Girdiler!$B$16</f>
        <v>4.88575429463255</v>
      </c>
      <c r="G5262" s="16" t="n">
        <f aca="false">MIN(MATCH(F5262,2_Girdiler!$B$20:$I$20,1),7)</f>
        <v>1</v>
      </c>
      <c r="H5262" s="16" t="n">
        <f aca="false">IF(F5262&gt;=40,2_Girdiler!$I$21+(F5262-40)*(2_Girdiler!$I$21-2_Girdiler!$H$21)/(2_Girdiler!$I$20-2_Girdiler!$H$20),INDEX(2_Girdiler!$B$21:$I$21,G5262)+(F5262-INDEX(2_Girdiler!$B$20:$I$20,G5262))*(INDEX(2_Girdiler!$B$21:$I$21,G5262+1)-INDEX(2_Girdiler!$B$21:$I$21,G5262))/(INDEX(2_Girdiler!$B$20:$I$20,G5262+1)-INDEX(2_Girdiler!$B$20:$I$20,G5262)))</f>
        <v>10.7486594481916</v>
      </c>
      <c r="I5262" s="16" t="n">
        <f aca="false">H5262/2_Girdiler!$B$17</f>
        <v>4.30635394558959</v>
      </c>
      <c r="J5262" s="16" t="n">
        <f aca="false">D5262+I5262</f>
        <v>58.1754925863211</v>
      </c>
    </row>
    <row r="5263" customFormat="false" ht="15" hidden="false" customHeight="false" outlineLevel="0" collapsed="false">
      <c r="A5263" s="0" t="n">
        <v>5251</v>
      </c>
      <c r="B5263" s="7" t="n">
        <v>0.77599</v>
      </c>
      <c r="C5263" s="7" t="n">
        <v>0.138638</v>
      </c>
      <c r="D5263" s="16" t="n">
        <f aca="false">LOGINV(B5263,$B$7,$C$7)</f>
        <v>20.6705626408141</v>
      </c>
      <c r="E5263" s="16" t="n">
        <f aca="false">LOGINV(C5263,$B$8,$C$8)</f>
        <v>54.1587669511432</v>
      </c>
      <c r="F5263" s="16" t="n">
        <f aca="false">$B$5/100*E5263*2_Girdiler!$B$14*2_Girdiler!$B$15*2_Girdiler!$B$16</f>
        <v>1.36263457649076</v>
      </c>
      <c r="G5263" s="16" t="n">
        <f aca="false">MIN(MATCH(F5263,2_Girdiler!$B$20:$I$20,1),7)</f>
        <v>1</v>
      </c>
      <c r="H5263" s="16" t="n">
        <f aca="false">IF(F5263&gt;=40,2_Girdiler!$I$21+(F5263-40)*(2_Girdiler!$I$21-2_Girdiler!$H$21)/(2_Girdiler!$I$20-2_Girdiler!$H$20),INDEX(2_Girdiler!$B$21:$I$21,G5263)+(F5263-INDEX(2_Girdiler!$B$20:$I$20,G5263))*(INDEX(2_Girdiler!$B$21:$I$21,G5263+1)-INDEX(2_Girdiler!$B$21:$I$21,G5263))/(INDEX(2_Girdiler!$B$20:$I$20,G5263+1)-INDEX(2_Girdiler!$B$20:$I$20,G5263)))</f>
        <v>2.99779606827968</v>
      </c>
      <c r="I5263" s="16" t="n">
        <f aca="false">H5263/2_Girdiler!$B$17</f>
        <v>1.2010400914582</v>
      </c>
      <c r="J5263" s="16" t="n">
        <f aca="false">D5263+I5263</f>
        <v>21.8716027322723</v>
      </c>
    </row>
    <row r="5264" customFormat="false" ht="15" hidden="false" customHeight="false" outlineLevel="0" collapsed="false">
      <c r="A5264" s="0" t="n">
        <v>5252</v>
      </c>
      <c r="B5264" s="7" t="n">
        <v>0.515864</v>
      </c>
      <c r="C5264" s="7" t="n">
        <v>0.110323</v>
      </c>
      <c r="D5264" s="16" t="n">
        <f aca="false">LOGINV(B5264,$B$7,$C$7)</f>
        <v>13.8456477291204</v>
      </c>
      <c r="E5264" s="16" t="n">
        <f aca="false">LOGINV(C5264,$B$8,$C$8)</f>
        <v>49.531699204631</v>
      </c>
      <c r="F5264" s="16" t="n">
        <f aca="false">$B$5/100*E5264*2_Girdiler!$B$14*2_Girdiler!$B$15*2_Girdiler!$B$16</f>
        <v>1.24621755198852</v>
      </c>
      <c r="G5264" s="16" t="n">
        <f aca="false">MIN(MATCH(F5264,2_Girdiler!$B$20:$I$20,1),7)</f>
        <v>1</v>
      </c>
      <c r="H5264" s="16" t="n">
        <f aca="false">IF(F5264&gt;=40,2_Girdiler!$I$21+(F5264-40)*(2_Girdiler!$I$21-2_Girdiler!$H$21)/(2_Girdiler!$I$20-2_Girdiler!$H$20),INDEX(2_Girdiler!$B$21:$I$21,G5264)+(F5264-INDEX(2_Girdiler!$B$20:$I$20,G5264))*(INDEX(2_Girdiler!$B$21:$I$21,G5264+1)-INDEX(2_Girdiler!$B$21:$I$21,G5264))/(INDEX(2_Girdiler!$B$20:$I$20,G5264+1)-INDEX(2_Girdiler!$B$20:$I$20,G5264)))</f>
        <v>2.74167861437473</v>
      </c>
      <c r="I5264" s="16" t="n">
        <f aca="false">H5264/2_Girdiler!$B$17</f>
        <v>1.09842893204116</v>
      </c>
      <c r="J5264" s="16" t="n">
        <f aca="false">D5264+I5264</f>
        <v>14.9440766611616</v>
      </c>
    </row>
    <row r="5265" customFormat="false" ht="15" hidden="false" customHeight="false" outlineLevel="0" collapsed="false">
      <c r="A5265" s="0" t="n">
        <v>5253</v>
      </c>
      <c r="B5265" s="7" t="n">
        <v>0.822404</v>
      </c>
      <c r="C5265" s="7" t="n">
        <v>0.4456</v>
      </c>
      <c r="D5265" s="16" t="n">
        <f aca="false">LOGINV(B5265,$B$7,$C$7)</f>
        <v>22.6725008319076</v>
      </c>
      <c r="E5265" s="16" t="n">
        <f aca="false">LOGINV(C5265,$B$8,$C$8)</f>
        <v>99.97636071083</v>
      </c>
      <c r="F5265" s="16" t="n">
        <f aca="false">$B$5/100*E5265*2_Girdiler!$B$14*2_Girdiler!$B$15*2_Girdiler!$B$16</f>
        <v>2.51540523548448</v>
      </c>
      <c r="G5265" s="16" t="n">
        <f aca="false">MIN(MATCH(F5265,2_Girdiler!$B$20:$I$20,1),7)</f>
        <v>1</v>
      </c>
      <c r="H5265" s="16" t="n">
        <f aca="false">IF(F5265&gt;=40,2_Girdiler!$I$21+(F5265-40)*(2_Girdiler!$I$21-2_Girdiler!$H$21)/(2_Girdiler!$I$20-2_Girdiler!$H$20),INDEX(2_Girdiler!$B$21:$I$21,G5265)+(F5265-INDEX(2_Girdiler!$B$20:$I$20,G5265))*(INDEX(2_Girdiler!$B$21:$I$21,G5265+1)-INDEX(2_Girdiler!$B$21:$I$21,G5265))/(INDEX(2_Girdiler!$B$20:$I$20,G5265+1)-INDEX(2_Girdiler!$B$20:$I$20,G5265)))</f>
        <v>5.53389151806586</v>
      </c>
      <c r="I5265" s="16" t="n">
        <f aca="false">H5265/2_Girdiler!$B$17</f>
        <v>2.21710397358408</v>
      </c>
      <c r="J5265" s="16" t="n">
        <f aca="false">D5265+I5265</f>
        <v>24.8896048054916</v>
      </c>
    </row>
    <row r="5266" customFormat="false" ht="15" hidden="false" customHeight="false" outlineLevel="0" collapsed="false">
      <c r="A5266" s="0" t="n">
        <v>5254</v>
      </c>
      <c r="B5266" s="7" t="n">
        <v>0.870451</v>
      </c>
      <c r="C5266" s="7" t="n">
        <v>0.291807</v>
      </c>
      <c r="D5266" s="16" t="n">
        <f aca="false">LOGINV(B5266,$B$7,$C$7)</f>
        <v>25.4023117791027</v>
      </c>
      <c r="E5266" s="16" t="n">
        <f aca="false">LOGINV(C5266,$B$8,$C$8)</f>
        <v>76.6632042186439</v>
      </c>
      <c r="F5266" s="16" t="n">
        <f aca="false">$B$5/100*E5266*2_Girdiler!$B$14*2_Girdiler!$B$15*2_Girdiler!$B$16</f>
        <v>1.92884621814108</v>
      </c>
      <c r="G5266" s="16" t="n">
        <f aca="false">MIN(MATCH(F5266,2_Girdiler!$B$20:$I$20,1),7)</f>
        <v>1</v>
      </c>
      <c r="H5266" s="16" t="n">
        <f aca="false">IF(F5266&gt;=40,2_Girdiler!$I$21+(F5266-40)*(2_Girdiler!$I$21-2_Girdiler!$H$21)/(2_Girdiler!$I$20-2_Girdiler!$H$20),INDEX(2_Girdiler!$B$21:$I$21,G5266)+(F5266-INDEX(2_Girdiler!$B$20:$I$20,G5266))*(INDEX(2_Girdiler!$B$21:$I$21,G5266+1)-INDEX(2_Girdiler!$B$21:$I$21,G5266))/(INDEX(2_Girdiler!$B$20:$I$20,G5266+1)-INDEX(2_Girdiler!$B$20:$I$20,G5266)))</f>
        <v>4.24346167991038</v>
      </c>
      <c r="I5266" s="16" t="n">
        <f aca="false">H5266/2_Girdiler!$B$17</f>
        <v>1.70010483970768</v>
      </c>
      <c r="J5266" s="16" t="n">
        <f aca="false">D5266+I5266</f>
        <v>27.1024166188104</v>
      </c>
    </row>
    <row r="5267" customFormat="false" ht="15" hidden="false" customHeight="false" outlineLevel="0" collapsed="false">
      <c r="A5267" s="0" t="n">
        <v>5255</v>
      </c>
      <c r="B5267" s="7" t="n">
        <v>0.206889</v>
      </c>
      <c r="C5267" s="7" t="n">
        <v>0.832555</v>
      </c>
      <c r="D5267" s="16" t="n">
        <f aca="false">LOGINV(B5267,$B$7,$C$7)</f>
        <v>8.58706894718302</v>
      </c>
      <c r="E5267" s="16" t="n">
        <f aca="false">LOGINV(C5267,$B$8,$C$8)</f>
        <v>203.505260502749</v>
      </c>
      <c r="F5267" s="16" t="n">
        <f aca="false">$B$5/100*E5267*2_Girdiler!$B$14*2_Girdiler!$B$15*2_Girdiler!$B$16</f>
        <v>5.12019235424918</v>
      </c>
      <c r="G5267" s="16" t="n">
        <f aca="false">MIN(MATCH(F5267,2_Girdiler!$B$20:$I$20,1),7)</f>
        <v>2</v>
      </c>
      <c r="H5267" s="16" t="n">
        <f aca="false">IF(F5267&gt;=40,2_Girdiler!$I$21+(F5267-40)*(2_Girdiler!$I$21-2_Girdiler!$H$21)/(2_Girdiler!$I$20-2_Girdiler!$H$20),INDEX(2_Girdiler!$B$21:$I$21,G5267)+(F5267-INDEX(2_Girdiler!$B$20:$I$20,G5267))*(INDEX(2_Girdiler!$B$21:$I$21,G5267+1)-INDEX(2_Girdiler!$B$21:$I$21,G5267))/(INDEX(2_Girdiler!$B$20:$I$20,G5267+1)-INDEX(2_Girdiler!$B$20:$I$20,G5267)))</f>
        <v>11.1923077667987</v>
      </c>
      <c r="I5267" s="16" t="n">
        <f aca="false">H5267/2_Girdiler!$B$17</f>
        <v>4.48409766298024</v>
      </c>
      <c r="J5267" s="16" t="n">
        <f aca="false">D5267+I5267</f>
        <v>13.0711666101633</v>
      </c>
    </row>
    <row r="5268" customFormat="false" ht="15" hidden="false" customHeight="false" outlineLevel="0" collapsed="false">
      <c r="A5268" s="0" t="n">
        <v>5256</v>
      </c>
      <c r="B5268" s="7" t="n">
        <v>0.06859</v>
      </c>
      <c r="C5268" s="7" t="n">
        <v>0.284297</v>
      </c>
      <c r="D5268" s="16" t="n">
        <f aca="false">LOGINV(B5268,$B$7,$C$7)</f>
        <v>5.91383583367307</v>
      </c>
      <c r="E5268" s="16" t="n">
        <f aca="false">LOGINV(C5268,$B$8,$C$8)</f>
        <v>75.5817184934183</v>
      </c>
      <c r="F5268" s="16" t="n">
        <f aca="false">$B$5/100*E5268*2_Girdiler!$B$14*2_Girdiler!$B$15*2_Girdiler!$B$16</f>
        <v>1.9016360372944</v>
      </c>
      <c r="G5268" s="16" t="n">
        <f aca="false">MIN(MATCH(F5268,2_Girdiler!$B$20:$I$20,1),7)</f>
        <v>1</v>
      </c>
      <c r="H5268" s="16" t="n">
        <f aca="false">IF(F5268&gt;=40,2_Girdiler!$I$21+(F5268-40)*(2_Girdiler!$I$21-2_Girdiler!$H$21)/(2_Girdiler!$I$20-2_Girdiler!$H$20),INDEX(2_Girdiler!$B$21:$I$21,G5268)+(F5268-INDEX(2_Girdiler!$B$20:$I$20,G5268))*(INDEX(2_Girdiler!$B$21:$I$21,G5268+1)-INDEX(2_Girdiler!$B$21:$I$21,G5268))/(INDEX(2_Girdiler!$B$20:$I$20,G5268+1)-INDEX(2_Girdiler!$B$20:$I$20,G5268)))</f>
        <v>4.18359928204769</v>
      </c>
      <c r="I5268" s="16" t="n">
        <f aca="false">H5268/2_Girdiler!$B$17</f>
        <v>1.67612150723064</v>
      </c>
      <c r="J5268" s="16" t="n">
        <f aca="false">D5268+I5268</f>
        <v>7.58995734090371</v>
      </c>
    </row>
    <row r="5269" customFormat="false" ht="15" hidden="false" customHeight="false" outlineLevel="0" collapsed="false">
      <c r="A5269" s="0" t="n">
        <v>5257</v>
      </c>
      <c r="B5269" s="7" t="n">
        <v>0.498821</v>
      </c>
      <c r="C5269" s="7" t="n">
        <v>0.003109</v>
      </c>
      <c r="D5269" s="16" t="n">
        <f aca="false">LOGINV(B5269,$B$7,$C$7)</f>
        <v>13.5197652212028</v>
      </c>
      <c r="E5269" s="16" t="n">
        <f aca="false">LOGINV(C5269,$B$8,$C$8)</f>
        <v>18.6734638218424</v>
      </c>
      <c r="F5269" s="16" t="n">
        <f aca="false">$B$5/100*E5269*2_Girdiler!$B$14*2_Girdiler!$B$15*2_Girdiler!$B$16</f>
        <v>0.469824349757555</v>
      </c>
      <c r="G5269" s="16" t="n">
        <f aca="false">MIN(MATCH(F5269,2_Girdiler!$B$20:$I$20,1),7)</f>
        <v>1</v>
      </c>
      <c r="H5269" s="16" t="n">
        <f aca="false">IF(F5269&gt;=40,2_Girdiler!$I$21+(F5269-40)*(2_Girdiler!$I$21-2_Girdiler!$H$21)/(2_Girdiler!$I$20-2_Girdiler!$H$20),INDEX(2_Girdiler!$B$21:$I$21,G5269)+(F5269-INDEX(2_Girdiler!$B$20:$I$20,G5269))*(INDEX(2_Girdiler!$B$21:$I$21,G5269+1)-INDEX(2_Girdiler!$B$21:$I$21,G5269))/(INDEX(2_Girdiler!$B$20:$I$20,G5269+1)-INDEX(2_Girdiler!$B$20:$I$20,G5269)))</f>
        <v>1.03361356946662</v>
      </c>
      <c r="I5269" s="16" t="n">
        <f aca="false">H5269/2_Girdiler!$B$17</f>
        <v>0.414108000587588</v>
      </c>
      <c r="J5269" s="16" t="n">
        <f aca="false">D5269+I5269</f>
        <v>13.9338732217904</v>
      </c>
    </row>
    <row r="5270" customFormat="false" ht="15" hidden="false" customHeight="false" outlineLevel="0" collapsed="false">
      <c r="A5270" s="0" t="n">
        <v>5258</v>
      </c>
      <c r="B5270" s="7" t="n">
        <v>0.722761</v>
      </c>
      <c r="C5270" s="7" t="n">
        <v>0.641968</v>
      </c>
      <c r="D5270" s="16" t="n">
        <f aca="false">LOGINV(B5270,$B$7,$C$7)</f>
        <v>18.8263727137815</v>
      </c>
      <c r="E5270" s="16" t="n">
        <f aca="false">LOGINV(C5270,$B$8,$C$8)</f>
        <v>138.104828599456</v>
      </c>
      <c r="F5270" s="16" t="n">
        <f aca="false">$B$5/100*E5270*2_Girdiler!$B$14*2_Girdiler!$B$15*2_Girdiler!$B$16</f>
        <v>3.4747174875623</v>
      </c>
      <c r="G5270" s="16" t="n">
        <f aca="false">MIN(MATCH(F5270,2_Girdiler!$B$20:$I$20,1),7)</f>
        <v>1</v>
      </c>
      <c r="H5270" s="16" t="n">
        <f aca="false">IF(F5270&gt;=40,2_Girdiler!$I$21+(F5270-40)*(2_Girdiler!$I$21-2_Girdiler!$H$21)/(2_Girdiler!$I$20-2_Girdiler!$H$20),INDEX(2_Girdiler!$B$21:$I$21,G5270)+(F5270-INDEX(2_Girdiler!$B$20:$I$20,G5270))*(INDEX(2_Girdiler!$B$21:$I$21,G5270+1)-INDEX(2_Girdiler!$B$21:$I$21,G5270))/(INDEX(2_Girdiler!$B$20:$I$20,G5270+1)-INDEX(2_Girdiler!$B$20:$I$20,G5270)))</f>
        <v>7.64437847263707</v>
      </c>
      <c r="I5270" s="16" t="n">
        <f aca="false">H5270/2_Girdiler!$B$17</f>
        <v>3.06265163166549</v>
      </c>
      <c r="J5270" s="16" t="n">
        <f aca="false">D5270+I5270</f>
        <v>21.889024345447</v>
      </c>
    </row>
    <row r="5271" customFormat="false" ht="15" hidden="false" customHeight="false" outlineLevel="0" collapsed="false">
      <c r="A5271" s="0" t="n">
        <v>5259</v>
      </c>
      <c r="B5271" s="7" t="n">
        <v>0.948701</v>
      </c>
      <c r="C5271" s="7" t="n">
        <v>0.046243</v>
      </c>
      <c r="D5271" s="16" t="n">
        <f aca="false">LOGINV(B5271,$B$7,$C$7)</f>
        <v>33.6392142321641</v>
      </c>
      <c r="E5271" s="16" t="n">
        <f aca="false">LOGINV(C5271,$B$8,$C$8)</f>
        <v>36.8635129821349</v>
      </c>
      <c r="F5271" s="16" t="n">
        <f aca="false">$B$5/100*E5271*2_Girdiler!$B$14*2_Girdiler!$B$15*2_Girdiler!$B$16</f>
        <v>0.927485986630515</v>
      </c>
      <c r="G5271" s="16" t="n">
        <f aca="false">MIN(MATCH(F5271,2_Girdiler!$B$20:$I$20,1),7)</f>
        <v>1</v>
      </c>
      <c r="H5271" s="16" t="n">
        <f aca="false">IF(F5271&gt;=40,2_Girdiler!$I$21+(F5271-40)*(2_Girdiler!$I$21-2_Girdiler!$H$21)/(2_Girdiler!$I$20-2_Girdiler!$H$20),INDEX(2_Girdiler!$B$21:$I$21,G5271)+(F5271-INDEX(2_Girdiler!$B$20:$I$20,G5271))*(INDEX(2_Girdiler!$B$21:$I$21,G5271+1)-INDEX(2_Girdiler!$B$21:$I$21,G5271))/(INDEX(2_Girdiler!$B$20:$I$20,G5271+1)-INDEX(2_Girdiler!$B$20:$I$20,G5271)))</f>
        <v>2.04046917058713</v>
      </c>
      <c r="I5271" s="16" t="n">
        <f aca="false">H5271/2_Girdiler!$B$17</f>
        <v>0.817495661292922</v>
      </c>
      <c r="J5271" s="16" t="n">
        <f aca="false">D5271+I5271</f>
        <v>34.456709893457</v>
      </c>
    </row>
    <row r="5272" customFormat="false" ht="15" hidden="false" customHeight="false" outlineLevel="0" collapsed="false">
      <c r="A5272" s="0" t="n">
        <v>5260</v>
      </c>
      <c r="B5272" s="7" t="n">
        <v>0.552495</v>
      </c>
      <c r="C5272" s="7" t="n">
        <v>0.866616</v>
      </c>
      <c r="D5272" s="16" t="n">
        <f aca="false">LOGINV(B5272,$B$7,$C$7)</f>
        <v>14.5757426288524</v>
      </c>
      <c r="E5272" s="16" t="n">
        <f aca="false">LOGINV(C5272,$B$8,$C$8)</f>
        <v>223.649532614747</v>
      </c>
      <c r="F5272" s="16" t="n">
        <f aca="false">$B$5/100*E5272*2_Girdiler!$B$14*2_Girdiler!$B$15*2_Girdiler!$B$16</f>
        <v>5.62702224058705</v>
      </c>
      <c r="G5272" s="16" t="n">
        <f aca="false">MIN(MATCH(F5272,2_Girdiler!$B$20:$I$20,1),7)</f>
        <v>2</v>
      </c>
      <c r="H5272" s="16" t="n">
        <f aca="false">IF(F5272&gt;=40,2_Girdiler!$I$21+(F5272-40)*(2_Girdiler!$I$21-2_Girdiler!$H$21)/(2_Girdiler!$I$20-2_Girdiler!$H$20),INDEX(2_Girdiler!$B$21:$I$21,G5272)+(F5272-INDEX(2_Girdiler!$B$20:$I$20,G5272))*(INDEX(2_Girdiler!$B$21:$I$21,G5272+1)-INDEX(2_Girdiler!$B$21:$I$21,G5272))/(INDEX(2_Girdiler!$B$20:$I$20,G5272+1)-INDEX(2_Girdiler!$B$20:$I$20,G5272)))</f>
        <v>12.0032355849393</v>
      </c>
      <c r="I5272" s="16" t="n">
        <f aca="false">H5272/2_Girdiler!$B$17</f>
        <v>4.80898861576093</v>
      </c>
      <c r="J5272" s="16" t="n">
        <f aca="false">D5272+I5272</f>
        <v>19.3847312446133</v>
      </c>
    </row>
    <row r="5273" customFormat="false" ht="15" hidden="false" customHeight="false" outlineLevel="0" collapsed="false">
      <c r="A5273" s="0" t="n">
        <v>5261</v>
      </c>
      <c r="B5273" s="7" t="n">
        <v>0.585142</v>
      </c>
      <c r="C5273" s="7" t="n">
        <v>0.563889</v>
      </c>
      <c r="D5273" s="16" t="n">
        <f aca="false">LOGINV(B5273,$B$7,$C$7)</f>
        <v>15.2667565428816</v>
      </c>
      <c r="E5273" s="16" t="n">
        <f aca="false">LOGINV(C5273,$B$8,$C$8)</f>
        <v>121.15239158583</v>
      </c>
      <c r="F5273" s="16" t="n">
        <f aca="false">$B$5/100*E5273*2_Girdiler!$B$14*2_Girdiler!$B$15*2_Girdiler!$B$16</f>
        <v>3.04819417229949</v>
      </c>
      <c r="G5273" s="16" t="n">
        <f aca="false">MIN(MATCH(F5273,2_Girdiler!$B$20:$I$20,1),7)</f>
        <v>1</v>
      </c>
      <c r="H5273" s="16" t="n">
        <f aca="false">IF(F5273&gt;=40,2_Girdiler!$I$21+(F5273-40)*(2_Girdiler!$I$21-2_Girdiler!$H$21)/(2_Girdiler!$I$20-2_Girdiler!$H$20),INDEX(2_Girdiler!$B$21:$I$21,G5273)+(F5273-INDEX(2_Girdiler!$B$20:$I$20,G5273))*(INDEX(2_Girdiler!$B$21:$I$21,G5273+1)-INDEX(2_Girdiler!$B$21:$I$21,G5273))/(INDEX(2_Girdiler!$B$20:$I$20,G5273+1)-INDEX(2_Girdiler!$B$20:$I$20,G5273)))</f>
        <v>6.70602717905888</v>
      </c>
      <c r="I5273" s="16" t="n">
        <f aca="false">H5273/2_Girdiler!$B$17</f>
        <v>2.68670960699475</v>
      </c>
      <c r="J5273" s="16" t="n">
        <f aca="false">D5273+I5273</f>
        <v>17.9534661498763</v>
      </c>
    </row>
    <row r="5274" customFormat="false" ht="15" hidden="false" customHeight="false" outlineLevel="0" collapsed="false">
      <c r="A5274" s="0" t="n">
        <v>5262</v>
      </c>
      <c r="B5274" s="7" t="n">
        <v>0.429663</v>
      </c>
      <c r="C5274" s="7" t="n">
        <v>0.587049</v>
      </c>
      <c r="D5274" s="16" t="n">
        <f aca="false">LOGINV(B5274,$B$7,$C$7)</f>
        <v>12.2682027007366</v>
      </c>
      <c r="E5274" s="16" t="n">
        <f aca="false">LOGINV(C5274,$B$8,$C$8)</f>
        <v>125.865454605351</v>
      </c>
      <c r="F5274" s="16" t="n">
        <f aca="false">$B$5/100*E5274*2_Girdiler!$B$14*2_Girdiler!$B$15*2_Girdiler!$B$16</f>
        <v>3.16677483787062</v>
      </c>
      <c r="G5274" s="16" t="n">
        <f aca="false">MIN(MATCH(F5274,2_Girdiler!$B$20:$I$20,1),7)</f>
        <v>1</v>
      </c>
      <c r="H5274" s="16" t="n">
        <f aca="false">IF(F5274&gt;=40,2_Girdiler!$I$21+(F5274-40)*(2_Girdiler!$I$21-2_Girdiler!$H$21)/(2_Girdiler!$I$20-2_Girdiler!$H$20),INDEX(2_Girdiler!$B$21:$I$21,G5274)+(F5274-INDEX(2_Girdiler!$B$20:$I$20,G5274))*(INDEX(2_Girdiler!$B$21:$I$21,G5274+1)-INDEX(2_Girdiler!$B$21:$I$21,G5274))/(INDEX(2_Girdiler!$B$20:$I$20,G5274+1)-INDEX(2_Girdiler!$B$20:$I$20,G5274)))</f>
        <v>6.96690464331537</v>
      </c>
      <c r="I5274" s="16" t="n">
        <f aca="false">H5274/2_Girdiler!$B$17</f>
        <v>2.79122782184109</v>
      </c>
      <c r="J5274" s="16" t="n">
        <f aca="false">D5274+I5274</f>
        <v>15.0594305225777</v>
      </c>
    </row>
    <row r="5275" customFormat="false" ht="15" hidden="false" customHeight="false" outlineLevel="0" collapsed="false">
      <c r="A5275" s="0" t="n">
        <v>5263</v>
      </c>
      <c r="B5275" s="7" t="n">
        <v>0.218583</v>
      </c>
      <c r="C5275" s="7" t="n">
        <v>0.808975</v>
      </c>
      <c r="D5275" s="16" t="n">
        <f aca="false">LOGINV(B5275,$B$7,$C$7)</f>
        <v>8.78202510061994</v>
      </c>
      <c r="E5275" s="16" t="n">
        <f aca="false">LOGINV(C5275,$B$8,$C$8)</f>
        <v>191.996467997015</v>
      </c>
      <c r="F5275" s="16" t="n">
        <f aca="false">$B$5/100*E5275*2_Girdiler!$B$14*2_Girdiler!$B$15*2_Girdiler!$B$16</f>
        <v>4.83063113480489</v>
      </c>
      <c r="G5275" s="16" t="n">
        <f aca="false">MIN(MATCH(F5275,2_Girdiler!$B$20:$I$20,1),7)</f>
        <v>1</v>
      </c>
      <c r="H5275" s="16" t="n">
        <f aca="false">IF(F5275&gt;=40,2_Girdiler!$I$21+(F5275-40)*(2_Girdiler!$I$21-2_Girdiler!$H$21)/(2_Girdiler!$I$20-2_Girdiler!$H$20),INDEX(2_Girdiler!$B$21:$I$21,G5275)+(F5275-INDEX(2_Girdiler!$B$20:$I$20,G5275))*(INDEX(2_Girdiler!$B$21:$I$21,G5275+1)-INDEX(2_Girdiler!$B$21:$I$21,G5275))/(INDEX(2_Girdiler!$B$20:$I$20,G5275+1)-INDEX(2_Girdiler!$B$20:$I$20,G5275)))</f>
        <v>10.6273884965708</v>
      </c>
      <c r="I5275" s="16" t="n">
        <f aca="false">H5275/2_Girdiler!$B$17</f>
        <v>4.25776782715175</v>
      </c>
      <c r="J5275" s="16" t="n">
        <f aca="false">D5275+I5275</f>
        <v>13.0397929277717</v>
      </c>
    </row>
    <row r="5276" customFormat="false" ht="15" hidden="false" customHeight="false" outlineLevel="0" collapsed="false">
      <c r="A5276" s="0" t="n">
        <v>5264</v>
      </c>
      <c r="B5276" s="7" t="n">
        <v>0.800372</v>
      </c>
      <c r="C5276" s="7" t="n">
        <v>0.891888</v>
      </c>
      <c r="D5276" s="16" t="n">
        <f aca="false">LOGINV(B5276,$B$7,$C$7)</f>
        <v>21.6641915098887</v>
      </c>
      <c r="E5276" s="16" t="n">
        <f aca="false">LOGINV(C5276,$B$8,$C$8)</f>
        <v>242.614692693508</v>
      </c>
      <c r="F5276" s="16" t="n">
        <f aca="false">$B$5/100*E5276*2_Girdiler!$B$14*2_Girdiler!$B$15*2_Girdiler!$B$16</f>
        <v>6.10418566816867</v>
      </c>
      <c r="G5276" s="16" t="n">
        <f aca="false">MIN(MATCH(F5276,2_Girdiler!$B$20:$I$20,1),7)</f>
        <v>2</v>
      </c>
      <c r="H5276" s="16" t="n">
        <f aca="false">IF(F5276&gt;=40,2_Girdiler!$I$21+(F5276-40)*(2_Girdiler!$I$21-2_Girdiler!$H$21)/(2_Girdiler!$I$20-2_Girdiler!$H$20),INDEX(2_Girdiler!$B$21:$I$21,G5276)+(F5276-INDEX(2_Girdiler!$B$20:$I$20,G5276))*(INDEX(2_Girdiler!$B$21:$I$21,G5276+1)-INDEX(2_Girdiler!$B$21:$I$21,G5276))/(INDEX(2_Girdiler!$B$20:$I$20,G5276+1)-INDEX(2_Girdiler!$B$20:$I$20,G5276)))</f>
        <v>12.7666970690699</v>
      </c>
      <c r="I5276" s="16" t="n">
        <f aca="false">H5276/2_Girdiler!$B$17</f>
        <v>5.11486260780043</v>
      </c>
      <c r="J5276" s="16" t="n">
        <f aca="false">D5276+I5276</f>
        <v>26.7790541176892</v>
      </c>
    </row>
    <row r="5277" customFormat="false" ht="15" hidden="false" customHeight="false" outlineLevel="0" collapsed="false">
      <c r="A5277" s="0" t="n">
        <v>5265</v>
      </c>
      <c r="B5277" s="7" t="n">
        <v>0.911683</v>
      </c>
      <c r="C5277" s="7" t="n">
        <v>0.23746</v>
      </c>
      <c r="D5277" s="16" t="n">
        <f aca="false">LOGINV(B5277,$B$7,$C$7)</f>
        <v>28.7591020572477</v>
      </c>
      <c r="E5277" s="16" t="n">
        <f aca="false">LOGINV(C5277,$B$8,$C$8)</f>
        <v>68.8562760905148</v>
      </c>
      <c r="F5277" s="16" t="n">
        <f aca="false">$B$5/100*E5277*2_Girdiler!$B$14*2_Girdiler!$B$15*2_Girdiler!$B$16</f>
        <v>1.73242390643735</v>
      </c>
      <c r="G5277" s="16" t="n">
        <f aca="false">MIN(MATCH(F5277,2_Girdiler!$B$20:$I$20,1),7)</f>
        <v>1</v>
      </c>
      <c r="H5277" s="16" t="n">
        <f aca="false">IF(F5277&gt;=40,2_Girdiler!$I$21+(F5277-40)*(2_Girdiler!$I$21-2_Girdiler!$H$21)/(2_Girdiler!$I$20-2_Girdiler!$H$20),INDEX(2_Girdiler!$B$21:$I$21,G5277)+(F5277-INDEX(2_Girdiler!$B$20:$I$20,G5277))*(INDEX(2_Girdiler!$B$21:$I$21,G5277+1)-INDEX(2_Girdiler!$B$21:$I$21,G5277))/(INDEX(2_Girdiler!$B$20:$I$20,G5277+1)-INDEX(2_Girdiler!$B$20:$I$20,G5277)))</f>
        <v>3.81133259416217</v>
      </c>
      <c r="I5277" s="16" t="n">
        <f aca="false">H5277/2_Girdiler!$B$17</f>
        <v>1.5269761995842</v>
      </c>
      <c r="J5277" s="16" t="n">
        <f aca="false">D5277+I5277</f>
        <v>30.2860782568319</v>
      </c>
    </row>
    <row r="5278" customFormat="false" ht="15" hidden="false" customHeight="false" outlineLevel="0" collapsed="false">
      <c r="A5278" s="0" t="n">
        <v>5266</v>
      </c>
      <c r="B5278" s="7" t="n">
        <v>0.68942</v>
      </c>
      <c r="C5278" s="7" t="n">
        <v>0.228249</v>
      </c>
      <c r="D5278" s="16" t="n">
        <f aca="false">LOGINV(B5278,$B$7,$C$7)</f>
        <v>17.8369291437269</v>
      </c>
      <c r="E5278" s="16" t="n">
        <f aca="false">LOGINV(C5278,$B$8,$C$8)</f>
        <v>67.530083456474</v>
      </c>
      <c r="F5278" s="16" t="n">
        <f aca="false">$B$5/100*E5278*2_Girdiler!$B$14*2_Girdiler!$B$15*2_Girdiler!$B$16</f>
        <v>1.69905689976489</v>
      </c>
      <c r="G5278" s="16" t="n">
        <f aca="false">MIN(MATCH(F5278,2_Girdiler!$B$20:$I$20,1),7)</f>
        <v>1</v>
      </c>
      <c r="H5278" s="16" t="n">
        <f aca="false">IF(F5278&gt;=40,2_Girdiler!$I$21+(F5278-40)*(2_Girdiler!$I$21-2_Girdiler!$H$21)/(2_Girdiler!$I$20-2_Girdiler!$H$20),INDEX(2_Girdiler!$B$21:$I$21,G5278)+(F5278-INDEX(2_Girdiler!$B$20:$I$20,G5278))*(INDEX(2_Girdiler!$B$21:$I$21,G5278+1)-INDEX(2_Girdiler!$B$21:$I$21,G5278))/(INDEX(2_Girdiler!$B$20:$I$20,G5278+1)-INDEX(2_Girdiler!$B$20:$I$20,G5278)))</f>
        <v>3.73792517948275</v>
      </c>
      <c r="I5278" s="16" t="n">
        <f aca="false">H5278/2_Girdiler!$B$17</f>
        <v>1.49756617767738</v>
      </c>
      <c r="J5278" s="16" t="n">
        <f aca="false">D5278+I5278</f>
        <v>19.3344953214043</v>
      </c>
    </row>
    <row r="5279" customFormat="false" ht="15" hidden="false" customHeight="false" outlineLevel="0" collapsed="false">
      <c r="A5279" s="0" t="n">
        <v>5267</v>
      </c>
      <c r="B5279" s="7" t="n">
        <v>0.391251</v>
      </c>
      <c r="C5279" s="7" t="n">
        <v>0.709031</v>
      </c>
      <c r="D5279" s="16" t="n">
        <f aca="false">LOGINV(B5279,$B$7,$C$7)</f>
        <v>11.6106661183249</v>
      </c>
      <c r="E5279" s="16" t="n">
        <f aca="false">LOGINV(C5279,$B$8,$C$8)</f>
        <v>155.806218719032</v>
      </c>
      <c r="F5279" s="16" t="n">
        <f aca="false">$B$5/100*E5279*2_Girdiler!$B$14*2_Girdiler!$B$15*2_Girdiler!$B$16</f>
        <v>3.92008446297083</v>
      </c>
      <c r="G5279" s="16" t="n">
        <f aca="false">MIN(MATCH(F5279,2_Girdiler!$B$20:$I$20,1),7)</f>
        <v>1</v>
      </c>
      <c r="H5279" s="16" t="n">
        <f aca="false">IF(F5279&gt;=40,2_Girdiler!$I$21+(F5279-40)*(2_Girdiler!$I$21-2_Girdiler!$H$21)/(2_Girdiler!$I$20-2_Girdiler!$H$20),INDEX(2_Girdiler!$B$21:$I$21,G5279)+(F5279-INDEX(2_Girdiler!$B$20:$I$20,G5279))*(INDEX(2_Girdiler!$B$21:$I$21,G5279+1)-INDEX(2_Girdiler!$B$21:$I$21,G5279))/(INDEX(2_Girdiler!$B$20:$I$20,G5279+1)-INDEX(2_Girdiler!$B$20:$I$20,G5279)))</f>
        <v>8.62418581853584</v>
      </c>
      <c r="I5279" s="16" t="n">
        <f aca="false">H5279/2_Girdiler!$B$17</f>
        <v>3.45520265165699</v>
      </c>
      <c r="J5279" s="16" t="n">
        <f aca="false">D5279+I5279</f>
        <v>15.0658687699819</v>
      </c>
    </row>
    <row r="5280" customFormat="false" ht="15" hidden="false" customHeight="false" outlineLevel="0" collapsed="false">
      <c r="A5280" s="0" t="n">
        <v>5268</v>
      </c>
      <c r="B5280" s="7" t="n">
        <v>0.33724</v>
      </c>
      <c r="C5280" s="7" t="n">
        <v>0.595945</v>
      </c>
      <c r="D5280" s="16" t="n">
        <f aca="false">LOGINV(B5280,$B$7,$C$7)</f>
        <v>10.715463003322</v>
      </c>
      <c r="E5280" s="16" t="n">
        <f aca="false">LOGINV(C5280,$B$8,$C$8)</f>
        <v>127.740188219884</v>
      </c>
      <c r="F5280" s="16" t="n">
        <f aca="false">$B$5/100*E5280*2_Girdiler!$B$14*2_Girdiler!$B$15*2_Girdiler!$B$16</f>
        <v>3.21394313561228</v>
      </c>
      <c r="G5280" s="16" t="n">
        <f aca="false">MIN(MATCH(F5280,2_Girdiler!$B$20:$I$20,1),7)</f>
        <v>1</v>
      </c>
      <c r="H5280" s="16" t="n">
        <f aca="false">IF(F5280&gt;=40,2_Girdiler!$I$21+(F5280-40)*(2_Girdiler!$I$21-2_Girdiler!$H$21)/(2_Girdiler!$I$20-2_Girdiler!$H$20),INDEX(2_Girdiler!$B$21:$I$21,G5280)+(F5280-INDEX(2_Girdiler!$B$20:$I$20,G5280))*(INDEX(2_Girdiler!$B$21:$I$21,G5280+1)-INDEX(2_Girdiler!$B$21:$I$21,G5280))/(INDEX(2_Girdiler!$B$20:$I$20,G5280+1)-INDEX(2_Girdiler!$B$20:$I$20,G5280)))</f>
        <v>7.07067489834701</v>
      </c>
      <c r="I5280" s="16" t="n">
        <f aca="false">H5280/2_Girdiler!$B$17</f>
        <v>2.832802443248</v>
      </c>
      <c r="J5280" s="16" t="n">
        <f aca="false">D5280+I5280</f>
        <v>13.54826544657</v>
      </c>
    </row>
    <row r="5281" customFormat="false" ht="15" hidden="false" customHeight="false" outlineLevel="0" collapsed="false">
      <c r="A5281" s="0" t="n">
        <v>5269</v>
      </c>
      <c r="B5281" s="7" t="n">
        <v>0.615217</v>
      </c>
      <c r="C5281" s="7" t="n">
        <v>0.251614</v>
      </c>
      <c r="D5281" s="16" t="n">
        <f aca="false">LOGINV(B5281,$B$7,$C$7)</f>
        <v>15.9440580608809</v>
      </c>
      <c r="E5281" s="16" t="n">
        <f aca="false">LOGINV(C5281,$B$8,$C$8)</f>
        <v>70.8892566735517</v>
      </c>
      <c r="F5281" s="16" t="n">
        <f aca="false">$B$5/100*E5281*2_Girdiler!$B$14*2_Girdiler!$B$15*2_Girdiler!$B$16</f>
        <v>1.78357369790656</v>
      </c>
      <c r="G5281" s="16" t="n">
        <f aca="false">MIN(MATCH(F5281,2_Girdiler!$B$20:$I$20,1),7)</f>
        <v>1</v>
      </c>
      <c r="H5281" s="16" t="n">
        <f aca="false">IF(F5281&gt;=40,2_Girdiler!$I$21+(F5281-40)*(2_Girdiler!$I$21-2_Girdiler!$H$21)/(2_Girdiler!$I$20-2_Girdiler!$H$20),INDEX(2_Girdiler!$B$21:$I$21,G5281)+(F5281-INDEX(2_Girdiler!$B$20:$I$20,G5281))*(INDEX(2_Girdiler!$B$21:$I$21,G5281+1)-INDEX(2_Girdiler!$B$21:$I$21,G5281))/(INDEX(2_Girdiler!$B$20:$I$20,G5281+1)-INDEX(2_Girdiler!$B$20:$I$20,G5281)))</f>
        <v>3.92386213539443</v>
      </c>
      <c r="I5281" s="16" t="n">
        <f aca="false">H5281/2_Girdiler!$B$17</f>
        <v>1.57206015039841</v>
      </c>
      <c r="J5281" s="16" t="n">
        <f aca="false">D5281+I5281</f>
        <v>17.5161182112794</v>
      </c>
    </row>
    <row r="5282" customFormat="false" ht="15" hidden="false" customHeight="false" outlineLevel="0" collapsed="false">
      <c r="A5282" s="0" t="n">
        <v>5270</v>
      </c>
      <c r="B5282" s="7" t="n">
        <v>0.304787</v>
      </c>
      <c r="C5282" s="7" t="n">
        <v>0.31374</v>
      </c>
      <c r="D5282" s="16" t="n">
        <f aca="false">LOGINV(B5282,$B$7,$C$7)</f>
        <v>10.1873428708369</v>
      </c>
      <c r="E5282" s="16" t="n">
        <f aca="false">LOGINV(C5282,$B$8,$C$8)</f>
        <v>79.8366689529194</v>
      </c>
      <c r="F5282" s="16" t="n">
        <f aca="false">$B$5/100*E5282*2_Girdiler!$B$14*2_Girdiler!$B$15*2_Girdiler!$B$16</f>
        <v>2.00869059085545</v>
      </c>
      <c r="G5282" s="16" t="n">
        <f aca="false">MIN(MATCH(F5282,2_Girdiler!$B$20:$I$20,1),7)</f>
        <v>1</v>
      </c>
      <c r="H5282" s="16" t="n">
        <f aca="false">IF(F5282&gt;=40,2_Girdiler!$I$21+(F5282-40)*(2_Girdiler!$I$21-2_Girdiler!$H$21)/(2_Girdiler!$I$20-2_Girdiler!$H$20),INDEX(2_Girdiler!$B$21:$I$21,G5282)+(F5282-INDEX(2_Girdiler!$B$20:$I$20,G5282))*(INDEX(2_Girdiler!$B$21:$I$21,G5282+1)-INDEX(2_Girdiler!$B$21:$I$21,G5282))/(INDEX(2_Girdiler!$B$20:$I$20,G5282+1)-INDEX(2_Girdiler!$B$20:$I$20,G5282)))</f>
        <v>4.419119299882</v>
      </c>
      <c r="I5282" s="16" t="n">
        <f aca="false">H5282/2_Girdiler!$B$17</f>
        <v>1.77048048873477</v>
      </c>
      <c r="J5282" s="16" t="n">
        <f aca="false">D5282+I5282</f>
        <v>11.9578233595716</v>
      </c>
    </row>
    <row r="5283" customFormat="false" ht="15" hidden="false" customHeight="false" outlineLevel="0" collapsed="false">
      <c r="A5283" s="0" t="n">
        <v>5271</v>
      </c>
      <c r="B5283" s="7" t="n">
        <v>0.217496</v>
      </c>
      <c r="C5283" s="7" t="n">
        <v>0.573828</v>
      </c>
      <c r="D5283" s="16" t="n">
        <f aca="false">LOGINV(B5283,$B$7,$C$7)</f>
        <v>8.76398030634622</v>
      </c>
      <c r="E5283" s="16" t="n">
        <f aca="false">LOGINV(C5283,$B$8,$C$8)</f>
        <v>123.146539283921</v>
      </c>
      <c r="F5283" s="16" t="n">
        <f aca="false">$B$5/100*E5283*2_Girdiler!$B$14*2_Girdiler!$B$15*2_Girdiler!$B$16</f>
        <v>3.09836692838346</v>
      </c>
      <c r="G5283" s="16" t="n">
        <f aca="false">MIN(MATCH(F5283,2_Girdiler!$B$20:$I$20,1),7)</f>
        <v>1</v>
      </c>
      <c r="H5283" s="16" t="n">
        <f aca="false">IF(F5283&gt;=40,2_Girdiler!$I$21+(F5283-40)*(2_Girdiler!$I$21-2_Girdiler!$H$21)/(2_Girdiler!$I$20-2_Girdiler!$H$20),INDEX(2_Girdiler!$B$21:$I$21,G5283)+(F5283-INDEX(2_Girdiler!$B$20:$I$20,G5283))*(INDEX(2_Girdiler!$B$21:$I$21,G5283+1)-INDEX(2_Girdiler!$B$21:$I$21,G5283))/(INDEX(2_Girdiler!$B$20:$I$20,G5283+1)-INDEX(2_Girdiler!$B$20:$I$20,G5283)))</f>
        <v>6.81640724244361</v>
      </c>
      <c r="I5283" s="16" t="n">
        <f aca="false">H5283/2_Girdiler!$B$17</f>
        <v>2.73093238879953</v>
      </c>
      <c r="J5283" s="16" t="n">
        <f aca="false">D5283+I5283</f>
        <v>11.4949126951457</v>
      </c>
    </row>
    <row r="5284" customFormat="false" ht="15" hidden="false" customHeight="false" outlineLevel="0" collapsed="false">
      <c r="A5284" s="0" t="n">
        <v>5272</v>
      </c>
      <c r="B5284" s="7" t="n">
        <v>0.202992</v>
      </c>
      <c r="C5284" s="7" t="n">
        <v>0.961412</v>
      </c>
      <c r="D5284" s="16" t="n">
        <f aca="false">LOGINV(B5284,$B$7,$C$7)</f>
        <v>8.52165723026839</v>
      </c>
      <c r="E5284" s="16" t="n">
        <f aca="false">LOGINV(C5284,$B$8,$C$8)</f>
        <v>341.732722145161</v>
      </c>
      <c r="F5284" s="16" t="n">
        <f aca="false">$B$5/100*E5284*2_Girdiler!$B$14*2_Girdiler!$B$15*2_Girdiler!$B$16</f>
        <v>8.59799528917226</v>
      </c>
      <c r="G5284" s="16" t="n">
        <f aca="false">MIN(MATCH(F5284,2_Girdiler!$B$20:$I$20,1),7)</f>
        <v>2</v>
      </c>
      <c r="H5284" s="16" t="n">
        <f aca="false">IF(F5284&gt;=40,2_Girdiler!$I$21+(F5284-40)*(2_Girdiler!$I$21-2_Girdiler!$H$21)/(2_Girdiler!$I$20-2_Girdiler!$H$20),INDEX(2_Girdiler!$B$21:$I$21,G5284)+(F5284-INDEX(2_Girdiler!$B$20:$I$20,G5284))*(INDEX(2_Girdiler!$B$21:$I$21,G5284+1)-INDEX(2_Girdiler!$B$21:$I$21,G5284))/(INDEX(2_Girdiler!$B$20:$I$20,G5284+1)-INDEX(2_Girdiler!$B$20:$I$20,G5284)))</f>
        <v>16.7567924626756</v>
      </c>
      <c r="I5284" s="16" t="n">
        <f aca="false">H5284/2_Girdiler!$B$17</f>
        <v>6.71345851870017</v>
      </c>
      <c r="J5284" s="16" t="n">
        <f aca="false">D5284+I5284</f>
        <v>15.2351157489686</v>
      </c>
    </row>
    <row r="5285" customFormat="false" ht="15" hidden="false" customHeight="false" outlineLevel="0" collapsed="false">
      <c r="A5285" s="0" t="n">
        <v>5273</v>
      </c>
      <c r="B5285" s="7" t="n">
        <v>0.417562</v>
      </c>
      <c r="C5285" s="7" t="n">
        <v>0.46863</v>
      </c>
      <c r="D5285" s="16" t="n">
        <f aca="false">LOGINV(B5285,$B$7,$C$7)</f>
        <v>12.058693661478</v>
      </c>
      <c r="E5285" s="16" t="n">
        <f aca="false">LOGINV(C5285,$B$8,$C$8)</f>
        <v>103.795136007236</v>
      </c>
      <c r="F5285" s="16" t="n">
        <f aca="false">$B$5/100*E5285*2_Girdiler!$B$14*2_Girdiler!$B$15*2_Girdiler!$B$16</f>
        <v>2.61148562194207</v>
      </c>
      <c r="G5285" s="16" t="n">
        <f aca="false">MIN(MATCH(F5285,2_Girdiler!$B$20:$I$20,1),7)</f>
        <v>1</v>
      </c>
      <c r="H5285" s="16" t="n">
        <f aca="false">IF(F5285&gt;=40,2_Girdiler!$I$21+(F5285-40)*(2_Girdiler!$I$21-2_Girdiler!$H$21)/(2_Girdiler!$I$20-2_Girdiler!$H$20),INDEX(2_Girdiler!$B$21:$I$21,G5285)+(F5285-INDEX(2_Girdiler!$B$20:$I$20,G5285))*(INDEX(2_Girdiler!$B$21:$I$21,G5285+1)-INDEX(2_Girdiler!$B$21:$I$21,G5285))/(INDEX(2_Girdiler!$B$20:$I$20,G5285+1)-INDEX(2_Girdiler!$B$20:$I$20,G5285)))</f>
        <v>5.74526836827254</v>
      </c>
      <c r="I5285" s="16" t="n">
        <f aca="false">H5285/2_Girdiler!$B$17</f>
        <v>2.30179021164765</v>
      </c>
      <c r="J5285" s="16" t="n">
        <f aca="false">D5285+I5285</f>
        <v>14.3604838731256</v>
      </c>
    </row>
    <row r="5286" customFormat="false" ht="15" hidden="false" customHeight="false" outlineLevel="0" collapsed="false">
      <c r="A5286" s="0" t="n">
        <v>5274</v>
      </c>
      <c r="B5286" s="7" t="n">
        <v>0.853865</v>
      </c>
      <c r="C5286" s="7" t="n">
        <v>0.448425</v>
      </c>
      <c r="D5286" s="16" t="n">
        <f aca="false">LOGINV(B5286,$B$7,$C$7)</f>
        <v>24.3572256542287</v>
      </c>
      <c r="E5286" s="16" t="n">
        <f aca="false">LOGINV(C5286,$B$8,$C$8)</f>
        <v>100.43848428661</v>
      </c>
      <c r="F5286" s="16" t="n">
        <f aca="false">$B$5/100*E5286*2_Girdiler!$B$14*2_Girdiler!$B$15*2_Girdiler!$B$16</f>
        <v>2.5270322646511</v>
      </c>
      <c r="G5286" s="16" t="n">
        <f aca="false">MIN(MATCH(F5286,2_Girdiler!$B$20:$I$20,1),7)</f>
        <v>1</v>
      </c>
      <c r="H5286" s="16" t="n">
        <f aca="false">IF(F5286&gt;=40,2_Girdiler!$I$21+(F5286-40)*(2_Girdiler!$I$21-2_Girdiler!$H$21)/(2_Girdiler!$I$20-2_Girdiler!$H$20),INDEX(2_Girdiler!$B$21:$I$21,G5286)+(F5286-INDEX(2_Girdiler!$B$20:$I$20,G5286))*(INDEX(2_Girdiler!$B$21:$I$21,G5286+1)-INDEX(2_Girdiler!$B$21:$I$21,G5286))/(INDEX(2_Girdiler!$B$20:$I$20,G5286+1)-INDEX(2_Girdiler!$B$20:$I$20,G5286)))</f>
        <v>5.55947098223242</v>
      </c>
      <c r="I5286" s="16" t="n">
        <f aca="false">H5286/2_Girdiler!$B$17</f>
        <v>2.22735215634312</v>
      </c>
      <c r="J5286" s="16" t="n">
        <f aca="false">D5286+I5286</f>
        <v>26.5845778105718</v>
      </c>
    </row>
    <row r="5287" customFormat="false" ht="15" hidden="false" customHeight="false" outlineLevel="0" collapsed="false">
      <c r="A5287" s="0" t="n">
        <v>5275</v>
      </c>
      <c r="B5287" s="7" t="n">
        <v>0.18079</v>
      </c>
      <c r="C5287" s="7" t="n">
        <v>0.142452</v>
      </c>
      <c r="D5287" s="16" t="n">
        <f aca="false">LOGINV(B5287,$B$7,$C$7)</f>
        <v>8.14375472573444</v>
      </c>
      <c r="E5287" s="16" t="n">
        <f aca="false">LOGINV(C5287,$B$8,$C$8)</f>
        <v>54.7595745033547</v>
      </c>
      <c r="F5287" s="16" t="n">
        <f aca="false">$B$5/100*E5287*2_Girdiler!$B$14*2_Girdiler!$B$15*2_Girdiler!$B$16</f>
        <v>1.3777508945044</v>
      </c>
      <c r="G5287" s="16" t="n">
        <f aca="false">MIN(MATCH(F5287,2_Girdiler!$B$20:$I$20,1),7)</f>
        <v>1</v>
      </c>
      <c r="H5287" s="16" t="n">
        <f aca="false">IF(F5287&gt;=40,2_Girdiler!$I$21+(F5287-40)*(2_Girdiler!$I$21-2_Girdiler!$H$21)/(2_Girdiler!$I$20-2_Girdiler!$H$20),INDEX(2_Girdiler!$B$21:$I$21,G5287)+(F5287-INDEX(2_Girdiler!$B$20:$I$20,G5287))*(INDEX(2_Girdiler!$B$21:$I$21,G5287+1)-INDEX(2_Girdiler!$B$21:$I$21,G5287))/(INDEX(2_Girdiler!$B$20:$I$20,G5287+1)-INDEX(2_Girdiler!$B$20:$I$20,G5287)))</f>
        <v>3.03105196790969</v>
      </c>
      <c r="I5287" s="16" t="n">
        <f aca="false">H5287/2_Girdiler!$B$17</f>
        <v>1.21436376919459</v>
      </c>
      <c r="J5287" s="16" t="n">
        <f aca="false">D5287+I5287</f>
        <v>9.35811849492903</v>
      </c>
    </row>
    <row r="5288" customFormat="false" ht="15" hidden="false" customHeight="false" outlineLevel="0" collapsed="false">
      <c r="A5288" s="0" t="n">
        <v>5276</v>
      </c>
      <c r="B5288" s="7" t="n">
        <v>0.647325</v>
      </c>
      <c r="C5288" s="7" t="n">
        <v>0.412145</v>
      </c>
      <c r="D5288" s="16" t="n">
        <f aca="false">LOGINV(B5288,$B$7,$C$7)</f>
        <v>16.7191985604605</v>
      </c>
      <c r="E5288" s="16" t="n">
        <f aca="false">LOGINV(C5288,$B$8,$C$8)</f>
        <v>94.6237294732073</v>
      </c>
      <c r="F5288" s="16" t="n">
        <f aca="false">$B$5/100*E5288*2_Girdiler!$B$14*2_Girdiler!$B$15*2_Girdiler!$B$16</f>
        <v>2.3807330335459</v>
      </c>
      <c r="G5288" s="16" t="n">
        <f aca="false">MIN(MATCH(F5288,2_Girdiler!$B$20:$I$20,1),7)</f>
        <v>1</v>
      </c>
      <c r="H5288" s="16" t="n">
        <f aca="false">IF(F5288&gt;=40,2_Girdiler!$I$21+(F5288-40)*(2_Girdiler!$I$21-2_Girdiler!$H$21)/(2_Girdiler!$I$20-2_Girdiler!$H$20),INDEX(2_Girdiler!$B$21:$I$21,G5288)+(F5288-INDEX(2_Girdiler!$B$20:$I$20,G5288))*(INDEX(2_Girdiler!$B$21:$I$21,G5288+1)-INDEX(2_Girdiler!$B$21:$I$21,G5288))/(INDEX(2_Girdiler!$B$20:$I$20,G5288+1)-INDEX(2_Girdiler!$B$20:$I$20,G5288)))</f>
        <v>5.23761267380097</v>
      </c>
      <c r="I5288" s="16" t="n">
        <f aca="false">H5288/2_Girdiler!$B$17</f>
        <v>2.09840251354206</v>
      </c>
      <c r="J5288" s="16" t="n">
        <f aca="false">D5288+I5288</f>
        <v>18.8176010740026</v>
      </c>
    </row>
    <row r="5289" customFormat="false" ht="15" hidden="false" customHeight="false" outlineLevel="0" collapsed="false">
      <c r="A5289" s="0" t="n">
        <v>5277</v>
      </c>
      <c r="B5289" s="7" t="n">
        <v>0.843599</v>
      </c>
      <c r="C5289" s="7" t="n">
        <v>0.03355</v>
      </c>
      <c r="D5289" s="16" t="n">
        <f aca="false">LOGINV(B5289,$B$7,$C$7)</f>
        <v>23.7698335997445</v>
      </c>
      <c r="E5289" s="16" t="n">
        <f aca="false">LOGINV(C5289,$B$8,$C$8)</f>
        <v>33.4923236377016</v>
      </c>
      <c r="F5289" s="16" t="n">
        <f aca="false">$B$5/100*E5289*2_Girdiler!$B$14*2_Girdiler!$B$15*2_Girdiler!$B$16</f>
        <v>0.842666862724573</v>
      </c>
      <c r="G5289" s="16" t="n">
        <f aca="false">MIN(MATCH(F5289,2_Girdiler!$B$20:$I$20,1),7)</f>
        <v>1</v>
      </c>
      <c r="H5289" s="16" t="n">
        <f aca="false">IF(F5289&gt;=40,2_Girdiler!$I$21+(F5289-40)*(2_Girdiler!$I$21-2_Girdiler!$H$21)/(2_Girdiler!$I$20-2_Girdiler!$H$20),INDEX(2_Girdiler!$B$21:$I$21,G5289)+(F5289-INDEX(2_Girdiler!$B$20:$I$20,G5289))*(INDEX(2_Girdiler!$B$21:$I$21,G5289+1)-INDEX(2_Girdiler!$B$21:$I$21,G5289))/(INDEX(2_Girdiler!$B$20:$I$20,G5289+1)-INDEX(2_Girdiler!$B$20:$I$20,G5289)))</f>
        <v>1.85386709799406</v>
      </c>
      <c r="I5289" s="16" t="n">
        <f aca="false">H5289/2_Girdiler!$B$17</f>
        <v>0.742735215542492</v>
      </c>
      <c r="J5289" s="16" t="n">
        <f aca="false">D5289+I5289</f>
        <v>24.512568815287</v>
      </c>
    </row>
    <row r="5290" customFormat="false" ht="15" hidden="false" customHeight="false" outlineLevel="0" collapsed="false">
      <c r="A5290" s="0" t="n">
        <v>5278</v>
      </c>
      <c r="B5290" s="7" t="n">
        <v>0.194862</v>
      </c>
      <c r="C5290" s="7" t="n">
        <v>0.830705</v>
      </c>
      <c r="D5290" s="16" t="n">
        <f aca="false">LOGINV(B5290,$B$7,$C$7)</f>
        <v>8.38437812126481</v>
      </c>
      <c r="E5290" s="16" t="n">
        <f aca="false">LOGINV(C5290,$B$8,$C$8)</f>
        <v>202.541232121056</v>
      </c>
      <c r="F5290" s="16" t="n">
        <f aca="false">$B$5/100*E5290*2_Girdiler!$B$14*2_Girdiler!$B$15*2_Girdiler!$B$16</f>
        <v>5.09593740016578</v>
      </c>
      <c r="G5290" s="16" t="n">
        <f aca="false">MIN(MATCH(F5290,2_Girdiler!$B$20:$I$20,1),7)</f>
        <v>2</v>
      </c>
      <c r="H5290" s="16" t="n">
        <f aca="false">IF(F5290&gt;=40,2_Girdiler!$I$21+(F5290-40)*(2_Girdiler!$I$21-2_Girdiler!$H$21)/(2_Girdiler!$I$20-2_Girdiler!$H$20),INDEX(2_Girdiler!$B$21:$I$21,G5290)+(F5290-INDEX(2_Girdiler!$B$20:$I$20,G5290))*(INDEX(2_Girdiler!$B$21:$I$21,G5290+1)-INDEX(2_Girdiler!$B$21:$I$21,G5290))/(INDEX(2_Girdiler!$B$20:$I$20,G5290+1)-INDEX(2_Girdiler!$B$20:$I$20,G5290)))</f>
        <v>11.1534998402652</v>
      </c>
      <c r="I5290" s="16" t="n">
        <f aca="false">H5290/2_Girdiler!$B$17</f>
        <v>4.46854961549088</v>
      </c>
      <c r="J5290" s="16" t="n">
        <f aca="false">D5290+I5290</f>
        <v>12.8529277367557</v>
      </c>
    </row>
    <row r="5291" customFormat="false" ht="15" hidden="false" customHeight="false" outlineLevel="0" collapsed="false">
      <c r="A5291" s="0" t="n">
        <v>5279</v>
      </c>
      <c r="B5291" s="7" t="n">
        <v>0.610047</v>
      </c>
      <c r="C5291" s="7" t="n">
        <v>0.731203</v>
      </c>
      <c r="D5291" s="16" t="n">
        <f aca="false">LOGINV(B5291,$B$7,$C$7)</f>
        <v>15.8245211964238</v>
      </c>
      <c r="E5291" s="16" t="n">
        <f aca="false">LOGINV(C5291,$B$8,$C$8)</f>
        <v>162.576885983727</v>
      </c>
      <c r="F5291" s="16" t="n">
        <f aca="false">$B$5/100*E5291*2_Girdiler!$B$14*2_Girdiler!$B$15*2_Girdiler!$B$16</f>
        <v>4.09043445135058</v>
      </c>
      <c r="G5291" s="16" t="n">
        <f aca="false">MIN(MATCH(F5291,2_Girdiler!$B$20:$I$20,1),7)</f>
        <v>1</v>
      </c>
      <c r="H5291" s="16" t="n">
        <f aca="false">IF(F5291&gt;=40,2_Girdiler!$I$21+(F5291-40)*(2_Girdiler!$I$21-2_Girdiler!$H$21)/(2_Girdiler!$I$20-2_Girdiler!$H$20),INDEX(2_Girdiler!$B$21:$I$21,G5291)+(F5291-INDEX(2_Girdiler!$B$20:$I$20,G5291))*(INDEX(2_Girdiler!$B$21:$I$21,G5291+1)-INDEX(2_Girdiler!$B$21:$I$21,G5291))/(INDEX(2_Girdiler!$B$20:$I$20,G5291+1)-INDEX(2_Girdiler!$B$20:$I$20,G5291)))</f>
        <v>8.99895579297128</v>
      </c>
      <c r="I5291" s="16" t="n">
        <f aca="false">H5291/2_Girdiler!$B$17</f>
        <v>3.60535087859426</v>
      </c>
      <c r="J5291" s="16" t="n">
        <f aca="false">D5291+I5291</f>
        <v>19.4298720750181</v>
      </c>
    </row>
    <row r="5292" customFormat="false" ht="15" hidden="false" customHeight="false" outlineLevel="0" collapsed="false">
      <c r="A5292" s="0" t="n">
        <v>5280</v>
      </c>
      <c r="B5292" s="7" t="n">
        <v>0.345058</v>
      </c>
      <c r="C5292" s="7" t="n">
        <v>0.205144</v>
      </c>
      <c r="D5292" s="16" t="n">
        <f aca="false">LOGINV(B5292,$B$7,$C$7)</f>
        <v>10.8435011715094</v>
      </c>
      <c r="E5292" s="16" t="n">
        <f aca="false">LOGINV(C5292,$B$8,$C$8)</f>
        <v>64.1826447670157</v>
      </c>
      <c r="F5292" s="16" t="n">
        <f aca="false">$B$5/100*E5292*2_Girdiler!$B$14*2_Girdiler!$B$15*2_Girdiler!$B$16</f>
        <v>1.61483534233811</v>
      </c>
      <c r="G5292" s="16" t="n">
        <f aca="false">MIN(MATCH(F5292,2_Girdiler!$B$20:$I$20,1),7)</f>
        <v>1</v>
      </c>
      <c r="H5292" s="16" t="n">
        <f aca="false">IF(F5292&gt;=40,2_Girdiler!$I$21+(F5292-40)*(2_Girdiler!$I$21-2_Girdiler!$H$21)/(2_Girdiler!$I$20-2_Girdiler!$H$20),INDEX(2_Girdiler!$B$21:$I$21,G5292)+(F5292-INDEX(2_Girdiler!$B$20:$I$20,G5292))*(INDEX(2_Girdiler!$B$21:$I$21,G5292+1)-INDEX(2_Girdiler!$B$21:$I$21,G5292))/(INDEX(2_Girdiler!$B$20:$I$20,G5292+1)-INDEX(2_Girdiler!$B$20:$I$20,G5292)))</f>
        <v>3.55263775314385</v>
      </c>
      <c r="I5292" s="16" t="n">
        <f aca="false">H5292/2_Girdiler!$B$17</f>
        <v>1.42333243315058</v>
      </c>
      <c r="J5292" s="16" t="n">
        <f aca="false">D5292+I5292</f>
        <v>12.26683360466</v>
      </c>
    </row>
    <row r="5293" customFormat="false" ht="15" hidden="false" customHeight="false" outlineLevel="0" collapsed="false">
      <c r="A5293" s="0" t="n">
        <v>5281</v>
      </c>
      <c r="B5293" s="7" t="n">
        <v>0.491288</v>
      </c>
      <c r="C5293" s="7" t="n">
        <v>0.00934</v>
      </c>
      <c r="D5293" s="16" t="n">
        <f aca="false">LOGINV(B5293,$B$7,$C$7)</f>
        <v>13.3782020937557</v>
      </c>
      <c r="E5293" s="16" t="n">
        <f aca="false">LOGINV(C5293,$B$8,$C$8)</f>
        <v>23.9293565672828</v>
      </c>
      <c r="F5293" s="16" t="n">
        <f aca="false">$B$5/100*E5293*2_Girdiler!$B$14*2_Girdiler!$B$15*2_Girdiler!$B$16</f>
        <v>0.602062611232835</v>
      </c>
      <c r="G5293" s="16" t="n">
        <f aca="false">MIN(MATCH(F5293,2_Girdiler!$B$20:$I$20,1),7)</f>
        <v>1</v>
      </c>
      <c r="H5293" s="16" t="n">
        <f aca="false">IF(F5293&gt;=40,2_Girdiler!$I$21+(F5293-40)*(2_Girdiler!$I$21-2_Girdiler!$H$21)/(2_Girdiler!$I$20-2_Girdiler!$H$20),INDEX(2_Girdiler!$B$21:$I$21,G5293)+(F5293-INDEX(2_Girdiler!$B$20:$I$20,G5293))*(INDEX(2_Girdiler!$B$21:$I$21,G5293+1)-INDEX(2_Girdiler!$B$21:$I$21,G5293))/(INDEX(2_Girdiler!$B$20:$I$20,G5293+1)-INDEX(2_Girdiler!$B$20:$I$20,G5293)))</f>
        <v>1.32453774471224</v>
      </c>
      <c r="I5293" s="16" t="n">
        <f aca="false">H5293/2_Girdiler!$B$17</f>
        <v>0.530664160541762</v>
      </c>
      <c r="J5293" s="16" t="n">
        <f aca="false">D5293+I5293</f>
        <v>13.9088662542974</v>
      </c>
    </row>
    <row r="5294" customFormat="false" ht="15" hidden="false" customHeight="false" outlineLevel="0" collapsed="false">
      <c r="A5294" s="0" t="n">
        <v>5282</v>
      </c>
      <c r="B5294" s="7" t="n">
        <v>0.983065</v>
      </c>
      <c r="C5294" s="7" t="n">
        <v>0.117786</v>
      </c>
      <c r="D5294" s="16" t="n">
        <f aca="false">LOGINV(B5294,$B$7,$C$7)</f>
        <v>44.1851492573397</v>
      </c>
      <c r="E5294" s="16" t="n">
        <f aca="false">LOGINV(C5294,$B$8,$C$8)</f>
        <v>50.7841288988247</v>
      </c>
      <c r="F5294" s="16" t="n">
        <f aca="false">$B$5/100*E5294*2_Girdiler!$B$14*2_Girdiler!$B$15*2_Girdiler!$B$16</f>
        <v>1.27772868309443</v>
      </c>
      <c r="G5294" s="16" t="n">
        <f aca="false">MIN(MATCH(F5294,2_Girdiler!$B$20:$I$20,1),7)</f>
        <v>1</v>
      </c>
      <c r="H5294" s="16" t="n">
        <f aca="false">IF(F5294&gt;=40,2_Girdiler!$I$21+(F5294-40)*(2_Girdiler!$I$21-2_Girdiler!$H$21)/(2_Girdiler!$I$20-2_Girdiler!$H$20),INDEX(2_Girdiler!$B$21:$I$21,G5294)+(F5294-INDEX(2_Girdiler!$B$20:$I$20,G5294))*(INDEX(2_Girdiler!$B$21:$I$21,G5294+1)-INDEX(2_Girdiler!$B$21:$I$21,G5294))/(INDEX(2_Girdiler!$B$20:$I$20,G5294+1)-INDEX(2_Girdiler!$B$20:$I$20,G5294)))</f>
        <v>2.81100310280774</v>
      </c>
      <c r="I5294" s="16" t="n">
        <f aca="false">H5294/2_Girdiler!$B$17</f>
        <v>1.126203166189</v>
      </c>
      <c r="J5294" s="16" t="n">
        <f aca="false">D5294+I5294</f>
        <v>45.3113524235287</v>
      </c>
    </row>
    <row r="5295" customFormat="false" ht="15" hidden="false" customHeight="false" outlineLevel="0" collapsed="false">
      <c r="A5295" s="0" t="n">
        <v>5283</v>
      </c>
      <c r="B5295" s="7" t="n">
        <v>0.883007</v>
      </c>
      <c r="C5295" s="7" t="n">
        <v>0.1439</v>
      </c>
      <c r="D5295" s="16" t="n">
        <f aca="false">LOGINV(B5295,$B$7,$C$7)</f>
        <v>26.2900792760072</v>
      </c>
      <c r="E5295" s="16" t="n">
        <f aca="false">LOGINV(C5295,$B$8,$C$8)</f>
        <v>54.9865325709876</v>
      </c>
      <c r="F5295" s="16" t="n">
        <f aca="false">$B$5/100*E5295*2_Girdiler!$B$14*2_Girdiler!$B$15*2_Girdiler!$B$16</f>
        <v>1.38346115948605</v>
      </c>
      <c r="G5295" s="16" t="n">
        <f aca="false">MIN(MATCH(F5295,2_Girdiler!$B$20:$I$20,1),7)</f>
        <v>1</v>
      </c>
      <c r="H5295" s="16" t="n">
        <f aca="false">IF(F5295&gt;=40,2_Girdiler!$I$21+(F5295-40)*(2_Girdiler!$I$21-2_Girdiler!$H$21)/(2_Girdiler!$I$20-2_Girdiler!$H$20),INDEX(2_Girdiler!$B$21:$I$21,G5295)+(F5295-INDEX(2_Girdiler!$B$20:$I$20,G5295))*(INDEX(2_Girdiler!$B$21:$I$21,G5295+1)-INDEX(2_Girdiler!$B$21:$I$21,G5295))/(INDEX(2_Girdiler!$B$20:$I$20,G5295+1)-INDEX(2_Girdiler!$B$20:$I$20,G5295)))</f>
        <v>3.04361455086931</v>
      </c>
      <c r="I5295" s="16" t="n">
        <f aca="false">H5295/2_Girdiler!$B$17</f>
        <v>1.21939685531623</v>
      </c>
      <c r="J5295" s="16" t="n">
        <f aca="false">D5295+I5295</f>
        <v>27.5094761313234</v>
      </c>
    </row>
    <row r="5296" customFormat="false" ht="15" hidden="false" customHeight="false" outlineLevel="0" collapsed="false">
      <c r="A5296" s="0" t="n">
        <v>5284</v>
      </c>
      <c r="B5296" s="7" t="n">
        <v>0.234101</v>
      </c>
      <c r="C5296" s="7" t="n">
        <v>0.433607</v>
      </c>
      <c r="D5296" s="16" t="n">
        <f aca="false">LOGINV(B5296,$B$7,$C$7)</f>
        <v>9.03817969418808</v>
      </c>
      <c r="E5296" s="16" t="n">
        <f aca="false">LOGINV(C5296,$B$8,$C$8)</f>
        <v>98.0328441729723</v>
      </c>
      <c r="F5296" s="16" t="n">
        <f aca="false">$B$5/100*E5296*2_Girdiler!$B$14*2_Girdiler!$B$15*2_Girdiler!$B$16</f>
        <v>2.46650635939198</v>
      </c>
      <c r="G5296" s="16" t="n">
        <f aca="false">MIN(MATCH(F5296,2_Girdiler!$B$20:$I$20,1),7)</f>
        <v>1</v>
      </c>
      <c r="H5296" s="16" t="n">
        <f aca="false">IF(F5296&gt;=40,2_Girdiler!$I$21+(F5296-40)*(2_Girdiler!$I$21-2_Girdiler!$H$21)/(2_Girdiler!$I$20-2_Girdiler!$H$20),INDEX(2_Girdiler!$B$21:$I$21,G5296)+(F5296-INDEX(2_Girdiler!$B$20:$I$20,G5296))*(INDEX(2_Girdiler!$B$21:$I$21,G5296+1)-INDEX(2_Girdiler!$B$21:$I$21,G5296))/(INDEX(2_Girdiler!$B$20:$I$20,G5296+1)-INDEX(2_Girdiler!$B$20:$I$20,G5296)))</f>
        <v>5.42631399066236</v>
      </c>
      <c r="I5296" s="16" t="n">
        <f aca="false">H5296/2_Girdiler!$B$17</f>
        <v>2.17400400266922</v>
      </c>
      <c r="J5296" s="16" t="n">
        <f aca="false">D5296+I5296</f>
        <v>11.2121836968573</v>
      </c>
    </row>
    <row r="5297" customFormat="false" ht="15" hidden="false" customHeight="false" outlineLevel="0" collapsed="false">
      <c r="A5297" s="0" t="n">
        <v>5285</v>
      </c>
      <c r="B5297" s="7" t="n">
        <v>0.379095</v>
      </c>
      <c r="C5297" s="7" t="n">
        <v>0.955757</v>
      </c>
      <c r="D5297" s="16" t="n">
        <f aca="false">LOGINV(B5297,$B$7,$C$7)</f>
        <v>11.406685926258</v>
      </c>
      <c r="E5297" s="16" t="n">
        <f aca="false">LOGINV(C5297,$B$8,$C$8)</f>
        <v>327.929530357019</v>
      </c>
      <c r="F5297" s="16" t="n">
        <f aca="false">$B$5/100*E5297*2_Girdiler!$B$14*2_Girdiler!$B$15*2_Girdiler!$B$16</f>
        <v>8.25070698378261</v>
      </c>
      <c r="G5297" s="16" t="n">
        <f aca="false">MIN(MATCH(F5297,2_Girdiler!$B$20:$I$20,1),7)</f>
        <v>2</v>
      </c>
      <c r="H5297" s="16" t="n">
        <f aca="false">IF(F5297&gt;=40,2_Girdiler!$I$21+(F5297-40)*(2_Girdiler!$I$21-2_Girdiler!$H$21)/(2_Girdiler!$I$20-2_Girdiler!$H$20),INDEX(2_Girdiler!$B$21:$I$21,G5297)+(F5297-INDEX(2_Girdiler!$B$20:$I$20,G5297))*(INDEX(2_Girdiler!$B$21:$I$21,G5297+1)-INDEX(2_Girdiler!$B$21:$I$21,G5297))/(INDEX(2_Girdiler!$B$20:$I$20,G5297+1)-INDEX(2_Girdiler!$B$20:$I$20,G5297)))</f>
        <v>16.2011311740522</v>
      </c>
      <c r="I5297" s="16" t="n">
        <f aca="false">H5297/2_Girdiler!$B$17</f>
        <v>6.49083781011706</v>
      </c>
      <c r="J5297" s="16" t="n">
        <f aca="false">D5297+I5297</f>
        <v>17.897523736375</v>
      </c>
    </row>
    <row r="5298" customFormat="false" ht="15" hidden="false" customHeight="false" outlineLevel="0" collapsed="false">
      <c r="A5298" s="0" t="n">
        <v>5286</v>
      </c>
      <c r="B5298" s="7" t="n">
        <v>0.508513</v>
      </c>
      <c r="C5298" s="7" t="n">
        <v>0.197496</v>
      </c>
      <c r="D5298" s="16" t="n">
        <f aca="false">LOGINV(B5298,$B$7,$C$7)</f>
        <v>13.7041022244567</v>
      </c>
      <c r="E5298" s="16" t="n">
        <f aca="false">LOGINV(C5298,$B$8,$C$8)</f>
        <v>63.0650842427127</v>
      </c>
      <c r="F5298" s="16" t="n">
        <f aca="false">$B$5/100*E5298*2_Girdiler!$B$14*2_Girdiler!$B$15*2_Girdiler!$B$16</f>
        <v>1.58671751954665</v>
      </c>
      <c r="G5298" s="16" t="n">
        <f aca="false">MIN(MATCH(F5298,2_Girdiler!$B$20:$I$20,1),7)</f>
        <v>1</v>
      </c>
      <c r="H5298" s="16" t="n">
        <f aca="false">IF(F5298&gt;=40,2_Girdiler!$I$21+(F5298-40)*(2_Girdiler!$I$21-2_Girdiler!$H$21)/(2_Girdiler!$I$20-2_Girdiler!$H$20),INDEX(2_Girdiler!$B$21:$I$21,G5298)+(F5298-INDEX(2_Girdiler!$B$20:$I$20,G5298))*(INDEX(2_Girdiler!$B$21:$I$21,G5298+1)-INDEX(2_Girdiler!$B$21:$I$21,G5298))/(INDEX(2_Girdiler!$B$20:$I$20,G5298+1)-INDEX(2_Girdiler!$B$20:$I$20,G5298)))</f>
        <v>3.49077854300263</v>
      </c>
      <c r="I5298" s="16" t="n">
        <f aca="false">H5298/2_Girdiler!$B$17</f>
        <v>1.39854909575426</v>
      </c>
      <c r="J5298" s="16" t="n">
        <f aca="false">D5298+I5298</f>
        <v>15.102651320211</v>
      </c>
    </row>
    <row r="5299" customFormat="false" ht="15" hidden="false" customHeight="false" outlineLevel="0" collapsed="false">
      <c r="A5299" s="0" t="n">
        <v>5287</v>
      </c>
      <c r="B5299" s="7" t="n">
        <v>0.914255</v>
      </c>
      <c r="C5299" s="7" t="n">
        <v>0.757301</v>
      </c>
      <c r="D5299" s="16" t="n">
        <f aca="false">LOGINV(B5299,$B$7,$C$7)</f>
        <v>29.0206163555293</v>
      </c>
      <c r="E5299" s="16" t="n">
        <f aca="false">LOGINV(C5299,$B$8,$C$8)</f>
        <v>171.324632425976</v>
      </c>
      <c r="F5299" s="16" t="n">
        <f aca="false">$B$5/100*E5299*2_Girdiler!$B$14*2_Girdiler!$B$15*2_Girdiler!$B$16</f>
        <v>4.31052775183757</v>
      </c>
      <c r="G5299" s="16" t="n">
        <f aca="false">MIN(MATCH(F5299,2_Girdiler!$B$20:$I$20,1),7)</f>
        <v>1</v>
      </c>
      <c r="H5299" s="16" t="n">
        <f aca="false">IF(F5299&gt;=40,2_Girdiler!$I$21+(F5299-40)*(2_Girdiler!$I$21-2_Girdiler!$H$21)/(2_Girdiler!$I$20-2_Girdiler!$H$20),INDEX(2_Girdiler!$B$21:$I$21,G5299)+(F5299-INDEX(2_Girdiler!$B$20:$I$20,G5299))*(INDEX(2_Girdiler!$B$21:$I$21,G5299+1)-INDEX(2_Girdiler!$B$21:$I$21,G5299))/(INDEX(2_Girdiler!$B$20:$I$20,G5299+1)-INDEX(2_Girdiler!$B$20:$I$20,G5299)))</f>
        <v>9.48316105404264</v>
      </c>
      <c r="I5299" s="16" t="n">
        <f aca="false">H5299/2_Girdiler!$B$17</f>
        <v>3.79934337101067</v>
      </c>
      <c r="J5299" s="16" t="n">
        <f aca="false">D5299+I5299</f>
        <v>32.81995972654</v>
      </c>
    </row>
    <row r="5300" customFormat="false" ht="15" hidden="false" customHeight="false" outlineLevel="0" collapsed="false">
      <c r="A5300" s="0" t="n">
        <v>5288</v>
      </c>
      <c r="B5300" s="7" t="n">
        <v>0.675537</v>
      </c>
      <c r="C5300" s="7" t="n">
        <v>0.045548</v>
      </c>
      <c r="D5300" s="16" t="n">
        <f aca="false">LOGINV(B5300,$B$7,$C$7)</f>
        <v>17.4538277366282</v>
      </c>
      <c r="E5300" s="16" t="n">
        <f aca="false">LOGINV(C5300,$B$8,$C$8)</f>
        <v>36.692179238199</v>
      </c>
      <c r="F5300" s="16" t="n">
        <f aca="false">$B$5/100*E5300*2_Girdiler!$B$14*2_Girdiler!$B$15*2_Girdiler!$B$16</f>
        <v>0.923175229633087</v>
      </c>
      <c r="G5300" s="16" t="n">
        <f aca="false">MIN(MATCH(F5300,2_Girdiler!$B$20:$I$20,1),7)</f>
        <v>1</v>
      </c>
      <c r="H5300" s="16" t="n">
        <f aca="false">IF(F5300&gt;=40,2_Girdiler!$I$21+(F5300-40)*(2_Girdiler!$I$21-2_Girdiler!$H$21)/(2_Girdiler!$I$20-2_Girdiler!$H$20),INDEX(2_Girdiler!$B$21:$I$21,G5300)+(F5300-INDEX(2_Girdiler!$B$20:$I$20,G5300))*(INDEX(2_Girdiler!$B$21:$I$21,G5300+1)-INDEX(2_Girdiler!$B$21:$I$21,G5300))/(INDEX(2_Girdiler!$B$20:$I$20,G5300+1)-INDEX(2_Girdiler!$B$20:$I$20,G5300)))</f>
        <v>2.03098550519279</v>
      </c>
      <c r="I5300" s="16" t="n">
        <f aca="false">H5300/2_Girdiler!$B$17</f>
        <v>0.813696115862496</v>
      </c>
      <c r="J5300" s="16" t="n">
        <f aca="false">D5300+I5300</f>
        <v>18.2675238524907</v>
      </c>
    </row>
    <row r="5301" customFormat="false" ht="15" hidden="false" customHeight="false" outlineLevel="0" collapsed="false">
      <c r="A5301" s="0" t="n">
        <v>5289</v>
      </c>
      <c r="B5301" s="7" t="n">
        <v>0.147588</v>
      </c>
      <c r="C5301" s="7" t="n">
        <v>0.888133</v>
      </c>
      <c r="D5301" s="16" t="n">
        <f aca="false">LOGINV(B5301,$B$7,$C$7)</f>
        <v>7.55564187032431</v>
      </c>
      <c r="E5301" s="16" t="n">
        <f aca="false">LOGINV(C5301,$B$8,$C$8)</f>
        <v>239.506947016929</v>
      </c>
      <c r="F5301" s="16" t="n">
        <f aca="false">$B$5/100*E5301*2_Girdiler!$B$14*2_Girdiler!$B$15*2_Girdiler!$B$16</f>
        <v>6.02599478694594</v>
      </c>
      <c r="G5301" s="16" t="n">
        <f aca="false">MIN(MATCH(F5301,2_Girdiler!$B$20:$I$20,1),7)</f>
        <v>2</v>
      </c>
      <c r="H5301" s="16" t="n">
        <f aca="false">IF(F5301&gt;=40,2_Girdiler!$I$21+(F5301-40)*(2_Girdiler!$I$21-2_Girdiler!$H$21)/(2_Girdiler!$I$20-2_Girdiler!$H$20),INDEX(2_Girdiler!$B$21:$I$21,G5301)+(F5301-INDEX(2_Girdiler!$B$20:$I$20,G5301))*(INDEX(2_Girdiler!$B$21:$I$21,G5301+1)-INDEX(2_Girdiler!$B$21:$I$21,G5301))/(INDEX(2_Girdiler!$B$20:$I$20,G5301+1)-INDEX(2_Girdiler!$B$20:$I$20,G5301)))</f>
        <v>12.6415916591135</v>
      </c>
      <c r="I5301" s="16" t="n">
        <f aca="false">H5301/2_Girdiler!$B$17</f>
        <v>5.06474024804227</v>
      </c>
      <c r="J5301" s="16" t="n">
        <f aca="false">D5301+I5301</f>
        <v>12.6203821183666</v>
      </c>
    </row>
    <row r="5302" customFormat="false" ht="15" hidden="false" customHeight="false" outlineLevel="0" collapsed="false">
      <c r="A5302" s="0" t="n">
        <v>5290</v>
      </c>
      <c r="B5302" s="7" t="n">
        <v>0.021854</v>
      </c>
      <c r="C5302" s="7" t="n">
        <v>0.295101</v>
      </c>
      <c r="D5302" s="16" t="n">
        <f aca="false">LOGINV(B5302,$B$7,$C$7)</f>
        <v>4.3999399219618</v>
      </c>
      <c r="E5302" s="16" t="n">
        <f aca="false">LOGINV(C5302,$B$8,$C$8)</f>
        <v>77.1382583875871</v>
      </c>
      <c r="F5302" s="16" t="n">
        <f aca="false">$B$5/100*E5302*2_Girdiler!$B$14*2_Girdiler!$B$15*2_Girdiler!$B$16</f>
        <v>1.94079858103169</v>
      </c>
      <c r="G5302" s="16" t="n">
        <f aca="false">MIN(MATCH(F5302,2_Girdiler!$B$20:$I$20,1),7)</f>
        <v>1</v>
      </c>
      <c r="H5302" s="16" t="n">
        <f aca="false">IF(F5302&gt;=40,2_Girdiler!$I$21+(F5302-40)*(2_Girdiler!$I$21-2_Girdiler!$H$21)/(2_Girdiler!$I$20-2_Girdiler!$H$20),INDEX(2_Girdiler!$B$21:$I$21,G5302)+(F5302-INDEX(2_Girdiler!$B$20:$I$20,G5302))*(INDEX(2_Girdiler!$B$21:$I$21,G5302+1)-INDEX(2_Girdiler!$B$21:$I$21,G5302))/(INDEX(2_Girdiler!$B$20:$I$20,G5302+1)-INDEX(2_Girdiler!$B$20:$I$20,G5302)))</f>
        <v>4.26975687826972</v>
      </c>
      <c r="I5302" s="16" t="n">
        <f aca="false">H5302/2_Girdiler!$B$17</f>
        <v>1.7106397749478</v>
      </c>
      <c r="J5302" s="16" t="n">
        <f aca="false">D5302+I5302</f>
        <v>6.11057969690961</v>
      </c>
    </row>
    <row r="5303" customFormat="false" ht="15" hidden="false" customHeight="false" outlineLevel="0" collapsed="false">
      <c r="A5303" s="0" t="n">
        <v>5291</v>
      </c>
      <c r="B5303" s="7" t="n">
        <v>0.30239</v>
      </c>
      <c r="C5303" s="7" t="n">
        <v>0.967598</v>
      </c>
      <c r="D5303" s="16" t="n">
        <f aca="false">LOGINV(B5303,$B$7,$C$7)</f>
        <v>10.1484785746009</v>
      </c>
      <c r="E5303" s="16" t="n">
        <f aca="false">LOGINV(C5303,$B$8,$C$8)</f>
        <v>359.679875640635</v>
      </c>
      <c r="F5303" s="16" t="n">
        <f aca="false">$B$5/100*E5303*2_Girdiler!$B$14*2_Girdiler!$B$15*2_Girdiler!$B$16</f>
        <v>9.04954567111837</v>
      </c>
      <c r="G5303" s="16" t="n">
        <f aca="false">MIN(MATCH(F5303,2_Girdiler!$B$20:$I$20,1),7)</f>
        <v>2</v>
      </c>
      <c r="H5303" s="16" t="n">
        <f aca="false">IF(F5303&gt;=40,2_Girdiler!$I$21+(F5303-40)*(2_Girdiler!$I$21-2_Girdiler!$H$21)/(2_Girdiler!$I$20-2_Girdiler!$H$20),INDEX(2_Girdiler!$B$21:$I$21,G5303)+(F5303-INDEX(2_Girdiler!$B$20:$I$20,G5303))*(INDEX(2_Girdiler!$B$21:$I$21,G5303+1)-INDEX(2_Girdiler!$B$21:$I$21,G5303))/(INDEX(2_Girdiler!$B$20:$I$20,G5303+1)-INDEX(2_Girdiler!$B$20:$I$20,G5303)))</f>
        <v>17.4792730737894</v>
      </c>
      <c r="I5303" s="16" t="n">
        <f aca="false">H5303/2_Girdiler!$B$17</f>
        <v>7.00291389174255</v>
      </c>
      <c r="J5303" s="16" t="n">
        <f aca="false">D5303+I5303</f>
        <v>17.1513924663434</v>
      </c>
    </row>
    <row r="5304" customFormat="false" ht="15" hidden="false" customHeight="false" outlineLevel="0" collapsed="false">
      <c r="A5304" s="0" t="n">
        <v>5292</v>
      </c>
      <c r="B5304" s="7" t="n">
        <v>0.18395</v>
      </c>
      <c r="C5304" s="7" t="n">
        <v>0.310548</v>
      </c>
      <c r="D5304" s="16" t="n">
        <f aca="false">LOGINV(B5304,$B$7,$C$7)</f>
        <v>8.19815611147473</v>
      </c>
      <c r="E5304" s="16" t="n">
        <f aca="false">LOGINV(C5304,$B$8,$C$8)</f>
        <v>79.3731360776165</v>
      </c>
      <c r="F5304" s="16" t="n">
        <f aca="false">$B$5/100*E5304*2_Girdiler!$B$14*2_Girdiler!$B$15*2_Girdiler!$B$16</f>
        <v>1.99702810371283</v>
      </c>
      <c r="G5304" s="16" t="n">
        <f aca="false">MIN(MATCH(F5304,2_Girdiler!$B$20:$I$20,1),7)</f>
        <v>1</v>
      </c>
      <c r="H5304" s="16" t="n">
        <f aca="false">IF(F5304&gt;=40,2_Girdiler!$I$21+(F5304-40)*(2_Girdiler!$I$21-2_Girdiler!$H$21)/(2_Girdiler!$I$20-2_Girdiler!$H$20),INDEX(2_Girdiler!$B$21:$I$21,G5304)+(F5304-INDEX(2_Girdiler!$B$20:$I$20,G5304))*(INDEX(2_Girdiler!$B$21:$I$21,G5304+1)-INDEX(2_Girdiler!$B$21:$I$21,G5304))/(INDEX(2_Girdiler!$B$20:$I$20,G5304+1)-INDEX(2_Girdiler!$B$20:$I$20,G5304)))</f>
        <v>4.39346182816823</v>
      </c>
      <c r="I5304" s="16" t="n">
        <f aca="false">H5304/2_Girdiler!$B$17</f>
        <v>1.76020105295202</v>
      </c>
      <c r="J5304" s="16" t="n">
        <f aca="false">D5304+I5304</f>
        <v>9.95835716442675</v>
      </c>
    </row>
    <row r="5305" customFormat="false" ht="15" hidden="false" customHeight="false" outlineLevel="0" collapsed="false">
      <c r="A5305" s="0" t="n">
        <v>5293</v>
      </c>
      <c r="B5305" s="7" t="n">
        <v>0.699246</v>
      </c>
      <c r="C5305" s="7" t="n">
        <v>0.237751</v>
      </c>
      <c r="D5305" s="16" t="n">
        <f aca="false">LOGINV(B5305,$B$7,$C$7)</f>
        <v>18.1177616535419</v>
      </c>
      <c r="E5305" s="16" t="n">
        <f aca="false">LOGINV(C5305,$B$8,$C$8)</f>
        <v>68.8981230170864</v>
      </c>
      <c r="F5305" s="16" t="n">
        <f aca="false">$B$5/100*E5305*2_Girdiler!$B$14*2_Girdiler!$B$15*2_Girdiler!$B$16</f>
        <v>1.73347677510989</v>
      </c>
      <c r="G5305" s="16" t="n">
        <f aca="false">MIN(MATCH(F5305,2_Girdiler!$B$20:$I$20,1),7)</f>
        <v>1</v>
      </c>
      <c r="H5305" s="16" t="n">
        <f aca="false">IF(F5305&gt;=40,2_Girdiler!$I$21+(F5305-40)*(2_Girdiler!$I$21-2_Girdiler!$H$21)/(2_Girdiler!$I$20-2_Girdiler!$H$20),INDEX(2_Girdiler!$B$21:$I$21,G5305)+(F5305-INDEX(2_Girdiler!$B$20:$I$20,G5305))*(INDEX(2_Girdiler!$B$21:$I$21,G5305+1)-INDEX(2_Girdiler!$B$21:$I$21,G5305))/(INDEX(2_Girdiler!$B$20:$I$20,G5305+1)-INDEX(2_Girdiler!$B$20:$I$20,G5305)))</f>
        <v>3.81364890524177</v>
      </c>
      <c r="I5305" s="16" t="n">
        <f aca="false">H5305/2_Girdiler!$B$17</f>
        <v>1.52790420883084</v>
      </c>
      <c r="J5305" s="16" t="n">
        <f aca="false">D5305+I5305</f>
        <v>19.6456658623727</v>
      </c>
    </row>
    <row r="5306" customFormat="false" ht="15" hidden="false" customHeight="false" outlineLevel="0" collapsed="false">
      <c r="A5306" s="0" t="n">
        <v>5294</v>
      </c>
      <c r="B5306" s="7" t="n">
        <v>0.256659</v>
      </c>
      <c r="C5306" s="7" t="n">
        <v>0.974802</v>
      </c>
      <c r="D5306" s="16" t="n">
        <f aca="false">LOGINV(B5306,$B$7,$C$7)</f>
        <v>9.40685591119485</v>
      </c>
      <c r="E5306" s="16" t="n">
        <f aca="false">LOGINV(C5306,$B$8,$C$8)</f>
        <v>386.142396886608</v>
      </c>
      <c r="F5306" s="16" t="n">
        <f aca="false">$B$5/100*E5306*2_Girdiler!$B$14*2_Girdiler!$B$15*2_Girdiler!$B$16</f>
        <v>9.71534270566705</v>
      </c>
      <c r="G5306" s="16" t="n">
        <f aca="false">MIN(MATCH(F5306,2_Girdiler!$B$20:$I$20,1),7)</f>
        <v>2</v>
      </c>
      <c r="H5306" s="16" t="n">
        <f aca="false">IF(F5306&gt;=40,2_Girdiler!$I$21+(F5306-40)*(2_Girdiler!$I$21-2_Girdiler!$H$21)/(2_Girdiler!$I$20-2_Girdiler!$H$20),INDEX(2_Girdiler!$B$21:$I$21,G5306)+(F5306-INDEX(2_Girdiler!$B$20:$I$20,G5306))*(INDEX(2_Girdiler!$B$21:$I$21,G5306+1)-INDEX(2_Girdiler!$B$21:$I$21,G5306))/(INDEX(2_Girdiler!$B$20:$I$20,G5306+1)-INDEX(2_Girdiler!$B$20:$I$20,G5306)))</f>
        <v>18.5445483290673</v>
      </c>
      <c r="I5306" s="16" t="n">
        <f aca="false">H5306/2_Girdiler!$B$17</f>
        <v>7.42970686260708</v>
      </c>
      <c r="J5306" s="16" t="n">
        <f aca="false">D5306+I5306</f>
        <v>16.8365627738019</v>
      </c>
    </row>
    <row r="5307" customFormat="false" ht="15" hidden="false" customHeight="false" outlineLevel="0" collapsed="false">
      <c r="A5307" s="0" t="n">
        <v>5295</v>
      </c>
      <c r="B5307" s="7" t="n">
        <v>0.717306</v>
      </c>
      <c r="C5307" s="7" t="n">
        <v>0.108602</v>
      </c>
      <c r="D5307" s="16" t="n">
        <f aca="false">LOGINV(B5307,$B$7,$C$7)</f>
        <v>18.6570726124597</v>
      </c>
      <c r="E5307" s="16" t="n">
        <f aca="false">LOGINV(C5307,$B$8,$C$8)</f>
        <v>49.2389020976211</v>
      </c>
      <c r="F5307" s="16" t="n">
        <f aca="false">$B$5/100*E5307*2_Girdiler!$B$14*2_Girdiler!$B$15*2_Girdiler!$B$16</f>
        <v>1.23885077677615</v>
      </c>
      <c r="G5307" s="16" t="n">
        <f aca="false">MIN(MATCH(F5307,2_Girdiler!$B$20:$I$20,1),7)</f>
        <v>1</v>
      </c>
      <c r="H5307" s="16" t="n">
        <f aca="false">IF(F5307&gt;=40,2_Girdiler!$I$21+(F5307-40)*(2_Girdiler!$I$21-2_Girdiler!$H$21)/(2_Girdiler!$I$20-2_Girdiler!$H$20),INDEX(2_Girdiler!$B$21:$I$21,G5307)+(F5307-INDEX(2_Girdiler!$B$20:$I$20,G5307))*(INDEX(2_Girdiler!$B$21:$I$21,G5307+1)-INDEX(2_Girdiler!$B$21:$I$21,G5307))/(INDEX(2_Girdiler!$B$20:$I$20,G5307+1)-INDEX(2_Girdiler!$B$20:$I$20,G5307)))</f>
        <v>2.72547170890752</v>
      </c>
      <c r="I5307" s="16" t="n">
        <f aca="false">H5307/2_Girdiler!$B$17</f>
        <v>1.09193578081231</v>
      </c>
      <c r="J5307" s="16" t="n">
        <f aca="false">D5307+I5307</f>
        <v>19.749008393272</v>
      </c>
    </row>
    <row r="5308" customFormat="false" ht="15" hidden="false" customHeight="false" outlineLevel="0" collapsed="false">
      <c r="A5308" s="0" t="n">
        <v>5296</v>
      </c>
      <c r="B5308" s="7" t="n">
        <v>0.755531</v>
      </c>
      <c r="C5308" s="7" t="n">
        <v>0.066024</v>
      </c>
      <c r="D5308" s="16" t="n">
        <f aca="false">LOGINV(B5308,$B$7,$C$7)</f>
        <v>19.9159357837689</v>
      </c>
      <c r="E5308" s="16" t="n">
        <f aca="false">LOGINV(C5308,$B$8,$C$8)</f>
        <v>41.3080706204332</v>
      </c>
      <c r="F5308" s="16" t="n">
        <f aca="false">$B$5/100*E5308*2_Girdiler!$B$14*2_Girdiler!$B$15*2_Girdiler!$B$16</f>
        <v>1.0393110568101</v>
      </c>
      <c r="G5308" s="16" t="n">
        <f aca="false">MIN(MATCH(F5308,2_Girdiler!$B$20:$I$20,1),7)</f>
        <v>1</v>
      </c>
      <c r="H5308" s="16" t="n">
        <f aca="false">IF(F5308&gt;=40,2_Girdiler!$I$21+(F5308-40)*(2_Girdiler!$I$21-2_Girdiler!$H$21)/(2_Girdiler!$I$20-2_Girdiler!$H$20),INDEX(2_Girdiler!$B$21:$I$21,G5308)+(F5308-INDEX(2_Girdiler!$B$20:$I$20,G5308))*(INDEX(2_Girdiler!$B$21:$I$21,G5308+1)-INDEX(2_Girdiler!$B$21:$I$21,G5308))/(INDEX(2_Girdiler!$B$20:$I$20,G5308+1)-INDEX(2_Girdiler!$B$20:$I$20,G5308)))</f>
        <v>2.28648432498222</v>
      </c>
      <c r="I5308" s="16" t="n">
        <f aca="false">H5308/2_Girdiler!$B$17</f>
        <v>0.916059425073005</v>
      </c>
      <c r="J5308" s="16" t="n">
        <f aca="false">D5308+I5308</f>
        <v>20.8319952088419</v>
      </c>
    </row>
    <row r="5309" customFormat="false" ht="15" hidden="false" customHeight="false" outlineLevel="0" collapsed="false">
      <c r="A5309" s="0" t="n">
        <v>5297</v>
      </c>
      <c r="B5309" s="7" t="n">
        <v>0.093743</v>
      </c>
      <c r="C5309" s="7" t="n">
        <v>0.660672</v>
      </c>
      <c r="D5309" s="16" t="n">
        <f aca="false">LOGINV(B5309,$B$7,$C$7)</f>
        <v>6.49555056185148</v>
      </c>
      <c r="E5309" s="16" t="n">
        <f aca="false">LOGINV(C5309,$B$8,$C$8)</f>
        <v>142.687700543634</v>
      </c>
      <c r="F5309" s="16" t="n">
        <f aca="false">$B$5/100*E5309*2_Girdiler!$B$14*2_Girdiler!$B$15*2_Girdiler!$B$16</f>
        <v>3.59002254567783</v>
      </c>
      <c r="G5309" s="16" t="n">
        <f aca="false">MIN(MATCH(F5309,2_Girdiler!$B$20:$I$20,1),7)</f>
        <v>1</v>
      </c>
      <c r="H5309" s="16" t="n">
        <f aca="false">IF(F5309&gt;=40,2_Girdiler!$I$21+(F5309-40)*(2_Girdiler!$I$21-2_Girdiler!$H$21)/(2_Girdiler!$I$20-2_Girdiler!$H$20),INDEX(2_Girdiler!$B$21:$I$21,G5309)+(F5309-INDEX(2_Girdiler!$B$20:$I$20,G5309))*(INDEX(2_Girdiler!$B$21:$I$21,G5309+1)-INDEX(2_Girdiler!$B$21:$I$21,G5309))/(INDEX(2_Girdiler!$B$20:$I$20,G5309+1)-INDEX(2_Girdiler!$B$20:$I$20,G5309)))</f>
        <v>7.89804960049122</v>
      </c>
      <c r="I5309" s="16" t="n">
        <f aca="false">H5309/2_Girdiler!$B$17</f>
        <v>3.16428269250449</v>
      </c>
      <c r="J5309" s="16" t="n">
        <f aca="false">D5309+I5309</f>
        <v>9.65983325435597</v>
      </c>
    </row>
    <row r="5310" customFormat="false" ht="15" hidden="false" customHeight="false" outlineLevel="0" collapsed="false">
      <c r="A5310" s="0" t="n">
        <v>5298</v>
      </c>
      <c r="B5310" s="7" t="n">
        <v>0.410758</v>
      </c>
      <c r="C5310" s="7" t="n">
        <v>0.975128</v>
      </c>
      <c r="D5310" s="16" t="n">
        <f aca="false">LOGINV(B5310,$B$7,$C$7)</f>
        <v>11.9418977854145</v>
      </c>
      <c r="E5310" s="16" t="n">
        <f aca="false">LOGINV(C5310,$B$8,$C$8)</f>
        <v>387.533598648235</v>
      </c>
      <c r="F5310" s="16" t="n">
        <f aca="false">$B$5/100*E5310*2_Girdiler!$B$14*2_Girdiler!$B$15*2_Girdiler!$B$16</f>
        <v>9.75034534198959</v>
      </c>
      <c r="G5310" s="16" t="n">
        <f aca="false">MIN(MATCH(F5310,2_Girdiler!$B$20:$I$20,1),7)</f>
        <v>2</v>
      </c>
      <c r="H5310" s="16" t="n">
        <f aca="false">IF(F5310&gt;=40,2_Girdiler!$I$21+(F5310-40)*(2_Girdiler!$I$21-2_Girdiler!$H$21)/(2_Girdiler!$I$20-2_Girdiler!$H$20),INDEX(2_Girdiler!$B$21:$I$21,G5310)+(F5310-INDEX(2_Girdiler!$B$20:$I$20,G5310))*(INDEX(2_Girdiler!$B$21:$I$21,G5310+1)-INDEX(2_Girdiler!$B$21:$I$21,G5310))/(INDEX(2_Girdiler!$B$20:$I$20,G5310+1)-INDEX(2_Girdiler!$B$20:$I$20,G5310)))</f>
        <v>18.6005525471833</v>
      </c>
      <c r="I5310" s="16" t="n">
        <f aca="false">H5310/2_Girdiler!$B$17</f>
        <v>7.45214444999332</v>
      </c>
      <c r="J5310" s="16" t="n">
        <f aca="false">D5310+I5310</f>
        <v>19.3940422354078</v>
      </c>
    </row>
    <row r="5311" customFormat="false" ht="15" hidden="false" customHeight="false" outlineLevel="0" collapsed="false">
      <c r="A5311" s="0" t="n">
        <v>5299</v>
      </c>
      <c r="B5311" s="7" t="n">
        <v>0.667606</v>
      </c>
      <c r="C5311" s="7" t="n">
        <v>0.154104</v>
      </c>
      <c r="D5311" s="16" t="n">
        <f aca="false">LOGINV(B5311,$B$7,$C$7)</f>
        <v>17.2416540291994</v>
      </c>
      <c r="E5311" s="16" t="n">
        <f aca="false">LOGINV(C5311,$B$8,$C$8)</f>
        <v>56.5695834635173</v>
      </c>
      <c r="F5311" s="16" t="n">
        <f aca="false">$B$5/100*E5311*2_Girdiler!$B$14*2_Girdiler!$B$15*2_Girdiler!$B$16</f>
        <v>1.4232907199421</v>
      </c>
      <c r="G5311" s="16" t="n">
        <f aca="false">MIN(MATCH(F5311,2_Girdiler!$B$20:$I$20,1),7)</f>
        <v>1</v>
      </c>
      <c r="H5311" s="16" t="n">
        <f aca="false">IF(F5311&gt;=40,2_Girdiler!$I$21+(F5311-40)*(2_Girdiler!$I$21-2_Girdiler!$H$21)/(2_Girdiler!$I$20-2_Girdiler!$H$20),INDEX(2_Girdiler!$B$21:$I$21,G5311)+(F5311-INDEX(2_Girdiler!$B$20:$I$20,G5311))*(INDEX(2_Girdiler!$B$21:$I$21,G5311+1)-INDEX(2_Girdiler!$B$21:$I$21,G5311))/(INDEX(2_Girdiler!$B$20:$I$20,G5311+1)-INDEX(2_Girdiler!$B$20:$I$20,G5311)))</f>
        <v>3.13123958387261</v>
      </c>
      <c r="I5311" s="16" t="n">
        <f aca="false">H5311/2_Girdiler!$B$17</f>
        <v>1.2545030384105</v>
      </c>
      <c r="J5311" s="16" t="n">
        <f aca="false">D5311+I5311</f>
        <v>18.4961570676099</v>
      </c>
    </row>
    <row r="5312" customFormat="false" ht="15" hidden="false" customHeight="false" outlineLevel="0" collapsed="false">
      <c r="A5312" s="0" t="n">
        <v>5300</v>
      </c>
      <c r="B5312" s="7" t="n">
        <v>0.426731</v>
      </c>
      <c r="C5312" s="7" t="n">
        <v>0.637606</v>
      </c>
      <c r="D5312" s="16" t="n">
        <f aca="false">LOGINV(B5312,$B$7,$C$7)</f>
        <v>12.217221476038</v>
      </c>
      <c r="E5312" s="16" t="n">
        <f aca="false">LOGINV(C5312,$B$8,$C$8)</f>
        <v>137.069533576056</v>
      </c>
      <c r="F5312" s="16" t="n">
        <f aca="false">$B$5/100*E5312*2_Girdiler!$B$14*2_Girdiler!$B$15*2_Girdiler!$B$16</f>
        <v>3.44866946477357</v>
      </c>
      <c r="G5312" s="16" t="n">
        <f aca="false">MIN(MATCH(F5312,2_Girdiler!$B$20:$I$20,1),7)</f>
        <v>1</v>
      </c>
      <c r="H5312" s="16" t="n">
        <f aca="false">IF(F5312&gt;=40,2_Girdiler!$I$21+(F5312-40)*(2_Girdiler!$I$21-2_Girdiler!$H$21)/(2_Girdiler!$I$20-2_Girdiler!$H$20),INDEX(2_Girdiler!$B$21:$I$21,G5312)+(F5312-INDEX(2_Girdiler!$B$20:$I$20,G5312))*(INDEX(2_Girdiler!$B$21:$I$21,G5312+1)-INDEX(2_Girdiler!$B$21:$I$21,G5312))/(INDEX(2_Girdiler!$B$20:$I$20,G5312+1)-INDEX(2_Girdiler!$B$20:$I$20,G5312)))</f>
        <v>7.58707282250185</v>
      </c>
      <c r="I5312" s="16" t="n">
        <f aca="false">H5312/2_Girdiler!$B$17</f>
        <v>3.03969263722029</v>
      </c>
      <c r="J5312" s="16" t="n">
        <f aca="false">D5312+I5312</f>
        <v>15.2569141132583</v>
      </c>
    </row>
    <row r="5313" customFormat="false" ht="15" hidden="false" customHeight="false" outlineLevel="0" collapsed="false">
      <c r="A5313" s="0" t="n">
        <v>5301</v>
      </c>
      <c r="B5313" s="7" t="n">
        <v>0.58108</v>
      </c>
      <c r="C5313" s="7" t="n">
        <v>0.872932</v>
      </c>
      <c r="D5313" s="16" t="n">
        <f aca="false">LOGINV(B5313,$B$7,$C$7)</f>
        <v>15.1784384256231</v>
      </c>
      <c r="E5313" s="16" t="n">
        <f aca="false">LOGINV(C5313,$B$8,$C$8)</f>
        <v>227.996890020993</v>
      </c>
      <c r="F5313" s="16" t="n">
        <f aca="false">$B$5/100*E5313*2_Girdiler!$B$14*2_Girdiler!$B$15*2_Girdiler!$B$16</f>
        <v>5.73640175292818</v>
      </c>
      <c r="G5313" s="16" t="n">
        <f aca="false">MIN(MATCH(F5313,2_Girdiler!$B$20:$I$20,1),7)</f>
        <v>2</v>
      </c>
      <c r="H5313" s="16" t="n">
        <f aca="false">IF(F5313&gt;=40,2_Girdiler!$I$21+(F5313-40)*(2_Girdiler!$I$21-2_Girdiler!$H$21)/(2_Girdiler!$I$20-2_Girdiler!$H$20),INDEX(2_Girdiler!$B$21:$I$21,G5313)+(F5313-INDEX(2_Girdiler!$B$20:$I$20,G5313))*(INDEX(2_Girdiler!$B$21:$I$21,G5313+1)-INDEX(2_Girdiler!$B$21:$I$21,G5313))/(INDEX(2_Girdiler!$B$20:$I$20,G5313+1)-INDEX(2_Girdiler!$B$20:$I$20,G5313)))</f>
        <v>12.1782428046851</v>
      </c>
      <c r="I5313" s="16" t="n">
        <f aca="false">H5313/2_Girdiler!$B$17</f>
        <v>4.87910368777448</v>
      </c>
      <c r="J5313" s="16" t="n">
        <f aca="false">D5313+I5313</f>
        <v>20.0575421133976</v>
      </c>
    </row>
    <row r="5314" customFormat="false" ht="15" hidden="false" customHeight="false" outlineLevel="0" collapsed="false">
      <c r="A5314" s="0" t="n">
        <v>5302</v>
      </c>
      <c r="B5314" s="7" t="n">
        <v>0.851125</v>
      </c>
      <c r="C5314" s="7" t="n">
        <v>0.651279</v>
      </c>
      <c r="D5314" s="16" t="n">
        <f aca="false">LOGINV(B5314,$B$7,$C$7)</f>
        <v>24.1964083157367</v>
      </c>
      <c r="E5314" s="16" t="n">
        <f aca="false">LOGINV(C5314,$B$8,$C$8)</f>
        <v>140.356253863971</v>
      </c>
      <c r="F5314" s="16" t="n">
        <f aca="false">$B$5/100*E5314*2_Girdiler!$B$14*2_Girdiler!$B$15*2_Girdiler!$B$16</f>
        <v>3.53136334721751</v>
      </c>
      <c r="G5314" s="16" t="n">
        <f aca="false">MIN(MATCH(F5314,2_Girdiler!$B$20:$I$20,1),7)</f>
        <v>1</v>
      </c>
      <c r="H5314" s="16" t="n">
        <f aca="false">IF(F5314&gt;=40,2_Girdiler!$I$21+(F5314-40)*(2_Girdiler!$I$21-2_Girdiler!$H$21)/(2_Girdiler!$I$20-2_Girdiler!$H$20),INDEX(2_Girdiler!$B$21:$I$21,G5314)+(F5314-INDEX(2_Girdiler!$B$20:$I$20,G5314))*(INDEX(2_Girdiler!$B$21:$I$21,G5314+1)-INDEX(2_Girdiler!$B$21:$I$21,G5314))/(INDEX(2_Girdiler!$B$20:$I$20,G5314+1)-INDEX(2_Girdiler!$B$20:$I$20,G5314)))</f>
        <v>7.76899936387851</v>
      </c>
      <c r="I5314" s="16" t="n">
        <f aca="false">H5314/2_Girdiler!$B$17</f>
        <v>3.11257987334876</v>
      </c>
      <c r="J5314" s="16" t="n">
        <f aca="false">D5314+I5314</f>
        <v>27.3089881890855</v>
      </c>
    </row>
    <row r="5315" customFormat="false" ht="15" hidden="false" customHeight="false" outlineLevel="0" collapsed="false">
      <c r="A5315" s="0" t="n">
        <v>5303</v>
      </c>
      <c r="B5315" s="7" t="n">
        <v>0.440087</v>
      </c>
      <c r="C5315" s="7" t="n">
        <v>0.358869</v>
      </c>
      <c r="D5315" s="16" t="n">
        <f aca="false">LOGINV(B5315,$B$7,$C$7)</f>
        <v>12.4506484553655</v>
      </c>
      <c r="E5315" s="16" t="n">
        <f aca="false">LOGINV(C5315,$B$8,$C$8)</f>
        <v>86.4781222163771</v>
      </c>
      <c r="F5315" s="16" t="n">
        <f aca="false">$B$5/100*E5315*2_Girdiler!$B$14*2_Girdiler!$B$15*2_Girdiler!$B$16</f>
        <v>2.17578955496405</v>
      </c>
      <c r="G5315" s="16" t="n">
        <f aca="false">MIN(MATCH(F5315,2_Girdiler!$B$20:$I$20,1),7)</f>
        <v>1</v>
      </c>
      <c r="H5315" s="16" t="n">
        <f aca="false">IF(F5315&gt;=40,2_Girdiler!$I$21+(F5315-40)*(2_Girdiler!$I$21-2_Girdiler!$H$21)/(2_Girdiler!$I$20-2_Girdiler!$H$20),INDEX(2_Girdiler!$B$21:$I$21,G5315)+(F5315-INDEX(2_Girdiler!$B$20:$I$20,G5315))*(INDEX(2_Girdiler!$B$21:$I$21,G5315+1)-INDEX(2_Girdiler!$B$21:$I$21,G5315))/(INDEX(2_Girdiler!$B$20:$I$20,G5315+1)-INDEX(2_Girdiler!$B$20:$I$20,G5315)))</f>
        <v>4.7867370209209</v>
      </c>
      <c r="I5315" s="16" t="n">
        <f aca="false">H5315/2_Girdiler!$B$17</f>
        <v>1.91776322953562</v>
      </c>
      <c r="J5315" s="16" t="n">
        <f aca="false">D5315+I5315</f>
        <v>14.3684116849011</v>
      </c>
    </row>
    <row r="5316" customFormat="false" ht="15" hidden="false" customHeight="false" outlineLevel="0" collapsed="false">
      <c r="A5316" s="0" t="n">
        <v>5304</v>
      </c>
      <c r="B5316" s="7" t="n">
        <v>0.385144</v>
      </c>
      <c r="C5316" s="7" t="n">
        <v>0.918257</v>
      </c>
      <c r="D5316" s="16" t="n">
        <f aca="false">LOGINV(B5316,$B$7,$C$7)</f>
        <v>11.5079741929812</v>
      </c>
      <c r="E5316" s="16" t="n">
        <f aca="false">LOGINV(C5316,$B$8,$C$8)</f>
        <v>268.458473482444</v>
      </c>
      <c r="F5316" s="16" t="n">
        <f aca="false">$B$5/100*E5316*2_Girdiler!$B$14*2_Girdiler!$B$15*2_Girdiler!$B$16</f>
        <v>6.75441519281829</v>
      </c>
      <c r="G5316" s="16" t="n">
        <f aca="false">MIN(MATCH(F5316,2_Girdiler!$B$20:$I$20,1),7)</f>
        <v>2</v>
      </c>
      <c r="H5316" s="16" t="n">
        <f aca="false">IF(F5316&gt;=40,2_Girdiler!$I$21+(F5316-40)*(2_Girdiler!$I$21-2_Girdiler!$H$21)/(2_Girdiler!$I$20-2_Girdiler!$H$20),INDEX(2_Girdiler!$B$21:$I$21,G5316)+(F5316-INDEX(2_Girdiler!$B$20:$I$20,G5316))*(INDEX(2_Girdiler!$B$21:$I$21,G5316+1)-INDEX(2_Girdiler!$B$21:$I$21,G5316))/(INDEX(2_Girdiler!$B$20:$I$20,G5316+1)-INDEX(2_Girdiler!$B$20:$I$20,G5316)))</f>
        <v>13.8070643085093</v>
      </c>
      <c r="I5316" s="16" t="n">
        <f aca="false">H5316/2_Girdiler!$B$17</f>
        <v>5.53167640565275</v>
      </c>
      <c r="J5316" s="16" t="n">
        <f aca="false">D5316+I5316</f>
        <v>17.0396505986339</v>
      </c>
    </row>
    <row r="5317" customFormat="false" ht="15" hidden="false" customHeight="false" outlineLevel="0" collapsed="false">
      <c r="A5317" s="0" t="n">
        <v>5305</v>
      </c>
      <c r="B5317" s="7" t="n">
        <v>0.157303</v>
      </c>
      <c r="C5317" s="7" t="n">
        <v>0.598628</v>
      </c>
      <c r="D5317" s="16" t="n">
        <f aca="false">LOGINV(B5317,$B$7,$C$7)</f>
        <v>7.73129374805288</v>
      </c>
      <c r="E5317" s="16" t="n">
        <f aca="false">LOGINV(C5317,$B$8,$C$8)</f>
        <v>128.313094493188</v>
      </c>
      <c r="F5317" s="16" t="n">
        <f aca="false">$B$5/100*E5317*2_Girdiler!$B$14*2_Girdiler!$B$15*2_Girdiler!$B$16</f>
        <v>3.2283574574486</v>
      </c>
      <c r="G5317" s="16" t="n">
        <f aca="false">MIN(MATCH(F5317,2_Girdiler!$B$20:$I$20,1),7)</f>
        <v>1</v>
      </c>
      <c r="H5317" s="16" t="n">
        <f aca="false">IF(F5317&gt;=40,2_Girdiler!$I$21+(F5317-40)*(2_Girdiler!$I$21-2_Girdiler!$H$21)/(2_Girdiler!$I$20-2_Girdiler!$H$20),INDEX(2_Girdiler!$B$21:$I$21,G5317)+(F5317-INDEX(2_Girdiler!$B$20:$I$20,G5317))*(INDEX(2_Girdiler!$B$21:$I$21,G5317+1)-INDEX(2_Girdiler!$B$21:$I$21,G5317))/(INDEX(2_Girdiler!$B$20:$I$20,G5317+1)-INDEX(2_Girdiler!$B$20:$I$20,G5317)))</f>
        <v>7.10238640638692</v>
      </c>
      <c r="I5317" s="16" t="n">
        <f aca="false">H5317/2_Girdiler!$B$17</f>
        <v>2.84550737435373</v>
      </c>
      <c r="J5317" s="16" t="n">
        <f aca="false">D5317+I5317</f>
        <v>10.5768011224066</v>
      </c>
    </row>
    <row r="5318" customFormat="false" ht="15" hidden="false" customHeight="false" outlineLevel="0" collapsed="false">
      <c r="A5318" s="0" t="n">
        <v>5306</v>
      </c>
      <c r="B5318" s="7" t="n">
        <v>0.398336</v>
      </c>
      <c r="C5318" s="7" t="n">
        <v>0.696749</v>
      </c>
      <c r="D5318" s="16" t="n">
        <f aca="false">LOGINV(B5318,$B$7,$C$7)</f>
        <v>11.7303822783069</v>
      </c>
      <c r="E5318" s="16" t="n">
        <f aca="false">LOGINV(C5318,$B$8,$C$8)</f>
        <v>152.278138353674</v>
      </c>
      <c r="F5318" s="16" t="n">
        <f aca="false">$B$5/100*E5318*2_Girdiler!$B$14*2_Girdiler!$B$15*2_Girdiler!$B$16</f>
        <v>3.83131796097844</v>
      </c>
      <c r="G5318" s="16" t="n">
        <f aca="false">MIN(MATCH(F5318,2_Girdiler!$B$20:$I$20,1),7)</f>
        <v>1</v>
      </c>
      <c r="H5318" s="16" t="n">
        <f aca="false">IF(F5318&gt;=40,2_Girdiler!$I$21+(F5318-40)*(2_Girdiler!$I$21-2_Girdiler!$H$21)/(2_Girdiler!$I$20-2_Girdiler!$H$20),INDEX(2_Girdiler!$B$21:$I$21,G5318)+(F5318-INDEX(2_Girdiler!$B$20:$I$20,G5318))*(INDEX(2_Girdiler!$B$21:$I$21,G5318+1)-INDEX(2_Girdiler!$B$21:$I$21,G5318))/(INDEX(2_Girdiler!$B$20:$I$20,G5318+1)-INDEX(2_Girdiler!$B$20:$I$20,G5318)))</f>
        <v>8.42889951415258</v>
      </c>
      <c r="I5318" s="16" t="n">
        <f aca="false">H5318/2_Girdiler!$B$17</f>
        <v>3.37696294637523</v>
      </c>
      <c r="J5318" s="16" t="n">
        <f aca="false">D5318+I5318</f>
        <v>15.1073452246822</v>
      </c>
    </row>
    <row r="5319" customFormat="false" ht="15" hidden="false" customHeight="false" outlineLevel="0" collapsed="false">
      <c r="A5319" s="0" t="n">
        <v>5307</v>
      </c>
      <c r="B5319" s="7" t="n">
        <v>0.141046</v>
      </c>
      <c r="C5319" s="7" t="n">
        <v>0.96313</v>
      </c>
      <c r="D5319" s="16" t="n">
        <f aca="false">LOGINV(B5319,$B$7,$C$7)</f>
        <v>7.43532941581951</v>
      </c>
      <c r="E5319" s="16" t="n">
        <f aca="false">LOGINV(C5319,$B$8,$C$8)</f>
        <v>346.376782429528</v>
      </c>
      <c r="F5319" s="16" t="n">
        <f aca="false">$B$5/100*E5319*2_Girdiler!$B$14*2_Girdiler!$B$15*2_Girdiler!$B$16</f>
        <v>8.71483984592691</v>
      </c>
      <c r="G5319" s="16" t="n">
        <f aca="false">MIN(MATCH(F5319,2_Girdiler!$B$20:$I$20,1),7)</f>
        <v>2</v>
      </c>
      <c r="H5319" s="16" t="n">
        <f aca="false">IF(F5319&gt;=40,2_Girdiler!$I$21+(F5319-40)*(2_Girdiler!$I$21-2_Girdiler!$H$21)/(2_Girdiler!$I$20-2_Girdiler!$H$20),INDEX(2_Girdiler!$B$21:$I$21,G5319)+(F5319-INDEX(2_Girdiler!$B$20:$I$20,G5319))*(INDEX(2_Girdiler!$B$21:$I$21,G5319+1)-INDEX(2_Girdiler!$B$21:$I$21,G5319))/(INDEX(2_Girdiler!$B$20:$I$20,G5319+1)-INDEX(2_Girdiler!$B$20:$I$20,G5319)))</f>
        <v>16.9437437534831</v>
      </c>
      <c r="I5319" s="16" t="n">
        <f aca="false">H5319/2_Girdiler!$B$17</f>
        <v>6.78835887559418</v>
      </c>
      <c r="J5319" s="16" t="n">
        <f aca="false">D5319+I5319</f>
        <v>14.2236882914137</v>
      </c>
    </row>
    <row r="5320" customFormat="false" ht="15" hidden="false" customHeight="false" outlineLevel="0" collapsed="false">
      <c r="A5320" s="0" t="n">
        <v>5308</v>
      </c>
      <c r="B5320" s="7" t="n">
        <v>0.904363</v>
      </c>
      <c r="C5320" s="7" t="n">
        <v>0.346333</v>
      </c>
      <c r="D5320" s="16" t="n">
        <f aca="false">LOGINV(B5320,$B$7,$C$7)</f>
        <v>28.0565249523171</v>
      </c>
      <c r="E5320" s="16" t="n">
        <f aca="false">LOGINV(C5320,$B$8,$C$8)</f>
        <v>84.6141803085352</v>
      </c>
      <c r="F5320" s="16" t="n">
        <f aca="false">$B$5/100*E5320*2_Girdiler!$B$14*2_Girdiler!$B$15*2_Girdiler!$B$16</f>
        <v>2.12889277656275</v>
      </c>
      <c r="G5320" s="16" t="n">
        <f aca="false">MIN(MATCH(F5320,2_Girdiler!$B$20:$I$20,1),7)</f>
        <v>1</v>
      </c>
      <c r="H5320" s="16" t="n">
        <f aca="false">IF(F5320&gt;=40,2_Girdiler!$I$21+(F5320-40)*(2_Girdiler!$I$21-2_Girdiler!$H$21)/(2_Girdiler!$I$20-2_Girdiler!$H$20),INDEX(2_Girdiler!$B$21:$I$21,G5320)+(F5320-INDEX(2_Girdiler!$B$20:$I$20,G5320))*(INDEX(2_Girdiler!$B$21:$I$21,G5320+1)-INDEX(2_Girdiler!$B$21:$I$21,G5320))/(INDEX(2_Girdiler!$B$20:$I$20,G5320+1)-INDEX(2_Girdiler!$B$20:$I$20,G5320)))</f>
        <v>4.68356410843804</v>
      </c>
      <c r="I5320" s="16" t="n">
        <f aca="false">H5320/2_Girdiler!$B$17</f>
        <v>1.87642792806011</v>
      </c>
      <c r="J5320" s="16" t="n">
        <f aca="false">D5320+I5320</f>
        <v>29.9329528803772</v>
      </c>
    </row>
    <row r="5321" customFormat="false" ht="15" hidden="false" customHeight="false" outlineLevel="0" collapsed="false">
      <c r="A5321" s="0" t="n">
        <v>5309</v>
      </c>
      <c r="B5321" s="7" t="n">
        <v>0.214058</v>
      </c>
      <c r="C5321" s="7" t="n">
        <v>0.198414</v>
      </c>
      <c r="D5321" s="16" t="n">
        <f aca="false">LOGINV(B5321,$B$7,$C$7)</f>
        <v>8.70680812443454</v>
      </c>
      <c r="E5321" s="16" t="n">
        <f aca="false">LOGINV(C5321,$B$8,$C$8)</f>
        <v>63.1995407394834</v>
      </c>
      <c r="F5321" s="16" t="n">
        <f aca="false">$B$5/100*E5321*2_Girdiler!$B$14*2_Girdiler!$B$15*2_Girdiler!$B$16</f>
        <v>1.5901004450054</v>
      </c>
      <c r="G5321" s="16" t="n">
        <f aca="false">MIN(MATCH(F5321,2_Girdiler!$B$20:$I$20,1),7)</f>
        <v>1</v>
      </c>
      <c r="H5321" s="16" t="n">
        <f aca="false">IF(F5321&gt;=40,2_Girdiler!$I$21+(F5321-40)*(2_Girdiler!$I$21-2_Girdiler!$H$21)/(2_Girdiler!$I$20-2_Girdiler!$H$20),INDEX(2_Girdiler!$B$21:$I$21,G5321)+(F5321-INDEX(2_Girdiler!$B$20:$I$20,G5321))*(INDEX(2_Girdiler!$B$21:$I$21,G5321+1)-INDEX(2_Girdiler!$B$21:$I$21,G5321))/(INDEX(2_Girdiler!$B$20:$I$20,G5321+1)-INDEX(2_Girdiler!$B$20:$I$20,G5321)))</f>
        <v>3.49822097901188</v>
      </c>
      <c r="I5321" s="16" t="n">
        <f aca="false">H5321/2_Girdiler!$B$17</f>
        <v>1.40153084095027</v>
      </c>
      <c r="J5321" s="16" t="n">
        <f aca="false">D5321+I5321</f>
        <v>10.1083389653848</v>
      </c>
    </row>
    <row r="5322" customFormat="false" ht="15" hidden="false" customHeight="false" outlineLevel="0" collapsed="false">
      <c r="A5322" s="0" t="n">
        <v>5310</v>
      </c>
      <c r="B5322" s="7" t="n">
        <v>0.834399</v>
      </c>
      <c r="C5322" s="7" t="n">
        <v>0.148793</v>
      </c>
      <c r="D5322" s="16" t="n">
        <f aca="false">LOGINV(B5322,$B$7,$C$7)</f>
        <v>23.2760080952949</v>
      </c>
      <c r="E5322" s="16" t="n">
        <f aca="false">LOGINV(C5322,$B$8,$C$8)</f>
        <v>55.7490716964948</v>
      </c>
      <c r="F5322" s="16" t="n">
        <f aca="false">$B$5/100*E5322*2_Girdiler!$B$14*2_Girdiler!$B$15*2_Girdiler!$B$16</f>
        <v>1.40264664388381</v>
      </c>
      <c r="G5322" s="16" t="n">
        <f aca="false">MIN(MATCH(F5322,2_Girdiler!$B$20:$I$20,1),7)</f>
        <v>1</v>
      </c>
      <c r="H5322" s="16" t="n">
        <f aca="false">IF(F5322&gt;=40,2_Girdiler!$I$21+(F5322-40)*(2_Girdiler!$I$21-2_Girdiler!$H$21)/(2_Girdiler!$I$20-2_Girdiler!$H$20),INDEX(2_Girdiler!$B$21:$I$21,G5322)+(F5322-INDEX(2_Girdiler!$B$20:$I$20,G5322))*(INDEX(2_Girdiler!$B$21:$I$21,G5322+1)-INDEX(2_Girdiler!$B$21:$I$21,G5322))/(INDEX(2_Girdiler!$B$20:$I$20,G5322+1)-INDEX(2_Girdiler!$B$20:$I$20,G5322)))</f>
        <v>3.08582261654438</v>
      </c>
      <c r="I5322" s="16" t="n">
        <f aca="false">H5322/2_Girdiler!$B$17</f>
        <v>1.23630713803861</v>
      </c>
      <c r="J5322" s="16" t="n">
        <f aca="false">D5322+I5322</f>
        <v>24.5123152333336</v>
      </c>
    </row>
    <row r="5323" customFormat="false" ht="15" hidden="false" customHeight="false" outlineLevel="0" collapsed="false">
      <c r="A5323" s="0" t="n">
        <v>5311</v>
      </c>
      <c r="B5323" s="7" t="n">
        <v>0.280058</v>
      </c>
      <c r="C5323" s="7" t="n">
        <v>0.562374</v>
      </c>
      <c r="D5323" s="16" t="n">
        <f aca="false">LOGINV(B5323,$B$7,$C$7)</f>
        <v>9.78665946008385</v>
      </c>
      <c r="E5323" s="16" t="n">
        <f aca="false">LOGINV(C5323,$B$8,$C$8)</f>
        <v>120.852008235705</v>
      </c>
      <c r="F5323" s="16" t="n">
        <f aca="false">$B$5/100*E5323*2_Girdiler!$B$14*2_Girdiler!$B$15*2_Girdiler!$B$16</f>
        <v>3.04063652721033</v>
      </c>
      <c r="G5323" s="16" t="n">
        <f aca="false">MIN(MATCH(F5323,2_Girdiler!$B$20:$I$20,1),7)</f>
        <v>1</v>
      </c>
      <c r="H5323" s="16" t="n">
        <f aca="false">IF(F5323&gt;=40,2_Girdiler!$I$21+(F5323-40)*(2_Girdiler!$I$21-2_Girdiler!$H$21)/(2_Girdiler!$I$20-2_Girdiler!$H$20),INDEX(2_Girdiler!$B$21:$I$21,G5323)+(F5323-INDEX(2_Girdiler!$B$20:$I$20,G5323))*(INDEX(2_Girdiler!$B$21:$I$21,G5323+1)-INDEX(2_Girdiler!$B$21:$I$21,G5323))/(INDEX(2_Girdiler!$B$20:$I$20,G5323+1)-INDEX(2_Girdiler!$B$20:$I$20,G5323)))</f>
        <v>6.68940035986273</v>
      </c>
      <c r="I5323" s="16" t="n">
        <f aca="false">H5323/2_Girdiler!$B$17</f>
        <v>2.68004822109885</v>
      </c>
      <c r="J5323" s="16" t="n">
        <f aca="false">D5323+I5323</f>
        <v>12.4667076811827</v>
      </c>
    </row>
    <row r="5324" customFormat="false" ht="15" hidden="false" customHeight="false" outlineLevel="0" collapsed="false">
      <c r="A5324" s="0" t="n">
        <v>5312</v>
      </c>
      <c r="B5324" s="7" t="n">
        <v>0.793566</v>
      </c>
      <c r="C5324" s="7" t="n">
        <v>0.807672</v>
      </c>
      <c r="D5324" s="16" t="n">
        <f aca="false">LOGINV(B5324,$B$7,$C$7)</f>
        <v>21.3751898630901</v>
      </c>
      <c r="E5324" s="16" t="n">
        <f aca="false">LOGINV(C5324,$B$8,$C$8)</f>
        <v>191.405491060063</v>
      </c>
      <c r="F5324" s="16" t="n">
        <f aca="false">$B$5/100*E5324*2_Girdiler!$B$14*2_Girdiler!$B$15*2_Girdiler!$B$16</f>
        <v>4.81576215507117</v>
      </c>
      <c r="G5324" s="16" t="n">
        <f aca="false">MIN(MATCH(F5324,2_Girdiler!$B$20:$I$20,1),7)</f>
        <v>1</v>
      </c>
      <c r="H5324" s="16" t="n">
        <f aca="false">IF(F5324&gt;=40,2_Girdiler!$I$21+(F5324-40)*(2_Girdiler!$I$21-2_Girdiler!$H$21)/(2_Girdiler!$I$20-2_Girdiler!$H$20),INDEX(2_Girdiler!$B$21:$I$21,G5324)+(F5324-INDEX(2_Girdiler!$B$20:$I$20,G5324))*(INDEX(2_Girdiler!$B$21:$I$21,G5324+1)-INDEX(2_Girdiler!$B$21:$I$21,G5324))/(INDEX(2_Girdiler!$B$20:$I$20,G5324+1)-INDEX(2_Girdiler!$B$20:$I$20,G5324)))</f>
        <v>10.5946767411566</v>
      </c>
      <c r="I5324" s="16" t="n">
        <f aca="false">H5324/2_Girdiler!$B$17</f>
        <v>4.24466215591209</v>
      </c>
      <c r="J5324" s="16" t="n">
        <f aca="false">D5324+I5324</f>
        <v>25.6198520190022</v>
      </c>
    </row>
    <row r="5325" customFormat="false" ht="15" hidden="false" customHeight="false" outlineLevel="0" collapsed="false">
      <c r="A5325" s="0" t="n">
        <v>5313</v>
      </c>
      <c r="B5325" s="7" t="n">
        <v>0.740871</v>
      </c>
      <c r="C5325" s="7" t="n">
        <v>0.609524</v>
      </c>
      <c r="D5325" s="16" t="n">
        <f aca="false">LOGINV(B5325,$B$7,$C$7)</f>
        <v>19.4121426594317</v>
      </c>
      <c r="E5325" s="16" t="n">
        <f aca="false">LOGINV(C5325,$B$8,$C$8)</f>
        <v>130.677026940584</v>
      </c>
      <c r="F5325" s="16" t="n">
        <f aca="false">$B$5/100*E5325*2_Girdiler!$B$14*2_Girdiler!$B$15*2_Girdiler!$B$16</f>
        <v>3.28783399782509</v>
      </c>
      <c r="G5325" s="16" t="n">
        <f aca="false">MIN(MATCH(F5325,2_Girdiler!$B$20:$I$20,1),7)</f>
        <v>1</v>
      </c>
      <c r="H5325" s="16" t="n">
        <f aca="false">IF(F5325&gt;=40,2_Girdiler!$I$21+(F5325-40)*(2_Girdiler!$I$21-2_Girdiler!$H$21)/(2_Girdiler!$I$20-2_Girdiler!$H$20),INDEX(2_Girdiler!$B$21:$I$21,G5325)+(F5325-INDEX(2_Girdiler!$B$20:$I$20,G5325))*(INDEX(2_Girdiler!$B$21:$I$21,G5325+1)-INDEX(2_Girdiler!$B$21:$I$21,G5325))/(INDEX(2_Girdiler!$B$20:$I$20,G5325+1)-INDEX(2_Girdiler!$B$20:$I$20,G5325)))</f>
        <v>7.23323479521519</v>
      </c>
      <c r="I5325" s="16" t="n">
        <f aca="false">H5325/2_Girdiler!$B$17</f>
        <v>2.89793060705737</v>
      </c>
      <c r="J5325" s="16" t="n">
        <f aca="false">D5325+I5325</f>
        <v>22.310073266489</v>
      </c>
    </row>
    <row r="5326" customFormat="false" ht="15" hidden="false" customHeight="false" outlineLevel="0" collapsed="false">
      <c r="A5326" s="0" t="n">
        <v>5314</v>
      </c>
      <c r="B5326" s="7" t="n">
        <v>0.37274</v>
      </c>
      <c r="C5326" s="7" t="n">
        <v>0.530108</v>
      </c>
      <c r="D5326" s="16" t="n">
        <f aca="false">LOGINV(B5326,$B$7,$C$7)</f>
        <v>11.3007053222888</v>
      </c>
      <c r="E5326" s="16" t="n">
        <f aca="false">LOGINV(C5326,$B$8,$C$8)</f>
        <v>114.662269925932</v>
      </c>
      <c r="F5326" s="16" t="n">
        <f aca="false">$B$5/100*E5326*2_Girdiler!$B$14*2_Girdiler!$B$15*2_Girdiler!$B$16</f>
        <v>2.88490271133646</v>
      </c>
      <c r="G5326" s="16" t="n">
        <f aca="false">MIN(MATCH(F5326,2_Girdiler!$B$20:$I$20,1),7)</f>
        <v>1</v>
      </c>
      <c r="H5326" s="16" t="n">
        <f aca="false">IF(F5326&gt;=40,2_Girdiler!$I$21+(F5326-40)*(2_Girdiler!$I$21-2_Girdiler!$H$21)/(2_Girdiler!$I$20-2_Girdiler!$H$20),INDEX(2_Girdiler!$B$21:$I$21,G5326)+(F5326-INDEX(2_Girdiler!$B$20:$I$20,G5326))*(INDEX(2_Girdiler!$B$21:$I$21,G5326+1)-INDEX(2_Girdiler!$B$21:$I$21,G5326))/(INDEX(2_Girdiler!$B$20:$I$20,G5326+1)-INDEX(2_Girdiler!$B$20:$I$20,G5326)))</f>
        <v>6.34678596494021</v>
      </c>
      <c r="I5326" s="16" t="n">
        <f aca="false">H5326/2_Girdiler!$B$17</f>
        <v>2.54278283851771</v>
      </c>
      <c r="J5326" s="16" t="n">
        <f aca="false">D5326+I5326</f>
        <v>13.8434881608065</v>
      </c>
    </row>
    <row r="5327" customFormat="false" ht="15" hidden="false" customHeight="false" outlineLevel="0" collapsed="false">
      <c r="A5327" s="0" t="n">
        <v>5315</v>
      </c>
      <c r="B5327" s="7" t="n">
        <v>0.646499</v>
      </c>
      <c r="C5327" s="7" t="n">
        <v>0.163898</v>
      </c>
      <c r="D5327" s="16" t="n">
        <f aca="false">LOGINV(B5327,$B$7,$C$7)</f>
        <v>16.6984949602045</v>
      </c>
      <c r="E5327" s="16" t="n">
        <f aca="false">LOGINV(C5327,$B$8,$C$8)</f>
        <v>58.0652136540357</v>
      </c>
      <c r="F5327" s="16" t="n">
        <f aca="false">$B$5/100*E5327*2_Girdiler!$B$14*2_Girdiler!$B$15*2_Girdiler!$B$16</f>
        <v>1.46092077553554</v>
      </c>
      <c r="G5327" s="16" t="n">
        <f aca="false">MIN(MATCH(F5327,2_Girdiler!$B$20:$I$20,1),7)</f>
        <v>1</v>
      </c>
      <c r="H5327" s="16" t="n">
        <f aca="false">IF(F5327&gt;=40,2_Girdiler!$I$21+(F5327-40)*(2_Girdiler!$I$21-2_Girdiler!$H$21)/(2_Girdiler!$I$20-2_Girdiler!$H$20),INDEX(2_Girdiler!$B$21:$I$21,G5327)+(F5327-INDEX(2_Girdiler!$B$20:$I$20,G5327))*(INDEX(2_Girdiler!$B$21:$I$21,G5327+1)-INDEX(2_Girdiler!$B$21:$I$21,G5327))/(INDEX(2_Girdiler!$B$20:$I$20,G5327+1)-INDEX(2_Girdiler!$B$20:$I$20,G5327)))</f>
        <v>3.21402570617818</v>
      </c>
      <c r="I5327" s="16" t="n">
        <f aca="false">H5327/2_Girdiler!$B$17</f>
        <v>1.28767055535985</v>
      </c>
      <c r="J5327" s="16" t="n">
        <f aca="false">D5327+I5327</f>
        <v>17.9861655155644</v>
      </c>
    </row>
    <row r="5328" customFormat="false" ht="15" hidden="false" customHeight="false" outlineLevel="0" collapsed="false">
      <c r="A5328" s="0" t="n">
        <v>5316</v>
      </c>
      <c r="B5328" s="7" t="n">
        <v>0.825904</v>
      </c>
      <c r="C5328" s="7" t="n">
        <v>0.613545</v>
      </c>
      <c r="D5328" s="16" t="n">
        <f aca="false">LOGINV(B5328,$B$7,$C$7)</f>
        <v>22.8442181068706</v>
      </c>
      <c r="E5328" s="16" t="n">
        <f aca="false">LOGINV(C5328,$B$8,$C$8)</f>
        <v>131.565049130664</v>
      </c>
      <c r="F5328" s="16" t="n">
        <f aca="false">$B$5/100*E5328*2_Girdiler!$B$14*2_Girdiler!$B$15*2_Girdiler!$B$16</f>
        <v>3.31017663612752</v>
      </c>
      <c r="G5328" s="16" t="n">
        <f aca="false">MIN(MATCH(F5328,2_Girdiler!$B$20:$I$20,1),7)</f>
        <v>1</v>
      </c>
      <c r="H5328" s="16" t="n">
        <f aca="false">IF(F5328&gt;=40,2_Girdiler!$I$21+(F5328-40)*(2_Girdiler!$I$21-2_Girdiler!$H$21)/(2_Girdiler!$I$20-2_Girdiler!$H$20),INDEX(2_Girdiler!$B$21:$I$21,G5328)+(F5328-INDEX(2_Girdiler!$B$20:$I$20,G5328))*(INDEX(2_Girdiler!$B$21:$I$21,G5328+1)-INDEX(2_Girdiler!$B$21:$I$21,G5328))/(INDEX(2_Girdiler!$B$20:$I$20,G5328+1)-INDEX(2_Girdiler!$B$20:$I$20,G5328)))</f>
        <v>7.28238859948054</v>
      </c>
      <c r="I5328" s="16" t="n">
        <f aca="false">H5328/2_Girdiler!$B$17</f>
        <v>2.9176236376124</v>
      </c>
      <c r="J5328" s="16" t="n">
        <f aca="false">D5328+I5328</f>
        <v>25.761841744483</v>
      </c>
    </row>
    <row r="5329" customFormat="false" ht="15" hidden="false" customHeight="false" outlineLevel="0" collapsed="false">
      <c r="A5329" s="0" t="n">
        <v>5317</v>
      </c>
      <c r="B5329" s="7" t="n">
        <v>0.12688</v>
      </c>
      <c r="C5329" s="7" t="n">
        <v>0.818719</v>
      </c>
      <c r="D5329" s="16" t="n">
        <f aca="false">LOGINV(B5329,$B$7,$C$7)</f>
        <v>7.16823415147173</v>
      </c>
      <c r="E5329" s="16" t="n">
        <f aca="false">LOGINV(C5329,$B$8,$C$8)</f>
        <v>196.557105261092</v>
      </c>
      <c r="F5329" s="16" t="n">
        <f aca="false">$B$5/100*E5329*2_Girdiler!$B$14*2_Girdiler!$B$15*2_Girdiler!$B$16</f>
        <v>4.94537676836907</v>
      </c>
      <c r="G5329" s="16" t="n">
        <f aca="false">MIN(MATCH(F5329,2_Girdiler!$B$20:$I$20,1),7)</f>
        <v>1</v>
      </c>
      <c r="H5329" s="16" t="n">
        <f aca="false">IF(F5329&gt;=40,2_Girdiler!$I$21+(F5329-40)*(2_Girdiler!$I$21-2_Girdiler!$H$21)/(2_Girdiler!$I$20-2_Girdiler!$H$20),INDEX(2_Girdiler!$B$21:$I$21,G5329)+(F5329-INDEX(2_Girdiler!$B$20:$I$20,G5329))*(INDEX(2_Girdiler!$B$21:$I$21,G5329+1)-INDEX(2_Girdiler!$B$21:$I$21,G5329))/(INDEX(2_Girdiler!$B$20:$I$20,G5329+1)-INDEX(2_Girdiler!$B$20:$I$20,G5329)))</f>
        <v>10.879828890412</v>
      </c>
      <c r="I5329" s="16" t="n">
        <f aca="false">H5329/2_Girdiler!$B$17</f>
        <v>4.35890580545351</v>
      </c>
      <c r="J5329" s="16" t="n">
        <f aca="false">D5329+I5329</f>
        <v>11.5271399569252</v>
      </c>
    </row>
    <row r="5330" customFormat="false" ht="15" hidden="false" customHeight="false" outlineLevel="0" collapsed="false">
      <c r="A5330" s="0" t="n">
        <v>5318</v>
      </c>
      <c r="B5330" s="7" t="n">
        <v>0.551865</v>
      </c>
      <c r="C5330" s="7" t="n">
        <v>0.580537</v>
      </c>
      <c r="D5330" s="16" t="n">
        <f aca="false">LOGINV(B5330,$B$7,$C$7)</f>
        <v>14.5628074746393</v>
      </c>
      <c r="E5330" s="16" t="n">
        <f aca="false">LOGINV(C5330,$B$8,$C$8)</f>
        <v>124.516497461194</v>
      </c>
      <c r="F5330" s="16" t="n">
        <f aca="false">$B$5/100*E5330*2_Girdiler!$B$14*2_Girdiler!$B$15*2_Girdiler!$B$16</f>
        <v>3.13283507612363</v>
      </c>
      <c r="G5330" s="16" t="n">
        <f aca="false">MIN(MATCH(F5330,2_Girdiler!$B$20:$I$20,1),7)</f>
        <v>1</v>
      </c>
      <c r="H5330" s="16" t="n">
        <f aca="false">IF(F5330&gt;=40,2_Girdiler!$I$21+(F5330-40)*(2_Girdiler!$I$21-2_Girdiler!$H$21)/(2_Girdiler!$I$20-2_Girdiler!$H$20),INDEX(2_Girdiler!$B$21:$I$21,G5330)+(F5330-INDEX(2_Girdiler!$B$20:$I$20,G5330))*(INDEX(2_Girdiler!$B$21:$I$21,G5330+1)-INDEX(2_Girdiler!$B$21:$I$21,G5330))/(INDEX(2_Girdiler!$B$20:$I$20,G5330+1)-INDEX(2_Girdiler!$B$20:$I$20,G5330)))</f>
        <v>6.89223716747198</v>
      </c>
      <c r="I5330" s="16" t="n">
        <f aca="false">H5330/2_Girdiler!$B$17</f>
        <v>2.76131296773717</v>
      </c>
      <c r="J5330" s="16" t="n">
        <f aca="false">D5330+I5330</f>
        <v>17.3241204423764</v>
      </c>
    </row>
    <row r="5331" customFormat="false" ht="15" hidden="false" customHeight="false" outlineLevel="0" collapsed="false">
      <c r="A5331" s="0" t="n">
        <v>5319</v>
      </c>
      <c r="B5331" s="7" t="n">
        <v>0.017044</v>
      </c>
      <c r="C5331" s="7" t="n">
        <v>0.427855</v>
      </c>
      <c r="D5331" s="16" t="n">
        <f aca="false">LOGINV(B5331,$B$7,$C$7)</f>
        <v>4.15641585059423</v>
      </c>
      <c r="E5331" s="16" t="n">
        <f aca="false">LOGINV(C5331,$B$8,$C$8)</f>
        <v>97.1108172843412</v>
      </c>
      <c r="F5331" s="16" t="n">
        <f aca="false">$B$5/100*E5331*2_Girdiler!$B$14*2_Girdiler!$B$15*2_Girdiler!$B$16</f>
        <v>2.44330816287402</v>
      </c>
      <c r="G5331" s="16" t="n">
        <f aca="false">MIN(MATCH(F5331,2_Girdiler!$B$20:$I$20,1),7)</f>
        <v>1</v>
      </c>
      <c r="H5331" s="16" t="n">
        <f aca="false">IF(F5331&gt;=40,2_Girdiler!$I$21+(F5331-40)*(2_Girdiler!$I$21-2_Girdiler!$H$21)/(2_Girdiler!$I$20-2_Girdiler!$H$20),INDEX(2_Girdiler!$B$21:$I$21,G5331)+(F5331-INDEX(2_Girdiler!$B$20:$I$20,G5331))*(INDEX(2_Girdiler!$B$21:$I$21,G5331+1)-INDEX(2_Girdiler!$B$21:$I$21,G5331))/(INDEX(2_Girdiler!$B$20:$I$20,G5331+1)-INDEX(2_Girdiler!$B$20:$I$20,G5331)))</f>
        <v>5.37527795832285</v>
      </c>
      <c r="I5331" s="16" t="n">
        <f aca="false">H5331/2_Girdiler!$B$17</f>
        <v>2.15355687432807</v>
      </c>
      <c r="J5331" s="16" t="n">
        <f aca="false">D5331+I5331</f>
        <v>6.3099727249223</v>
      </c>
    </row>
    <row r="5332" customFormat="false" ht="15" hidden="false" customHeight="false" outlineLevel="0" collapsed="false">
      <c r="A5332" s="0" t="n">
        <v>5320</v>
      </c>
      <c r="B5332" s="7" t="n">
        <v>0.364347</v>
      </c>
      <c r="C5332" s="7" t="n">
        <v>0.050329</v>
      </c>
      <c r="D5332" s="16" t="n">
        <f aca="false">LOGINV(B5332,$B$7,$C$7)</f>
        <v>11.161366350633</v>
      </c>
      <c r="E5332" s="16" t="n">
        <f aca="false">LOGINV(C5332,$B$8,$C$8)</f>
        <v>37.8461722359542</v>
      </c>
      <c r="F5332" s="16" t="n">
        <f aca="false">$B$5/100*E5332*2_Girdiler!$B$14*2_Girdiler!$B$15*2_Girdiler!$B$16</f>
        <v>0.952209693456607</v>
      </c>
      <c r="G5332" s="16" t="n">
        <f aca="false">MIN(MATCH(F5332,2_Girdiler!$B$20:$I$20,1),7)</f>
        <v>1</v>
      </c>
      <c r="H5332" s="16" t="n">
        <f aca="false">IF(F5332&gt;=40,2_Girdiler!$I$21+(F5332-40)*(2_Girdiler!$I$21-2_Girdiler!$H$21)/(2_Girdiler!$I$20-2_Girdiler!$H$20),INDEX(2_Girdiler!$B$21:$I$21,G5332)+(F5332-INDEX(2_Girdiler!$B$20:$I$20,G5332))*(INDEX(2_Girdiler!$B$21:$I$21,G5332+1)-INDEX(2_Girdiler!$B$21:$I$21,G5332))/(INDEX(2_Girdiler!$B$20:$I$20,G5332+1)-INDEX(2_Girdiler!$B$20:$I$20,G5332)))</f>
        <v>2.09486132560454</v>
      </c>
      <c r="I5332" s="16" t="n">
        <f aca="false">H5332/2_Girdiler!$B$17</f>
        <v>0.83928739006592</v>
      </c>
      <c r="J5332" s="16" t="n">
        <f aca="false">D5332+I5332</f>
        <v>12.0006537406989</v>
      </c>
    </row>
    <row r="5333" customFormat="false" ht="15" hidden="false" customHeight="false" outlineLevel="0" collapsed="false">
      <c r="A5333" s="0" t="n">
        <v>5321</v>
      </c>
      <c r="B5333" s="7" t="n">
        <v>0.112083</v>
      </c>
      <c r="C5333" s="7" t="n">
        <v>0.913768</v>
      </c>
      <c r="D5333" s="16" t="n">
        <f aca="false">LOGINV(B5333,$B$7,$C$7)</f>
        <v>6.87757750039485</v>
      </c>
      <c r="E5333" s="16" t="n">
        <f aca="false">LOGINV(C5333,$B$8,$C$8)</f>
        <v>263.460517711808</v>
      </c>
      <c r="F5333" s="16" t="n">
        <f aca="false">$B$5/100*E5333*2_Girdiler!$B$14*2_Girdiler!$B$15*2_Girdiler!$B$16</f>
        <v>6.62866662562909</v>
      </c>
      <c r="G5333" s="16" t="n">
        <f aca="false">MIN(MATCH(F5333,2_Girdiler!$B$20:$I$20,1),7)</f>
        <v>2</v>
      </c>
      <c r="H5333" s="16" t="n">
        <f aca="false">IF(F5333&gt;=40,2_Girdiler!$I$21+(F5333-40)*(2_Girdiler!$I$21-2_Girdiler!$H$21)/(2_Girdiler!$I$20-2_Girdiler!$H$20),INDEX(2_Girdiler!$B$21:$I$21,G5333)+(F5333-INDEX(2_Girdiler!$B$20:$I$20,G5333))*(INDEX(2_Girdiler!$B$21:$I$21,G5333+1)-INDEX(2_Girdiler!$B$21:$I$21,G5333))/(INDEX(2_Girdiler!$B$20:$I$20,G5333+1)-INDEX(2_Girdiler!$B$20:$I$20,G5333)))</f>
        <v>13.6058666010065</v>
      </c>
      <c r="I5333" s="16" t="n">
        <f aca="false">H5333/2_Girdiler!$B$17</f>
        <v>5.45106834976223</v>
      </c>
      <c r="J5333" s="16" t="n">
        <f aca="false">D5333+I5333</f>
        <v>12.3286458501571</v>
      </c>
    </row>
    <row r="5334" customFormat="false" ht="15" hidden="false" customHeight="false" outlineLevel="0" collapsed="false">
      <c r="A5334" s="0" t="n">
        <v>5322</v>
      </c>
      <c r="B5334" s="7" t="n">
        <v>0.422033</v>
      </c>
      <c r="C5334" s="7" t="n">
        <v>0.36697</v>
      </c>
      <c r="D5334" s="16" t="n">
        <f aca="false">LOGINV(B5334,$B$7,$C$7)</f>
        <v>12.1358277436203</v>
      </c>
      <c r="E5334" s="16" t="n">
        <f aca="false">LOGINV(C5334,$B$8,$C$8)</f>
        <v>87.6919967221023</v>
      </c>
      <c r="F5334" s="16" t="n">
        <f aca="false">$B$5/100*E5334*2_Girdiler!$B$14*2_Girdiler!$B$15*2_Girdiler!$B$16</f>
        <v>2.20633063752809</v>
      </c>
      <c r="G5334" s="16" t="n">
        <f aca="false">MIN(MATCH(F5334,2_Girdiler!$B$20:$I$20,1),7)</f>
        <v>1</v>
      </c>
      <c r="H5334" s="16" t="n">
        <f aca="false">IF(F5334&gt;=40,2_Girdiler!$I$21+(F5334-40)*(2_Girdiler!$I$21-2_Girdiler!$H$21)/(2_Girdiler!$I$20-2_Girdiler!$H$20),INDEX(2_Girdiler!$B$21:$I$21,G5334)+(F5334-INDEX(2_Girdiler!$B$20:$I$20,G5334))*(INDEX(2_Girdiler!$B$21:$I$21,G5334+1)-INDEX(2_Girdiler!$B$21:$I$21,G5334))/(INDEX(2_Girdiler!$B$20:$I$20,G5334+1)-INDEX(2_Girdiler!$B$20:$I$20,G5334)))</f>
        <v>4.8539274025618</v>
      </c>
      <c r="I5334" s="16" t="n">
        <f aca="false">H5334/2_Girdiler!$B$17</f>
        <v>1.94468245294944</v>
      </c>
      <c r="J5334" s="16" t="n">
        <f aca="false">D5334+I5334</f>
        <v>14.0805101965698</v>
      </c>
    </row>
    <row r="5335" customFormat="false" ht="15" hidden="false" customHeight="false" outlineLevel="0" collapsed="false">
      <c r="A5335" s="0" t="n">
        <v>5323</v>
      </c>
      <c r="B5335" s="7" t="n">
        <v>0.673488</v>
      </c>
      <c r="C5335" s="7" t="n">
        <v>0.790285</v>
      </c>
      <c r="D5335" s="16" t="n">
        <f aca="false">LOGINV(B5335,$B$7,$C$7)</f>
        <v>17.3985632550439</v>
      </c>
      <c r="E5335" s="16" t="n">
        <f aca="false">LOGINV(C5335,$B$8,$C$8)</f>
        <v>183.903758827642</v>
      </c>
      <c r="F5335" s="16" t="n">
        <f aca="false">$B$5/100*E5335*2_Girdiler!$B$14*2_Girdiler!$B$15*2_Girdiler!$B$16</f>
        <v>4.62701857210346</v>
      </c>
      <c r="G5335" s="16" t="n">
        <f aca="false">MIN(MATCH(F5335,2_Girdiler!$B$20:$I$20,1),7)</f>
        <v>1</v>
      </c>
      <c r="H5335" s="16" t="n">
        <f aca="false">IF(F5335&gt;=40,2_Girdiler!$I$21+(F5335-40)*(2_Girdiler!$I$21-2_Girdiler!$H$21)/(2_Girdiler!$I$20-2_Girdiler!$H$20),INDEX(2_Girdiler!$B$21:$I$21,G5335)+(F5335-INDEX(2_Girdiler!$B$20:$I$20,G5335))*(INDEX(2_Girdiler!$B$21:$I$21,G5335+1)-INDEX(2_Girdiler!$B$21:$I$21,G5335))/(INDEX(2_Girdiler!$B$20:$I$20,G5335+1)-INDEX(2_Girdiler!$B$20:$I$20,G5335)))</f>
        <v>10.1794408586276</v>
      </c>
      <c r="I5335" s="16" t="n">
        <f aca="false">H5335/2_Girdiler!$B$17</f>
        <v>4.07830162605273</v>
      </c>
      <c r="J5335" s="16" t="n">
        <f aca="false">D5335+I5335</f>
        <v>21.4768648810967</v>
      </c>
    </row>
    <row r="5336" customFormat="false" ht="15" hidden="false" customHeight="false" outlineLevel="0" collapsed="false">
      <c r="A5336" s="0" t="n">
        <v>5324</v>
      </c>
      <c r="B5336" s="7" t="n">
        <v>0.41838</v>
      </c>
      <c r="C5336" s="7" t="n">
        <v>0.960009</v>
      </c>
      <c r="D5336" s="16" t="n">
        <f aca="false">LOGINV(B5336,$B$7,$C$7)</f>
        <v>12.0727825420765</v>
      </c>
      <c r="E5336" s="16" t="n">
        <f aca="false">LOGINV(C5336,$B$8,$C$8)</f>
        <v>338.107650215581</v>
      </c>
      <c r="F5336" s="16" t="n">
        <f aca="false">$B$5/100*E5336*2_Girdiler!$B$14*2_Girdiler!$B$15*2_Girdiler!$B$16</f>
        <v>8.50678847942402</v>
      </c>
      <c r="G5336" s="16" t="n">
        <f aca="false">MIN(MATCH(F5336,2_Girdiler!$B$20:$I$20,1),7)</f>
        <v>2</v>
      </c>
      <c r="H5336" s="16" t="n">
        <f aca="false">IF(F5336&gt;=40,2_Girdiler!$I$21+(F5336-40)*(2_Girdiler!$I$21-2_Girdiler!$H$21)/(2_Girdiler!$I$20-2_Girdiler!$H$20),INDEX(2_Girdiler!$B$21:$I$21,G5336)+(F5336-INDEX(2_Girdiler!$B$20:$I$20,G5336))*(INDEX(2_Girdiler!$B$21:$I$21,G5336+1)-INDEX(2_Girdiler!$B$21:$I$21,G5336))/(INDEX(2_Girdiler!$B$20:$I$20,G5336+1)-INDEX(2_Girdiler!$B$20:$I$20,G5336)))</f>
        <v>16.6108615670784</v>
      </c>
      <c r="I5336" s="16" t="n">
        <f aca="false">H5336/2_Girdiler!$B$17</f>
        <v>6.6549926150154</v>
      </c>
      <c r="J5336" s="16" t="n">
        <f aca="false">D5336+I5336</f>
        <v>18.7277751570919</v>
      </c>
    </row>
    <row r="5337" customFormat="false" ht="15" hidden="false" customHeight="false" outlineLevel="0" collapsed="false">
      <c r="A5337" s="0" t="n">
        <v>5325</v>
      </c>
      <c r="B5337" s="7" t="n">
        <v>0.131385</v>
      </c>
      <c r="C5337" s="7" t="n">
        <v>0.444867</v>
      </c>
      <c r="D5337" s="16" t="n">
        <f aca="false">LOGINV(B5337,$B$7,$C$7)</f>
        <v>7.25423586301865</v>
      </c>
      <c r="E5337" s="16" t="n">
        <f aca="false">LOGINV(C5337,$B$8,$C$8)</f>
        <v>99.8567291545557</v>
      </c>
      <c r="F5337" s="16" t="n">
        <f aca="false">$B$5/100*E5337*2_Girdiler!$B$14*2_Girdiler!$B$15*2_Girdiler!$B$16</f>
        <v>2.51239530552862</v>
      </c>
      <c r="G5337" s="16" t="n">
        <f aca="false">MIN(MATCH(F5337,2_Girdiler!$B$20:$I$20,1),7)</f>
        <v>1</v>
      </c>
      <c r="H5337" s="16" t="n">
        <f aca="false">IF(F5337&gt;=40,2_Girdiler!$I$21+(F5337-40)*(2_Girdiler!$I$21-2_Girdiler!$H$21)/(2_Girdiler!$I$20-2_Girdiler!$H$20),INDEX(2_Girdiler!$B$21:$I$21,G5337)+(F5337-INDEX(2_Girdiler!$B$20:$I$20,G5337))*(INDEX(2_Girdiler!$B$21:$I$21,G5337+1)-INDEX(2_Girdiler!$B$21:$I$21,G5337))/(INDEX(2_Girdiler!$B$20:$I$20,G5337+1)-INDEX(2_Girdiler!$B$20:$I$20,G5337)))</f>
        <v>5.52726967216297</v>
      </c>
      <c r="I5337" s="16" t="n">
        <f aca="false">H5337/2_Girdiler!$B$17</f>
        <v>2.21445099044991</v>
      </c>
      <c r="J5337" s="16" t="n">
        <f aca="false">D5337+I5337</f>
        <v>9.46868685346855</v>
      </c>
    </row>
    <row r="5338" customFormat="false" ht="15" hidden="false" customHeight="false" outlineLevel="0" collapsed="false">
      <c r="A5338" s="0" t="n">
        <v>5326</v>
      </c>
      <c r="B5338" s="7" t="n">
        <v>0.886067</v>
      </c>
      <c r="C5338" s="7" t="n">
        <v>0.571405</v>
      </c>
      <c r="D5338" s="16" t="n">
        <f aca="false">LOGINV(B5338,$B$7,$C$7)</f>
        <v>26.5214616549378</v>
      </c>
      <c r="E5338" s="16" t="n">
        <f aca="false">LOGINV(C5338,$B$8,$C$8)</f>
        <v>122.656566112692</v>
      </c>
      <c r="F5338" s="16" t="n">
        <f aca="false">$B$5/100*E5338*2_Girdiler!$B$14*2_Girdiler!$B$15*2_Girdiler!$B$16</f>
        <v>3.08603920339533</v>
      </c>
      <c r="G5338" s="16" t="n">
        <f aca="false">MIN(MATCH(F5338,2_Girdiler!$B$20:$I$20,1),7)</f>
        <v>1</v>
      </c>
      <c r="H5338" s="16" t="n">
        <f aca="false">IF(F5338&gt;=40,2_Girdiler!$I$21+(F5338-40)*(2_Girdiler!$I$21-2_Girdiler!$H$21)/(2_Girdiler!$I$20-2_Girdiler!$H$20),INDEX(2_Girdiler!$B$21:$I$21,G5338)+(F5338-INDEX(2_Girdiler!$B$20:$I$20,G5338))*(INDEX(2_Girdiler!$B$21:$I$21,G5338+1)-INDEX(2_Girdiler!$B$21:$I$21,G5338))/(INDEX(2_Girdiler!$B$20:$I$20,G5338+1)-INDEX(2_Girdiler!$B$20:$I$20,G5338)))</f>
        <v>6.78928624746973</v>
      </c>
      <c r="I5338" s="16" t="n">
        <f aca="false">H5338/2_Girdiler!$B$17</f>
        <v>2.72006660555678</v>
      </c>
      <c r="J5338" s="16" t="n">
        <f aca="false">D5338+I5338</f>
        <v>29.2415282604946</v>
      </c>
    </row>
    <row r="5339" customFormat="false" ht="15" hidden="false" customHeight="false" outlineLevel="0" collapsed="false">
      <c r="A5339" s="0" t="n">
        <v>5327</v>
      </c>
      <c r="B5339" s="7" t="n">
        <v>0.709767</v>
      </c>
      <c r="C5339" s="7" t="n">
        <v>0.047526</v>
      </c>
      <c r="D5339" s="16" t="n">
        <f aca="false">LOGINV(B5339,$B$7,$C$7)</f>
        <v>18.4281115859718</v>
      </c>
      <c r="E5339" s="16" t="n">
        <f aca="false">LOGINV(C5339,$B$8,$C$8)</f>
        <v>37.1764912228393</v>
      </c>
      <c r="F5339" s="16" t="n">
        <f aca="false">$B$5/100*E5339*2_Girdiler!$B$14*2_Girdiler!$B$15*2_Girdiler!$B$16</f>
        <v>0.935360519166636</v>
      </c>
      <c r="G5339" s="16" t="n">
        <f aca="false">MIN(MATCH(F5339,2_Girdiler!$B$20:$I$20,1),7)</f>
        <v>1</v>
      </c>
      <c r="H5339" s="16" t="n">
        <f aca="false">IF(F5339&gt;=40,2_Girdiler!$I$21+(F5339-40)*(2_Girdiler!$I$21-2_Girdiler!$H$21)/(2_Girdiler!$I$20-2_Girdiler!$H$20),INDEX(2_Girdiler!$B$21:$I$21,G5339)+(F5339-INDEX(2_Girdiler!$B$20:$I$20,G5339))*(INDEX(2_Girdiler!$B$21:$I$21,G5339+1)-INDEX(2_Girdiler!$B$21:$I$21,G5339))/(INDEX(2_Girdiler!$B$20:$I$20,G5339+1)-INDEX(2_Girdiler!$B$20:$I$20,G5339)))</f>
        <v>2.0577931421666</v>
      </c>
      <c r="I5339" s="16" t="n">
        <f aca="false">H5339/2_Girdiler!$B$17</f>
        <v>0.824436355034695</v>
      </c>
      <c r="J5339" s="16" t="n">
        <f aca="false">D5339+I5339</f>
        <v>19.2525479410065</v>
      </c>
    </row>
    <row r="5340" customFormat="false" ht="15" hidden="false" customHeight="false" outlineLevel="0" collapsed="false">
      <c r="A5340" s="0" t="n">
        <v>5328</v>
      </c>
      <c r="B5340" s="7" t="n">
        <v>0.905736</v>
      </c>
      <c r="C5340" s="7" t="n">
        <v>0.018476</v>
      </c>
      <c r="D5340" s="16" t="n">
        <f aca="false">LOGINV(B5340,$B$7,$C$7)</f>
        <v>28.1839026170333</v>
      </c>
      <c r="E5340" s="16" t="n">
        <f aca="false">LOGINV(C5340,$B$8,$C$8)</f>
        <v>28.4038967297281</v>
      </c>
      <c r="F5340" s="16" t="n">
        <f aca="false">$B$5/100*E5340*2_Girdiler!$B$14*2_Girdiler!$B$15*2_Girdiler!$B$16</f>
        <v>0.71464204171996</v>
      </c>
      <c r="G5340" s="16" t="n">
        <f aca="false">MIN(MATCH(F5340,2_Girdiler!$B$20:$I$20,1),7)</f>
        <v>1</v>
      </c>
      <c r="H5340" s="16" t="n">
        <f aca="false">IF(F5340&gt;=40,2_Girdiler!$I$21+(F5340-40)*(2_Girdiler!$I$21-2_Girdiler!$H$21)/(2_Girdiler!$I$20-2_Girdiler!$H$20),INDEX(2_Girdiler!$B$21:$I$21,G5340)+(F5340-INDEX(2_Girdiler!$B$20:$I$20,G5340))*(INDEX(2_Girdiler!$B$21:$I$21,G5340+1)-INDEX(2_Girdiler!$B$21:$I$21,G5340))/(INDEX(2_Girdiler!$B$20:$I$20,G5340+1)-INDEX(2_Girdiler!$B$20:$I$20,G5340)))</f>
        <v>1.57221249178391</v>
      </c>
      <c r="I5340" s="16" t="n">
        <f aca="false">H5340/2_Girdiler!$B$17</f>
        <v>0.629892825233939</v>
      </c>
      <c r="J5340" s="16" t="n">
        <f aca="false">D5340+I5340</f>
        <v>28.8137954422672</v>
      </c>
    </row>
    <row r="5341" customFormat="false" ht="15" hidden="false" customHeight="false" outlineLevel="0" collapsed="false">
      <c r="A5341" s="0" t="n">
        <v>5329</v>
      </c>
      <c r="B5341" s="7" t="n">
        <v>0.779091</v>
      </c>
      <c r="C5341" s="7" t="n">
        <v>0.248095</v>
      </c>
      <c r="D5341" s="16" t="n">
        <f aca="false">LOGINV(B5341,$B$7,$C$7)</f>
        <v>20.790815272781</v>
      </c>
      <c r="E5341" s="16" t="n">
        <f aca="false">LOGINV(C5341,$B$8,$C$8)</f>
        <v>70.3841760485097</v>
      </c>
      <c r="F5341" s="16" t="n">
        <f aca="false">$B$5/100*E5341*2_Girdiler!$B$14*2_Girdiler!$B$15*2_Girdiler!$B$16</f>
        <v>1.7708658693805</v>
      </c>
      <c r="G5341" s="16" t="n">
        <f aca="false">MIN(MATCH(F5341,2_Girdiler!$B$20:$I$20,1),7)</f>
        <v>1</v>
      </c>
      <c r="H5341" s="16" t="n">
        <f aca="false">IF(F5341&gt;=40,2_Girdiler!$I$21+(F5341-40)*(2_Girdiler!$I$21-2_Girdiler!$H$21)/(2_Girdiler!$I$20-2_Girdiler!$H$20),INDEX(2_Girdiler!$B$21:$I$21,G5341)+(F5341-INDEX(2_Girdiler!$B$20:$I$20,G5341))*(INDEX(2_Girdiler!$B$21:$I$21,G5341+1)-INDEX(2_Girdiler!$B$21:$I$21,G5341))/(INDEX(2_Girdiler!$B$20:$I$20,G5341+1)-INDEX(2_Girdiler!$B$20:$I$20,G5341)))</f>
        <v>3.89590491263711</v>
      </c>
      <c r="I5341" s="16" t="n">
        <f aca="false">H5341/2_Girdiler!$B$17</f>
        <v>1.56085933999884</v>
      </c>
      <c r="J5341" s="16" t="n">
        <f aca="false">D5341+I5341</f>
        <v>22.3516746127799</v>
      </c>
    </row>
    <row r="5342" customFormat="false" ht="15" hidden="false" customHeight="false" outlineLevel="0" collapsed="false">
      <c r="A5342" s="0" t="n">
        <v>5330</v>
      </c>
      <c r="B5342" s="7" t="n">
        <v>0.319635</v>
      </c>
      <c r="C5342" s="7" t="n">
        <v>0.28703</v>
      </c>
      <c r="D5342" s="16" t="n">
        <f aca="false">LOGINV(B5342,$B$7,$C$7)</f>
        <v>10.4284290191082</v>
      </c>
      <c r="E5342" s="16" t="n">
        <f aca="false">LOGINV(C5342,$B$8,$C$8)</f>
        <v>75.975051746445</v>
      </c>
      <c r="F5342" s="16" t="n">
        <f aca="false">$B$5/100*E5342*2_Girdiler!$B$14*2_Girdiler!$B$15*2_Girdiler!$B$16</f>
        <v>1.91153230194056</v>
      </c>
      <c r="G5342" s="16" t="n">
        <f aca="false">MIN(MATCH(F5342,2_Girdiler!$B$20:$I$20,1),7)</f>
        <v>1</v>
      </c>
      <c r="H5342" s="16" t="n">
        <f aca="false">IF(F5342&gt;=40,2_Girdiler!$I$21+(F5342-40)*(2_Girdiler!$I$21-2_Girdiler!$H$21)/(2_Girdiler!$I$20-2_Girdiler!$H$20),INDEX(2_Girdiler!$B$21:$I$21,G5342)+(F5342-INDEX(2_Girdiler!$B$20:$I$20,G5342))*(INDEX(2_Girdiler!$B$21:$I$21,G5342+1)-INDEX(2_Girdiler!$B$21:$I$21,G5342))/(INDEX(2_Girdiler!$B$20:$I$20,G5342+1)-INDEX(2_Girdiler!$B$20:$I$20,G5342)))</f>
        <v>4.20537106426922</v>
      </c>
      <c r="I5342" s="16" t="n">
        <f aca="false">H5342/2_Girdiler!$B$17</f>
        <v>1.68484417638991</v>
      </c>
      <c r="J5342" s="16" t="n">
        <f aca="false">D5342+I5342</f>
        <v>12.1132731954981</v>
      </c>
    </row>
    <row r="5343" customFormat="false" ht="15" hidden="false" customHeight="false" outlineLevel="0" collapsed="false">
      <c r="A5343" s="0" t="n">
        <v>5331</v>
      </c>
      <c r="B5343" s="7" t="n">
        <v>0.041124</v>
      </c>
      <c r="C5343" s="7" t="n">
        <v>0.770151</v>
      </c>
      <c r="D5343" s="16" t="n">
        <f aca="false">LOGINV(B5343,$B$7,$C$7)</f>
        <v>5.14053115977179</v>
      </c>
      <c r="E5343" s="16" t="n">
        <f aca="false">LOGINV(C5343,$B$8,$C$8)</f>
        <v>175.998552546011</v>
      </c>
      <c r="F5343" s="16" t="n">
        <f aca="false">$B$5/100*E5343*2_Girdiler!$B$14*2_Girdiler!$B$15*2_Girdiler!$B$16</f>
        <v>4.42812358205763</v>
      </c>
      <c r="G5343" s="16" t="n">
        <f aca="false">MIN(MATCH(F5343,2_Girdiler!$B$20:$I$20,1),7)</f>
        <v>1</v>
      </c>
      <c r="H5343" s="16" t="n">
        <f aca="false">IF(F5343&gt;=40,2_Girdiler!$I$21+(F5343-40)*(2_Girdiler!$I$21-2_Girdiler!$H$21)/(2_Girdiler!$I$20-2_Girdiler!$H$20),INDEX(2_Girdiler!$B$21:$I$21,G5343)+(F5343-INDEX(2_Girdiler!$B$20:$I$20,G5343))*(INDEX(2_Girdiler!$B$21:$I$21,G5343+1)-INDEX(2_Girdiler!$B$21:$I$21,G5343))/(INDEX(2_Girdiler!$B$20:$I$20,G5343+1)-INDEX(2_Girdiler!$B$20:$I$20,G5343)))</f>
        <v>9.74187188052679</v>
      </c>
      <c r="I5343" s="16" t="n">
        <f aca="false">H5343/2_Girdiler!$B$17</f>
        <v>3.90299354187772</v>
      </c>
      <c r="J5343" s="16" t="n">
        <f aca="false">D5343+I5343</f>
        <v>9.04352470164951</v>
      </c>
    </row>
    <row r="5344" customFormat="false" ht="15" hidden="false" customHeight="false" outlineLevel="0" collapsed="false">
      <c r="A5344" s="0" t="n">
        <v>5332</v>
      </c>
      <c r="B5344" s="7" t="n">
        <v>0.124444</v>
      </c>
      <c r="C5344" s="7" t="n">
        <v>0.506845</v>
      </c>
      <c r="D5344" s="16" t="n">
        <f aca="false">LOGINV(B5344,$B$7,$C$7)</f>
        <v>7.12127940195054</v>
      </c>
      <c r="E5344" s="16" t="n">
        <f aca="false">LOGINV(C5344,$B$8,$C$8)</f>
        <v>110.421519032142</v>
      </c>
      <c r="F5344" s="16" t="n">
        <f aca="false">$B$5/100*E5344*2_Girdiler!$B$14*2_Girdiler!$B$15*2_Girdiler!$B$16</f>
        <v>2.77820541884869</v>
      </c>
      <c r="G5344" s="16" t="n">
        <f aca="false">MIN(MATCH(F5344,2_Girdiler!$B$20:$I$20,1),7)</f>
        <v>1</v>
      </c>
      <c r="H5344" s="16" t="n">
        <f aca="false">IF(F5344&gt;=40,2_Girdiler!$I$21+(F5344-40)*(2_Girdiler!$I$21-2_Girdiler!$H$21)/(2_Girdiler!$I$20-2_Girdiler!$H$20),INDEX(2_Girdiler!$B$21:$I$21,G5344)+(F5344-INDEX(2_Girdiler!$B$20:$I$20,G5344))*(INDEX(2_Girdiler!$B$21:$I$21,G5344+1)-INDEX(2_Girdiler!$B$21:$I$21,G5344))/(INDEX(2_Girdiler!$B$20:$I$20,G5344+1)-INDEX(2_Girdiler!$B$20:$I$20,G5344)))</f>
        <v>6.11205192146713</v>
      </c>
      <c r="I5344" s="16" t="n">
        <f aca="false">H5344/2_Girdiler!$B$17</f>
        <v>2.44873875058779</v>
      </c>
      <c r="J5344" s="16" t="n">
        <f aca="false">D5344+I5344</f>
        <v>9.57001815253834</v>
      </c>
    </row>
    <row r="5345" customFormat="false" ht="15" hidden="false" customHeight="false" outlineLevel="0" collapsed="false">
      <c r="A5345" s="0" t="n">
        <v>5333</v>
      </c>
      <c r="B5345" s="7" t="n">
        <v>0.948775</v>
      </c>
      <c r="C5345" s="7" t="n">
        <v>0.571875</v>
      </c>
      <c r="D5345" s="16" t="n">
        <f aca="false">LOGINV(B5345,$B$7,$C$7)</f>
        <v>33.652405860204</v>
      </c>
      <c r="E5345" s="16" t="n">
        <f aca="false">LOGINV(C5345,$B$8,$C$8)</f>
        <v>122.751412638612</v>
      </c>
      <c r="F5345" s="16" t="n">
        <f aca="false">$B$5/100*E5345*2_Girdiler!$B$14*2_Girdiler!$B$15*2_Girdiler!$B$16</f>
        <v>3.08842554198748</v>
      </c>
      <c r="G5345" s="16" t="n">
        <f aca="false">MIN(MATCH(F5345,2_Girdiler!$B$20:$I$20,1),7)</f>
        <v>1</v>
      </c>
      <c r="H5345" s="16" t="n">
        <f aca="false">IF(F5345&gt;=40,2_Girdiler!$I$21+(F5345-40)*(2_Girdiler!$I$21-2_Girdiler!$H$21)/(2_Girdiler!$I$20-2_Girdiler!$H$20),INDEX(2_Girdiler!$B$21:$I$21,G5345)+(F5345-INDEX(2_Girdiler!$B$20:$I$20,G5345))*(INDEX(2_Girdiler!$B$21:$I$21,G5345+1)-INDEX(2_Girdiler!$B$21:$I$21,G5345))/(INDEX(2_Girdiler!$B$20:$I$20,G5345+1)-INDEX(2_Girdiler!$B$20:$I$20,G5345)))</f>
        <v>6.79453619237246</v>
      </c>
      <c r="I5345" s="16" t="n">
        <f aca="false">H5345/2_Girdiler!$B$17</f>
        <v>2.72216994886717</v>
      </c>
      <c r="J5345" s="16" t="n">
        <f aca="false">D5345+I5345</f>
        <v>36.3745758090712</v>
      </c>
    </row>
    <row r="5346" customFormat="false" ht="15" hidden="false" customHeight="false" outlineLevel="0" collapsed="false">
      <c r="A5346" s="0" t="n">
        <v>5334</v>
      </c>
      <c r="B5346" s="7" t="n">
        <v>0.41353</v>
      </c>
      <c r="C5346" s="7" t="n">
        <v>0.354638</v>
      </c>
      <c r="D5346" s="16" t="n">
        <f aca="false">LOGINV(B5346,$B$7,$C$7)</f>
        <v>11.989397594556</v>
      </c>
      <c r="E5346" s="16" t="n">
        <f aca="false">LOGINV(C5346,$B$8,$C$8)</f>
        <v>85.8471351797442</v>
      </c>
      <c r="F5346" s="16" t="n">
        <f aca="false">$B$5/100*E5346*2_Girdiler!$B$14*2_Girdiler!$B$15*2_Girdiler!$B$16</f>
        <v>2.15991392112236</v>
      </c>
      <c r="G5346" s="16" t="n">
        <f aca="false">MIN(MATCH(F5346,2_Girdiler!$B$20:$I$20,1),7)</f>
        <v>1</v>
      </c>
      <c r="H5346" s="16" t="n">
        <f aca="false">IF(F5346&gt;=40,2_Girdiler!$I$21+(F5346-40)*(2_Girdiler!$I$21-2_Girdiler!$H$21)/(2_Girdiler!$I$20-2_Girdiler!$H$20),INDEX(2_Girdiler!$B$21:$I$21,G5346)+(F5346-INDEX(2_Girdiler!$B$20:$I$20,G5346))*(INDEX(2_Girdiler!$B$21:$I$21,G5346+1)-INDEX(2_Girdiler!$B$21:$I$21,G5346))/(INDEX(2_Girdiler!$B$20:$I$20,G5346+1)-INDEX(2_Girdiler!$B$20:$I$20,G5346)))</f>
        <v>4.7518106264692</v>
      </c>
      <c r="I5346" s="16" t="n">
        <f aca="false">H5346/2_Girdiler!$B$17</f>
        <v>1.90377028304054</v>
      </c>
      <c r="J5346" s="16" t="n">
        <f aca="false">D5346+I5346</f>
        <v>13.8931678775965</v>
      </c>
    </row>
    <row r="5347" customFormat="false" ht="15" hidden="false" customHeight="false" outlineLevel="0" collapsed="false">
      <c r="A5347" s="0" t="n">
        <v>5335</v>
      </c>
      <c r="B5347" s="7" t="n">
        <v>0.129408</v>
      </c>
      <c r="C5347" s="7" t="n">
        <v>0.511501</v>
      </c>
      <c r="D5347" s="16" t="n">
        <f aca="false">LOGINV(B5347,$B$7,$C$7)</f>
        <v>7.21662403785273</v>
      </c>
      <c r="E5347" s="16" t="n">
        <f aca="false">LOGINV(C5347,$B$8,$C$8)</f>
        <v>111.256751769256</v>
      </c>
      <c r="F5347" s="16" t="n">
        <f aca="false">$B$5/100*E5347*2_Girdiler!$B$14*2_Girdiler!$B$15*2_Girdiler!$B$16</f>
        <v>2.79921987451447</v>
      </c>
      <c r="G5347" s="16" t="n">
        <f aca="false">MIN(MATCH(F5347,2_Girdiler!$B$20:$I$20,1),7)</f>
        <v>1</v>
      </c>
      <c r="H5347" s="16" t="n">
        <f aca="false">IF(F5347&gt;=40,2_Girdiler!$I$21+(F5347-40)*(2_Girdiler!$I$21-2_Girdiler!$H$21)/(2_Girdiler!$I$20-2_Girdiler!$H$20),INDEX(2_Girdiler!$B$21:$I$21,G5347)+(F5347-INDEX(2_Girdiler!$B$20:$I$20,G5347))*(INDEX(2_Girdiler!$B$21:$I$21,G5347+1)-INDEX(2_Girdiler!$B$21:$I$21,G5347))/(INDEX(2_Girdiler!$B$20:$I$20,G5347+1)-INDEX(2_Girdiler!$B$20:$I$20,G5347)))</f>
        <v>6.15828372393183</v>
      </c>
      <c r="I5347" s="16" t="n">
        <f aca="false">H5347/2_Girdiler!$B$17</f>
        <v>2.46726110734448</v>
      </c>
      <c r="J5347" s="16" t="n">
        <f aca="false">D5347+I5347</f>
        <v>9.68388514519721</v>
      </c>
    </row>
    <row r="5348" customFormat="false" ht="15" hidden="false" customHeight="false" outlineLevel="0" collapsed="false">
      <c r="A5348" s="0" t="n">
        <v>5336</v>
      </c>
      <c r="B5348" s="7" t="n">
        <v>0.584779</v>
      </c>
      <c r="C5348" s="7" t="n">
        <v>0.023412</v>
      </c>
      <c r="D5348" s="16" t="n">
        <f aca="false">LOGINV(B5348,$B$7,$C$7)</f>
        <v>15.2588352154229</v>
      </c>
      <c r="E5348" s="16" t="n">
        <f aca="false">LOGINV(C5348,$B$8,$C$8)</f>
        <v>30.2666655007337</v>
      </c>
      <c r="F5348" s="16" t="n">
        <f aca="false">$B$5/100*E5348*2_Girdiler!$B$14*2_Girdiler!$B$15*2_Girdiler!$B$16</f>
        <v>0.76150930399846</v>
      </c>
      <c r="G5348" s="16" t="n">
        <f aca="false">MIN(MATCH(F5348,2_Girdiler!$B$20:$I$20,1),7)</f>
        <v>1</v>
      </c>
      <c r="H5348" s="16" t="n">
        <f aca="false">IF(F5348&gt;=40,2_Girdiler!$I$21+(F5348-40)*(2_Girdiler!$I$21-2_Girdiler!$H$21)/(2_Girdiler!$I$20-2_Girdiler!$H$20),INDEX(2_Girdiler!$B$21:$I$21,G5348)+(F5348-INDEX(2_Girdiler!$B$20:$I$20,G5348))*(INDEX(2_Girdiler!$B$21:$I$21,G5348+1)-INDEX(2_Girdiler!$B$21:$I$21,G5348))/(INDEX(2_Girdiler!$B$20:$I$20,G5348+1)-INDEX(2_Girdiler!$B$20:$I$20,G5348)))</f>
        <v>1.67532046879661</v>
      </c>
      <c r="I5348" s="16" t="n">
        <f aca="false">H5348/2_Girdiler!$B$17</f>
        <v>0.671202110896078</v>
      </c>
      <c r="J5348" s="16" t="n">
        <f aca="false">D5348+I5348</f>
        <v>15.930037326319</v>
      </c>
    </row>
    <row r="5349" customFormat="false" ht="15" hidden="false" customHeight="false" outlineLevel="0" collapsed="false">
      <c r="A5349" s="0" t="n">
        <v>5337</v>
      </c>
      <c r="B5349" s="7" t="n">
        <v>0.216355</v>
      </c>
      <c r="C5349" s="7" t="n">
        <v>0.289089</v>
      </c>
      <c r="D5349" s="16" t="n">
        <f aca="false">LOGINV(B5349,$B$7,$C$7)</f>
        <v>8.74502305367602</v>
      </c>
      <c r="E5349" s="16" t="n">
        <f aca="false">LOGINV(C5349,$B$8,$C$8)</f>
        <v>76.2715555371498</v>
      </c>
      <c r="F5349" s="16" t="n">
        <f aca="false">$B$5/100*E5349*2_Girdiler!$B$14*2_Girdiler!$B$15*2_Girdiler!$B$16</f>
        <v>1.91899233731469</v>
      </c>
      <c r="G5349" s="16" t="n">
        <f aca="false">MIN(MATCH(F5349,2_Girdiler!$B$20:$I$20,1),7)</f>
        <v>1</v>
      </c>
      <c r="H5349" s="16" t="n">
        <f aca="false">IF(F5349&gt;=40,2_Girdiler!$I$21+(F5349-40)*(2_Girdiler!$I$21-2_Girdiler!$H$21)/(2_Girdiler!$I$20-2_Girdiler!$H$20),INDEX(2_Girdiler!$B$21:$I$21,G5349)+(F5349-INDEX(2_Girdiler!$B$20:$I$20,G5349))*(INDEX(2_Girdiler!$B$21:$I$21,G5349+1)-INDEX(2_Girdiler!$B$21:$I$21,G5349))/(INDEX(2_Girdiler!$B$20:$I$20,G5349+1)-INDEX(2_Girdiler!$B$20:$I$20,G5349)))</f>
        <v>4.22178314209231</v>
      </c>
      <c r="I5349" s="16" t="n">
        <f aca="false">H5349/2_Girdiler!$B$17</f>
        <v>1.69141952808186</v>
      </c>
      <c r="J5349" s="16" t="n">
        <f aca="false">D5349+I5349</f>
        <v>10.4364425817579</v>
      </c>
    </row>
    <row r="5350" customFormat="false" ht="15" hidden="false" customHeight="false" outlineLevel="0" collapsed="false">
      <c r="A5350" s="0" t="n">
        <v>5338</v>
      </c>
      <c r="B5350" s="7" t="n">
        <v>0.729943</v>
      </c>
      <c r="C5350" s="7" t="n">
        <v>0.348262</v>
      </c>
      <c r="D5350" s="16" t="n">
        <f aca="false">LOGINV(B5350,$B$7,$C$7)</f>
        <v>19.0541681097088</v>
      </c>
      <c r="E5350" s="16" t="n">
        <f aca="false">LOGINV(C5350,$B$8,$C$8)</f>
        <v>84.899918967738</v>
      </c>
      <c r="F5350" s="16" t="n">
        <f aca="false">$B$5/100*E5350*2_Girdiler!$B$14*2_Girdiler!$B$15*2_Girdiler!$B$16</f>
        <v>2.13608196122829</v>
      </c>
      <c r="G5350" s="16" t="n">
        <f aca="false">MIN(MATCH(F5350,2_Girdiler!$B$20:$I$20,1),7)</f>
        <v>1</v>
      </c>
      <c r="H5350" s="16" t="n">
        <f aca="false">IF(F5350&gt;=40,2_Girdiler!$I$21+(F5350-40)*(2_Girdiler!$I$21-2_Girdiler!$H$21)/(2_Girdiler!$I$20-2_Girdiler!$H$20),INDEX(2_Girdiler!$B$21:$I$21,G5350)+(F5350-INDEX(2_Girdiler!$B$20:$I$20,G5350))*(INDEX(2_Girdiler!$B$21:$I$21,G5350+1)-INDEX(2_Girdiler!$B$21:$I$21,G5350))/(INDEX(2_Girdiler!$B$20:$I$20,G5350+1)-INDEX(2_Girdiler!$B$20:$I$20,G5350)))</f>
        <v>4.69938031470224</v>
      </c>
      <c r="I5350" s="16" t="n">
        <f aca="false">H5350/2_Girdiler!$B$17</f>
        <v>1.88276454915955</v>
      </c>
      <c r="J5350" s="16" t="n">
        <f aca="false">D5350+I5350</f>
        <v>20.9369326588683</v>
      </c>
    </row>
    <row r="5351" customFormat="false" ht="15" hidden="false" customHeight="false" outlineLevel="0" collapsed="false">
      <c r="A5351" s="0" t="n">
        <v>5339</v>
      </c>
      <c r="B5351" s="7" t="n">
        <v>0.444995</v>
      </c>
      <c r="C5351" s="7" t="n">
        <v>0.337482</v>
      </c>
      <c r="D5351" s="16" t="n">
        <f aca="false">LOGINV(B5351,$B$7,$C$7)</f>
        <v>12.5372245300859</v>
      </c>
      <c r="E5351" s="16" t="n">
        <f aca="false">LOGINV(C5351,$B$8,$C$8)</f>
        <v>83.3077750388292</v>
      </c>
      <c r="F5351" s="16" t="n">
        <f aca="false">$B$5/100*E5351*2_Girdiler!$B$14*2_Girdiler!$B$15*2_Girdiler!$B$16</f>
        <v>2.09602361997694</v>
      </c>
      <c r="G5351" s="16" t="n">
        <f aca="false">MIN(MATCH(F5351,2_Girdiler!$B$20:$I$20,1),7)</f>
        <v>1</v>
      </c>
      <c r="H5351" s="16" t="n">
        <f aca="false">IF(F5351&gt;=40,2_Girdiler!$I$21+(F5351-40)*(2_Girdiler!$I$21-2_Girdiler!$H$21)/(2_Girdiler!$I$20-2_Girdiler!$H$20),INDEX(2_Girdiler!$B$21:$I$21,G5351)+(F5351-INDEX(2_Girdiler!$B$20:$I$20,G5351))*(INDEX(2_Girdiler!$B$21:$I$21,G5351+1)-INDEX(2_Girdiler!$B$21:$I$21,G5351))/(INDEX(2_Girdiler!$B$20:$I$20,G5351+1)-INDEX(2_Girdiler!$B$20:$I$20,G5351)))</f>
        <v>4.61125196394927</v>
      </c>
      <c r="I5351" s="16" t="n">
        <f aca="false">H5351/2_Girdiler!$B$17</f>
        <v>1.84745671632583</v>
      </c>
      <c r="J5351" s="16" t="n">
        <f aca="false">D5351+I5351</f>
        <v>14.3846812464117</v>
      </c>
    </row>
    <row r="5352" customFormat="false" ht="15" hidden="false" customHeight="false" outlineLevel="0" collapsed="false">
      <c r="A5352" s="0" t="n">
        <v>5340</v>
      </c>
      <c r="B5352" s="7" t="n">
        <v>0.688228</v>
      </c>
      <c r="C5352" s="7" t="n">
        <v>0.278973</v>
      </c>
      <c r="D5352" s="16" t="n">
        <f aca="false">LOGINV(B5352,$B$7,$C$7)</f>
        <v>17.8034233461323</v>
      </c>
      <c r="E5352" s="16" t="n">
        <f aca="false">LOGINV(C5352,$B$8,$C$8)</f>
        <v>74.8161520346984</v>
      </c>
      <c r="F5352" s="16" t="n">
        <f aca="false">$B$5/100*E5352*2_Girdiler!$B$14*2_Girdiler!$B$15*2_Girdiler!$B$16</f>
        <v>1.88237438519301</v>
      </c>
      <c r="G5352" s="16" t="n">
        <f aca="false">MIN(MATCH(F5352,2_Girdiler!$B$20:$I$20,1),7)</f>
        <v>1</v>
      </c>
      <c r="H5352" s="16" t="n">
        <f aca="false">IF(F5352&gt;=40,2_Girdiler!$I$21+(F5352-40)*(2_Girdiler!$I$21-2_Girdiler!$H$21)/(2_Girdiler!$I$20-2_Girdiler!$H$20),INDEX(2_Girdiler!$B$21:$I$21,G5352)+(F5352-INDEX(2_Girdiler!$B$20:$I$20,G5352))*(INDEX(2_Girdiler!$B$21:$I$21,G5352+1)-INDEX(2_Girdiler!$B$21:$I$21,G5352))/(INDEX(2_Girdiler!$B$20:$I$20,G5352+1)-INDEX(2_Girdiler!$B$20:$I$20,G5352)))</f>
        <v>4.14122364742463</v>
      </c>
      <c r="I5352" s="16" t="n">
        <f aca="false">H5352/2_Girdiler!$B$17</f>
        <v>1.65914408951307</v>
      </c>
      <c r="J5352" s="16" t="n">
        <f aca="false">D5352+I5352</f>
        <v>19.4625674356454</v>
      </c>
    </row>
    <row r="5353" customFormat="false" ht="15" hidden="false" customHeight="false" outlineLevel="0" collapsed="false">
      <c r="A5353" s="0" t="n">
        <v>5341</v>
      </c>
      <c r="B5353" s="7" t="n">
        <v>0.904536</v>
      </c>
      <c r="C5353" s="7" t="n">
        <v>0.025349</v>
      </c>
      <c r="D5353" s="16" t="n">
        <f aca="false">LOGINV(B5353,$B$7,$C$7)</f>
        <v>28.0724686356465</v>
      </c>
      <c r="E5353" s="16" t="n">
        <f aca="false">LOGINV(C5353,$B$8,$C$8)</f>
        <v>30.9355051312857</v>
      </c>
      <c r="F5353" s="16" t="n">
        <f aca="false">$B$5/100*E5353*2_Girdiler!$B$14*2_Girdiler!$B$15*2_Girdiler!$B$16</f>
        <v>0.778337309103148</v>
      </c>
      <c r="G5353" s="16" t="n">
        <f aca="false">MIN(MATCH(F5353,2_Girdiler!$B$20:$I$20,1),7)</f>
        <v>1</v>
      </c>
      <c r="H5353" s="16" t="n">
        <f aca="false">IF(F5353&gt;=40,2_Girdiler!$I$21+(F5353-40)*(2_Girdiler!$I$21-2_Girdiler!$H$21)/(2_Girdiler!$I$20-2_Girdiler!$H$20),INDEX(2_Girdiler!$B$21:$I$21,G5353)+(F5353-INDEX(2_Girdiler!$B$20:$I$20,G5353))*(INDEX(2_Girdiler!$B$21:$I$21,G5353+1)-INDEX(2_Girdiler!$B$21:$I$21,G5353))/(INDEX(2_Girdiler!$B$20:$I$20,G5353+1)-INDEX(2_Girdiler!$B$20:$I$20,G5353)))</f>
        <v>1.71234208002693</v>
      </c>
      <c r="I5353" s="16" t="n">
        <f aca="false">H5353/2_Girdiler!$B$17</f>
        <v>0.686034487190275</v>
      </c>
      <c r="J5353" s="16" t="n">
        <f aca="false">D5353+I5353</f>
        <v>28.7585031228368</v>
      </c>
    </row>
    <row r="5354" customFormat="false" ht="15" hidden="false" customHeight="false" outlineLevel="0" collapsed="false">
      <c r="A5354" s="0" t="n">
        <v>5342</v>
      </c>
      <c r="B5354" s="7" t="n">
        <v>0.601675</v>
      </c>
      <c r="C5354" s="7" t="n">
        <v>0.861488</v>
      </c>
      <c r="D5354" s="16" t="n">
        <f aca="false">LOGINV(B5354,$B$7,$C$7)</f>
        <v>15.6337749687396</v>
      </c>
      <c r="E5354" s="16" t="n">
        <f aca="false">LOGINV(C5354,$B$8,$C$8)</f>
        <v>220.281500609116</v>
      </c>
      <c r="F5354" s="16" t="n">
        <f aca="false">$B$5/100*E5354*2_Girdiler!$B$14*2_Girdiler!$B$15*2_Girdiler!$B$16</f>
        <v>5.54228255532536</v>
      </c>
      <c r="G5354" s="16" t="n">
        <f aca="false">MIN(MATCH(F5354,2_Girdiler!$B$20:$I$20,1),7)</f>
        <v>2</v>
      </c>
      <c r="H5354" s="16" t="n">
        <f aca="false">IF(F5354&gt;=40,2_Girdiler!$I$21+(F5354-40)*(2_Girdiler!$I$21-2_Girdiler!$H$21)/(2_Girdiler!$I$20-2_Girdiler!$H$20),INDEX(2_Girdiler!$B$21:$I$21,G5354)+(F5354-INDEX(2_Girdiler!$B$20:$I$20,G5354))*(INDEX(2_Girdiler!$B$21:$I$21,G5354+1)-INDEX(2_Girdiler!$B$21:$I$21,G5354))/(INDEX(2_Girdiler!$B$20:$I$20,G5354+1)-INDEX(2_Girdiler!$B$20:$I$20,G5354)))</f>
        <v>11.8676520885206</v>
      </c>
      <c r="I5354" s="16" t="n">
        <f aca="false">H5354/2_Girdiler!$B$17</f>
        <v>4.75466830469574</v>
      </c>
      <c r="J5354" s="16" t="n">
        <f aca="false">D5354+I5354</f>
        <v>20.3884432734354</v>
      </c>
    </row>
    <row r="5355" customFormat="false" ht="15" hidden="false" customHeight="false" outlineLevel="0" collapsed="false">
      <c r="A5355" s="0" t="n">
        <v>5343</v>
      </c>
      <c r="B5355" s="7" t="n">
        <v>0.591647</v>
      </c>
      <c r="C5355" s="7" t="n">
        <v>0.980625</v>
      </c>
      <c r="D5355" s="16" t="n">
        <f aca="false">LOGINV(B5355,$B$7,$C$7)</f>
        <v>15.4096856061694</v>
      </c>
      <c r="E5355" s="16" t="n">
        <f aca="false">LOGINV(C5355,$B$8,$C$8)</f>
        <v>414.622727825296</v>
      </c>
      <c r="F5355" s="16" t="n">
        <f aca="false">$B$5/100*E5355*2_Girdiler!$B$14*2_Girdiler!$B$15*2_Girdiler!$B$16</f>
        <v>10.4319078320844</v>
      </c>
      <c r="G5355" s="16" t="n">
        <f aca="false">MIN(MATCH(F5355,2_Girdiler!$B$20:$I$20,1),7)</f>
        <v>3</v>
      </c>
      <c r="H5355" s="16" t="n">
        <f aca="false">IF(F5355&gt;=40,2_Girdiler!$I$21+(F5355-40)*(2_Girdiler!$I$21-2_Girdiler!$H$21)/(2_Girdiler!$I$20-2_Girdiler!$H$20),INDEX(2_Girdiler!$B$21:$I$21,G5355)+(F5355-INDEX(2_Girdiler!$B$20:$I$20,G5355))*(INDEX(2_Girdiler!$B$21:$I$21,G5355+1)-INDEX(2_Girdiler!$B$21:$I$21,G5355))/(INDEX(2_Girdiler!$B$20:$I$20,G5355+1)-INDEX(2_Girdiler!$B$20:$I$20,G5355)))</f>
        <v>19.388717048876</v>
      </c>
      <c r="I5355" s="16" t="n">
        <f aca="false">H5355/2_Girdiler!$B$17</f>
        <v>7.76791548432532</v>
      </c>
      <c r="J5355" s="16" t="n">
        <f aca="false">D5355+I5355</f>
        <v>23.1776010904947</v>
      </c>
    </row>
    <row r="5356" customFormat="false" ht="15" hidden="false" customHeight="false" outlineLevel="0" collapsed="false">
      <c r="A5356" s="0" t="n">
        <v>5344</v>
      </c>
      <c r="B5356" s="7" t="n">
        <v>0.748699</v>
      </c>
      <c r="C5356" s="7" t="n">
        <v>0.571454</v>
      </c>
      <c r="D5356" s="16" t="n">
        <f aca="false">LOGINV(B5356,$B$7,$C$7)</f>
        <v>19.6776148966988</v>
      </c>
      <c r="E5356" s="16" t="n">
        <f aca="false">LOGINV(C5356,$B$8,$C$8)</f>
        <v>122.666449988318</v>
      </c>
      <c r="F5356" s="16" t="n">
        <f aca="false">$B$5/100*E5356*2_Girdiler!$B$14*2_Girdiler!$B$15*2_Girdiler!$B$16</f>
        <v>3.08628788170607</v>
      </c>
      <c r="G5356" s="16" t="n">
        <f aca="false">MIN(MATCH(F5356,2_Girdiler!$B$20:$I$20,1),7)</f>
        <v>1</v>
      </c>
      <c r="H5356" s="16" t="n">
        <f aca="false">IF(F5356&gt;=40,2_Girdiler!$I$21+(F5356-40)*(2_Girdiler!$I$21-2_Girdiler!$H$21)/(2_Girdiler!$I$20-2_Girdiler!$H$20),INDEX(2_Girdiler!$B$21:$I$21,G5356)+(F5356-INDEX(2_Girdiler!$B$20:$I$20,G5356))*(INDEX(2_Girdiler!$B$21:$I$21,G5356+1)-INDEX(2_Girdiler!$B$21:$I$21,G5356))/(INDEX(2_Girdiler!$B$20:$I$20,G5356+1)-INDEX(2_Girdiler!$B$20:$I$20,G5356)))</f>
        <v>6.78983333975336</v>
      </c>
      <c r="I5356" s="16" t="n">
        <f aca="false">H5356/2_Girdiler!$B$17</f>
        <v>2.72028579317042</v>
      </c>
      <c r="J5356" s="16" t="n">
        <f aca="false">D5356+I5356</f>
        <v>22.3979006898692</v>
      </c>
    </row>
    <row r="5357" customFormat="false" ht="15" hidden="false" customHeight="false" outlineLevel="0" collapsed="false">
      <c r="A5357" s="0" t="n">
        <v>5345</v>
      </c>
      <c r="B5357" s="7" t="n">
        <v>0.008027</v>
      </c>
      <c r="C5357" s="7" t="n">
        <v>0.360737</v>
      </c>
      <c r="D5357" s="16" t="n">
        <f aca="false">LOGINV(B5357,$B$7,$C$7)</f>
        <v>3.53868804728944</v>
      </c>
      <c r="E5357" s="16" t="n">
        <f aca="false">LOGINV(C5357,$B$8,$C$8)</f>
        <v>86.757346980968</v>
      </c>
      <c r="F5357" s="16" t="n">
        <f aca="false">$B$5/100*E5357*2_Girdiler!$B$14*2_Girdiler!$B$15*2_Girdiler!$B$16</f>
        <v>2.18281485004116</v>
      </c>
      <c r="G5357" s="16" t="n">
        <f aca="false">MIN(MATCH(F5357,2_Girdiler!$B$20:$I$20,1),7)</f>
        <v>1</v>
      </c>
      <c r="H5357" s="16" t="n">
        <f aca="false">IF(F5357&gt;=40,2_Girdiler!$I$21+(F5357-40)*(2_Girdiler!$I$21-2_Girdiler!$H$21)/(2_Girdiler!$I$20-2_Girdiler!$H$20),INDEX(2_Girdiler!$B$21:$I$21,G5357)+(F5357-INDEX(2_Girdiler!$B$20:$I$20,G5357))*(INDEX(2_Girdiler!$B$21:$I$21,G5357+1)-INDEX(2_Girdiler!$B$21:$I$21,G5357))/(INDEX(2_Girdiler!$B$20:$I$20,G5357+1)-INDEX(2_Girdiler!$B$20:$I$20,G5357)))</f>
        <v>4.80219267009054</v>
      </c>
      <c r="I5357" s="16" t="n">
        <f aca="false">H5357/2_Girdiler!$B$17</f>
        <v>1.92395539667089</v>
      </c>
      <c r="J5357" s="16" t="n">
        <f aca="false">D5357+I5357</f>
        <v>5.46264344396033</v>
      </c>
    </row>
    <row r="5358" customFormat="false" ht="15" hidden="false" customHeight="false" outlineLevel="0" collapsed="false">
      <c r="A5358" s="0" t="n">
        <v>5346</v>
      </c>
      <c r="B5358" s="7" t="n">
        <v>0.08043</v>
      </c>
      <c r="C5358" s="7" t="n">
        <v>0.907102</v>
      </c>
      <c r="D5358" s="16" t="n">
        <f aca="false">LOGINV(B5358,$B$7,$C$7)</f>
        <v>6.19797151101101</v>
      </c>
      <c r="E5358" s="16" t="n">
        <f aca="false">LOGINV(C5358,$B$8,$C$8)</f>
        <v>256.544465051544</v>
      </c>
      <c r="F5358" s="16" t="n">
        <f aca="false">$B$5/100*E5358*2_Girdiler!$B$14*2_Girdiler!$B$15*2_Girdiler!$B$16</f>
        <v>6.45465874069684</v>
      </c>
      <c r="G5358" s="16" t="n">
        <f aca="false">MIN(MATCH(F5358,2_Girdiler!$B$20:$I$20,1),7)</f>
        <v>2</v>
      </c>
      <c r="H5358" s="16" t="n">
        <f aca="false">IF(F5358&gt;=40,2_Girdiler!$I$21+(F5358-40)*(2_Girdiler!$I$21-2_Girdiler!$H$21)/(2_Girdiler!$I$20-2_Girdiler!$H$20),INDEX(2_Girdiler!$B$21:$I$21,G5358)+(F5358-INDEX(2_Girdiler!$B$20:$I$20,G5358))*(INDEX(2_Girdiler!$B$21:$I$21,G5358+1)-INDEX(2_Girdiler!$B$21:$I$21,G5358))/(INDEX(2_Girdiler!$B$20:$I$20,G5358+1)-INDEX(2_Girdiler!$B$20:$I$20,G5358)))</f>
        <v>13.3274539851149</v>
      </c>
      <c r="I5358" s="16" t="n">
        <f aca="false">H5358/2_Girdiler!$B$17</f>
        <v>5.33952483378003</v>
      </c>
      <c r="J5358" s="16" t="n">
        <f aca="false">D5358+I5358</f>
        <v>11.537496344791</v>
      </c>
    </row>
    <row r="5359" customFormat="false" ht="15" hidden="false" customHeight="false" outlineLevel="0" collapsed="false">
      <c r="A5359" s="0" t="n">
        <v>5347</v>
      </c>
      <c r="B5359" s="7" t="n">
        <v>0.861849</v>
      </c>
      <c r="C5359" s="7" t="n">
        <v>0.304541</v>
      </c>
      <c r="D5359" s="16" t="n">
        <f aca="false">LOGINV(B5359,$B$7,$C$7)</f>
        <v>24.8441277813668</v>
      </c>
      <c r="E5359" s="16" t="n">
        <f aca="false">LOGINV(C5359,$B$8,$C$8)</f>
        <v>78.5025054383045</v>
      </c>
      <c r="F5359" s="16" t="n">
        <f aca="false">$B$5/100*E5359*2_Girdiler!$B$14*2_Girdiler!$B$15*2_Girdiler!$B$16</f>
        <v>1.97512303682774</v>
      </c>
      <c r="G5359" s="16" t="n">
        <f aca="false">MIN(MATCH(F5359,2_Girdiler!$B$20:$I$20,1),7)</f>
        <v>1</v>
      </c>
      <c r="H5359" s="16" t="n">
        <f aca="false">IF(F5359&gt;=40,2_Girdiler!$I$21+(F5359-40)*(2_Girdiler!$I$21-2_Girdiler!$H$21)/(2_Girdiler!$I$20-2_Girdiler!$H$20),INDEX(2_Girdiler!$B$21:$I$21,G5359)+(F5359-INDEX(2_Girdiler!$B$20:$I$20,G5359))*(INDEX(2_Girdiler!$B$21:$I$21,G5359+1)-INDEX(2_Girdiler!$B$21:$I$21,G5359))/(INDEX(2_Girdiler!$B$20:$I$20,G5359+1)-INDEX(2_Girdiler!$B$20:$I$20,G5359)))</f>
        <v>4.34527068102103</v>
      </c>
      <c r="I5359" s="16" t="n">
        <f aca="false">H5359/2_Girdiler!$B$17</f>
        <v>1.74089370233214</v>
      </c>
      <c r="J5359" s="16" t="n">
        <f aca="false">D5359+I5359</f>
        <v>26.5850214836989</v>
      </c>
    </row>
    <row r="5360" customFormat="false" ht="15" hidden="false" customHeight="false" outlineLevel="0" collapsed="false">
      <c r="A5360" s="0" t="n">
        <v>5348</v>
      </c>
      <c r="B5360" s="7" t="n">
        <v>0.513821</v>
      </c>
      <c r="C5360" s="7" t="n">
        <v>0.125508</v>
      </c>
      <c r="D5360" s="16" t="n">
        <f aca="false">LOGINV(B5360,$B$7,$C$7)</f>
        <v>13.8061547761751</v>
      </c>
      <c r="E5360" s="16" t="n">
        <f aca="false">LOGINV(C5360,$B$8,$C$8)</f>
        <v>52.053356156385</v>
      </c>
      <c r="F5360" s="16" t="n">
        <f aca="false">$B$5/100*E5360*2_Girdiler!$B$14*2_Girdiler!$B$15*2_Girdiler!$B$16</f>
        <v>1.30966244089465</v>
      </c>
      <c r="G5360" s="16" t="n">
        <f aca="false">MIN(MATCH(F5360,2_Girdiler!$B$20:$I$20,1),7)</f>
        <v>1</v>
      </c>
      <c r="H5360" s="16" t="n">
        <f aca="false">IF(F5360&gt;=40,2_Girdiler!$I$21+(F5360-40)*(2_Girdiler!$I$21-2_Girdiler!$H$21)/(2_Girdiler!$I$20-2_Girdiler!$H$20),INDEX(2_Girdiler!$B$21:$I$21,G5360)+(F5360-INDEX(2_Girdiler!$B$20:$I$20,G5360))*(INDEX(2_Girdiler!$B$21:$I$21,G5360+1)-INDEX(2_Girdiler!$B$21:$I$21,G5360))/(INDEX(2_Girdiler!$B$20:$I$20,G5360+1)-INDEX(2_Girdiler!$B$20:$I$20,G5360)))</f>
        <v>2.88125736996822</v>
      </c>
      <c r="I5360" s="16" t="n">
        <f aca="false">H5360/2_Girdiler!$B$17</f>
        <v>1.15434990783983</v>
      </c>
      <c r="J5360" s="16" t="n">
        <f aca="false">D5360+I5360</f>
        <v>14.9605046840149</v>
      </c>
    </row>
    <row r="5361" customFormat="false" ht="15" hidden="false" customHeight="false" outlineLevel="0" collapsed="false">
      <c r="A5361" s="0" t="n">
        <v>5349</v>
      </c>
      <c r="B5361" s="7" t="n">
        <v>0.431858</v>
      </c>
      <c r="C5361" s="7" t="n">
        <v>0.820543</v>
      </c>
      <c r="D5361" s="16" t="n">
        <f aca="false">LOGINV(B5361,$B$7,$C$7)</f>
        <v>12.3064637452363</v>
      </c>
      <c r="E5361" s="16" t="n">
        <f aca="false">LOGINV(C5361,$B$8,$C$8)</f>
        <v>197.439907642126</v>
      </c>
      <c r="F5361" s="16" t="n">
        <f aca="false">$B$5/100*E5361*2_Girdiler!$B$14*2_Girdiler!$B$15*2_Girdiler!$B$16</f>
        <v>4.96758807627588</v>
      </c>
      <c r="G5361" s="16" t="n">
        <f aca="false">MIN(MATCH(F5361,2_Girdiler!$B$20:$I$20,1),7)</f>
        <v>1</v>
      </c>
      <c r="H5361" s="16" t="n">
        <f aca="false">IF(F5361&gt;=40,2_Girdiler!$I$21+(F5361-40)*(2_Girdiler!$I$21-2_Girdiler!$H$21)/(2_Girdiler!$I$20-2_Girdiler!$H$20),INDEX(2_Girdiler!$B$21:$I$21,G5361)+(F5361-INDEX(2_Girdiler!$B$20:$I$20,G5361))*(INDEX(2_Girdiler!$B$21:$I$21,G5361+1)-INDEX(2_Girdiler!$B$21:$I$21,G5361))/(INDEX(2_Girdiler!$B$20:$I$20,G5361+1)-INDEX(2_Girdiler!$B$20:$I$20,G5361)))</f>
        <v>10.9286937678069</v>
      </c>
      <c r="I5361" s="16" t="n">
        <f aca="false">H5361/2_Girdiler!$B$17</f>
        <v>4.37848308005086</v>
      </c>
      <c r="J5361" s="16" t="n">
        <f aca="false">D5361+I5361</f>
        <v>16.6849468252871</v>
      </c>
    </row>
    <row r="5362" customFormat="false" ht="15" hidden="false" customHeight="false" outlineLevel="0" collapsed="false">
      <c r="A5362" s="0" t="n">
        <v>5350</v>
      </c>
      <c r="B5362" s="7" t="n">
        <v>0.810474</v>
      </c>
      <c r="C5362" s="7" t="n">
        <v>0.022563</v>
      </c>
      <c r="D5362" s="16" t="n">
        <f aca="false">LOGINV(B5362,$B$7,$C$7)</f>
        <v>22.1118522591633</v>
      </c>
      <c r="E5362" s="16" t="n">
        <f aca="false">LOGINV(C5362,$B$8,$C$8)</f>
        <v>29.9636215213647</v>
      </c>
      <c r="F5362" s="16" t="n">
        <f aca="false">$B$5/100*E5362*2_Girdiler!$B$14*2_Girdiler!$B$15*2_Girdiler!$B$16</f>
        <v>0.753884717477536</v>
      </c>
      <c r="G5362" s="16" t="n">
        <f aca="false">MIN(MATCH(F5362,2_Girdiler!$B$20:$I$20,1),7)</f>
        <v>1</v>
      </c>
      <c r="H5362" s="16" t="n">
        <f aca="false">IF(F5362&gt;=40,2_Girdiler!$I$21+(F5362-40)*(2_Girdiler!$I$21-2_Girdiler!$H$21)/(2_Girdiler!$I$20-2_Girdiler!$H$20),INDEX(2_Girdiler!$B$21:$I$21,G5362)+(F5362-INDEX(2_Girdiler!$B$20:$I$20,G5362))*(INDEX(2_Girdiler!$B$21:$I$21,G5362+1)-INDEX(2_Girdiler!$B$21:$I$21,G5362))/(INDEX(2_Girdiler!$B$20:$I$20,G5362+1)-INDEX(2_Girdiler!$B$20:$I$20,G5362)))</f>
        <v>1.65854637845058</v>
      </c>
      <c r="I5362" s="16" t="n">
        <f aca="false">H5362/2_Girdiler!$B$17</f>
        <v>0.664481722135648</v>
      </c>
      <c r="J5362" s="16" t="n">
        <f aca="false">D5362+I5362</f>
        <v>22.776333981299</v>
      </c>
    </row>
    <row r="5363" customFormat="false" ht="15" hidden="false" customHeight="false" outlineLevel="0" collapsed="false">
      <c r="A5363" s="0" t="n">
        <v>5351</v>
      </c>
      <c r="B5363" s="7" t="n">
        <v>0.095885</v>
      </c>
      <c r="C5363" s="7" t="n">
        <v>0.410868</v>
      </c>
      <c r="D5363" s="16" t="n">
        <f aca="false">LOGINV(B5363,$B$7,$C$7)</f>
        <v>6.54166589848952</v>
      </c>
      <c r="E5363" s="16" t="n">
        <f aca="false">LOGINV(C5363,$B$8,$C$8)</f>
        <v>94.423475555788</v>
      </c>
      <c r="F5363" s="16" t="n">
        <f aca="false">$B$5/100*E5363*2_Girdiler!$B$14*2_Girdiler!$B$15*2_Girdiler!$B$16</f>
        <v>2.37569464498363</v>
      </c>
      <c r="G5363" s="16" t="n">
        <f aca="false">MIN(MATCH(F5363,2_Girdiler!$B$20:$I$20,1),7)</f>
        <v>1</v>
      </c>
      <c r="H5363" s="16" t="n">
        <f aca="false">IF(F5363&gt;=40,2_Girdiler!$I$21+(F5363-40)*(2_Girdiler!$I$21-2_Girdiler!$H$21)/(2_Girdiler!$I$20-2_Girdiler!$H$20),INDEX(2_Girdiler!$B$21:$I$21,G5363)+(F5363-INDEX(2_Girdiler!$B$20:$I$20,G5363))*(INDEX(2_Girdiler!$B$21:$I$21,G5363+1)-INDEX(2_Girdiler!$B$21:$I$21,G5363))/(INDEX(2_Girdiler!$B$20:$I$20,G5363+1)-INDEX(2_Girdiler!$B$20:$I$20,G5363)))</f>
        <v>5.22652821896398</v>
      </c>
      <c r="I5363" s="16" t="n">
        <f aca="false">H5363/2_Girdiler!$B$17</f>
        <v>2.09396162618749</v>
      </c>
      <c r="J5363" s="16" t="n">
        <f aca="false">D5363+I5363</f>
        <v>8.63562752467701</v>
      </c>
    </row>
    <row r="5364" customFormat="false" ht="15" hidden="false" customHeight="false" outlineLevel="0" collapsed="false">
      <c r="A5364" s="0" t="n">
        <v>5352</v>
      </c>
      <c r="B5364" s="7" t="n">
        <v>0.408007</v>
      </c>
      <c r="C5364" s="7" t="n">
        <v>0.336359</v>
      </c>
      <c r="D5364" s="16" t="n">
        <f aca="false">LOGINV(B5364,$B$7,$C$7)</f>
        <v>11.8948687583324</v>
      </c>
      <c r="E5364" s="16" t="n">
        <f aca="false">LOGINV(C5364,$B$8,$C$8)</f>
        <v>83.1425459374529</v>
      </c>
      <c r="F5364" s="16" t="n">
        <f aca="false">$B$5/100*E5364*2_Girdiler!$B$14*2_Girdiler!$B$15*2_Girdiler!$B$16</f>
        <v>2.09186645578631</v>
      </c>
      <c r="G5364" s="16" t="n">
        <f aca="false">MIN(MATCH(F5364,2_Girdiler!$B$20:$I$20,1),7)</f>
        <v>1</v>
      </c>
      <c r="H5364" s="16" t="n">
        <f aca="false">IF(F5364&gt;=40,2_Girdiler!$I$21+(F5364-40)*(2_Girdiler!$I$21-2_Girdiler!$H$21)/(2_Girdiler!$I$20-2_Girdiler!$H$20),INDEX(2_Girdiler!$B$21:$I$21,G5364)+(F5364-INDEX(2_Girdiler!$B$20:$I$20,G5364))*(INDEX(2_Girdiler!$B$21:$I$21,G5364+1)-INDEX(2_Girdiler!$B$21:$I$21,G5364))/(INDEX(2_Girdiler!$B$20:$I$20,G5364+1)-INDEX(2_Girdiler!$B$20:$I$20,G5364)))</f>
        <v>4.60210620272989</v>
      </c>
      <c r="I5364" s="16" t="n">
        <f aca="false">H5364/2_Girdiler!$B$17</f>
        <v>1.84379254917063</v>
      </c>
      <c r="J5364" s="16" t="n">
        <f aca="false">D5364+I5364</f>
        <v>13.738661307503</v>
      </c>
    </row>
    <row r="5365" customFormat="false" ht="15" hidden="false" customHeight="false" outlineLevel="0" collapsed="false">
      <c r="A5365" s="0" t="n">
        <v>5353</v>
      </c>
      <c r="B5365" s="7" t="n">
        <v>0.321073</v>
      </c>
      <c r="C5365" s="7" t="n">
        <v>0.492783</v>
      </c>
      <c r="D5365" s="16" t="n">
        <f aca="false">LOGINV(B5365,$B$7,$C$7)</f>
        <v>10.4518184749576</v>
      </c>
      <c r="E5365" s="16" t="n">
        <f aca="false">LOGINV(C5365,$B$8,$C$8)</f>
        <v>107.937368354465</v>
      </c>
      <c r="F5365" s="16" t="n">
        <f aca="false">$B$5/100*E5365*2_Girdiler!$B$14*2_Girdiler!$B$15*2_Girdiler!$B$16</f>
        <v>2.71570418779833</v>
      </c>
      <c r="G5365" s="16" t="n">
        <f aca="false">MIN(MATCH(F5365,2_Girdiler!$B$20:$I$20,1),7)</f>
        <v>1</v>
      </c>
      <c r="H5365" s="16" t="n">
        <f aca="false">IF(F5365&gt;=40,2_Girdiler!$I$21+(F5365-40)*(2_Girdiler!$I$21-2_Girdiler!$H$21)/(2_Girdiler!$I$20-2_Girdiler!$H$20),INDEX(2_Girdiler!$B$21:$I$21,G5365)+(F5365-INDEX(2_Girdiler!$B$20:$I$20,G5365))*(INDEX(2_Girdiler!$B$21:$I$21,G5365+1)-INDEX(2_Girdiler!$B$21:$I$21,G5365))/(INDEX(2_Girdiler!$B$20:$I$20,G5365+1)-INDEX(2_Girdiler!$B$20:$I$20,G5365)))</f>
        <v>5.97454921315634</v>
      </c>
      <c r="I5365" s="16" t="n">
        <f aca="false">H5365/2_Girdiler!$B$17</f>
        <v>2.39364952450174</v>
      </c>
      <c r="J5365" s="16" t="n">
        <f aca="false">D5365+I5365</f>
        <v>12.8454679994593</v>
      </c>
    </row>
    <row r="5366" customFormat="false" ht="15" hidden="false" customHeight="false" outlineLevel="0" collapsed="false">
      <c r="A5366" s="0" t="n">
        <v>5354</v>
      </c>
      <c r="B5366" s="7" t="n">
        <v>0.834711</v>
      </c>
      <c r="C5366" s="7" t="n">
        <v>0.380175</v>
      </c>
      <c r="D5366" s="16" t="n">
        <f aca="false">LOGINV(B5366,$B$7,$C$7)</f>
        <v>23.2922922590965</v>
      </c>
      <c r="E5366" s="16" t="n">
        <f aca="false">LOGINV(C5366,$B$8,$C$8)</f>
        <v>89.688082483333</v>
      </c>
      <c r="F5366" s="16" t="n">
        <f aca="false">$B$5/100*E5366*2_Girdiler!$B$14*2_Girdiler!$B$15*2_Girdiler!$B$16</f>
        <v>2.25655215528066</v>
      </c>
      <c r="G5366" s="16" t="n">
        <f aca="false">MIN(MATCH(F5366,2_Girdiler!$B$20:$I$20,1),7)</f>
        <v>1</v>
      </c>
      <c r="H5366" s="16" t="n">
        <f aca="false">IF(F5366&gt;=40,2_Girdiler!$I$21+(F5366-40)*(2_Girdiler!$I$21-2_Girdiler!$H$21)/(2_Girdiler!$I$20-2_Girdiler!$H$20),INDEX(2_Girdiler!$B$21:$I$21,G5366)+(F5366-INDEX(2_Girdiler!$B$20:$I$20,G5366))*(INDEX(2_Girdiler!$B$21:$I$21,G5366+1)-INDEX(2_Girdiler!$B$21:$I$21,G5366))/(INDEX(2_Girdiler!$B$20:$I$20,G5366+1)-INDEX(2_Girdiler!$B$20:$I$20,G5366)))</f>
        <v>4.96441474161745</v>
      </c>
      <c r="I5366" s="16" t="n">
        <f aca="false">H5366/2_Girdiler!$B$17</f>
        <v>1.98894821378904</v>
      </c>
      <c r="J5366" s="16" t="n">
        <f aca="false">D5366+I5366</f>
        <v>25.2812404728855</v>
      </c>
    </row>
    <row r="5367" customFormat="false" ht="15" hidden="false" customHeight="false" outlineLevel="0" collapsed="false">
      <c r="A5367" s="0" t="n">
        <v>5355</v>
      </c>
      <c r="B5367" s="7" t="n">
        <v>0.229486</v>
      </c>
      <c r="C5367" s="7" t="n">
        <v>0.861878</v>
      </c>
      <c r="D5367" s="16" t="n">
        <f aca="false">LOGINV(B5367,$B$7,$C$7)</f>
        <v>8.96226187895963</v>
      </c>
      <c r="E5367" s="16" t="n">
        <f aca="false">LOGINV(C5367,$B$8,$C$8)</f>
        <v>220.532852276066</v>
      </c>
      <c r="F5367" s="16" t="n">
        <f aca="false">$B$5/100*E5367*2_Girdiler!$B$14*2_Girdiler!$B$15*2_Girdiler!$B$16</f>
        <v>5.54860656326583</v>
      </c>
      <c r="G5367" s="16" t="n">
        <f aca="false">MIN(MATCH(F5367,2_Girdiler!$B$20:$I$20,1),7)</f>
        <v>2</v>
      </c>
      <c r="H5367" s="16" t="n">
        <f aca="false">IF(F5367&gt;=40,2_Girdiler!$I$21+(F5367-40)*(2_Girdiler!$I$21-2_Girdiler!$H$21)/(2_Girdiler!$I$20-2_Girdiler!$H$20),INDEX(2_Girdiler!$B$21:$I$21,G5367)+(F5367-INDEX(2_Girdiler!$B$20:$I$20,G5367))*(INDEX(2_Girdiler!$B$21:$I$21,G5367+1)-INDEX(2_Girdiler!$B$21:$I$21,G5367))/(INDEX(2_Girdiler!$B$20:$I$20,G5367+1)-INDEX(2_Girdiler!$B$20:$I$20,G5367)))</f>
        <v>11.8777705012253</v>
      </c>
      <c r="I5367" s="16" t="n">
        <f aca="false">H5367/2_Girdiler!$B$17</f>
        <v>4.75872215593963</v>
      </c>
      <c r="J5367" s="16" t="n">
        <f aca="false">D5367+I5367</f>
        <v>13.7209840348993</v>
      </c>
    </row>
    <row r="5368" customFormat="false" ht="15" hidden="false" customHeight="false" outlineLevel="0" collapsed="false">
      <c r="A5368" s="0" t="n">
        <v>5356</v>
      </c>
      <c r="B5368" s="7" t="n">
        <v>0.882503</v>
      </c>
      <c r="C5368" s="7" t="n">
        <v>0.994009</v>
      </c>
      <c r="D5368" s="16" t="n">
        <f aca="false">LOGINV(B5368,$B$7,$C$7)</f>
        <v>26.2525742564613</v>
      </c>
      <c r="E5368" s="16" t="n">
        <f aca="false">LOGINV(C5368,$B$8,$C$8)</f>
        <v>552.890577373962</v>
      </c>
      <c r="F5368" s="16" t="n">
        <f aca="false">$B$5/100*E5368*2_Girdiler!$B$14*2_Girdiler!$B$15*2_Girdiler!$B$16</f>
        <v>13.9107269267289</v>
      </c>
      <c r="G5368" s="16" t="n">
        <f aca="false">MIN(MATCH(F5368,2_Girdiler!$B$20:$I$20,1),7)</f>
        <v>3</v>
      </c>
      <c r="H5368" s="16" t="n">
        <f aca="false">IF(F5368&gt;=40,2_Girdiler!$I$21+(F5368-40)*(2_Girdiler!$I$21-2_Girdiler!$H$21)/(2_Girdiler!$I$20-2_Girdiler!$H$20),INDEX(2_Girdiler!$B$21:$I$21,G5368)+(F5368-INDEX(2_Girdiler!$B$20:$I$20,G5368))*(INDEX(2_Girdiler!$B$21:$I$21,G5368+1)-INDEX(2_Girdiler!$B$21:$I$21,G5368))/(INDEX(2_Girdiler!$B$20:$I$20,G5368+1)-INDEX(2_Girdiler!$B$20:$I$20,G5368)))</f>
        <v>22.519654234056</v>
      </c>
      <c r="I5368" s="16" t="n">
        <f aca="false">H5368/2_Girdiler!$B$17</f>
        <v>9.02229736941346</v>
      </c>
      <c r="J5368" s="16" t="n">
        <f aca="false">D5368+I5368</f>
        <v>35.2748716258748</v>
      </c>
    </row>
    <row r="5369" customFormat="false" ht="15" hidden="false" customHeight="false" outlineLevel="0" collapsed="false">
      <c r="A5369" s="0" t="n">
        <v>5357</v>
      </c>
      <c r="B5369" s="7" t="n">
        <v>0.17101</v>
      </c>
      <c r="C5369" s="7" t="n">
        <v>0.605609</v>
      </c>
      <c r="D5369" s="16" t="n">
        <f aca="false">LOGINV(B5369,$B$7,$C$7)</f>
        <v>7.97386079273586</v>
      </c>
      <c r="E5369" s="16" t="n">
        <f aca="false">LOGINV(C5369,$B$8,$C$8)</f>
        <v>129.820632186051</v>
      </c>
      <c r="F5369" s="16" t="n">
        <f aca="false">$B$5/100*E5369*2_Girdiler!$B$14*2_Girdiler!$B$15*2_Girdiler!$B$16</f>
        <v>3.26628710580105</v>
      </c>
      <c r="G5369" s="16" t="n">
        <f aca="false">MIN(MATCH(F5369,2_Girdiler!$B$20:$I$20,1),7)</f>
        <v>1</v>
      </c>
      <c r="H5369" s="16" t="n">
        <f aca="false">IF(F5369&gt;=40,2_Girdiler!$I$21+(F5369-40)*(2_Girdiler!$I$21-2_Girdiler!$H$21)/(2_Girdiler!$I$20-2_Girdiler!$H$20),INDEX(2_Girdiler!$B$21:$I$21,G5369)+(F5369-INDEX(2_Girdiler!$B$20:$I$20,G5369))*(INDEX(2_Girdiler!$B$21:$I$21,G5369+1)-INDEX(2_Girdiler!$B$21:$I$21,G5369))/(INDEX(2_Girdiler!$B$20:$I$20,G5369+1)-INDEX(2_Girdiler!$B$20:$I$20,G5369)))</f>
        <v>7.18583163276231</v>
      </c>
      <c r="I5369" s="16" t="n">
        <f aca="false">H5369/2_Girdiler!$B$17</f>
        <v>2.87893895543362</v>
      </c>
      <c r="J5369" s="16" t="n">
        <f aca="false">D5369+I5369</f>
        <v>10.8527997481695</v>
      </c>
    </row>
    <row r="5370" customFormat="false" ht="15" hidden="false" customHeight="false" outlineLevel="0" collapsed="false">
      <c r="A5370" s="0" t="n">
        <v>5358</v>
      </c>
      <c r="B5370" s="7" t="n">
        <v>0.162692</v>
      </c>
      <c r="C5370" s="7" t="n">
        <v>0.904831</v>
      </c>
      <c r="D5370" s="16" t="n">
        <f aca="false">LOGINV(B5370,$B$7,$C$7)</f>
        <v>7.82733966215293</v>
      </c>
      <c r="E5370" s="16" t="n">
        <f aca="false">LOGINV(C5370,$B$8,$C$8)</f>
        <v>254.312257597747</v>
      </c>
      <c r="F5370" s="16" t="n">
        <f aca="false">$B$5/100*E5370*2_Girdiler!$B$14*2_Girdiler!$B$15*2_Girdiler!$B$16</f>
        <v>6.39849640115932</v>
      </c>
      <c r="G5370" s="16" t="n">
        <f aca="false">MIN(MATCH(F5370,2_Girdiler!$B$20:$I$20,1),7)</f>
        <v>2</v>
      </c>
      <c r="H5370" s="16" t="n">
        <f aca="false">IF(F5370&gt;=40,2_Girdiler!$I$21+(F5370-40)*(2_Girdiler!$I$21-2_Girdiler!$H$21)/(2_Girdiler!$I$20-2_Girdiler!$H$20),INDEX(2_Girdiler!$B$21:$I$21,G5370)+(F5370-INDEX(2_Girdiler!$B$20:$I$20,G5370))*(INDEX(2_Girdiler!$B$21:$I$21,G5370+1)-INDEX(2_Girdiler!$B$21:$I$21,G5370))/(INDEX(2_Girdiler!$B$20:$I$20,G5370+1)-INDEX(2_Girdiler!$B$20:$I$20,G5370)))</f>
        <v>13.2375942418549</v>
      </c>
      <c r="I5370" s="16" t="n">
        <f aca="false">H5370/2_Girdiler!$B$17</f>
        <v>5.30352333407649</v>
      </c>
      <c r="J5370" s="16" t="n">
        <f aca="false">D5370+I5370</f>
        <v>13.1308629962294</v>
      </c>
    </row>
    <row r="5371" customFormat="false" ht="15" hidden="false" customHeight="false" outlineLevel="0" collapsed="false">
      <c r="A5371" s="0" t="n">
        <v>5359</v>
      </c>
      <c r="B5371" s="7" t="n">
        <v>0.47091</v>
      </c>
      <c r="C5371" s="7" t="n">
        <v>0.95064</v>
      </c>
      <c r="D5371" s="16" t="n">
        <f aca="false">LOGINV(B5371,$B$7,$C$7)</f>
        <v>13.0022123550208</v>
      </c>
      <c r="E5371" s="16" t="n">
        <f aca="false">LOGINV(C5371,$B$8,$C$8)</f>
        <v>317.033764535312</v>
      </c>
      <c r="F5371" s="16" t="n">
        <f aca="false">$B$5/100*E5371*2_Girdiler!$B$14*2_Girdiler!$B$15*2_Girdiler!$B$16</f>
        <v>7.97656951570846</v>
      </c>
      <c r="G5371" s="16" t="n">
        <f aca="false">MIN(MATCH(F5371,2_Girdiler!$B$20:$I$20,1),7)</f>
        <v>2</v>
      </c>
      <c r="H5371" s="16" t="n">
        <f aca="false">IF(F5371&gt;=40,2_Girdiler!$I$21+(F5371-40)*(2_Girdiler!$I$21-2_Girdiler!$H$21)/(2_Girdiler!$I$20-2_Girdiler!$H$20),INDEX(2_Girdiler!$B$21:$I$21,G5371)+(F5371-INDEX(2_Girdiler!$B$20:$I$20,G5371))*(INDEX(2_Girdiler!$B$21:$I$21,G5371+1)-INDEX(2_Girdiler!$B$21:$I$21,G5371))/(INDEX(2_Girdiler!$B$20:$I$20,G5371+1)-INDEX(2_Girdiler!$B$20:$I$20,G5371)))</f>
        <v>15.7625112251335</v>
      </c>
      <c r="I5371" s="16" t="n">
        <f aca="false">H5371/2_Girdiler!$B$17</f>
        <v>6.31510866391568</v>
      </c>
      <c r="J5371" s="16" t="n">
        <f aca="false">D5371+I5371</f>
        <v>19.3173210189365</v>
      </c>
    </row>
    <row r="5372" customFormat="false" ht="15" hidden="false" customHeight="false" outlineLevel="0" collapsed="false">
      <c r="A5372" s="0" t="n">
        <v>5360</v>
      </c>
      <c r="B5372" s="7" t="n">
        <v>0.528814</v>
      </c>
      <c r="C5372" s="7" t="n">
        <v>0.583343</v>
      </c>
      <c r="D5372" s="16" t="n">
        <f aca="false">LOGINV(B5372,$B$7,$C$7)</f>
        <v>14.0988584276875</v>
      </c>
      <c r="E5372" s="16" t="n">
        <f aca="false">LOGINV(C5372,$B$8,$C$8)</f>
        <v>125.095394350574</v>
      </c>
      <c r="F5372" s="16" t="n">
        <f aca="false">$B$5/100*E5372*2_Girdiler!$B$14*2_Girdiler!$B$15*2_Girdiler!$B$16</f>
        <v>3.14740012186044</v>
      </c>
      <c r="G5372" s="16" t="n">
        <f aca="false">MIN(MATCH(F5372,2_Girdiler!$B$20:$I$20,1),7)</f>
        <v>1</v>
      </c>
      <c r="H5372" s="16" t="n">
        <f aca="false">IF(F5372&gt;=40,2_Girdiler!$I$21+(F5372-40)*(2_Girdiler!$I$21-2_Girdiler!$H$21)/(2_Girdiler!$I$20-2_Girdiler!$H$20),INDEX(2_Girdiler!$B$21:$I$21,G5372)+(F5372-INDEX(2_Girdiler!$B$20:$I$20,G5372))*(INDEX(2_Girdiler!$B$21:$I$21,G5372+1)-INDEX(2_Girdiler!$B$21:$I$21,G5372))/(INDEX(2_Girdiler!$B$20:$I$20,G5372+1)-INDEX(2_Girdiler!$B$20:$I$20,G5372)))</f>
        <v>6.92428026809297</v>
      </c>
      <c r="I5372" s="16" t="n">
        <f aca="false">H5372/2_Girdiler!$B$17</f>
        <v>2.77415074843468</v>
      </c>
      <c r="J5372" s="16" t="n">
        <f aca="false">D5372+I5372</f>
        <v>16.8730091761222</v>
      </c>
    </row>
    <row r="5373" customFormat="false" ht="15" hidden="false" customHeight="false" outlineLevel="0" collapsed="false">
      <c r="A5373" s="0" t="n">
        <v>5361</v>
      </c>
      <c r="B5373" s="7" t="n">
        <v>0.84097</v>
      </c>
      <c r="C5373" s="7" t="n">
        <v>0.047754</v>
      </c>
      <c r="D5373" s="16" t="n">
        <f aca="false">LOGINV(B5373,$B$7,$C$7)</f>
        <v>23.6257544727222</v>
      </c>
      <c r="E5373" s="16" t="n">
        <f aca="false">LOGINV(C5373,$B$8,$C$8)</f>
        <v>37.2316728906131</v>
      </c>
      <c r="F5373" s="16" t="n">
        <f aca="false">$B$5/100*E5373*2_Girdiler!$B$14*2_Girdiler!$B$15*2_Girdiler!$B$16</f>
        <v>0.936748889927826</v>
      </c>
      <c r="G5373" s="16" t="n">
        <f aca="false">MIN(MATCH(F5373,2_Girdiler!$B$20:$I$20,1),7)</f>
        <v>1</v>
      </c>
      <c r="H5373" s="16" t="n">
        <f aca="false">IF(F5373&gt;=40,2_Girdiler!$I$21+(F5373-40)*(2_Girdiler!$I$21-2_Girdiler!$H$21)/(2_Girdiler!$I$20-2_Girdiler!$H$20),INDEX(2_Girdiler!$B$21:$I$21,G5373)+(F5373-INDEX(2_Girdiler!$B$20:$I$20,G5373))*(INDEX(2_Girdiler!$B$21:$I$21,G5373+1)-INDEX(2_Girdiler!$B$21:$I$21,G5373))/(INDEX(2_Girdiler!$B$20:$I$20,G5373+1)-INDEX(2_Girdiler!$B$20:$I$20,G5373)))</f>
        <v>2.06084755784122</v>
      </c>
      <c r="I5373" s="16" t="n">
        <f aca="false">H5373/2_Girdiler!$B$17</f>
        <v>0.825660079263308</v>
      </c>
      <c r="J5373" s="16" t="n">
        <f aca="false">D5373+I5373</f>
        <v>24.4514145519855</v>
      </c>
    </row>
    <row r="5374" customFormat="false" ht="15" hidden="false" customHeight="false" outlineLevel="0" collapsed="false">
      <c r="A5374" s="0" t="n">
        <v>5362</v>
      </c>
      <c r="B5374" s="7" t="n">
        <v>0.020352</v>
      </c>
      <c r="C5374" s="7" t="n">
        <v>0.644175</v>
      </c>
      <c r="D5374" s="16" t="n">
        <f aca="false">LOGINV(B5374,$B$7,$C$7)</f>
        <v>4.32781474840194</v>
      </c>
      <c r="E5374" s="16" t="n">
        <f aca="false">LOGINV(C5374,$B$8,$C$8)</f>
        <v>138.633303427948</v>
      </c>
      <c r="F5374" s="16" t="n">
        <f aca="false">$B$5/100*E5374*2_Girdiler!$B$14*2_Girdiler!$B$15*2_Girdiler!$B$16</f>
        <v>3.48801391424717</v>
      </c>
      <c r="G5374" s="16" t="n">
        <f aca="false">MIN(MATCH(F5374,2_Girdiler!$B$20:$I$20,1),7)</f>
        <v>1</v>
      </c>
      <c r="H5374" s="16" t="n">
        <f aca="false">IF(F5374&gt;=40,2_Girdiler!$I$21+(F5374-40)*(2_Girdiler!$I$21-2_Girdiler!$H$21)/(2_Girdiler!$I$20-2_Girdiler!$H$20),INDEX(2_Girdiler!$B$21:$I$21,G5374)+(F5374-INDEX(2_Girdiler!$B$20:$I$20,G5374))*(INDEX(2_Girdiler!$B$21:$I$21,G5374+1)-INDEX(2_Girdiler!$B$21:$I$21,G5374))/(INDEX(2_Girdiler!$B$20:$I$20,G5374+1)-INDEX(2_Girdiler!$B$20:$I$20,G5374)))</f>
        <v>7.67363061134377</v>
      </c>
      <c r="I5374" s="16" t="n">
        <f aca="false">H5374/2_Girdiler!$B$17</f>
        <v>3.07437123851914</v>
      </c>
      <c r="J5374" s="16" t="n">
        <f aca="false">D5374+I5374</f>
        <v>7.40218598692108</v>
      </c>
    </row>
    <row r="5375" customFormat="false" ht="15" hidden="false" customHeight="false" outlineLevel="0" collapsed="false">
      <c r="A5375" s="0" t="n">
        <v>5363</v>
      </c>
      <c r="B5375" s="7" t="n">
        <v>0.572751</v>
      </c>
      <c r="C5375" s="7" t="n">
        <v>0.587161</v>
      </c>
      <c r="D5375" s="16" t="n">
        <f aca="false">LOGINV(B5375,$B$7,$C$7)</f>
        <v>14.9995070723982</v>
      </c>
      <c r="E5375" s="16" t="n">
        <f aca="false">LOGINV(C5375,$B$8,$C$8)</f>
        <v>125.888825263571</v>
      </c>
      <c r="F5375" s="16" t="n">
        <f aca="false">$B$5/100*E5375*2_Girdiler!$B$14*2_Girdiler!$B$15*2_Girdiler!$B$16</f>
        <v>3.16736284363144</v>
      </c>
      <c r="G5375" s="16" t="n">
        <f aca="false">MIN(MATCH(F5375,2_Girdiler!$B$20:$I$20,1),7)</f>
        <v>1</v>
      </c>
      <c r="H5375" s="16" t="n">
        <f aca="false">IF(F5375&gt;=40,2_Girdiler!$I$21+(F5375-40)*(2_Girdiler!$I$21-2_Girdiler!$H$21)/(2_Girdiler!$I$20-2_Girdiler!$H$20),INDEX(2_Girdiler!$B$21:$I$21,G5375)+(F5375-INDEX(2_Girdiler!$B$20:$I$20,G5375))*(INDEX(2_Girdiler!$B$21:$I$21,G5375+1)-INDEX(2_Girdiler!$B$21:$I$21,G5375))/(INDEX(2_Girdiler!$B$20:$I$20,G5375+1)-INDEX(2_Girdiler!$B$20:$I$20,G5375)))</f>
        <v>6.96819825598917</v>
      </c>
      <c r="I5375" s="16" t="n">
        <f aca="false">H5375/2_Girdiler!$B$17</f>
        <v>2.79174609614951</v>
      </c>
      <c r="J5375" s="16" t="n">
        <f aca="false">D5375+I5375</f>
        <v>17.7912531685477</v>
      </c>
    </row>
    <row r="5376" customFormat="false" ht="15" hidden="false" customHeight="false" outlineLevel="0" collapsed="false">
      <c r="A5376" s="0" t="n">
        <v>5364</v>
      </c>
      <c r="B5376" s="7" t="n">
        <v>0.211938</v>
      </c>
      <c r="C5376" s="7" t="n">
        <v>0.902138</v>
      </c>
      <c r="D5376" s="16" t="n">
        <f aca="false">LOGINV(B5376,$B$7,$C$7)</f>
        <v>8.67147511572064</v>
      </c>
      <c r="E5376" s="16" t="n">
        <f aca="false">LOGINV(C5376,$B$8,$C$8)</f>
        <v>251.739948462066</v>
      </c>
      <c r="F5376" s="16" t="n">
        <f aca="false">$B$5/100*E5376*2_Girdiler!$B$14*2_Girdiler!$B$15*2_Girdiler!$B$16</f>
        <v>6.33377710330558</v>
      </c>
      <c r="G5376" s="16" t="n">
        <f aca="false">MIN(MATCH(F5376,2_Girdiler!$B$20:$I$20,1),7)</f>
        <v>2</v>
      </c>
      <c r="H5376" s="16" t="n">
        <f aca="false">IF(F5376&gt;=40,2_Girdiler!$I$21+(F5376-40)*(2_Girdiler!$I$21-2_Girdiler!$H$21)/(2_Girdiler!$I$20-2_Girdiler!$H$20),INDEX(2_Girdiler!$B$21:$I$21,G5376)+(F5376-INDEX(2_Girdiler!$B$20:$I$20,G5376))*(INDEX(2_Girdiler!$B$21:$I$21,G5376+1)-INDEX(2_Girdiler!$B$21:$I$21,G5376))/(INDEX(2_Girdiler!$B$20:$I$20,G5376+1)-INDEX(2_Girdiler!$B$20:$I$20,G5376)))</f>
        <v>13.1340433652889</v>
      </c>
      <c r="I5376" s="16" t="n">
        <f aca="false">H5376/2_Girdiler!$B$17</f>
        <v>5.26203660468306</v>
      </c>
      <c r="J5376" s="16" t="n">
        <f aca="false">D5376+I5376</f>
        <v>13.9335117204037</v>
      </c>
    </row>
    <row r="5377" customFormat="false" ht="15" hidden="false" customHeight="false" outlineLevel="0" collapsed="false">
      <c r="A5377" s="0" t="n">
        <v>5365</v>
      </c>
      <c r="B5377" s="7" t="n">
        <v>0.578945</v>
      </c>
      <c r="C5377" s="7" t="n">
        <v>0.402995</v>
      </c>
      <c r="D5377" s="16" t="n">
        <f aca="false">LOGINV(B5377,$B$7,$C$7)</f>
        <v>15.1322986513171</v>
      </c>
      <c r="E5377" s="16" t="n">
        <f aca="false">LOGINV(C5377,$B$8,$C$8)</f>
        <v>93.1948734198573</v>
      </c>
      <c r="F5377" s="16" t="n">
        <f aca="false">$B$5/100*E5377*2_Girdiler!$B$14*2_Girdiler!$B$15*2_Girdiler!$B$16</f>
        <v>2.34478301524361</v>
      </c>
      <c r="G5377" s="16" t="n">
        <f aca="false">MIN(MATCH(F5377,2_Girdiler!$B$20:$I$20,1),7)</f>
        <v>1</v>
      </c>
      <c r="H5377" s="16" t="n">
        <f aca="false">IF(F5377&gt;=40,2_Girdiler!$I$21+(F5377-40)*(2_Girdiler!$I$21-2_Girdiler!$H$21)/(2_Girdiler!$I$20-2_Girdiler!$H$20),INDEX(2_Girdiler!$B$21:$I$21,G5377)+(F5377-INDEX(2_Girdiler!$B$20:$I$20,G5377))*(INDEX(2_Girdiler!$B$21:$I$21,G5377+1)-INDEX(2_Girdiler!$B$21:$I$21,G5377))/(INDEX(2_Girdiler!$B$20:$I$20,G5377+1)-INDEX(2_Girdiler!$B$20:$I$20,G5377)))</f>
        <v>5.15852263353594</v>
      </c>
      <c r="I5377" s="16" t="n">
        <f aca="false">H5377/2_Girdiler!$B$17</f>
        <v>2.06671579869228</v>
      </c>
      <c r="J5377" s="16" t="n">
        <f aca="false">D5377+I5377</f>
        <v>17.1990144500094</v>
      </c>
    </row>
    <row r="5378" customFormat="false" ht="15" hidden="false" customHeight="false" outlineLevel="0" collapsed="false">
      <c r="A5378" s="0" t="n">
        <v>5366</v>
      </c>
      <c r="B5378" s="7" t="n">
        <v>0.823011</v>
      </c>
      <c r="C5378" s="7" t="n">
        <v>0.436802</v>
      </c>
      <c r="D5378" s="16" t="n">
        <f aca="false">LOGINV(B5378,$B$7,$C$7)</f>
        <v>22.7020346087396</v>
      </c>
      <c r="E5378" s="16" t="n">
        <f aca="false">LOGINV(C5378,$B$8,$C$8)</f>
        <v>98.5477730184903</v>
      </c>
      <c r="F5378" s="16" t="n">
        <f aca="false">$B$5/100*E5378*2_Girdiler!$B$14*2_Girdiler!$B$15*2_Girdiler!$B$16</f>
        <v>2.47946196914522</v>
      </c>
      <c r="G5378" s="16" t="n">
        <f aca="false">MIN(MATCH(F5378,2_Girdiler!$B$20:$I$20,1),7)</f>
        <v>1</v>
      </c>
      <c r="H5378" s="16" t="n">
        <f aca="false">IF(F5378&gt;=40,2_Girdiler!$I$21+(F5378-40)*(2_Girdiler!$I$21-2_Girdiler!$H$21)/(2_Girdiler!$I$20-2_Girdiler!$H$20),INDEX(2_Girdiler!$B$21:$I$21,G5378)+(F5378-INDEX(2_Girdiler!$B$20:$I$20,G5378))*(INDEX(2_Girdiler!$B$21:$I$21,G5378+1)-INDEX(2_Girdiler!$B$21:$I$21,G5378))/(INDEX(2_Girdiler!$B$20:$I$20,G5378+1)-INDEX(2_Girdiler!$B$20:$I$20,G5378)))</f>
        <v>5.45481633211948</v>
      </c>
      <c r="I5378" s="16" t="n">
        <f aca="false">H5378/2_Girdiler!$B$17</f>
        <v>2.18542320998376</v>
      </c>
      <c r="J5378" s="16" t="n">
        <f aca="false">D5378+I5378</f>
        <v>24.8874578187233</v>
      </c>
    </row>
    <row r="5379" customFormat="false" ht="15" hidden="false" customHeight="false" outlineLevel="0" collapsed="false">
      <c r="A5379" s="0" t="n">
        <v>5367</v>
      </c>
      <c r="B5379" s="7" t="n">
        <v>0.444826</v>
      </c>
      <c r="C5379" s="7" t="n">
        <v>0.553626</v>
      </c>
      <c r="D5379" s="16" t="n">
        <f aca="false">LOGINV(B5379,$B$7,$C$7)</f>
        <v>12.5342359805205</v>
      </c>
      <c r="E5379" s="16" t="n">
        <f aca="false">LOGINV(C5379,$B$8,$C$8)</f>
        <v>119.135374606606</v>
      </c>
      <c r="F5379" s="16" t="n">
        <f aca="false">$B$5/100*E5379*2_Girdiler!$B$14*2_Girdiler!$B$15*2_Girdiler!$B$16</f>
        <v>2.99744602510221</v>
      </c>
      <c r="G5379" s="16" t="n">
        <f aca="false">MIN(MATCH(F5379,2_Girdiler!$B$20:$I$20,1),7)</f>
        <v>1</v>
      </c>
      <c r="H5379" s="16" t="n">
        <f aca="false">IF(F5379&gt;=40,2_Girdiler!$I$21+(F5379-40)*(2_Girdiler!$I$21-2_Girdiler!$H$21)/(2_Girdiler!$I$20-2_Girdiler!$H$20),INDEX(2_Girdiler!$B$21:$I$21,G5379)+(F5379-INDEX(2_Girdiler!$B$20:$I$20,G5379))*(INDEX(2_Girdiler!$B$21:$I$21,G5379+1)-INDEX(2_Girdiler!$B$21:$I$21,G5379))/(INDEX(2_Girdiler!$B$20:$I$20,G5379+1)-INDEX(2_Girdiler!$B$20:$I$20,G5379)))</f>
        <v>6.59438125522487</v>
      </c>
      <c r="I5379" s="16" t="n">
        <f aca="false">H5379/2_Girdiler!$B$17</f>
        <v>2.64197966956124</v>
      </c>
      <c r="J5379" s="16" t="n">
        <f aca="false">D5379+I5379</f>
        <v>15.1762156500818</v>
      </c>
    </row>
    <row r="5380" customFormat="false" ht="15" hidden="false" customHeight="false" outlineLevel="0" collapsed="false">
      <c r="A5380" s="0" t="n">
        <v>5368</v>
      </c>
      <c r="B5380" s="7" t="n">
        <v>0.268253</v>
      </c>
      <c r="C5380" s="7" t="n">
        <v>0.859005</v>
      </c>
      <c r="D5380" s="16" t="n">
        <f aca="false">LOGINV(B5380,$B$7,$C$7)</f>
        <v>9.59524982332539</v>
      </c>
      <c r="E5380" s="16" t="n">
        <f aca="false">LOGINV(C5380,$B$8,$C$8)</f>
        <v>218.699034769642</v>
      </c>
      <c r="F5380" s="16" t="n">
        <f aca="false">$B$5/100*E5380*2_Girdiler!$B$14*2_Girdiler!$B$15*2_Girdiler!$B$16</f>
        <v>5.5024677148042</v>
      </c>
      <c r="G5380" s="16" t="n">
        <f aca="false">MIN(MATCH(F5380,2_Girdiler!$B$20:$I$20,1),7)</f>
        <v>2</v>
      </c>
      <c r="H5380" s="16" t="n">
        <f aca="false">IF(F5380&gt;=40,2_Girdiler!$I$21+(F5380-40)*(2_Girdiler!$I$21-2_Girdiler!$H$21)/(2_Girdiler!$I$20-2_Girdiler!$H$20),INDEX(2_Girdiler!$B$21:$I$21,G5380)+(F5380-INDEX(2_Girdiler!$B$20:$I$20,G5380))*(INDEX(2_Girdiler!$B$21:$I$21,G5380+1)-INDEX(2_Girdiler!$B$21:$I$21,G5380))/(INDEX(2_Girdiler!$B$20:$I$20,G5380+1)-INDEX(2_Girdiler!$B$20:$I$20,G5380)))</f>
        <v>11.8039483436867</v>
      </c>
      <c r="I5380" s="16" t="n">
        <f aca="false">H5380/2_Girdiler!$B$17</f>
        <v>4.72914597102834</v>
      </c>
      <c r="J5380" s="16" t="n">
        <f aca="false">D5380+I5380</f>
        <v>14.3243957943537</v>
      </c>
    </row>
    <row r="5381" customFormat="false" ht="15" hidden="false" customHeight="false" outlineLevel="0" collapsed="false">
      <c r="A5381" s="0" t="n">
        <v>5369</v>
      </c>
      <c r="B5381" s="7" t="n">
        <v>0.347188</v>
      </c>
      <c r="C5381" s="7" t="n">
        <v>0.489</v>
      </c>
      <c r="D5381" s="16" t="n">
        <f aca="false">LOGINV(B5381,$B$7,$C$7)</f>
        <v>10.8784574517641</v>
      </c>
      <c r="E5381" s="16" t="n">
        <f aca="false">LOGINV(C5381,$B$8,$C$8)</f>
        <v>107.27852776274</v>
      </c>
      <c r="F5381" s="16" t="n">
        <f aca="false">$B$5/100*E5381*2_Girdiler!$B$14*2_Girdiler!$B$15*2_Girdiler!$B$16</f>
        <v>2.69912775851053</v>
      </c>
      <c r="G5381" s="16" t="n">
        <f aca="false">MIN(MATCH(F5381,2_Girdiler!$B$20:$I$20,1),7)</f>
        <v>1</v>
      </c>
      <c r="H5381" s="16" t="n">
        <f aca="false">IF(F5381&gt;=40,2_Girdiler!$I$21+(F5381-40)*(2_Girdiler!$I$21-2_Girdiler!$H$21)/(2_Girdiler!$I$20-2_Girdiler!$H$20),INDEX(2_Girdiler!$B$21:$I$21,G5381)+(F5381-INDEX(2_Girdiler!$B$20:$I$20,G5381))*(INDEX(2_Girdiler!$B$21:$I$21,G5381+1)-INDEX(2_Girdiler!$B$21:$I$21,G5381))/(INDEX(2_Girdiler!$B$20:$I$20,G5381+1)-INDEX(2_Girdiler!$B$20:$I$20,G5381)))</f>
        <v>5.93808106872316</v>
      </c>
      <c r="I5381" s="16" t="n">
        <f aca="false">H5381/2_Girdiler!$B$17</f>
        <v>2.3790388897128</v>
      </c>
      <c r="J5381" s="16" t="n">
        <f aca="false">D5381+I5381</f>
        <v>13.2574963414769</v>
      </c>
    </row>
    <row r="5382" customFormat="false" ht="15" hidden="false" customHeight="false" outlineLevel="0" collapsed="false">
      <c r="A5382" s="0" t="n">
        <v>5370</v>
      </c>
      <c r="B5382" s="7" t="n">
        <v>0.942744</v>
      </c>
      <c r="C5382" s="7" t="n">
        <v>0.651535</v>
      </c>
      <c r="D5382" s="16" t="n">
        <f aca="false">LOGINV(B5382,$B$7,$C$7)</f>
        <v>32.6389805548195</v>
      </c>
      <c r="E5382" s="16" t="n">
        <f aca="false">LOGINV(C5382,$B$8,$C$8)</f>
        <v>140.418977967985</v>
      </c>
      <c r="F5382" s="16" t="n">
        <f aca="false">$B$5/100*E5382*2_Girdiler!$B$14*2_Girdiler!$B$15*2_Girdiler!$B$16</f>
        <v>3.5329414856745</v>
      </c>
      <c r="G5382" s="16" t="n">
        <f aca="false">MIN(MATCH(F5382,2_Girdiler!$B$20:$I$20,1),7)</f>
        <v>1</v>
      </c>
      <c r="H5382" s="16" t="n">
        <f aca="false">IF(F5382&gt;=40,2_Girdiler!$I$21+(F5382-40)*(2_Girdiler!$I$21-2_Girdiler!$H$21)/(2_Girdiler!$I$20-2_Girdiler!$H$20),INDEX(2_Girdiler!$B$21:$I$21,G5382)+(F5382-INDEX(2_Girdiler!$B$20:$I$20,G5382))*(INDEX(2_Girdiler!$B$21:$I$21,G5382+1)-INDEX(2_Girdiler!$B$21:$I$21,G5382))/(INDEX(2_Girdiler!$B$20:$I$20,G5382+1)-INDEX(2_Girdiler!$B$20:$I$20,G5382)))</f>
        <v>7.7724712684839</v>
      </c>
      <c r="I5382" s="16" t="n">
        <f aca="false">H5382/2_Girdiler!$B$17</f>
        <v>3.11397086077079</v>
      </c>
      <c r="J5382" s="16" t="n">
        <f aca="false">D5382+I5382</f>
        <v>35.7529514155903</v>
      </c>
    </row>
    <row r="5383" customFormat="false" ht="15" hidden="false" customHeight="false" outlineLevel="0" collapsed="false">
      <c r="A5383" s="0" t="n">
        <v>5371</v>
      </c>
      <c r="B5383" s="7" t="n">
        <v>0.466287</v>
      </c>
      <c r="C5383" s="7" t="n">
        <v>0.09183</v>
      </c>
      <c r="D5383" s="16" t="n">
        <f aca="false">LOGINV(B5383,$B$7,$C$7)</f>
        <v>12.9182388184552</v>
      </c>
      <c r="E5383" s="16" t="n">
        <f aca="false">LOGINV(C5383,$B$8,$C$8)</f>
        <v>46.2930432547174</v>
      </c>
      <c r="F5383" s="16" t="n">
        <f aca="false">$B$5/100*E5383*2_Girdiler!$B$14*2_Girdiler!$B$15*2_Girdiler!$B$16</f>
        <v>1.16473296828869</v>
      </c>
      <c r="G5383" s="16" t="n">
        <f aca="false">MIN(MATCH(F5383,2_Girdiler!$B$20:$I$20,1),7)</f>
        <v>1</v>
      </c>
      <c r="H5383" s="16" t="n">
        <f aca="false">IF(F5383&gt;=40,2_Girdiler!$I$21+(F5383-40)*(2_Girdiler!$I$21-2_Girdiler!$H$21)/(2_Girdiler!$I$20-2_Girdiler!$H$20),INDEX(2_Girdiler!$B$21:$I$21,G5383)+(F5383-INDEX(2_Girdiler!$B$20:$I$20,G5383))*(INDEX(2_Girdiler!$B$21:$I$21,G5383+1)-INDEX(2_Girdiler!$B$21:$I$21,G5383))/(INDEX(2_Girdiler!$B$20:$I$20,G5383+1)-INDEX(2_Girdiler!$B$20:$I$20,G5383)))</f>
        <v>2.56241253023512</v>
      </c>
      <c r="I5383" s="16" t="n">
        <f aca="false">H5383/2_Girdiler!$B$17</f>
        <v>1.02660758422881</v>
      </c>
      <c r="J5383" s="16" t="n">
        <f aca="false">D5383+I5383</f>
        <v>13.944846402684</v>
      </c>
    </row>
    <row r="5384" customFormat="false" ht="15" hidden="false" customHeight="false" outlineLevel="0" collapsed="false">
      <c r="A5384" s="0" t="n">
        <v>5372</v>
      </c>
      <c r="B5384" s="7" t="n">
        <v>0.350818</v>
      </c>
      <c r="C5384" s="7" t="n">
        <v>0.941851</v>
      </c>
      <c r="D5384" s="16" t="n">
        <f aca="false">LOGINV(B5384,$B$7,$C$7)</f>
        <v>10.9381078832756</v>
      </c>
      <c r="E5384" s="16" t="n">
        <f aca="false">LOGINV(C5384,$B$8,$C$8)</f>
        <v>300.963539233278</v>
      </c>
      <c r="F5384" s="16" t="n">
        <f aca="false">$B$5/100*E5384*2_Girdiler!$B$14*2_Girdiler!$B$15*2_Girdiler!$B$16</f>
        <v>7.57224264710928</v>
      </c>
      <c r="G5384" s="16" t="n">
        <f aca="false">MIN(MATCH(F5384,2_Girdiler!$B$20:$I$20,1),7)</f>
        <v>2</v>
      </c>
      <c r="H5384" s="16" t="n">
        <f aca="false">IF(F5384&gt;=40,2_Girdiler!$I$21+(F5384-40)*(2_Girdiler!$I$21-2_Girdiler!$H$21)/(2_Girdiler!$I$20-2_Girdiler!$H$20),INDEX(2_Girdiler!$B$21:$I$21,G5384)+(F5384-INDEX(2_Girdiler!$B$20:$I$20,G5384))*(INDEX(2_Girdiler!$B$21:$I$21,G5384+1)-INDEX(2_Girdiler!$B$21:$I$21,G5384))/(INDEX(2_Girdiler!$B$20:$I$20,G5384+1)-INDEX(2_Girdiler!$B$20:$I$20,G5384)))</f>
        <v>15.1155882353748</v>
      </c>
      <c r="I5384" s="16" t="n">
        <f aca="false">H5384/2_Girdiler!$B$17</f>
        <v>6.055924773788</v>
      </c>
      <c r="J5384" s="16" t="n">
        <f aca="false">D5384+I5384</f>
        <v>16.9940326570636</v>
      </c>
    </row>
    <row r="5385" customFormat="false" ht="15" hidden="false" customHeight="false" outlineLevel="0" collapsed="false">
      <c r="A5385" s="0" t="n">
        <v>5373</v>
      </c>
      <c r="B5385" s="7" t="n">
        <v>0.589719</v>
      </c>
      <c r="C5385" s="7" t="n">
        <v>0.162043</v>
      </c>
      <c r="D5385" s="16" t="n">
        <f aca="false">LOGINV(B5385,$B$7,$C$7)</f>
        <v>15.3671281849757</v>
      </c>
      <c r="E5385" s="16" t="n">
        <f aca="false">LOGINV(C5385,$B$8,$C$8)</f>
        <v>57.7835495558784</v>
      </c>
      <c r="F5385" s="16" t="n">
        <f aca="false">$B$5/100*E5385*2_Girdiler!$B$14*2_Girdiler!$B$15*2_Girdiler!$B$16</f>
        <v>1.4538341068259</v>
      </c>
      <c r="G5385" s="16" t="n">
        <f aca="false">MIN(MATCH(F5385,2_Girdiler!$B$20:$I$20,1),7)</f>
        <v>1</v>
      </c>
      <c r="H5385" s="16" t="n">
        <f aca="false">IF(F5385&gt;=40,2_Girdiler!$I$21+(F5385-40)*(2_Girdiler!$I$21-2_Girdiler!$H$21)/(2_Girdiler!$I$20-2_Girdiler!$H$20),INDEX(2_Girdiler!$B$21:$I$21,G5385)+(F5385-INDEX(2_Girdiler!$B$20:$I$20,G5385))*(INDEX(2_Girdiler!$B$21:$I$21,G5385+1)-INDEX(2_Girdiler!$B$21:$I$21,G5385))/(INDEX(2_Girdiler!$B$20:$I$20,G5385+1)-INDEX(2_Girdiler!$B$20:$I$20,G5385)))</f>
        <v>3.19843503501698</v>
      </c>
      <c r="I5385" s="16" t="n">
        <f aca="false">H5385/2_Girdiler!$B$17</f>
        <v>1.28142429287539</v>
      </c>
      <c r="J5385" s="16" t="n">
        <f aca="false">D5385+I5385</f>
        <v>16.6485524778511</v>
      </c>
    </row>
    <row r="5386" customFormat="false" ht="15" hidden="false" customHeight="false" outlineLevel="0" collapsed="false">
      <c r="A5386" s="0" t="n">
        <v>5374</v>
      </c>
      <c r="B5386" s="7" t="n">
        <v>0.071385</v>
      </c>
      <c r="C5386" s="7" t="n">
        <v>0.633994</v>
      </c>
      <c r="D5386" s="16" t="n">
        <f aca="false">LOGINV(B5386,$B$7,$C$7)</f>
        <v>5.98287095879747</v>
      </c>
      <c r="E5386" s="16" t="n">
        <f aca="false">LOGINV(C5386,$B$8,$C$8)</f>
        <v>136.221301792687</v>
      </c>
      <c r="F5386" s="16" t="n">
        <f aca="false">$B$5/100*E5386*2_Girdiler!$B$14*2_Girdiler!$B$15*2_Girdiler!$B$16</f>
        <v>3.427327953104</v>
      </c>
      <c r="G5386" s="16" t="n">
        <f aca="false">MIN(MATCH(F5386,2_Girdiler!$B$20:$I$20,1),7)</f>
        <v>1</v>
      </c>
      <c r="H5386" s="16" t="n">
        <f aca="false">IF(F5386&gt;=40,2_Girdiler!$I$21+(F5386-40)*(2_Girdiler!$I$21-2_Girdiler!$H$21)/(2_Girdiler!$I$20-2_Girdiler!$H$20),INDEX(2_Girdiler!$B$21:$I$21,G5386)+(F5386-INDEX(2_Girdiler!$B$20:$I$20,G5386))*(INDEX(2_Girdiler!$B$21:$I$21,G5386+1)-INDEX(2_Girdiler!$B$21:$I$21,G5386))/(INDEX(2_Girdiler!$B$20:$I$20,G5386+1)-INDEX(2_Girdiler!$B$20:$I$20,G5386)))</f>
        <v>7.54012149682879</v>
      </c>
      <c r="I5386" s="16" t="n">
        <f aca="false">H5386/2_Girdiler!$B$17</f>
        <v>3.02088200994743</v>
      </c>
      <c r="J5386" s="16" t="n">
        <f aca="false">D5386+I5386</f>
        <v>9.00375296874491</v>
      </c>
    </row>
    <row r="5387" customFormat="false" ht="15" hidden="false" customHeight="false" outlineLevel="0" collapsed="false">
      <c r="A5387" s="0" t="n">
        <v>5375</v>
      </c>
      <c r="B5387" s="7" t="n">
        <v>0.121876</v>
      </c>
      <c r="C5387" s="7" t="n">
        <v>0.91205</v>
      </c>
      <c r="D5387" s="16" t="n">
        <f aca="false">LOGINV(B5387,$B$7,$C$7)</f>
        <v>7.0714192370623</v>
      </c>
      <c r="E5387" s="16" t="n">
        <f aca="false">LOGINV(C5387,$B$8,$C$8)</f>
        <v>261.623153630403</v>
      </c>
      <c r="F5387" s="16" t="n">
        <f aca="false">$B$5/100*E5387*2_Girdiler!$B$14*2_Girdiler!$B$15*2_Girdiler!$B$16</f>
        <v>6.58243854534093</v>
      </c>
      <c r="G5387" s="16" t="n">
        <f aca="false">MIN(MATCH(F5387,2_Girdiler!$B$20:$I$20,1),7)</f>
        <v>2</v>
      </c>
      <c r="H5387" s="16" t="n">
        <f aca="false">IF(F5387&gt;=40,2_Girdiler!$I$21+(F5387-40)*(2_Girdiler!$I$21-2_Girdiler!$H$21)/(2_Girdiler!$I$20-2_Girdiler!$H$20),INDEX(2_Girdiler!$B$21:$I$21,G5387)+(F5387-INDEX(2_Girdiler!$B$20:$I$20,G5387))*(INDEX(2_Girdiler!$B$21:$I$21,G5387+1)-INDEX(2_Girdiler!$B$21:$I$21,G5387))/(INDEX(2_Girdiler!$B$20:$I$20,G5387+1)-INDEX(2_Girdiler!$B$20:$I$20,G5387)))</f>
        <v>13.5319016725455</v>
      </c>
      <c r="I5387" s="16" t="n">
        <f aca="false">H5387/2_Girdiler!$B$17</f>
        <v>5.42143496496214</v>
      </c>
      <c r="J5387" s="16" t="n">
        <f aca="false">D5387+I5387</f>
        <v>12.4928542020244</v>
      </c>
    </row>
    <row r="5388" customFormat="false" ht="15" hidden="false" customHeight="false" outlineLevel="0" collapsed="false">
      <c r="A5388" s="0" t="n">
        <v>5376</v>
      </c>
      <c r="B5388" s="7" t="n">
        <v>0.753283</v>
      </c>
      <c r="C5388" s="7" t="n">
        <v>0.829608</v>
      </c>
      <c r="D5388" s="16" t="n">
        <f aca="false">LOGINV(B5388,$B$7,$C$7)</f>
        <v>19.8368126321389</v>
      </c>
      <c r="E5388" s="16" t="n">
        <f aca="false">LOGINV(C5388,$B$8,$C$8)</f>
        <v>201.974923155898</v>
      </c>
      <c r="F5388" s="16" t="n">
        <f aca="false">$B$5/100*E5388*2_Girdiler!$B$14*2_Girdiler!$B$15*2_Girdiler!$B$16</f>
        <v>5.0816890666024</v>
      </c>
      <c r="G5388" s="16" t="n">
        <f aca="false">MIN(MATCH(F5388,2_Girdiler!$B$20:$I$20,1),7)</f>
        <v>2</v>
      </c>
      <c r="H5388" s="16" t="n">
        <f aca="false">IF(F5388&gt;=40,2_Girdiler!$I$21+(F5388-40)*(2_Girdiler!$I$21-2_Girdiler!$H$21)/(2_Girdiler!$I$20-2_Girdiler!$H$20),INDEX(2_Girdiler!$B$21:$I$21,G5388)+(F5388-INDEX(2_Girdiler!$B$20:$I$20,G5388))*(INDEX(2_Girdiler!$B$21:$I$21,G5388+1)-INDEX(2_Girdiler!$B$21:$I$21,G5388))/(INDEX(2_Girdiler!$B$20:$I$20,G5388+1)-INDEX(2_Girdiler!$B$20:$I$20,G5388)))</f>
        <v>11.1307025065638</v>
      </c>
      <c r="I5388" s="16" t="n">
        <f aca="false">H5388/2_Girdiler!$B$17</f>
        <v>4.45941606833487</v>
      </c>
      <c r="J5388" s="16" t="n">
        <f aca="false">D5388+I5388</f>
        <v>24.2962287004737</v>
      </c>
    </row>
    <row r="5389" customFormat="false" ht="15" hidden="false" customHeight="false" outlineLevel="0" collapsed="false">
      <c r="A5389" s="0" t="n">
        <v>5377</v>
      </c>
      <c r="B5389" s="7" t="n">
        <v>0.8493</v>
      </c>
      <c r="C5389" s="7" t="n">
        <v>0.634454</v>
      </c>
      <c r="D5389" s="16" t="n">
        <f aca="false">LOGINV(B5389,$B$7,$C$7)</f>
        <v>24.0909708091928</v>
      </c>
      <c r="E5389" s="16" t="n">
        <f aca="false">LOGINV(C5389,$B$8,$C$8)</f>
        <v>136.328878152774</v>
      </c>
      <c r="F5389" s="16" t="n">
        <f aca="false">$B$5/100*E5389*2_Girdiler!$B$14*2_Girdiler!$B$15*2_Girdiler!$B$16</f>
        <v>3.4300345743238</v>
      </c>
      <c r="G5389" s="16" t="n">
        <f aca="false">MIN(MATCH(F5389,2_Girdiler!$B$20:$I$20,1),7)</f>
        <v>1</v>
      </c>
      <c r="H5389" s="16" t="n">
        <f aca="false">IF(F5389&gt;=40,2_Girdiler!$I$21+(F5389-40)*(2_Girdiler!$I$21-2_Girdiler!$H$21)/(2_Girdiler!$I$20-2_Girdiler!$H$20),INDEX(2_Girdiler!$B$21:$I$21,G5389)+(F5389-INDEX(2_Girdiler!$B$20:$I$20,G5389))*(INDEX(2_Girdiler!$B$21:$I$21,G5389+1)-INDEX(2_Girdiler!$B$21:$I$21,G5389))/(INDEX(2_Girdiler!$B$20:$I$20,G5389+1)-INDEX(2_Girdiler!$B$20:$I$20,G5389)))</f>
        <v>7.54607606351236</v>
      </c>
      <c r="I5389" s="16" t="n">
        <f aca="false">H5389/2_Girdiler!$B$17</f>
        <v>3.02326765365079</v>
      </c>
      <c r="J5389" s="16" t="n">
        <f aca="false">D5389+I5389</f>
        <v>27.1142384628436</v>
      </c>
    </row>
    <row r="5390" customFormat="false" ht="15" hidden="false" customHeight="false" outlineLevel="0" collapsed="false">
      <c r="A5390" s="0" t="n">
        <v>5378</v>
      </c>
      <c r="B5390" s="7" t="n">
        <v>0.629228</v>
      </c>
      <c r="C5390" s="7" t="n">
        <v>0.714887</v>
      </c>
      <c r="D5390" s="16" t="n">
        <f aca="false">LOGINV(B5390,$B$7,$C$7)</f>
        <v>16.2750904869495</v>
      </c>
      <c r="E5390" s="16" t="n">
        <f aca="false">LOGINV(C5390,$B$8,$C$8)</f>
        <v>157.541905319596</v>
      </c>
      <c r="F5390" s="16" t="n">
        <f aca="false">$B$5/100*E5390*2_Girdiler!$B$14*2_Girdiler!$B$15*2_Girdiler!$B$16</f>
        <v>3.96375433784102</v>
      </c>
      <c r="G5390" s="16" t="n">
        <f aca="false">MIN(MATCH(F5390,2_Girdiler!$B$20:$I$20,1),7)</f>
        <v>1</v>
      </c>
      <c r="H5390" s="16" t="n">
        <f aca="false">IF(F5390&gt;=40,2_Girdiler!$I$21+(F5390-40)*(2_Girdiler!$I$21-2_Girdiler!$H$21)/(2_Girdiler!$I$20-2_Girdiler!$H$20),INDEX(2_Girdiler!$B$21:$I$21,G5390)+(F5390-INDEX(2_Girdiler!$B$20:$I$20,G5390))*(INDEX(2_Girdiler!$B$21:$I$21,G5390+1)-INDEX(2_Girdiler!$B$21:$I$21,G5390))/(INDEX(2_Girdiler!$B$20:$I$20,G5390+1)-INDEX(2_Girdiler!$B$20:$I$20,G5390)))</f>
        <v>8.72025954325025</v>
      </c>
      <c r="I5390" s="16" t="n">
        <f aca="false">H5390/2_Girdiler!$B$17</f>
        <v>3.49369372726372</v>
      </c>
      <c r="J5390" s="16" t="n">
        <f aca="false">D5390+I5390</f>
        <v>19.7687842142132</v>
      </c>
    </row>
    <row r="5391" customFormat="false" ht="15" hidden="false" customHeight="false" outlineLevel="0" collapsed="false">
      <c r="A5391" s="0" t="n">
        <v>5379</v>
      </c>
      <c r="B5391" s="7" t="n">
        <v>0.25488</v>
      </c>
      <c r="C5391" s="7" t="n">
        <v>0.961725</v>
      </c>
      <c r="D5391" s="16" t="n">
        <f aca="false">LOGINV(B5391,$B$7,$C$7)</f>
        <v>9.37789704122636</v>
      </c>
      <c r="E5391" s="16" t="n">
        <f aca="false">LOGINV(C5391,$B$8,$C$8)</f>
        <v>342.561464000169</v>
      </c>
      <c r="F5391" s="16" t="n">
        <f aca="false">$B$5/100*E5391*2_Girdiler!$B$14*2_Girdiler!$B$15*2_Girdiler!$B$16</f>
        <v>8.61884643424426</v>
      </c>
      <c r="G5391" s="16" t="n">
        <f aca="false">MIN(MATCH(F5391,2_Girdiler!$B$20:$I$20,1),7)</f>
        <v>2</v>
      </c>
      <c r="H5391" s="16" t="n">
        <f aca="false">IF(F5391&gt;=40,2_Girdiler!$I$21+(F5391-40)*(2_Girdiler!$I$21-2_Girdiler!$H$21)/(2_Girdiler!$I$20-2_Girdiler!$H$20),INDEX(2_Girdiler!$B$21:$I$21,G5391)+(F5391-INDEX(2_Girdiler!$B$20:$I$20,G5391))*(INDEX(2_Girdiler!$B$21:$I$21,G5391+1)-INDEX(2_Girdiler!$B$21:$I$21,G5391))/(INDEX(2_Girdiler!$B$20:$I$20,G5391+1)-INDEX(2_Girdiler!$B$20:$I$20,G5391)))</f>
        <v>16.7901542947908</v>
      </c>
      <c r="I5391" s="16" t="n">
        <f aca="false">H5391/2_Girdiler!$B$17</f>
        <v>6.72682463733606</v>
      </c>
      <c r="J5391" s="16" t="n">
        <f aca="false">D5391+I5391</f>
        <v>16.1047216785624</v>
      </c>
    </row>
    <row r="5392" customFormat="false" ht="15" hidden="false" customHeight="false" outlineLevel="0" collapsed="false">
      <c r="A5392" s="0" t="n">
        <v>5380</v>
      </c>
      <c r="B5392" s="7" t="n">
        <v>0.256988</v>
      </c>
      <c r="C5392" s="7" t="n">
        <v>0.614329</v>
      </c>
      <c r="D5392" s="16" t="n">
        <f aca="false">LOGINV(B5392,$B$7,$C$7)</f>
        <v>9.41220971557741</v>
      </c>
      <c r="E5392" s="16" t="n">
        <f aca="false">LOGINV(C5392,$B$8,$C$8)</f>
        <v>131.739206263284</v>
      </c>
      <c r="F5392" s="16" t="n">
        <f aca="false">$B$5/100*E5392*2_Girdiler!$B$14*2_Girdiler!$B$15*2_Girdiler!$B$16</f>
        <v>3.31455842958423</v>
      </c>
      <c r="G5392" s="16" t="n">
        <f aca="false">MIN(MATCH(F5392,2_Girdiler!$B$20:$I$20,1),7)</f>
        <v>1</v>
      </c>
      <c r="H5392" s="16" t="n">
        <f aca="false">IF(F5392&gt;=40,2_Girdiler!$I$21+(F5392-40)*(2_Girdiler!$I$21-2_Girdiler!$H$21)/(2_Girdiler!$I$20-2_Girdiler!$H$20),INDEX(2_Girdiler!$B$21:$I$21,G5392)+(F5392-INDEX(2_Girdiler!$B$20:$I$20,G5392))*(INDEX(2_Girdiler!$B$21:$I$21,G5392+1)-INDEX(2_Girdiler!$B$21:$I$21,G5392))/(INDEX(2_Girdiler!$B$20:$I$20,G5392+1)-INDEX(2_Girdiler!$B$20:$I$20,G5392)))</f>
        <v>7.2920285450853</v>
      </c>
      <c r="I5392" s="16" t="n">
        <f aca="false">H5392/2_Girdiler!$B$17</f>
        <v>2.92148579530661</v>
      </c>
      <c r="J5392" s="16" t="n">
        <f aca="false">D5392+I5392</f>
        <v>12.333695510884</v>
      </c>
    </row>
    <row r="5393" customFormat="false" ht="15" hidden="false" customHeight="false" outlineLevel="0" collapsed="false">
      <c r="A5393" s="0" t="n">
        <v>5381</v>
      </c>
      <c r="B5393" s="7" t="n">
        <v>0.161054</v>
      </c>
      <c r="C5393" s="7" t="n">
        <v>0.434128</v>
      </c>
      <c r="D5393" s="16" t="n">
        <f aca="false">LOGINV(B5393,$B$7,$C$7)</f>
        <v>7.79824410464097</v>
      </c>
      <c r="E5393" s="16" t="n">
        <f aca="false">LOGINV(C5393,$B$8,$C$8)</f>
        <v>98.1166749669779</v>
      </c>
      <c r="F5393" s="16" t="n">
        <f aca="false">$B$5/100*E5393*2_Girdiler!$B$14*2_Girdiler!$B$15*2_Girdiler!$B$16</f>
        <v>2.46861554216916</v>
      </c>
      <c r="G5393" s="16" t="n">
        <f aca="false">MIN(MATCH(F5393,2_Girdiler!$B$20:$I$20,1),7)</f>
        <v>1</v>
      </c>
      <c r="H5393" s="16" t="n">
        <f aca="false">IF(F5393&gt;=40,2_Girdiler!$I$21+(F5393-40)*(2_Girdiler!$I$21-2_Girdiler!$H$21)/(2_Girdiler!$I$20-2_Girdiler!$H$20),INDEX(2_Girdiler!$B$21:$I$21,G5393)+(F5393-INDEX(2_Girdiler!$B$20:$I$20,G5393))*(INDEX(2_Girdiler!$B$21:$I$21,G5393+1)-INDEX(2_Girdiler!$B$21:$I$21,G5393))/(INDEX(2_Girdiler!$B$20:$I$20,G5393+1)-INDEX(2_Girdiler!$B$20:$I$20,G5393)))</f>
        <v>5.43095419277216</v>
      </c>
      <c r="I5393" s="16" t="n">
        <f aca="false">H5393/2_Girdiler!$B$17</f>
        <v>2.17586305800167</v>
      </c>
      <c r="J5393" s="16" t="n">
        <f aca="false">D5393+I5393</f>
        <v>9.97410716264263</v>
      </c>
    </row>
    <row r="5394" customFormat="false" ht="15" hidden="false" customHeight="false" outlineLevel="0" collapsed="false">
      <c r="A5394" s="0" t="n">
        <v>5382</v>
      </c>
      <c r="B5394" s="7" t="n">
        <v>0.205268</v>
      </c>
      <c r="C5394" s="7" t="n">
        <v>0.760426</v>
      </c>
      <c r="D5394" s="16" t="n">
        <f aca="false">LOGINV(B5394,$B$7,$C$7)</f>
        <v>8.55988924158564</v>
      </c>
      <c r="E5394" s="16" t="n">
        <f aca="false">LOGINV(C5394,$B$8,$C$8)</f>
        <v>172.437069651126</v>
      </c>
      <c r="F5394" s="16" t="n">
        <f aca="false">$B$5/100*E5394*2_Girdiler!$B$14*2_Girdiler!$B$15*2_Girdiler!$B$16</f>
        <v>4.33851667242234</v>
      </c>
      <c r="G5394" s="16" t="n">
        <f aca="false">MIN(MATCH(F5394,2_Girdiler!$B$20:$I$20,1),7)</f>
        <v>1</v>
      </c>
      <c r="H5394" s="16" t="n">
        <f aca="false">IF(F5394&gt;=40,2_Girdiler!$I$21+(F5394-40)*(2_Girdiler!$I$21-2_Girdiler!$H$21)/(2_Girdiler!$I$20-2_Girdiler!$H$20),INDEX(2_Girdiler!$B$21:$I$21,G5394)+(F5394-INDEX(2_Girdiler!$B$20:$I$20,G5394))*(INDEX(2_Girdiler!$B$21:$I$21,G5394+1)-INDEX(2_Girdiler!$B$21:$I$21,G5394))/(INDEX(2_Girdiler!$B$20:$I$20,G5394+1)-INDEX(2_Girdiler!$B$20:$I$20,G5394)))</f>
        <v>9.54473667932914</v>
      </c>
      <c r="I5394" s="16" t="n">
        <f aca="false">H5394/2_Girdiler!$B$17</f>
        <v>3.82401309267994</v>
      </c>
      <c r="J5394" s="16" t="n">
        <f aca="false">D5394+I5394</f>
        <v>12.3839023342656</v>
      </c>
    </row>
    <row r="5395" customFormat="false" ht="15" hidden="false" customHeight="false" outlineLevel="0" collapsed="false">
      <c r="A5395" s="0" t="n">
        <v>5383</v>
      </c>
      <c r="B5395" s="7" t="n">
        <v>0.424618</v>
      </c>
      <c r="C5395" s="7" t="n">
        <v>0.389336</v>
      </c>
      <c r="D5395" s="16" t="n">
        <f aca="false">LOGINV(B5395,$B$7,$C$7)</f>
        <v>12.1805690378069</v>
      </c>
      <c r="E5395" s="16" t="n">
        <f aca="false">LOGINV(C5395,$B$8,$C$8)</f>
        <v>91.0866519339019</v>
      </c>
      <c r="F5395" s="16" t="n">
        <f aca="false">$B$5/100*E5395*2_Girdiler!$B$14*2_Girdiler!$B$15*2_Girdiler!$B$16</f>
        <v>2.29174016265697</v>
      </c>
      <c r="G5395" s="16" t="n">
        <f aca="false">MIN(MATCH(F5395,2_Girdiler!$B$20:$I$20,1),7)</f>
        <v>1</v>
      </c>
      <c r="H5395" s="16" t="n">
        <f aca="false">IF(F5395&gt;=40,2_Girdiler!$I$21+(F5395-40)*(2_Girdiler!$I$21-2_Girdiler!$H$21)/(2_Girdiler!$I$20-2_Girdiler!$H$20),INDEX(2_Girdiler!$B$21:$I$21,G5395)+(F5395-INDEX(2_Girdiler!$B$20:$I$20,G5395))*(INDEX(2_Girdiler!$B$21:$I$21,G5395+1)-INDEX(2_Girdiler!$B$21:$I$21,G5395))/(INDEX(2_Girdiler!$B$20:$I$20,G5395+1)-INDEX(2_Girdiler!$B$20:$I$20,G5395)))</f>
        <v>5.04182835784533</v>
      </c>
      <c r="I5395" s="16" t="n">
        <f aca="false">H5395/2_Girdiler!$B$17</f>
        <v>2.01996328439316</v>
      </c>
      <c r="J5395" s="16" t="n">
        <f aca="false">D5395+I5395</f>
        <v>14.2005323222</v>
      </c>
    </row>
    <row r="5396" customFormat="false" ht="15" hidden="false" customHeight="false" outlineLevel="0" collapsed="false">
      <c r="A5396" s="0" t="n">
        <v>5384</v>
      </c>
      <c r="B5396" s="7" t="n">
        <v>0.29274</v>
      </c>
      <c r="C5396" s="7" t="n">
        <v>0.474839</v>
      </c>
      <c r="D5396" s="16" t="n">
        <f aca="false">LOGINV(B5396,$B$7,$C$7)</f>
        <v>9.99210523021123</v>
      </c>
      <c r="E5396" s="16" t="n">
        <f aca="false">LOGINV(C5396,$B$8,$C$8)</f>
        <v>104.845814993522</v>
      </c>
      <c r="F5396" s="16" t="n">
        <f aca="false">$B$5/100*E5396*2_Girdiler!$B$14*2_Girdiler!$B$15*2_Girdiler!$B$16</f>
        <v>2.63792070523702</v>
      </c>
      <c r="G5396" s="16" t="n">
        <f aca="false">MIN(MATCH(F5396,2_Girdiler!$B$20:$I$20,1),7)</f>
        <v>1</v>
      </c>
      <c r="H5396" s="16" t="n">
        <f aca="false">IF(F5396&gt;=40,2_Girdiler!$I$21+(F5396-40)*(2_Girdiler!$I$21-2_Girdiler!$H$21)/(2_Girdiler!$I$20-2_Girdiler!$H$20),INDEX(2_Girdiler!$B$21:$I$21,G5396)+(F5396-INDEX(2_Girdiler!$B$20:$I$20,G5396))*(INDEX(2_Girdiler!$B$21:$I$21,G5396+1)-INDEX(2_Girdiler!$B$21:$I$21,G5396))/(INDEX(2_Girdiler!$B$20:$I$20,G5396+1)-INDEX(2_Girdiler!$B$20:$I$20,G5396)))</f>
        <v>5.80342555152144</v>
      </c>
      <c r="I5396" s="16" t="n">
        <f aca="false">H5396/2_Girdiler!$B$17</f>
        <v>2.32509036519288</v>
      </c>
      <c r="J5396" s="16" t="n">
        <f aca="false">D5396+I5396</f>
        <v>12.3171955954041</v>
      </c>
    </row>
    <row r="5397" customFormat="false" ht="15" hidden="false" customHeight="false" outlineLevel="0" collapsed="false">
      <c r="A5397" s="0" t="n">
        <v>5385</v>
      </c>
      <c r="B5397" s="7" t="n">
        <v>0.579392</v>
      </c>
      <c r="C5397" s="7" t="n">
        <v>0.819675</v>
      </c>
      <c r="D5397" s="16" t="n">
        <f aca="false">LOGINV(B5397,$B$7,$C$7)</f>
        <v>15.1419430099716</v>
      </c>
      <c r="E5397" s="16" t="n">
        <f aca="false">LOGINV(C5397,$B$8,$C$8)</f>
        <v>197.018610014583</v>
      </c>
      <c r="F5397" s="16" t="n">
        <f aca="false">$B$5/100*E5397*2_Girdiler!$B$14*2_Girdiler!$B$15*2_Girdiler!$B$16</f>
        <v>4.95698822796691</v>
      </c>
      <c r="G5397" s="16" t="n">
        <f aca="false">MIN(MATCH(F5397,2_Girdiler!$B$20:$I$20,1),7)</f>
        <v>1</v>
      </c>
      <c r="H5397" s="16" t="n">
        <f aca="false">IF(F5397&gt;=40,2_Girdiler!$I$21+(F5397-40)*(2_Girdiler!$I$21-2_Girdiler!$H$21)/(2_Girdiler!$I$20-2_Girdiler!$H$20),INDEX(2_Girdiler!$B$21:$I$21,G5397)+(F5397-INDEX(2_Girdiler!$B$20:$I$20,G5397))*(INDEX(2_Girdiler!$B$21:$I$21,G5397+1)-INDEX(2_Girdiler!$B$21:$I$21,G5397))/(INDEX(2_Girdiler!$B$20:$I$20,G5397+1)-INDEX(2_Girdiler!$B$20:$I$20,G5397)))</f>
        <v>10.9053741015272</v>
      </c>
      <c r="I5397" s="16" t="n">
        <f aca="false">H5397/2_Girdiler!$B$17</f>
        <v>4.36914026503494</v>
      </c>
      <c r="J5397" s="16" t="n">
        <f aca="false">D5397+I5397</f>
        <v>19.5110832750065</v>
      </c>
    </row>
    <row r="5398" customFormat="false" ht="15" hidden="false" customHeight="false" outlineLevel="0" collapsed="false">
      <c r="A5398" s="0" t="n">
        <v>5386</v>
      </c>
      <c r="B5398" s="7" t="n">
        <v>0.991429</v>
      </c>
      <c r="C5398" s="7" t="n">
        <v>0.040284</v>
      </c>
      <c r="D5398" s="16" t="n">
        <f aca="false">LOGINV(B5398,$B$7,$C$7)</f>
        <v>51.1337769769383</v>
      </c>
      <c r="E5398" s="16" t="n">
        <f aca="false">LOGINV(C5398,$B$8,$C$8)</f>
        <v>35.3494381569652</v>
      </c>
      <c r="F5398" s="16" t="n">
        <f aca="false">$B$5/100*E5398*2_Girdiler!$B$14*2_Girdiler!$B$15*2_Girdiler!$B$16</f>
        <v>0.889391864029244</v>
      </c>
      <c r="G5398" s="16" t="n">
        <f aca="false">MIN(MATCH(F5398,2_Girdiler!$B$20:$I$20,1),7)</f>
        <v>1</v>
      </c>
      <c r="H5398" s="16" t="n">
        <f aca="false">IF(F5398&gt;=40,2_Girdiler!$I$21+(F5398-40)*(2_Girdiler!$I$21-2_Girdiler!$H$21)/(2_Girdiler!$I$20-2_Girdiler!$H$20),INDEX(2_Girdiler!$B$21:$I$21,G5398)+(F5398-INDEX(2_Girdiler!$B$20:$I$20,G5398))*(INDEX(2_Girdiler!$B$21:$I$21,G5398+1)-INDEX(2_Girdiler!$B$21:$I$21,G5398))/(INDEX(2_Girdiler!$B$20:$I$20,G5398+1)-INDEX(2_Girdiler!$B$20:$I$20,G5398)))</f>
        <v>1.95666210086434</v>
      </c>
      <c r="I5398" s="16" t="n">
        <f aca="false">H5398/2_Girdiler!$B$17</f>
        <v>0.783919110923212</v>
      </c>
      <c r="J5398" s="16" t="n">
        <f aca="false">D5398+I5398</f>
        <v>51.9176960878615</v>
      </c>
    </row>
    <row r="5399" customFormat="false" ht="15" hidden="false" customHeight="false" outlineLevel="0" collapsed="false">
      <c r="A5399" s="0" t="n">
        <v>5387</v>
      </c>
      <c r="B5399" s="7" t="n">
        <v>0.633282</v>
      </c>
      <c r="C5399" s="7" t="n">
        <v>0.207658</v>
      </c>
      <c r="D5399" s="16" t="n">
        <f aca="false">LOGINV(B5399,$B$7,$C$7)</f>
        <v>16.3728960871124</v>
      </c>
      <c r="E5399" s="16" t="n">
        <f aca="false">LOGINV(C5399,$B$8,$C$8)</f>
        <v>64.5487891339848</v>
      </c>
      <c r="F5399" s="16" t="n">
        <f aca="false">$B$5/100*E5399*2_Girdiler!$B$14*2_Girdiler!$B$15*2_Girdiler!$B$16</f>
        <v>1.62404753461106</v>
      </c>
      <c r="G5399" s="16" t="n">
        <f aca="false">MIN(MATCH(F5399,2_Girdiler!$B$20:$I$20,1),7)</f>
        <v>1</v>
      </c>
      <c r="H5399" s="16" t="n">
        <f aca="false">IF(F5399&gt;=40,2_Girdiler!$I$21+(F5399-40)*(2_Girdiler!$I$21-2_Girdiler!$H$21)/(2_Girdiler!$I$20-2_Girdiler!$H$20),INDEX(2_Girdiler!$B$21:$I$21,G5399)+(F5399-INDEX(2_Girdiler!$B$20:$I$20,G5399))*(INDEX(2_Girdiler!$B$21:$I$21,G5399+1)-INDEX(2_Girdiler!$B$21:$I$21,G5399))/(INDEX(2_Girdiler!$B$20:$I$20,G5399+1)-INDEX(2_Girdiler!$B$20:$I$20,G5399)))</f>
        <v>3.57290457614433</v>
      </c>
      <c r="I5399" s="16" t="n">
        <f aca="false">H5399/2_Girdiler!$B$17</f>
        <v>1.43145215390398</v>
      </c>
      <c r="J5399" s="16" t="n">
        <f aca="false">D5399+I5399</f>
        <v>17.8043482410163</v>
      </c>
    </row>
    <row r="5400" customFormat="false" ht="15" hidden="false" customHeight="false" outlineLevel="0" collapsed="false">
      <c r="A5400" s="0" t="n">
        <v>5388</v>
      </c>
      <c r="B5400" s="7" t="n">
        <v>0.043925</v>
      </c>
      <c r="C5400" s="7" t="n">
        <v>0.352179</v>
      </c>
      <c r="D5400" s="16" t="n">
        <f aca="false">LOGINV(B5400,$B$7,$C$7)</f>
        <v>5.2299514819546</v>
      </c>
      <c r="E5400" s="16" t="n">
        <f aca="false">LOGINV(C5400,$B$8,$C$8)</f>
        <v>85.4813164784765</v>
      </c>
      <c r="F5400" s="16" t="n">
        <f aca="false">$B$5/100*E5400*2_Girdiler!$B$14*2_Girdiler!$B$15*2_Girdiler!$B$16</f>
        <v>2.15070992259847</v>
      </c>
      <c r="G5400" s="16" t="n">
        <f aca="false">MIN(MATCH(F5400,2_Girdiler!$B$20:$I$20,1),7)</f>
        <v>1</v>
      </c>
      <c r="H5400" s="16" t="n">
        <f aca="false">IF(F5400&gt;=40,2_Girdiler!$I$21+(F5400-40)*(2_Girdiler!$I$21-2_Girdiler!$H$21)/(2_Girdiler!$I$20-2_Girdiler!$H$20),INDEX(2_Girdiler!$B$21:$I$21,G5400)+(F5400-INDEX(2_Girdiler!$B$20:$I$20,G5400))*(INDEX(2_Girdiler!$B$21:$I$21,G5400+1)-INDEX(2_Girdiler!$B$21:$I$21,G5400))/(INDEX(2_Girdiler!$B$20:$I$20,G5400+1)-INDEX(2_Girdiler!$B$20:$I$20,G5400)))</f>
        <v>4.73156182971663</v>
      </c>
      <c r="I5400" s="16" t="n">
        <f aca="false">H5400/2_Girdiler!$B$17</f>
        <v>1.8956577843416</v>
      </c>
      <c r="J5400" s="16" t="n">
        <f aca="false">D5400+I5400</f>
        <v>7.12560926629619</v>
      </c>
    </row>
    <row r="5401" customFormat="false" ht="15" hidden="false" customHeight="false" outlineLevel="0" collapsed="false">
      <c r="A5401" s="0" t="n">
        <v>5389</v>
      </c>
      <c r="B5401" s="7" t="n">
        <v>0.784458</v>
      </c>
      <c r="C5401" s="7" t="n">
        <v>0.763583</v>
      </c>
      <c r="D5401" s="16" t="n">
        <f aca="false">LOGINV(B5401,$B$7,$C$7)</f>
        <v>21.0029358469032</v>
      </c>
      <c r="E5401" s="16" t="n">
        <f aca="false">LOGINV(C5401,$B$8,$C$8)</f>
        <v>173.576385748799</v>
      </c>
      <c r="F5401" s="16" t="n">
        <f aca="false">$B$5/100*E5401*2_Girdiler!$B$14*2_Girdiler!$B$15*2_Girdiler!$B$16</f>
        <v>4.36718186543979</v>
      </c>
      <c r="G5401" s="16" t="n">
        <f aca="false">MIN(MATCH(F5401,2_Girdiler!$B$20:$I$20,1),7)</f>
        <v>1</v>
      </c>
      <c r="H5401" s="16" t="n">
        <f aca="false">IF(F5401&gt;=40,2_Girdiler!$I$21+(F5401-40)*(2_Girdiler!$I$21-2_Girdiler!$H$21)/(2_Girdiler!$I$20-2_Girdiler!$H$20),INDEX(2_Girdiler!$B$21:$I$21,G5401)+(F5401-INDEX(2_Girdiler!$B$20:$I$20,G5401))*(INDEX(2_Girdiler!$B$21:$I$21,G5401+1)-INDEX(2_Girdiler!$B$21:$I$21,G5401))/(INDEX(2_Girdiler!$B$20:$I$20,G5401+1)-INDEX(2_Girdiler!$B$20:$I$20,G5401)))</f>
        <v>9.60780010396753</v>
      </c>
      <c r="I5401" s="16" t="n">
        <f aca="false">H5401/2_Girdiler!$B$17</f>
        <v>3.84927888780751</v>
      </c>
      <c r="J5401" s="16" t="n">
        <f aca="false">D5401+I5401</f>
        <v>24.8522147347107</v>
      </c>
    </row>
    <row r="5402" customFormat="false" ht="15" hidden="false" customHeight="false" outlineLevel="0" collapsed="false">
      <c r="A5402" s="0" t="n">
        <v>5390</v>
      </c>
      <c r="B5402" s="7" t="n">
        <v>0.209194</v>
      </c>
      <c r="C5402" s="7" t="n">
        <v>0.105602</v>
      </c>
      <c r="D5402" s="16" t="n">
        <f aca="false">LOGINV(B5402,$B$7,$C$7)</f>
        <v>8.62564875481484</v>
      </c>
      <c r="E5402" s="16" t="n">
        <f aca="false">LOGINV(C5402,$B$8,$C$8)</f>
        <v>48.7246587480048</v>
      </c>
      <c r="F5402" s="16" t="n">
        <f aca="false">$B$5/100*E5402*2_Girdiler!$B$14*2_Girdiler!$B$15*2_Girdiler!$B$16</f>
        <v>1.2259124140998</v>
      </c>
      <c r="G5402" s="16" t="n">
        <f aca="false">MIN(MATCH(F5402,2_Girdiler!$B$20:$I$20,1),7)</f>
        <v>1</v>
      </c>
      <c r="H5402" s="16" t="n">
        <f aca="false">IF(F5402&gt;=40,2_Girdiler!$I$21+(F5402-40)*(2_Girdiler!$I$21-2_Girdiler!$H$21)/(2_Girdiler!$I$20-2_Girdiler!$H$20),INDEX(2_Girdiler!$B$21:$I$21,G5402)+(F5402-INDEX(2_Girdiler!$B$20:$I$20,G5402))*(INDEX(2_Girdiler!$B$21:$I$21,G5402+1)-INDEX(2_Girdiler!$B$21:$I$21,G5402))/(INDEX(2_Girdiler!$B$20:$I$20,G5402+1)-INDEX(2_Girdiler!$B$20:$I$20,G5402)))</f>
        <v>2.69700731101956</v>
      </c>
      <c r="I5402" s="16" t="n">
        <f aca="false">H5402/2_Girdiler!$B$17</f>
        <v>1.08053177524822</v>
      </c>
      <c r="J5402" s="16" t="n">
        <f aca="false">D5402+I5402</f>
        <v>9.70618053006306</v>
      </c>
    </row>
    <row r="5403" customFormat="false" ht="15" hidden="false" customHeight="false" outlineLevel="0" collapsed="false">
      <c r="A5403" s="0" t="n">
        <v>5391</v>
      </c>
      <c r="B5403" s="7" t="n">
        <v>0.883231</v>
      </c>
      <c r="C5403" s="7" t="n">
        <v>0.435148</v>
      </c>
      <c r="D5403" s="16" t="n">
        <f aca="false">LOGINV(B5403,$B$7,$C$7)</f>
        <v>26.3068021694444</v>
      </c>
      <c r="E5403" s="16" t="n">
        <f aca="false">LOGINV(C5403,$B$8,$C$8)</f>
        <v>98.2809510170675</v>
      </c>
      <c r="F5403" s="16" t="n">
        <f aca="false">$B$5/100*E5403*2_Girdiler!$B$14*2_Girdiler!$B$15*2_Girdiler!$B$16</f>
        <v>2.47274872758942</v>
      </c>
      <c r="G5403" s="16" t="n">
        <f aca="false">MIN(MATCH(F5403,2_Girdiler!$B$20:$I$20,1),7)</f>
        <v>1</v>
      </c>
      <c r="H5403" s="16" t="n">
        <f aca="false">IF(F5403&gt;=40,2_Girdiler!$I$21+(F5403-40)*(2_Girdiler!$I$21-2_Girdiler!$H$21)/(2_Girdiler!$I$20-2_Girdiler!$H$20),INDEX(2_Girdiler!$B$21:$I$21,G5403)+(F5403-INDEX(2_Girdiler!$B$20:$I$20,G5403))*(INDEX(2_Girdiler!$B$21:$I$21,G5403+1)-INDEX(2_Girdiler!$B$21:$I$21,G5403))/(INDEX(2_Girdiler!$B$20:$I$20,G5403+1)-INDEX(2_Girdiler!$B$20:$I$20,G5403)))</f>
        <v>5.44004720069672</v>
      </c>
      <c r="I5403" s="16" t="n">
        <f aca="false">H5403/2_Girdiler!$B$17</f>
        <v>2.17950609002272</v>
      </c>
      <c r="J5403" s="16" t="n">
        <f aca="false">D5403+I5403</f>
        <v>28.4863082594671</v>
      </c>
    </row>
    <row r="5404" customFormat="false" ht="15" hidden="false" customHeight="false" outlineLevel="0" collapsed="false">
      <c r="A5404" s="0" t="n">
        <v>5392</v>
      </c>
      <c r="B5404" s="7" t="n">
        <v>0.374104</v>
      </c>
      <c r="C5404" s="7" t="n">
        <v>0.001402</v>
      </c>
      <c r="D5404" s="16" t="n">
        <f aca="false">LOGINV(B5404,$B$7,$C$7)</f>
        <v>11.3234165364343</v>
      </c>
      <c r="E5404" s="16" t="n">
        <f aca="false">LOGINV(C5404,$B$8,$C$8)</f>
        <v>15.8661389248153</v>
      </c>
      <c r="F5404" s="16" t="n">
        <f aca="false">$B$5/100*E5404*2_Girdiler!$B$14*2_Girdiler!$B$15*2_Girdiler!$B$16</f>
        <v>0.399192055348352</v>
      </c>
      <c r="G5404" s="16" t="n">
        <f aca="false">MIN(MATCH(F5404,2_Girdiler!$B$20:$I$20,1),7)</f>
        <v>1</v>
      </c>
      <c r="H5404" s="16" t="n">
        <f aca="false">IF(F5404&gt;=40,2_Girdiler!$I$21+(F5404-40)*(2_Girdiler!$I$21-2_Girdiler!$H$21)/(2_Girdiler!$I$20-2_Girdiler!$H$20),INDEX(2_Girdiler!$B$21:$I$21,G5404)+(F5404-INDEX(2_Girdiler!$B$20:$I$20,G5404))*(INDEX(2_Girdiler!$B$21:$I$21,G5404+1)-INDEX(2_Girdiler!$B$21:$I$21,G5404))/(INDEX(2_Girdiler!$B$20:$I$20,G5404+1)-INDEX(2_Girdiler!$B$20:$I$20,G5404)))</f>
        <v>0.878222521766375</v>
      </c>
      <c r="I5404" s="16" t="n">
        <f aca="false">H5404/2_Girdiler!$B$17</f>
        <v>0.351851971861528</v>
      </c>
      <c r="J5404" s="16" t="n">
        <f aca="false">D5404+I5404</f>
        <v>11.6752685082958</v>
      </c>
    </row>
    <row r="5405" customFormat="false" ht="15" hidden="false" customHeight="false" outlineLevel="0" collapsed="false">
      <c r="A5405" s="0" t="n">
        <v>5393</v>
      </c>
      <c r="B5405" s="7" t="n">
        <v>0.024054</v>
      </c>
      <c r="C5405" s="7" t="n">
        <v>0.457154</v>
      </c>
      <c r="D5405" s="16" t="n">
        <f aca="false">LOGINV(B5405,$B$7,$C$7)</f>
        <v>4.50031454589423</v>
      </c>
      <c r="E5405" s="16" t="n">
        <f aca="false">LOGINV(C5405,$B$8,$C$8)</f>
        <v>101.87730740899</v>
      </c>
      <c r="F5405" s="16" t="n">
        <f aca="false">$B$5/100*E5405*2_Girdiler!$B$14*2_Girdiler!$B$15*2_Girdiler!$B$16</f>
        <v>2.56323305441019</v>
      </c>
      <c r="G5405" s="16" t="n">
        <f aca="false">MIN(MATCH(F5405,2_Girdiler!$B$20:$I$20,1),7)</f>
        <v>1</v>
      </c>
      <c r="H5405" s="16" t="n">
        <f aca="false">IF(F5405&gt;=40,2_Girdiler!$I$21+(F5405-40)*(2_Girdiler!$I$21-2_Girdiler!$H$21)/(2_Girdiler!$I$20-2_Girdiler!$H$20),INDEX(2_Girdiler!$B$21:$I$21,G5405)+(F5405-INDEX(2_Girdiler!$B$20:$I$20,G5405))*(INDEX(2_Girdiler!$B$21:$I$21,G5405+1)-INDEX(2_Girdiler!$B$21:$I$21,G5405))/(INDEX(2_Girdiler!$B$20:$I$20,G5405+1)-INDEX(2_Girdiler!$B$20:$I$20,G5405)))</f>
        <v>5.63911271970241</v>
      </c>
      <c r="I5405" s="16" t="n">
        <f aca="false">H5405/2_Girdiler!$B$17</f>
        <v>2.25925990372693</v>
      </c>
      <c r="J5405" s="16" t="n">
        <f aca="false">D5405+I5405</f>
        <v>6.75957444962116</v>
      </c>
    </row>
    <row r="5406" customFormat="false" ht="15" hidden="false" customHeight="false" outlineLevel="0" collapsed="false">
      <c r="A5406" s="0" t="n">
        <v>5394</v>
      </c>
      <c r="B5406" s="7" t="n">
        <v>0.328403</v>
      </c>
      <c r="C5406" s="7" t="n">
        <v>0.716775</v>
      </c>
      <c r="D5406" s="16" t="n">
        <f aca="false">LOGINV(B5406,$B$7,$C$7)</f>
        <v>10.5711859046782</v>
      </c>
      <c r="E5406" s="16" t="n">
        <f aca="false">LOGINV(C5406,$B$8,$C$8)</f>
        <v>158.109242426148</v>
      </c>
      <c r="F5406" s="16" t="n">
        <f aca="false">$B$5/100*E5406*2_Girdiler!$B$14*2_Girdiler!$B$15*2_Girdiler!$B$16</f>
        <v>3.97802853944189</v>
      </c>
      <c r="G5406" s="16" t="n">
        <f aca="false">MIN(MATCH(F5406,2_Girdiler!$B$20:$I$20,1),7)</f>
        <v>1</v>
      </c>
      <c r="H5406" s="16" t="n">
        <f aca="false">IF(F5406&gt;=40,2_Girdiler!$I$21+(F5406-40)*(2_Girdiler!$I$21-2_Girdiler!$H$21)/(2_Girdiler!$I$20-2_Girdiler!$H$20),INDEX(2_Girdiler!$B$21:$I$21,G5406)+(F5406-INDEX(2_Girdiler!$B$20:$I$20,G5406))*(INDEX(2_Girdiler!$B$21:$I$21,G5406+1)-INDEX(2_Girdiler!$B$21:$I$21,G5406))/(INDEX(2_Girdiler!$B$20:$I$20,G5406+1)-INDEX(2_Girdiler!$B$20:$I$20,G5406)))</f>
        <v>8.75166278677217</v>
      </c>
      <c r="I5406" s="16" t="n">
        <f aca="false">H5406/2_Girdiler!$B$17</f>
        <v>3.5062751549568</v>
      </c>
      <c r="J5406" s="16" t="n">
        <f aca="false">D5406+I5406</f>
        <v>14.077461059635</v>
      </c>
    </row>
    <row r="5407" customFormat="false" ht="15" hidden="false" customHeight="false" outlineLevel="0" collapsed="false">
      <c r="A5407" s="0" t="n">
        <v>5395</v>
      </c>
      <c r="B5407" s="7" t="n">
        <v>0.438507</v>
      </c>
      <c r="C5407" s="7" t="n">
        <v>0.408721</v>
      </c>
      <c r="D5407" s="16" t="n">
        <f aca="false">LOGINV(B5407,$B$7,$C$7)</f>
        <v>12.4228712800553</v>
      </c>
      <c r="E5407" s="16" t="n">
        <f aca="false">LOGINV(C5407,$B$8,$C$8)</f>
        <v>94.0874128792661</v>
      </c>
      <c r="F5407" s="16" t="n">
        <f aca="false">$B$5/100*E5407*2_Girdiler!$B$14*2_Girdiler!$B$15*2_Girdiler!$B$16</f>
        <v>2.36723930804234</v>
      </c>
      <c r="G5407" s="16" t="n">
        <f aca="false">MIN(MATCH(F5407,2_Girdiler!$B$20:$I$20,1),7)</f>
        <v>1</v>
      </c>
      <c r="H5407" s="16" t="n">
        <f aca="false">IF(F5407&gt;=40,2_Girdiler!$I$21+(F5407-40)*(2_Girdiler!$I$21-2_Girdiler!$H$21)/(2_Girdiler!$I$20-2_Girdiler!$H$20),INDEX(2_Girdiler!$B$21:$I$21,G5407)+(F5407-INDEX(2_Girdiler!$B$20:$I$20,G5407))*(INDEX(2_Girdiler!$B$21:$I$21,G5407+1)-INDEX(2_Girdiler!$B$21:$I$21,G5407))/(INDEX(2_Girdiler!$B$20:$I$20,G5407+1)-INDEX(2_Girdiler!$B$20:$I$20,G5407)))</f>
        <v>5.20792647769314</v>
      </c>
      <c r="I5407" s="16" t="n">
        <f aca="false">H5407/2_Girdiler!$B$17</f>
        <v>2.08650900548603</v>
      </c>
      <c r="J5407" s="16" t="n">
        <f aca="false">D5407+I5407</f>
        <v>14.5093802855414</v>
      </c>
    </row>
    <row r="5408" customFormat="false" ht="15" hidden="false" customHeight="false" outlineLevel="0" collapsed="false">
      <c r="A5408" s="0" t="n">
        <v>5396</v>
      </c>
      <c r="B5408" s="7" t="n">
        <v>0.493486</v>
      </c>
      <c r="C5408" s="7" t="n">
        <v>0.099458</v>
      </c>
      <c r="D5408" s="16" t="n">
        <f aca="false">LOGINV(B5408,$B$7,$C$7)</f>
        <v>13.4193577123776</v>
      </c>
      <c r="E5408" s="16" t="n">
        <f aca="false">LOGINV(C5408,$B$8,$C$8)</f>
        <v>47.6551204357187</v>
      </c>
      <c r="F5408" s="16" t="n">
        <f aca="false">$B$5/100*E5408*2_Girdiler!$B$14*2_Girdiler!$B$15*2_Girdiler!$B$16</f>
        <v>1.19900283016268</v>
      </c>
      <c r="G5408" s="16" t="n">
        <f aca="false">MIN(MATCH(F5408,2_Girdiler!$B$20:$I$20,1),7)</f>
        <v>1</v>
      </c>
      <c r="H5408" s="16" t="n">
        <f aca="false">IF(F5408&gt;=40,2_Girdiler!$I$21+(F5408-40)*(2_Girdiler!$I$21-2_Girdiler!$H$21)/(2_Girdiler!$I$20-2_Girdiler!$H$20),INDEX(2_Girdiler!$B$21:$I$21,G5408)+(F5408-INDEX(2_Girdiler!$B$20:$I$20,G5408))*(INDEX(2_Girdiler!$B$21:$I$21,G5408+1)-INDEX(2_Girdiler!$B$21:$I$21,G5408))/(INDEX(2_Girdiler!$B$20:$I$20,G5408+1)-INDEX(2_Girdiler!$B$20:$I$20,G5408)))</f>
        <v>2.6378062263579</v>
      </c>
      <c r="I5408" s="16" t="n">
        <f aca="false">H5408/2_Girdiler!$B$17</f>
        <v>1.05681339197031</v>
      </c>
      <c r="J5408" s="16" t="n">
        <f aca="false">D5408+I5408</f>
        <v>14.4761711043479</v>
      </c>
    </row>
    <row r="5409" customFormat="false" ht="15" hidden="false" customHeight="false" outlineLevel="0" collapsed="false">
      <c r="A5409" s="0" t="n">
        <v>5397</v>
      </c>
      <c r="B5409" s="7" t="n">
        <v>0.096855</v>
      </c>
      <c r="C5409" s="7" t="n">
        <v>0.356061</v>
      </c>
      <c r="D5409" s="16" t="n">
        <f aca="false">LOGINV(B5409,$B$7,$C$7)</f>
        <v>6.56240585728234</v>
      </c>
      <c r="E5409" s="16" t="n">
        <f aca="false">LOGINV(C5409,$B$8,$C$8)</f>
        <v>86.0591313262685</v>
      </c>
      <c r="F5409" s="16" t="n">
        <f aca="false">$B$5/100*E5409*2_Girdiler!$B$14*2_Girdiler!$B$15*2_Girdiler!$B$16</f>
        <v>2.16524774416892</v>
      </c>
      <c r="G5409" s="16" t="n">
        <f aca="false">MIN(MATCH(F5409,2_Girdiler!$B$20:$I$20,1),7)</f>
        <v>1</v>
      </c>
      <c r="H5409" s="16" t="n">
        <f aca="false">IF(F5409&gt;=40,2_Girdiler!$I$21+(F5409-40)*(2_Girdiler!$I$21-2_Girdiler!$H$21)/(2_Girdiler!$I$20-2_Girdiler!$H$20),INDEX(2_Girdiler!$B$21:$I$21,G5409)+(F5409-INDEX(2_Girdiler!$B$20:$I$20,G5409))*(INDEX(2_Girdiler!$B$21:$I$21,G5409+1)-INDEX(2_Girdiler!$B$21:$I$21,G5409))/(INDEX(2_Girdiler!$B$20:$I$20,G5409+1)-INDEX(2_Girdiler!$B$20:$I$20,G5409)))</f>
        <v>4.76354503717161</v>
      </c>
      <c r="I5409" s="16" t="n">
        <f aca="false">H5409/2_Girdiler!$B$17</f>
        <v>1.90847156937965</v>
      </c>
      <c r="J5409" s="16" t="n">
        <f aca="false">D5409+I5409</f>
        <v>8.47087742666199</v>
      </c>
    </row>
    <row r="5410" customFormat="false" ht="15" hidden="false" customHeight="false" outlineLevel="0" collapsed="false">
      <c r="A5410" s="0" t="n">
        <v>5398</v>
      </c>
      <c r="B5410" s="7" t="n">
        <v>0.018296</v>
      </c>
      <c r="C5410" s="7" t="n">
        <v>0.013978</v>
      </c>
      <c r="D5410" s="16" t="n">
        <f aca="false">LOGINV(B5410,$B$7,$C$7)</f>
        <v>4.22354094441978</v>
      </c>
      <c r="E5410" s="16" t="n">
        <f aca="false">LOGINV(C5410,$B$8,$C$8)</f>
        <v>26.4295463171991</v>
      </c>
      <c r="F5410" s="16" t="n">
        <f aca="false">$B$5/100*E5410*2_Girdiler!$B$14*2_Girdiler!$B$15*2_Girdiler!$B$16</f>
        <v>0.66496738534073</v>
      </c>
      <c r="G5410" s="16" t="n">
        <f aca="false">MIN(MATCH(F5410,2_Girdiler!$B$20:$I$20,1),7)</f>
        <v>1</v>
      </c>
      <c r="H5410" s="16" t="n">
        <f aca="false">IF(F5410&gt;=40,2_Girdiler!$I$21+(F5410-40)*(2_Girdiler!$I$21-2_Girdiler!$H$21)/(2_Girdiler!$I$20-2_Girdiler!$H$20),INDEX(2_Girdiler!$B$21:$I$21,G5410)+(F5410-INDEX(2_Girdiler!$B$20:$I$20,G5410))*(INDEX(2_Girdiler!$B$21:$I$21,G5410+1)-INDEX(2_Girdiler!$B$21:$I$21,G5410))/(INDEX(2_Girdiler!$B$20:$I$20,G5410+1)-INDEX(2_Girdiler!$B$20:$I$20,G5410)))</f>
        <v>1.46292824774961</v>
      </c>
      <c r="I5410" s="16" t="n">
        <f aca="false">H5410/2_Girdiler!$B$17</f>
        <v>0.58610907361763</v>
      </c>
      <c r="J5410" s="16" t="n">
        <f aca="false">D5410+I5410</f>
        <v>4.80965001803741</v>
      </c>
    </row>
    <row r="5411" customFormat="false" ht="15" hidden="false" customHeight="false" outlineLevel="0" collapsed="false">
      <c r="A5411" s="0" t="n">
        <v>5399</v>
      </c>
      <c r="B5411" s="7" t="n">
        <v>0.695044</v>
      </c>
      <c r="C5411" s="7" t="n">
        <v>0.160224</v>
      </c>
      <c r="D5411" s="16" t="n">
        <f aca="false">LOGINV(B5411,$B$7,$C$7)</f>
        <v>17.9966380335181</v>
      </c>
      <c r="E5411" s="16" t="n">
        <f aca="false">LOGINV(C5411,$B$8,$C$8)</f>
        <v>57.506646527402</v>
      </c>
      <c r="F5411" s="16" t="n">
        <f aca="false">$B$5/100*E5411*2_Girdiler!$B$14*2_Girdiler!$B$15*2_Girdiler!$B$16</f>
        <v>1.44686722662944</v>
      </c>
      <c r="G5411" s="16" t="n">
        <f aca="false">MIN(MATCH(F5411,2_Girdiler!$B$20:$I$20,1),7)</f>
        <v>1</v>
      </c>
      <c r="H5411" s="16" t="n">
        <f aca="false">IF(F5411&gt;=40,2_Girdiler!$I$21+(F5411-40)*(2_Girdiler!$I$21-2_Girdiler!$H$21)/(2_Girdiler!$I$20-2_Girdiler!$H$20),INDEX(2_Girdiler!$B$21:$I$21,G5411)+(F5411-INDEX(2_Girdiler!$B$20:$I$20,G5411))*(INDEX(2_Girdiler!$B$21:$I$21,G5411+1)-INDEX(2_Girdiler!$B$21:$I$21,G5411))/(INDEX(2_Girdiler!$B$20:$I$20,G5411+1)-INDEX(2_Girdiler!$B$20:$I$20,G5411)))</f>
        <v>3.18310789858476</v>
      </c>
      <c r="I5411" s="16" t="n">
        <f aca="false">H5411/2_Girdiler!$B$17</f>
        <v>1.27528361321505</v>
      </c>
      <c r="J5411" s="16" t="n">
        <f aca="false">D5411+I5411</f>
        <v>19.2719216467331</v>
      </c>
    </row>
    <row r="5412" customFormat="false" ht="15" hidden="false" customHeight="false" outlineLevel="0" collapsed="false">
      <c r="A5412" s="0" t="n">
        <v>5400</v>
      </c>
      <c r="B5412" s="7" t="n">
        <v>0.292111</v>
      </c>
      <c r="C5412" s="7" t="n">
        <v>0.646349</v>
      </c>
      <c r="D5412" s="16" t="n">
        <f aca="false">LOGINV(B5412,$B$7,$C$7)</f>
        <v>9.98191574252597</v>
      </c>
      <c r="E5412" s="16" t="n">
        <f aca="false">LOGINV(C5412,$B$8,$C$8)</f>
        <v>139.156992233644</v>
      </c>
      <c r="F5412" s="16" t="n">
        <f aca="false">$B$5/100*E5412*2_Girdiler!$B$14*2_Girdiler!$B$15*2_Girdiler!$B$16</f>
        <v>3.50118992459849</v>
      </c>
      <c r="G5412" s="16" t="n">
        <f aca="false">MIN(MATCH(F5412,2_Girdiler!$B$20:$I$20,1),7)</f>
        <v>1</v>
      </c>
      <c r="H5412" s="16" t="n">
        <f aca="false">IF(F5412&gt;=40,2_Girdiler!$I$21+(F5412-40)*(2_Girdiler!$I$21-2_Girdiler!$H$21)/(2_Girdiler!$I$20-2_Girdiler!$H$20),INDEX(2_Girdiler!$B$21:$I$21,G5412)+(F5412-INDEX(2_Girdiler!$B$20:$I$20,G5412))*(INDEX(2_Girdiler!$B$21:$I$21,G5412+1)-INDEX(2_Girdiler!$B$21:$I$21,G5412))/(INDEX(2_Girdiler!$B$20:$I$20,G5412+1)-INDEX(2_Girdiler!$B$20:$I$20,G5412)))</f>
        <v>7.70261783411667</v>
      </c>
      <c r="I5412" s="16" t="n">
        <f aca="false">H5412/2_Girdiler!$B$17</f>
        <v>3.08598470918136</v>
      </c>
      <c r="J5412" s="16" t="n">
        <f aca="false">D5412+I5412</f>
        <v>13.0679004517073</v>
      </c>
    </row>
    <row r="5413" customFormat="false" ht="15" hidden="false" customHeight="false" outlineLevel="0" collapsed="false">
      <c r="A5413" s="0" t="n">
        <v>5401</v>
      </c>
      <c r="B5413" s="7" t="n">
        <v>0.746118</v>
      </c>
      <c r="C5413" s="7" t="n">
        <v>0.719311</v>
      </c>
      <c r="D5413" s="16" t="n">
        <f aca="false">LOGINV(B5413,$B$7,$C$7)</f>
        <v>19.5892128253436</v>
      </c>
      <c r="E5413" s="16" t="n">
        <f aca="false">LOGINV(C5413,$B$8,$C$8)</f>
        <v>158.877401726959</v>
      </c>
      <c r="F5413" s="16" t="n">
        <f aca="false">$B$5/100*E5413*2_Girdiler!$B$14*2_Girdiler!$B$15*2_Girdiler!$B$16</f>
        <v>3.9973554274503</v>
      </c>
      <c r="G5413" s="16" t="n">
        <f aca="false">MIN(MATCH(F5413,2_Girdiler!$B$20:$I$20,1),7)</f>
        <v>1</v>
      </c>
      <c r="H5413" s="16" t="n">
        <f aca="false">IF(F5413&gt;=40,2_Girdiler!$I$21+(F5413-40)*(2_Girdiler!$I$21-2_Girdiler!$H$21)/(2_Girdiler!$I$20-2_Girdiler!$H$20),INDEX(2_Girdiler!$B$21:$I$21,G5413)+(F5413-INDEX(2_Girdiler!$B$20:$I$20,G5413))*(INDEX(2_Girdiler!$B$21:$I$21,G5413+1)-INDEX(2_Girdiler!$B$21:$I$21,G5413))/(INDEX(2_Girdiler!$B$20:$I$20,G5413+1)-INDEX(2_Girdiler!$B$20:$I$20,G5413)))</f>
        <v>8.79418194039066</v>
      </c>
      <c r="I5413" s="16" t="n">
        <f aca="false">H5413/2_Girdiler!$B$17</f>
        <v>3.5233100722719</v>
      </c>
      <c r="J5413" s="16" t="n">
        <f aca="false">D5413+I5413</f>
        <v>23.1125228976155</v>
      </c>
    </row>
    <row r="5414" customFormat="false" ht="15" hidden="false" customHeight="false" outlineLevel="0" collapsed="false">
      <c r="A5414" s="0" t="n">
        <v>5402</v>
      </c>
      <c r="B5414" s="7" t="n">
        <v>0.997587</v>
      </c>
      <c r="C5414" s="7" t="n">
        <v>0.935672</v>
      </c>
      <c r="D5414" s="16" t="n">
        <f aca="false">LOGINV(B5414,$B$7,$C$7)</f>
        <v>65.1563434218346</v>
      </c>
      <c r="E5414" s="16" t="n">
        <f aca="false">LOGINV(C5414,$B$8,$C$8)</f>
        <v>291.201873493508</v>
      </c>
      <c r="F5414" s="16" t="n">
        <f aca="false">$B$5/100*E5414*2_Girdiler!$B$14*2_Girdiler!$B$15*2_Girdiler!$B$16</f>
        <v>7.32663913709667</v>
      </c>
      <c r="G5414" s="16" t="n">
        <f aca="false">MIN(MATCH(F5414,2_Girdiler!$B$20:$I$20,1),7)</f>
        <v>2</v>
      </c>
      <c r="H5414" s="16" t="n">
        <f aca="false">IF(F5414&gt;=40,2_Girdiler!$I$21+(F5414-40)*(2_Girdiler!$I$21-2_Girdiler!$H$21)/(2_Girdiler!$I$20-2_Girdiler!$H$20),INDEX(2_Girdiler!$B$21:$I$21,G5414)+(F5414-INDEX(2_Girdiler!$B$20:$I$20,G5414))*(INDEX(2_Girdiler!$B$21:$I$21,G5414+1)-INDEX(2_Girdiler!$B$21:$I$21,G5414))/(INDEX(2_Girdiler!$B$20:$I$20,G5414+1)-INDEX(2_Girdiler!$B$20:$I$20,G5414)))</f>
        <v>14.7226226193547</v>
      </c>
      <c r="I5414" s="16" t="n">
        <f aca="false">H5414/2_Girdiler!$B$17</f>
        <v>5.89848662634402</v>
      </c>
      <c r="J5414" s="16" t="n">
        <f aca="false">D5414+I5414</f>
        <v>71.0548300481786</v>
      </c>
    </row>
    <row r="5415" customFormat="false" ht="15" hidden="false" customHeight="false" outlineLevel="0" collapsed="false">
      <c r="A5415" s="0" t="n">
        <v>5403</v>
      </c>
      <c r="B5415" s="7" t="n">
        <v>0.14681</v>
      </c>
      <c r="C5415" s="7" t="n">
        <v>0.90534</v>
      </c>
      <c r="D5415" s="16" t="n">
        <f aca="false">LOGINV(B5415,$B$7,$C$7)</f>
        <v>7.54142411352099</v>
      </c>
      <c r="E5415" s="16" t="n">
        <f aca="false">LOGINV(C5415,$B$8,$C$8)</f>
        <v>254.807432292875</v>
      </c>
      <c r="F5415" s="16" t="n">
        <f aca="false">$B$5/100*E5415*2_Girdiler!$B$14*2_Girdiler!$B$15*2_Girdiler!$B$16</f>
        <v>6.41095499648874</v>
      </c>
      <c r="G5415" s="16" t="n">
        <f aca="false">MIN(MATCH(F5415,2_Girdiler!$B$20:$I$20,1),7)</f>
        <v>2</v>
      </c>
      <c r="H5415" s="16" t="n">
        <f aca="false">IF(F5415&gt;=40,2_Girdiler!$I$21+(F5415-40)*(2_Girdiler!$I$21-2_Girdiler!$H$21)/(2_Girdiler!$I$20-2_Girdiler!$H$20),INDEX(2_Girdiler!$B$21:$I$21,G5415)+(F5415-INDEX(2_Girdiler!$B$20:$I$20,G5415))*(INDEX(2_Girdiler!$B$21:$I$21,G5415+1)-INDEX(2_Girdiler!$B$21:$I$21,G5415))/(INDEX(2_Girdiler!$B$20:$I$20,G5415+1)-INDEX(2_Girdiler!$B$20:$I$20,G5415)))</f>
        <v>13.257527994382</v>
      </c>
      <c r="I5415" s="16" t="n">
        <f aca="false">H5415/2_Girdiler!$B$17</f>
        <v>5.31150961313381</v>
      </c>
      <c r="J5415" s="16" t="n">
        <f aca="false">D5415+I5415</f>
        <v>12.8529337266548</v>
      </c>
    </row>
    <row r="5416" customFormat="false" ht="15" hidden="false" customHeight="false" outlineLevel="0" collapsed="false">
      <c r="A5416" s="0" t="n">
        <v>5404</v>
      </c>
      <c r="B5416" s="7" t="n">
        <v>0.746211</v>
      </c>
      <c r="C5416" s="7" t="n">
        <v>0.28717</v>
      </c>
      <c r="D5416" s="16" t="n">
        <f aca="false">LOGINV(B5416,$B$7,$C$7)</f>
        <v>19.592383051171</v>
      </c>
      <c r="E5416" s="16" t="n">
        <f aca="false">LOGINV(C5416,$B$8,$C$8)</f>
        <v>75.9952074233838</v>
      </c>
      <c r="F5416" s="16" t="n">
        <f aca="false">$B$5/100*E5416*2_Girdiler!$B$14*2_Girdiler!$B$15*2_Girdiler!$B$16</f>
        <v>1.91203941877234</v>
      </c>
      <c r="G5416" s="16" t="n">
        <f aca="false">MIN(MATCH(F5416,2_Girdiler!$B$20:$I$20,1),7)</f>
        <v>1</v>
      </c>
      <c r="H5416" s="16" t="n">
        <f aca="false">IF(F5416&gt;=40,2_Girdiler!$I$21+(F5416-40)*(2_Girdiler!$I$21-2_Girdiler!$H$21)/(2_Girdiler!$I$20-2_Girdiler!$H$20),INDEX(2_Girdiler!$B$21:$I$21,G5416)+(F5416-INDEX(2_Girdiler!$B$20:$I$20,G5416))*(INDEX(2_Girdiler!$B$21:$I$21,G5416+1)-INDEX(2_Girdiler!$B$21:$I$21,G5416))/(INDEX(2_Girdiler!$B$20:$I$20,G5416+1)-INDEX(2_Girdiler!$B$20:$I$20,G5416)))</f>
        <v>4.20648672129914</v>
      </c>
      <c r="I5416" s="16" t="n">
        <f aca="false">H5416/2_Girdiler!$B$17</f>
        <v>1.68529115436664</v>
      </c>
      <c r="J5416" s="16" t="n">
        <f aca="false">D5416+I5416</f>
        <v>21.2776742055376</v>
      </c>
    </row>
    <row r="5417" customFormat="false" ht="15" hidden="false" customHeight="false" outlineLevel="0" collapsed="false">
      <c r="A5417" s="0" t="n">
        <v>5405</v>
      </c>
      <c r="B5417" s="7" t="n">
        <v>0.610229</v>
      </c>
      <c r="C5417" s="7" t="n">
        <v>0.868659</v>
      </c>
      <c r="D5417" s="16" t="n">
        <f aca="false">LOGINV(B5417,$B$7,$C$7)</f>
        <v>15.8287062554741</v>
      </c>
      <c r="E5417" s="16" t="n">
        <f aca="false">LOGINV(C5417,$B$8,$C$8)</f>
        <v>225.030777139261</v>
      </c>
      <c r="F5417" s="16" t="n">
        <f aca="false">$B$5/100*E5417*2_Girdiler!$B$14*2_Girdiler!$B$15*2_Girdiler!$B$16</f>
        <v>5.66177435282381</v>
      </c>
      <c r="G5417" s="16" t="n">
        <f aca="false">MIN(MATCH(F5417,2_Girdiler!$B$20:$I$20,1),7)</f>
        <v>2</v>
      </c>
      <c r="H5417" s="16" t="n">
        <f aca="false">IF(F5417&gt;=40,2_Girdiler!$I$21+(F5417-40)*(2_Girdiler!$I$21-2_Girdiler!$H$21)/(2_Girdiler!$I$20-2_Girdiler!$H$20),INDEX(2_Girdiler!$B$21:$I$21,G5417)+(F5417-INDEX(2_Girdiler!$B$20:$I$20,G5417))*(INDEX(2_Girdiler!$B$21:$I$21,G5417+1)-INDEX(2_Girdiler!$B$21:$I$21,G5417))/(INDEX(2_Girdiler!$B$20:$I$20,G5417+1)-INDEX(2_Girdiler!$B$20:$I$20,G5417)))</f>
        <v>12.0588389645181</v>
      </c>
      <c r="I5417" s="16" t="n">
        <f aca="false">H5417/2_Girdiler!$B$17</f>
        <v>4.83126561078449</v>
      </c>
      <c r="J5417" s="16" t="n">
        <f aca="false">D5417+I5417</f>
        <v>20.6599718662586</v>
      </c>
    </row>
    <row r="5418" customFormat="false" ht="15" hidden="false" customHeight="false" outlineLevel="0" collapsed="false">
      <c r="A5418" s="0" t="n">
        <v>5406</v>
      </c>
      <c r="B5418" s="7" t="n">
        <v>0.434064</v>
      </c>
      <c r="C5418" s="7" t="n">
        <v>0.373128</v>
      </c>
      <c r="D5418" s="16" t="n">
        <f aca="false">LOGINV(B5418,$B$7,$C$7)</f>
        <v>12.3449996549112</v>
      </c>
      <c r="E5418" s="16" t="n">
        <f aca="false">LOGINV(C5418,$B$8,$C$8)</f>
        <v>88.620053855562</v>
      </c>
      <c r="F5418" s="16" t="n">
        <f aca="false">$B$5/100*E5418*2_Girdiler!$B$14*2_Girdiler!$B$15*2_Girdiler!$B$16</f>
        <v>2.22968055500594</v>
      </c>
      <c r="G5418" s="16" t="n">
        <f aca="false">MIN(MATCH(F5418,2_Girdiler!$B$20:$I$20,1),7)</f>
        <v>1</v>
      </c>
      <c r="H5418" s="16" t="n">
        <f aca="false">IF(F5418&gt;=40,2_Girdiler!$I$21+(F5418-40)*(2_Girdiler!$I$21-2_Girdiler!$H$21)/(2_Girdiler!$I$20-2_Girdiler!$H$20),INDEX(2_Girdiler!$B$21:$I$21,G5418)+(F5418-INDEX(2_Girdiler!$B$20:$I$20,G5418))*(INDEX(2_Girdiler!$B$21:$I$21,G5418+1)-INDEX(2_Girdiler!$B$21:$I$21,G5418))/(INDEX(2_Girdiler!$B$20:$I$20,G5418+1)-INDEX(2_Girdiler!$B$20:$I$20,G5418)))</f>
        <v>4.90529722101307</v>
      </c>
      <c r="I5418" s="16" t="n">
        <f aca="false">H5418/2_Girdiler!$B$17</f>
        <v>1.96526330970075</v>
      </c>
      <c r="J5418" s="16" t="n">
        <f aca="false">D5418+I5418</f>
        <v>14.3102629646119</v>
      </c>
    </row>
    <row r="5419" customFormat="false" ht="15" hidden="false" customHeight="false" outlineLevel="0" collapsed="false">
      <c r="A5419" s="0" t="n">
        <v>5407</v>
      </c>
      <c r="B5419" s="7" t="n">
        <v>0.921853</v>
      </c>
      <c r="C5419" s="7" t="n">
        <v>0.183829</v>
      </c>
      <c r="D5419" s="16" t="n">
        <f aca="false">LOGINV(B5419,$B$7,$C$7)</f>
        <v>29.8443682384087</v>
      </c>
      <c r="E5419" s="16" t="n">
        <f aca="false">LOGINV(C5419,$B$8,$C$8)</f>
        <v>61.0515256658843</v>
      </c>
      <c r="F5419" s="16" t="n">
        <f aca="false">$B$5/100*E5419*2_Girdiler!$B$14*2_Girdiler!$B$15*2_Girdiler!$B$16</f>
        <v>1.53605638575365</v>
      </c>
      <c r="G5419" s="16" t="n">
        <f aca="false">MIN(MATCH(F5419,2_Girdiler!$B$20:$I$20,1),7)</f>
        <v>1</v>
      </c>
      <c r="H5419" s="16" t="n">
        <f aca="false">IF(F5419&gt;=40,2_Girdiler!$I$21+(F5419-40)*(2_Girdiler!$I$21-2_Girdiler!$H$21)/(2_Girdiler!$I$20-2_Girdiler!$H$20),INDEX(2_Girdiler!$B$21:$I$21,G5419)+(F5419-INDEX(2_Girdiler!$B$20:$I$20,G5419))*(INDEX(2_Girdiler!$B$21:$I$21,G5419+1)-INDEX(2_Girdiler!$B$21:$I$21,G5419))/(INDEX(2_Girdiler!$B$20:$I$20,G5419+1)-INDEX(2_Girdiler!$B$20:$I$20,G5419)))</f>
        <v>3.37932404865803</v>
      </c>
      <c r="I5419" s="16" t="n">
        <f aca="false">H5419/2_Girdiler!$B$17</f>
        <v>1.35389585282773</v>
      </c>
      <c r="J5419" s="16" t="n">
        <f aca="false">D5419+I5419</f>
        <v>31.1982640912364</v>
      </c>
    </row>
    <row r="5420" customFormat="false" ht="15" hidden="false" customHeight="false" outlineLevel="0" collapsed="false">
      <c r="A5420" s="0" t="n">
        <v>5408</v>
      </c>
      <c r="B5420" s="7" t="n">
        <v>0.566459</v>
      </c>
      <c r="C5420" s="7" t="n">
        <v>0.493397</v>
      </c>
      <c r="D5420" s="16" t="n">
        <f aca="false">LOGINV(B5420,$B$7,$C$7)</f>
        <v>14.8661952788402</v>
      </c>
      <c r="E5420" s="16" t="n">
        <f aca="false">LOGINV(C5420,$B$8,$C$8)</f>
        <v>108.044670236881</v>
      </c>
      <c r="F5420" s="16" t="n">
        <f aca="false">$B$5/100*E5420*2_Girdiler!$B$14*2_Girdiler!$B$15*2_Girdiler!$B$16</f>
        <v>2.71840390315992</v>
      </c>
      <c r="G5420" s="16" t="n">
        <f aca="false">MIN(MATCH(F5420,2_Girdiler!$B$20:$I$20,1),7)</f>
        <v>1</v>
      </c>
      <c r="H5420" s="16" t="n">
        <f aca="false">IF(F5420&gt;=40,2_Girdiler!$I$21+(F5420-40)*(2_Girdiler!$I$21-2_Girdiler!$H$21)/(2_Girdiler!$I$20-2_Girdiler!$H$20),INDEX(2_Girdiler!$B$21:$I$21,G5420)+(F5420-INDEX(2_Girdiler!$B$20:$I$20,G5420))*(INDEX(2_Girdiler!$B$21:$I$21,G5420+1)-INDEX(2_Girdiler!$B$21:$I$21,G5420))/(INDEX(2_Girdiler!$B$20:$I$20,G5420+1)-INDEX(2_Girdiler!$B$20:$I$20,G5420)))</f>
        <v>5.98048858695182</v>
      </c>
      <c r="I5420" s="16" t="n">
        <f aca="false">H5420/2_Girdiler!$B$17</f>
        <v>2.39602908131082</v>
      </c>
      <c r="J5420" s="16" t="n">
        <f aca="false">D5420+I5420</f>
        <v>17.2622243601511</v>
      </c>
    </row>
    <row r="5421" customFormat="false" ht="15" hidden="false" customHeight="false" outlineLevel="0" collapsed="false">
      <c r="A5421" s="0" t="n">
        <v>5409</v>
      </c>
      <c r="B5421" s="7" t="n">
        <v>0.917738</v>
      </c>
      <c r="C5421" s="7" t="n">
        <v>0.080089</v>
      </c>
      <c r="D5421" s="16" t="n">
        <f aca="false">LOGINV(B5421,$B$7,$C$7)</f>
        <v>29.3882505395145</v>
      </c>
      <c r="E5421" s="16" t="n">
        <f aca="false">LOGINV(C5421,$B$8,$C$8)</f>
        <v>44.1080227207632</v>
      </c>
      <c r="F5421" s="16" t="n">
        <f aca="false">$B$5/100*E5421*2_Girdiler!$B$14*2_Girdiler!$B$15*2_Girdiler!$B$16</f>
        <v>1.1097578516544</v>
      </c>
      <c r="G5421" s="16" t="n">
        <f aca="false">MIN(MATCH(F5421,2_Girdiler!$B$20:$I$20,1),7)</f>
        <v>1</v>
      </c>
      <c r="H5421" s="16" t="n">
        <f aca="false">IF(F5421&gt;=40,2_Girdiler!$I$21+(F5421-40)*(2_Girdiler!$I$21-2_Girdiler!$H$21)/(2_Girdiler!$I$20-2_Girdiler!$H$20),INDEX(2_Girdiler!$B$21:$I$21,G5421)+(F5421-INDEX(2_Girdiler!$B$20:$I$20,G5421))*(INDEX(2_Girdiler!$B$21:$I$21,G5421+1)-INDEX(2_Girdiler!$B$21:$I$21,G5421))/(INDEX(2_Girdiler!$B$20:$I$20,G5421+1)-INDEX(2_Girdiler!$B$20:$I$20,G5421)))</f>
        <v>2.44146727363968</v>
      </c>
      <c r="I5421" s="16" t="n">
        <f aca="false">H5421/2_Girdiler!$B$17</f>
        <v>0.978151952580001</v>
      </c>
      <c r="J5421" s="16" t="n">
        <f aca="false">D5421+I5421</f>
        <v>30.3664024920945</v>
      </c>
    </row>
    <row r="5422" customFormat="false" ht="15" hidden="false" customHeight="false" outlineLevel="0" collapsed="false">
      <c r="A5422" s="0" t="n">
        <v>5410</v>
      </c>
      <c r="B5422" s="7" t="n">
        <v>0.947719</v>
      </c>
      <c r="C5422" s="7" t="n">
        <v>0.334104</v>
      </c>
      <c r="D5422" s="16" t="n">
        <f aca="false">LOGINV(B5422,$B$7,$C$7)</f>
        <v>33.4660557867991</v>
      </c>
      <c r="E5422" s="16" t="n">
        <f aca="false">LOGINV(C5422,$B$8,$C$8)</f>
        <v>82.8111045054725</v>
      </c>
      <c r="F5422" s="16" t="n">
        <f aca="false">$B$5/100*E5422*2_Girdiler!$B$14*2_Girdiler!$B$15*2_Girdiler!$B$16</f>
        <v>2.08352738935769</v>
      </c>
      <c r="G5422" s="16" t="n">
        <f aca="false">MIN(MATCH(F5422,2_Girdiler!$B$20:$I$20,1),7)</f>
        <v>1</v>
      </c>
      <c r="H5422" s="16" t="n">
        <f aca="false">IF(F5422&gt;=40,2_Girdiler!$I$21+(F5422-40)*(2_Girdiler!$I$21-2_Girdiler!$H$21)/(2_Girdiler!$I$20-2_Girdiler!$H$20),INDEX(2_Girdiler!$B$21:$I$21,G5422)+(F5422-INDEX(2_Girdiler!$B$20:$I$20,G5422))*(INDEX(2_Girdiler!$B$21:$I$21,G5422+1)-INDEX(2_Girdiler!$B$21:$I$21,G5422))/(INDEX(2_Girdiler!$B$20:$I$20,G5422+1)-INDEX(2_Girdiler!$B$20:$I$20,G5422)))</f>
        <v>4.58376025658692</v>
      </c>
      <c r="I5422" s="16" t="n">
        <f aca="false">H5422/2_Girdiler!$B$17</f>
        <v>1.83644241049155</v>
      </c>
      <c r="J5422" s="16" t="n">
        <f aca="false">D5422+I5422</f>
        <v>35.3024981972906</v>
      </c>
    </row>
    <row r="5423" customFormat="false" ht="15" hidden="false" customHeight="false" outlineLevel="0" collapsed="false">
      <c r="A5423" s="0" t="n">
        <v>5411</v>
      </c>
      <c r="B5423" s="7" t="n">
        <v>0.367967</v>
      </c>
      <c r="C5423" s="7" t="n">
        <v>0.968039</v>
      </c>
      <c r="D5423" s="16" t="n">
        <f aca="false">LOGINV(B5423,$B$7,$C$7)</f>
        <v>11.2213807659203</v>
      </c>
      <c r="E5423" s="16" t="n">
        <f aca="false">LOGINV(C5423,$B$8,$C$8)</f>
        <v>361.102579795894</v>
      </c>
      <c r="F5423" s="16" t="n">
        <f aca="false">$B$5/100*E5423*2_Girdiler!$B$14*2_Girdiler!$B$15*2_Girdiler!$B$16</f>
        <v>9.0853409076647</v>
      </c>
      <c r="G5423" s="16" t="n">
        <f aca="false">MIN(MATCH(F5423,2_Girdiler!$B$20:$I$20,1),7)</f>
        <v>2</v>
      </c>
      <c r="H5423" s="16" t="n">
        <f aca="false">IF(F5423&gt;=40,2_Girdiler!$I$21+(F5423-40)*(2_Girdiler!$I$21-2_Girdiler!$H$21)/(2_Girdiler!$I$20-2_Girdiler!$H$20),INDEX(2_Girdiler!$B$21:$I$21,G5423)+(F5423-INDEX(2_Girdiler!$B$20:$I$20,G5423))*(INDEX(2_Girdiler!$B$21:$I$21,G5423+1)-INDEX(2_Girdiler!$B$21:$I$21,G5423))/(INDEX(2_Girdiler!$B$20:$I$20,G5423+1)-INDEX(2_Girdiler!$B$20:$I$20,G5423)))</f>
        <v>17.5365454522635</v>
      </c>
      <c r="I5423" s="16" t="n">
        <f aca="false">H5423/2_Girdiler!$B$17</f>
        <v>7.02585955619532</v>
      </c>
      <c r="J5423" s="16" t="n">
        <f aca="false">D5423+I5423</f>
        <v>18.2472403221156</v>
      </c>
    </row>
    <row r="5424" customFormat="false" ht="15" hidden="false" customHeight="false" outlineLevel="0" collapsed="false">
      <c r="A5424" s="0" t="n">
        <v>5412</v>
      </c>
      <c r="B5424" s="7" t="n">
        <v>0.754182</v>
      </c>
      <c r="C5424" s="7" t="n">
        <v>0.683982</v>
      </c>
      <c r="D5424" s="16" t="n">
        <f aca="false">LOGINV(B5424,$B$7,$C$7)</f>
        <v>19.8683704371014</v>
      </c>
      <c r="E5424" s="16" t="n">
        <f aca="false">LOGINV(C5424,$B$8,$C$8)</f>
        <v>148.760142815831</v>
      </c>
      <c r="F5424" s="16" t="n">
        <f aca="false">$B$5/100*E5424*2_Girdiler!$B$14*2_Girdiler!$B$15*2_Girdiler!$B$16</f>
        <v>3.74280519324631</v>
      </c>
      <c r="G5424" s="16" t="n">
        <f aca="false">MIN(MATCH(F5424,2_Girdiler!$B$20:$I$20,1),7)</f>
        <v>1</v>
      </c>
      <c r="H5424" s="16" t="n">
        <f aca="false">IF(F5424&gt;=40,2_Girdiler!$I$21+(F5424-40)*(2_Girdiler!$I$21-2_Girdiler!$H$21)/(2_Girdiler!$I$20-2_Girdiler!$H$20),INDEX(2_Girdiler!$B$21:$I$21,G5424)+(F5424-INDEX(2_Girdiler!$B$20:$I$20,G5424))*(INDEX(2_Girdiler!$B$21:$I$21,G5424+1)-INDEX(2_Girdiler!$B$21:$I$21,G5424))/(INDEX(2_Girdiler!$B$20:$I$20,G5424+1)-INDEX(2_Girdiler!$B$20:$I$20,G5424)))</f>
        <v>8.23417142514189</v>
      </c>
      <c r="I5424" s="16" t="n">
        <f aca="false">H5424/2_Girdiler!$B$17</f>
        <v>3.29894688507287</v>
      </c>
      <c r="J5424" s="16" t="n">
        <f aca="false">D5424+I5424</f>
        <v>23.1673173221743</v>
      </c>
    </row>
    <row r="5425" customFormat="false" ht="15" hidden="false" customHeight="false" outlineLevel="0" collapsed="false">
      <c r="A5425" s="0" t="n">
        <v>5413</v>
      </c>
      <c r="B5425" s="7" t="n">
        <v>0.662207</v>
      </c>
      <c r="C5425" s="7" t="n">
        <v>0.048575</v>
      </c>
      <c r="D5425" s="16" t="n">
        <f aca="false">LOGINV(B5425,$B$7,$C$7)</f>
        <v>17.0998302165544</v>
      </c>
      <c r="E5425" s="16" t="n">
        <f aca="false">LOGINV(C5425,$B$8,$C$8)</f>
        <v>37.4293133737656</v>
      </c>
      <c r="F5425" s="16" t="n">
        <f aca="false">$B$5/100*E5425*2_Girdiler!$B$14*2_Girdiler!$B$15*2_Girdiler!$B$16</f>
        <v>0.941721524483943</v>
      </c>
      <c r="G5425" s="16" t="n">
        <f aca="false">MIN(MATCH(F5425,2_Girdiler!$B$20:$I$20,1),7)</f>
        <v>1</v>
      </c>
      <c r="H5425" s="16" t="n">
        <f aca="false">IF(F5425&gt;=40,2_Girdiler!$I$21+(F5425-40)*(2_Girdiler!$I$21-2_Girdiler!$H$21)/(2_Girdiler!$I$20-2_Girdiler!$H$20),INDEX(2_Girdiler!$B$21:$I$21,G5425)+(F5425-INDEX(2_Girdiler!$B$20:$I$20,G5425))*(INDEX(2_Girdiler!$B$21:$I$21,G5425+1)-INDEX(2_Girdiler!$B$21:$I$21,G5425))/(INDEX(2_Girdiler!$B$20:$I$20,G5425+1)-INDEX(2_Girdiler!$B$20:$I$20,G5425)))</f>
        <v>2.07178735386467</v>
      </c>
      <c r="I5425" s="16" t="n">
        <f aca="false">H5425/2_Girdiler!$B$17</f>
        <v>0.830043010362449</v>
      </c>
      <c r="J5425" s="16" t="n">
        <f aca="false">D5425+I5425</f>
        <v>17.9298732269168</v>
      </c>
    </row>
    <row r="5426" customFormat="false" ht="15" hidden="false" customHeight="false" outlineLevel="0" collapsed="false">
      <c r="A5426" s="0" t="n">
        <v>5414</v>
      </c>
      <c r="B5426" s="7" t="n">
        <v>0.452758</v>
      </c>
      <c r="C5426" s="7" t="n">
        <v>0.035965</v>
      </c>
      <c r="D5426" s="16" t="n">
        <f aca="false">LOGINV(B5426,$B$7,$C$7)</f>
        <v>12.675090695242</v>
      </c>
      <c r="E5426" s="16" t="n">
        <f aca="false">LOGINV(C5426,$B$8,$C$8)</f>
        <v>34.1790388139261</v>
      </c>
      <c r="F5426" s="16" t="n">
        <f aca="false">$B$5/100*E5426*2_Girdiler!$B$14*2_Girdiler!$B$15*2_Girdiler!$B$16</f>
        <v>0.85994461655838</v>
      </c>
      <c r="G5426" s="16" t="n">
        <f aca="false">MIN(MATCH(F5426,2_Girdiler!$B$20:$I$20,1),7)</f>
        <v>1</v>
      </c>
      <c r="H5426" s="16" t="n">
        <f aca="false">IF(F5426&gt;=40,2_Girdiler!$I$21+(F5426-40)*(2_Girdiler!$I$21-2_Girdiler!$H$21)/(2_Girdiler!$I$20-2_Girdiler!$H$20),INDEX(2_Girdiler!$B$21:$I$21,G5426)+(F5426-INDEX(2_Girdiler!$B$20:$I$20,G5426))*(INDEX(2_Girdiler!$B$21:$I$21,G5426+1)-INDEX(2_Girdiler!$B$21:$I$21,G5426))/(INDEX(2_Girdiler!$B$20:$I$20,G5426+1)-INDEX(2_Girdiler!$B$20:$I$20,G5426)))</f>
        <v>1.89187815642844</v>
      </c>
      <c r="I5426" s="16" t="n">
        <f aca="false">H5426/2_Girdiler!$B$17</f>
        <v>0.757964004979341</v>
      </c>
      <c r="J5426" s="16" t="n">
        <f aca="false">D5426+I5426</f>
        <v>13.4330547002213</v>
      </c>
    </row>
    <row r="5427" customFormat="false" ht="15" hidden="false" customHeight="false" outlineLevel="0" collapsed="false">
      <c r="A5427" s="0" t="n">
        <v>5415</v>
      </c>
      <c r="B5427" s="7" t="n">
        <v>0.954933</v>
      </c>
      <c r="C5427" s="7" t="n">
        <v>0.723459</v>
      </c>
      <c r="D5427" s="16" t="n">
        <f aca="false">LOGINV(B5427,$B$7,$C$7)</f>
        <v>34.8279742501948</v>
      </c>
      <c r="E5427" s="16" t="n">
        <f aca="false">LOGINV(C5427,$B$8,$C$8)</f>
        <v>160.149253448766</v>
      </c>
      <c r="F5427" s="16" t="n">
        <f aca="false">$B$5/100*E5427*2_Girdiler!$B$14*2_Girdiler!$B$15*2_Girdiler!$B$16</f>
        <v>4.02935521677095</v>
      </c>
      <c r="G5427" s="16" t="n">
        <f aca="false">MIN(MATCH(F5427,2_Girdiler!$B$20:$I$20,1),7)</f>
        <v>1</v>
      </c>
      <c r="H5427" s="16" t="n">
        <f aca="false">IF(F5427&gt;=40,2_Girdiler!$I$21+(F5427-40)*(2_Girdiler!$I$21-2_Girdiler!$H$21)/(2_Girdiler!$I$20-2_Girdiler!$H$20),INDEX(2_Girdiler!$B$21:$I$21,G5427)+(F5427-INDEX(2_Girdiler!$B$20:$I$20,G5427))*(INDEX(2_Girdiler!$B$21:$I$21,G5427+1)-INDEX(2_Girdiler!$B$21:$I$21,G5427))/(INDEX(2_Girdiler!$B$20:$I$20,G5427+1)-INDEX(2_Girdiler!$B$20:$I$20,G5427)))</f>
        <v>8.8645814768961</v>
      </c>
      <c r="I5427" s="16" t="n">
        <f aca="false">H5427/2_Girdiler!$B$17</f>
        <v>3.55151501478209</v>
      </c>
      <c r="J5427" s="16" t="n">
        <f aca="false">D5427+I5427</f>
        <v>38.3794892649769</v>
      </c>
    </row>
    <row r="5428" customFormat="false" ht="15" hidden="false" customHeight="false" outlineLevel="0" collapsed="false">
      <c r="A5428" s="0" t="n">
        <v>5416</v>
      </c>
      <c r="B5428" s="7" t="n">
        <v>0.468059</v>
      </c>
      <c r="C5428" s="7" t="n">
        <v>0.036367</v>
      </c>
      <c r="D5428" s="16" t="n">
        <f aca="false">LOGINV(B5428,$B$7,$C$7)</f>
        <v>12.9503707952467</v>
      </c>
      <c r="E5428" s="16" t="n">
        <f aca="false">LOGINV(C5428,$B$8,$C$8)</f>
        <v>34.2909612747122</v>
      </c>
      <c r="F5428" s="16" t="n">
        <f aca="false">$B$5/100*E5428*2_Girdiler!$B$14*2_Girdiler!$B$15*2_Girdiler!$B$16</f>
        <v>0.862760585671759</v>
      </c>
      <c r="G5428" s="16" t="n">
        <f aca="false">MIN(MATCH(F5428,2_Girdiler!$B$20:$I$20,1),7)</f>
        <v>1</v>
      </c>
      <c r="H5428" s="16" t="n">
        <f aca="false">IF(F5428&gt;=40,2_Girdiler!$I$21+(F5428-40)*(2_Girdiler!$I$21-2_Girdiler!$H$21)/(2_Girdiler!$I$20-2_Girdiler!$H$20),INDEX(2_Girdiler!$B$21:$I$21,G5428)+(F5428-INDEX(2_Girdiler!$B$20:$I$20,G5428))*(INDEX(2_Girdiler!$B$21:$I$21,G5428+1)-INDEX(2_Girdiler!$B$21:$I$21,G5428))/(INDEX(2_Girdiler!$B$20:$I$20,G5428+1)-INDEX(2_Girdiler!$B$20:$I$20,G5428)))</f>
        <v>1.89807328847787</v>
      </c>
      <c r="I5428" s="16" t="n">
        <f aca="false">H5428/2_Girdiler!$B$17</f>
        <v>0.760446029037608</v>
      </c>
      <c r="J5428" s="16" t="n">
        <f aca="false">D5428+I5428</f>
        <v>13.7108168242843</v>
      </c>
    </row>
    <row r="5429" customFormat="false" ht="15" hidden="false" customHeight="false" outlineLevel="0" collapsed="false">
      <c r="A5429" s="0" t="n">
        <v>5417</v>
      </c>
      <c r="B5429" s="7" t="n">
        <v>0.417517</v>
      </c>
      <c r="C5429" s="7" t="n">
        <v>0.013506</v>
      </c>
      <c r="D5429" s="16" t="n">
        <f aca="false">LOGINV(B5429,$B$7,$C$7)</f>
        <v>12.0579189004981</v>
      </c>
      <c r="E5429" s="16" t="n">
        <f aca="false">LOGINV(C5429,$B$8,$C$8)</f>
        <v>26.2012296059099</v>
      </c>
      <c r="F5429" s="16" t="n">
        <f aca="false">$B$5/100*E5429*2_Girdiler!$B$14*2_Girdiler!$B$15*2_Girdiler!$B$16</f>
        <v>0.659222936884692</v>
      </c>
      <c r="G5429" s="16" t="n">
        <f aca="false">MIN(MATCH(F5429,2_Girdiler!$B$20:$I$20,1),7)</f>
        <v>1</v>
      </c>
      <c r="H5429" s="16" t="n">
        <f aca="false">IF(F5429&gt;=40,2_Girdiler!$I$21+(F5429-40)*(2_Girdiler!$I$21-2_Girdiler!$H$21)/(2_Girdiler!$I$20-2_Girdiler!$H$20),INDEX(2_Girdiler!$B$21:$I$21,G5429)+(F5429-INDEX(2_Girdiler!$B$20:$I$20,G5429))*(INDEX(2_Girdiler!$B$21:$I$21,G5429+1)-INDEX(2_Girdiler!$B$21:$I$21,G5429))/(INDEX(2_Girdiler!$B$20:$I$20,G5429+1)-INDEX(2_Girdiler!$B$20:$I$20,G5429)))</f>
        <v>1.45029046114632</v>
      </c>
      <c r="I5429" s="16" t="n">
        <f aca="false">H5429/2_Girdiler!$B$17</f>
        <v>0.581045857831059</v>
      </c>
      <c r="J5429" s="16" t="n">
        <f aca="false">D5429+I5429</f>
        <v>12.6389647583291</v>
      </c>
    </row>
    <row r="5430" customFormat="false" ht="15" hidden="false" customHeight="false" outlineLevel="0" collapsed="false">
      <c r="A5430" s="0" t="n">
        <v>5418</v>
      </c>
      <c r="B5430" s="7" t="n">
        <v>0.152686</v>
      </c>
      <c r="C5430" s="7" t="n">
        <v>0.011698</v>
      </c>
      <c r="D5430" s="16" t="n">
        <f aca="false">LOGINV(B5430,$B$7,$C$7)</f>
        <v>7.64823888388191</v>
      </c>
      <c r="E5430" s="16" t="n">
        <f aca="false">LOGINV(C5430,$B$8,$C$8)</f>
        <v>25.2781814896492</v>
      </c>
      <c r="F5430" s="16" t="n">
        <f aca="false">$B$5/100*E5430*2_Girdiler!$B$14*2_Girdiler!$B$15*2_Girdiler!$B$16</f>
        <v>0.635999046279575</v>
      </c>
      <c r="G5430" s="16" t="n">
        <f aca="false">MIN(MATCH(F5430,2_Girdiler!$B$20:$I$20,1),7)</f>
        <v>1</v>
      </c>
      <c r="H5430" s="16" t="n">
        <f aca="false">IF(F5430&gt;=40,2_Girdiler!$I$21+(F5430-40)*(2_Girdiler!$I$21-2_Girdiler!$H$21)/(2_Girdiler!$I$20-2_Girdiler!$H$20),INDEX(2_Girdiler!$B$21:$I$21,G5430)+(F5430-INDEX(2_Girdiler!$B$20:$I$20,G5430))*(INDEX(2_Girdiler!$B$21:$I$21,G5430+1)-INDEX(2_Girdiler!$B$21:$I$21,G5430))/(INDEX(2_Girdiler!$B$20:$I$20,G5430+1)-INDEX(2_Girdiler!$B$20:$I$20,G5430)))</f>
        <v>1.39919790181506</v>
      </c>
      <c r="I5430" s="16" t="n">
        <f aca="false">H5430/2_Girdiler!$B$17</f>
        <v>0.560576082457958</v>
      </c>
      <c r="J5430" s="16" t="n">
        <f aca="false">D5430+I5430</f>
        <v>8.20881496633987</v>
      </c>
    </row>
    <row r="5431" customFormat="false" ht="15" hidden="false" customHeight="false" outlineLevel="0" collapsed="false">
      <c r="A5431" s="0" t="n">
        <v>5419</v>
      </c>
      <c r="B5431" s="7" t="n">
        <v>0.101612</v>
      </c>
      <c r="C5431" s="7" t="n">
        <v>0.185148</v>
      </c>
      <c r="D5431" s="16" t="n">
        <f aca="false">LOGINV(B5431,$B$7,$C$7)</f>
        <v>6.66288916585678</v>
      </c>
      <c r="E5431" s="16" t="n">
        <f aca="false">LOGINV(C5431,$B$8,$C$8)</f>
        <v>61.2469072713525</v>
      </c>
      <c r="F5431" s="16" t="n">
        <f aca="false">$B$5/100*E5431*2_Girdiler!$B$14*2_Girdiler!$B$15*2_Girdiler!$B$16</f>
        <v>1.54097218694723</v>
      </c>
      <c r="G5431" s="16" t="n">
        <f aca="false">MIN(MATCH(F5431,2_Girdiler!$B$20:$I$20,1),7)</f>
        <v>1</v>
      </c>
      <c r="H5431" s="16" t="n">
        <f aca="false">IF(F5431&gt;=40,2_Girdiler!$I$21+(F5431-40)*(2_Girdiler!$I$21-2_Girdiler!$H$21)/(2_Girdiler!$I$20-2_Girdiler!$H$20),INDEX(2_Girdiler!$B$21:$I$21,G5431)+(F5431-INDEX(2_Girdiler!$B$20:$I$20,G5431))*(INDEX(2_Girdiler!$B$21:$I$21,G5431+1)-INDEX(2_Girdiler!$B$21:$I$21,G5431))/(INDEX(2_Girdiler!$B$20:$I$20,G5431+1)-INDEX(2_Girdiler!$B$20:$I$20,G5431)))</f>
        <v>3.3901388112839</v>
      </c>
      <c r="I5431" s="16" t="n">
        <f aca="false">H5431/2_Girdiler!$B$17</f>
        <v>1.35822869041823</v>
      </c>
      <c r="J5431" s="16" t="n">
        <f aca="false">D5431+I5431</f>
        <v>8.02111785627501</v>
      </c>
    </row>
    <row r="5432" customFormat="false" ht="15" hidden="false" customHeight="false" outlineLevel="0" collapsed="false">
      <c r="A5432" s="0" t="n">
        <v>5420</v>
      </c>
      <c r="B5432" s="7" t="n">
        <v>0.679475</v>
      </c>
      <c r="C5432" s="7" t="n">
        <v>0.124949</v>
      </c>
      <c r="D5432" s="16" t="n">
        <f aca="false">LOGINV(B5432,$B$7,$C$7)</f>
        <v>17.5609429525032</v>
      </c>
      <c r="E5432" s="16" t="n">
        <f aca="false">LOGINV(C5432,$B$8,$C$8)</f>
        <v>51.9623093067233</v>
      </c>
      <c r="F5432" s="16" t="n">
        <f aca="false">$B$5/100*E5432*2_Girdiler!$B$14*2_Girdiler!$B$15*2_Girdiler!$B$16</f>
        <v>1.30737170215716</v>
      </c>
      <c r="G5432" s="16" t="n">
        <f aca="false">MIN(MATCH(F5432,2_Girdiler!$B$20:$I$20,1),7)</f>
        <v>1</v>
      </c>
      <c r="H5432" s="16" t="n">
        <f aca="false">IF(F5432&gt;=40,2_Girdiler!$I$21+(F5432-40)*(2_Girdiler!$I$21-2_Girdiler!$H$21)/(2_Girdiler!$I$20-2_Girdiler!$H$20),INDEX(2_Girdiler!$B$21:$I$21,G5432)+(F5432-INDEX(2_Girdiler!$B$20:$I$20,G5432))*(INDEX(2_Girdiler!$B$21:$I$21,G5432+1)-INDEX(2_Girdiler!$B$21:$I$21,G5432))/(INDEX(2_Girdiler!$B$20:$I$20,G5432+1)-INDEX(2_Girdiler!$B$20:$I$20,G5432)))</f>
        <v>2.87621774474575</v>
      </c>
      <c r="I5432" s="16" t="n">
        <f aca="false">H5432/2_Girdiler!$B$17</f>
        <v>1.15233082722185</v>
      </c>
      <c r="J5432" s="16" t="n">
        <f aca="false">D5432+I5432</f>
        <v>18.713273779725</v>
      </c>
    </row>
    <row r="5433" customFormat="false" ht="15" hidden="false" customHeight="false" outlineLevel="0" collapsed="false">
      <c r="A5433" s="0" t="n">
        <v>5421</v>
      </c>
      <c r="B5433" s="7" t="n">
        <v>0.299549</v>
      </c>
      <c r="C5433" s="7" t="n">
        <v>0.509386</v>
      </c>
      <c r="D5433" s="16" t="n">
        <f aca="false">LOGINV(B5433,$B$7,$C$7)</f>
        <v>10.1024290181483</v>
      </c>
      <c r="E5433" s="16" t="n">
        <f aca="false">LOGINV(C5433,$B$8,$C$8)</f>
        <v>110.876536880542</v>
      </c>
      <c r="F5433" s="16" t="n">
        <f aca="false">$B$5/100*E5433*2_Girdiler!$B$14*2_Girdiler!$B$15*2_Girdiler!$B$16</f>
        <v>2.78965366791445</v>
      </c>
      <c r="G5433" s="16" t="n">
        <f aca="false">MIN(MATCH(F5433,2_Girdiler!$B$20:$I$20,1),7)</f>
        <v>1</v>
      </c>
      <c r="H5433" s="16" t="n">
        <f aca="false">IF(F5433&gt;=40,2_Girdiler!$I$21+(F5433-40)*(2_Girdiler!$I$21-2_Girdiler!$H$21)/(2_Girdiler!$I$20-2_Girdiler!$H$20),INDEX(2_Girdiler!$B$21:$I$21,G5433)+(F5433-INDEX(2_Girdiler!$B$20:$I$20,G5433))*(INDEX(2_Girdiler!$B$21:$I$21,G5433+1)-INDEX(2_Girdiler!$B$21:$I$21,G5433))/(INDEX(2_Girdiler!$B$20:$I$20,G5433+1)-INDEX(2_Girdiler!$B$20:$I$20,G5433)))</f>
        <v>6.13723806941179</v>
      </c>
      <c r="I5433" s="16" t="n">
        <f aca="false">H5433/2_Girdiler!$B$17</f>
        <v>2.45882935473229</v>
      </c>
      <c r="J5433" s="16" t="n">
        <f aca="false">D5433+I5433</f>
        <v>12.5612583728806</v>
      </c>
    </row>
    <row r="5434" customFormat="false" ht="15" hidden="false" customHeight="false" outlineLevel="0" collapsed="false">
      <c r="A5434" s="0" t="n">
        <v>5422</v>
      </c>
      <c r="B5434" s="7" t="n">
        <v>0.721806</v>
      </c>
      <c r="C5434" s="7" t="n">
        <v>0.358429</v>
      </c>
      <c r="D5434" s="16" t="n">
        <f aca="false">LOGINV(B5434,$B$7,$C$7)</f>
        <v>18.7965065921727</v>
      </c>
      <c r="E5434" s="16" t="n">
        <f aca="false">LOGINV(C5434,$B$8,$C$8)</f>
        <v>86.4124098233453</v>
      </c>
      <c r="F5434" s="16" t="n">
        <f aca="false">$B$5/100*E5434*2_Girdiler!$B$14*2_Girdiler!$B$15*2_Girdiler!$B$16</f>
        <v>2.17413623115537</v>
      </c>
      <c r="G5434" s="16" t="n">
        <f aca="false">MIN(MATCH(F5434,2_Girdiler!$B$20:$I$20,1),7)</f>
        <v>1</v>
      </c>
      <c r="H5434" s="16" t="n">
        <f aca="false">IF(F5434&gt;=40,2_Girdiler!$I$21+(F5434-40)*(2_Girdiler!$I$21-2_Girdiler!$H$21)/(2_Girdiler!$I$20-2_Girdiler!$H$20),INDEX(2_Girdiler!$B$21:$I$21,G5434)+(F5434-INDEX(2_Girdiler!$B$20:$I$20,G5434))*(INDEX(2_Girdiler!$B$21:$I$21,G5434+1)-INDEX(2_Girdiler!$B$21:$I$21,G5434))/(INDEX(2_Girdiler!$B$20:$I$20,G5434+1)-INDEX(2_Girdiler!$B$20:$I$20,G5434)))</f>
        <v>4.78309970854181</v>
      </c>
      <c r="I5434" s="16" t="n">
        <f aca="false">H5434/2_Girdiler!$B$17</f>
        <v>1.91630597297348</v>
      </c>
      <c r="J5434" s="16" t="n">
        <f aca="false">D5434+I5434</f>
        <v>20.7128125651462</v>
      </c>
    </row>
    <row r="5435" customFormat="false" ht="15" hidden="false" customHeight="false" outlineLevel="0" collapsed="false">
      <c r="A5435" s="0" t="n">
        <v>5423</v>
      </c>
      <c r="B5435" s="7" t="n">
        <v>0.746299</v>
      </c>
      <c r="C5435" s="7" t="n">
        <v>0.83937</v>
      </c>
      <c r="D5435" s="16" t="n">
        <f aca="false">LOGINV(B5435,$B$7,$C$7)</f>
        <v>19.5953838689482</v>
      </c>
      <c r="E5435" s="16" t="n">
        <f aca="false">LOGINV(C5435,$B$8,$C$8)</f>
        <v>207.158127729684</v>
      </c>
      <c r="F5435" s="16" t="n">
        <f aca="false">$B$5/100*E5435*2_Girdiler!$B$14*2_Girdiler!$B$15*2_Girdiler!$B$16</f>
        <v>5.21209849367886</v>
      </c>
      <c r="G5435" s="16" t="n">
        <f aca="false">MIN(MATCH(F5435,2_Girdiler!$B$20:$I$20,1),7)</f>
        <v>2</v>
      </c>
      <c r="H5435" s="16" t="n">
        <f aca="false">IF(F5435&gt;=40,2_Girdiler!$I$21+(F5435-40)*(2_Girdiler!$I$21-2_Girdiler!$H$21)/(2_Girdiler!$I$20-2_Girdiler!$H$20),INDEX(2_Girdiler!$B$21:$I$21,G5435)+(F5435-INDEX(2_Girdiler!$B$20:$I$20,G5435))*(INDEX(2_Girdiler!$B$21:$I$21,G5435+1)-INDEX(2_Girdiler!$B$21:$I$21,G5435))/(INDEX(2_Girdiler!$B$20:$I$20,G5435+1)-INDEX(2_Girdiler!$B$20:$I$20,G5435)))</f>
        <v>11.3393575898862</v>
      </c>
      <c r="I5435" s="16" t="n">
        <f aca="false">H5435/2_Girdiler!$B$17</f>
        <v>4.54301185492235</v>
      </c>
      <c r="J5435" s="16" t="n">
        <f aca="false">D5435+I5435</f>
        <v>24.1383957238705</v>
      </c>
    </row>
    <row r="5436" customFormat="false" ht="15" hidden="false" customHeight="false" outlineLevel="0" collapsed="false">
      <c r="A5436" s="0" t="n">
        <v>5424</v>
      </c>
      <c r="B5436" s="7" t="n">
        <v>0.879256</v>
      </c>
      <c r="C5436" s="7" t="n">
        <v>0.746264</v>
      </c>
      <c r="D5436" s="16" t="n">
        <f aca="false">LOGINV(B5436,$B$7,$C$7)</f>
        <v>26.01488935077</v>
      </c>
      <c r="E5436" s="16" t="n">
        <f aca="false">LOGINV(C5436,$B$8,$C$8)</f>
        <v>167.511670613396</v>
      </c>
      <c r="F5436" s="16" t="n">
        <f aca="false">$B$5/100*E5436*2_Girdiler!$B$14*2_Girdiler!$B$15*2_Girdiler!$B$16</f>
        <v>4.21459363263306</v>
      </c>
      <c r="G5436" s="16" t="n">
        <f aca="false">MIN(MATCH(F5436,2_Girdiler!$B$20:$I$20,1),7)</f>
        <v>1</v>
      </c>
      <c r="H5436" s="16" t="n">
        <f aca="false">IF(F5436&gt;=40,2_Girdiler!$I$21+(F5436-40)*(2_Girdiler!$I$21-2_Girdiler!$H$21)/(2_Girdiler!$I$20-2_Girdiler!$H$20),INDEX(2_Girdiler!$B$21:$I$21,G5436)+(F5436-INDEX(2_Girdiler!$B$20:$I$20,G5436))*(INDEX(2_Girdiler!$B$21:$I$21,G5436+1)-INDEX(2_Girdiler!$B$21:$I$21,G5436))/(INDEX(2_Girdiler!$B$20:$I$20,G5436+1)-INDEX(2_Girdiler!$B$20:$I$20,G5436)))</f>
        <v>9.27210599179272</v>
      </c>
      <c r="I5436" s="16" t="n">
        <f aca="false">H5436/2_Girdiler!$B$17</f>
        <v>3.71478605440413</v>
      </c>
      <c r="J5436" s="16" t="n">
        <f aca="false">D5436+I5436</f>
        <v>29.7296754051742</v>
      </c>
    </row>
    <row r="5437" customFormat="false" ht="15" hidden="false" customHeight="false" outlineLevel="0" collapsed="false">
      <c r="A5437" s="0" t="n">
        <v>5425</v>
      </c>
      <c r="B5437" s="7" t="n">
        <v>0.421809</v>
      </c>
      <c r="C5437" s="7" t="n">
        <v>0.951349</v>
      </c>
      <c r="D5437" s="16" t="n">
        <f aca="false">LOGINV(B5437,$B$7,$C$7)</f>
        <v>12.1319557848652</v>
      </c>
      <c r="E5437" s="16" t="n">
        <f aca="false">LOGINV(C5437,$B$8,$C$8)</f>
        <v>318.466574322764</v>
      </c>
      <c r="F5437" s="16" t="n">
        <f aca="false">$B$5/100*E5437*2_Girdiler!$B$14*2_Girdiler!$B$15*2_Girdiler!$B$16</f>
        <v>8.01261900996075</v>
      </c>
      <c r="G5437" s="16" t="n">
        <f aca="false">MIN(MATCH(F5437,2_Girdiler!$B$20:$I$20,1),7)</f>
        <v>2</v>
      </c>
      <c r="H5437" s="16" t="n">
        <f aca="false">IF(F5437&gt;=40,2_Girdiler!$I$21+(F5437-40)*(2_Girdiler!$I$21-2_Girdiler!$H$21)/(2_Girdiler!$I$20-2_Girdiler!$H$20),INDEX(2_Girdiler!$B$21:$I$21,G5437)+(F5437-INDEX(2_Girdiler!$B$20:$I$20,G5437))*(INDEX(2_Girdiler!$B$21:$I$21,G5437+1)-INDEX(2_Girdiler!$B$21:$I$21,G5437))/(INDEX(2_Girdiler!$B$20:$I$20,G5437+1)-INDEX(2_Girdiler!$B$20:$I$20,G5437)))</f>
        <v>15.8201904159372</v>
      </c>
      <c r="I5437" s="16" t="n">
        <f aca="false">H5437/2_Girdiler!$B$17</f>
        <v>6.3382173140774</v>
      </c>
      <c r="J5437" s="16" t="n">
        <f aca="false">D5437+I5437</f>
        <v>18.4701730989426</v>
      </c>
    </row>
    <row r="5438" customFormat="false" ht="15" hidden="false" customHeight="false" outlineLevel="0" collapsed="false">
      <c r="A5438" s="0" t="n">
        <v>5426</v>
      </c>
      <c r="B5438" s="7" t="n">
        <v>0.154606</v>
      </c>
      <c r="C5438" s="7" t="n">
        <v>0.827415</v>
      </c>
      <c r="D5438" s="16" t="n">
        <f aca="false">LOGINV(B5438,$B$7,$C$7)</f>
        <v>7.68286729672622</v>
      </c>
      <c r="E5438" s="16" t="n">
        <f aca="false">LOGINV(C5438,$B$8,$C$8)</f>
        <v>200.85447175005</v>
      </c>
      <c r="F5438" s="16" t="n">
        <f aca="false">$B$5/100*E5438*2_Girdiler!$B$14*2_Girdiler!$B$15*2_Girdiler!$B$16</f>
        <v>5.05349850923126</v>
      </c>
      <c r="G5438" s="16" t="n">
        <f aca="false">MIN(MATCH(F5438,2_Girdiler!$B$20:$I$20,1),7)</f>
        <v>2</v>
      </c>
      <c r="H5438" s="16" t="n">
        <f aca="false">IF(F5438&gt;=40,2_Girdiler!$I$21+(F5438-40)*(2_Girdiler!$I$21-2_Girdiler!$H$21)/(2_Girdiler!$I$20-2_Girdiler!$H$20),INDEX(2_Girdiler!$B$21:$I$21,G5438)+(F5438-INDEX(2_Girdiler!$B$20:$I$20,G5438))*(INDEX(2_Girdiler!$B$21:$I$21,G5438+1)-INDEX(2_Girdiler!$B$21:$I$21,G5438))/(INDEX(2_Girdiler!$B$20:$I$20,G5438+1)-INDEX(2_Girdiler!$B$20:$I$20,G5438)))</f>
        <v>11.08559761477</v>
      </c>
      <c r="I5438" s="16" t="n">
        <f aca="false">H5438/2_Girdiler!$B$17</f>
        <v>4.44134519822516</v>
      </c>
      <c r="J5438" s="16" t="n">
        <f aca="false">D5438+I5438</f>
        <v>12.1242124949514</v>
      </c>
    </row>
    <row r="5439" customFormat="false" ht="15" hidden="false" customHeight="false" outlineLevel="0" collapsed="false">
      <c r="A5439" s="0" t="n">
        <v>5427</v>
      </c>
      <c r="B5439" s="7" t="n">
        <v>0.938332</v>
      </c>
      <c r="C5439" s="7" t="n">
        <v>0.460245</v>
      </c>
      <c r="D5439" s="16" t="n">
        <f aca="false">LOGINV(B5439,$B$7,$C$7)</f>
        <v>31.9671686947947</v>
      </c>
      <c r="E5439" s="16" t="n">
        <f aca="false">LOGINV(C5439,$B$8,$C$8)</f>
        <v>102.390868020629</v>
      </c>
      <c r="F5439" s="16" t="n">
        <f aca="false">$B$5/100*E5439*2_Girdiler!$B$14*2_Girdiler!$B$15*2_Girdiler!$B$16</f>
        <v>2.57615423939903</v>
      </c>
      <c r="G5439" s="16" t="n">
        <f aca="false">MIN(MATCH(F5439,2_Girdiler!$B$20:$I$20,1),7)</f>
        <v>1</v>
      </c>
      <c r="H5439" s="16" t="n">
        <f aca="false">IF(F5439&gt;=40,2_Girdiler!$I$21+(F5439-40)*(2_Girdiler!$I$21-2_Girdiler!$H$21)/(2_Girdiler!$I$20-2_Girdiler!$H$20),INDEX(2_Girdiler!$B$21:$I$21,G5439)+(F5439-INDEX(2_Girdiler!$B$20:$I$20,G5439))*(INDEX(2_Girdiler!$B$21:$I$21,G5439+1)-INDEX(2_Girdiler!$B$21:$I$21,G5439))/(INDEX(2_Girdiler!$B$20:$I$20,G5439+1)-INDEX(2_Girdiler!$B$20:$I$20,G5439)))</f>
        <v>5.66753932667786</v>
      </c>
      <c r="I5439" s="16" t="n">
        <f aca="false">H5439/2_Girdiler!$B$17</f>
        <v>2.27064876870107</v>
      </c>
      <c r="J5439" s="16" t="n">
        <f aca="false">D5439+I5439</f>
        <v>34.2378174634958</v>
      </c>
    </row>
    <row r="5440" customFormat="false" ht="15" hidden="false" customHeight="false" outlineLevel="0" collapsed="false">
      <c r="A5440" s="0" t="n">
        <v>5428</v>
      </c>
      <c r="B5440" s="7" t="n">
        <v>0.402667</v>
      </c>
      <c r="C5440" s="7" t="n">
        <v>0.716331</v>
      </c>
      <c r="D5440" s="16" t="n">
        <f aca="false">LOGINV(B5440,$B$7,$C$7)</f>
        <v>11.8038864609444</v>
      </c>
      <c r="E5440" s="16" t="n">
        <f aca="false">LOGINV(C5440,$B$8,$C$8)</f>
        <v>157.975476094592</v>
      </c>
      <c r="F5440" s="16" t="n">
        <f aca="false">$B$5/100*E5440*2_Girdiler!$B$14*2_Girdiler!$B$15*2_Girdiler!$B$16</f>
        <v>3.97466297853993</v>
      </c>
      <c r="G5440" s="16" t="n">
        <f aca="false">MIN(MATCH(F5440,2_Girdiler!$B$20:$I$20,1),7)</f>
        <v>1</v>
      </c>
      <c r="H5440" s="16" t="n">
        <f aca="false">IF(F5440&gt;=40,2_Girdiler!$I$21+(F5440-40)*(2_Girdiler!$I$21-2_Girdiler!$H$21)/(2_Girdiler!$I$20-2_Girdiler!$H$20),INDEX(2_Girdiler!$B$21:$I$21,G5440)+(F5440-INDEX(2_Girdiler!$B$20:$I$20,G5440))*(INDEX(2_Girdiler!$B$21:$I$21,G5440+1)-INDEX(2_Girdiler!$B$21:$I$21,G5440))/(INDEX(2_Girdiler!$B$20:$I$20,G5440+1)-INDEX(2_Girdiler!$B$20:$I$20,G5440)))</f>
        <v>8.74425855278785</v>
      </c>
      <c r="I5440" s="16" t="n">
        <f aca="false">H5440/2_Girdiler!$B$17</f>
        <v>3.50330871505924</v>
      </c>
      <c r="J5440" s="16" t="n">
        <f aca="false">D5440+I5440</f>
        <v>15.3071951760036</v>
      </c>
    </row>
    <row r="5441" customFormat="false" ht="15" hidden="false" customHeight="false" outlineLevel="0" collapsed="false">
      <c r="A5441" s="0" t="n">
        <v>5429</v>
      </c>
      <c r="B5441" s="7" t="n">
        <v>0.245864</v>
      </c>
      <c r="C5441" s="7" t="n">
        <v>0.839319</v>
      </c>
      <c r="D5441" s="16" t="n">
        <f aca="false">LOGINV(B5441,$B$7,$C$7)</f>
        <v>9.23086140273649</v>
      </c>
      <c r="E5441" s="16" t="n">
        <f aca="false">LOGINV(C5441,$B$8,$C$8)</f>
        <v>207.130175554323</v>
      </c>
      <c r="F5441" s="16" t="n">
        <f aca="false">$B$5/100*E5441*2_Girdiler!$B$14*2_Girdiler!$B$15*2_Girdiler!$B$16</f>
        <v>5.21139521694677</v>
      </c>
      <c r="G5441" s="16" t="n">
        <f aca="false">MIN(MATCH(F5441,2_Girdiler!$B$20:$I$20,1),7)</f>
        <v>2</v>
      </c>
      <c r="H5441" s="16" t="n">
        <f aca="false">IF(F5441&gt;=40,2_Girdiler!$I$21+(F5441-40)*(2_Girdiler!$I$21-2_Girdiler!$H$21)/(2_Girdiler!$I$20-2_Girdiler!$H$20),INDEX(2_Girdiler!$B$21:$I$21,G5441)+(F5441-INDEX(2_Girdiler!$B$20:$I$20,G5441))*(INDEX(2_Girdiler!$B$21:$I$21,G5441+1)-INDEX(2_Girdiler!$B$21:$I$21,G5441))/(INDEX(2_Girdiler!$B$20:$I$20,G5441+1)-INDEX(2_Girdiler!$B$20:$I$20,G5441)))</f>
        <v>11.3382323471148</v>
      </c>
      <c r="I5441" s="16" t="n">
        <f aca="false">H5441/2_Girdiler!$B$17</f>
        <v>4.54256103650434</v>
      </c>
      <c r="J5441" s="16" t="n">
        <f aca="false">D5441+I5441</f>
        <v>13.7734224392408</v>
      </c>
    </row>
    <row r="5442" customFormat="false" ht="15" hidden="false" customHeight="false" outlineLevel="0" collapsed="false">
      <c r="A5442" s="0" t="n">
        <v>5430</v>
      </c>
      <c r="B5442" s="7" t="n">
        <v>0.104793</v>
      </c>
      <c r="C5442" s="7" t="n">
        <v>0.12094</v>
      </c>
      <c r="D5442" s="16" t="n">
        <f aca="false">LOGINV(B5442,$B$7,$C$7)</f>
        <v>6.72900732343789</v>
      </c>
      <c r="E5442" s="16" t="n">
        <f aca="false">LOGINV(C5442,$B$8,$C$8)</f>
        <v>51.3056064958602</v>
      </c>
      <c r="F5442" s="16" t="n">
        <f aca="false">$B$5/100*E5442*2_Girdiler!$B$14*2_Girdiler!$B$15*2_Girdiler!$B$16</f>
        <v>1.29084905943584</v>
      </c>
      <c r="G5442" s="16" t="n">
        <f aca="false">MIN(MATCH(F5442,2_Girdiler!$B$20:$I$20,1),7)</f>
        <v>1</v>
      </c>
      <c r="H5442" s="16" t="n">
        <f aca="false">IF(F5442&gt;=40,2_Girdiler!$I$21+(F5442-40)*(2_Girdiler!$I$21-2_Girdiler!$H$21)/(2_Girdiler!$I$20-2_Girdiler!$H$20),INDEX(2_Girdiler!$B$21:$I$21,G5442)+(F5442-INDEX(2_Girdiler!$B$20:$I$20,G5442))*(INDEX(2_Girdiler!$B$21:$I$21,G5442+1)-INDEX(2_Girdiler!$B$21:$I$21,G5442))/(INDEX(2_Girdiler!$B$20:$I$20,G5442+1)-INDEX(2_Girdiler!$B$20:$I$20,G5442)))</f>
        <v>2.83986793075885</v>
      </c>
      <c r="I5442" s="16" t="n">
        <f aca="false">H5442/2_Girdiler!$B$17</f>
        <v>1.13776760046428</v>
      </c>
      <c r="J5442" s="16" t="n">
        <f aca="false">D5442+I5442</f>
        <v>7.86677492390218</v>
      </c>
    </row>
    <row r="5443" customFormat="false" ht="15" hidden="false" customHeight="false" outlineLevel="0" collapsed="false">
      <c r="A5443" s="0" t="n">
        <v>5431</v>
      </c>
      <c r="B5443" s="7" t="n">
        <v>0.446869</v>
      </c>
      <c r="C5443" s="7" t="n">
        <v>0.893016</v>
      </c>
      <c r="D5443" s="16" t="n">
        <f aca="false">LOGINV(B5443,$B$7,$C$7)</f>
        <v>12.5703998749428</v>
      </c>
      <c r="E5443" s="16" t="n">
        <f aca="false">LOGINV(C5443,$B$8,$C$8)</f>
        <v>243.571402101386</v>
      </c>
      <c r="F5443" s="16" t="n">
        <f aca="false">$B$5/100*E5443*2_Girdiler!$B$14*2_Girdiler!$B$15*2_Girdiler!$B$16</f>
        <v>6.12825647687088</v>
      </c>
      <c r="G5443" s="16" t="n">
        <f aca="false">MIN(MATCH(F5443,2_Girdiler!$B$20:$I$20,1),7)</f>
        <v>2</v>
      </c>
      <c r="H5443" s="16" t="n">
        <f aca="false">IF(F5443&gt;=40,2_Girdiler!$I$21+(F5443-40)*(2_Girdiler!$I$21-2_Girdiler!$H$21)/(2_Girdiler!$I$20-2_Girdiler!$H$20),INDEX(2_Girdiler!$B$21:$I$21,G5443)+(F5443-INDEX(2_Girdiler!$B$20:$I$20,G5443))*(INDEX(2_Girdiler!$B$21:$I$21,G5443+1)-INDEX(2_Girdiler!$B$21:$I$21,G5443))/(INDEX(2_Girdiler!$B$20:$I$20,G5443+1)-INDEX(2_Girdiler!$B$20:$I$20,G5443)))</f>
        <v>12.8052103629934</v>
      </c>
      <c r="I5443" s="16" t="n">
        <f aca="false">H5443/2_Girdiler!$B$17</f>
        <v>5.13029261337877</v>
      </c>
      <c r="J5443" s="16" t="n">
        <f aca="false">D5443+I5443</f>
        <v>17.7006924883216</v>
      </c>
    </row>
    <row r="5444" customFormat="false" ht="15" hidden="false" customHeight="false" outlineLevel="0" collapsed="false">
      <c r="A5444" s="0" t="n">
        <v>5432</v>
      </c>
      <c r="B5444" s="7" t="n">
        <v>0.074316</v>
      </c>
      <c r="C5444" s="7" t="n">
        <v>0.992446</v>
      </c>
      <c r="D5444" s="16" t="n">
        <f aca="false">LOGINV(B5444,$B$7,$C$7)</f>
        <v>6.05389800624999</v>
      </c>
      <c r="E5444" s="16" t="n">
        <f aca="false">LOGINV(C5444,$B$8,$C$8)</f>
        <v>524.083950546745</v>
      </c>
      <c r="F5444" s="16" t="n">
        <f aca="false">$B$5/100*E5444*2_Girdiler!$B$14*2_Girdiler!$B$15*2_Girdiler!$B$16</f>
        <v>13.1859521957561</v>
      </c>
      <c r="G5444" s="16" t="n">
        <f aca="false">MIN(MATCH(F5444,2_Girdiler!$B$20:$I$20,1),7)</f>
        <v>3</v>
      </c>
      <c r="H5444" s="16" t="n">
        <f aca="false">IF(F5444&gt;=40,2_Girdiler!$I$21+(F5444-40)*(2_Girdiler!$I$21-2_Girdiler!$H$21)/(2_Girdiler!$I$20-2_Girdiler!$H$20),INDEX(2_Girdiler!$B$21:$I$21,G5444)+(F5444-INDEX(2_Girdiler!$B$20:$I$20,G5444))*(INDEX(2_Girdiler!$B$21:$I$21,G5444+1)-INDEX(2_Girdiler!$B$21:$I$21,G5444))/(INDEX(2_Girdiler!$B$20:$I$20,G5444+1)-INDEX(2_Girdiler!$B$20:$I$20,G5444)))</f>
        <v>21.8673569761805</v>
      </c>
      <c r="I5444" s="16" t="n">
        <f aca="false">H5444/2_Girdiler!$B$17</f>
        <v>8.76096032699539</v>
      </c>
      <c r="J5444" s="16" t="n">
        <f aca="false">D5444+I5444</f>
        <v>14.8148583332454</v>
      </c>
    </row>
    <row r="5445" customFormat="false" ht="15" hidden="false" customHeight="false" outlineLevel="0" collapsed="false">
      <c r="A5445" s="0" t="n">
        <v>5433</v>
      </c>
      <c r="B5445" s="7" t="n">
        <v>0.037179</v>
      </c>
      <c r="C5445" s="7" t="n">
        <v>0.90762</v>
      </c>
      <c r="D5445" s="16" t="n">
        <f aca="false">LOGINV(B5445,$B$7,$C$7)</f>
        <v>5.00868330750899</v>
      </c>
      <c r="E5445" s="16" t="n">
        <f aca="false">LOGINV(C5445,$B$8,$C$8)</f>
        <v>257.062025277705</v>
      </c>
      <c r="F5445" s="16" t="n">
        <f aca="false">$B$5/100*E5445*2_Girdiler!$B$14*2_Girdiler!$B$15*2_Girdiler!$B$16</f>
        <v>6.46768055598705</v>
      </c>
      <c r="G5445" s="16" t="n">
        <f aca="false">MIN(MATCH(F5445,2_Girdiler!$B$20:$I$20,1),7)</f>
        <v>2</v>
      </c>
      <c r="H5445" s="16" t="n">
        <f aca="false">IF(F5445&gt;=40,2_Girdiler!$I$21+(F5445-40)*(2_Girdiler!$I$21-2_Girdiler!$H$21)/(2_Girdiler!$I$20-2_Girdiler!$H$20),INDEX(2_Girdiler!$B$21:$I$21,G5445)+(F5445-INDEX(2_Girdiler!$B$20:$I$20,G5445))*(INDEX(2_Girdiler!$B$21:$I$21,G5445+1)-INDEX(2_Girdiler!$B$21:$I$21,G5445))/(INDEX(2_Girdiler!$B$20:$I$20,G5445+1)-INDEX(2_Girdiler!$B$20:$I$20,G5445)))</f>
        <v>13.3482888895793</v>
      </c>
      <c r="I5445" s="16" t="n">
        <f aca="false">H5445/2_Girdiler!$B$17</f>
        <v>5.34787215127375</v>
      </c>
      <c r="J5445" s="16" t="n">
        <f aca="false">D5445+I5445</f>
        <v>10.3565554587827</v>
      </c>
    </row>
    <row r="5446" customFormat="false" ht="15" hidden="false" customHeight="false" outlineLevel="0" collapsed="false">
      <c r="A5446" s="0" t="n">
        <v>5434</v>
      </c>
      <c r="B5446" s="7" t="n">
        <v>0.375579</v>
      </c>
      <c r="C5446" s="7" t="n">
        <v>0.57838</v>
      </c>
      <c r="D5446" s="16" t="n">
        <f aca="false">LOGINV(B5446,$B$7,$C$7)</f>
        <v>11.3479977186406</v>
      </c>
      <c r="E5446" s="16" t="n">
        <f aca="false">LOGINV(C5446,$B$8,$C$8)</f>
        <v>124.073887803563</v>
      </c>
      <c r="F5446" s="16" t="n">
        <f aca="false">$B$5/100*E5446*2_Girdiler!$B$14*2_Girdiler!$B$15*2_Girdiler!$B$16</f>
        <v>3.12169901713765</v>
      </c>
      <c r="G5446" s="16" t="n">
        <f aca="false">MIN(MATCH(F5446,2_Girdiler!$B$20:$I$20,1),7)</f>
        <v>1</v>
      </c>
      <c r="H5446" s="16" t="n">
        <f aca="false">IF(F5446&gt;=40,2_Girdiler!$I$21+(F5446-40)*(2_Girdiler!$I$21-2_Girdiler!$H$21)/(2_Girdiler!$I$20-2_Girdiler!$H$20),INDEX(2_Girdiler!$B$21:$I$21,G5446)+(F5446-INDEX(2_Girdiler!$B$20:$I$20,G5446))*(INDEX(2_Girdiler!$B$21:$I$21,G5446+1)-INDEX(2_Girdiler!$B$21:$I$21,G5446))/(INDEX(2_Girdiler!$B$20:$I$20,G5446+1)-INDEX(2_Girdiler!$B$20:$I$20,G5446)))</f>
        <v>6.86773783770284</v>
      </c>
      <c r="I5446" s="16" t="n">
        <f aca="false">H5446/2_Girdiler!$B$17</f>
        <v>2.75149753113094</v>
      </c>
      <c r="J5446" s="16" t="n">
        <f aca="false">D5446+I5446</f>
        <v>14.0994952497716</v>
      </c>
    </row>
    <row r="5447" customFormat="false" ht="15" hidden="false" customHeight="false" outlineLevel="0" collapsed="false">
      <c r="A5447" s="0" t="n">
        <v>5435</v>
      </c>
      <c r="B5447" s="7" t="n">
        <v>0.576063</v>
      </c>
      <c r="C5447" s="7" t="n">
        <v>0.487601</v>
      </c>
      <c r="D5447" s="16" t="n">
        <f aca="false">LOGINV(B5447,$B$7,$C$7)</f>
        <v>15.0703165448502</v>
      </c>
      <c r="E5447" s="16" t="n">
        <f aca="false">LOGINV(C5447,$B$8,$C$8)</f>
        <v>107.035860014251</v>
      </c>
      <c r="F5447" s="16" t="n">
        <f aca="false">$B$5/100*E5447*2_Girdiler!$B$14*2_Girdiler!$B$15*2_Girdiler!$B$16</f>
        <v>2.69302223795855</v>
      </c>
      <c r="G5447" s="16" t="n">
        <f aca="false">MIN(MATCH(F5447,2_Girdiler!$B$20:$I$20,1),7)</f>
        <v>1</v>
      </c>
      <c r="H5447" s="16" t="n">
        <f aca="false">IF(F5447&gt;=40,2_Girdiler!$I$21+(F5447-40)*(2_Girdiler!$I$21-2_Girdiler!$H$21)/(2_Girdiler!$I$20-2_Girdiler!$H$20),INDEX(2_Girdiler!$B$21:$I$21,G5447)+(F5447-INDEX(2_Girdiler!$B$20:$I$20,G5447))*(INDEX(2_Girdiler!$B$21:$I$21,G5447+1)-INDEX(2_Girdiler!$B$21:$I$21,G5447))/(INDEX(2_Girdiler!$B$20:$I$20,G5447+1)-INDEX(2_Girdiler!$B$20:$I$20,G5447)))</f>
        <v>5.92464892350881</v>
      </c>
      <c r="I5447" s="16" t="n">
        <f aca="false">H5447/2_Girdiler!$B$17</f>
        <v>2.37365742127757</v>
      </c>
      <c r="J5447" s="16" t="n">
        <f aca="false">D5447+I5447</f>
        <v>17.4439739661277</v>
      </c>
    </row>
    <row r="5448" customFormat="false" ht="15" hidden="false" customHeight="false" outlineLevel="0" collapsed="false">
      <c r="A5448" s="0" t="n">
        <v>5436</v>
      </c>
      <c r="B5448" s="7" t="n">
        <v>0.64284</v>
      </c>
      <c r="C5448" s="7" t="n">
        <v>0.965468</v>
      </c>
      <c r="D5448" s="16" t="n">
        <f aca="false">LOGINV(B5448,$B$7,$C$7)</f>
        <v>16.6072952447179</v>
      </c>
      <c r="E5448" s="16" t="n">
        <f aca="false">LOGINV(C5448,$B$8,$C$8)</f>
        <v>353.09905085869</v>
      </c>
      <c r="F5448" s="16" t="n">
        <f aca="false">$B$5/100*E5448*2_Girdiler!$B$14*2_Girdiler!$B$15*2_Girdiler!$B$16</f>
        <v>8.88397211960465</v>
      </c>
      <c r="G5448" s="16" t="n">
        <f aca="false">MIN(MATCH(F5448,2_Girdiler!$B$20:$I$20,1),7)</f>
        <v>2</v>
      </c>
      <c r="H5448" s="16" t="n">
        <f aca="false">IF(F5448&gt;=40,2_Girdiler!$I$21+(F5448-40)*(2_Girdiler!$I$21-2_Girdiler!$H$21)/(2_Girdiler!$I$20-2_Girdiler!$H$20),INDEX(2_Girdiler!$B$21:$I$21,G5448)+(F5448-INDEX(2_Girdiler!$B$20:$I$20,G5448))*(INDEX(2_Girdiler!$B$21:$I$21,G5448+1)-INDEX(2_Girdiler!$B$21:$I$21,G5448))/(INDEX(2_Girdiler!$B$20:$I$20,G5448+1)-INDEX(2_Girdiler!$B$20:$I$20,G5448)))</f>
        <v>17.2143553913674</v>
      </c>
      <c r="I5448" s="16" t="n">
        <f aca="false">H5448/2_Girdiler!$B$17</f>
        <v>6.89677699974657</v>
      </c>
      <c r="J5448" s="16" t="n">
        <f aca="false">D5448+I5448</f>
        <v>23.5040722444644</v>
      </c>
    </row>
    <row r="5449" customFormat="false" ht="15" hidden="false" customHeight="false" outlineLevel="0" collapsed="false">
      <c r="A5449" s="0" t="n">
        <v>5437</v>
      </c>
      <c r="B5449" s="7" t="n">
        <v>0.846611</v>
      </c>
      <c r="C5449" s="7" t="n">
        <v>0.892717</v>
      </c>
      <c r="D5449" s="16" t="n">
        <f aca="false">LOGINV(B5449,$B$7,$C$7)</f>
        <v>23.9379775309511</v>
      </c>
      <c r="E5449" s="16" t="n">
        <f aca="false">LOGINV(C5449,$B$8,$C$8)</f>
        <v>243.316733308281</v>
      </c>
      <c r="F5449" s="16" t="n">
        <f aca="false">$B$5/100*E5449*2_Girdiler!$B$14*2_Girdiler!$B$15*2_Girdiler!$B$16</f>
        <v>6.12184901003635</v>
      </c>
      <c r="G5449" s="16" t="n">
        <f aca="false">MIN(MATCH(F5449,2_Girdiler!$B$20:$I$20,1),7)</f>
        <v>2</v>
      </c>
      <c r="H5449" s="16" t="n">
        <f aca="false">IF(F5449&gt;=40,2_Girdiler!$I$21+(F5449-40)*(2_Girdiler!$I$21-2_Girdiler!$H$21)/(2_Girdiler!$I$20-2_Girdiler!$H$20),INDEX(2_Girdiler!$B$21:$I$21,G5449)+(F5449-INDEX(2_Girdiler!$B$20:$I$20,G5449))*(INDEX(2_Girdiler!$B$21:$I$21,G5449+1)-INDEX(2_Girdiler!$B$21:$I$21,G5449))/(INDEX(2_Girdiler!$B$20:$I$20,G5449+1)-INDEX(2_Girdiler!$B$20:$I$20,G5449)))</f>
        <v>12.7949584160582</v>
      </c>
      <c r="I5449" s="16" t="n">
        <f aca="false">H5449/2_Girdiler!$B$17</f>
        <v>5.12618526284382</v>
      </c>
      <c r="J5449" s="16" t="n">
        <f aca="false">D5449+I5449</f>
        <v>29.0641627937949</v>
      </c>
    </row>
    <row r="5450" customFormat="false" ht="15" hidden="false" customHeight="false" outlineLevel="0" collapsed="false">
      <c r="A5450" s="0" t="n">
        <v>5438</v>
      </c>
      <c r="B5450" s="7" t="n">
        <v>0.033261</v>
      </c>
      <c r="C5450" s="7" t="n">
        <v>0.629811</v>
      </c>
      <c r="D5450" s="16" t="n">
        <f aca="false">LOGINV(B5450,$B$7,$C$7)</f>
        <v>4.86970009420101</v>
      </c>
      <c r="E5450" s="16" t="n">
        <f aca="false">LOGINV(C5450,$B$8,$C$8)</f>
        <v>135.248972807278</v>
      </c>
      <c r="F5450" s="16" t="n">
        <f aca="false">$B$5/100*E5450*2_Girdiler!$B$14*2_Girdiler!$B$15*2_Girdiler!$B$16</f>
        <v>3.4028641558311</v>
      </c>
      <c r="G5450" s="16" t="n">
        <f aca="false">MIN(MATCH(F5450,2_Girdiler!$B$20:$I$20,1),7)</f>
        <v>1</v>
      </c>
      <c r="H5450" s="16" t="n">
        <f aca="false">IF(F5450&gt;=40,2_Girdiler!$I$21+(F5450-40)*(2_Girdiler!$I$21-2_Girdiler!$H$21)/(2_Girdiler!$I$20-2_Girdiler!$H$20),INDEX(2_Girdiler!$B$21:$I$21,G5450)+(F5450-INDEX(2_Girdiler!$B$20:$I$20,G5450))*(INDEX(2_Girdiler!$B$21:$I$21,G5450+1)-INDEX(2_Girdiler!$B$21:$I$21,G5450))/(INDEX(2_Girdiler!$B$20:$I$20,G5450+1)-INDEX(2_Girdiler!$B$20:$I$20,G5450)))</f>
        <v>7.48630114282843</v>
      </c>
      <c r="I5450" s="16" t="n">
        <f aca="false">H5450/2_Girdiler!$B$17</f>
        <v>2.99931936812036</v>
      </c>
      <c r="J5450" s="16" t="n">
        <f aca="false">D5450+I5450</f>
        <v>7.86901946232138</v>
      </c>
    </row>
    <row r="5451" customFormat="false" ht="15" hidden="false" customHeight="false" outlineLevel="0" collapsed="false">
      <c r="A5451" s="0" t="n">
        <v>5439</v>
      </c>
      <c r="B5451" s="7" t="n">
        <v>0.878765</v>
      </c>
      <c r="C5451" s="7" t="n">
        <v>0.601979</v>
      </c>
      <c r="D5451" s="16" t="n">
        <f aca="false">LOGINV(B5451,$B$7,$C$7)</f>
        <v>25.9795266005313</v>
      </c>
      <c r="E5451" s="16" t="n">
        <f aca="false">LOGINV(C5451,$B$8,$C$8)</f>
        <v>129.033660583324</v>
      </c>
      <c r="F5451" s="16" t="n">
        <f aca="false">$B$5/100*E5451*2_Girdiler!$B$14*2_Girdiler!$B$15*2_Girdiler!$B$16</f>
        <v>3.24648690027644</v>
      </c>
      <c r="G5451" s="16" t="n">
        <f aca="false">MIN(MATCH(F5451,2_Girdiler!$B$20:$I$20,1),7)</f>
        <v>1</v>
      </c>
      <c r="H5451" s="16" t="n">
        <f aca="false">IF(F5451&gt;=40,2_Girdiler!$I$21+(F5451-40)*(2_Girdiler!$I$21-2_Girdiler!$H$21)/(2_Girdiler!$I$20-2_Girdiler!$H$20),INDEX(2_Girdiler!$B$21:$I$21,G5451)+(F5451-INDEX(2_Girdiler!$B$20:$I$20,G5451))*(INDEX(2_Girdiler!$B$21:$I$21,G5451+1)-INDEX(2_Girdiler!$B$21:$I$21,G5451))/(INDEX(2_Girdiler!$B$20:$I$20,G5451+1)-INDEX(2_Girdiler!$B$20:$I$20,G5451)))</f>
        <v>7.14227118060817</v>
      </c>
      <c r="I5451" s="16" t="n">
        <f aca="false">H5451/2_Girdiler!$B$17</f>
        <v>2.8614868512052</v>
      </c>
      <c r="J5451" s="16" t="n">
        <f aca="false">D5451+I5451</f>
        <v>28.8410134517365</v>
      </c>
    </row>
    <row r="5452" customFormat="false" ht="15" hidden="false" customHeight="false" outlineLevel="0" collapsed="false">
      <c r="A5452" s="0" t="n">
        <v>5440</v>
      </c>
      <c r="B5452" s="7" t="n">
        <v>0.606057</v>
      </c>
      <c r="C5452" s="7" t="n">
        <v>0.347319</v>
      </c>
      <c r="D5452" s="16" t="n">
        <f aca="false">LOGINV(B5452,$B$7,$C$7)</f>
        <v>15.7331860264938</v>
      </c>
      <c r="E5452" s="16" t="n">
        <f aca="false">LOGINV(C5452,$B$8,$C$8)</f>
        <v>84.7601872360016</v>
      </c>
      <c r="F5452" s="16" t="n">
        <f aca="false">$B$5/100*E5452*2_Girdiler!$B$14*2_Girdiler!$B$15*2_Girdiler!$B$16</f>
        <v>2.1325663108578</v>
      </c>
      <c r="G5452" s="16" t="n">
        <f aca="false">MIN(MATCH(F5452,2_Girdiler!$B$20:$I$20,1),7)</f>
        <v>1</v>
      </c>
      <c r="H5452" s="16" t="n">
        <f aca="false">IF(F5452&gt;=40,2_Girdiler!$I$21+(F5452-40)*(2_Girdiler!$I$21-2_Girdiler!$H$21)/(2_Girdiler!$I$20-2_Girdiler!$H$20),INDEX(2_Girdiler!$B$21:$I$21,G5452)+(F5452-INDEX(2_Girdiler!$B$20:$I$20,G5452))*(INDEX(2_Girdiler!$B$21:$I$21,G5452+1)-INDEX(2_Girdiler!$B$21:$I$21,G5452))/(INDEX(2_Girdiler!$B$20:$I$20,G5452+1)-INDEX(2_Girdiler!$B$20:$I$20,G5452)))</f>
        <v>4.69164588388716</v>
      </c>
      <c r="I5452" s="16" t="n">
        <f aca="false">H5452/2_Girdiler!$B$17</f>
        <v>1.87966581886505</v>
      </c>
      <c r="J5452" s="16" t="n">
        <f aca="false">D5452+I5452</f>
        <v>17.6128518453588</v>
      </c>
    </row>
    <row r="5453" customFormat="false" ht="15" hidden="false" customHeight="false" outlineLevel="0" collapsed="false">
      <c r="A5453" s="0" t="n">
        <v>5441</v>
      </c>
      <c r="B5453" s="7" t="n">
        <v>0.152281</v>
      </c>
      <c r="C5453" s="7" t="n">
        <v>0.310751</v>
      </c>
      <c r="D5453" s="16" t="n">
        <f aca="false">LOGINV(B5453,$B$7,$C$7)</f>
        <v>7.64091772222718</v>
      </c>
      <c r="E5453" s="16" t="n">
        <f aca="false">LOGINV(C5453,$B$8,$C$8)</f>
        <v>79.4025959095063</v>
      </c>
      <c r="F5453" s="16" t="n">
        <f aca="false">$B$5/100*E5453*2_Girdiler!$B$14*2_Girdiler!$B$15*2_Girdiler!$B$16</f>
        <v>1.99776931308318</v>
      </c>
      <c r="G5453" s="16" t="n">
        <f aca="false">MIN(MATCH(F5453,2_Girdiler!$B$20:$I$20,1),7)</f>
        <v>1</v>
      </c>
      <c r="H5453" s="16" t="n">
        <f aca="false">IF(F5453&gt;=40,2_Girdiler!$I$21+(F5453-40)*(2_Girdiler!$I$21-2_Girdiler!$H$21)/(2_Girdiler!$I$20-2_Girdiler!$H$20),INDEX(2_Girdiler!$B$21:$I$21,G5453)+(F5453-INDEX(2_Girdiler!$B$20:$I$20,G5453))*(INDEX(2_Girdiler!$B$21:$I$21,G5453+1)-INDEX(2_Girdiler!$B$21:$I$21,G5453))/(INDEX(2_Girdiler!$B$20:$I$20,G5453+1)-INDEX(2_Girdiler!$B$20:$I$20,G5453)))</f>
        <v>4.39509248878299</v>
      </c>
      <c r="I5453" s="16" t="n">
        <f aca="false">H5453/2_Girdiler!$B$17</f>
        <v>1.76085436249319</v>
      </c>
      <c r="J5453" s="16" t="n">
        <f aca="false">D5453+I5453</f>
        <v>9.40177208472036</v>
      </c>
    </row>
    <row r="5454" customFormat="false" ht="15" hidden="false" customHeight="false" outlineLevel="0" collapsed="false">
      <c r="A5454" s="0" t="n">
        <v>5442</v>
      </c>
      <c r="B5454" s="7" t="n">
        <v>0.416414</v>
      </c>
      <c r="C5454" s="7" t="n">
        <v>0.315614</v>
      </c>
      <c r="D5454" s="16" t="n">
        <f aca="false">LOGINV(B5454,$B$7,$C$7)</f>
        <v>12.038938370436</v>
      </c>
      <c r="E5454" s="16" t="n">
        <f aca="false">LOGINV(C5454,$B$8,$C$8)</f>
        <v>80.1091151036964</v>
      </c>
      <c r="F5454" s="16" t="n">
        <f aca="false">$B$5/100*E5454*2_Girdiler!$B$14*2_Girdiler!$B$15*2_Girdiler!$B$16</f>
        <v>2.015545336009</v>
      </c>
      <c r="G5454" s="16" t="n">
        <f aca="false">MIN(MATCH(F5454,2_Girdiler!$B$20:$I$20,1),7)</f>
        <v>1</v>
      </c>
      <c r="H5454" s="16" t="n">
        <f aca="false">IF(F5454&gt;=40,2_Girdiler!$I$21+(F5454-40)*(2_Girdiler!$I$21-2_Girdiler!$H$21)/(2_Girdiler!$I$20-2_Girdiler!$H$20),INDEX(2_Girdiler!$B$21:$I$21,G5454)+(F5454-INDEX(2_Girdiler!$B$20:$I$20,G5454))*(INDEX(2_Girdiler!$B$21:$I$21,G5454+1)-INDEX(2_Girdiler!$B$21:$I$21,G5454))/(INDEX(2_Girdiler!$B$20:$I$20,G5454+1)-INDEX(2_Girdiler!$B$20:$I$20,G5454)))</f>
        <v>4.4341997392198</v>
      </c>
      <c r="I5454" s="16" t="n">
        <f aca="false">H5454/2_Girdiler!$B$17</f>
        <v>1.77652233141819</v>
      </c>
      <c r="J5454" s="16" t="n">
        <f aca="false">D5454+I5454</f>
        <v>13.8154607018542</v>
      </c>
    </row>
    <row r="5455" customFormat="false" ht="15" hidden="false" customHeight="false" outlineLevel="0" collapsed="false">
      <c r="A5455" s="0" t="n">
        <v>5443</v>
      </c>
      <c r="B5455" s="7" t="n">
        <v>0.989644</v>
      </c>
      <c r="C5455" s="7" t="n">
        <v>0.734762</v>
      </c>
      <c r="D5455" s="16" t="n">
        <f aca="false">LOGINV(B5455,$B$7,$C$7)</f>
        <v>49.164611446981</v>
      </c>
      <c r="E5455" s="16" t="n">
        <f aca="false">LOGINV(C5455,$B$8,$C$8)</f>
        <v>163.716787542222</v>
      </c>
      <c r="F5455" s="16" t="n">
        <f aca="false">$B$5/100*E5455*2_Girdiler!$B$14*2_Girdiler!$B$15*2_Girdiler!$B$16</f>
        <v>4.11911437456231</v>
      </c>
      <c r="G5455" s="16" t="n">
        <f aca="false">MIN(MATCH(F5455,2_Girdiler!$B$20:$I$20,1),7)</f>
        <v>1</v>
      </c>
      <c r="H5455" s="16" t="n">
        <f aca="false">IF(F5455&gt;=40,2_Girdiler!$I$21+(F5455-40)*(2_Girdiler!$I$21-2_Girdiler!$H$21)/(2_Girdiler!$I$20-2_Girdiler!$H$20),INDEX(2_Girdiler!$B$21:$I$21,G5455)+(F5455-INDEX(2_Girdiler!$B$20:$I$20,G5455))*(INDEX(2_Girdiler!$B$21:$I$21,G5455+1)-INDEX(2_Girdiler!$B$21:$I$21,G5455))/(INDEX(2_Girdiler!$B$20:$I$20,G5455+1)-INDEX(2_Girdiler!$B$20:$I$20,G5455)))</f>
        <v>9.06205162403708</v>
      </c>
      <c r="I5455" s="16" t="n">
        <f aca="false">H5455/2_Girdiler!$B$17</f>
        <v>3.63062965706614</v>
      </c>
      <c r="J5455" s="16" t="n">
        <f aca="false">D5455+I5455</f>
        <v>52.7952411040471</v>
      </c>
    </row>
    <row r="5456" customFormat="false" ht="15" hidden="false" customHeight="false" outlineLevel="0" collapsed="false">
      <c r="A5456" s="0" t="n">
        <v>5444</v>
      </c>
      <c r="B5456" s="7" t="n">
        <v>0.636302</v>
      </c>
      <c r="C5456" s="7" t="n">
        <v>0.794134</v>
      </c>
      <c r="D5456" s="16" t="n">
        <f aca="false">LOGINV(B5456,$B$7,$C$7)</f>
        <v>16.4463720610348</v>
      </c>
      <c r="E5456" s="16" t="n">
        <f aca="false">LOGINV(C5456,$B$8,$C$8)</f>
        <v>185.506036311801</v>
      </c>
      <c r="F5456" s="16" t="n">
        <f aca="false">$B$5/100*E5456*2_Girdiler!$B$14*2_Girdiler!$B$15*2_Girdiler!$B$16</f>
        <v>4.6673318736049</v>
      </c>
      <c r="G5456" s="16" t="n">
        <f aca="false">MIN(MATCH(F5456,2_Girdiler!$B$20:$I$20,1),7)</f>
        <v>1</v>
      </c>
      <c r="H5456" s="16" t="n">
        <f aca="false">IF(F5456&gt;=40,2_Girdiler!$I$21+(F5456-40)*(2_Girdiler!$I$21-2_Girdiler!$H$21)/(2_Girdiler!$I$20-2_Girdiler!$H$20),INDEX(2_Girdiler!$B$21:$I$21,G5456)+(F5456-INDEX(2_Girdiler!$B$20:$I$20,G5456))*(INDEX(2_Girdiler!$B$21:$I$21,G5456+1)-INDEX(2_Girdiler!$B$21:$I$21,G5456))/(INDEX(2_Girdiler!$B$20:$I$20,G5456+1)-INDEX(2_Girdiler!$B$20:$I$20,G5456)))</f>
        <v>10.2681301219308</v>
      </c>
      <c r="I5456" s="16" t="n">
        <f aca="false">H5456/2_Girdiler!$B$17</f>
        <v>4.11383418346586</v>
      </c>
      <c r="J5456" s="16" t="n">
        <f aca="false">D5456+I5456</f>
        <v>20.5602062445007</v>
      </c>
    </row>
    <row r="5457" customFormat="false" ht="15" hidden="false" customHeight="false" outlineLevel="0" collapsed="false">
      <c r="A5457" s="0" t="n">
        <v>5445</v>
      </c>
      <c r="B5457" s="7" t="n">
        <v>0.386674</v>
      </c>
      <c r="C5457" s="7" t="n">
        <v>0.484083</v>
      </c>
      <c r="D5457" s="16" t="n">
        <f aca="false">LOGINV(B5457,$B$7,$C$7)</f>
        <v>11.5336600205487</v>
      </c>
      <c r="E5457" s="16" t="n">
        <f aca="false">LOGINV(C5457,$B$8,$C$8)</f>
        <v>106.427934912892</v>
      </c>
      <c r="F5457" s="16" t="n">
        <f aca="false">$B$5/100*E5457*2_Girdiler!$B$14*2_Girdiler!$B$15*2_Girdiler!$B$16</f>
        <v>2.67772684240837</v>
      </c>
      <c r="G5457" s="16" t="n">
        <f aca="false">MIN(MATCH(F5457,2_Girdiler!$B$20:$I$20,1),7)</f>
        <v>1</v>
      </c>
      <c r="H5457" s="16" t="n">
        <f aca="false">IF(F5457&gt;=40,2_Girdiler!$I$21+(F5457-40)*(2_Girdiler!$I$21-2_Girdiler!$H$21)/(2_Girdiler!$I$20-2_Girdiler!$H$20),INDEX(2_Girdiler!$B$21:$I$21,G5457)+(F5457-INDEX(2_Girdiler!$B$20:$I$20,G5457))*(INDEX(2_Girdiler!$B$21:$I$21,G5457+1)-INDEX(2_Girdiler!$B$21:$I$21,G5457))/(INDEX(2_Girdiler!$B$20:$I$20,G5457+1)-INDEX(2_Girdiler!$B$20:$I$20,G5457)))</f>
        <v>5.89099905329841</v>
      </c>
      <c r="I5457" s="16" t="n">
        <f aca="false">H5457/2_Girdiler!$B$17</f>
        <v>2.36017590276378</v>
      </c>
      <c r="J5457" s="16" t="n">
        <f aca="false">D5457+I5457</f>
        <v>13.8938359233124</v>
      </c>
    </row>
    <row r="5458" customFormat="false" ht="15" hidden="false" customHeight="false" outlineLevel="0" collapsed="false">
      <c r="A5458" s="0" t="n">
        <v>5446</v>
      </c>
      <c r="B5458" s="7" t="n">
        <v>0.740249</v>
      </c>
      <c r="C5458" s="7" t="n">
        <v>0.209148</v>
      </c>
      <c r="D5458" s="16" t="n">
        <f aca="false">LOGINV(B5458,$B$7,$C$7)</f>
        <v>19.3913816904459</v>
      </c>
      <c r="E5458" s="16" t="n">
        <f aca="false">LOGINV(C5458,$B$8,$C$8)</f>
        <v>64.7655374388292</v>
      </c>
      <c r="F5458" s="16" t="n">
        <f aca="false">$B$5/100*E5458*2_Girdiler!$B$14*2_Girdiler!$B$15*2_Girdiler!$B$16</f>
        <v>1.62950092196094</v>
      </c>
      <c r="G5458" s="16" t="n">
        <f aca="false">MIN(MATCH(F5458,2_Girdiler!$B$20:$I$20,1),7)</f>
        <v>1</v>
      </c>
      <c r="H5458" s="16" t="n">
        <f aca="false">IF(F5458&gt;=40,2_Girdiler!$I$21+(F5458-40)*(2_Girdiler!$I$21-2_Girdiler!$H$21)/(2_Girdiler!$I$20-2_Girdiler!$H$20),INDEX(2_Girdiler!$B$21:$I$21,G5458)+(F5458-INDEX(2_Girdiler!$B$20:$I$20,G5458))*(INDEX(2_Girdiler!$B$21:$I$21,G5458+1)-INDEX(2_Girdiler!$B$21:$I$21,G5458))/(INDEX(2_Girdiler!$B$20:$I$20,G5458+1)-INDEX(2_Girdiler!$B$20:$I$20,G5458)))</f>
        <v>3.58490202831407</v>
      </c>
      <c r="I5458" s="16" t="n">
        <f aca="false">H5458/2_Girdiler!$B$17</f>
        <v>1.43625882544634</v>
      </c>
      <c r="J5458" s="16" t="n">
        <f aca="false">D5458+I5458</f>
        <v>20.8276405158922</v>
      </c>
    </row>
    <row r="5459" customFormat="false" ht="15" hidden="false" customHeight="false" outlineLevel="0" collapsed="false">
      <c r="A5459" s="0" t="n">
        <v>5447</v>
      </c>
      <c r="B5459" s="7" t="n">
        <v>0.497558</v>
      </c>
      <c r="C5459" s="7" t="n">
        <v>0.622423</v>
      </c>
      <c r="D5459" s="16" t="n">
        <f aca="false">LOGINV(B5459,$B$7,$C$7)</f>
        <v>13.4959282586284</v>
      </c>
      <c r="E5459" s="16" t="n">
        <f aca="false">LOGINV(C5459,$B$8,$C$8)</f>
        <v>133.55704619433</v>
      </c>
      <c r="F5459" s="16" t="n">
        <f aca="false">$B$5/100*E5459*2_Girdiler!$B$14*2_Girdiler!$B$15*2_Girdiler!$B$16</f>
        <v>3.36029528224934</v>
      </c>
      <c r="G5459" s="16" t="n">
        <f aca="false">MIN(MATCH(F5459,2_Girdiler!$B$20:$I$20,1),7)</f>
        <v>1</v>
      </c>
      <c r="H5459" s="16" t="n">
        <f aca="false">IF(F5459&gt;=40,2_Girdiler!$I$21+(F5459-40)*(2_Girdiler!$I$21-2_Girdiler!$H$21)/(2_Girdiler!$I$20-2_Girdiler!$H$20),INDEX(2_Girdiler!$B$21:$I$21,G5459)+(F5459-INDEX(2_Girdiler!$B$20:$I$20,G5459))*(INDEX(2_Girdiler!$B$21:$I$21,G5459+1)-INDEX(2_Girdiler!$B$21:$I$21,G5459))/(INDEX(2_Girdiler!$B$20:$I$20,G5459+1)-INDEX(2_Girdiler!$B$20:$I$20,G5459)))</f>
        <v>7.39264962094855</v>
      </c>
      <c r="I5459" s="16" t="n">
        <f aca="false">H5459/2_Girdiler!$B$17</f>
        <v>2.96179872634157</v>
      </c>
      <c r="J5459" s="16" t="n">
        <f aca="false">D5459+I5459</f>
        <v>16.45772698497</v>
      </c>
    </row>
    <row r="5460" customFormat="false" ht="15" hidden="false" customHeight="false" outlineLevel="0" collapsed="false">
      <c r="A5460" s="0" t="n">
        <v>5448</v>
      </c>
      <c r="B5460" s="7" t="n">
        <v>0.90893</v>
      </c>
      <c r="C5460" s="7" t="n">
        <v>0.576537</v>
      </c>
      <c r="D5460" s="16" t="n">
        <f aca="false">LOGINV(B5460,$B$7,$C$7)</f>
        <v>28.4879223749396</v>
      </c>
      <c r="E5460" s="16" t="n">
        <f aca="false">LOGINV(C5460,$B$8,$C$8)</f>
        <v>123.697337446868</v>
      </c>
      <c r="F5460" s="16" t="n">
        <f aca="false">$B$5/100*E5460*2_Girdiler!$B$14*2_Girdiler!$B$15*2_Girdiler!$B$16</f>
        <v>3.11222501016321</v>
      </c>
      <c r="G5460" s="16" t="n">
        <f aca="false">MIN(MATCH(F5460,2_Girdiler!$B$20:$I$20,1),7)</f>
        <v>1</v>
      </c>
      <c r="H5460" s="16" t="n">
        <f aca="false">IF(F5460&gt;=40,2_Girdiler!$I$21+(F5460-40)*(2_Girdiler!$I$21-2_Girdiler!$H$21)/(2_Girdiler!$I$20-2_Girdiler!$H$20),INDEX(2_Girdiler!$B$21:$I$21,G5460)+(F5460-INDEX(2_Girdiler!$B$20:$I$20,G5460))*(INDEX(2_Girdiler!$B$21:$I$21,G5460+1)-INDEX(2_Girdiler!$B$21:$I$21,G5460))/(INDEX(2_Girdiler!$B$20:$I$20,G5460+1)-INDEX(2_Girdiler!$B$20:$I$20,G5460)))</f>
        <v>6.84689502235906</v>
      </c>
      <c r="I5460" s="16" t="n">
        <f aca="false">H5460/2_Girdiler!$B$17</f>
        <v>2.74314704421437</v>
      </c>
      <c r="J5460" s="16" t="n">
        <f aca="false">D5460+I5460</f>
        <v>31.231069419154</v>
      </c>
    </row>
    <row r="5461" customFormat="false" ht="15" hidden="false" customHeight="false" outlineLevel="0" collapsed="false">
      <c r="A5461" s="0" t="n">
        <v>5449</v>
      </c>
      <c r="B5461" s="7" t="n">
        <v>0.272073</v>
      </c>
      <c r="C5461" s="7" t="n">
        <v>0.292851</v>
      </c>
      <c r="D5461" s="16" t="n">
        <f aca="false">LOGINV(B5461,$B$7,$C$7)</f>
        <v>9.65722186124051</v>
      </c>
      <c r="E5461" s="16" t="n">
        <f aca="false">LOGINV(C5461,$B$8,$C$8)</f>
        <v>76.8137178279449</v>
      </c>
      <c r="F5461" s="16" t="n">
        <f aca="false">$B$5/100*E5461*2_Girdiler!$B$14*2_Girdiler!$B$15*2_Girdiler!$B$16</f>
        <v>1.93263314055109</v>
      </c>
      <c r="G5461" s="16" t="n">
        <f aca="false">MIN(MATCH(F5461,2_Girdiler!$B$20:$I$20,1),7)</f>
        <v>1</v>
      </c>
      <c r="H5461" s="16" t="n">
        <f aca="false">IF(F5461&gt;=40,2_Girdiler!$I$21+(F5461-40)*(2_Girdiler!$I$21-2_Girdiler!$H$21)/(2_Girdiler!$I$20-2_Girdiler!$H$20),INDEX(2_Girdiler!$B$21:$I$21,G5461)+(F5461-INDEX(2_Girdiler!$B$20:$I$20,G5461))*(INDEX(2_Girdiler!$B$21:$I$21,G5461+1)-INDEX(2_Girdiler!$B$21:$I$21,G5461))/(INDEX(2_Girdiler!$B$20:$I$20,G5461+1)-INDEX(2_Girdiler!$B$20:$I$20,G5461)))</f>
        <v>4.25179290921241</v>
      </c>
      <c r="I5461" s="16" t="n">
        <f aca="false">H5461/2_Girdiler!$B$17</f>
        <v>1.7034426719601</v>
      </c>
      <c r="J5461" s="16" t="n">
        <f aca="false">D5461+I5461</f>
        <v>11.3606645332006</v>
      </c>
    </row>
    <row r="5462" customFormat="false" ht="15" hidden="false" customHeight="false" outlineLevel="0" collapsed="false">
      <c r="A5462" s="0" t="n">
        <v>5450</v>
      </c>
      <c r="B5462" s="7" t="n">
        <v>0.38052</v>
      </c>
      <c r="C5462" s="7" t="n">
        <v>0.728867</v>
      </c>
      <c r="D5462" s="16" t="n">
        <f aca="false">LOGINV(B5462,$B$7,$C$7)</f>
        <v>11.4305099810946</v>
      </c>
      <c r="E5462" s="16" t="n">
        <f aca="false">LOGINV(C5462,$B$8,$C$8)</f>
        <v>161.837101852115</v>
      </c>
      <c r="F5462" s="16" t="n">
        <f aca="false">$B$5/100*E5462*2_Girdiler!$B$14*2_Girdiler!$B$15*2_Girdiler!$B$16</f>
        <v>4.07182148259922</v>
      </c>
      <c r="G5462" s="16" t="n">
        <f aca="false">MIN(MATCH(F5462,2_Girdiler!$B$20:$I$20,1),7)</f>
        <v>1</v>
      </c>
      <c r="H5462" s="16" t="n">
        <f aca="false">IF(F5462&gt;=40,2_Girdiler!$I$21+(F5462-40)*(2_Girdiler!$I$21-2_Girdiler!$H$21)/(2_Girdiler!$I$20-2_Girdiler!$H$20),INDEX(2_Girdiler!$B$21:$I$21,G5462)+(F5462-INDEX(2_Girdiler!$B$20:$I$20,G5462))*(INDEX(2_Girdiler!$B$21:$I$21,G5462+1)-INDEX(2_Girdiler!$B$21:$I$21,G5462))/(INDEX(2_Girdiler!$B$20:$I$20,G5462+1)-INDEX(2_Girdiler!$B$20:$I$20,G5462)))</f>
        <v>8.95800726171827</v>
      </c>
      <c r="I5462" s="16" t="n">
        <f aca="false">H5462/2_Girdiler!$B$17</f>
        <v>3.58894521703456</v>
      </c>
      <c r="J5462" s="16" t="n">
        <f aca="false">D5462+I5462</f>
        <v>15.0194551981291</v>
      </c>
    </row>
    <row r="5463" customFormat="false" ht="15" hidden="false" customHeight="false" outlineLevel="0" collapsed="false">
      <c r="A5463" s="0" t="n">
        <v>5451</v>
      </c>
      <c r="B5463" s="7" t="n">
        <v>0.271089</v>
      </c>
      <c r="C5463" s="7" t="n">
        <v>0.78533</v>
      </c>
      <c r="D5463" s="16" t="n">
        <f aca="false">LOGINV(B5463,$B$7,$C$7)</f>
        <v>9.64126207640121</v>
      </c>
      <c r="E5463" s="16" t="n">
        <f aca="false">LOGINV(C5463,$B$8,$C$8)</f>
        <v>181.886276456239</v>
      </c>
      <c r="F5463" s="16" t="n">
        <f aca="false">$B$5/100*E5463*2_Girdiler!$B$14*2_Girdiler!$B$15*2_Girdiler!$B$16</f>
        <v>4.57625871563899</v>
      </c>
      <c r="G5463" s="16" t="n">
        <f aca="false">MIN(MATCH(F5463,2_Girdiler!$B$20:$I$20,1),7)</f>
        <v>1</v>
      </c>
      <c r="H5463" s="16" t="n">
        <f aca="false">IF(F5463&gt;=40,2_Girdiler!$I$21+(F5463-40)*(2_Girdiler!$I$21-2_Girdiler!$H$21)/(2_Girdiler!$I$20-2_Girdiler!$H$20),INDEX(2_Girdiler!$B$21:$I$21,G5463)+(F5463-INDEX(2_Girdiler!$B$20:$I$20,G5463))*(INDEX(2_Girdiler!$B$21:$I$21,G5463+1)-INDEX(2_Girdiler!$B$21:$I$21,G5463))/(INDEX(2_Girdiler!$B$20:$I$20,G5463+1)-INDEX(2_Girdiler!$B$20:$I$20,G5463)))</f>
        <v>10.0677691744058</v>
      </c>
      <c r="I5463" s="16" t="n">
        <f aca="false">H5463/2_Girdiler!$B$17</f>
        <v>4.03356136795103</v>
      </c>
      <c r="J5463" s="16" t="n">
        <f aca="false">D5463+I5463</f>
        <v>13.6748234443522</v>
      </c>
    </row>
    <row r="5464" customFormat="false" ht="15" hidden="false" customHeight="false" outlineLevel="0" collapsed="false">
      <c r="A5464" s="0" t="n">
        <v>5452</v>
      </c>
      <c r="B5464" s="7" t="n">
        <v>0.267059</v>
      </c>
      <c r="C5464" s="7" t="n">
        <v>0.502727</v>
      </c>
      <c r="D5464" s="16" t="n">
        <f aca="false">LOGINV(B5464,$B$7,$C$7)</f>
        <v>9.57587096287402</v>
      </c>
      <c r="E5464" s="16" t="n">
        <f aca="false">LOGINV(C5464,$B$8,$C$8)</f>
        <v>109.688165744336</v>
      </c>
      <c r="F5464" s="16" t="n">
        <f aca="false">$B$5/100*E5464*2_Girdiler!$B$14*2_Girdiler!$B$15*2_Girdiler!$B$16</f>
        <v>2.7597542501275</v>
      </c>
      <c r="G5464" s="16" t="n">
        <f aca="false">MIN(MATCH(F5464,2_Girdiler!$B$20:$I$20,1),7)</f>
        <v>1</v>
      </c>
      <c r="H5464" s="16" t="n">
        <f aca="false">IF(F5464&gt;=40,2_Girdiler!$I$21+(F5464-40)*(2_Girdiler!$I$21-2_Girdiler!$H$21)/(2_Girdiler!$I$20-2_Girdiler!$H$20),INDEX(2_Girdiler!$B$21:$I$21,G5464)+(F5464-INDEX(2_Girdiler!$B$20:$I$20,G5464))*(INDEX(2_Girdiler!$B$21:$I$21,G5464+1)-INDEX(2_Girdiler!$B$21:$I$21,G5464))/(INDEX(2_Girdiler!$B$20:$I$20,G5464+1)-INDEX(2_Girdiler!$B$20:$I$20,G5464)))</f>
        <v>6.0714593502805</v>
      </c>
      <c r="I5464" s="16" t="n">
        <f aca="false">H5464/2_Girdiler!$B$17</f>
        <v>2.43247570123418</v>
      </c>
      <c r="J5464" s="16" t="n">
        <f aca="false">D5464+I5464</f>
        <v>12.0083466641082</v>
      </c>
    </row>
    <row r="5465" customFormat="false" ht="15" hidden="false" customHeight="false" outlineLevel="0" collapsed="false">
      <c r="A5465" s="0" t="n">
        <v>5453</v>
      </c>
      <c r="B5465" s="7" t="n">
        <v>0.674204</v>
      </c>
      <c r="C5465" s="7" t="n">
        <v>0.149027</v>
      </c>
      <c r="D5465" s="16" t="n">
        <f aca="false">LOGINV(B5465,$B$7,$C$7)</f>
        <v>17.4178387413351</v>
      </c>
      <c r="E5465" s="16" t="n">
        <f aca="false">LOGINV(C5465,$B$8,$C$8)</f>
        <v>55.7853756188835</v>
      </c>
      <c r="F5465" s="16" t="n">
        <f aca="false">$B$5/100*E5465*2_Girdiler!$B$14*2_Girdiler!$B$15*2_Girdiler!$B$16</f>
        <v>1.40356005057111</v>
      </c>
      <c r="G5465" s="16" t="n">
        <f aca="false">MIN(MATCH(F5465,2_Girdiler!$B$20:$I$20,1),7)</f>
        <v>1</v>
      </c>
      <c r="H5465" s="16" t="n">
        <f aca="false">IF(F5465&gt;=40,2_Girdiler!$I$21+(F5465-40)*(2_Girdiler!$I$21-2_Girdiler!$H$21)/(2_Girdiler!$I$20-2_Girdiler!$H$20),INDEX(2_Girdiler!$B$21:$I$21,G5465)+(F5465-INDEX(2_Girdiler!$B$20:$I$20,G5465))*(INDEX(2_Girdiler!$B$21:$I$21,G5465+1)-INDEX(2_Girdiler!$B$21:$I$21,G5465))/(INDEX(2_Girdiler!$B$20:$I$20,G5465+1)-INDEX(2_Girdiler!$B$20:$I$20,G5465)))</f>
        <v>3.08783211125644</v>
      </c>
      <c r="I5465" s="16" t="n">
        <f aca="false">H5465/2_Girdiler!$B$17</f>
        <v>1.23711222406107</v>
      </c>
      <c r="J5465" s="16" t="n">
        <f aca="false">D5465+I5465</f>
        <v>18.6549509653962</v>
      </c>
    </row>
    <row r="5466" customFormat="false" ht="15" hidden="false" customHeight="false" outlineLevel="0" collapsed="false">
      <c r="A5466" s="0" t="n">
        <v>5454</v>
      </c>
      <c r="B5466" s="7" t="n">
        <v>0.308077</v>
      </c>
      <c r="C5466" s="7" t="n">
        <v>0.388021</v>
      </c>
      <c r="D5466" s="16" t="n">
        <f aca="false">LOGINV(B5466,$B$7,$C$7)</f>
        <v>10.2407066192814</v>
      </c>
      <c r="E5466" s="16" t="n">
        <f aca="false">LOGINV(C5466,$B$8,$C$8)</f>
        <v>90.8851643179683</v>
      </c>
      <c r="F5466" s="16" t="n">
        <f aca="false">$B$5/100*E5466*2_Girdiler!$B$14*2_Girdiler!$B$15*2_Girdiler!$B$16</f>
        <v>2.28667073424008</v>
      </c>
      <c r="G5466" s="16" t="n">
        <f aca="false">MIN(MATCH(F5466,2_Girdiler!$B$20:$I$20,1),7)</f>
        <v>1</v>
      </c>
      <c r="H5466" s="16" t="n">
        <f aca="false">IF(F5466&gt;=40,2_Girdiler!$I$21+(F5466-40)*(2_Girdiler!$I$21-2_Girdiler!$H$21)/(2_Girdiler!$I$20-2_Girdiler!$H$20),INDEX(2_Girdiler!$B$21:$I$21,G5466)+(F5466-INDEX(2_Girdiler!$B$20:$I$20,G5466))*(INDEX(2_Girdiler!$B$21:$I$21,G5466+1)-INDEX(2_Girdiler!$B$21:$I$21,G5466))/(INDEX(2_Girdiler!$B$20:$I$20,G5466+1)-INDEX(2_Girdiler!$B$20:$I$20,G5466)))</f>
        <v>5.03067561532818</v>
      </c>
      <c r="I5466" s="16" t="n">
        <f aca="false">H5466/2_Girdiler!$B$17</f>
        <v>2.01549503819238</v>
      </c>
      <c r="J5466" s="16" t="n">
        <f aca="false">D5466+I5466</f>
        <v>12.2562016574738</v>
      </c>
    </row>
    <row r="5467" customFormat="false" ht="15" hidden="false" customHeight="false" outlineLevel="0" collapsed="false">
      <c r="A5467" s="0" t="n">
        <v>5455</v>
      </c>
      <c r="B5467" s="7" t="n">
        <v>0.704423</v>
      </c>
      <c r="C5467" s="7" t="n">
        <v>0.464167</v>
      </c>
      <c r="D5467" s="16" t="n">
        <f aca="false">LOGINV(B5467,$B$7,$C$7)</f>
        <v>18.2691799560979</v>
      </c>
      <c r="E5467" s="16" t="n">
        <f aca="false">LOGINV(C5467,$B$8,$C$8)</f>
        <v>103.045649585045</v>
      </c>
      <c r="F5467" s="16" t="n">
        <f aca="false">$B$5/100*E5467*2_Girdiler!$B$14*2_Girdiler!$B$15*2_Girdiler!$B$16</f>
        <v>2.59262854355974</v>
      </c>
      <c r="G5467" s="16" t="n">
        <f aca="false">MIN(MATCH(F5467,2_Girdiler!$B$20:$I$20,1),7)</f>
        <v>1</v>
      </c>
      <c r="H5467" s="16" t="n">
        <f aca="false">IF(F5467&gt;=40,2_Girdiler!$I$21+(F5467-40)*(2_Girdiler!$I$21-2_Girdiler!$H$21)/(2_Girdiler!$I$20-2_Girdiler!$H$20),INDEX(2_Girdiler!$B$21:$I$21,G5467)+(F5467-INDEX(2_Girdiler!$B$20:$I$20,G5467))*(INDEX(2_Girdiler!$B$21:$I$21,G5467+1)-INDEX(2_Girdiler!$B$21:$I$21,G5467))/(INDEX(2_Girdiler!$B$20:$I$20,G5467+1)-INDEX(2_Girdiler!$B$20:$I$20,G5467)))</f>
        <v>5.70378279583143</v>
      </c>
      <c r="I5467" s="16" t="n">
        <f aca="false">H5467/2_Girdiler!$B$17</f>
        <v>2.28516938935554</v>
      </c>
      <c r="J5467" s="16" t="n">
        <f aca="false">D5467+I5467</f>
        <v>20.5543493454534</v>
      </c>
    </row>
    <row r="5468" customFormat="false" ht="15" hidden="false" customHeight="false" outlineLevel="0" collapsed="false">
      <c r="A5468" s="0" t="n">
        <v>5456</v>
      </c>
      <c r="B5468" s="7" t="n">
        <v>0.445824</v>
      </c>
      <c r="C5468" s="7" t="n">
        <v>0.503261</v>
      </c>
      <c r="D5468" s="16" t="n">
        <f aca="false">LOGINV(B5468,$B$7,$C$7)</f>
        <v>12.5518921089528</v>
      </c>
      <c r="E5468" s="16" t="n">
        <f aca="false">LOGINV(C5468,$B$8,$C$8)</f>
        <v>109.782982939344</v>
      </c>
      <c r="F5468" s="16" t="n">
        <f aca="false">$B$5/100*E5468*2_Girdiler!$B$14*2_Girdiler!$B$15*2_Girdiler!$B$16</f>
        <v>2.76213985075391</v>
      </c>
      <c r="G5468" s="16" t="n">
        <f aca="false">MIN(MATCH(F5468,2_Girdiler!$B$20:$I$20,1),7)</f>
        <v>1</v>
      </c>
      <c r="H5468" s="16" t="n">
        <f aca="false">IF(F5468&gt;=40,2_Girdiler!$I$21+(F5468-40)*(2_Girdiler!$I$21-2_Girdiler!$H$21)/(2_Girdiler!$I$20-2_Girdiler!$H$20),INDEX(2_Girdiler!$B$21:$I$21,G5468)+(F5468-INDEX(2_Girdiler!$B$20:$I$20,G5468))*(INDEX(2_Girdiler!$B$21:$I$21,G5468+1)-INDEX(2_Girdiler!$B$21:$I$21,G5468))/(INDEX(2_Girdiler!$B$20:$I$20,G5468+1)-INDEX(2_Girdiler!$B$20:$I$20,G5468)))</f>
        <v>6.07670767165859</v>
      </c>
      <c r="I5468" s="16" t="n">
        <f aca="false">H5468/2_Girdiler!$B$17</f>
        <v>2.43457839409399</v>
      </c>
      <c r="J5468" s="16" t="n">
        <f aca="false">D5468+I5468</f>
        <v>14.9864705030468</v>
      </c>
    </row>
    <row r="5469" customFormat="false" ht="15" hidden="false" customHeight="false" outlineLevel="0" collapsed="false">
      <c r="A5469" s="0" t="n">
        <v>5457</v>
      </c>
      <c r="B5469" s="7" t="n">
        <v>0.576815</v>
      </c>
      <c r="C5469" s="7" t="n">
        <v>0.093984</v>
      </c>
      <c r="D5469" s="16" t="n">
        <f aca="false">LOGINV(B5469,$B$7,$C$7)</f>
        <v>15.0864564403719</v>
      </c>
      <c r="E5469" s="16" t="n">
        <f aca="false">LOGINV(C5469,$B$8,$C$8)</f>
        <v>46.6818149054496</v>
      </c>
      <c r="F5469" s="16" t="n">
        <f aca="false">$B$5/100*E5469*2_Girdiler!$B$14*2_Girdiler!$B$15*2_Girdiler!$B$16</f>
        <v>1.17451446302111</v>
      </c>
      <c r="G5469" s="16" t="n">
        <f aca="false">MIN(MATCH(F5469,2_Girdiler!$B$20:$I$20,1),7)</f>
        <v>1</v>
      </c>
      <c r="H5469" s="16" t="n">
        <f aca="false">IF(F5469&gt;=40,2_Girdiler!$I$21+(F5469-40)*(2_Girdiler!$I$21-2_Girdiler!$H$21)/(2_Girdiler!$I$20-2_Girdiler!$H$20),INDEX(2_Girdiler!$B$21:$I$21,G5469)+(F5469-INDEX(2_Girdiler!$B$20:$I$20,G5469))*(INDEX(2_Girdiler!$B$21:$I$21,G5469+1)-INDEX(2_Girdiler!$B$21:$I$21,G5469))/(INDEX(2_Girdiler!$B$20:$I$20,G5469+1)-INDEX(2_Girdiler!$B$20:$I$20,G5469)))</f>
        <v>2.58393181864645</v>
      </c>
      <c r="I5469" s="16" t="n">
        <f aca="false">H5469/2_Girdiler!$B$17</f>
        <v>1.03522909400899</v>
      </c>
      <c r="J5469" s="16" t="n">
        <f aca="false">D5469+I5469</f>
        <v>16.1216855343809</v>
      </c>
    </row>
    <row r="5470" customFormat="false" ht="15" hidden="false" customHeight="false" outlineLevel="0" collapsed="false">
      <c r="A5470" s="0" t="n">
        <v>5458</v>
      </c>
      <c r="B5470" s="7" t="n">
        <v>0.964702</v>
      </c>
      <c r="C5470" s="7" t="n">
        <v>0.254232</v>
      </c>
      <c r="D5470" s="16" t="n">
        <f aca="false">LOGINV(B5470,$B$7,$C$7)</f>
        <v>37.0999940403983</v>
      </c>
      <c r="E5470" s="16" t="n">
        <f aca="false">LOGINV(C5470,$B$8,$C$8)</f>
        <v>71.2649271323497</v>
      </c>
      <c r="F5470" s="16" t="n">
        <f aca="false">$B$5/100*E5470*2_Girdiler!$B$14*2_Girdiler!$B$15*2_Girdiler!$B$16</f>
        <v>1.79302556664992</v>
      </c>
      <c r="G5470" s="16" t="n">
        <f aca="false">MIN(MATCH(F5470,2_Girdiler!$B$20:$I$20,1),7)</f>
        <v>1</v>
      </c>
      <c r="H5470" s="16" t="n">
        <f aca="false">IF(F5470&gt;=40,2_Girdiler!$I$21+(F5470-40)*(2_Girdiler!$I$21-2_Girdiler!$H$21)/(2_Girdiler!$I$20-2_Girdiler!$H$20),INDEX(2_Girdiler!$B$21:$I$21,G5470)+(F5470-INDEX(2_Girdiler!$B$20:$I$20,G5470))*(INDEX(2_Girdiler!$B$21:$I$21,G5470+1)-INDEX(2_Girdiler!$B$21:$I$21,G5470))/(INDEX(2_Girdiler!$B$20:$I$20,G5470+1)-INDEX(2_Girdiler!$B$20:$I$20,G5470)))</f>
        <v>3.94465624662982</v>
      </c>
      <c r="I5470" s="16" t="n">
        <f aca="false">H5470/2_Girdiler!$B$17</f>
        <v>1.58039112445105</v>
      </c>
      <c r="J5470" s="16" t="n">
        <f aca="false">D5470+I5470</f>
        <v>38.6803851648493</v>
      </c>
    </row>
    <row r="5471" customFormat="false" ht="15" hidden="false" customHeight="false" outlineLevel="0" collapsed="false">
      <c r="A5471" s="0" t="n">
        <v>5459</v>
      </c>
      <c r="B5471" s="7" t="n">
        <v>0.030923</v>
      </c>
      <c r="C5471" s="7" t="n">
        <v>0.6188</v>
      </c>
      <c r="D5471" s="16" t="n">
        <f aca="false">LOGINV(B5471,$B$7,$C$7)</f>
        <v>4.78225522366741</v>
      </c>
      <c r="E5471" s="16" t="n">
        <f aca="false">LOGINV(C5471,$B$8,$C$8)</f>
        <v>132.738831880495</v>
      </c>
      <c r="F5471" s="16" t="n">
        <f aca="false">$B$5/100*E5471*2_Girdiler!$B$14*2_Girdiler!$B$15*2_Girdiler!$B$16</f>
        <v>3.33970901011326</v>
      </c>
      <c r="G5471" s="16" t="n">
        <f aca="false">MIN(MATCH(F5471,2_Girdiler!$B$20:$I$20,1),7)</f>
        <v>1</v>
      </c>
      <c r="H5471" s="16" t="n">
        <f aca="false">IF(F5471&gt;=40,2_Girdiler!$I$21+(F5471-40)*(2_Girdiler!$I$21-2_Girdiler!$H$21)/(2_Girdiler!$I$20-2_Girdiler!$H$20),INDEX(2_Girdiler!$B$21:$I$21,G5471)+(F5471-INDEX(2_Girdiler!$B$20:$I$20,G5471))*(INDEX(2_Girdiler!$B$21:$I$21,G5471+1)-INDEX(2_Girdiler!$B$21:$I$21,G5471))/(INDEX(2_Girdiler!$B$20:$I$20,G5471+1)-INDEX(2_Girdiler!$B$20:$I$20,G5471)))</f>
        <v>7.34735982224918</v>
      </c>
      <c r="I5471" s="16" t="n">
        <f aca="false">H5471/2_Girdiler!$B$17</f>
        <v>2.94365377493958</v>
      </c>
      <c r="J5471" s="16" t="n">
        <f aca="false">D5471+I5471</f>
        <v>7.72590899860699</v>
      </c>
    </row>
    <row r="5472" customFormat="false" ht="15" hidden="false" customHeight="false" outlineLevel="0" collapsed="false">
      <c r="A5472" s="0" t="n">
        <v>5460</v>
      </c>
      <c r="B5472" s="7" t="n">
        <v>0.014192</v>
      </c>
      <c r="C5472" s="7" t="n">
        <v>0.39218</v>
      </c>
      <c r="D5472" s="16" t="n">
        <f aca="false">LOGINV(B5472,$B$7,$C$7)</f>
        <v>3.99088848571942</v>
      </c>
      <c r="E5472" s="16" t="n">
        <f aca="false">LOGINV(C5472,$B$8,$C$8)</f>
        <v>91.5232817395175</v>
      </c>
      <c r="F5472" s="16" t="n">
        <f aca="false">$B$5/100*E5472*2_Girdiler!$B$14*2_Girdiler!$B$15*2_Girdiler!$B$16</f>
        <v>2.30272576856626</v>
      </c>
      <c r="G5472" s="16" t="n">
        <f aca="false">MIN(MATCH(F5472,2_Girdiler!$B$20:$I$20,1),7)</f>
        <v>1</v>
      </c>
      <c r="H5472" s="16" t="n">
        <f aca="false">IF(F5472&gt;=40,2_Girdiler!$I$21+(F5472-40)*(2_Girdiler!$I$21-2_Girdiler!$H$21)/(2_Girdiler!$I$20-2_Girdiler!$H$20),INDEX(2_Girdiler!$B$21:$I$21,G5472)+(F5472-INDEX(2_Girdiler!$B$20:$I$20,G5472))*(INDEX(2_Girdiler!$B$21:$I$21,G5472+1)-INDEX(2_Girdiler!$B$21:$I$21,G5472))/(INDEX(2_Girdiler!$B$20:$I$20,G5472+1)-INDEX(2_Girdiler!$B$20:$I$20,G5472)))</f>
        <v>5.06599669084577</v>
      </c>
      <c r="I5472" s="16" t="n">
        <f aca="false">H5472/2_Girdiler!$B$17</f>
        <v>2.02964611011449</v>
      </c>
      <c r="J5472" s="16" t="n">
        <f aca="false">D5472+I5472</f>
        <v>6.02053459583392</v>
      </c>
    </row>
    <row r="5473" customFormat="false" ht="15" hidden="false" customHeight="false" outlineLevel="0" collapsed="false">
      <c r="A5473" s="0" t="n">
        <v>5461</v>
      </c>
      <c r="B5473" s="7" t="n">
        <v>0.202538</v>
      </c>
      <c r="C5473" s="7" t="n">
        <v>0.100014</v>
      </c>
      <c r="D5473" s="16" t="n">
        <f aca="false">LOGINV(B5473,$B$7,$C$7)</f>
        <v>8.51402099462712</v>
      </c>
      <c r="E5473" s="16" t="n">
        <f aca="false">LOGINV(C5473,$B$8,$C$8)</f>
        <v>47.7528648474503</v>
      </c>
      <c r="F5473" s="16" t="n">
        <f aca="false">$B$5/100*E5473*2_Girdiler!$B$14*2_Girdiler!$B$15*2_Girdiler!$B$16</f>
        <v>1.20146207956185</v>
      </c>
      <c r="G5473" s="16" t="n">
        <f aca="false">MIN(MATCH(F5473,2_Girdiler!$B$20:$I$20,1),7)</f>
        <v>1</v>
      </c>
      <c r="H5473" s="16" t="n">
        <f aca="false">IF(F5473&gt;=40,2_Girdiler!$I$21+(F5473-40)*(2_Girdiler!$I$21-2_Girdiler!$H$21)/(2_Girdiler!$I$20-2_Girdiler!$H$20),INDEX(2_Girdiler!$B$21:$I$21,G5473)+(F5473-INDEX(2_Girdiler!$B$20:$I$20,G5473))*(INDEX(2_Girdiler!$B$21:$I$21,G5473+1)-INDEX(2_Girdiler!$B$21:$I$21,G5473))/(INDEX(2_Girdiler!$B$20:$I$20,G5473+1)-INDEX(2_Girdiler!$B$20:$I$20,G5473)))</f>
        <v>2.64321657503607</v>
      </c>
      <c r="I5473" s="16" t="n">
        <f aca="false">H5473/2_Girdiler!$B$17</f>
        <v>1.05898099961381</v>
      </c>
      <c r="J5473" s="16" t="n">
        <f aca="false">D5473+I5473</f>
        <v>9.57300199424093</v>
      </c>
    </row>
    <row r="5474" customFormat="false" ht="15" hidden="false" customHeight="false" outlineLevel="0" collapsed="false">
      <c r="A5474" s="0" t="n">
        <v>5462</v>
      </c>
      <c r="B5474" s="7" t="n">
        <v>0.464764</v>
      </c>
      <c r="C5474" s="7" t="n">
        <v>0.383545</v>
      </c>
      <c r="D5474" s="16" t="n">
        <f aca="false">LOGINV(B5474,$B$7,$C$7)</f>
        <v>12.8906760869119</v>
      </c>
      <c r="E5474" s="16" t="n">
        <f aca="false">LOGINV(C5474,$B$8,$C$8)</f>
        <v>90.2011957783208</v>
      </c>
      <c r="F5474" s="16" t="n">
        <f aca="false">$B$5/100*E5474*2_Girdiler!$B$14*2_Girdiler!$B$15*2_Girdiler!$B$16</f>
        <v>2.26946208578255</v>
      </c>
      <c r="G5474" s="16" t="n">
        <f aca="false">MIN(MATCH(F5474,2_Girdiler!$B$20:$I$20,1),7)</f>
        <v>1</v>
      </c>
      <c r="H5474" s="16" t="n">
        <f aca="false">IF(F5474&gt;=40,2_Girdiler!$I$21+(F5474-40)*(2_Girdiler!$I$21-2_Girdiler!$H$21)/(2_Girdiler!$I$20-2_Girdiler!$H$20),INDEX(2_Girdiler!$B$21:$I$21,G5474)+(F5474-INDEX(2_Girdiler!$B$20:$I$20,G5474))*(INDEX(2_Girdiler!$B$21:$I$21,G5474+1)-INDEX(2_Girdiler!$B$21:$I$21,G5474))/(INDEX(2_Girdiler!$B$20:$I$20,G5474+1)-INDEX(2_Girdiler!$B$20:$I$20,G5474)))</f>
        <v>4.99281658872161</v>
      </c>
      <c r="I5474" s="16" t="n">
        <f aca="false">H5474/2_Girdiler!$B$17</f>
        <v>2.00032715894295</v>
      </c>
      <c r="J5474" s="16" t="n">
        <f aca="false">D5474+I5474</f>
        <v>14.8910032458549</v>
      </c>
    </row>
    <row r="5475" customFormat="false" ht="15" hidden="false" customHeight="false" outlineLevel="0" collapsed="false">
      <c r="A5475" s="0" t="n">
        <v>5463</v>
      </c>
      <c r="B5475" s="7" t="n">
        <v>0.433585</v>
      </c>
      <c r="C5475" s="7" t="n">
        <v>0.916509</v>
      </c>
      <c r="D5475" s="16" t="n">
        <f aca="false">LOGINV(B5475,$B$7,$C$7)</f>
        <v>12.3366250079808</v>
      </c>
      <c r="E5475" s="16" t="n">
        <f aca="false">LOGINV(C5475,$B$8,$C$8)</f>
        <v>266.477126555936</v>
      </c>
      <c r="F5475" s="16" t="n">
        <f aca="false">$B$5/100*E5475*2_Girdiler!$B$14*2_Girdiler!$B$15*2_Girdiler!$B$16</f>
        <v>6.70456450414736</v>
      </c>
      <c r="G5475" s="16" t="n">
        <f aca="false">MIN(MATCH(F5475,2_Girdiler!$B$20:$I$20,1),7)</f>
        <v>2</v>
      </c>
      <c r="H5475" s="16" t="n">
        <f aca="false">IF(F5475&gt;=40,2_Girdiler!$I$21+(F5475-40)*(2_Girdiler!$I$21-2_Girdiler!$H$21)/(2_Girdiler!$I$20-2_Girdiler!$H$20),INDEX(2_Girdiler!$B$21:$I$21,G5475)+(F5475-INDEX(2_Girdiler!$B$20:$I$20,G5475))*(INDEX(2_Girdiler!$B$21:$I$21,G5475+1)-INDEX(2_Girdiler!$B$21:$I$21,G5475))/(INDEX(2_Girdiler!$B$20:$I$20,G5475+1)-INDEX(2_Girdiler!$B$20:$I$20,G5475)))</f>
        <v>13.7273032066358</v>
      </c>
      <c r="I5475" s="16" t="n">
        <f aca="false">H5475/2_Girdiler!$B$17</f>
        <v>5.4997208359919</v>
      </c>
      <c r="J5475" s="16" t="n">
        <f aca="false">D5475+I5475</f>
        <v>17.8363458439727</v>
      </c>
    </row>
    <row r="5476" customFormat="false" ht="15" hidden="false" customHeight="false" outlineLevel="0" collapsed="false">
      <c r="A5476" s="0" t="n">
        <v>5464</v>
      </c>
      <c r="B5476" s="7" t="n">
        <v>0.918329</v>
      </c>
      <c r="C5476" s="7" t="n">
        <v>0.595005</v>
      </c>
      <c r="D5476" s="16" t="n">
        <f aca="false">LOGINV(B5476,$B$7,$C$7)</f>
        <v>29.4522577940054</v>
      </c>
      <c r="E5476" s="16" t="n">
        <f aca="false">LOGINV(C5476,$B$8,$C$8)</f>
        <v>127.540302337171</v>
      </c>
      <c r="F5476" s="16" t="n">
        <f aca="false">$B$5/100*E5476*2_Girdiler!$B$14*2_Girdiler!$B$15*2_Girdiler!$B$16</f>
        <v>3.20891400680323</v>
      </c>
      <c r="G5476" s="16" t="n">
        <f aca="false">MIN(MATCH(F5476,2_Girdiler!$B$20:$I$20,1),7)</f>
        <v>1</v>
      </c>
      <c r="H5476" s="16" t="n">
        <f aca="false">IF(F5476&gt;=40,2_Girdiler!$I$21+(F5476-40)*(2_Girdiler!$I$21-2_Girdiler!$H$21)/(2_Girdiler!$I$20-2_Girdiler!$H$20),INDEX(2_Girdiler!$B$21:$I$21,G5476)+(F5476-INDEX(2_Girdiler!$B$20:$I$20,G5476))*(INDEX(2_Girdiler!$B$21:$I$21,G5476+1)-INDEX(2_Girdiler!$B$21:$I$21,G5476))/(INDEX(2_Girdiler!$B$20:$I$20,G5476+1)-INDEX(2_Girdiler!$B$20:$I$20,G5476)))</f>
        <v>7.0596108149671</v>
      </c>
      <c r="I5476" s="16" t="n">
        <f aca="false">H5476/2_Girdiler!$B$17</f>
        <v>2.82836971753489</v>
      </c>
      <c r="J5476" s="16" t="n">
        <f aca="false">D5476+I5476</f>
        <v>32.2806275115403</v>
      </c>
    </row>
    <row r="5477" customFormat="false" ht="15" hidden="false" customHeight="false" outlineLevel="0" collapsed="false">
      <c r="A5477" s="0" t="n">
        <v>5465</v>
      </c>
      <c r="B5477" s="7" t="n">
        <v>0.529533</v>
      </c>
      <c r="C5477" s="7" t="n">
        <v>0.549845</v>
      </c>
      <c r="D5477" s="16" t="n">
        <f aca="false">LOGINV(B5477,$B$7,$C$7)</f>
        <v>14.11306704542</v>
      </c>
      <c r="E5477" s="16" t="n">
        <f aca="false">LOGINV(C5477,$B$8,$C$8)</f>
        <v>118.402602892764</v>
      </c>
      <c r="F5477" s="16" t="n">
        <f aca="false">$B$5/100*E5477*2_Girdiler!$B$14*2_Girdiler!$B$15*2_Girdiler!$B$16</f>
        <v>2.97900948878195</v>
      </c>
      <c r="G5477" s="16" t="n">
        <f aca="false">MIN(MATCH(F5477,2_Girdiler!$B$20:$I$20,1),7)</f>
        <v>1</v>
      </c>
      <c r="H5477" s="16" t="n">
        <f aca="false">IF(F5477&gt;=40,2_Girdiler!$I$21+(F5477-40)*(2_Girdiler!$I$21-2_Girdiler!$H$21)/(2_Girdiler!$I$20-2_Girdiler!$H$20),INDEX(2_Girdiler!$B$21:$I$21,G5477)+(F5477-INDEX(2_Girdiler!$B$20:$I$20,G5477))*(INDEX(2_Girdiler!$B$21:$I$21,G5477+1)-INDEX(2_Girdiler!$B$21:$I$21,G5477))/(INDEX(2_Girdiler!$B$20:$I$20,G5477+1)-INDEX(2_Girdiler!$B$20:$I$20,G5477)))</f>
        <v>6.55382087532029</v>
      </c>
      <c r="I5477" s="16" t="n">
        <f aca="false">H5477/2_Girdiler!$B$17</f>
        <v>2.62572951735589</v>
      </c>
      <c r="J5477" s="16" t="n">
        <f aca="false">D5477+I5477</f>
        <v>16.7387965627759</v>
      </c>
    </row>
    <row r="5478" customFormat="false" ht="15" hidden="false" customHeight="false" outlineLevel="0" collapsed="false">
      <c r="A5478" s="0" t="n">
        <v>5466</v>
      </c>
      <c r="B5478" s="7" t="n">
        <v>0.486987</v>
      </c>
      <c r="C5478" s="7" t="n">
        <v>0.24382</v>
      </c>
      <c r="D5478" s="16" t="n">
        <f aca="false">LOGINV(B5478,$B$7,$C$7)</f>
        <v>13.2980190602502</v>
      </c>
      <c r="E5478" s="16" t="n">
        <f aca="false">LOGINV(C5478,$B$8,$C$8)</f>
        <v>69.7703162096632</v>
      </c>
      <c r="F5478" s="16" t="n">
        <f aca="false">$B$5/100*E5478*2_Girdiler!$B$14*2_Girdiler!$B$15*2_Girdiler!$B$16</f>
        <v>1.75542115583513</v>
      </c>
      <c r="G5478" s="16" t="n">
        <f aca="false">MIN(MATCH(F5478,2_Girdiler!$B$20:$I$20,1),7)</f>
        <v>1</v>
      </c>
      <c r="H5478" s="16" t="n">
        <f aca="false">IF(F5478&gt;=40,2_Girdiler!$I$21+(F5478-40)*(2_Girdiler!$I$21-2_Girdiler!$H$21)/(2_Girdiler!$I$20-2_Girdiler!$H$20),INDEX(2_Girdiler!$B$21:$I$21,G5478)+(F5478-INDEX(2_Girdiler!$B$20:$I$20,G5478))*(INDEX(2_Girdiler!$B$21:$I$21,G5478+1)-INDEX(2_Girdiler!$B$21:$I$21,G5478))/(INDEX(2_Girdiler!$B$20:$I$20,G5478+1)-INDEX(2_Girdiler!$B$20:$I$20,G5478)))</f>
        <v>3.86192654283728</v>
      </c>
      <c r="I5478" s="16" t="n">
        <f aca="false">H5478/2_Girdiler!$B$17</f>
        <v>1.54724621107263</v>
      </c>
      <c r="J5478" s="16" t="n">
        <f aca="false">D5478+I5478</f>
        <v>14.8452652713228</v>
      </c>
    </row>
    <row r="5479" customFormat="false" ht="15" hidden="false" customHeight="false" outlineLevel="0" collapsed="false">
      <c r="A5479" s="0" t="n">
        <v>5467</v>
      </c>
      <c r="B5479" s="7" t="n">
        <v>0.124708</v>
      </c>
      <c r="C5479" s="7" t="n">
        <v>0.447951</v>
      </c>
      <c r="D5479" s="16" t="n">
        <f aca="false">LOGINV(B5479,$B$7,$C$7)</f>
        <v>7.12638395206814</v>
      </c>
      <c r="E5479" s="16" t="n">
        <f aca="false">LOGINV(C5479,$B$8,$C$8)</f>
        <v>100.360827372213</v>
      </c>
      <c r="F5479" s="16" t="n">
        <f aca="false">$B$5/100*E5479*2_Girdiler!$B$14*2_Girdiler!$B$15*2_Girdiler!$B$16</f>
        <v>2.52507841668489</v>
      </c>
      <c r="G5479" s="16" t="n">
        <f aca="false">MIN(MATCH(F5479,2_Girdiler!$B$20:$I$20,1),7)</f>
        <v>1</v>
      </c>
      <c r="H5479" s="16" t="n">
        <f aca="false">IF(F5479&gt;=40,2_Girdiler!$I$21+(F5479-40)*(2_Girdiler!$I$21-2_Girdiler!$H$21)/(2_Girdiler!$I$20-2_Girdiler!$H$20),INDEX(2_Girdiler!$B$21:$I$21,G5479)+(F5479-INDEX(2_Girdiler!$B$20:$I$20,G5479))*(INDEX(2_Girdiler!$B$21:$I$21,G5479+1)-INDEX(2_Girdiler!$B$21:$I$21,G5479))/(INDEX(2_Girdiler!$B$20:$I$20,G5479+1)-INDEX(2_Girdiler!$B$20:$I$20,G5479)))</f>
        <v>5.55517251670676</v>
      </c>
      <c r="I5479" s="16" t="n">
        <f aca="false">H5479/2_Girdiler!$B$17</f>
        <v>2.22563001470623</v>
      </c>
      <c r="J5479" s="16" t="n">
        <f aca="false">D5479+I5479</f>
        <v>9.35201396677437</v>
      </c>
    </row>
    <row r="5480" customFormat="false" ht="15" hidden="false" customHeight="false" outlineLevel="0" collapsed="false">
      <c r="A5480" s="0" t="n">
        <v>5468</v>
      </c>
      <c r="B5480" s="7" t="n">
        <v>0.665752</v>
      </c>
      <c r="C5480" s="7" t="n">
        <v>0.115801</v>
      </c>
      <c r="D5480" s="16" t="n">
        <f aca="false">LOGINV(B5480,$B$7,$C$7)</f>
        <v>17.1927187615291</v>
      </c>
      <c r="E5480" s="16" t="n">
        <f aca="false">LOGINV(C5480,$B$8,$C$8)</f>
        <v>50.4536286845846</v>
      </c>
      <c r="F5480" s="16" t="n">
        <f aca="false">$B$5/100*E5480*2_Girdiler!$B$14*2_Girdiler!$B$15*2_Girdiler!$B$16</f>
        <v>1.26941329770415</v>
      </c>
      <c r="G5480" s="16" t="n">
        <f aca="false">MIN(MATCH(F5480,2_Girdiler!$B$20:$I$20,1),7)</f>
        <v>1</v>
      </c>
      <c r="H5480" s="16" t="n">
        <f aca="false">IF(F5480&gt;=40,2_Girdiler!$I$21+(F5480-40)*(2_Girdiler!$I$21-2_Girdiler!$H$21)/(2_Girdiler!$I$20-2_Girdiler!$H$20),INDEX(2_Girdiler!$B$21:$I$21,G5480)+(F5480-INDEX(2_Girdiler!$B$20:$I$20,G5480))*(INDEX(2_Girdiler!$B$21:$I$21,G5480+1)-INDEX(2_Girdiler!$B$21:$I$21,G5480))/(INDEX(2_Girdiler!$B$20:$I$20,G5480+1)-INDEX(2_Girdiler!$B$20:$I$20,G5480)))</f>
        <v>2.79270925494913</v>
      </c>
      <c r="I5480" s="16" t="n">
        <f aca="false">H5480/2_Girdiler!$B$17</f>
        <v>1.11887390022</v>
      </c>
      <c r="J5480" s="16" t="n">
        <f aca="false">D5480+I5480</f>
        <v>18.3115926617491</v>
      </c>
    </row>
    <row r="5481" customFormat="false" ht="15" hidden="false" customHeight="false" outlineLevel="0" collapsed="false">
      <c r="A5481" s="0" t="n">
        <v>5469</v>
      </c>
      <c r="B5481" s="7" t="n">
        <v>0.059936</v>
      </c>
      <c r="C5481" s="7" t="n">
        <v>0.215498</v>
      </c>
      <c r="D5481" s="16" t="n">
        <f aca="false">LOGINV(B5481,$B$7,$C$7)</f>
        <v>5.69090680999428</v>
      </c>
      <c r="E5481" s="16" t="n">
        <f aca="false">LOGINV(C5481,$B$8,$C$8)</f>
        <v>65.6872812308115</v>
      </c>
      <c r="F5481" s="16" t="n">
        <f aca="false">$B$5/100*E5481*2_Girdiler!$B$14*2_Girdiler!$B$15*2_Girdiler!$B$16</f>
        <v>1.65269199576722</v>
      </c>
      <c r="G5481" s="16" t="n">
        <f aca="false">MIN(MATCH(F5481,2_Girdiler!$B$20:$I$20,1),7)</f>
        <v>1</v>
      </c>
      <c r="H5481" s="16" t="n">
        <f aca="false">IF(F5481&gt;=40,2_Girdiler!$I$21+(F5481-40)*(2_Girdiler!$I$21-2_Girdiler!$H$21)/(2_Girdiler!$I$20-2_Girdiler!$H$20),INDEX(2_Girdiler!$B$21:$I$21,G5481)+(F5481-INDEX(2_Girdiler!$B$20:$I$20,G5481))*(INDEX(2_Girdiler!$B$21:$I$21,G5481+1)-INDEX(2_Girdiler!$B$21:$I$21,G5481))/(INDEX(2_Girdiler!$B$20:$I$20,G5481+1)-INDEX(2_Girdiler!$B$20:$I$20,G5481)))</f>
        <v>3.63592239068788</v>
      </c>
      <c r="I5481" s="16" t="n">
        <f aca="false">H5481/2_Girdiler!$B$17</f>
        <v>1.45669967575636</v>
      </c>
      <c r="J5481" s="16" t="n">
        <f aca="false">D5481+I5481</f>
        <v>7.14760648575064</v>
      </c>
    </row>
    <row r="5482" customFormat="false" ht="15" hidden="false" customHeight="false" outlineLevel="0" collapsed="false">
      <c r="A5482" s="0" t="n">
        <v>5470</v>
      </c>
      <c r="B5482" s="7" t="n">
        <v>0.085606</v>
      </c>
      <c r="C5482" s="7" t="n">
        <v>0.063115</v>
      </c>
      <c r="D5482" s="16" t="n">
        <f aca="false">LOGINV(B5482,$B$7,$C$7)</f>
        <v>6.3160786643992</v>
      </c>
      <c r="E5482" s="16" t="n">
        <f aca="false">LOGINV(C5482,$B$8,$C$8)</f>
        <v>40.6976322658742</v>
      </c>
      <c r="F5482" s="16" t="n">
        <f aca="false">$B$5/100*E5482*2_Girdiler!$B$14*2_Girdiler!$B$15*2_Girdiler!$B$16</f>
        <v>1.0239524278094</v>
      </c>
      <c r="G5482" s="16" t="n">
        <f aca="false">MIN(MATCH(F5482,2_Girdiler!$B$20:$I$20,1),7)</f>
        <v>1</v>
      </c>
      <c r="H5482" s="16" t="n">
        <f aca="false">IF(F5482&gt;=40,2_Girdiler!$I$21+(F5482-40)*(2_Girdiler!$I$21-2_Girdiler!$H$21)/(2_Girdiler!$I$20-2_Girdiler!$H$20),INDEX(2_Girdiler!$B$21:$I$21,G5482)+(F5482-INDEX(2_Girdiler!$B$20:$I$20,G5482))*(INDEX(2_Girdiler!$B$21:$I$21,G5482+1)-INDEX(2_Girdiler!$B$21:$I$21,G5482))/(INDEX(2_Girdiler!$B$20:$I$20,G5482+1)-INDEX(2_Girdiler!$B$20:$I$20,G5482)))</f>
        <v>2.25269534118067</v>
      </c>
      <c r="I5482" s="16" t="n">
        <f aca="false">H5482/2_Girdiler!$B$17</f>
        <v>0.902522171947384</v>
      </c>
      <c r="J5482" s="16" t="n">
        <f aca="false">D5482+I5482</f>
        <v>7.21860083634659</v>
      </c>
    </row>
    <row r="5483" customFormat="false" ht="15" hidden="false" customHeight="false" outlineLevel="0" collapsed="false">
      <c r="A5483" s="0" t="n">
        <v>5471</v>
      </c>
      <c r="B5483" s="7" t="n">
        <v>0.506384</v>
      </c>
      <c r="C5483" s="7" t="n">
        <v>0.882785</v>
      </c>
      <c r="D5483" s="16" t="n">
        <f aca="false">LOGINV(B5483,$B$7,$C$7)</f>
        <v>13.6633910637406</v>
      </c>
      <c r="E5483" s="16" t="n">
        <f aca="false">LOGINV(C5483,$B$8,$C$8)</f>
        <v>235.272501308865</v>
      </c>
      <c r="F5483" s="16" t="n">
        <f aca="false">$B$5/100*E5483*2_Girdiler!$B$14*2_Girdiler!$B$15*2_Girdiler!$B$16</f>
        <v>5.91945613293104</v>
      </c>
      <c r="G5483" s="16" t="n">
        <f aca="false">MIN(MATCH(F5483,2_Girdiler!$B$20:$I$20,1),7)</f>
        <v>2</v>
      </c>
      <c r="H5483" s="16" t="n">
        <f aca="false">IF(F5483&gt;=40,2_Girdiler!$I$21+(F5483-40)*(2_Girdiler!$I$21-2_Girdiler!$H$21)/(2_Girdiler!$I$20-2_Girdiler!$H$20),INDEX(2_Girdiler!$B$21:$I$21,G5483)+(F5483-INDEX(2_Girdiler!$B$20:$I$20,G5483))*(INDEX(2_Girdiler!$B$21:$I$21,G5483+1)-INDEX(2_Girdiler!$B$21:$I$21,G5483))/(INDEX(2_Girdiler!$B$20:$I$20,G5483+1)-INDEX(2_Girdiler!$B$20:$I$20,G5483)))</f>
        <v>12.4711298126897</v>
      </c>
      <c r="I5483" s="16" t="n">
        <f aca="false">H5483/2_Girdiler!$B$17</f>
        <v>4.99644623905836</v>
      </c>
      <c r="J5483" s="16" t="n">
        <f aca="false">D5483+I5483</f>
        <v>18.659837302799</v>
      </c>
    </row>
    <row r="5484" customFormat="false" ht="15" hidden="false" customHeight="false" outlineLevel="0" collapsed="false">
      <c r="A5484" s="0" t="n">
        <v>5472</v>
      </c>
      <c r="B5484" s="7" t="n">
        <v>0.981673</v>
      </c>
      <c r="C5484" s="7" t="n">
        <v>0.117413</v>
      </c>
      <c r="D5484" s="16" t="n">
        <f aca="false">LOGINV(B5484,$B$7,$C$7)</f>
        <v>43.4035601393256</v>
      </c>
      <c r="E5484" s="16" t="n">
        <f aca="false">LOGINV(C5484,$B$8,$C$8)</f>
        <v>50.7221634924496</v>
      </c>
      <c r="F5484" s="16" t="n">
        <f aca="false">$B$5/100*E5484*2_Girdiler!$B$14*2_Girdiler!$B$15*2_Girdiler!$B$16</f>
        <v>1.27616963347003</v>
      </c>
      <c r="G5484" s="16" t="n">
        <f aca="false">MIN(MATCH(F5484,2_Girdiler!$B$20:$I$20,1),7)</f>
        <v>1</v>
      </c>
      <c r="H5484" s="16" t="n">
        <f aca="false">IF(F5484&gt;=40,2_Girdiler!$I$21+(F5484-40)*(2_Girdiler!$I$21-2_Girdiler!$H$21)/(2_Girdiler!$I$20-2_Girdiler!$H$20),INDEX(2_Girdiler!$B$21:$I$21,G5484)+(F5484-INDEX(2_Girdiler!$B$20:$I$20,G5484))*(INDEX(2_Girdiler!$B$21:$I$21,G5484+1)-INDEX(2_Girdiler!$B$21:$I$21,G5484))/(INDEX(2_Girdiler!$B$20:$I$20,G5484+1)-INDEX(2_Girdiler!$B$20:$I$20,G5484)))</f>
        <v>2.80757319363407</v>
      </c>
      <c r="I5484" s="16" t="n">
        <f aca="false">H5484/2_Girdiler!$B$17</f>
        <v>1.1248290038598</v>
      </c>
      <c r="J5484" s="16" t="n">
        <f aca="false">D5484+I5484</f>
        <v>44.5283891431854</v>
      </c>
    </row>
    <row r="5485" customFormat="false" ht="15" hidden="false" customHeight="false" outlineLevel="0" collapsed="false">
      <c r="A5485" s="0" t="n">
        <v>5473</v>
      </c>
      <c r="B5485" s="7" t="n">
        <v>0.463204</v>
      </c>
      <c r="C5485" s="7" t="n">
        <v>0.28481</v>
      </c>
      <c r="D5485" s="16" t="n">
        <f aca="false">LOGINV(B5485,$B$7,$C$7)</f>
        <v>12.8624950509382</v>
      </c>
      <c r="E5485" s="16" t="n">
        <f aca="false">LOGINV(C5485,$B$8,$C$8)</f>
        <v>75.6555304823907</v>
      </c>
      <c r="F5485" s="16" t="n">
        <f aca="false">$B$5/100*E5485*2_Girdiler!$B$14*2_Girdiler!$B$15*2_Girdiler!$B$16</f>
        <v>1.90349314693695</v>
      </c>
      <c r="G5485" s="16" t="n">
        <f aca="false">MIN(MATCH(F5485,2_Girdiler!$B$20:$I$20,1),7)</f>
        <v>1</v>
      </c>
      <c r="H5485" s="16" t="n">
        <f aca="false">IF(F5485&gt;=40,2_Girdiler!$I$21+(F5485-40)*(2_Girdiler!$I$21-2_Girdiler!$H$21)/(2_Girdiler!$I$20-2_Girdiler!$H$20),INDEX(2_Girdiler!$B$21:$I$21,G5485)+(F5485-INDEX(2_Girdiler!$B$20:$I$20,G5485))*(INDEX(2_Girdiler!$B$21:$I$21,G5485+1)-INDEX(2_Girdiler!$B$21:$I$21,G5485))/(INDEX(2_Girdiler!$B$20:$I$20,G5485+1)-INDEX(2_Girdiler!$B$20:$I$20,G5485)))</f>
        <v>4.18768492326129</v>
      </c>
      <c r="I5485" s="16" t="n">
        <f aca="false">H5485/2_Girdiler!$B$17</f>
        <v>1.67775838271686</v>
      </c>
      <c r="J5485" s="16" t="n">
        <f aca="false">D5485+I5485</f>
        <v>14.540253433655</v>
      </c>
    </row>
    <row r="5486" customFormat="false" ht="15" hidden="false" customHeight="false" outlineLevel="0" collapsed="false">
      <c r="A5486" s="0" t="n">
        <v>5474</v>
      </c>
      <c r="B5486" s="7" t="n">
        <v>0.322748</v>
      </c>
      <c r="C5486" s="7" t="n">
        <v>0.97897</v>
      </c>
      <c r="D5486" s="16" t="n">
        <f aca="false">LOGINV(B5486,$B$7,$C$7)</f>
        <v>10.4790738034866</v>
      </c>
      <c r="E5486" s="16" t="n">
        <f aca="false">LOGINV(C5486,$B$8,$C$8)</f>
        <v>405.646780515886</v>
      </c>
      <c r="F5486" s="16" t="n">
        <f aca="false">$B$5/100*E5486*2_Girdiler!$B$14*2_Girdiler!$B$15*2_Girdiler!$B$16</f>
        <v>10.2060729977797</v>
      </c>
      <c r="G5486" s="16" t="n">
        <f aca="false">MIN(MATCH(F5486,2_Girdiler!$B$20:$I$20,1),7)</f>
        <v>3</v>
      </c>
      <c r="H5486" s="16" t="n">
        <f aca="false">IF(F5486&gt;=40,2_Girdiler!$I$21+(F5486-40)*(2_Girdiler!$I$21-2_Girdiler!$H$21)/(2_Girdiler!$I$20-2_Girdiler!$H$20),INDEX(2_Girdiler!$B$21:$I$21,G5486)+(F5486-INDEX(2_Girdiler!$B$20:$I$20,G5486))*(INDEX(2_Girdiler!$B$21:$I$21,G5486+1)-INDEX(2_Girdiler!$B$21:$I$21,G5486))/(INDEX(2_Girdiler!$B$20:$I$20,G5486+1)-INDEX(2_Girdiler!$B$20:$I$20,G5486)))</f>
        <v>19.1854656980017</v>
      </c>
      <c r="I5486" s="16" t="n">
        <f aca="false">H5486/2_Girdiler!$B$17</f>
        <v>7.68648465464812</v>
      </c>
      <c r="J5486" s="16" t="n">
        <f aca="false">D5486+I5486</f>
        <v>18.1655584581347</v>
      </c>
    </row>
    <row r="5487" customFormat="false" ht="15" hidden="false" customHeight="false" outlineLevel="0" collapsed="false">
      <c r="A5487" s="0" t="n">
        <v>5475</v>
      </c>
      <c r="B5487" s="7" t="n">
        <v>0.543576</v>
      </c>
      <c r="C5487" s="7" t="n">
        <v>0.605407</v>
      </c>
      <c r="D5487" s="16" t="n">
        <f aca="false">LOGINV(B5487,$B$7,$C$7)</f>
        <v>14.3939175874153</v>
      </c>
      <c r="E5487" s="16" t="n">
        <f aca="false">LOGINV(C5487,$B$8,$C$8)</f>
        <v>129.776661719396</v>
      </c>
      <c r="F5487" s="16" t="n">
        <f aca="false">$B$5/100*E5487*2_Girdiler!$B$14*2_Girdiler!$B$15*2_Girdiler!$B$16</f>
        <v>3.26518080886</v>
      </c>
      <c r="G5487" s="16" t="n">
        <f aca="false">MIN(MATCH(F5487,2_Girdiler!$B$20:$I$20,1),7)</f>
        <v>1</v>
      </c>
      <c r="H5487" s="16" t="n">
        <f aca="false">IF(F5487&gt;=40,2_Girdiler!$I$21+(F5487-40)*(2_Girdiler!$I$21-2_Girdiler!$H$21)/(2_Girdiler!$I$20-2_Girdiler!$H$20),INDEX(2_Girdiler!$B$21:$I$21,G5487)+(F5487-INDEX(2_Girdiler!$B$20:$I$20,G5487))*(INDEX(2_Girdiler!$B$21:$I$21,G5487+1)-INDEX(2_Girdiler!$B$21:$I$21,G5487))/(INDEX(2_Girdiler!$B$20:$I$20,G5487+1)-INDEX(2_Girdiler!$B$20:$I$20,G5487)))</f>
        <v>7.183397779492</v>
      </c>
      <c r="I5487" s="16" t="n">
        <f aca="false">H5487/2_Girdiler!$B$17</f>
        <v>2.87796385396314</v>
      </c>
      <c r="J5487" s="16" t="n">
        <f aca="false">D5487+I5487</f>
        <v>17.2718814413785</v>
      </c>
    </row>
    <row r="5488" customFormat="false" ht="15" hidden="false" customHeight="false" outlineLevel="0" collapsed="false">
      <c r="A5488" s="0" t="n">
        <v>5476</v>
      </c>
      <c r="B5488" s="7" t="n">
        <v>0.467959</v>
      </c>
      <c r="C5488" s="7" t="n">
        <v>0.765894</v>
      </c>
      <c r="D5488" s="16" t="n">
        <f aca="false">LOGINV(B5488,$B$7,$C$7)</f>
        <v>12.9485556641266</v>
      </c>
      <c r="E5488" s="16" t="n">
        <f aca="false">LOGINV(C5488,$B$8,$C$8)</f>
        <v>174.420520182861</v>
      </c>
      <c r="F5488" s="16" t="n">
        <f aca="false">$B$5/100*E5488*2_Girdiler!$B$14*2_Girdiler!$B$15*2_Girdiler!$B$16</f>
        <v>4.38842028780078</v>
      </c>
      <c r="G5488" s="16" t="n">
        <f aca="false">MIN(MATCH(F5488,2_Girdiler!$B$20:$I$20,1),7)</f>
        <v>1</v>
      </c>
      <c r="H5488" s="16" t="n">
        <f aca="false">IF(F5488&gt;=40,2_Girdiler!$I$21+(F5488-40)*(2_Girdiler!$I$21-2_Girdiler!$H$21)/(2_Girdiler!$I$20-2_Girdiler!$H$20),INDEX(2_Girdiler!$B$21:$I$21,G5488)+(F5488-INDEX(2_Girdiler!$B$20:$I$20,G5488))*(INDEX(2_Girdiler!$B$21:$I$21,G5488+1)-INDEX(2_Girdiler!$B$21:$I$21,G5488))/(INDEX(2_Girdiler!$B$20:$I$20,G5488+1)-INDEX(2_Girdiler!$B$20:$I$20,G5488)))</f>
        <v>9.65452463316171</v>
      </c>
      <c r="I5488" s="16" t="n">
        <f aca="false">H5488/2_Girdiler!$B$17</f>
        <v>3.86799865110645</v>
      </c>
      <c r="J5488" s="16" t="n">
        <f aca="false">D5488+I5488</f>
        <v>16.8165543152331</v>
      </c>
    </row>
    <row r="5489" customFormat="false" ht="15" hidden="false" customHeight="false" outlineLevel="0" collapsed="false">
      <c r="A5489" s="0" t="n">
        <v>5477</v>
      </c>
      <c r="B5489" s="7" t="n">
        <v>0.28627</v>
      </c>
      <c r="C5489" s="7" t="n">
        <v>0.306006</v>
      </c>
      <c r="D5489" s="16" t="n">
        <f aca="false">LOGINV(B5489,$B$7,$C$7)</f>
        <v>9.88729899296422</v>
      </c>
      <c r="E5489" s="16" t="n">
        <f aca="false">LOGINV(C5489,$B$8,$C$8)</f>
        <v>78.7146429152125</v>
      </c>
      <c r="F5489" s="16" t="n">
        <f aca="false">$B$5/100*E5489*2_Girdiler!$B$14*2_Girdiler!$B$15*2_Girdiler!$B$16</f>
        <v>1.98046041574675</v>
      </c>
      <c r="G5489" s="16" t="n">
        <f aca="false">MIN(MATCH(F5489,2_Girdiler!$B$20:$I$20,1),7)</f>
        <v>1</v>
      </c>
      <c r="H5489" s="16" t="n">
        <f aca="false">IF(F5489&gt;=40,2_Girdiler!$I$21+(F5489-40)*(2_Girdiler!$I$21-2_Girdiler!$H$21)/(2_Girdiler!$I$20-2_Girdiler!$H$20),INDEX(2_Girdiler!$B$21:$I$21,G5489)+(F5489-INDEX(2_Girdiler!$B$20:$I$20,G5489))*(INDEX(2_Girdiler!$B$21:$I$21,G5489+1)-INDEX(2_Girdiler!$B$21:$I$21,G5489))/(INDEX(2_Girdiler!$B$20:$I$20,G5489+1)-INDEX(2_Girdiler!$B$20:$I$20,G5489)))</f>
        <v>4.35701291464284</v>
      </c>
      <c r="I5489" s="16" t="n">
        <f aca="false">H5489/2_Girdiler!$B$17</f>
        <v>1.7455981228537</v>
      </c>
      <c r="J5489" s="16" t="n">
        <f aca="false">D5489+I5489</f>
        <v>11.6328971158179</v>
      </c>
    </row>
    <row r="5490" customFormat="false" ht="15" hidden="false" customHeight="false" outlineLevel="0" collapsed="false">
      <c r="A5490" s="0" t="n">
        <v>5478</v>
      </c>
      <c r="B5490" s="7" t="n">
        <v>0.204293</v>
      </c>
      <c r="C5490" s="7" t="n">
        <v>0.37685</v>
      </c>
      <c r="D5490" s="16" t="n">
        <f aca="false">LOGINV(B5490,$B$7,$C$7)</f>
        <v>8.54352141710022</v>
      </c>
      <c r="E5490" s="16" t="n">
        <f aca="false">LOGINV(C5490,$B$8,$C$8)</f>
        <v>89.1833339699233</v>
      </c>
      <c r="F5490" s="16" t="n">
        <f aca="false">$B$5/100*E5490*2_Girdiler!$B$14*2_Girdiler!$B$15*2_Girdiler!$B$16</f>
        <v>2.24385268268327</v>
      </c>
      <c r="G5490" s="16" t="n">
        <f aca="false">MIN(MATCH(F5490,2_Girdiler!$B$20:$I$20,1),7)</f>
        <v>1</v>
      </c>
      <c r="H5490" s="16" t="n">
        <f aca="false">IF(F5490&gt;=40,2_Girdiler!$I$21+(F5490-40)*(2_Girdiler!$I$21-2_Girdiler!$H$21)/(2_Girdiler!$I$20-2_Girdiler!$H$20),INDEX(2_Girdiler!$B$21:$I$21,G5490)+(F5490-INDEX(2_Girdiler!$B$20:$I$20,G5490))*(INDEX(2_Girdiler!$B$21:$I$21,G5490+1)-INDEX(2_Girdiler!$B$21:$I$21,G5490))/(INDEX(2_Girdiler!$B$20:$I$20,G5490+1)-INDEX(2_Girdiler!$B$20:$I$20,G5490)))</f>
        <v>4.9364759019032</v>
      </c>
      <c r="I5490" s="16" t="n">
        <f aca="false">H5490/2_Girdiler!$B$17</f>
        <v>1.9777547683907</v>
      </c>
      <c r="J5490" s="16" t="n">
        <f aca="false">D5490+I5490</f>
        <v>10.5212761854909</v>
      </c>
    </row>
    <row r="5491" customFormat="false" ht="15" hidden="false" customHeight="false" outlineLevel="0" collapsed="false">
      <c r="A5491" s="0" t="n">
        <v>5479</v>
      </c>
      <c r="B5491" s="7" t="n">
        <v>0.539933</v>
      </c>
      <c r="C5491" s="7" t="n">
        <v>0.701926</v>
      </c>
      <c r="D5491" s="16" t="n">
        <f aca="false">LOGINV(B5491,$B$7,$C$7)</f>
        <v>14.3204369058221</v>
      </c>
      <c r="E5491" s="16" t="n">
        <f aca="false">LOGINV(C5491,$B$8,$C$8)</f>
        <v>153.74732309751</v>
      </c>
      <c r="F5491" s="16" t="n">
        <f aca="false">$B$5/100*E5491*2_Girdiler!$B$14*2_Girdiler!$B$15*2_Girdiler!$B$16</f>
        <v>3.86828264913335</v>
      </c>
      <c r="G5491" s="16" t="n">
        <f aca="false">MIN(MATCH(F5491,2_Girdiler!$B$20:$I$20,1),7)</f>
        <v>1</v>
      </c>
      <c r="H5491" s="16" t="n">
        <f aca="false">IF(F5491&gt;=40,2_Girdiler!$I$21+(F5491-40)*(2_Girdiler!$I$21-2_Girdiler!$H$21)/(2_Girdiler!$I$20-2_Girdiler!$H$20),INDEX(2_Girdiler!$B$21:$I$21,G5491)+(F5491-INDEX(2_Girdiler!$B$20:$I$20,G5491))*(INDEX(2_Girdiler!$B$21:$I$21,G5491+1)-INDEX(2_Girdiler!$B$21:$I$21,G5491))/(INDEX(2_Girdiler!$B$20:$I$20,G5491+1)-INDEX(2_Girdiler!$B$20:$I$20,G5491)))</f>
        <v>8.51022182809338</v>
      </c>
      <c r="I5491" s="16" t="n">
        <f aca="false">H5491/2_Girdiler!$B$17</f>
        <v>3.40954400163997</v>
      </c>
      <c r="J5491" s="16" t="n">
        <f aca="false">D5491+I5491</f>
        <v>17.7299809074621</v>
      </c>
    </row>
    <row r="5492" customFormat="false" ht="15" hidden="false" customHeight="false" outlineLevel="0" collapsed="false">
      <c r="A5492" s="0" t="n">
        <v>5480</v>
      </c>
      <c r="B5492" s="7" t="n">
        <v>0.113565</v>
      </c>
      <c r="C5492" s="7" t="n">
        <v>0.586062</v>
      </c>
      <c r="D5492" s="16" t="n">
        <f aca="false">LOGINV(B5492,$B$7,$C$7)</f>
        <v>6.90731282838684</v>
      </c>
      <c r="E5492" s="16" t="n">
        <f aca="false">LOGINV(C5492,$B$8,$C$8)</f>
        <v>125.659751752044</v>
      </c>
      <c r="F5492" s="16" t="n">
        <f aca="false">$B$5/100*E5492*2_Girdiler!$B$14*2_Girdiler!$B$15*2_Girdiler!$B$16</f>
        <v>3.16159935408143</v>
      </c>
      <c r="G5492" s="16" t="n">
        <f aca="false">MIN(MATCH(F5492,2_Girdiler!$B$20:$I$20,1),7)</f>
        <v>1</v>
      </c>
      <c r="H5492" s="16" t="n">
        <f aca="false">IF(F5492&gt;=40,2_Girdiler!$I$21+(F5492-40)*(2_Girdiler!$I$21-2_Girdiler!$H$21)/(2_Girdiler!$I$20-2_Girdiler!$H$20),INDEX(2_Girdiler!$B$21:$I$21,G5492)+(F5492-INDEX(2_Girdiler!$B$20:$I$20,G5492))*(INDEX(2_Girdiler!$B$21:$I$21,G5492+1)-INDEX(2_Girdiler!$B$21:$I$21,G5492))/(INDEX(2_Girdiler!$B$20:$I$20,G5492+1)-INDEX(2_Girdiler!$B$20:$I$20,G5492)))</f>
        <v>6.95551857897915</v>
      </c>
      <c r="I5492" s="16" t="n">
        <f aca="false">H5492/2_Girdiler!$B$17</f>
        <v>2.78666609734742</v>
      </c>
      <c r="J5492" s="16" t="n">
        <f aca="false">D5492+I5492</f>
        <v>9.69397892573425</v>
      </c>
    </row>
    <row r="5493" customFormat="false" ht="15" hidden="false" customHeight="false" outlineLevel="0" collapsed="false">
      <c r="A5493" s="0" t="n">
        <v>5481</v>
      </c>
      <c r="B5493" s="7" t="n">
        <v>0.071411</v>
      </c>
      <c r="C5493" s="7" t="n">
        <v>0.196418</v>
      </c>
      <c r="D5493" s="16" t="n">
        <f aca="false">LOGINV(B5493,$B$7,$C$7)</f>
        <v>5.98350702344706</v>
      </c>
      <c r="E5493" s="16" t="n">
        <f aca="false">LOGINV(C5493,$B$8,$C$8)</f>
        <v>62.9070765688686</v>
      </c>
      <c r="F5493" s="16" t="n">
        <f aca="false">$B$5/100*E5493*2_Girdiler!$B$14*2_Girdiler!$B$15*2_Girdiler!$B$16</f>
        <v>1.58274204647273</v>
      </c>
      <c r="G5493" s="16" t="n">
        <f aca="false">MIN(MATCH(F5493,2_Girdiler!$B$20:$I$20,1),7)</f>
        <v>1</v>
      </c>
      <c r="H5493" s="16" t="n">
        <f aca="false">IF(F5493&gt;=40,2_Girdiler!$I$21+(F5493-40)*(2_Girdiler!$I$21-2_Girdiler!$H$21)/(2_Girdiler!$I$20-2_Girdiler!$H$20),INDEX(2_Girdiler!$B$21:$I$21,G5493)+(F5493-INDEX(2_Girdiler!$B$20:$I$20,G5493))*(INDEX(2_Girdiler!$B$21:$I$21,G5493+1)-INDEX(2_Girdiler!$B$21:$I$21,G5493))/(INDEX(2_Girdiler!$B$20:$I$20,G5493+1)-INDEX(2_Girdiler!$B$20:$I$20,G5493)))</f>
        <v>3.48203250224001</v>
      </c>
      <c r="I5493" s="16" t="n">
        <f aca="false">H5493/2_Girdiler!$B$17</f>
        <v>1.39504507301283</v>
      </c>
      <c r="J5493" s="16" t="n">
        <f aca="false">D5493+I5493</f>
        <v>7.37855209645988</v>
      </c>
    </row>
    <row r="5494" customFormat="false" ht="15" hidden="false" customHeight="false" outlineLevel="0" collapsed="false">
      <c r="A5494" s="0" t="n">
        <v>5482</v>
      </c>
      <c r="B5494" s="7" t="n">
        <v>0.006516</v>
      </c>
      <c r="C5494" s="7" t="n">
        <v>0.255115</v>
      </c>
      <c r="D5494" s="16" t="n">
        <f aca="false">LOGINV(B5494,$B$7,$C$7)</f>
        <v>3.39340925850144</v>
      </c>
      <c r="E5494" s="16" t="n">
        <f aca="false">LOGINV(C5494,$B$8,$C$8)</f>
        <v>71.391621252678</v>
      </c>
      <c r="F5494" s="16" t="n">
        <f aca="false">$B$5/100*E5494*2_Girdiler!$B$14*2_Girdiler!$B$15*2_Girdiler!$B$16</f>
        <v>1.79621319071738</v>
      </c>
      <c r="G5494" s="16" t="n">
        <f aca="false">MIN(MATCH(F5494,2_Girdiler!$B$20:$I$20,1),7)</f>
        <v>1</v>
      </c>
      <c r="H5494" s="16" t="n">
        <f aca="false">IF(F5494&gt;=40,2_Girdiler!$I$21+(F5494-40)*(2_Girdiler!$I$21-2_Girdiler!$H$21)/(2_Girdiler!$I$20-2_Girdiler!$H$20),INDEX(2_Girdiler!$B$21:$I$21,G5494)+(F5494-INDEX(2_Girdiler!$B$20:$I$20,G5494))*(INDEX(2_Girdiler!$B$21:$I$21,G5494+1)-INDEX(2_Girdiler!$B$21:$I$21,G5494))/(INDEX(2_Girdiler!$B$20:$I$20,G5494+1)-INDEX(2_Girdiler!$B$20:$I$20,G5494)))</f>
        <v>3.95166901957823</v>
      </c>
      <c r="I5494" s="16" t="n">
        <f aca="false">H5494/2_Girdiler!$B$17</f>
        <v>1.58320072899769</v>
      </c>
      <c r="J5494" s="16" t="n">
        <f aca="false">D5494+I5494</f>
        <v>4.97660998749913</v>
      </c>
    </row>
    <row r="5495" customFormat="false" ht="15" hidden="false" customHeight="false" outlineLevel="0" collapsed="false">
      <c r="A5495" s="0" t="n">
        <v>5483</v>
      </c>
      <c r="B5495" s="7" t="n">
        <v>0.488832</v>
      </c>
      <c r="C5495" s="7" t="n">
        <v>0.429336</v>
      </c>
      <c r="D5495" s="16" t="n">
        <f aca="false">LOGINV(B5495,$B$7,$C$7)</f>
        <v>13.3323590577789</v>
      </c>
      <c r="E5495" s="16" t="n">
        <f aca="false">LOGINV(C5495,$B$8,$C$8)</f>
        <v>97.3476108007524</v>
      </c>
      <c r="F5495" s="16" t="n">
        <f aca="false">$B$5/100*E5495*2_Girdiler!$B$14*2_Girdiler!$B$15*2_Girdiler!$B$16</f>
        <v>2.44926588774693</v>
      </c>
      <c r="G5495" s="16" t="n">
        <f aca="false">MIN(MATCH(F5495,2_Girdiler!$B$20:$I$20,1),7)</f>
        <v>1</v>
      </c>
      <c r="H5495" s="16" t="n">
        <f aca="false">IF(F5495&gt;=40,2_Girdiler!$I$21+(F5495-40)*(2_Girdiler!$I$21-2_Girdiler!$H$21)/(2_Girdiler!$I$20-2_Girdiler!$H$20),INDEX(2_Girdiler!$B$21:$I$21,G5495)+(F5495-INDEX(2_Girdiler!$B$20:$I$20,G5495))*(INDEX(2_Girdiler!$B$21:$I$21,G5495+1)-INDEX(2_Girdiler!$B$21:$I$21,G5495))/(INDEX(2_Girdiler!$B$20:$I$20,G5495+1)-INDEX(2_Girdiler!$B$20:$I$20,G5495)))</f>
        <v>5.38838495304325</v>
      </c>
      <c r="I5495" s="16" t="n">
        <f aca="false">H5495/2_Girdiler!$B$17</f>
        <v>2.15880807413592</v>
      </c>
      <c r="J5495" s="16" t="n">
        <f aca="false">D5495+I5495</f>
        <v>15.4911671319148</v>
      </c>
    </row>
    <row r="5496" customFormat="false" ht="15" hidden="false" customHeight="false" outlineLevel="0" collapsed="false">
      <c r="A5496" s="0" t="n">
        <v>5484</v>
      </c>
      <c r="B5496" s="7" t="n">
        <v>0.691925</v>
      </c>
      <c r="C5496" s="7" t="n">
        <v>0.146643</v>
      </c>
      <c r="D5496" s="16" t="n">
        <f aca="false">LOGINV(B5496,$B$7,$C$7)</f>
        <v>17.9077314740411</v>
      </c>
      <c r="E5496" s="16" t="n">
        <f aca="false">LOGINV(C5496,$B$8,$C$8)</f>
        <v>55.4148232364915</v>
      </c>
      <c r="F5496" s="16" t="n">
        <f aca="false">$B$5/100*E5496*2_Girdiler!$B$14*2_Girdiler!$B$15*2_Girdiler!$B$16</f>
        <v>1.39423695263013</v>
      </c>
      <c r="G5496" s="16" t="n">
        <f aca="false">MIN(MATCH(F5496,2_Girdiler!$B$20:$I$20,1),7)</f>
        <v>1</v>
      </c>
      <c r="H5496" s="16" t="n">
        <f aca="false">IF(F5496&gt;=40,2_Girdiler!$I$21+(F5496-40)*(2_Girdiler!$I$21-2_Girdiler!$H$21)/(2_Girdiler!$I$20-2_Girdiler!$H$20),INDEX(2_Girdiler!$B$21:$I$21,G5496)+(F5496-INDEX(2_Girdiler!$B$20:$I$20,G5496))*(INDEX(2_Girdiler!$B$21:$I$21,G5496+1)-INDEX(2_Girdiler!$B$21:$I$21,G5496))/(INDEX(2_Girdiler!$B$20:$I$20,G5496+1)-INDEX(2_Girdiler!$B$20:$I$20,G5496)))</f>
        <v>3.06732129578628</v>
      </c>
      <c r="I5496" s="16" t="n">
        <f aca="false">H5496/2_Girdiler!$B$17</f>
        <v>1.22889474991437</v>
      </c>
      <c r="J5496" s="16" t="n">
        <f aca="false">D5496+I5496</f>
        <v>19.1366262239555</v>
      </c>
    </row>
    <row r="5497" customFormat="false" ht="15" hidden="false" customHeight="false" outlineLevel="0" collapsed="false">
      <c r="A5497" s="0" t="n">
        <v>5485</v>
      </c>
      <c r="B5497" s="7" t="n">
        <v>0.669175</v>
      </c>
      <c r="C5497" s="7" t="n">
        <v>0.04276</v>
      </c>
      <c r="D5497" s="16" t="n">
        <f aca="false">LOGINV(B5497,$B$7,$C$7)</f>
        <v>17.2832605924762</v>
      </c>
      <c r="E5497" s="16" t="n">
        <f aca="false">LOGINV(C5497,$B$8,$C$8)</f>
        <v>35.9913961972563</v>
      </c>
      <c r="F5497" s="16" t="n">
        <f aca="false">$B$5/100*E5497*2_Girdiler!$B$14*2_Girdiler!$B$15*2_Girdiler!$B$16</f>
        <v>0.905543528322967</v>
      </c>
      <c r="G5497" s="16" t="n">
        <f aca="false">MIN(MATCH(F5497,2_Girdiler!$B$20:$I$20,1),7)</f>
        <v>1</v>
      </c>
      <c r="H5497" s="16" t="n">
        <f aca="false">IF(F5497&gt;=40,2_Girdiler!$I$21+(F5497-40)*(2_Girdiler!$I$21-2_Girdiler!$H$21)/(2_Girdiler!$I$20-2_Girdiler!$H$20),INDEX(2_Girdiler!$B$21:$I$21,G5497)+(F5497-INDEX(2_Girdiler!$B$20:$I$20,G5497))*(INDEX(2_Girdiler!$B$21:$I$21,G5497+1)-INDEX(2_Girdiler!$B$21:$I$21,G5497))/(INDEX(2_Girdiler!$B$20:$I$20,G5497+1)-INDEX(2_Girdiler!$B$20:$I$20,G5497)))</f>
        <v>1.99219576231053</v>
      </c>
      <c r="I5497" s="16" t="n">
        <f aca="false">H5497/2_Girdiler!$B$17</f>
        <v>0.798155353489795</v>
      </c>
      <c r="J5497" s="16" t="n">
        <f aca="false">D5497+I5497</f>
        <v>18.081415945966</v>
      </c>
    </row>
    <row r="5498" customFormat="false" ht="15" hidden="false" customHeight="false" outlineLevel="0" collapsed="false">
      <c r="A5498" s="0" t="n">
        <v>5486</v>
      </c>
      <c r="B5498" s="7" t="n">
        <v>0.22031</v>
      </c>
      <c r="C5498" s="7" t="n">
        <v>0.787083</v>
      </c>
      <c r="D5498" s="16" t="n">
        <f aca="false">LOGINV(B5498,$B$7,$C$7)</f>
        <v>8.81066435018796</v>
      </c>
      <c r="E5498" s="16" t="n">
        <f aca="false">LOGINV(C5498,$B$8,$C$8)</f>
        <v>182.59435125189</v>
      </c>
      <c r="F5498" s="16" t="n">
        <f aca="false">$B$5/100*E5498*2_Girdiler!$B$14*2_Girdiler!$B$15*2_Girdiler!$B$16</f>
        <v>4.59407387749755</v>
      </c>
      <c r="G5498" s="16" t="n">
        <f aca="false">MIN(MATCH(F5498,2_Girdiler!$B$20:$I$20,1),7)</f>
        <v>1</v>
      </c>
      <c r="H5498" s="16" t="n">
        <f aca="false">IF(F5498&gt;=40,2_Girdiler!$I$21+(F5498-40)*(2_Girdiler!$I$21-2_Girdiler!$H$21)/(2_Girdiler!$I$20-2_Girdiler!$H$20),INDEX(2_Girdiler!$B$21:$I$21,G5498)+(F5498-INDEX(2_Girdiler!$B$20:$I$20,G5498))*(INDEX(2_Girdiler!$B$21:$I$21,G5498+1)-INDEX(2_Girdiler!$B$21:$I$21,G5498))/(INDEX(2_Girdiler!$B$20:$I$20,G5498+1)-INDEX(2_Girdiler!$B$20:$I$20,G5498)))</f>
        <v>10.1069625304946</v>
      </c>
      <c r="I5498" s="16" t="n">
        <f aca="false">H5498/2_Girdiler!$B$17</f>
        <v>4.04926383433278</v>
      </c>
      <c r="J5498" s="16" t="n">
        <f aca="false">D5498+I5498</f>
        <v>12.8599281845207</v>
      </c>
    </row>
    <row r="5499" customFormat="false" ht="15" hidden="false" customHeight="false" outlineLevel="0" collapsed="false">
      <c r="A5499" s="0" t="n">
        <v>5487</v>
      </c>
      <c r="B5499" s="7" t="n">
        <v>0.647951</v>
      </c>
      <c r="C5499" s="7" t="n">
        <v>0.899584</v>
      </c>
      <c r="D5499" s="16" t="n">
        <f aca="false">LOGINV(B5499,$B$7,$C$7)</f>
        <v>16.7349178919481</v>
      </c>
      <c r="E5499" s="16" t="n">
        <f aca="false">LOGINV(C5499,$B$8,$C$8)</f>
        <v>249.371269501916</v>
      </c>
      <c r="F5499" s="16" t="n">
        <f aca="false">$B$5/100*E5499*2_Girdiler!$B$14*2_Girdiler!$B$15*2_Girdiler!$B$16</f>
        <v>6.27418114066821</v>
      </c>
      <c r="G5499" s="16" t="n">
        <f aca="false">MIN(MATCH(F5499,2_Girdiler!$B$20:$I$20,1),7)</f>
        <v>2</v>
      </c>
      <c r="H5499" s="16" t="n">
        <f aca="false">IF(F5499&gt;=40,2_Girdiler!$I$21+(F5499-40)*(2_Girdiler!$I$21-2_Girdiler!$H$21)/(2_Girdiler!$I$20-2_Girdiler!$H$20),INDEX(2_Girdiler!$B$21:$I$21,G5499)+(F5499-INDEX(2_Girdiler!$B$20:$I$20,G5499))*(INDEX(2_Girdiler!$B$21:$I$21,G5499+1)-INDEX(2_Girdiler!$B$21:$I$21,G5499))/(INDEX(2_Girdiler!$B$20:$I$20,G5499+1)-INDEX(2_Girdiler!$B$20:$I$20,G5499)))</f>
        <v>13.0386898250691</v>
      </c>
      <c r="I5499" s="16" t="n">
        <f aca="false">H5499/2_Girdiler!$B$17</f>
        <v>5.2238340645309</v>
      </c>
      <c r="J5499" s="16" t="n">
        <f aca="false">D5499+I5499</f>
        <v>21.958751956479</v>
      </c>
    </row>
    <row r="5500" customFormat="false" ht="15" hidden="false" customHeight="false" outlineLevel="0" collapsed="false">
      <c r="A5500" s="0" t="n">
        <v>5488</v>
      </c>
      <c r="B5500" s="7" t="n">
        <v>0.377587</v>
      </c>
      <c r="C5500" s="7" t="n">
        <v>0.665246</v>
      </c>
      <c r="D5500" s="16" t="n">
        <f aca="false">LOGINV(B5500,$B$7,$C$7)</f>
        <v>11.3814984555885</v>
      </c>
      <c r="E5500" s="16" t="n">
        <f aca="false">LOGINV(C5500,$B$8,$C$8)</f>
        <v>143.846038178114</v>
      </c>
      <c r="F5500" s="16" t="n">
        <f aca="false">$B$5/100*E5500*2_Girdiler!$B$14*2_Girdiler!$B$15*2_Girdiler!$B$16</f>
        <v>3.61916632056134</v>
      </c>
      <c r="G5500" s="16" t="n">
        <f aca="false">MIN(MATCH(F5500,2_Girdiler!$B$20:$I$20,1),7)</f>
        <v>1</v>
      </c>
      <c r="H5500" s="16" t="n">
        <f aca="false">IF(F5500&gt;=40,2_Girdiler!$I$21+(F5500-40)*(2_Girdiler!$I$21-2_Girdiler!$H$21)/(2_Girdiler!$I$20-2_Girdiler!$H$20),INDEX(2_Girdiler!$B$21:$I$21,G5500)+(F5500-INDEX(2_Girdiler!$B$20:$I$20,G5500))*(INDEX(2_Girdiler!$B$21:$I$21,G5500+1)-INDEX(2_Girdiler!$B$21:$I$21,G5500))/(INDEX(2_Girdiler!$B$20:$I$20,G5500+1)-INDEX(2_Girdiler!$B$20:$I$20,G5500)))</f>
        <v>7.96216590523495</v>
      </c>
      <c r="I5500" s="16" t="n">
        <f aca="false">H5500/2_Girdiler!$B$17</f>
        <v>3.18997031459734</v>
      </c>
      <c r="J5500" s="16" t="n">
        <f aca="false">D5500+I5500</f>
        <v>14.5714687701858</v>
      </c>
    </row>
    <row r="5501" customFormat="false" ht="15" hidden="false" customHeight="false" outlineLevel="0" collapsed="false">
      <c r="A5501" s="0" t="n">
        <v>5489</v>
      </c>
      <c r="B5501" s="7" t="n">
        <v>0.598385</v>
      </c>
      <c r="C5501" s="7" t="n">
        <v>0.33957</v>
      </c>
      <c r="D5501" s="16" t="n">
        <f aca="false">LOGINV(B5501,$B$7,$C$7)</f>
        <v>15.5597405150602</v>
      </c>
      <c r="E5501" s="16" t="n">
        <f aca="false">LOGINV(C5501,$B$8,$C$8)</f>
        <v>83.6152929478804</v>
      </c>
      <c r="F5501" s="16" t="n">
        <f aca="false">$B$5/100*E5501*2_Girdiler!$B$14*2_Girdiler!$B$15*2_Girdiler!$B$16</f>
        <v>2.10376077056867</v>
      </c>
      <c r="G5501" s="16" t="n">
        <f aca="false">MIN(MATCH(F5501,2_Girdiler!$B$20:$I$20,1),7)</f>
        <v>1</v>
      </c>
      <c r="H5501" s="16" t="n">
        <f aca="false">IF(F5501&gt;=40,2_Girdiler!$I$21+(F5501-40)*(2_Girdiler!$I$21-2_Girdiler!$H$21)/(2_Girdiler!$I$20-2_Girdiler!$H$20),INDEX(2_Girdiler!$B$21:$I$21,G5501)+(F5501-INDEX(2_Girdiler!$B$20:$I$20,G5501))*(INDEX(2_Girdiler!$B$21:$I$21,G5501+1)-INDEX(2_Girdiler!$B$21:$I$21,G5501))/(INDEX(2_Girdiler!$B$20:$I$20,G5501+1)-INDEX(2_Girdiler!$B$20:$I$20,G5501)))</f>
        <v>4.62827369525108</v>
      </c>
      <c r="I5501" s="16" t="n">
        <f aca="false">H5501/2_Girdiler!$B$17</f>
        <v>1.85427632021277</v>
      </c>
      <c r="J5501" s="16" t="n">
        <f aca="false">D5501+I5501</f>
        <v>17.4140168352729</v>
      </c>
    </row>
    <row r="5502" customFormat="false" ht="15" hidden="false" customHeight="false" outlineLevel="0" collapsed="false">
      <c r="A5502" s="0" t="n">
        <v>5490</v>
      </c>
      <c r="B5502" s="7" t="n">
        <v>0.850184</v>
      </c>
      <c r="C5502" s="7" t="n">
        <v>0.708353</v>
      </c>
      <c r="D5502" s="16" t="n">
        <f aca="false">LOGINV(B5502,$B$7,$C$7)</f>
        <v>24.141878514152</v>
      </c>
      <c r="E5502" s="16" t="n">
        <f aca="false">LOGINV(C5502,$B$8,$C$8)</f>
        <v>155.607560042043</v>
      </c>
      <c r="F5502" s="16" t="n">
        <f aca="false">$B$5/100*E5502*2_Girdiler!$B$14*2_Girdiler!$B$15*2_Girdiler!$B$16</f>
        <v>3.91508621065781</v>
      </c>
      <c r="G5502" s="16" t="n">
        <f aca="false">MIN(MATCH(F5502,2_Girdiler!$B$20:$I$20,1),7)</f>
        <v>1</v>
      </c>
      <c r="H5502" s="16" t="n">
        <f aca="false">IF(F5502&gt;=40,2_Girdiler!$I$21+(F5502-40)*(2_Girdiler!$I$21-2_Girdiler!$H$21)/(2_Girdiler!$I$20-2_Girdiler!$H$20),INDEX(2_Girdiler!$B$21:$I$21,G5502)+(F5502-INDEX(2_Girdiler!$B$20:$I$20,G5502))*(INDEX(2_Girdiler!$B$21:$I$21,G5502+1)-INDEX(2_Girdiler!$B$21:$I$21,G5502))/(INDEX(2_Girdiler!$B$20:$I$20,G5502+1)-INDEX(2_Girdiler!$B$20:$I$20,G5502)))</f>
        <v>8.61318966344718</v>
      </c>
      <c r="I5502" s="16" t="n">
        <f aca="false">H5502/2_Girdiler!$B$17</f>
        <v>3.45079714080416</v>
      </c>
      <c r="J5502" s="16" t="n">
        <f aca="false">D5502+I5502</f>
        <v>27.5926756549562</v>
      </c>
    </row>
    <row r="5503" customFormat="false" ht="15" hidden="false" customHeight="false" outlineLevel="0" collapsed="false">
      <c r="A5503" s="0" t="n">
        <v>5491</v>
      </c>
      <c r="B5503" s="7" t="n">
        <v>0.800637</v>
      </c>
      <c r="C5503" s="7" t="n">
        <v>0.335345</v>
      </c>
      <c r="D5503" s="16" t="n">
        <f aca="false">LOGINV(B5503,$B$7,$C$7)</f>
        <v>21.6756421830308</v>
      </c>
      <c r="E5503" s="16" t="n">
        <f aca="false">LOGINV(C5503,$B$8,$C$8)</f>
        <v>82.9934516765496</v>
      </c>
      <c r="F5503" s="16" t="n">
        <f aca="false">$B$5/100*E5503*2_Girdiler!$B$14*2_Girdiler!$B$15*2_Girdiler!$B$16</f>
        <v>2.08811524418199</v>
      </c>
      <c r="G5503" s="16" t="n">
        <f aca="false">MIN(MATCH(F5503,2_Girdiler!$B$20:$I$20,1),7)</f>
        <v>1</v>
      </c>
      <c r="H5503" s="16" t="n">
        <f aca="false">IF(F5503&gt;=40,2_Girdiler!$I$21+(F5503-40)*(2_Girdiler!$I$21-2_Girdiler!$H$21)/(2_Girdiler!$I$20-2_Girdiler!$H$20),INDEX(2_Girdiler!$B$21:$I$21,G5503)+(F5503-INDEX(2_Girdiler!$B$20:$I$20,G5503))*(INDEX(2_Girdiler!$B$21:$I$21,G5503+1)-INDEX(2_Girdiler!$B$21:$I$21,G5503))/(INDEX(2_Girdiler!$B$20:$I$20,G5503+1)-INDEX(2_Girdiler!$B$20:$I$20,G5503)))</f>
        <v>4.59385353720037</v>
      </c>
      <c r="I5503" s="16" t="n">
        <f aca="false">H5503/2_Girdiler!$B$17</f>
        <v>1.84048619278861</v>
      </c>
      <c r="J5503" s="16" t="n">
        <f aca="false">D5503+I5503</f>
        <v>23.5161283758194</v>
      </c>
    </row>
    <row r="5504" customFormat="false" ht="15" hidden="false" customHeight="false" outlineLevel="0" collapsed="false">
      <c r="A5504" s="0" t="n">
        <v>5492</v>
      </c>
      <c r="B5504" s="7" t="n">
        <v>0.805007</v>
      </c>
      <c r="C5504" s="7" t="n">
        <v>0.18796</v>
      </c>
      <c r="D5504" s="16" t="n">
        <f aca="false">LOGINV(B5504,$B$7,$C$7)</f>
        <v>21.8666986703414</v>
      </c>
      <c r="E5504" s="16" t="n">
        <f aca="false">LOGINV(C5504,$B$8,$C$8)</f>
        <v>61.6626462447771</v>
      </c>
      <c r="F5504" s="16" t="n">
        <f aca="false">$B$5/100*E5504*2_Girdiler!$B$14*2_Girdiler!$B$15*2_Girdiler!$B$16</f>
        <v>1.55143217951859</v>
      </c>
      <c r="G5504" s="16" t="n">
        <f aca="false">MIN(MATCH(F5504,2_Girdiler!$B$20:$I$20,1),7)</f>
        <v>1</v>
      </c>
      <c r="H5504" s="16" t="n">
        <f aca="false">IF(F5504&gt;=40,2_Girdiler!$I$21+(F5504-40)*(2_Girdiler!$I$21-2_Girdiler!$H$21)/(2_Girdiler!$I$20-2_Girdiler!$H$20),INDEX(2_Girdiler!$B$21:$I$21,G5504)+(F5504-INDEX(2_Girdiler!$B$20:$I$20,G5504))*(INDEX(2_Girdiler!$B$21:$I$21,G5504+1)-INDEX(2_Girdiler!$B$21:$I$21,G5504))/(INDEX(2_Girdiler!$B$20:$I$20,G5504+1)-INDEX(2_Girdiler!$B$20:$I$20,G5504)))</f>
        <v>3.4131507949409</v>
      </c>
      <c r="I5504" s="16" t="n">
        <f aca="false">H5504/2_Girdiler!$B$17</f>
        <v>1.3674482351526</v>
      </c>
      <c r="J5504" s="16" t="n">
        <f aca="false">D5504+I5504</f>
        <v>23.234146905494</v>
      </c>
    </row>
    <row r="5505" customFormat="false" ht="15" hidden="false" customHeight="false" outlineLevel="0" collapsed="false">
      <c r="A5505" s="0" t="n">
        <v>5493</v>
      </c>
      <c r="B5505" s="7" t="n">
        <v>0.624838</v>
      </c>
      <c r="C5505" s="7" t="n">
        <v>0.05951</v>
      </c>
      <c r="D5505" s="16" t="n">
        <f aca="false">LOGINV(B5505,$B$7,$C$7)</f>
        <v>16.1702230076645</v>
      </c>
      <c r="E5505" s="16" t="n">
        <f aca="false">LOGINV(C5505,$B$8,$C$8)</f>
        <v>39.9232565163145</v>
      </c>
      <c r="F5505" s="16" t="n">
        <f aca="false">$B$5/100*E5505*2_Girdiler!$B$14*2_Girdiler!$B$15*2_Girdiler!$B$16</f>
        <v>1.00446913395047</v>
      </c>
      <c r="G5505" s="16" t="n">
        <f aca="false">MIN(MATCH(F5505,2_Girdiler!$B$20:$I$20,1),7)</f>
        <v>1</v>
      </c>
      <c r="H5505" s="16" t="n">
        <f aca="false">IF(F5505&gt;=40,2_Girdiler!$I$21+(F5505-40)*(2_Girdiler!$I$21-2_Girdiler!$H$21)/(2_Girdiler!$I$20-2_Girdiler!$H$20),INDEX(2_Girdiler!$B$21:$I$21,G5505)+(F5505-INDEX(2_Girdiler!$B$20:$I$20,G5505))*(INDEX(2_Girdiler!$B$21:$I$21,G5505+1)-INDEX(2_Girdiler!$B$21:$I$21,G5505))/(INDEX(2_Girdiler!$B$20:$I$20,G5505+1)-INDEX(2_Girdiler!$B$20:$I$20,G5505)))</f>
        <v>2.20983209469104</v>
      </c>
      <c r="I5505" s="16" t="n">
        <f aca="false">H5505/2_Girdiler!$B$17</f>
        <v>0.885349396911475</v>
      </c>
      <c r="J5505" s="16" t="n">
        <f aca="false">D5505+I5505</f>
        <v>17.055572404576</v>
      </c>
    </row>
    <row r="5506" customFormat="false" ht="15" hidden="false" customHeight="false" outlineLevel="0" collapsed="false">
      <c r="A5506" s="0" t="n">
        <v>5494</v>
      </c>
      <c r="B5506" s="7" t="n">
        <v>0.836077</v>
      </c>
      <c r="C5506" s="7" t="n">
        <v>0.642768</v>
      </c>
      <c r="D5506" s="16" t="n">
        <f aca="false">LOGINV(B5506,$B$7,$C$7)</f>
        <v>23.3639580308929</v>
      </c>
      <c r="E5506" s="16" t="n">
        <f aca="false">LOGINV(C5506,$B$8,$C$8)</f>
        <v>138.29602628275</v>
      </c>
      <c r="F5506" s="16" t="n">
        <f aca="false">$B$5/100*E5506*2_Girdiler!$B$14*2_Girdiler!$B$15*2_Girdiler!$B$16</f>
        <v>3.47952802127399</v>
      </c>
      <c r="G5506" s="16" t="n">
        <f aca="false">MIN(MATCH(F5506,2_Girdiler!$B$20:$I$20,1),7)</f>
        <v>1</v>
      </c>
      <c r="H5506" s="16" t="n">
        <f aca="false">IF(F5506&gt;=40,2_Girdiler!$I$21+(F5506-40)*(2_Girdiler!$I$21-2_Girdiler!$H$21)/(2_Girdiler!$I$20-2_Girdiler!$H$20),INDEX(2_Girdiler!$B$21:$I$21,G5506)+(F5506-INDEX(2_Girdiler!$B$20:$I$20,G5506))*(INDEX(2_Girdiler!$B$21:$I$21,G5506+1)-INDEX(2_Girdiler!$B$21:$I$21,G5506))/(INDEX(2_Girdiler!$B$20:$I$20,G5506+1)-INDEX(2_Girdiler!$B$20:$I$20,G5506)))</f>
        <v>7.65496164680278</v>
      </c>
      <c r="I5506" s="16" t="n">
        <f aca="false">H5506/2_Girdiler!$B$17</f>
        <v>3.06689168541778</v>
      </c>
      <c r="J5506" s="16" t="n">
        <f aca="false">D5506+I5506</f>
        <v>26.4308497163107</v>
      </c>
    </row>
    <row r="5507" customFormat="false" ht="15" hidden="false" customHeight="false" outlineLevel="0" collapsed="false">
      <c r="A5507" s="0" t="n">
        <v>5495</v>
      </c>
      <c r="B5507" s="7" t="n">
        <v>0.24372</v>
      </c>
      <c r="C5507" s="7" t="n">
        <v>0.84712</v>
      </c>
      <c r="D5507" s="16" t="n">
        <f aca="false">LOGINV(B5507,$B$7,$C$7)</f>
        <v>9.19582053807403</v>
      </c>
      <c r="E5507" s="16" t="n">
        <f aca="false">LOGINV(C5507,$B$8,$C$8)</f>
        <v>211.520929091038</v>
      </c>
      <c r="F5507" s="16" t="n">
        <f aca="false">$B$5/100*E5507*2_Girdiler!$B$14*2_Girdiler!$B$15*2_Girdiler!$B$16</f>
        <v>5.32186657593053</v>
      </c>
      <c r="G5507" s="16" t="n">
        <f aca="false">MIN(MATCH(F5507,2_Girdiler!$B$20:$I$20,1),7)</f>
        <v>2</v>
      </c>
      <c r="H5507" s="16" t="n">
        <f aca="false">IF(F5507&gt;=40,2_Girdiler!$I$21+(F5507-40)*(2_Girdiler!$I$21-2_Girdiler!$H$21)/(2_Girdiler!$I$20-2_Girdiler!$H$20),INDEX(2_Girdiler!$B$21:$I$21,G5507)+(F5507-INDEX(2_Girdiler!$B$20:$I$20,G5507))*(INDEX(2_Girdiler!$B$21:$I$21,G5507+1)-INDEX(2_Girdiler!$B$21:$I$21,G5507))/(INDEX(2_Girdiler!$B$20:$I$20,G5507+1)-INDEX(2_Girdiler!$B$20:$I$20,G5507)))</f>
        <v>11.5149865214888</v>
      </c>
      <c r="I5507" s="16" t="n">
        <f aca="false">H5507/2_Girdiler!$B$17</f>
        <v>4.61337601021188</v>
      </c>
      <c r="J5507" s="16" t="n">
        <f aca="false">D5507+I5507</f>
        <v>13.8091965482859</v>
      </c>
    </row>
    <row r="5508" customFormat="false" ht="15" hidden="false" customHeight="false" outlineLevel="0" collapsed="false">
      <c r="A5508" s="0" t="n">
        <v>5496</v>
      </c>
      <c r="B5508" s="7" t="n">
        <v>0.738305</v>
      </c>
      <c r="C5508" s="7" t="n">
        <v>0.035733</v>
      </c>
      <c r="D5508" s="16" t="n">
        <f aca="false">LOGINV(B5508,$B$7,$C$7)</f>
        <v>19.3268023718692</v>
      </c>
      <c r="E5508" s="16" t="n">
        <f aca="false">LOGINV(C5508,$B$8,$C$8)</f>
        <v>34.1141476141183</v>
      </c>
      <c r="F5508" s="16" t="n">
        <f aca="false">$B$5/100*E5508*2_Girdiler!$B$14*2_Girdiler!$B$15*2_Girdiler!$B$16</f>
        <v>0.858311953971216</v>
      </c>
      <c r="G5508" s="16" t="n">
        <f aca="false">MIN(MATCH(F5508,2_Girdiler!$B$20:$I$20,1),7)</f>
        <v>1</v>
      </c>
      <c r="H5508" s="16" t="n">
        <f aca="false">IF(F5508&gt;=40,2_Girdiler!$I$21+(F5508-40)*(2_Girdiler!$I$21-2_Girdiler!$H$21)/(2_Girdiler!$I$20-2_Girdiler!$H$20),INDEX(2_Girdiler!$B$21:$I$21,G5508)+(F5508-INDEX(2_Girdiler!$B$20:$I$20,G5508))*(INDEX(2_Girdiler!$B$21:$I$21,G5508+1)-INDEX(2_Girdiler!$B$21:$I$21,G5508))/(INDEX(2_Girdiler!$B$20:$I$20,G5508+1)-INDEX(2_Girdiler!$B$20:$I$20,G5508)))</f>
        <v>1.88828629873668</v>
      </c>
      <c r="I5508" s="16" t="n">
        <f aca="false">H5508/2_Girdiler!$B$17</f>
        <v>0.756524959429758</v>
      </c>
      <c r="J5508" s="16" t="n">
        <f aca="false">D5508+I5508</f>
        <v>20.083327331299</v>
      </c>
    </row>
    <row r="5509" customFormat="false" ht="15" hidden="false" customHeight="false" outlineLevel="0" collapsed="false">
      <c r="A5509" s="0" t="n">
        <v>5497</v>
      </c>
      <c r="B5509" s="7" t="n">
        <v>0.167562</v>
      </c>
      <c r="C5509" s="7" t="n">
        <v>0.400254</v>
      </c>
      <c r="D5509" s="16" t="n">
        <f aca="false">LOGINV(B5509,$B$7,$C$7)</f>
        <v>7.91336573571002</v>
      </c>
      <c r="E5509" s="16" t="n">
        <f aca="false">LOGINV(C5509,$B$8,$C$8)</f>
        <v>92.7694962339349</v>
      </c>
      <c r="F5509" s="16" t="n">
        <f aca="false">$B$5/100*E5509*2_Girdiler!$B$14*2_Girdiler!$B$15*2_Girdiler!$B$16</f>
        <v>2.3340805252458</v>
      </c>
      <c r="G5509" s="16" t="n">
        <f aca="false">MIN(MATCH(F5509,2_Girdiler!$B$20:$I$20,1),7)</f>
        <v>1</v>
      </c>
      <c r="H5509" s="16" t="n">
        <f aca="false">IF(F5509&gt;=40,2_Girdiler!$I$21+(F5509-40)*(2_Girdiler!$I$21-2_Girdiler!$H$21)/(2_Girdiler!$I$20-2_Girdiler!$H$20),INDEX(2_Girdiler!$B$21:$I$21,G5509)+(F5509-INDEX(2_Girdiler!$B$20:$I$20,G5509))*(INDEX(2_Girdiler!$B$21:$I$21,G5509+1)-INDEX(2_Girdiler!$B$21:$I$21,G5509))/(INDEX(2_Girdiler!$B$20:$I$20,G5509+1)-INDEX(2_Girdiler!$B$20:$I$20,G5509)))</f>
        <v>5.13497715554076</v>
      </c>
      <c r="I5509" s="16" t="n">
        <f aca="false">H5509/2_Girdiler!$B$17</f>
        <v>2.05728251423909</v>
      </c>
      <c r="J5509" s="16" t="n">
        <f aca="false">D5509+I5509</f>
        <v>9.9706482499491</v>
      </c>
    </row>
    <row r="5510" customFormat="false" ht="15" hidden="false" customHeight="false" outlineLevel="0" collapsed="false">
      <c r="A5510" s="0" t="n">
        <v>5498</v>
      </c>
      <c r="B5510" s="7" t="n">
        <v>0.146254</v>
      </c>
      <c r="C5510" s="7" t="n">
        <v>0.588185</v>
      </c>
      <c r="D5510" s="16" t="n">
        <f aca="false">LOGINV(B5510,$B$7,$C$7)</f>
        <v>7.53124882403107</v>
      </c>
      <c r="E5510" s="16" t="n">
        <f aca="false">LOGINV(C5510,$B$8,$C$8)</f>
        <v>126.102770205858</v>
      </c>
      <c r="F5510" s="16" t="n">
        <f aca="false">$B$5/100*E5510*2_Girdiler!$B$14*2_Girdiler!$B$15*2_Girdiler!$B$16</f>
        <v>3.17274569837938</v>
      </c>
      <c r="G5510" s="16" t="n">
        <f aca="false">MIN(MATCH(F5510,2_Girdiler!$B$20:$I$20,1),7)</f>
        <v>1</v>
      </c>
      <c r="H5510" s="16" t="n">
        <f aca="false">IF(F5510&gt;=40,2_Girdiler!$I$21+(F5510-40)*(2_Girdiler!$I$21-2_Girdiler!$H$21)/(2_Girdiler!$I$20-2_Girdiler!$H$20),INDEX(2_Girdiler!$B$21:$I$21,G5510)+(F5510-INDEX(2_Girdiler!$B$20:$I$20,G5510))*(INDEX(2_Girdiler!$B$21:$I$21,G5510+1)-INDEX(2_Girdiler!$B$21:$I$21,G5510))/(INDEX(2_Girdiler!$B$20:$I$20,G5510+1)-INDEX(2_Girdiler!$B$20:$I$20,G5510)))</f>
        <v>6.98004053643464</v>
      </c>
      <c r="I5510" s="16" t="n">
        <f aca="false">H5510/2_Girdiler!$B$17</f>
        <v>2.79649059953311</v>
      </c>
      <c r="J5510" s="16" t="n">
        <f aca="false">D5510+I5510</f>
        <v>10.3277394235642</v>
      </c>
    </row>
    <row r="5511" customFormat="false" ht="15" hidden="false" customHeight="false" outlineLevel="0" collapsed="false">
      <c r="A5511" s="0" t="n">
        <v>5499</v>
      </c>
      <c r="B5511" s="7" t="n">
        <v>0.296034</v>
      </c>
      <c r="C5511" s="7" t="n">
        <v>0.607284</v>
      </c>
      <c r="D5511" s="16" t="n">
        <f aca="false">LOGINV(B5511,$B$7,$C$7)</f>
        <v>10.0454708271113</v>
      </c>
      <c r="E5511" s="16" t="n">
        <f aca="false">LOGINV(C5511,$B$8,$C$8)</f>
        <v>130.186053402773</v>
      </c>
      <c r="F5511" s="16" t="n">
        <f aca="false">$B$5/100*E5511*2_Girdiler!$B$14*2_Girdiler!$B$15*2_Girdiler!$B$16</f>
        <v>3.27548110361378</v>
      </c>
      <c r="G5511" s="16" t="n">
        <f aca="false">MIN(MATCH(F5511,2_Girdiler!$B$20:$I$20,1),7)</f>
        <v>1</v>
      </c>
      <c r="H5511" s="16" t="n">
        <f aca="false">IF(F5511&gt;=40,2_Girdiler!$I$21+(F5511-40)*(2_Girdiler!$I$21-2_Girdiler!$H$21)/(2_Girdiler!$I$20-2_Girdiler!$H$20),INDEX(2_Girdiler!$B$21:$I$21,G5511)+(F5511-INDEX(2_Girdiler!$B$20:$I$20,G5511))*(INDEX(2_Girdiler!$B$21:$I$21,G5511+1)-INDEX(2_Girdiler!$B$21:$I$21,G5511))/(INDEX(2_Girdiler!$B$20:$I$20,G5511+1)-INDEX(2_Girdiler!$B$20:$I$20,G5511)))</f>
        <v>7.20605842795031</v>
      </c>
      <c r="I5511" s="16" t="n">
        <f aca="false">H5511/2_Girdiler!$B$17</f>
        <v>2.88704263940317</v>
      </c>
      <c r="J5511" s="16" t="n">
        <f aca="false">D5511+I5511</f>
        <v>12.9325134665145</v>
      </c>
    </row>
    <row r="5512" customFormat="false" ht="15" hidden="false" customHeight="false" outlineLevel="0" collapsed="false">
      <c r="A5512" s="0" t="n">
        <v>5500</v>
      </c>
      <c r="B5512" s="7" t="n">
        <v>0.812307</v>
      </c>
      <c r="C5512" s="7" t="n">
        <v>0.621928</v>
      </c>
      <c r="D5512" s="16" t="n">
        <f aca="false">LOGINV(B5512,$B$7,$C$7)</f>
        <v>22.1956414006828</v>
      </c>
      <c r="E5512" s="16" t="n">
        <f aca="false">LOGINV(C5512,$B$8,$C$8)</f>
        <v>133.44481713525</v>
      </c>
      <c r="F5512" s="16" t="n">
        <f aca="false">$B$5/100*E5512*2_Girdiler!$B$14*2_Girdiler!$B$15*2_Girdiler!$B$16</f>
        <v>3.35747159912288</v>
      </c>
      <c r="G5512" s="16" t="n">
        <f aca="false">MIN(MATCH(F5512,2_Girdiler!$B$20:$I$20,1),7)</f>
        <v>1</v>
      </c>
      <c r="H5512" s="16" t="n">
        <f aca="false">IF(F5512&gt;=40,2_Girdiler!$I$21+(F5512-40)*(2_Girdiler!$I$21-2_Girdiler!$H$21)/(2_Girdiler!$I$20-2_Girdiler!$H$20),INDEX(2_Girdiler!$B$21:$I$21,G5512)+(F5512-INDEX(2_Girdiler!$B$20:$I$20,G5512))*(INDEX(2_Girdiler!$B$21:$I$21,G5512+1)-INDEX(2_Girdiler!$B$21:$I$21,G5512))/(INDEX(2_Girdiler!$B$20:$I$20,G5512+1)-INDEX(2_Girdiler!$B$20:$I$20,G5512)))</f>
        <v>7.38643751807034</v>
      </c>
      <c r="I5512" s="16" t="n">
        <f aca="false">H5512/2_Girdiler!$B$17</f>
        <v>2.95930990307305</v>
      </c>
      <c r="J5512" s="16" t="n">
        <f aca="false">D5512+I5512</f>
        <v>25.1549513037558</v>
      </c>
    </row>
    <row r="5513" customFormat="false" ht="15" hidden="false" customHeight="false" outlineLevel="0" collapsed="false">
      <c r="A5513" s="0" t="n">
        <v>5501</v>
      </c>
      <c r="B5513" s="7" t="n">
        <v>0.207888</v>
      </c>
      <c r="C5513" s="7" t="n">
        <v>0.776608</v>
      </c>
      <c r="D5513" s="16" t="n">
        <f aca="false">LOGINV(B5513,$B$7,$C$7)</f>
        <v>8.60379940830148</v>
      </c>
      <c r="E5513" s="16" t="n">
        <f aca="false">LOGINV(C5513,$B$8,$C$8)</f>
        <v>178.451598072923</v>
      </c>
      <c r="F5513" s="16" t="n">
        <f aca="false">$B$5/100*E5513*2_Girdiler!$B$14*2_Girdiler!$B$15*2_Girdiler!$B$16</f>
        <v>4.48984220751474</v>
      </c>
      <c r="G5513" s="16" t="n">
        <f aca="false">MIN(MATCH(F5513,2_Girdiler!$B$20:$I$20,1),7)</f>
        <v>1</v>
      </c>
      <c r="H5513" s="16" t="n">
        <f aca="false">IF(F5513&gt;=40,2_Girdiler!$I$21+(F5513-40)*(2_Girdiler!$I$21-2_Girdiler!$H$21)/(2_Girdiler!$I$20-2_Girdiler!$H$20),INDEX(2_Girdiler!$B$21:$I$21,G5513)+(F5513-INDEX(2_Girdiler!$B$20:$I$20,G5513))*(INDEX(2_Girdiler!$B$21:$I$21,G5513+1)-INDEX(2_Girdiler!$B$21:$I$21,G5513))/(INDEX(2_Girdiler!$B$20:$I$20,G5513+1)-INDEX(2_Girdiler!$B$20:$I$20,G5513)))</f>
        <v>9.87765285653243</v>
      </c>
      <c r="I5513" s="16" t="n">
        <f aca="false">H5513/2_Girdiler!$B$17</f>
        <v>3.95739297136716</v>
      </c>
      <c r="J5513" s="16" t="n">
        <f aca="false">D5513+I5513</f>
        <v>12.5611923796686</v>
      </c>
    </row>
    <row r="5514" customFormat="false" ht="15" hidden="false" customHeight="false" outlineLevel="0" collapsed="false">
      <c r="A5514" s="0" t="n">
        <v>5502</v>
      </c>
      <c r="B5514" s="7" t="n">
        <v>0.554765</v>
      </c>
      <c r="C5514" s="7" t="n">
        <v>0.639212</v>
      </c>
      <c r="D5514" s="16" t="n">
        <f aca="false">LOGINV(B5514,$B$7,$C$7)</f>
        <v>14.6224684847453</v>
      </c>
      <c r="E5514" s="16" t="n">
        <f aca="false">LOGINV(C5514,$B$8,$C$8)</f>
        <v>137.449301446026</v>
      </c>
      <c r="F5514" s="16" t="n">
        <f aca="false">$B$5/100*E5514*2_Girdiler!$B$14*2_Girdiler!$B$15*2_Girdiler!$B$16</f>
        <v>3.45822442438203</v>
      </c>
      <c r="G5514" s="16" t="n">
        <f aca="false">MIN(MATCH(F5514,2_Girdiler!$B$20:$I$20,1),7)</f>
        <v>1</v>
      </c>
      <c r="H5514" s="16" t="n">
        <f aca="false">IF(F5514&gt;=40,2_Girdiler!$I$21+(F5514-40)*(2_Girdiler!$I$21-2_Girdiler!$H$21)/(2_Girdiler!$I$20-2_Girdiler!$H$20),INDEX(2_Girdiler!$B$21:$I$21,G5514)+(F5514-INDEX(2_Girdiler!$B$20:$I$20,G5514))*(INDEX(2_Girdiler!$B$21:$I$21,G5514+1)-INDEX(2_Girdiler!$B$21:$I$21,G5514))/(INDEX(2_Girdiler!$B$20:$I$20,G5514+1)-INDEX(2_Girdiler!$B$20:$I$20,G5514)))</f>
        <v>7.60809373364046</v>
      </c>
      <c r="I5514" s="16" t="n">
        <f aca="false">H5514/2_Girdiler!$B$17</f>
        <v>3.04811447661877</v>
      </c>
      <c r="J5514" s="16" t="n">
        <f aca="false">D5514+I5514</f>
        <v>17.6705829613641</v>
      </c>
    </row>
    <row r="5515" customFormat="false" ht="15" hidden="false" customHeight="false" outlineLevel="0" collapsed="false">
      <c r="A5515" s="0" t="n">
        <v>5503</v>
      </c>
      <c r="B5515" s="7" t="n">
        <v>0.051046</v>
      </c>
      <c r="C5515" s="7" t="n">
        <v>0.565188</v>
      </c>
      <c r="D5515" s="16" t="n">
        <f aca="false">LOGINV(B5515,$B$7,$C$7)</f>
        <v>5.44427821920952</v>
      </c>
      <c r="E5515" s="16" t="n">
        <f aca="false">LOGINV(C5515,$B$8,$C$8)</f>
        <v>121.410690833277</v>
      </c>
      <c r="F5515" s="16" t="n">
        <f aca="false">$B$5/100*E5515*2_Girdiler!$B$14*2_Girdiler!$B$15*2_Girdiler!$B$16</f>
        <v>3.05469298136526</v>
      </c>
      <c r="G5515" s="16" t="n">
        <f aca="false">MIN(MATCH(F5515,2_Girdiler!$B$20:$I$20,1),7)</f>
        <v>1</v>
      </c>
      <c r="H5515" s="16" t="n">
        <f aca="false">IF(F5515&gt;=40,2_Girdiler!$I$21+(F5515-40)*(2_Girdiler!$I$21-2_Girdiler!$H$21)/(2_Girdiler!$I$20-2_Girdiler!$H$20),INDEX(2_Girdiler!$B$21:$I$21,G5515)+(F5515-INDEX(2_Girdiler!$B$20:$I$20,G5515))*(INDEX(2_Girdiler!$B$21:$I$21,G5515+1)-INDEX(2_Girdiler!$B$21:$I$21,G5515))/(INDEX(2_Girdiler!$B$20:$I$20,G5515+1)-INDEX(2_Girdiler!$B$20:$I$20,G5515)))</f>
        <v>6.72032455900357</v>
      </c>
      <c r="I5515" s="16" t="n">
        <f aca="false">H5515/2_Girdiler!$B$17</f>
        <v>2.69243772395976</v>
      </c>
      <c r="J5515" s="16" t="n">
        <f aca="false">D5515+I5515</f>
        <v>8.13671594316929</v>
      </c>
    </row>
    <row r="5516" customFormat="false" ht="15" hidden="false" customHeight="false" outlineLevel="0" collapsed="false">
      <c r="A5516" s="0" t="n">
        <v>5504</v>
      </c>
      <c r="B5516" s="7" t="n">
        <v>0.793159</v>
      </c>
      <c r="C5516" s="7" t="n">
        <v>0.452404</v>
      </c>
      <c r="D5516" s="16" t="n">
        <f aca="false">LOGINV(B5516,$B$7,$C$7)</f>
        <v>21.3582098355188</v>
      </c>
      <c r="E5516" s="16" t="n">
        <f aca="false">LOGINV(C5516,$B$8,$C$8)</f>
        <v>101.092282674177</v>
      </c>
      <c r="F5516" s="16" t="n">
        <f aca="false">$B$5/100*E5516*2_Girdiler!$B$14*2_Girdiler!$B$15*2_Girdiler!$B$16</f>
        <v>2.54348183208228</v>
      </c>
      <c r="G5516" s="16" t="n">
        <f aca="false">MIN(MATCH(F5516,2_Girdiler!$B$20:$I$20,1),7)</f>
        <v>1</v>
      </c>
      <c r="H5516" s="16" t="n">
        <f aca="false">IF(F5516&gt;=40,2_Girdiler!$I$21+(F5516-40)*(2_Girdiler!$I$21-2_Girdiler!$H$21)/(2_Girdiler!$I$20-2_Girdiler!$H$20),INDEX(2_Girdiler!$B$21:$I$21,G5516)+(F5516-INDEX(2_Girdiler!$B$20:$I$20,G5516))*(INDEX(2_Girdiler!$B$21:$I$21,G5516+1)-INDEX(2_Girdiler!$B$21:$I$21,G5516))/(INDEX(2_Girdiler!$B$20:$I$20,G5516+1)-INDEX(2_Girdiler!$B$20:$I$20,G5516)))</f>
        <v>5.59566003058102</v>
      </c>
      <c r="I5516" s="16" t="n">
        <f aca="false">H5516/2_Girdiler!$B$17</f>
        <v>2.24185097379047</v>
      </c>
      <c r="J5516" s="16" t="n">
        <f aca="false">D5516+I5516</f>
        <v>23.6000608093093</v>
      </c>
    </row>
    <row r="5517" customFormat="false" ht="15" hidden="false" customHeight="false" outlineLevel="0" collapsed="false">
      <c r="A5517" s="0" t="n">
        <v>5505</v>
      </c>
      <c r="B5517" s="7" t="n">
        <v>0.524102</v>
      </c>
      <c r="C5517" s="7" t="n">
        <v>0.429137</v>
      </c>
      <c r="D5517" s="16" t="n">
        <f aca="false">LOGINV(B5517,$B$7,$C$7)</f>
        <v>14.0061384730831</v>
      </c>
      <c r="E5517" s="16" t="n">
        <f aca="false">LOGINV(C5517,$B$8,$C$8)</f>
        <v>97.3157689551279</v>
      </c>
      <c r="F5517" s="16" t="n">
        <f aca="false">$B$5/100*E5517*2_Girdiler!$B$14*2_Girdiler!$B$15*2_Girdiler!$B$16</f>
        <v>2.44846474691102</v>
      </c>
      <c r="G5517" s="16" t="n">
        <f aca="false">MIN(MATCH(F5517,2_Girdiler!$B$20:$I$20,1),7)</f>
        <v>1</v>
      </c>
      <c r="H5517" s="16" t="n">
        <f aca="false">IF(F5517&gt;=40,2_Girdiler!$I$21+(F5517-40)*(2_Girdiler!$I$21-2_Girdiler!$H$21)/(2_Girdiler!$I$20-2_Girdiler!$H$20),INDEX(2_Girdiler!$B$21:$I$21,G5517)+(F5517-INDEX(2_Girdiler!$B$20:$I$20,G5517))*(INDEX(2_Girdiler!$B$21:$I$21,G5517+1)-INDEX(2_Girdiler!$B$21:$I$21,G5517))/(INDEX(2_Girdiler!$B$20:$I$20,G5517+1)-INDEX(2_Girdiler!$B$20:$I$20,G5517)))</f>
        <v>5.38662244320424</v>
      </c>
      <c r="I5517" s="16" t="n">
        <f aca="false">H5517/2_Girdiler!$B$17</f>
        <v>2.15810194038631</v>
      </c>
      <c r="J5517" s="16" t="n">
        <f aca="false">D5517+I5517</f>
        <v>16.1642404134694</v>
      </c>
    </row>
    <row r="5518" customFormat="false" ht="15" hidden="false" customHeight="false" outlineLevel="0" collapsed="false">
      <c r="A5518" s="0" t="n">
        <v>5506</v>
      </c>
      <c r="B5518" s="7" t="n">
        <v>0.24561</v>
      </c>
      <c r="C5518" s="7" t="n">
        <v>0.522932</v>
      </c>
      <c r="D5518" s="16" t="n">
        <f aca="false">LOGINV(B5518,$B$7,$C$7)</f>
        <v>9.22671176189036</v>
      </c>
      <c r="E5518" s="16" t="n">
        <f aca="false">LOGINV(C5518,$B$8,$C$8)</f>
        <v>113.335695551285</v>
      </c>
      <c r="F5518" s="16" t="n">
        <f aca="false">$B$5/100*E5518*2_Girdiler!$B$14*2_Girdiler!$B$15*2_Girdiler!$B$16</f>
        <v>2.85152610007032</v>
      </c>
      <c r="G5518" s="16" t="n">
        <f aca="false">MIN(MATCH(F5518,2_Girdiler!$B$20:$I$20,1),7)</f>
        <v>1</v>
      </c>
      <c r="H5518" s="16" t="n">
        <f aca="false">IF(F5518&gt;=40,2_Girdiler!$I$21+(F5518-40)*(2_Girdiler!$I$21-2_Girdiler!$H$21)/(2_Girdiler!$I$20-2_Girdiler!$H$20),INDEX(2_Girdiler!$B$21:$I$21,G5518)+(F5518-INDEX(2_Girdiler!$B$20:$I$20,G5518))*(INDEX(2_Girdiler!$B$21:$I$21,G5518+1)-INDEX(2_Girdiler!$B$21:$I$21,G5518))/(INDEX(2_Girdiler!$B$20:$I$20,G5518+1)-INDEX(2_Girdiler!$B$20:$I$20,G5518)))</f>
        <v>6.2733574201547</v>
      </c>
      <c r="I5518" s="16" t="n">
        <f aca="false">H5518/2_Girdiler!$B$17</f>
        <v>2.51336435102352</v>
      </c>
      <c r="J5518" s="16" t="n">
        <f aca="false">D5518+I5518</f>
        <v>11.7400761129139</v>
      </c>
    </row>
    <row r="5519" customFormat="false" ht="15" hidden="false" customHeight="false" outlineLevel="0" collapsed="false">
      <c r="A5519" s="0" t="n">
        <v>5507</v>
      </c>
      <c r="B5519" s="7" t="n">
        <v>0.660984</v>
      </c>
      <c r="C5519" s="7" t="n">
        <v>0.838689</v>
      </c>
      <c r="D5519" s="16" t="n">
        <f aca="false">LOGINV(B5519,$B$7,$C$7)</f>
        <v>17.0679883916022</v>
      </c>
      <c r="E5519" s="16" t="n">
        <f aca="false">LOGINV(C5519,$B$8,$C$8)</f>
        <v>206.785670734453</v>
      </c>
      <c r="F5519" s="16" t="n">
        <f aca="false">$B$5/100*E5519*2_Girdiler!$B$14*2_Girdiler!$B$15*2_Girdiler!$B$16</f>
        <v>5.20272747567883</v>
      </c>
      <c r="G5519" s="16" t="n">
        <f aca="false">MIN(MATCH(F5519,2_Girdiler!$B$20:$I$20,1),7)</f>
        <v>2</v>
      </c>
      <c r="H5519" s="16" t="n">
        <f aca="false">IF(F5519&gt;=40,2_Girdiler!$I$21+(F5519-40)*(2_Girdiler!$I$21-2_Girdiler!$H$21)/(2_Girdiler!$I$20-2_Girdiler!$H$20),INDEX(2_Girdiler!$B$21:$I$21,G5519)+(F5519-INDEX(2_Girdiler!$B$20:$I$20,G5519))*(INDEX(2_Girdiler!$B$21:$I$21,G5519+1)-INDEX(2_Girdiler!$B$21:$I$21,G5519))/(INDEX(2_Girdiler!$B$20:$I$20,G5519+1)-INDEX(2_Girdiler!$B$20:$I$20,G5519)))</f>
        <v>11.3243639610861</v>
      </c>
      <c r="I5519" s="16" t="n">
        <f aca="false">H5519/2_Girdiler!$B$17</f>
        <v>4.53700479210182</v>
      </c>
      <c r="J5519" s="16" t="n">
        <f aca="false">D5519+I5519</f>
        <v>21.604993183704</v>
      </c>
    </row>
    <row r="5520" customFormat="false" ht="15" hidden="false" customHeight="false" outlineLevel="0" collapsed="false">
      <c r="A5520" s="0" t="n">
        <v>5508</v>
      </c>
      <c r="B5520" s="7" t="n">
        <v>0.114232</v>
      </c>
      <c r="C5520" s="7" t="n">
        <v>0.207878</v>
      </c>
      <c r="D5520" s="16" t="n">
        <f aca="false">LOGINV(B5520,$B$7,$C$7)</f>
        <v>6.92064700361429</v>
      </c>
      <c r="E5520" s="16" t="n">
        <f aca="false">LOGINV(C5520,$B$8,$C$8)</f>
        <v>64.5808040813687</v>
      </c>
      <c r="F5520" s="16" t="n">
        <f aca="false">$B$5/100*E5520*2_Girdiler!$B$14*2_Girdiler!$B$15*2_Girdiler!$B$16</f>
        <v>1.62485303068724</v>
      </c>
      <c r="G5520" s="16" t="n">
        <f aca="false">MIN(MATCH(F5520,2_Girdiler!$B$20:$I$20,1),7)</f>
        <v>1</v>
      </c>
      <c r="H5520" s="16" t="n">
        <f aca="false">IF(F5520&gt;=40,2_Girdiler!$I$21+(F5520-40)*(2_Girdiler!$I$21-2_Girdiler!$H$21)/(2_Girdiler!$I$20-2_Girdiler!$H$20),INDEX(2_Girdiler!$B$21:$I$21,G5520)+(F5520-INDEX(2_Girdiler!$B$20:$I$20,G5520))*(INDEX(2_Girdiler!$B$21:$I$21,G5520+1)-INDEX(2_Girdiler!$B$21:$I$21,G5520))/(INDEX(2_Girdiler!$B$20:$I$20,G5520+1)-INDEX(2_Girdiler!$B$20:$I$20,G5520)))</f>
        <v>3.57467666751192</v>
      </c>
      <c r="I5520" s="16" t="n">
        <f aca="false">H5520/2_Girdiler!$B$17</f>
        <v>1.43216212640702</v>
      </c>
      <c r="J5520" s="16" t="n">
        <f aca="false">D5520+I5520</f>
        <v>8.35280913002131</v>
      </c>
    </row>
    <row r="5521" customFormat="false" ht="15" hidden="false" customHeight="false" outlineLevel="0" collapsed="false">
      <c r="A5521" s="0" t="n">
        <v>5509</v>
      </c>
      <c r="B5521" s="7" t="n">
        <v>0.165102</v>
      </c>
      <c r="C5521" s="7" t="n">
        <v>0.950447</v>
      </c>
      <c r="D5521" s="16" t="n">
        <f aca="false">LOGINV(B5521,$B$7,$C$7)</f>
        <v>7.86999885663631</v>
      </c>
      <c r="E5521" s="16" t="n">
        <f aca="false">LOGINV(C5521,$B$8,$C$8)</f>
        <v>316.64768826891</v>
      </c>
      <c r="F5521" s="16" t="n">
        <f aca="false">$B$5/100*E5521*2_Girdiler!$B$14*2_Girdiler!$B$15*2_Girdiler!$B$16</f>
        <v>7.96685583684577</v>
      </c>
      <c r="G5521" s="16" t="n">
        <f aca="false">MIN(MATCH(F5521,2_Girdiler!$B$20:$I$20,1),7)</f>
        <v>2</v>
      </c>
      <c r="H5521" s="16" t="n">
        <f aca="false">IF(F5521&gt;=40,2_Girdiler!$I$21+(F5521-40)*(2_Girdiler!$I$21-2_Girdiler!$H$21)/(2_Girdiler!$I$20-2_Girdiler!$H$20),INDEX(2_Girdiler!$B$21:$I$21,G5521)+(F5521-INDEX(2_Girdiler!$B$20:$I$20,G5521))*(INDEX(2_Girdiler!$B$21:$I$21,G5521+1)-INDEX(2_Girdiler!$B$21:$I$21,G5521))/(INDEX(2_Girdiler!$B$20:$I$20,G5521+1)-INDEX(2_Girdiler!$B$20:$I$20,G5521)))</f>
        <v>15.7469693389532</v>
      </c>
      <c r="I5521" s="16" t="n">
        <f aca="false">H5521/2_Girdiler!$B$17</f>
        <v>6.308881946696</v>
      </c>
      <c r="J5521" s="16" t="n">
        <f aca="false">D5521+I5521</f>
        <v>14.1788808033323</v>
      </c>
    </row>
    <row r="5522" customFormat="false" ht="15" hidden="false" customHeight="false" outlineLevel="0" collapsed="false">
      <c r="A5522" s="0" t="n">
        <v>5510</v>
      </c>
      <c r="B5522" s="7" t="n">
        <v>0.279342</v>
      </c>
      <c r="C5522" s="7" t="n">
        <v>0.134889</v>
      </c>
      <c r="D5522" s="16" t="n">
        <f aca="false">LOGINV(B5522,$B$7,$C$7)</f>
        <v>9.77505730596331</v>
      </c>
      <c r="E5522" s="16" t="n">
        <f aca="false">LOGINV(C5522,$B$8,$C$8)</f>
        <v>53.5637280850133</v>
      </c>
      <c r="F5522" s="16" t="n">
        <f aca="false">$B$5/100*E5522*2_Girdiler!$B$14*2_Girdiler!$B$15*2_Girdiler!$B$16</f>
        <v>1.34766339861893</v>
      </c>
      <c r="G5522" s="16" t="n">
        <f aca="false">MIN(MATCH(F5522,2_Girdiler!$B$20:$I$20,1),7)</f>
        <v>1</v>
      </c>
      <c r="H5522" s="16" t="n">
        <f aca="false">IF(F5522&gt;=40,2_Girdiler!$I$21+(F5522-40)*(2_Girdiler!$I$21-2_Girdiler!$H$21)/(2_Girdiler!$I$20-2_Girdiler!$H$20),INDEX(2_Girdiler!$B$21:$I$21,G5522)+(F5522-INDEX(2_Girdiler!$B$20:$I$20,G5522))*(INDEX(2_Girdiler!$B$21:$I$21,G5522+1)-INDEX(2_Girdiler!$B$21:$I$21,G5522))/(INDEX(2_Girdiler!$B$20:$I$20,G5522+1)-INDEX(2_Girdiler!$B$20:$I$20,G5522)))</f>
        <v>2.96485947696166</v>
      </c>
      <c r="I5522" s="16" t="n">
        <f aca="false">H5522/2_Girdiler!$B$17</f>
        <v>1.18784434173143</v>
      </c>
      <c r="J5522" s="16" t="n">
        <f aca="false">D5522+I5522</f>
        <v>10.9629016476947</v>
      </c>
    </row>
    <row r="5523" customFormat="false" ht="15" hidden="false" customHeight="false" outlineLevel="0" collapsed="false">
      <c r="A5523" s="0" t="n">
        <v>5511</v>
      </c>
      <c r="B5523" s="7" t="n">
        <v>0.307505</v>
      </c>
      <c r="C5523" s="7" t="n">
        <v>0.898488</v>
      </c>
      <c r="D5523" s="16" t="n">
        <f aca="false">LOGINV(B5523,$B$7,$C$7)</f>
        <v>10.2314269058978</v>
      </c>
      <c r="E5523" s="16" t="n">
        <f aca="false">LOGINV(C5523,$B$8,$C$8)</f>
        <v>248.375006048008</v>
      </c>
      <c r="F5523" s="16" t="n">
        <f aca="false">$B$5/100*E5523*2_Girdiler!$B$14*2_Girdiler!$B$15*2_Girdiler!$B$16</f>
        <v>6.24911515216787</v>
      </c>
      <c r="G5523" s="16" t="n">
        <f aca="false">MIN(MATCH(F5523,2_Girdiler!$B$20:$I$20,1),7)</f>
        <v>2</v>
      </c>
      <c r="H5523" s="16" t="n">
        <f aca="false">IF(F5523&gt;=40,2_Girdiler!$I$21+(F5523-40)*(2_Girdiler!$I$21-2_Girdiler!$H$21)/(2_Girdiler!$I$20-2_Girdiler!$H$20),INDEX(2_Girdiler!$B$21:$I$21,G5523)+(F5523-INDEX(2_Girdiler!$B$20:$I$20,G5523))*(INDEX(2_Girdiler!$B$21:$I$21,G5523+1)-INDEX(2_Girdiler!$B$21:$I$21,G5523))/(INDEX(2_Girdiler!$B$20:$I$20,G5523+1)-INDEX(2_Girdiler!$B$20:$I$20,G5523)))</f>
        <v>12.9985842434686</v>
      </c>
      <c r="I5523" s="16" t="n">
        <f aca="false">H5523/2_Girdiler!$B$17</f>
        <v>5.20776612318453</v>
      </c>
      <c r="J5523" s="16" t="n">
        <f aca="false">D5523+I5523</f>
        <v>15.4391930290823</v>
      </c>
    </row>
    <row r="5524" customFormat="false" ht="15" hidden="false" customHeight="false" outlineLevel="0" collapsed="false">
      <c r="A5524" s="0" t="n">
        <v>5512</v>
      </c>
      <c r="B5524" s="7" t="n">
        <v>0.88143</v>
      </c>
      <c r="C5524" s="7" t="n">
        <v>0.465826</v>
      </c>
      <c r="D5524" s="16" t="n">
        <f aca="false">LOGINV(B5524,$B$7,$C$7)</f>
        <v>26.1732816041307</v>
      </c>
      <c r="E5524" s="16" t="n">
        <f aca="false">LOGINV(C5524,$B$8,$C$8)</f>
        <v>103.323700169577</v>
      </c>
      <c r="F5524" s="16" t="n">
        <f aca="false">$B$5/100*E5524*2_Girdiler!$B$14*2_Girdiler!$B$15*2_Girdiler!$B$16</f>
        <v>2.59962429626655</v>
      </c>
      <c r="G5524" s="16" t="n">
        <f aca="false">MIN(MATCH(F5524,2_Girdiler!$B$20:$I$20,1),7)</f>
        <v>1</v>
      </c>
      <c r="H5524" s="16" t="n">
        <f aca="false">IF(F5524&gt;=40,2_Girdiler!$I$21+(F5524-40)*(2_Girdiler!$I$21-2_Girdiler!$H$21)/(2_Girdiler!$I$20-2_Girdiler!$H$20),INDEX(2_Girdiler!$B$21:$I$21,G5524)+(F5524-INDEX(2_Girdiler!$B$20:$I$20,G5524))*(INDEX(2_Girdiler!$B$21:$I$21,G5524+1)-INDEX(2_Girdiler!$B$21:$I$21,G5524))/(INDEX(2_Girdiler!$B$20:$I$20,G5524+1)-INDEX(2_Girdiler!$B$20:$I$20,G5524)))</f>
        <v>5.7191734517864</v>
      </c>
      <c r="I5524" s="16" t="n">
        <f aca="false">H5524/2_Girdiler!$B$17</f>
        <v>2.29133551754263</v>
      </c>
      <c r="J5524" s="16" t="n">
        <f aca="false">D5524+I5524</f>
        <v>28.4646171216733</v>
      </c>
    </row>
    <row r="5525" customFormat="false" ht="15" hidden="false" customHeight="false" outlineLevel="0" collapsed="false">
      <c r="A5525" s="0" t="n">
        <v>5513</v>
      </c>
      <c r="B5525" s="7" t="n">
        <v>0.355665</v>
      </c>
      <c r="C5525" s="7" t="n">
        <v>0.69868</v>
      </c>
      <c r="D5525" s="16" t="n">
        <f aca="false">LOGINV(B5525,$B$7,$C$7)</f>
        <v>11.0179166254453</v>
      </c>
      <c r="E5525" s="16" t="n">
        <f aca="false">LOGINV(C5525,$B$8,$C$8)</f>
        <v>152.823158261341</v>
      </c>
      <c r="F5525" s="16" t="n">
        <f aca="false">$B$5/100*E5525*2_Girdiler!$B$14*2_Girdiler!$B$15*2_Girdiler!$B$16</f>
        <v>3.84503066185534</v>
      </c>
      <c r="G5525" s="16" t="n">
        <f aca="false">MIN(MATCH(F5525,2_Girdiler!$B$20:$I$20,1),7)</f>
        <v>1</v>
      </c>
      <c r="H5525" s="16" t="n">
        <f aca="false">IF(F5525&gt;=40,2_Girdiler!$I$21+(F5525-40)*(2_Girdiler!$I$21-2_Girdiler!$H$21)/(2_Girdiler!$I$20-2_Girdiler!$H$20),INDEX(2_Girdiler!$B$21:$I$21,G5525)+(F5525-INDEX(2_Girdiler!$B$20:$I$20,G5525))*(INDEX(2_Girdiler!$B$21:$I$21,G5525+1)-INDEX(2_Girdiler!$B$21:$I$21,G5525))/(INDEX(2_Girdiler!$B$20:$I$20,G5525+1)-INDEX(2_Girdiler!$B$20:$I$20,G5525)))</f>
        <v>8.45906745608174</v>
      </c>
      <c r="I5525" s="16" t="n">
        <f aca="false">H5525/2_Girdiler!$B$17</f>
        <v>3.38904946157121</v>
      </c>
      <c r="J5525" s="16" t="n">
        <f aca="false">D5525+I5525</f>
        <v>14.4069660870166</v>
      </c>
    </row>
    <row r="5526" customFormat="false" ht="15" hidden="false" customHeight="false" outlineLevel="0" collapsed="false">
      <c r="A5526" s="0" t="n">
        <v>5514</v>
      </c>
      <c r="B5526" s="7" t="n">
        <v>0.111491</v>
      </c>
      <c r="C5526" s="7" t="n">
        <v>0.707717</v>
      </c>
      <c r="D5526" s="16" t="n">
        <f aca="false">LOGINV(B5526,$B$7,$C$7)</f>
        <v>6.865656999084</v>
      </c>
      <c r="E5526" s="16" t="n">
        <f aca="false">LOGINV(C5526,$B$8,$C$8)</f>
        <v>155.421633160978</v>
      </c>
      <c r="F5526" s="16" t="n">
        <f aca="false">$B$5/100*E5526*2_Girdiler!$B$14*2_Girdiler!$B$15*2_Girdiler!$B$16</f>
        <v>3.91040829033021</v>
      </c>
      <c r="G5526" s="16" t="n">
        <f aca="false">MIN(MATCH(F5526,2_Girdiler!$B$20:$I$20,1),7)</f>
        <v>1</v>
      </c>
      <c r="H5526" s="16" t="n">
        <f aca="false">IF(F5526&gt;=40,2_Girdiler!$I$21+(F5526-40)*(2_Girdiler!$I$21-2_Girdiler!$H$21)/(2_Girdiler!$I$20-2_Girdiler!$H$20),INDEX(2_Girdiler!$B$21:$I$21,G5526)+(F5526-INDEX(2_Girdiler!$B$20:$I$20,G5526))*(INDEX(2_Girdiler!$B$21:$I$21,G5526+1)-INDEX(2_Girdiler!$B$21:$I$21,G5526))/(INDEX(2_Girdiler!$B$20:$I$20,G5526+1)-INDEX(2_Girdiler!$B$20:$I$20,G5526)))</f>
        <v>8.60289823872647</v>
      </c>
      <c r="I5526" s="16" t="n">
        <f aca="false">H5526/2_Girdiler!$B$17</f>
        <v>3.44667397384875</v>
      </c>
      <c r="J5526" s="16" t="n">
        <f aca="false">D5526+I5526</f>
        <v>10.3123309729327</v>
      </c>
    </row>
    <row r="5527" customFormat="false" ht="15" hidden="false" customHeight="false" outlineLevel="0" collapsed="false">
      <c r="A5527" s="0" t="n">
        <v>5515</v>
      </c>
      <c r="B5527" s="7" t="n">
        <v>0.251847</v>
      </c>
      <c r="C5527" s="7" t="n">
        <v>0.945095</v>
      </c>
      <c r="D5527" s="16" t="n">
        <f aca="false">LOGINV(B5527,$B$7,$C$7)</f>
        <v>9.32848713481284</v>
      </c>
      <c r="E5527" s="16" t="n">
        <f aca="false">LOGINV(C5527,$B$8,$C$8)</f>
        <v>306.560265380557</v>
      </c>
      <c r="F5527" s="16" t="n">
        <f aca="false">$B$5/100*E5527*2_Girdiler!$B$14*2_Girdiler!$B$15*2_Girdiler!$B$16</f>
        <v>7.71305627697482</v>
      </c>
      <c r="G5527" s="16" t="n">
        <f aca="false">MIN(MATCH(F5527,2_Girdiler!$B$20:$I$20,1),7)</f>
        <v>2</v>
      </c>
      <c r="H5527" s="16" t="n">
        <f aca="false">IF(F5527&gt;=40,2_Girdiler!$I$21+(F5527-40)*(2_Girdiler!$I$21-2_Girdiler!$H$21)/(2_Girdiler!$I$20-2_Girdiler!$H$20),INDEX(2_Girdiler!$B$21:$I$21,G5527)+(F5527-INDEX(2_Girdiler!$B$20:$I$20,G5527))*(INDEX(2_Girdiler!$B$21:$I$21,G5527+1)-INDEX(2_Girdiler!$B$21:$I$21,G5527))/(INDEX(2_Girdiler!$B$20:$I$20,G5527+1)-INDEX(2_Girdiler!$B$20:$I$20,G5527)))</f>
        <v>15.3408900431597</v>
      </c>
      <c r="I5527" s="16" t="n">
        <f aca="false">H5527/2_Girdiler!$B$17</f>
        <v>6.14618992113771</v>
      </c>
      <c r="J5527" s="16" t="n">
        <f aca="false">D5527+I5527</f>
        <v>15.4746770559505</v>
      </c>
    </row>
    <row r="5528" customFormat="false" ht="15" hidden="false" customHeight="false" outlineLevel="0" collapsed="false">
      <c r="A5528" s="0" t="n">
        <v>5516</v>
      </c>
      <c r="B5528" s="7" t="n">
        <v>0.164677</v>
      </c>
      <c r="C5528" s="7" t="n">
        <v>0.398823</v>
      </c>
      <c r="D5528" s="16" t="n">
        <f aca="false">LOGINV(B5528,$B$7,$C$7)</f>
        <v>7.86248864280621</v>
      </c>
      <c r="E5528" s="16" t="n">
        <f aca="false">LOGINV(C5528,$B$8,$C$8)</f>
        <v>92.5478903171439</v>
      </c>
      <c r="F5528" s="16" t="n">
        <f aca="false">$B$5/100*E5528*2_Girdiler!$B$14*2_Girdiler!$B$15*2_Girdiler!$B$16</f>
        <v>2.32850492037934</v>
      </c>
      <c r="G5528" s="16" t="n">
        <f aca="false">MIN(MATCH(F5528,2_Girdiler!$B$20:$I$20,1),7)</f>
        <v>1</v>
      </c>
      <c r="H5528" s="16" t="n">
        <f aca="false">IF(F5528&gt;=40,2_Girdiler!$I$21+(F5528-40)*(2_Girdiler!$I$21-2_Girdiler!$H$21)/(2_Girdiler!$I$20-2_Girdiler!$H$20),INDEX(2_Girdiler!$B$21:$I$21,G5528)+(F5528-INDEX(2_Girdiler!$B$20:$I$20,G5528))*(INDEX(2_Girdiler!$B$21:$I$21,G5528+1)-INDEX(2_Girdiler!$B$21:$I$21,G5528))/(INDEX(2_Girdiler!$B$20:$I$20,G5528+1)-INDEX(2_Girdiler!$B$20:$I$20,G5528)))</f>
        <v>5.12271082483455</v>
      </c>
      <c r="I5528" s="16" t="n">
        <f aca="false">H5528/2_Girdiler!$B$17</f>
        <v>2.0523681189241</v>
      </c>
      <c r="J5528" s="16" t="n">
        <f aca="false">D5528+I5528</f>
        <v>9.91485676173031</v>
      </c>
    </row>
    <row r="5529" customFormat="false" ht="15" hidden="false" customHeight="false" outlineLevel="0" collapsed="false">
      <c r="A5529" s="0" t="n">
        <v>5517</v>
      </c>
      <c r="B5529" s="7" t="n">
        <v>0.579723</v>
      </c>
      <c r="C5529" s="7" t="n">
        <v>0.644974</v>
      </c>
      <c r="D5529" s="16" t="n">
        <f aca="false">LOGINV(B5529,$B$7,$C$7)</f>
        <v>15.1490899666999</v>
      </c>
      <c r="E5529" s="16" t="n">
        <f aca="false">LOGINV(C5529,$B$8,$C$8)</f>
        <v>138.825410593395</v>
      </c>
      <c r="F5529" s="16" t="n">
        <f aca="false">$B$5/100*E5529*2_Girdiler!$B$14*2_Girdiler!$B$15*2_Girdiler!$B$16</f>
        <v>3.49284733052981</v>
      </c>
      <c r="G5529" s="16" t="n">
        <f aca="false">MIN(MATCH(F5529,2_Girdiler!$B$20:$I$20,1),7)</f>
        <v>1</v>
      </c>
      <c r="H5529" s="16" t="n">
        <f aca="false">IF(F5529&gt;=40,2_Girdiler!$I$21+(F5529-40)*(2_Girdiler!$I$21-2_Girdiler!$H$21)/(2_Girdiler!$I$20-2_Girdiler!$H$20),INDEX(2_Girdiler!$B$21:$I$21,G5529)+(F5529-INDEX(2_Girdiler!$B$20:$I$20,G5529))*(INDEX(2_Girdiler!$B$21:$I$21,G5529+1)-INDEX(2_Girdiler!$B$21:$I$21,G5529))/(INDEX(2_Girdiler!$B$20:$I$20,G5529+1)-INDEX(2_Girdiler!$B$20:$I$20,G5529)))</f>
        <v>7.68426412716558</v>
      </c>
      <c r="I5529" s="16" t="n">
        <f aca="false">H5529/2_Girdiler!$B$17</f>
        <v>3.07863146120416</v>
      </c>
      <c r="J5529" s="16" t="n">
        <f aca="false">D5529+I5529</f>
        <v>18.2277214279041</v>
      </c>
    </row>
    <row r="5530" customFormat="false" ht="15" hidden="false" customHeight="false" outlineLevel="0" collapsed="false">
      <c r="A5530" s="0" t="n">
        <v>5518</v>
      </c>
      <c r="B5530" s="7" t="n">
        <v>0.09368</v>
      </c>
      <c r="C5530" s="7" t="n">
        <v>0.982709</v>
      </c>
      <c r="D5530" s="16" t="n">
        <f aca="false">LOGINV(B5530,$B$7,$C$7)</f>
        <v>6.49418749400281</v>
      </c>
      <c r="E5530" s="16" t="n">
        <f aca="false">LOGINV(C5530,$B$8,$C$8)</f>
        <v>427.225562596417</v>
      </c>
      <c r="F5530" s="16" t="n">
        <f aca="false">$B$5/100*E5530*2_Girdiler!$B$14*2_Girdiler!$B$15*2_Girdiler!$B$16</f>
        <v>10.7489951549258</v>
      </c>
      <c r="G5530" s="16" t="n">
        <f aca="false">MIN(MATCH(F5530,2_Girdiler!$B$20:$I$20,1),7)</f>
        <v>3</v>
      </c>
      <c r="H5530" s="16" t="n">
        <f aca="false">IF(F5530&gt;=40,2_Girdiler!$I$21+(F5530-40)*(2_Girdiler!$I$21-2_Girdiler!$H$21)/(2_Girdiler!$I$20-2_Girdiler!$H$20),INDEX(2_Girdiler!$B$21:$I$21,G5530)+(F5530-INDEX(2_Girdiler!$B$20:$I$20,G5530))*(INDEX(2_Girdiler!$B$21:$I$21,G5530+1)-INDEX(2_Girdiler!$B$21:$I$21,G5530))/(INDEX(2_Girdiler!$B$20:$I$20,G5530+1)-INDEX(2_Girdiler!$B$20:$I$20,G5530)))</f>
        <v>19.6740956394333</v>
      </c>
      <c r="I5530" s="16" t="n">
        <f aca="false">H5530/2_Girdiler!$B$17</f>
        <v>7.88224985554217</v>
      </c>
      <c r="J5530" s="16" t="n">
        <f aca="false">D5530+I5530</f>
        <v>14.376437349545</v>
      </c>
    </row>
    <row r="5531" customFormat="false" ht="15" hidden="false" customHeight="false" outlineLevel="0" collapsed="false">
      <c r="A5531" s="0" t="n">
        <v>5519</v>
      </c>
      <c r="B5531" s="7" t="n">
        <v>0.206936</v>
      </c>
      <c r="C5531" s="7" t="n">
        <v>0.243722</v>
      </c>
      <c r="D5531" s="16" t="n">
        <f aca="false">LOGINV(B5531,$B$7,$C$7)</f>
        <v>8.58785640489949</v>
      </c>
      <c r="E5531" s="16" t="n">
        <f aca="false">LOGINV(C5531,$B$8,$C$8)</f>
        <v>69.7562397819064</v>
      </c>
      <c r="F5531" s="16" t="n">
        <f aca="false">$B$5/100*E5531*2_Girdiler!$B$14*2_Girdiler!$B$15*2_Girdiler!$B$16</f>
        <v>1.75506699291276</v>
      </c>
      <c r="G5531" s="16" t="n">
        <f aca="false">MIN(MATCH(F5531,2_Girdiler!$B$20:$I$20,1),7)</f>
        <v>1</v>
      </c>
      <c r="H5531" s="16" t="n">
        <f aca="false">IF(F5531&gt;=40,2_Girdiler!$I$21+(F5531-40)*(2_Girdiler!$I$21-2_Girdiler!$H$21)/(2_Girdiler!$I$20-2_Girdiler!$H$20),INDEX(2_Girdiler!$B$21:$I$21,G5531)+(F5531-INDEX(2_Girdiler!$B$20:$I$20,G5531))*(INDEX(2_Girdiler!$B$21:$I$21,G5531+1)-INDEX(2_Girdiler!$B$21:$I$21,G5531))/(INDEX(2_Girdiler!$B$20:$I$20,G5531+1)-INDEX(2_Girdiler!$B$20:$I$20,G5531)))</f>
        <v>3.86114738440808</v>
      </c>
      <c r="I5531" s="16" t="n">
        <f aca="false">H5531/2_Girdiler!$B$17</f>
        <v>1.54693404824042</v>
      </c>
      <c r="J5531" s="16" t="n">
        <f aca="false">D5531+I5531</f>
        <v>10.1347904531399</v>
      </c>
    </row>
    <row r="5532" customFormat="false" ht="15" hidden="false" customHeight="false" outlineLevel="0" collapsed="false">
      <c r="A5532" s="0" t="n">
        <v>5520</v>
      </c>
      <c r="B5532" s="7" t="n">
        <v>0.375258</v>
      </c>
      <c r="C5532" s="7" t="n">
        <v>0.435718</v>
      </c>
      <c r="D5532" s="16" t="n">
        <f aca="false">LOGINV(B5532,$B$7,$C$7)</f>
        <v>11.3426462434749</v>
      </c>
      <c r="E5532" s="16" t="n">
        <f aca="false">LOGINV(C5532,$B$8,$C$8)</f>
        <v>98.3728417136719</v>
      </c>
      <c r="F5532" s="16" t="n">
        <f aca="false">$B$5/100*E5532*2_Girdiler!$B$14*2_Girdiler!$B$15*2_Girdiler!$B$16</f>
        <v>2.47506069751598</v>
      </c>
      <c r="G5532" s="16" t="n">
        <f aca="false">MIN(MATCH(F5532,2_Girdiler!$B$20:$I$20,1),7)</f>
        <v>1</v>
      </c>
      <c r="H5532" s="16" t="n">
        <f aca="false">IF(F5532&gt;=40,2_Girdiler!$I$21+(F5532-40)*(2_Girdiler!$I$21-2_Girdiler!$H$21)/(2_Girdiler!$I$20-2_Girdiler!$H$20),INDEX(2_Girdiler!$B$21:$I$21,G5532)+(F5532-INDEX(2_Girdiler!$B$20:$I$20,G5532))*(INDEX(2_Girdiler!$B$21:$I$21,G5532+1)-INDEX(2_Girdiler!$B$21:$I$21,G5532))/(INDEX(2_Girdiler!$B$20:$I$20,G5532+1)-INDEX(2_Girdiler!$B$20:$I$20,G5532)))</f>
        <v>5.44513353453517</v>
      </c>
      <c r="I5532" s="16" t="n">
        <f aca="false">H5532/2_Girdiler!$B$17</f>
        <v>2.18154388402851</v>
      </c>
      <c r="J5532" s="16" t="n">
        <f aca="false">D5532+I5532</f>
        <v>13.5241901275034</v>
      </c>
    </row>
    <row r="5533" customFormat="false" ht="15" hidden="false" customHeight="false" outlineLevel="0" collapsed="false">
      <c r="A5533" s="0" t="n">
        <v>5521</v>
      </c>
      <c r="B5533" s="7" t="n">
        <v>0.000316</v>
      </c>
      <c r="C5533" s="7" t="n">
        <v>0.142582</v>
      </c>
      <c r="D5533" s="16" t="n">
        <f aca="false">LOGINV(B5533,$B$7,$C$7)</f>
        <v>2.01554105881837</v>
      </c>
      <c r="E5533" s="16" t="n">
        <f aca="false">LOGINV(C5533,$B$8,$C$8)</f>
        <v>54.7799756531972</v>
      </c>
      <c r="F5533" s="16" t="n">
        <f aca="false">$B$5/100*E5533*2_Girdiler!$B$14*2_Girdiler!$B$15*2_Girdiler!$B$16</f>
        <v>1.37826418743444</v>
      </c>
      <c r="G5533" s="16" t="n">
        <f aca="false">MIN(MATCH(F5533,2_Girdiler!$B$20:$I$20,1),7)</f>
        <v>1</v>
      </c>
      <c r="H5533" s="16" t="n">
        <f aca="false">IF(F5533&gt;=40,2_Girdiler!$I$21+(F5533-40)*(2_Girdiler!$I$21-2_Girdiler!$H$21)/(2_Girdiler!$I$20-2_Girdiler!$H$20),INDEX(2_Girdiler!$B$21:$I$21,G5533)+(F5533-INDEX(2_Girdiler!$B$20:$I$20,G5533))*(INDEX(2_Girdiler!$B$21:$I$21,G5533+1)-INDEX(2_Girdiler!$B$21:$I$21,G5533))/(INDEX(2_Girdiler!$B$20:$I$20,G5533+1)-INDEX(2_Girdiler!$B$20:$I$20,G5533)))</f>
        <v>3.03218121235577</v>
      </c>
      <c r="I5533" s="16" t="n">
        <f aca="false">H5533/2_Girdiler!$B$17</f>
        <v>1.21481619084767</v>
      </c>
      <c r="J5533" s="16" t="n">
        <f aca="false">D5533+I5533</f>
        <v>3.23035724966603</v>
      </c>
    </row>
    <row r="5534" customFormat="false" ht="15" hidden="false" customHeight="false" outlineLevel="0" collapsed="false">
      <c r="A5534" s="0" t="n">
        <v>5522</v>
      </c>
      <c r="B5534" s="7" t="n">
        <v>0.71983</v>
      </c>
      <c r="C5534" s="7" t="n">
        <v>0.582465</v>
      </c>
      <c r="D5534" s="16" t="n">
        <f aca="false">LOGINV(B5534,$B$7,$C$7)</f>
        <v>18.7350181670978</v>
      </c>
      <c r="E5534" s="16" t="n">
        <f aca="false">LOGINV(C5534,$B$8,$C$8)</f>
        <v>124.913875450593</v>
      </c>
      <c r="F5534" s="16" t="n">
        <f aca="false">$B$5/100*E5534*2_Girdiler!$B$14*2_Girdiler!$B$15*2_Girdiler!$B$16</f>
        <v>3.14283310633692</v>
      </c>
      <c r="G5534" s="16" t="n">
        <f aca="false">MIN(MATCH(F5534,2_Girdiler!$B$20:$I$20,1),7)</f>
        <v>1</v>
      </c>
      <c r="H5534" s="16" t="n">
        <f aca="false">IF(F5534&gt;=40,2_Girdiler!$I$21+(F5534-40)*(2_Girdiler!$I$21-2_Girdiler!$H$21)/(2_Girdiler!$I$20-2_Girdiler!$H$20),INDEX(2_Girdiler!$B$21:$I$21,G5534)+(F5534-INDEX(2_Girdiler!$B$20:$I$20,G5534))*(INDEX(2_Girdiler!$B$21:$I$21,G5534+1)-INDEX(2_Girdiler!$B$21:$I$21,G5534))/(INDEX(2_Girdiler!$B$20:$I$20,G5534+1)-INDEX(2_Girdiler!$B$20:$I$20,G5534)))</f>
        <v>6.91423283394123</v>
      </c>
      <c r="I5534" s="16" t="n">
        <f aca="false">H5534/2_Girdiler!$B$17</f>
        <v>2.77012533411107</v>
      </c>
      <c r="J5534" s="16" t="n">
        <f aca="false">D5534+I5534</f>
        <v>21.5051435012088</v>
      </c>
    </row>
    <row r="5535" customFormat="false" ht="15" hidden="false" customHeight="false" outlineLevel="0" collapsed="false">
      <c r="A5535" s="0" t="n">
        <v>5523</v>
      </c>
      <c r="B5535" s="7" t="n">
        <v>0.118089</v>
      </c>
      <c r="C5535" s="7" t="n">
        <v>0.509382</v>
      </c>
      <c r="D5535" s="16" t="n">
        <f aca="false">LOGINV(B5535,$B$7,$C$7)</f>
        <v>6.99718055217447</v>
      </c>
      <c r="E5535" s="16" t="n">
        <f aca="false">LOGINV(C5535,$B$8,$C$8)</f>
        <v>110.875819078688</v>
      </c>
      <c r="F5535" s="16" t="n">
        <f aca="false">$B$5/100*E5535*2_Girdiler!$B$14*2_Girdiler!$B$15*2_Girdiler!$B$16</f>
        <v>2.78963560801979</v>
      </c>
      <c r="G5535" s="16" t="n">
        <f aca="false">MIN(MATCH(F5535,2_Girdiler!$B$20:$I$20,1),7)</f>
        <v>1</v>
      </c>
      <c r="H5535" s="16" t="n">
        <f aca="false">IF(F5535&gt;=40,2_Girdiler!$I$21+(F5535-40)*(2_Girdiler!$I$21-2_Girdiler!$H$21)/(2_Girdiler!$I$20-2_Girdiler!$H$20),INDEX(2_Girdiler!$B$21:$I$21,G5535)+(F5535-INDEX(2_Girdiler!$B$20:$I$20,G5535))*(INDEX(2_Girdiler!$B$21:$I$21,G5535+1)-INDEX(2_Girdiler!$B$21:$I$21,G5535))/(INDEX(2_Girdiler!$B$20:$I$20,G5535+1)-INDEX(2_Girdiler!$B$20:$I$20,G5535)))</f>
        <v>6.13719833764354</v>
      </c>
      <c r="I5535" s="16" t="n">
        <f aca="false">H5535/2_Girdiler!$B$17</f>
        <v>2.4588134365559</v>
      </c>
      <c r="J5535" s="16" t="n">
        <f aca="false">D5535+I5535</f>
        <v>9.45599398873038</v>
      </c>
    </row>
    <row r="5536" customFormat="false" ht="15" hidden="false" customHeight="false" outlineLevel="0" collapsed="false">
      <c r="A5536" s="0" t="n">
        <v>5524</v>
      </c>
      <c r="B5536" s="7" t="n">
        <v>0.214924</v>
      </c>
      <c r="C5536" s="7" t="n">
        <v>0.311184</v>
      </c>
      <c r="D5536" s="16" t="n">
        <f aca="false">LOGINV(B5536,$B$7,$C$7)</f>
        <v>8.72122383092916</v>
      </c>
      <c r="E5536" s="16" t="n">
        <f aca="false">LOGINV(C5536,$B$8,$C$8)</f>
        <v>79.4654424757896</v>
      </c>
      <c r="F5536" s="16" t="n">
        <f aca="false">$B$5/100*E5536*2_Girdiler!$B$14*2_Girdiler!$B$15*2_Girdiler!$B$16</f>
        <v>1.99935053269087</v>
      </c>
      <c r="G5536" s="16" t="n">
        <f aca="false">MIN(MATCH(F5536,2_Girdiler!$B$20:$I$20,1),7)</f>
        <v>1</v>
      </c>
      <c r="H5536" s="16" t="n">
        <f aca="false">IF(F5536&gt;=40,2_Girdiler!$I$21+(F5536-40)*(2_Girdiler!$I$21-2_Girdiler!$H$21)/(2_Girdiler!$I$20-2_Girdiler!$H$20),INDEX(2_Girdiler!$B$21:$I$21,G5536)+(F5536-INDEX(2_Girdiler!$B$20:$I$20,G5536))*(INDEX(2_Girdiler!$B$21:$I$21,G5536+1)-INDEX(2_Girdiler!$B$21:$I$21,G5536))/(INDEX(2_Girdiler!$B$20:$I$20,G5536+1)-INDEX(2_Girdiler!$B$20:$I$20,G5536)))</f>
        <v>4.39857117191991</v>
      </c>
      <c r="I5536" s="16" t="n">
        <f aca="false">H5536/2_Girdiler!$B$17</f>
        <v>1.76224806567304</v>
      </c>
      <c r="J5536" s="16" t="n">
        <f aca="false">D5536+I5536</f>
        <v>10.4834718966022</v>
      </c>
    </row>
    <row r="5537" customFormat="false" ht="15" hidden="false" customHeight="false" outlineLevel="0" collapsed="false">
      <c r="A5537" s="0" t="n">
        <v>5525</v>
      </c>
      <c r="B5537" s="7" t="n">
        <v>0.910503</v>
      </c>
      <c r="C5537" s="7" t="n">
        <v>0.442327</v>
      </c>
      <c r="D5537" s="16" t="n">
        <f aca="false">LOGINV(B5537,$B$7,$C$7)</f>
        <v>28.6417940932657</v>
      </c>
      <c r="E5537" s="16" t="n">
        <f aca="false">LOGINV(C5537,$B$8,$C$8)</f>
        <v>99.4430472557932</v>
      </c>
      <c r="F5537" s="16" t="n">
        <f aca="false">$B$5/100*E5537*2_Girdiler!$B$14*2_Girdiler!$B$15*2_Girdiler!$B$16</f>
        <v>2.50198706895576</v>
      </c>
      <c r="G5537" s="16" t="n">
        <f aca="false">MIN(MATCH(F5537,2_Girdiler!$B$20:$I$20,1),7)</f>
        <v>1</v>
      </c>
      <c r="H5537" s="16" t="n">
        <f aca="false">IF(F5537&gt;=40,2_Girdiler!$I$21+(F5537-40)*(2_Girdiler!$I$21-2_Girdiler!$H$21)/(2_Girdiler!$I$20-2_Girdiler!$H$20),INDEX(2_Girdiler!$B$21:$I$21,G5537)+(F5537-INDEX(2_Girdiler!$B$20:$I$20,G5537))*(INDEX(2_Girdiler!$B$21:$I$21,G5537+1)-INDEX(2_Girdiler!$B$21:$I$21,G5537))/(INDEX(2_Girdiler!$B$20:$I$20,G5537+1)-INDEX(2_Girdiler!$B$20:$I$20,G5537)))</f>
        <v>5.50437155170266</v>
      </c>
      <c r="I5537" s="16" t="n">
        <f aca="false">H5537/2_Girdiler!$B$17</f>
        <v>2.20527706398344</v>
      </c>
      <c r="J5537" s="16" t="n">
        <f aca="false">D5537+I5537</f>
        <v>30.8470711572491</v>
      </c>
    </row>
    <row r="5538" customFormat="false" ht="15" hidden="false" customHeight="false" outlineLevel="0" collapsed="false">
      <c r="A5538" s="0" t="n">
        <v>5526</v>
      </c>
      <c r="B5538" s="7" t="n">
        <v>0.170357</v>
      </c>
      <c r="C5538" s="7" t="n">
        <v>0.105088</v>
      </c>
      <c r="D5538" s="16" t="n">
        <f aca="false">LOGINV(B5538,$B$7,$C$7)</f>
        <v>7.96242914136851</v>
      </c>
      <c r="E5538" s="16" t="n">
        <f aca="false">LOGINV(C5538,$B$8,$C$8)</f>
        <v>48.6360445253776</v>
      </c>
      <c r="F5538" s="16" t="n">
        <f aca="false">$B$5/100*E5538*2_Girdiler!$B$14*2_Girdiler!$B$15*2_Girdiler!$B$16</f>
        <v>1.2236828802585</v>
      </c>
      <c r="G5538" s="16" t="n">
        <f aca="false">MIN(MATCH(F5538,2_Girdiler!$B$20:$I$20,1),7)</f>
        <v>1</v>
      </c>
      <c r="H5538" s="16" t="n">
        <f aca="false">IF(F5538&gt;=40,2_Girdiler!$I$21+(F5538-40)*(2_Girdiler!$I$21-2_Girdiler!$H$21)/(2_Girdiler!$I$20-2_Girdiler!$H$20),INDEX(2_Girdiler!$B$21:$I$21,G5538)+(F5538-INDEX(2_Girdiler!$B$20:$I$20,G5538))*(INDEX(2_Girdiler!$B$21:$I$21,G5538+1)-INDEX(2_Girdiler!$B$21:$I$21,G5538))/(INDEX(2_Girdiler!$B$20:$I$20,G5538+1)-INDEX(2_Girdiler!$B$20:$I$20,G5538)))</f>
        <v>2.6921023365687</v>
      </c>
      <c r="I5538" s="16" t="n">
        <f aca="false">H5538/2_Girdiler!$B$17</f>
        <v>1.07856664125349</v>
      </c>
      <c r="J5538" s="16" t="n">
        <f aca="false">D5538+I5538</f>
        <v>9.040995782622</v>
      </c>
    </row>
    <row r="5539" customFormat="false" ht="15" hidden="false" customHeight="false" outlineLevel="0" collapsed="false">
      <c r="A5539" s="0" t="n">
        <v>5527</v>
      </c>
      <c r="B5539" s="7" t="n">
        <v>0.158159</v>
      </c>
      <c r="C5539" s="7" t="n">
        <v>0.636756</v>
      </c>
      <c r="D5539" s="16" t="n">
        <f aca="false">LOGINV(B5539,$B$7,$C$7)</f>
        <v>7.74661258880453</v>
      </c>
      <c r="E5539" s="16" t="n">
        <f aca="false">LOGINV(C5539,$B$8,$C$8)</f>
        <v>136.869191929773</v>
      </c>
      <c r="F5539" s="16" t="n">
        <f aca="false">$B$5/100*E5539*2_Girdiler!$B$14*2_Girdiler!$B$15*2_Girdiler!$B$16</f>
        <v>3.4436288689531</v>
      </c>
      <c r="G5539" s="16" t="n">
        <f aca="false">MIN(MATCH(F5539,2_Girdiler!$B$20:$I$20,1),7)</f>
        <v>1</v>
      </c>
      <c r="H5539" s="16" t="n">
        <f aca="false">IF(F5539&gt;=40,2_Girdiler!$I$21+(F5539-40)*(2_Girdiler!$I$21-2_Girdiler!$H$21)/(2_Girdiler!$I$20-2_Girdiler!$H$20),INDEX(2_Girdiler!$B$21:$I$21,G5539)+(F5539-INDEX(2_Girdiler!$B$20:$I$20,G5539))*(INDEX(2_Girdiler!$B$21:$I$21,G5539+1)-INDEX(2_Girdiler!$B$21:$I$21,G5539))/(INDEX(2_Girdiler!$B$20:$I$20,G5539+1)-INDEX(2_Girdiler!$B$20:$I$20,G5539)))</f>
        <v>7.57598351169681</v>
      </c>
      <c r="I5539" s="16" t="n">
        <f aca="false">H5539/2_Girdiler!$B$17</f>
        <v>3.03524980436571</v>
      </c>
      <c r="J5539" s="16" t="n">
        <f aca="false">D5539+I5539</f>
        <v>10.7818623931702</v>
      </c>
    </row>
    <row r="5540" customFormat="false" ht="15" hidden="false" customHeight="false" outlineLevel="0" collapsed="false">
      <c r="A5540" s="0" t="n">
        <v>5528</v>
      </c>
      <c r="B5540" s="7" t="n">
        <v>0.52426</v>
      </c>
      <c r="C5540" s="7" t="n">
        <v>0.72075</v>
      </c>
      <c r="D5540" s="16" t="n">
        <f aca="false">LOGINV(B5540,$B$7,$C$7)</f>
        <v>14.009236457206</v>
      </c>
      <c r="E5540" s="16" t="n">
        <f aca="false">LOGINV(C5540,$B$8,$C$8)</f>
        <v>159.316435351315</v>
      </c>
      <c r="F5540" s="16" t="n">
        <f aca="false">$B$5/100*E5540*2_Girdiler!$B$14*2_Girdiler!$B$15*2_Girdiler!$B$16</f>
        <v>4.00840151343908</v>
      </c>
      <c r="G5540" s="16" t="n">
        <f aca="false">MIN(MATCH(F5540,2_Girdiler!$B$20:$I$20,1),7)</f>
        <v>1</v>
      </c>
      <c r="H5540" s="16" t="n">
        <f aca="false">IF(F5540&gt;=40,2_Girdiler!$I$21+(F5540-40)*(2_Girdiler!$I$21-2_Girdiler!$H$21)/(2_Girdiler!$I$20-2_Girdiler!$H$20),INDEX(2_Girdiler!$B$21:$I$21,G5540)+(F5540-INDEX(2_Girdiler!$B$20:$I$20,G5540))*(INDEX(2_Girdiler!$B$21:$I$21,G5540+1)-INDEX(2_Girdiler!$B$21:$I$21,G5540))/(INDEX(2_Girdiler!$B$20:$I$20,G5540+1)-INDEX(2_Girdiler!$B$20:$I$20,G5540)))</f>
        <v>8.81848332956598</v>
      </c>
      <c r="I5540" s="16" t="n">
        <f aca="false">H5540/2_Girdiler!$B$17</f>
        <v>3.5330462057556</v>
      </c>
      <c r="J5540" s="16" t="n">
        <f aca="false">D5540+I5540</f>
        <v>17.5422826629616</v>
      </c>
    </row>
    <row r="5541" customFormat="false" ht="15" hidden="false" customHeight="false" outlineLevel="0" collapsed="false">
      <c r="A5541" s="0" t="n">
        <v>5529</v>
      </c>
      <c r="B5541" s="7" t="n">
        <v>0.558423</v>
      </c>
      <c r="C5541" s="7" t="n">
        <v>0.091367</v>
      </c>
      <c r="D5541" s="16" t="n">
        <f aca="false">LOGINV(B5541,$B$7,$C$7)</f>
        <v>14.6981594473896</v>
      </c>
      <c r="E5541" s="16" t="n">
        <f aca="false">LOGINV(C5541,$B$8,$C$8)</f>
        <v>46.2090267332426</v>
      </c>
      <c r="F5541" s="16" t="n">
        <f aca="false">$B$5/100*E5541*2_Girdiler!$B$14*2_Girdiler!$B$15*2_Girdiler!$B$16</f>
        <v>1.16261911260838</v>
      </c>
      <c r="G5541" s="16" t="n">
        <f aca="false">MIN(MATCH(F5541,2_Girdiler!$B$20:$I$20,1),7)</f>
        <v>1</v>
      </c>
      <c r="H5541" s="16" t="n">
        <f aca="false">IF(F5541&gt;=40,2_Girdiler!$I$21+(F5541-40)*(2_Girdiler!$I$21-2_Girdiler!$H$21)/(2_Girdiler!$I$20-2_Girdiler!$H$20),INDEX(2_Girdiler!$B$21:$I$21,G5541)+(F5541-INDEX(2_Girdiler!$B$20:$I$20,G5541))*(INDEX(2_Girdiler!$B$21:$I$21,G5541+1)-INDEX(2_Girdiler!$B$21:$I$21,G5541))/(INDEX(2_Girdiler!$B$20:$I$20,G5541+1)-INDEX(2_Girdiler!$B$20:$I$20,G5541)))</f>
        <v>2.55776204773844</v>
      </c>
      <c r="I5541" s="16" t="n">
        <f aca="false">H5541/2_Girdiler!$B$17</f>
        <v>1.02474441015162</v>
      </c>
      <c r="J5541" s="16" t="n">
        <f aca="false">D5541+I5541</f>
        <v>15.7229038575412</v>
      </c>
    </row>
    <row r="5542" customFormat="false" ht="15" hidden="false" customHeight="false" outlineLevel="0" collapsed="false">
      <c r="A5542" s="0" t="n">
        <v>5530</v>
      </c>
      <c r="B5542" s="7" t="n">
        <v>0.80747</v>
      </c>
      <c r="C5542" s="7" t="n">
        <v>0.499519</v>
      </c>
      <c r="D5542" s="16" t="n">
        <f aca="false">LOGINV(B5542,$B$7,$C$7)</f>
        <v>21.9762803545601</v>
      </c>
      <c r="E5542" s="16" t="n">
        <f aca="false">LOGINV(C5542,$B$8,$C$8)</f>
        <v>109.120285786113</v>
      </c>
      <c r="F5542" s="16" t="n">
        <f aca="false">$B$5/100*E5542*2_Girdiler!$B$14*2_Girdiler!$B$15*2_Girdiler!$B$16</f>
        <v>2.74546639037861</v>
      </c>
      <c r="G5542" s="16" t="n">
        <f aca="false">MIN(MATCH(F5542,2_Girdiler!$B$20:$I$20,1),7)</f>
        <v>1</v>
      </c>
      <c r="H5542" s="16" t="n">
        <f aca="false">IF(F5542&gt;=40,2_Girdiler!$I$21+(F5542-40)*(2_Girdiler!$I$21-2_Girdiler!$H$21)/(2_Girdiler!$I$20-2_Girdiler!$H$20),INDEX(2_Girdiler!$B$21:$I$21,G5542)+(F5542-INDEX(2_Girdiler!$B$20:$I$20,G5542))*(INDEX(2_Girdiler!$B$21:$I$21,G5542+1)-INDEX(2_Girdiler!$B$21:$I$21,G5542))/(INDEX(2_Girdiler!$B$20:$I$20,G5542+1)-INDEX(2_Girdiler!$B$20:$I$20,G5542)))</f>
        <v>6.04002605883295</v>
      </c>
      <c r="I5542" s="16" t="n">
        <f aca="false">H5542/2_Girdiler!$B$17</f>
        <v>2.41988223510935</v>
      </c>
      <c r="J5542" s="16" t="n">
        <f aca="false">D5542+I5542</f>
        <v>24.3961625896694</v>
      </c>
    </row>
    <row r="5543" customFormat="false" ht="15" hidden="false" customHeight="false" outlineLevel="0" collapsed="false">
      <c r="A5543" s="0" t="n">
        <v>5531</v>
      </c>
      <c r="B5543" s="7" t="n">
        <v>0.06881</v>
      </c>
      <c r="C5543" s="7" t="n">
        <v>0.212217</v>
      </c>
      <c r="D5543" s="16" t="n">
        <f aca="false">LOGINV(B5543,$B$7,$C$7)</f>
        <v>5.91931808854651</v>
      </c>
      <c r="E5543" s="16" t="n">
        <f aca="false">LOGINV(C5543,$B$8,$C$8)</f>
        <v>65.2114083686219</v>
      </c>
      <c r="F5543" s="16" t="n">
        <f aca="false">$B$5/100*E5543*2_Girdiler!$B$14*2_Girdiler!$B$15*2_Girdiler!$B$16</f>
        <v>1.64071903455453</v>
      </c>
      <c r="G5543" s="16" t="n">
        <f aca="false">MIN(MATCH(F5543,2_Girdiler!$B$20:$I$20,1),7)</f>
        <v>1</v>
      </c>
      <c r="H5543" s="16" t="n">
        <f aca="false">IF(F5543&gt;=40,2_Girdiler!$I$21+(F5543-40)*(2_Girdiler!$I$21-2_Girdiler!$H$21)/(2_Girdiler!$I$20-2_Girdiler!$H$20),INDEX(2_Girdiler!$B$21:$I$21,G5543)+(F5543-INDEX(2_Girdiler!$B$20:$I$20,G5543))*(INDEX(2_Girdiler!$B$21:$I$21,G5543+1)-INDEX(2_Girdiler!$B$21:$I$21,G5543))/(INDEX(2_Girdiler!$B$20:$I$20,G5543+1)-INDEX(2_Girdiler!$B$20:$I$20,G5543)))</f>
        <v>3.60958187601996</v>
      </c>
      <c r="I5543" s="16" t="n">
        <f aca="false">H5543/2_Girdiler!$B$17</f>
        <v>1.44614658494389</v>
      </c>
      <c r="J5543" s="16" t="n">
        <f aca="false">D5543+I5543</f>
        <v>7.3654646734904</v>
      </c>
    </row>
    <row r="5544" customFormat="false" ht="15" hidden="false" customHeight="false" outlineLevel="0" collapsed="false">
      <c r="A5544" s="0" t="n">
        <v>5532</v>
      </c>
      <c r="B5544" s="7" t="n">
        <v>0.032706</v>
      </c>
      <c r="C5544" s="7" t="n">
        <v>0.466327</v>
      </c>
      <c r="D5544" s="16" t="n">
        <f aca="false">LOGINV(B5544,$B$7,$C$7)</f>
        <v>4.84927137568929</v>
      </c>
      <c r="E5544" s="16" t="n">
        <f aca="false">LOGINV(C5544,$B$8,$C$8)</f>
        <v>103.407796002886</v>
      </c>
      <c r="F5544" s="16" t="n">
        <f aca="false">$B$5/100*E5544*2_Girdiler!$B$14*2_Girdiler!$B$15*2_Girdiler!$B$16</f>
        <v>2.60174014743261</v>
      </c>
      <c r="G5544" s="16" t="n">
        <f aca="false">MIN(MATCH(F5544,2_Girdiler!$B$20:$I$20,1),7)</f>
        <v>1</v>
      </c>
      <c r="H5544" s="16" t="n">
        <f aca="false">IF(F5544&gt;=40,2_Girdiler!$I$21+(F5544-40)*(2_Girdiler!$I$21-2_Girdiler!$H$21)/(2_Girdiler!$I$20-2_Girdiler!$H$20),INDEX(2_Girdiler!$B$21:$I$21,G5544)+(F5544-INDEX(2_Girdiler!$B$20:$I$20,G5544))*(INDEX(2_Girdiler!$B$21:$I$21,G5544+1)-INDEX(2_Girdiler!$B$21:$I$21,G5544))/(INDEX(2_Girdiler!$B$20:$I$20,G5544+1)-INDEX(2_Girdiler!$B$20:$I$20,G5544)))</f>
        <v>5.72382832435175</v>
      </c>
      <c r="I5544" s="16" t="n">
        <f aca="false">H5544/2_Girdiler!$B$17</f>
        <v>2.29320045046144</v>
      </c>
      <c r="J5544" s="16" t="n">
        <f aca="false">D5544+I5544</f>
        <v>7.14247182615073</v>
      </c>
    </row>
    <row r="5545" customFormat="false" ht="15" hidden="false" customHeight="false" outlineLevel="0" collapsed="false">
      <c r="A5545" s="0" t="n">
        <v>5533</v>
      </c>
      <c r="B5545" s="7" t="n">
        <v>0.532555</v>
      </c>
      <c r="C5545" s="7" t="n">
        <v>0.743307</v>
      </c>
      <c r="D5545" s="16" t="n">
        <f aca="false">LOGINV(B5545,$B$7,$C$7)</f>
        <v>14.1729649114483</v>
      </c>
      <c r="E5545" s="16" t="n">
        <f aca="false">LOGINV(C5545,$B$8,$C$8)</f>
        <v>166.51932870055</v>
      </c>
      <c r="F5545" s="16" t="n">
        <f aca="false">$B$5/100*E5545*2_Girdiler!$B$14*2_Girdiler!$B$15*2_Girdiler!$B$16</f>
        <v>4.18962631010585</v>
      </c>
      <c r="G5545" s="16" t="n">
        <f aca="false">MIN(MATCH(F5545,2_Girdiler!$B$20:$I$20,1),7)</f>
        <v>1</v>
      </c>
      <c r="H5545" s="16" t="n">
        <f aca="false">IF(F5545&gt;=40,2_Girdiler!$I$21+(F5545-40)*(2_Girdiler!$I$21-2_Girdiler!$H$21)/(2_Girdiler!$I$20-2_Girdiler!$H$20),INDEX(2_Girdiler!$B$21:$I$21,G5545)+(F5545-INDEX(2_Girdiler!$B$20:$I$20,G5545))*(INDEX(2_Girdiler!$B$21:$I$21,G5545+1)-INDEX(2_Girdiler!$B$21:$I$21,G5545))/(INDEX(2_Girdiler!$B$20:$I$20,G5545+1)-INDEX(2_Girdiler!$B$20:$I$20,G5545)))</f>
        <v>9.21717788223287</v>
      </c>
      <c r="I5545" s="16" t="n">
        <f aca="false">H5545/2_Girdiler!$B$17</f>
        <v>3.69277960025355</v>
      </c>
      <c r="J5545" s="16" t="n">
        <f aca="false">D5545+I5545</f>
        <v>17.8657445117019</v>
      </c>
    </row>
    <row r="5546" customFormat="false" ht="15" hidden="false" customHeight="false" outlineLevel="0" collapsed="false">
      <c r="A5546" s="0" t="n">
        <v>5534</v>
      </c>
      <c r="B5546" s="7" t="n">
        <v>0.957397</v>
      </c>
      <c r="C5546" s="7" t="n">
        <v>0.057512</v>
      </c>
      <c r="D5546" s="16" t="n">
        <f aca="false">LOGINV(B5546,$B$7,$C$7)</f>
        <v>35.3473390813285</v>
      </c>
      <c r="E5546" s="16" t="n">
        <f aca="false">LOGINV(C5546,$B$8,$C$8)</f>
        <v>39.4848107929001</v>
      </c>
      <c r="F5546" s="16" t="n">
        <f aca="false">$B$5/100*E5546*2_Girdiler!$B$14*2_Girdiler!$B$15*2_Girdiler!$B$16</f>
        <v>0.993437839549366</v>
      </c>
      <c r="G5546" s="16" t="n">
        <f aca="false">MIN(MATCH(F5546,2_Girdiler!$B$20:$I$20,1),7)</f>
        <v>1</v>
      </c>
      <c r="H5546" s="16" t="n">
        <f aca="false">IF(F5546&gt;=40,2_Girdiler!$I$21+(F5546-40)*(2_Girdiler!$I$21-2_Girdiler!$H$21)/(2_Girdiler!$I$20-2_Girdiler!$H$20),INDEX(2_Girdiler!$B$21:$I$21,G5546)+(F5546-INDEX(2_Girdiler!$B$20:$I$20,G5546))*(INDEX(2_Girdiler!$B$21:$I$21,G5546+1)-INDEX(2_Girdiler!$B$21:$I$21,G5546))/(INDEX(2_Girdiler!$B$20:$I$20,G5546+1)-INDEX(2_Girdiler!$B$20:$I$20,G5546)))</f>
        <v>2.1855632470086</v>
      </c>
      <c r="I5546" s="16" t="n">
        <f aca="false">H5546/2_Girdiler!$B$17</f>
        <v>0.875626300884857</v>
      </c>
      <c r="J5546" s="16" t="n">
        <f aca="false">D5546+I5546</f>
        <v>36.2229653822133</v>
      </c>
    </row>
    <row r="5547" customFormat="false" ht="15" hidden="false" customHeight="false" outlineLevel="0" collapsed="false">
      <c r="A5547" s="0" t="n">
        <v>5535</v>
      </c>
      <c r="B5547" s="7" t="n">
        <v>0.783309</v>
      </c>
      <c r="C5547" s="7" t="n">
        <v>0.30978</v>
      </c>
      <c r="D5547" s="16" t="n">
        <f aca="false">LOGINV(B5547,$B$7,$C$7)</f>
        <v>20.9570875757763</v>
      </c>
      <c r="E5547" s="16" t="n">
        <f aca="false">LOGINV(C5547,$B$8,$C$8)</f>
        <v>79.2617052271295</v>
      </c>
      <c r="F5547" s="16" t="n">
        <f aca="false">$B$5/100*E5547*2_Girdiler!$B$14*2_Girdiler!$B$15*2_Girdiler!$B$16</f>
        <v>1.99422450351458</v>
      </c>
      <c r="G5547" s="16" t="n">
        <f aca="false">MIN(MATCH(F5547,2_Girdiler!$B$20:$I$20,1),7)</f>
        <v>1</v>
      </c>
      <c r="H5547" s="16" t="n">
        <f aca="false">IF(F5547&gt;=40,2_Girdiler!$I$21+(F5547-40)*(2_Girdiler!$I$21-2_Girdiler!$H$21)/(2_Girdiler!$I$20-2_Girdiler!$H$20),INDEX(2_Girdiler!$B$21:$I$21,G5547)+(F5547-INDEX(2_Girdiler!$B$20:$I$20,G5547))*(INDEX(2_Girdiler!$B$21:$I$21,G5547+1)-INDEX(2_Girdiler!$B$21:$I$21,G5547))/(INDEX(2_Girdiler!$B$20:$I$20,G5547+1)-INDEX(2_Girdiler!$B$20:$I$20,G5547)))</f>
        <v>4.38729390773207</v>
      </c>
      <c r="I5547" s="16" t="n">
        <f aca="false">H5547/2_Girdiler!$B$17</f>
        <v>1.7577299309824</v>
      </c>
      <c r="J5547" s="16" t="n">
        <f aca="false">D5547+I5547</f>
        <v>22.7148175067587</v>
      </c>
    </row>
    <row r="5548" customFormat="false" ht="15" hidden="false" customHeight="false" outlineLevel="0" collapsed="false">
      <c r="A5548" s="0" t="n">
        <v>5536</v>
      </c>
      <c r="B5548" s="7" t="n">
        <v>0.673433</v>
      </c>
      <c r="C5548" s="7" t="n">
        <v>0.42271</v>
      </c>
      <c r="D5548" s="16" t="n">
        <f aca="false">LOGINV(B5548,$B$7,$C$7)</f>
        <v>17.3970841909107</v>
      </c>
      <c r="E5548" s="16" t="n">
        <f aca="false">LOGINV(C5548,$B$8,$C$8)</f>
        <v>96.291388784081</v>
      </c>
      <c r="F5548" s="16" t="n">
        <f aca="false">$B$5/100*E5548*2_Girdiler!$B$14*2_Girdiler!$B$15*2_Girdiler!$B$16</f>
        <v>2.42269134180748</v>
      </c>
      <c r="G5548" s="16" t="n">
        <f aca="false">MIN(MATCH(F5548,2_Girdiler!$B$20:$I$20,1),7)</f>
        <v>1</v>
      </c>
      <c r="H5548" s="16" t="n">
        <f aca="false">IF(F5548&gt;=40,2_Girdiler!$I$21+(F5548-40)*(2_Girdiler!$I$21-2_Girdiler!$H$21)/(2_Girdiler!$I$20-2_Girdiler!$H$20),INDEX(2_Girdiler!$B$21:$I$21,G5548)+(F5548-INDEX(2_Girdiler!$B$20:$I$20,G5548))*(INDEX(2_Girdiler!$B$21:$I$21,G5548+1)-INDEX(2_Girdiler!$B$21:$I$21,G5548))/(INDEX(2_Girdiler!$B$20:$I$20,G5548+1)-INDEX(2_Girdiler!$B$20:$I$20,G5548)))</f>
        <v>5.32992095197645</v>
      </c>
      <c r="I5548" s="16" t="n">
        <f aca="false">H5548/2_Girdiler!$B$17</f>
        <v>2.13538499678544</v>
      </c>
      <c r="J5548" s="16" t="n">
        <f aca="false">D5548+I5548</f>
        <v>19.5324691876961</v>
      </c>
    </row>
    <row r="5549" customFormat="false" ht="15" hidden="false" customHeight="false" outlineLevel="0" collapsed="false">
      <c r="A5549" s="0" t="n">
        <v>5537</v>
      </c>
      <c r="B5549" s="7" t="n">
        <v>0.546302</v>
      </c>
      <c r="C5549" s="7" t="n">
        <v>0.577536</v>
      </c>
      <c r="D5549" s="16" t="n">
        <f aca="false">LOGINV(B5549,$B$7,$C$7)</f>
        <v>14.4491968637491</v>
      </c>
      <c r="E5549" s="16" t="n">
        <f aca="false">LOGINV(C5549,$B$8,$C$8)</f>
        <v>123.901261864337</v>
      </c>
      <c r="F5549" s="16" t="n">
        <f aca="false">$B$5/100*E5549*2_Girdiler!$B$14*2_Girdiler!$B$15*2_Girdiler!$B$16</f>
        <v>3.11735574850673</v>
      </c>
      <c r="G5549" s="16" t="n">
        <f aca="false">MIN(MATCH(F5549,2_Girdiler!$B$20:$I$20,1),7)</f>
        <v>1</v>
      </c>
      <c r="H5549" s="16" t="n">
        <f aca="false">IF(F5549&gt;=40,2_Girdiler!$I$21+(F5549-40)*(2_Girdiler!$I$21-2_Girdiler!$H$21)/(2_Girdiler!$I$20-2_Girdiler!$H$20),INDEX(2_Girdiler!$B$21:$I$21,G5549)+(F5549-INDEX(2_Girdiler!$B$20:$I$20,G5549))*(INDEX(2_Girdiler!$B$21:$I$21,G5549+1)-INDEX(2_Girdiler!$B$21:$I$21,G5549))/(INDEX(2_Girdiler!$B$20:$I$20,G5549+1)-INDEX(2_Girdiler!$B$20:$I$20,G5549)))</f>
        <v>6.8581826467148</v>
      </c>
      <c r="I5549" s="16" t="n">
        <f aca="false">H5549/2_Girdiler!$B$17</f>
        <v>2.7476693296133</v>
      </c>
      <c r="J5549" s="16" t="n">
        <f aca="false">D5549+I5549</f>
        <v>17.1968661933624</v>
      </c>
    </row>
    <row r="5550" customFormat="false" ht="15" hidden="false" customHeight="false" outlineLevel="0" collapsed="false">
      <c r="A5550" s="0" t="n">
        <v>5538</v>
      </c>
      <c r="B5550" s="7" t="n">
        <v>0.377127</v>
      </c>
      <c r="C5550" s="7" t="n">
        <v>0.797933</v>
      </c>
      <c r="D5550" s="16" t="n">
        <f aca="false">LOGINV(B5550,$B$7,$C$7)</f>
        <v>11.3738201761576</v>
      </c>
      <c r="E5550" s="16" t="n">
        <f aca="false">LOGINV(C5550,$B$8,$C$8)</f>
        <v>187.11894025816</v>
      </c>
      <c r="F5550" s="16" t="n">
        <f aca="false">$B$5/100*E5550*2_Girdiler!$B$14*2_Girdiler!$B$15*2_Girdiler!$B$16</f>
        <v>4.7079125368953</v>
      </c>
      <c r="G5550" s="16" t="n">
        <f aca="false">MIN(MATCH(F5550,2_Girdiler!$B$20:$I$20,1),7)</f>
        <v>1</v>
      </c>
      <c r="H5550" s="16" t="n">
        <f aca="false">IF(F5550&gt;=40,2_Girdiler!$I$21+(F5550-40)*(2_Girdiler!$I$21-2_Girdiler!$H$21)/(2_Girdiler!$I$20-2_Girdiler!$H$20),INDEX(2_Girdiler!$B$21:$I$21,G5550)+(F5550-INDEX(2_Girdiler!$B$20:$I$20,G5550))*(INDEX(2_Girdiler!$B$21:$I$21,G5550+1)-INDEX(2_Girdiler!$B$21:$I$21,G5550))/(INDEX(2_Girdiler!$B$20:$I$20,G5550+1)-INDEX(2_Girdiler!$B$20:$I$20,G5550)))</f>
        <v>10.3574075811697</v>
      </c>
      <c r="I5550" s="16" t="n">
        <f aca="false">H5550/2_Girdiler!$B$17</f>
        <v>4.14960239630195</v>
      </c>
      <c r="J5550" s="16" t="n">
        <f aca="false">D5550+I5550</f>
        <v>15.5234225724596</v>
      </c>
    </row>
    <row r="5551" customFormat="false" ht="15" hidden="false" customHeight="false" outlineLevel="0" collapsed="false">
      <c r="A5551" s="0" t="n">
        <v>5539</v>
      </c>
      <c r="B5551" s="7" t="n">
        <v>0.305701</v>
      </c>
      <c r="C5551" s="7" t="n">
        <v>0.737202</v>
      </c>
      <c r="D5551" s="16" t="n">
        <f aca="false">LOGINV(B5551,$B$7,$C$7)</f>
        <v>10.2021653910989</v>
      </c>
      <c r="E5551" s="16" t="n">
        <f aca="false">LOGINV(C5551,$B$8,$C$8)</f>
        <v>164.507428027076</v>
      </c>
      <c r="F5551" s="16" t="n">
        <f aca="false">$B$5/100*E5551*2_Girdiler!$B$14*2_Girdiler!$B$15*2_Girdiler!$B$16</f>
        <v>4.13900688916124</v>
      </c>
      <c r="G5551" s="16" t="n">
        <f aca="false">MIN(MATCH(F5551,2_Girdiler!$B$20:$I$20,1),7)</f>
        <v>1</v>
      </c>
      <c r="H5551" s="16" t="n">
        <f aca="false">IF(F5551&gt;=40,2_Girdiler!$I$21+(F5551-40)*(2_Girdiler!$I$21-2_Girdiler!$H$21)/(2_Girdiler!$I$20-2_Girdiler!$H$20),INDEX(2_Girdiler!$B$21:$I$21,G5551)+(F5551-INDEX(2_Girdiler!$B$20:$I$20,G5551))*(INDEX(2_Girdiler!$B$21:$I$21,G5551+1)-INDEX(2_Girdiler!$B$21:$I$21,G5551))/(INDEX(2_Girdiler!$B$20:$I$20,G5551+1)-INDEX(2_Girdiler!$B$20:$I$20,G5551)))</f>
        <v>9.10581515615472</v>
      </c>
      <c r="I5551" s="16" t="n">
        <f aca="false">H5551/2_Girdiler!$B$17</f>
        <v>3.64816312345942</v>
      </c>
      <c r="J5551" s="16" t="n">
        <f aca="false">D5551+I5551</f>
        <v>13.8503285145583</v>
      </c>
    </row>
    <row r="5552" customFormat="false" ht="15" hidden="false" customHeight="false" outlineLevel="0" collapsed="false">
      <c r="A5552" s="0" t="n">
        <v>5540</v>
      </c>
      <c r="B5552" s="7" t="n">
        <v>0.688404</v>
      </c>
      <c r="C5552" s="7" t="n">
        <v>0.860776</v>
      </c>
      <c r="D5552" s="16" t="n">
        <f aca="false">LOGINV(B5552,$B$7,$C$7)</f>
        <v>17.808363051338</v>
      </c>
      <c r="E5552" s="16" t="n">
        <f aca="false">LOGINV(C5552,$B$8,$C$8)</f>
        <v>219.824598890427</v>
      </c>
      <c r="F5552" s="16" t="n">
        <f aca="false">$B$5/100*E5552*2_Girdiler!$B$14*2_Girdiler!$B$15*2_Girdiler!$B$16</f>
        <v>5.53078690808315</v>
      </c>
      <c r="G5552" s="16" t="n">
        <f aca="false">MIN(MATCH(F5552,2_Girdiler!$B$20:$I$20,1),7)</f>
        <v>2</v>
      </c>
      <c r="H5552" s="16" t="n">
        <f aca="false">IF(F5552&gt;=40,2_Girdiler!$I$21+(F5552-40)*(2_Girdiler!$I$21-2_Girdiler!$H$21)/(2_Girdiler!$I$20-2_Girdiler!$H$20),INDEX(2_Girdiler!$B$21:$I$21,G5552)+(F5552-INDEX(2_Girdiler!$B$20:$I$20,G5552))*(INDEX(2_Girdiler!$B$21:$I$21,G5552+1)-INDEX(2_Girdiler!$B$21:$I$21,G5552))/(INDEX(2_Girdiler!$B$20:$I$20,G5552+1)-INDEX(2_Girdiler!$B$20:$I$20,G5552)))</f>
        <v>11.849259052933</v>
      </c>
      <c r="I5552" s="16" t="n">
        <f aca="false">H5552/2_Girdiler!$B$17</f>
        <v>4.7472993000533</v>
      </c>
      <c r="J5552" s="16" t="n">
        <f aca="false">D5552+I5552</f>
        <v>22.5556623513913</v>
      </c>
    </row>
    <row r="5553" customFormat="false" ht="15" hidden="false" customHeight="false" outlineLevel="0" collapsed="false">
      <c r="A5553" s="0" t="n">
        <v>5541</v>
      </c>
      <c r="B5553" s="7" t="n">
        <v>0.663569</v>
      </c>
      <c r="C5553" s="7" t="n">
        <v>0.645459</v>
      </c>
      <c r="D5553" s="16" t="n">
        <f aca="false">LOGINV(B5553,$B$7,$C$7)</f>
        <v>17.1354136383238</v>
      </c>
      <c r="E5553" s="16" t="n">
        <f aca="false">LOGINV(C5553,$B$8,$C$8)</f>
        <v>138.94222597344</v>
      </c>
      <c r="F5553" s="16" t="n">
        <f aca="false">$B$5/100*E5553*2_Girdiler!$B$14*2_Girdiler!$B$15*2_Girdiler!$B$16</f>
        <v>3.49578640549175</v>
      </c>
      <c r="G5553" s="16" t="n">
        <f aca="false">MIN(MATCH(F5553,2_Girdiler!$B$20:$I$20,1),7)</f>
        <v>1</v>
      </c>
      <c r="H5553" s="16" t="n">
        <f aca="false">IF(F5553&gt;=40,2_Girdiler!$I$21+(F5553-40)*(2_Girdiler!$I$21-2_Girdiler!$H$21)/(2_Girdiler!$I$20-2_Girdiler!$H$20),INDEX(2_Girdiler!$B$21:$I$21,G5553)+(F5553-INDEX(2_Girdiler!$B$20:$I$20,G5553))*(INDEX(2_Girdiler!$B$21:$I$21,G5553+1)-INDEX(2_Girdiler!$B$21:$I$21,G5553))/(INDEX(2_Girdiler!$B$20:$I$20,G5553+1)-INDEX(2_Girdiler!$B$20:$I$20,G5553)))</f>
        <v>7.69073009208184</v>
      </c>
      <c r="I5553" s="16" t="n">
        <f aca="false">H5553/2_Girdiler!$B$17</f>
        <v>3.08122199201997</v>
      </c>
      <c r="J5553" s="16" t="n">
        <f aca="false">D5553+I5553</f>
        <v>20.2166356303438</v>
      </c>
    </row>
    <row r="5554" customFormat="false" ht="15" hidden="false" customHeight="false" outlineLevel="0" collapsed="false">
      <c r="A5554" s="0" t="n">
        <v>5542</v>
      </c>
      <c r="B5554" s="7" t="n">
        <v>0.235035</v>
      </c>
      <c r="C5554" s="7" t="n">
        <v>0.059907</v>
      </c>
      <c r="D5554" s="16" t="n">
        <f aca="false">LOGINV(B5554,$B$7,$C$7)</f>
        <v>9.05352023900001</v>
      </c>
      <c r="E5554" s="16" t="n">
        <f aca="false">LOGINV(C5554,$B$8,$C$8)</f>
        <v>40.0095631504052</v>
      </c>
      <c r="F5554" s="16" t="n">
        <f aca="false">$B$5/100*E5554*2_Girdiler!$B$14*2_Girdiler!$B$15*2_Girdiler!$B$16</f>
        <v>1.00664060886419</v>
      </c>
      <c r="G5554" s="16" t="n">
        <f aca="false">MIN(MATCH(F5554,2_Girdiler!$B$20:$I$20,1),7)</f>
        <v>1</v>
      </c>
      <c r="H5554" s="16" t="n">
        <f aca="false">IF(F5554&gt;=40,2_Girdiler!$I$21+(F5554-40)*(2_Girdiler!$I$21-2_Girdiler!$H$21)/(2_Girdiler!$I$20-2_Girdiler!$H$20),INDEX(2_Girdiler!$B$21:$I$21,G5554)+(F5554-INDEX(2_Girdiler!$B$20:$I$20,G5554))*(INDEX(2_Girdiler!$B$21:$I$21,G5554+1)-INDEX(2_Girdiler!$B$21:$I$21,G5554))/(INDEX(2_Girdiler!$B$20:$I$20,G5554+1)-INDEX(2_Girdiler!$B$20:$I$20,G5554)))</f>
        <v>2.21460933950123</v>
      </c>
      <c r="I5554" s="16" t="n">
        <f aca="false">H5554/2_Girdiler!$B$17</f>
        <v>0.887263357171966</v>
      </c>
      <c r="J5554" s="16" t="n">
        <f aca="false">D5554+I5554</f>
        <v>9.94078359617197</v>
      </c>
    </row>
    <row r="5555" customFormat="false" ht="15" hidden="false" customHeight="false" outlineLevel="0" collapsed="false">
      <c r="A5555" s="0" t="n">
        <v>5543</v>
      </c>
      <c r="B5555" s="7" t="n">
        <v>0.442812</v>
      </c>
      <c r="C5555" s="7" t="n">
        <v>0.213565</v>
      </c>
      <c r="D5555" s="16" t="n">
        <f aca="false">LOGINV(B5555,$B$7,$C$7)</f>
        <v>12.4986619726211</v>
      </c>
      <c r="E5555" s="16" t="n">
        <f aca="false">LOGINV(C5555,$B$8,$C$8)</f>
        <v>65.4070169092068</v>
      </c>
      <c r="F5555" s="16" t="n">
        <f aca="false">$B$5/100*E5555*2_Girdiler!$B$14*2_Girdiler!$B$15*2_Girdiler!$B$16</f>
        <v>1.64564054543564</v>
      </c>
      <c r="G5555" s="16" t="n">
        <f aca="false">MIN(MATCH(F5555,2_Girdiler!$B$20:$I$20,1),7)</f>
        <v>1</v>
      </c>
      <c r="H5555" s="16" t="n">
        <f aca="false">IF(F5555&gt;=40,2_Girdiler!$I$21+(F5555-40)*(2_Girdiler!$I$21-2_Girdiler!$H$21)/(2_Girdiler!$I$20-2_Girdiler!$H$20),INDEX(2_Girdiler!$B$21:$I$21,G5555)+(F5555-INDEX(2_Girdiler!$B$20:$I$20,G5555))*(INDEX(2_Girdiler!$B$21:$I$21,G5555+1)-INDEX(2_Girdiler!$B$21:$I$21,G5555))/(INDEX(2_Girdiler!$B$20:$I$20,G5555+1)-INDEX(2_Girdiler!$B$20:$I$20,G5555)))</f>
        <v>3.62040919995841</v>
      </c>
      <c r="I5555" s="16" t="n">
        <f aca="false">H5555/2_Girdiler!$B$17</f>
        <v>1.45048445511154</v>
      </c>
      <c r="J5555" s="16" t="n">
        <f aca="false">D5555+I5555</f>
        <v>13.9491464277326</v>
      </c>
    </row>
    <row r="5556" customFormat="false" ht="15" hidden="false" customHeight="false" outlineLevel="0" collapsed="false">
      <c r="A5556" s="0" t="n">
        <v>5544</v>
      </c>
      <c r="B5556" s="7" t="n">
        <v>0.810503</v>
      </c>
      <c r="C5556" s="7" t="n">
        <v>0.643628</v>
      </c>
      <c r="D5556" s="16" t="n">
        <f aca="false">LOGINV(B5556,$B$7,$C$7)</f>
        <v>22.113171537267</v>
      </c>
      <c r="E5556" s="16" t="n">
        <f aca="false">LOGINV(C5556,$B$8,$C$8)</f>
        <v>138.502026771984</v>
      </c>
      <c r="F5556" s="16" t="n">
        <f aca="false">$B$5/100*E5556*2_Girdiler!$B$14*2_Girdiler!$B$15*2_Girdiler!$B$16</f>
        <v>3.48471099358312</v>
      </c>
      <c r="G5556" s="16" t="n">
        <f aca="false">MIN(MATCH(F5556,2_Girdiler!$B$20:$I$20,1),7)</f>
        <v>1</v>
      </c>
      <c r="H5556" s="16" t="n">
        <f aca="false">IF(F5556&gt;=40,2_Girdiler!$I$21+(F5556-40)*(2_Girdiler!$I$21-2_Girdiler!$H$21)/(2_Girdiler!$I$20-2_Girdiler!$H$20),INDEX(2_Girdiler!$B$21:$I$21,G5556)+(F5556-INDEX(2_Girdiler!$B$20:$I$20,G5556))*(INDEX(2_Girdiler!$B$21:$I$21,G5556+1)-INDEX(2_Girdiler!$B$21:$I$21,G5556))/(INDEX(2_Girdiler!$B$20:$I$20,G5556+1)-INDEX(2_Girdiler!$B$20:$I$20,G5556)))</f>
        <v>7.66636418588285</v>
      </c>
      <c r="I5556" s="16" t="n">
        <f aca="false">H5556/2_Girdiler!$B$17</f>
        <v>3.07146001036973</v>
      </c>
      <c r="J5556" s="16" t="n">
        <f aca="false">D5556+I5556</f>
        <v>25.1846315476367</v>
      </c>
    </row>
    <row r="5557" customFormat="false" ht="15" hidden="false" customHeight="false" outlineLevel="0" collapsed="false">
      <c r="A5557" s="0" t="n">
        <v>5545</v>
      </c>
      <c r="B5557" s="7" t="n">
        <v>0.343196</v>
      </c>
      <c r="C5557" s="7" t="n">
        <v>0.052051</v>
      </c>
      <c r="D5557" s="16" t="n">
        <f aca="false">LOGINV(B5557,$B$7,$C$7)</f>
        <v>10.8129694434296</v>
      </c>
      <c r="E5557" s="16" t="n">
        <f aca="false">LOGINV(C5557,$B$8,$C$8)</f>
        <v>38.2486441124469</v>
      </c>
      <c r="F5557" s="16" t="n">
        <f aca="false">$B$5/100*E5557*2_Girdiler!$B$14*2_Girdiler!$B$15*2_Girdiler!$B$16</f>
        <v>0.962335885869163</v>
      </c>
      <c r="G5557" s="16" t="n">
        <f aca="false">MIN(MATCH(F5557,2_Girdiler!$B$20:$I$20,1),7)</f>
        <v>1</v>
      </c>
      <c r="H5557" s="16" t="n">
        <f aca="false">IF(F5557&gt;=40,2_Girdiler!$I$21+(F5557-40)*(2_Girdiler!$I$21-2_Girdiler!$H$21)/(2_Girdiler!$I$20-2_Girdiler!$H$20),INDEX(2_Girdiler!$B$21:$I$21,G5557)+(F5557-INDEX(2_Girdiler!$B$20:$I$20,G5557))*(INDEX(2_Girdiler!$B$21:$I$21,G5557+1)-INDEX(2_Girdiler!$B$21:$I$21,G5557))/(INDEX(2_Girdiler!$B$20:$I$20,G5557+1)-INDEX(2_Girdiler!$B$20:$I$20,G5557)))</f>
        <v>2.11713894891216</v>
      </c>
      <c r="I5557" s="16" t="n">
        <f aca="false">H5557/2_Girdiler!$B$17</f>
        <v>0.84821271991673</v>
      </c>
      <c r="J5557" s="16" t="n">
        <f aca="false">D5557+I5557</f>
        <v>11.6611821633464</v>
      </c>
    </row>
    <row r="5558" customFormat="false" ht="15" hidden="false" customHeight="false" outlineLevel="0" collapsed="false">
      <c r="A5558" s="0" t="n">
        <v>5546</v>
      </c>
      <c r="B5558" s="7" t="n">
        <v>0.692861</v>
      </c>
      <c r="C5558" s="7" t="n">
        <v>0.747821</v>
      </c>
      <c r="D5558" s="16" t="n">
        <f aca="false">LOGINV(B5558,$B$7,$C$7)</f>
        <v>17.9343239282424</v>
      </c>
      <c r="E5558" s="16" t="n">
        <f aca="false">LOGINV(C5558,$B$8,$C$8)</f>
        <v>168.039012778609</v>
      </c>
      <c r="F5558" s="16" t="n">
        <f aca="false">$B$5/100*E5558*2_Girdiler!$B$14*2_Girdiler!$B$15*2_Girdiler!$B$16</f>
        <v>4.2278615615098</v>
      </c>
      <c r="G5558" s="16" t="n">
        <f aca="false">MIN(MATCH(F5558,2_Girdiler!$B$20:$I$20,1),7)</f>
        <v>1</v>
      </c>
      <c r="H5558" s="16" t="n">
        <f aca="false">IF(F5558&gt;=40,2_Girdiler!$I$21+(F5558-40)*(2_Girdiler!$I$21-2_Girdiler!$H$21)/(2_Girdiler!$I$20-2_Girdiler!$H$20),INDEX(2_Girdiler!$B$21:$I$21,G5558)+(F5558-INDEX(2_Girdiler!$B$20:$I$20,G5558))*(INDEX(2_Girdiler!$B$21:$I$21,G5558+1)-INDEX(2_Girdiler!$B$21:$I$21,G5558))/(INDEX(2_Girdiler!$B$20:$I$20,G5558+1)-INDEX(2_Girdiler!$B$20:$I$20,G5558)))</f>
        <v>9.30129543532156</v>
      </c>
      <c r="I5558" s="16" t="n">
        <f aca="false">H5558/2_Girdiler!$B$17</f>
        <v>3.72648054299742</v>
      </c>
      <c r="J5558" s="16" t="n">
        <f aca="false">D5558+I5558</f>
        <v>21.6608044712399</v>
      </c>
    </row>
    <row r="5559" customFormat="false" ht="15" hidden="false" customHeight="false" outlineLevel="0" collapsed="false">
      <c r="A5559" s="0" t="n">
        <v>5547</v>
      </c>
      <c r="B5559" s="7" t="n">
        <v>0.26904</v>
      </c>
      <c r="C5559" s="7" t="n">
        <v>0.029088</v>
      </c>
      <c r="D5559" s="16" t="n">
        <f aca="false">LOGINV(B5559,$B$7,$C$7)</f>
        <v>9.60802064515108</v>
      </c>
      <c r="E5559" s="16" t="n">
        <f aca="false">LOGINV(C5559,$B$8,$C$8)</f>
        <v>32.1500399443644</v>
      </c>
      <c r="F5559" s="16" t="n">
        <f aca="false">$B$5/100*E5559*2_Girdiler!$B$14*2_Girdiler!$B$15*2_Girdiler!$B$16</f>
        <v>0.808895005000209</v>
      </c>
      <c r="G5559" s="16" t="n">
        <f aca="false">MIN(MATCH(F5559,2_Girdiler!$B$20:$I$20,1),7)</f>
        <v>1</v>
      </c>
      <c r="H5559" s="16" t="n">
        <f aca="false">IF(F5559&gt;=40,2_Girdiler!$I$21+(F5559-40)*(2_Girdiler!$I$21-2_Girdiler!$H$21)/(2_Girdiler!$I$20-2_Girdiler!$H$20),INDEX(2_Girdiler!$B$21:$I$21,G5559)+(F5559-INDEX(2_Girdiler!$B$20:$I$20,G5559))*(INDEX(2_Girdiler!$B$21:$I$21,G5559+1)-INDEX(2_Girdiler!$B$21:$I$21,G5559))/(INDEX(2_Girdiler!$B$20:$I$20,G5559+1)-INDEX(2_Girdiler!$B$20:$I$20,G5559)))</f>
        <v>1.77956901100046</v>
      </c>
      <c r="I5559" s="16" t="n">
        <f aca="false">H5559/2_Girdiler!$B$17</f>
        <v>0.71296835376621</v>
      </c>
      <c r="J5559" s="16" t="n">
        <f aca="false">D5559+I5559</f>
        <v>10.3209889989173</v>
      </c>
    </row>
    <row r="5560" customFormat="false" ht="15" hidden="false" customHeight="false" outlineLevel="0" collapsed="false">
      <c r="A5560" s="0" t="n">
        <v>5548</v>
      </c>
      <c r="B5560" s="7" t="n">
        <v>0.235351</v>
      </c>
      <c r="C5560" s="7" t="n">
        <v>0.560604</v>
      </c>
      <c r="D5560" s="16" t="n">
        <f aca="false">LOGINV(B5560,$B$7,$C$7)</f>
        <v>9.05870865300652</v>
      </c>
      <c r="E5560" s="16" t="n">
        <f aca="false">LOGINV(C5560,$B$8,$C$8)</f>
        <v>120.502236830909</v>
      </c>
      <c r="F5560" s="16" t="n">
        <f aca="false">$B$5/100*E5560*2_Girdiler!$B$14*2_Girdiler!$B$15*2_Girdiler!$B$16</f>
        <v>3.03183627866568</v>
      </c>
      <c r="G5560" s="16" t="n">
        <f aca="false">MIN(MATCH(F5560,2_Girdiler!$B$20:$I$20,1),7)</f>
        <v>1</v>
      </c>
      <c r="H5560" s="16" t="n">
        <f aca="false">IF(F5560&gt;=40,2_Girdiler!$I$21+(F5560-40)*(2_Girdiler!$I$21-2_Girdiler!$H$21)/(2_Girdiler!$I$20-2_Girdiler!$H$20),INDEX(2_Girdiler!$B$21:$I$21,G5560)+(F5560-INDEX(2_Girdiler!$B$20:$I$20,G5560))*(INDEX(2_Girdiler!$B$21:$I$21,G5560+1)-INDEX(2_Girdiler!$B$21:$I$21,G5560))/(INDEX(2_Girdiler!$B$20:$I$20,G5560+1)-INDEX(2_Girdiler!$B$20:$I$20,G5560)))</f>
        <v>6.6700398130645</v>
      </c>
      <c r="I5560" s="16" t="n">
        <f aca="false">H5560/2_Girdiler!$B$17</f>
        <v>2.67229159177264</v>
      </c>
      <c r="J5560" s="16" t="n">
        <f aca="false">D5560+I5560</f>
        <v>11.7310002447792</v>
      </c>
    </row>
    <row r="5561" customFormat="false" ht="15" hidden="false" customHeight="false" outlineLevel="0" collapsed="false">
      <c r="A5561" s="0" t="n">
        <v>5549</v>
      </c>
      <c r="B5561" s="7" t="n">
        <v>0.917442</v>
      </c>
      <c r="C5561" s="7" t="n">
        <v>0.893043</v>
      </c>
      <c r="D5561" s="16" t="n">
        <f aca="false">LOGINV(B5561,$B$7,$C$7)</f>
        <v>29.3563748880116</v>
      </c>
      <c r="E5561" s="16" t="n">
        <f aca="false">LOGINV(C5561,$B$8,$C$8)</f>
        <v>243.594437340867</v>
      </c>
      <c r="F5561" s="16" t="n">
        <f aca="false">$B$5/100*E5561*2_Girdiler!$B$14*2_Girdiler!$B$15*2_Girdiler!$B$16</f>
        <v>6.12883604349622</v>
      </c>
      <c r="G5561" s="16" t="n">
        <f aca="false">MIN(MATCH(F5561,2_Girdiler!$B$20:$I$20,1),7)</f>
        <v>2</v>
      </c>
      <c r="H5561" s="16" t="n">
        <f aca="false">IF(F5561&gt;=40,2_Girdiler!$I$21+(F5561-40)*(2_Girdiler!$I$21-2_Girdiler!$H$21)/(2_Girdiler!$I$20-2_Girdiler!$H$20),INDEX(2_Girdiler!$B$21:$I$21,G5561)+(F5561-INDEX(2_Girdiler!$B$20:$I$20,G5561))*(INDEX(2_Girdiler!$B$21:$I$21,G5561+1)-INDEX(2_Girdiler!$B$21:$I$21,G5561))/(INDEX(2_Girdiler!$B$20:$I$20,G5561+1)-INDEX(2_Girdiler!$B$20:$I$20,G5561)))</f>
        <v>12.806137669594</v>
      </c>
      <c r="I5561" s="16" t="n">
        <f aca="false">H5561/2_Girdiler!$B$17</f>
        <v>5.1306641304463</v>
      </c>
      <c r="J5561" s="16" t="n">
        <f aca="false">D5561+I5561</f>
        <v>34.4870390184579</v>
      </c>
    </row>
    <row r="5562" customFormat="false" ht="15" hidden="false" customHeight="false" outlineLevel="0" collapsed="false">
      <c r="A5562" s="0" t="n">
        <v>5550</v>
      </c>
      <c r="B5562" s="7" t="n">
        <v>0.767624</v>
      </c>
      <c r="C5562" s="7" t="n">
        <v>0.57544</v>
      </c>
      <c r="D5562" s="16" t="n">
        <f aca="false">LOGINV(B5562,$B$7,$C$7)</f>
        <v>20.3541369084938</v>
      </c>
      <c r="E5562" s="16" t="n">
        <f aca="false">LOGINV(C5562,$B$8,$C$8)</f>
        <v>123.473910351639</v>
      </c>
      <c r="F5562" s="16" t="n">
        <f aca="false">$B$5/100*E5562*2_Girdiler!$B$14*2_Girdiler!$B$15*2_Girdiler!$B$16</f>
        <v>3.10660358444724</v>
      </c>
      <c r="G5562" s="16" t="n">
        <f aca="false">MIN(MATCH(F5562,2_Girdiler!$B$20:$I$20,1),7)</f>
        <v>1</v>
      </c>
      <c r="H5562" s="16" t="n">
        <f aca="false">IF(F5562&gt;=40,2_Girdiler!$I$21+(F5562-40)*(2_Girdiler!$I$21-2_Girdiler!$H$21)/(2_Girdiler!$I$20-2_Girdiler!$H$20),INDEX(2_Girdiler!$B$21:$I$21,G5562)+(F5562-INDEX(2_Girdiler!$B$20:$I$20,G5562))*(INDEX(2_Girdiler!$B$21:$I$21,G5562+1)-INDEX(2_Girdiler!$B$21:$I$21,G5562))/(INDEX(2_Girdiler!$B$20:$I$20,G5562+1)-INDEX(2_Girdiler!$B$20:$I$20,G5562)))</f>
        <v>6.83452788578393</v>
      </c>
      <c r="I5562" s="16" t="n">
        <f aca="false">H5562/2_Girdiler!$B$17</f>
        <v>2.73819226193267</v>
      </c>
      <c r="J5562" s="16" t="n">
        <f aca="false">D5562+I5562</f>
        <v>23.0923291704264</v>
      </c>
    </row>
    <row r="5563" customFormat="false" ht="15" hidden="false" customHeight="false" outlineLevel="0" collapsed="false">
      <c r="A5563" s="0" t="n">
        <v>5551</v>
      </c>
      <c r="B5563" s="7" t="n">
        <v>0.242852</v>
      </c>
      <c r="C5563" s="7" t="n">
        <v>0.313283</v>
      </c>
      <c r="D5563" s="16" t="n">
        <f aca="false">LOGINV(B5563,$B$7,$C$7)</f>
        <v>9.18162497998912</v>
      </c>
      <c r="E5563" s="16" t="n">
        <f aca="false">LOGINV(C5563,$B$8,$C$8)</f>
        <v>79.7702645560351</v>
      </c>
      <c r="F5563" s="16" t="n">
        <f aca="false">$B$5/100*E5563*2_Girdiler!$B$14*2_Girdiler!$B$15*2_Girdiler!$B$16</f>
        <v>2.00701985622984</v>
      </c>
      <c r="G5563" s="16" t="n">
        <f aca="false">MIN(MATCH(F5563,2_Girdiler!$B$20:$I$20,1),7)</f>
        <v>1</v>
      </c>
      <c r="H5563" s="16" t="n">
        <f aca="false">IF(F5563&gt;=40,2_Girdiler!$I$21+(F5563-40)*(2_Girdiler!$I$21-2_Girdiler!$H$21)/(2_Girdiler!$I$20-2_Girdiler!$H$20),INDEX(2_Girdiler!$B$21:$I$21,G5563)+(F5563-INDEX(2_Girdiler!$B$20:$I$20,G5563))*(INDEX(2_Girdiler!$B$21:$I$21,G5563+1)-INDEX(2_Girdiler!$B$21:$I$21,G5563))/(INDEX(2_Girdiler!$B$20:$I$20,G5563+1)-INDEX(2_Girdiler!$B$20:$I$20,G5563)))</f>
        <v>4.41544368370566</v>
      </c>
      <c r="I5563" s="16" t="n">
        <f aca="false">H5563/2_Girdiler!$B$17</f>
        <v>1.76900788610002</v>
      </c>
      <c r="J5563" s="16" t="n">
        <f aca="false">D5563+I5563</f>
        <v>10.9506328660891</v>
      </c>
    </row>
    <row r="5564" customFormat="false" ht="15" hidden="false" customHeight="false" outlineLevel="0" collapsed="false">
      <c r="A5564" s="0" t="n">
        <v>5552</v>
      </c>
      <c r="B5564" s="7" t="n">
        <v>0.893068</v>
      </c>
      <c r="C5564" s="7" t="n">
        <v>0.523899</v>
      </c>
      <c r="D5564" s="16" t="n">
        <f aca="false">LOGINV(B5564,$B$7,$C$7)</f>
        <v>27.0761698204362</v>
      </c>
      <c r="E5564" s="16" t="n">
        <f aca="false">LOGINV(C5564,$B$8,$C$8)</f>
        <v>113.51346977063</v>
      </c>
      <c r="F5564" s="16" t="n">
        <f aca="false">$B$5/100*E5564*2_Girdiler!$B$14*2_Girdiler!$B$15*2_Girdiler!$B$16</f>
        <v>2.85599889942905</v>
      </c>
      <c r="G5564" s="16" t="n">
        <f aca="false">MIN(MATCH(F5564,2_Girdiler!$B$20:$I$20,1),7)</f>
        <v>1</v>
      </c>
      <c r="H5564" s="16" t="n">
        <f aca="false">IF(F5564&gt;=40,2_Girdiler!$I$21+(F5564-40)*(2_Girdiler!$I$21-2_Girdiler!$H$21)/(2_Girdiler!$I$20-2_Girdiler!$H$20),INDEX(2_Girdiler!$B$21:$I$21,G5564)+(F5564-INDEX(2_Girdiler!$B$20:$I$20,G5564))*(INDEX(2_Girdiler!$B$21:$I$21,G5564+1)-INDEX(2_Girdiler!$B$21:$I$21,G5564))/(INDEX(2_Girdiler!$B$20:$I$20,G5564+1)-INDEX(2_Girdiler!$B$20:$I$20,G5564)))</f>
        <v>6.28319757874391</v>
      </c>
      <c r="I5564" s="16" t="n">
        <f aca="false">H5564/2_Girdiler!$B$17</f>
        <v>2.51730672225317</v>
      </c>
      <c r="J5564" s="16" t="n">
        <f aca="false">D5564+I5564</f>
        <v>29.5934765426893</v>
      </c>
    </row>
    <row r="5565" customFormat="false" ht="15" hidden="false" customHeight="false" outlineLevel="0" collapsed="false">
      <c r="A5565" s="0" t="n">
        <v>5553</v>
      </c>
      <c r="B5565" s="7" t="n">
        <v>0.752861</v>
      </c>
      <c r="C5565" s="7" t="n">
        <v>0.715275</v>
      </c>
      <c r="D5565" s="16" t="n">
        <f aca="false">LOGINV(B5565,$B$7,$C$7)</f>
        <v>19.8220375730892</v>
      </c>
      <c r="E5565" s="16" t="n">
        <f aca="false">LOGINV(C5565,$B$8,$C$8)</f>
        <v>157.658184709067</v>
      </c>
      <c r="F5565" s="16" t="n">
        <f aca="false">$B$5/100*E5565*2_Girdiler!$B$14*2_Girdiler!$B$15*2_Girdiler!$B$16</f>
        <v>3.96667992728014</v>
      </c>
      <c r="G5565" s="16" t="n">
        <f aca="false">MIN(MATCH(F5565,2_Girdiler!$B$20:$I$20,1),7)</f>
        <v>1</v>
      </c>
      <c r="H5565" s="16" t="n">
        <f aca="false">IF(F5565&gt;=40,2_Girdiler!$I$21+(F5565-40)*(2_Girdiler!$I$21-2_Girdiler!$H$21)/(2_Girdiler!$I$20-2_Girdiler!$H$20),INDEX(2_Girdiler!$B$21:$I$21,G5565)+(F5565-INDEX(2_Girdiler!$B$20:$I$20,G5565))*(INDEX(2_Girdiler!$B$21:$I$21,G5565+1)-INDEX(2_Girdiler!$B$21:$I$21,G5565))/(INDEX(2_Girdiler!$B$20:$I$20,G5565+1)-INDEX(2_Girdiler!$B$20:$I$20,G5565)))</f>
        <v>8.7266958400163</v>
      </c>
      <c r="I5565" s="16" t="n">
        <f aca="false">H5565/2_Girdiler!$B$17</f>
        <v>3.4962723718014</v>
      </c>
      <c r="J5565" s="16" t="n">
        <f aca="false">D5565+I5565</f>
        <v>23.3183099448906</v>
      </c>
    </row>
    <row r="5566" customFormat="false" ht="15" hidden="false" customHeight="false" outlineLevel="0" collapsed="false">
      <c r="A5566" s="0" t="n">
        <v>5554</v>
      </c>
      <c r="B5566" s="7" t="n">
        <v>0.258509</v>
      </c>
      <c r="C5566" s="7" t="n">
        <v>0.1489</v>
      </c>
      <c r="D5566" s="16" t="n">
        <f aca="false">LOGINV(B5566,$B$7,$C$7)</f>
        <v>9.43695421961926</v>
      </c>
      <c r="E5566" s="16" t="n">
        <f aca="false">LOGINV(C5566,$B$8,$C$8)</f>
        <v>55.7656740054791</v>
      </c>
      <c r="F5566" s="16" t="n">
        <f aca="false">$B$5/100*E5566*2_Girdiler!$B$14*2_Girdiler!$B$15*2_Girdiler!$B$16</f>
        <v>1.40306435797785</v>
      </c>
      <c r="G5566" s="16" t="n">
        <f aca="false">MIN(MATCH(F5566,2_Girdiler!$B$20:$I$20,1),7)</f>
        <v>1</v>
      </c>
      <c r="H5566" s="16" t="n">
        <f aca="false">IF(F5566&gt;=40,2_Girdiler!$I$21+(F5566-40)*(2_Girdiler!$I$21-2_Girdiler!$H$21)/(2_Girdiler!$I$20-2_Girdiler!$H$20),INDEX(2_Girdiler!$B$21:$I$21,G5566)+(F5566-INDEX(2_Girdiler!$B$20:$I$20,G5566))*(INDEX(2_Girdiler!$B$21:$I$21,G5566+1)-INDEX(2_Girdiler!$B$21:$I$21,G5566))/(INDEX(2_Girdiler!$B$20:$I$20,G5566+1)-INDEX(2_Girdiler!$B$20:$I$20,G5566)))</f>
        <v>3.08674158755128</v>
      </c>
      <c r="I5566" s="16" t="n">
        <f aca="false">H5566/2_Girdiler!$B$17</f>
        <v>1.23667531552535</v>
      </c>
      <c r="J5566" s="16" t="n">
        <f aca="false">D5566+I5566</f>
        <v>10.6736295351446</v>
      </c>
    </row>
    <row r="5567" customFormat="false" ht="15" hidden="false" customHeight="false" outlineLevel="0" collapsed="false">
      <c r="A5567" s="0" t="n">
        <v>5555</v>
      </c>
      <c r="B5567" s="7" t="n">
        <v>0.720285</v>
      </c>
      <c r="C5567" s="7" t="n">
        <v>0.07555</v>
      </c>
      <c r="D5567" s="16" t="n">
        <f aca="false">LOGINV(B5567,$B$7,$C$7)</f>
        <v>18.7491401336421</v>
      </c>
      <c r="E5567" s="16" t="n">
        <f aca="false">LOGINV(C5567,$B$8,$C$8)</f>
        <v>43.2290443187265</v>
      </c>
      <c r="F5567" s="16" t="n">
        <f aca="false">$B$5/100*E5567*2_Girdiler!$B$14*2_Girdiler!$B$15*2_Girdiler!$B$16</f>
        <v>1.08764275505916</v>
      </c>
      <c r="G5567" s="16" t="n">
        <f aca="false">MIN(MATCH(F5567,2_Girdiler!$B$20:$I$20,1),7)</f>
        <v>1</v>
      </c>
      <c r="H5567" s="16" t="n">
        <f aca="false">IF(F5567&gt;=40,2_Girdiler!$I$21+(F5567-40)*(2_Girdiler!$I$21-2_Girdiler!$H$21)/(2_Girdiler!$I$20-2_Girdiler!$H$20),INDEX(2_Girdiler!$B$21:$I$21,G5567)+(F5567-INDEX(2_Girdiler!$B$20:$I$20,G5567))*(INDEX(2_Girdiler!$B$21:$I$21,G5567+1)-INDEX(2_Girdiler!$B$21:$I$21,G5567))/(INDEX(2_Girdiler!$B$20:$I$20,G5567+1)-INDEX(2_Girdiler!$B$20:$I$20,G5567)))</f>
        <v>2.39281406113015</v>
      </c>
      <c r="I5567" s="16" t="n">
        <f aca="false">H5567/2_Girdiler!$B$17</f>
        <v>0.95865947961945</v>
      </c>
      <c r="J5567" s="16" t="n">
        <f aca="false">D5567+I5567</f>
        <v>19.7077996132615</v>
      </c>
    </row>
    <row r="5568" customFormat="false" ht="15" hidden="false" customHeight="false" outlineLevel="0" collapsed="false">
      <c r="A5568" s="0" t="n">
        <v>5556</v>
      </c>
      <c r="B5568" s="7" t="n">
        <v>0.401897</v>
      </c>
      <c r="C5568" s="7" t="n">
        <v>0.009885</v>
      </c>
      <c r="D5568" s="16" t="n">
        <f aca="false">LOGINV(B5568,$B$7,$C$7)</f>
        <v>11.7907998387256</v>
      </c>
      <c r="E5568" s="16" t="n">
        <f aca="false">LOGINV(C5568,$B$8,$C$8)</f>
        <v>24.2586257257428</v>
      </c>
      <c r="F5568" s="16" t="n">
        <f aca="false">$B$5/100*E5568*2_Girdiler!$B$14*2_Girdiler!$B$15*2_Girdiler!$B$16</f>
        <v>0.610347023259688</v>
      </c>
      <c r="G5568" s="16" t="n">
        <f aca="false">MIN(MATCH(F5568,2_Girdiler!$B$20:$I$20,1),7)</f>
        <v>1</v>
      </c>
      <c r="H5568" s="16" t="n">
        <f aca="false">IF(F5568&gt;=40,2_Girdiler!$I$21+(F5568-40)*(2_Girdiler!$I$21-2_Girdiler!$H$21)/(2_Girdiler!$I$20-2_Girdiler!$H$20),INDEX(2_Girdiler!$B$21:$I$21,G5568)+(F5568-INDEX(2_Girdiler!$B$20:$I$20,G5568))*(INDEX(2_Girdiler!$B$21:$I$21,G5568+1)-INDEX(2_Girdiler!$B$21:$I$21,G5568))/(INDEX(2_Girdiler!$B$20:$I$20,G5568+1)-INDEX(2_Girdiler!$B$20:$I$20,G5568)))</f>
        <v>1.34276345117131</v>
      </c>
      <c r="I5568" s="16" t="n">
        <f aca="false">H5568/2_Girdiler!$B$17</f>
        <v>0.537966126270559</v>
      </c>
      <c r="J5568" s="16" t="n">
        <f aca="false">D5568+I5568</f>
        <v>12.3287659649961</v>
      </c>
    </row>
    <row r="5569" customFormat="false" ht="15" hidden="false" customHeight="false" outlineLevel="0" collapsed="false">
      <c r="A5569" s="0" t="n">
        <v>5557</v>
      </c>
      <c r="B5569" s="7" t="n">
        <v>0.754224</v>
      </c>
      <c r="C5569" s="7" t="n">
        <v>0.253478</v>
      </c>
      <c r="D5569" s="16" t="n">
        <f aca="false">LOGINV(B5569,$B$7,$C$7)</f>
        <v>19.8698475134202</v>
      </c>
      <c r="E5569" s="16" t="n">
        <f aca="false">LOGINV(C5569,$B$8,$C$8)</f>
        <v>71.156737811172</v>
      </c>
      <c r="F5569" s="16" t="n">
        <f aca="false">$B$5/100*E5569*2_Girdiler!$B$14*2_Girdiler!$B$15*2_Girdiler!$B$16</f>
        <v>1.79030352332909</v>
      </c>
      <c r="G5569" s="16" t="n">
        <f aca="false">MIN(MATCH(F5569,2_Girdiler!$B$20:$I$20,1),7)</f>
        <v>1</v>
      </c>
      <c r="H5569" s="16" t="n">
        <f aca="false">IF(F5569&gt;=40,2_Girdiler!$I$21+(F5569-40)*(2_Girdiler!$I$21-2_Girdiler!$H$21)/(2_Girdiler!$I$20-2_Girdiler!$H$20),INDEX(2_Girdiler!$B$21:$I$21,G5569)+(F5569-INDEX(2_Girdiler!$B$20:$I$20,G5569))*(INDEX(2_Girdiler!$B$21:$I$21,G5569+1)-INDEX(2_Girdiler!$B$21:$I$21,G5569))/(INDEX(2_Girdiler!$B$20:$I$20,G5569+1)-INDEX(2_Girdiler!$B$20:$I$20,G5569)))</f>
        <v>3.93866775132399</v>
      </c>
      <c r="I5569" s="16" t="n">
        <f aca="false">H5569/2_Girdiler!$B$17</f>
        <v>1.57799188754968</v>
      </c>
      <c r="J5569" s="16" t="n">
        <f aca="false">D5569+I5569</f>
        <v>21.4478394009699</v>
      </c>
    </row>
    <row r="5570" customFormat="false" ht="15" hidden="false" customHeight="false" outlineLevel="0" collapsed="false">
      <c r="A5570" s="0" t="n">
        <v>5558</v>
      </c>
      <c r="B5570" s="7" t="n">
        <v>0.293159</v>
      </c>
      <c r="C5570" s="7" t="n">
        <v>0.63449</v>
      </c>
      <c r="D5570" s="16" t="n">
        <f aca="false">LOGINV(B5570,$B$7,$C$7)</f>
        <v>9.99889294423499</v>
      </c>
      <c r="E5570" s="16" t="n">
        <f aca="false">LOGINV(C5570,$B$8,$C$8)</f>
        <v>136.33730266265</v>
      </c>
      <c r="F5570" s="16" t="n">
        <f aca="false">$B$5/100*E5570*2_Girdiler!$B$14*2_Girdiler!$B$15*2_Girdiler!$B$16</f>
        <v>3.43024653499228</v>
      </c>
      <c r="G5570" s="16" t="n">
        <f aca="false">MIN(MATCH(F5570,2_Girdiler!$B$20:$I$20,1),7)</f>
        <v>1</v>
      </c>
      <c r="H5570" s="16" t="n">
        <f aca="false">IF(F5570&gt;=40,2_Girdiler!$I$21+(F5570-40)*(2_Girdiler!$I$21-2_Girdiler!$H$21)/(2_Girdiler!$I$20-2_Girdiler!$H$20),INDEX(2_Girdiler!$B$21:$I$21,G5570)+(F5570-INDEX(2_Girdiler!$B$20:$I$20,G5570))*(INDEX(2_Girdiler!$B$21:$I$21,G5570+1)-INDEX(2_Girdiler!$B$21:$I$21,G5570))/(INDEX(2_Girdiler!$B$20:$I$20,G5570+1)-INDEX(2_Girdiler!$B$20:$I$20,G5570)))</f>
        <v>7.54654237698302</v>
      </c>
      <c r="I5570" s="16" t="n">
        <f aca="false">H5570/2_Girdiler!$B$17</f>
        <v>3.02345447795794</v>
      </c>
      <c r="J5570" s="16" t="n">
        <f aca="false">D5570+I5570</f>
        <v>13.0223474221929</v>
      </c>
    </row>
    <row r="5571" customFormat="false" ht="15" hidden="false" customHeight="false" outlineLevel="0" collapsed="false">
      <c r="A5571" s="0" t="n">
        <v>5559</v>
      </c>
      <c r="B5571" s="7" t="n">
        <v>0.969447</v>
      </c>
      <c r="C5571" s="7" t="n">
        <v>0.009056</v>
      </c>
      <c r="D5571" s="16" t="n">
        <f aca="false">LOGINV(B5571,$B$7,$C$7)</f>
        <v>38.4615255350852</v>
      </c>
      <c r="E5571" s="16" t="n">
        <f aca="false">LOGINV(C5571,$B$8,$C$8)</f>
        <v>23.7529269795389</v>
      </c>
      <c r="F5571" s="16" t="n">
        <f aca="false">$B$5/100*E5571*2_Girdiler!$B$14*2_Girdiler!$B$15*2_Girdiler!$B$16</f>
        <v>0.597623642805198</v>
      </c>
      <c r="G5571" s="16" t="n">
        <f aca="false">MIN(MATCH(F5571,2_Girdiler!$B$20:$I$20,1),7)</f>
        <v>1</v>
      </c>
      <c r="H5571" s="16" t="n">
        <f aca="false">IF(F5571&gt;=40,2_Girdiler!$I$21+(F5571-40)*(2_Girdiler!$I$21-2_Girdiler!$H$21)/(2_Girdiler!$I$20-2_Girdiler!$H$20),INDEX(2_Girdiler!$B$21:$I$21,G5571)+(F5571-INDEX(2_Girdiler!$B$20:$I$20,G5571))*(INDEX(2_Girdiler!$B$21:$I$21,G5571+1)-INDEX(2_Girdiler!$B$21:$I$21,G5571))/(INDEX(2_Girdiler!$B$20:$I$20,G5571+1)-INDEX(2_Girdiler!$B$20:$I$20,G5571)))</f>
        <v>1.31477201417144</v>
      </c>
      <c r="I5571" s="16" t="n">
        <f aca="false">H5571/2_Girdiler!$B$17</f>
        <v>0.526751608241761</v>
      </c>
      <c r="J5571" s="16" t="n">
        <f aca="false">D5571+I5571</f>
        <v>38.988277143327</v>
      </c>
    </row>
    <row r="5572" customFormat="false" ht="15" hidden="false" customHeight="false" outlineLevel="0" collapsed="false">
      <c r="A5572" s="0" t="n">
        <v>5560</v>
      </c>
      <c r="B5572" s="7" t="n">
        <v>0.339684</v>
      </c>
      <c r="C5572" s="7" t="n">
        <v>0.678904</v>
      </c>
      <c r="D5572" s="16" t="n">
        <f aca="false">LOGINV(B5572,$B$7,$C$7)</f>
        <v>10.7554462323909</v>
      </c>
      <c r="E5572" s="16" t="n">
        <f aca="false">LOGINV(C5572,$B$8,$C$8)</f>
        <v>147.400260617833</v>
      </c>
      <c r="F5572" s="16" t="n">
        <f aca="false">$B$5/100*E5572*2_Girdiler!$B$14*2_Girdiler!$B$15*2_Girdiler!$B$16</f>
        <v>3.70859055714467</v>
      </c>
      <c r="G5572" s="16" t="n">
        <f aca="false">MIN(MATCH(F5572,2_Girdiler!$B$20:$I$20,1),7)</f>
        <v>1</v>
      </c>
      <c r="H5572" s="16" t="n">
        <f aca="false">IF(F5572&gt;=40,2_Girdiler!$I$21+(F5572-40)*(2_Girdiler!$I$21-2_Girdiler!$H$21)/(2_Girdiler!$I$20-2_Girdiler!$H$20),INDEX(2_Girdiler!$B$21:$I$21,G5572)+(F5572-INDEX(2_Girdiler!$B$20:$I$20,G5572))*(INDEX(2_Girdiler!$B$21:$I$21,G5572+1)-INDEX(2_Girdiler!$B$21:$I$21,G5572))/(INDEX(2_Girdiler!$B$20:$I$20,G5572+1)-INDEX(2_Girdiler!$B$20:$I$20,G5572)))</f>
        <v>8.15889922571827</v>
      </c>
      <c r="I5572" s="16" t="n">
        <f aca="false">H5572/2_Girdiler!$B$17</f>
        <v>3.26878975389354</v>
      </c>
      <c r="J5572" s="16" t="n">
        <f aca="false">D5572+I5572</f>
        <v>14.0242359862845</v>
      </c>
    </row>
    <row r="5573" customFormat="false" ht="15" hidden="false" customHeight="false" outlineLevel="0" collapsed="false">
      <c r="A5573" s="0" t="n">
        <v>5561</v>
      </c>
      <c r="B5573" s="7" t="n">
        <v>0.360479</v>
      </c>
      <c r="C5573" s="7" t="n">
        <v>0.047609</v>
      </c>
      <c r="D5573" s="16" t="n">
        <f aca="false">LOGINV(B5573,$B$7,$C$7)</f>
        <v>11.0973747337476</v>
      </c>
      <c r="E5573" s="16" t="n">
        <f aca="false">LOGINV(C5573,$B$8,$C$8)</f>
        <v>37.1965943021346</v>
      </c>
      <c r="F5573" s="16" t="n">
        <f aca="false">$B$5/100*E5573*2_Girdiler!$B$14*2_Girdiler!$B$15*2_Girdiler!$B$16</f>
        <v>0.935866312641706</v>
      </c>
      <c r="G5573" s="16" t="n">
        <f aca="false">MIN(MATCH(F5573,2_Girdiler!$B$20:$I$20,1),7)</f>
        <v>1</v>
      </c>
      <c r="H5573" s="16" t="n">
        <f aca="false">IF(F5573&gt;=40,2_Girdiler!$I$21+(F5573-40)*(2_Girdiler!$I$21-2_Girdiler!$H$21)/(2_Girdiler!$I$20-2_Girdiler!$H$20),INDEX(2_Girdiler!$B$21:$I$21,G5573)+(F5573-INDEX(2_Girdiler!$B$20:$I$20,G5573))*(INDEX(2_Girdiler!$B$21:$I$21,G5573+1)-INDEX(2_Girdiler!$B$21:$I$21,G5573))/(INDEX(2_Girdiler!$B$20:$I$20,G5573+1)-INDEX(2_Girdiler!$B$20:$I$20,G5573)))</f>
        <v>2.05890588781175</v>
      </c>
      <c r="I5573" s="16" t="n">
        <f aca="false">H5573/2_Girdiler!$B$17</f>
        <v>0.824882166591248</v>
      </c>
      <c r="J5573" s="16" t="n">
        <f aca="false">D5573+I5573</f>
        <v>11.9222569003388</v>
      </c>
    </row>
    <row r="5574" customFormat="false" ht="15" hidden="false" customHeight="false" outlineLevel="0" collapsed="false">
      <c r="A5574" s="0" t="n">
        <v>5562</v>
      </c>
      <c r="B5574" s="7" t="n">
        <v>0.139193</v>
      </c>
      <c r="C5574" s="7" t="n">
        <v>0.524228</v>
      </c>
      <c r="D5574" s="16" t="n">
        <f aca="false">LOGINV(B5574,$B$7,$C$7)</f>
        <v>7.4009254436655</v>
      </c>
      <c r="E5574" s="16" t="n">
        <f aca="false">LOGINV(C5574,$B$8,$C$8)</f>
        <v>113.574022858333</v>
      </c>
      <c r="F5574" s="16" t="n">
        <f aca="false">$B$5/100*E5574*2_Girdiler!$B$14*2_Girdiler!$B$15*2_Girdiler!$B$16</f>
        <v>2.85752241511567</v>
      </c>
      <c r="G5574" s="16" t="n">
        <f aca="false">MIN(MATCH(F5574,2_Girdiler!$B$20:$I$20,1),7)</f>
        <v>1</v>
      </c>
      <c r="H5574" s="16" t="n">
        <f aca="false">IF(F5574&gt;=40,2_Girdiler!$I$21+(F5574-40)*(2_Girdiler!$I$21-2_Girdiler!$H$21)/(2_Girdiler!$I$20-2_Girdiler!$H$20),INDEX(2_Girdiler!$B$21:$I$21,G5574)+(F5574-INDEX(2_Girdiler!$B$20:$I$20,G5574))*(INDEX(2_Girdiler!$B$21:$I$21,G5574+1)-INDEX(2_Girdiler!$B$21:$I$21,G5574))/(INDEX(2_Girdiler!$B$20:$I$20,G5574+1)-INDEX(2_Girdiler!$B$20:$I$20,G5574)))</f>
        <v>6.28654931325446</v>
      </c>
      <c r="I5574" s="16" t="n">
        <f aca="false">H5574/2_Girdiler!$B$17</f>
        <v>2.51864956460515</v>
      </c>
      <c r="J5574" s="16" t="n">
        <f aca="false">D5574+I5574</f>
        <v>9.91957500827066</v>
      </c>
    </row>
    <row r="5575" customFormat="false" ht="15" hidden="false" customHeight="false" outlineLevel="0" collapsed="false">
      <c r="A5575" s="0" t="n">
        <v>5563</v>
      </c>
      <c r="B5575" s="7" t="n">
        <v>0.910983</v>
      </c>
      <c r="C5575" s="7" t="n">
        <v>0.083569</v>
      </c>
      <c r="D5575" s="16" t="n">
        <f aca="false">LOGINV(B5575,$B$7,$C$7)</f>
        <v>28.6893150510795</v>
      </c>
      <c r="E5575" s="16" t="n">
        <f aca="false">LOGINV(C5575,$B$8,$C$8)</f>
        <v>44.7681784606482</v>
      </c>
      <c r="F5575" s="16" t="n">
        <f aca="false">$B$5/100*E5575*2_Girdiler!$B$14*2_Girdiler!$B$15*2_Girdiler!$B$16</f>
        <v>1.12636737006991</v>
      </c>
      <c r="G5575" s="16" t="n">
        <f aca="false">MIN(MATCH(F5575,2_Girdiler!$B$20:$I$20,1),7)</f>
        <v>1</v>
      </c>
      <c r="H5575" s="16" t="n">
        <f aca="false">IF(F5575&gt;=40,2_Girdiler!$I$21+(F5575-40)*(2_Girdiler!$I$21-2_Girdiler!$H$21)/(2_Girdiler!$I$20-2_Girdiler!$H$20),INDEX(2_Girdiler!$B$21:$I$21,G5575)+(F5575-INDEX(2_Girdiler!$B$20:$I$20,G5575))*(INDEX(2_Girdiler!$B$21:$I$21,G5575+1)-INDEX(2_Girdiler!$B$21:$I$21,G5575))/(INDEX(2_Girdiler!$B$20:$I$20,G5575+1)-INDEX(2_Girdiler!$B$20:$I$20,G5575)))</f>
        <v>2.4780082141538</v>
      </c>
      <c r="I5575" s="16" t="n">
        <f aca="false">H5575/2_Girdiler!$B$17</f>
        <v>0.992791752465465</v>
      </c>
      <c r="J5575" s="16" t="n">
        <f aca="false">D5575+I5575</f>
        <v>29.682106803545</v>
      </c>
    </row>
    <row r="5576" customFormat="false" ht="15" hidden="false" customHeight="false" outlineLevel="0" collapsed="false">
      <c r="A5576" s="0" t="n">
        <v>5564</v>
      </c>
      <c r="B5576" s="7" t="n">
        <v>0.745158</v>
      </c>
      <c r="C5576" s="7" t="n">
        <v>0.289427</v>
      </c>
      <c r="D5576" s="16" t="n">
        <f aca="false">LOGINV(B5576,$B$7,$C$7)</f>
        <v>19.5565533396706</v>
      </c>
      <c r="E5576" s="16" t="n">
        <f aca="false">LOGINV(C5576,$B$8,$C$8)</f>
        <v>76.3202438117372</v>
      </c>
      <c r="F5576" s="16" t="n">
        <f aca="false">$B$5/100*E5576*2_Girdiler!$B$14*2_Girdiler!$B$15*2_Girdiler!$B$16</f>
        <v>1.92021733430331</v>
      </c>
      <c r="G5576" s="16" t="n">
        <f aca="false">MIN(MATCH(F5576,2_Girdiler!$B$20:$I$20,1),7)</f>
        <v>1</v>
      </c>
      <c r="H5576" s="16" t="n">
        <f aca="false">IF(F5576&gt;=40,2_Girdiler!$I$21+(F5576-40)*(2_Girdiler!$I$21-2_Girdiler!$H$21)/(2_Girdiler!$I$20-2_Girdiler!$H$20),INDEX(2_Girdiler!$B$21:$I$21,G5576)+(F5576-INDEX(2_Girdiler!$B$20:$I$20,G5576))*(INDEX(2_Girdiler!$B$21:$I$21,G5576+1)-INDEX(2_Girdiler!$B$21:$I$21,G5576))/(INDEX(2_Girdiler!$B$20:$I$20,G5576+1)-INDEX(2_Girdiler!$B$20:$I$20,G5576)))</f>
        <v>4.22447813546728</v>
      </c>
      <c r="I5576" s="16" t="n">
        <f aca="false">H5576/2_Girdiler!$B$17</f>
        <v>1.6924992529917</v>
      </c>
      <c r="J5576" s="16" t="n">
        <f aca="false">D5576+I5576</f>
        <v>21.2490525926623</v>
      </c>
    </row>
    <row r="5577" customFormat="false" ht="15" hidden="false" customHeight="false" outlineLevel="0" collapsed="false">
      <c r="A5577" s="0" t="n">
        <v>5565</v>
      </c>
      <c r="B5577" s="7" t="n">
        <v>0.81352</v>
      </c>
      <c r="C5577" s="7" t="n">
        <v>0.685205</v>
      </c>
      <c r="D5577" s="16" t="n">
        <f aca="false">LOGINV(B5577,$B$7,$C$7)</f>
        <v>22.2515433146303</v>
      </c>
      <c r="E5577" s="16" t="n">
        <f aca="false">LOGINV(C5577,$B$8,$C$8)</f>
        <v>149.090918990055</v>
      </c>
      <c r="F5577" s="16" t="n">
        <f aca="false">$B$5/100*E5577*2_Girdiler!$B$14*2_Girdiler!$B$15*2_Girdiler!$B$16</f>
        <v>3.75112752178977</v>
      </c>
      <c r="G5577" s="16" t="n">
        <f aca="false">MIN(MATCH(F5577,2_Girdiler!$B$20:$I$20,1),7)</f>
        <v>1</v>
      </c>
      <c r="H5577" s="16" t="n">
        <f aca="false">IF(F5577&gt;=40,2_Girdiler!$I$21+(F5577-40)*(2_Girdiler!$I$21-2_Girdiler!$H$21)/(2_Girdiler!$I$20-2_Girdiler!$H$20),INDEX(2_Girdiler!$B$21:$I$21,G5577)+(F5577-INDEX(2_Girdiler!$B$20:$I$20,G5577))*(INDEX(2_Girdiler!$B$21:$I$21,G5577+1)-INDEX(2_Girdiler!$B$21:$I$21,G5577))/(INDEX(2_Girdiler!$B$20:$I$20,G5577+1)-INDEX(2_Girdiler!$B$20:$I$20,G5577)))</f>
        <v>8.2524805479375</v>
      </c>
      <c r="I5577" s="16" t="n">
        <f aca="false">H5577/2_Girdiler!$B$17</f>
        <v>3.3062822708083</v>
      </c>
      <c r="J5577" s="16" t="n">
        <f aca="false">D5577+I5577</f>
        <v>25.5578255854386</v>
      </c>
    </row>
    <row r="5578" customFormat="false" ht="15" hidden="false" customHeight="false" outlineLevel="0" collapsed="false">
      <c r="A5578" s="0" t="n">
        <v>5566</v>
      </c>
      <c r="B5578" s="7" t="n">
        <v>0.419651</v>
      </c>
      <c r="C5578" s="7" t="n">
        <v>0.337176</v>
      </c>
      <c r="D5578" s="16" t="n">
        <f aca="false">LOGINV(B5578,$B$7,$C$7)</f>
        <v>12.0946943016514</v>
      </c>
      <c r="E5578" s="16" t="n">
        <f aca="false">LOGINV(C5578,$B$8,$C$8)</f>
        <v>83.2627413581908</v>
      </c>
      <c r="F5578" s="16" t="n">
        <f aca="false">$B$5/100*E5578*2_Girdiler!$B$14*2_Girdiler!$B$15*2_Girdiler!$B$16</f>
        <v>2.09489057257208</v>
      </c>
      <c r="G5578" s="16" t="n">
        <f aca="false">MIN(MATCH(F5578,2_Girdiler!$B$20:$I$20,1),7)</f>
        <v>1</v>
      </c>
      <c r="H5578" s="16" t="n">
        <f aca="false">IF(F5578&gt;=40,2_Girdiler!$I$21+(F5578-40)*(2_Girdiler!$I$21-2_Girdiler!$H$21)/(2_Girdiler!$I$20-2_Girdiler!$H$20),INDEX(2_Girdiler!$B$21:$I$21,G5578)+(F5578-INDEX(2_Girdiler!$B$20:$I$20,G5578))*(INDEX(2_Girdiler!$B$21:$I$21,G5578+1)-INDEX(2_Girdiler!$B$21:$I$21,G5578))/(INDEX(2_Girdiler!$B$20:$I$20,G5578+1)-INDEX(2_Girdiler!$B$20:$I$20,G5578)))</f>
        <v>4.60875925965858</v>
      </c>
      <c r="I5578" s="16" t="n">
        <f aca="false">H5578/2_Girdiler!$B$17</f>
        <v>1.84645803672219</v>
      </c>
      <c r="J5578" s="16" t="n">
        <f aca="false">D5578+I5578</f>
        <v>13.9411523383736</v>
      </c>
    </row>
    <row r="5579" customFormat="false" ht="15" hidden="false" customHeight="false" outlineLevel="0" collapsed="false">
      <c r="A5579" s="0" t="n">
        <v>5567</v>
      </c>
      <c r="B5579" s="7" t="n">
        <v>0.533592</v>
      </c>
      <c r="C5579" s="7" t="n">
        <v>0.527124</v>
      </c>
      <c r="D5579" s="16" t="n">
        <f aca="false">LOGINV(B5579,$B$7,$C$7)</f>
        <v>14.1935858343903</v>
      </c>
      <c r="E5579" s="16" t="n">
        <f aca="false">LOGINV(C5579,$B$8,$C$8)</f>
        <v>114.10856930227</v>
      </c>
      <c r="F5579" s="16" t="n">
        <f aca="false">$B$5/100*E5579*2_Girdiler!$B$14*2_Girdiler!$B$15*2_Girdiler!$B$16</f>
        <v>2.87097160364512</v>
      </c>
      <c r="G5579" s="16" t="n">
        <f aca="false">MIN(MATCH(F5579,2_Girdiler!$B$20:$I$20,1),7)</f>
        <v>1</v>
      </c>
      <c r="H5579" s="16" t="n">
        <f aca="false">IF(F5579&gt;=40,2_Girdiler!$I$21+(F5579-40)*(2_Girdiler!$I$21-2_Girdiler!$H$21)/(2_Girdiler!$I$20-2_Girdiler!$H$20),INDEX(2_Girdiler!$B$21:$I$21,G5579)+(F5579-INDEX(2_Girdiler!$B$20:$I$20,G5579))*(INDEX(2_Girdiler!$B$21:$I$21,G5579+1)-INDEX(2_Girdiler!$B$21:$I$21,G5579))/(INDEX(2_Girdiler!$B$20:$I$20,G5579+1)-INDEX(2_Girdiler!$B$20:$I$20,G5579)))</f>
        <v>6.31613752801926</v>
      </c>
      <c r="I5579" s="16" t="n">
        <f aca="false">H5579/2_Girdiler!$B$17</f>
        <v>2.53050381731541</v>
      </c>
      <c r="J5579" s="16" t="n">
        <f aca="false">D5579+I5579</f>
        <v>16.7240896517057</v>
      </c>
    </row>
    <row r="5580" customFormat="false" ht="15" hidden="false" customHeight="false" outlineLevel="0" collapsed="false">
      <c r="A5580" s="0" t="n">
        <v>5568</v>
      </c>
      <c r="B5580" s="7" t="n">
        <v>0.105177</v>
      </c>
      <c r="C5580" s="7" t="n">
        <v>0.220822</v>
      </c>
      <c r="D5580" s="16" t="n">
        <f aca="false">LOGINV(B5580,$B$7,$C$7)</f>
        <v>6.73693363096977</v>
      </c>
      <c r="E5580" s="16" t="n">
        <f aca="false">LOGINV(C5580,$B$8,$C$8)</f>
        <v>66.4578868723665</v>
      </c>
      <c r="F5580" s="16" t="n">
        <f aca="false">$B$5/100*E5580*2_Girdiler!$B$14*2_Girdiler!$B$15*2_Girdiler!$B$16</f>
        <v>1.67208043370874</v>
      </c>
      <c r="G5580" s="16" t="n">
        <f aca="false">MIN(MATCH(F5580,2_Girdiler!$B$20:$I$20,1),7)</f>
        <v>1</v>
      </c>
      <c r="H5580" s="16" t="n">
        <f aca="false">IF(F5580&gt;=40,2_Girdiler!$I$21+(F5580-40)*(2_Girdiler!$I$21-2_Girdiler!$H$21)/(2_Girdiler!$I$20-2_Girdiler!$H$20),INDEX(2_Girdiler!$B$21:$I$21,G5580)+(F5580-INDEX(2_Girdiler!$B$20:$I$20,G5580))*(INDEX(2_Girdiler!$B$21:$I$21,G5580+1)-INDEX(2_Girdiler!$B$21:$I$21,G5580))/(INDEX(2_Girdiler!$B$20:$I$20,G5580+1)-INDEX(2_Girdiler!$B$20:$I$20,G5580)))</f>
        <v>3.67857695415923</v>
      </c>
      <c r="I5580" s="16" t="n">
        <f aca="false">H5580/2_Girdiler!$B$17</f>
        <v>1.47378884381379</v>
      </c>
      <c r="J5580" s="16" t="n">
        <f aca="false">D5580+I5580</f>
        <v>8.21072247478356</v>
      </c>
    </row>
    <row r="5581" customFormat="false" ht="15" hidden="false" customHeight="false" outlineLevel="0" collapsed="false">
      <c r="A5581" s="0" t="n">
        <v>5569</v>
      </c>
      <c r="B5581" s="7" t="n">
        <v>0.679816</v>
      </c>
      <c r="C5581" s="7" t="n">
        <v>0.016841</v>
      </c>
      <c r="D5581" s="16" t="n">
        <f aca="false">LOGINV(B5581,$B$7,$C$7)</f>
        <v>17.57027490816</v>
      </c>
      <c r="E5581" s="16" t="n">
        <f aca="false">LOGINV(C5581,$B$8,$C$8)</f>
        <v>27.7234502074656</v>
      </c>
      <c r="F5581" s="16" t="n">
        <f aca="false">$B$5/100*E5581*2_Girdiler!$B$14*2_Girdiler!$B$15*2_Girdiler!$B$16</f>
        <v>0.697522007219836</v>
      </c>
      <c r="G5581" s="16" t="n">
        <f aca="false">MIN(MATCH(F5581,2_Girdiler!$B$20:$I$20,1),7)</f>
        <v>1</v>
      </c>
      <c r="H5581" s="16" t="n">
        <f aca="false">IF(F5581&gt;=40,2_Girdiler!$I$21+(F5581-40)*(2_Girdiler!$I$21-2_Girdiler!$H$21)/(2_Girdiler!$I$20-2_Girdiler!$H$20),INDEX(2_Girdiler!$B$21:$I$21,G5581)+(F5581-INDEX(2_Girdiler!$B$20:$I$20,G5581))*(INDEX(2_Girdiler!$B$21:$I$21,G5581+1)-INDEX(2_Girdiler!$B$21:$I$21,G5581))/(INDEX(2_Girdiler!$B$20:$I$20,G5581+1)-INDEX(2_Girdiler!$B$20:$I$20,G5581)))</f>
        <v>1.53454841588364</v>
      </c>
      <c r="I5581" s="16" t="n">
        <f aca="false">H5581/2_Girdiler!$B$17</f>
        <v>0.614803051235432</v>
      </c>
      <c r="J5581" s="16" t="n">
        <f aca="false">D5581+I5581</f>
        <v>18.1850779593955</v>
      </c>
    </row>
    <row r="5582" customFormat="false" ht="15" hidden="false" customHeight="false" outlineLevel="0" collapsed="false">
      <c r="A5582" s="0" t="n">
        <v>5570</v>
      </c>
      <c r="B5582" s="7" t="n">
        <v>0.722587</v>
      </c>
      <c r="C5582" s="7" t="n">
        <v>0.54448</v>
      </c>
      <c r="D5582" s="16" t="n">
        <f aca="false">LOGINV(B5582,$B$7,$C$7)</f>
        <v>18.8209238623746</v>
      </c>
      <c r="E5582" s="16" t="n">
        <f aca="false">LOGINV(C5582,$B$8,$C$8)</f>
        <v>117.372044372293</v>
      </c>
      <c r="F5582" s="16" t="n">
        <f aca="false">$B$5/100*E5582*2_Girdiler!$B$14*2_Girdiler!$B$15*2_Girdiler!$B$16</f>
        <v>2.9530806364069</v>
      </c>
      <c r="G5582" s="16" t="n">
        <f aca="false">MIN(MATCH(F5582,2_Girdiler!$B$20:$I$20,1),7)</f>
        <v>1</v>
      </c>
      <c r="H5582" s="16" t="n">
        <f aca="false">IF(F5582&gt;=40,2_Girdiler!$I$21+(F5582-40)*(2_Girdiler!$I$21-2_Girdiler!$H$21)/(2_Girdiler!$I$20-2_Girdiler!$H$20),INDEX(2_Girdiler!$B$21:$I$21,G5582)+(F5582-INDEX(2_Girdiler!$B$20:$I$20,G5582))*(INDEX(2_Girdiler!$B$21:$I$21,G5582+1)-INDEX(2_Girdiler!$B$21:$I$21,G5582))/(INDEX(2_Girdiler!$B$20:$I$20,G5582+1)-INDEX(2_Girdiler!$B$20:$I$20,G5582)))</f>
        <v>6.49677740009517</v>
      </c>
      <c r="I5582" s="16" t="n">
        <f aca="false">H5582/2_Girdiler!$B$17</f>
        <v>2.60287556093557</v>
      </c>
      <c r="J5582" s="16" t="n">
        <f aca="false">D5582+I5582</f>
        <v>21.4237994233101</v>
      </c>
    </row>
    <row r="5583" customFormat="false" ht="15" hidden="false" customHeight="false" outlineLevel="0" collapsed="false">
      <c r="A5583" s="0" t="n">
        <v>5571</v>
      </c>
      <c r="B5583" s="7" t="n">
        <v>0.858297</v>
      </c>
      <c r="C5583" s="7" t="n">
        <v>0.7782</v>
      </c>
      <c r="D5583" s="16" t="n">
        <f aca="false">LOGINV(B5583,$B$7,$C$7)</f>
        <v>24.6240266056496</v>
      </c>
      <c r="E5583" s="16" t="n">
        <f aca="false">LOGINV(C5583,$B$8,$C$8)</f>
        <v>179.067862173815</v>
      </c>
      <c r="F5583" s="16" t="n">
        <f aca="false">$B$5/100*E5583*2_Girdiler!$B$14*2_Girdiler!$B$15*2_Girdiler!$B$16</f>
        <v>4.50534741229319</v>
      </c>
      <c r="G5583" s="16" t="n">
        <f aca="false">MIN(MATCH(F5583,2_Girdiler!$B$20:$I$20,1),7)</f>
        <v>1</v>
      </c>
      <c r="H5583" s="16" t="n">
        <f aca="false">IF(F5583&gt;=40,2_Girdiler!$I$21+(F5583-40)*(2_Girdiler!$I$21-2_Girdiler!$H$21)/(2_Girdiler!$I$20-2_Girdiler!$H$20),INDEX(2_Girdiler!$B$21:$I$21,G5583)+(F5583-INDEX(2_Girdiler!$B$20:$I$20,G5583))*(INDEX(2_Girdiler!$B$21:$I$21,G5583+1)-INDEX(2_Girdiler!$B$21:$I$21,G5583))/(INDEX(2_Girdiler!$B$20:$I$20,G5583+1)-INDEX(2_Girdiler!$B$20:$I$20,G5583)))</f>
        <v>9.91176430704502</v>
      </c>
      <c r="I5583" s="16" t="n">
        <f aca="false">H5583/2_Girdiler!$B$17</f>
        <v>3.97105941788663</v>
      </c>
      <c r="J5583" s="16" t="n">
        <f aca="false">D5583+I5583</f>
        <v>28.5950860235363</v>
      </c>
    </row>
    <row r="5584" customFormat="false" ht="15" hidden="false" customHeight="false" outlineLevel="0" collapsed="false">
      <c r="A5584" s="0" t="n">
        <v>5572</v>
      </c>
      <c r="B5584" s="7" t="n">
        <v>0.954833</v>
      </c>
      <c r="C5584" s="7" t="n">
        <v>0.54778</v>
      </c>
      <c r="D5584" s="16" t="n">
        <f aca="false">LOGINV(B5584,$B$7,$C$7)</f>
        <v>34.8075421737552</v>
      </c>
      <c r="E5584" s="16" t="n">
        <f aca="false">LOGINV(C5584,$B$8,$C$8)</f>
        <v>118.004675036195</v>
      </c>
      <c r="F5584" s="16" t="n">
        <f aca="false">$B$5/100*E5584*2_Girdiler!$B$14*2_Girdiler!$B$15*2_Girdiler!$B$16</f>
        <v>2.96899762391066</v>
      </c>
      <c r="G5584" s="16" t="n">
        <f aca="false">MIN(MATCH(F5584,2_Girdiler!$B$20:$I$20,1),7)</f>
        <v>1</v>
      </c>
      <c r="H5584" s="16" t="n">
        <f aca="false">IF(F5584&gt;=40,2_Girdiler!$I$21+(F5584-40)*(2_Girdiler!$I$21-2_Girdiler!$H$21)/(2_Girdiler!$I$20-2_Girdiler!$H$20),INDEX(2_Girdiler!$B$21:$I$21,G5584)+(F5584-INDEX(2_Girdiler!$B$20:$I$20,G5584))*(INDEX(2_Girdiler!$B$21:$I$21,G5584+1)-INDEX(2_Girdiler!$B$21:$I$21,G5584))/(INDEX(2_Girdiler!$B$20:$I$20,G5584+1)-INDEX(2_Girdiler!$B$20:$I$20,G5584)))</f>
        <v>6.53179477260346</v>
      </c>
      <c r="I5584" s="16" t="n">
        <f aca="false">H5584/2_Girdiler!$B$17</f>
        <v>2.61690495697254</v>
      </c>
      <c r="J5584" s="16" t="n">
        <f aca="false">D5584+I5584</f>
        <v>37.4244471307277</v>
      </c>
    </row>
    <row r="5585" customFormat="false" ht="15" hidden="false" customHeight="false" outlineLevel="0" collapsed="false">
      <c r="A5585" s="0" t="n">
        <v>5573</v>
      </c>
      <c r="B5585" s="7" t="n">
        <v>0.772966</v>
      </c>
      <c r="C5585" s="7" t="n">
        <v>0.900316</v>
      </c>
      <c r="D5585" s="16" t="n">
        <f aca="false">LOGINV(B5585,$B$7,$C$7)</f>
        <v>20.5548656292539</v>
      </c>
      <c r="E5585" s="16" t="n">
        <f aca="false">LOGINV(C5585,$B$8,$C$8)</f>
        <v>250.043329620874</v>
      </c>
      <c r="F5585" s="16" t="n">
        <f aca="false">$B$5/100*E5585*2_Girdiler!$B$14*2_Girdiler!$B$15*2_Girdiler!$B$16</f>
        <v>6.29109017326119</v>
      </c>
      <c r="G5585" s="16" t="n">
        <f aca="false">MIN(MATCH(F5585,2_Girdiler!$B$20:$I$20,1),7)</f>
        <v>2</v>
      </c>
      <c r="H5585" s="16" t="n">
        <f aca="false">IF(F5585&gt;=40,2_Girdiler!$I$21+(F5585-40)*(2_Girdiler!$I$21-2_Girdiler!$H$21)/(2_Girdiler!$I$20-2_Girdiler!$H$20),INDEX(2_Girdiler!$B$21:$I$21,G5585)+(F5585-INDEX(2_Girdiler!$B$20:$I$20,G5585))*(INDEX(2_Girdiler!$B$21:$I$21,G5585+1)-INDEX(2_Girdiler!$B$21:$I$21,G5585))/(INDEX(2_Girdiler!$B$20:$I$20,G5585+1)-INDEX(2_Girdiler!$B$20:$I$20,G5585)))</f>
        <v>13.0657442772179</v>
      </c>
      <c r="I5585" s="16" t="n">
        <f aca="false">H5585/2_Girdiler!$B$17</f>
        <v>5.23467318798794</v>
      </c>
      <c r="J5585" s="16" t="n">
        <f aca="false">D5585+I5585</f>
        <v>25.7895388172418</v>
      </c>
    </row>
    <row r="5586" customFormat="false" ht="15" hidden="false" customHeight="false" outlineLevel="0" collapsed="false">
      <c r="A5586" s="0" t="n">
        <v>5574</v>
      </c>
      <c r="B5586" s="7" t="n">
        <v>0.571187</v>
      </c>
      <c r="C5586" s="7" t="n">
        <v>0.034282</v>
      </c>
      <c r="D5586" s="16" t="n">
        <f aca="false">LOGINV(B5586,$B$7,$C$7)</f>
        <v>14.9662232463762</v>
      </c>
      <c r="E5586" s="16" t="n">
        <f aca="false">LOGINV(C5586,$B$8,$C$8)</f>
        <v>33.7031592726698</v>
      </c>
      <c r="F5586" s="16" t="n">
        <f aca="false">$B$5/100*E5586*2_Girdiler!$B$14*2_Girdiler!$B$15*2_Girdiler!$B$16</f>
        <v>0.847971487300371</v>
      </c>
      <c r="G5586" s="16" t="n">
        <f aca="false">MIN(MATCH(F5586,2_Girdiler!$B$20:$I$20,1),7)</f>
        <v>1</v>
      </c>
      <c r="H5586" s="16" t="n">
        <f aca="false">IF(F5586&gt;=40,2_Girdiler!$I$21+(F5586-40)*(2_Girdiler!$I$21-2_Girdiler!$H$21)/(2_Girdiler!$I$20-2_Girdiler!$H$20),INDEX(2_Girdiler!$B$21:$I$21,G5586)+(F5586-INDEX(2_Girdiler!$B$20:$I$20,G5586))*(INDEX(2_Girdiler!$B$21:$I$21,G5586+1)-INDEX(2_Girdiler!$B$21:$I$21,G5586))/(INDEX(2_Girdiler!$B$20:$I$20,G5586+1)-INDEX(2_Girdiler!$B$20:$I$20,G5586)))</f>
        <v>1.86553727206082</v>
      </c>
      <c r="I5586" s="16" t="n">
        <f aca="false">H5586/2_Girdiler!$B$17</f>
        <v>0.747410766050007</v>
      </c>
      <c r="J5586" s="16" t="n">
        <f aca="false">D5586+I5586</f>
        <v>15.7136340124262</v>
      </c>
    </row>
    <row r="5587" customFormat="false" ht="15" hidden="false" customHeight="false" outlineLevel="0" collapsed="false">
      <c r="A5587" s="0" t="n">
        <v>5575</v>
      </c>
      <c r="B5587" s="7" t="n">
        <v>0.745923</v>
      </c>
      <c r="C5587" s="7" t="n">
        <v>0.843357</v>
      </c>
      <c r="D5587" s="16" t="n">
        <f aca="false">LOGINV(B5587,$B$7,$C$7)</f>
        <v>19.5825692202351</v>
      </c>
      <c r="E5587" s="16" t="n">
        <f aca="false">LOGINV(C5587,$B$8,$C$8)</f>
        <v>209.373475535757</v>
      </c>
      <c r="F5587" s="16" t="n">
        <f aca="false">$B$5/100*E5587*2_Girdiler!$B$14*2_Girdiler!$B$15*2_Girdiler!$B$16</f>
        <v>5.26783664447965</v>
      </c>
      <c r="G5587" s="16" t="n">
        <f aca="false">MIN(MATCH(F5587,2_Girdiler!$B$20:$I$20,1),7)</f>
        <v>2</v>
      </c>
      <c r="H5587" s="16" t="n">
        <f aca="false">IF(F5587&gt;=40,2_Girdiler!$I$21+(F5587-40)*(2_Girdiler!$I$21-2_Girdiler!$H$21)/(2_Girdiler!$I$20-2_Girdiler!$H$20),INDEX(2_Girdiler!$B$21:$I$21,G5587)+(F5587-INDEX(2_Girdiler!$B$20:$I$20,G5587))*(INDEX(2_Girdiler!$B$21:$I$21,G5587+1)-INDEX(2_Girdiler!$B$21:$I$21,G5587))/(INDEX(2_Girdiler!$B$20:$I$20,G5587+1)-INDEX(2_Girdiler!$B$20:$I$20,G5587)))</f>
        <v>11.4285386311674</v>
      </c>
      <c r="I5587" s="16" t="n">
        <f aca="false">H5587/2_Girdiler!$B$17</f>
        <v>4.57874143876901</v>
      </c>
      <c r="J5587" s="16" t="n">
        <f aca="false">D5587+I5587</f>
        <v>24.1613106590041</v>
      </c>
    </row>
    <row r="5588" customFormat="false" ht="15" hidden="false" customHeight="false" outlineLevel="0" collapsed="false">
      <c r="A5588" s="0" t="n">
        <v>5576</v>
      </c>
      <c r="B5588" s="7" t="n">
        <v>0.522359</v>
      </c>
      <c r="C5588" s="7" t="n">
        <v>0.702635</v>
      </c>
      <c r="D5588" s="16" t="n">
        <f aca="false">LOGINV(B5588,$B$7,$C$7)</f>
        <v>13.9720128518717</v>
      </c>
      <c r="E5588" s="16" t="n">
        <f aca="false">LOGINV(C5588,$B$8,$C$8)</f>
        <v>153.950534119644</v>
      </c>
      <c r="F5588" s="16" t="n">
        <f aca="false">$B$5/100*E5588*2_Girdiler!$B$14*2_Girdiler!$B$15*2_Girdiler!$B$16</f>
        <v>3.87339543845024</v>
      </c>
      <c r="G5588" s="16" t="n">
        <f aca="false">MIN(MATCH(F5588,2_Girdiler!$B$20:$I$20,1),7)</f>
        <v>1</v>
      </c>
      <c r="H5588" s="16" t="n">
        <f aca="false">IF(F5588&gt;=40,2_Girdiler!$I$21+(F5588-40)*(2_Girdiler!$I$21-2_Girdiler!$H$21)/(2_Girdiler!$I$20-2_Girdiler!$H$20),INDEX(2_Girdiler!$B$21:$I$21,G5588)+(F5588-INDEX(2_Girdiler!$B$20:$I$20,G5588))*(INDEX(2_Girdiler!$B$21:$I$21,G5588+1)-INDEX(2_Girdiler!$B$21:$I$21,G5588))/(INDEX(2_Girdiler!$B$20:$I$20,G5588+1)-INDEX(2_Girdiler!$B$20:$I$20,G5588)))</f>
        <v>8.52146996459052</v>
      </c>
      <c r="I5588" s="16" t="n">
        <f aca="false">H5588/2_Girdiler!$B$17</f>
        <v>3.41405046658274</v>
      </c>
      <c r="J5588" s="16" t="n">
        <f aca="false">D5588+I5588</f>
        <v>17.3860633184544</v>
      </c>
    </row>
    <row r="5589" customFormat="false" ht="15" hidden="false" customHeight="false" outlineLevel="0" collapsed="false">
      <c r="A5589" s="0" t="n">
        <v>5577</v>
      </c>
      <c r="B5589" s="7" t="n">
        <v>0.34377</v>
      </c>
      <c r="C5589" s="7" t="n">
        <v>0.380462</v>
      </c>
      <c r="D5589" s="16" t="n">
        <f aca="false">LOGINV(B5589,$B$7,$C$7)</f>
        <v>10.8223789133003</v>
      </c>
      <c r="E5589" s="16" t="n">
        <f aca="false">LOGINV(C5589,$B$8,$C$8)</f>
        <v>89.7317201474834</v>
      </c>
      <c r="F5589" s="16" t="n">
        <f aca="false">$B$5/100*E5589*2_Girdiler!$B$14*2_Girdiler!$B$15*2_Girdiler!$B$16</f>
        <v>2.25765007891068</v>
      </c>
      <c r="G5589" s="16" t="n">
        <f aca="false">MIN(MATCH(F5589,2_Girdiler!$B$20:$I$20,1),7)</f>
        <v>1</v>
      </c>
      <c r="H5589" s="16" t="n">
        <f aca="false">IF(F5589&gt;=40,2_Girdiler!$I$21+(F5589-40)*(2_Girdiler!$I$21-2_Girdiler!$H$21)/(2_Girdiler!$I$20-2_Girdiler!$H$20),INDEX(2_Girdiler!$B$21:$I$21,G5589)+(F5589-INDEX(2_Girdiler!$B$20:$I$20,G5589))*(INDEX(2_Girdiler!$B$21:$I$21,G5589+1)-INDEX(2_Girdiler!$B$21:$I$21,G5589))/(INDEX(2_Girdiler!$B$20:$I$20,G5589+1)-INDEX(2_Girdiler!$B$20:$I$20,G5589)))</f>
        <v>4.9668301736035</v>
      </c>
      <c r="I5589" s="16" t="n">
        <f aca="false">H5589/2_Girdiler!$B$17</f>
        <v>1.9899159349373</v>
      </c>
      <c r="J5589" s="16" t="n">
        <f aca="false">D5589+I5589</f>
        <v>12.8122948482376</v>
      </c>
    </row>
    <row r="5590" customFormat="false" ht="15" hidden="false" customHeight="false" outlineLevel="0" collapsed="false">
      <c r="A5590" s="0" t="n">
        <v>5578</v>
      </c>
      <c r="B5590" s="7" t="n">
        <v>0.962121</v>
      </c>
      <c r="C5590" s="7" t="n">
        <v>0.42325</v>
      </c>
      <c r="D5590" s="16" t="n">
        <f aca="false">LOGINV(B5590,$B$7,$C$7)</f>
        <v>36.4396543300092</v>
      </c>
      <c r="E5590" s="16" t="n">
        <f aca="false">LOGINV(C5590,$B$8,$C$8)</f>
        <v>96.3771629640335</v>
      </c>
      <c r="F5590" s="16" t="n">
        <f aca="false">$B$5/100*E5590*2_Girdiler!$B$14*2_Girdiler!$B$15*2_Girdiler!$B$16</f>
        <v>2.42484942017508</v>
      </c>
      <c r="G5590" s="16" t="n">
        <f aca="false">MIN(MATCH(F5590,2_Girdiler!$B$20:$I$20,1),7)</f>
        <v>1</v>
      </c>
      <c r="H5590" s="16" t="n">
        <f aca="false">IF(F5590&gt;=40,2_Girdiler!$I$21+(F5590-40)*(2_Girdiler!$I$21-2_Girdiler!$H$21)/(2_Girdiler!$I$20-2_Girdiler!$H$20),INDEX(2_Girdiler!$B$21:$I$21,G5590)+(F5590-INDEX(2_Girdiler!$B$20:$I$20,G5590))*(INDEX(2_Girdiler!$B$21:$I$21,G5590+1)-INDEX(2_Girdiler!$B$21:$I$21,G5590))/(INDEX(2_Girdiler!$B$20:$I$20,G5590+1)-INDEX(2_Girdiler!$B$20:$I$20,G5590)))</f>
        <v>5.33466872438518</v>
      </c>
      <c r="I5590" s="16" t="n">
        <f aca="false">H5590/2_Girdiler!$B$17</f>
        <v>2.13728714919278</v>
      </c>
      <c r="J5590" s="16" t="n">
        <f aca="false">D5590+I5590</f>
        <v>38.576941479202</v>
      </c>
    </row>
    <row r="5591" customFormat="false" ht="15" hidden="false" customHeight="false" outlineLevel="0" collapsed="false">
      <c r="A5591" s="0" t="n">
        <v>5579</v>
      </c>
      <c r="B5591" s="7" t="n">
        <v>0.225432</v>
      </c>
      <c r="C5591" s="7" t="n">
        <v>0.177453</v>
      </c>
      <c r="D5591" s="16" t="n">
        <f aca="false">LOGINV(B5591,$B$7,$C$7)</f>
        <v>8.89539847913812</v>
      </c>
      <c r="E5591" s="16" t="n">
        <f aca="false">LOGINV(C5591,$B$8,$C$8)</f>
        <v>60.1034506392448</v>
      </c>
      <c r="F5591" s="16" t="n">
        <f aca="false">$B$5/100*E5591*2_Girdiler!$B$14*2_Girdiler!$B$15*2_Girdiler!$B$16</f>
        <v>1.5122028180834</v>
      </c>
      <c r="G5591" s="16" t="n">
        <f aca="false">MIN(MATCH(F5591,2_Girdiler!$B$20:$I$20,1),7)</f>
        <v>1</v>
      </c>
      <c r="H5591" s="16" t="n">
        <f aca="false">IF(F5591&gt;=40,2_Girdiler!$I$21+(F5591-40)*(2_Girdiler!$I$21-2_Girdiler!$H$21)/(2_Girdiler!$I$20-2_Girdiler!$H$20),INDEX(2_Girdiler!$B$21:$I$21,G5591)+(F5591-INDEX(2_Girdiler!$B$20:$I$20,G5591))*(INDEX(2_Girdiler!$B$21:$I$21,G5591+1)-INDEX(2_Girdiler!$B$21:$I$21,G5591))/(INDEX(2_Girdiler!$B$20:$I$20,G5591+1)-INDEX(2_Girdiler!$B$20:$I$20,G5591)))</f>
        <v>3.32684619978348</v>
      </c>
      <c r="I5591" s="16" t="n">
        <f aca="false">H5591/2_Girdiler!$B$17</f>
        <v>1.3328710736312</v>
      </c>
      <c r="J5591" s="16" t="n">
        <f aca="false">D5591+I5591</f>
        <v>10.2282695527693</v>
      </c>
    </row>
    <row r="5592" customFormat="false" ht="15" hidden="false" customHeight="false" outlineLevel="0" collapsed="false">
      <c r="A5592" s="0" t="n">
        <v>5580</v>
      </c>
      <c r="B5592" s="7" t="n">
        <v>0.294025</v>
      </c>
      <c r="C5592" s="7" t="n">
        <v>0.627861</v>
      </c>
      <c r="D5592" s="16" t="n">
        <f aca="false">LOGINV(B5592,$B$7,$C$7)</f>
        <v>10.0129223241641</v>
      </c>
      <c r="E5592" s="16" t="n">
        <f aca="false">LOGINV(C5592,$B$8,$C$8)</f>
        <v>134.799292328246</v>
      </c>
      <c r="F5592" s="16" t="n">
        <f aca="false">$B$5/100*E5592*2_Girdiler!$B$14*2_Girdiler!$B$15*2_Girdiler!$B$16</f>
        <v>3.39155019497867</v>
      </c>
      <c r="G5592" s="16" t="n">
        <f aca="false">MIN(MATCH(F5592,2_Girdiler!$B$20:$I$20,1),7)</f>
        <v>1</v>
      </c>
      <c r="H5592" s="16" t="n">
        <f aca="false">IF(F5592&gt;=40,2_Girdiler!$I$21+(F5592-40)*(2_Girdiler!$I$21-2_Girdiler!$H$21)/(2_Girdiler!$I$20-2_Girdiler!$H$20),INDEX(2_Girdiler!$B$21:$I$21,G5592)+(F5592-INDEX(2_Girdiler!$B$20:$I$20,G5592))*(INDEX(2_Girdiler!$B$21:$I$21,G5592+1)-INDEX(2_Girdiler!$B$21:$I$21,G5592))/(INDEX(2_Girdiler!$B$20:$I$20,G5592+1)-INDEX(2_Girdiler!$B$20:$I$20,G5592)))</f>
        <v>7.46141042895308</v>
      </c>
      <c r="I5592" s="16" t="n">
        <f aca="false">H5592/2_Girdiler!$B$17</f>
        <v>2.98934712698441</v>
      </c>
      <c r="J5592" s="16" t="n">
        <f aca="false">D5592+I5592</f>
        <v>13.0022694511485</v>
      </c>
    </row>
    <row r="5593" customFormat="false" ht="15" hidden="false" customHeight="false" outlineLevel="0" collapsed="false">
      <c r="A5593" s="0" t="n">
        <v>5581</v>
      </c>
      <c r="B5593" s="7" t="n">
        <v>0.529051</v>
      </c>
      <c r="C5593" s="7" t="n">
        <v>0.421018</v>
      </c>
      <c r="D5593" s="16" t="n">
        <f aca="false">LOGINV(B5593,$B$7,$C$7)</f>
        <v>14.1035401473996</v>
      </c>
      <c r="E5593" s="16" t="n">
        <f aca="false">LOGINV(C5593,$B$8,$C$8)</f>
        <v>96.02297396548</v>
      </c>
      <c r="F5593" s="16" t="n">
        <f aca="false">$B$5/100*E5593*2_Girdiler!$B$14*2_Girdiler!$B$15*2_Girdiler!$B$16</f>
        <v>2.41593802497148</v>
      </c>
      <c r="G5593" s="16" t="n">
        <f aca="false">MIN(MATCH(F5593,2_Girdiler!$B$20:$I$20,1),7)</f>
        <v>1</v>
      </c>
      <c r="H5593" s="16" t="n">
        <f aca="false">IF(F5593&gt;=40,2_Girdiler!$I$21+(F5593-40)*(2_Girdiler!$I$21-2_Girdiler!$H$21)/(2_Girdiler!$I$20-2_Girdiler!$H$20),INDEX(2_Girdiler!$B$21:$I$21,G5593)+(F5593-INDEX(2_Girdiler!$B$20:$I$20,G5593))*(INDEX(2_Girdiler!$B$21:$I$21,G5593+1)-INDEX(2_Girdiler!$B$21:$I$21,G5593))/(INDEX(2_Girdiler!$B$20:$I$20,G5593+1)-INDEX(2_Girdiler!$B$20:$I$20,G5593)))</f>
        <v>5.31506365493725</v>
      </c>
      <c r="I5593" s="16" t="n">
        <f aca="false">H5593/2_Girdiler!$B$17</f>
        <v>2.1294325540614</v>
      </c>
      <c r="J5593" s="16" t="n">
        <f aca="false">D5593+I5593</f>
        <v>16.232972701461</v>
      </c>
    </row>
    <row r="5594" customFormat="false" ht="15" hidden="false" customHeight="false" outlineLevel="0" collapsed="false">
      <c r="A5594" s="0" t="n">
        <v>5582</v>
      </c>
      <c r="B5594" s="7" t="n">
        <v>0.880013</v>
      </c>
      <c r="C5594" s="7" t="n">
        <v>0.608813</v>
      </c>
      <c r="D5594" s="16" t="n">
        <f aca="false">LOGINV(B5594,$B$7,$C$7)</f>
        <v>26.0697037162109</v>
      </c>
      <c r="E5594" s="16" t="n">
        <f aca="false">LOGINV(C5594,$B$8,$C$8)</f>
        <v>130.520900893297</v>
      </c>
      <c r="F5594" s="16" t="n">
        <f aca="false">$B$5/100*E5594*2_Girdiler!$B$14*2_Girdiler!$B$15*2_Girdiler!$B$16</f>
        <v>3.28390586647536</v>
      </c>
      <c r="G5594" s="16" t="n">
        <f aca="false">MIN(MATCH(F5594,2_Girdiler!$B$20:$I$20,1),7)</f>
        <v>1</v>
      </c>
      <c r="H5594" s="16" t="n">
        <f aca="false">IF(F5594&gt;=40,2_Girdiler!$I$21+(F5594-40)*(2_Girdiler!$I$21-2_Girdiler!$H$21)/(2_Girdiler!$I$20-2_Girdiler!$H$20),INDEX(2_Girdiler!$B$21:$I$21,G5594)+(F5594-INDEX(2_Girdiler!$B$20:$I$20,G5594))*(INDEX(2_Girdiler!$B$21:$I$21,G5594+1)-INDEX(2_Girdiler!$B$21:$I$21,G5594))/(INDEX(2_Girdiler!$B$20:$I$20,G5594+1)-INDEX(2_Girdiler!$B$20:$I$20,G5594)))</f>
        <v>7.22459290624578</v>
      </c>
      <c r="I5594" s="16" t="n">
        <f aca="false">H5594/2_Girdiler!$B$17</f>
        <v>2.89446831179719</v>
      </c>
      <c r="J5594" s="16" t="n">
        <f aca="false">D5594+I5594</f>
        <v>28.9641720280081</v>
      </c>
    </row>
    <row r="5595" customFormat="false" ht="15" hidden="false" customHeight="false" outlineLevel="0" collapsed="false">
      <c r="A5595" s="0" t="n">
        <v>5583</v>
      </c>
      <c r="B5595" s="7" t="n">
        <v>0.314032</v>
      </c>
      <c r="C5595" s="7" t="n">
        <v>0.006017</v>
      </c>
      <c r="D5595" s="16" t="n">
        <f aca="false">LOGINV(B5595,$B$7,$C$7)</f>
        <v>10.3373709218844</v>
      </c>
      <c r="E5595" s="16" t="n">
        <f aca="false">LOGINV(C5595,$B$8,$C$8)</f>
        <v>21.5911723988608</v>
      </c>
      <c r="F5595" s="16" t="n">
        <f aca="false">$B$5/100*E5595*2_Girdiler!$B$14*2_Girdiler!$B$15*2_Girdiler!$B$16</f>
        <v>0.543233897555338</v>
      </c>
      <c r="G5595" s="16" t="n">
        <f aca="false">MIN(MATCH(F5595,2_Girdiler!$B$20:$I$20,1),7)</f>
        <v>1</v>
      </c>
      <c r="H5595" s="16" t="n">
        <f aca="false">IF(F5595&gt;=40,2_Girdiler!$I$21+(F5595-40)*(2_Girdiler!$I$21-2_Girdiler!$H$21)/(2_Girdiler!$I$20-2_Girdiler!$H$20),INDEX(2_Girdiler!$B$21:$I$21,G5595)+(F5595-INDEX(2_Girdiler!$B$20:$I$20,G5595))*(INDEX(2_Girdiler!$B$21:$I$21,G5595+1)-INDEX(2_Girdiler!$B$21:$I$21,G5595))/(INDEX(2_Girdiler!$B$20:$I$20,G5595+1)-INDEX(2_Girdiler!$B$20:$I$20,G5595)))</f>
        <v>1.19511457462174</v>
      </c>
      <c r="I5595" s="16" t="n">
        <f aca="false">H5595/2_Girdiler!$B$17</f>
        <v>0.478811928934993</v>
      </c>
      <c r="J5595" s="16" t="n">
        <f aca="false">D5595+I5595</f>
        <v>10.8161828508194</v>
      </c>
    </row>
    <row r="5596" customFormat="false" ht="15" hidden="false" customHeight="false" outlineLevel="0" collapsed="false">
      <c r="A5596" s="0" t="n">
        <v>5584</v>
      </c>
      <c r="B5596" s="7" t="n">
        <v>0.910964</v>
      </c>
      <c r="C5596" s="7" t="n">
        <v>0.11758</v>
      </c>
      <c r="D5596" s="16" t="n">
        <f aca="false">LOGINV(B5596,$B$7,$C$7)</f>
        <v>28.687428892643</v>
      </c>
      <c r="E5596" s="16" t="n">
        <f aca="false">LOGINV(C5596,$B$8,$C$8)</f>
        <v>50.74991456573</v>
      </c>
      <c r="F5596" s="16" t="n">
        <f aca="false">$B$5/100*E5596*2_Girdiler!$B$14*2_Girdiler!$B$15*2_Girdiler!$B$16</f>
        <v>1.27686785047377</v>
      </c>
      <c r="G5596" s="16" t="n">
        <f aca="false">MIN(MATCH(F5596,2_Girdiler!$B$20:$I$20,1),7)</f>
        <v>1</v>
      </c>
      <c r="H5596" s="16" t="n">
        <f aca="false">IF(F5596&gt;=40,2_Girdiler!$I$21+(F5596-40)*(2_Girdiler!$I$21-2_Girdiler!$H$21)/(2_Girdiler!$I$20-2_Girdiler!$H$20),INDEX(2_Girdiler!$B$21:$I$21,G5596)+(F5596-INDEX(2_Girdiler!$B$20:$I$20,G5596))*(INDEX(2_Girdiler!$B$21:$I$21,G5596+1)-INDEX(2_Girdiler!$B$21:$I$21,G5596))/(INDEX(2_Girdiler!$B$20:$I$20,G5596+1)-INDEX(2_Girdiler!$B$20:$I$20,G5596)))</f>
        <v>2.80910927104229</v>
      </c>
      <c r="I5596" s="16" t="n">
        <f aca="false">H5596/2_Girdiler!$B$17</f>
        <v>1.1254444194881</v>
      </c>
      <c r="J5596" s="16" t="n">
        <f aca="false">D5596+I5596</f>
        <v>29.8128733121311</v>
      </c>
    </row>
    <row r="5597" customFormat="false" ht="15" hidden="false" customHeight="false" outlineLevel="0" collapsed="false">
      <c r="A5597" s="0" t="n">
        <v>5585</v>
      </c>
      <c r="B5597" s="7" t="n">
        <v>0.915905</v>
      </c>
      <c r="C5597" s="7" t="n">
        <v>0.83033</v>
      </c>
      <c r="D5597" s="16" t="n">
        <f aca="false">LOGINV(B5597,$B$7,$C$7)</f>
        <v>29.1927733497169</v>
      </c>
      <c r="E5597" s="16" t="n">
        <f aca="false">LOGINV(C5597,$B$8,$C$8)</f>
        <v>202.347201749387</v>
      </c>
      <c r="F5597" s="16" t="n">
        <f aca="false">$B$5/100*E5597*2_Girdiler!$B$14*2_Girdiler!$B$15*2_Girdiler!$B$16</f>
        <v>5.09105559601458</v>
      </c>
      <c r="G5597" s="16" t="n">
        <f aca="false">MIN(MATCH(F5597,2_Girdiler!$B$20:$I$20,1),7)</f>
        <v>2</v>
      </c>
      <c r="H5597" s="16" t="n">
        <f aca="false">IF(F5597&gt;=40,2_Girdiler!$I$21+(F5597-40)*(2_Girdiler!$I$21-2_Girdiler!$H$21)/(2_Girdiler!$I$20-2_Girdiler!$H$20),INDEX(2_Girdiler!$B$21:$I$21,G5597)+(F5597-INDEX(2_Girdiler!$B$20:$I$20,G5597))*(INDEX(2_Girdiler!$B$21:$I$21,G5597+1)-INDEX(2_Girdiler!$B$21:$I$21,G5597))/(INDEX(2_Girdiler!$B$20:$I$20,G5597+1)-INDEX(2_Girdiler!$B$20:$I$20,G5597)))</f>
        <v>11.1456889536233</v>
      </c>
      <c r="I5597" s="16" t="n">
        <f aca="false">H5597/2_Girdiler!$B$17</f>
        <v>4.4654202538555</v>
      </c>
      <c r="J5597" s="16" t="n">
        <f aca="false">D5597+I5597</f>
        <v>33.6581936035724</v>
      </c>
    </row>
    <row r="5598" customFormat="false" ht="15" hidden="false" customHeight="false" outlineLevel="0" collapsed="false">
      <c r="A5598" s="0" t="n">
        <v>5586</v>
      </c>
      <c r="B5598" s="7" t="n">
        <v>0.832967</v>
      </c>
      <c r="C5598" s="7" t="n">
        <v>0.451646</v>
      </c>
      <c r="D5598" s="16" t="n">
        <f aca="false">LOGINV(B5598,$B$7,$C$7)</f>
        <v>23.2016662135353</v>
      </c>
      <c r="E5598" s="16" t="n">
        <f aca="false">LOGINV(C5598,$B$8,$C$8)</f>
        <v>100.967469424553</v>
      </c>
      <c r="F5598" s="16" t="n">
        <f aca="false">$B$5/100*E5598*2_Girdiler!$B$14*2_Girdiler!$B$15*2_Girdiler!$B$16</f>
        <v>2.54034153072176</v>
      </c>
      <c r="G5598" s="16" t="n">
        <f aca="false">MIN(MATCH(F5598,2_Girdiler!$B$20:$I$20,1),7)</f>
        <v>1</v>
      </c>
      <c r="H5598" s="16" t="n">
        <f aca="false">IF(F5598&gt;=40,2_Girdiler!$I$21+(F5598-40)*(2_Girdiler!$I$21-2_Girdiler!$H$21)/(2_Girdiler!$I$20-2_Girdiler!$H$20),INDEX(2_Girdiler!$B$21:$I$21,G5598)+(F5598-INDEX(2_Girdiler!$B$20:$I$20,G5598))*(INDEX(2_Girdiler!$B$21:$I$21,G5598+1)-INDEX(2_Girdiler!$B$21:$I$21,G5598))/(INDEX(2_Girdiler!$B$20:$I$20,G5598+1)-INDEX(2_Girdiler!$B$20:$I$20,G5598)))</f>
        <v>5.58875136758787</v>
      </c>
      <c r="I5598" s="16" t="n">
        <f aca="false">H5598/2_Girdiler!$B$17</f>
        <v>2.23908307996309</v>
      </c>
      <c r="J5598" s="16" t="n">
        <f aca="false">D5598+I5598</f>
        <v>25.4407492934984</v>
      </c>
    </row>
    <row r="5599" customFormat="false" ht="15" hidden="false" customHeight="false" outlineLevel="0" collapsed="false">
      <c r="A5599" s="0" t="n">
        <v>5587</v>
      </c>
      <c r="B5599" s="7" t="n">
        <v>0.997996</v>
      </c>
      <c r="C5599" s="7" t="n">
        <v>0.657632</v>
      </c>
      <c r="D5599" s="16" t="n">
        <f aca="false">LOGINV(B5599,$B$7,$C$7)</f>
        <v>67.3387607736193</v>
      </c>
      <c r="E5599" s="16" t="n">
        <f aca="false">LOGINV(C5599,$B$8,$C$8)</f>
        <v>141.926295445213</v>
      </c>
      <c r="F5599" s="16" t="n">
        <f aca="false">$B$5/100*E5599*2_Girdiler!$B$14*2_Girdiler!$B$15*2_Girdiler!$B$16</f>
        <v>3.57086559340157</v>
      </c>
      <c r="G5599" s="16" t="n">
        <f aca="false">MIN(MATCH(F5599,2_Girdiler!$B$20:$I$20,1),7)</f>
        <v>1</v>
      </c>
      <c r="H5599" s="16" t="n">
        <f aca="false">IF(F5599&gt;=40,2_Girdiler!$I$21+(F5599-40)*(2_Girdiler!$I$21-2_Girdiler!$H$21)/(2_Girdiler!$I$20-2_Girdiler!$H$20),INDEX(2_Girdiler!$B$21:$I$21,G5599)+(F5599-INDEX(2_Girdiler!$B$20:$I$20,G5599))*(INDEX(2_Girdiler!$B$21:$I$21,G5599+1)-INDEX(2_Girdiler!$B$21:$I$21,G5599))/(INDEX(2_Girdiler!$B$20:$I$20,G5599+1)-INDEX(2_Girdiler!$B$20:$I$20,G5599)))</f>
        <v>7.85590430548344</v>
      </c>
      <c r="I5599" s="16" t="n">
        <f aca="false">H5599/2_Girdiler!$B$17</f>
        <v>3.14739755828664</v>
      </c>
      <c r="J5599" s="16" t="n">
        <f aca="false">D5599+I5599</f>
        <v>70.4861583319059</v>
      </c>
    </row>
    <row r="5600" customFormat="false" ht="15" hidden="false" customHeight="false" outlineLevel="0" collapsed="false">
      <c r="A5600" s="0" t="n">
        <v>5588</v>
      </c>
      <c r="B5600" s="7" t="n">
        <v>0.880344</v>
      </c>
      <c r="C5600" s="7" t="n">
        <v>0.61944</v>
      </c>
      <c r="D5600" s="16" t="n">
        <f aca="false">LOGINV(B5600,$B$7,$C$7)</f>
        <v>26.0937844435978</v>
      </c>
      <c r="E5600" s="16" t="n">
        <f aca="false">LOGINV(C5600,$B$8,$C$8)</f>
        <v>132.882830443207</v>
      </c>
      <c r="F5600" s="16" t="n">
        <f aca="false">$B$5/100*E5600*2_Girdiler!$B$14*2_Girdiler!$B$15*2_Girdiler!$B$16</f>
        <v>3.34333201395108</v>
      </c>
      <c r="G5600" s="16" t="n">
        <f aca="false">MIN(MATCH(F5600,2_Girdiler!$B$20:$I$20,1),7)</f>
        <v>1</v>
      </c>
      <c r="H5600" s="16" t="n">
        <f aca="false">IF(F5600&gt;=40,2_Girdiler!$I$21+(F5600-40)*(2_Girdiler!$I$21-2_Girdiler!$H$21)/(2_Girdiler!$I$20-2_Girdiler!$H$20),INDEX(2_Girdiler!$B$21:$I$21,G5600)+(F5600-INDEX(2_Girdiler!$B$20:$I$20,G5600))*(INDEX(2_Girdiler!$B$21:$I$21,G5600+1)-INDEX(2_Girdiler!$B$21:$I$21,G5600))/(INDEX(2_Girdiler!$B$20:$I$20,G5600+1)-INDEX(2_Girdiler!$B$20:$I$20,G5600)))</f>
        <v>7.35533043069239</v>
      </c>
      <c r="I5600" s="16" t="n">
        <f aca="false">H5600/2_Girdiler!$B$17</f>
        <v>2.94684712768124</v>
      </c>
      <c r="J5600" s="16" t="n">
        <f aca="false">D5600+I5600</f>
        <v>29.040631571279</v>
      </c>
    </row>
    <row r="5601" customFormat="false" ht="15" hidden="false" customHeight="false" outlineLevel="0" collapsed="false">
      <c r="A5601" s="0" t="n">
        <v>5589</v>
      </c>
      <c r="B5601" s="7" t="n">
        <v>0.745472</v>
      </c>
      <c r="C5601" s="7" t="n">
        <v>0.32053</v>
      </c>
      <c r="D5601" s="16" t="n">
        <f aca="false">LOGINV(B5601,$B$7,$C$7)</f>
        <v>19.5672226118734</v>
      </c>
      <c r="E5601" s="16" t="n">
        <f aca="false">LOGINV(C5601,$B$8,$C$8)</f>
        <v>80.8249621377613</v>
      </c>
      <c r="F5601" s="16" t="n">
        <f aca="false">$B$5/100*E5601*2_Girdiler!$B$14*2_Girdiler!$B$15*2_Girdiler!$B$16</f>
        <v>2.03355604738607</v>
      </c>
      <c r="G5601" s="16" t="n">
        <f aca="false">MIN(MATCH(F5601,2_Girdiler!$B$20:$I$20,1),7)</f>
        <v>1</v>
      </c>
      <c r="H5601" s="16" t="n">
        <f aca="false">IF(F5601&gt;=40,2_Girdiler!$I$21+(F5601-40)*(2_Girdiler!$I$21-2_Girdiler!$H$21)/(2_Girdiler!$I$20-2_Girdiler!$H$20),INDEX(2_Girdiler!$B$21:$I$21,G5601)+(F5601-INDEX(2_Girdiler!$B$20:$I$20,G5601))*(INDEX(2_Girdiler!$B$21:$I$21,G5601+1)-INDEX(2_Girdiler!$B$21:$I$21,G5601))/(INDEX(2_Girdiler!$B$20:$I$20,G5601+1)-INDEX(2_Girdiler!$B$20:$I$20,G5601)))</f>
        <v>4.47382330424936</v>
      </c>
      <c r="I5601" s="16" t="n">
        <f aca="false">H5601/2_Girdiler!$B$17</f>
        <v>1.79239715715119</v>
      </c>
      <c r="J5601" s="16" t="n">
        <f aca="false">D5601+I5601</f>
        <v>21.3596197690246</v>
      </c>
    </row>
    <row r="5602" customFormat="false" ht="15" hidden="false" customHeight="false" outlineLevel="0" collapsed="false">
      <c r="A5602" s="0" t="n">
        <v>5590</v>
      </c>
      <c r="B5602" s="7" t="n">
        <v>0.961847</v>
      </c>
      <c r="C5602" s="7" t="n">
        <v>0.338241</v>
      </c>
      <c r="D5602" s="16" t="n">
        <f aca="false">LOGINV(B5602,$B$7,$C$7)</f>
        <v>36.3724021939864</v>
      </c>
      <c r="E5602" s="16" t="n">
        <f aca="false">LOGINV(C5602,$B$8,$C$8)</f>
        <v>83.4195131127842</v>
      </c>
      <c r="F5602" s="16" t="n">
        <f aca="false">$B$5/100*E5602*2_Girdiler!$B$14*2_Girdiler!$B$15*2_Girdiler!$B$16</f>
        <v>2.09883494991765</v>
      </c>
      <c r="G5602" s="16" t="n">
        <f aca="false">MIN(MATCH(F5602,2_Girdiler!$B$20:$I$20,1),7)</f>
        <v>1</v>
      </c>
      <c r="H5602" s="16" t="n">
        <f aca="false">IF(F5602&gt;=40,2_Girdiler!$I$21+(F5602-40)*(2_Girdiler!$I$21-2_Girdiler!$H$21)/(2_Girdiler!$I$20-2_Girdiler!$H$20),INDEX(2_Girdiler!$B$21:$I$21,G5602)+(F5602-INDEX(2_Girdiler!$B$20:$I$20,G5602))*(INDEX(2_Girdiler!$B$21:$I$21,G5602+1)-INDEX(2_Girdiler!$B$21:$I$21,G5602))/(INDEX(2_Girdiler!$B$20:$I$20,G5602+1)-INDEX(2_Girdiler!$B$20:$I$20,G5602)))</f>
        <v>4.61743688981883</v>
      </c>
      <c r="I5602" s="16" t="n">
        <f aca="false">H5602/2_Girdiler!$B$17</f>
        <v>1.84993465136972</v>
      </c>
      <c r="J5602" s="16" t="n">
        <f aca="false">D5602+I5602</f>
        <v>38.2223368453561</v>
      </c>
    </row>
    <row r="5603" customFormat="false" ht="15" hidden="false" customHeight="false" outlineLevel="0" collapsed="false">
      <c r="A5603" s="0" t="n">
        <v>5591</v>
      </c>
      <c r="B5603" s="7" t="n">
        <v>0.351731</v>
      </c>
      <c r="C5603" s="7" t="n">
        <v>0.351899</v>
      </c>
      <c r="D5603" s="16" t="n">
        <f aca="false">LOGINV(B5603,$B$7,$C$7)</f>
        <v>10.9531266891964</v>
      </c>
      <c r="E5603" s="16" t="n">
        <f aca="false">LOGINV(C5603,$B$8,$C$8)</f>
        <v>85.4397027837777</v>
      </c>
      <c r="F5603" s="16" t="n">
        <f aca="false">$B$5/100*E5603*2_Girdiler!$B$14*2_Girdiler!$B$15*2_Girdiler!$B$16</f>
        <v>2.14966292203985</v>
      </c>
      <c r="G5603" s="16" t="n">
        <f aca="false">MIN(MATCH(F5603,2_Girdiler!$B$20:$I$20,1),7)</f>
        <v>1</v>
      </c>
      <c r="H5603" s="16" t="n">
        <f aca="false">IF(F5603&gt;=40,2_Girdiler!$I$21+(F5603-40)*(2_Girdiler!$I$21-2_Girdiler!$H$21)/(2_Girdiler!$I$20-2_Girdiler!$H$20),INDEX(2_Girdiler!$B$21:$I$21,G5603)+(F5603-INDEX(2_Girdiler!$B$20:$I$20,G5603))*(INDEX(2_Girdiler!$B$21:$I$21,G5603+1)-INDEX(2_Girdiler!$B$21:$I$21,G5603))/(INDEX(2_Girdiler!$B$20:$I$20,G5603+1)-INDEX(2_Girdiler!$B$20:$I$20,G5603)))</f>
        <v>4.72925842848767</v>
      </c>
      <c r="I5603" s="16" t="n">
        <f aca="false">H5603/2_Girdiler!$B$17</f>
        <v>1.89473494731076</v>
      </c>
      <c r="J5603" s="16" t="n">
        <f aca="false">D5603+I5603</f>
        <v>12.8478616365072</v>
      </c>
    </row>
    <row r="5604" customFormat="false" ht="15" hidden="false" customHeight="false" outlineLevel="0" collapsed="false">
      <c r="A5604" s="0" t="n">
        <v>5592</v>
      </c>
      <c r="B5604" s="7" t="n">
        <v>0.150747</v>
      </c>
      <c r="C5604" s="7" t="n">
        <v>0.142324</v>
      </c>
      <c r="D5604" s="16" t="n">
        <f aca="false">LOGINV(B5604,$B$7,$C$7)</f>
        <v>7.61313378654473</v>
      </c>
      <c r="E5604" s="16" t="n">
        <f aca="false">LOGINV(C5604,$B$8,$C$8)</f>
        <v>54.7394823398504</v>
      </c>
      <c r="F5604" s="16" t="n">
        <f aca="false">$B$5/100*E5604*2_Girdiler!$B$14*2_Girdiler!$B$15*2_Girdiler!$B$16</f>
        <v>1.37724537567063</v>
      </c>
      <c r="G5604" s="16" t="n">
        <f aca="false">MIN(MATCH(F5604,2_Girdiler!$B$20:$I$20,1),7)</f>
        <v>1</v>
      </c>
      <c r="H5604" s="16" t="n">
        <f aca="false">IF(F5604&gt;=40,2_Girdiler!$I$21+(F5604-40)*(2_Girdiler!$I$21-2_Girdiler!$H$21)/(2_Girdiler!$I$20-2_Girdiler!$H$20),INDEX(2_Girdiler!$B$21:$I$21,G5604)+(F5604-INDEX(2_Girdiler!$B$20:$I$20,G5604))*(INDEX(2_Girdiler!$B$21:$I$21,G5604+1)-INDEX(2_Girdiler!$B$21:$I$21,G5604))/(INDEX(2_Girdiler!$B$20:$I$20,G5604+1)-INDEX(2_Girdiler!$B$20:$I$20,G5604)))</f>
        <v>3.0299398264754</v>
      </c>
      <c r="I5604" s="16" t="n">
        <f aca="false">H5604/2_Girdiler!$B$17</f>
        <v>1.21391819970969</v>
      </c>
      <c r="J5604" s="16" t="n">
        <f aca="false">D5604+I5604</f>
        <v>8.82705198625442</v>
      </c>
    </row>
    <row r="5605" customFormat="false" ht="15" hidden="false" customHeight="false" outlineLevel="0" collapsed="false">
      <c r="A5605" s="0" t="n">
        <v>5593</v>
      </c>
      <c r="B5605" s="7" t="n">
        <v>0.063757</v>
      </c>
      <c r="C5605" s="7" t="n">
        <v>0.819589</v>
      </c>
      <c r="D5605" s="16" t="n">
        <f aca="false">LOGINV(B5605,$B$7,$C$7)</f>
        <v>5.79116917352386</v>
      </c>
      <c r="E5605" s="16" t="n">
        <f aca="false">LOGINV(C5605,$B$8,$C$8)</f>
        <v>196.976986814746</v>
      </c>
      <c r="F5605" s="16" t="n">
        <f aca="false">$B$5/100*E5605*2_Girdiler!$B$14*2_Girdiler!$B$15*2_Girdiler!$B$16</f>
        <v>4.95594098825901</v>
      </c>
      <c r="G5605" s="16" t="n">
        <f aca="false">MIN(MATCH(F5605,2_Girdiler!$B$20:$I$20,1),7)</f>
        <v>1</v>
      </c>
      <c r="H5605" s="16" t="n">
        <f aca="false">IF(F5605&gt;=40,2_Girdiler!$I$21+(F5605-40)*(2_Girdiler!$I$21-2_Girdiler!$H$21)/(2_Girdiler!$I$20-2_Girdiler!$H$20),INDEX(2_Girdiler!$B$21:$I$21,G5605)+(F5605-INDEX(2_Girdiler!$B$20:$I$20,G5605))*(INDEX(2_Girdiler!$B$21:$I$21,G5605+1)-INDEX(2_Girdiler!$B$21:$I$21,G5605))/(INDEX(2_Girdiler!$B$20:$I$20,G5605+1)-INDEX(2_Girdiler!$B$20:$I$20,G5605)))</f>
        <v>10.9030701741698</v>
      </c>
      <c r="I5605" s="16" t="n">
        <f aca="false">H5605/2_Girdiler!$B$17</f>
        <v>4.36821721721547</v>
      </c>
      <c r="J5605" s="16" t="n">
        <f aca="false">D5605+I5605</f>
        <v>10.1593863907393</v>
      </c>
    </row>
    <row r="5606" customFormat="false" ht="15" hidden="false" customHeight="false" outlineLevel="0" collapsed="false">
      <c r="A5606" s="0" t="n">
        <v>5594</v>
      </c>
      <c r="B5606" s="7" t="n">
        <v>0.756742</v>
      </c>
      <c r="C5606" s="7" t="n">
        <v>0.495523</v>
      </c>
      <c r="D5606" s="16" t="n">
        <f aca="false">LOGINV(B5606,$B$7,$C$7)</f>
        <v>19.958853263422</v>
      </c>
      <c r="E5606" s="16" t="n">
        <f aca="false">LOGINV(C5606,$B$8,$C$8)</f>
        <v>108.417012580296</v>
      </c>
      <c r="F5606" s="16" t="n">
        <f aca="false">$B$5/100*E5606*2_Girdiler!$B$14*2_Girdiler!$B$15*2_Girdiler!$B$16</f>
        <v>2.72777203652026</v>
      </c>
      <c r="G5606" s="16" t="n">
        <f aca="false">MIN(MATCH(F5606,2_Girdiler!$B$20:$I$20,1),7)</f>
        <v>1</v>
      </c>
      <c r="H5606" s="16" t="n">
        <f aca="false">IF(F5606&gt;=40,2_Girdiler!$I$21+(F5606-40)*(2_Girdiler!$I$21-2_Girdiler!$H$21)/(2_Girdiler!$I$20-2_Girdiler!$H$20),INDEX(2_Girdiler!$B$21:$I$21,G5606)+(F5606-INDEX(2_Girdiler!$B$20:$I$20,G5606))*(INDEX(2_Girdiler!$B$21:$I$21,G5606+1)-INDEX(2_Girdiler!$B$21:$I$21,G5606))/(INDEX(2_Girdiler!$B$20:$I$20,G5606+1)-INDEX(2_Girdiler!$B$20:$I$20,G5606)))</f>
        <v>6.00109848034456</v>
      </c>
      <c r="I5606" s="16" t="n">
        <f aca="false">H5606/2_Girdiler!$B$17</f>
        <v>2.40428625013805</v>
      </c>
      <c r="J5606" s="16" t="n">
        <f aca="false">D5606+I5606</f>
        <v>22.36313951356</v>
      </c>
    </row>
    <row r="5607" customFormat="false" ht="15" hidden="false" customHeight="false" outlineLevel="0" collapsed="false">
      <c r="A5607" s="0" t="n">
        <v>5595</v>
      </c>
      <c r="B5607" s="7" t="n">
        <v>0.385202</v>
      </c>
      <c r="C5607" s="7" t="n">
        <v>0.527886</v>
      </c>
      <c r="D5607" s="16" t="n">
        <f aca="false">LOGINV(B5607,$B$7,$C$7)</f>
        <v>11.5089474042539</v>
      </c>
      <c r="E5607" s="16" t="n">
        <f aca="false">LOGINV(C5607,$B$8,$C$8)</f>
        <v>114.249680567661</v>
      </c>
      <c r="F5607" s="16" t="n">
        <f aca="false">$B$5/100*E5607*2_Girdiler!$B$14*2_Girdiler!$B$15*2_Girdiler!$B$16</f>
        <v>2.87452196308235</v>
      </c>
      <c r="G5607" s="16" t="n">
        <f aca="false">MIN(MATCH(F5607,2_Girdiler!$B$20:$I$20,1),7)</f>
        <v>1</v>
      </c>
      <c r="H5607" s="16" t="n">
        <f aca="false">IF(F5607&gt;=40,2_Girdiler!$I$21+(F5607-40)*(2_Girdiler!$I$21-2_Girdiler!$H$21)/(2_Girdiler!$I$20-2_Girdiler!$H$20),INDEX(2_Girdiler!$B$21:$I$21,G5607)+(F5607-INDEX(2_Girdiler!$B$20:$I$20,G5607))*(INDEX(2_Girdiler!$B$21:$I$21,G5607+1)-INDEX(2_Girdiler!$B$21:$I$21,G5607))/(INDEX(2_Girdiler!$B$20:$I$20,G5607+1)-INDEX(2_Girdiler!$B$20:$I$20,G5607)))</f>
        <v>6.32394831878118</v>
      </c>
      <c r="I5607" s="16" t="n">
        <f aca="false">H5607/2_Girdiler!$B$17</f>
        <v>2.53363314053733</v>
      </c>
      <c r="J5607" s="16" t="n">
        <f aca="false">D5607+I5607</f>
        <v>14.0425805447912</v>
      </c>
    </row>
    <row r="5608" customFormat="false" ht="15" hidden="false" customHeight="false" outlineLevel="0" collapsed="false">
      <c r="A5608" s="0" t="n">
        <v>5596</v>
      </c>
      <c r="B5608" s="7" t="n">
        <v>0.569053</v>
      </c>
      <c r="C5608" s="7" t="n">
        <v>0.1376</v>
      </c>
      <c r="D5608" s="16" t="n">
        <f aca="false">LOGINV(B5608,$B$7,$C$7)</f>
        <v>14.920966321905</v>
      </c>
      <c r="E5608" s="16" t="n">
        <f aca="false">LOGINV(C5608,$B$8,$C$8)</f>
        <v>53.9944723263448</v>
      </c>
      <c r="F5608" s="16" t="n">
        <f aca="false">$B$5/100*E5608*2_Girdiler!$B$14*2_Girdiler!$B$15*2_Girdiler!$B$16</f>
        <v>1.35850092373083</v>
      </c>
      <c r="G5608" s="16" t="n">
        <f aca="false">MIN(MATCH(F5608,2_Girdiler!$B$20:$I$20,1),7)</f>
        <v>1</v>
      </c>
      <c r="H5608" s="16" t="n">
        <f aca="false">IF(F5608&gt;=40,2_Girdiler!$I$21+(F5608-40)*(2_Girdiler!$I$21-2_Girdiler!$H$21)/(2_Girdiler!$I$20-2_Girdiler!$H$20),INDEX(2_Girdiler!$B$21:$I$21,G5608)+(F5608-INDEX(2_Girdiler!$B$20:$I$20,G5608))*(INDEX(2_Girdiler!$B$21:$I$21,G5608+1)-INDEX(2_Girdiler!$B$21:$I$21,G5608))/(INDEX(2_Girdiler!$B$20:$I$20,G5608+1)-INDEX(2_Girdiler!$B$20:$I$20,G5608)))</f>
        <v>2.98870203220784</v>
      </c>
      <c r="I5608" s="16" t="n">
        <f aca="false">H5608/2_Girdiler!$B$17</f>
        <v>1.19739664751916</v>
      </c>
      <c r="J5608" s="16" t="n">
        <f aca="false">D5608+I5608</f>
        <v>16.1183629694241</v>
      </c>
    </row>
    <row r="5609" customFormat="false" ht="15" hidden="false" customHeight="false" outlineLevel="0" collapsed="false">
      <c r="A5609" s="0" t="n">
        <v>5597</v>
      </c>
      <c r="B5609" s="7" t="n">
        <v>0.750576</v>
      </c>
      <c r="C5609" s="7" t="n">
        <v>0.275224</v>
      </c>
      <c r="D5609" s="16" t="n">
        <f aca="false">LOGINV(B5609,$B$7,$C$7)</f>
        <v>19.7424580095655</v>
      </c>
      <c r="E5609" s="16" t="n">
        <f aca="false">LOGINV(C5609,$B$8,$C$8)</f>
        <v>74.2775076706545</v>
      </c>
      <c r="F5609" s="16" t="n">
        <f aca="false">$B$5/100*E5609*2_Girdiler!$B$14*2_Girdiler!$B$15*2_Girdiler!$B$16</f>
        <v>1.86882209299367</v>
      </c>
      <c r="G5609" s="16" t="n">
        <f aca="false">MIN(MATCH(F5609,2_Girdiler!$B$20:$I$20,1),7)</f>
        <v>1</v>
      </c>
      <c r="H5609" s="16" t="n">
        <f aca="false">IF(F5609&gt;=40,2_Girdiler!$I$21+(F5609-40)*(2_Girdiler!$I$21-2_Girdiler!$H$21)/(2_Girdiler!$I$20-2_Girdiler!$H$20),INDEX(2_Girdiler!$B$21:$I$21,G5609)+(F5609-INDEX(2_Girdiler!$B$20:$I$20,G5609))*(INDEX(2_Girdiler!$B$21:$I$21,G5609+1)-INDEX(2_Girdiler!$B$21:$I$21,G5609))/(INDEX(2_Girdiler!$B$20:$I$20,G5609+1)-INDEX(2_Girdiler!$B$20:$I$20,G5609)))</f>
        <v>4.11140860458607</v>
      </c>
      <c r="I5609" s="16" t="n">
        <f aca="false">H5609/2_Girdiler!$B$17</f>
        <v>1.6471989601707</v>
      </c>
      <c r="J5609" s="16" t="n">
        <f aca="false">D5609+I5609</f>
        <v>21.3896569697362</v>
      </c>
    </row>
    <row r="5610" customFormat="false" ht="15" hidden="false" customHeight="false" outlineLevel="0" collapsed="false">
      <c r="A5610" s="0" t="n">
        <v>5598</v>
      </c>
      <c r="B5610" s="7" t="n">
        <v>0.344512</v>
      </c>
      <c r="C5610" s="7" t="n">
        <v>0.078616</v>
      </c>
      <c r="D5610" s="16" t="n">
        <f aca="false">LOGINV(B5610,$B$7,$C$7)</f>
        <v>10.8345457539431</v>
      </c>
      <c r="E5610" s="16" t="n">
        <f aca="false">LOGINV(C5610,$B$8,$C$8)</f>
        <v>43.8250877727664</v>
      </c>
      <c r="F5610" s="16" t="n">
        <f aca="false">$B$5/100*E5610*2_Girdiler!$B$14*2_Girdiler!$B$15*2_Girdiler!$B$16</f>
        <v>1.1026392083628</v>
      </c>
      <c r="G5610" s="16" t="n">
        <f aca="false">MIN(MATCH(F5610,2_Girdiler!$B$20:$I$20,1),7)</f>
        <v>1</v>
      </c>
      <c r="H5610" s="16" t="n">
        <f aca="false">IF(F5610&gt;=40,2_Girdiler!$I$21+(F5610-40)*(2_Girdiler!$I$21-2_Girdiler!$H$21)/(2_Girdiler!$I$20-2_Girdiler!$H$20),INDEX(2_Girdiler!$B$21:$I$21,G5610)+(F5610-INDEX(2_Girdiler!$B$20:$I$20,G5610))*(INDEX(2_Girdiler!$B$21:$I$21,G5610+1)-INDEX(2_Girdiler!$B$21:$I$21,G5610))/(INDEX(2_Girdiler!$B$20:$I$20,G5610+1)-INDEX(2_Girdiler!$B$20:$I$20,G5610)))</f>
        <v>2.42580625839817</v>
      </c>
      <c r="I5610" s="16" t="n">
        <f aca="false">H5610/2_Girdiler!$B$17</f>
        <v>0.97187750737106</v>
      </c>
      <c r="J5610" s="16" t="n">
        <f aca="false">D5610+I5610</f>
        <v>11.8064232613142</v>
      </c>
    </row>
    <row r="5611" customFormat="false" ht="15" hidden="false" customHeight="false" outlineLevel="0" collapsed="false">
      <c r="A5611" s="0" t="n">
        <v>5599</v>
      </c>
      <c r="B5611" s="7" t="n">
        <v>0.376433</v>
      </c>
      <c r="C5611" s="7" t="n">
        <v>0.377093</v>
      </c>
      <c r="D5611" s="16" t="n">
        <f aca="false">LOGINV(B5611,$B$7,$C$7)</f>
        <v>11.3622402849788</v>
      </c>
      <c r="E5611" s="16" t="n">
        <f aca="false">LOGINV(C5611,$B$8,$C$8)</f>
        <v>89.2201723051568</v>
      </c>
      <c r="F5611" s="16" t="n">
        <f aca="false">$B$5/100*E5611*2_Girdiler!$B$14*2_Girdiler!$B$15*2_Girdiler!$B$16</f>
        <v>2.24477953519774</v>
      </c>
      <c r="G5611" s="16" t="n">
        <f aca="false">MIN(MATCH(F5611,2_Girdiler!$B$20:$I$20,1),7)</f>
        <v>1</v>
      </c>
      <c r="H5611" s="16" t="n">
        <f aca="false">IF(F5611&gt;=40,2_Girdiler!$I$21+(F5611-40)*(2_Girdiler!$I$21-2_Girdiler!$H$21)/(2_Girdiler!$I$20-2_Girdiler!$H$20),INDEX(2_Girdiler!$B$21:$I$21,G5611)+(F5611-INDEX(2_Girdiler!$B$20:$I$20,G5611))*(INDEX(2_Girdiler!$B$21:$I$21,G5611+1)-INDEX(2_Girdiler!$B$21:$I$21,G5611))/(INDEX(2_Girdiler!$B$20:$I$20,G5611+1)-INDEX(2_Girdiler!$B$20:$I$20,G5611)))</f>
        <v>4.93851497743504</v>
      </c>
      <c r="I5611" s="16" t="n">
        <f aca="false">H5611/2_Girdiler!$B$17</f>
        <v>1.97857170570314</v>
      </c>
      <c r="J5611" s="16" t="n">
        <f aca="false">D5611+I5611</f>
        <v>13.3408119906819</v>
      </c>
    </row>
    <row r="5612" customFormat="false" ht="15" hidden="false" customHeight="false" outlineLevel="0" collapsed="false">
      <c r="A5612" s="0" t="n">
        <v>5600</v>
      </c>
      <c r="B5612" s="7" t="n">
        <v>0.696354</v>
      </c>
      <c r="C5612" s="7" t="n">
        <v>0.222365</v>
      </c>
      <c r="D5612" s="16" t="n">
        <f aca="false">LOGINV(B5612,$B$7,$C$7)</f>
        <v>18.0342315186909</v>
      </c>
      <c r="E5612" s="16" t="n">
        <f aca="false">LOGINV(C5612,$B$8,$C$8)</f>
        <v>66.680891341864</v>
      </c>
      <c r="F5612" s="16" t="n">
        <f aca="false">$B$5/100*E5612*2_Girdiler!$B$14*2_Girdiler!$B$15*2_Girdiler!$B$16</f>
        <v>1.6776912261613</v>
      </c>
      <c r="G5612" s="16" t="n">
        <f aca="false">MIN(MATCH(F5612,2_Girdiler!$B$20:$I$20,1),7)</f>
        <v>1</v>
      </c>
      <c r="H5612" s="16" t="n">
        <f aca="false">IF(F5612&gt;=40,2_Girdiler!$I$21+(F5612-40)*(2_Girdiler!$I$21-2_Girdiler!$H$21)/(2_Girdiler!$I$20-2_Girdiler!$H$20),INDEX(2_Girdiler!$B$21:$I$21,G5612)+(F5612-INDEX(2_Girdiler!$B$20:$I$20,G5612))*(INDEX(2_Girdiler!$B$21:$I$21,G5612+1)-INDEX(2_Girdiler!$B$21:$I$21,G5612))/(INDEX(2_Girdiler!$B$20:$I$20,G5612+1)-INDEX(2_Girdiler!$B$20:$I$20,G5612)))</f>
        <v>3.69092069755485</v>
      </c>
      <c r="I5612" s="16" t="n">
        <f aca="false">H5612/2_Girdiler!$B$17</f>
        <v>1.47873425382807</v>
      </c>
      <c r="J5612" s="16" t="n">
        <f aca="false">D5612+I5612</f>
        <v>19.512965772519</v>
      </c>
    </row>
    <row r="5613" customFormat="false" ht="15" hidden="false" customHeight="false" outlineLevel="0" collapsed="false">
      <c r="A5613" s="0" t="n">
        <v>5601</v>
      </c>
      <c r="B5613" s="7" t="n">
        <v>0.218855</v>
      </c>
      <c r="C5613" s="7" t="n">
        <v>0.632296</v>
      </c>
      <c r="D5613" s="16" t="n">
        <f aca="false">LOGINV(B5613,$B$7,$C$7)</f>
        <v>8.78653815467377</v>
      </c>
      <c r="E5613" s="16" t="n">
        <f aca="false">LOGINV(C5613,$B$8,$C$8)</f>
        <v>135.825326294033</v>
      </c>
      <c r="F5613" s="16" t="n">
        <f aca="false">$B$5/100*E5613*2_Girdiler!$B$14*2_Girdiler!$B$15*2_Girdiler!$B$16</f>
        <v>3.41736520955786</v>
      </c>
      <c r="G5613" s="16" t="n">
        <f aca="false">MIN(MATCH(F5613,2_Girdiler!$B$20:$I$20,1),7)</f>
        <v>1</v>
      </c>
      <c r="H5613" s="16" t="n">
        <f aca="false">IF(F5613&gt;=40,2_Girdiler!$I$21+(F5613-40)*(2_Girdiler!$I$21-2_Girdiler!$H$21)/(2_Girdiler!$I$20-2_Girdiler!$H$20),INDEX(2_Girdiler!$B$21:$I$21,G5613)+(F5613-INDEX(2_Girdiler!$B$20:$I$20,G5613))*(INDEX(2_Girdiler!$B$21:$I$21,G5613+1)-INDEX(2_Girdiler!$B$21:$I$21,G5613))/(INDEX(2_Girdiler!$B$20:$I$20,G5613+1)-INDEX(2_Girdiler!$B$20:$I$20,G5613)))</f>
        <v>7.51820346102729</v>
      </c>
      <c r="I5613" s="16" t="n">
        <f aca="false">H5613/2_Girdiler!$B$17</f>
        <v>3.01210074560388</v>
      </c>
      <c r="J5613" s="16" t="n">
        <f aca="false">D5613+I5613</f>
        <v>11.7986389002776</v>
      </c>
    </row>
    <row r="5614" customFormat="false" ht="15" hidden="false" customHeight="false" outlineLevel="0" collapsed="false">
      <c r="A5614" s="0" t="n">
        <v>5602</v>
      </c>
      <c r="B5614" s="7" t="n">
        <v>0.17588</v>
      </c>
      <c r="C5614" s="7" t="n">
        <v>0.756844</v>
      </c>
      <c r="D5614" s="16" t="n">
        <f aca="false">LOGINV(B5614,$B$7,$C$7)</f>
        <v>8.05876057966091</v>
      </c>
      <c r="E5614" s="16" t="n">
        <f aca="false">LOGINV(C5614,$B$8,$C$8)</f>
        <v>171.163202368239</v>
      </c>
      <c r="F5614" s="16" t="n">
        <f aca="false">$B$5/100*E5614*2_Girdiler!$B$14*2_Girdiler!$B$15*2_Girdiler!$B$16</f>
        <v>4.30646617158489</v>
      </c>
      <c r="G5614" s="16" t="n">
        <f aca="false">MIN(MATCH(F5614,2_Girdiler!$B$20:$I$20,1),7)</f>
        <v>1</v>
      </c>
      <c r="H5614" s="16" t="n">
        <f aca="false">IF(F5614&gt;=40,2_Girdiler!$I$21+(F5614-40)*(2_Girdiler!$I$21-2_Girdiler!$H$21)/(2_Girdiler!$I$20-2_Girdiler!$H$20),INDEX(2_Girdiler!$B$21:$I$21,G5614)+(F5614-INDEX(2_Girdiler!$B$20:$I$20,G5614))*(INDEX(2_Girdiler!$B$21:$I$21,G5614+1)-INDEX(2_Girdiler!$B$21:$I$21,G5614))/(INDEX(2_Girdiler!$B$20:$I$20,G5614+1)-INDEX(2_Girdiler!$B$20:$I$20,G5614)))</f>
        <v>9.47422557748676</v>
      </c>
      <c r="I5614" s="16" t="n">
        <f aca="false">H5614/2_Girdiler!$B$17</f>
        <v>3.79576345251874</v>
      </c>
      <c r="J5614" s="16" t="n">
        <f aca="false">D5614+I5614</f>
        <v>11.8545240321796</v>
      </c>
    </row>
    <row r="5615" customFormat="false" ht="15" hidden="false" customHeight="false" outlineLevel="0" collapsed="false">
      <c r="A5615" s="0" t="n">
        <v>5603</v>
      </c>
      <c r="B5615" s="7" t="n">
        <v>0.735191</v>
      </c>
      <c r="C5615" s="7" t="n">
        <v>0.108163</v>
      </c>
      <c r="D5615" s="16" t="n">
        <f aca="false">LOGINV(B5615,$B$7,$C$7)</f>
        <v>19.2243104593629</v>
      </c>
      <c r="E5615" s="16" t="n">
        <f aca="false">LOGINV(C5615,$B$8,$C$8)</f>
        <v>49.1639607375402</v>
      </c>
      <c r="F5615" s="16" t="n">
        <f aca="false">$B$5/100*E5615*2_Girdiler!$B$14*2_Girdiler!$B$15*2_Girdiler!$B$16</f>
        <v>1.23696525215651</v>
      </c>
      <c r="G5615" s="16" t="n">
        <f aca="false">MIN(MATCH(F5615,2_Girdiler!$B$20:$I$20,1),7)</f>
        <v>1</v>
      </c>
      <c r="H5615" s="16" t="n">
        <f aca="false">IF(F5615&gt;=40,2_Girdiler!$I$21+(F5615-40)*(2_Girdiler!$I$21-2_Girdiler!$H$21)/(2_Girdiler!$I$20-2_Girdiler!$H$20),INDEX(2_Girdiler!$B$21:$I$21,G5615)+(F5615-INDEX(2_Girdiler!$B$20:$I$20,G5615))*(INDEX(2_Girdiler!$B$21:$I$21,G5615+1)-INDEX(2_Girdiler!$B$21:$I$21,G5615))/(INDEX(2_Girdiler!$B$20:$I$20,G5615+1)-INDEX(2_Girdiler!$B$20:$I$20,G5615)))</f>
        <v>2.72132355474432</v>
      </c>
      <c r="I5615" s="16" t="n">
        <f aca="false">H5615/2_Girdiler!$B$17</f>
        <v>1.09027386007385</v>
      </c>
      <c r="J5615" s="16" t="n">
        <f aca="false">D5615+I5615</f>
        <v>20.3145843194367</v>
      </c>
    </row>
    <row r="5616" customFormat="false" ht="15" hidden="false" customHeight="false" outlineLevel="0" collapsed="false">
      <c r="A5616" s="0" t="n">
        <v>5604</v>
      </c>
      <c r="B5616" s="7" t="n">
        <v>0.833352</v>
      </c>
      <c r="C5616" s="7" t="n">
        <v>0.915464</v>
      </c>
      <c r="D5616" s="16" t="n">
        <f aca="false">LOGINV(B5616,$B$7,$C$7)</f>
        <v>23.2215894682787</v>
      </c>
      <c r="E5616" s="16" t="n">
        <f aca="false">LOGINV(C5616,$B$8,$C$8)</f>
        <v>265.314349469324</v>
      </c>
      <c r="F5616" s="16" t="n">
        <f aca="false">$B$5/100*E5616*2_Girdiler!$B$14*2_Girdiler!$B$15*2_Girdiler!$B$16</f>
        <v>6.67530903264819</v>
      </c>
      <c r="G5616" s="16" t="n">
        <f aca="false">MIN(MATCH(F5616,2_Girdiler!$B$20:$I$20,1),7)</f>
        <v>2</v>
      </c>
      <c r="H5616" s="16" t="n">
        <f aca="false">IF(F5616&gt;=40,2_Girdiler!$I$21+(F5616-40)*(2_Girdiler!$I$21-2_Girdiler!$H$21)/(2_Girdiler!$I$20-2_Girdiler!$H$20),INDEX(2_Girdiler!$B$21:$I$21,G5616)+(F5616-INDEX(2_Girdiler!$B$20:$I$20,G5616))*(INDEX(2_Girdiler!$B$21:$I$21,G5616+1)-INDEX(2_Girdiler!$B$21:$I$21,G5616))/(INDEX(2_Girdiler!$B$20:$I$20,G5616+1)-INDEX(2_Girdiler!$B$20:$I$20,G5616)))</f>
        <v>13.6804944522371</v>
      </c>
      <c r="I5616" s="16" t="n">
        <f aca="false">H5616/2_Girdiler!$B$17</f>
        <v>5.48096732862064</v>
      </c>
      <c r="J5616" s="16" t="n">
        <f aca="false">D5616+I5616</f>
        <v>28.7025567968993</v>
      </c>
    </row>
    <row r="5617" customFormat="false" ht="15" hidden="false" customHeight="false" outlineLevel="0" collapsed="false">
      <c r="A5617" s="0" t="n">
        <v>5605</v>
      </c>
      <c r="B5617" s="7" t="n">
        <v>0.281163</v>
      </c>
      <c r="C5617" s="7" t="n">
        <v>0.762127</v>
      </c>
      <c r="D5617" s="16" t="n">
        <f aca="false">LOGINV(B5617,$B$7,$C$7)</f>
        <v>9.80456381438462</v>
      </c>
      <c r="E5617" s="16" t="n">
        <f aca="false">LOGINV(C5617,$B$8,$C$8)</f>
        <v>173.048973908883</v>
      </c>
      <c r="F5617" s="16" t="n">
        <f aca="false">$B$5/100*E5617*2_Girdiler!$B$14*2_Girdiler!$B$15*2_Girdiler!$B$16</f>
        <v>4.35391218354749</v>
      </c>
      <c r="G5617" s="16" t="n">
        <f aca="false">MIN(MATCH(F5617,2_Girdiler!$B$20:$I$20,1),7)</f>
        <v>1</v>
      </c>
      <c r="H5617" s="16" t="n">
        <f aca="false">IF(F5617&gt;=40,2_Girdiler!$I$21+(F5617-40)*(2_Girdiler!$I$21-2_Girdiler!$H$21)/(2_Girdiler!$I$20-2_Girdiler!$H$20),INDEX(2_Girdiler!$B$21:$I$21,G5617)+(F5617-INDEX(2_Girdiler!$B$20:$I$20,G5617))*(INDEX(2_Girdiler!$B$21:$I$21,G5617+1)-INDEX(2_Girdiler!$B$21:$I$21,G5617))/(INDEX(2_Girdiler!$B$20:$I$20,G5617+1)-INDEX(2_Girdiler!$B$20:$I$20,G5617)))</f>
        <v>9.57860680380449</v>
      </c>
      <c r="I5617" s="16" t="n">
        <f aca="false">H5617/2_Girdiler!$B$17</f>
        <v>3.83758285408834</v>
      </c>
      <c r="J5617" s="16" t="n">
        <f aca="false">D5617+I5617</f>
        <v>13.642146668473</v>
      </c>
    </row>
    <row r="5618" customFormat="false" ht="15" hidden="false" customHeight="false" outlineLevel="0" collapsed="false">
      <c r="A5618" s="0" t="n">
        <v>5606</v>
      </c>
      <c r="B5618" s="7" t="n">
        <v>0.154792</v>
      </c>
      <c r="C5618" s="7" t="n">
        <v>0.391585</v>
      </c>
      <c r="D5618" s="16" t="n">
        <f aca="false">LOGINV(B5618,$B$7,$C$7)</f>
        <v>7.68621505320936</v>
      </c>
      <c r="E5618" s="16" t="n">
        <f aca="false">LOGINV(C5618,$B$8,$C$8)</f>
        <v>91.4318346703992</v>
      </c>
      <c r="F5618" s="16" t="n">
        <f aca="false">$B$5/100*E5618*2_Girdiler!$B$14*2_Girdiler!$B$15*2_Girdiler!$B$16</f>
        <v>2.30042496030724</v>
      </c>
      <c r="G5618" s="16" t="n">
        <f aca="false">MIN(MATCH(F5618,2_Girdiler!$B$20:$I$20,1),7)</f>
        <v>1</v>
      </c>
      <c r="H5618" s="16" t="n">
        <f aca="false">IF(F5618&gt;=40,2_Girdiler!$I$21+(F5618-40)*(2_Girdiler!$I$21-2_Girdiler!$H$21)/(2_Girdiler!$I$20-2_Girdiler!$H$20),INDEX(2_Girdiler!$B$21:$I$21,G5618)+(F5618-INDEX(2_Girdiler!$B$20:$I$20,G5618))*(INDEX(2_Girdiler!$B$21:$I$21,G5618+1)-INDEX(2_Girdiler!$B$21:$I$21,G5618))/(INDEX(2_Girdiler!$B$20:$I$20,G5618+1)-INDEX(2_Girdiler!$B$20:$I$20,G5618)))</f>
        <v>5.06093491267594</v>
      </c>
      <c r="I5618" s="16" t="n">
        <f aca="false">H5618/2_Girdiler!$B$17</f>
        <v>2.02761815411696</v>
      </c>
      <c r="J5618" s="16" t="n">
        <f aca="false">D5618+I5618</f>
        <v>9.71383320732632</v>
      </c>
    </row>
    <row r="5619" customFormat="false" ht="15" hidden="false" customHeight="false" outlineLevel="0" collapsed="false">
      <c r="A5619" s="0" t="n">
        <v>5607</v>
      </c>
      <c r="B5619" s="7" t="n">
        <v>0.640674</v>
      </c>
      <c r="C5619" s="7" t="n">
        <v>0.85899</v>
      </c>
      <c r="D5619" s="16" t="n">
        <f aca="false">LOGINV(B5619,$B$7,$C$7)</f>
        <v>16.5536968686202</v>
      </c>
      <c r="E5619" s="16" t="n">
        <f aca="false">LOGINV(C5619,$B$8,$C$8)</f>
        <v>218.689567133908</v>
      </c>
      <c r="F5619" s="16" t="n">
        <f aca="false">$B$5/100*E5619*2_Girdiler!$B$14*2_Girdiler!$B$15*2_Girdiler!$B$16</f>
        <v>5.50222950908912</v>
      </c>
      <c r="G5619" s="16" t="n">
        <f aca="false">MIN(MATCH(F5619,2_Girdiler!$B$20:$I$20,1),7)</f>
        <v>2</v>
      </c>
      <c r="H5619" s="16" t="n">
        <f aca="false">IF(F5619&gt;=40,2_Girdiler!$I$21+(F5619-40)*(2_Girdiler!$I$21-2_Girdiler!$H$21)/(2_Girdiler!$I$20-2_Girdiler!$H$20),INDEX(2_Girdiler!$B$21:$I$21,G5619)+(F5619-INDEX(2_Girdiler!$B$20:$I$20,G5619))*(INDEX(2_Girdiler!$B$21:$I$21,G5619+1)-INDEX(2_Girdiler!$B$21:$I$21,G5619))/(INDEX(2_Girdiler!$B$20:$I$20,G5619+1)-INDEX(2_Girdiler!$B$20:$I$20,G5619)))</f>
        <v>11.8035672145426</v>
      </c>
      <c r="I5619" s="16" t="n">
        <f aca="false">H5619/2_Girdiler!$B$17</f>
        <v>4.72899327505713</v>
      </c>
      <c r="J5619" s="16" t="n">
        <f aca="false">D5619+I5619</f>
        <v>21.2826901436773</v>
      </c>
    </row>
    <row r="5620" customFormat="false" ht="15" hidden="false" customHeight="false" outlineLevel="0" collapsed="false">
      <c r="A5620" s="0" t="n">
        <v>5608</v>
      </c>
      <c r="B5620" s="7" t="n">
        <v>0.430674</v>
      </c>
      <c r="C5620" s="7" t="n">
        <v>0.993476</v>
      </c>
      <c r="D5620" s="16" t="n">
        <f aca="false">LOGINV(B5620,$B$7,$C$7)</f>
        <v>12.2858152753168</v>
      </c>
      <c r="E5620" s="16" t="n">
        <f aca="false">LOGINV(C5620,$B$8,$C$8)</f>
        <v>542.210720917774</v>
      </c>
      <c r="F5620" s="16" t="n">
        <f aca="false">$B$5/100*E5620*2_Girdiler!$B$14*2_Girdiler!$B$15*2_Girdiler!$B$16</f>
        <v>13.6420217382912</v>
      </c>
      <c r="G5620" s="16" t="n">
        <f aca="false">MIN(MATCH(F5620,2_Girdiler!$B$20:$I$20,1),7)</f>
        <v>3</v>
      </c>
      <c r="H5620" s="16" t="n">
        <f aca="false">IF(F5620&gt;=40,2_Girdiler!$I$21+(F5620-40)*(2_Girdiler!$I$21-2_Girdiler!$H$21)/(2_Girdiler!$I$20-2_Girdiler!$H$20),INDEX(2_Girdiler!$B$21:$I$21,G5620)+(F5620-INDEX(2_Girdiler!$B$20:$I$20,G5620))*(INDEX(2_Girdiler!$B$21:$I$21,G5620+1)-INDEX(2_Girdiler!$B$21:$I$21,G5620))/(INDEX(2_Girdiler!$B$20:$I$20,G5620+1)-INDEX(2_Girdiler!$B$20:$I$20,G5620)))</f>
        <v>22.2778195644621</v>
      </c>
      <c r="I5620" s="16" t="n">
        <f aca="false">H5620/2_Girdiler!$B$17</f>
        <v>8.92540847935179</v>
      </c>
      <c r="J5620" s="16" t="n">
        <f aca="false">D5620+I5620</f>
        <v>21.2112237546686</v>
      </c>
    </row>
    <row r="5621" customFormat="false" ht="15" hidden="false" customHeight="false" outlineLevel="0" collapsed="false">
      <c r="A5621" s="0" t="n">
        <v>5609</v>
      </c>
      <c r="B5621" s="7" t="n">
        <v>0.686632</v>
      </c>
      <c r="C5621" s="7" t="n">
        <v>0.011477</v>
      </c>
      <c r="D5621" s="16" t="n">
        <f aca="false">LOGINV(B5621,$B$7,$C$7)</f>
        <v>17.7587464095557</v>
      </c>
      <c r="E5621" s="16" t="n">
        <f aca="false">LOGINV(C5621,$B$8,$C$8)</f>
        <v>25.1594458747941</v>
      </c>
      <c r="F5621" s="16" t="n">
        <f aca="false">$B$5/100*E5621*2_Girdiler!$B$14*2_Girdiler!$B$15*2_Girdiler!$B$16</f>
        <v>0.633011658209821</v>
      </c>
      <c r="G5621" s="16" t="n">
        <f aca="false">MIN(MATCH(F5621,2_Girdiler!$B$20:$I$20,1),7)</f>
        <v>1</v>
      </c>
      <c r="H5621" s="16" t="n">
        <f aca="false">IF(F5621&gt;=40,2_Girdiler!$I$21+(F5621-40)*(2_Girdiler!$I$21-2_Girdiler!$H$21)/(2_Girdiler!$I$20-2_Girdiler!$H$20),INDEX(2_Girdiler!$B$21:$I$21,G5621)+(F5621-INDEX(2_Girdiler!$B$20:$I$20,G5621))*(INDEX(2_Girdiler!$B$21:$I$21,G5621+1)-INDEX(2_Girdiler!$B$21:$I$21,G5621))/(INDEX(2_Girdiler!$B$20:$I$20,G5621+1)-INDEX(2_Girdiler!$B$20:$I$20,G5621)))</f>
        <v>1.39262564806161</v>
      </c>
      <c r="I5621" s="16" t="n">
        <f aca="false">H5621/2_Girdiler!$B$17</f>
        <v>0.5579429679734</v>
      </c>
      <c r="J5621" s="16" t="n">
        <f aca="false">D5621+I5621</f>
        <v>18.3166893775291</v>
      </c>
    </row>
    <row r="5622" customFormat="false" ht="15" hidden="false" customHeight="false" outlineLevel="0" collapsed="false">
      <c r="A5622" s="0" t="n">
        <v>5610</v>
      </c>
      <c r="B5622" s="7" t="n">
        <v>0.981919</v>
      </c>
      <c r="C5622" s="7" t="n">
        <v>0.880783</v>
      </c>
      <c r="D5622" s="16" t="n">
        <f aca="false">LOGINV(B5622,$B$7,$C$7)</f>
        <v>43.5369234042871</v>
      </c>
      <c r="E5622" s="16" t="n">
        <f aca="false">LOGINV(C5622,$B$8,$C$8)</f>
        <v>233.741427769834</v>
      </c>
      <c r="F5622" s="16" t="n">
        <f aca="false">$B$5/100*E5622*2_Girdiler!$B$14*2_Girdiler!$B$15*2_Girdiler!$B$16</f>
        <v>5.88093432268902</v>
      </c>
      <c r="G5622" s="16" t="n">
        <f aca="false">MIN(MATCH(F5622,2_Girdiler!$B$20:$I$20,1),7)</f>
        <v>2</v>
      </c>
      <c r="H5622" s="16" t="n">
        <f aca="false">IF(F5622&gt;=40,2_Girdiler!$I$21+(F5622-40)*(2_Girdiler!$I$21-2_Girdiler!$H$21)/(2_Girdiler!$I$20-2_Girdiler!$H$20),INDEX(2_Girdiler!$B$21:$I$21,G5622)+(F5622-INDEX(2_Girdiler!$B$20:$I$20,G5622))*(INDEX(2_Girdiler!$B$21:$I$21,G5622+1)-INDEX(2_Girdiler!$B$21:$I$21,G5622))/(INDEX(2_Girdiler!$B$20:$I$20,G5622+1)-INDEX(2_Girdiler!$B$20:$I$20,G5622)))</f>
        <v>12.4094949163024</v>
      </c>
      <c r="I5622" s="16" t="n">
        <f aca="false">H5622/2_Girdiler!$B$17</f>
        <v>4.9717527709545</v>
      </c>
      <c r="J5622" s="16" t="n">
        <f aca="false">D5622+I5622</f>
        <v>48.5086761752416</v>
      </c>
    </row>
    <row r="5623" customFormat="false" ht="15" hidden="false" customHeight="false" outlineLevel="0" collapsed="false">
      <c r="A5623" s="0" t="n">
        <v>5611</v>
      </c>
      <c r="B5623" s="7" t="n">
        <v>0.505295</v>
      </c>
      <c r="C5623" s="7" t="n">
        <v>0.666382</v>
      </c>
      <c r="D5623" s="16" t="n">
        <f aca="false">LOGINV(B5623,$B$7,$C$7)</f>
        <v>13.6426151780485</v>
      </c>
      <c r="E5623" s="16" t="n">
        <f aca="false">LOGINV(C5623,$B$8,$C$8)</f>
        <v>144.136139301239</v>
      </c>
      <c r="F5623" s="16" t="n">
        <f aca="false">$B$5/100*E5623*2_Girdiler!$B$14*2_Girdiler!$B$15*2_Girdiler!$B$16</f>
        <v>3.62646526481918</v>
      </c>
      <c r="G5623" s="16" t="n">
        <f aca="false">MIN(MATCH(F5623,2_Girdiler!$B$20:$I$20,1),7)</f>
        <v>1</v>
      </c>
      <c r="H5623" s="16" t="n">
        <f aca="false">IF(F5623&gt;=40,2_Girdiler!$I$21+(F5623-40)*(2_Girdiler!$I$21-2_Girdiler!$H$21)/(2_Girdiler!$I$20-2_Girdiler!$H$20),INDEX(2_Girdiler!$B$21:$I$21,G5623)+(F5623-INDEX(2_Girdiler!$B$20:$I$20,G5623))*(INDEX(2_Girdiler!$B$21:$I$21,G5623+1)-INDEX(2_Girdiler!$B$21:$I$21,G5623))/(INDEX(2_Girdiler!$B$20:$I$20,G5623+1)-INDEX(2_Girdiler!$B$20:$I$20,G5623)))</f>
        <v>7.97822358260219</v>
      </c>
      <c r="I5623" s="16" t="n">
        <f aca="false">H5623/2_Girdiler!$B$17</f>
        <v>3.19640367892716</v>
      </c>
      <c r="J5623" s="16" t="n">
        <f aca="false">D5623+I5623</f>
        <v>16.8390188569757</v>
      </c>
    </row>
    <row r="5624" customFormat="false" ht="15" hidden="false" customHeight="false" outlineLevel="0" collapsed="false">
      <c r="A5624" s="0" t="n">
        <v>5612</v>
      </c>
      <c r="B5624" s="7" t="n">
        <v>0.442924</v>
      </c>
      <c r="C5624" s="7" t="n">
        <v>0.026279</v>
      </c>
      <c r="D5624" s="16" t="n">
        <f aca="false">LOGINV(B5624,$B$7,$C$7)</f>
        <v>12.5006382910053</v>
      </c>
      <c r="E5624" s="16" t="n">
        <f aca="false">LOGINV(C5624,$B$8,$C$8)</f>
        <v>31.2464214120847</v>
      </c>
      <c r="F5624" s="16" t="n">
        <f aca="false">$B$5/100*E5624*2_Girdiler!$B$14*2_Girdiler!$B$15*2_Girdiler!$B$16</f>
        <v>0.786159962728051</v>
      </c>
      <c r="G5624" s="16" t="n">
        <f aca="false">MIN(MATCH(F5624,2_Girdiler!$B$20:$I$20,1),7)</f>
        <v>1</v>
      </c>
      <c r="H5624" s="16" t="n">
        <f aca="false">IF(F5624&gt;=40,2_Girdiler!$I$21+(F5624-40)*(2_Girdiler!$I$21-2_Girdiler!$H$21)/(2_Girdiler!$I$20-2_Girdiler!$H$20),INDEX(2_Girdiler!$B$21:$I$21,G5624)+(F5624-INDEX(2_Girdiler!$B$20:$I$20,G5624))*(INDEX(2_Girdiler!$B$21:$I$21,G5624+1)-INDEX(2_Girdiler!$B$21:$I$21,G5624))/(INDEX(2_Girdiler!$B$20:$I$20,G5624+1)-INDEX(2_Girdiler!$B$20:$I$20,G5624)))</f>
        <v>1.72955191800171</v>
      </c>
      <c r="I5624" s="16" t="n">
        <f aca="false">H5624/2_Girdiler!$B$17</f>
        <v>0.692929454327609</v>
      </c>
      <c r="J5624" s="16" t="n">
        <f aca="false">D5624+I5624</f>
        <v>13.1935677453329</v>
      </c>
    </row>
    <row r="5625" customFormat="false" ht="15" hidden="false" customHeight="false" outlineLevel="0" collapsed="false">
      <c r="A5625" s="0" t="n">
        <v>5613</v>
      </c>
      <c r="B5625" s="7" t="n">
        <v>0.412488</v>
      </c>
      <c r="C5625" s="7" t="n">
        <v>0.237588</v>
      </c>
      <c r="D5625" s="16" t="n">
        <f aca="false">LOGINV(B5625,$B$7,$C$7)</f>
        <v>11.9715290075286</v>
      </c>
      <c r="E5625" s="16" t="n">
        <f aca="false">LOGINV(C5625,$B$8,$C$8)</f>
        <v>68.8746833186496</v>
      </c>
      <c r="F5625" s="16" t="n">
        <f aca="false">$B$5/100*E5625*2_Girdiler!$B$14*2_Girdiler!$B$15*2_Girdiler!$B$16</f>
        <v>1.73288703229722</v>
      </c>
      <c r="G5625" s="16" t="n">
        <f aca="false">MIN(MATCH(F5625,2_Girdiler!$B$20:$I$20,1),7)</f>
        <v>1</v>
      </c>
      <c r="H5625" s="16" t="n">
        <f aca="false">IF(F5625&gt;=40,2_Girdiler!$I$21+(F5625-40)*(2_Girdiler!$I$21-2_Girdiler!$H$21)/(2_Girdiler!$I$20-2_Girdiler!$H$20),INDEX(2_Girdiler!$B$21:$I$21,G5625)+(F5625-INDEX(2_Girdiler!$B$20:$I$20,G5625))*(INDEX(2_Girdiler!$B$21:$I$21,G5625+1)-INDEX(2_Girdiler!$B$21:$I$21,G5625))/(INDEX(2_Girdiler!$B$20:$I$20,G5625+1)-INDEX(2_Girdiler!$B$20:$I$20,G5625)))</f>
        <v>3.81235147105389</v>
      </c>
      <c r="I5625" s="16" t="n">
        <f aca="false">H5625/2_Girdiler!$B$17</f>
        <v>1.5273844034671</v>
      </c>
      <c r="J5625" s="16" t="n">
        <f aca="false">D5625+I5625</f>
        <v>13.4989134109957</v>
      </c>
    </row>
    <row r="5626" customFormat="false" ht="15" hidden="false" customHeight="false" outlineLevel="0" collapsed="false">
      <c r="A5626" s="0" t="n">
        <v>5614</v>
      </c>
      <c r="B5626" s="7" t="n">
        <v>0.344653</v>
      </c>
      <c r="C5626" s="7" t="n">
        <v>0.169465</v>
      </c>
      <c r="D5626" s="16" t="n">
        <f aca="false">LOGINV(B5626,$B$7,$C$7)</f>
        <v>10.8368582160394</v>
      </c>
      <c r="E5626" s="16" t="n">
        <f aca="false">LOGINV(C5626,$B$8,$C$8)</f>
        <v>58.9063767991535</v>
      </c>
      <c r="F5626" s="16" t="n">
        <f aca="false">$B$5/100*E5626*2_Girdiler!$B$14*2_Girdiler!$B$15*2_Girdiler!$B$16</f>
        <v>1.4820844402667</v>
      </c>
      <c r="G5626" s="16" t="n">
        <f aca="false">MIN(MATCH(F5626,2_Girdiler!$B$20:$I$20,1),7)</f>
        <v>1</v>
      </c>
      <c r="H5626" s="16" t="n">
        <f aca="false">IF(F5626&gt;=40,2_Girdiler!$I$21+(F5626-40)*(2_Girdiler!$I$21-2_Girdiler!$H$21)/(2_Girdiler!$I$20-2_Girdiler!$H$20),INDEX(2_Girdiler!$B$21:$I$21,G5626)+(F5626-INDEX(2_Girdiler!$B$20:$I$20,G5626))*(INDEX(2_Girdiler!$B$21:$I$21,G5626+1)-INDEX(2_Girdiler!$B$21:$I$21,G5626))/(INDEX(2_Girdiler!$B$20:$I$20,G5626+1)-INDEX(2_Girdiler!$B$20:$I$20,G5626)))</f>
        <v>3.26058576858674</v>
      </c>
      <c r="I5626" s="16" t="n">
        <f aca="false">H5626/2_Girdiler!$B$17</f>
        <v>1.30632442651712</v>
      </c>
      <c r="J5626" s="16" t="n">
        <f aca="false">D5626+I5626</f>
        <v>12.1431826425565</v>
      </c>
    </row>
    <row r="5627" customFormat="false" ht="15" hidden="false" customHeight="false" outlineLevel="0" collapsed="false">
      <c r="A5627" s="0" t="n">
        <v>5615</v>
      </c>
      <c r="B5627" s="7" t="n">
        <v>0.311132</v>
      </c>
      <c r="C5627" s="7" t="n">
        <v>0.160531</v>
      </c>
      <c r="D5627" s="16" t="n">
        <f aca="false">LOGINV(B5627,$B$7,$C$7)</f>
        <v>10.2902836391033</v>
      </c>
      <c r="E5627" s="16" t="n">
        <f aca="false">LOGINV(C5627,$B$8,$C$8)</f>
        <v>57.5534305146099</v>
      </c>
      <c r="F5627" s="16" t="n">
        <f aca="false">$B$5/100*E5627*2_Girdiler!$B$14*2_Girdiler!$B$15*2_Girdiler!$B$16</f>
        <v>1.44804431174758</v>
      </c>
      <c r="G5627" s="16" t="n">
        <f aca="false">MIN(MATCH(F5627,2_Girdiler!$B$20:$I$20,1),7)</f>
        <v>1</v>
      </c>
      <c r="H5627" s="16" t="n">
        <f aca="false">IF(F5627&gt;=40,2_Girdiler!$I$21+(F5627-40)*(2_Girdiler!$I$21-2_Girdiler!$H$21)/(2_Girdiler!$I$20-2_Girdiler!$H$20),INDEX(2_Girdiler!$B$21:$I$21,G5627)+(F5627-INDEX(2_Girdiler!$B$20:$I$20,G5627))*(INDEX(2_Girdiler!$B$21:$I$21,G5627+1)-INDEX(2_Girdiler!$B$21:$I$21,G5627))/(INDEX(2_Girdiler!$B$20:$I$20,G5627+1)-INDEX(2_Girdiler!$B$20:$I$20,G5627)))</f>
        <v>3.18569748584469</v>
      </c>
      <c r="I5627" s="16" t="n">
        <f aca="false">H5627/2_Girdiler!$B$17</f>
        <v>1.27632110811085</v>
      </c>
      <c r="J5627" s="16" t="n">
        <f aca="false">D5627+I5627</f>
        <v>11.5666047472141</v>
      </c>
    </row>
    <row r="5628" customFormat="false" ht="15" hidden="false" customHeight="false" outlineLevel="0" collapsed="false">
      <c r="A5628" s="0" t="n">
        <v>5616</v>
      </c>
      <c r="B5628" s="7" t="n">
        <v>0.189175</v>
      </c>
      <c r="C5628" s="7" t="n">
        <v>0.067374</v>
      </c>
      <c r="D5628" s="16" t="n">
        <f aca="false">LOGINV(B5628,$B$7,$C$7)</f>
        <v>8.28762749386273</v>
      </c>
      <c r="E5628" s="16" t="n">
        <f aca="false">LOGINV(C5628,$B$8,$C$8)</f>
        <v>41.5872963405522</v>
      </c>
      <c r="F5628" s="16" t="n">
        <f aca="false">$B$5/100*E5628*2_Girdiler!$B$14*2_Girdiler!$B$15*2_Girdiler!$B$16</f>
        <v>1.04633637592829</v>
      </c>
      <c r="G5628" s="16" t="n">
        <f aca="false">MIN(MATCH(F5628,2_Girdiler!$B$20:$I$20,1),7)</f>
        <v>1</v>
      </c>
      <c r="H5628" s="16" t="n">
        <f aca="false">IF(F5628&gt;=40,2_Girdiler!$I$21+(F5628-40)*(2_Girdiler!$I$21-2_Girdiler!$H$21)/(2_Girdiler!$I$20-2_Girdiler!$H$20),INDEX(2_Girdiler!$B$21:$I$21,G5628)+(F5628-INDEX(2_Girdiler!$B$20:$I$20,G5628))*(INDEX(2_Girdiler!$B$21:$I$21,G5628+1)-INDEX(2_Girdiler!$B$21:$I$21,G5628))/(INDEX(2_Girdiler!$B$20:$I$20,G5628+1)-INDEX(2_Girdiler!$B$20:$I$20,G5628)))</f>
        <v>2.30194002704224</v>
      </c>
      <c r="I5628" s="16" t="n">
        <f aca="false">H5628/2_Girdiler!$B$17</f>
        <v>0.922251613398335</v>
      </c>
      <c r="J5628" s="16" t="n">
        <f aca="false">D5628+I5628</f>
        <v>9.20987910726106</v>
      </c>
    </row>
    <row r="5629" customFormat="false" ht="15" hidden="false" customHeight="false" outlineLevel="0" collapsed="false">
      <c r="A5629" s="0" t="n">
        <v>5617</v>
      </c>
      <c r="B5629" s="7" t="n">
        <v>0.841484</v>
      </c>
      <c r="C5629" s="7" t="n">
        <v>0.462204</v>
      </c>
      <c r="D5629" s="16" t="n">
        <f aca="false">LOGINV(B5629,$B$7,$C$7)</f>
        <v>23.6537313328061</v>
      </c>
      <c r="E5629" s="16" t="n">
        <f aca="false">LOGINV(C5629,$B$8,$C$8)</f>
        <v>102.717479848304</v>
      </c>
      <c r="F5629" s="16" t="n">
        <f aca="false">$B$5/100*E5629*2_Girdiler!$B$14*2_Girdiler!$B$15*2_Girdiler!$B$16</f>
        <v>2.58437179298333</v>
      </c>
      <c r="G5629" s="16" t="n">
        <f aca="false">MIN(MATCH(F5629,2_Girdiler!$B$20:$I$20,1),7)</f>
        <v>1</v>
      </c>
      <c r="H5629" s="16" t="n">
        <f aca="false">IF(F5629&gt;=40,2_Girdiler!$I$21+(F5629-40)*(2_Girdiler!$I$21-2_Girdiler!$H$21)/(2_Girdiler!$I$20-2_Girdiler!$H$20),INDEX(2_Girdiler!$B$21:$I$21,G5629)+(F5629-INDEX(2_Girdiler!$B$20:$I$20,G5629))*(INDEX(2_Girdiler!$B$21:$I$21,G5629+1)-INDEX(2_Girdiler!$B$21:$I$21,G5629))/(INDEX(2_Girdiler!$B$20:$I$20,G5629+1)-INDEX(2_Girdiler!$B$20:$I$20,G5629)))</f>
        <v>5.68561794456333</v>
      </c>
      <c r="I5629" s="16" t="n">
        <f aca="false">H5629/2_Girdiler!$B$17</f>
        <v>2.27789180471287</v>
      </c>
      <c r="J5629" s="16" t="n">
        <f aca="false">D5629+I5629</f>
        <v>25.931623137519</v>
      </c>
    </row>
    <row r="5630" customFormat="false" ht="15" hidden="false" customHeight="false" outlineLevel="0" collapsed="false">
      <c r="A5630" s="0" t="n">
        <v>5618</v>
      </c>
      <c r="B5630" s="7" t="n">
        <v>0.589819</v>
      </c>
      <c r="C5630" s="7" t="n">
        <v>0.223191</v>
      </c>
      <c r="D5630" s="16" t="n">
        <f aca="false">LOGINV(B5630,$B$7,$C$7)</f>
        <v>15.3693314425698</v>
      </c>
      <c r="E5630" s="16" t="n">
        <f aca="false">LOGINV(C5630,$B$8,$C$8)</f>
        <v>66.8002135125304</v>
      </c>
      <c r="F5630" s="16" t="n">
        <f aca="false">$B$5/100*E5630*2_Girdiler!$B$14*2_Girdiler!$B$15*2_Girdiler!$B$16</f>
        <v>1.68069337197526</v>
      </c>
      <c r="G5630" s="16" t="n">
        <f aca="false">MIN(MATCH(F5630,2_Girdiler!$B$20:$I$20,1),7)</f>
        <v>1</v>
      </c>
      <c r="H5630" s="16" t="n">
        <f aca="false">IF(F5630&gt;=40,2_Girdiler!$I$21+(F5630-40)*(2_Girdiler!$I$21-2_Girdiler!$H$21)/(2_Girdiler!$I$20-2_Girdiler!$H$20),INDEX(2_Girdiler!$B$21:$I$21,G5630)+(F5630-INDEX(2_Girdiler!$B$20:$I$20,G5630))*(INDEX(2_Girdiler!$B$21:$I$21,G5630+1)-INDEX(2_Girdiler!$B$21:$I$21,G5630))/(INDEX(2_Girdiler!$B$20:$I$20,G5630+1)-INDEX(2_Girdiler!$B$20:$I$20,G5630)))</f>
        <v>3.69752541834558</v>
      </c>
      <c r="I5630" s="16" t="n">
        <f aca="false">H5630/2_Girdiler!$B$17</f>
        <v>1.48138037593974</v>
      </c>
      <c r="J5630" s="16" t="n">
        <f aca="false">D5630+I5630</f>
        <v>16.8507118185095</v>
      </c>
    </row>
    <row r="5631" customFormat="false" ht="15" hidden="false" customHeight="false" outlineLevel="0" collapsed="false">
      <c r="A5631" s="0" t="n">
        <v>5619</v>
      </c>
      <c r="B5631" s="7" t="n">
        <v>0.98846</v>
      </c>
      <c r="C5631" s="7" t="n">
        <v>0.898398</v>
      </c>
      <c r="D5631" s="16" t="n">
        <f aca="false">LOGINV(B5631,$B$7,$C$7)</f>
        <v>48.0514777240742</v>
      </c>
      <c r="E5631" s="16" t="n">
        <f aca="false">LOGINV(C5631,$B$8,$C$8)</f>
        <v>248.293721226757</v>
      </c>
      <c r="F5631" s="16" t="n">
        <f aca="false">$B$5/100*E5631*2_Girdiler!$B$14*2_Girdiler!$B$15*2_Girdiler!$B$16</f>
        <v>6.24707002606522</v>
      </c>
      <c r="G5631" s="16" t="n">
        <f aca="false">MIN(MATCH(F5631,2_Girdiler!$B$20:$I$20,1),7)</f>
        <v>2</v>
      </c>
      <c r="H5631" s="16" t="n">
        <f aca="false">IF(F5631&gt;=40,2_Girdiler!$I$21+(F5631-40)*(2_Girdiler!$I$21-2_Girdiler!$H$21)/(2_Girdiler!$I$20-2_Girdiler!$H$20),INDEX(2_Girdiler!$B$21:$I$21,G5631)+(F5631-INDEX(2_Girdiler!$B$20:$I$20,G5631))*(INDEX(2_Girdiler!$B$21:$I$21,G5631+1)-INDEX(2_Girdiler!$B$21:$I$21,G5631))/(INDEX(2_Girdiler!$B$20:$I$20,G5631+1)-INDEX(2_Girdiler!$B$20:$I$20,G5631)))</f>
        <v>12.9953120417043</v>
      </c>
      <c r="I5631" s="16" t="n">
        <f aca="false">H5631/2_Girdiler!$B$17</f>
        <v>5.2064551449136</v>
      </c>
      <c r="J5631" s="16" t="n">
        <f aca="false">D5631+I5631</f>
        <v>53.2579328689878</v>
      </c>
    </row>
    <row r="5632" customFormat="false" ht="15" hidden="false" customHeight="false" outlineLevel="0" collapsed="false">
      <c r="A5632" s="0" t="n">
        <v>5620</v>
      </c>
      <c r="B5632" s="7" t="n">
        <v>0.810863</v>
      </c>
      <c r="C5632" s="7" t="n">
        <v>0.239856</v>
      </c>
      <c r="D5632" s="16" t="n">
        <f aca="false">LOGINV(B5632,$B$7,$C$7)</f>
        <v>22.1295657020325</v>
      </c>
      <c r="E5632" s="16" t="n">
        <f aca="false">LOGINV(C5632,$B$8,$C$8)</f>
        <v>69.2007527745141</v>
      </c>
      <c r="F5632" s="16" t="n">
        <f aca="false">$B$5/100*E5632*2_Girdiler!$B$14*2_Girdiler!$B$15*2_Girdiler!$B$16</f>
        <v>1.74109093980678</v>
      </c>
      <c r="G5632" s="16" t="n">
        <f aca="false">MIN(MATCH(F5632,2_Girdiler!$B$20:$I$20,1),7)</f>
        <v>1</v>
      </c>
      <c r="H5632" s="16" t="n">
        <f aca="false">IF(F5632&gt;=40,2_Girdiler!$I$21+(F5632-40)*(2_Girdiler!$I$21-2_Girdiler!$H$21)/(2_Girdiler!$I$20-2_Girdiler!$H$20),INDEX(2_Girdiler!$B$21:$I$21,G5632)+(F5632-INDEX(2_Girdiler!$B$20:$I$20,G5632))*(INDEX(2_Girdiler!$B$21:$I$21,G5632+1)-INDEX(2_Girdiler!$B$21:$I$21,G5632))/(INDEX(2_Girdiler!$B$20:$I$20,G5632+1)-INDEX(2_Girdiler!$B$20:$I$20,G5632)))</f>
        <v>3.83040006757491</v>
      </c>
      <c r="I5632" s="16" t="n">
        <f aca="false">H5632/2_Girdiler!$B$17</f>
        <v>1.53461541168866</v>
      </c>
      <c r="J5632" s="16" t="n">
        <f aca="false">D5632+I5632</f>
        <v>23.6641811137212</v>
      </c>
    </row>
    <row r="5633" customFormat="false" ht="15" hidden="false" customHeight="false" outlineLevel="0" collapsed="false">
      <c r="A5633" s="0" t="n">
        <v>5621</v>
      </c>
      <c r="B5633" s="7" t="n">
        <v>0.169477</v>
      </c>
      <c r="C5633" s="7" t="n">
        <v>0.805922</v>
      </c>
      <c r="D5633" s="16" t="n">
        <f aca="false">LOGINV(B5633,$B$7,$C$7)</f>
        <v>7.94700509203502</v>
      </c>
      <c r="E5633" s="16" t="n">
        <f aca="false">LOGINV(C5633,$B$8,$C$8)</f>
        <v>190.618454978137</v>
      </c>
      <c r="F5633" s="16" t="n">
        <f aca="false">$B$5/100*E5633*2_Girdiler!$B$14*2_Girdiler!$B$15*2_Girdiler!$B$16</f>
        <v>4.79596032724994</v>
      </c>
      <c r="G5633" s="16" t="n">
        <f aca="false">MIN(MATCH(F5633,2_Girdiler!$B$20:$I$20,1),7)</f>
        <v>1</v>
      </c>
      <c r="H5633" s="16" t="n">
        <f aca="false">IF(F5633&gt;=40,2_Girdiler!$I$21+(F5633-40)*(2_Girdiler!$I$21-2_Girdiler!$H$21)/(2_Girdiler!$I$20-2_Girdiler!$H$20),INDEX(2_Girdiler!$B$21:$I$21,G5633)+(F5633-INDEX(2_Girdiler!$B$20:$I$20,G5633))*(INDEX(2_Girdiler!$B$21:$I$21,G5633+1)-INDEX(2_Girdiler!$B$21:$I$21,G5633))/(INDEX(2_Girdiler!$B$20:$I$20,G5633+1)-INDEX(2_Girdiler!$B$20:$I$20,G5633)))</f>
        <v>10.5511127199499</v>
      </c>
      <c r="I5633" s="16" t="n">
        <f aca="false">H5633/2_Girdiler!$B$17</f>
        <v>4.22720862177478</v>
      </c>
      <c r="J5633" s="16" t="n">
        <f aca="false">D5633+I5633</f>
        <v>12.1742137138098</v>
      </c>
    </row>
    <row r="5634" customFormat="false" ht="15" hidden="false" customHeight="false" outlineLevel="0" collapsed="false">
      <c r="A5634" s="0" t="n">
        <v>5622</v>
      </c>
      <c r="B5634" s="7" t="n">
        <v>0.569119</v>
      </c>
      <c r="C5634" s="7" t="n">
        <v>0.970143</v>
      </c>
      <c r="D5634" s="16" t="n">
        <f aca="false">LOGINV(B5634,$B$7,$C$7)</f>
        <v>14.9223633208149</v>
      </c>
      <c r="E5634" s="16" t="n">
        <f aca="false">LOGINV(C5634,$B$8,$C$8)</f>
        <v>368.205287080831</v>
      </c>
      <c r="F5634" s="16" t="n">
        <f aca="false">$B$5/100*E5634*2_Girdiler!$B$14*2_Girdiler!$B$15*2_Girdiler!$B$16</f>
        <v>9.26404502295372</v>
      </c>
      <c r="G5634" s="16" t="n">
        <f aca="false">MIN(MATCH(F5634,2_Girdiler!$B$20:$I$20,1),7)</f>
        <v>2</v>
      </c>
      <c r="H5634" s="16" t="n">
        <f aca="false">IF(F5634&gt;=40,2_Girdiler!$I$21+(F5634-40)*(2_Girdiler!$I$21-2_Girdiler!$H$21)/(2_Girdiler!$I$20-2_Girdiler!$H$20),INDEX(2_Girdiler!$B$21:$I$21,G5634)+(F5634-INDEX(2_Girdiler!$B$20:$I$20,G5634))*(INDEX(2_Girdiler!$B$21:$I$21,G5634+1)-INDEX(2_Girdiler!$B$21:$I$21,G5634))/(INDEX(2_Girdiler!$B$20:$I$20,G5634+1)-INDEX(2_Girdiler!$B$20:$I$20,G5634)))</f>
        <v>17.8224720367259</v>
      </c>
      <c r="I5634" s="16" t="n">
        <f aca="false">H5634/2_Girdiler!$B$17</f>
        <v>7.14041347625238</v>
      </c>
      <c r="J5634" s="16" t="n">
        <f aca="false">D5634+I5634</f>
        <v>22.0627767970673</v>
      </c>
    </row>
    <row r="5635" customFormat="false" ht="15" hidden="false" customHeight="false" outlineLevel="0" collapsed="false">
      <c r="A5635" s="0" t="n">
        <v>5623</v>
      </c>
      <c r="B5635" s="7" t="n">
        <v>0.179957</v>
      </c>
      <c r="C5635" s="7" t="n">
        <v>0.930723</v>
      </c>
      <c r="D5635" s="16" t="n">
        <f aca="false">LOGINV(B5635,$B$7,$C$7)</f>
        <v>8.12937586276368</v>
      </c>
      <c r="E5635" s="16" t="n">
        <f aca="false">LOGINV(C5635,$B$8,$C$8)</f>
        <v>284.104443773869</v>
      </c>
      <c r="F5635" s="16" t="n">
        <f aca="false">$B$5/100*E5635*2_Girdiler!$B$14*2_Girdiler!$B$15*2_Girdiler!$B$16</f>
        <v>7.14806780535053</v>
      </c>
      <c r="G5635" s="16" t="n">
        <f aca="false">MIN(MATCH(F5635,2_Girdiler!$B$20:$I$20,1),7)</f>
        <v>2</v>
      </c>
      <c r="H5635" s="16" t="n">
        <f aca="false">IF(F5635&gt;=40,2_Girdiler!$I$21+(F5635-40)*(2_Girdiler!$I$21-2_Girdiler!$H$21)/(2_Girdiler!$I$20-2_Girdiler!$H$20),INDEX(2_Girdiler!$B$21:$I$21,G5635)+(F5635-INDEX(2_Girdiler!$B$20:$I$20,G5635))*(INDEX(2_Girdiler!$B$21:$I$21,G5635+1)-INDEX(2_Girdiler!$B$21:$I$21,G5635))/(INDEX(2_Girdiler!$B$20:$I$20,G5635+1)-INDEX(2_Girdiler!$B$20:$I$20,G5635)))</f>
        <v>14.4369084885609</v>
      </c>
      <c r="I5635" s="16" t="n">
        <f aca="false">H5635/2_Girdiler!$B$17</f>
        <v>5.78401782394265</v>
      </c>
      <c r="J5635" s="16" t="n">
        <f aca="false">D5635+I5635</f>
        <v>13.9133936867063</v>
      </c>
    </row>
    <row r="5636" customFormat="false" ht="15" hidden="false" customHeight="false" outlineLevel="0" collapsed="false">
      <c r="A5636" s="0" t="n">
        <v>5624</v>
      </c>
      <c r="B5636" s="7" t="n">
        <v>0.992202</v>
      </c>
      <c r="C5636" s="7" t="n">
        <v>0.039002</v>
      </c>
      <c r="D5636" s="16" t="n">
        <f aca="false">LOGINV(B5636,$B$7,$C$7)</f>
        <v>52.1291451746728</v>
      </c>
      <c r="E5636" s="16" t="n">
        <f aca="false">LOGINV(C5636,$B$8,$C$8)</f>
        <v>35.009118650043</v>
      </c>
      <c r="F5636" s="16" t="n">
        <f aca="false">$B$5/100*E5636*2_Girdiler!$B$14*2_Girdiler!$B$15*2_Girdiler!$B$16</f>
        <v>0.880829425235081</v>
      </c>
      <c r="G5636" s="16" t="n">
        <f aca="false">MIN(MATCH(F5636,2_Girdiler!$B$20:$I$20,1),7)</f>
        <v>1</v>
      </c>
      <c r="H5636" s="16" t="n">
        <f aca="false">IF(F5636&gt;=40,2_Girdiler!$I$21+(F5636-40)*(2_Girdiler!$I$21-2_Girdiler!$H$21)/(2_Girdiler!$I$20-2_Girdiler!$H$20),INDEX(2_Girdiler!$B$21:$I$21,G5636)+(F5636-INDEX(2_Girdiler!$B$20:$I$20,G5636))*(INDEX(2_Girdiler!$B$21:$I$21,G5636+1)-INDEX(2_Girdiler!$B$21:$I$21,G5636))/(INDEX(2_Girdiler!$B$20:$I$20,G5636+1)-INDEX(2_Girdiler!$B$20:$I$20,G5636)))</f>
        <v>1.93782473551718</v>
      </c>
      <c r="I5636" s="16" t="n">
        <f aca="false">H5636/2_Girdiler!$B$17</f>
        <v>0.776372089550152</v>
      </c>
      <c r="J5636" s="16" t="n">
        <f aca="false">D5636+I5636</f>
        <v>52.9055172642229</v>
      </c>
    </row>
    <row r="5637" customFormat="false" ht="15" hidden="false" customHeight="false" outlineLevel="0" collapsed="false">
      <c r="A5637" s="0" t="n">
        <v>5625</v>
      </c>
      <c r="B5637" s="7" t="n">
        <v>0.465139</v>
      </c>
      <c r="C5637" s="7" t="n">
        <v>0.816266</v>
      </c>
      <c r="D5637" s="16" t="n">
        <f aca="false">LOGINV(B5637,$B$7,$C$7)</f>
        <v>12.8974580968366</v>
      </c>
      <c r="E5637" s="16" t="n">
        <f aca="false">LOGINV(C5637,$B$8,$C$8)</f>
        <v>195.384743585674</v>
      </c>
      <c r="F5637" s="16" t="n">
        <f aca="false">$B$5/100*E5637*2_Girdiler!$B$14*2_Girdiler!$B$15*2_Girdiler!$B$16</f>
        <v>4.91588014861555</v>
      </c>
      <c r="G5637" s="16" t="n">
        <f aca="false">MIN(MATCH(F5637,2_Girdiler!$B$20:$I$20,1),7)</f>
        <v>1</v>
      </c>
      <c r="H5637" s="16" t="n">
        <f aca="false">IF(F5637&gt;=40,2_Girdiler!$I$21+(F5637-40)*(2_Girdiler!$I$21-2_Girdiler!$H$21)/(2_Girdiler!$I$20-2_Girdiler!$H$20),INDEX(2_Girdiler!$B$21:$I$21,G5637)+(F5637-INDEX(2_Girdiler!$B$20:$I$20,G5637))*(INDEX(2_Girdiler!$B$21:$I$21,G5637+1)-INDEX(2_Girdiler!$B$21:$I$21,G5637))/(INDEX(2_Girdiler!$B$20:$I$20,G5637+1)-INDEX(2_Girdiler!$B$20:$I$20,G5637)))</f>
        <v>10.8149363269542</v>
      </c>
      <c r="I5637" s="16" t="n">
        <f aca="false">H5637/2_Girdiler!$B$17</f>
        <v>4.33290718227332</v>
      </c>
      <c r="J5637" s="16" t="n">
        <f aca="false">D5637+I5637</f>
        <v>17.2303652791099</v>
      </c>
    </row>
    <row r="5638" customFormat="false" ht="15" hidden="false" customHeight="false" outlineLevel="0" collapsed="false">
      <c r="A5638" s="0" t="n">
        <v>5626</v>
      </c>
      <c r="B5638" s="7" t="n">
        <v>0.244125</v>
      </c>
      <c r="C5638" s="7" t="n">
        <v>0.186957</v>
      </c>
      <c r="D5638" s="16" t="n">
        <f aca="false">LOGINV(B5638,$B$7,$C$7)</f>
        <v>9.20244219223879</v>
      </c>
      <c r="E5638" s="16" t="n">
        <f aca="false">LOGINV(C5638,$B$8,$C$8)</f>
        <v>61.5144803641424</v>
      </c>
      <c r="F5638" s="16" t="n">
        <f aca="false">$B$5/100*E5638*2_Girdiler!$B$14*2_Girdiler!$B$15*2_Girdiler!$B$16</f>
        <v>1.54770432596182</v>
      </c>
      <c r="G5638" s="16" t="n">
        <f aca="false">MIN(MATCH(F5638,2_Girdiler!$B$20:$I$20,1),7)</f>
        <v>1</v>
      </c>
      <c r="H5638" s="16" t="n">
        <f aca="false">IF(F5638&gt;=40,2_Girdiler!$I$21+(F5638-40)*(2_Girdiler!$I$21-2_Girdiler!$H$21)/(2_Girdiler!$I$20-2_Girdiler!$H$20),INDEX(2_Girdiler!$B$21:$I$21,G5638)+(F5638-INDEX(2_Girdiler!$B$20:$I$20,G5638))*(INDEX(2_Girdiler!$B$21:$I$21,G5638+1)-INDEX(2_Girdiler!$B$21:$I$21,G5638))/(INDEX(2_Girdiler!$B$20:$I$20,G5638+1)-INDEX(2_Girdiler!$B$20:$I$20,G5638)))</f>
        <v>3.40494951711601</v>
      </c>
      <c r="I5638" s="16" t="n">
        <f aca="false">H5638/2_Girdiler!$B$17</f>
        <v>1.36416246679327</v>
      </c>
      <c r="J5638" s="16" t="n">
        <f aca="false">D5638+I5638</f>
        <v>10.5666046590321</v>
      </c>
    </row>
    <row r="5639" customFormat="false" ht="15" hidden="false" customHeight="false" outlineLevel="0" collapsed="false">
      <c r="A5639" s="0" t="n">
        <v>5627</v>
      </c>
      <c r="B5639" s="7" t="n">
        <v>0.460327</v>
      </c>
      <c r="C5639" s="7" t="n">
        <v>0.216735</v>
      </c>
      <c r="D5639" s="16" t="n">
        <f aca="false">LOGINV(B5639,$B$7,$C$7)</f>
        <v>12.810657196268</v>
      </c>
      <c r="E5639" s="16" t="n">
        <f aca="false">LOGINV(C5639,$B$8,$C$8)</f>
        <v>65.8664942279057</v>
      </c>
      <c r="F5639" s="16" t="n">
        <f aca="false">$B$5/100*E5639*2_Girdiler!$B$14*2_Girdiler!$B$15*2_Girdiler!$B$16</f>
        <v>1.65720099477411</v>
      </c>
      <c r="G5639" s="16" t="n">
        <f aca="false">MIN(MATCH(F5639,2_Girdiler!$B$20:$I$20,1),7)</f>
        <v>1</v>
      </c>
      <c r="H5639" s="16" t="n">
        <f aca="false">IF(F5639&gt;=40,2_Girdiler!$I$21+(F5639-40)*(2_Girdiler!$I$21-2_Girdiler!$H$21)/(2_Girdiler!$I$20-2_Girdiler!$H$20),INDEX(2_Girdiler!$B$21:$I$21,G5639)+(F5639-INDEX(2_Girdiler!$B$20:$I$20,G5639))*(INDEX(2_Girdiler!$B$21:$I$21,G5639+1)-INDEX(2_Girdiler!$B$21:$I$21,G5639))/(INDEX(2_Girdiler!$B$20:$I$20,G5639+1)-INDEX(2_Girdiler!$B$20:$I$20,G5639)))</f>
        <v>3.64584218850304</v>
      </c>
      <c r="I5639" s="16" t="n">
        <f aca="false">H5639/2_Girdiler!$B$17</f>
        <v>1.46067395372718</v>
      </c>
      <c r="J5639" s="16" t="n">
        <f aca="false">D5639+I5639</f>
        <v>14.2713311499952</v>
      </c>
    </row>
    <row r="5640" customFormat="false" ht="15" hidden="false" customHeight="false" outlineLevel="0" collapsed="false">
      <c r="A5640" s="0" t="n">
        <v>5628</v>
      </c>
      <c r="B5640" s="7" t="n">
        <v>0.97126</v>
      </c>
      <c r="C5640" s="7" t="n">
        <v>0.43322</v>
      </c>
      <c r="D5640" s="16" t="n">
        <f aca="false">LOGINV(B5640,$B$7,$C$7)</f>
        <v>39.0428962469179</v>
      </c>
      <c r="E5640" s="16" t="n">
        <f aca="false">LOGINV(C5640,$B$8,$C$8)</f>
        <v>97.9706088358054</v>
      </c>
      <c r="F5640" s="16" t="n">
        <f aca="false">$B$5/100*E5640*2_Girdiler!$B$14*2_Girdiler!$B$15*2_Girdiler!$B$16</f>
        <v>2.46494051830886</v>
      </c>
      <c r="G5640" s="16" t="n">
        <f aca="false">MIN(MATCH(F5640,2_Girdiler!$B$20:$I$20,1),7)</f>
        <v>1</v>
      </c>
      <c r="H5640" s="16" t="n">
        <f aca="false">IF(F5640&gt;=40,2_Girdiler!$I$21+(F5640-40)*(2_Girdiler!$I$21-2_Girdiler!$H$21)/(2_Girdiler!$I$20-2_Girdiler!$H$20),INDEX(2_Girdiler!$B$21:$I$21,G5640)+(F5640-INDEX(2_Girdiler!$B$20:$I$20,G5640))*(INDEX(2_Girdiler!$B$21:$I$21,G5640+1)-INDEX(2_Girdiler!$B$21:$I$21,G5640))/(INDEX(2_Girdiler!$B$20:$I$20,G5640+1)-INDEX(2_Girdiler!$B$20:$I$20,G5640)))</f>
        <v>5.4228691402795</v>
      </c>
      <c r="I5640" s="16" t="n">
        <f aca="false">H5640/2_Girdiler!$B$17</f>
        <v>2.17262385427865</v>
      </c>
      <c r="J5640" s="16" t="n">
        <f aca="false">D5640+I5640</f>
        <v>41.2155201011966</v>
      </c>
    </row>
    <row r="5641" customFormat="false" ht="15" hidden="false" customHeight="false" outlineLevel="0" collapsed="false">
      <c r="A5641" s="0" t="n">
        <v>5629</v>
      </c>
      <c r="B5641" s="7" t="n">
        <v>0.162689</v>
      </c>
      <c r="C5641" s="7" t="n">
        <v>0.796821</v>
      </c>
      <c r="D5641" s="16" t="n">
        <f aca="false">LOGINV(B5641,$B$7,$C$7)</f>
        <v>7.82728644956838</v>
      </c>
      <c r="E5641" s="16" t="n">
        <f aca="false">LOGINV(C5641,$B$8,$C$8)</f>
        <v>186.643521897089</v>
      </c>
      <c r="F5641" s="16" t="n">
        <f aca="false">$B$5/100*E5641*2_Girdiler!$B$14*2_Girdiler!$B$15*2_Girdiler!$B$16</f>
        <v>4.69595101093077</v>
      </c>
      <c r="G5641" s="16" t="n">
        <f aca="false">MIN(MATCH(F5641,2_Girdiler!$B$20:$I$20,1),7)</f>
        <v>1</v>
      </c>
      <c r="H5641" s="16" t="n">
        <f aca="false">IF(F5641&gt;=40,2_Girdiler!$I$21+(F5641-40)*(2_Girdiler!$I$21-2_Girdiler!$H$21)/(2_Girdiler!$I$20-2_Girdiler!$H$20),INDEX(2_Girdiler!$B$21:$I$21,G5641)+(F5641-INDEX(2_Girdiler!$B$20:$I$20,G5641))*(INDEX(2_Girdiler!$B$21:$I$21,G5641+1)-INDEX(2_Girdiler!$B$21:$I$21,G5641))/(INDEX(2_Girdiler!$B$20:$I$20,G5641+1)-INDEX(2_Girdiler!$B$20:$I$20,G5641)))</f>
        <v>10.3310922240477</v>
      </c>
      <c r="I5641" s="16" t="n">
        <f aca="false">H5641/2_Girdiler!$B$17</f>
        <v>4.13905938463449</v>
      </c>
      <c r="J5641" s="16" t="n">
        <f aca="false">D5641+I5641</f>
        <v>11.9663458342029</v>
      </c>
    </row>
    <row r="5642" customFormat="false" ht="15" hidden="false" customHeight="false" outlineLevel="0" collapsed="false">
      <c r="A5642" s="0" t="n">
        <v>5630</v>
      </c>
      <c r="B5642" s="7" t="n">
        <v>0.950869</v>
      </c>
      <c r="C5642" s="7" t="n">
        <v>0.864439</v>
      </c>
      <c r="D5642" s="16" t="n">
        <f aca="false">LOGINV(B5642,$B$7,$C$7)</f>
        <v>34.0343686610188</v>
      </c>
      <c r="E5642" s="16" t="n">
        <f aca="false">LOGINV(C5642,$B$8,$C$8)</f>
        <v>222.20279290166</v>
      </c>
      <c r="F5642" s="16" t="n">
        <f aca="false">$B$5/100*E5642*2_Girdiler!$B$14*2_Girdiler!$B$15*2_Girdiler!$B$16</f>
        <v>5.59062226940577</v>
      </c>
      <c r="G5642" s="16" t="n">
        <f aca="false">MIN(MATCH(F5642,2_Girdiler!$B$20:$I$20,1),7)</f>
        <v>2</v>
      </c>
      <c r="H5642" s="16" t="n">
        <f aca="false">IF(F5642&gt;=40,2_Girdiler!$I$21+(F5642-40)*(2_Girdiler!$I$21-2_Girdiler!$H$21)/(2_Girdiler!$I$20-2_Girdiler!$H$20),INDEX(2_Girdiler!$B$21:$I$21,G5642)+(F5642-INDEX(2_Girdiler!$B$20:$I$20,G5642))*(INDEX(2_Girdiler!$B$21:$I$21,G5642+1)-INDEX(2_Girdiler!$B$21:$I$21,G5642))/(INDEX(2_Girdiler!$B$20:$I$20,G5642+1)-INDEX(2_Girdiler!$B$20:$I$20,G5642)))</f>
        <v>11.9449956310492</v>
      </c>
      <c r="I5642" s="16" t="n">
        <f aca="false">H5642/2_Girdiler!$B$17</f>
        <v>4.78565530090113</v>
      </c>
      <c r="J5642" s="16" t="n">
        <f aca="false">D5642+I5642</f>
        <v>38.8200239619199</v>
      </c>
    </row>
    <row r="5643" customFormat="false" ht="15" hidden="false" customHeight="false" outlineLevel="0" collapsed="false">
      <c r="A5643" s="0" t="n">
        <v>5631</v>
      </c>
      <c r="B5643" s="7" t="n">
        <v>0.295844</v>
      </c>
      <c r="C5643" s="7" t="n">
        <v>0.717883</v>
      </c>
      <c r="D5643" s="16" t="n">
        <f aca="false">LOGINV(B5643,$B$7,$C$7)</f>
        <v>10.0423924138558</v>
      </c>
      <c r="E5643" s="16" t="n">
        <f aca="false">LOGINV(C5643,$B$8,$C$8)</f>
        <v>158.4439907686</v>
      </c>
      <c r="F5643" s="16" t="n">
        <f aca="false">$B$5/100*E5643*2_Girdiler!$B$14*2_Girdiler!$B$15*2_Girdiler!$B$16</f>
        <v>3.98645080773797</v>
      </c>
      <c r="G5643" s="16" t="n">
        <f aca="false">MIN(MATCH(F5643,2_Girdiler!$B$20:$I$20,1),7)</f>
        <v>1</v>
      </c>
      <c r="H5643" s="16" t="n">
        <f aca="false">IF(F5643&gt;=40,2_Girdiler!$I$21+(F5643-40)*(2_Girdiler!$I$21-2_Girdiler!$H$21)/(2_Girdiler!$I$20-2_Girdiler!$H$20),INDEX(2_Girdiler!$B$21:$I$21,G5643)+(F5643-INDEX(2_Girdiler!$B$20:$I$20,G5643))*(INDEX(2_Girdiler!$B$21:$I$21,G5643+1)-INDEX(2_Girdiler!$B$21:$I$21,G5643))/(INDEX(2_Girdiler!$B$20:$I$20,G5643+1)-INDEX(2_Girdiler!$B$20:$I$20,G5643)))</f>
        <v>8.77019177702353</v>
      </c>
      <c r="I5643" s="16" t="n">
        <f aca="false">H5643/2_Girdiler!$B$17</f>
        <v>3.5136986286152</v>
      </c>
      <c r="J5643" s="16" t="n">
        <f aca="false">D5643+I5643</f>
        <v>13.556091042471</v>
      </c>
    </row>
    <row r="5644" customFormat="false" ht="15" hidden="false" customHeight="false" outlineLevel="0" collapsed="false">
      <c r="A5644" s="0" t="n">
        <v>5632</v>
      </c>
      <c r="B5644" s="7" t="n">
        <v>0.391601</v>
      </c>
      <c r="C5644" s="7" t="n">
        <v>0.791568</v>
      </c>
      <c r="D5644" s="16" t="n">
        <f aca="false">LOGINV(B5644,$B$7,$C$7)</f>
        <v>11.6165652272229</v>
      </c>
      <c r="E5644" s="16" t="n">
        <f aca="false">LOGINV(C5644,$B$8,$C$8)</f>
        <v>184.434366832358</v>
      </c>
      <c r="F5644" s="16" t="n">
        <f aca="false">$B$5/100*E5644*2_Girdiler!$B$14*2_Girdiler!$B$15*2_Girdiler!$B$16</f>
        <v>4.64036866950212</v>
      </c>
      <c r="G5644" s="16" t="n">
        <f aca="false">MIN(MATCH(F5644,2_Girdiler!$B$20:$I$20,1),7)</f>
        <v>1</v>
      </c>
      <c r="H5644" s="16" t="n">
        <f aca="false">IF(F5644&gt;=40,2_Girdiler!$I$21+(F5644-40)*(2_Girdiler!$I$21-2_Girdiler!$H$21)/(2_Girdiler!$I$20-2_Girdiler!$H$20),INDEX(2_Girdiler!$B$21:$I$21,G5644)+(F5644-INDEX(2_Girdiler!$B$20:$I$20,G5644))*(INDEX(2_Girdiler!$B$21:$I$21,G5644+1)-INDEX(2_Girdiler!$B$21:$I$21,G5644))/(INDEX(2_Girdiler!$B$20:$I$20,G5644+1)-INDEX(2_Girdiler!$B$20:$I$20,G5644)))</f>
        <v>10.2088110729047</v>
      </c>
      <c r="I5644" s="16" t="n">
        <f aca="false">H5644/2_Girdiler!$B$17</f>
        <v>4.09006853882398</v>
      </c>
      <c r="J5644" s="16" t="n">
        <f aca="false">D5644+I5644</f>
        <v>15.7066337660469</v>
      </c>
    </row>
    <row r="5645" customFormat="false" ht="15" hidden="false" customHeight="false" outlineLevel="0" collapsed="false">
      <c r="A5645" s="0" t="n">
        <v>5633</v>
      </c>
      <c r="B5645" s="7" t="n">
        <v>0.291248</v>
      </c>
      <c r="C5645" s="7" t="n">
        <v>0.542423</v>
      </c>
      <c r="D5645" s="16" t="n">
        <f aca="false">LOGINV(B5645,$B$7,$C$7)</f>
        <v>9.96793587301067</v>
      </c>
      <c r="E5645" s="16" t="n">
        <f aca="false">LOGINV(C5645,$B$8,$C$8)</f>
        <v>116.979720249491</v>
      </c>
      <c r="F5645" s="16" t="n">
        <f aca="false">$B$5/100*E5645*2_Girdiler!$B$14*2_Girdiler!$B$15*2_Girdiler!$B$16</f>
        <v>2.9432097614772</v>
      </c>
      <c r="G5645" s="16" t="n">
        <f aca="false">MIN(MATCH(F5645,2_Girdiler!$B$20:$I$20,1),7)</f>
        <v>1</v>
      </c>
      <c r="H5645" s="16" t="n">
        <f aca="false">IF(F5645&gt;=40,2_Girdiler!$I$21+(F5645-40)*(2_Girdiler!$I$21-2_Girdiler!$H$21)/(2_Girdiler!$I$20-2_Girdiler!$H$20),INDEX(2_Girdiler!$B$21:$I$21,G5645)+(F5645-INDEX(2_Girdiler!$B$20:$I$20,G5645))*(INDEX(2_Girdiler!$B$21:$I$21,G5645+1)-INDEX(2_Girdiler!$B$21:$I$21,G5645))/(INDEX(2_Girdiler!$B$20:$I$20,G5645+1)-INDEX(2_Girdiler!$B$20:$I$20,G5645)))</f>
        <v>6.47506147524984</v>
      </c>
      <c r="I5645" s="16" t="n">
        <f aca="false">H5645/2_Girdiler!$B$17</f>
        <v>2.59417527053279</v>
      </c>
      <c r="J5645" s="16" t="n">
        <f aca="false">D5645+I5645</f>
        <v>12.5621111435435</v>
      </c>
    </row>
    <row r="5646" customFormat="false" ht="15" hidden="false" customHeight="false" outlineLevel="0" collapsed="false">
      <c r="A5646" s="0" t="n">
        <v>5634</v>
      </c>
      <c r="B5646" s="7" t="n">
        <v>0.245799</v>
      </c>
      <c r="C5646" s="7" t="n">
        <v>0.099394</v>
      </c>
      <c r="D5646" s="16" t="n">
        <f aca="false">LOGINV(B5646,$B$7,$C$7)</f>
        <v>9.22979952836076</v>
      </c>
      <c r="E5646" s="16" t="n">
        <f aca="false">LOGINV(C5646,$B$8,$C$8)</f>
        <v>47.6438565561672</v>
      </c>
      <c r="F5646" s="16" t="n">
        <f aca="false">$B$5/100*E5646*2_Girdiler!$B$14*2_Girdiler!$B$15*2_Girdiler!$B$16</f>
        <v>1.19871943095317</v>
      </c>
      <c r="G5646" s="16" t="n">
        <f aca="false">MIN(MATCH(F5646,2_Girdiler!$B$20:$I$20,1),7)</f>
        <v>1</v>
      </c>
      <c r="H5646" s="16" t="n">
        <f aca="false">IF(F5646&gt;=40,2_Girdiler!$I$21+(F5646-40)*(2_Girdiler!$I$21-2_Girdiler!$H$21)/(2_Girdiler!$I$20-2_Girdiler!$H$20),INDEX(2_Girdiler!$B$21:$I$21,G5646)+(F5646-INDEX(2_Girdiler!$B$20:$I$20,G5646))*(INDEX(2_Girdiler!$B$21:$I$21,G5646+1)-INDEX(2_Girdiler!$B$21:$I$21,G5646))/(INDEX(2_Girdiler!$B$20:$I$20,G5646+1)-INDEX(2_Girdiler!$B$20:$I$20,G5646)))</f>
        <v>2.63718274809697</v>
      </c>
      <c r="I5646" s="16" t="n">
        <f aca="false">H5646/2_Girdiler!$B$17</f>
        <v>1.05656360100039</v>
      </c>
      <c r="J5646" s="16" t="n">
        <f aca="false">D5646+I5646</f>
        <v>10.2863631293611</v>
      </c>
    </row>
    <row r="5647" customFormat="false" ht="15" hidden="false" customHeight="false" outlineLevel="0" collapsed="false">
      <c r="A5647" s="0" t="n">
        <v>5635</v>
      </c>
      <c r="B5647" s="7" t="n">
        <v>0.370358</v>
      </c>
      <c r="C5647" s="7" t="n">
        <v>0.036777</v>
      </c>
      <c r="D5647" s="16" t="n">
        <f aca="false">LOGINV(B5647,$B$7,$C$7)</f>
        <v>11.2610894513368</v>
      </c>
      <c r="E5647" s="16" t="n">
        <f aca="false">LOGINV(C5647,$B$8,$C$8)</f>
        <v>34.404445204206</v>
      </c>
      <c r="F5647" s="16" t="n">
        <f aca="false">$B$5/100*E5647*2_Girdiler!$B$14*2_Girdiler!$B$15*2_Girdiler!$B$16</f>
        <v>0.865615841337822</v>
      </c>
      <c r="G5647" s="16" t="n">
        <f aca="false">MIN(MATCH(F5647,2_Girdiler!$B$20:$I$20,1),7)</f>
        <v>1</v>
      </c>
      <c r="H5647" s="16" t="n">
        <f aca="false">IF(F5647&gt;=40,2_Girdiler!$I$21+(F5647-40)*(2_Girdiler!$I$21-2_Girdiler!$H$21)/(2_Girdiler!$I$20-2_Girdiler!$H$20),INDEX(2_Girdiler!$B$21:$I$21,G5647)+(F5647-INDEX(2_Girdiler!$B$20:$I$20,G5647))*(INDEX(2_Girdiler!$B$21:$I$21,G5647+1)-INDEX(2_Girdiler!$B$21:$I$21,G5647))/(INDEX(2_Girdiler!$B$20:$I$20,G5647+1)-INDEX(2_Girdiler!$B$20:$I$20,G5647)))</f>
        <v>1.90435485094321</v>
      </c>
      <c r="I5647" s="16" t="n">
        <f aca="false">H5647/2_Girdiler!$B$17</f>
        <v>0.76296268066635</v>
      </c>
      <c r="J5647" s="16" t="n">
        <f aca="false">D5647+I5647</f>
        <v>12.0240521320031</v>
      </c>
    </row>
    <row r="5648" customFormat="false" ht="15" hidden="false" customHeight="false" outlineLevel="0" collapsed="false">
      <c r="A5648" s="0" t="n">
        <v>5636</v>
      </c>
      <c r="B5648" s="7" t="n">
        <v>0.965067</v>
      </c>
      <c r="C5648" s="7" t="n">
        <v>0.692636</v>
      </c>
      <c r="D5648" s="16" t="n">
        <f aca="false">LOGINV(B5648,$B$7,$C$7)</f>
        <v>37.1975427681494</v>
      </c>
      <c r="E5648" s="16" t="n">
        <f aca="false">LOGINV(C5648,$B$8,$C$8)</f>
        <v>151.128809989095</v>
      </c>
      <c r="F5648" s="16" t="n">
        <f aca="false">$B$5/100*E5648*2_Girdiler!$B$14*2_Girdiler!$B$15*2_Girdiler!$B$16</f>
        <v>3.80240085932563</v>
      </c>
      <c r="G5648" s="16" t="n">
        <f aca="false">MIN(MATCH(F5648,2_Girdiler!$B$20:$I$20,1),7)</f>
        <v>1</v>
      </c>
      <c r="H5648" s="16" t="n">
        <f aca="false">IF(F5648&gt;=40,2_Girdiler!$I$21+(F5648-40)*(2_Girdiler!$I$21-2_Girdiler!$H$21)/(2_Girdiler!$I$20-2_Girdiler!$H$20),INDEX(2_Girdiler!$B$21:$I$21,G5648)+(F5648-INDEX(2_Girdiler!$B$20:$I$20,G5648))*(INDEX(2_Girdiler!$B$21:$I$21,G5648+1)-INDEX(2_Girdiler!$B$21:$I$21,G5648))/(INDEX(2_Girdiler!$B$20:$I$20,G5648+1)-INDEX(2_Girdiler!$B$20:$I$20,G5648)))</f>
        <v>8.36528189051638</v>
      </c>
      <c r="I5648" s="16" t="n">
        <f aca="false">H5648/2_Girdiler!$B$17</f>
        <v>3.35147511639278</v>
      </c>
      <c r="J5648" s="16" t="n">
        <f aca="false">D5648+I5648</f>
        <v>40.5490178845421</v>
      </c>
    </row>
    <row r="5649" customFormat="false" ht="15" hidden="false" customHeight="false" outlineLevel="0" collapsed="false">
      <c r="A5649" s="0" t="n">
        <v>5637</v>
      </c>
      <c r="B5649" s="7" t="n">
        <v>0.093202</v>
      </c>
      <c r="C5649" s="7" t="n">
        <v>0.891577</v>
      </c>
      <c r="D5649" s="16" t="n">
        <f aca="false">LOGINV(B5649,$B$7,$C$7)</f>
        <v>6.48383272263763</v>
      </c>
      <c r="E5649" s="16" t="n">
        <f aca="false">LOGINV(C5649,$B$8,$C$8)</f>
        <v>242.352841833275</v>
      </c>
      <c r="F5649" s="16" t="n">
        <f aca="false">$B$5/100*E5649*2_Girdiler!$B$14*2_Girdiler!$B$15*2_Girdiler!$B$16</f>
        <v>6.09759750052521</v>
      </c>
      <c r="G5649" s="16" t="n">
        <f aca="false">MIN(MATCH(F5649,2_Girdiler!$B$20:$I$20,1),7)</f>
        <v>2</v>
      </c>
      <c r="H5649" s="16" t="n">
        <f aca="false">IF(F5649&gt;=40,2_Girdiler!$I$21+(F5649-40)*(2_Girdiler!$I$21-2_Girdiler!$H$21)/(2_Girdiler!$I$20-2_Girdiler!$H$20),INDEX(2_Girdiler!$B$21:$I$21,G5649)+(F5649-INDEX(2_Girdiler!$B$20:$I$20,G5649))*(INDEX(2_Girdiler!$B$21:$I$21,G5649+1)-INDEX(2_Girdiler!$B$21:$I$21,G5649))/(INDEX(2_Girdiler!$B$20:$I$20,G5649+1)-INDEX(2_Girdiler!$B$20:$I$20,G5649)))</f>
        <v>12.7561560008403</v>
      </c>
      <c r="I5649" s="16" t="n">
        <f aca="false">H5649/2_Girdiler!$B$17</f>
        <v>5.11063942341359</v>
      </c>
      <c r="J5649" s="16" t="n">
        <f aca="false">D5649+I5649</f>
        <v>11.5944721460512</v>
      </c>
    </row>
    <row r="5650" customFormat="false" ht="15" hidden="false" customHeight="false" outlineLevel="0" collapsed="false">
      <c r="A5650" s="0" t="n">
        <v>5638</v>
      </c>
      <c r="B5650" s="7" t="n">
        <v>0.88271</v>
      </c>
      <c r="C5650" s="7" t="n">
        <v>0.118237</v>
      </c>
      <c r="D5650" s="16" t="n">
        <f aca="false">LOGINV(B5650,$B$7,$C$7)</f>
        <v>26.2679578100705</v>
      </c>
      <c r="E5650" s="16" t="n">
        <f aca="false">LOGINV(C5650,$B$8,$C$8)</f>
        <v>50.85896777204</v>
      </c>
      <c r="F5650" s="16" t="n">
        <f aca="false">$B$5/100*E5650*2_Girdiler!$B$14*2_Girdiler!$B$15*2_Girdiler!$B$16</f>
        <v>1.27961162914453</v>
      </c>
      <c r="G5650" s="16" t="n">
        <f aca="false">MIN(MATCH(F5650,2_Girdiler!$B$20:$I$20,1),7)</f>
        <v>1</v>
      </c>
      <c r="H5650" s="16" t="n">
        <f aca="false">IF(F5650&gt;=40,2_Girdiler!$I$21+(F5650-40)*(2_Girdiler!$I$21-2_Girdiler!$H$21)/(2_Girdiler!$I$20-2_Girdiler!$H$20),INDEX(2_Girdiler!$B$21:$I$21,G5650)+(F5650-INDEX(2_Girdiler!$B$20:$I$20,G5650))*(INDEX(2_Girdiler!$B$21:$I$21,G5650+1)-INDEX(2_Girdiler!$B$21:$I$21,G5650))/(INDEX(2_Girdiler!$B$20:$I$20,G5650+1)-INDEX(2_Girdiler!$B$20:$I$20,G5650)))</f>
        <v>2.81514558411795</v>
      </c>
      <c r="I5650" s="16" t="n">
        <f aca="false">H5650/2_Girdiler!$B$17</f>
        <v>1.12786281414982</v>
      </c>
      <c r="J5650" s="16" t="n">
        <f aca="false">D5650+I5650</f>
        <v>27.3958206242203</v>
      </c>
    </row>
    <row r="5651" customFormat="false" ht="15" hidden="false" customHeight="false" outlineLevel="0" collapsed="false">
      <c r="A5651" s="0" t="n">
        <v>5639</v>
      </c>
      <c r="B5651" s="7" t="n">
        <v>0.829645</v>
      </c>
      <c r="C5651" s="7" t="n">
        <v>0.094439</v>
      </c>
      <c r="D5651" s="16" t="n">
        <f aca="false">LOGINV(B5651,$B$7,$C$7)</f>
        <v>23.0316712059277</v>
      </c>
      <c r="E5651" s="16" t="n">
        <f aca="false">LOGINV(C5651,$B$8,$C$8)</f>
        <v>46.7635050673506</v>
      </c>
      <c r="F5651" s="16" t="n">
        <f aca="false">$B$5/100*E5651*2_Girdiler!$B$14*2_Girdiler!$B$15*2_Girdiler!$B$16</f>
        <v>1.17656978749454</v>
      </c>
      <c r="G5651" s="16" t="n">
        <f aca="false">MIN(MATCH(F5651,2_Girdiler!$B$20:$I$20,1),7)</f>
        <v>1</v>
      </c>
      <c r="H5651" s="16" t="n">
        <f aca="false">IF(F5651&gt;=40,2_Girdiler!$I$21+(F5651-40)*(2_Girdiler!$I$21-2_Girdiler!$H$21)/(2_Girdiler!$I$20-2_Girdiler!$H$20),INDEX(2_Girdiler!$B$21:$I$21,G5651)+(F5651-INDEX(2_Girdiler!$B$20:$I$20,G5651))*(INDEX(2_Girdiler!$B$21:$I$21,G5651+1)-INDEX(2_Girdiler!$B$21:$I$21,G5651))/(INDEX(2_Girdiler!$B$20:$I$20,G5651+1)-INDEX(2_Girdiler!$B$20:$I$20,G5651)))</f>
        <v>2.58845353248799</v>
      </c>
      <c r="I5651" s="16" t="n">
        <f aca="false">H5651/2_Girdiler!$B$17</f>
        <v>1.03704067808012</v>
      </c>
      <c r="J5651" s="16" t="n">
        <f aca="false">D5651+I5651</f>
        <v>24.0687118840078</v>
      </c>
    </row>
    <row r="5652" customFormat="false" ht="15" hidden="false" customHeight="false" outlineLevel="0" collapsed="false">
      <c r="A5652" s="0" t="n">
        <v>5640</v>
      </c>
      <c r="B5652" s="7" t="n">
        <v>0.760138</v>
      </c>
      <c r="C5652" s="7" t="n">
        <v>0.08942</v>
      </c>
      <c r="D5652" s="16" t="n">
        <f aca="false">LOGINV(B5652,$B$7,$C$7)</f>
        <v>20.080325869862</v>
      </c>
      <c r="E5652" s="16" t="n">
        <f aca="false">LOGINV(C5652,$B$8,$C$8)</f>
        <v>45.8539204304106</v>
      </c>
      <c r="F5652" s="16" t="n">
        <f aca="false">$B$5/100*E5652*2_Girdiler!$B$14*2_Girdiler!$B$15*2_Girdiler!$B$16</f>
        <v>1.15368463802913</v>
      </c>
      <c r="G5652" s="16" t="n">
        <f aca="false">MIN(MATCH(F5652,2_Girdiler!$B$20:$I$20,1),7)</f>
        <v>1</v>
      </c>
      <c r="H5652" s="16" t="n">
        <f aca="false">IF(F5652&gt;=40,2_Girdiler!$I$21+(F5652-40)*(2_Girdiler!$I$21-2_Girdiler!$H$21)/(2_Girdiler!$I$20-2_Girdiler!$H$20),INDEX(2_Girdiler!$B$21:$I$21,G5652)+(F5652-INDEX(2_Girdiler!$B$20:$I$20,G5652))*(INDEX(2_Girdiler!$B$21:$I$21,G5652+1)-INDEX(2_Girdiler!$B$21:$I$21,G5652))/(INDEX(2_Girdiler!$B$20:$I$20,G5652+1)-INDEX(2_Girdiler!$B$20:$I$20,G5652)))</f>
        <v>2.53810620366409</v>
      </c>
      <c r="I5652" s="16" t="n">
        <f aca="false">H5652/2_Girdiler!$B$17</f>
        <v>1.01686947262183</v>
      </c>
      <c r="J5652" s="16" t="n">
        <f aca="false">D5652+I5652</f>
        <v>21.0971953424838</v>
      </c>
    </row>
    <row r="5653" customFormat="false" ht="15" hidden="false" customHeight="false" outlineLevel="0" collapsed="false">
      <c r="A5653" s="0" t="n">
        <v>5641</v>
      </c>
      <c r="B5653" s="7" t="n">
        <v>0.073923</v>
      </c>
      <c r="C5653" s="7" t="n">
        <v>0.618711</v>
      </c>
      <c r="D5653" s="16" t="n">
        <f aca="false">LOGINV(B5653,$B$7,$C$7)</f>
        <v>6.04445207986638</v>
      </c>
      <c r="E5653" s="16" t="n">
        <f aca="false">LOGINV(C5653,$B$8,$C$8)</f>
        <v>132.718825238509</v>
      </c>
      <c r="F5653" s="16" t="n">
        <f aca="false">$B$5/100*E5653*2_Girdiler!$B$14*2_Girdiler!$B$15*2_Girdiler!$B$16</f>
        <v>3.33920564300089</v>
      </c>
      <c r="G5653" s="16" t="n">
        <f aca="false">MIN(MATCH(F5653,2_Girdiler!$B$20:$I$20,1),7)</f>
        <v>1</v>
      </c>
      <c r="H5653" s="16" t="n">
        <f aca="false">IF(F5653&gt;=40,2_Girdiler!$I$21+(F5653-40)*(2_Girdiler!$I$21-2_Girdiler!$H$21)/(2_Girdiler!$I$20-2_Girdiler!$H$20),INDEX(2_Girdiler!$B$21:$I$21,G5653)+(F5653-INDEX(2_Girdiler!$B$20:$I$20,G5653))*(INDEX(2_Girdiler!$B$21:$I$21,G5653+1)-INDEX(2_Girdiler!$B$21:$I$21,G5653))/(INDEX(2_Girdiler!$B$20:$I$20,G5653+1)-INDEX(2_Girdiler!$B$20:$I$20,G5653)))</f>
        <v>7.34625241460195</v>
      </c>
      <c r="I5653" s="16" t="n">
        <f aca="false">H5653/2_Girdiler!$B$17</f>
        <v>2.94321010200399</v>
      </c>
      <c r="J5653" s="16" t="n">
        <f aca="false">D5653+I5653</f>
        <v>8.98766218187036</v>
      </c>
    </row>
    <row r="5654" customFormat="false" ht="15" hidden="false" customHeight="false" outlineLevel="0" collapsed="false">
      <c r="A5654" s="0" t="n">
        <v>5642</v>
      </c>
      <c r="B5654" s="7" t="n">
        <v>0.682279</v>
      </c>
      <c r="C5654" s="7" t="n">
        <v>0.460007</v>
      </c>
      <c r="D5654" s="16" t="n">
        <f aca="false">LOGINV(B5654,$B$7,$C$7)</f>
        <v>17.6379505930691</v>
      </c>
      <c r="E5654" s="16" t="n">
        <f aca="false">LOGINV(C5654,$B$8,$C$8)</f>
        <v>102.351247804081</v>
      </c>
      <c r="F5654" s="16" t="n">
        <f aca="false">$B$5/100*E5654*2_Girdiler!$B$14*2_Girdiler!$B$15*2_Girdiler!$B$16</f>
        <v>2.57515739475068</v>
      </c>
      <c r="G5654" s="16" t="n">
        <f aca="false">MIN(MATCH(F5654,2_Girdiler!$B$20:$I$20,1),7)</f>
        <v>1</v>
      </c>
      <c r="H5654" s="16" t="n">
        <f aca="false">IF(F5654&gt;=40,2_Girdiler!$I$21+(F5654-40)*(2_Girdiler!$I$21-2_Girdiler!$H$21)/(2_Girdiler!$I$20-2_Girdiler!$H$20),INDEX(2_Girdiler!$B$21:$I$21,G5654)+(F5654-INDEX(2_Girdiler!$B$20:$I$20,G5654))*(INDEX(2_Girdiler!$B$21:$I$21,G5654+1)-INDEX(2_Girdiler!$B$21:$I$21,G5654))/(INDEX(2_Girdiler!$B$20:$I$20,G5654+1)-INDEX(2_Girdiler!$B$20:$I$20,G5654)))</f>
        <v>5.66534626845149</v>
      </c>
      <c r="I5654" s="16" t="n">
        <f aca="false">H5654/2_Girdiler!$B$17</f>
        <v>2.26977013960396</v>
      </c>
      <c r="J5654" s="16" t="n">
        <f aca="false">D5654+I5654</f>
        <v>19.907720732673</v>
      </c>
    </row>
    <row r="5655" customFormat="false" ht="15" hidden="false" customHeight="false" outlineLevel="0" collapsed="false">
      <c r="A5655" s="0" t="n">
        <v>5643</v>
      </c>
      <c r="B5655" s="7" t="n">
        <v>0.278992</v>
      </c>
      <c r="C5655" s="7" t="n">
        <v>0.304981</v>
      </c>
      <c r="D5655" s="16" t="n">
        <f aca="false">LOGINV(B5655,$B$7,$C$7)</f>
        <v>9.76938561890571</v>
      </c>
      <c r="E5655" s="16" t="n">
        <f aca="false">LOGINV(C5655,$B$8,$C$8)</f>
        <v>78.5662064156195</v>
      </c>
      <c r="F5655" s="16" t="n">
        <f aca="false">$B$5/100*E5655*2_Girdiler!$B$14*2_Girdiler!$B$15*2_Girdiler!$B$16</f>
        <v>1.97672575341699</v>
      </c>
      <c r="G5655" s="16" t="n">
        <f aca="false">MIN(MATCH(F5655,2_Girdiler!$B$20:$I$20,1),7)</f>
        <v>1</v>
      </c>
      <c r="H5655" s="16" t="n">
        <f aca="false">IF(F5655&gt;=40,2_Girdiler!$I$21+(F5655-40)*(2_Girdiler!$I$21-2_Girdiler!$H$21)/(2_Girdiler!$I$20-2_Girdiler!$H$20),INDEX(2_Girdiler!$B$21:$I$21,G5655)+(F5655-INDEX(2_Girdiler!$B$20:$I$20,G5655))*(INDEX(2_Girdiler!$B$21:$I$21,G5655+1)-INDEX(2_Girdiler!$B$21:$I$21,G5655))/(INDEX(2_Girdiler!$B$20:$I$20,G5655+1)-INDEX(2_Girdiler!$B$20:$I$20,G5655)))</f>
        <v>4.34879665751737</v>
      </c>
      <c r="I5655" s="16" t="n">
        <f aca="false">H5655/2_Girdiler!$B$17</f>
        <v>1.74230635317202</v>
      </c>
      <c r="J5655" s="16" t="n">
        <f aca="false">D5655+I5655</f>
        <v>11.5116919720777</v>
      </c>
    </row>
    <row r="5656" customFormat="false" ht="15" hidden="false" customHeight="false" outlineLevel="0" collapsed="false">
      <c r="A5656" s="0" t="n">
        <v>5644</v>
      </c>
      <c r="B5656" s="7" t="n">
        <v>0.936952</v>
      </c>
      <c r="C5656" s="7" t="n">
        <v>0.51647</v>
      </c>
      <c r="D5656" s="16" t="n">
        <f aca="false">LOGINV(B5656,$B$7,$C$7)</f>
        <v>31.7674929954582</v>
      </c>
      <c r="E5656" s="16" t="n">
        <f aca="false">LOGINV(C5656,$B$8,$C$8)</f>
        <v>112.155420125922</v>
      </c>
      <c r="F5656" s="16" t="n">
        <f aca="false">$B$5/100*E5656*2_Girdiler!$B$14*2_Girdiler!$B$15*2_Girdiler!$B$16</f>
        <v>2.82183037036821</v>
      </c>
      <c r="G5656" s="16" t="n">
        <f aca="false">MIN(MATCH(F5656,2_Girdiler!$B$20:$I$20,1),7)</f>
        <v>1</v>
      </c>
      <c r="H5656" s="16" t="n">
        <f aca="false">IF(F5656&gt;=40,2_Girdiler!$I$21+(F5656-40)*(2_Girdiler!$I$21-2_Girdiler!$H$21)/(2_Girdiler!$I$20-2_Girdiler!$H$20),INDEX(2_Girdiler!$B$21:$I$21,G5656)+(F5656-INDEX(2_Girdiler!$B$20:$I$20,G5656))*(INDEX(2_Girdiler!$B$21:$I$21,G5656+1)-INDEX(2_Girdiler!$B$21:$I$21,G5656))/(INDEX(2_Girdiler!$B$20:$I$20,G5656+1)-INDEX(2_Girdiler!$B$20:$I$20,G5656)))</f>
        <v>6.20802681481005</v>
      </c>
      <c r="I5656" s="16" t="n">
        <f aca="false">H5656/2_Girdiler!$B$17</f>
        <v>2.48719023029249</v>
      </c>
      <c r="J5656" s="16" t="n">
        <f aca="false">D5656+I5656</f>
        <v>34.2546832257507</v>
      </c>
    </row>
    <row r="5657" customFormat="false" ht="15" hidden="false" customHeight="false" outlineLevel="0" collapsed="false">
      <c r="A5657" s="0" t="n">
        <v>5645</v>
      </c>
      <c r="B5657" s="7" t="n">
        <v>0.778749</v>
      </c>
      <c r="C5657" s="7" t="n">
        <v>0.934157</v>
      </c>
      <c r="D5657" s="16" t="n">
        <f aca="false">LOGINV(B5657,$B$7,$C$7)</f>
        <v>20.7774715313501</v>
      </c>
      <c r="E5657" s="16" t="n">
        <f aca="false">LOGINV(C5657,$B$8,$C$8)</f>
        <v>288.966741242629</v>
      </c>
      <c r="F5657" s="16" t="n">
        <f aca="false">$B$5/100*E5657*2_Girdiler!$B$14*2_Girdiler!$B$15*2_Girdiler!$B$16</f>
        <v>7.27040320966455</v>
      </c>
      <c r="G5657" s="16" t="n">
        <f aca="false">MIN(MATCH(F5657,2_Girdiler!$B$20:$I$20,1),7)</f>
        <v>2</v>
      </c>
      <c r="H5657" s="16" t="n">
        <f aca="false">IF(F5657&gt;=40,2_Girdiler!$I$21+(F5657-40)*(2_Girdiler!$I$21-2_Girdiler!$H$21)/(2_Girdiler!$I$20-2_Girdiler!$H$20),INDEX(2_Girdiler!$B$21:$I$21,G5657)+(F5657-INDEX(2_Girdiler!$B$20:$I$20,G5657))*(INDEX(2_Girdiler!$B$21:$I$21,G5657+1)-INDEX(2_Girdiler!$B$21:$I$21,G5657))/(INDEX(2_Girdiler!$B$20:$I$20,G5657+1)-INDEX(2_Girdiler!$B$20:$I$20,G5657)))</f>
        <v>14.6326451354633</v>
      </c>
      <c r="I5657" s="16" t="n">
        <f aca="false">H5657/2_Girdiler!$B$17</f>
        <v>5.86243795491317</v>
      </c>
      <c r="J5657" s="16" t="n">
        <f aca="false">D5657+I5657</f>
        <v>26.6399094862633</v>
      </c>
    </row>
    <row r="5658" customFormat="false" ht="15" hidden="false" customHeight="false" outlineLevel="0" collapsed="false">
      <c r="A5658" s="0" t="n">
        <v>5646</v>
      </c>
      <c r="B5658" s="7" t="n">
        <v>0.298621</v>
      </c>
      <c r="C5658" s="7" t="n">
        <v>0.062308</v>
      </c>
      <c r="D5658" s="16" t="n">
        <f aca="false">LOGINV(B5658,$B$7,$C$7)</f>
        <v>10.0873898684009</v>
      </c>
      <c r="E5658" s="16" t="n">
        <f aca="false">LOGINV(C5658,$B$8,$C$8)</f>
        <v>40.5260650778797</v>
      </c>
      <c r="F5658" s="16" t="n">
        <f aca="false">$B$5/100*E5658*2_Girdiler!$B$14*2_Girdiler!$B$15*2_Girdiler!$B$16</f>
        <v>1.01963579735945</v>
      </c>
      <c r="G5658" s="16" t="n">
        <f aca="false">MIN(MATCH(F5658,2_Girdiler!$B$20:$I$20,1),7)</f>
        <v>1</v>
      </c>
      <c r="H5658" s="16" t="n">
        <f aca="false">IF(F5658&gt;=40,2_Girdiler!$I$21+(F5658-40)*(2_Girdiler!$I$21-2_Girdiler!$H$21)/(2_Girdiler!$I$20-2_Girdiler!$H$20),INDEX(2_Girdiler!$B$21:$I$21,G5658)+(F5658-INDEX(2_Girdiler!$B$20:$I$20,G5658))*(INDEX(2_Girdiler!$B$21:$I$21,G5658+1)-INDEX(2_Girdiler!$B$21:$I$21,G5658))/(INDEX(2_Girdiler!$B$20:$I$20,G5658+1)-INDEX(2_Girdiler!$B$20:$I$20,G5658)))</f>
        <v>2.24319875419079</v>
      </c>
      <c r="I5658" s="16" t="n">
        <f aca="false">H5658/2_Girdiler!$B$17</f>
        <v>0.898717449595671</v>
      </c>
      <c r="J5658" s="16" t="n">
        <f aca="false">D5658+I5658</f>
        <v>10.9861073179965</v>
      </c>
    </row>
    <row r="5659" customFormat="false" ht="15" hidden="false" customHeight="false" outlineLevel="0" collapsed="false">
      <c r="A5659" s="0" t="n">
        <v>5647</v>
      </c>
      <c r="B5659" s="7" t="n">
        <v>0.501175</v>
      </c>
      <c r="C5659" s="7" t="n">
        <v>0.001281</v>
      </c>
      <c r="D5659" s="16" t="n">
        <f aca="false">LOGINV(B5659,$B$7,$C$7)</f>
        <v>13.5643049460951</v>
      </c>
      <c r="E5659" s="16" t="n">
        <f aca="false">LOGINV(C5659,$B$8,$C$8)</f>
        <v>15.5872321944154</v>
      </c>
      <c r="F5659" s="16" t="n">
        <f aca="false">$B$5/100*E5659*2_Girdiler!$B$14*2_Girdiler!$B$15*2_Girdiler!$B$16</f>
        <v>0.392174762011492</v>
      </c>
      <c r="G5659" s="16" t="n">
        <f aca="false">MIN(MATCH(F5659,2_Girdiler!$B$20:$I$20,1),7)</f>
        <v>1</v>
      </c>
      <c r="H5659" s="16" t="n">
        <f aca="false">IF(F5659&gt;=40,2_Girdiler!$I$21+(F5659-40)*(2_Girdiler!$I$21-2_Girdiler!$H$21)/(2_Girdiler!$I$20-2_Girdiler!$H$20),INDEX(2_Girdiler!$B$21:$I$21,G5659)+(F5659-INDEX(2_Girdiler!$B$20:$I$20,G5659))*(INDEX(2_Girdiler!$B$21:$I$21,G5659+1)-INDEX(2_Girdiler!$B$21:$I$21,G5659))/(INDEX(2_Girdiler!$B$20:$I$20,G5659+1)-INDEX(2_Girdiler!$B$20:$I$20,G5659)))</f>
        <v>0.862784476425282</v>
      </c>
      <c r="I5659" s="16" t="n">
        <f aca="false">H5659/2_Girdiler!$B$17</f>
        <v>0.34566685754218</v>
      </c>
      <c r="J5659" s="16" t="n">
        <f aca="false">D5659+I5659</f>
        <v>13.9099718036372</v>
      </c>
    </row>
    <row r="5660" customFormat="false" ht="15" hidden="false" customHeight="false" outlineLevel="0" collapsed="false">
      <c r="A5660" s="0" t="n">
        <v>5648</v>
      </c>
      <c r="B5660" s="7" t="n">
        <v>0.671241</v>
      </c>
      <c r="C5660" s="7" t="n">
        <v>0.359698</v>
      </c>
      <c r="D5660" s="16" t="n">
        <f aca="false">LOGINV(B5660,$B$7,$C$7)</f>
        <v>17.3383207567465</v>
      </c>
      <c r="E5660" s="16" t="n">
        <f aca="false">LOGINV(C5660,$B$8,$C$8)</f>
        <v>86.601990122019</v>
      </c>
      <c r="F5660" s="16" t="n">
        <f aca="false">$B$5/100*E5660*2_Girdiler!$B$14*2_Girdiler!$B$15*2_Girdiler!$B$16</f>
        <v>2.17890607147</v>
      </c>
      <c r="G5660" s="16" t="n">
        <f aca="false">MIN(MATCH(F5660,2_Girdiler!$B$20:$I$20,1),7)</f>
        <v>1</v>
      </c>
      <c r="H5660" s="16" t="n">
        <f aca="false">IF(F5660&gt;=40,2_Girdiler!$I$21+(F5660-40)*(2_Girdiler!$I$21-2_Girdiler!$H$21)/(2_Girdiler!$I$20-2_Girdiler!$H$20),INDEX(2_Girdiler!$B$21:$I$21,G5660)+(F5660-INDEX(2_Girdiler!$B$20:$I$20,G5660))*(INDEX(2_Girdiler!$B$21:$I$21,G5660+1)-INDEX(2_Girdiler!$B$21:$I$21,G5660))/(INDEX(2_Girdiler!$B$20:$I$20,G5660+1)-INDEX(2_Girdiler!$B$20:$I$20,G5660)))</f>
        <v>4.79359335723399</v>
      </c>
      <c r="I5660" s="16" t="n">
        <f aca="false">H5660/2_Girdiler!$B$17</f>
        <v>1.92051015914823</v>
      </c>
      <c r="J5660" s="16" t="n">
        <f aca="false">D5660+I5660</f>
        <v>19.2588309158947</v>
      </c>
    </row>
    <row r="5661" customFormat="false" ht="15" hidden="false" customHeight="false" outlineLevel="0" collapsed="false">
      <c r="A5661" s="0" t="n">
        <v>5649</v>
      </c>
      <c r="B5661" s="7" t="n">
        <v>0.122328</v>
      </c>
      <c r="C5661" s="7" t="n">
        <v>0.083124</v>
      </c>
      <c r="D5661" s="16" t="n">
        <f aca="false">LOGINV(B5661,$B$7,$C$7)</f>
        <v>7.08022281017122</v>
      </c>
      <c r="E5661" s="16" t="n">
        <f aca="false">LOGINV(C5661,$B$8,$C$8)</f>
        <v>44.6843889533022</v>
      </c>
      <c r="F5661" s="16" t="n">
        <f aca="false">$B$5/100*E5661*2_Girdiler!$B$14*2_Girdiler!$B$15*2_Girdiler!$B$16</f>
        <v>1.12425922606508</v>
      </c>
      <c r="G5661" s="16" t="n">
        <f aca="false">MIN(MATCH(F5661,2_Girdiler!$B$20:$I$20,1),7)</f>
        <v>1</v>
      </c>
      <c r="H5661" s="16" t="n">
        <f aca="false">IF(F5661&gt;=40,2_Girdiler!$I$21+(F5661-40)*(2_Girdiler!$I$21-2_Girdiler!$H$21)/(2_Girdiler!$I$20-2_Girdiler!$H$20),INDEX(2_Girdiler!$B$21:$I$21,G5661)+(F5661-INDEX(2_Girdiler!$B$20:$I$20,G5661))*(INDEX(2_Girdiler!$B$21:$I$21,G5661+1)-INDEX(2_Girdiler!$B$21:$I$21,G5661))/(INDEX(2_Girdiler!$B$20:$I$20,G5661+1)-INDEX(2_Girdiler!$B$20:$I$20,G5661)))</f>
        <v>2.47337029734318</v>
      </c>
      <c r="I5661" s="16" t="n">
        <f aca="false">H5661/2_Girdiler!$B$17</f>
        <v>0.99093361271762</v>
      </c>
      <c r="J5661" s="16" t="n">
        <f aca="false">D5661+I5661</f>
        <v>8.07115642288884</v>
      </c>
    </row>
    <row r="5662" customFormat="false" ht="15" hidden="false" customHeight="false" outlineLevel="0" collapsed="false">
      <c r="A5662" s="0" t="n">
        <v>5650</v>
      </c>
      <c r="B5662" s="7" t="n">
        <v>0.959502</v>
      </c>
      <c r="C5662" s="7" t="n">
        <v>0.871966</v>
      </c>
      <c r="D5662" s="16" t="n">
        <f aca="false">LOGINV(B5662,$B$7,$C$7)</f>
        <v>35.8171689627869</v>
      </c>
      <c r="E5662" s="16" t="n">
        <f aca="false">LOGINV(C5662,$B$8,$C$8)</f>
        <v>227.316931672549</v>
      </c>
      <c r="F5662" s="16" t="n">
        <f aca="false">$B$5/100*E5662*2_Girdiler!$B$14*2_Girdiler!$B$15*2_Girdiler!$B$16</f>
        <v>5.71929400088133</v>
      </c>
      <c r="G5662" s="16" t="n">
        <f aca="false">MIN(MATCH(F5662,2_Girdiler!$B$20:$I$20,1),7)</f>
        <v>2</v>
      </c>
      <c r="H5662" s="16" t="n">
        <f aca="false">IF(F5662&gt;=40,2_Girdiler!$I$21+(F5662-40)*(2_Girdiler!$I$21-2_Girdiler!$H$21)/(2_Girdiler!$I$20-2_Girdiler!$H$20),INDEX(2_Girdiler!$B$21:$I$21,G5662)+(F5662-INDEX(2_Girdiler!$B$20:$I$20,G5662))*(INDEX(2_Girdiler!$B$21:$I$21,G5662+1)-INDEX(2_Girdiler!$B$21:$I$21,G5662))/(INDEX(2_Girdiler!$B$20:$I$20,G5662+1)-INDEX(2_Girdiler!$B$20:$I$20,G5662)))</f>
        <v>12.1508704014101</v>
      </c>
      <c r="I5662" s="16" t="n">
        <f aca="false">H5662/2_Girdiler!$B$17</f>
        <v>4.86813718005213</v>
      </c>
      <c r="J5662" s="16" t="n">
        <f aca="false">D5662+I5662</f>
        <v>40.6853061428391</v>
      </c>
    </row>
    <row r="5663" customFormat="false" ht="15" hidden="false" customHeight="false" outlineLevel="0" collapsed="false">
      <c r="A5663" s="0" t="n">
        <v>5651</v>
      </c>
      <c r="B5663" s="7" t="n">
        <v>0.050015</v>
      </c>
      <c r="C5663" s="7" t="n">
        <v>0.130826</v>
      </c>
      <c r="D5663" s="16" t="n">
        <f aca="false">LOGINV(B5663,$B$7,$C$7)</f>
        <v>5.41427858696955</v>
      </c>
      <c r="E5663" s="16" t="n">
        <f aca="false">LOGINV(C5663,$B$8,$C$8)</f>
        <v>52.913501466842</v>
      </c>
      <c r="F5663" s="16" t="n">
        <f aca="false">$B$5/100*E5663*2_Girdiler!$B$14*2_Girdiler!$B$15*2_Girdiler!$B$16</f>
        <v>1.33130369690575</v>
      </c>
      <c r="G5663" s="16" t="n">
        <f aca="false">MIN(MATCH(F5663,2_Girdiler!$B$20:$I$20,1),7)</f>
        <v>1</v>
      </c>
      <c r="H5663" s="16" t="n">
        <f aca="false">IF(F5663&gt;=40,2_Girdiler!$I$21+(F5663-40)*(2_Girdiler!$I$21-2_Girdiler!$H$21)/(2_Girdiler!$I$20-2_Girdiler!$H$20),INDEX(2_Girdiler!$B$21:$I$21,G5663)+(F5663-INDEX(2_Girdiler!$B$20:$I$20,G5663))*(INDEX(2_Girdiler!$B$21:$I$21,G5663+1)-INDEX(2_Girdiler!$B$21:$I$21,G5663))/(INDEX(2_Girdiler!$B$20:$I$20,G5663+1)-INDEX(2_Girdiler!$B$20:$I$20,G5663)))</f>
        <v>2.92886813319264</v>
      </c>
      <c r="I5663" s="16" t="n">
        <f aca="false">H5663/2_Girdiler!$B$17</f>
        <v>1.17342473284962</v>
      </c>
      <c r="J5663" s="16" t="n">
        <f aca="false">D5663+I5663</f>
        <v>6.58770331981917</v>
      </c>
    </row>
    <row r="5664" customFormat="false" ht="15" hidden="false" customHeight="false" outlineLevel="0" collapsed="false">
      <c r="A5664" s="0" t="n">
        <v>5652</v>
      </c>
      <c r="B5664" s="7" t="n">
        <v>0.244462</v>
      </c>
      <c r="C5664" s="7" t="n">
        <v>0.346587</v>
      </c>
      <c r="D5664" s="16" t="n">
        <f aca="false">LOGINV(B5664,$B$7,$C$7)</f>
        <v>9.20795117798577</v>
      </c>
      <c r="E5664" s="16" t="n">
        <f aca="false">LOGINV(C5664,$B$8,$C$8)</f>
        <v>84.6517832664745</v>
      </c>
      <c r="F5664" s="16" t="n">
        <f aca="false">$B$5/100*E5664*2_Girdiler!$B$14*2_Girdiler!$B$15*2_Girdiler!$B$16</f>
        <v>2.1298388669845</v>
      </c>
      <c r="G5664" s="16" t="n">
        <f aca="false">MIN(MATCH(F5664,2_Girdiler!$B$20:$I$20,1),7)</f>
        <v>1</v>
      </c>
      <c r="H5664" s="16" t="n">
        <f aca="false">IF(F5664&gt;=40,2_Girdiler!$I$21+(F5664-40)*(2_Girdiler!$I$21-2_Girdiler!$H$21)/(2_Girdiler!$I$20-2_Girdiler!$H$20),INDEX(2_Girdiler!$B$21:$I$21,G5664)+(F5664-INDEX(2_Girdiler!$B$20:$I$20,G5664))*(INDEX(2_Girdiler!$B$21:$I$21,G5664+1)-INDEX(2_Girdiler!$B$21:$I$21,G5664))/(INDEX(2_Girdiler!$B$20:$I$20,G5664+1)-INDEX(2_Girdiler!$B$20:$I$20,G5664)))</f>
        <v>4.6856455073659</v>
      </c>
      <c r="I5664" s="16" t="n">
        <f aca="false">H5664/2_Girdiler!$B$17</f>
        <v>1.87726182186134</v>
      </c>
      <c r="J5664" s="16" t="n">
        <f aca="false">D5664+I5664</f>
        <v>11.0852129998471</v>
      </c>
    </row>
    <row r="5665" customFormat="false" ht="15" hidden="false" customHeight="false" outlineLevel="0" collapsed="false">
      <c r="A5665" s="0" t="n">
        <v>5653</v>
      </c>
      <c r="B5665" s="7" t="n">
        <v>0.999021</v>
      </c>
      <c r="C5665" s="7" t="n">
        <v>0.251352</v>
      </c>
      <c r="D5665" s="16" t="n">
        <f aca="false">LOGINV(B5665,$B$7,$C$7)</f>
        <v>76.081555436261</v>
      </c>
      <c r="E5665" s="16" t="n">
        <f aca="false">LOGINV(C5665,$B$8,$C$8)</f>
        <v>70.8516572904345</v>
      </c>
      <c r="F5665" s="16" t="n">
        <f aca="false">$B$5/100*E5665*2_Girdiler!$B$14*2_Girdiler!$B$15*2_Girdiler!$B$16</f>
        <v>1.78262769742733</v>
      </c>
      <c r="G5665" s="16" t="n">
        <f aca="false">MIN(MATCH(F5665,2_Girdiler!$B$20:$I$20,1),7)</f>
        <v>1</v>
      </c>
      <c r="H5665" s="16" t="n">
        <f aca="false">IF(F5665&gt;=40,2_Girdiler!$I$21+(F5665-40)*(2_Girdiler!$I$21-2_Girdiler!$H$21)/(2_Girdiler!$I$20-2_Girdiler!$H$20),INDEX(2_Girdiler!$B$21:$I$21,G5665)+(F5665-INDEX(2_Girdiler!$B$20:$I$20,G5665))*(INDEX(2_Girdiler!$B$21:$I$21,G5665+1)-INDEX(2_Girdiler!$B$21:$I$21,G5665))/(INDEX(2_Girdiler!$B$20:$I$20,G5665+1)-INDEX(2_Girdiler!$B$20:$I$20,G5665)))</f>
        <v>3.92178093434013</v>
      </c>
      <c r="I5665" s="16" t="n">
        <f aca="false">H5665/2_Girdiler!$B$17</f>
        <v>1.57122633587345</v>
      </c>
      <c r="J5665" s="16" t="n">
        <f aca="false">D5665+I5665</f>
        <v>77.6527817721345</v>
      </c>
    </row>
    <row r="5666" customFormat="false" ht="15" hidden="false" customHeight="false" outlineLevel="0" collapsed="false">
      <c r="A5666" s="0" t="n">
        <v>5654</v>
      </c>
      <c r="B5666" s="7" t="n">
        <v>0.015524</v>
      </c>
      <c r="C5666" s="7" t="n">
        <v>0.263122</v>
      </c>
      <c r="D5666" s="16" t="n">
        <f aca="false">LOGINV(B5666,$B$7,$C$7)</f>
        <v>4.07060192964504</v>
      </c>
      <c r="E5666" s="16" t="n">
        <f aca="false">LOGINV(C5666,$B$8,$C$8)</f>
        <v>72.5403879610539</v>
      </c>
      <c r="F5666" s="16" t="n">
        <f aca="false">$B$5/100*E5666*2_Girdiler!$B$14*2_Girdiler!$B$15*2_Girdiler!$B$16</f>
        <v>1.82511616110012</v>
      </c>
      <c r="G5666" s="16" t="n">
        <f aca="false">MIN(MATCH(F5666,2_Girdiler!$B$20:$I$20,1),7)</f>
        <v>1</v>
      </c>
      <c r="H5666" s="16" t="n">
        <f aca="false">IF(F5666&gt;=40,2_Girdiler!$I$21+(F5666-40)*(2_Girdiler!$I$21-2_Girdiler!$H$21)/(2_Girdiler!$I$20-2_Girdiler!$H$20),INDEX(2_Girdiler!$B$21:$I$21,G5666)+(F5666-INDEX(2_Girdiler!$B$20:$I$20,G5666))*(INDEX(2_Girdiler!$B$21:$I$21,G5666+1)-INDEX(2_Girdiler!$B$21:$I$21,G5666))/(INDEX(2_Girdiler!$B$20:$I$20,G5666+1)-INDEX(2_Girdiler!$B$20:$I$20,G5666)))</f>
        <v>4.01525555442026</v>
      </c>
      <c r="I5666" s="16" t="n">
        <f aca="false">H5666/2_Girdiler!$B$17</f>
        <v>1.60867610353376</v>
      </c>
      <c r="J5666" s="16" t="n">
        <f aca="false">D5666+I5666</f>
        <v>5.67927803317879</v>
      </c>
    </row>
    <row r="5667" customFormat="false" ht="15" hidden="false" customHeight="false" outlineLevel="0" collapsed="false">
      <c r="A5667" s="0" t="n">
        <v>5655</v>
      </c>
      <c r="B5667" s="7" t="n">
        <v>0.879143</v>
      </c>
      <c r="C5667" s="7" t="n">
        <v>0.611105</v>
      </c>
      <c r="D5667" s="16" t="n">
        <f aca="false">LOGINV(B5667,$B$7,$C$7)</f>
        <v>26.006737660262</v>
      </c>
      <c r="E5667" s="16" t="n">
        <f aca="false">LOGINV(C5667,$B$8,$C$8)</f>
        <v>131.025153143139</v>
      </c>
      <c r="F5667" s="16" t="n">
        <f aca="false">$B$5/100*E5667*2_Girdiler!$B$14*2_Girdiler!$B$15*2_Girdiler!$B$16</f>
        <v>3.29659285308139</v>
      </c>
      <c r="G5667" s="16" t="n">
        <f aca="false">MIN(MATCH(F5667,2_Girdiler!$B$20:$I$20,1),7)</f>
        <v>1</v>
      </c>
      <c r="H5667" s="16" t="n">
        <f aca="false">IF(F5667&gt;=40,2_Girdiler!$I$21+(F5667-40)*(2_Girdiler!$I$21-2_Girdiler!$H$21)/(2_Girdiler!$I$20-2_Girdiler!$H$20),INDEX(2_Girdiler!$B$21:$I$21,G5667)+(F5667-INDEX(2_Girdiler!$B$20:$I$20,G5667))*(INDEX(2_Girdiler!$B$21:$I$21,G5667+1)-INDEX(2_Girdiler!$B$21:$I$21,G5667))/(INDEX(2_Girdiler!$B$20:$I$20,G5667+1)-INDEX(2_Girdiler!$B$20:$I$20,G5667)))</f>
        <v>7.25250427677906</v>
      </c>
      <c r="I5667" s="16" t="n">
        <f aca="false">H5667/2_Girdiler!$B$17</f>
        <v>2.90565075191469</v>
      </c>
      <c r="J5667" s="16" t="n">
        <f aca="false">D5667+I5667</f>
        <v>28.9123884121767</v>
      </c>
    </row>
    <row r="5668" customFormat="false" ht="15" hidden="false" customHeight="false" outlineLevel="0" collapsed="false">
      <c r="A5668" s="0" t="n">
        <v>5656</v>
      </c>
      <c r="B5668" s="7" t="n">
        <v>0.672882</v>
      </c>
      <c r="C5668" s="7" t="n">
        <v>0.674034</v>
      </c>
      <c r="D5668" s="16" t="n">
        <f aca="false">LOGINV(B5668,$B$7,$C$7)</f>
        <v>17.3822791772064</v>
      </c>
      <c r="E5668" s="16" t="n">
        <f aca="false">LOGINV(C5668,$B$8,$C$8)</f>
        <v>146.116042891391</v>
      </c>
      <c r="F5668" s="16" t="n">
        <f aca="false">$B$5/100*E5668*2_Girdiler!$B$14*2_Girdiler!$B$15*2_Girdiler!$B$16</f>
        <v>3.67627963914739</v>
      </c>
      <c r="G5668" s="16" t="n">
        <f aca="false">MIN(MATCH(F5668,2_Girdiler!$B$20:$I$20,1),7)</f>
        <v>1</v>
      </c>
      <c r="H5668" s="16" t="n">
        <f aca="false">IF(F5668&gt;=40,2_Girdiler!$I$21+(F5668-40)*(2_Girdiler!$I$21-2_Girdiler!$H$21)/(2_Girdiler!$I$20-2_Girdiler!$H$20),INDEX(2_Girdiler!$B$21:$I$21,G5668)+(F5668-INDEX(2_Girdiler!$B$20:$I$20,G5668))*(INDEX(2_Girdiler!$B$21:$I$21,G5668+1)-INDEX(2_Girdiler!$B$21:$I$21,G5668))/(INDEX(2_Girdiler!$B$20:$I$20,G5668+1)-INDEX(2_Girdiler!$B$20:$I$20,G5668)))</f>
        <v>8.08781520612425</v>
      </c>
      <c r="I5668" s="16" t="n">
        <f aca="false">H5668/2_Girdiler!$B$17</f>
        <v>3.2403105793767</v>
      </c>
      <c r="J5668" s="16" t="n">
        <f aca="false">D5668+I5668</f>
        <v>20.6225897565831</v>
      </c>
    </row>
    <row r="5669" customFormat="false" ht="15" hidden="false" customHeight="false" outlineLevel="0" collapsed="false">
      <c r="A5669" s="0" t="n">
        <v>5657</v>
      </c>
      <c r="B5669" s="7" t="n">
        <v>0.279661</v>
      </c>
      <c r="C5669" s="7" t="n">
        <v>0.754323</v>
      </c>
      <c r="D5669" s="16" t="n">
        <f aca="false">LOGINV(B5669,$B$7,$C$7)</f>
        <v>9.78022650254285</v>
      </c>
      <c r="E5669" s="16" t="n">
        <f aca="false">LOGINV(C5669,$B$8,$C$8)</f>
        <v>170.278330045453</v>
      </c>
      <c r="F5669" s="16" t="n">
        <f aca="false">$B$5/100*E5669*2_Girdiler!$B$14*2_Girdiler!$B$15*2_Girdiler!$B$16</f>
        <v>4.2842027839436</v>
      </c>
      <c r="G5669" s="16" t="n">
        <f aca="false">MIN(MATCH(F5669,2_Girdiler!$B$20:$I$20,1),7)</f>
        <v>1</v>
      </c>
      <c r="H5669" s="16" t="n">
        <f aca="false">IF(F5669&gt;=40,2_Girdiler!$I$21+(F5669-40)*(2_Girdiler!$I$21-2_Girdiler!$H$21)/(2_Girdiler!$I$20-2_Girdiler!$H$20),INDEX(2_Girdiler!$B$21:$I$21,G5669)+(F5669-INDEX(2_Girdiler!$B$20:$I$20,G5669))*(INDEX(2_Girdiler!$B$21:$I$21,G5669+1)-INDEX(2_Girdiler!$B$21:$I$21,G5669))/(INDEX(2_Girdiler!$B$20:$I$20,G5669+1)-INDEX(2_Girdiler!$B$20:$I$20,G5669)))</f>
        <v>9.42524612467593</v>
      </c>
      <c r="I5669" s="16" t="n">
        <f aca="false">H5669/2_Girdiler!$B$17</f>
        <v>3.77614027430927</v>
      </c>
      <c r="J5669" s="16" t="n">
        <f aca="false">D5669+I5669</f>
        <v>13.5563667768521</v>
      </c>
    </row>
    <row r="5670" customFormat="false" ht="15" hidden="false" customHeight="false" outlineLevel="0" collapsed="false">
      <c r="A5670" s="0" t="n">
        <v>5658</v>
      </c>
      <c r="B5670" s="7" t="n">
        <v>0.213084</v>
      </c>
      <c r="C5670" s="7" t="n">
        <v>0.78238</v>
      </c>
      <c r="D5670" s="16" t="n">
        <f aca="false">LOGINV(B5670,$B$7,$C$7)</f>
        <v>8.6905825754977</v>
      </c>
      <c r="E5670" s="16" t="n">
        <f aca="false">LOGINV(C5670,$B$8,$C$8)</f>
        <v>180.708375305953</v>
      </c>
      <c r="F5670" s="16" t="n">
        <f aca="false">$B$5/100*E5670*2_Girdiler!$B$14*2_Girdiler!$B$15*2_Girdiler!$B$16</f>
        <v>4.54662272269779</v>
      </c>
      <c r="G5670" s="16" t="n">
        <f aca="false">MIN(MATCH(F5670,2_Girdiler!$B$20:$I$20,1),7)</f>
        <v>1</v>
      </c>
      <c r="H5670" s="16" t="n">
        <f aca="false">IF(F5670&gt;=40,2_Girdiler!$I$21+(F5670-40)*(2_Girdiler!$I$21-2_Girdiler!$H$21)/(2_Girdiler!$I$20-2_Girdiler!$H$20),INDEX(2_Girdiler!$B$21:$I$21,G5670)+(F5670-INDEX(2_Girdiler!$B$20:$I$20,G5670))*(INDEX(2_Girdiler!$B$21:$I$21,G5670+1)-INDEX(2_Girdiler!$B$21:$I$21,G5670))/(INDEX(2_Girdiler!$B$20:$I$20,G5670+1)-INDEX(2_Girdiler!$B$20:$I$20,G5670)))</f>
        <v>10.0025699899351</v>
      </c>
      <c r="I5670" s="16" t="n">
        <f aca="false">H5670/2_Girdiler!$B$17</f>
        <v>4.00743989981375</v>
      </c>
      <c r="J5670" s="16" t="n">
        <f aca="false">D5670+I5670</f>
        <v>12.6980224753115</v>
      </c>
    </row>
    <row r="5671" customFormat="false" ht="15" hidden="false" customHeight="false" outlineLevel="0" collapsed="false">
      <c r="A5671" s="0" t="n">
        <v>5659</v>
      </c>
      <c r="B5671" s="7" t="n">
        <v>0.517053</v>
      </c>
      <c r="C5671" s="7" t="n">
        <v>0.228784</v>
      </c>
      <c r="D5671" s="16" t="n">
        <f aca="false">LOGINV(B5671,$B$7,$C$7)</f>
        <v>13.8686877614464</v>
      </c>
      <c r="E5671" s="16" t="n">
        <f aca="false">LOGINV(C5671,$B$8,$C$8)</f>
        <v>67.6072093984746</v>
      </c>
      <c r="F5671" s="16" t="n">
        <f aca="false">$B$5/100*E5671*2_Girdiler!$B$14*2_Girdiler!$B$15*2_Girdiler!$B$16</f>
        <v>1.70099738846562</v>
      </c>
      <c r="G5671" s="16" t="n">
        <f aca="false">MIN(MATCH(F5671,2_Girdiler!$B$20:$I$20,1),7)</f>
        <v>1</v>
      </c>
      <c r="H5671" s="16" t="n">
        <f aca="false">IF(F5671&gt;=40,2_Girdiler!$I$21+(F5671-40)*(2_Girdiler!$I$21-2_Girdiler!$H$21)/(2_Girdiler!$I$20-2_Girdiler!$H$20),INDEX(2_Girdiler!$B$21:$I$21,G5671)+(F5671-INDEX(2_Girdiler!$B$20:$I$20,G5671))*(INDEX(2_Girdiler!$B$21:$I$21,G5671+1)-INDEX(2_Girdiler!$B$21:$I$21,G5671))/(INDEX(2_Girdiler!$B$20:$I$20,G5671+1)-INDEX(2_Girdiler!$B$20:$I$20,G5671)))</f>
        <v>3.74219425462437</v>
      </c>
      <c r="I5671" s="16" t="n">
        <f aca="false">H5671/2_Girdiler!$B$17</f>
        <v>1.49927654432066</v>
      </c>
      <c r="J5671" s="16" t="n">
        <f aca="false">D5671+I5671</f>
        <v>15.3679643057671</v>
      </c>
    </row>
    <row r="5672" customFormat="false" ht="15" hidden="false" customHeight="false" outlineLevel="0" collapsed="false">
      <c r="A5672" s="0" t="n">
        <v>5660</v>
      </c>
      <c r="B5672" s="7" t="n">
        <v>0.485984</v>
      </c>
      <c r="C5672" s="7" t="n">
        <v>0.597899</v>
      </c>
      <c r="D5672" s="16" t="n">
        <f aca="false">LOGINV(B5672,$B$7,$C$7)</f>
        <v>13.2793857618709</v>
      </c>
      <c r="E5672" s="16" t="n">
        <f aca="false">LOGINV(C5672,$B$8,$C$8)</f>
        <v>128.157078813035</v>
      </c>
      <c r="F5672" s="16" t="n">
        <f aca="false">$B$5/100*E5672*2_Girdiler!$B$14*2_Girdiler!$B$15*2_Girdiler!$B$16</f>
        <v>3.22443210293597</v>
      </c>
      <c r="G5672" s="16" t="n">
        <f aca="false">MIN(MATCH(F5672,2_Girdiler!$B$20:$I$20,1),7)</f>
        <v>1</v>
      </c>
      <c r="H5672" s="16" t="n">
        <f aca="false">IF(F5672&gt;=40,2_Girdiler!$I$21+(F5672-40)*(2_Girdiler!$I$21-2_Girdiler!$H$21)/(2_Girdiler!$I$20-2_Girdiler!$H$20),INDEX(2_Girdiler!$B$21:$I$21,G5672)+(F5672-INDEX(2_Girdiler!$B$20:$I$20,G5672))*(INDEX(2_Girdiler!$B$21:$I$21,G5672+1)-INDEX(2_Girdiler!$B$21:$I$21,G5672))/(INDEX(2_Girdiler!$B$20:$I$20,G5672+1)-INDEX(2_Girdiler!$B$20:$I$20,G5672)))</f>
        <v>7.09375062645914</v>
      </c>
      <c r="I5672" s="16" t="n">
        <f aca="false">H5672/2_Girdiler!$B$17</f>
        <v>2.84204752662626</v>
      </c>
      <c r="J5672" s="16" t="n">
        <f aca="false">D5672+I5672</f>
        <v>16.1214332884971</v>
      </c>
    </row>
    <row r="5673" customFormat="false" ht="15" hidden="false" customHeight="false" outlineLevel="0" collapsed="false">
      <c r="A5673" s="0" t="n">
        <v>5661</v>
      </c>
      <c r="B5673" s="7" t="n">
        <v>0.322671</v>
      </c>
      <c r="C5673" s="7" t="n">
        <v>0.681522</v>
      </c>
      <c r="D5673" s="16" t="n">
        <f aca="false">LOGINV(B5673,$B$7,$C$7)</f>
        <v>10.4778206046769</v>
      </c>
      <c r="E5673" s="16" t="n">
        <f aca="false">LOGINV(C5673,$B$8,$C$8)</f>
        <v>148.098658048098</v>
      </c>
      <c r="F5673" s="16" t="n">
        <f aca="false">$B$5/100*E5673*2_Girdiler!$B$14*2_Girdiler!$B$15*2_Girdiler!$B$16</f>
        <v>3.72616223649013</v>
      </c>
      <c r="G5673" s="16" t="n">
        <f aca="false">MIN(MATCH(F5673,2_Girdiler!$B$20:$I$20,1),7)</f>
        <v>1</v>
      </c>
      <c r="H5673" s="16" t="n">
        <f aca="false">IF(F5673&gt;=40,2_Girdiler!$I$21+(F5673-40)*(2_Girdiler!$I$21-2_Girdiler!$H$21)/(2_Girdiler!$I$20-2_Girdiler!$H$20),INDEX(2_Girdiler!$B$21:$I$21,G5673)+(F5673-INDEX(2_Girdiler!$B$20:$I$20,G5673))*(INDEX(2_Girdiler!$B$21:$I$21,G5673+1)-INDEX(2_Girdiler!$B$21:$I$21,G5673))/(INDEX(2_Girdiler!$B$20:$I$20,G5673+1)-INDEX(2_Girdiler!$B$20:$I$20,G5673)))</f>
        <v>8.19755692027829</v>
      </c>
      <c r="I5673" s="16" t="n">
        <f aca="false">H5673/2_Girdiler!$B$17</f>
        <v>3.28427761229098</v>
      </c>
      <c r="J5673" s="16" t="n">
        <f aca="false">D5673+I5673</f>
        <v>13.7620982169679</v>
      </c>
    </row>
    <row r="5674" customFormat="false" ht="15" hidden="false" customHeight="false" outlineLevel="0" collapsed="false">
      <c r="A5674" s="0" t="n">
        <v>5662</v>
      </c>
      <c r="B5674" s="7" t="n">
        <v>0.19022</v>
      </c>
      <c r="C5674" s="7" t="n">
        <v>0.811848</v>
      </c>
      <c r="D5674" s="16" t="n">
        <f aca="false">LOGINV(B5674,$B$7,$C$7)</f>
        <v>8.30545341666992</v>
      </c>
      <c r="E5674" s="16" t="n">
        <f aca="false">LOGINV(C5674,$B$8,$C$8)</f>
        <v>193.314851874923</v>
      </c>
      <c r="F5674" s="16" t="n">
        <f aca="false">$B$5/100*E5674*2_Girdiler!$B$14*2_Girdiler!$B$15*2_Girdiler!$B$16</f>
        <v>4.86380167317306</v>
      </c>
      <c r="G5674" s="16" t="n">
        <f aca="false">MIN(MATCH(F5674,2_Girdiler!$B$20:$I$20,1),7)</f>
        <v>1</v>
      </c>
      <c r="H5674" s="16" t="n">
        <f aca="false">IF(F5674&gt;=40,2_Girdiler!$I$21+(F5674-40)*(2_Girdiler!$I$21-2_Girdiler!$H$21)/(2_Girdiler!$I$20-2_Girdiler!$H$20),INDEX(2_Girdiler!$B$21:$I$21,G5674)+(F5674-INDEX(2_Girdiler!$B$20:$I$20,G5674))*(INDEX(2_Girdiler!$B$21:$I$21,G5674+1)-INDEX(2_Girdiler!$B$21:$I$21,G5674))/(INDEX(2_Girdiler!$B$20:$I$20,G5674+1)-INDEX(2_Girdiler!$B$20:$I$20,G5674)))</f>
        <v>10.7003636809807</v>
      </c>
      <c r="I5674" s="16" t="n">
        <f aca="false">H5674/2_Girdiler!$B$17</f>
        <v>4.2870046798801</v>
      </c>
      <c r="J5674" s="16" t="n">
        <f aca="false">D5674+I5674</f>
        <v>12.59245809655</v>
      </c>
    </row>
    <row r="5675" customFormat="false" ht="15" hidden="false" customHeight="false" outlineLevel="0" collapsed="false">
      <c r="A5675" s="0" t="n">
        <v>5663</v>
      </c>
      <c r="B5675" s="7" t="n">
        <v>0.265012</v>
      </c>
      <c r="C5675" s="7" t="n">
        <v>0.663349</v>
      </c>
      <c r="D5675" s="16" t="n">
        <f aca="false">LOGINV(B5675,$B$7,$C$7)</f>
        <v>9.54263705783825</v>
      </c>
      <c r="E5675" s="16" t="n">
        <f aca="false">LOGINV(C5675,$B$8,$C$8)</f>
        <v>143.363755696686</v>
      </c>
      <c r="F5675" s="16" t="n">
        <f aca="false">$B$5/100*E5675*2_Girdiler!$B$14*2_Girdiler!$B$15*2_Girdiler!$B$16</f>
        <v>3.60703209332861</v>
      </c>
      <c r="G5675" s="16" t="n">
        <f aca="false">MIN(MATCH(F5675,2_Girdiler!$B$20:$I$20,1),7)</f>
        <v>1</v>
      </c>
      <c r="H5675" s="16" t="n">
        <f aca="false">IF(F5675&gt;=40,2_Girdiler!$I$21+(F5675-40)*(2_Girdiler!$I$21-2_Girdiler!$H$21)/(2_Girdiler!$I$20-2_Girdiler!$H$20),INDEX(2_Girdiler!$B$21:$I$21,G5675)+(F5675-INDEX(2_Girdiler!$B$20:$I$20,G5675))*(INDEX(2_Girdiler!$B$21:$I$21,G5675+1)-INDEX(2_Girdiler!$B$21:$I$21,G5675))/(INDEX(2_Girdiler!$B$20:$I$20,G5675+1)-INDEX(2_Girdiler!$B$20:$I$20,G5675)))</f>
        <v>7.93547060532295</v>
      </c>
      <c r="I5675" s="16" t="n">
        <f aca="false">H5675/2_Girdiler!$B$17</f>
        <v>3.1792750822608</v>
      </c>
      <c r="J5675" s="16" t="n">
        <f aca="false">D5675+I5675</f>
        <v>12.721912140099</v>
      </c>
    </row>
    <row r="5676" customFormat="false" ht="15" hidden="false" customHeight="false" outlineLevel="0" collapsed="false">
      <c r="A5676" s="0" t="n">
        <v>5664</v>
      </c>
      <c r="B5676" s="7" t="n">
        <v>0.533893</v>
      </c>
      <c r="C5676" s="7" t="n">
        <v>0.931174</v>
      </c>
      <c r="D5676" s="16" t="n">
        <f aca="false">LOGINV(B5676,$B$7,$C$7)</f>
        <v>14.1995777311512</v>
      </c>
      <c r="E5676" s="16" t="n">
        <f aca="false">LOGINV(C5676,$B$8,$C$8)</f>
        <v>284.727630201519</v>
      </c>
      <c r="F5676" s="16" t="n">
        <f aca="false">$B$5/100*E5676*2_Girdiler!$B$14*2_Girdiler!$B$15*2_Girdiler!$B$16</f>
        <v>7.16374717587021</v>
      </c>
      <c r="G5676" s="16" t="n">
        <f aca="false">MIN(MATCH(F5676,2_Girdiler!$B$20:$I$20,1),7)</f>
        <v>2</v>
      </c>
      <c r="H5676" s="16" t="n">
        <f aca="false">IF(F5676&gt;=40,2_Girdiler!$I$21+(F5676-40)*(2_Girdiler!$I$21-2_Girdiler!$H$21)/(2_Girdiler!$I$20-2_Girdiler!$H$20),INDEX(2_Girdiler!$B$21:$I$21,G5676)+(F5676-INDEX(2_Girdiler!$B$20:$I$20,G5676))*(INDEX(2_Girdiler!$B$21:$I$21,G5676+1)-INDEX(2_Girdiler!$B$21:$I$21,G5676))/(INDEX(2_Girdiler!$B$20:$I$20,G5676+1)-INDEX(2_Girdiler!$B$20:$I$20,G5676)))</f>
        <v>14.4619954813923</v>
      </c>
      <c r="I5676" s="16" t="n">
        <f aca="false">H5676/2_Girdiler!$B$17</f>
        <v>5.79406870248091</v>
      </c>
      <c r="J5676" s="16" t="n">
        <f aca="false">D5676+I5676</f>
        <v>19.9936464336321</v>
      </c>
    </row>
    <row r="5677" customFormat="false" ht="15" hidden="false" customHeight="false" outlineLevel="0" collapsed="false">
      <c r="A5677" s="0" t="n">
        <v>5665</v>
      </c>
      <c r="B5677" s="7" t="n">
        <v>0.865268</v>
      </c>
      <c r="C5677" s="7" t="n">
        <v>0.816837</v>
      </c>
      <c r="D5677" s="16" t="n">
        <f aca="false">LOGINV(B5677,$B$7,$C$7)</f>
        <v>25.0615691686964</v>
      </c>
      <c r="E5677" s="16" t="n">
        <f aca="false">LOGINV(C5677,$B$8,$C$8)</f>
        <v>195.656140177266</v>
      </c>
      <c r="F5677" s="16" t="n">
        <f aca="false">$B$5/100*E5677*2_Girdiler!$B$14*2_Girdiler!$B$15*2_Girdiler!$B$16</f>
        <v>4.92270848686002</v>
      </c>
      <c r="G5677" s="16" t="n">
        <f aca="false">MIN(MATCH(F5677,2_Girdiler!$B$20:$I$20,1),7)</f>
        <v>1</v>
      </c>
      <c r="H5677" s="16" t="n">
        <f aca="false">IF(F5677&gt;=40,2_Girdiler!$I$21+(F5677-40)*(2_Girdiler!$I$21-2_Girdiler!$H$21)/(2_Girdiler!$I$20-2_Girdiler!$H$20),INDEX(2_Girdiler!$B$21:$I$21,G5677)+(F5677-INDEX(2_Girdiler!$B$20:$I$20,G5677))*(INDEX(2_Girdiler!$B$21:$I$21,G5677+1)-INDEX(2_Girdiler!$B$21:$I$21,G5677))/(INDEX(2_Girdiler!$B$20:$I$20,G5677+1)-INDEX(2_Girdiler!$B$20:$I$20,G5677)))</f>
        <v>10.829958671092</v>
      </c>
      <c r="I5677" s="16" t="n">
        <f aca="false">H5677/2_Girdiler!$B$17</f>
        <v>4.33892574963623</v>
      </c>
      <c r="J5677" s="16" t="n">
        <f aca="false">D5677+I5677</f>
        <v>29.4004949183326</v>
      </c>
    </row>
    <row r="5678" customFormat="false" ht="15" hidden="false" customHeight="false" outlineLevel="0" collapsed="false">
      <c r="A5678" s="0" t="n">
        <v>5666</v>
      </c>
      <c r="B5678" s="7" t="n">
        <v>0.354186</v>
      </c>
      <c r="C5678" s="7" t="n">
        <v>0.172665</v>
      </c>
      <c r="D5678" s="16" t="n">
        <f aca="false">LOGINV(B5678,$B$7,$C$7)</f>
        <v>10.9935439665139</v>
      </c>
      <c r="E5678" s="16" t="n">
        <f aca="false">LOGINV(C5678,$B$8,$C$8)</f>
        <v>59.3872539573401</v>
      </c>
      <c r="F5678" s="16" t="n">
        <f aca="false">$B$5/100*E5678*2_Girdiler!$B$14*2_Girdiler!$B$15*2_Girdiler!$B$16</f>
        <v>1.49418330956668</v>
      </c>
      <c r="G5678" s="16" t="n">
        <f aca="false">MIN(MATCH(F5678,2_Girdiler!$B$20:$I$20,1),7)</f>
        <v>1</v>
      </c>
      <c r="H5678" s="16" t="n">
        <f aca="false">IF(F5678&gt;=40,2_Girdiler!$I$21+(F5678-40)*(2_Girdiler!$I$21-2_Girdiler!$H$21)/(2_Girdiler!$I$20-2_Girdiler!$H$20),INDEX(2_Girdiler!$B$21:$I$21,G5678)+(F5678-INDEX(2_Girdiler!$B$20:$I$20,G5678))*(INDEX(2_Girdiler!$B$21:$I$21,G5678+1)-INDEX(2_Girdiler!$B$21:$I$21,G5678))/(INDEX(2_Girdiler!$B$20:$I$20,G5678+1)-INDEX(2_Girdiler!$B$20:$I$20,G5678)))</f>
        <v>3.28720328104669</v>
      </c>
      <c r="I5678" s="16" t="n">
        <f aca="false">H5678/2_Girdiler!$B$17</f>
        <v>1.31698849400909</v>
      </c>
      <c r="J5678" s="16" t="n">
        <f aca="false">D5678+I5678</f>
        <v>12.310532460523</v>
      </c>
    </row>
    <row r="5679" customFormat="false" ht="15" hidden="false" customHeight="false" outlineLevel="0" collapsed="false">
      <c r="A5679" s="0" t="n">
        <v>5667</v>
      </c>
      <c r="B5679" s="7" t="n">
        <v>0.912273</v>
      </c>
      <c r="C5679" s="7" t="n">
        <v>0.340975</v>
      </c>
      <c r="D5679" s="16" t="n">
        <f aca="false">LOGINV(B5679,$B$7,$C$7)</f>
        <v>28.8183762487092</v>
      </c>
      <c r="E5679" s="16" t="n">
        <f aca="false">LOGINV(C5679,$B$8,$C$8)</f>
        <v>83.8224478734698</v>
      </c>
      <c r="F5679" s="16" t="n">
        <f aca="false">$B$5/100*E5679*2_Girdiler!$B$14*2_Girdiler!$B$15*2_Girdiler!$B$16</f>
        <v>2.1089727884965</v>
      </c>
      <c r="G5679" s="16" t="n">
        <f aca="false">MIN(MATCH(F5679,2_Girdiler!$B$20:$I$20,1),7)</f>
        <v>1</v>
      </c>
      <c r="H5679" s="16" t="n">
        <f aca="false">IF(F5679&gt;=40,2_Girdiler!$I$21+(F5679-40)*(2_Girdiler!$I$21-2_Girdiler!$H$21)/(2_Girdiler!$I$20-2_Girdiler!$H$20),INDEX(2_Girdiler!$B$21:$I$21,G5679)+(F5679-INDEX(2_Girdiler!$B$20:$I$20,G5679))*(INDEX(2_Girdiler!$B$21:$I$21,G5679+1)-INDEX(2_Girdiler!$B$21:$I$21,G5679))/(INDEX(2_Girdiler!$B$20:$I$20,G5679+1)-INDEX(2_Girdiler!$B$20:$I$20,G5679)))</f>
        <v>4.6397401346923</v>
      </c>
      <c r="I5679" s="16" t="n">
        <f aca="false">H5679/2_Girdiler!$B$17</f>
        <v>1.85887024627095</v>
      </c>
      <c r="J5679" s="16" t="n">
        <f aca="false">D5679+I5679</f>
        <v>30.6772464949802</v>
      </c>
    </row>
    <row r="5680" customFormat="false" ht="15" hidden="false" customHeight="false" outlineLevel="0" collapsed="false">
      <c r="A5680" s="0" t="n">
        <v>5668</v>
      </c>
      <c r="B5680" s="7" t="n">
        <v>0.793814</v>
      </c>
      <c r="C5680" s="7" t="n">
        <v>0.538759</v>
      </c>
      <c r="D5680" s="16" t="n">
        <f aca="false">LOGINV(B5680,$B$7,$C$7)</f>
        <v>21.3855527682498</v>
      </c>
      <c r="E5680" s="16" t="n">
        <f aca="false">LOGINV(C5680,$B$8,$C$8)</f>
        <v>116.284670082768</v>
      </c>
      <c r="F5680" s="16" t="n">
        <f aca="false">$B$5/100*E5680*2_Girdiler!$B$14*2_Girdiler!$B$15*2_Girdiler!$B$16</f>
        <v>2.92572229928244</v>
      </c>
      <c r="G5680" s="16" t="n">
        <f aca="false">MIN(MATCH(F5680,2_Girdiler!$B$20:$I$20,1),7)</f>
        <v>1</v>
      </c>
      <c r="H5680" s="16" t="n">
        <f aca="false">IF(F5680&gt;=40,2_Girdiler!$I$21+(F5680-40)*(2_Girdiler!$I$21-2_Girdiler!$H$21)/(2_Girdiler!$I$20-2_Girdiler!$H$20),INDEX(2_Girdiler!$B$21:$I$21,G5680)+(F5680-INDEX(2_Girdiler!$B$20:$I$20,G5680))*(INDEX(2_Girdiler!$B$21:$I$21,G5680+1)-INDEX(2_Girdiler!$B$21:$I$21,G5680))/(INDEX(2_Girdiler!$B$20:$I$20,G5680+1)-INDEX(2_Girdiler!$B$20:$I$20,G5680)))</f>
        <v>6.43658905842137</v>
      </c>
      <c r="I5680" s="16" t="n">
        <f aca="false">H5680/2_Girdiler!$B$17</f>
        <v>2.57876164199574</v>
      </c>
      <c r="J5680" s="16" t="n">
        <f aca="false">D5680+I5680</f>
        <v>23.9643144102455</v>
      </c>
    </row>
    <row r="5681" customFormat="false" ht="15" hidden="false" customHeight="false" outlineLevel="0" collapsed="false">
      <c r="A5681" s="0" t="n">
        <v>5669</v>
      </c>
      <c r="B5681" s="7" t="n">
        <v>0.691707</v>
      </c>
      <c r="C5681" s="7" t="n">
        <v>0.684777</v>
      </c>
      <c r="D5681" s="16" t="n">
        <f aca="false">LOGINV(B5681,$B$7,$C$7)</f>
        <v>17.9015486891971</v>
      </c>
      <c r="E5681" s="16" t="n">
        <f aca="false">LOGINV(C5681,$B$8,$C$8)</f>
        <v>148.975015008395</v>
      </c>
      <c r="F5681" s="16" t="n">
        <f aca="false">$B$5/100*E5681*2_Girdiler!$B$14*2_Girdiler!$B$15*2_Girdiler!$B$16</f>
        <v>3.74821137761121</v>
      </c>
      <c r="G5681" s="16" t="n">
        <f aca="false">MIN(MATCH(F5681,2_Girdiler!$B$20:$I$20,1),7)</f>
        <v>1</v>
      </c>
      <c r="H5681" s="16" t="n">
        <f aca="false">IF(F5681&gt;=40,2_Girdiler!$I$21+(F5681-40)*(2_Girdiler!$I$21-2_Girdiler!$H$21)/(2_Girdiler!$I$20-2_Girdiler!$H$20),INDEX(2_Girdiler!$B$21:$I$21,G5681)+(F5681-INDEX(2_Girdiler!$B$20:$I$20,G5681))*(INDEX(2_Girdiler!$B$21:$I$21,G5681+1)-INDEX(2_Girdiler!$B$21:$I$21,G5681))/(INDEX(2_Girdiler!$B$20:$I$20,G5681+1)-INDEX(2_Girdiler!$B$20:$I$20,G5681)))</f>
        <v>8.24606503074465</v>
      </c>
      <c r="I5681" s="16" t="n">
        <f aca="false">H5681/2_Girdiler!$B$17</f>
        <v>3.30371195142013</v>
      </c>
      <c r="J5681" s="16" t="n">
        <f aca="false">D5681+I5681</f>
        <v>21.2052606406172</v>
      </c>
    </row>
    <row r="5682" customFormat="false" ht="15" hidden="false" customHeight="false" outlineLevel="0" collapsed="false">
      <c r="A5682" s="0" t="n">
        <v>5670</v>
      </c>
      <c r="B5682" s="7" t="n">
        <v>0.351529</v>
      </c>
      <c r="C5682" s="7" t="n">
        <v>0.917338</v>
      </c>
      <c r="D5682" s="16" t="n">
        <f aca="false">LOGINV(B5682,$B$7,$C$7)</f>
        <v>10.9498032392173</v>
      </c>
      <c r="E5682" s="16" t="n">
        <f aca="false">LOGINV(C5682,$B$8,$C$8)</f>
        <v>267.411031541886</v>
      </c>
      <c r="F5682" s="16" t="n">
        <f aca="false">$B$5/100*E5682*2_Girdiler!$B$14*2_Girdiler!$B$15*2_Girdiler!$B$16</f>
        <v>6.72806155359386</v>
      </c>
      <c r="G5682" s="16" t="n">
        <f aca="false">MIN(MATCH(F5682,2_Girdiler!$B$20:$I$20,1),7)</f>
        <v>2</v>
      </c>
      <c r="H5682" s="16" t="n">
        <f aca="false">IF(F5682&gt;=40,2_Girdiler!$I$21+(F5682-40)*(2_Girdiler!$I$21-2_Girdiler!$H$21)/(2_Girdiler!$I$20-2_Girdiler!$H$20),INDEX(2_Girdiler!$B$21:$I$21,G5682)+(F5682-INDEX(2_Girdiler!$B$20:$I$20,G5682))*(INDEX(2_Girdiler!$B$21:$I$21,G5682+1)-INDEX(2_Girdiler!$B$21:$I$21,G5682))/(INDEX(2_Girdiler!$B$20:$I$20,G5682+1)-INDEX(2_Girdiler!$B$20:$I$20,G5682)))</f>
        <v>13.7648984857502</v>
      </c>
      <c r="I5682" s="16" t="n">
        <f aca="false">H5682/2_Girdiler!$B$17</f>
        <v>5.51478304717555</v>
      </c>
      <c r="J5682" s="16" t="n">
        <f aca="false">D5682+I5682</f>
        <v>16.4645862863929</v>
      </c>
    </row>
    <row r="5683" customFormat="false" ht="15" hidden="false" customHeight="false" outlineLevel="0" collapsed="false">
      <c r="A5683" s="0" t="n">
        <v>5671</v>
      </c>
      <c r="B5683" s="7" t="n">
        <v>0.490969</v>
      </c>
      <c r="C5683" s="7" t="n">
        <v>0.483305</v>
      </c>
      <c r="D5683" s="16" t="n">
        <f aca="false">LOGINV(B5683,$B$7,$C$7)</f>
        <v>13.3722392155285</v>
      </c>
      <c r="E5683" s="16" t="n">
        <f aca="false">LOGINV(C5683,$B$8,$C$8)</f>
        <v>106.293933033144</v>
      </c>
      <c r="F5683" s="16" t="n">
        <f aca="false">$B$5/100*E5683*2_Girdiler!$B$14*2_Girdiler!$B$15*2_Girdiler!$B$16</f>
        <v>2.67435535511391</v>
      </c>
      <c r="G5683" s="16" t="n">
        <f aca="false">MIN(MATCH(F5683,2_Girdiler!$B$20:$I$20,1),7)</f>
        <v>1</v>
      </c>
      <c r="H5683" s="16" t="n">
        <f aca="false">IF(F5683&gt;=40,2_Girdiler!$I$21+(F5683-40)*(2_Girdiler!$I$21-2_Girdiler!$H$21)/(2_Girdiler!$I$20-2_Girdiler!$H$20),INDEX(2_Girdiler!$B$21:$I$21,G5683)+(F5683-INDEX(2_Girdiler!$B$20:$I$20,G5683))*(INDEX(2_Girdiler!$B$21:$I$21,G5683+1)-INDEX(2_Girdiler!$B$21:$I$21,G5683))/(INDEX(2_Girdiler!$B$20:$I$20,G5683+1)-INDEX(2_Girdiler!$B$20:$I$20,G5683)))</f>
        <v>5.8835817812506</v>
      </c>
      <c r="I5683" s="16" t="n">
        <f aca="false">H5683/2_Girdiler!$B$17</f>
        <v>2.35720423928309</v>
      </c>
      <c r="J5683" s="16" t="n">
        <f aca="false">D5683+I5683</f>
        <v>15.7294434548116</v>
      </c>
    </row>
    <row r="5684" customFormat="false" ht="15" hidden="false" customHeight="false" outlineLevel="0" collapsed="false">
      <c r="A5684" s="0" t="n">
        <v>5672</v>
      </c>
      <c r="B5684" s="7" t="n">
        <v>0.956161</v>
      </c>
      <c r="C5684" s="7" t="n">
        <v>0.893038</v>
      </c>
      <c r="D5684" s="16" t="n">
        <f aca="false">LOGINV(B5684,$B$7,$C$7)</f>
        <v>35.0829088304817</v>
      </c>
      <c r="E5684" s="16" t="n">
        <f aca="false">LOGINV(C5684,$B$8,$C$8)</f>
        <v>243.590171074969</v>
      </c>
      <c r="F5684" s="16" t="n">
        <f aca="false">$B$5/100*E5684*2_Girdiler!$B$14*2_Girdiler!$B$15*2_Girdiler!$B$16</f>
        <v>6.12872870424621</v>
      </c>
      <c r="G5684" s="16" t="n">
        <f aca="false">MIN(MATCH(F5684,2_Girdiler!$B$20:$I$20,1),7)</f>
        <v>2</v>
      </c>
      <c r="H5684" s="16" t="n">
        <f aca="false">IF(F5684&gt;=40,2_Girdiler!$I$21+(F5684-40)*(2_Girdiler!$I$21-2_Girdiler!$H$21)/(2_Girdiler!$I$20-2_Girdiler!$H$20),INDEX(2_Girdiler!$B$21:$I$21,G5684)+(F5684-INDEX(2_Girdiler!$B$20:$I$20,G5684))*(INDEX(2_Girdiler!$B$21:$I$21,G5684+1)-INDEX(2_Girdiler!$B$21:$I$21,G5684))/(INDEX(2_Girdiler!$B$20:$I$20,G5684+1)-INDEX(2_Girdiler!$B$20:$I$20,G5684)))</f>
        <v>12.8059659267939</v>
      </c>
      <c r="I5684" s="16" t="n">
        <f aca="false">H5684/2_Girdiler!$B$17</f>
        <v>5.13059532323475</v>
      </c>
      <c r="J5684" s="16" t="n">
        <f aca="false">D5684+I5684</f>
        <v>40.2135041537164</v>
      </c>
    </row>
    <row r="5685" customFormat="false" ht="15" hidden="false" customHeight="false" outlineLevel="0" collapsed="false">
      <c r="A5685" s="0" t="n">
        <v>5673</v>
      </c>
      <c r="B5685" s="7" t="n">
        <v>0.456794</v>
      </c>
      <c r="C5685" s="7" t="n">
        <v>0.326463</v>
      </c>
      <c r="D5685" s="16" t="n">
        <f aca="false">LOGINV(B5685,$B$7,$C$7)</f>
        <v>12.747234083945</v>
      </c>
      <c r="E5685" s="16" t="n">
        <f aca="false">LOGINV(C5685,$B$8,$C$8)</f>
        <v>81.6912626795654</v>
      </c>
      <c r="F5685" s="16" t="n">
        <f aca="false">$B$5/100*E5685*2_Girdiler!$B$14*2_Girdiler!$B$15*2_Girdiler!$B$16</f>
        <v>2.05535216901787</v>
      </c>
      <c r="G5685" s="16" t="n">
        <f aca="false">MIN(MATCH(F5685,2_Girdiler!$B$20:$I$20,1),7)</f>
        <v>1</v>
      </c>
      <c r="H5685" s="16" t="n">
        <f aca="false">IF(F5685&gt;=40,2_Girdiler!$I$21+(F5685-40)*(2_Girdiler!$I$21-2_Girdiler!$H$21)/(2_Girdiler!$I$20-2_Girdiler!$H$20),INDEX(2_Girdiler!$B$21:$I$21,G5685)+(F5685-INDEX(2_Girdiler!$B$20:$I$20,G5685))*(INDEX(2_Girdiler!$B$21:$I$21,G5685+1)-INDEX(2_Girdiler!$B$21:$I$21,G5685))/(INDEX(2_Girdiler!$B$20:$I$20,G5685+1)-INDEX(2_Girdiler!$B$20:$I$20,G5685)))</f>
        <v>4.5217747718393</v>
      </c>
      <c r="I5685" s="16" t="n">
        <f aca="false">H5685/2_Girdiler!$B$17</f>
        <v>1.81160848230741</v>
      </c>
      <c r="J5685" s="16" t="n">
        <f aca="false">D5685+I5685</f>
        <v>14.5588425662525</v>
      </c>
    </row>
    <row r="5686" customFormat="false" ht="15" hidden="false" customHeight="false" outlineLevel="0" collapsed="false">
      <c r="A5686" s="0" t="n">
        <v>5674</v>
      </c>
      <c r="B5686" s="7" t="n">
        <v>0.528396</v>
      </c>
      <c r="C5686" s="7" t="n">
        <v>0.245964</v>
      </c>
      <c r="D5686" s="16" t="n">
        <f aca="false">LOGINV(B5686,$B$7,$C$7)</f>
        <v>14.0906054946296</v>
      </c>
      <c r="E5686" s="16" t="n">
        <f aca="false">LOGINV(C5686,$B$8,$C$8)</f>
        <v>70.078222974892</v>
      </c>
      <c r="F5686" s="16" t="n">
        <f aca="false">$B$5/100*E5686*2_Girdiler!$B$14*2_Girdiler!$B$15*2_Girdiler!$B$16</f>
        <v>1.76316809004828</v>
      </c>
      <c r="G5686" s="16" t="n">
        <f aca="false">MIN(MATCH(F5686,2_Girdiler!$B$20:$I$20,1),7)</f>
        <v>1</v>
      </c>
      <c r="H5686" s="16" t="n">
        <f aca="false">IF(F5686&gt;=40,2_Girdiler!$I$21+(F5686-40)*(2_Girdiler!$I$21-2_Girdiler!$H$21)/(2_Girdiler!$I$20-2_Girdiler!$H$20),INDEX(2_Girdiler!$B$21:$I$21,G5686)+(F5686-INDEX(2_Girdiler!$B$20:$I$20,G5686))*(INDEX(2_Girdiler!$B$21:$I$21,G5686+1)-INDEX(2_Girdiler!$B$21:$I$21,G5686))/(INDEX(2_Girdiler!$B$20:$I$20,G5686+1)-INDEX(2_Girdiler!$B$20:$I$20,G5686)))</f>
        <v>3.87896979810622</v>
      </c>
      <c r="I5686" s="16" t="n">
        <f aca="false">H5686/2_Girdiler!$B$17</f>
        <v>1.55407443834384</v>
      </c>
      <c r="J5686" s="16" t="n">
        <f aca="false">D5686+I5686</f>
        <v>15.6446799329734</v>
      </c>
    </row>
    <row r="5687" customFormat="false" ht="15" hidden="false" customHeight="false" outlineLevel="0" collapsed="false">
      <c r="A5687" s="0" t="n">
        <v>5675</v>
      </c>
      <c r="B5687" s="7" t="n">
        <v>0.936922</v>
      </c>
      <c r="C5687" s="7" t="n">
        <v>0.914531</v>
      </c>
      <c r="D5687" s="16" t="n">
        <f aca="false">LOGINV(B5687,$B$7,$C$7)</f>
        <v>31.763203970559</v>
      </c>
      <c r="E5687" s="16" t="n">
        <f aca="false">LOGINV(C5687,$B$8,$C$8)</f>
        <v>264.289505193333</v>
      </c>
      <c r="F5687" s="16" t="n">
        <f aca="false">$B$5/100*E5687*2_Girdiler!$B$14*2_Girdiler!$B$15*2_Girdiler!$B$16</f>
        <v>6.64952395066425</v>
      </c>
      <c r="G5687" s="16" t="n">
        <f aca="false">MIN(MATCH(F5687,2_Girdiler!$B$20:$I$20,1),7)</f>
        <v>2</v>
      </c>
      <c r="H5687" s="16" t="n">
        <f aca="false">IF(F5687&gt;=40,2_Girdiler!$I$21+(F5687-40)*(2_Girdiler!$I$21-2_Girdiler!$H$21)/(2_Girdiler!$I$20-2_Girdiler!$H$20),INDEX(2_Girdiler!$B$21:$I$21,G5687)+(F5687-INDEX(2_Girdiler!$B$20:$I$20,G5687))*(INDEX(2_Girdiler!$B$21:$I$21,G5687+1)-INDEX(2_Girdiler!$B$21:$I$21,G5687))/(INDEX(2_Girdiler!$B$20:$I$20,G5687+1)-INDEX(2_Girdiler!$B$20:$I$20,G5687)))</f>
        <v>13.6392383210628</v>
      </c>
      <c r="I5687" s="16" t="n">
        <f aca="false">H5687/2_Girdiler!$B$17</f>
        <v>5.46443842991298</v>
      </c>
      <c r="J5687" s="16" t="n">
        <f aca="false">D5687+I5687</f>
        <v>37.227642400472</v>
      </c>
    </row>
    <row r="5688" customFormat="false" ht="15" hidden="false" customHeight="false" outlineLevel="0" collapsed="false">
      <c r="A5688" s="0" t="n">
        <v>5676</v>
      </c>
      <c r="B5688" s="7" t="n">
        <v>0.68162</v>
      </c>
      <c r="C5688" s="7" t="n">
        <v>0.472712</v>
      </c>
      <c r="D5688" s="16" t="n">
        <f aca="false">LOGINV(B5688,$B$7,$C$7)</f>
        <v>17.6197962154521</v>
      </c>
      <c r="E5688" s="16" t="n">
        <f aca="false">LOGINV(C5688,$B$8,$C$8)</f>
        <v>104.484824119824</v>
      </c>
      <c r="F5688" s="16" t="n">
        <f aca="false">$B$5/100*E5688*2_Girdiler!$B$14*2_Girdiler!$B$15*2_Girdiler!$B$16</f>
        <v>2.62883817485477</v>
      </c>
      <c r="G5688" s="16" t="n">
        <f aca="false">MIN(MATCH(F5688,2_Girdiler!$B$20:$I$20,1),7)</f>
        <v>1</v>
      </c>
      <c r="H5688" s="16" t="n">
        <f aca="false">IF(F5688&gt;=40,2_Girdiler!$I$21+(F5688-40)*(2_Girdiler!$I$21-2_Girdiler!$H$21)/(2_Girdiler!$I$20-2_Girdiler!$H$20),INDEX(2_Girdiler!$B$21:$I$21,G5688)+(F5688-INDEX(2_Girdiler!$B$20:$I$20,G5688))*(INDEX(2_Girdiler!$B$21:$I$21,G5688+1)-INDEX(2_Girdiler!$B$21:$I$21,G5688))/(INDEX(2_Girdiler!$B$20:$I$20,G5688+1)-INDEX(2_Girdiler!$B$20:$I$20,G5688)))</f>
        <v>5.7834439846805</v>
      </c>
      <c r="I5688" s="16" t="n">
        <f aca="false">H5688/2_Girdiler!$B$17</f>
        <v>2.31708492975982</v>
      </c>
      <c r="J5688" s="16" t="n">
        <f aca="false">D5688+I5688</f>
        <v>19.9368811452119</v>
      </c>
    </row>
    <row r="5689" customFormat="false" ht="15" hidden="false" customHeight="false" outlineLevel="0" collapsed="false">
      <c r="A5689" s="0" t="n">
        <v>5677</v>
      </c>
      <c r="B5689" s="7" t="n">
        <v>0.821034</v>
      </c>
      <c r="C5689" s="7" t="n">
        <v>0.468059</v>
      </c>
      <c r="D5689" s="16" t="n">
        <f aca="false">LOGINV(B5689,$B$7,$C$7)</f>
        <v>22.6062165795001</v>
      </c>
      <c r="E5689" s="16" t="n">
        <f aca="false">LOGINV(C5689,$B$8,$C$8)</f>
        <v>103.698981829797</v>
      </c>
      <c r="F5689" s="16" t="n">
        <f aca="false">$B$5/100*E5689*2_Girdiler!$B$14*2_Girdiler!$B$15*2_Girdiler!$B$16</f>
        <v>2.60906638283769</v>
      </c>
      <c r="G5689" s="16" t="n">
        <f aca="false">MIN(MATCH(F5689,2_Girdiler!$B$20:$I$20,1),7)</f>
        <v>1</v>
      </c>
      <c r="H5689" s="16" t="n">
        <f aca="false">IF(F5689&gt;=40,2_Girdiler!$I$21+(F5689-40)*(2_Girdiler!$I$21-2_Girdiler!$H$21)/(2_Girdiler!$I$20-2_Girdiler!$H$20),INDEX(2_Girdiler!$B$21:$I$21,G5689)+(F5689-INDEX(2_Girdiler!$B$20:$I$20,G5689))*(INDEX(2_Girdiler!$B$21:$I$21,G5689+1)-INDEX(2_Girdiler!$B$21:$I$21,G5689))/(INDEX(2_Girdiler!$B$20:$I$20,G5689+1)-INDEX(2_Girdiler!$B$20:$I$20,G5689)))</f>
        <v>5.73994604224291</v>
      </c>
      <c r="I5689" s="16" t="n">
        <f aca="false">H5689/2_Girdiler!$B$17</f>
        <v>2.29965786948835</v>
      </c>
      <c r="J5689" s="16" t="n">
        <f aca="false">D5689+I5689</f>
        <v>24.9058744489885</v>
      </c>
    </row>
    <row r="5690" customFormat="false" ht="15" hidden="false" customHeight="false" outlineLevel="0" collapsed="false">
      <c r="A5690" s="0" t="n">
        <v>5678</v>
      </c>
      <c r="B5690" s="7" t="n">
        <v>0.805778</v>
      </c>
      <c r="C5690" s="7" t="n">
        <v>0.798168</v>
      </c>
      <c r="D5690" s="16" t="n">
        <f aca="false">LOGINV(B5690,$B$7,$C$7)</f>
        <v>21.9008513855872</v>
      </c>
      <c r="E5690" s="16" t="n">
        <f aca="false">LOGINV(C5690,$B$8,$C$8)</f>
        <v>187.219766260993</v>
      </c>
      <c r="F5690" s="16" t="n">
        <f aca="false">$B$5/100*E5690*2_Girdiler!$B$14*2_Girdiler!$B$15*2_Girdiler!$B$16</f>
        <v>4.71044931912659</v>
      </c>
      <c r="G5690" s="16" t="n">
        <f aca="false">MIN(MATCH(F5690,2_Girdiler!$B$20:$I$20,1),7)</f>
        <v>1</v>
      </c>
      <c r="H5690" s="16" t="n">
        <f aca="false">IF(F5690&gt;=40,2_Girdiler!$I$21+(F5690-40)*(2_Girdiler!$I$21-2_Girdiler!$H$21)/(2_Girdiler!$I$20-2_Girdiler!$H$20),INDEX(2_Girdiler!$B$21:$I$21,G5690)+(F5690-INDEX(2_Girdiler!$B$20:$I$20,G5690))*(INDEX(2_Girdiler!$B$21:$I$21,G5690+1)-INDEX(2_Girdiler!$B$21:$I$21,G5690))/(INDEX(2_Girdiler!$B$20:$I$20,G5690+1)-INDEX(2_Girdiler!$B$20:$I$20,G5690)))</f>
        <v>10.3629885020785</v>
      </c>
      <c r="I5690" s="16" t="n">
        <f aca="false">H5690/2_Girdiler!$B$17</f>
        <v>4.15183834217889</v>
      </c>
      <c r="J5690" s="16" t="n">
        <f aca="false">D5690+I5690</f>
        <v>26.0526897277661</v>
      </c>
    </row>
    <row r="5691" customFormat="false" ht="15" hidden="false" customHeight="false" outlineLevel="0" collapsed="false">
      <c r="A5691" s="0" t="n">
        <v>5679</v>
      </c>
      <c r="B5691" s="7" t="n">
        <v>0.169587</v>
      </c>
      <c r="C5691" s="7" t="n">
        <v>0.209789</v>
      </c>
      <c r="D5691" s="16" t="n">
        <f aca="false">LOGINV(B5691,$B$7,$C$7)</f>
        <v>7.94893426532719</v>
      </c>
      <c r="E5691" s="16" t="n">
        <f aca="false">LOGINV(C5691,$B$8,$C$8)</f>
        <v>64.8587258479028</v>
      </c>
      <c r="F5691" s="16" t="n">
        <f aca="false">$B$5/100*E5691*2_Girdiler!$B$14*2_Girdiler!$B$15*2_Girdiler!$B$16</f>
        <v>1.63184554233323</v>
      </c>
      <c r="G5691" s="16" t="n">
        <f aca="false">MIN(MATCH(F5691,2_Girdiler!$B$20:$I$20,1),7)</f>
        <v>1</v>
      </c>
      <c r="H5691" s="16" t="n">
        <f aca="false">IF(F5691&gt;=40,2_Girdiler!$I$21+(F5691-40)*(2_Girdiler!$I$21-2_Girdiler!$H$21)/(2_Girdiler!$I$20-2_Girdiler!$H$20),INDEX(2_Girdiler!$B$21:$I$21,G5691)+(F5691-INDEX(2_Girdiler!$B$20:$I$20,G5691))*(INDEX(2_Girdiler!$B$21:$I$21,G5691+1)-INDEX(2_Girdiler!$B$21:$I$21,G5691))/(INDEX(2_Girdiler!$B$20:$I$20,G5691+1)-INDEX(2_Girdiler!$B$20:$I$20,G5691)))</f>
        <v>3.59006019313311</v>
      </c>
      <c r="I5691" s="16" t="n">
        <f aca="false">H5691/2_Girdiler!$B$17</f>
        <v>1.43832539788987</v>
      </c>
      <c r="J5691" s="16" t="n">
        <f aca="false">D5691+I5691</f>
        <v>9.38725966321706</v>
      </c>
    </row>
    <row r="5692" customFormat="false" ht="15" hidden="false" customHeight="false" outlineLevel="0" collapsed="false">
      <c r="A5692" s="0" t="n">
        <v>5680</v>
      </c>
      <c r="B5692" s="7" t="n">
        <v>0.865421</v>
      </c>
      <c r="C5692" s="7" t="n">
        <v>0.123527</v>
      </c>
      <c r="D5692" s="16" t="n">
        <f aca="false">LOGINV(B5692,$B$7,$C$7)</f>
        <v>25.0714323415762</v>
      </c>
      <c r="E5692" s="16" t="n">
        <f aca="false">LOGINV(C5692,$B$8,$C$8)</f>
        <v>51.7301354311146</v>
      </c>
      <c r="F5692" s="16" t="n">
        <f aca="false">$B$5/100*E5692*2_Girdiler!$B$14*2_Girdiler!$B$15*2_Girdiler!$B$16</f>
        <v>1.30153020744684</v>
      </c>
      <c r="G5692" s="16" t="n">
        <f aca="false">MIN(MATCH(F5692,2_Girdiler!$B$20:$I$20,1),7)</f>
        <v>1</v>
      </c>
      <c r="H5692" s="16" t="n">
        <f aca="false">IF(F5692&gt;=40,2_Girdiler!$I$21+(F5692-40)*(2_Girdiler!$I$21-2_Girdiler!$H$21)/(2_Girdiler!$I$20-2_Girdiler!$H$20),INDEX(2_Girdiler!$B$21:$I$21,G5692)+(F5692-INDEX(2_Girdiler!$B$20:$I$20,G5692))*(INDEX(2_Girdiler!$B$21:$I$21,G5692+1)-INDEX(2_Girdiler!$B$21:$I$21,G5692))/(INDEX(2_Girdiler!$B$20:$I$20,G5692+1)-INDEX(2_Girdiler!$B$20:$I$20,G5692)))</f>
        <v>2.86336645638306</v>
      </c>
      <c r="I5692" s="16" t="n">
        <f aca="false">H5692/2_Girdiler!$B$17</f>
        <v>1.14718207387142</v>
      </c>
      <c r="J5692" s="16" t="n">
        <f aca="false">D5692+I5692</f>
        <v>26.2186144154476</v>
      </c>
    </row>
    <row r="5693" customFormat="false" ht="15" hidden="false" customHeight="false" outlineLevel="0" collapsed="false">
      <c r="A5693" s="0" t="n">
        <v>5681</v>
      </c>
      <c r="B5693" s="7" t="n">
        <v>0.151022</v>
      </c>
      <c r="C5693" s="7" t="n">
        <v>0.449898</v>
      </c>
      <c r="D5693" s="16" t="n">
        <f aca="false">LOGINV(B5693,$B$7,$C$7)</f>
        <v>7.61812093796339</v>
      </c>
      <c r="E5693" s="16" t="n">
        <f aca="false">LOGINV(C5693,$B$8,$C$8)</f>
        <v>100.680117560585</v>
      </c>
      <c r="F5693" s="16" t="n">
        <f aca="false">$B$5/100*E5693*2_Girdiler!$B$14*2_Girdiler!$B$15*2_Girdiler!$B$16</f>
        <v>2.53311175782433</v>
      </c>
      <c r="G5693" s="16" t="n">
        <f aca="false">MIN(MATCH(F5693,2_Girdiler!$B$20:$I$20,1),7)</f>
        <v>1</v>
      </c>
      <c r="H5693" s="16" t="n">
        <f aca="false">IF(F5693&gt;=40,2_Girdiler!$I$21+(F5693-40)*(2_Girdiler!$I$21-2_Girdiler!$H$21)/(2_Girdiler!$I$20-2_Girdiler!$H$20),INDEX(2_Girdiler!$B$21:$I$21,G5693)+(F5693-INDEX(2_Girdiler!$B$20:$I$20,G5693))*(INDEX(2_Girdiler!$B$21:$I$21,G5693+1)-INDEX(2_Girdiler!$B$21:$I$21,G5693))/(INDEX(2_Girdiler!$B$20:$I$20,G5693+1)-INDEX(2_Girdiler!$B$20:$I$20,G5693)))</f>
        <v>5.57284586721353</v>
      </c>
      <c r="I5693" s="16" t="n">
        <f aca="false">H5693/2_Girdiler!$B$17</f>
        <v>2.23271068397978</v>
      </c>
      <c r="J5693" s="16" t="n">
        <f aca="false">D5693+I5693</f>
        <v>9.85083162194317</v>
      </c>
    </row>
    <row r="5694" customFormat="false" ht="15" hidden="false" customHeight="false" outlineLevel="0" collapsed="false">
      <c r="A5694" s="0" t="n">
        <v>5682</v>
      </c>
      <c r="B5694" s="7" t="n">
        <v>0.45091</v>
      </c>
      <c r="C5694" s="7" t="n">
        <v>0.063731</v>
      </c>
      <c r="D5694" s="16" t="n">
        <f aca="false">LOGINV(B5694,$B$7,$C$7)</f>
        <v>12.6421656446761</v>
      </c>
      <c r="E5694" s="16" t="n">
        <f aca="false">LOGINV(C5694,$B$8,$C$8)</f>
        <v>40.8279293726121</v>
      </c>
      <c r="F5694" s="16" t="n">
        <f aca="false">$B$5/100*E5694*2_Girdiler!$B$14*2_Girdiler!$B$15*2_Girdiler!$B$16</f>
        <v>1.02723070301492</v>
      </c>
      <c r="G5694" s="16" t="n">
        <f aca="false">MIN(MATCH(F5694,2_Girdiler!$B$20:$I$20,1),7)</f>
        <v>1</v>
      </c>
      <c r="H5694" s="16" t="n">
        <f aca="false">IF(F5694&gt;=40,2_Girdiler!$I$21+(F5694-40)*(2_Girdiler!$I$21-2_Girdiler!$H$21)/(2_Girdiler!$I$20-2_Girdiler!$H$20),INDEX(2_Girdiler!$B$21:$I$21,G5694)+(F5694-INDEX(2_Girdiler!$B$20:$I$20,G5694))*(INDEX(2_Girdiler!$B$21:$I$21,G5694+1)-INDEX(2_Girdiler!$B$21:$I$21,G5694))/(INDEX(2_Girdiler!$B$20:$I$20,G5694+1)-INDEX(2_Girdiler!$B$20:$I$20,G5694)))</f>
        <v>2.25990754663282</v>
      </c>
      <c r="I5694" s="16" t="n">
        <f aca="false">H5694/2_Girdiler!$B$17</f>
        <v>0.905411677336868</v>
      </c>
      <c r="J5694" s="16" t="n">
        <f aca="false">D5694+I5694</f>
        <v>13.547577322013</v>
      </c>
    </row>
    <row r="5695" customFormat="false" ht="15" hidden="false" customHeight="false" outlineLevel="0" collapsed="false">
      <c r="A5695" s="0" t="n">
        <v>5683</v>
      </c>
      <c r="B5695" s="7" t="n">
        <v>0.753064</v>
      </c>
      <c r="C5695" s="7" t="n">
        <v>0.137289</v>
      </c>
      <c r="D5695" s="16" t="n">
        <f aca="false">LOGINV(B5695,$B$7,$C$7)</f>
        <v>19.8291419459119</v>
      </c>
      <c r="E5695" s="16" t="n">
        <f aca="false">LOGINV(C5695,$B$8,$C$8)</f>
        <v>53.9451801908997</v>
      </c>
      <c r="F5695" s="16" t="n">
        <f aca="false">$B$5/100*E5695*2_Girdiler!$B$14*2_Girdiler!$B$15*2_Girdiler!$B$16</f>
        <v>1.35726073360304</v>
      </c>
      <c r="G5695" s="16" t="n">
        <f aca="false">MIN(MATCH(F5695,2_Girdiler!$B$20:$I$20,1),7)</f>
        <v>1</v>
      </c>
      <c r="H5695" s="16" t="n">
        <f aca="false">IF(F5695&gt;=40,2_Girdiler!$I$21+(F5695-40)*(2_Girdiler!$I$21-2_Girdiler!$H$21)/(2_Girdiler!$I$20-2_Girdiler!$H$20),INDEX(2_Girdiler!$B$21:$I$21,G5695)+(F5695-INDEX(2_Girdiler!$B$20:$I$20,G5695))*(INDEX(2_Girdiler!$B$21:$I$21,G5695+1)-INDEX(2_Girdiler!$B$21:$I$21,G5695))/(INDEX(2_Girdiler!$B$20:$I$20,G5695+1)-INDEX(2_Girdiler!$B$20:$I$20,G5695)))</f>
        <v>2.98597361392668</v>
      </c>
      <c r="I5695" s="16" t="n">
        <f aca="false">H5695/2_Girdiler!$B$17</f>
        <v>1.19630353122063</v>
      </c>
      <c r="J5695" s="16" t="n">
        <f aca="false">D5695+I5695</f>
        <v>21.0254454771326</v>
      </c>
    </row>
    <row r="5696" customFormat="false" ht="15" hidden="false" customHeight="false" outlineLevel="0" collapsed="false">
      <c r="A5696" s="0" t="n">
        <v>5684</v>
      </c>
      <c r="B5696" s="7" t="n">
        <v>0.543944</v>
      </c>
      <c r="C5696" s="7" t="n">
        <v>0.262116</v>
      </c>
      <c r="D5696" s="16" t="n">
        <f aca="false">LOGINV(B5696,$B$7,$C$7)</f>
        <v>14.4013652382133</v>
      </c>
      <c r="E5696" s="16" t="n">
        <f aca="false">LOGINV(C5696,$B$8,$C$8)</f>
        <v>72.3960529624976</v>
      </c>
      <c r="F5696" s="16" t="n">
        <f aca="false">$B$5/100*E5696*2_Girdiler!$B$14*2_Girdiler!$B$15*2_Girdiler!$B$16</f>
        <v>1.82148469253644</v>
      </c>
      <c r="G5696" s="16" t="n">
        <f aca="false">MIN(MATCH(F5696,2_Girdiler!$B$20:$I$20,1),7)</f>
        <v>1</v>
      </c>
      <c r="H5696" s="16" t="n">
        <f aca="false">IF(F5696&gt;=40,2_Girdiler!$I$21+(F5696-40)*(2_Girdiler!$I$21-2_Girdiler!$H$21)/(2_Girdiler!$I$20-2_Girdiler!$H$20),INDEX(2_Girdiler!$B$21:$I$21,G5696)+(F5696-INDEX(2_Girdiler!$B$20:$I$20,G5696))*(INDEX(2_Girdiler!$B$21:$I$21,G5696+1)-INDEX(2_Girdiler!$B$21:$I$21,G5696))/(INDEX(2_Girdiler!$B$20:$I$20,G5696+1)-INDEX(2_Girdiler!$B$20:$I$20,G5696)))</f>
        <v>4.00726632358016</v>
      </c>
      <c r="I5696" s="16" t="n">
        <f aca="false">H5696/2_Girdiler!$B$17</f>
        <v>1.6054752898959</v>
      </c>
      <c r="J5696" s="16" t="n">
        <f aca="false">D5696+I5696</f>
        <v>16.0068405281092</v>
      </c>
    </row>
    <row r="5697" customFormat="false" ht="15" hidden="false" customHeight="false" outlineLevel="0" collapsed="false">
      <c r="A5697" s="0" t="n">
        <v>5685</v>
      </c>
      <c r="B5697" s="7" t="n">
        <v>0.743946</v>
      </c>
      <c r="C5697" s="7" t="n">
        <v>0.432174</v>
      </c>
      <c r="D5697" s="16" t="n">
        <f aca="false">LOGINV(B5697,$B$7,$C$7)</f>
        <v>19.5154900394832</v>
      </c>
      <c r="E5697" s="16" t="n">
        <f aca="false">LOGINV(C5697,$B$8,$C$8)</f>
        <v>97.8025425546391</v>
      </c>
      <c r="F5697" s="16" t="n">
        <f aca="false">$B$5/100*E5697*2_Girdiler!$B$14*2_Girdiler!$B$15*2_Girdiler!$B$16</f>
        <v>2.46071197067472</v>
      </c>
      <c r="G5697" s="16" t="n">
        <f aca="false">MIN(MATCH(F5697,2_Girdiler!$B$20:$I$20,1),7)</f>
        <v>1</v>
      </c>
      <c r="H5697" s="16" t="n">
        <f aca="false">IF(F5697&gt;=40,2_Girdiler!$I$21+(F5697-40)*(2_Girdiler!$I$21-2_Girdiler!$H$21)/(2_Girdiler!$I$20-2_Girdiler!$H$20),INDEX(2_Girdiler!$B$21:$I$21,G5697)+(F5697-INDEX(2_Girdiler!$B$20:$I$20,G5697))*(INDEX(2_Girdiler!$B$21:$I$21,G5697+1)-INDEX(2_Girdiler!$B$21:$I$21,G5697))/(INDEX(2_Girdiler!$B$20:$I$20,G5697+1)-INDEX(2_Girdiler!$B$20:$I$20,G5697)))</f>
        <v>5.41356633548438</v>
      </c>
      <c r="I5697" s="16" t="n">
        <f aca="false">H5697/2_Girdiler!$B$17</f>
        <v>2.16889676902419</v>
      </c>
      <c r="J5697" s="16" t="n">
        <f aca="false">D5697+I5697</f>
        <v>21.6843868085074</v>
      </c>
    </row>
    <row r="5698" customFormat="false" ht="15" hidden="false" customHeight="false" outlineLevel="0" collapsed="false">
      <c r="A5698" s="0" t="n">
        <v>5686</v>
      </c>
      <c r="B5698" s="7" t="n">
        <v>0.518693</v>
      </c>
      <c r="C5698" s="7" t="n">
        <v>0.995395</v>
      </c>
      <c r="D5698" s="16" t="n">
        <f aca="false">LOGINV(B5698,$B$7,$C$7)</f>
        <v>13.9005349225769</v>
      </c>
      <c r="E5698" s="16" t="n">
        <f aca="false">LOGINV(C5698,$B$8,$C$8)</f>
        <v>586.524078015998</v>
      </c>
      <c r="F5698" s="16" t="n">
        <f aca="false">$B$5/100*E5698*2_Girdiler!$B$14*2_Girdiler!$B$15*2_Girdiler!$B$16</f>
        <v>14.7569458028825</v>
      </c>
      <c r="G5698" s="16" t="n">
        <f aca="false">MIN(MATCH(F5698,2_Girdiler!$B$20:$I$20,1),7)</f>
        <v>3</v>
      </c>
      <c r="H5698" s="16" t="n">
        <f aca="false">IF(F5698&gt;=40,2_Girdiler!$I$21+(F5698-40)*(2_Girdiler!$I$21-2_Girdiler!$H$21)/(2_Girdiler!$I$20-2_Girdiler!$H$20),INDEX(2_Girdiler!$B$21:$I$21,G5698)+(F5698-INDEX(2_Girdiler!$B$20:$I$20,G5698))*(INDEX(2_Girdiler!$B$21:$I$21,G5698+1)-INDEX(2_Girdiler!$B$21:$I$21,G5698))/(INDEX(2_Girdiler!$B$20:$I$20,G5698+1)-INDEX(2_Girdiler!$B$20:$I$20,G5698)))</f>
        <v>23.2812512225943</v>
      </c>
      <c r="I5698" s="16" t="n">
        <f aca="false">H5698/2_Girdiler!$B$17</f>
        <v>9.32742436802654</v>
      </c>
      <c r="J5698" s="16" t="n">
        <f aca="false">D5698+I5698</f>
        <v>23.2279592906034</v>
      </c>
    </row>
    <row r="5699" customFormat="false" ht="15" hidden="false" customHeight="false" outlineLevel="0" collapsed="false">
      <c r="A5699" s="0" t="n">
        <v>5687</v>
      </c>
      <c r="B5699" s="7" t="n">
        <v>0.727418</v>
      </c>
      <c r="C5699" s="7" t="n">
        <v>0.54057</v>
      </c>
      <c r="D5699" s="16" t="n">
        <f aca="false">LOGINV(B5699,$B$7,$C$7)</f>
        <v>18.973430025591</v>
      </c>
      <c r="E5699" s="16" t="n">
        <f aca="false">LOGINV(C5699,$B$8,$C$8)</f>
        <v>116.627612120753</v>
      </c>
      <c r="F5699" s="16" t="n">
        <f aca="false">$B$5/100*E5699*2_Girdiler!$B$14*2_Girdiler!$B$15*2_Girdiler!$B$16</f>
        <v>2.93435072095814</v>
      </c>
      <c r="G5699" s="16" t="n">
        <f aca="false">MIN(MATCH(F5699,2_Girdiler!$B$20:$I$20,1),7)</f>
        <v>1</v>
      </c>
      <c r="H5699" s="16" t="n">
        <f aca="false">IF(F5699&gt;=40,2_Girdiler!$I$21+(F5699-40)*(2_Girdiler!$I$21-2_Girdiler!$H$21)/(2_Girdiler!$I$20-2_Girdiler!$H$20),INDEX(2_Girdiler!$B$21:$I$21,G5699)+(F5699-INDEX(2_Girdiler!$B$20:$I$20,G5699))*(INDEX(2_Girdiler!$B$21:$I$21,G5699+1)-INDEX(2_Girdiler!$B$21:$I$21,G5699))/(INDEX(2_Girdiler!$B$20:$I$20,G5699+1)-INDEX(2_Girdiler!$B$20:$I$20,G5699)))</f>
        <v>6.45557158610791</v>
      </c>
      <c r="I5699" s="16" t="n">
        <f aca="false">H5699/2_Girdiler!$B$17</f>
        <v>2.58636682135734</v>
      </c>
      <c r="J5699" s="16" t="n">
        <f aca="false">D5699+I5699</f>
        <v>21.5597968469484</v>
      </c>
    </row>
    <row r="5700" customFormat="false" ht="15" hidden="false" customHeight="false" outlineLevel="0" collapsed="false">
      <c r="A5700" s="0" t="n">
        <v>5688</v>
      </c>
      <c r="B5700" s="7" t="n">
        <v>0.392051</v>
      </c>
      <c r="C5700" s="7" t="n">
        <v>0.769411</v>
      </c>
      <c r="D5700" s="16" t="n">
        <f aca="false">LOGINV(B5700,$B$7,$C$7)</f>
        <v>11.6241520260168</v>
      </c>
      <c r="E5700" s="16" t="n">
        <f aca="false">LOGINV(C5700,$B$8,$C$8)</f>
        <v>175.722053199085</v>
      </c>
      <c r="F5700" s="16" t="n">
        <f aca="false">$B$5/100*E5700*2_Girdiler!$B$14*2_Girdiler!$B$15*2_Girdiler!$B$16</f>
        <v>4.42116685848897</v>
      </c>
      <c r="G5700" s="16" t="n">
        <f aca="false">MIN(MATCH(F5700,2_Girdiler!$B$20:$I$20,1),7)</f>
        <v>1</v>
      </c>
      <c r="H5700" s="16" t="n">
        <f aca="false">IF(F5700&gt;=40,2_Girdiler!$I$21+(F5700-40)*(2_Girdiler!$I$21-2_Girdiler!$H$21)/(2_Girdiler!$I$20-2_Girdiler!$H$20),INDEX(2_Girdiler!$B$21:$I$21,G5700)+(F5700-INDEX(2_Girdiler!$B$20:$I$20,G5700))*(INDEX(2_Girdiler!$B$21:$I$21,G5700+1)-INDEX(2_Girdiler!$B$21:$I$21,G5700))/(INDEX(2_Girdiler!$B$20:$I$20,G5700+1)-INDEX(2_Girdiler!$B$20:$I$20,G5700)))</f>
        <v>9.72656708867574</v>
      </c>
      <c r="I5700" s="16" t="n">
        <f aca="false">H5700/2_Girdiler!$B$17</f>
        <v>3.89686181437329</v>
      </c>
      <c r="J5700" s="16" t="n">
        <f aca="false">D5700+I5700</f>
        <v>15.5210138403901</v>
      </c>
    </row>
    <row r="5701" customFormat="false" ht="15" hidden="false" customHeight="false" outlineLevel="0" collapsed="false">
      <c r="A5701" s="0" t="n">
        <v>5689</v>
      </c>
      <c r="B5701" s="7" t="n">
        <v>0.809136</v>
      </c>
      <c r="C5701" s="7" t="n">
        <v>0.556164</v>
      </c>
      <c r="D5701" s="16" t="n">
        <f aca="false">LOGINV(B5701,$B$7,$C$7)</f>
        <v>22.0512030715488</v>
      </c>
      <c r="E5701" s="16" t="n">
        <f aca="false">LOGINV(C5701,$B$8,$C$8)</f>
        <v>119.630320280023</v>
      </c>
      <c r="F5701" s="16" t="n">
        <f aca="false">$B$5/100*E5701*2_Girdiler!$B$14*2_Girdiler!$B$15*2_Girdiler!$B$16</f>
        <v>3.00989885824538</v>
      </c>
      <c r="G5701" s="16" t="n">
        <f aca="false">MIN(MATCH(F5701,2_Girdiler!$B$20:$I$20,1),7)</f>
        <v>1</v>
      </c>
      <c r="H5701" s="16" t="n">
        <f aca="false">IF(F5701&gt;=40,2_Girdiler!$I$21+(F5701-40)*(2_Girdiler!$I$21-2_Girdiler!$H$21)/(2_Girdiler!$I$20-2_Girdiler!$H$20),INDEX(2_Girdiler!$B$21:$I$21,G5701)+(F5701-INDEX(2_Girdiler!$B$20:$I$20,G5701))*(INDEX(2_Girdiler!$B$21:$I$21,G5701+1)-INDEX(2_Girdiler!$B$21:$I$21,G5701))/(INDEX(2_Girdiler!$B$20:$I$20,G5701+1)-INDEX(2_Girdiler!$B$20:$I$20,G5701)))</f>
        <v>6.62177748813984</v>
      </c>
      <c r="I5701" s="16" t="n">
        <f aca="false">H5701/2_Girdiler!$B$17</f>
        <v>2.652955724415</v>
      </c>
      <c r="J5701" s="16" t="n">
        <f aca="false">D5701+I5701</f>
        <v>24.7041587959638</v>
      </c>
    </row>
    <row r="5702" customFormat="false" ht="15" hidden="false" customHeight="false" outlineLevel="0" collapsed="false">
      <c r="A5702" s="0" t="n">
        <v>5690</v>
      </c>
      <c r="B5702" s="7" t="n">
        <v>0.779824</v>
      </c>
      <c r="C5702" s="7" t="n">
        <v>0.505569</v>
      </c>
      <c r="D5702" s="16" t="n">
        <f aca="false">LOGINV(B5702,$B$7,$C$7)</f>
        <v>20.8194834230965</v>
      </c>
      <c r="E5702" s="16" t="n">
        <f aca="false">LOGINV(C5702,$B$8,$C$8)</f>
        <v>110.19374982229</v>
      </c>
      <c r="F5702" s="16" t="n">
        <f aca="false">$B$5/100*E5702*2_Girdiler!$B$14*2_Girdiler!$B$15*2_Girdiler!$B$16</f>
        <v>2.77247474552881</v>
      </c>
      <c r="G5702" s="16" t="n">
        <f aca="false">MIN(MATCH(F5702,2_Girdiler!$B$20:$I$20,1),7)</f>
        <v>1</v>
      </c>
      <c r="H5702" s="16" t="n">
        <f aca="false">IF(F5702&gt;=40,2_Girdiler!$I$21+(F5702-40)*(2_Girdiler!$I$21-2_Girdiler!$H$21)/(2_Girdiler!$I$20-2_Girdiler!$H$20),INDEX(2_Girdiler!$B$21:$I$21,G5702)+(F5702-INDEX(2_Girdiler!$B$20:$I$20,G5702))*(INDEX(2_Girdiler!$B$21:$I$21,G5702+1)-INDEX(2_Girdiler!$B$21:$I$21,G5702))/(INDEX(2_Girdiler!$B$20:$I$20,G5702+1)-INDEX(2_Girdiler!$B$20:$I$20,G5702)))</f>
        <v>6.09944444016337</v>
      </c>
      <c r="I5702" s="16" t="n">
        <f aca="false">H5702/2_Girdiler!$B$17</f>
        <v>2.44368767634751</v>
      </c>
      <c r="J5702" s="16" t="n">
        <f aca="false">D5702+I5702</f>
        <v>23.263171099444</v>
      </c>
    </row>
    <row r="5703" customFormat="false" ht="15" hidden="false" customHeight="false" outlineLevel="0" collapsed="false">
      <c r="A5703" s="0" t="n">
        <v>5691</v>
      </c>
      <c r="B5703" s="7" t="n">
        <v>0.166418</v>
      </c>
      <c r="C5703" s="7" t="n">
        <v>0.559024</v>
      </c>
      <c r="D5703" s="16" t="n">
        <f aca="false">LOGINV(B5703,$B$7,$C$7)</f>
        <v>7.89322024166746</v>
      </c>
      <c r="E5703" s="16" t="n">
        <f aca="false">LOGINV(C5703,$B$8,$C$8)</f>
        <v>120.191068336233</v>
      </c>
      <c r="F5703" s="16" t="n">
        <f aca="false">$B$5/100*E5703*2_Girdiler!$B$14*2_Girdiler!$B$15*2_Girdiler!$B$16</f>
        <v>3.02400727933963</v>
      </c>
      <c r="G5703" s="16" t="n">
        <f aca="false">MIN(MATCH(F5703,2_Girdiler!$B$20:$I$20,1),7)</f>
        <v>1</v>
      </c>
      <c r="H5703" s="16" t="n">
        <f aca="false">IF(F5703&gt;=40,2_Girdiler!$I$21+(F5703-40)*(2_Girdiler!$I$21-2_Girdiler!$H$21)/(2_Girdiler!$I$20-2_Girdiler!$H$20),INDEX(2_Girdiler!$B$21:$I$21,G5703)+(F5703-INDEX(2_Girdiler!$B$20:$I$20,G5703))*(INDEX(2_Girdiler!$B$21:$I$21,G5703+1)-INDEX(2_Girdiler!$B$21:$I$21,G5703))/(INDEX(2_Girdiler!$B$20:$I$20,G5703+1)-INDEX(2_Girdiler!$B$20:$I$20,G5703)))</f>
        <v>6.65281601454718</v>
      </c>
      <c r="I5703" s="16" t="n">
        <f aca="false">H5703/2_Girdiler!$B$17</f>
        <v>2.66539103146922</v>
      </c>
      <c r="J5703" s="16" t="n">
        <f aca="false">D5703+I5703</f>
        <v>10.5586112731367</v>
      </c>
    </row>
    <row r="5704" customFormat="false" ht="15" hidden="false" customHeight="false" outlineLevel="0" collapsed="false">
      <c r="A5704" s="0" t="n">
        <v>5692</v>
      </c>
      <c r="B5704" s="7" t="n">
        <v>0.502561</v>
      </c>
      <c r="C5704" s="7" t="n">
        <v>0.895106</v>
      </c>
      <c r="D5704" s="16" t="n">
        <f aca="false">LOGINV(B5704,$B$7,$C$7)</f>
        <v>13.5905981333177</v>
      </c>
      <c r="E5704" s="16" t="n">
        <f aca="false">LOGINV(C5704,$B$8,$C$8)</f>
        <v>245.373608591235</v>
      </c>
      <c r="F5704" s="16" t="n">
        <f aca="false">$B$5/100*E5704*2_Girdiler!$B$14*2_Girdiler!$B$15*2_Girdiler!$B$16</f>
        <v>6.17359999215548</v>
      </c>
      <c r="G5704" s="16" t="n">
        <f aca="false">MIN(MATCH(F5704,2_Girdiler!$B$20:$I$20,1),7)</f>
        <v>2</v>
      </c>
      <c r="H5704" s="16" t="n">
        <f aca="false">IF(F5704&gt;=40,2_Girdiler!$I$21+(F5704-40)*(2_Girdiler!$I$21-2_Girdiler!$H$21)/(2_Girdiler!$I$20-2_Girdiler!$H$20),INDEX(2_Girdiler!$B$21:$I$21,G5704)+(F5704-INDEX(2_Girdiler!$B$20:$I$20,G5704))*(INDEX(2_Girdiler!$B$21:$I$21,G5704+1)-INDEX(2_Girdiler!$B$21:$I$21,G5704))/(INDEX(2_Girdiler!$B$20:$I$20,G5704+1)-INDEX(2_Girdiler!$B$20:$I$20,G5704)))</f>
        <v>12.8777599874488</v>
      </c>
      <c r="I5704" s="16" t="n">
        <f aca="false">H5704/2_Girdiler!$B$17</f>
        <v>5.15935896933044</v>
      </c>
      <c r="J5704" s="16" t="n">
        <f aca="false">D5704+I5704</f>
        <v>18.7499571026481</v>
      </c>
    </row>
    <row r="5705" customFormat="false" ht="15" hidden="false" customHeight="false" outlineLevel="0" collapsed="false">
      <c r="A5705" s="0" t="n">
        <v>5693</v>
      </c>
      <c r="B5705" s="7" t="n">
        <v>0.265224</v>
      </c>
      <c r="C5705" s="7" t="n">
        <v>0.919751</v>
      </c>
      <c r="D5705" s="16" t="n">
        <f aca="false">LOGINV(B5705,$B$7,$C$7)</f>
        <v>9.54607962423676</v>
      </c>
      <c r="E5705" s="16" t="n">
        <f aca="false">LOGINV(C5705,$B$8,$C$8)</f>
        <v>270.189314921787</v>
      </c>
      <c r="F5705" s="16" t="n">
        <f aca="false">$B$5/100*E5705*2_Girdiler!$B$14*2_Girdiler!$B$15*2_Girdiler!$B$16</f>
        <v>6.79796316343217</v>
      </c>
      <c r="G5705" s="16" t="n">
        <f aca="false">MIN(MATCH(F5705,2_Girdiler!$B$20:$I$20,1),7)</f>
        <v>2</v>
      </c>
      <c r="H5705" s="16" t="n">
        <f aca="false">IF(F5705&gt;=40,2_Girdiler!$I$21+(F5705-40)*(2_Girdiler!$I$21-2_Girdiler!$H$21)/(2_Girdiler!$I$20-2_Girdiler!$H$20),INDEX(2_Girdiler!$B$21:$I$21,G5705)+(F5705-INDEX(2_Girdiler!$B$20:$I$20,G5705))*(INDEX(2_Girdiler!$B$21:$I$21,G5705+1)-INDEX(2_Girdiler!$B$21:$I$21,G5705))/(INDEX(2_Girdiler!$B$20:$I$20,G5705+1)-INDEX(2_Girdiler!$B$20:$I$20,G5705)))</f>
        <v>13.8767410614915</v>
      </c>
      <c r="I5705" s="16" t="n">
        <f aca="false">H5705/2_Girdiler!$B$17</f>
        <v>5.55959177143088</v>
      </c>
      <c r="J5705" s="16" t="n">
        <f aca="false">D5705+I5705</f>
        <v>15.1056713956676</v>
      </c>
    </row>
    <row r="5706" customFormat="false" ht="15" hidden="false" customHeight="false" outlineLevel="0" collapsed="false">
      <c r="A5706" s="0" t="n">
        <v>5694</v>
      </c>
      <c r="B5706" s="7" t="n">
        <v>0.872799</v>
      </c>
      <c r="C5706" s="7" t="n">
        <v>0.565239</v>
      </c>
      <c r="D5706" s="16" t="n">
        <f aca="false">LOGINV(B5706,$B$7,$C$7)</f>
        <v>25.5613444576599</v>
      </c>
      <c r="E5706" s="16" t="n">
        <f aca="false">LOGINV(C5706,$B$8,$C$8)</f>
        <v>121.420845978714</v>
      </c>
      <c r="F5706" s="16" t="n">
        <f aca="false">$B$5/100*E5706*2_Girdiler!$B$14*2_Girdiler!$B$15*2_Girdiler!$B$16</f>
        <v>3.05494848482443</v>
      </c>
      <c r="G5706" s="16" t="n">
        <f aca="false">MIN(MATCH(F5706,2_Girdiler!$B$20:$I$20,1),7)</f>
        <v>1</v>
      </c>
      <c r="H5706" s="16" t="n">
        <f aca="false">IF(F5706&gt;=40,2_Girdiler!$I$21+(F5706-40)*(2_Girdiler!$I$21-2_Girdiler!$H$21)/(2_Girdiler!$I$20-2_Girdiler!$H$20),INDEX(2_Girdiler!$B$21:$I$21,G5706)+(F5706-INDEX(2_Girdiler!$B$20:$I$20,G5706))*(INDEX(2_Girdiler!$B$21:$I$21,G5706+1)-INDEX(2_Girdiler!$B$21:$I$21,G5706))/(INDEX(2_Girdiler!$B$20:$I$20,G5706+1)-INDEX(2_Girdiler!$B$20:$I$20,G5706)))</f>
        <v>6.72088666661375</v>
      </c>
      <c r="I5706" s="16" t="n">
        <f aca="false">H5706/2_Girdiler!$B$17</f>
        <v>2.69266292732923</v>
      </c>
      <c r="J5706" s="16" t="n">
        <f aca="false">D5706+I5706</f>
        <v>28.2540073849892</v>
      </c>
    </row>
    <row r="5707" customFormat="false" ht="15" hidden="false" customHeight="false" outlineLevel="0" collapsed="false">
      <c r="A5707" s="0" t="n">
        <v>5695</v>
      </c>
      <c r="B5707" s="7" t="n">
        <v>0.271417</v>
      </c>
      <c r="C5707" s="7" t="n">
        <v>0.241106</v>
      </c>
      <c r="D5707" s="16" t="n">
        <f aca="false">LOGINV(B5707,$B$7,$C$7)</f>
        <v>9.64658227203901</v>
      </c>
      <c r="E5707" s="16" t="n">
        <f aca="false">LOGINV(C5707,$B$8,$C$8)</f>
        <v>69.3804013007351</v>
      </c>
      <c r="F5707" s="16" t="n">
        <f aca="false">$B$5/100*E5707*2_Girdiler!$B$14*2_Girdiler!$B$15*2_Girdiler!$B$16</f>
        <v>1.74561089672649</v>
      </c>
      <c r="G5707" s="16" t="n">
        <f aca="false">MIN(MATCH(F5707,2_Girdiler!$B$20:$I$20,1),7)</f>
        <v>1</v>
      </c>
      <c r="H5707" s="16" t="n">
        <f aca="false">IF(F5707&gt;=40,2_Girdiler!$I$21+(F5707-40)*(2_Girdiler!$I$21-2_Girdiler!$H$21)/(2_Girdiler!$I$20-2_Girdiler!$H$20),INDEX(2_Girdiler!$B$21:$I$21,G5707)+(F5707-INDEX(2_Girdiler!$B$20:$I$20,G5707))*(INDEX(2_Girdiler!$B$21:$I$21,G5707+1)-INDEX(2_Girdiler!$B$21:$I$21,G5707))/(INDEX(2_Girdiler!$B$20:$I$20,G5707+1)-INDEX(2_Girdiler!$B$20:$I$20,G5707)))</f>
        <v>3.84034397279829</v>
      </c>
      <c r="I5707" s="16" t="n">
        <f aca="false">H5707/2_Girdiler!$B$17</f>
        <v>1.53859934807624</v>
      </c>
      <c r="J5707" s="16" t="n">
        <f aca="false">D5707+I5707</f>
        <v>11.1851816201153</v>
      </c>
    </row>
    <row r="5708" customFormat="false" ht="15" hidden="false" customHeight="false" outlineLevel="0" collapsed="false">
      <c r="A5708" s="0" t="n">
        <v>5696</v>
      </c>
      <c r="B5708" s="7" t="n">
        <v>0.857535</v>
      </c>
      <c r="C5708" s="7" t="n">
        <v>0.297777</v>
      </c>
      <c r="D5708" s="16" t="n">
        <f aca="false">LOGINV(B5708,$B$7,$C$7)</f>
        <v>24.5775494318365</v>
      </c>
      <c r="E5708" s="16" t="n">
        <f aca="false">LOGINV(C5708,$B$8,$C$8)</f>
        <v>77.5245411169217</v>
      </c>
      <c r="F5708" s="16" t="n">
        <f aca="false">$B$5/100*E5708*2_Girdiler!$B$14*2_Girdiler!$B$15*2_Girdiler!$B$16</f>
        <v>1.95051745450175</v>
      </c>
      <c r="G5708" s="16" t="n">
        <f aca="false">MIN(MATCH(F5708,2_Girdiler!$B$20:$I$20,1),7)</f>
        <v>1</v>
      </c>
      <c r="H5708" s="16" t="n">
        <f aca="false">IF(F5708&gt;=40,2_Girdiler!$I$21+(F5708-40)*(2_Girdiler!$I$21-2_Girdiler!$H$21)/(2_Girdiler!$I$20-2_Girdiler!$H$20),INDEX(2_Girdiler!$B$21:$I$21,G5708)+(F5708-INDEX(2_Girdiler!$B$20:$I$20,G5708))*(INDEX(2_Girdiler!$B$21:$I$21,G5708+1)-INDEX(2_Girdiler!$B$21:$I$21,G5708))/(INDEX(2_Girdiler!$B$20:$I$20,G5708+1)-INDEX(2_Girdiler!$B$20:$I$20,G5708)))</f>
        <v>4.29113839990385</v>
      </c>
      <c r="I5708" s="16" t="n">
        <f aca="false">H5708/2_Girdiler!$B$17</f>
        <v>1.71920608970507</v>
      </c>
      <c r="J5708" s="16" t="n">
        <f aca="false">D5708+I5708</f>
        <v>26.2967555215416</v>
      </c>
    </row>
    <row r="5709" customFormat="false" ht="15" hidden="false" customHeight="false" outlineLevel="0" collapsed="false">
      <c r="A5709" s="0" t="n">
        <v>5697</v>
      </c>
      <c r="B5709" s="7" t="n">
        <v>0.877339</v>
      </c>
      <c r="C5709" s="7" t="n">
        <v>0.400591</v>
      </c>
      <c r="D5709" s="16" t="n">
        <f aca="false">LOGINV(B5709,$B$7,$C$7)</f>
        <v>25.8776605166643</v>
      </c>
      <c r="E5709" s="16" t="n">
        <f aca="false">LOGINV(C5709,$B$8,$C$8)</f>
        <v>92.8217311638834</v>
      </c>
      <c r="F5709" s="16" t="n">
        <f aca="false">$B$5/100*E5709*2_Girdiler!$B$14*2_Girdiler!$B$15*2_Girdiler!$B$16</f>
        <v>2.33539475608331</v>
      </c>
      <c r="G5709" s="16" t="n">
        <f aca="false">MIN(MATCH(F5709,2_Girdiler!$B$20:$I$20,1),7)</f>
        <v>1</v>
      </c>
      <c r="H5709" s="16" t="n">
        <f aca="false">IF(F5709&gt;=40,2_Girdiler!$I$21+(F5709-40)*(2_Girdiler!$I$21-2_Girdiler!$H$21)/(2_Girdiler!$I$20-2_Girdiler!$H$20),INDEX(2_Girdiler!$B$21:$I$21,G5709)+(F5709-INDEX(2_Girdiler!$B$20:$I$20,G5709))*(INDEX(2_Girdiler!$B$21:$I$21,G5709+1)-INDEX(2_Girdiler!$B$21:$I$21,G5709))/(INDEX(2_Girdiler!$B$20:$I$20,G5709+1)-INDEX(2_Girdiler!$B$20:$I$20,G5709)))</f>
        <v>5.13786846338327</v>
      </c>
      <c r="I5709" s="16" t="n">
        <f aca="false">H5709/2_Girdiler!$B$17</f>
        <v>2.05844089077856</v>
      </c>
      <c r="J5709" s="16" t="n">
        <f aca="false">D5709+I5709</f>
        <v>27.9361014074429</v>
      </c>
    </row>
    <row r="5710" customFormat="false" ht="15" hidden="false" customHeight="false" outlineLevel="0" collapsed="false">
      <c r="A5710" s="0" t="n">
        <v>5698</v>
      </c>
      <c r="B5710" s="7" t="n">
        <v>0.564122</v>
      </c>
      <c r="C5710" s="7" t="n">
        <v>0.548209</v>
      </c>
      <c r="D5710" s="16" t="n">
        <f aca="false">LOGINV(B5710,$B$7,$C$7)</f>
        <v>14.8170743808942</v>
      </c>
      <c r="E5710" s="16" t="n">
        <f aca="false">LOGINV(C5710,$B$8,$C$8)</f>
        <v>118.08721278045</v>
      </c>
      <c r="F5710" s="16" t="n">
        <f aca="false">$B$5/100*E5710*2_Girdiler!$B$14*2_Girdiler!$B$15*2_Girdiler!$B$16</f>
        <v>2.97107427355613</v>
      </c>
      <c r="G5710" s="16" t="n">
        <f aca="false">MIN(MATCH(F5710,2_Girdiler!$B$20:$I$20,1),7)</f>
        <v>1</v>
      </c>
      <c r="H5710" s="16" t="n">
        <f aca="false">IF(F5710&gt;=40,2_Girdiler!$I$21+(F5710-40)*(2_Girdiler!$I$21-2_Girdiler!$H$21)/(2_Girdiler!$I$20-2_Girdiler!$H$20),INDEX(2_Girdiler!$B$21:$I$21,G5710)+(F5710-INDEX(2_Girdiler!$B$20:$I$20,G5710))*(INDEX(2_Girdiler!$B$21:$I$21,G5710+1)-INDEX(2_Girdiler!$B$21:$I$21,G5710))/(INDEX(2_Girdiler!$B$20:$I$20,G5710+1)-INDEX(2_Girdiler!$B$20:$I$20,G5710)))</f>
        <v>6.53636340182349</v>
      </c>
      <c r="I5710" s="16" t="n">
        <f aca="false">H5710/2_Girdiler!$B$17</f>
        <v>2.61873533726903</v>
      </c>
      <c r="J5710" s="16" t="n">
        <f aca="false">D5710+I5710</f>
        <v>17.4358097181633</v>
      </c>
    </row>
    <row r="5711" customFormat="false" ht="15" hidden="false" customHeight="false" outlineLevel="0" collapsed="false">
      <c r="A5711" s="0" t="n">
        <v>5699</v>
      </c>
      <c r="B5711" s="7" t="n">
        <v>0.7821</v>
      </c>
      <c r="C5711" s="7" t="n">
        <v>0.737524</v>
      </c>
      <c r="D5711" s="16" t="n">
        <f aca="false">LOGINV(B5711,$B$7,$C$7)</f>
        <v>20.9091042314917</v>
      </c>
      <c r="E5711" s="16" t="n">
        <f aca="false">LOGINV(C5711,$B$8,$C$8)</f>
        <v>164.612331659422</v>
      </c>
      <c r="F5711" s="16" t="n">
        <f aca="false">$B$5/100*E5711*2_Girdiler!$B$14*2_Girdiler!$B$15*2_Girdiler!$B$16</f>
        <v>4.14164626455105</v>
      </c>
      <c r="G5711" s="16" t="n">
        <f aca="false">MIN(MATCH(F5711,2_Girdiler!$B$20:$I$20,1),7)</f>
        <v>1</v>
      </c>
      <c r="H5711" s="16" t="n">
        <f aca="false">IF(F5711&gt;=40,2_Girdiler!$I$21+(F5711-40)*(2_Girdiler!$I$21-2_Girdiler!$H$21)/(2_Girdiler!$I$20-2_Girdiler!$H$20),INDEX(2_Girdiler!$B$21:$I$21,G5711)+(F5711-INDEX(2_Girdiler!$B$20:$I$20,G5711))*(INDEX(2_Girdiler!$B$21:$I$21,G5711+1)-INDEX(2_Girdiler!$B$21:$I$21,G5711))/(INDEX(2_Girdiler!$B$20:$I$20,G5711+1)-INDEX(2_Girdiler!$B$20:$I$20,G5711)))</f>
        <v>9.11162178201232</v>
      </c>
      <c r="I5711" s="16" t="n">
        <f aca="false">H5711/2_Girdiler!$B$17</f>
        <v>3.65048949599852</v>
      </c>
      <c r="J5711" s="16" t="n">
        <f aca="false">D5711+I5711</f>
        <v>24.5595937274902</v>
      </c>
    </row>
    <row r="5712" customFormat="false" ht="15" hidden="false" customHeight="false" outlineLevel="0" collapsed="false">
      <c r="A5712" s="0" t="n">
        <v>5700</v>
      </c>
      <c r="B5712" s="7" t="n">
        <v>0.671617</v>
      </c>
      <c r="C5712" s="7" t="n">
        <v>0.240773</v>
      </c>
      <c r="D5712" s="16" t="n">
        <f aca="false">LOGINV(B5712,$B$7,$C$7)</f>
        <v>17.348375216155</v>
      </c>
      <c r="E5712" s="16" t="n">
        <f aca="false">LOGINV(C5712,$B$8,$C$8)</f>
        <v>69.332547088417</v>
      </c>
      <c r="F5712" s="16" t="n">
        <f aca="false">$B$5/100*E5712*2_Girdiler!$B$14*2_Girdiler!$B$15*2_Girdiler!$B$16</f>
        <v>1.74440688474457</v>
      </c>
      <c r="G5712" s="16" t="n">
        <f aca="false">MIN(MATCH(F5712,2_Girdiler!$B$20:$I$20,1),7)</f>
        <v>1</v>
      </c>
      <c r="H5712" s="16" t="n">
        <f aca="false">IF(F5712&gt;=40,2_Girdiler!$I$21+(F5712-40)*(2_Girdiler!$I$21-2_Girdiler!$H$21)/(2_Girdiler!$I$20-2_Girdiler!$H$20),INDEX(2_Girdiler!$B$21:$I$21,G5712)+(F5712-INDEX(2_Girdiler!$B$20:$I$20,G5712))*(INDEX(2_Girdiler!$B$21:$I$21,G5712+1)-INDEX(2_Girdiler!$B$21:$I$21,G5712))/(INDEX(2_Girdiler!$B$20:$I$20,G5712+1)-INDEX(2_Girdiler!$B$20:$I$20,G5712)))</f>
        <v>3.83769514643806</v>
      </c>
      <c r="I5712" s="16" t="n">
        <f aca="false">H5712/2_Girdiler!$B$17</f>
        <v>1.53753811956653</v>
      </c>
      <c r="J5712" s="16" t="n">
        <f aca="false">D5712+I5712</f>
        <v>18.8859133357215</v>
      </c>
    </row>
    <row r="5713" customFormat="false" ht="15" hidden="false" customHeight="false" outlineLevel="0" collapsed="false">
      <c r="A5713" s="0" t="n">
        <v>5701</v>
      </c>
      <c r="B5713" s="7" t="n">
        <v>0.302518</v>
      </c>
      <c r="C5713" s="7" t="n">
        <v>0.089711</v>
      </c>
      <c r="D5713" s="16" t="n">
        <f aca="false">LOGINV(B5713,$B$7,$C$7)</f>
        <v>10.1505536464095</v>
      </c>
      <c r="E5713" s="16" t="n">
        <f aca="false">LOGINV(C5713,$B$8,$C$8)</f>
        <v>45.907182674461</v>
      </c>
      <c r="F5713" s="16" t="n">
        <f aca="false">$B$5/100*E5713*2_Girdiler!$B$14*2_Girdiler!$B$15*2_Girdiler!$B$16</f>
        <v>1.15502471608944</v>
      </c>
      <c r="G5713" s="16" t="n">
        <f aca="false">MIN(MATCH(F5713,2_Girdiler!$B$20:$I$20,1),7)</f>
        <v>1</v>
      </c>
      <c r="H5713" s="16" t="n">
        <f aca="false">IF(F5713&gt;=40,2_Girdiler!$I$21+(F5713-40)*(2_Girdiler!$I$21-2_Girdiler!$H$21)/(2_Girdiler!$I$20-2_Girdiler!$H$20),INDEX(2_Girdiler!$B$21:$I$21,G5713)+(F5713-INDEX(2_Girdiler!$B$20:$I$20,G5713))*(INDEX(2_Girdiler!$B$21:$I$21,G5713+1)-INDEX(2_Girdiler!$B$21:$I$21,G5713))/(INDEX(2_Girdiler!$B$20:$I$20,G5713+1)-INDEX(2_Girdiler!$B$20:$I$20,G5713)))</f>
        <v>2.54105437539676</v>
      </c>
      <c r="I5713" s="16" t="n">
        <f aca="false">H5713/2_Girdiler!$B$17</f>
        <v>1.01805063116858</v>
      </c>
      <c r="J5713" s="16" t="n">
        <f aca="false">D5713+I5713</f>
        <v>11.1686042775781</v>
      </c>
    </row>
    <row r="5714" customFormat="false" ht="15" hidden="false" customHeight="false" outlineLevel="0" collapsed="false">
      <c r="A5714" s="0" t="n">
        <v>5702</v>
      </c>
      <c r="B5714" s="7" t="n">
        <v>0.98011</v>
      </c>
      <c r="C5714" s="7" t="n">
        <v>0.768292</v>
      </c>
      <c r="D5714" s="16" t="n">
        <f aca="false">LOGINV(B5714,$B$7,$C$7)</f>
        <v>42.5989221397577</v>
      </c>
      <c r="E5714" s="16" t="n">
        <f aca="false">LOGINV(C5714,$B$8,$C$8)</f>
        <v>175.305703106499</v>
      </c>
      <c r="F5714" s="16" t="n">
        <f aca="false">$B$5/100*E5714*2_Girdiler!$B$14*2_Girdiler!$B$15*2_Girdiler!$B$16</f>
        <v>4.41069149015952</v>
      </c>
      <c r="G5714" s="16" t="n">
        <f aca="false">MIN(MATCH(F5714,2_Girdiler!$B$20:$I$20,1),7)</f>
        <v>1</v>
      </c>
      <c r="H5714" s="16" t="n">
        <f aca="false">IF(F5714&gt;=40,2_Girdiler!$I$21+(F5714-40)*(2_Girdiler!$I$21-2_Girdiler!$H$21)/(2_Girdiler!$I$20-2_Girdiler!$H$20),INDEX(2_Girdiler!$B$21:$I$21,G5714)+(F5714-INDEX(2_Girdiler!$B$20:$I$20,G5714))*(INDEX(2_Girdiler!$B$21:$I$21,G5714+1)-INDEX(2_Girdiler!$B$21:$I$21,G5714))/(INDEX(2_Girdiler!$B$20:$I$20,G5714+1)-INDEX(2_Girdiler!$B$20:$I$20,G5714)))</f>
        <v>9.70352127835093</v>
      </c>
      <c r="I5714" s="16" t="n">
        <f aca="false">H5714/2_Girdiler!$B$17</f>
        <v>3.88762871728803</v>
      </c>
      <c r="J5714" s="16" t="n">
        <f aca="false">D5714+I5714</f>
        <v>46.4865508570457</v>
      </c>
    </row>
    <row r="5715" customFormat="false" ht="15" hidden="false" customHeight="false" outlineLevel="0" collapsed="false">
      <c r="A5715" s="0" t="n">
        <v>5703</v>
      </c>
      <c r="B5715" s="7" t="n">
        <v>0.739481</v>
      </c>
      <c r="C5715" s="7" t="n">
        <v>0.580171</v>
      </c>
      <c r="D5715" s="16" t="n">
        <f aca="false">LOGINV(B5715,$B$7,$C$7)</f>
        <v>19.3658134911597</v>
      </c>
      <c r="E5715" s="16" t="n">
        <f aca="false">LOGINV(C5715,$B$8,$C$8)</f>
        <v>124.441249691355</v>
      </c>
      <c r="F5715" s="16" t="n">
        <f aca="false">$B$5/100*E5715*2_Girdiler!$B$14*2_Girdiler!$B$15*2_Girdiler!$B$16</f>
        <v>3.13094184223449</v>
      </c>
      <c r="G5715" s="16" t="n">
        <f aca="false">MIN(MATCH(F5715,2_Girdiler!$B$20:$I$20,1),7)</f>
        <v>1</v>
      </c>
      <c r="H5715" s="16" t="n">
        <f aca="false">IF(F5715&gt;=40,2_Girdiler!$I$21+(F5715-40)*(2_Girdiler!$I$21-2_Girdiler!$H$21)/(2_Girdiler!$I$20-2_Girdiler!$H$20),INDEX(2_Girdiler!$B$21:$I$21,G5715)+(F5715-INDEX(2_Girdiler!$B$20:$I$20,G5715))*(INDEX(2_Girdiler!$B$21:$I$21,G5715+1)-INDEX(2_Girdiler!$B$21:$I$21,G5715))/(INDEX(2_Girdiler!$B$20:$I$20,G5715+1)-INDEX(2_Girdiler!$B$20:$I$20,G5715)))</f>
        <v>6.88807205291587</v>
      </c>
      <c r="I5715" s="16" t="n">
        <f aca="false">H5715/2_Girdiler!$B$17</f>
        <v>2.7596442519695</v>
      </c>
      <c r="J5715" s="16" t="n">
        <f aca="false">D5715+I5715</f>
        <v>22.1254577431292</v>
      </c>
    </row>
    <row r="5716" customFormat="false" ht="15" hidden="false" customHeight="false" outlineLevel="0" collapsed="false">
      <c r="A5716" s="0" t="n">
        <v>5704</v>
      </c>
      <c r="B5716" s="7" t="n">
        <v>0.959401</v>
      </c>
      <c r="C5716" s="7" t="n">
        <v>0.037503</v>
      </c>
      <c r="D5716" s="16" t="n">
        <f aca="false">LOGINV(B5716,$B$7,$C$7)</f>
        <v>35.794034449741</v>
      </c>
      <c r="E5716" s="16" t="n">
        <f aca="false">LOGINV(C5716,$B$8,$C$8)</f>
        <v>34.6037849265068</v>
      </c>
      <c r="F5716" s="16" t="n">
        <f aca="false">$B$5/100*E5716*2_Girdiler!$B$14*2_Girdiler!$B$15*2_Girdiler!$B$16</f>
        <v>0.87063122875091</v>
      </c>
      <c r="G5716" s="16" t="n">
        <f aca="false">MIN(MATCH(F5716,2_Girdiler!$B$20:$I$20,1),7)</f>
        <v>1</v>
      </c>
      <c r="H5716" s="16" t="n">
        <f aca="false">IF(F5716&gt;=40,2_Girdiler!$I$21+(F5716-40)*(2_Girdiler!$I$21-2_Girdiler!$H$21)/(2_Girdiler!$I$20-2_Girdiler!$H$20),INDEX(2_Girdiler!$B$21:$I$21,G5716)+(F5716-INDEX(2_Girdiler!$B$20:$I$20,G5716))*(INDEX(2_Girdiler!$B$21:$I$21,G5716+1)-INDEX(2_Girdiler!$B$21:$I$21,G5716))/(INDEX(2_Girdiler!$B$20:$I$20,G5716+1)-INDEX(2_Girdiler!$B$20:$I$20,G5716)))</f>
        <v>1.915388703252</v>
      </c>
      <c r="I5716" s="16" t="n">
        <f aca="false">H5716/2_Girdiler!$B$17</f>
        <v>0.767383294572116</v>
      </c>
      <c r="J5716" s="16" t="n">
        <f aca="false">D5716+I5716</f>
        <v>36.5614177443131</v>
      </c>
    </row>
    <row r="5717" customFormat="false" ht="15" hidden="false" customHeight="false" outlineLevel="0" collapsed="false">
      <c r="A5717" s="0" t="n">
        <v>5705</v>
      </c>
      <c r="B5717" s="7" t="n">
        <v>0.418317</v>
      </c>
      <c r="C5717" s="7" t="n">
        <v>0.966972</v>
      </c>
      <c r="D5717" s="16" t="n">
        <f aca="false">LOGINV(B5717,$B$7,$C$7)</f>
        <v>12.0716970893302</v>
      </c>
      <c r="E5717" s="16" t="n">
        <f aca="false">LOGINV(C5717,$B$8,$C$8)</f>
        <v>357.696948003747</v>
      </c>
      <c r="F5717" s="16" t="n">
        <f aca="false">$B$5/100*E5717*2_Girdiler!$B$14*2_Girdiler!$B$15*2_Girdiler!$B$16</f>
        <v>8.99965521177428</v>
      </c>
      <c r="G5717" s="16" t="n">
        <f aca="false">MIN(MATCH(F5717,2_Girdiler!$B$20:$I$20,1),7)</f>
        <v>2</v>
      </c>
      <c r="H5717" s="16" t="n">
        <f aca="false">IF(F5717&gt;=40,2_Girdiler!$I$21+(F5717-40)*(2_Girdiler!$I$21-2_Girdiler!$H$21)/(2_Girdiler!$I$20-2_Girdiler!$H$20),INDEX(2_Girdiler!$B$21:$I$21,G5717)+(F5717-INDEX(2_Girdiler!$B$20:$I$20,G5717))*(INDEX(2_Girdiler!$B$21:$I$21,G5717+1)-INDEX(2_Girdiler!$B$21:$I$21,G5717))/(INDEX(2_Girdiler!$B$20:$I$20,G5717+1)-INDEX(2_Girdiler!$B$20:$I$20,G5717)))</f>
        <v>17.3994483388389</v>
      </c>
      <c r="I5717" s="16" t="n">
        <f aca="false">H5717/2_Girdiler!$B$17</f>
        <v>6.97093282806044</v>
      </c>
      <c r="J5717" s="16" t="n">
        <f aca="false">D5717+I5717</f>
        <v>19.0426299173907</v>
      </c>
    </row>
    <row r="5718" customFormat="false" ht="15" hidden="false" customHeight="false" outlineLevel="0" collapsed="false">
      <c r="A5718" s="0" t="n">
        <v>5706</v>
      </c>
      <c r="B5718" s="7" t="n">
        <v>0.695738</v>
      </c>
      <c r="C5718" s="7" t="n">
        <v>0.234385</v>
      </c>
      <c r="D5718" s="16" t="n">
        <f aca="false">LOGINV(B5718,$B$7,$C$7)</f>
        <v>18.0165352219303</v>
      </c>
      <c r="E5718" s="16" t="n">
        <f aca="false">LOGINV(C5718,$B$8,$C$8)</f>
        <v>68.4139053737008</v>
      </c>
      <c r="F5718" s="16" t="n">
        <f aca="false">$B$5/100*E5718*2_Girdiler!$B$14*2_Girdiler!$B$15*2_Girdiler!$B$16</f>
        <v>1.72129385920231</v>
      </c>
      <c r="G5718" s="16" t="n">
        <f aca="false">MIN(MATCH(F5718,2_Girdiler!$B$20:$I$20,1),7)</f>
        <v>1</v>
      </c>
      <c r="H5718" s="16" t="n">
        <f aca="false">IF(F5718&gt;=40,2_Girdiler!$I$21+(F5718-40)*(2_Girdiler!$I$21-2_Girdiler!$H$21)/(2_Girdiler!$I$20-2_Girdiler!$H$20),INDEX(2_Girdiler!$B$21:$I$21,G5718)+(F5718-INDEX(2_Girdiler!$B$20:$I$20,G5718))*(INDEX(2_Girdiler!$B$21:$I$21,G5718+1)-INDEX(2_Girdiler!$B$21:$I$21,G5718))/(INDEX(2_Girdiler!$B$20:$I$20,G5718+1)-INDEX(2_Girdiler!$B$20:$I$20,G5718)))</f>
        <v>3.78684649024509</v>
      </c>
      <c r="I5718" s="16" t="n">
        <f aca="false">H5718/2_Girdiler!$B$17</f>
        <v>1.51716606179691</v>
      </c>
      <c r="J5718" s="16" t="n">
        <f aca="false">D5718+I5718</f>
        <v>19.5337012837273</v>
      </c>
    </row>
    <row r="5719" customFormat="false" ht="15" hidden="false" customHeight="false" outlineLevel="0" collapsed="false">
      <c r="A5719" s="0" t="n">
        <v>5707</v>
      </c>
      <c r="B5719" s="7" t="n">
        <v>0.330489</v>
      </c>
      <c r="C5719" s="7" t="n">
        <v>0.728638</v>
      </c>
      <c r="D5719" s="16" t="n">
        <f aca="false">LOGINV(B5719,$B$7,$C$7)</f>
        <v>10.6052039673928</v>
      </c>
      <c r="E5719" s="16" t="n">
        <f aca="false">LOGINV(C5719,$B$8,$C$8)</f>
        <v>161.764932893122</v>
      </c>
      <c r="F5719" s="16" t="n">
        <f aca="false">$B$5/100*E5719*2_Girdiler!$B$14*2_Girdiler!$B$15*2_Girdiler!$B$16</f>
        <v>4.07000571159094</v>
      </c>
      <c r="G5719" s="16" t="n">
        <f aca="false">MIN(MATCH(F5719,2_Girdiler!$B$20:$I$20,1),7)</f>
        <v>1</v>
      </c>
      <c r="H5719" s="16" t="n">
        <f aca="false">IF(F5719&gt;=40,2_Girdiler!$I$21+(F5719-40)*(2_Girdiler!$I$21-2_Girdiler!$H$21)/(2_Girdiler!$I$20-2_Girdiler!$H$20),INDEX(2_Girdiler!$B$21:$I$21,G5719)+(F5719-INDEX(2_Girdiler!$B$20:$I$20,G5719))*(INDEX(2_Girdiler!$B$21:$I$21,G5719+1)-INDEX(2_Girdiler!$B$21:$I$21,G5719))/(INDEX(2_Girdiler!$B$20:$I$20,G5719+1)-INDEX(2_Girdiler!$B$20:$I$20,G5719)))</f>
        <v>8.95401256550006</v>
      </c>
      <c r="I5719" s="16" t="n">
        <f aca="false">H5719/2_Girdiler!$B$17</f>
        <v>3.58734477784458</v>
      </c>
      <c r="J5719" s="16" t="n">
        <f aca="false">D5719+I5719</f>
        <v>14.1925487452374</v>
      </c>
    </row>
    <row r="5720" customFormat="false" ht="15" hidden="false" customHeight="false" outlineLevel="0" collapsed="false">
      <c r="A5720" s="0" t="n">
        <v>5708</v>
      </c>
      <c r="B5720" s="7" t="n">
        <v>0.49932</v>
      </c>
      <c r="C5720" s="7" t="n">
        <v>0.926578</v>
      </c>
      <c r="D5720" s="16" t="n">
        <f aca="false">LOGINV(B5720,$B$7,$C$7)</f>
        <v>13.5291945158206</v>
      </c>
      <c r="E5720" s="16" t="n">
        <f aca="false">LOGINV(C5720,$B$8,$C$8)</f>
        <v>278.578782450918</v>
      </c>
      <c r="F5720" s="16" t="n">
        <f aca="false">$B$5/100*E5720*2_Girdiler!$B$14*2_Girdiler!$B$15*2_Girdiler!$B$16</f>
        <v>7.00904216646509</v>
      </c>
      <c r="G5720" s="16" t="n">
        <f aca="false">MIN(MATCH(F5720,2_Girdiler!$B$20:$I$20,1),7)</f>
        <v>2</v>
      </c>
      <c r="H5720" s="16" t="n">
        <f aca="false">IF(F5720&gt;=40,2_Girdiler!$I$21+(F5720-40)*(2_Girdiler!$I$21-2_Girdiler!$H$21)/(2_Girdiler!$I$20-2_Girdiler!$H$20),INDEX(2_Girdiler!$B$21:$I$21,G5720)+(F5720-INDEX(2_Girdiler!$B$20:$I$20,G5720))*(INDEX(2_Girdiler!$B$21:$I$21,G5720+1)-INDEX(2_Girdiler!$B$21:$I$21,G5720))/(INDEX(2_Girdiler!$B$20:$I$20,G5720+1)-INDEX(2_Girdiler!$B$20:$I$20,G5720)))</f>
        <v>14.2144674663441</v>
      </c>
      <c r="I5720" s="16" t="n">
        <f aca="false">H5720/2_Girdiler!$B$17</f>
        <v>5.69489882465711</v>
      </c>
      <c r="J5720" s="16" t="n">
        <f aca="false">D5720+I5720</f>
        <v>19.2240933404777</v>
      </c>
    </row>
    <row r="5721" customFormat="false" ht="15" hidden="false" customHeight="false" outlineLevel="0" collapsed="false">
      <c r="A5721" s="0" t="n">
        <v>5709</v>
      </c>
      <c r="B5721" s="7" t="n">
        <v>0.216285</v>
      </c>
      <c r="C5721" s="7" t="n">
        <v>0.24962</v>
      </c>
      <c r="D5721" s="16" t="n">
        <f aca="false">LOGINV(B5721,$B$7,$C$7)</f>
        <v>8.74385948989078</v>
      </c>
      <c r="E5721" s="16" t="n">
        <f aca="false">LOGINV(C5721,$B$8,$C$8)</f>
        <v>70.6030790774348</v>
      </c>
      <c r="F5721" s="16" t="n">
        <f aca="false">$B$5/100*E5721*2_Girdiler!$B$14*2_Girdiler!$B$15*2_Girdiler!$B$16</f>
        <v>1.77637346958826</v>
      </c>
      <c r="G5721" s="16" t="n">
        <f aca="false">MIN(MATCH(F5721,2_Girdiler!$B$20:$I$20,1),7)</f>
        <v>1</v>
      </c>
      <c r="H5721" s="16" t="n">
        <f aca="false">IF(F5721&gt;=40,2_Girdiler!$I$21+(F5721-40)*(2_Girdiler!$I$21-2_Girdiler!$H$21)/(2_Girdiler!$I$20-2_Girdiler!$H$20),INDEX(2_Girdiler!$B$21:$I$21,G5721)+(F5721-INDEX(2_Girdiler!$B$20:$I$20,G5721))*(INDEX(2_Girdiler!$B$21:$I$21,G5721+1)-INDEX(2_Girdiler!$B$21:$I$21,G5721))/(INDEX(2_Girdiler!$B$20:$I$20,G5721+1)-INDEX(2_Girdiler!$B$20:$I$20,G5721)))</f>
        <v>3.90802163309417</v>
      </c>
      <c r="I5721" s="16" t="n">
        <f aca="false">H5721/2_Girdiler!$B$17</f>
        <v>1.56571379531017</v>
      </c>
      <c r="J5721" s="16" t="n">
        <f aca="false">D5721+I5721</f>
        <v>10.309573285201</v>
      </c>
    </row>
    <row r="5722" customFormat="false" ht="15" hidden="false" customHeight="false" outlineLevel="0" collapsed="false">
      <c r="A5722" s="0" t="n">
        <v>5710</v>
      </c>
      <c r="B5722" s="7" t="n">
        <v>0.864872</v>
      </c>
      <c r="C5722" s="7" t="n">
        <v>0.121403</v>
      </c>
      <c r="D5722" s="16" t="n">
        <f aca="false">LOGINV(B5722,$B$7,$C$7)</f>
        <v>25.0360945621255</v>
      </c>
      <c r="E5722" s="16" t="n">
        <f aca="false">LOGINV(C5722,$B$8,$C$8)</f>
        <v>51.3817926340263</v>
      </c>
      <c r="F5722" s="16" t="n">
        <f aca="false">$B$5/100*E5722*2_Girdiler!$B$14*2_Girdiler!$B$15*2_Girdiler!$B$16</f>
        <v>1.2927659026721</v>
      </c>
      <c r="G5722" s="16" t="n">
        <f aca="false">MIN(MATCH(F5722,2_Girdiler!$B$20:$I$20,1),7)</f>
        <v>1</v>
      </c>
      <c r="H5722" s="16" t="n">
        <f aca="false">IF(F5722&gt;=40,2_Girdiler!$I$21+(F5722-40)*(2_Girdiler!$I$21-2_Girdiler!$H$21)/(2_Girdiler!$I$20-2_Girdiler!$H$20),INDEX(2_Girdiler!$B$21:$I$21,G5722)+(F5722-INDEX(2_Girdiler!$B$20:$I$20,G5722))*(INDEX(2_Girdiler!$B$21:$I$21,G5722+1)-INDEX(2_Girdiler!$B$21:$I$21,G5722))/(INDEX(2_Girdiler!$B$20:$I$20,G5722+1)-INDEX(2_Girdiler!$B$20:$I$20,G5722)))</f>
        <v>2.84408498587862</v>
      </c>
      <c r="I5722" s="16" t="n">
        <f aca="false">H5722/2_Girdiler!$B$17</f>
        <v>1.13945712575265</v>
      </c>
      <c r="J5722" s="16" t="n">
        <f aca="false">D5722+I5722</f>
        <v>26.1755516878781</v>
      </c>
    </row>
    <row r="5723" customFormat="false" ht="15" hidden="false" customHeight="false" outlineLevel="0" collapsed="false">
      <c r="A5723" s="0" t="n">
        <v>5711</v>
      </c>
      <c r="B5723" s="7" t="n">
        <v>0.380694</v>
      </c>
      <c r="C5723" s="7" t="n">
        <v>0.140962</v>
      </c>
      <c r="D5723" s="16" t="n">
        <f aca="false">LOGINV(B5723,$B$7,$C$7)</f>
        <v>11.4334205642105</v>
      </c>
      <c r="E5723" s="16" t="n">
        <f aca="false">LOGINV(C5723,$B$8,$C$8)</f>
        <v>54.5253866445778</v>
      </c>
      <c r="F5723" s="16" t="n">
        <f aca="false">$B$5/100*E5723*2_Girdiler!$B$14*2_Girdiler!$B$15*2_Girdiler!$B$16</f>
        <v>1.37185872797758</v>
      </c>
      <c r="G5723" s="16" t="n">
        <f aca="false">MIN(MATCH(F5723,2_Girdiler!$B$20:$I$20,1),7)</f>
        <v>1</v>
      </c>
      <c r="H5723" s="16" t="n">
        <f aca="false">IF(F5723&gt;=40,2_Girdiler!$I$21+(F5723-40)*(2_Girdiler!$I$21-2_Girdiler!$H$21)/(2_Girdiler!$I$20-2_Girdiler!$H$20),INDEX(2_Girdiler!$B$21:$I$21,G5723)+(F5723-INDEX(2_Girdiler!$B$20:$I$20,G5723))*(INDEX(2_Girdiler!$B$21:$I$21,G5723+1)-INDEX(2_Girdiler!$B$21:$I$21,G5723))/(INDEX(2_Girdiler!$B$20:$I$20,G5723+1)-INDEX(2_Girdiler!$B$20:$I$20,G5723)))</f>
        <v>3.01808920155067</v>
      </c>
      <c r="I5723" s="16" t="n">
        <f aca="false">H5723/2_Girdiler!$B$17</f>
        <v>1.20917035318537</v>
      </c>
      <c r="J5723" s="16" t="n">
        <f aca="false">D5723+I5723</f>
        <v>12.6425909173958</v>
      </c>
    </row>
    <row r="5724" customFormat="false" ht="15" hidden="false" customHeight="false" outlineLevel="0" collapsed="false">
      <c r="A5724" s="0" t="n">
        <v>5712</v>
      </c>
      <c r="B5724" s="7" t="n">
        <v>0.886966</v>
      </c>
      <c r="C5724" s="7" t="n">
        <v>0.220872</v>
      </c>
      <c r="D5724" s="16" t="n">
        <f aca="false">LOGINV(B5724,$B$7,$C$7)</f>
        <v>26.5906712466404</v>
      </c>
      <c r="E5724" s="16" t="n">
        <f aca="false">LOGINV(C5724,$B$8,$C$8)</f>
        <v>66.4651154175002</v>
      </c>
      <c r="F5724" s="16" t="n">
        <f aca="false">$B$5/100*E5724*2_Girdiler!$B$14*2_Girdiler!$B$15*2_Girdiler!$B$16</f>
        <v>1.67226230390431</v>
      </c>
      <c r="G5724" s="16" t="n">
        <f aca="false">MIN(MATCH(F5724,2_Girdiler!$B$20:$I$20,1),7)</f>
        <v>1</v>
      </c>
      <c r="H5724" s="16" t="n">
        <f aca="false">IF(F5724&gt;=40,2_Girdiler!$I$21+(F5724-40)*(2_Girdiler!$I$21-2_Girdiler!$H$21)/(2_Girdiler!$I$20-2_Girdiler!$H$20),INDEX(2_Girdiler!$B$21:$I$21,G5724)+(F5724-INDEX(2_Girdiler!$B$20:$I$20,G5724))*(INDEX(2_Girdiler!$B$21:$I$21,G5724+1)-INDEX(2_Girdiler!$B$21:$I$21,G5724))/(INDEX(2_Girdiler!$B$20:$I$20,G5724+1)-INDEX(2_Girdiler!$B$20:$I$20,G5724)))</f>
        <v>3.67897706858947</v>
      </c>
      <c r="I5724" s="16" t="n">
        <f aca="false">H5724/2_Girdiler!$B$17</f>
        <v>1.4739491460695</v>
      </c>
      <c r="J5724" s="16" t="n">
        <f aca="false">D5724+I5724</f>
        <v>28.0646203927099</v>
      </c>
    </row>
    <row r="5725" customFormat="false" ht="15" hidden="false" customHeight="false" outlineLevel="0" collapsed="false">
      <c r="A5725" s="0" t="n">
        <v>5713</v>
      </c>
      <c r="B5725" s="7" t="n">
        <v>0.504579</v>
      </c>
      <c r="C5725" s="7" t="n">
        <v>0.277053</v>
      </c>
      <c r="D5725" s="16" t="n">
        <f aca="false">LOGINV(B5725,$B$7,$C$7)</f>
        <v>13.6289730024805</v>
      </c>
      <c r="E5725" s="16" t="n">
        <f aca="false">LOGINV(C5725,$B$8,$C$8)</f>
        <v>74.5402519064091</v>
      </c>
      <c r="F5725" s="16" t="n">
        <f aca="false">$B$5/100*E5725*2_Girdiler!$B$14*2_Girdiler!$B$15*2_Girdiler!$B$16</f>
        <v>1.87543273796525</v>
      </c>
      <c r="G5725" s="16" t="n">
        <f aca="false">MIN(MATCH(F5725,2_Girdiler!$B$20:$I$20,1),7)</f>
        <v>1</v>
      </c>
      <c r="H5725" s="16" t="n">
        <f aca="false">IF(F5725&gt;=40,2_Girdiler!$I$21+(F5725-40)*(2_Girdiler!$I$21-2_Girdiler!$H$21)/(2_Girdiler!$I$20-2_Girdiler!$H$20),INDEX(2_Girdiler!$B$21:$I$21,G5725)+(F5725-INDEX(2_Girdiler!$B$20:$I$20,G5725))*(INDEX(2_Girdiler!$B$21:$I$21,G5725+1)-INDEX(2_Girdiler!$B$21:$I$21,G5725))/(INDEX(2_Girdiler!$B$20:$I$20,G5725+1)-INDEX(2_Girdiler!$B$20:$I$20,G5725)))</f>
        <v>4.12595202352355</v>
      </c>
      <c r="I5725" s="16" t="n">
        <f aca="false">H5725/2_Girdiler!$B$17</f>
        <v>1.65302565045014</v>
      </c>
      <c r="J5725" s="16" t="n">
        <f aca="false">D5725+I5725</f>
        <v>15.2819986529307</v>
      </c>
    </row>
    <row r="5726" customFormat="false" ht="15" hidden="false" customHeight="false" outlineLevel="0" collapsed="false">
      <c r="A5726" s="0" t="n">
        <v>5714</v>
      </c>
      <c r="B5726" s="7" t="n">
        <v>0.346328</v>
      </c>
      <c r="C5726" s="7" t="n">
        <v>0.509174</v>
      </c>
      <c r="D5726" s="16" t="n">
        <f aca="false">LOGINV(B5726,$B$7,$C$7)</f>
        <v>10.8643397182059</v>
      </c>
      <c r="E5726" s="16" t="n">
        <f aca="false">LOGINV(C5726,$B$8,$C$8)</f>
        <v>110.838500016616</v>
      </c>
      <c r="F5726" s="16" t="n">
        <f aca="false">$B$5/100*E5726*2_Girdiler!$B$14*2_Girdiler!$B$15*2_Girdiler!$B$16</f>
        <v>2.78869666041806</v>
      </c>
      <c r="G5726" s="16" t="n">
        <f aca="false">MIN(MATCH(F5726,2_Girdiler!$B$20:$I$20,1),7)</f>
        <v>1</v>
      </c>
      <c r="H5726" s="16" t="n">
        <f aca="false">IF(F5726&gt;=40,2_Girdiler!$I$21+(F5726-40)*(2_Girdiler!$I$21-2_Girdiler!$H$21)/(2_Girdiler!$I$20-2_Girdiler!$H$20),INDEX(2_Girdiler!$B$21:$I$21,G5726)+(F5726-INDEX(2_Girdiler!$B$20:$I$20,G5726))*(INDEX(2_Girdiler!$B$21:$I$21,G5726+1)-INDEX(2_Girdiler!$B$21:$I$21,G5726))/(INDEX(2_Girdiler!$B$20:$I$20,G5726+1)-INDEX(2_Girdiler!$B$20:$I$20,G5726)))</f>
        <v>6.13513265291974</v>
      </c>
      <c r="I5726" s="16" t="n">
        <f aca="false">H5726/2_Girdiler!$B$17</f>
        <v>2.45798583850951</v>
      </c>
      <c r="J5726" s="16" t="n">
        <f aca="false">D5726+I5726</f>
        <v>13.3223255567154</v>
      </c>
    </row>
    <row r="5727" customFormat="false" ht="15" hidden="false" customHeight="false" outlineLevel="0" collapsed="false">
      <c r="A5727" s="0" t="n">
        <v>5715</v>
      </c>
      <c r="B5727" s="7" t="n">
        <v>0.039038</v>
      </c>
      <c r="C5727" s="7" t="n">
        <v>0.504665</v>
      </c>
      <c r="D5727" s="16" t="n">
        <f aca="false">LOGINV(B5727,$B$7,$C$7)</f>
        <v>5.07173674053377</v>
      </c>
      <c r="E5727" s="16" t="n">
        <f aca="false">LOGINV(C5727,$B$8,$C$8)</f>
        <v>110.032674216642</v>
      </c>
      <c r="F5727" s="16" t="n">
        <f aca="false">$B$5/100*E5727*2_Girdiler!$B$14*2_Girdiler!$B$15*2_Girdiler!$B$16</f>
        <v>2.76842208329071</v>
      </c>
      <c r="G5727" s="16" t="n">
        <f aca="false">MIN(MATCH(F5727,2_Girdiler!$B$20:$I$20,1),7)</f>
        <v>1</v>
      </c>
      <c r="H5727" s="16" t="n">
        <f aca="false">IF(F5727&gt;=40,2_Girdiler!$I$21+(F5727-40)*(2_Girdiler!$I$21-2_Girdiler!$H$21)/(2_Girdiler!$I$20-2_Girdiler!$H$20),INDEX(2_Girdiler!$B$21:$I$21,G5727)+(F5727-INDEX(2_Girdiler!$B$20:$I$20,G5727))*(INDEX(2_Girdiler!$B$21:$I$21,G5727+1)-INDEX(2_Girdiler!$B$21:$I$21,G5727))/(INDEX(2_Girdiler!$B$20:$I$20,G5727+1)-INDEX(2_Girdiler!$B$20:$I$20,G5727)))</f>
        <v>6.09052858323956</v>
      </c>
      <c r="I5727" s="16" t="n">
        <f aca="false">H5727/2_Girdiler!$B$17</f>
        <v>2.44011561828508</v>
      </c>
      <c r="J5727" s="16" t="n">
        <f aca="false">D5727+I5727</f>
        <v>7.51185235881885</v>
      </c>
    </row>
    <row r="5728" customFormat="false" ht="15" hidden="false" customHeight="false" outlineLevel="0" collapsed="false">
      <c r="A5728" s="0" t="n">
        <v>5716</v>
      </c>
      <c r="B5728" s="7" t="n">
        <v>0.025304</v>
      </c>
      <c r="C5728" s="7" t="n">
        <v>0.239863</v>
      </c>
      <c r="D5728" s="16" t="n">
        <f aca="false">LOGINV(B5728,$B$7,$C$7)</f>
        <v>4.55488692287315</v>
      </c>
      <c r="E5728" s="16" t="n">
        <f aca="false">LOGINV(C5728,$B$8,$C$8)</f>
        <v>69.2017589267041</v>
      </c>
      <c r="F5728" s="16" t="n">
        <f aca="false">$B$5/100*E5728*2_Girdiler!$B$14*2_Girdiler!$B$15*2_Girdiler!$B$16</f>
        <v>1.74111625459588</v>
      </c>
      <c r="G5728" s="16" t="n">
        <f aca="false">MIN(MATCH(F5728,2_Girdiler!$B$20:$I$20,1),7)</f>
        <v>1</v>
      </c>
      <c r="H5728" s="16" t="n">
        <f aca="false">IF(F5728&gt;=40,2_Girdiler!$I$21+(F5728-40)*(2_Girdiler!$I$21-2_Girdiler!$H$21)/(2_Girdiler!$I$20-2_Girdiler!$H$20),INDEX(2_Girdiler!$B$21:$I$21,G5728)+(F5728-INDEX(2_Girdiler!$B$20:$I$20,G5728))*(INDEX(2_Girdiler!$B$21:$I$21,G5728+1)-INDEX(2_Girdiler!$B$21:$I$21,G5728))/(INDEX(2_Girdiler!$B$20:$I$20,G5728+1)-INDEX(2_Girdiler!$B$20:$I$20,G5728)))</f>
        <v>3.83045576011093</v>
      </c>
      <c r="I5728" s="16" t="n">
        <f aca="false">H5728/2_Girdiler!$B$17</f>
        <v>1.53463772440342</v>
      </c>
      <c r="J5728" s="16" t="n">
        <f aca="false">D5728+I5728</f>
        <v>6.08952464727656</v>
      </c>
    </row>
    <row r="5729" customFormat="false" ht="15" hidden="false" customHeight="false" outlineLevel="0" collapsed="false">
      <c r="A5729" s="0" t="n">
        <v>5717</v>
      </c>
      <c r="B5729" s="7" t="n">
        <v>0.950819</v>
      </c>
      <c r="C5729" s="7" t="n">
        <v>0.808457</v>
      </c>
      <c r="D5729" s="16" t="n">
        <f aca="false">LOGINV(B5729,$B$7,$C$7)</f>
        <v>34.0250471402586</v>
      </c>
      <c r="E5729" s="16" t="n">
        <f aca="false">LOGINV(C5729,$B$8,$C$8)</f>
        <v>191.76101552313</v>
      </c>
      <c r="F5729" s="16" t="n">
        <f aca="false">$B$5/100*E5729*2_Girdiler!$B$14*2_Girdiler!$B$15*2_Girdiler!$B$16</f>
        <v>4.82470715056196</v>
      </c>
      <c r="G5729" s="16" t="n">
        <f aca="false">MIN(MATCH(F5729,2_Girdiler!$B$20:$I$20,1),7)</f>
        <v>1</v>
      </c>
      <c r="H5729" s="16" t="n">
        <f aca="false">IF(F5729&gt;=40,2_Girdiler!$I$21+(F5729-40)*(2_Girdiler!$I$21-2_Girdiler!$H$21)/(2_Girdiler!$I$20-2_Girdiler!$H$20),INDEX(2_Girdiler!$B$21:$I$21,G5729)+(F5729-INDEX(2_Girdiler!$B$20:$I$20,G5729))*(INDEX(2_Girdiler!$B$21:$I$21,G5729+1)-INDEX(2_Girdiler!$B$21:$I$21,G5729))/(INDEX(2_Girdiler!$B$20:$I$20,G5729+1)-INDEX(2_Girdiler!$B$20:$I$20,G5729)))</f>
        <v>10.6143557312363</v>
      </c>
      <c r="I5729" s="16" t="n">
        <f aca="false">H5729/2_Girdiler!$B$17</f>
        <v>4.25254636668122</v>
      </c>
      <c r="J5729" s="16" t="n">
        <f aca="false">D5729+I5729</f>
        <v>38.2775935069399</v>
      </c>
    </row>
    <row r="5730" customFormat="false" ht="15" hidden="false" customHeight="false" outlineLevel="0" collapsed="false">
      <c r="A5730" s="0" t="n">
        <v>5718</v>
      </c>
      <c r="B5730" s="7" t="n">
        <v>0.746502</v>
      </c>
      <c r="C5730" s="7" t="n">
        <v>0.320141</v>
      </c>
      <c r="D5730" s="16" t="n">
        <f aca="false">LOGINV(B5730,$B$7,$C$7)</f>
        <v>19.6023100496887</v>
      </c>
      <c r="E5730" s="16" t="n">
        <f aca="false">LOGINV(C5730,$B$8,$C$8)</f>
        <v>80.7682549845243</v>
      </c>
      <c r="F5730" s="16" t="n">
        <f aca="false">$B$5/100*E5730*2_Girdiler!$B$14*2_Girdiler!$B$15*2_Girdiler!$B$16</f>
        <v>2.03212929541063</v>
      </c>
      <c r="G5730" s="16" t="n">
        <f aca="false">MIN(MATCH(F5730,2_Girdiler!$B$20:$I$20,1),7)</f>
        <v>1</v>
      </c>
      <c r="H5730" s="16" t="n">
        <f aca="false">IF(F5730&gt;=40,2_Girdiler!$I$21+(F5730-40)*(2_Girdiler!$I$21-2_Girdiler!$H$21)/(2_Girdiler!$I$20-2_Girdiler!$H$20),INDEX(2_Girdiler!$B$21:$I$21,G5730)+(F5730-INDEX(2_Girdiler!$B$20:$I$20,G5730))*(INDEX(2_Girdiler!$B$21:$I$21,G5730+1)-INDEX(2_Girdiler!$B$21:$I$21,G5730))/(INDEX(2_Girdiler!$B$20:$I$20,G5730+1)-INDEX(2_Girdiler!$B$20:$I$20,G5730)))</f>
        <v>4.47068444990339</v>
      </c>
      <c r="I5730" s="16" t="n">
        <f aca="false">H5730/2_Girdiler!$B$17</f>
        <v>1.79113960332668</v>
      </c>
      <c r="J5730" s="16" t="n">
        <f aca="false">D5730+I5730</f>
        <v>21.3934496530154</v>
      </c>
    </row>
    <row r="5731" customFormat="false" ht="15" hidden="false" customHeight="false" outlineLevel="0" collapsed="false">
      <c r="A5731" s="0" t="n">
        <v>5719</v>
      </c>
      <c r="B5731" s="7" t="n">
        <v>0.473427</v>
      </c>
      <c r="C5731" s="7" t="n">
        <v>0.312247</v>
      </c>
      <c r="D5731" s="16" t="n">
        <f aca="false">LOGINV(B5731,$B$7,$C$7)</f>
        <v>13.0481302947143</v>
      </c>
      <c r="E5731" s="16" t="n">
        <f aca="false">LOGINV(C5731,$B$8,$C$8)</f>
        <v>79.619778774953</v>
      </c>
      <c r="F5731" s="16" t="n">
        <f aca="false">$B$5/100*E5731*2_Girdiler!$B$14*2_Girdiler!$B$15*2_Girdiler!$B$16</f>
        <v>2.00323363397782</v>
      </c>
      <c r="G5731" s="16" t="n">
        <f aca="false">MIN(MATCH(F5731,2_Girdiler!$B$20:$I$20,1),7)</f>
        <v>1</v>
      </c>
      <c r="H5731" s="16" t="n">
        <f aca="false">IF(F5731&gt;=40,2_Girdiler!$I$21+(F5731-40)*(2_Girdiler!$I$21-2_Girdiler!$H$21)/(2_Girdiler!$I$20-2_Girdiler!$H$20),INDEX(2_Girdiler!$B$21:$I$21,G5731)+(F5731-INDEX(2_Girdiler!$B$20:$I$20,G5731))*(INDEX(2_Girdiler!$B$21:$I$21,G5731+1)-INDEX(2_Girdiler!$B$21:$I$21,G5731))/(INDEX(2_Girdiler!$B$20:$I$20,G5731+1)-INDEX(2_Girdiler!$B$20:$I$20,G5731)))</f>
        <v>4.4071139947512</v>
      </c>
      <c r="I5731" s="16" t="n">
        <f aca="false">H5731/2_Girdiler!$B$17</f>
        <v>1.76567067097404</v>
      </c>
      <c r="J5731" s="16" t="n">
        <f aca="false">D5731+I5731</f>
        <v>14.8138009656884</v>
      </c>
    </row>
    <row r="5732" customFormat="false" ht="15" hidden="false" customHeight="false" outlineLevel="0" collapsed="false">
      <c r="A5732" s="0" t="n">
        <v>5720</v>
      </c>
      <c r="B5732" s="7" t="n">
        <v>0.777188</v>
      </c>
      <c r="C5732" s="7" t="n">
        <v>0.539161</v>
      </c>
      <c r="D5732" s="16" t="n">
        <f aca="false">LOGINV(B5732,$B$7,$C$7)</f>
        <v>20.7168236881019</v>
      </c>
      <c r="E5732" s="16" t="n">
        <f aca="false">LOGINV(C5732,$B$8,$C$8)</f>
        <v>116.360694693845</v>
      </c>
      <c r="F5732" s="16" t="n">
        <f aca="false">$B$5/100*E5732*2_Girdiler!$B$14*2_Girdiler!$B$15*2_Girdiler!$B$16</f>
        <v>2.92763507849714</v>
      </c>
      <c r="G5732" s="16" t="n">
        <f aca="false">MIN(MATCH(F5732,2_Girdiler!$B$20:$I$20,1),7)</f>
        <v>1</v>
      </c>
      <c r="H5732" s="16" t="n">
        <f aca="false">IF(F5732&gt;=40,2_Girdiler!$I$21+(F5732-40)*(2_Girdiler!$I$21-2_Girdiler!$H$21)/(2_Girdiler!$I$20-2_Girdiler!$H$20),INDEX(2_Girdiler!$B$21:$I$21,G5732)+(F5732-INDEX(2_Girdiler!$B$20:$I$20,G5732))*(INDEX(2_Girdiler!$B$21:$I$21,G5732+1)-INDEX(2_Girdiler!$B$21:$I$21,G5732))/(INDEX(2_Girdiler!$B$20:$I$20,G5732+1)-INDEX(2_Girdiler!$B$20:$I$20,G5732)))</f>
        <v>6.44079717269371</v>
      </c>
      <c r="I5732" s="16" t="n">
        <f aca="false">H5732/2_Girdiler!$B$17</f>
        <v>2.58044758521383</v>
      </c>
      <c r="J5732" s="16" t="n">
        <f aca="false">D5732+I5732</f>
        <v>23.2972712733157</v>
      </c>
    </row>
    <row r="5733" customFormat="false" ht="15" hidden="false" customHeight="false" outlineLevel="0" collapsed="false">
      <c r="A5733" s="0" t="n">
        <v>5721</v>
      </c>
      <c r="B5733" s="7" t="n">
        <v>0.095609</v>
      </c>
      <c r="C5733" s="7" t="n">
        <v>0.107982</v>
      </c>
      <c r="D5733" s="16" t="n">
        <f aca="false">LOGINV(B5733,$B$7,$C$7)</f>
        <v>6.53574851266109</v>
      </c>
      <c r="E5733" s="16" t="n">
        <f aca="false">LOGINV(C5733,$B$8,$C$8)</f>
        <v>49.1330319272138</v>
      </c>
      <c r="F5733" s="16" t="n">
        <f aca="false">$B$5/100*E5733*2_Girdiler!$B$14*2_Girdiler!$B$15*2_Girdiler!$B$16</f>
        <v>1.2361870832887</v>
      </c>
      <c r="G5733" s="16" t="n">
        <f aca="false">MIN(MATCH(F5733,2_Girdiler!$B$20:$I$20,1),7)</f>
        <v>1</v>
      </c>
      <c r="H5733" s="16" t="n">
        <f aca="false">IF(F5733&gt;=40,2_Girdiler!$I$21+(F5733-40)*(2_Girdiler!$I$21-2_Girdiler!$H$21)/(2_Girdiler!$I$20-2_Girdiler!$H$20),INDEX(2_Girdiler!$B$21:$I$21,G5733)+(F5733-INDEX(2_Girdiler!$B$20:$I$20,G5733))*(INDEX(2_Girdiler!$B$21:$I$21,G5733+1)-INDEX(2_Girdiler!$B$21:$I$21,G5733))/(INDEX(2_Girdiler!$B$20:$I$20,G5733+1)-INDEX(2_Girdiler!$B$20:$I$20,G5733)))</f>
        <v>2.71961158323514</v>
      </c>
      <c r="I5733" s="16" t="n">
        <f aca="false">H5733/2_Girdiler!$B$17</f>
        <v>1.08958797405254</v>
      </c>
      <c r="J5733" s="16" t="n">
        <f aca="false">D5733+I5733</f>
        <v>7.62533648671363</v>
      </c>
    </row>
    <row r="5734" customFormat="false" ht="15" hidden="false" customHeight="false" outlineLevel="0" collapsed="false">
      <c r="A5734" s="0" t="n">
        <v>5722</v>
      </c>
      <c r="B5734" s="7" t="n">
        <v>0.695709</v>
      </c>
      <c r="C5734" s="7" t="n">
        <v>0.158097</v>
      </c>
      <c r="D5734" s="16" t="n">
        <f aca="false">LOGINV(B5734,$B$7,$C$7)</f>
        <v>18.0157029387249</v>
      </c>
      <c r="E5734" s="16" t="n">
        <f aca="false">LOGINV(C5734,$B$8,$C$8)</f>
        <v>57.1819413764874</v>
      </c>
      <c r="F5734" s="16" t="n">
        <f aca="false">$B$5/100*E5734*2_Girdiler!$B$14*2_Girdiler!$B$15*2_Girdiler!$B$16</f>
        <v>1.43869764503242</v>
      </c>
      <c r="G5734" s="16" t="n">
        <f aca="false">MIN(MATCH(F5734,2_Girdiler!$B$20:$I$20,1),7)</f>
        <v>1</v>
      </c>
      <c r="H5734" s="16" t="n">
        <f aca="false">IF(F5734&gt;=40,2_Girdiler!$I$21+(F5734-40)*(2_Girdiler!$I$21-2_Girdiler!$H$21)/(2_Girdiler!$I$20-2_Girdiler!$H$20),INDEX(2_Girdiler!$B$21:$I$21,G5734)+(F5734-INDEX(2_Girdiler!$B$20:$I$20,G5734))*(INDEX(2_Girdiler!$B$21:$I$21,G5734+1)-INDEX(2_Girdiler!$B$21:$I$21,G5734))/(INDEX(2_Girdiler!$B$20:$I$20,G5734+1)-INDEX(2_Girdiler!$B$20:$I$20,G5734)))</f>
        <v>3.16513481907133</v>
      </c>
      <c r="I5734" s="16" t="n">
        <f aca="false">H5734/2_Girdiler!$B$17</f>
        <v>1.26808286020486</v>
      </c>
      <c r="J5734" s="16" t="n">
        <f aca="false">D5734+I5734</f>
        <v>19.2837857989298</v>
      </c>
    </row>
    <row r="5735" customFormat="false" ht="15" hidden="false" customHeight="false" outlineLevel="0" collapsed="false">
      <c r="A5735" s="0" t="n">
        <v>5723</v>
      </c>
      <c r="B5735" s="7" t="n">
        <v>0.426083</v>
      </c>
      <c r="C5735" s="7" t="n">
        <v>0.909379</v>
      </c>
      <c r="D5735" s="16" t="n">
        <f aca="false">LOGINV(B5735,$B$7,$C$7)</f>
        <v>12.2059733843789</v>
      </c>
      <c r="E5735" s="16" t="n">
        <f aca="false">LOGINV(C5735,$B$8,$C$8)</f>
        <v>258.843665848266</v>
      </c>
      <c r="F5735" s="16" t="n">
        <f aca="false">$B$5/100*E5735*2_Girdiler!$B$14*2_Girdiler!$B$15*2_Girdiler!$B$16</f>
        <v>6.51250663274237</v>
      </c>
      <c r="G5735" s="16" t="n">
        <f aca="false">MIN(MATCH(F5735,2_Girdiler!$B$20:$I$20,1),7)</f>
        <v>2</v>
      </c>
      <c r="H5735" s="16" t="n">
        <f aca="false">IF(F5735&gt;=40,2_Girdiler!$I$21+(F5735-40)*(2_Girdiler!$I$21-2_Girdiler!$H$21)/(2_Girdiler!$I$20-2_Girdiler!$H$20),INDEX(2_Girdiler!$B$21:$I$21,G5735)+(F5735-INDEX(2_Girdiler!$B$20:$I$20,G5735))*(INDEX(2_Girdiler!$B$21:$I$21,G5735+1)-INDEX(2_Girdiler!$B$21:$I$21,G5735))/(INDEX(2_Girdiler!$B$20:$I$20,G5735+1)-INDEX(2_Girdiler!$B$20:$I$20,G5735)))</f>
        <v>13.4200106123878</v>
      </c>
      <c r="I5735" s="16" t="n">
        <f aca="false">H5735/2_Girdiler!$B$17</f>
        <v>5.37660681586049</v>
      </c>
      <c r="J5735" s="16" t="n">
        <f aca="false">D5735+I5735</f>
        <v>17.5825802002394</v>
      </c>
    </row>
    <row r="5736" customFormat="false" ht="15" hidden="false" customHeight="false" outlineLevel="0" collapsed="false">
      <c r="A5736" s="0" t="n">
        <v>5724</v>
      </c>
      <c r="B5736" s="7" t="n">
        <v>0.639759</v>
      </c>
      <c r="C5736" s="7" t="n">
        <v>0.471921</v>
      </c>
      <c r="D5736" s="16" t="n">
        <f aca="false">LOGINV(B5736,$B$7,$C$7)</f>
        <v>16.5311405054584</v>
      </c>
      <c r="E5736" s="16" t="n">
        <f aca="false">LOGINV(C5736,$B$8,$C$8)</f>
        <v>104.350861174033</v>
      </c>
      <c r="F5736" s="16" t="n">
        <f aca="false">$B$5/100*E5736*2_Girdiler!$B$14*2_Girdiler!$B$15*2_Girdiler!$B$16</f>
        <v>2.62546766713866</v>
      </c>
      <c r="G5736" s="16" t="n">
        <f aca="false">MIN(MATCH(F5736,2_Girdiler!$B$20:$I$20,1),7)</f>
        <v>1</v>
      </c>
      <c r="H5736" s="16" t="n">
        <f aca="false">IF(F5736&gt;=40,2_Girdiler!$I$21+(F5736-40)*(2_Girdiler!$I$21-2_Girdiler!$H$21)/(2_Girdiler!$I$20-2_Girdiler!$H$20),INDEX(2_Girdiler!$B$21:$I$21,G5736)+(F5736-INDEX(2_Girdiler!$B$20:$I$20,G5736))*(INDEX(2_Girdiler!$B$21:$I$21,G5736+1)-INDEX(2_Girdiler!$B$21:$I$21,G5736))/(INDEX(2_Girdiler!$B$20:$I$20,G5736+1)-INDEX(2_Girdiler!$B$20:$I$20,G5736)))</f>
        <v>5.77602886770505</v>
      </c>
      <c r="I5736" s="16" t="n">
        <f aca="false">H5736/2_Girdiler!$B$17</f>
        <v>2.31411412968952</v>
      </c>
      <c r="J5736" s="16" t="n">
        <f aca="false">D5736+I5736</f>
        <v>18.8452546351479</v>
      </c>
    </row>
    <row r="5737" customFormat="false" ht="15" hidden="false" customHeight="false" outlineLevel="0" collapsed="false">
      <c r="A5737" s="0" t="n">
        <v>5725</v>
      </c>
      <c r="B5737" s="7" t="n">
        <v>0.177487</v>
      </c>
      <c r="C5737" s="7" t="n">
        <v>0.800179</v>
      </c>
      <c r="D5737" s="16" t="n">
        <f aca="false">LOGINV(B5737,$B$7,$C$7)</f>
        <v>8.08664286672462</v>
      </c>
      <c r="E5737" s="16" t="n">
        <f aca="false">LOGINV(C5737,$B$8,$C$8)</f>
        <v>188.087711232909</v>
      </c>
      <c r="F5737" s="16" t="n">
        <f aca="false">$B$5/100*E5737*2_Girdiler!$B$14*2_Girdiler!$B$15*2_Girdiler!$B$16</f>
        <v>4.73228681461998</v>
      </c>
      <c r="G5737" s="16" t="n">
        <f aca="false">MIN(MATCH(F5737,2_Girdiler!$B$20:$I$20,1),7)</f>
        <v>1</v>
      </c>
      <c r="H5737" s="16" t="n">
        <f aca="false">IF(F5737&gt;=40,2_Girdiler!$I$21+(F5737-40)*(2_Girdiler!$I$21-2_Girdiler!$H$21)/(2_Girdiler!$I$20-2_Girdiler!$H$20),INDEX(2_Girdiler!$B$21:$I$21,G5737)+(F5737-INDEX(2_Girdiler!$B$20:$I$20,G5737))*(INDEX(2_Girdiler!$B$21:$I$21,G5737+1)-INDEX(2_Girdiler!$B$21:$I$21,G5737))/(INDEX(2_Girdiler!$B$20:$I$20,G5737+1)-INDEX(2_Girdiler!$B$20:$I$20,G5737)))</f>
        <v>10.411030992164</v>
      </c>
      <c r="I5737" s="16" t="n">
        <f aca="false">H5737/2_Girdiler!$B$17</f>
        <v>4.17108613468107</v>
      </c>
      <c r="J5737" s="16" t="n">
        <f aca="false">D5737+I5737</f>
        <v>12.2577290014057</v>
      </c>
    </row>
    <row r="5738" customFormat="false" ht="15" hidden="false" customHeight="false" outlineLevel="0" collapsed="false">
      <c r="A5738" s="0" t="n">
        <v>5726</v>
      </c>
      <c r="B5738" s="7" t="n">
        <v>0.114702</v>
      </c>
      <c r="C5738" s="7" t="n">
        <v>0.298112</v>
      </c>
      <c r="D5738" s="16" t="n">
        <f aca="false">LOGINV(B5738,$B$7,$C$7)</f>
        <v>6.93002501035636</v>
      </c>
      <c r="E5738" s="16" t="n">
        <f aca="false">LOGINV(C5738,$B$8,$C$8)</f>
        <v>77.5729222891019</v>
      </c>
      <c r="F5738" s="16" t="n">
        <f aca="false">$B$5/100*E5738*2_Girdiler!$B$14*2_Girdiler!$B$15*2_Girdiler!$B$16</f>
        <v>1.9517347247938</v>
      </c>
      <c r="G5738" s="16" t="n">
        <f aca="false">MIN(MATCH(F5738,2_Girdiler!$B$20:$I$20,1),7)</f>
        <v>1</v>
      </c>
      <c r="H5738" s="16" t="n">
        <f aca="false">IF(F5738&gt;=40,2_Girdiler!$I$21+(F5738-40)*(2_Girdiler!$I$21-2_Girdiler!$H$21)/(2_Girdiler!$I$20-2_Girdiler!$H$20),INDEX(2_Girdiler!$B$21:$I$21,G5738)+(F5738-INDEX(2_Girdiler!$B$20:$I$20,G5738))*(INDEX(2_Girdiler!$B$21:$I$21,G5738+1)-INDEX(2_Girdiler!$B$21:$I$21,G5738))/(INDEX(2_Girdiler!$B$20:$I$20,G5738+1)-INDEX(2_Girdiler!$B$20:$I$20,G5738)))</f>
        <v>4.29381639454637</v>
      </c>
      <c r="I5738" s="16" t="n">
        <f aca="false">H5738/2_Girdiler!$B$17</f>
        <v>1.72027900422531</v>
      </c>
      <c r="J5738" s="16" t="n">
        <f aca="false">D5738+I5738</f>
        <v>8.65030401458167</v>
      </c>
    </row>
    <row r="5739" customFormat="false" ht="15" hidden="false" customHeight="false" outlineLevel="0" collapsed="false">
      <c r="A5739" s="0" t="n">
        <v>5727</v>
      </c>
      <c r="B5739" s="7" t="n">
        <v>0.429933</v>
      </c>
      <c r="C5739" s="7" t="n">
        <v>0.733972</v>
      </c>
      <c r="D5739" s="16" t="n">
        <f aca="false">LOGINV(B5739,$B$7,$C$7)</f>
        <v>12.272904664319</v>
      </c>
      <c r="E5739" s="16" t="n">
        <f aca="false">LOGINV(C5739,$B$8,$C$8)</f>
        <v>163.462406862718</v>
      </c>
      <c r="F5739" s="16" t="n">
        <f aca="false">$B$5/100*E5739*2_Girdiler!$B$14*2_Girdiler!$B$15*2_Girdiler!$B$16</f>
        <v>4.11271415666598</v>
      </c>
      <c r="G5739" s="16" t="n">
        <f aca="false">MIN(MATCH(F5739,2_Girdiler!$B$20:$I$20,1),7)</f>
        <v>1</v>
      </c>
      <c r="H5739" s="16" t="n">
        <f aca="false">IF(F5739&gt;=40,2_Girdiler!$I$21+(F5739-40)*(2_Girdiler!$I$21-2_Girdiler!$H$21)/(2_Girdiler!$I$20-2_Girdiler!$H$20),INDEX(2_Girdiler!$B$21:$I$21,G5739)+(F5739-INDEX(2_Girdiler!$B$20:$I$20,G5739))*(INDEX(2_Girdiler!$B$21:$I$21,G5739+1)-INDEX(2_Girdiler!$B$21:$I$21,G5739))/(INDEX(2_Girdiler!$B$20:$I$20,G5739+1)-INDEX(2_Girdiler!$B$20:$I$20,G5739)))</f>
        <v>9.04797114466516</v>
      </c>
      <c r="I5739" s="16" t="n">
        <f aca="false">H5739/2_Girdiler!$B$17</f>
        <v>3.62498843936906</v>
      </c>
      <c r="J5739" s="16" t="n">
        <f aca="false">D5739+I5739</f>
        <v>15.8978931036881</v>
      </c>
    </row>
    <row r="5740" customFormat="false" ht="15" hidden="false" customHeight="false" outlineLevel="0" collapsed="false">
      <c r="A5740" s="0" t="n">
        <v>5728</v>
      </c>
      <c r="B5740" s="7" t="n">
        <v>0.05333</v>
      </c>
      <c r="C5740" s="7" t="n">
        <v>0.083401</v>
      </c>
      <c r="D5740" s="16" t="n">
        <f aca="false">LOGINV(B5740,$B$7,$C$7)</f>
        <v>5.50962694786783</v>
      </c>
      <c r="E5740" s="16" t="n">
        <f aca="false">LOGINV(C5740,$B$8,$C$8)</f>
        <v>44.7365666294593</v>
      </c>
      <c r="F5740" s="16" t="n">
        <f aca="false">$B$5/100*E5740*2_Girdiler!$B$14*2_Girdiler!$B$15*2_Girdiler!$B$16</f>
        <v>1.1255720163972</v>
      </c>
      <c r="G5740" s="16" t="n">
        <f aca="false">MIN(MATCH(F5740,2_Girdiler!$B$20:$I$20,1),7)</f>
        <v>1</v>
      </c>
      <c r="H5740" s="16" t="n">
        <f aca="false">IF(F5740&gt;=40,2_Girdiler!$I$21+(F5740-40)*(2_Girdiler!$I$21-2_Girdiler!$H$21)/(2_Girdiler!$I$20-2_Girdiler!$H$20),INDEX(2_Girdiler!$B$21:$I$21,G5740)+(F5740-INDEX(2_Girdiler!$B$20:$I$20,G5740))*(INDEX(2_Girdiler!$B$21:$I$21,G5740+1)-INDEX(2_Girdiler!$B$21:$I$21,G5740))/(INDEX(2_Girdiler!$B$20:$I$20,G5740+1)-INDEX(2_Girdiler!$B$20:$I$20,G5740)))</f>
        <v>2.47625843607383</v>
      </c>
      <c r="I5740" s="16" t="n">
        <f aca="false">H5740/2_Girdiler!$B$17</f>
        <v>0.992090719580861</v>
      </c>
      <c r="J5740" s="16" t="n">
        <f aca="false">D5740+I5740</f>
        <v>6.50171766744869</v>
      </c>
    </row>
    <row r="5741" customFormat="false" ht="15" hidden="false" customHeight="false" outlineLevel="0" collapsed="false">
      <c r="A5741" s="0" t="n">
        <v>5729</v>
      </c>
      <c r="B5741" s="7" t="n">
        <v>0.886248</v>
      </c>
      <c r="C5741" s="7" t="n">
        <v>0.535353</v>
      </c>
      <c r="D5741" s="16" t="n">
        <f aca="false">LOGINV(B5741,$B$7,$C$7)</f>
        <v>26.535350095292</v>
      </c>
      <c r="E5741" s="16" t="n">
        <f aca="false">LOGINV(C5741,$B$8,$C$8)</f>
        <v>115.64282208352</v>
      </c>
      <c r="F5741" s="16" t="n">
        <f aca="false">$B$5/100*E5741*2_Girdiler!$B$14*2_Girdiler!$B$15*2_Girdiler!$B$16</f>
        <v>2.90957340362137</v>
      </c>
      <c r="G5741" s="16" t="n">
        <f aca="false">MIN(MATCH(F5741,2_Girdiler!$B$20:$I$20,1),7)</f>
        <v>1</v>
      </c>
      <c r="H5741" s="16" t="n">
        <f aca="false">IF(F5741&gt;=40,2_Girdiler!$I$21+(F5741-40)*(2_Girdiler!$I$21-2_Girdiler!$H$21)/(2_Girdiler!$I$20-2_Girdiler!$H$20),INDEX(2_Girdiler!$B$21:$I$21,G5741)+(F5741-INDEX(2_Girdiler!$B$20:$I$20,G5741))*(INDEX(2_Girdiler!$B$21:$I$21,G5741+1)-INDEX(2_Girdiler!$B$21:$I$21,G5741))/(INDEX(2_Girdiler!$B$20:$I$20,G5741+1)-INDEX(2_Girdiler!$B$20:$I$20,G5741)))</f>
        <v>6.40106148796701</v>
      </c>
      <c r="I5741" s="16" t="n">
        <f aca="false">H5741/2_Girdiler!$B$17</f>
        <v>2.56452783973037</v>
      </c>
      <c r="J5741" s="16" t="n">
        <f aca="false">D5741+I5741</f>
        <v>29.0998779350224</v>
      </c>
    </row>
    <row r="5742" customFormat="false" ht="15" hidden="false" customHeight="false" outlineLevel="0" collapsed="false">
      <c r="A5742" s="0" t="n">
        <v>5730</v>
      </c>
      <c r="B5742" s="7" t="n">
        <v>0.744911</v>
      </c>
      <c r="C5742" s="7" t="n">
        <v>0.485112</v>
      </c>
      <c r="D5742" s="16" t="n">
        <f aca="false">LOGINV(B5742,$B$7,$C$7)</f>
        <v>19.5481695514002</v>
      </c>
      <c r="E5742" s="16" t="n">
        <f aca="false">LOGINV(C5742,$B$8,$C$8)</f>
        <v>106.605412289894</v>
      </c>
      <c r="F5742" s="16" t="n">
        <f aca="false">$B$5/100*E5742*2_Girdiler!$B$14*2_Girdiler!$B$15*2_Girdiler!$B$16</f>
        <v>2.68219217321373</v>
      </c>
      <c r="G5742" s="16" t="n">
        <f aca="false">MIN(MATCH(F5742,2_Girdiler!$B$20:$I$20,1),7)</f>
        <v>1</v>
      </c>
      <c r="H5742" s="16" t="n">
        <f aca="false">IF(F5742&gt;=40,2_Girdiler!$I$21+(F5742-40)*(2_Girdiler!$I$21-2_Girdiler!$H$21)/(2_Girdiler!$I$20-2_Girdiler!$H$20),INDEX(2_Girdiler!$B$21:$I$21,G5742)+(F5742-INDEX(2_Girdiler!$B$20:$I$20,G5742))*(INDEX(2_Girdiler!$B$21:$I$21,G5742+1)-INDEX(2_Girdiler!$B$21:$I$21,G5742))/(INDEX(2_Girdiler!$B$20:$I$20,G5742+1)-INDEX(2_Girdiler!$B$20:$I$20,G5742)))</f>
        <v>5.9008227810702</v>
      </c>
      <c r="I5742" s="16" t="n">
        <f aca="false">H5742/2_Girdiler!$B$17</f>
        <v>2.3641116911339</v>
      </c>
      <c r="J5742" s="16" t="n">
        <f aca="false">D5742+I5742</f>
        <v>21.9122812425341</v>
      </c>
    </row>
    <row r="5743" customFormat="false" ht="15" hidden="false" customHeight="false" outlineLevel="0" collapsed="false">
      <c r="A5743" s="0" t="n">
        <v>5731</v>
      </c>
      <c r="B5743" s="7" t="n">
        <v>0.263269</v>
      </c>
      <c r="C5743" s="7" t="n">
        <v>0.139969</v>
      </c>
      <c r="D5743" s="16" t="n">
        <f aca="false">LOGINV(B5743,$B$7,$C$7)</f>
        <v>9.51432721684039</v>
      </c>
      <c r="E5743" s="16" t="n">
        <f aca="false">LOGINV(C5743,$B$8,$C$8)</f>
        <v>54.3689412681558</v>
      </c>
      <c r="F5743" s="16" t="n">
        <f aca="false">$B$5/100*E5743*2_Girdiler!$B$14*2_Girdiler!$B$15*2_Girdiler!$B$16</f>
        <v>1.3679225623068</v>
      </c>
      <c r="G5743" s="16" t="n">
        <f aca="false">MIN(MATCH(F5743,2_Girdiler!$B$20:$I$20,1),7)</f>
        <v>1</v>
      </c>
      <c r="H5743" s="16" t="n">
        <f aca="false">IF(F5743&gt;=40,2_Girdiler!$I$21+(F5743-40)*(2_Girdiler!$I$21-2_Girdiler!$H$21)/(2_Girdiler!$I$20-2_Girdiler!$H$20),INDEX(2_Girdiler!$B$21:$I$21,G5743)+(F5743-INDEX(2_Girdiler!$B$20:$I$20,G5743))*(INDEX(2_Girdiler!$B$21:$I$21,G5743+1)-INDEX(2_Girdiler!$B$21:$I$21,G5743))/(INDEX(2_Girdiler!$B$20:$I$20,G5743+1)-INDEX(2_Girdiler!$B$20:$I$20,G5743)))</f>
        <v>3.00942963707496</v>
      </c>
      <c r="I5743" s="16" t="n">
        <f aca="false">H5743/2_Girdiler!$B$17</f>
        <v>1.20570097639221</v>
      </c>
      <c r="J5743" s="16" t="n">
        <f aca="false">D5743+I5743</f>
        <v>10.7200281932326</v>
      </c>
    </row>
    <row r="5744" customFormat="false" ht="15" hidden="false" customHeight="false" outlineLevel="0" collapsed="false">
      <c r="A5744" s="0" t="n">
        <v>5732</v>
      </c>
      <c r="B5744" s="7" t="n">
        <v>0.098902</v>
      </c>
      <c r="C5744" s="7" t="n">
        <v>0.201777</v>
      </c>
      <c r="D5744" s="16" t="n">
        <f aca="false">LOGINV(B5744,$B$7,$C$7)</f>
        <v>6.60589030910199</v>
      </c>
      <c r="E5744" s="16" t="n">
        <f aca="false">LOGINV(C5744,$B$8,$C$8)</f>
        <v>63.6913583860928</v>
      </c>
      <c r="F5744" s="16" t="n">
        <f aca="false">$B$5/100*E5744*2_Girdiler!$B$14*2_Girdiler!$B$15*2_Girdiler!$B$16</f>
        <v>1.60247457699409</v>
      </c>
      <c r="G5744" s="16" t="n">
        <f aca="false">MIN(MATCH(F5744,2_Girdiler!$B$20:$I$20,1),7)</f>
        <v>1</v>
      </c>
      <c r="H5744" s="16" t="n">
        <f aca="false">IF(F5744&gt;=40,2_Girdiler!$I$21+(F5744-40)*(2_Girdiler!$I$21-2_Girdiler!$H$21)/(2_Girdiler!$I$20-2_Girdiler!$H$20),INDEX(2_Girdiler!$B$21:$I$21,G5744)+(F5744-INDEX(2_Girdiler!$B$20:$I$20,G5744))*(INDEX(2_Girdiler!$B$21:$I$21,G5744+1)-INDEX(2_Girdiler!$B$21:$I$21,G5744))/(INDEX(2_Girdiler!$B$20:$I$20,G5744+1)-INDEX(2_Girdiler!$B$20:$I$20,G5744)))</f>
        <v>3.52544406938701</v>
      </c>
      <c r="I5744" s="16" t="n">
        <f aca="false">H5744/2_Girdiler!$B$17</f>
        <v>1.41243752779928</v>
      </c>
      <c r="J5744" s="16" t="n">
        <f aca="false">D5744+I5744</f>
        <v>8.01832783690127</v>
      </c>
    </row>
    <row r="5745" customFormat="false" ht="15" hidden="false" customHeight="false" outlineLevel="0" collapsed="false">
      <c r="A5745" s="0" t="n">
        <v>5733</v>
      </c>
      <c r="B5745" s="7" t="n">
        <v>0.435812</v>
      </c>
      <c r="C5745" s="7" t="n">
        <v>0.408439</v>
      </c>
      <c r="D5745" s="16" t="n">
        <f aca="false">LOGINV(B5745,$B$7,$C$7)</f>
        <v>12.3755949532225</v>
      </c>
      <c r="E5745" s="16" t="n">
        <f aca="false">LOGINV(C5745,$B$8,$C$8)</f>
        <v>94.0433297670263</v>
      </c>
      <c r="F5745" s="16" t="n">
        <f aca="false">$B$5/100*E5745*2_Girdiler!$B$14*2_Girdiler!$B$15*2_Girdiler!$B$16</f>
        <v>2.36613017693838</v>
      </c>
      <c r="G5745" s="16" t="n">
        <f aca="false">MIN(MATCH(F5745,2_Girdiler!$B$20:$I$20,1),7)</f>
        <v>1</v>
      </c>
      <c r="H5745" s="16" t="n">
        <f aca="false">IF(F5745&gt;=40,2_Girdiler!$I$21+(F5745-40)*(2_Girdiler!$I$21-2_Girdiler!$H$21)/(2_Girdiler!$I$20-2_Girdiler!$H$20),INDEX(2_Girdiler!$B$21:$I$21,G5745)+(F5745-INDEX(2_Girdiler!$B$20:$I$20,G5745))*(INDEX(2_Girdiler!$B$21:$I$21,G5745+1)-INDEX(2_Girdiler!$B$21:$I$21,G5745))/(INDEX(2_Girdiler!$B$20:$I$20,G5745+1)-INDEX(2_Girdiler!$B$20:$I$20,G5745)))</f>
        <v>5.20548638926444</v>
      </c>
      <c r="I5745" s="16" t="n">
        <f aca="false">H5745/2_Girdiler!$B$17</f>
        <v>2.0855314059553</v>
      </c>
      <c r="J5745" s="16" t="n">
        <f aca="false">D5745+I5745</f>
        <v>14.4611263591778</v>
      </c>
    </row>
    <row r="5746" customFormat="false" ht="15" hidden="false" customHeight="false" outlineLevel="0" collapsed="false">
      <c r="A5746" s="0" t="n">
        <v>5734</v>
      </c>
      <c r="B5746" s="7" t="n">
        <v>0.265495</v>
      </c>
      <c r="C5746" s="7" t="n">
        <v>0.980183</v>
      </c>
      <c r="D5746" s="16" t="n">
        <f aca="false">LOGINV(B5746,$B$7,$C$7)</f>
        <v>9.55048003679442</v>
      </c>
      <c r="E5746" s="16" t="n">
        <f aca="false">LOGINV(C5746,$B$8,$C$8)</f>
        <v>412.144168607103</v>
      </c>
      <c r="F5746" s="16" t="n">
        <f aca="false">$B$5/100*E5746*2_Girdiler!$B$14*2_Girdiler!$B$15*2_Girdiler!$B$16</f>
        <v>10.3695472821547</v>
      </c>
      <c r="G5746" s="16" t="n">
        <f aca="false">MIN(MATCH(F5746,2_Girdiler!$B$20:$I$20,1),7)</f>
        <v>3</v>
      </c>
      <c r="H5746" s="16" t="n">
        <f aca="false">IF(F5746&gt;=40,2_Girdiler!$I$21+(F5746-40)*(2_Girdiler!$I$21-2_Girdiler!$H$21)/(2_Girdiler!$I$20-2_Girdiler!$H$20),INDEX(2_Girdiler!$B$21:$I$21,G5746)+(F5746-INDEX(2_Girdiler!$B$20:$I$20,G5746))*(INDEX(2_Girdiler!$B$21:$I$21,G5746+1)-INDEX(2_Girdiler!$B$21:$I$21,G5746))/(INDEX(2_Girdiler!$B$20:$I$20,G5746+1)-INDEX(2_Girdiler!$B$20:$I$20,G5746)))</f>
        <v>19.3325925539392</v>
      </c>
      <c r="I5746" s="16" t="n">
        <f aca="false">H5746/2_Girdiler!$B$17</f>
        <v>7.74542970911027</v>
      </c>
      <c r="J5746" s="16" t="n">
        <f aca="false">D5746+I5746</f>
        <v>17.2959097459047</v>
      </c>
    </row>
    <row r="5747" customFormat="false" ht="15" hidden="false" customHeight="false" outlineLevel="0" collapsed="false">
      <c r="A5747" s="0" t="n">
        <v>5735</v>
      </c>
      <c r="B5747" s="7" t="n">
        <v>0.784173</v>
      </c>
      <c r="C5747" s="7" t="n">
        <v>0.679336</v>
      </c>
      <c r="D5747" s="16" t="n">
        <f aca="false">LOGINV(B5747,$B$7,$C$7)</f>
        <v>20.9915410295301</v>
      </c>
      <c r="E5747" s="16" t="n">
        <f aca="false">LOGINV(C5747,$B$8,$C$8)</f>
        <v>147.515112568642</v>
      </c>
      <c r="F5747" s="16" t="n">
        <f aca="false">$B$5/100*E5747*2_Girdiler!$B$14*2_Girdiler!$B$15*2_Girdiler!$B$16</f>
        <v>3.71148023222704</v>
      </c>
      <c r="G5747" s="16" t="n">
        <f aca="false">MIN(MATCH(F5747,2_Girdiler!$B$20:$I$20,1),7)</f>
        <v>1</v>
      </c>
      <c r="H5747" s="16" t="n">
        <f aca="false">IF(F5747&gt;=40,2_Girdiler!$I$21+(F5747-40)*(2_Girdiler!$I$21-2_Girdiler!$H$21)/(2_Girdiler!$I$20-2_Girdiler!$H$20),INDEX(2_Girdiler!$B$21:$I$21,G5747)+(F5747-INDEX(2_Girdiler!$B$20:$I$20,G5747))*(INDEX(2_Girdiler!$B$21:$I$21,G5747+1)-INDEX(2_Girdiler!$B$21:$I$21,G5747))/(INDEX(2_Girdiler!$B$20:$I$20,G5747+1)-INDEX(2_Girdiler!$B$20:$I$20,G5747)))</f>
        <v>8.16525651089949</v>
      </c>
      <c r="I5747" s="16" t="n">
        <f aca="false">H5747/2_Girdiler!$B$17</f>
        <v>3.27133674314883</v>
      </c>
      <c r="J5747" s="16" t="n">
        <f aca="false">D5747+I5747</f>
        <v>24.2628777726789</v>
      </c>
    </row>
    <row r="5748" customFormat="false" ht="15" hidden="false" customHeight="false" outlineLevel="0" collapsed="false">
      <c r="A5748" s="0" t="n">
        <v>5736</v>
      </c>
      <c r="B5748" s="7" t="n">
        <v>0.145033</v>
      </c>
      <c r="C5748" s="7" t="n">
        <v>0.921358</v>
      </c>
      <c r="D5748" s="16" t="n">
        <f aca="false">LOGINV(B5748,$B$7,$C$7)</f>
        <v>7.50886038434926</v>
      </c>
      <c r="E5748" s="16" t="n">
        <f aca="false">LOGINV(C5748,$B$8,$C$8)</f>
        <v>272.091214903713</v>
      </c>
      <c r="F5748" s="16" t="n">
        <f aca="false">$B$5/100*E5748*2_Girdiler!$B$14*2_Girdiler!$B$15*2_Girdiler!$B$16</f>
        <v>6.84581496697742</v>
      </c>
      <c r="G5748" s="16" t="n">
        <f aca="false">MIN(MATCH(F5748,2_Girdiler!$B$20:$I$20,1),7)</f>
        <v>2</v>
      </c>
      <c r="H5748" s="16" t="n">
        <f aca="false">IF(F5748&gt;=40,2_Girdiler!$I$21+(F5748-40)*(2_Girdiler!$I$21-2_Girdiler!$H$21)/(2_Girdiler!$I$20-2_Girdiler!$H$20),INDEX(2_Girdiler!$B$21:$I$21,G5748)+(F5748-INDEX(2_Girdiler!$B$20:$I$20,G5748))*(INDEX(2_Girdiler!$B$21:$I$21,G5748+1)-INDEX(2_Girdiler!$B$21:$I$21,G5748))/(INDEX(2_Girdiler!$B$20:$I$20,G5748+1)-INDEX(2_Girdiler!$B$20:$I$20,G5748)))</f>
        <v>13.9533039471639</v>
      </c>
      <c r="I5748" s="16" t="n">
        <f aca="false">H5748/2_Girdiler!$B$17</f>
        <v>5.59026600447271</v>
      </c>
      <c r="J5748" s="16" t="n">
        <f aca="false">D5748+I5748</f>
        <v>13.099126388822</v>
      </c>
    </row>
    <row r="5749" customFormat="false" ht="15" hidden="false" customHeight="false" outlineLevel="0" collapsed="false">
      <c r="A5749" s="0" t="n">
        <v>5737</v>
      </c>
      <c r="B5749" s="7" t="n">
        <v>0.605112</v>
      </c>
      <c r="C5749" s="7" t="n">
        <v>0.53228</v>
      </c>
      <c r="D5749" s="16" t="n">
        <f aca="false">LOGINV(B5749,$B$7,$C$7)</f>
        <v>15.7116688717914</v>
      </c>
      <c r="E5749" s="16" t="n">
        <f aca="false">LOGINV(C5749,$B$8,$C$8)</f>
        <v>115.067184223906</v>
      </c>
      <c r="F5749" s="16" t="n">
        <f aca="false">$B$5/100*E5749*2_Girdiler!$B$14*2_Girdiler!$B$15*2_Girdiler!$B$16</f>
        <v>2.89509035507348</v>
      </c>
      <c r="G5749" s="16" t="n">
        <f aca="false">MIN(MATCH(F5749,2_Girdiler!$B$20:$I$20,1),7)</f>
        <v>1</v>
      </c>
      <c r="H5749" s="16" t="n">
        <f aca="false">IF(F5749&gt;=40,2_Girdiler!$I$21+(F5749-40)*(2_Girdiler!$I$21-2_Girdiler!$H$21)/(2_Girdiler!$I$20-2_Girdiler!$H$20),INDEX(2_Girdiler!$B$21:$I$21,G5749)+(F5749-INDEX(2_Girdiler!$B$20:$I$20,G5749))*(INDEX(2_Girdiler!$B$21:$I$21,G5749+1)-INDEX(2_Girdiler!$B$21:$I$21,G5749))/(INDEX(2_Girdiler!$B$20:$I$20,G5749+1)-INDEX(2_Girdiler!$B$20:$I$20,G5749)))</f>
        <v>6.36919878116166</v>
      </c>
      <c r="I5749" s="16" t="n">
        <f aca="false">H5749/2_Girdiler!$B$17</f>
        <v>2.55176233219618</v>
      </c>
      <c r="J5749" s="16" t="n">
        <f aca="false">D5749+I5749</f>
        <v>18.2634312039875</v>
      </c>
    </row>
    <row r="5750" customFormat="false" ht="15" hidden="false" customHeight="false" outlineLevel="0" collapsed="false">
      <c r="A5750" s="0" t="n">
        <v>5738</v>
      </c>
      <c r="B5750" s="7" t="n">
        <v>0.841027</v>
      </c>
      <c r="C5750" s="7" t="n">
        <v>0.61437</v>
      </c>
      <c r="D5750" s="16" t="n">
        <f aca="false">LOGINV(B5750,$B$7,$C$7)</f>
        <v>23.6288524098119</v>
      </c>
      <c r="E5750" s="16" t="n">
        <f aca="false">LOGINV(C5750,$B$8,$C$8)</f>
        <v>131.748323161543</v>
      </c>
      <c r="F5750" s="16" t="n">
        <f aca="false">$B$5/100*E5750*2_Girdiler!$B$14*2_Girdiler!$B$15*2_Girdiler!$B$16</f>
        <v>3.31478781074442</v>
      </c>
      <c r="G5750" s="16" t="n">
        <f aca="false">MIN(MATCH(F5750,2_Girdiler!$B$20:$I$20,1),7)</f>
        <v>1</v>
      </c>
      <c r="H5750" s="16" t="n">
        <f aca="false">IF(F5750&gt;=40,2_Girdiler!$I$21+(F5750-40)*(2_Girdiler!$I$21-2_Girdiler!$H$21)/(2_Girdiler!$I$20-2_Girdiler!$H$20),INDEX(2_Girdiler!$B$21:$I$21,G5750)+(F5750-INDEX(2_Girdiler!$B$20:$I$20,G5750))*(INDEX(2_Girdiler!$B$21:$I$21,G5750+1)-INDEX(2_Girdiler!$B$21:$I$21,G5750))/(INDEX(2_Girdiler!$B$20:$I$20,G5750+1)-INDEX(2_Girdiler!$B$20:$I$20,G5750)))</f>
        <v>7.29253318363773</v>
      </c>
      <c r="I5750" s="16" t="n">
        <f aca="false">H5750/2_Girdiler!$B$17</f>
        <v>2.92168797421383</v>
      </c>
      <c r="J5750" s="16" t="n">
        <f aca="false">D5750+I5750</f>
        <v>26.5505403840258</v>
      </c>
    </row>
    <row r="5751" customFormat="false" ht="15" hidden="false" customHeight="false" outlineLevel="0" collapsed="false">
      <c r="A5751" s="0" t="n">
        <v>5739</v>
      </c>
      <c r="B5751" s="7" t="n">
        <v>0.093528</v>
      </c>
      <c r="C5751" s="7" t="n">
        <v>0.693298</v>
      </c>
      <c r="D5751" s="16" t="n">
        <f aca="false">LOGINV(B5751,$B$7,$C$7)</f>
        <v>6.49089721282884</v>
      </c>
      <c r="E5751" s="16" t="n">
        <f aca="false">LOGINV(C5751,$B$8,$C$8)</f>
        <v>151.312749669114</v>
      </c>
      <c r="F5751" s="16" t="n">
        <f aca="false">$B$5/100*E5751*2_Girdiler!$B$14*2_Girdiler!$B$15*2_Girdiler!$B$16</f>
        <v>3.8070287816749</v>
      </c>
      <c r="G5751" s="16" t="n">
        <f aca="false">MIN(MATCH(F5751,2_Girdiler!$B$20:$I$20,1),7)</f>
        <v>1</v>
      </c>
      <c r="H5751" s="16" t="n">
        <f aca="false">IF(F5751&gt;=40,2_Girdiler!$I$21+(F5751-40)*(2_Girdiler!$I$21-2_Girdiler!$H$21)/(2_Girdiler!$I$20-2_Girdiler!$H$20),INDEX(2_Girdiler!$B$21:$I$21,G5751)+(F5751-INDEX(2_Girdiler!$B$20:$I$20,G5751))*(INDEX(2_Girdiler!$B$21:$I$21,G5751+1)-INDEX(2_Girdiler!$B$21:$I$21,G5751))/(INDEX(2_Girdiler!$B$20:$I$20,G5751+1)-INDEX(2_Girdiler!$B$20:$I$20,G5751)))</f>
        <v>8.37546331968479</v>
      </c>
      <c r="I5751" s="16" t="n">
        <f aca="false">H5751/2_Girdiler!$B$17</f>
        <v>3.3555542146173</v>
      </c>
      <c r="J5751" s="16" t="n">
        <f aca="false">D5751+I5751</f>
        <v>9.84645142744614</v>
      </c>
    </row>
    <row r="5752" customFormat="false" ht="15" hidden="false" customHeight="false" outlineLevel="0" collapsed="false">
      <c r="A5752" s="0" t="n">
        <v>5740</v>
      </c>
      <c r="B5752" s="7" t="n">
        <v>0.423575</v>
      </c>
      <c r="C5752" s="7" t="n">
        <v>0.315742</v>
      </c>
      <c r="D5752" s="16" t="n">
        <f aca="false">LOGINV(B5752,$B$7,$C$7)</f>
        <v>12.1625038005071</v>
      </c>
      <c r="E5752" s="16" t="n">
        <f aca="false">LOGINV(C5752,$B$8,$C$8)</f>
        <v>80.1277326124664</v>
      </c>
      <c r="F5752" s="16" t="n">
        <f aca="false">$B$5/100*E5752*2_Girdiler!$B$14*2_Girdiler!$B$15*2_Girdiler!$B$16</f>
        <v>2.01601375252966</v>
      </c>
      <c r="G5752" s="16" t="n">
        <f aca="false">MIN(MATCH(F5752,2_Girdiler!$B$20:$I$20,1),7)</f>
        <v>1</v>
      </c>
      <c r="H5752" s="16" t="n">
        <f aca="false">IF(F5752&gt;=40,2_Girdiler!$I$21+(F5752-40)*(2_Girdiler!$I$21-2_Girdiler!$H$21)/(2_Girdiler!$I$20-2_Girdiler!$H$20),INDEX(2_Girdiler!$B$21:$I$21,G5752)+(F5752-INDEX(2_Girdiler!$B$20:$I$20,G5752))*(INDEX(2_Girdiler!$B$21:$I$21,G5752+1)-INDEX(2_Girdiler!$B$21:$I$21,G5752))/(INDEX(2_Girdiler!$B$20:$I$20,G5752+1)-INDEX(2_Girdiler!$B$20:$I$20,G5752)))</f>
        <v>4.43523025556524</v>
      </c>
      <c r="I5752" s="16" t="n">
        <f aca="false">H5752/2_Girdiler!$B$17</f>
        <v>1.77693519854377</v>
      </c>
      <c r="J5752" s="16" t="n">
        <f aca="false">D5752+I5752</f>
        <v>13.9394389990509</v>
      </c>
    </row>
    <row r="5753" customFormat="false" ht="15" hidden="false" customHeight="false" outlineLevel="0" collapsed="false">
      <c r="A5753" s="0" t="n">
        <v>5741</v>
      </c>
      <c r="B5753" s="7" t="n">
        <v>0.79664</v>
      </c>
      <c r="C5753" s="7" t="n">
        <v>0.655362</v>
      </c>
      <c r="D5753" s="16" t="n">
        <f aca="false">LOGINV(B5753,$B$7,$C$7)</f>
        <v>21.504524782807</v>
      </c>
      <c r="E5753" s="16" t="n">
        <f aca="false">LOGINV(C5753,$B$8,$C$8)</f>
        <v>141.362055267246</v>
      </c>
      <c r="F5753" s="16" t="n">
        <f aca="false">$B$5/100*E5753*2_Girdiler!$B$14*2_Girdiler!$B$15*2_Girdiler!$B$16</f>
        <v>3.55666931052391</v>
      </c>
      <c r="G5753" s="16" t="n">
        <f aca="false">MIN(MATCH(F5753,2_Girdiler!$B$20:$I$20,1),7)</f>
        <v>1</v>
      </c>
      <c r="H5753" s="16" t="n">
        <f aca="false">IF(F5753&gt;=40,2_Girdiler!$I$21+(F5753-40)*(2_Girdiler!$I$21-2_Girdiler!$H$21)/(2_Girdiler!$I$20-2_Girdiler!$H$20),INDEX(2_Girdiler!$B$21:$I$21,G5753)+(F5753-INDEX(2_Girdiler!$B$20:$I$20,G5753))*(INDEX(2_Girdiler!$B$21:$I$21,G5753+1)-INDEX(2_Girdiler!$B$21:$I$21,G5753))/(INDEX(2_Girdiler!$B$20:$I$20,G5753+1)-INDEX(2_Girdiler!$B$20:$I$20,G5753)))</f>
        <v>7.82467248315261</v>
      </c>
      <c r="I5753" s="16" t="n">
        <f aca="false">H5753/2_Girdiler!$B$17</f>
        <v>3.13488480895537</v>
      </c>
      <c r="J5753" s="16" t="n">
        <f aca="false">D5753+I5753</f>
        <v>24.6394095917624</v>
      </c>
    </row>
    <row r="5754" customFormat="false" ht="15" hidden="false" customHeight="false" outlineLevel="0" collapsed="false">
      <c r="A5754" s="0" t="n">
        <v>5742</v>
      </c>
      <c r="B5754" s="7" t="n">
        <v>0.87691</v>
      </c>
      <c r="C5754" s="7" t="n">
        <v>0.030952</v>
      </c>
      <c r="D5754" s="16" t="n">
        <f aca="false">LOGINV(B5754,$B$7,$C$7)</f>
        <v>25.8472554241555</v>
      </c>
      <c r="E5754" s="16" t="n">
        <f aca="false">LOGINV(C5754,$B$8,$C$8)</f>
        <v>32.7234441119253</v>
      </c>
      <c r="F5754" s="16" t="n">
        <f aca="false">$B$5/100*E5754*2_Girdiler!$B$14*2_Girdiler!$B$15*2_Girdiler!$B$16</f>
        <v>0.823321853856041</v>
      </c>
      <c r="G5754" s="16" t="n">
        <f aca="false">MIN(MATCH(F5754,2_Girdiler!$B$20:$I$20,1),7)</f>
        <v>1</v>
      </c>
      <c r="H5754" s="16" t="n">
        <f aca="false">IF(F5754&gt;=40,2_Girdiler!$I$21+(F5754-40)*(2_Girdiler!$I$21-2_Girdiler!$H$21)/(2_Girdiler!$I$20-2_Girdiler!$H$20),INDEX(2_Girdiler!$B$21:$I$21,G5754)+(F5754-INDEX(2_Girdiler!$B$20:$I$20,G5754))*(INDEX(2_Girdiler!$B$21:$I$21,G5754+1)-INDEX(2_Girdiler!$B$21:$I$21,G5754))/(INDEX(2_Girdiler!$B$20:$I$20,G5754+1)-INDEX(2_Girdiler!$B$20:$I$20,G5754)))</f>
        <v>1.81130807848329</v>
      </c>
      <c r="I5754" s="16" t="n">
        <f aca="false">H5754/2_Girdiler!$B$17</f>
        <v>0.725684326315421</v>
      </c>
      <c r="J5754" s="16" t="n">
        <f aca="false">D5754+I5754</f>
        <v>26.5729397504709</v>
      </c>
    </row>
    <row r="5755" customFormat="false" ht="15" hidden="false" customHeight="false" outlineLevel="0" collapsed="false">
      <c r="A5755" s="0" t="n">
        <v>5743</v>
      </c>
      <c r="B5755" s="7" t="n">
        <v>0.374178</v>
      </c>
      <c r="C5755" s="7" t="n">
        <v>0.156543</v>
      </c>
      <c r="D5755" s="16" t="n">
        <f aca="false">LOGINV(B5755,$B$7,$C$7)</f>
        <v>11.3246492200912</v>
      </c>
      <c r="E5755" s="16" t="n">
        <f aca="false">LOGINV(C5755,$B$8,$C$8)</f>
        <v>56.9440654215607</v>
      </c>
      <c r="F5755" s="16" t="n">
        <f aca="false">$B$5/100*E5755*2_Girdiler!$B$14*2_Girdiler!$B$15*2_Girdiler!$B$16</f>
        <v>1.43271268600647</v>
      </c>
      <c r="G5755" s="16" t="n">
        <f aca="false">MIN(MATCH(F5755,2_Girdiler!$B$20:$I$20,1),7)</f>
        <v>1</v>
      </c>
      <c r="H5755" s="16" t="n">
        <f aca="false">IF(F5755&gt;=40,2_Girdiler!$I$21+(F5755-40)*(2_Girdiler!$I$21-2_Girdiler!$H$21)/(2_Girdiler!$I$20-2_Girdiler!$H$20),INDEX(2_Girdiler!$B$21:$I$21,G5755)+(F5755-INDEX(2_Girdiler!$B$20:$I$20,G5755))*(INDEX(2_Girdiler!$B$21:$I$21,G5755+1)-INDEX(2_Girdiler!$B$21:$I$21,G5755))/(INDEX(2_Girdiler!$B$20:$I$20,G5755+1)-INDEX(2_Girdiler!$B$20:$I$20,G5755)))</f>
        <v>3.15196790921423</v>
      </c>
      <c r="I5755" s="16" t="n">
        <f aca="false">H5755/2_Girdiler!$B$17</f>
        <v>1.26280765593519</v>
      </c>
      <c r="J5755" s="16" t="n">
        <f aca="false">D5755+I5755</f>
        <v>12.5874568760264</v>
      </c>
    </row>
    <row r="5756" customFormat="false" ht="15" hidden="false" customHeight="false" outlineLevel="0" collapsed="false">
      <c r="A5756" s="0" t="n">
        <v>5744</v>
      </c>
      <c r="B5756" s="7" t="n">
        <v>0.27492</v>
      </c>
      <c r="C5756" s="7" t="n">
        <v>0.702011</v>
      </c>
      <c r="D5756" s="16" t="n">
        <f aca="false">LOGINV(B5756,$B$7,$C$7)</f>
        <v>9.70338560351143</v>
      </c>
      <c r="E5756" s="16" t="n">
        <f aca="false">LOGINV(C5756,$B$8,$C$8)</f>
        <v>153.771659699259</v>
      </c>
      <c r="F5756" s="16" t="n">
        <f aca="false">$B$5/100*E5756*2_Girdiler!$B$14*2_Girdiler!$B$15*2_Girdiler!$B$16</f>
        <v>3.86889495803335</v>
      </c>
      <c r="G5756" s="16" t="n">
        <f aca="false">MIN(MATCH(F5756,2_Girdiler!$B$20:$I$20,1),7)</f>
        <v>1</v>
      </c>
      <c r="H5756" s="16" t="n">
        <f aca="false">IF(F5756&gt;=40,2_Girdiler!$I$21+(F5756-40)*(2_Girdiler!$I$21-2_Girdiler!$H$21)/(2_Girdiler!$I$20-2_Girdiler!$H$20),INDEX(2_Girdiler!$B$21:$I$21,G5756)+(F5756-INDEX(2_Girdiler!$B$20:$I$20,G5756))*(INDEX(2_Girdiler!$B$21:$I$21,G5756+1)-INDEX(2_Girdiler!$B$21:$I$21,G5756))/(INDEX(2_Girdiler!$B$20:$I$20,G5756+1)-INDEX(2_Girdiler!$B$20:$I$20,G5756)))</f>
        <v>8.51156890767336</v>
      </c>
      <c r="I5756" s="16" t="n">
        <f aca="false">H5756/2_Girdiler!$B$17</f>
        <v>3.41008369698452</v>
      </c>
      <c r="J5756" s="16" t="n">
        <f aca="false">D5756+I5756</f>
        <v>13.1134693004959</v>
      </c>
    </row>
    <row r="5757" customFormat="false" ht="15" hidden="false" customHeight="false" outlineLevel="0" collapsed="false">
      <c r="A5757" s="0" t="n">
        <v>5745</v>
      </c>
      <c r="B5757" s="7" t="n">
        <v>0.131849</v>
      </c>
      <c r="C5757" s="7" t="n">
        <v>0.509031</v>
      </c>
      <c r="D5757" s="16" t="n">
        <f aca="false">LOGINV(B5757,$B$7,$C$7)</f>
        <v>7.26303472511216</v>
      </c>
      <c r="E5757" s="16" t="n">
        <f aca="false">LOGINV(C5757,$B$8,$C$8)</f>
        <v>110.812850708214</v>
      </c>
      <c r="F5757" s="16" t="n">
        <f aca="false">$B$5/100*E5757*2_Girdiler!$B$14*2_Girdiler!$B$15*2_Girdiler!$B$16</f>
        <v>2.78805132381866</v>
      </c>
      <c r="G5757" s="16" t="n">
        <f aca="false">MIN(MATCH(F5757,2_Girdiler!$B$20:$I$20,1),7)</f>
        <v>1</v>
      </c>
      <c r="H5757" s="16" t="n">
        <f aca="false">IF(F5757&gt;=40,2_Girdiler!$I$21+(F5757-40)*(2_Girdiler!$I$21-2_Girdiler!$H$21)/(2_Girdiler!$I$20-2_Girdiler!$H$20),INDEX(2_Girdiler!$B$21:$I$21,G5757)+(F5757-INDEX(2_Girdiler!$B$20:$I$20,G5757))*(INDEX(2_Girdiler!$B$21:$I$21,G5757+1)-INDEX(2_Girdiler!$B$21:$I$21,G5757))/(INDEX(2_Girdiler!$B$20:$I$20,G5757+1)-INDEX(2_Girdiler!$B$20:$I$20,G5757)))</f>
        <v>6.13371291240105</v>
      </c>
      <c r="I5757" s="16" t="n">
        <f aca="false">H5757/2_Girdiler!$B$17</f>
        <v>2.45741703221196</v>
      </c>
      <c r="J5757" s="16" t="n">
        <f aca="false">D5757+I5757</f>
        <v>9.72045175732412</v>
      </c>
    </row>
    <row r="5758" customFormat="false" ht="15" hidden="false" customHeight="false" outlineLevel="0" collapsed="false">
      <c r="A5758" s="0" t="n">
        <v>5746</v>
      </c>
      <c r="B5758" s="7" t="n">
        <v>0.960724</v>
      </c>
      <c r="C5758" s="7" t="n">
        <v>0.799638</v>
      </c>
      <c r="D5758" s="16" t="n">
        <f aca="false">LOGINV(B5758,$B$7,$C$7)</f>
        <v>36.1020742577973</v>
      </c>
      <c r="E5758" s="16" t="n">
        <f aca="false">LOGINV(C5758,$B$8,$C$8)</f>
        <v>187.853307274873</v>
      </c>
      <c r="F5758" s="16" t="n">
        <f aca="false">$B$5/100*E5758*2_Girdiler!$B$14*2_Girdiler!$B$15*2_Girdiler!$B$16</f>
        <v>4.72638921103579</v>
      </c>
      <c r="G5758" s="16" t="n">
        <f aca="false">MIN(MATCH(F5758,2_Girdiler!$B$20:$I$20,1),7)</f>
        <v>1</v>
      </c>
      <c r="H5758" s="16" t="n">
        <f aca="false">IF(F5758&gt;=40,2_Girdiler!$I$21+(F5758-40)*(2_Girdiler!$I$21-2_Girdiler!$H$21)/(2_Girdiler!$I$20-2_Girdiler!$H$20),INDEX(2_Girdiler!$B$21:$I$21,G5758)+(F5758-INDEX(2_Girdiler!$B$20:$I$20,G5758))*(INDEX(2_Girdiler!$B$21:$I$21,G5758+1)-INDEX(2_Girdiler!$B$21:$I$21,G5758))/(INDEX(2_Girdiler!$B$20:$I$20,G5758+1)-INDEX(2_Girdiler!$B$20:$I$20,G5758)))</f>
        <v>10.3980562642787</v>
      </c>
      <c r="I5758" s="16" t="n">
        <f aca="false">H5758/2_Girdiler!$B$17</f>
        <v>4.16588792639373</v>
      </c>
      <c r="J5758" s="16" t="n">
        <f aca="false">D5758+I5758</f>
        <v>40.267962184191</v>
      </c>
    </row>
    <row r="5759" customFormat="false" ht="15" hidden="false" customHeight="false" outlineLevel="0" collapsed="false">
      <c r="A5759" s="0" t="n">
        <v>5747</v>
      </c>
      <c r="B5759" s="7" t="n">
        <v>0.244518</v>
      </c>
      <c r="C5759" s="7" t="n">
        <v>0.963737</v>
      </c>
      <c r="D5759" s="16" t="n">
        <f aca="false">LOGINV(B5759,$B$7,$C$7)</f>
        <v>9.20886654044597</v>
      </c>
      <c r="E5759" s="16" t="n">
        <f aca="false">LOGINV(C5759,$B$8,$C$8)</f>
        <v>348.075460384928</v>
      </c>
      <c r="F5759" s="16" t="n">
        <f aca="false">$B$5/100*E5759*2_Girdiler!$B$14*2_Girdiler!$B$15*2_Girdiler!$B$16</f>
        <v>8.75757858328479</v>
      </c>
      <c r="G5759" s="16" t="n">
        <f aca="false">MIN(MATCH(F5759,2_Girdiler!$B$20:$I$20,1),7)</f>
        <v>2</v>
      </c>
      <c r="H5759" s="16" t="n">
        <f aca="false">IF(F5759&gt;=40,2_Girdiler!$I$21+(F5759-40)*(2_Girdiler!$I$21-2_Girdiler!$H$21)/(2_Girdiler!$I$20-2_Girdiler!$H$20),INDEX(2_Girdiler!$B$21:$I$21,G5759)+(F5759-INDEX(2_Girdiler!$B$20:$I$20,G5759))*(INDEX(2_Girdiler!$B$21:$I$21,G5759+1)-INDEX(2_Girdiler!$B$21:$I$21,G5759))/(INDEX(2_Girdiler!$B$20:$I$20,G5759+1)-INDEX(2_Girdiler!$B$20:$I$20,G5759)))</f>
        <v>17.0121257332557</v>
      </c>
      <c r="I5759" s="16" t="n">
        <f aca="false">H5759/2_Girdiler!$B$17</f>
        <v>6.81575550210564</v>
      </c>
      <c r="J5759" s="16" t="n">
        <f aca="false">D5759+I5759</f>
        <v>16.0246220425516</v>
      </c>
    </row>
    <row r="5760" customFormat="false" ht="15" hidden="false" customHeight="false" outlineLevel="0" collapsed="false">
      <c r="A5760" s="0" t="n">
        <v>5748</v>
      </c>
      <c r="B5760" s="7" t="n">
        <v>0.327066</v>
      </c>
      <c r="C5760" s="7" t="n">
        <v>0.04764</v>
      </c>
      <c r="D5760" s="16" t="n">
        <f aca="false">LOGINV(B5760,$B$7,$C$7)</f>
        <v>10.549394119891</v>
      </c>
      <c r="E5760" s="16" t="n">
        <f aca="false">LOGINV(C5760,$B$8,$C$8)</f>
        <v>37.2040982655939</v>
      </c>
      <c r="F5760" s="16" t="n">
        <f aca="false">$B$5/100*E5760*2_Girdiler!$B$14*2_Girdiler!$B$15*2_Girdiler!$B$16</f>
        <v>0.936055112362342</v>
      </c>
      <c r="G5760" s="16" t="n">
        <f aca="false">MIN(MATCH(F5760,2_Girdiler!$B$20:$I$20,1),7)</f>
        <v>1</v>
      </c>
      <c r="H5760" s="16" t="n">
        <f aca="false">IF(F5760&gt;=40,2_Girdiler!$I$21+(F5760-40)*(2_Girdiler!$I$21-2_Girdiler!$H$21)/(2_Girdiler!$I$20-2_Girdiler!$H$20),INDEX(2_Girdiler!$B$21:$I$21,G5760)+(F5760-INDEX(2_Girdiler!$B$20:$I$20,G5760))*(INDEX(2_Girdiler!$B$21:$I$21,G5760+1)-INDEX(2_Girdiler!$B$21:$I$21,G5760))/(INDEX(2_Girdiler!$B$20:$I$20,G5760+1)-INDEX(2_Girdiler!$B$20:$I$20,G5760)))</f>
        <v>2.05932124719715</v>
      </c>
      <c r="I5760" s="16" t="n">
        <f aca="false">H5760/2_Girdiler!$B$17</f>
        <v>0.825048576601423</v>
      </c>
      <c r="J5760" s="16" t="n">
        <f aca="false">D5760+I5760</f>
        <v>11.3744426964924</v>
      </c>
    </row>
    <row r="5761" customFormat="false" ht="15" hidden="false" customHeight="false" outlineLevel="0" collapsed="false">
      <c r="A5761" s="0" t="n">
        <v>5749</v>
      </c>
      <c r="B5761" s="7" t="n">
        <v>0.216807</v>
      </c>
      <c r="C5761" s="7" t="n">
        <v>0.247886</v>
      </c>
      <c r="D5761" s="16" t="n">
        <f aca="false">LOGINV(B5761,$B$7,$C$7)</f>
        <v>8.75253483585848</v>
      </c>
      <c r="E5761" s="16" t="n">
        <f aca="false">LOGINV(C5761,$B$8,$C$8)</f>
        <v>70.35417280785</v>
      </c>
      <c r="F5761" s="16" t="n">
        <f aca="false">$B$5/100*E5761*2_Girdiler!$B$14*2_Girdiler!$B$15*2_Girdiler!$B$16</f>
        <v>1.77011098784551</v>
      </c>
      <c r="G5761" s="16" t="n">
        <f aca="false">MIN(MATCH(F5761,2_Girdiler!$B$20:$I$20,1),7)</f>
        <v>1</v>
      </c>
      <c r="H5761" s="16" t="n">
        <f aca="false">IF(F5761&gt;=40,2_Girdiler!$I$21+(F5761-40)*(2_Girdiler!$I$21-2_Girdiler!$H$21)/(2_Girdiler!$I$20-2_Girdiler!$H$20),INDEX(2_Girdiler!$B$21:$I$21,G5761)+(F5761-INDEX(2_Girdiler!$B$20:$I$20,G5761))*(INDEX(2_Girdiler!$B$21:$I$21,G5761+1)-INDEX(2_Girdiler!$B$21:$I$21,G5761))/(INDEX(2_Girdiler!$B$20:$I$20,G5761+1)-INDEX(2_Girdiler!$B$20:$I$20,G5761)))</f>
        <v>3.89424417326011</v>
      </c>
      <c r="I5761" s="16" t="n">
        <f aca="false">H5761/2_Girdiler!$B$17</f>
        <v>1.56019397967152</v>
      </c>
      <c r="J5761" s="16" t="n">
        <f aca="false">D5761+I5761</f>
        <v>10.31272881553</v>
      </c>
    </row>
    <row r="5762" customFormat="false" ht="15" hidden="false" customHeight="false" outlineLevel="0" collapsed="false">
      <c r="A5762" s="0" t="n">
        <v>5750</v>
      </c>
      <c r="B5762" s="7" t="n">
        <v>0.3496</v>
      </c>
      <c r="C5762" s="7" t="n">
        <v>0.416744</v>
      </c>
      <c r="D5762" s="16" t="n">
        <f aca="false">LOGINV(B5762,$B$7,$C$7)</f>
        <v>10.918081861414</v>
      </c>
      <c r="E5762" s="16" t="n">
        <f aca="false">LOGINV(C5762,$B$8,$C$8)</f>
        <v>95.3472495866045</v>
      </c>
      <c r="F5762" s="16" t="n">
        <f aca="false">$B$5/100*E5762*2_Girdiler!$B$14*2_Girdiler!$B$15*2_Girdiler!$B$16</f>
        <v>2.39893679959897</v>
      </c>
      <c r="G5762" s="16" t="n">
        <f aca="false">MIN(MATCH(F5762,2_Girdiler!$B$20:$I$20,1),7)</f>
        <v>1</v>
      </c>
      <c r="H5762" s="16" t="n">
        <f aca="false">IF(F5762&gt;=40,2_Girdiler!$I$21+(F5762-40)*(2_Girdiler!$I$21-2_Girdiler!$H$21)/(2_Girdiler!$I$20-2_Girdiler!$H$20),INDEX(2_Girdiler!$B$21:$I$21,G5762)+(F5762-INDEX(2_Girdiler!$B$20:$I$20,G5762))*(INDEX(2_Girdiler!$B$21:$I$21,G5762+1)-INDEX(2_Girdiler!$B$21:$I$21,G5762))/(INDEX(2_Girdiler!$B$20:$I$20,G5762+1)-INDEX(2_Girdiler!$B$20:$I$20,G5762)))</f>
        <v>5.27766095911773</v>
      </c>
      <c r="I5762" s="16" t="n">
        <f aca="false">H5762/2_Girdiler!$B$17</f>
        <v>2.11444749964653</v>
      </c>
      <c r="J5762" s="16" t="n">
        <f aca="false">D5762+I5762</f>
        <v>13.0325293610605</v>
      </c>
    </row>
    <row r="5763" customFormat="false" ht="15" hidden="false" customHeight="false" outlineLevel="0" collapsed="false">
      <c r="A5763" s="0" t="n">
        <v>5751</v>
      </c>
      <c r="B5763" s="7" t="n">
        <v>0.793545</v>
      </c>
      <c r="C5763" s="7" t="n">
        <v>0.497658</v>
      </c>
      <c r="D5763" s="16" t="n">
        <f aca="false">LOGINV(B5763,$B$7,$C$7)</f>
        <v>21.3743129284546</v>
      </c>
      <c r="E5763" s="16" t="n">
        <f aca="false">LOGINV(C5763,$B$8,$C$8)</f>
        <v>108.792199977333</v>
      </c>
      <c r="F5763" s="16" t="n">
        <f aca="false">$B$5/100*E5763*2_Girdiler!$B$14*2_Girdiler!$B$15*2_Girdiler!$B$16</f>
        <v>2.73721175142971</v>
      </c>
      <c r="G5763" s="16" t="n">
        <f aca="false">MIN(MATCH(F5763,2_Girdiler!$B$20:$I$20,1),7)</f>
        <v>1</v>
      </c>
      <c r="H5763" s="16" t="n">
        <f aca="false">IF(F5763&gt;=40,2_Girdiler!$I$21+(F5763-40)*(2_Girdiler!$I$21-2_Girdiler!$H$21)/(2_Girdiler!$I$20-2_Girdiler!$H$20),INDEX(2_Girdiler!$B$21:$I$21,G5763)+(F5763-INDEX(2_Girdiler!$B$20:$I$20,G5763))*(INDEX(2_Girdiler!$B$21:$I$21,G5763+1)-INDEX(2_Girdiler!$B$21:$I$21,G5763))/(INDEX(2_Girdiler!$B$20:$I$20,G5763+1)-INDEX(2_Girdiler!$B$20:$I$20,G5763)))</f>
        <v>6.02186585314536</v>
      </c>
      <c r="I5763" s="16" t="n">
        <f aca="false">H5763/2_Girdiler!$B$17</f>
        <v>2.41260651167683</v>
      </c>
      <c r="J5763" s="16" t="n">
        <f aca="false">D5763+I5763</f>
        <v>23.7869194401315</v>
      </c>
    </row>
    <row r="5764" customFormat="false" ht="15" hidden="false" customHeight="false" outlineLevel="0" collapsed="false">
      <c r="A5764" s="0" t="n">
        <v>5752</v>
      </c>
      <c r="B5764" s="7" t="n">
        <v>0.041789</v>
      </c>
      <c r="C5764" s="7" t="n">
        <v>0.415644</v>
      </c>
      <c r="D5764" s="16" t="n">
        <f aca="false">LOGINV(B5764,$B$7,$C$7)</f>
        <v>5.16205559044647</v>
      </c>
      <c r="E5764" s="16" t="n">
        <f aca="false">LOGINV(C5764,$B$8,$C$8)</f>
        <v>95.1738618653968</v>
      </c>
      <c r="F5764" s="16" t="n">
        <f aca="false">$B$5/100*E5764*2_Girdiler!$B$14*2_Girdiler!$B$15*2_Girdiler!$B$16</f>
        <v>2.39457436453338</v>
      </c>
      <c r="G5764" s="16" t="n">
        <f aca="false">MIN(MATCH(F5764,2_Girdiler!$B$20:$I$20,1),7)</f>
        <v>1</v>
      </c>
      <c r="H5764" s="16" t="n">
        <f aca="false">IF(F5764&gt;=40,2_Girdiler!$I$21+(F5764-40)*(2_Girdiler!$I$21-2_Girdiler!$H$21)/(2_Girdiler!$I$20-2_Girdiler!$H$20),INDEX(2_Girdiler!$B$21:$I$21,G5764)+(F5764-INDEX(2_Girdiler!$B$20:$I$20,G5764))*(INDEX(2_Girdiler!$B$21:$I$21,G5764+1)-INDEX(2_Girdiler!$B$21:$I$21,G5764))/(INDEX(2_Girdiler!$B$20:$I$20,G5764+1)-INDEX(2_Girdiler!$B$20:$I$20,G5764)))</f>
        <v>5.26806360197344</v>
      </c>
      <c r="I5764" s="16" t="n">
        <f aca="false">H5764/2_Girdiler!$B$17</f>
        <v>2.1106024046368</v>
      </c>
      <c r="J5764" s="16" t="n">
        <f aca="false">D5764+I5764</f>
        <v>7.27265799508327</v>
      </c>
    </row>
    <row r="5765" customFormat="false" ht="15" hidden="false" customHeight="false" outlineLevel="0" collapsed="false">
      <c r="A5765" s="0" t="n">
        <v>5753</v>
      </c>
      <c r="B5765" s="7" t="n">
        <v>0.509592</v>
      </c>
      <c r="C5765" s="7" t="n">
        <v>0.243949</v>
      </c>
      <c r="D5765" s="16" t="n">
        <f aca="false">LOGINV(B5765,$B$7,$C$7)</f>
        <v>13.7247830743783</v>
      </c>
      <c r="E5765" s="16" t="n">
        <f aca="false">LOGINV(C5765,$B$8,$C$8)</f>
        <v>69.7888450594511</v>
      </c>
      <c r="F5765" s="16" t="n">
        <f aca="false">$B$5/100*E5765*2_Girdiler!$B$14*2_Girdiler!$B$15*2_Girdiler!$B$16</f>
        <v>1.75588734169579</v>
      </c>
      <c r="G5765" s="16" t="n">
        <f aca="false">MIN(MATCH(F5765,2_Girdiler!$B$20:$I$20,1),7)</f>
        <v>1</v>
      </c>
      <c r="H5765" s="16" t="n">
        <f aca="false">IF(F5765&gt;=40,2_Girdiler!$I$21+(F5765-40)*(2_Girdiler!$I$21-2_Girdiler!$H$21)/(2_Girdiler!$I$20-2_Girdiler!$H$20),INDEX(2_Girdiler!$B$21:$I$21,G5765)+(F5765-INDEX(2_Girdiler!$B$20:$I$20,G5765))*(INDEX(2_Girdiler!$B$21:$I$21,G5765+1)-INDEX(2_Girdiler!$B$21:$I$21,G5765))/(INDEX(2_Girdiler!$B$20:$I$20,G5765+1)-INDEX(2_Girdiler!$B$20:$I$20,G5765)))</f>
        <v>3.86295215173074</v>
      </c>
      <c r="I5765" s="16" t="n">
        <f aca="false">H5765/2_Girdiler!$B$17</f>
        <v>1.54765711207161</v>
      </c>
      <c r="J5765" s="16" t="n">
        <f aca="false">D5765+I5765</f>
        <v>15.2724401864499</v>
      </c>
    </row>
    <row r="5766" customFormat="false" ht="15" hidden="false" customHeight="false" outlineLevel="0" collapsed="false">
      <c r="A5766" s="0" t="n">
        <v>5754</v>
      </c>
      <c r="B5766" s="7" t="n">
        <v>0.41627</v>
      </c>
      <c r="C5766" s="7" t="n">
        <v>0.194712</v>
      </c>
      <c r="D5766" s="16" t="n">
        <f aca="false">LOGINV(B5766,$B$7,$C$7)</f>
        <v>12.0364617787597</v>
      </c>
      <c r="E5766" s="16" t="n">
        <f aca="false">LOGINV(C5766,$B$8,$C$8)</f>
        <v>62.6567559343777</v>
      </c>
      <c r="F5766" s="16" t="n">
        <f aca="false">$B$5/100*E5766*2_Girdiler!$B$14*2_Girdiler!$B$15*2_Girdiler!$B$16</f>
        <v>1.57644397930894</v>
      </c>
      <c r="G5766" s="16" t="n">
        <f aca="false">MIN(MATCH(F5766,2_Girdiler!$B$20:$I$20,1),7)</f>
        <v>1</v>
      </c>
      <c r="H5766" s="16" t="n">
        <f aca="false">IF(F5766&gt;=40,2_Girdiler!$I$21+(F5766-40)*(2_Girdiler!$I$21-2_Girdiler!$H$21)/(2_Girdiler!$I$20-2_Girdiler!$H$20),INDEX(2_Girdiler!$B$21:$I$21,G5766)+(F5766-INDEX(2_Girdiler!$B$20:$I$20,G5766))*(INDEX(2_Girdiler!$B$21:$I$21,G5766+1)-INDEX(2_Girdiler!$B$21:$I$21,G5766))/(INDEX(2_Girdiler!$B$20:$I$20,G5766+1)-INDEX(2_Girdiler!$B$20:$I$20,G5766)))</f>
        <v>3.46817675447967</v>
      </c>
      <c r="I5766" s="16" t="n">
        <f aca="false">H5766/2_Girdiler!$B$17</f>
        <v>1.3894938920191</v>
      </c>
      <c r="J5766" s="16" t="n">
        <f aca="false">D5766+I5766</f>
        <v>13.4259556707788</v>
      </c>
    </row>
    <row r="5767" customFormat="false" ht="15" hidden="false" customHeight="false" outlineLevel="0" collapsed="false">
      <c r="A5767" s="0" t="n">
        <v>5755</v>
      </c>
      <c r="B5767" s="7" t="n">
        <v>0.602746</v>
      </c>
      <c r="C5767" s="7" t="n">
        <v>0.209181</v>
      </c>
      <c r="D5767" s="16" t="n">
        <f aca="false">LOGINV(B5767,$B$7,$C$7)</f>
        <v>15.6579864360212</v>
      </c>
      <c r="E5767" s="16" t="n">
        <f aca="false">LOGINV(C5767,$B$8,$C$8)</f>
        <v>64.7703357969008</v>
      </c>
      <c r="F5767" s="16" t="n">
        <f aca="false">$B$5/100*E5767*2_Girdiler!$B$14*2_Girdiler!$B$15*2_Girdiler!$B$16</f>
        <v>1.62962164865002</v>
      </c>
      <c r="G5767" s="16" t="n">
        <f aca="false">MIN(MATCH(F5767,2_Girdiler!$B$20:$I$20,1),7)</f>
        <v>1</v>
      </c>
      <c r="H5767" s="16" t="n">
        <f aca="false">IF(F5767&gt;=40,2_Girdiler!$I$21+(F5767-40)*(2_Girdiler!$I$21-2_Girdiler!$H$21)/(2_Girdiler!$I$20-2_Girdiler!$H$20),INDEX(2_Girdiler!$B$21:$I$21,G5767)+(F5767-INDEX(2_Girdiler!$B$20:$I$20,G5767))*(INDEX(2_Girdiler!$B$21:$I$21,G5767+1)-INDEX(2_Girdiler!$B$21:$I$21,G5767))/(INDEX(2_Girdiler!$B$20:$I$20,G5767+1)-INDEX(2_Girdiler!$B$20:$I$20,G5767)))</f>
        <v>3.58516762703005</v>
      </c>
      <c r="I5767" s="16" t="n">
        <f aca="false">H5767/2_Girdiler!$B$17</f>
        <v>1.43636523518832</v>
      </c>
      <c r="J5767" s="16" t="n">
        <f aca="false">D5767+I5767</f>
        <v>17.0943516712095</v>
      </c>
    </row>
    <row r="5768" customFormat="false" ht="15" hidden="false" customHeight="false" outlineLevel="0" collapsed="false">
      <c r="A5768" s="0" t="n">
        <v>5756</v>
      </c>
      <c r="B5768" s="7" t="n">
        <v>0.293081</v>
      </c>
      <c r="C5768" s="7" t="n">
        <v>0.194529</v>
      </c>
      <c r="D5768" s="16" t="n">
        <f aca="false">LOGINV(B5768,$B$7,$C$7)</f>
        <v>9.99762935226073</v>
      </c>
      <c r="E5768" s="16" t="n">
        <f aca="false">LOGINV(C5768,$B$8,$C$8)</f>
        <v>62.6298848097165</v>
      </c>
      <c r="F5768" s="16" t="n">
        <f aca="false">$B$5/100*E5768*2_Girdiler!$B$14*2_Girdiler!$B$15*2_Girdiler!$B$16</f>
        <v>1.57576790181247</v>
      </c>
      <c r="G5768" s="16" t="n">
        <f aca="false">MIN(MATCH(F5768,2_Girdiler!$B$20:$I$20,1),7)</f>
        <v>1</v>
      </c>
      <c r="H5768" s="16" t="n">
        <f aca="false">IF(F5768&gt;=40,2_Girdiler!$I$21+(F5768-40)*(2_Girdiler!$I$21-2_Girdiler!$H$21)/(2_Girdiler!$I$20-2_Girdiler!$H$20),INDEX(2_Girdiler!$B$21:$I$21,G5768)+(F5768-INDEX(2_Girdiler!$B$20:$I$20,G5768))*(INDEX(2_Girdiler!$B$21:$I$21,G5768+1)-INDEX(2_Girdiler!$B$21:$I$21,G5768))/(INDEX(2_Girdiler!$B$20:$I$20,G5768+1)-INDEX(2_Girdiler!$B$20:$I$20,G5768)))</f>
        <v>3.46668938398743</v>
      </c>
      <c r="I5768" s="16" t="n">
        <f aca="false">H5768/2_Girdiler!$B$17</f>
        <v>1.38889799037958</v>
      </c>
      <c r="J5768" s="16" t="n">
        <f aca="false">D5768+I5768</f>
        <v>11.3865273426403</v>
      </c>
    </row>
    <row r="5769" customFormat="false" ht="15" hidden="false" customHeight="false" outlineLevel="0" collapsed="false">
      <c r="A5769" s="0" t="n">
        <v>5757</v>
      </c>
      <c r="B5769" s="7" t="n">
        <v>0.825944</v>
      </c>
      <c r="C5769" s="7" t="n">
        <v>0.120927</v>
      </c>
      <c r="D5769" s="16" t="n">
        <f aca="false">LOGINV(B5769,$B$7,$C$7)</f>
        <v>22.8462007337833</v>
      </c>
      <c r="E5769" s="16" t="n">
        <f aca="false">LOGINV(C5769,$B$8,$C$8)</f>
        <v>51.303466034663</v>
      </c>
      <c r="F5769" s="16" t="n">
        <f aca="false">$B$5/100*E5769*2_Girdiler!$B$14*2_Girdiler!$B$15*2_Girdiler!$B$16</f>
        <v>1.29079520543212</v>
      </c>
      <c r="G5769" s="16" t="n">
        <f aca="false">MIN(MATCH(F5769,2_Girdiler!$B$20:$I$20,1),7)</f>
        <v>1</v>
      </c>
      <c r="H5769" s="16" t="n">
        <f aca="false">IF(F5769&gt;=40,2_Girdiler!$I$21+(F5769-40)*(2_Girdiler!$I$21-2_Girdiler!$H$21)/(2_Girdiler!$I$20-2_Girdiler!$H$20),INDEX(2_Girdiler!$B$21:$I$21,G5769)+(F5769-INDEX(2_Girdiler!$B$20:$I$20,G5769))*(INDEX(2_Girdiler!$B$21:$I$21,G5769+1)-INDEX(2_Girdiler!$B$21:$I$21,G5769))/(INDEX(2_Girdiler!$B$20:$I$20,G5769+1)-INDEX(2_Girdiler!$B$20:$I$20,G5769)))</f>
        <v>2.83974945195067</v>
      </c>
      <c r="I5769" s="16" t="n">
        <f aca="false">H5769/2_Girdiler!$B$17</f>
        <v>1.13772013299306</v>
      </c>
      <c r="J5769" s="16" t="n">
        <f aca="false">D5769+I5769</f>
        <v>23.9839208667764</v>
      </c>
    </row>
    <row r="5770" customFormat="false" ht="15" hidden="false" customHeight="false" outlineLevel="0" collapsed="false">
      <c r="A5770" s="0" t="n">
        <v>5758</v>
      </c>
      <c r="B5770" s="7" t="n">
        <v>0.916783</v>
      </c>
      <c r="C5770" s="7" t="n">
        <v>0.350172</v>
      </c>
      <c r="D5770" s="16" t="n">
        <f aca="false">LOGINV(B5770,$B$7,$C$7)</f>
        <v>29.2858393958104</v>
      </c>
      <c r="E5770" s="16" t="n">
        <f aca="false">LOGINV(C5770,$B$8,$C$8)</f>
        <v>85.1832186890242</v>
      </c>
      <c r="F5770" s="16" t="n">
        <f aca="false">$B$5/100*E5770*2_Girdiler!$B$14*2_Girdiler!$B$15*2_Girdiler!$B$16</f>
        <v>2.14320978221585</v>
      </c>
      <c r="G5770" s="16" t="n">
        <f aca="false">MIN(MATCH(F5770,2_Girdiler!$B$20:$I$20,1),7)</f>
        <v>1</v>
      </c>
      <c r="H5770" s="16" t="n">
        <f aca="false">IF(F5770&gt;=40,2_Girdiler!$I$21+(F5770-40)*(2_Girdiler!$I$21-2_Girdiler!$H$21)/(2_Girdiler!$I$20-2_Girdiler!$H$20),INDEX(2_Girdiler!$B$21:$I$21,G5770)+(F5770-INDEX(2_Girdiler!$B$20:$I$20,G5770))*(INDEX(2_Girdiler!$B$21:$I$21,G5770+1)-INDEX(2_Girdiler!$B$21:$I$21,G5770))/(INDEX(2_Girdiler!$B$20:$I$20,G5770+1)-INDEX(2_Girdiler!$B$20:$I$20,G5770)))</f>
        <v>4.71506152087487</v>
      </c>
      <c r="I5770" s="16" t="n">
        <f aca="false">H5770/2_Girdiler!$B$17</f>
        <v>1.88904708368384</v>
      </c>
      <c r="J5770" s="16" t="n">
        <f aca="false">D5770+I5770</f>
        <v>31.1748864794943</v>
      </c>
    </row>
    <row r="5771" customFormat="false" ht="15" hidden="false" customHeight="false" outlineLevel="0" collapsed="false">
      <c r="A5771" s="0" t="n">
        <v>5759</v>
      </c>
      <c r="B5771" s="7" t="n">
        <v>0.363989</v>
      </c>
      <c r="C5771" s="7" t="n">
        <v>0.845519</v>
      </c>
      <c r="D5771" s="16" t="n">
        <f aca="false">LOGINV(B5771,$B$7,$C$7)</f>
        <v>11.1554379209901</v>
      </c>
      <c r="E5771" s="16" t="n">
        <f aca="false">LOGINV(C5771,$B$8,$C$8)</f>
        <v>210.600373304474</v>
      </c>
      <c r="F5771" s="16" t="n">
        <f aca="false">$B$5/100*E5771*2_Girdiler!$B$14*2_Girdiler!$B$15*2_Girdiler!$B$16</f>
        <v>5.29870539234057</v>
      </c>
      <c r="G5771" s="16" t="n">
        <f aca="false">MIN(MATCH(F5771,2_Girdiler!$B$20:$I$20,1),7)</f>
        <v>2</v>
      </c>
      <c r="H5771" s="16" t="n">
        <f aca="false">IF(F5771&gt;=40,2_Girdiler!$I$21+(F5771-40)*(2_Girdiler!$I$21-2_Girdiler!$H$21)/(2_Girdiler!$I$20-2_Girdiler!$H$20),INDEX(2_Girdiler!$B$21:$I$21,G5771)+(F5771-INDEX(2_Girdiler!$B$20:$I$20,G5771))*(INDEX(2_Girdiler!$B$21:$I$21,G5771+1)-INDEX(2_Girdiler!$B$21:$I$21,G5771))/(INDEX(2_Girdiler!$B$20:$I$20,G5771+1)-INDEX(2_Girdiler!$B$20:$I$20,G5771)))</f>
        <v>11.4779286277449</v>
      </c>
      <c r="I5771" s="16" t="n">
        <f aca="false">H5771/2_Girdiler!$B$17</f>
        <v>4.59852909765421</v>
      </c>
      <c r="J5771" s="16" t="n">
        <f aca="false">D5771+I5771</f>
        <v>15.7539670186443</v>
      </c>
    </row>
    <row r="5772" customFormat="false" ht="15" hidden="false" customHeight="false" outlineLevel="0" collapsed="false">
      <c r="A5772" s="0" t="n">
        <v>5760</v>
      </c>
      <c r="B5772" s="7" t="n">
        <v>0.659679</v>
      </c>
      <c r="C5772" s="7" t="n">
        <v>0.116579</v>
      </c>
      <c r="D5772" s="16" t="n">
        <f aca="false">LOGINV(B5772,$B$7,$C$7)</f>
        <v>17.0341255415175</v>
      </c>
      <c r="E5772" s="16" t="n">
        <f aca="false">LOGINV(C5772,$B$8,$C$8)</f>
        <v>50.5833824447758</v>
      </c>
      <c r="F5772" s="16" t="n">
        <f aca="false">$B$5/100*E5772*2_Girdiler!$B$14*2_Girdiler!$B$15*2_Girdiler!$B$16</f>
        <v>1.27267790231056</v>
      </c>
      <c r="G5772" s="16" t="n">
        <f aca="false">MIN(MATCH(F5772,2_Girdiler!$B$20:$I$20,1),7)</f>
        <v>1</v>
      </c>
      <c r="H5772" s="16" t="n">
        <f aca="false">IF(F5772&gt;=40,2_Girdiler!$I$21+(F5772-40)*(2_Girdiler!$I$21-2_Girdiler!$H$21)/(2_Girdiler!$I$20-2_Girdiler!$H$20),INDEX(2_Girdiler!$B$21:$I$21,G5772)+(F5772-INDEX(2_Girdiler!$B$20:$I$20,G5772))*(INDEX(2_Girdiler!$B$21:$I$21,G5772+1)-INDEX(2_Girdiler!$B$21:$I$21,G5772))/(INDEX(2_Girdiler!$B$20:$I$20,G5772+1)-INDEX(2_Girdiler!$B$20:$I$20,G5772)))</f>
        <v>2.79989138508323</v>
      </c>
      <c r="I5772" s="16" t="n">
        <f aca="false">H5772/2_Girdiler!$B$17</f>
        <v>1.12175135620322</v>
      </c>
      <c r="J5772" s="16" t="n">
        <f aca="false">D5772+I5772</f>
        <v>18.1558768977208</v>
      </c>
    </row>
    <row r="5773" customFormat="false" ht="15" hidden="false" customHeight="false" outlineLevel="0" collapsed="false">
      <c r="A5773" s="0" t="n">
        <v>5761</v>
      </c>
      <c r="B5773" s="7" t="n">
        <v>0.13666</v>
      </c>
      <c r="C5773" s="7" t="n">
        <v>0.010639</v>
      </c>
      <c r="D5773" s="16" t="n">
        <f aca="false">LOGINV(B5773,$B$7,$C$7)</f>
        <v>7.35364976427737</v>
      </c>
      <c r="E5773" s="16" t="n">
        <f aca="false">LOGINV(C5773,$B$8,$C$8)</f>
        <v>24.6957941402588</v>
      </c>
      <c r="F5773" s="16" t="n">
        <f aca="false">$B$5/100*E5773*2_Girdiler!$B$14*2_Girdiler!$B$15*2_Girdiler!$B$16</f>
        <v>0.621346180568912</v>
      </c>
      <c r="G5773" s="16" t="n">
        <f aca="false">MIN(MATCH(F5773,2_Girdiler!$B$20:$I$20,1),7)</f>
        <v>1</v>
      </c>
      <c r="H5773" s="16" t="n">
        <f aca="false">IF(F5773&gt;=40,2_Girdiler!$I$21+(F5773-40)*(2_Girdiler!$I$21-2_Girdiler!$H$21)/(2_Girdiler!$I$20-2_Girdiler!$H$20),INDEX(2_Girdiler!$B$21:$I$21,G5773)+(F5773-INDEX(2_Girdiler!$B$20:$I$20,G5773))*(INDEX(2_Girdiler!$B$21:$I$21,G5773+1)-INDEX(2_Girdiler!$B$21:$I$21,G5773))/(INDEX(2_Girdiler!$B$20:$I$20,G5773+1)-INDEX(2_Girdiler!$B$20:$I$20,G5773)))</f>
        <v>1.36696159725161</v>
      </c>
      <c r="I5773" s="16" t="n">
        <f aca="false">H5773/2_Girdiler!$B$17</f>
        <v>0.547660896334779</v>
      </c>
      <c r="J5773" s="16" t="n">
        <f aca="false">D5773+I5773</f>
        <v>7.90131066061214</v>
      </c>
    </row>
    <row r="5774" customFormat="false" ht="15" hidden="false" customHeight="false" outlineLevel="0" collapsed="false">
      <c r="A5774" s="0" t="n">
        <v>5762</v>
      </c>
      <c r="B5774" s="7" t="n">
        <v>0.719577</v>
      </c>
      <c r="C5774" s="7" t="n">
        <v>0.399398</v>
      </c>
      <c r="D5774" s="16" t="n">
        <f aca="false">LOGINV(B5774,$B$7,$C$7)</f>
        <v>18.7271751395286</v>
      </c>
      <c r="E5774" s="16" t="n">
        <f aca="false">LOGINV(C5774,$B$8,$C$8)</f>
        <v>92.6368967564679</v>
      </c>
      <c r="F5774" s="16" t="n">
        <f aca="false">$B$5/100*E5774*2_Girdiler!$B$14*2_Girdiler!$B$15*2_Girdiler!$B$16</f>
        <v>2.33074432239273</v>
      </c>
      <c r="G5774" s="16" t="n">
        <f aca="false">MIN(MATCH(F5774,2_Girdiler!$B$20:$I$20,1),7)</f>
        <v>1</v>
      </c>
      <c r="H5774" s="16" t="n">
        <f aca="false">IF(F5774&gt;=40,2_Girdiler!$I$21+(F5774-40)*(2_Girdiler!$I$21-2_Girdiler!$H$21)/(2_Girdiler!$I$20-2_Girdiler!$H$20),INDEX(2_Girdiler!$B$21:$I$21,G5774)+(F5774-INDEX(2_Girdiler!$B$20:$I$20,G5774))*(INDEX(2_Girdiler!$B$21:$I$21,G5774+1)-INDEX(2_Girdiler!$B$21:$I$21,G5774))/(INDEX(2_Girdiler!$B$20:$I$20,G5774+1)-INDEX(2_Girdiler!$B$20:$I$20,G5774)))</f>
        <v>5.12763750926401</v>
      </c>
      <c r="I5774" s="16" t="n">
        <f aca="false">H5774/2_Girdiler!$B$17</f>
        <v>2.05434195082693</v>
      </c>
      <c r="J5774" s="16" t="n">
        <f aca="false">D5774+I5774</f>
        <v>20.7815170903555</v>
      </c>
    </row>
    <row r="5775" customFormat="false" ht="15" hidden="false" customHeight="false" outlineLevel="0" collapsed="false">
      <c r="A5775" s="0" t="n">
        <v>5763</v>
      </c>
      <c r="B5775" s="7" t="n">
        <v>0.753503</v>
      </c>
      <c r="C5775" s="7" t="n">
        <v>0.630437</v>
      </c>
      <c r="D5775" s="16" t="n">
        <f aca="false">LOGINV(B5775,$B$7,$C$7)</f>
        <v>19.8445250060418</v>
      </c>
      <c r="E5775" s="16" t="n">
        <f aca="false">LOGINV(C5775,$B$8,$C$8)</f>
        <v>135.393812647029</v>
      </c>
      <c r="F5775" s="16" t="n">
        <f aca="false">$B$5/100*E5775*2_Girdiler!$B$14*2_Girdiler!$B$15*2_Girdiler!$B$16</f>
        <v>3.40650832619924</v>
      </c>
      <c r="G5775" s="16" t="n">
        <f aca="false">MIN(MATCH(F5775,2_Girdiler!$B$20:$I$20,1),7)</f>
        <v>1</v>
      </c>
      <c r="H5775" s="16" t="n">
        <f aca="false">IF(F5775&gt;=40,2_Girdiler!$I$21+(F5775-40)*(2_Girdiler!$I$21-2_Girdiler!$H$21)/(2_Girdiler!$I$20-2_Girdiler!$H$20),INDEX(2_Girdiler!$B$21:$I$21,G5775)+(F5775-INDEX(2_Girdiler!$B$20:$I$20,G5775))*(INDEX(2_Girdiler!$B$21:$I$21,G5775+1)-INDEX(2_Girdiler!$B$21:$I$21,G5775))/(INDEX(2_Girdiler!$B$20:$I$20,G5775+1)-INDEX(2_Girdiler!$B$20:$I$20,G5775)))</f>
        <v>7.49431831763833</v>
      </c>
      <c r="I5775" s="16" t="n">
        <f aca="false">H5775/2_Girdiler!$B$17</f>
        <v>3.00253137725895</v>
      </c>
      <c r="J5775" s="16" t="n">
        <f aca="false">D5775+I5775</f>
        <v>22.8470563833007</v>
      </c>
    </row>
    <row r="5776" customFormat="false" ht="15" hidden="false" customHeight="false" outlineLevel="0" collapsed="false">
      <c r="A5776" s="0" t="n">
        <v>5764</v>
      </c>
      <c r="B5776" s="7" t="n">
        <v>0.242731</v>
      </c>
      <c r="C5776" s="7" t="n">
        <v>0.414908</v>
      </c>
      <c r="D5776" s="16" t="n">
        <f aca="false">LOGINV(B5776,$B$7,$C$7)</f>
        <v>9.17964567169053</v>
      </c>
      <c r="E5776" s="16" t="n">
        <f aca="false">LOGINV(C5776,$B$8,$C$8)</f>
        <v>95.0579678325085</v>
      </c>
      <c r="F5776" s="16" t="n">
        <f aca="false">$B$5/100*E5776*2_Girdiler!$B$14*2_Girdiler!$B$15*2_Girdiler!$B$16</f>
        <v>2.39165847066591</v>
      </c>
      <c r="G5776" s="16" t="n">
        <f aca="false">MIN(MATCH(F5776,2_Girdiler!$B$20:$I$20,1),7)</f>
        <v>1</v>
      </c>
      <c r="H5776" s="16" t="n">
        <f aca="false">IF(F5776&gt;=40,2_Girdiler!$I$21+(F5776-40)*(2_Girdiler!$I$21-2_Girdiler!$H$21)/(2_Girdiler!$I$20-2_Girdiler!$H$20),INDEX(2_Girdiler!$B$21:$I$21,G5776)+(F5776-INDEX(2_Girdiler!$B$20:$I$20,G5776))*(INDEX(2_Girdiler!$B$21:$I$21,G5776+1)-INDEX(2_Girdiler!$B$21:$I$21,G5776))/(INDEX(2_Girdiler!$B$20:$I$20,G5776+1)-INDEX(2_Girdiler!$B$20:$I$20,G5776)))</f>
        <v>5.26164863546501</v>
      </c>
      <c r="I5776" s="16" t="n">
        <f aca="false">H5776/2_Girdiler!$B$17</f>
        <v>2.1080323058754</v>
      </c>
      <c r="J5776" s="16" t="n">
        <f aca="false">D5776+I5776</f>
        <v>11.2876779775659</v>
      </c>
    </row>
    <row r="5777" customFormat="false" ht="15" hidden="false" customHeight="false" outlineLevel="0" collapsed="false">
      <c r="A5777" s="0" t="n">
        <v>5765</v>
      </c>
      <c r="B5777" s="7" t="n">
        <v>0.896347</v>
      </c>
      <c r="C5777" s="7" t="n">
        <v>0.254606</v>
      </c>
      <c r="D5777" s="16" t="n">
        <f aca="false">LOGINV(B5777,$B$7,$C$7)</f>
        <v>27.3491597105849</v>
      </c>
      <c r="E5777" s="16" t="n">
        <f aca="false">LOGINV(C5777,$B$8,$C$8)</f>
        <v>71.3185898085968</v>
      </c>
      <c r="F5777" s="16" t="n">
        <f aca="false">$B$5/100*E5777*2_Girdiler!$B$14*2_Girdiler!$B$15*2_Girdiler!$B$16</f>
        <v>1.7943757195843</v>
      </c>
      <c r="G5777" s="16" t="n">
        <f aca="false">MIN(MATCH(F5777,2_Girdiler!$B$20:$I$20,1),7)</f>
        <v>1</v>
      </c>
      <c r="H5777" s="16" t="n">
        <f aca="false">IF(F5777&gt;=40,2_Girdiler!$I$21+(F5777-40)*(2_Girdiler!$I$21-2_Girdiler!$H$21)/(2_Girdiler!$I$20-2_Girdiler!$H$20),INDEX(2_Girdiler!$B$21:$I$21,G5777)+(F5777-INDEX(2_Girdiler!$B$20:$I$20,G5777))*(INDEX(2_Girdiler!$B$21:$I$21,G5777+1)-INDEX(2_Girdiler!$B$21:$I$21,G5777))/(INDEX(2_Girdiler!$B$20:$I$20,G5777+1)-INDEX(2_Girdiler!$B$20:$I$20,G5777)))</f>
        <v>3.94762658308545</v>
      </c>
      <c r="I5777" s="16" t="n">
        <f aca="false">H5777/2_Girdiler!$B$17</f>
        <v>1.58158116309513</v>
      </c>
      <c r="J5777" s="16" t="n">
        <f aca="false">D5777+I5777</f>
        <v>28.93074087368</v>
      </c>
    </row>
    <row r="5778" customFormat="false" ht="15" hidden="false" customHeight="false" outlineLevel="0" collapsed="false">
      <c r="A5778" s="0" t="n">
        <v>5766</v>
      </c>
      <c r="B5778" s="7" t="n">
        <v>0.401624</v>
      </c>
      <c r="C5778" s="7" t="n">
        <v>0.287296</v>
      </c>
      <c r="D5778" s="16" t="n">
        <f aca="false">LOGINV(B5778,$B$7,$C$7)</f>
        <v>11.7861619710668</v>
      </c>
      <c r="E5778" s="16" t="n">
        <f aca="false">LOGINV(C5778,$B$8,$C$8)</f>
        <v>76.0133481261248</v>
      </c>
      <c r="F5778" s="16" t="n">
        <f aca="false">$B$5/100*E5778*2_Girdiler!$B$14*2_Girdiler!$B$15*2_Girdiler!$B$16</f>
        <v>1.9124958388533</v>
      </c>
      <c r="G5778" s="16" t="n">
        <f aca="false">MIN(MATCH(F5778,2_Girdiler!$B$20:$I$20,1),7)</f>
        <v>1</v>
      </c>
      <c r="H5778" s="16" t="n">
        <f aca="false">IF(F5778&gt;=40,2_Girdiler!$I$21+(F5778-40)*(2_Girdiler!$I$21-2_Girdiler!$H$21)/(2_Girdiler!$I$20-2_Girdiler!$H$20),INDEX(2_Girdiler!$B$21:$I$21,G5778)+(F5778-INDEX(2_Girdiler!$B$20:$I$20,G5778))*(INDEX(2_Girdiler!$B$21:$I$21,G5778+1)-INDEX(2_Girdiler!$B$21:$I$21,G5778))/(INDEX(2_Girdiler!$B$20:$I$20,G5778+1)-INDEX(2_Girdiler!$B$20:$I$20,G5778)))</f>
        <v>4.20749084547726</v>
      </c>
      <c r="I5778" s="16" t="n">
        <f aca="false">H5778/2_Girdiler!$B$17</f>
        <v>1.68569344770723</v>
      </c>
      <c r="J5778" s="16" t="n">
        <f aca="false">D5778+I5778</f>
        <v>13.4718554187741</v>
      </c>
    </row>
    <row r="5779" customFormat="false" ht="15" hidden="false" customHeight="false" outlineLevel="0" collapsed="false">
      <c r="A5779" s="0" t="n">
        <v>5767</v>
      </c>
      <c r="B5779" s="7" t="n">
        <v>0.89046</v>
      </c>
      <c r="C5779" s="7" t="n">
        <v>0.045205</v>
      </c>
      <c r="D5779" s="16" t="n">
        <f aca="false">LOGINV(B5779,$B$7,$C$7)</f>
        <v>26.8652174522528</v>
      </c>
      <c r="E5779" s="16" t="n">
        <f aca="false">LOGINV(C5779,$B$8,$C$8)</f>
        <v>36.6071433135472</v>
      </c>
      <c r="F5779" s="16" t="n">
        <f aca="false">$B$5/100*E5779*2_Girdiler!$B$14*2_Girdiler!$B$15*2_Girdiler!$B$16</f>
        <v>0.921035725768847</v>
      </c>
      <c r="G5779" s="16" t="n">
        <f aca="false">MIN(MATCH(F5779,2_Girdiler!$B$20:$I$20,1),7)</f>
        <v>1</v>
      </c>
      <c r="H5779" s="16" t="n">
        <f aca="false">IF(F5779&gt;=40,2_Girdiler!$I$21+(F5779-40)*(2_Girdiler!$I$21-2_Girdiler!$H$21)/(2_Girdiler!$I$20-2_Girdiler!$H$20),INDEX(2_Girdiler!$B$21:$I$21,G5779)+(F5779-INDEX(2_Girdiler!$B$20:$I$20,G5779))*(INDEX(2_Girdiler!$B$21:$I$21,G5779+1)-INDEX(2_Girdiler!$B$21:$I$21,G5779))/(INDEX(2_Girdiler!$B$20:$I$20,G5779+1)-INDEX(2_Girdiler!$B$20:$I$20,G5779)))</f>
        <v>2.02627859669146</v>
      </c>
      <c r="I5779" s="16" t="n">
        <f aca="false">H5779/2_Girdiler!$B$17</f>
        <v>0.811810335212926</v>
      </c>
      <c r="J5779" s="16" t="n">
        <f aca="false">D5779+I5779</f>
        <v>27.6770277874657</v>
      </c>
    </row>
    <row r="5780" customFormat="false" ht="15" hidden="false" customHeight="false" outlineLevel="0" collapsed="false">
      <c r="A5780" s="0" t="n">
        <v>5768</v>
      </c>
      <c r="B5780" s="7" t="n">
        <v>0.176149</v>
      </c>
      <c r="C5780" s="7" t="n">
        <v>0.318931</v>
      </c>
      <c r="D5780" s="16" t="n">
        <f aca="false">LOGINV(B5780,$B$7,$C$7)</f>
        <v>8.06343234495504</v>
      </c>
      <c r="E5780" s="16" t="n">
        <f aca="false">LOGINV(C5780,$B$8,$C$8)</f>
        <v>80.5919350900524</v>
      </c>
      <c r="F5780" s="16" t="n">
        <f aca="false">$B$5/100*E5780*2_Girdiler!$B$14*2_Girdiler!$B$15*2_Girdiler!$B$16</f>
        <v>2.02769308686572</v>
      </c>
      <c r="G5780" s="16" t="n">
        <f aca="false">MIN(MATCH(F5780,2_Girdiler!$B$20:$I$20,1),7)</f>
        <v>1</v>
      </c>
      <c r="H5780" s="16" t="n">
        <f aca="false">IF(F5780&gt;=40,2_Girdiler!$I$21+(F5780-40)*(2_Girdiler!$I$21-2_Girdiler!$H$21)/(2_Girdiler!$I$20-2_Girdiler!$H$20),INDEX(2_Girdiler!$B$21:$I$21,G5780)+(F5780-INDEX(2_Girdiler!$B$20:$I$20,G5780))*(INDEX(2_Girdiler!$B$21:$I$21,G5780+1)-INDEX(2_Girdiler!$B$21:$I$21,G5780))/(INDEX(2_Girdiler!$B$20:$I$20,G5780+1)-INDEX(2_Girdiler!$B$20:$I$20,G5780)))</f>
        <v>4.46092479110458</v>
      </c>
      <c r="I5780" s="16" t="n">
        <f aca="false">H5780/2_Girdiler!$B$17</f>
        <v>1.78722948361562</v>
      </c>
      <c r="J5780" s="16" t="n">
        <f aca="false">D5780+I5780</f>
        <v>9.85066182857066</v>
      </c>
    </row>
    <row r="5781" customFormat="false" ht="15" hidden="false" customHeight="false" outlineLevel="0" collapsed="false">
      <c r="A5781" s="0" t="n">
        <v>5769</v>
      </c>
      <c r="B5781" s="7" t="n">
        <v>0.541673</v>
      </c>
      <c r="C5781" s="7" t="n">
        <v>0.703843</v>
      </c>
      <c r="D5781" s="16" t="n">
        <f aca="false">LOGINV(B5781,$B$7,$C$7)</f>
        <v>14.3554776284422</v>
      </c>
      <c r="E5781" s="16" t="n">
        <f aca="false">LOGINV(C5781,$B$8,$C$8)</f>
        <v>154.297897883285</v>
      </c>
      <c r="F5781" s="16" t="n">
        <f aca="false">$B$5/100*E5781*2_Girdiler!$B$14*2_Girdiler!$B$15*2_Girdiler!$B$16</f>
        <v>3.88213511074344</v>
      </c>
      <c r="G5781" s="16" t="n">
        <f aca="false">MIN(MATCH(F5781,2_Girdiler!$B$20:$I$20,1),7)</f>
        <v>1</v>
      </c>
      <c r="H5781" s="16" t="n">
        <f aca="false">IF(F5781&gt;=40,2_Girdiler!$I$21+(F5781-40)*(2_Girdiler!$I$21-2_Girdiler!$H$21)/(2_Girdiler!$I$20-2_Girdiler!$H$20),INDEX(2_Girdiler!$B$21:$I$21,G5781)+(F5781-INDEX(2_Girdiler!$B$20:$I$20,G5781))*(INDEX(2_Girdiler!$B$21:$I$21,G5781+1)-INDEX(2_Girdiler!$B$21:$I$21,G5781))/(INDEX(2_Girdiler!$B$20:$I$20,G5781+1)-INDEX(2_Girdiler!$B$20:$I$20,G5781)))</f>
        <v>8.54069724363557</v>
      </c>
      <c r="I5781" s="16" t="n">
        <f aca="false">H5781/2_Girdiler!$B$17</f>
        <v>3.42175370337964</v>
      </c>
      <c r="J5781" s="16" t="n">
        <f aca="false">D5781+I5781</f>
        <v>17.7772313318218</v>
      </c>
    </row>
    <row r="5782" customFormat="false" ht="15" hidden="false" customHeight="false" outlineLevel="0" collapsed="false">
      <c r="A5782" s="0" t="n">
        <v>5770</v>
      </c>
      <c r="B5782" s="7" t="n">
        <v>0.018987</v>
      </c>
      <c r="C5782" s="7" t="n">
        <v>0.066501</v>
      </c>
      <c r="D5782" s="16" t="n">
        <f aca="false">LOGINV(B5782,$B$7,$C$7)</f>
        <v>4.25936293007574</v>
      </c>
      <c r="E5782" s="16" t="n">
        <f aca="false">LOGINV(C5782,$B$8,$C$8)</f>
        <v>41.4070156547399</v>
      </c>
      <c r="F5782" s="16" t="n">
        <f aca="false">$B$5/100*E5782*2_Girdiler!$B$14*2_Girdiler!$B$15*2_Girdiler!$B$16</f>
        <v>1.04180051387326</v>
      </c>
      <c r="G5782" s="16" t="n">
        <f aca="false">MIN(MATCH(F5782,2_Girdiler!$B$20:$I$20,1),7)</f>
        <v>1</v>
      </c>
      <c r="H5782" s="16" t="n">
        <f aca="false">IF(F5782&gt;=40,2_Girdiler!$I$21+(F5782-40)*(2_Girdiler!$I$21-2_Girdiler!$H$21)/(2_Girdiler!$I$20-2_Girdiler!$H$20),INDEX(2_Girdiler!$B$21:$I$21,G5782)+(F5782-INDEX(2_Girdiler!$B$20:$I$20,G5782))*(INDEX(2_Girdiler!$B$21:$I$21,G5782+1)-INDEX(2_Girdiler!$B$21:$I$21,G5782))/(INDEX(2_Girdiler!$B$20:$I$20,G5782+1)-INDEX(2_Girdiler!$B$20:$I$20,G5782)))</f>
        <v>2.29196113052116</v>
      </c>
      <c r="I5782" s="16" t="n">
        <f aca="false">H5782/2_Girdiler!$B$17</f>
        <v>0.918253658061363</v>
      </c>
      <c r="J5782" s="16" t="n">
        <f aca="false">D5782+I5782</f>
        <v>5.1776165881371</v>
      </c>
    </row>
    <row r="5783" customFormat="false" ht="15" hidden="false" customHeight="false" outlineLevel="0" collapsed="false">
      <c r="A5783" s="0" t="n">
        <v>5771</v>
      </c>
      <c r="B5783" s="7" t="n">
        <v>0.462842</v>
      </c>
      <c r="C5783" s="7" t="n">
        <v>0.19939</v>
      </c>
      <c r="D5783" s="16" t="n">
        <f aca="false">LOGINV(B5783,$B$7,$C$7)</f>
        <v>12.855962974205</v>
      </c>
      <c r="E5783" s="16" t="n">
        <f aca="false">LOGINV(C5783,$B$8,$C$8)</f>
        <v>63.342394331848</v>
      </c>
      <c r="F5783" s="16" t="n">
        <f aca="false">$B$5/100*E5783*2_Girdiler!$B$14*2_Girdiler!$B$15*2_Girdiler!$B$16</f>
        <v>1.5936946413893</v>
      </c>
      <c r="G5783" s="16" t="n">
        <f aca="false">MIN(MATCH(F5783,2_Girdiler!$B$20:$I$20,1),7)</f>
        <v>1</v>
      </c>
      <c r="H5783" s="16" t="n">
        <f aca="false">IF(F5783&gt;=40,2_Girdiler!$I$21+(F5783-40)*(2_Girdiler!$I$21-2_Girdiler!$H$21)/(2_Girdiler!$I$20-2_Girdiler!$H$20),INDEX(2_Girdiler!$B$21:$I$21,G5783)+(F5783-INDEX(2_Girdiler!$B$20:$I$20,G5783))*(INDEX(2_Girdiler!$B$21:$I$21,G5783+1)-INDEX(2_Girdiler!$B$21:$I$21,G5783))/(INDEX(2_Girdiler!$B$20:$I$20,G5783+1)-INDEX(2_Girdiler!$B$20:$I$20,G5783)))</f>
        <v>3.50612821105645</v>
      </c>
      <c r="I5783" s="16" t="n">
        <f aca="false">H5783/2_Girdiler!$B$17</f>
        <v>1.40469880250659</v>
      </c>
      <c r="J5783" s="16" t="n">
        <f aca="false">D5783+I5783</f>
        <v>14.2606617767116</v>
      </c>
    </row>
    <row r="5784" customFormat="false" ht="15" hidden="false" customHeight="false" outlineLevel="0" collapsed="false">
      <c r="A5784" s="0" t="n">
        <v>5772</v>
      </c>
      <c r="B5784" s="7" t="n">
        <v>0.668134</v>
      </c>
      <c r="C5784" s="7" t="n">
        <v>0.377181</v>
      </c>
      <c r="D5784" s="16" t="n">
        <f aca="false">LOGINV(B5784,$B$7,$C$7)</f>
        <v>17.2556355430339</v>
      </c>
      <c r="E5784" s="16" t="n">
        <f aca="false">LOGINV(C5784,$B$8,$C$8)</f>
        <v>89.2335148681522</v>
      </c>
      <c r="F5784" s="16" t="n">
        <f aca="false">$B$5/100*E5784*2_Girdiler!$B$14*2_Girdiler!$B$15*2_Girdiler!$B$16</f>
        <v>2.24511523408271</v>
      </c>
      <c r="G5784" s="16" t="n">
        <f aca="false">MIN(MATCH(F5784,2_Girdiler!$B$20:$I$20,1),7)</f>
        <v>1</v>
      </c>
      <c r="H5784" s="16" t="n">
        <f aca="false">IF(F5784&gt;=40,2_Girdiler!$I$21+(F5784-40)*(2_Girdiler!$I$21-2_Girdiler!$H$21)/(2_Girdiler!$I$20-2_Girdiler!$H$20),INDEX(2_Girdiler!$B$21:$I$21,G5784)+(F5784-INDEX(2_Girdiler!$B$20:$I$20,G5784))*(INDEX(2_Girdiler!$B$21:$I$21,G5784+1)-INDEX(2_Girdiler!$B$21:$I$21,G5784))/(INDEX(2_Girdiler!$B$20:$I$20,G5784+1)-INDEX(2_Girdiler!$B$20:$I$20,G5784)))</f>
        <v>4.93925351498196</v>
      </c>
      <c r="I5784" s="16" t="n">
        <f aca="false">H5784/2_Girdiler!$B$17</f>
        <v>1.97886759414341</v>
      </c>
      <c r="J5784" s="16" t="n">
        <f aca="false">D5784+I5784</f>
        <v>19.2345031371773</v>
      </c>
    </row>
    <row r="5785" customFormat="false" ht="15" hidden="false" customHeight="false" outlineLevel="0" collapsed="false">
      <c r="A5785" s="0" t="n">
        <v>5773</v>
      </c>
      <c r="B5785" s="7" t="n">
        <v>0.85319</v>
      </c>
      <c r="C5785" s="7" t="n">
        <v>0.25374</v>
      </c>
      <c r="D5785" s="16" t="n">
        <f aca="false">LOGINV(B5785,$B$7,$C$7)</f>
        <v>24.3173226186113</v>
      </c>
      <c r="E5785" s="16" t="n">
        <f aca="false">LOGINV(C5785,$B$8,$C$8)</f>
        <v>71.1943319395697</v>
      </c>
      <c r="F5785" s="16" t="n">
        <f aca="false">$B$5/100*E5785*2_Girdiler!$B$14*2_Girdiler!$B$15*2_Girdiler!$B$16</f>
        <v>1.79124939159957</v>
      </c>
      <c r="G5785" s="16" t="n">
        <f aca="false">MIN(MATCH(F5785,2_Girdiler!$B$20:$I$20,1),7)</f>
        <v>1</v>
      </c>
      <c r="H5785" s="16" t="n">
        <f aca="false">IF(F5785&gt;=40,2_Girdiler!$I$21+(F5785-40)*(2_Girdiler!$I$21-2_Girdiler!$H$21)/(2_Girdiler!$I$20-2_Girdiler!$H$20),INDEX(2_Girdiler!$B$21:$I$21,G5785)+(F5785-INDEX(2_Girdiler!$B$20:$I$20,G5785))*(INDEX(2_Girdiler!$B$21:$I$21,G5785+1)-INDEX(2_Girdiler!$B$21:$I$21,G5785))/(INDEX(2_Girdiler!$B$20:$I$20,G5785+1)-INDEX(2_Girdiler!$B$20:$I$20,G5785)))</f>
        <v>3.94074866151906</v>
      </c>
      <c r="I5785" s="16" t="n">
        <f aca="false">H5785/2_Girdiler!$B$17</f>
        <v>1.5788255855445</v>
      </c>
      <c r="J5785" s="16" t="n">
        <f aca="false">D5785+I5785</f>
        <v>25.8961482041558</v>
      </c>
    </row>
    <row r="5786" customFormat="false" ht="15" hidden="false" customHeight="false" outlineLevel="0" collapsed="false">
      <c r="A5786" s="0" t="n">
        <v>5774</v>
      </c>
      <c r="B5786" s="7" t="n">
        <v>0.513163</v>
      </c>
      <c r="C5786" s="7" t="n">
        <v>0.587716</v>
      </c>
      <c r="D5786" s="16" t="n">
        <f aca="false">LOGINV(B5786,$B$7,$C$7)</f>
        <v>13.7934606063838</v>
      </c>
      <c r="E5786" s="16" t="n">
        <f aca="false">LOGINV(C5786,$B$8,$C$8)</f>
        <v>126.004721178508</v>
      </c>
      <c r="F5786" s="16" t="n">
        <f aca="false">$B$5/100*E5786*2_Girdiler!$B$14*2_Girdiler!$B$15*2_Girdiler!$B$16</f>
        <v>3.17027878485125</v>
      </c>
      <c r="G5786" s="16" t="n">
        <f aca="false">MIN(MATCH(F5786,2_Girdiler!$B$20:$I$20,1),7)</f>
        <v>1</v>
      </c>
      <c r="H5786" s="16" t="n">
        <f aca="false">IF(F5786&gt;=40,2_Girdiler!$I$21+(F5786-40)*(2_Girdiler!$I$21-2_Girdiler!$H$21)/(2_Girdiler!$I$20-2_Girdiler!$H$20),INDEX(2_Girdiler!$B$21:$I$21,G5786)+(F5786-INDEX(2_Girdiler!$B$20:$I$20,G5786))*(INDEX(2_Girdiler!$B$21:$I$21,G5786+1)-INDEX(2_Girdiler!$B$21:$I$21,G5786))/(INDEX(2_Girdiler!$B$20:$I$20,G5786+1)-INDEX(2_Girdiler!$B$20:$I$20,G5786)))</f>
        <v>6.97461332667276</v>
      </c>
      <c r="I5786" s="16" t="n">
        <f aca="false">H5786/2_Girdiler!$B$17</f>
        <v>2.79431623664774</v>
      </c>
      <c r="J5786" s="16" t="n">
        <f aca="false">D5786+I5786</f>
        <v>16.5877768430316</v>
      </c>
    </row>
    <row r="5787" customFormat="false" ht="15" hidden="false" customHeight="false" outlineLevel="0" collapsed="false">
      <c r="A5787" s="0" t="n">
        <v>5775</v>
      </c>
      <c r="B5787" s="7" t="n">
        <v>0.958247</v>
      </c>
      <c r="C5787" s="7" t="n">
        <v>0.428814</v>
      </c>
      <c r="D5787" s="16" t="n">
        <f aca="false">LOGINV(B5787,$B$7,$C$7)</f>
        <v>35.5339986798692</v>
      </c>
      <c r="E5787" s="16" t="n">
        <f aca="false">LOGINV(C5787,$B$8,$C$8)</f>
        <v>97.2641019952494</v>
      </c>
      <c r="F5787" s="16" t="n">
        <f aca="false">$B$5/100*E5787*2_Girdiler!$B$14*2_Girdiler!$B$15*2_Girdiler!$B$16</f>
        <v>2.44716480620047</v>
      </c>
      <c r="G5787" s="16" t="n">
        <f aca="false">MIN(MATCH(F5787,2_Girdiler!$B$20:$I$20,1),7)</f>
        <v>1</v>
      </c>
      <c r="H5787" s="16" t="n">
        <f aca="false">IF(F5787&gt;=40,2_Girdiler!$I$21+(F5787-40)*(2_Girdiler!$I$21-2_Girdiler!$H$21)/(2_Girdiler!$I$20-2_Girdiler!$H$20),INDEX(2_Girdiler!$B$21:$I$21,G5787)+(F5787-INDEX(2_Girdiler!$B$20:$I$20,G5787))*(INDEX(2_Girdiler!$B$21:$I$21,G5787+1)-INDEX(2_Girdiler!$B$21:$I$21,G5787))/(INDEX(2_Girdiler!$B$20:$I$20,G5787+1)-INDEX(2_Girdiler!$B$20:$I$20,G5787)))</f>
        <v>5.38376257364104</v>
      </c>
      <c r="I5787" s="16" t="n">
        <f aca="false">H5787/2_Girdiler!$B$17</f>
        <v>2.15695615931132</v>
      </c>
      <c r="J5787" s="16" t="n">
        <f aca="false">D5787+I5787</f>
        <v>37.6909548391805</v>
      </c>
    </row>
    <row r="5788" customFormat="false" ht="15" hidden="false" customHeight="false" outlineLevel="0" collapsed="false">
      <c r="A5788" s="0" t="n">
        <v>5776</v>
      </c>
      <c r="B5788" s="7" t="n">
        <v>0.696941</v>
      </c>
      <c r="C5788" s="7" t="n">
        <v>0.864529</v>
      </c>
      <c r="D5788" s="16" t="n">
        <f aca="false">LOGINV(B5788,$B$7,$C$7)</f>
        <v>18.0511258227673</v>
      </c>
      <c r="E5788" s="16" t="n">
        <f aca="false">LOGINV(C5788,$B$8,$C$8)</f>
        <v>222.262100946905</v>
      </c>
      <c r="F5788" s="16" t="n">
        <f aca="false">$B$5/100*E5788*2_Girdiler!$B$14*2_Girdiler!$B$15*2_Girdiler!$B$16</f>
        <v>5.59211445982413</v>
      </c>
      <c r="G5788" s="16" t="n">
        <f aca="false">MIN(MATCH(F5788,2_Girdiler!$B$20:$I$20,1),7)</f>
        <v>2</v>
      </c>
      <c r="H5788" s="16" t="n">
        <f aca="false">IF(F5788&gt;=40,2_Girdiler!$I$21+(F5788-40)*(2_Girdiler!$I$21-2_Girdiler!$H$21)/(2_Girdiler!$I$20-2_Girdiler!$H$20),INDEX(2_Girdiler!$B$21:$I$21,G5788)+(F5788-INDEX(2_Girdiler!$B$20:$I$20,G5788))*(INDEX(2_Girdiler!$B$21:$I$21,G5788+1)-INDEX(2_Girdiler!$B$21:$I$21,G5788))/(INDEX(2_Girdiler!$B$20:$I$20,G5788+1)-INDEX(2_Girdiler!$B$20:$I$20,G5788)))</f>
        <v>11.9473831357186</v>
      </c>
      <c r="I5788" s="16" t="n">
        <f aca="false">H5788/2_Girdiler!$B$17</f>
        <v>4.78661183322059</v>
      </c>
      <c r="J5788" s="16" t="n">
        <f aca="false">D5788+I5788</f>
        <v>22.8377376559879</v>
      </c>
    </row>
    <row r="5789" customFormat="false" ht="15" hidden="false" customHeight="false" outlineLevel="0" collapsed="false">
      <c r="A5789" s="0" t="n">
        <v>5777</v>
      </c>
      <c r="B5789" s="7" t="n">
        <v>0.154375</v>
      </c>
      <c r="C5789" s="7" t="n">
        <v>0.546474</v>
      </c>
      <c r="D5789" s="16" t="n">
        <f aca="false">LOGINV(B5789,$B$7,$C$7)</f>
        <v>7.67870792410157</v>
      </c>
      <c r="E5789" s="16" t="n">
        <f aca="false">LOGINV(C5789,$B$8,$C$8)</f>
        <v>117.753826743094</v>
      </c>
      <c r="F5789" s="16" t="n">
        <f aca="false">$B$5/100*E5789*2_Girdiler!$B$14*2_Girdiler!$B$15*2_Girdiler!$B$16</f>
        <v>2.96268628085625</v>
      </c>
      <c r="G5789" s="16" t="n">
        <f aca="false">MIN(MATCH(F5789,2_Girdiler!$B$20:$I$20,1),7)</f>
        <v>1</v>
      </c>
      <c r="H5789" s="16" t="n">
        <f aca="false">IF(F5789&gt;=40,2_Girdiler!$I$21+(F5789-40)*(2_Girdiler!$I$21-2_Girdiler!$H$21)/(2_Girdiler!$I$20-2_Girdiler!$H$20),INDEX(2_Girdiler!$B$21:$I$21,G5789)+(F5789-INDEX(2_Girdiler!$B$20:$I$20,G5789))*(INDEX(2_Girdiler!$B$21:$I$21,G5789+1)-INDEX(2_Girdiler!$B$21:$I$21,G5789))/(INDEX(2_Girdiler!$B$20:$I$20,G5789+1)-INDEX(2_Girdiler!$B$20:$I$20,G5789)))</f>
        <v>6.51790981788375</v>
      </c>
      <c r="I5789" s="16" t="n">
        <f aca="false">H5789/2_Girdiler!$B$17</f>
        <v>2.61134207447266</v>
      </c>
      <c r="J5789" s="16" t="n">
        <f aca="false">D5789+I5789</f>
        <v>10.2900499985742</v>
      </c>
    </row>
    <row r="5790" customFormat="false" ht="15" hidden="false" customHeight="false" outlineLevel="0" collapsed="false">
      <c r="A5790" s="0" t="n">
        <v>5778</v>
      </c>
      <c r="B5790" s="7" t="n">
        <v>0.709063</v>
      </c>
      <c r="C5790" s="7" t="n">
        <v>0.935864</v>
      </c>
      <c r="D5790" s="16" t="n">
        <f aca="false">LOGINV(B5790,$B$7,$C$7)</f>
        <v>18.4070180228337</v>
      </c>
      <c r="E5790" s="16" t="n">
        <f aca="false">LOGINV(C5790,$B$8,$C$8)</f>
        <v>291.489293128442</v>
      </c>
      <c r="F5790" s="16" t="n">
        <f aca="false">$B$5/100*E5790*2_Girdiler!$B$14*2_Girdiler!$B$15*2_Girdiler!$B$16</f>
        <v>7.33387061511161</v>
      </c>
      <c r="G5790" s="16" t="n">
        <f aca="false">MIN(MATCH(F5790,2_Girdiler!$B$20:$I$20,1),7)</f>
        <v>2</v>
      </c>
      <c r="H5790" s="16" t="n">
        <f aca="false">IF(F5790&gt;=40,2_Girdiler!$I$21+(F5790-40)*(2_Girdiler!$I$21-2_Girdiler!$H$21)/(2_Girdiler!$I$20-2_Girdiler!$H$20),INDEX(2_Girdiler!$B$21:$I$21,G5790)+(F5790-INDEX(2_Girdiler!$B$20:$I$20,G5790))*(INDEX(2_Girdiler!$B$21:$I$21,G5790+1)-INDEX(2_Girdiler!$B$21:$I$21,G5790))/(INDEX(2_Girdiler!$B$20:$I$20,G5790+1)-INDEX(2_Girdiler!$B$20:$I$20,G5790)))</f>
        <v>14.7341929841786</v>
      </c>
      <c r="I5790" s="16" t="n">
        <f aca="false">H5790/2_Girdiler!$B$17</f>
        <v>5.90312218917411</v>
      </c>
      <c r="J5790" s="16" t="n">
        <f aca="false">D5790+I5790</f>
        <v>24.3101402120078</v>
      </c>
    </row>
    <row r="5791" customFormat="false" ht="15" hidden="false" customHeight="false" outlineLevel="0" collapsed="false">
      <c r="A5791" s="0" t="n">
        <v>5779</v>
      </c>
      <c r="B5791" s="7" t="n">
        <v>0.637764</v>
      </c>
      <c r="C5791" s="7" t="n">
        <v>0.681726</v>
      </c>
      <c r="D5791" s="16" t="n">
        <f aca="false">LOGINV(B5791,$B$7,$C$7)</f>
        <v>16.4821346588871</v>
      </c>
      <c r="E5791" s="16" t="n">
        <f aca="false">LOGINV(C5791,$B$8,$C$8)</f>
        <v>148.153318692239</v>
      </c>
      <c r="F5791" s="16" t="n">
        <f aca="false">$B$5/100*E5791*2_Girdiler!$B$14*2_Girdiler!$B$15*2_Girdiler!$B$16</f>
        <v>3.72753749829675</v>
      </c>
      <c r="G5791" s="16" t="n">
        <f aca="false">MIN(MATCH(F5791,2_Girdiler!$B$20:$I$20,1),7)</f>
        <v>1</v>
      </c>
      <c r="H5791" s="16" t="n">
        <f aca="false">IF(F5791&gt;=40,2_Girdiler!$I$21+(F5791-40)*(2_Girdiler!$I$21-2_Girdiler!$H$21)/(2_Girdiler!$I$20-2_Girdiler!$H$20),INDEX(2_Girdiler!$B$21:$I$21,G5791)+(F5791-INDEX(2_Girdiler!$B$20:$I$20,G5791))*(INDEX(2_Girdiler!$B$21:$I$21,G5791+1)-INDEX(2_Girdiler!$B$21:$I$21,G5791))/(INDEX(2_Girdiler!$B$20:$I$20,G5791+1)-INDEX(2_Girdiler!$B$20:$I$20,G5791)))</f>
        <v>8.20058249625284</v>
      </c>
      <c r="I5791" s="16" t="n">
        <f aca="false">H5791/2_Girdiler!$B$17</f>
        <v>3.28548978215258</v>
      </c>
      <c r="J5791" s="16" t="n">
        <f aca="false">D5791+I5791</f>
        <v>19.7676244410397</v>
      </c>
    </row>
    <row r="5792" customFormat="false" ht="15" hidden="false" customHeight="false" outlineLevel="0" collapsed="false">
      <c r="A5792" s="0" t="n">
        <v>5780</v>
      </c>
      <c r="B5792" s="7" t="n">
        <v>0.617231</v>
      </c>
      <c r="C5792" s="7" t="n">
        <v>0.071783</v>
      </c>
      <c r="D5792" s="16" t="n">
        <f aca="false">LOGINV(B5792,$B$7,$C$7)</f>
        <v>15.9909961853055</v>
      </c>
      <c r="E5792" s="16" t="n">
        <f aca="false">LOGINV(C5792,$B$8,$C$8)</f>
        <v>42.4826262162499</v>
      </c>
      <c r="F5792" s="16" t="n">
        <f aca="false">$B$5/100*E5792*2_Girdiler!$B$14*2_Girdiler!$B$15*2_Girdiler!$B$16</f>
        <v>1.06886287560085</v>
      </c>
      <c r="G5792" s="16" t="n">
        <f aca="false">MIN(MATCH(F5792,2_Girdiler!$B$20:$I$20,1),7)</f>
        <v>1</v>
      </c>
      <c r="H5792" s="16" t="n">
        <f aca="false">IF(F5792&gt;=40,2_Girdiler!$I$21+(F5792-40)*(2_Girdiler!$I$21-2_Girdiler!$H$21)/(2_Girdiler!$I$20-2_Girdiler!$H$20),INDEX(2_Girdiler!$B$21:$I$21,G5792)+(F5792-INDEX(2_Girdiler!$B$20:$I$20,G5792))*(INDEX(2_Girdiler!$B$21:$I$21,G5792+1)-INDEX(2_Girdiler!$B$21:$I$21,G5792))/(INDEX(2_Girdiler!$B$20:$I$20,G5792+1)-INDEX(2_Girdiler!$B$20:$I$20,G5792)))</f>
        <v>2.35149832632187</v>
      </c>
      <c r="I5792" s="16" t="n">
        <f aca="false">H5792/2_Girdiler!$B$17</f>
        <v>0.942106701250748</v>
      </c>
      <c r="J5792" s="16" t="n">
        <f aca="false">D5792+I5792</f>
        <v>16.9331028865563</v>
      </c>
    </row>
    <row r="5793" customFormat="false" ht="15" hidden="false" customHeight="false" outlineLevel="0" collapsed="false">
      <c r="A5793" s="0" t="n">
        <v>5781</v>
      </c>
      <c r="B5793" s="7" t="n">
        <v>0.111969</v>
      </c>
      <c r="C5793" s="7" t="n">
        <v>0.745114</v>
      </c>
      <c r="D5793" s="16" t="n">
        <f aca="false">LOGINV(B5793,$B$7,$C$7)</f>
        <v>6.87528389903297</v>
      </c>
      <c r="E5793" s="16" t="n">
        <f aca="false">LOGINV(C5793,$B$8,$C$8)</f>
        <v>167.124324890771</v>
      </c>
      <c r="F5793" s="16" t="n">
        <f aca="false">$B$5/100*E5793*2_Girdiler!$B$14*2_Girdiler!$B$15*2_Girdiler!$B$16</f>
        <v>4.20484801425179</v>
      </c>
      <c r="G5793" s="16" t="n">
        <f aca="false">MIN(MATCH(F5793,2_Girdiler!$B$20:$I$20,1),7)</f>
        <v>1</v>
      </c>
      <c r="H5793" s="16" t="n">
        <f aca="false">IF(F5793&gt;=40,2_Girdiler!$I$21+(F5793-40)*(2_Girdiler!$I$21-2_Girdiler!$H$21)/(2_Girdiler!$I$20-2_Girdiler!$H$20),INDEX(2_Girdiler!$B$21:$I$21,G5793)+(F5793-INDEX(2_Girdiler!$B$20:$I$20,G5793))*(INDEX(2_Girdiler!$B$21:$I$21,G5793+1)-INDEX(2_Girdiler!$B$21:$I$21,G5793))/(INDEX(2_Girdiler!$B$20:$I$20,G5793+1)-INDEX(2_Girdiler!$B$20:$I$20,G5793)))</f>
        <v>9.25066563135393</v>
      </c>
      <c r="I5793" s="16" t="n">
        <f aca="false">H5793/2_Girdiler!$B$17</f>
        <v>3.70619616640783</v>
      </c>
      <c r="J5793" s="16" t="n">
        <f aca="false">D5793+I5793</f>
        <v>10.5814800654408</v>
      </c>
    </row>
    <row r="5794" customFormat="false" ht="15" hidden="false" customHeight="false" outlineLevel="0" collapsed="false">
      <c r="A5794" s="0" t="n">
        <v>5782</v>
      </c>
      <c r="B5794" s="7" t="n">
        <v>0.456073</v>
      </c>
      <c r="C5794" s="7" t="n">
        <v>0.940229</v>
      </c>
      <c r="D5794" s="16" t="n">
        <f aca="false">LOGINV(B5794,$B$7,$C$7)</f>
        <v>12.734322244111</v>
      </c>
      <c r="E5794" s="16" t="n">
        <f aca="false">LOGINV(C5794,$B$8,$C$8)</f>
        <v>298.293580564826</v>
      </c>
      <c r="F5794" s="16" t="n">
        <f aca="false">$B$5/100*E5794*2_Girdiler!$B$14*2_Girdiler!$B$15*2_Girdiler!$B$16</f>
        <v>7.50506648701101</v>
      </c>
      <c r="G5794" s="16" t="n">
        <f aca="false">MIN(MATCH(F5794,2_Girdiler!$B$20:$I$20,1),7)</f>
        <v>2</v>
      </c>
      <c r="H5794" s="16" t="n">
        <f aca="false">IF(F5794&gt;=40,2_Girdiler!$I$21+(F5794-40)*(2_Girdiler!$I$21-2_Girdiler!$H$21)/(2_Girdiler!$I$20-2_Girdiler!$H$20),INDEX(2_Girdiler!$B$21:$I$21,G5794)+(F5794-INDEX(2_Girdiler!$B$20:$I$20,G5794))*(INDEX(2_Girdiler!$B$21:$I$21,G5794+1)-INDEX(2_Girdiler!$B$21:$I$21,G5794))/(INDEX(2_Girdiler!$B$20:$I$20,G5794+1)-INDEX(2_Girdiler!$B$20:$I$20,G5794)))</f>
        <v>15.0081063792176</v>
      </c>
      <c r="I5794" s="16" t="n">
        <f aca="false">H5794/2_Girdiler!$B$17</f>
        <v>6.01286313269937</v>
      </c>
      <c r="J5794" s="16" t="n">
        <f aca="false">D5794+I5794</f>
        <v>18.7471853768103</v>
      </c>
    </row>
    <row r="5795" customFormat="false" ht="15" hidden="false" customHeight="false" outlineLevel="0" collapsed="false">
      <c r="A5795" s="0" t="n">
        <v>5783</v>
      </c>
      <c r="B5795" s="7" t="n">
        <v>0.550999</v>
      </c>
      <c r="C5795" s="7" t="n">
        <v>0.118641</v>
      </c>
      <c r="D5795" s="16" t="n">
        <f aca="false">LOGINV(B5795,$B$7,$C$7)</f>
        <v>14.545049872298</v>
      </c>
      <c r="E5795" s="16" t="n">
        <f aca="false">LOGINV(C5795,$B$8,$C$8)</f>
        <v>50.9259295594879</v>
      </c>
      <c r="F5795" s="16" t="n">
        <f aca="false">$B$5/100*E5795*2_Girdiler!$B$14*2_Girdiler!$B$15*2_Girdiler!$B$16</f>
        <v>1.28129638771671</v>
      </c>
      <c r="G5795" s="16" t="n">
        <f aca="false">MIN(MATCH(F5795,2_Girdiler!$B$20:$I$20,1),7)</f>
        <v>1</v>
      </c>
      <c r="H5795" s="16" t="n">
        <f aca="false">IF(F5795&gt;=40,2_Girdiler!$I$21+(F5795-40)*(2_Girdiler!$I$21-2_Girdiler!$H$21)/(2_Girdiler!$I$20-2_Girdiler!$H$20),INDEX(2_Girdiler!$B$21:$I$21,G5795)+(F5795-INDEX(2_Girdiler!$B$20:$I$20,G5795))*(INDEX(2_Girdiler!$B$21:$I$21,G5795+1)-INDEX(2_Girdiler!$B$21:$I$21,G5795))/(INDEX(2_Girdiler!$B$20:$I$20,G5795+1)-INDEX(2_Girdiler!$B$20:$I$20,G5795)))</f>
        <v>2.81885205297677</v>
      </c>
      <c r="I5795" s="16" t="n">
        <f aca="false">H5795/2_Girdiler!$B$17</f>
        <v>1.12934777763492</v>
      </c>
      <c r="J5795" s="16" t="n">
        <f aca="false">D5795+I5795</f>
        <v>15.6743976499329</v>
      </c>
    </row>
    <row r="5796" customFormat="false" ht="15" hidden="false" customHeight="false" outlineLevel="0" collapsed="false">
      <c r="A5796" s="0" t="n">
        <v>5784</v>
      </c>
      <c r="B5796" s="7" t="n">
        <v>0.010645</v>
      </c>
      <c r="C5796" s="7" t="n">
        <v>0.764605</v>
      </c>
      <c r="D5796" s="16" t="n">
        <f aca="false">LOGINV(B5796,$B$7,$C$7)</f>
        <v>3.75173464212321</v>
      </c>
      <c r="E5796" s="16" t="n">
        <f aca="false">LOGINV(C5796,$B$8,$C$8)</f>
        <v>173.948620410626</v>
      </c>
      <c r="F5796" s="16" t="n">
        <f aca="false">$B$5/100*E5796*2_Girdiler!$B$14*2_Girdiler!$B$15*2_Girdiler!$B$16</f>
        <v>4.37654728953135</v>
      </c>
      <c r="G5796" s="16" t="n">
        <f aca="false">MIN(MATCH(F5796,2_Girdiler!$B$20:$I$20,1),7)</f>
        <v>1</v>
      </c>
      <c r="H5796" s="16" t="n">
        <f aca="false">IF(F5796&gt;=40,2_Girdiler!$I$21+(F5796-40)*(2_Girdiler!$I$21-2_Girdiler!$H$21)/(2_Girdiler!$I$20-2_Girdiler!$H$20),INDEX(2_Girdiler!$B$21:$I$21,G5796)+(F5796-INDEX(2_Girdiler!$B$20:$I$20,G5796))*(INDEX(2_Girdiler!$B$21:$I$21,G5796+1)-INDEX(2_Girdiler!$B$21:$I$21,G5796))/(INDEX(2_Girdiler!$B$20:$I$20,G5796+1)-INDEX(2_Girdiler!$B$20:$I$20,G5796)))</f>
        <v>9.62840403696897</v>
      </c>
      <c r="I5796" s="16" t="n">
        <f aca="false">H5796/2_Girdiler!$B$17</f>
        <v>3.85753366865744</v>
      </c>
      <c r="J5796" s="16" t="n">
        <f aca="false">D5796+I5796</f>
        <v>7.60926831078065</v>
      </c>
    </row>
    <row r="5797" customFormat="false" ht="15" hidden="false" customHeight="false" outlineLevel="0" collapsed="false">
      <c r="A5797" s="0" t="n">
        <v>5785</v>
      </c>
      <c r="B5797" s="7" t="n">
        <v>0.972748</v>
      </c>
      <c r="C5797" s="7" t="n">
        <v>0.801469</v>
      </c>
      <c r="D5797" s="16" t="n">
        <f aca="false">LOGINV(B5797,$B$7,$C$7)</f>
        <v>39.5503253417379</v>
      </c>
      <c r="E5797" s="16" t="n">
        <f aca="false">LOGINV(C5797,$B$8,$C$8)</f>
        <v>188.649373165241</v>
      </c>
      <c r="F5797" s="16" t="n">
        <f aca="false">$B$5/100*E5797*2_Girdiler!$B$14*2_Girdiler!$B$15*2_Girdiler!$B$16</f>
        <v>4.74641822883746</v>
      </c>
      <c r="G5797" s="16" t="n">
        <f aca="false">MIN(MATCH(F5797,2_Girdiler!$B$20:$I$20,1),7)</f>
        <v>1</v>
      </c>
      <c r="H5797" s="16" t="n">
        <f aca="false">IF(F5797&gt;=40,2_Girdiler!$I$21+(F5797-40)*(2_Girdiler!$I$21-2_Girdiler!$H$21)/(2_Girdiler!$I$20-2_Girdiler!$H$20),INDEX(2_Girdiler!$B$21:$I$21,G5797)+(F5797-INDEX(2_Girdiler!$B$20:$I$20,G5797))*(INDEX(2_Girdiler!$B$21:$I$21,G5797+1)-INDEX(2_Girdiler!$B$21:$I$21,G5797))/(INDEX(2_Girdiler!$B$20:$I$20,G5797+1)-INDEX(2_Girdiler!$B$20:$I$20,G5797)))</f>
        <v>10.4421201034424</v>
      </c>
      <c r="I5797" s="16" t="n">
        <f aca="false">H5797/2_Girdiler!$B$17</f>
        <v>4.18354170810994</v>
      </c>
      <c r="J5797" s="16" t="n">
        <f aca="false">D5797+I5797</f>
        <v>43.7338670498479</v>
      </c>
    </row>
    <row r="5798" customFormat="false" ht="15" hidden="false" customHeight="false" outlineLevel="0" collapsed="false">
      <c r="A5798" s="0" t="n">
        <v>5786</v>
      </c>
      <c r="B5798" s="7" t="n">
        <v>0.046554</v>
      </c>
      <c r="C5798" s="7" t="n">
        <v>0.996425</v>
      </c>
      <c r="D5798" s="16" t="n">
        <f aca="false">LOGINV(B5798,$B$7,$C$7)</f>
        <v>5.31110232922728</v>
      </c>
      <c r="E5798" s="16" t="n">
        <f aca="false">LOGINV(C5798,$B$8,$C$8)</f>
        <v>619.851188696208</v>
      </c>
      <c r="F5798" s="16" t="n">
        <f aca="false">$B$5/100*E5798*2_Girdiler!$B$14*2_Girdiler!$B$15*2_Girdiler!$B$16</f>
        <v>15.5954559075966</v>
      </c>
      <c r="G5798" s="16" t="n">
        <f aca="false">MIN(MATCH(F5798,2_Girdiler!$B$20:$I$20,1),7)</f>
        <v>4</v>
      </c>
      <c r="H5798" s="16" t="n">
        <f aca="false">IF(F5798&gt;=40,2_Girdiler!$I$21+(F5798-40)*(2_Girdiler!$I$21-2_Girdiler!$H$21)/(2_Girdiler!$I$20-2_Girdiler!$H$20),INDEX(2_Girdiler!$B$21:$I$21,G5798)+(F5798-INDEX(2_Girdiler!$B$20:$I$20,G5798))*(INDEX(2_Girdiler!$B$21:$I$21,G5798+1)-INDEX(2_Girdiler!$B$21:$I$21,G5798))/(INDEX(2_Girdiler!$B$20:$I$20,G5798+1)-INDEX(2_Girdiler!$B$20:$I$20,G5798)))</f>
        <v>23.7977279537983</v>
      </c>
      <c r="I5798" s="16" t="n">
        <f aca="false">H5798/2_Girdiler!$B$17</f>
        <v>9.53434613533586</v>
      </c>
      <c r="J5798" s="16" t="n">
        <f aca="false">D5798+I5798</f>
        <v>14.8454484645631</v>
      </c>
    </row>
    <row r="5799" customFormat="false" ht="15" hidden="false" customHeight="false" outlineLevel="0" collapsed="false">
      <c r="A5799" s="0" t="n">
        <v>5787</v>
      </c>
      <c r="B5799" s="7" t="n">
        <v>0.321657</v>
      </c>
      <c r="C5799" s="7" t="n">
        <v>0.612515</v>
      </c>
      <c r="D5799" s="16" t="n">
        <f aca="false">LOGINV(B5799,$B$7,$C$7)</f>
        <v>10.4613198574099</v>
      </c>
      <c r="E5799" s="16" t="n">
        <f aca="false">LOGINV(C5799,$B$8,$C$8)</f>
        <v>131.336751572376</v>
      </c>
      <c r="F5799" s="16" t="n">
        <f aca="false">$B$5/100*E5799*2_Girdiler!$B$14*2_Girdiler!$B$15*2_Girdiler!$B$16</f>
        <v>3.30443266956097</v>
      </c>
      <c r="G5799" s="16" t="n">
        <f aca="false">MIN(MATCH(F5799,2_Girdiler!$B$20:$I$20,1),7)</f>
        <v>1</v>
      </c>
      <c r="H5799" s="16" t="n">
        <f aca="false">IF(F5799&gt;=40,2_Girdiler!$I$21+(F5799-40)*(2_Girdiler!$I$21-2_Girdiler!$H$21)/(2_Girdiler!$I$20-2_Girdiler!$H$20),INDEX(2_Girdiler!$B$21:$I$21,G5799)+(F5799-INDEX(2_Girdiler!$B$20:$I$20,G5799))*(INDEX(2_Girdiler!$B$21:$I$21,G5799+1)-INDEX(2_Girdiler!$B$21:$I$21,G5799))/(INDEX(2_Girdiler!$B$20:$I$20,G5799+1)-INDEX(2_Girdiler!$B$20:$I$20,G5799)))</f>
        <v>7.26975187303414</v>
      </c>
      <c r="I5799" s="16" t="n">
        <f aca="false">H5799/2_Girdiler!$B$17</f>
        <v>2.91256084656817</v>
      </c>
      <c r="J5799" s="16" t="n">
        <f aca="false">D5799+I5799</f>
        <v>13.3738807039781</v>
      </c>
    </row>
    <row r="5800" customFormat="false" ht="15" hidden="false" customHeight="false" outlineLevel="0" collapsed="false">
      <c r="A5800" s="0" t="n">
        <v>5788</v>
      </c>
      <c r="B5800" s="7" t="n">
        <v>0.838746</v>
      </c>
      <c r="C5800" s="7" t="n">
        <v>0.876748</v>
      </c>
      <c r="D5800" s="16" t="n">
        <f aca="false">LOGINV(B5800,$B$7,$C$7)</f>
        <v>23.5057571100806</v>
      </c>
      <c r="E5800" s="16" t="n">
        <f aca="false">LOGINV(C5800,$B$8,$C$8)</f>
        <v>230.739149755203</v>
      </c>
      <c r="F5800" s="16" t="n">
        <f aca="false">$B$5/100*E5800*2_Girdiler!$B$14*2_Girdiler!$B$15*2_Girdiler!$B$16</f>
        <v>5.80539700784091</v>
      </c>
      <c r="G5800" s="16" t="n">
        <f aca="false">MIN(MATCH(F5800,2_Girdiler!$B$20:$I$20,1),7)</f>
        <v>2</v>
      </c>
      <c r="H5800" s="16" t="n">
        <f aca="false">IF(F5800&gt;=40,2_Girdiler!$I$21+(F5800-40)*(2_Girdiler!$I$21-2_Girdiler!$H$21)/(2_Girdiler!$I$20-2_Girdiler!$H$20),INDEX(2_Girdiler!$B$21:$I$21,G5800)+(F5800-INDEX(2_Girdiler!$B$20:$I$20,G5800))*(INDEX(2_Girdiler!$B$21:$I$21,G5800+1)-INDEX(2_Girdiler!$B$21:$I$21,G5800))/(INDEX(2_Girdiler!$B$20:$I$20,G5800+1)-INDEX(2_Girdiler!$B$20:$I$20,G5800)))</f>
        <v>12.2886352125455</v>
      </c>
      <c r="I5800" s="16" t="n">
        <f aca="false">H5800/2_Girdiler!$B$17</f>
        <v>4.92333141528264</v>
      </c>
      <c r="J5800" s="16" t="n">
        <f aca="false">D5800+I5800</f>
        <v>28.4290885253633</v>
      </c>
    </row>
    <row r="5801" customFormat="false" ht="15" hidden="false" customHeight="false" outlineLevel="0" collapsed="false">
      <c r="A5801" s="0" t="n">
        <v>5789</v>
      </c>
      <c r="B5801" s="7" t="n">
        <v>0.625195</v>
      </c>
      <c r="C5801" s="7" t="n">
        <v>0.986932</v>
      </c>
      <c r="D5801" s="16" t="n">
        <f aca="false">LOGINV(B5801,$B$7,$C$7)</f>
        <v>16.1787110651322</v>
      </c>
      <c r="E5801" s="16" t="n">
        <f aca="false">LOGINV(C5801,$B$8,$C$8)</f>
        <v>458.949628971517</v>
      </c>
      <c r="F5801" s="16" t="n">
        <f aca="false">$B$5/100*E5801*2_Girdiler!$B$14*2_Girdiler!$B$15*2_Girdiler!$B$16</f>
        <v>11.5471726649234</v>
      </c>
      <c r="G5801" s="16" t="n">
        <f aca="false">MIN(MATCH(F5801,2_Girdiler!$B$20:$I$20,1),7)</f>
        <v>3</v>
      </c>
      <c r="H5801" s="16" t="n">
        <f aca="false">IF(F5801&gt;=40,2_Girdiler!$I$21+(F5801-40)*(2_Girdiler!$I$21-2_Girdiler!$H$21)/(2_Girdiler!$I$20-2_Girdiler!$H$20),INDEX(2_Girdiler!$B$21:$I$21,G5801)+(F5801-INDEX(2_Girdiler!$B$20:$I$20,G5801))*(INDEX(2_Girdiler!$B$21:$I$21,G5801+1)-INDEX(2_Girdiler!$B$21:$I$21,G5801))/(INDEX(2_Girdiler!$B$20:$I$20,G5801+1)-INDEX(2_Girdiler!$B$20:$I$20,G5801)))</f>
        <v>20.392455398431</v>
      </c>
      <c r="I5801" s="16" t="n">
        <f aca="false">H5801/2_Girdiler!$B$17</f>
        <v>8.17005424616628</v>
      </c>
      <c r="J5801" s="16" t="n">
        <f aca="false">D5801+I5801</f>
        <v>24.3487653112985</v>
      </c>
    </row>
    <row r="5802" customFormat="false" ht="15" hidden="false" customHeight="false" outlineLevel="0" collapsed="false">
      <c r="A5802" s="0" t="n">
        <v>5790</v>
      </c>
      <c r="B5802" s="7" t="n">
        <v>0.653525</v>
      </c>
      <c r="C5802" s="7" t="n">
        <v>0.92368</v>
      </c>
      <c r="D5802" s="16" t="n">
        <f aca="false">LOGINV(B5802,$B$7,$C$7)</f>
        <v>16.8759933949329</v>
      </c>
      <c r="E5802" s="16" t="n">
        <f aca="false">LOGINV(C5802,$B$8,$C$8)</f>
        <v>274.916472261407</v>
      </c>
      <c r="F5802" s="16" t="n">
        <f aca="false">$B$5/100*E5802*2_Girdiler!$B$14*2_Girdiler!$B$15*2_Girdiler!$B$16</f>
        <v>6.916898442097</v>
      </c>
      <c r="G5802" s="16" t="n">
        <f aca="false">MIN(MATCH(F5802,2_Girdiler!$B$20:$I$20,1),7)</f>
        <v>2</v>
      </c>
      <c r="H5802" s="16" t="n">
        <f aca="false">IF(F5802&gt;=40,2_Girdiler!$I$21+(F5802-40)*(2_Girdiler!$I$21-2_Girdiler!$H$21)/(2_Girdiler!$I$20-2_Girdiler!$H$20),INDEX(2_Girdiler!$B$21:$I$21,G5802)+(F5802-INDEX(2_Girdiler!$B$20:$I$20,G5802))*(INDEX(2_Girdiler!$B$21:$I$21,G5802+1)-INDEX(2_Girdiler!$B$21:$I$21,G5802))/(INDEX(2_Girdiler!$B$20:$I$20,G5802+1)-INDEX(2_Girdiler!$B$20:$I$20,G5802)))</f>
        <v>14.0670375073552</v>
      </c>
      <c r="I5802" s="16" t="n">
        <f aca="false">H5802/2_Girdiler!$B$17</f>
        <v>5.63583233467756</v>
      </c>
      <c r="J5802" s="16" t="n">
        <f aca="false">D5802+I5802</f>
        <v>22.5118257296104</v>
      </c>
    </row>
    <row r="5803" customFormat="false" ht="15" hidden="false" customHeight="false" outlineLevel="0" collapsed="false">
      <c r="A5803" s="0" t="n">
        <v>5791</v>
      </c>
      <c r="B5803" s="7" t="n">
        <v>0.115861</v>
      </c>
      <c r="C5803" s="7" t="n">
        <v>0.992903</v>
      </c>
      <c r="D5803" s="16" t="n">
        <f aca="false">LOGINV(B5803,$B$7,$C$7)</f>
        <v>6.95308841686976</v>
      </c>
      <c r="E5803" s="16" t="n">
        <f aca="false">LOGINV(C5803,$B$8,$C$8)</f>
        <v>531.763553169997</v>
      </c>
      <c r="F5803" s="16" t="n">
        <f aca="false">$B$5/100*E5803*2_Girdiler!$B$14*2_Girdiler!$B$15*2_Girdiler!$B$16</f>
        <v>13.3791709977571</v>
      </c>
      <c r="G5803" s="16" t="n">
        <f aca="false">MIN(MATCH(F5803,2_Girdiler!$B$20:$I$20,1),7)</f>
        <v>3</v>
      </c>
      <c r="H5803" s="16" t="n">
        <f aca="false">IF(F5803&gt;=40,2_Girdiler!$I$21+(F5803-40)*(2_Girdiler!$I$21-2_Girdiler!$H$21)/(2_Girdiler!$I$20-2_Girdiler!$H$20),INDEX(2_Girdiler!$B$21:$I$21,G5803)+(F5803-INDEX(2_Girdiler!$B$20:$I$20,G5803))*(INDEX(2_Girdiler!$B$21:$I$21,G5803+1)-INDEX(2_Girdiler!$B$21:$I$21,G5803))/(INDEX(2_Girdiler!$B$20:$I$20,G5803+1)-INDEX(2_Girdiler!$B$20:$I$20,G5803)))</f>
        <v>22.0412538979814</v>
      </c>
      <c r="I5803" s="16" t="n">
        <f aca="false">H5803/2_Girdiler!$B$17</f>
        <v>8.83063056810153</v>
      </c>
      <c r="J5803" s="16" t="n">
        <f aca="false">D5803+I5803</f>
        <v>15.7837189849713</v>
      </c>
    </row>
    <row r="5804" customFormat="false" ht="15" hidden="false" customHeight="false" outlineLevel="0" collapsed="false">
      <c r="A5804" s="0" t="n">
        <v>5792</v>
      </c>
      <c r="B5804" s="7" t="n">
        <v>0.491133</v>
      </c>
      <c r="C5804" s="7" t="n">
        <v>0.376095</v>
      </c>
      <c r="D5804" s="16" t="n">
        <f aca="false">LOGINV(B5804,$B$7,$C$7)</f>
        <v>13.3753044516954</v>
      </c>
      <c r="E5804" s="16" t="n">
        <f aca="false">LOGINV(C5804,$B$8,$C$8)</f>
        <v>89.0689272292514</v>
      </c>
      <c r="F5804" s="16" t="n">
        <f aca="false">$B$5/100*E5804*2_Girdiler!$B$14*2_Girdiler!$B$15*2_Girdiler!$B$16</f>
        <v>2.24097420908797</v>
      </c>
      <c r="G5804" s="16" t="n">
        <f aca="false">MIN(MATCH(F5804,2_Girdiler!$B$20:$I$20,1),7)</f>
        <v>1</v>
      </c>
      <c r="H5804" s="16" t="n">
        <f aca="false">IF(F5804&gt;=40,2_Girdiler!$I$21+(F5804-40)*(2_Girdiler!$I$21-2_Girdiler!$H$21)/(2_Girdiler!$I$20-2_Girdiler!$H$20),INDEX(2_Girdiler!$B$21:$I$21,G5804)+(F5804-INDEX(2_Girdiler!$B$20:$I$20,G5804))*(INDEX(2_Girdiler!$B$21:$I$21,G5804+1)-INDEX(2_Girdiler!$B$21:$I$21,G5804))/(INDEX(2_Girdiler!$B$20:$I$20,G5804+1)-INDEX(2_Girdiler!$B$20:$I$20,G5804)))</f>
        <v>4.93014325999353</v>
      </c>
      <c r="I5804" s="16" t="n">
        <f aca="false">H5804/2_Girdiler!$B$17</f>
        <v>1.975217652241</v>
      </c>
      <c r="J5804" s="16" t="n">
        <f aca="false">D5804+I5804</f>
        <v>15.3505221039364</v>
      </c>
    </row>
    <row r="5805" customFormat="false" ht="15" hidden="false" customHeight="false" outlineLevel="0" collapsed="false">
      <c r="A5805" s="0" t="n">
        <v>5793</v>
      </c>
      <c r="B5805" s="7" t="n">
        <v>0.930725</v>
      </c>
      <c r="C5805" s="7" t="n">
        <v>0.482391</v>
      </c>
      <c r="D5805" s="16" t="n">
        <f aca="false">LOGINV(B5805,$B$7,$C$7)</f>
        <v>30.9207585488787</v>
      </c>
      <c r="E5805" s="16" t="n">
        <f aca="false">LOGINV(C5805,$B$8,$C$8)</f>
        <v>106.136708186222</v>
      </c>
      <c r="F5805" s="16" t="n">
        <f aca="false">$B$5/100*E5805*2_Girdiler!$B$14*2_Girdiler!$B$15*2_Girdiler!$B$16</f>
        <v>2.67039957796535</v>
      </c>
      <c r="G5805" s="16" t="n">
        <f aca="false">MIN(MATCH(F5805,2_Girdiler!$B$20:$I$20,1),7)</f>
        <v>1</v>
      </c>
      <c r="H5805" s="16" t="n">
        <f aca="false">IF(F5805&gt;=40,2_Girdiler!$I$21+(F5805-40)*(2_Girdiler!$I$21-2_Girdiler!$H$21)/(2_Girdiler!$I$20-2_Girdiler!$H$20),INDEX(2_Girdiler!$B$21:$I$21,G5805)+(F5805-INDEX(2_Girdiler!$B$20:$I$20,G5805))*(INDEX(2_Girdiler!$B$21:$I$21,G5805+1)-INDEX(2_Girdiler!$B$21:$I$21,G5805))/(INDEX(2_Girdiler!$B$20:$I$20,G5805+1)-INDEX(2_Girdiler!$B$20:$I$20,G5805)))</f>
        <v>5.87487907152377</v>
      </c>
      <c r="I5805" s="16" t="n">
        <f aca="false">H5805/2_Girdiler!$B$17</f>
        <v>2.35371757673228</v>
      </c>
      <c r="J5805" s="16" t="n">
        <f aca="false">D5805+I5805</f>
        <v>33.274476125611</v>
      </c>
    </row>
    <row r="5806" customFormat="false" ht="15" hidden="false" customHeight="false" outlineLevel="0" collapsed="false">
      <c r="A5806" s="0" t="n">
        <v>5794</v>
      </c>
      <c r="B5806" s="7" t="n">
        <v>0.109795</v>
      </c>
      <c r="C5806" s="7" t="n">
        <v>0.725697</v>
      </c>
      <c r="D5806" s="16" t="n">
        <f aca="false">LOGINV(B5806,$B$7,$C$7)</f>
        <v>6.83136926062603</v>
      </c>
      <c r="E5806" s="16" t="n">
        <f aca="false">LOGINV(C5806,$B$8,$C$8)</f>
        <v>160.843597810736</v>
      </c>
      <c r="F5806" s="16" t="n">
        <f aca="false">$B$5/100*E5806*2_Girdiler!$B$14*2_Girdiler!$B$15*2_Girdiler!$B$16</f>
        <v>4.04682492091811</v>
      </c>
      <c r="G5806" s="16" t="n">
        <f aca="false">MIN(MATCH(F5806,2_Girdiler!$B$20:$I$20,1),7)</f>
        <v>1</v>
      </c>
      <c r="H5806" s="16" t="n">
        <f aca="false">IF(F5806&gt;=40,2_Girdiler!$I$21+(F5806-40)*(2_Girdiler!$I$21-2_Girdiler!$H$21)/(2_Girdiler!$I$20-2_Girdiler!$H$20),INDEX(2_Girdiler!$B$21:$I$21,G5806)+(F5806-INDEX(2_Girdiler!$B$20:$I$20,G5806))*(INDEX(2_Girdiler!$B$21:$I$21,G5806+1)-INDEX(2_Girdiler!$B$21:$I$21,G5806))/(INDEX(2_Girdiler!$B$20:$I$20,G5806+1)-INDEX(2_Girdiler!$B$20:$I$20,G5806)))</f>
        <v>8.90301482601985</v>
      </c>
      <c r="I5806" s="16" t="n">
        <f aca="false">H5806/2_Girdiler!$B$17</f>
        <v>3.56691299119385</v>
      </c>
      <c r="J5806" s="16" t="n">
        <f aca="false">D5806+I5806</f>
        <v>10.3982822518199</v>
      </c>
    </row>
    <row r="5807" customFormat="false" ht="15" hidden="false" customHeight="false" outlineLevel="0" collapsed="false">
      <c r="A5807" s="0" t="n">
        <v>5795</v>
      </c>
      <c r="B5807" s="7" t="n">
        <v>0.113577</v>
      </c>
      <c r="C5807" s="7" t="n">
        <v>0.889484</v>
      </c>
      <c r="D5807" s="16" t="n">
        <f aca="false">LOGINV(B5807,$B$7,$C$7)</f>
        <v>6.90755298845057</v>
      </c>
      <c r="E5807" s="16" t="n">
        <f aca="false">LOGINV(C5807,$B$8,$C$8)</f>
        <v>240.611736253776</v>
      </c>
      <c r="F5807" s="16" t="n">
        <f aca="false">$B$5/100*E5807*2_Girdiler!$B$14*2_Girdiler!$B$15*2_Girdiler!$B$16</f>
        <v>6.05379128414499</v>
      </c>
      <c r="G5807" s="16" t="n">
        <f aca="false">MIN(MATCH(F5807,2_Girdiler!$B$20:$I$20,1),7)</f>
        <v>2</v>
      </c>
      <c r="H5807" s="16" t="n">
        <f aca="false">IF(F5807&gt;=40,2_Girdiler!$I$21+(F5807-40)*(2_Girdiler!$I$21-2_Girdiler!$H$21)/(2_Girdiler!$I$20-2_Girdiler!$H$20),INDEX(2_Girdiler!$B$21:$I$21,G5807)+(F5807-INDEX(2_Girdiler!$B$20:$I$20,G5807))*(INDEX(2_Girdiler!$B$21:$I$21,G5807+1)-INDEX(2_Girdiler!$B$21:$I$21,G5807))/(INDEX(2_Girdiler!$B$20:$I$20,G5807+1)-INDEX(2_Girdiler!$B$20:$I$20,G5807)))</f>
        <v>12.686066054632</v>
      </c>
      <c r="I5807" s="16" t="n">
        <f aca="false">H5807/2_Girdiler!$B$17</f>
        <v>5.08255851547756</v>
      </c>
      <c r="J5807" s="16" t="n">
        <f aca="false">D5807+I5807</f>
        <v>11.9901115039281</v>
      </c>
    </row>
    <row r="5808" customFormat="false" ht="15" hidden="false" customHeight="false" outlineLevel="0" collapsed="false">
      <c r="A5808" s="0" t="n">
        <v>5796</v>
      </c>
      <c r="B5808" s="7" t="n">
        <v>0.990402</v>
      </c>
      <c r="C5808" s="7" t="n">
        <v>0.656575</v>
      </c>
      <c r="D5808" s="16" t="n">
        <f aca="false">LOGINV(B5808,$B$7,$C$7)</f>
        <v>49.9521264107157</v>
      </c>
      <c r="E5808" s="16" t="n">
        <f aca="false">LOGINV(C5808,$B$8,$C$8)</f>
        <v>141.663109092042</v>
      </c>
      <c r="F5808" s="16" t="n">
        <f aca="false">$B$5/100*E5808*2_Girdiler!$B$14*2_Girdiler!$B$15*2_Girdiler!$B$16</f>
        <v>3.56424382475577</v>
      </c>
      <c r="G5808" s="16" t="n">
        <f aca="false">MIN(MATCH(F5808,2_Girdiler!$B$20:$I$20,1),7)</f>
        <v>1</v>
      </c>
      <c r="H5808" s="16" t="n">
        <f aca="false">IF(F5808&gt;=40,2_Girdiler!$I$21+(F5808-40)*(2_Girdiler!$I$21-2_Girdiler!$H$21)/(2_Girdiler!$I$20-2_Girdiler!$H$20),INDEX(2_Girdiler!$B$21:$I$21,G5808)+(F5808-INDEX(2_Girdiler!$B$20:$I$20,G5808))*(INDEX(2_Girdiler!$B$21:$I$21,G5808+1)-INDEX(2_Girdiler!$B$21:$I$21,G5808))/(INDEX(2_Girdiler!$B$20:$I$20,G5808+1)-INDEX(2_Girdiler!$B$20:$I$20,G5808)))</f>
        <v>7.84133641446269</v>
      </c>
      <c r="I5808" s="16" t="n">
        <f aca="false">H5808/2_Girdiler!$B$17</f>
        <v>3.14156106348666</v>
      </c>
      <c r="J5808" s="16" t="n">
        <f aca="false">D5808+I5808</f>
        <v>53.0936874742024</v>
      </c>
    </row>
    <row r="5809" customFormat="false" ht="15" hidden="false" customHeight="false" outlineLevel="0" collapsed="false">
      <c r="A5809" s="0" t="n">
        <v>5797</v>
      </c>
      <c r="B5809" s="7" t="n">
        <v>0.97344</v>
      </c>
      <c r="C5809" s="7" t="n">
        <v>0.9248</v>
      </c>
      <c r="D5809" s="16" t="n">
        <f aca="false">LOGINV(B5809,$B$7,$C$7)</f>
        <v>39.7965588180251</v>
      </c>
      <c r="E5809" s="16" t="n">
        <f aca="false">LOGINV(C5809,$B$8,$C$8)</f>
        <v>276.313348035537</v>
      </c>
      <c r="F5809" s="16" t="n">
        <f aca="false">$B$5/100*E5809*2_Girdiler!$B$14*2_Girdiler!$B$15*2_Girdiler!$B$16</f>
        <v>6.95204383657411</v>
      </c>
      <c r="G5809" s="16" t="n">
        <f aca="false">MIN(MATCH(F5809,2_Girdiler!$B$20:$I$20,1),7)</f>
        <v>2</v>
      </c>
      <c r="H5809" s="16" t="n">
        <f aca="false">IF(F5809&gt;=40,2_Girdiler!$I$21+(F5809-40)*(2_Girdiler!$I$21-2_Girdiler!$H$21)/(2_Girdiler!$I$20-2_Girdiler!$H$20),INDEX(2_Girdiler!$B$21:$I$21,G5809)+(F5809-INDEX(2_Girdiler!$B$20:$I$20,G5809))*(INDEX(2_Girdiler!$B$21:$I$21,G5809+1)-INDEX(2_Girdiler!$B$21:$I$21,G5809))/(INDEX(2_Girdiler!$B$20:$I$20,G5809+1)-INDEX(2_Girdiler!$B$20:$I$20,G5809)))</f>
        <v>14.1232701385186</v>
      </c>
      <c r="I5809" s="16" t="n">
        <f aca="false">H5809/2_Girdiler!$B$17</f>
        <v>5.65836143370136</v>
      </c>
      <c r="J5809" s="16" t="n">
        <f aca="false">D5809+I5809</f>
        <v>45.4549202517265</v>
      </c>
    </row>
    <row r="5810" customFormat="false" ht="15" hidden="false" customHeight="false" outlineLevel="0" collapsed="false">
      <c r="A5810" s="0" t="n">
        <v>5798</v>
      </c>
      <c r="B5810" s="7" t="n">
        <v>0.435726</v>
      </c>
      <c r="C5810" s="7" t="n">
        <v>0.132428</v>
      </c>
      <c r="D5810" s="16" t="n">
        <f aca="false">LOGINV(B5810,$B$7,$C$7)</f>
        <v>12.3740884394956</v>
      </c>
      <c r="E5810" s="16" t="n">
        <f aca="false">LOGINV(C5810,$B$8,$C$8)</f>
        <v>53.1705678082993</v>
      </c>
      <c r="F5810" s="16" t="n">
        <f aca="false">$B$5/100*E5810*2_Girdiler!$B$14*2_Girdiler!$B$15*2_Girdiler!$B$16</f>
        <v>1.33777148605681</v>
      </c>
      <c r="G5810" s="16" t="n">
        <f aca="false">MIN(MATCH(F5810,2_Girdiler!$B$20:$I$20,1),7)</f>
        <v>1</v>
      </c>
      <c r="H5810" s="16" t="n">
        <f aca="false">IF(F5810&gt;=40,2_Girdiler!$I$21+(F5810-40)*(2_Girdiler!$I$21-2_Girdiler!$H$21)/(2_Girdiler!$I$20-2_Girdiler!$H$20),INDEX(2_Girdiler!$B$21:$I$21,G5810)+(F5810-INDEX(2_Girdiler!$B$20:$I$20,G5810))*(INDEX(2_Girdiler!$B$21:$I$21,G5810+1)-INDEX(2_Girdiler!$B$21:$I$21,G5810))/(INDEX(2_Girdiler!$B$20:$I$20,G5810+1)-INDEX(2_Girdiler!$B$20:$I$20,G5810)))</f>
        <v>2.94309726932498</v>
      </c>
      <c r="I5810" s="16" t="n">
        <f aca="false">H5810/2_Girdiler!$B$17</f>
        <v>1.17912550854366</v>
      </c>
      <c r="J5810" s="16" t="n">
        <f aca="false">D5810+I5810</f>
        <v>13.5532139480392</v>
      </c>
    </row>
    <row r="5811" customFormat="false" ht="15" hidden="false" customHeight="false" outlineLevel="0" collapsed="false">
      <c r="A5811" s="0" t="n">
        <v>5799</v>
      </c>
      <c r="B5811" s="7" t="n">
        <v>0.973753</v>
      </c>
      <c r="C5811" s="7" t="n">
        <v>0.171937</v>
      </c>
      <c r="D5811" s="16" t="n">
        <f aca="false">LOGINV(B5811,$B$7,$C$7)</f>
        <v>39.9102104947784</v>
      </c>
      <c r="E5811" s="16" t="n">
        <f aca="false">LOGINV(C5811,$B$8,$C$8)</f>
        <v>59.2780156121836</v>
      </c>
      <c r="F5811" s="16" t="n">
        <f aca="false">$B$5/100*E5811*2_Girdiler!$B$14*2_Girdiler!$B$15*2_Girdiler!$B$16</f>
        <v>1.49143487280254</v>
      </c>
      <c r="G5811" s="16" t="n">
        <f aca="false">MIN(MATCH(F5811,2_Girdiler!$B$20:$I$20,1),7)</f>
        <v>1</v>
      </c>
      <c r="H5811" s="16" t="n">
        <f aca="false">IF(F5811&gt;=40,2_Girdiler!$I$21+(F5811-40)*(2_Girdiler!$I$21-2_Girdiler!$H$21)/(2_Girdiler!$I$20-2_Girdiler!$H$20),INDEX(2_Girdiler!$B$21:$I$21,G5811)+(F5811-INDEX(2_Girdiler!$B$20:$I$20,G5811))*(INDEX(2_Girdiler!$B$21:$I$21,G5811+1)-INDEX(2_Girdiler!$B$21:$I$21,G5811))/(INDEX(2_Girdiler!$B$20:$I$20,G5811+1)-INDEX(2_Girdiler!$B$20:$I$20,G5811)))</f>
        <v>3.28115672016558</v>
      </c>
      <c r="I5811" s="16" t="n">
        <f aca="false">H5811/2_Girdiler!$B$17</f>
        <v>1.31456599365608</v>
      </c>
      <c r="J5811" s="16" t="n">
        <f aca="false">D5811+I5811</f>
        <v>41.2247764884345</v>
      </c>
    </row>
    <row r="5812" customFormat="false" ht="15" hidden="false" customHeight="false" outlineLevel="0" collapsed="false">
      <c r="A5812" s="0" t="n">
        <v>5800</v>
      </c>
      <c r="B5812" s="7" t="n">
        <v>0.994106</v>
      </c>
      <c r="C5812" s="7" t="n">
        <v>0.496819</v>
      </c>
      <c r="D5812" s="16" t="n">
        <f aca="false">LOGINV(B5812,$B$7,$C$7)</f>
        <v>55.1232582262898</v>
      </c>
      <c r="E5812" s="16" t="n">
        <f aca="false">LOGINV(C5812,$B$8,$C$8)</f>
        <v>108.644608385342</v>
      </c>
      <c r="F5812" s="16" t="n">
        <f aca="false">$B$5/100*E5812*2_Girdiler!$B$14*2_Girdiler!$B$15*2_Girdiler!$B$16</f>
        <v>2.73349834697521</v>
      </c>
      <c r="G5812" s="16" t="n">
        <f aca="false">MIN(MATCH(F5812,2_Girdiler!$B$20:$I$20,1),7)</f>
        <v>1</v>
      </c>
      <c r="H5812" s="16" t="n">
        <f aca="false">IF(F5812&gt;=40,2_Girdiler!$I$21+(F5812-40)*(2_Girdiler!$I$21-2_Girdiler!$H$21)/(2_Girdiler!$I$20-2_Girdiler!$H$20),INDEX(2_Girdiler!$B$21:$I$21,G5812)+(F5812-INDEX(2_Girdiler!$B$20:$I$20,G5812))*(INDEX(2_Girdiler!$B$21:$I$21,G5812+1)-INDEX(2_Girdiler!$B$21:$I$21,G5812))/(INDEX(2_Girdiler!$B$20:$I$20,G5812+1)-INDEX(2_Girdiler!$B$20:$I$20,G5812)))</f>
        <v>6.01369636334546</v>
      </c>
      <c r="I5812" s="16" t="n">
        <f aca="false">H5812/2_Girdiler!$B$17</f>
        <v>2.40933347890443</v>
      </c>
      <c r="J5812" s="16" t="n">
        <f aca="false">D5812+I5812</f>
        <v>57.5325917051943</v>
      </c>
    </row>
    <row r="5813" customFormat="false" ht="15" hidden="false" customHeight="false" outlineLevel="0" collapsed="false">
      <c r="A5813" s="0" t="n">
        <v>5801</v>
      </c>
      <c r="B5813" s="7" t="n">
        <v>0.449954</v>
      </c>
      <c r="C5813" s="7" t="n">
        <v>0.579212</v>
      </c>
      <c r="D5813" s="16" t="n">
        <f aca="false">LOGINV(B5813,$B$7,$C$7)</f>
        <v>12.6251591924592</v>
      </c>
      <c r="E5813" s="16" t="n">
        <f aca="false">LOGINV(C5813,$B$8,$C$8)</f>
        <v>124.24436699418</v>
      </c>
      <c r="F5813" s="16" t="n">
        <f aca="false">$B$5/100*E5813*2_Girdiler!$B$14*2_Girdiler!$B$15*2_Girdiler!$B$16</f>
        <v>3.12598827357356</v>
      </c>
      <c r="G5813" s="16" t="n">
        <f aca="false">MIN(MATCH(F5813,2_Girdiler!$B$20:$I$20,1),7)</f>
        <v>1</v>
      </c>
      <c r="H5813" s="16" t="n">
        <f aca="false">IF(F5813&gt;=40,2_Girdiler!$I$21+(F5813-40)*(2_Girdiler!$I$21-2_Girdiler!$H$21)/(2_Girdiler!$I$20-2_Girdiler!$H$20),INDEX(2_Girdiler!$B$21:$I$21,G5813)+(F5813-INDEX(2_Girdiler!$B$20:$I$20,G5813))*(INDEX(2_Girdiler!$B$21:$I$21,G5813+1)-INDEX(2_Girdiler!$B$21:$I$21,G5813))/(INDEX(2_Girdiler!$B$20:$I$20,G5813+1)-INDEX(2_Girdiler!$B$20:$I$20,G5813)))</f>
        <v>6.87717420186183</v>
      </c>
      <c r="I5813" s="16" t="n">
        <f aca="false">H5813/2_Girdiler!$B$17</f>
        <v>2.75527812574593</v>
      </c>
      <c r="J5813" s="16" t="n">
        <f aca="false">D5813+I5813</f>
        <v>15.3804373182052</v>
      </c>
    </row>
    <row r="5814" customFormat="false" ht="15" hidden="false" customHeight="false" outlineLevel="0" collapsed="false">
      <c r="A5814" s="0" t="n">
        <v>5802</v>
      </c>
      <c r="B5814" s="7" t="n">
        <v>0.647765</v>
      </c>
      <c r="C5814" s="7" t="n">
        <v>0.114538</v>
      </c>
      <c r="D5814" s="16" t="n">
        <f aca="false">LOGINV(B5814,$B$7,$C$7)</f>
        <v>16.7302446999144</v>
      </c>
      <c r="E5814" s="16" t="n">
        <f aca="false">LOGINV(C5814,$B$8,$C$8)</f>
        <v>50.24237789315</v>
      </c>
      <c r="F5814" s="16" t="n">
        <f aca="false">$B$5/100*E5814*2_Girdiler!$B$14*2_Girdiler!$B$15*2_Girdiler!$B$16</f>
        <v>1.26409822779165</v>
      </c>
      <c r="G5814" s="16" t="n">
        <f aca="false">MIN(MATCH(F5814,2_Girdiler!$B$20:$I$20,1),7)</f>
        <v>1</v>
      </c>
      <c r="H5814" s="16" t="n">
        <f aca="false">IF(F5814&gt;=40,2_Girdiler!$I$21+(F5814-40)*(2_Girdiler!$I$21-2_Girdiler!$H$21)/(2_Girdiler!$I$20-2_Girdiler!$H$20),INDEX(2_Girdiler!$B$21:$I$21,G5814)+(F5814-INDEX(2_Girdiler!$B$20:$I$20,G5814))*(INDEX(2_Girdiler!$B$21:$I$21,G5814+1)-INDEX(2_Girdiler!$B$21:$I$21,G5814))/(INDEX(2_Girdiler!$B$20:$I$20,G5814+1)-INDEX(2_Girdiler!$B$20:$I$20,G5814)))</f>
        <v>2.78101610114164</v>
      </c>
      <c r="I5814" s="16" t="n">
        <f aca="false">H5814/2_Girdiler!$B$17</f>
        <v>1.11418914308559</v>
      </c>
      <c r="J5814" s="16" t="n">
        <f aca="false">D5814+I5814</f>
        <v>17.844433843</v>
      </c>
    </row>
    <row r="5815" customFormat="false" ht="15" hidden="false" customHeight="false" outlineLevel="0" collapsed="false">
      <c r="A5815" s="0" t="n">
        <v>5803</v>
      </c>
      <c r="B5815" s="7" t="n">
        <v>0.014059</v>
      </c>
      <c r="C5815" s="7" t="n">
        <v>0.356404</v>
      </c>
      <c r="D5815" s="16" t="n">
        <f aca="false">LOGINV(B5815,$B$7,$C$7)</f>
        <v>3.98266995088196</v>
      </c>
      <c r="E5815" s="16" t="n">
        <f aca="false">LOGINV(C5815,$B$8,$C$8)</f>
        <v>86.1102642678125</v>
      </c>
      <c r="F5815" s="16" t="n">
        <f aca="false">$B$5/100*E5815*2_Girdiler!$B$14*2_Girdiler!$B$15*2_Girdiler!$B$16</f>
        <v>2.16653424897816</v>
      </c>
      <c r="G5815" s="16" t="n">
        <f aca="false">MIN(MATCH(F5815,2_Girdiler!$B$20:$I$20,1),7)</f>
        <v>1</v>
      </c>
      <c r="H5815" s="16" t="n">
        <f aca="false">IF(F5815&gt;=40,2_Girdiler!$I$21+(F5815-40)*(2_Girdiler!$I$21-2_Girdiler!$H$21)/(2_Girdiler!$I$20-2_Girdiler!$H$20),INDEX(2_Girdiler!$B$21:$I$21,G5815)+(F5815-INDEX(2_Girdiler!$B$20:$I$20,G5815))*(INDEX(2_Girdiler!$B$21:$I$21,G5815+1)-INDEX(2_Girdiler!$B$21:$I$21,G5815))/(INDEX(2_Girdiler!$B$20:$I$20,G5815+1)-INDEX(2_Girdiler!$B$20:$I$20,G5815)))</f>
        <v>4.76637534775196</v>
      </c>
      <c r="I5815" s="16" t="n">
        <f aca="false">H5815/2_Girdiler!$B$17</f>
        <v>1.90960550791345</v>
      </c>
      <c r="J5815" s="16" t="n">
        <f aca="false">D5815+I5815</f>
        <v>5.89227545879541</v>
      </c>
    </row>
    <row r="5816" customFormat="false" ht="15" hidden="false" customHeight="false" outlineLevel="0" collapsed="false">
      <c r="A5816" s="0" t="n">
        <v>5804</v>
      </c>
      <c r="B5816" s="7" t="n">
        <v>0.761516</v>
      </c>
      <c r="C5816" s="7" t="n">
        <v>0.649043</v>
      </c>
      <c r="D5816" s="16" t="n">
        <f aca="false">LOGINV(B5816,$B$7,$C$7)</f>
        <v>20.1300950339592</v>
      </c>
      <c r="E5816" s="16" t="n">
        <f aca="false">LOGINV(C5816,$B$8,$C$8)</f>
        <v>139.810297912495</v>
      </c>
      <c r="F5816" s="16" t="n">
        <f aca="false">$B$5/100*E5816*2_Girdiler!$B$14*2_Girdiler!$B$15*2_Girdiler!$B$16</f>
        <v>3.51762709547837</v>
      </c>
      <c r="G5816" s="16" t="n">
        <f aca="false">MIN(MATCH(F5816,2_Girdiler!$B$20:$I$20,1),7)</f>
        <v>1</v>
      </c>
      <c r="H5816" s="16" t="n">
        <f aca="false">IF(F5816&gt;=40,2_Girdiler!$I$21+(F5816-40)*(2_Girdiler!$I$21-2_Girdiler!$H$21)/(2_Girdiler!$I$20-2_Girdiler!$H$20),INDEX(2_Girdiler!$B$21:$I$21,G5816)+(F5816-INDEX(2_Girdiler!$B$20:$I$20,G5816))*(INDEX(2_Girdiler!$B$21:$I$21,G5816+1)-INDEX(2_Girdiler!$B$21:$I$21,G5816))/(INDEX(2_Girdiler!$B$20:$I$20,G5816+1)-INDEX(2_Girdiler!$B$20:$I$20,G5816)))</f>
        <v>7.73877961005241</v>
      </c>
      <c r="I5816" s="16" t="n">
        <f aca="false">H5816/2_Girdiler!$B$17</f>
        <v>3.10047260018125</v>
      </c>
      <c r="J5816" s="16" t="n">
        <f aca="false">D5816+I5816</f>
        <v>23.2305676341404</v>
      </c>
    </row>
    <row r="5817" customFormat="false" ht="15" hidden="false" customHeight="false" outlineLevel="0" collapsed="false">
      <c r="A5817" s="0" t="n">
        <v>5805</v>
      </c>
      <c r="B5817" s="7" t="n">
        <v>0.854922</v>
      </c>
      <c r="C5817" s="7" t="n">
        <v>0.869149</v>
      </c>
      <c r="D5817" s="16" t="n">
        <f aca="false">LOGINV(B5817,$B$7,$C$7)</f>
        <v>24.4200928280317</v>
      </c>
      <c r="E5817" s="16" t="n">
        <f aca="false">LOGINV(C5817,$B$8,$C$8)</f>
        <v>225.365536809059</v>
      </c>
      <c r="F5817" s="16" t="n">
        <f aca="false">$B$5/100*E5817*2_Girdiler!$B$14*2_Girdiler!$B$15*2_Girdiler!$B$16</f>
        <v>5.67019690611591</v>
      </c>
      <c r="G5817" s="16" t="n">
        <f aca="false">MIN(MATCH(F5817,2_Girdiler!$B$20:$I$20,1),7)</f>
        <v>2</v>
      </c>
      <c r="H5817" s="16" t="n">
        <f aca="false">IF(F5817&gt;=40,2_Girdiler!$I$21+(F5817-40)*(2_Girdiler!$I$21-2_Girdiler!$H$21)/(2_Girdiler!$I$20-2_Girdiler!$H$20),INDEX(2_Girdiler!$B$21:$I$21,G5817)+(F5817-INDEX(2_Girdiler!$B$20:$I$20,G5817))*(INDEX(2_Girdiler!$B$21:$I$21,G5817+1)-INDEX(2_Girdiler!$B$21:$I$21,G5817))/(INDEX(2_Girdiler!$B$20:$I$20,G5817+1)-INDEX(2_Girdiler!$B$20:$I$20,G5817)))</f>
        <v>12.0723150497855</v>
      </c>
      <c r="I5817" s="16" t="n">
        <f aca="false">H5817/2_Girdiler!$B$17</f>
        <v>4.83666468340764</v>
      </c>
      <c r="J5817" s="16" t="n">
        <f aca="false">D5817+I5817</f>
        <v>29.2567575114394</v>
      </c>
    </row>
    <row r="5818" customFormat="false" ht="15" hidden="false" customHeight="false" outlineLevel="0" collapsed="false">
      <c r="A5818" s="0" t="n">
        <v>5806</v>
      </c>
      <c r="B5818" s="7" t="n">
        <v>0.478611</v>
      </c>
      <c r="C5818" s="7" t="n">
        <v>0.366957</v>
      </c>
      <c r="D5818" s="16" t="n">
        <f aca="false">LOGINV(B5818,$B$7,$C$7)</f>
        <v>13.1431547677552</v>
      </c>
      <c r="E5818" s="16" t="n">
        <f aca="false">LOGINV(C5818,$B$8,$C$8)</f>
        <v>87.6900425039333</v>
      </c>
      <c r="F5818" s="16" t="n">
        <f aca="false">$B$5/100*E5818*2_Girdiler!$B$14*2_Girdiler!$B$15*2_Girdiler!$B$16</f>
        <v>2.20628146939896</v>
      </c>
      <c r="G5818" s="16" t="n">
        <f aca="false">MIN(MATCH(F5818,2_Girdiler!$B$20:$I$20,1),7)</f>
        <v>1</v>
      </c>
      <c r="H5818" s="16" t="n">
        <f aca="false">IF(F5818&gt;=40,2_Girdiler!$I$21+(F5818-40)*(2_Girdiler!$I$21-2_Girdiler!$H$21)/(2_Girdiler!$I$20-2_Girdiler!$H$20),INDEX(2_Girdiler!$B$21:$I$21,G5818)+(F5818-INDEX(2_Girdiler!$B$20:$I$20,G5818))*(INDEX(2_Girdiler!$B$21:$I$21,G5818+1)-INDEX(2_Girdiler!$B$21:$I$21,G5818))/(INDEX(2_Girdiler!$B$20:$I$20,G5818+1)-INDEX(2_Girdiler!$B$20:$I$20,G5818)))</f>
        <v>4.85381923267772</v>
      </c>
      <c r="I5818" s="16" t="n">
        <f aca="false">H5818/2_Girdiler!$B$17</f>
        <v>1.94463911565614</v>
      </c>
      <c r="J5818" s="16" t="n">
        <f aca="false">D5818+I5818</f>
        <v>15.0877938834113</v>
      </c>
    </row>
    <row r="5819" customFormat="false" ht="15" hidden="false" customHeight="false" outlineLevel="0" collapsed="false">
      <c r="A5819" s="0" t="n">
        <v>5807</v>
      </c>
      <c r="B5819" s="7" t="n">
        <v>0.933737</v>
      </c>
      <c r="C5819" s="7" t="n">
        <v>0.180756</v>
      </c>
      <c r="D5819" s="16" t="n">
        <f aca="false">LOGINV(B5819,$B$7,$C$7)</f>
        <v>31.31976842338</v>
      </c>
      <c r="E5819" s="16" t="n">
        <f aca="false">LOGINV(C5819,$B$8,$C$8)</f>
        <v>60.5953549525246</v>
      </c>
      <c r="F5819" s="16" t="n">
        <f aca="false">$B$5/100*E5819*2_Girdiler!$B$14*2_Girdiler!$B$15*2_Girdiler!$B$16</f>
        <v>1.52457913060552</v>
      </c>
      <c r="G5819" s="16" t="n">
        <f aca="false">MIN(MATCH(F5819,2_Girdiler!$B$20:$I$20,1),7)</f>
        <v>1</v>
      </c>
      <c r="H5819" s="16" t="n">
        <f aca="false">IF(F5819&gt;=40,2_Girdiler!$I$21+(F5819-40)*(2_Girdiler!$I$21-2_Girdiler!$H$21)/(2_Girdiler!$I$20-2_Girdiler!$H$20),INDEX(2_Girdiler!$B$21:$I$21,G5819)+(F5819-INDEX(2_Girdiler!$B$20:$I$20,G5819))*(INDEX(2_Girdiler!$B$21:$I$21,G5819+1)-INDEX(2_Girdiler!$B$21:$I$21,G5819))/(INDEX(2_Girdiler!$B$20:$I$20,G5819+1)-INDEX(2_Girdiler!$B$20:$I$20,G5819)))</f>
        <v>3.35407408733214</v>
      </c>
      <c r="I5819" s="16" t="n">
        <f aca="false">H5819/2_Girdiler!$B$17</f>
        <v>1.34377968242474</v>
      </c>
      <c r="J5819" s="16" t="n">
        <f aca="false">D5819+I5819</f>
        <v>32.6635481058048</v>
      </c>
    </row>
    <row r="5820" customFormat="false" ht="15" hidden="false" customHeight="false" outlineLevel="0" collapsed="false">
      <c r="A5820" s="0" t="n">
        <v>5808</v>
      </c>
      <c r="B5820" s="7" t="n">
        <v>0.229027</v>
      </c>
      <c r="C5820" s="7" t="n">
        <v>0.844311</v>
      </c>
      <c r="D5820" s="16" t="n">
        <f aca="false">LOGINV(B5820,$B$7,$C$7)</f>
        <v>8.9546999735191</v>
      </c>
      <c r="E5820" s="16" t="n">
        <f aca="false">LOGINV(C5820,$B$8,$C$8)</f>
        <v>209.912585125325</v>
      </c>
      <c r="F5820" s="16" t="n">
        <f aca="false">$B$5/100*E5820*2_Girdiler!$B$14*2_Girdiler!$B$15*2_Girdiler!$B$16</f>
        <v>5.28140064175318</v>
      </c>
      <c r="G5820" s="16" t="n">
        <f aca="false">MIN(MATCH(F5820,2_Girdiler!$B$20:$I$20,1),7)</f>
        <v>2</v>
      </c>
      <c r="H5820" s="16" t="n">
        <f aca="false">IF(F5820&gt;=40,2_Girdiler!$I$21+(F5820-40)*(2_Girdiler!$I$21-2_Girdiler!$H$21)/(2_Girdiler!$I$20-2_Girdiler!$H$20),INDEX(2_Girdiler!$B$21:$I$21,G5820)+(F5820-INDEX(2_Girdiler!$B$20:$I$20,G5820))*(INDEX(2_Girdiler!$B$21:$I$21,G5820+1)-INDEX(2_Girdiler!$B$21:$I$21,G5820))/(INDEX(2_Girdiler!$B$20:$I$20,G5820+1)-INDEX(2_Girdiler!$B$20:$I$20,G5820)))</f>
        <v>11.4502410268051</v>
      </c>
      <c r="I5820" s="16" t="n">
        <f aca="false">H5820/2_Girdiler!$B$17</f>
        <v>4.58743630881614</v>
      </c>
      <c r="J5820" s="16" t="n">
        <f aca="false">D5820+I5820</f>
        <v>13.5421362823352</v>
      </c>
    </row>
    <row r="5821" customFormat="false" ht="15" hidden="false" customHeight="false" outlineLevel="0" collapsed="false">
      <c r="A5821" s="0" t="n">
        <v>5809</v>
      </c>
      <c r="B5821" s="7" t="n">
        <v>0.57605</v>
      </c>
      <c r="C5821" s="7" t="n">
        <v>0.20287</v>
      </c>
      <c r="D5821" s="16" t="n">
        <f aca="false">LOGINV(B5821,$B$7,$C$7)</f>
        <v>15.0700377349967</v>
      </c>
      <c r="E5821" s="16" t="n">
        <f aca="false">LOGINV(C5821,$B$8,$C$8)</f>
        <v>63.850958803587</v>
      </c>
      <c r="F5821" s="16" t="n">
        <f aca="false">$B$5/100*E5821*2_Girdiler!$B$14*2_Girdiler!$B$15*2_Girdiler!$B$16</f>
        <v>1.60649012349825</v>
      </c>
      <c r="G5821" s="16" t="n">
        <f aca="false">MIN(MATCH(F5821,2_Girdiler!$B$20:$I$20,1),7)</f>
        <v>1</v>
      </c>
      <c r="H5821" s="16" t="n">
        <f aca="false">IF(F5821&gt;=40,2_Girdiler!$I$21+(F5821-40)*(2_Girdiler!$I$21-2_Girdiler!$H$21)/(2_Girdiler!$I$20-2_Girdiler!$H$20),INDEX(2_Girdiler!$B$21:$I$21,G5821)+(F5821-INDEX(2_Girdiler!$B$20:$I$20,G5821))*(INDEX(2_Girdiler!$B$21:$I$21,G5821+1)-INDEX(2_Girdiler!$B$21:$I$21,G5821))/(INDEX(2_Girdiler!$B$20:$I$20,G5821+1)-INDEX(2_Girdiler!$B$20:$I$20,G5821)))</f>
        <v>3.53427827169615</v>
      </c>
      <c r="I5821" s="16" t="n">
        <f aca="false">H5821/2_Girdiler!$B$17</f>
        <v>1.41597687167314</v>
      </c>
      <c r="J5821" s="16" t="n">
        <f aca="false">D5821+I5821</f>
        <v>16.4860146066699</v>
      </c>
    </row>
    <row r="5822" customFormat="false" ht="15" hidden="false" customHeight="false" outlineLevel="0" collapsed="false">
      <c r="A5822" s="0" t="n">
        <v>5810</v>
      </c>
      <c r="B5822" s="7" t="n">
        <v>0.530359</v>
      </c>
      <c r="C5822" s="7" t="n">
        <v>0.082821</v>
      </c>
      <c r="D5822" s="16" t="n">
        <f aca="false">LOGINV(B5822,$B$7,$C$7)</f>
        <v>14.1294101889085</v>
      </c>
      <c r="E5822" s="16" t="n">
        <f aca="false">LOGINV(C5822,$B$8,$C$8)</f>
        <v>44.6272337448203</v>
      </c>
      <c r="F5822" s="16" t="n">
        <f aca="false">$B$5/100*E5822*2_Girdiler!$B$14*2_Girdiler!$B$15*2_Girdiler!$B$16</f>
        <v>1.12282120101968</v>
      </c>
      <c r="G5822" s="16" t="n">
        <f aca="false">MIN(MATCH(F5822,2_Girdiler!$B$20:$I$20,1),7)</f>
        <v>1</v>
      </c>
      <c r="H5822" s="16" t="n">
        <f aca="false">IF(F5822&gt;=40,2_Girdiler!$I$21+(F5822-40)*(2_Girdiler!$I$21-2_Girdiler!$H$21)/(2_Girdiler!$I$20-2_Girdiler!$H$20),INDEX(2_Girdiler!$B$21:$I$21,G5822)+(F5822-INDEX(2_Girdiler!$B$20:$I$20,G5822))*(INDEX(2_Girdiler!$B$21:$I$21,G5822+1)-INDEX(2_Girdiler!$B$21:$I$21,G5822))/(INDEX(2_Girdiler!$B$20:$I$20,G5822+1)-INDEX(2_Girdiler!$B$20:$I$20,G5822)))</f>
        <v>2.47020664224329</v>
      </c>
      <c r="I5822" s="16" t="n">
        <f aca="false">H5822/2_Girdiler!$B$17</f>
        <v>0.989666122693627</v>
      </c>
      <c r="J5822" s="16" t="n">
        <f aca="false">D5822+I5822</f>
        <v>15.1190763116021</v>
      </c>
    </row>
    <row r="5823" customFormat="false" ht="15" hidden="false" customHeight="false" outlineLevel="0" collapsed="false">
      <c r="A5823" s="0" t="n">
        <v>5811</v>
      </c>
      <c r="B5823" s="7" t="n">
        <v>0.301137</v>
      </c>
      <c r="C5823" s="7" t="n">
        <v>0.17715</v>
      </c>
      <c r="D5823" s="16" t="n">
        <f aca="false">LOGINV(B5823,$B$7,$C$7)</f>
        <v>10.1281671268135</v>
      </c>
      <c r="E5823" s="16" t="n">
        <f aca="false">LOGINV(C5823,$B$8,$C$8)</f>
        <v>60.058239864057</v>
      </c>
      <c r="F5823" s="16" t="n">
        <f aca="false">$B$5/100*E5823*2_Girdiler!$B$14*2_Girdiler!$B$15*2_Girdiler!$B$16</f>
        <v>1.51106531497967</v>
      </c>
      <c r="G5823" s="16" t="n">
        <f aca="false">MIN(MATCH(F5823,2_Girdiler!$B$20:$I$20,1),7)</f>
        <v>1</v>
      </c>
      <c r="H5823" s="16" t="n">
        <f aca="false">IF(F5823&gt;=40,2_Girdiler!$I$21+(F5823-40)*(2_Girdiler!$I$21-2_Girdiler!$H$21)/(2_Girdiler!$I$20-2_Girdiler!$H$20),INDEX(2_Girdiler!$B$21:$I$21,G5823)+(F5823-INDEX(2_Girdiler!$B$20:$I$20,G5823))*(INDEX(2_Girdiler!$B$21:$I$21,G5823+1)-INDEX(2_Girdiler!$B$21:$I$21,G5823))/(INDEX(2_Girdiler!$B$20:$I$20,G5823+1)-INDEX(2_Girdiler!$B$20:$I$20,G5823)))</f>
        <v>3.32434369295528</v>
      </c>
      <c r="I5823" s="16" t="n">
        <f aca="false">H5823/2_Girdiler!$B$17</f>
        <v>1.33186846672888</v>
      </c>
      <c r="J5823" s="16" t="n">
        <f aca="false">D5823+I5823</f>
        <v>11.4600355935424</v>
      </c>
    </row>
    <row r="5824" customFormat="false" ht="15" hidden="false" customHeight="false" outlineLevel="0" collapsed="false">
      <c r="A5824" s="0" t="n">
        <v>5812</v>
      </c>
      <c r="B5824" s="7" t="n">
        <v>0.397035</v>
      </c>
      <c r="C5824" s="7" t="n">
        <v>0.535521</v>
      </c>
      <c r="D5824" s="16" t="n">
        <f aca="false">LOGINV(B5824,$B$7,$C$7)</f>
        <v>11.7083508100089</v>
      </c>
      <c r="E5824" s="16" t="n">
        <f aca="false">LOGINV(C5824,$B$8,$C$8)</f>
        <v>115.674386028493</v>
      </c>
      <c r="F5824" s="16" t="n">
        <f aca="false">$B$5/100*E5824*2_Girdiler!$B$14*2_Girdiler!$B$15*2_Girdiler!$B$16</f>
        <v>2.91036755247688</v>
      </c>
      <c r="G5824" s="16" t="n">
        <f aca="false">MIN(MATCH(F5824,2_Girdiler!$B$20:$I$20,1),7)</f>
        <v>1</v>
      </c>
      <c r="H5824" s="16" t="n">
        <f aca="false">IF(F5824&gt;=40,2_Girdiler!$I$21+(F5824-40)*(2_Girdiler!$I$21-2_Girdiler!$H$21)/(2_Girdiler!$I$20-2_Girdiler!$H$20),INDEX(2_Girdiler!$B$21:$I$21,G5824)+(F5824-INDEX(2_Girdiler!$B$20:$I$20,G5824))*(INDEX(2_Girdiler!$B$21:$I$21,G5824+1)-INDEX(2_Girdiler!$B$21:$I$21,G5824))/(INDEX(2_Girdiler!$B$20:$I$20,G5824+1)-INDEX(2_Girdiler!$B$20:$I$20,G5824)))</f>
        <v>6.40280861544914</v>
      </c>
      <c r="I5824" s="16" t="n">
        <f aca="false">H5824/2_Girdiler!$B$17</f>
        <v>2.56522781067674</v>
      </c>
      <c r="J5824" s="16" t="n">
        <f aca="false">D5824+I5824</f>
        <v>14.2735786206856</v>
      </c>
    </row>
    <row r="5825" customFormat="false" ht="15" hidden="false" customHeight="false" outlineLevel="0" collapsed="false">
      <c r="A5825" s="0" t="n">
        <v>5813</v>
      </c>
      <c r="B5825" s="7" t="n">
        <v>0.501846</v>
      </c>
      <c r="C5825" s="7" t="n">
        <v>0.583646</v>
      </c>
      <c r="D5825" s="16" t="n">
        <f aca="false">LOGINV(B5825,$B$7,$C$7)</f>
        <v>13.5770277761011</v>
      </c>
      <c r="E5825" s="16" t="n">
        <f aca="false">LOGINV(C5825,$B$8,$C$8)</f>
        <v>125.158118109189</v>
      </c>
      <c r="F5825" s="16" t="n">
        <f aca="false">$B$5/100*E5825*2_Girdiler!$B$14*2_Girdiler!$B$15*2_Girdiler!$B$16</f>
        <v>3.1489782516272</v>
      </c>
      <c r="G5825" s="16" t="n">
        <f aca="false">MIN(MATCH(F5825,2_Girdiler!$B$20:$I$20,1),7)</f>
        <v>1</v>
      </c>
      <c r="H5825" s="16" t="n">
        <f aca="false">IF(F5825&gt;=40,2_Girdiler!$I$21+(F5825-40)*(2_Girdiler!$I$21-2_Girdiler!$H$21)/(2_Girdiler!$I$20-2_Girdiler!$H$20),INDEX(2_Girdiler!$B$21:$I$21,G5825)+(F5825-INDEX(2_Girdiler!$B$20:$I$20,G5825))*(INDEX(2_Girdiler!$B$21:$I$21,G5825+1)-INDEX(2_Girdiler!$B$21:$I$21,G5825))/(INDEX(2_Girdiler!$B$20:$I$20,G5825+1)-INDEX(2_Girdiler!$B$20:$I$20,G5825)))</f>
        <v>6.92775215357983</v>
      </c>
      <c r="I5825" s="16" t="n">
        <f aca="false">H5825/2_Girdiler!$B$17</f>
        <v>2.77554172819705</v>
      </c>
      <c r="J5825" s="16" t="n">
        <f aca="false">D5825+I5825</f>
        <v>16.3525695042982</v>
      </c>
    </row>
    <row r="5826" customFormat="false" ht="15" hidden="false" customHeight="false" outlineLevel="0" collapsed="false">
      <c r="A5826" s="0" t="n">
        <v>5814</v>
      </c>
      <c r="B5826" s="7" t="n">
        <v>0.419394</v>
      </c>
      <c r="C5826" s="7" t="n">
        <v>0.453226</v>
      </c>
      <c r="D5826" s="16" t="n">
        <f aca="false">LOGINV(B5826,$B$7,$C$7)</f>
        <v>12.090261646871</v>
      </c>
      <c r="E5826" s="16" t="n">
        <f aca="false">LOGINV(C5826,$B$8,$C$8)</f>
        <v>101.22777630512</v>
      </c>
      <c r="F5826" s="16" t="n">
        <f aca="false">$B$5/100*E5826*2_Girdiler!$B$14*2_Girdiler!$B$15*2_Girdiler!$B$16</f>
        <v>2.54689085183683</v>
      </c>
      <c r="G5826" s="16" t="n">
        <f aca="false">MIN(MATCH(F5826,2_Girdiler!$B$20:$I$20,1),7)</f>
        <v>1</v>
      </c>
      <c r="H5826" s="16" t="n">
        <f aca="false">IF(F5826&gt;=40,2_Girdiler!$I$21+(F5826-40)*(2_Girdiler!$I$21-2_Girdiler!$H$21)/(2_Girdiler!$I$20-2_Girdiler!$H$20),INDEX(2_Girdiler!$B$21:$I$21,G5826)+(F5826-INDEX(2_Girdiler!$B$20:$I$20,G5826))*(INDEX(2_Girdiler!$B$21:$I$21,G5826+1)-INDEX(2_Girdiler!$B$21:$I$21,G5826))/(INDEX(2_Girdiler!$B$20:$I$20,G5826+1)-INDEX(2_Girdiler!$B$20:$I$20,G5826)))</f>
        <v>5.60315987404102</v>
      </c>
      <c r="I5826" s="16" t="n">
        <f aca="false">H5826/2_Girdiler!$B$17</f>
        <v>2.24485571876644</v>
      </c>
      <c r="J5826" s="16" t="n">
        <f aca="false">D5826+I5826</f>
        <v>14.3351173656374</v>
      </c>
    </row>
    <row r="5827" customFormat="false" ht="15" hidden="false" customHeight="false" outlineLevel="0" collapsed="false">
      <c r="A5827" s="0" t="n">
        <v>5815</v>
      </c>
      <c r="B5827" s="7" t="n">
        <v>0.582502</v>
      </c>
      <c r="C5827" s="7" t="n">
        <v>0.619221</v>
      </c>
      <c r="D5827" s="16" t="n">
        <f aca="false">LOGINV(B5827,$B$7,$C$7)</f>
        <v>15.2092761463602</v>
      </c>
      <c r="E5827" s="16" t="n">
        <f aca="false">LOGINV(C5827,$B$8,$C$8)</f>
        <v>132.83353010489</v>
      </c>
      <c r="F5827" s="16" t="n">
        <f aca="false">$B$5/100*E5827*2_Girdiler!$B$14*2_Girdiler!$B$15*2_Girdiler!$B$16</f>
        <v>3.34209161743904</v>
      </c>
      <c r="G5827" s="16" t="n">
        <f aca="false">MIN(MATCH(F5827,2_Girdiler!$B$20:$I$20,1),7)</f>
        <v>1</v>
      </c>
      <c r="H5827" s="16" t="n">
        <f aca="false">IF(F5827&gt;=40,2_Girdiler!$I$21+(F5827-40)*(2_Girdiler!$I$21-2_Girdiler!$H$21)/(2_Girdiler!$I$20-2_Girdiler!$H$20),INDEX(2_Girdiler!$B$21:$I$21,G5827)+(F5827-INDEX(2_Girdiler!$B$20:$I$20,G5827))*(INDEX(2_Girdiler!$B$21:$I$21,G5827+1)-INDEX(2_Girdiler!$B$21:$I$21,G5827))/(INDEX(2_Girdiler!$B$20:$I$20,G5827+1)-INDEX(2_Girdiler!$B$20:$I$20,G5827)))</f>
        <v>7.35260155836588</v>
      </c>
      <c r="I5827" s="16" t="n">
        <f aca="false">H5827/2_Girdiler!$B$17</f>
        <v>2.94575382947351</v>
      </c>
      <c r="J5827" s="16" t="n">
        <f aca="false">D5827+I5827</f>
        <v>18.1550299758337</v>
      </c>
    </row>
    <row r="5828" customFormat="false" ht="15" hidden="false" customHeight="false" outlineLevel="0" collapsed="false">
      <c r="A5828" s="0" t="n">
        <v>5816</v>
      </c>
      <c r="B5828" s="7" t="n">
        <v>0.54953</v>
      </c>
      <c r="C5828" s="7" t="n">
        <v>0.976055</v>
      </c>
      <c r="D5828" s="16" t="n">
        <f aca="false">LOGINV(B5828,$B$7,$C$7)</f>
        <v>14.5149883842911</v>
      </c>
      <c r="E5828" s="16" t="n">
        <f aca="false">LOGINV(C5828,$B$8,$C$8)</f>
        <v>391.603403843248</v>
      </c>
      <c r="F5828" s="16" t="n">
        <f aca="false">$B$5/100*E5828*2_Girdiler!$B$14*2_Girdiler!$B$15*2_Girdiler!$B$16</f>
        <v>9.85274164069612</v>
      </c>
      <c r="G5828" s="16" t="n">
        <f aca="false">MIN(MATCH(F5828,2_Girdiler!$B$20:$I$20,1),7)</f>
        <v>2</v>
      </c>
      <c r="H5828" s="16" t="n">
        <f aca="false">IF(F5828&gt;=40,2_Girdiler!$I$21+(F5828-40)*(2_Girdiler!$I$21-2_Girdiler!$H$21)/(2_Girdiler!$I$20-2_Girdiler!$H$20),INDEX(2_Girdiler!$B$21:$I$21,G5828)+(F5828-INDEX(2_Girdiler!$B$20:$I$20,G5828))*(INDEX(2_Girdiler!$B$21:$I$21,G5828+1)-INDEX(2_Girdiler!$B$21:$I$21,G5828))/(INDEX(2_Girdiler!$B$20:$I$20,G5828+1)-INDEX(2_Girdiler!$B$20:$I$20,G5828)))</f>
        <v>18.7643866251138</v>
      </c>
      <c r="I5828" s="16" t="n">
        <f aca="false">H5828/2_Girdiler!$B$17</f>
        <v>7.51778310301033</v>
      </c>
      <c r="J5828" s="16" t="n">
        <f aca="false">D5828+I5828</f>
        <v>22.0327714873015</v>
      </c>
    </row>
    <row r="5829" customFormat="false" ht="15" hidden="false" customHeight="false" outlineLevel="0" collapsed="false">
      <c r="A5829" s="0" t="n">
        <v>5817</v>
      </c>
      <c r="B5829" s="7" t="n">
        <v>0.573537</v>
      </c>
      <c r="C5829" s="7" t="n">
        <v>0.470741</v>
      </c>
      <c r="D5829" s="16" t="n">
        <f aca="false">LOGINV(B5829,$B$7,$C$7)</f>
        <v>15.0162712235272</v>
      </c>
      <c r="E5829" s="16" t="n">
        <f aca="false">LOGINV(C5829,$B$8,$C$8)</f>
        <v>104.151301812749</v>
      </c>
      <c r="F5829" s="16" t="n">
        <f aca="false">$B$5/100*E5829*2_Girdiler!$B$14*2_Girdiler!$B$15*2_Girdiler!$B$16</f>
        <v>2.62044675360875</v>
      </c>
      <c r="G5829" s="16" t="n">
        <f aca="false">MIN(MATCH(F5829,2_Girdiler!$B$20:$I$20,1),7)</f>
        <v>1</v>
      </c>
      <c r="H5829" s="16" t="n">
        <f aca="false">IF(F5829&gt;=40,2_Girdiler!$I$21+(F5829-40)*(2_Girdiler!$I$21-2_Girdiler!$H$21)/(2_Girdiler!$I$20-2_Girdiler!$H$20),INDEX(2_Girdiler!$B$21:$I$21,G5829)+(F5829-INDEX(2_Girdiler!$B$20:$I$20,G5829))*(INDEX(2_Girdiler!$B$21:$I$21,G5829+1)-INDEX(2_Girdiler!$B$21:$I$21,G5829))/(INDEX(2_Girdiler!$B$20:$I$20,G5829+1)-INDEX(2_Girdiler!$B$20:$I$20,G5829)))</f>
        <v>5.76498285793926</v>
      </c>
      <c r="I5829" s="16" t="n">
        <f aca="false">H5829/2_Girdiler!$B$17</f>
        <v>2.30968864500771</v>
      </c>
      <c r="J5829" s="16" t="n">
        <f aca="false">D5829+I5829</f>
        <v>17.3259598685349</v>
      </c>
    </row>
    <row r="5830" customFormat="false" ht="15" hidden="false" customHeight="false" outlineLevel="0" collapsed="false">
      <c r="A5830" s="0" t="n">
        <v>5818</v>
      </c>
      <c r="B5830" s="7" t="n">
        <v>0.58585</v>
      </c>
      <c r="C5830" s="7" t="n">
        <v>0.74137</v>
      </c>
      <c r="D5830" s="16" t="n">
        <f aca="false">LOGINV(B5830,$B$7,$C$7)</f>
        <v>15.2822228161157</v>
      </c>
      <c r="E5830" s="16" t="n">
        <f aca="false">LOGINV(C5830,$B$8,$C$8)</f>
        <v>165.875682634231</v>
      </c>
      <c r="F5830" s="16" t="n">
        <f aca="false">$B$5/100*E5830*2_Girdiler!$B$14*2_Girdiler!$B$15*2_Girdiler!$B$16</f>
        <v>4.17343217507725</v>
      </c>
      <c r="G5830" s="16" t="n">
        <f aca="false">MIN(MATCH(F5830,2_Girdiler!$B$20:$I$20,1),7)</f>
        <v>1</v>
      </c>
      <c r="H5830" s="16" t="n">
        <f aca="false">IF(F5830&gt;=40,2_Girdiler!$I$21+(F5830-40)*(2_Girdiler!$I$21-2_Girdiler!$H$21)/(2_Girdiler!$I$20-2_Girdiler!$H$20),INDEX(2_Girdiler!$B$21:$I$21,G5830)+(F5830-INDEX(2_Girdiler!$B$20:$I$20,G5830))*(INDEX(2_Girdiler!$B$21:$I$21,G5830+1)-INDEX(2_Girdiler!$B$21:$I$21,G5830))/(INDEX(2_Girdiler!$B$20:$I$20,G5830+1)-INDEX(2_Girdiler!$B$20:$I$20,G5830)))</f>
        <v>9.18155078516995</v>
      </c>
      <c r="I5830" s="16" t="n">
        <f aca="false">H5830/2_Girdiler!$B$17</f>
        <v>3.67850592354565</v>
      </c>
      <c r="J5830" s="16" t="n">
        <f aca="false">D5830+I5830</f>
        <v>18.9607287396613</v>
      </c>
    </row>
    <row r="5831" customFormat="false" ht="15" hidden="false" customHeight="false" outlineLevel="0" collapsed="false">
      <c r="A5831" s="0" t="n">
        <v>5819</v>
      </c>
      <c r="B5831" s="7" t="n">
        <v>0.547397</v>
      </c>
      <c r="C5831" s="7" t="n">
        <v>0.561559</v>
      </c>
      <c r="D5831" s="16" t="n">
        <f aca="false">LOGINV(B5831,$B$7,$C$7)</f>
        <v>14.4714739263605</v>
      </c>
      <c r="E5831" s="16" t="n">
        <f aca="false">LOGINV(C5831,$B$8,$C$8)</f>
        <v>120.690799161489</v>
      </c>
      <c r="F5831" s="16" t="n">
        <f aca="false">$B$5/100*E5831*2_Girdiler!$B$14*2_Girdiler!$B$15*2_Girdiler!$B$16</f>
        <v>3.03658050690306</v>
      </c>
      <c r="G5831" s="16" t="n">
        <f aca="false">MIN(MATCH(F5831,2_Girdiler!$B$20:$I$20,1),7)</f>
        <v>1</v>
      </c>
      <c r="H5831" s="16" t="n">
        <f aca="false">IF(F5831&gt;=40,2_Girdiler!$I$21+(F5831-40)*(2_Girdiler!$I$21-2_Girdiler!$H$21)/(2_Girdiler!$I$20-2_Girdiler!$H$20),INDEX(2_Girdiler!$B$21:$I$21,G5831)+(F5831-INDEX(2_Girdiler!$B$20:$I$20,G5831))*(INDEX(2_Girdiler!$B$21:$I$21,G5831+1)-INDEX(2_Girdiler!$B$21:$I$21,G5831))/(INDEX(2_Girdiler!$B$20:$I$20,G5831+1)-INDEX(2_Girdiler!$B$20:$I$20,G5831)))</f>
        <v>6.68047711518674</v>
      </c>
      <c r="I5831" s="16" t="n">
        <f aca="false">H5831/2_Girdiler!$B$17</f>
        <v>2.67647320319982</v>
      </c>
      <c r="J5831" s="16" t="n">
        <f aca="false">D5831+I5831</f>
        <v>17.1479471295603</v>
      </c>
    </row>
    <row r="5832" customFormat="false" ht="15" hidden="false" customHeight="false" outlineLevel="0" collapsed="false">
      <c r="A5832" s="0" t="n">
        <v>5820</v>
      </c>
      <c r="B5832" s="7" t="n">
        <v>0.70546</v>
      </c>
      <c r="C5832" s="7" t="n">
        <v>0.584587</v>
      </c>
      <c r="D5832" s="16" t="n">
        <f aca="false">LOGINV(B5832,$B$7,$C$7)</f>
        <v>18.2998085141713</v>
      </c>
      <c r="E5832" s="16" t="n">
        <f aca="false">LOGINV(C5832,$B$8,$C$8)</f>
        <v>125.353180157318</v>
      </c>
      <c r="F5832" s="16" t="n">
        <f aca="false">$B$5/100*E5832*2_Girdiler!$B$14*2_Girdiler!$B$15*2_Girdiler!$B$16</f>
        <v>3.15388601275811</v>
      </c>
      <c r="G5832" s="16" t="n">
        <f aca="false">MIN(MATCH(F5832,2_Girdiler!$B$20:$I$20,1),7)</f>
        <v>1</v>
      </c>
      <c r="H5832" s="16" t="n">
        <f aca="false">IF(F5832&gt;=40,2_Girdiler!$I$21+(F5832-40)*(2_Girdiler!$I$21-2_Girdiler!$H$21)/(2_Girdiler!$I$20-2_Girdiler!$H$20),INDEX(2_Girdiler!$B$21:$I$21,G5832)+(F5832-INDEX(2_Girdiler!$B$20:$I$20,G5832))*(INDEX(2_Girdiler!$B$21:$I$21,G5832+1)-INDEX(2_Girdiler!$B$21:$I$21,G5832))/(INDEX(2_Girdiler!$B$20:$I$20,G5832+1)-INDEX(2_Girdiler!$B$20:$I$20,G5832)))</f>
        <v>6.93854922806784</v>
      </c>
      <c r="I5832" s="16" t="n">
        <f aca="false">H5832/2_Girdiler!$B$17</f>
        <v>2.77986747919385</v>
      </c>
      <c r="J5832" s="16" t="n">
        <f aca="false">D5832+I5832</f>
        <v>21.0796759933652</v>
      </c>
    </row>
    <row r="5833" customFormat="false" ht="15" hidden="false" customHeight="false" outlineLevel="0" collapsed="false">
      <c r="A5833" s="0" t="n">
        <v>5821</v>
      </c>
      <c r="B5833" s="7" t="n">
        <v>0.657843</v>
      </c>
      <c r="C5833" s="7" t="n">
        <v>0.591191</v>
      </c>
      <c r="D5833" s="16" t="n">
        <f aca="false">LOGINV(B5833,$B$7,$C$7)</f>
        <v>16.9866812412946</v>
      </c>
      <c r="E5833" s="16" t="n">
        <f aca="false">LOGINV(C5833,$B$8,$C$8)</f>
        <v>126.733653585751</v>
      </c>
      <c r="F5833" s="16" t="n">
        <f aca="false">$B$5/100*E5833*2_Girdiler!$B$14*2_Girdiler!$B$15*2_Girdiler!$B$16</f>
        <v>3.1886187242175</v>
      </c>
      <c r="G5833" s="16" t="n">
        <f aca="false">MIN(MATCH(F5833,2_Girdiler!$B$20:$I$20,1),7)</f>
        <v>1</v>
      </c>
      <c r="H5833" s="16" t="n">
        <f aca="false">IF(F5833&gt;=40,2_Girdiler!$I$21+(F5833-40)*(2_Girdiler!$I$21-2_Girdiler!$H$21)/(2_Girdiler!$I$20-2_Girdiler!$H$20),INDEX(2_Girdiler!$B$21:$I$21,G5833)+(F5833-INDEX(2_Girdiler!$B$20:$I$20,G5833))*(INDEX(2_Girdiler!$B$21:$I$21,G5833+1)-INDEX(2_Girdiler!$B$21:$I$21,G5833))/(INDEX(2_Girdiler!$B$20:$I$20,G5833+1)-INDEX(2_Girdiler!$B$20:$I$20,G5833)))</f>
        <v>7.0149611932785</v>
      </c>
      <c r="I5833" s="16" t="n">
        <f aca="false">H5833/2_Girdiler!$B$17</f>
        <v>2.81048124730709</v>
      </c>
      <c r="J5833" s="16" t="n">
        <f aca="false">D5833+I5833</f>
        <v>19.7971624886017</v>
      </c>
    </row>
    <row r="5834" customFormat="false" ht="15" hidden="false" customHeight="false" outlineLevel="0" collapsed="false">
      <c r="A5834" s="0" t="n">
        <v>5822</v>
      </c>
      <c r="B5834" s="7" t="n">
        <v>0.148964</v>
      </c>
      <c r="C5834" s="7" t="n">
        <v>0.244985</v>
      </c>
      <c r="D5834" s="16" t="n">
        <f aca="false">LOGINV(B5834,$B$7,$C$7)</f>
        <v>7.58073068304602</v>
      </c>
      <c r="E5834" s="16" t="n">
        <f aca="false">LOGINV(C5834,$B$8,$C$8)</f>
        <v>69.9376373625343</v>
      </c>
      <c r="F5834" s="16" t="n">
        <f aca="false">$B$5/100*E5834*2_Girdiler!$B$14*2_Girdiler!$B$15*2_Girdiler!$B$16</f>
        <v>1.75963095604136</v>
      </c>
      <c r="G5834" s="16" t="n">
        <f aca="false">MIN(MATCH(F5834,2_Girdiler!$B$20:$I$20,1),7)</f>
        <v>1</v>
      </c>
      <c r="H5834" s="16" t="n">
        <f aca="false">IF(F5834&gt;=40,2_Girdiler!$I$21+(F5834-40)*(2_Girdiler!$I$21-2_Girdiler!$H$21)/(2_Girdiler!$I$20-2_Girdiler!$H$20),INDEX(2_Girdiler!$B$21:$I$21,G5834)+(F5834-INDEX(2_Girdiler!$B$20:$I$20,G5834))*(INDEX(2_Girdiler!$B$21:$I$21,G5834+1)-INDEX(2_Girdiler!$B$21:$I$21,G5834))/(INDEX(2_Girdiler!$B$20:$I$20,G5834+1)-INDEX(2_Girdiler!$B$20:$I$20,G5834)))</f>
        <v>3.871188103291</v>
      </c>
      <c r="I5834" s="16" t="n">
        <f aca="false">H5834/2_Girdiler!$B$17</f>
        <v>1.55095677215184</v>
      </c>
      <c r="J5834" s="16" t="n">
        <f aca="false">D5834+I5834</f>
        <v>9.13168745519786</v>
      </c>
    </row>
    <row r="5835" customFormat="false" ht="15" hidden="false" customHeight="false" outlineLevel="0" collapsed="false">
      <c r="A5835" s="0" t="n">
        <v>5823</v>
      </c>
      <c r="B5835" s="7" t="n">
        <v>0.463394</v>
      </c>
      <c r="C5835" s="7" t="n">
        <v>0.264719</v>
      </c>
      <c r="D5835" s="16" t="n">
        <f aca="false">LOGINV(B5835,$B$7,$C$7)</f>
        <v>12.8659245965627</v>
      </c>
      <c r="E5835" s="16" t="n">
        <f aca="false">LOGINV(C5835,$B$8,$C$8)</f>
        <v>72.7695274661271</v>
      </c>
      <c r="F5835" s="16" t="n">
        <f aca="false">$B$5/100*E5835*2_Girdiler!$B$14*2_Girdiler!$B$15*2_Girdiler!$B$16</f>
        <v>1.83088131104776</v>
      </c>
      <c r="G5835" s="16" t="n">
        <f aca="false">MIN(MATCH(F5835,2_Girdiler!$B$20:$I$20,1),7)</f>
        <v>1</v>
      </c>
      <c r="H5835" s="16" t="n">
        <f aca="false">IF(F5835&gt;=40,2_Girdiler!$I$21+(F5835-40)*(2_Girdiler!$I$21-2_Girdiler!$H$21)/(2_Girdiler!$I$20-2_Girdiler!$H$20),INDEX(2_Girdiler!$B$21:$I$21,G5835)+(F5835-INDEX(2_Girdiler!$B$20:$I$20,G5835))*(INDEX(2_Girdiler!$B$21:$I$21,G5835+1)-INDEX(2_Girdiler!$B$21:$I$21,G5835))/(INDEX(2_Girdiler!$B$20:$I$20,G5835+1)-INDEX(2_Girdiler!$B$20:$I$20,G5835)))</f>
        <v>4.02793888430507</v>
      </c>
      <c r="I5835" s="16" t="n">
        <f aca="false">H5835/2_Girdiler!$B$17</f>
        <v>1.61375756582735</v>
      </c>
      <c r="J5835" s="16" t="n">
        <f aca="false">D5835+I5835</f>
        <v>14.4796821623901</v>
      </c>
    </row>
    <row r="5836" customFormat="false" ht="15" hidden="false" customHeight="false" outlineLevel="0" collapsed="false">
      <c r="A5836" s="0" t="n">
        <v>5824</v>
      </c>
      <c r="B5836" s="7" t="n">
        <v>0.804207</v>
      </c>
      <c r="C5836" s="7" t="n">
        <v>0.0351</v>
      </c>
      <c r="D5836" s="16" t="n">
        <f aca="false">LOGINV(B5836,$B$7,$C$7)</f>
        <v>21.8314041249518</v>
      </c>
      <c r="E5836" s="16" t="n">
        <f aca="false">LOGINV(C5836,$B$8,$C$8)</f>
        <v>33.9359586856937</v>
      </c>
      <c r="F5836" s="16" t="n">
        <f aca="false">$B$5/100*E5836*2_Girdiler!$B$14*2_Girdiler!$B$15*2_Girdiler!$B$16</f>
        <v>0.853828720532054</v>
      </c>
      <c r="G5836" s="16" t="n">
        <f aca="false">MIN(MATCH(F5836,2_Girdiler!$B$20:$I$20,1),7)</f>
        <v>1</v>
      </c>
      <c r="H5836" s="16" t="n">
        <f aca="false">IF(F5836&gt;=40,2_Girdiler!$I$21+(F5836-40)*(2_Girdiler!$I$21-2_Girdiler!$H$21)/(2_Girdiler!$I$20-2_Girdiler!$H$20),INDEX(2_Girdiler!$B$21:$I$21,G5836)+(F5836-INDEX(2_Girdiler!$B$20:$I$20,G5836))*(INDEX(2_Girdiler!$B$21:$I$21,G5836+1)-INDEX(2_Girdiler!$B$21:$I$21,G5836))/(INDEX(2_Girdiler!$B$20:$I$20,G5836+1)-INDEX(2_Girdiler!$B$20:$I$20,G5836)))</f>
        <v>1.87842318517052</v>
      </c>
      <c r="I5836" s="16" t="n">
        <f aca="false">H5836/2_Girdiler!$B$17</f>
        <v>0.752573391494598</v>
      </c>
      <c r="J5836" s="16" t="n">
        <f aca="false">D5836+I5836</f>
        <v>22.5839775164464</v>
      </c>
    </row>
    <row r="5837" customFormat="false" ht="15" hidden="false" customHeight="false" outlineLevel="0" collapsed="false">
      <c r="A5837" s="0" t="n">
        <v>5825</v>
      </c>
      <c r="B5837" s="7" t="n">
        <v>0.947499</v>
      </c>
      <c r="C5837" s="7" t="n">
        <v>0.963536</v>
      </c>
      <c r="D5837" s="16" t="n">
        <f aca="false">LOGINV(B5837,$B$7,$C$7)</f>
        <v>33.4277384524923</v>
      </c>
      <c r="E5837" s="16" t="n">
        <f aca="false">LOGINV(C5837,$B$8,$C$8)</f>
        <v>347.50948368786</v>
      </c>
      <c r="F5837" s="16" t="n">
        <f aca="false">$B$5/100*E5837*2_Girdiler!$B$14*2_Girdiler!$B$15*2_Girdiler!$B$16</f>
        <v>8.74333860958656</v>
      </c>
      <c r="G5837" s="16" t="n">
        <f aca="false">MIN(MATCH(F5837,2_Girdiler!$B$20:$I$20,1),7)</f>
        <v>2</v>
      </c>
      <c r="H5837" s="16" t="n">
        <f aca="false">IF(F5837&gt;=40,2_Girdiler!$I$21+(F5837-40)*(2_Girdiler!$I$21-2_Girdiler!$H$21)/(2_Girdiler!$I$20-2_Girdiler!$H$20),INDEX(2_Girdiler!$B$21:$I$21,G5837)+(F5837-INDEX(2_Girdiler!$B$20:$I$20,G5837))*(INDEX(2_Girdiler!$B$21:$I$21,G5837+1)-INDEX(2_Girdiler!$B$21:$I$21,G5837))/(INDEX(2_Girdiler!$B$20:$I$20,G5837+1)-INDEX(2_Girdiler!$B$20:$I$20,G5837)))</f>
        <v>16.9893417753385</v>
      </c>
      <c r="I5837" s="16" t="n">
        <f aca="false">H5837/2_Girdiler!$B$17</f>
        <v>6.80662731383754</v>
      </c>
      <c r="J5837" s="16" t="n">
        <f aca="false">D5837+I5837</f>
        <v>40.2343657663299</v>
      </c>
    </row>
    <row r="5838" customFormat="false" ht="15" hidden="false" customHeight="false" outlineLevel="0" collapsed="false">
      <c r="A5838" s="0" t="n">
        <v>5826</v>
      </c>
      <c r="B5838" s="7" t="n">
        <v>0.712598</v>
      </c>
      <c r="C5838" s="7" t="n">
        <v>0.59409</v>
      </c>
      <c r="D5838" s="16" t="n">
        <f aca="false">LOGINV(B5838,$B$7,$C$7)</f>
        <v>18.513424465056</v>
      </c>
      <c r="E5838" s="16" t="n">
        <f aca="false">LOGINV(C5838,$B$8,$C$8)</f>
        <v>127.346144657964</v>
      </c>
      <c r="F5838" s="16" t="n">
        <f aca="false">$B$5/100*E5838*2_Girdiler!$B$14*2_Girdiler!$B$15*2_Girdiler!$B$16</f>
        <v>3.20402899959437</v>
      </c>
      <c r="G5838" s="16" t="n">
        <f aca="false">MIN(MATCH(F5838,2_Girdiler!$B$20:$I$20,1),7)</f>
        <v>1</v>
      </c>
      <c r="H5838" s="16" t="n">
        <f aca="false">IF(F5838&gt;=40,2_Girdiler!$I$21+(F5838-40)*(2_Girdiler!$I$21-2_Girdiler!$H$21)/(2_Girdiler!$I$20-2_Girdiler!$H$20),INDEX(2_Girdiler!$B$21:$I$21,G5838)+(F5838-INDEX(2_Girdiler!$B$20:$I$20,G5838))*(INDEX(2_Girdiler!$B$21:$I$21,G5838+1)-INDEX(2_Girdiler!$B$21:$I$21,G5838))/(INDEX(2_Girdiler!$B$20:$I$20,G5838+1)-INDEX(2_Girdiler!$B$20:$I$20,G5838)))</f>
        <v>7.04886379910761</v>
      </c>
      <c r="I5838" s="16" t="n">
        <f aca="false">H5838/2_Girdiler!$B$17</f>
        <v>2.82406402207837</v>
      </c>
      <c r="J5838" s="16" t="n">
        <f aca="false">D5838+I5838</f>
        <v>21.3374884871344</v>
      </c>
    </row>
    <row r="5839" customFormat="false" ht="15" hidden="false" customHeight="false" outlineLevel="0" collapsed="false">
      <c r="A5839" s="0" t="n">
        <v>5827</v>
      </c>
      <c r="B5839" s="7" t="n">
        <v>0.309257</v>
      </c>
      <c r="C5839" s="7" t="n">
        <v>0.267011</v>
      </c>
      <c r="D5839" s="16" t="n">
        <f aca="false">LOGINV(B5839,$B$7,$C$7)</f>
        <v>10.2598527843193</v>
      </c>
      <c r="E5839" s="16" t="n">
        <f aca="false">LOGINV(C5839,$B$8,$C$8)</f>
        <v>73.0984202716645</v>
      </c>
      <c r="F5839" s="16" t="n">
        <f aca="false">$B$5/100*E5839*2_Girdiler!$B$14*2_Girdiler!$B$15*2_Girdiler!$B$16</f>
        <v>1.83915625403508</v>
      </c>
      <c r="G5839" s="16" t="n">
        <f aca="false">MIN(MATCH(F5839,2_Girdiler!$B$20:$I$20,1),7)</f>
        <v>1</v>
      </c>
      <c r="H5839" s="16" t="n">
        <f aca="false">IF(F5839&gt;=40,2_Girdiler!$I$21+(F5839-40)*(2_Girdiler!$I$21-2_Girdiler!$H$21)/(2_Girdiler!$I$20-2_Girdiler!$H$20),INDEX(2_Girdiler!$B$21:$I$21,G5839)+(F5839-INDEX(2_Girdiler!$B$20:$I$20,G5839))*(INDEX(2_Girdiler!$B$21:$I$21,G5839+1)-INDEX(2_Girdiler!$B$21:$I$21,G5839))/(INDEX(2_Girdiler!$B$20:$I$20,G5839+1)-INDEX(2_Girdiler!$B$20:$I$20,G5839)))</f>
        <v>4.04614375887717</v>
      </c>
      <c r="I5839" s="16" t="n">
        <f aca="false">H5839/2_Girdiler!$B$17</f>
        <v>1.62105118544759</v>
      </c>
      <c r="J5839" s="16" t="n">
        <f aca="false">D5839+I5839</f>
        <v>11.8809039697669</v>
      </c>
    </row>
    <row r="5840" customFormat="false" ht="15" hidden="false" customHeight="false" outlineLevel="0" collapsed="false">
      <c r="A5840" s="0" t="n">
        <v>5828</v>
      </c>
      <c r="B5840" s="7" t="n">
        <v>0.511991</v>
      </c>
      <c r="C5840" s="7" t="n">
        <v>0.516277</v>
      </c>
      <c r="D5840" s="16" t="n">
        <f aca="false">LOGINV(B5840,$B$7,$C$7)</f>
        <v>13.7708809106185</v>
      </c>
      <c r="E5840" s="16" t="n">
        <f aca="false">LOGINV(C5840,$B$8,$C$8)</f>
        <v>112.120372236789</v>
      </c>
      <c r="F5840" s="16" t="n">
        <f aca="false">$B$5/100*E5840*2_Girdiler!$B$14*2_Girdiler!$B$15*2_Girdiler!$B$16</f>
        <v>2.82094856547762</v>
      </c>
      <c r="G5840" s="16" t="n">
        <f aca="false">MIN(MATCH(F5840,2_Girdiler!$B$20:$I$20,1),7)</f>
        <v>1</v>
      </c>
      <c r="H5840" s="16" t="n">
        <f aca="false">IF(F5840&gt;=40,2_Girdiler!$I$21+(F5840-40)*(2_Girdiler!$I$21-2_Girdiler!$H$21)/(2_Girdiler!$I$20-2_Girdiler!$H$20),INDEX(2_Girdiler!$B$21:$I$21,G5840)+(F5840-INDEX(2_Girdiler!$B$20:$I$20,G5840))*(INDEX(2_Girdiler!$B$21:$I$21,G5840+1)-INDEX(2_Girdiler!$B$21:$I$21,G5840))/(INDEX(2_Girdiler!$B$20:$I$20,G5840+1)-INDEX(2_Girdiler!$B$20:$I$20,G5840)))</f>
        <v>6.20608684405077</v>
      </c>
      <c r="I5840" s="16" t="n">
        <f aca="false">H5840/2_Girdiler!$B$17</f>
        <v>2.48641299841778</v>
      </c>
      <c r="J5840" s="16" t="n">
        <f aca="false">D5840+I5840</f>
        <v>16.2572939090362</v>
      </c>
    </row>
    <row r="5841" customFormat="false" ht="15" hidden="false" customHeight="false" outlineLevel="0" collapsed="false">
      <c r="A5841" s="0" t="n">
        <v>5829</v>
      </c>
      <c r="B5841" s="7" t="n">
        <v>0.915083</v>
      </c>
      <c r="C5841" s="7" t="n">
        <v>0.509059</v>
      </c>
      <c r="D5841" s="16" t="n">
        <f aca="false">LOGINV(B5841,$B$7,$C$7)</f>
        <v>29.1065671209273</v>
      </c>
      <c r="E5841" s="16" t="n">
        <f aca="false">LOGINV(C5841,$B$8,$C$8)</f>
        <v>110.817872466561</v>
      </c>
      <c r="F5841" s="16" t="n">
        <f aca="false">$B$5/100*E5841*2_Girdiler!$B$14*2_Girdiler!$B$15*2_Girdiler!$B$16</f>
        <v>2.78817767125867</v>
      </c>
      <c r="G5841" s="16" t="n">
        <f aca="false">MIN(MATCH(F5841,2_Girdiler!$B$20:$I$20,1),7)</f>
        <v>1</v>
      </c>
      <c r="H5841" s="16" t="n">
        <f aca="false">IF(F5841&gt;=40,2_Girdiler!$I$21+(F5841-40)*(2_Girdiler!$I$21-2_Girdiler!$H$21)/(2_Girdiler!$I$20-2_Girdiler!$H$20),INDEX(2_Girdiler!$B$21:$I$21,G5841)+(F5841-INDEX(2_Girdiler!$B$20:$I$20,G5841))*(INDEX(2_Girdiler!$B$21:$I$21,G5841+1)-INDEX(2_Girdiler!$B$21:$I$21,G5841))/(INDEX(2_Girdiler!$B$20:$I$20,G5841+1)-INDEX(2_Girdiler!$B$20:$I$20,G5841)))</f>
        <v>6.13399087676908</v>
      </c>
      <c r="I5841" s="16" t="n">
        <f aca="false">H5841/2_Girdiler!$B$17</f>
        <v>2.45752839614146</v>
      </c>
      <c r="J5841" s="16" t="n">
        <f aca="false">D5841+I5841</f>
        <v>31.5640955170688</v>
      </c>
    </row>
    <row r="5842" customFormat="false" ht="15" hidden="false" customHeight="false" outlineLevel="0" collapsed="false">
      <c r="A5842" s="0" t="n">
        <v>5830</v>
      </c>
      <c r="B5842" s="7" t="n">
        <v>0.450038</v>
      </c>
      <c r="C5842" s="7" t="n">
        <v>0.958809</v>
      </c>
      <c r="D5842" s="16" t="n">
        <f aca="false">LOGINV(B5842,$B$7,$C$7)</f>
        <v>12.6266527715</v>
      </c>
      <c r="E5842" s="16" t="n">
        <f aca="false">LOGINV(C5842,$B$8,$C$8)</f>
        <v>335.11758355039</v>
      </c>
      <c r="F5842" s="16" t="n">
        <f aca="false">$B$5/100*E5842*2_Girdiler!$B$14*2_Girdiler!$B$15*2_Girdiler!$B$16</f>
        <v>8.43155840212781</v>
      </c>
      <c r="G5842" s="16" t="n">
        <f aca="false">MIN(MATCH(F5842,2_Girdiler!$B$20:$I$20,1),7)</f>
        <v>2</v>
      </c>
      <c r="H5842" s="16" t="n">
        <f aca="false">IF(F5842&gt;=40,2_Girdiler!$I$21+(F5842-40)*(2_Girdiler!$I$21-2_Girdiler!$H$21)/(2_Girdiler!$I$20-2_Girdiler!$H$20),INDEX(2_Girdiler!$B$21:$I$21,G5842)+(F5842-INDEX(2_Girdiler!$B$20:$I$20,G5842))*(INDEX(2_Girdiler!$B$21:$I$21,G5842+1)-INDEX(2_Girdiler!$B$21:$I$21,G5842))/(INDEX(2_Girdiler!$B$20:$I$20,G5842+1)-INDEX(2_Girdiler!$B$20:$I$20,G5842)))</f>
        <v>16.4904934434045</v>
      </c>
      <c r="I5842" s="16" t="n">
        <f aca="false">H5842/2_Girdiler!$B$17</f>
        <v>6.60676820649219</v>
      </c>
      <c r="J5842" s="16" t="n">
        <f aca="false">D5842+I5842</f>
        <v>19.2334209779922</v>
      </c>
    </row>
    <row r="5843" customFormat="false" ht="15" hidden="false" customHeight="false" outlineLevel="0" collapsed="false">
      <c r="A5843" s="0" t="n">
        <v>5831</v>
      </c>
      <c r="B5843" s="7" t="n">
        <v>0.121348</v>
      </c>
      <c r="C5843" s="7" t="n">
        <v>0.956959</v>
      </c>
      <c r="D5843" s="16" t="n">
        <f aca="false">LOGINV(B5843,$B$7,$C$7)</f>
        <v>7.06112024437532</v>
      </c>
      <c r="E5843" s="16" t="n">
        <f aca="false">LOGINV(C5843,$B$8,$C$8)</f>
        <v>330.692670116239</v>
      </c>
      <c r="F5843" s="16" t="n">
        <f aca="false">$B$5/100*E5843*2_Girdiler!$B$14*2_Girdiler!$B$15*2_Girdiler!$B$16</f>
        <v>8.32022758012458</v>
      </c>
      <c r="G5843" s="16" t="n">
        <f aca="false">MIN(MATCH(F5843,2_Girdiler!$B$20:$I$20,1),7)</f>
        <v>2</v>
      </c>
      <c r="H5843" s="16" t="n">
        <f aca="false">IF(F5843&gt;=40,2_Girdiler!$I$21+(F5843-40)*(2_Girdiler!$I$21-2_Girdiler!$H$21)/(2_Girdiler!$I$20-2_Girdiler!$H$20),INDEX(2_Girdiler!$B$21:$I$21,G5843)+(F5843-INDEX(2_Girdiler!$B$20:$I$20,G5843))*(INDEX(2_Girdiler!$B$21:$I$21,G5843+1)-INDEX(2_Girdiler!$B$21:$I$21,G5843))/(INDEX(2_Girdiler!$B$20:$I$20,G5843+1)-INDEX(2_Girdiler!$B$20:$I$20,G5843)))</f>
        <v>16.3123641281993</v>
      </c>
      <c r="I5843" s="16" t="n">
        <f aca="false">H5843/2_Girdiler!$B$17</f>
        <v>6.53540229495166</v>
      </c>
      <c r="J5843" s="16" t="n">
        <f aca="false">D5843+I5843</f>
        <v>13.596522539327</v>
      </c>
    </row>
    <row r="5844" customFormat="false" ht="15" hidden="false" customHeight="false" outlineLevel="0" collapsed="false">
      <c r="A5844" s="0" t="n">
        <v>5832</v>
      </c>
      <c r="B5844" s="7" t="n">
        <v>0.461441</v>
      </c>
      <c r="C5844" s="7" t="n">
        <v>0.273706</v>
      </c>
      <c r="D5844" s="16" t="n">
        <f aca="false">LOGINV(B5844,$B$7,$C$7)</f>
        <v>12.8307087303308</v>
      </c>
      <c r="E5844" s="16" t="n">
        <f aca="false">LOGINV(C5844,$B$8,$C$8)</f>
        <v>74.0594932561332</v>
      </c>
      <c r="F5844" s="16" t="n">
        <f aca="false">$B$5/100*E5844*2_Girdiler!$B$14*2_Girdiler!$B$15*2_Girdiler!$B$16</f>
        <v>1.86333685032431</v>
      </c>
      <c r="G5844" s="16" t="n">
        <f aca="false">MIN(MATCH(F5844,2_Girdiler!$B$20:$I$20,1),7)</f>
        <v>1</v>
      </c>
      <c r="H5844" s="16" t="n">
        <f aca="false">IF(F5844&gt;=40,2_Girdiler!$I$21+(F5844-40)*(2_Girdiler!$I$21-2_Girdiler!$H$21)/(2_Girdiler!$I$20-2_Girdiler!$H$20),INDEX(2_Girdiler!$B$21:$I$21,G5844)+(F5844-INDEX(2_Girdiler!$B$20:$I$20,G5844))*(INDEX(2_Girdiler!$B$21:$I$21,G5844+1)-INDEX(2_Girdiler!$B$21:$I$21,G5844))/(INDEX(2_Girdiler!$B$20:$I$20,G5844+1)-INDEX(2_Girdiler!$B$20:$I$20,G5844)))</f>
        <v>4.09934107071349</v>
      </c>
      <c r="I5844" s="16" t="n">
        <f aca="false">H5844/2_Girdiler!$B$17</f>
        <v>1.64236421102303</v>
      </c>
      <c r="J5844" s="16" t="n">
        <f aca="false">D5844+I5844</f>
        <v>14.4730729413538</v>
      </c>
    </row>
    <row r="5845" customFormat="false" ht="15" hidden="false" customHeight="false" outlineLevel="0" collapsed="false">
      <c r="A5845" s="0" t="n">
        <v>5833</v>
      </c>
      <c r="B5845" s="7" t="n">
        <v>0.331245</v>
      </c>
      <c r="C5845" s="7" t="n">
        <v>0.420085</v>
      </c>
      <c r="D5845" s="16" t="n">
        <f aca="false">LOGINV(B5845,$B$7,$C$7)</f>
        <v>10.6175383515529</v>
      </c>
      <c r="E5845" s="16" t="n">
        <f aca="false">LOGINV(C5845,$B$8,$C$8)</f>
        <v>95.875186863821</v>
      </c>
      <c r="F5845" s="16" t="n">
        <f aca="false">$B$5/100*E5845*2_Girdiler!$B$14*2_Girdiler!$B$15*2_Girdiler!$B$16</f>
        <v>2.41221970149374</v>
      </c>
      <c r="G5845" s="16" t="n">
        <f aca="false">MIN(MATCH(F5845,2_Girdiler!$B$20:$I$20,1),7)</f>
        <v>1</v>
      </c>
      <c r="H5845" s="16" t="n">
        <f aca="false">IF(F5845&gt;=40,2_Girdiler!$I$21+(F5845-40)*(2_Girdiler!$I$21-2_Girdiler!$H$21)/(2_Girdiler!$I$20-2_Girdiler!$H$20),INDEX(2_Girdiler!$B$21:$I$21,G5845)+(F5845-INDEX(2_Girdiler!$B$20:$I$20,G5845))*(INDEX(2_Girdiler!$B$21:$I$21,G5845+1)-INDEX(2_Girdiler!$B$21:$I$21,G5845))/(INDEX(2_Girdiler!$B$20:$I$20,G5845+1)-INDEX(2_Girdiler!$B$20:$I$20,G5845)))</f>
        <v>5.30688334328622</v>
      </c>
      <c r="I5845" s="16" t="n">
        <f aca="false">H5845/2_Girdiler!$B$17</f>
        <v>2.12615518561147</v>
      </c>
      <c r="J5845" s="16" t="n">
        <f aca="false">D5845+I5845</f>
        <v>12.7436935371644</v>
      </c>
    </row>
    <row r="5846" customFormat="false" ht="15" hidden="false" customHeight="false" outlineLevel="0" collapsed="false">
      <c r="A5846" s="0" t="n">
        <v>5834</v>
      </c>
      <c r="B5846" s="7" t="n">
        <v>0.487473</v>
      </c>
      <c r="C5846" s="7" t="n">
        <v>0.369941</v>
      </c>
      <c r="D5846" s="16" t="n">
        <f aca="false">LOGINV(B5846,$B$7,$C$7)</f>
        <v>13.3070566006053</v>
      </c>
      <c r="E5846" s="16" t="n">
        <f aca="false">LOGINV(C5846,$B$8,$C$8)</f>
        <v>88.1391561371992</v>
      </c>
      <c r="F5846" s="16" t="n">
        <f aca="false">$B$5/100*E5846*2_Girdiler!$B$14*2_Girdiler!$B$15*2_Girdiler!$B$16</f>
        <v>2.21758116841193</v>
      </c>
      <c r="G5846" s="16" t="n">
        <f aca="false">MIN(MATCH(F5846,2_Girdiler!$B$20:$I$20,1),7)</f>
        <v>1</v>
      </c>
      <c r="H5846" s="16" t="n">
        <f aca="false">IF(F5846&gt;=40,2_Girdiler!$I$21+(F5846-40)*(2_Girdiler!$I$21-2_Girdiler!$H$21)/(2_Girdiler!$I$20-2_Girdiler!$H$20),INDEX(2_Girdiler!$B$21:$I$21,G5846)+(F5846-INDEX(2_Girdiler!$B$20:$I$20,G5846))*(INDEX(2_Girdiler!$B$21:$I$21,G5846+1)-INDEX(2_Girdiler!$B$21:$I$21,G5846))/(INDEX(2_Girdiler!$B$20:$I$20,G5846+1)-INDEX(2_Girdiler!$B$20:$I$20,G5846)))</f>
        <v>4.87867857050625</v>
      </c>
      <c r="I5846" s="16" t="n">
        <f aca="false">H5846/2_Girdiler!$B$17</f>
        <v>1.95459878626052</v>
      </c>
      <c r="J5846" s="16" t="n">
        <f aca="false">D5846+I5846</f>
        <v>15.2616553868658</v>
      </c>
    </row>
    <row r="5847" customFormat="false" ht="15" hidden="false" customHeight="false" outlineLevel="0" collapsed="false">
      <c r="A5847" s="0" t="n">
        <v>5835</v>
      </c>
      <c r="B5847" s="7" t="n">
        <v>0.442752</v>
      </c>
      <c r="C5847" s="7" t="n">
        <v>0.614977</v>
      </c>
      <c r="D5847" s="16" t="n">
        <f aca="false">LOGINV(B5847,$B$7,$C$7)</f>
        <v>12.497603326004</v>
      </c>
      <c r="E5847" s="16" t="n">
        <f aca="false">LOGINV(C5847,$B$8,$C$8)</f>
        <v>131.883404913869</v>
      </c>
      <c r="F5847" s="16" t="n">
        <f aca="false">$B$5/100*E5847*2_Girdiler!$B$14*2_Girdiler!$B$15*2_Girdiler!$B$16</f>
        <v>3.31818646763294</v>
      </c>
      <c r="G5847" s="16" t="n">
        <f aca="false">MIN(MATCH(F5847,2_Girdiler!$B$20:$I$20,1),7)</f>
        <v>1</v>
      </c>
      <c r="H5847" s="16" t="n">
        <f aca="false">IF(F5847&gt;=40,2_Girdiler!$I$21+(F5847-40)*(2_Girdiler!$I$21-2_Girdiler!$H$21)/(2_Girdiler!$I$20-2_Girdiler!$H$20),INDEX(2_Girdiler!$B$21:$I$21,G5847)+(F5847-INDEX(2_Girdiler!$B$20:$I$20,G5847))*(INDEX(2_Girdiler!$B$21:$I$21,G5847+1)-INDEX(2_Girdiler!$B$21:$I$21,G5847))/(INDEX(2_Girdiler!$B$20:$I$20,G5847+1)-INDEX(2_Girdiler!$B$20:$I$20,G5847)))</f>
        <v>7.30001022879246</v>
      </c>
      <c r="I5847" s="16" t="n">
        <f aca="false">H5847/2_Girdiler!$B$17</f>
        <v>2.92468358525339</v>
      </c>
      <c r="J5847" s="16" t="n">
        <f aca="false">D5847+I5847</f>
        <v>15.4222869112574</v>
      </c>
    </row>
    <row r="5848" customFormat="false" ht="15" hidden="false" customHeight="false" outlineLevel="0" collapsed="false">
      <c r="A5848" s="0" t="n">
        <v>5836</v>
      </c>
      <c r="B5848" s="7" t="n">
        <v>0.841266</v>
      </c>
      <c r="C5848" s="7" t="n">
        <v>0.285789</v>
      </c>
      <c r="D5848" s="16" t="n">
        <f aca="false">LOGINV(B5848,$B$7,$C$7)</f>
        <v>23.6418543647704</v>
      </c>
      <c r="E5848" s="16" t="n">
        <f aca="false">LOGINV(C5848,$B$8,$C$8)</f>
        <v>75.7964159022172</v>
      </c>
      <c r="F5848" s="16" t="n">
        <f aca="false">$B$5/100*E5848*2_Girdiler!$B$14*2_Girdiler!$B$15*2_Girdiler!$B$16</f>
        <v>1.90703782409978</v>
      </c>
      <c r="G5848" s="16" t="n">
        <f aca="false">MIN(MATCH(F5848,2_Girdiler!$B$20:$I$20,1),7)</f>
        <v>1</v>
      </c>
      <c r="H5848" s="16" t="n">
        <f aca="false">IF(F5848&gt;=40,2_Girdiler!$I$21+(F5848-40)*(2_Girdiler!$I$21-2_Girdiler!$H$21)/(2_Girdiler!$I$20-2_Girdiler!$H$20),INDEX(2_Girdiler!$B$21:$I$21,G5848)+(F5848-INDEX(2_Girdiler!$B$20:$I$20,G5848))*(INDEX(2_Girdiler!$B$21:$I$21,G5848+1)-INDEX(2_Girdiler!$B$21:$I$21,G5848))/(INDEX(2_Girdiler!$B$20:$I$20,G5848+1)-INDEX(2_Girdiler!$B$20:$I$20,G5848)))</f>
        <v>4.19548321301952</v>
      </c>
      <c r="I5848" s="16" t="n">
        <f aca="false">H5848/2_Girdiler!$B$17</f>
        <v>1.68088269752385</v>
      </c>
      <c r="J5848" s="16" t="n">
        <f aca="false">D5848+I5848</f>
        <v>25.3227370622942</v>
      </c>
    </row>
    <row r="5849" customFormat="false" ht="15" hidden="false" customHeight="false" outlineLevel="0" collapsed="false">
      <c r="A5849" s="0" t="n">
        <v>5837</v>
      </c>
      <c r="B5849" s="7" t="n">
        <v>0.879122</v>
      </c>
      <c r="C5849" s="7" t="n">
        <v>0.133777</v>
      </c>
      <c r="D5849" s="16" t="n">
        <f aca="false">LOGINV(B5849,$B$7,$C$7)</f>
        <v>26.0052236168168</v>
      </c>
      <c r="E5849" s="16" t="n">
        <f aca="false">LOGINV(C5849,$B$8,$C$8)</f>
        <v>53.386336606124</v>
      </c>
      <c r="F5849" s="16" t="n">
        <f aca="false">$B$5/100*E5849*2_Girdiler!$B$14*2_Girdiler!$B$15*2_Girdiler!$B$16</f>
        <v>1.34320022901008</v>
      </c>
      <c r="G5849" s="16" t="n">
        <f aca="false">MIN(MATCH(F5849,2_Girdiler!$B$20:$I$20,1),7)</f>
        <v>1</v>
      </c>
      <c r="H5849" s="16" t="n">
        <f aca="false">IF(F5849&gt;=40,2_Girdiler!$I$21+(F5849-40)*(2_Girdiler!$I$21-2_Girdiler!$H$21)/(2_Girdiler!$I$20-2_Girdiler!$H$20),INDEX(2_Girdiler!$B$21:$I$21,G5849)+(F5849-INDEX(2_Girdiler!$B$20:$I$20,G5849))*(INDEX(2_Girdiler!$B$21:$I$21,G5849+1)-INDEX(2_Girdiler!$B$21:$I$21,G5849))/(INDEX(2_Girdiler!$B$20:$I$20,G5849+1)-INDEX(2_Girdiler!$B$20:$I$20,G5849)))</f>
        <v>2.95504050382218</v>
      </c>
      <c r="I5849" s="16" t="n">
        <f aca="false">H5849/2_Girdiler!$B$17</f>
        <v>1.18391045826209</v>
      </c>
      <c r="J5849" s="16" t="n">
        <f aca="false">D5849+I5849</f>
        <v>27.1891340750789</v>
      </c>
    </row>
    <row r="5850" customFormat="false" ht="15" hidden="false" customHeight="false" outlineLevel="0" collapsed="false">
      <c r="A5850" s="0" t="n">
        <v>5838</v>
      </c>
      <c r="B5850" s="7" t="n">
        <v>0.430792</v>
      </c>
      <c r="C5850" s="7" t="n">
        <v>0.924518</v>
      </c>
      <c r="D5850" s="16" t="n">
        <f aca="false">LOGINV(B5850,$B$7,$C$7)</f>
        <v>12.2878720752854</v>
      </c>
      <c r="E5850" s="16" t="n">
        <f aca="false">LOGINV(C5850,$B$8,$C$8)</f>
        <v>275.959480556842</v>
      </c>
      <c r="F5850" s="16" t="n">
        <f aca="false">$B$5/100*E5850*2_Girdiler!$B$14*2_Girdiler!$B$15*2_Girdiler!$B$16</f>
        <v>6.94314053081015</v>
      </c>
      <c r="G5850" s="16" t="n">
        <f aca="false">MIN(MATCH(F5850,2_Girdiler!$B$20:$I$20,1),7)</f>
        <v>2</v>
      </c>
      <c r="H5850" s="16" t="n">
        <f aca="false">IF(F5850&gt;=40,2_Girdiler!$I$21+(F5850-40)*(2_Girdiler!$I$21-2_Girdiler!$H$21)/(2_Girdiler!$I$20-2_Girdiler!$H$20),INDEX(2_Girdiler!$B$21:$I$21,G5850)+(F5850-INDEX(2_Girdiler!$B$20:$I$20,G5850))*(INDEX(2_Girdiler!$B$21:$I$21,G5850+1)-INDEX(2_Girdiler!$B$21:$I$21,G5850))/(INDEX(2_Girdiler!$B$20:$I$20,G5850+1)-INDEX(2_Girdiler!$B$20:$I$20,G5850)))</f>
        <v>14.1090248492962</v>
      </c>
      <c r="I5850" s="16" t="n">
        <f aca="false">H5850/2_Girdiler!$B$17</f>
        <v>5.65265418641676</v>
      </c>
      <c r="J5850" s="16" t="n">
        <f aca="false">D5850+I5850</f>
        <v>17.9405262617022</v>
      </c>
    </row>
    <row r="5851" customFormat="false" ht="15" hidden="false" customHeight="false" outlineLevel="0" collapsed="false">
      <c r="A5851" s="0" t="n">
        <v>5839</v>
      </c>
      <c r="B5851" s="7" t="n">
        <v>0.771731</v>
      </c>
      <c r="C5851" s="7" t="n">
        <v>0.853943</v>
      </c>
      <c r="D5851" s="16" t="n">
        <f aca="false">LOGINV(B5851,$B$7,$C$7)</f>
        <v>20.5080505693084</v>
      </c>
      <c r="E5851" s="16" t="n">
        <f aca="false">LOGINV(C5851,$B$8,$C$8)</f>
        <v>215.564539045108</v>
      </c>
      <c r="F5851" s="16" t="n">
        <f aca="false">$B$5/100*E5851*2_Girdiler!$B$14*2_Girdiler!$B$15*2_Girdiler!$B$16</f>
        <v>5.42360380237492</v>
      </c>
      <c r="G5851" s="16" t="n">
        <f aca="false">MIN(MATCH(F5851,2_Girdiler!$B$20:$I$20,1),7)</f>
        <v>2</v>
      </c>
      <c r="H5851" s="16" t="n">
        <f aca="false">IF(F5851&gt;=40,2_Girdiler!$I$21+(F5851-40)*(2_Girdiler!$I$21-2_Girdiler!$H$21)/(2_Girdiler!$I$20-2_Girdiler!$H$20),INDEX(2_Girdiler!$B$21:$I$21,G5851)+(F5851-INDEX(2_Girdiler!$B$20:$I$20,G5851))*(INDEX(2_Girdiler!$B$21:$I$21,G5851+1)-INDEX(2_Girdiler!$B$21:$I$21,G5851))/(INDEX(2_Girdiler!$B$20:$I$20,G5851+1)-INDEX(2_Girdiler!$B$20:$I$20,G5851)))</f>
        <v>11.6777660837999</v>
      </c>
      <c r="I5851" s="16" t="n">
        <f aca="false">H5851/2_Girdiler!$B$17</f>
        <v>4.67859218100957</v>
      </c>
      <c r="J5851" s="16" t="n">
        <f aca="false">D5851+I5851</f>
        <v>25.186642750318</v>
      </c>
    </row>
    <row r="5852" customFormat="false" ht="15" hidden="false" customHeight="false" outlineLevel="0" collapsed="false">
      <c r="A5852" s="0" t="n">
        <v>5840</v>
      </c>
      <c r="B5852" s="7" t="n">
        <v>0.654618</v>
      </c>
      <c r="C5852" s="7" t="n">
        <v>0.71486</v>
      </c>
      <c r="D5852" s="16" t="n">
        <f aca="false">LOGINV(B5852,$B$7,$C$7)</f>
        <v>16.9038941133446</v>
      </c>
      <c r="E5852" s="16" t="n">
        <f aca="false">LOGINV(C5852,$B$8,$C$8)</f>
        <v>157.533819712847</v>
      </c>
      <c r="F5852" s="16" t="n">
        <f aca="false">$B$5/100*E5852*2_Girdiler!$B$14*2_Girdiler!$B$15*2_Girdiler!$B$16</f>
        <v>3.96355090397523</v>
      </c>
      <c r="G5852" s="16" t="n">
        <f aca="false">MIN(MATCH(F5852,2_Girdiler!$B$20:$I$20,1),7)</f>
        <v>1</v>
      </c>
      <c r="H5852" s="16" t="n">
        <f aca="false">IF(F5852&gt;=40,2_Girdiler!$I$21+(F5852-40)*(2_Girdiler!$I$21-2_Girdiler!$H$21)/(2_Girdiler!$I$20-2_Girdiler!$H$20),INDEX(2_Girdiler!$B$21:$I$21,G5852)+(F5852-INDEX(2_Girdiler!$B$20:$I$20,G5852))*(INDEX(2_Girdiler!$B$21:$I$21,G5852+1)-INDEX(2_Girdiler!$B$21:$I$21,G5852))/(INDEX(2_Girdiler!$B$20:$I$20,G5852+1)-INDEX(2_Girdiler!$B$20:$I$20,G5852)))</f>
        <v>8.7198119887455</v>
      </c>
      <c r="I5852" s="16" t="n">
        <f aca="false">H5852/2_Girdiler!$B$17</f>
        <v>3.49351441856791</v>
      </c>
      <c r="J5852" s="16" t="n">
        <f aca="false">D5852+I5852</f>
        <v>20.3974085319125</v>
      </c>
    </row>
    <row r="5853" customFormat="false" ht="15" hidden="false" customHeight="false" outlineLevel="0" collapsed="false">
      <c r="A5853" s="0" t="n">
        <v>5841</v>
      </c>
      <c r="B5853" s="7" t="n">
        <v>0.431165</v>
      </c>
      <c r="C5853" s="7" t="n">
        <v>0.481083</v>
      </c>
      <c r="D5853" s="16" t="n">
        <f aca="false">LOGINV(B5853,$B$7,$C$7)</f>
        <v>12.2943752118801</v>
      </c>
      <c r="E5853" s="16" t="n">
        <f aca="false">LOGINV(C5853,$B$8,$C$8)</f>
        <v>105.91208471003</v>
      </c>
      <c r="F5853" s="16" t="n">
        <f aca="false">$B$5/100*E5853*2_Girdiler!$B$14*2_Girdiler!$B$15*2_Girdiler!$B$16</f>
        <v>2.66474805130437</v>
      </c>
      <c r="G5853" s="16" t="n">
        <f aca="false">MIN(MATCH(F5853,2_Girdiler!$B$20:$I$20,1),7)</f>
        <v>1</v>
      </c>
      <c r="H5853" s="16" t="n">
        <f aca="false">IF(F5853&gt;=40,2_Girdiler!$I$21+(F5853-40)*(2_Girdiler!$I$21-2_Girdiler!$H$21)/(2_Girdiler!$I$20-2_Girdiler!$H$20),INDEX(2_Girdiler!$B$21:$I$21,G5853)+(F5853-INDEX(2_Girdiler!$B$20:$I$20,G5853))*(INDEX(2_Girdiler!$B$21:$I$21,G5853+1)-INDEX(2_Girdiler!$B$21:$I$21,G5853))/(INDEX(2_Girdiler!$B$20:$I$20,G5853+1)-INDEX(2_Girdiler!$B$20:$I$20,G5853)))</f>
        <v>5.8624457128696</v>
      </c>
      <c r="I5853" s="16" t="n">
        <f aca="false">H5853/2_Girdiler!$B$17</f>
        <v>2.34873626316891</v>
      </c>
      <c r="J5853" s="16" t="n">
        <f aca="false">D5853+I5853</f>
        <v>14.643111475049</v>
      </c>
    </row>
    <row r="5854" customFormat="false" ht="15" hidden="false" customHeight="false" outlineLevel="0" collapsed="false">
      <c r="A5854" s="0" t="n">
        <v>5842</v>
      </c>
      <c r="B5854" s="7" t="n">
        <v>0.368948</v>
      </c>
      <c r="C5854" s="7" t="n">
        <v>0.885828</v>
      </c>
      <c r="D5854" s="16" t="n">
        <f aca="false">LOGINV(B5854,$B$7,$C$7)</f>
        <v>11.2376659930179</v>
      </c>
      <c r="E5854" s="16" t="n">
        <f aca="false">LOGINV(C5854,$B$8,$C$8)</f>
        <v>237.655312337282</v>
      </c>
      <c r="F5854" s="16" t="n">
        <f aca="false">$B$5/100*E5854*2_Girdiler!$B$14*2_Girdiler!$B$15*2_Girdiler!$B$16</f>
        <v>5.97940765840601</v>
      </c>
      <c r="G5854" s="16" t="n">
        <f aca="false">MIN(MATCH(F5854,2_Girdiler!$B$20:$I$20,1),7)</f>
        <v>2</v>
      </c>
      <c r="H5854" s="16" t="n">
        <f aca="false">IF(F5854&gt;=40,2_Girdiler!$I$21+(F5854-40)*(2_Girdiler!$I$21-2_Girdiler!$H$21)/(2_Girdiler!$I$20-2_Girdiler!$H$20),INDEX(2_Girdiler!$B$21:$I$21,G5854)+(F5854-INDEX(2_Girdiler!$B$20:$I$20,G5854))*(INDEX(2_Girdiler!$B$21:$I$21,G5854+1)-INDEX(2_Girdiler!$B$21:$I$21,G5854))/(INDEX(2_Girdiler!$B$20:$I$20,G5854+1)-INDEX(2_Girdiler!$B$20:$I$20,G5854)))</f>
        <v>12.5670522534496</v>
      </c>
      <c r="I5854" s="16" t="n">
        <f aca="false">H5854/2_Girdiler!$B$17</f>
        <v>5.03487670410642</v>
      </c>
      <c r="J5854" s="16" t="n">
        <f aca="false">D5854+I5854</f>
        <v>16.2725426971243</v>
      </c>
    </row>
    <row r="5855" customFormat="false" ht="15" hidden="false" customHeight="false" outlineLevel="0" collapsed="false">
      <c r="A5855" s="0" t="n">
        <v>5843</v>
      </c>
      <c r="B5855" s="7" t="n">
        <v>0.891679</v>
      </c>
      <c r="C5855" s="7" t="n">
        <v>0.623583</v>
      </c>
      <c r="D5855" s="16" t="n">
        <f aca="false">LOGINV(B5855,$B$7,$C$7)</f>
        <v>26.9631578820202</v>
      </c>
      <c r="E5855" s="16" t="n">
        <f aca="false">LOGINV(C5855,$B$8,$C$8)</f>
        <v>133.820596993245</v>
      </c>
      <c r="F5855" s="16" t="n">
        <f aca="false">$B$5/100*E5855*2_Girdiler!$B$14*2_Girdiler!$B$15*2_Girdiler!$B$16</f>
        <v>3.36692622035004</v>
      </c>
      <c r="G5855" s="16" t="n">
        <f aca="false">MIN(MATCH(F5855,2_Girdiler!$B$20:$I$20,1),7)</f>
        <v>1</v>
      </c>
      <c r="H5855" s="16" t="n">
        <f aca="false">IF(F5855&gt;=40,2_Girdiler!$I$21+(F5855-40)*(2_Girdiler!$I$21-2_Girdiler!$H$21)/(2_Girdiler!$I$20-2_Girdiler!$H$20),INDEX(2_Girdiler!$B$21:$I$21,G5855)+(F5855-INDEX(2_Girdiler!$B$20:$I$20,G5855))*(INDEX(2_Girdiler!$B$21:$I$21,G5855+1)-INDEX(2_Girdiler!$B$21:$I$21,G5855))/(INDEX(2_Girdiler!$B$20:$I$20,G5855+1)-INDEX(2_Girdiler!$B$20:$I$20,G5855)))</f>
        <v>7.40723768477009</v>
      </c>
      <c r="I5855" s="16" t="n">
        <f aca="false">H5855/2_Girdiler!$B$17</f>
        <v>2.96764330319314</v>
      </c>
      <c r="J5855" s="16" t="n">
        <f aca="false">D5855+I5855</f>
        <v>29.9308011852133</v>
      </c>
    </row>
    <row r="5856" customFormat="false" ht="15" hidden="false" customHeight="false" outlineLevel="0" collapsed="false">
      <c r="A5856" s="0" t="n">
        <v>5844</v>
      </c>
      <c r="B5856" s="7" t="n">
        <v>0.713959</v>
      </c>
      <c r="C5856" s="7" t="n">
        <v>0.170682</v>
      </c>
      <c r="D5856" s="16" t="n">
        <f aca="false">LOGINV(B5856,$B$7,$C$7)</f>
        <v>18.5547208663602</v>
      </c>
      <c r="E5856" s="16" t="n">
        <f aca="false">LOGINV(C5856,$B$8,$C$8)</f>
        <v>59.0894781973296</v>
      </c>
      <c r="F5856" s="16" t="n">
        <f aca="false">$B$5/100*E5856*2_Girdiler!$B$14*2_Girdiler!$B$15*2_Girdiler!$B$16</f>
        <v>1.48669127144481</v>
      </c>
      <c r="G5856" s="16" t="n">
        <f aca="false">MIN(MATCH(F5856,2_Girdiler!$B$20:$I$20,1),7)</f>
        <v>1</v>
      </c>
      <c r="H5856" s="16" t="n">
        <f aca="false">IF(F5856&gt;=40,2_Girdiler!$I$21+(F5856-40)*(2_Girdiler!$I$21-2_Girdiler!$H$21)/(2_Girdiler!$I$20-2_Girdiler!$H$20),INDEX(2_Girdiler!$B$21:$I$21,G5856)+(F5856-INDEX(2_Girdiler!$B$20:$I$20,G5856))*(INDEX(2_Girdiler!$B$21:$I$21,G5856+1)-INDEX(2_Girdiler!$B$21:$I$21,G5856))/(INDEX(2_Girdiler!$B$20:$I$20,G5856+1)-INDEX(2_Girdiler!$B$20:$I$20,G5856)))</f>
        <v>3.27072079717859</v>
      </c>
      <c r="I5856" s="16" t="n">
        <f aca="false">H5856/2_Girdiler!$B$17</f>
        <v>1.31038493476706</v>
      </c>
      <c r="J5856" s="16" t="n">
        <f aca="false">D5856+I5856</f>
        <v>19.8651058011273</v>
      </c>
    </row>
    <row r="5857" customFormat="false" ht="15" hidden="false" customHeight="false" outlineLevel="0" collapsed="false">
      <c r="A5857" s="0" t="n">
        <v>5845</v>
      </c>
      <c r="B5857" s="7" t="n">
        <v>0.551433</v>
      </c>
      <c r="C5857" s="7" t="n">
        <v>0.328086</v>
      </c>
      <c r="D5857" s="16" t="n">
        <f aca="false">LOGINV(B5857,$B$7,$C$7)</f>
        <v>14.553945842334</v>
      </c>
      <c r="E5857" s="16" t="n">
        <f aca="false">LOGINV(C5857,$B$8,$C$8)</f>
        <v>81.9287207523675</v>
      </c>
      <c r="F5857" s="16" t="n">
        <f aca="false">$B$5/100*E5857*2_Girdiler!$B$14*2_Girdiler!$B$15*2_Girdiler!$B$16</f>
        <v>2.06132661412957</v>
      </c>
      <c r="G5857" s="16" t="n">
        <f aca="false">MIN(MATCH(F5857,2_Girdiler!$B$20:$I$20,1),7)</f>
        <v>1</v>
      </c>
      <c r="H5857" s="16" t="n">
        <f aca="false">IF(F5857&gt;=40,2_Girdiler!$I$21+(F5857-40)*(2_Girdiler!$I$21-2_Girdiler!$H$21)/(2_Girdiler!$I$20-2_Girdiler!$H$20),INDEX(2_Girdiler!$B$21:$I$21,G5857)+(F5857-INDEX(2_Girdiler!$B$20:$I$20,G5857))*(INDEX(2_Girdiler!$B$21:$I$21,G5857+1)-INDEX(2_Girdiler!$B$21:$I$21,G5857))/(INDEX(2_Girdiler!$B$20:$I$20,G5857+1)-INDEX(2_Girdiler!$B$20:$I$20,G5857)))</f>
        <v>4.53491855108505</v>
      </c>
      <c r="I5857" s="16" t="n">
        <f aca="false">H5857/2_Girdiler!$B$17</f>
        <v>1.81687441950523</v>
      </c>
      <c r="J5857" s="16" t="n">
        <f aca="false">D5857+I5857</f>
        <v>16.3708202618392</v>
      </c>
    </row>
    <row r="5858" customFormat="false" ht="15" hidden="false" customHeight="false" outlineLevel="0" collapsed="false">
      <c r="A5858" s="0" t="n">
        <v>5846</v>
      </c>
      <c r="B5858" s="7" t="n">
        <v>0.74425</v>
      </c>
      <c r="C5858" s="7" t="n">
        <v>0.812048</v>
      </c>
      <c r="D5858" s="16" t="n">
        <f aca="false">LOGINV(B5858,$B$7,$C$7)</f>
        <v>19.5257720854652</v>
      </c>
      <c r="E5858" s="16" t="n">
        <f aca="false">LOGINV(C5858,$B$8,$C$8)</f>
        <v>193.407427795171</v>
      </c>
      <c r="F5858" s="16" t="n">
        <f aca="false">$B$5/100*E5858*2_Girdiler!$B$14*2_Girdiler!$B$15*2_Girdiler!$B$16</f>
        <v>4.8661308833265</v>
      </c>
      <c r="G5858" s="16" t="n">
        <f aca="false">MIN(MATCH(F5858,2_Girdiler!$B$20:$I$20,1),7)</f>
        <v>1</v>
      </c>
      <c r="H5858" s="16" t="n">
        <f aca="false">IF(F5858&gt;=40,2_Girdiler!$I$21+(F5858-40)*(2_Girdiler!$I$21-2_Girdiler!$H$21)/(2_Girdiler!$I$20-2_Girdiler!$H$20),INDEX(2_Girdiler!$B$21:$I$21,G5858)+(F5858-INDEX(2_Girdiler!$B$20:$I$20,G5858))*(INDEX(2_Girdiler!$B$21:$I$21,G5858+1)-INDEX(2_Girdiler!$B$21:$I$21,G5858))/(INDEX(2_Girdiler!$B$20:$I$20,G5858+1)-INDEX(2_Girdiler!$B$20:$I$20,G5858)))</f>
        <v>10.7054879433183</v>
      </c>
      <c r="I5858" s="16" t="n">
        <f aca="false">H5858/2_Girdiler!$B$17</f>
        <v>4.28905766959868</v>
      </c>
      <c r="J5858" s="16" t="n">
        <f aca="false">D5858+I5858</f>
        <v>23.8148297550639</v>
      </c>
    </row>
    <row r="5859" customFormat="false" ht="15" hidden="false" customHeight="false" outlineLevel="0" collapsed="false">
      <c r="A5859" s="0" t="n">
        <v>5847</v>
      </c>
      <c r="B5859" s="7" t="n">
        <v>0.354124</v>
      </c>
      <c r="C5859" s="7" t="n">
        <v>0.727644</v>
      </c>
      <c r="D5859" s="16" t="n">
        <f aca="false">LOGINV(B5859,$B$7,$C$7)</f>
        <v>10.9925226498579</v>
      </c>
      <c r="E5859" s="16" t="n">
        <f aca="false">LOGINV(C5859,$B$8,$C$8)</f>
        <v>161.452398485072</v>
      </c>
      <c r="F5859" s="16" t="n">
        <f aca="false">$B$5/100*E5859*2_Girdiler!$B$14*2_Girdiler!$B$15*2_Girdiler!$B$16</f>
        <v>4.0621423458844</v>
      </c>
      <c r="G5859" s="16" t="n">
        <f aca="false">MIN(MATCH(F5859,2_Girdiler!$B$20:$I$20,1),7)</f>
        <v>1</v>
      </c>
      <c r="H5859" s="16" t="n">
        <f aca="false">IF(F5859&gt;=40,2_Girdiler!$I$21+(F5859-40)*(2_Girdiler!$I$21-2_Girdiler!$H$21)/(2_Girdiler!$I$20-2_Girdiler!$H$20),INDEX(2_Girdiler!$B$21:$I$21,G5859)+(F5859-INDEX(2_Girdiler!$B$20:$I$20,G5859))*(INDEX(2_Girdiler!$B$21:$I$21,G5859+1)-INDEX(2_Girdiler!$B$21:$I$21,G5859))/(INDEX(2_Girdiler!$B$20:$I$20,G5859+1)-INDEX(2_Girdiler!$B$20:$I$20,G5859)))</f>
        <v>8.93671316094568</v>
      </c>
      <c r="I5859" s="16" t="n">
        <f aca="false">H5859/2_Girdiler!$B$17</f>
        <v>3.58041392666093</v>
      </c>
      <c r="J5859" s="16" t="n">
        <f aca="false">D5859+I5859</f>
        <v>14.5729365765188</v>
      </c>
    </row>
    <row r="5860" customFormat="false" ht="15" hidden="false" customHeight="false" outlineLevel="0" collapsed="false">
      <c r="A5860" s="0" t="n">
        <v>5848</v>
      </c>
      <c r="B5860" s="7" t="n">
        <v>0.74593</v>
      </c>
      <c r="C5860" s="7" t="n">
        <v>0.410701</v>
      </c>
      <c r="D5860" s="16" t="n">
        <f aca="false">LOGINV(B5860,$B$7,$C$7)</f>
        <v>19.5828076233339</v>
      </c>
      <c r="E5860" s="16" t="n">
        <f aca="false">LOGINV(C5860,$B$8,$C$8)</f>
        <v>94.3973077614856</v>
      </c>
      <c r="F5860" s="16" t="n">
        <f aca="false">$B$5/100*E5860*2_Girdiler!$B$14*2_Girdiler!$B$15*2_Girdiler!$B$16</f>
        <v>2.37503626327898</v>
      </c>
      <c r="G5860" s="16" t="n">
        <f aca="false">MIN(MATCH(F5860,2_Girdiler!$B$20:$I$20,1),7)</f>
        <v>1</v>
      </c>
      <c r="H5860" s="16" t="n">
        <f aca="false">IF(F5860&gt;=40,2_Girdiler!$I$21+(F5860-40)*(2_Girdiler!$I$21-2_Girdiler!$H$21)/(2_Girdiler!$I$20-2_Girdiler!$H$20),INDEX(2_Girdiler!$B$21:$I$21,G5860)+(F5860-INDEX(2_Girdiler!$B$20:$I$20,G5860))*(INDEX(2_Girdiler!$B$21:$I$21,G5860+1)-INDEX(2_Girdiler!$B$21:$I$21,G5860))/(INDEX(2_Girdiler!$B$20:$I$20,G5860+1)-INDEX(2_Girdiler!$B$20:$I$20,G5860)))</f>
        <v>5.22507977921375</v>
      </c>
      <c r="I5860" s="16" t="n">
        <f aca="false">H5860/2_Girdiler!$B$17</f>
        <v>2.09338132180038</v>
      </c>
      <c r="J5860" s="16" t="n">
        <f aca="false">D5860+I5860</f>
        <v>21.6761889451343</v>
      </c>
    </row>
    <row r="5861" customFormat="false" ht="15" hidden="false" customHeight="false" outlineLevel="0" collapsed="false">
      <c r="A5861" s="0" t="n">
        <v>5849</v>
      </c>
      <c r="B5861" s="7" t="n">
        <v>0.130285</v>
      </c>
      <c r="C5861" s="7" t="n">
        <v>0.758315</v>
      </c>
      <c r="D5861" s="16" t="n">
        <f aca="false">LOGINV(B5861,$B$7,$C$7)</f>
        <v>7.23333326124385</v>
      </c>
      <c r="E5861" s="16" t="n">
        <f aca="false">LOGINV(C5861,$B$8,$C$8)</f>
        <v>171.683950728405</v>
      </c>
      <c r="F5861" s="16" t="n">
        <f aca="false">$B$5/100*E5861*2_Girdiler!$B$14*2_Girdiler!$B$15*2_Girdiler!$B$16</f>
        <v>4.31956820032666</v>
      </c>
      <c r="G5861" s="16" t="n">
        <f aca="false">MIN(MATCH(F5861,2_Girdiler!$B$20:$I$20,1),7)</f>
        <v>1</v>
      </c>
      <c r="H5861" s="16" t="n">
        <f aca="false">IF(F5861&gt;=40,2_Girdiler!$I$21+(F5861-40)*(2_Girdiler!$I$21-2_Girdiler!$H$21)/(2_Girdiler!$I$20-2_Girdiler!$H$20),INDEX(2_Girdiler!$B$21:$I$21,G5861)+(F5861-INDEX(2_Girdiler!$B$20:$I$20,G5861))*(INDEX(2_Girdiler!$B$21:$I$21,G5861+1)-INDEX(2_Girdiler!$B$21:$I$21,G5861))/(INDEX(2_Girdiler!$B$20:$I$20,G5861+1)-INDEX(2_Girdiler!$B$20:$I$20,G5861)))</f>
        <v>9.50305004071865</v>
      </c>
      <c r="I5861" s="16" t="n">
        <f aca="false">H5861/2_Girdiler!$B$17</f>
        <v>3.80731171503151</v>
      </c>
      <c r="J5861" s="16" t="n">
        <f aca="false">D5861+I5861</f>
        <v>11.0406449762754</v>
      </c>
    </row>
    <row r="5862" customFormat="false" ht="15" hidden="false" customHeight="false" outlineLevel="0" collapsed="false">
      <c r="A5862" s="0" t="n">
        <v>5850</v>
      </c>
      <c r="B5862" s="7" t="n">
        <v>0.288934</v>
      </c>
      <c r="C5862" s="7" t="n">
        <v>0.787722</v>
      </c>
      <c r="D5862" s="16" t="n">
        <f aca="false">LOGINV(B5862,$B$7,$C$7)</f>
        <v>9.93045211643847</v>
      </c>
      <c r="E5862" s="16" t="n">
        <f aca="false">LOGINV(C5862,$B$8,$C$8)</f>
        <v>182.853990112812</v>
      </c>
      <c r="F5862" s="16" t="n">
        <f aca="false">$B$5/100*E5862*2_Girdiler!$B$14*2_Girdiler!$B$15*2_Girdiler!$B$16</f>
        <v>4.60060639123836</v>
      </c>
      <c r="G5862" s="16" t="n">
        <f aca="false">MIN(MATCH(F5862,2_Girdiler!$B$20:$I$20,1),7)</f>
        <v>1</v>
      </c>
      <c r="H5862" s="16" t="n">
        <f aca="false">IF(F5862&gt;=40,2_Girdiler!$I$21+(F5862-40)*(2_Girdiler!$I$21-2_Girdiler!$H$21)/(2_Girdiler!$I$20-2_Girdiler!$H$20),INDEX(2_Girdiler!$B$21:$I$21,G5862)+(F5862-INDEX(2_Girdiler!$B$20:$I$20,G5862))*(INDEX(2_Girdiler!$B$21:$I$21,G5862+1)-INDEX(2_Girdiler!$B$21:$I$21,G5862))/(INDEX(2_Girdiler!$B$20:$I$20,G5862+1)-INDEX(2_Girdiler!$B$20:$I$20,G5862)))</f>
        <v>10.1213340607244</v>
      </c>
      <c r="I5862" s="16" t="n">
        <f aca="false">H5862/2_Girdiler!$B$17</f>
        <v>4.05502165894406</v>
      </c>
      <c r="J5862" s="16" t="n">
        <f aca="false">D5862+I5862</f>
        <v>13.9854737753825</v>
      </c>
    </row>
    <row r="5863" customFormat="false" ht="15" hidden="false" customHeight="false" outlineLevel="0" collapsed="false">
      <c r="A5863" s="0" t="n">
        <v>5851</v>
      </c>
      <c r="B5863" s="7" t="n">
        <v>0.800778</v>
      </c>
      <c r="C5863" s="7" t="n">
        <v>0.477964</v>
      </c>
      <c r="D5863" s="16" t="n">
        <f aca="false">LOGINV(B5863,$B$7,$C$7)</f>
        <v>21.6817410092361</v>
      </c>
      <c r="E5863" s="16" t="n">
        <f aca="false">LOGINV(C5863,$B$8,$C$8)</f>
        <v>105.378228996198</v>
      </c>
      <c r="F5863" s="16" t="n">
        <f aca="false">$B$5/100*E5863*2_Girdiler!$B$14*2_Girdiler!$B$15*2_Girdiler!$B$16</f>
        <v>2.65131624154435</v>
      </c>
      <c r="G5863" s="16" t="n">
        <f aca="false">MIN(MATCH(F5863,2_Girdiler!$B$20:$I$20,1),7)</f>
        <v>1</v>
      </c>
      <c r="H5863" s="16" t="n">
        <f aca="false">IF(F5863&gt;=40,2_Girdiler!$I$21+(F5863-40)*(2_Girdiler!$I$21-2_Girdiler!$H$21)/(2_Girdiler!$I$20-2_Girdiler!$H$20),INDEX(2_Girdiler!$B$21:$I$21,G5863)+(F5863-INDEX(2_Girdiler!$B$20:$I$20,G5863))*(INDEX(2_Girdiler!$B$21:$I$21,G5863+1)-INDEX(2_Girdiler!$B$21:$I$21,G5863))/(INDEX(2_Girdiler!$B$20:$I$20,G5863+1)-INDEX(2_Girdiler!$B$20:$I$20,G5863)))</f>
        <v>5.83289573139757</v>
      </c>
      <c r="I5863" s="16" t="n">
        <f aca="false">H5863/2_Girdiler!$B$17</f>
        <v>2.33689732828428</v>
      </c>
      <c r="J5863" s="16" t="n">
        <f aca="false">D5863+I5863</f>
        <v>24.0186383375203</v>
      </c>
    </row>
    <row r="5864" customFormat="false" ht="15" hidden="false" customHeight="false" outlineLevel="0" collapsed="false">
      <c r="A5864" s="0" t="n">
        <v>5852</v>
      </c>
      <c r="B5864" s="7" t="n">
        <v>0.082125</v>
      </c>
      <c r="C5864" s="7" t="n">
        <v>0.8023</v>
      </c>
      <c r="D5864" s="16" t="n">
        <f aca="false">LOGINV(B5864,$B$7,$C$7)</f>
        <v>6.23701540059867</v>
      </c>
      <c r="E5864" s="16" t="n">
        <f aca="false">LOGINV(C5864,$B$8,$C$8)</f>
        <v>189.013246160797</v>
      </c>
      <c r="F5864" s="16" t="n">
        <f aca="false">$B$5/100*E5864*2_Girdiler!$B$14*2_Girdiler!$B$15*2_Girdiler!$B$16</f>
        <v>4.75557327340564</v>
      </c>
      <c r="G5864" s="16" t="n">
        <f aca="false">MIN(MATCH(F5864,2_Girdiler!$B$20:$I$20,1),7)</f>
        <v>1</v>
      </c>
      <c r="H5864" s="16" t="n">
        <f aca="false">IF(F5864&gt;=40,2_Girdiler!$I$21+(F5864-40)*(2_Girdiler!$I$21-2_Girdiler!$H$21)/(2_Girdiler!$I$20-2_Girdiler!$H$20),INDEX(2_Girdiler!$B$21:$I$21,G5864)+(F5864-INDEX(2_Girdiler!$B$20:$I$20,G5864))*(INDEX(2_Girdiler!$B$21:$I$21,G5864+1)-INDEX(2_Girdiler!$B$21:$I$21,G5864))/(INDEX(2_Girdiler!$B$20:$I$20,G5864+1)-INDEX(2_Girdiler!$B$20:$I$20,G5864)))</f>
        <v>10.4622612014924</v>
      </c>
      <c r="I5864" s="16" t="n">
        <f aca="false">H5864/2_Girdiler!$B$17</f>
        <v>4.19161105829023</v>
      </c>
      <c r="J5864" s="16" t="n">
        <f aca="false">D5864+I5864</f>
        <v>10.4286264588889</v>
      </c>
    </row>
    <row r="5865" customFormat="false" ht="15" hidden="false" customHeight="false" outlineLevel="0" collapsed="false">
      <c r="A5865" s="0" t="n">
        <v>5853</v>
      </c>
      <c r="B5865" s="7" t="n">
        <v>0.128207</v>
      </c>
      <c r="C5865" s="7" t="n">
        <v>0.97153</v>
      </c>
      <c r="D5865" s="16" t="n">
        <f aca="false">LOGINV(B5865,$B$7,$C$7)</f>
        <v>7.19367708005068</v>
      </c>
      <c r="E5865" s="16" t="n">
        <f aca="false">LOGINV(C5865,$B$8,$C$8)</f>
        <v>373.199566462014</v>
      </c>
      <c r="F5865" s="16" t="n">
        <f aca="false">$B$5/100*E5865*2_Girdiler!$B$14*2_Girdiler!$B$15*2_Girdiler!$B$16</f>
        <v>9.38970109218426</v>
      </c>
      <c r="G5865" s="16" t="n">
        <f aca="false">MIN(MATCH(F5865,2_Girdiler!$B$20:$I$20,1),7)</f>
        <v>2</v>
      </c>
      <c r="H5865" s="16" t="n">
        <f aca="false">IF(F5865&gt;=40,2_Girdiler!$I$21+(F5865-40)*(2_Girdiler!$I$21-2_Girdiler!$H$21)/(2_Girdiler!$I$20-2_Girdiler!$H$20),INDEX(2_Girdiler!$B$21:$I$21,G5865)+(F5865-INDEX(2_Girdiler!$B$20:$I$20,G5865))*(INDEX(2_Girdiler!$B$21:$I$21,G5865+1)-INDEX(2_Girdiler!$B$21:$I$21,G5865))/(INDEX(2_Girdiler!$B$20:$I$20,G5865+1)-INDEX(2_Girdiler!$B$20:$I$20,G5865)))</f>
        <v>18.0235217474948</v>
      </c>
      <c r="I5865" s="16" t="n">
        <f aca="false">H5865/2_Girdiler!$B$17</f>
        <v>7.22096223857966</v>
      </c>
      <c r="J5865" s="16" t="n">
        <f aca="false">D5865+I5865</f>
        <v>14.4146393186303</v>
      </c>
    </row>
    <row r="5866" customFormat="false" ht="15" hidden="false" customHeight="false" outlineLevel="0" collapsed="false">
      <c r="A5866" s="0" t="n">
        <v>5854</v>
      </c>
      <c r="B5866" s="7" t="n">
        <v>0.265345</v>
      </c>
      <c r="C5866" s="7" t="n">
        <v>0.861366</v>
      </c>
      <c r="D5866" s="16" t="n">
        <f aca="false">LOGINV(B5866,$B$7,$C$7)</f>
        <v>9.54804441534367</v>
      </c>
      <c r="E5866" s="16" t="n">
        <f aca="false">LOGINV(C5866,$B$8,$C$8)</f>
        <v>220.203030452193</v>
      </c>
      <c r="F5866" s="16" t="n">
        <f aca="false">$B$5/100*E5866*2_Girdiler!$B$14*2_Girdiler!$B$15*2_Girdiler!$B$16</f>
        <v>5.54030824617718</v>
      </c>
      <c r="G5866" s="16" t="n">
        <f aca="false">MIN(MATCH(F5866,2_Girdiler!$B$20:$I$20,1),7)</f>
        <v>2</v>
      </c>
      <c r="H5866" s="16" t="n">
        <f aca="false">IF(F5866&gt;=40,2_Girdiler!$I$21+(F5866-40)*(2_Girdiler!$I$21-2_Girdiler!$H$21)/(2_Girdiler!$I$20-2_Girdiler!$H$20),INDEX(2_Girdiler!$B$21:$I$21,G5866)+(F5866-INDEX(2_Girdiler!$B$20:$I$20,G5866))*(INDEX(2_Girdiler!$B$21:$I$21,G5866+1)-INDEX(2_Girdiler!$B$21:$I$21,G5866))/(INDEX(2_Girdiler!$B$20:$I$20,G5866+1)-INDEX(2_Girdiler!$B$20:$I$20,G5866)))</f>
        <v>11.8644931938835</v>
      </c>
      <c r="I5866" s="16" t="n">
        <f aca="false">H5866/2_Girdiler!$B$17</f>
        <v>4.75340272190845</v>
      </c>
      <c r="J5866" s="16" t="n">
        <f aca="false">D5866+I5866</f>
        <v>14.3014471372521</v>
      </c>
    </row>
    <row r="5867" customFormat="false" ht="15" hidden="false" customHeight="false" outlineLevel="0" collapsed="false">
      <c r="A5867" s="0" t="n">
        <v>5855</v>
      </c>
      <c r="B5867" s="7" t="n">
        <v>0.045127</v>
      </c>
      <c r="C5867" s="7" t="n">
        <v>0.603915</v>
      </c>
      <c r="D5867" s="16" t="n">
        <f aca="false">LOGINV(B5867,$B$7,$C$7)</f>
        <v>5.26737060429469</v>
      </c>
      <c r="E5867" s="16" t="n">
        <f aca="false">LOGINV(C5867,$B$8,$C$8)</f>
        <v>129.452540301222</v>
      </c>
      <c r="F5867" s="16" t="n">
        <f aca="false">$B$5/100*E5867*2_Girdiler!$B$14*2_Girdiler!$B$15*2_Girdiler!$B$16</f>
        <v>3.25702591397873</v>
      </c>
      <c r="G5867" s="16" t="n">
        <f aca="false">MIN(MATCH(F5867,2_Girdiler!$B$20:$I$20,1),7)</f>
        <v>1</v>
      </c>
      <c r="H5867" s="16" t="n">
        <f aca="false">IF(F5867&gt;=40,2_Girdiler!$I$21+(F5867-40)*(2_Girdiler!$I$21-2_Girdiler!$H$21)/(2_Girdiler!$I$20-2_Girdiler!$H$20),INDEX(2_Girdiler!$B$21:$I$21,G5867)+(F5867-INDEX(2_Girdiler!$B$20:$I$20,G5867))*(INDEX(2_Girdiler!$B$21:$I$21,G5867+1)-INDEX(2_Girdiler!$B$21:$I$21,G5867))/(INDEX(2_Girdiler!$B$20:$I$20,G5867+1)-INDEX(2_Girdiler!$B$20:$I$20,G5867)))</f>
        <v>7.16545701075321</v>
      </c>
      <c r="I5867" s="16" t="n">
        <f aca="false">H5867/2_Girdiler!$B$17</f>
        <v>2.87077604597485</v>
      </c>
      <c r="J5867" s="16" t="n">
        <f aca="false">D5867+I5867</f>
        <v>8.13814665026953</v>
      </c>
    </row>
    <row r="5868" customFormat="false" ht="15" hidden="false" customHeight="false" outlineLevel="0" collapsed="false">
      <c r="A5868" s="0" t="n">
        <v>5856</v>
      </c>
      <c r="B5868" s="7" t="n">
        <v>0.892622</v>
      </c>
      <c r="C5868" s="7" t="n">
        <v>0.885983</v>
      </c>
      <c r="D5868" s="16" t="n">
        <f aca="false">LOGINV(B5868,$B$7,$C$7)</f>
        <v>27.0397159978124</v>
      </c>
      <c r="E5868" s="16" t="n">
        <f aca="false">LOGINV(C5868,$B$8,$C$8)</f>
        <v>237.778537845609</v>
      </c>
      <c r="F5868" s="16" t="n">
        <f aca="false">$B$5/100*E5868*2_Girdiler!$B$14*2_Girdiler!$B$15*2_Girdiler!$B$16</f>
        <v>5.98250801219552</v>
      </c>
      <c r="G5868" s="16" t="n">
        <f aca="false">MIN(MATCH(F5868,2_Girdiler!$B$20:$I$20,1),7)</f>
        <v>2</v>
      </c>
      <c r="H5868" s="16" t="n">
        <f aca="false">IF(F5868&gt;=40,2_Girdiler!$I$21+(F5868-40)*(2_Girdiler!$I$21-2_Girdiler!$H$21)/(2_Girdiler!$I$20-2_Girdiler!$H$20),INDEX(2_Girdiler!$B$21:$I$21,G5868)+(F5868-INDEX(2_Girdiler!$B$20:$I$20,G5868))*(INDEX(2_Girdiler!$B$21:$I$21,G5868+1)-INDEX(2_Girdiler!$B$21:$I$21,G5868))/(INDEX(2_Girdiler!$B$20:$I$20,G5868+1)-INDEX(2_Girdiler!$B$20:$I$20,G5868)))</f>
        <v>12.5720128195128</v>
      </c>
      <c r="I5868" s="16" t="n">
        <f aca="false">H5868/2_Girdiler!$B$17</f>
        <v>5.03686411038174</v>
      </c>
      <c r="J5868" s="16" t="n">
        <f aca="false">D5868+I5868</f>
        <v>32.0765801081942</v>
      </c>
    </row>
    <row r="5869" customFormat="false" ht="15" hidden="false" customHeight="false" outlineLevel="0" collapsed="false">
      <c r="A5869" s="0" t="n">
        <v>5857</v>
      </c>
      <c r="B5869" s="7" t="n">
        <v>0.687485</v>
      </c>
      <c r="C5869" s="7" t="n">
        <v>0.643746</v>
      </c>
      <c r="D5869" s="16" t="n">
        <f aca="false">LOGINV(B5869,$B$7,$C$7)</f>
        <v>17.7825982868422</v>
      </c>
      <c r="E5869" s="16" t="n">
        <f aca="false">LOGINV(C5869,$B$8,$C$8)</f>
        <v>138.530329522584</v>
      </c>
      <c r="F5869" s="16" t="n">
        <f aca="false">$B$5/100*E5869*2_Girdiler!$B$14*2_Girdiler!$B$15*2_Girdiler!$B$16</f>
        <v>3.48542309078822</v>
      </c>
      <c r="G5869" s="16" t="n">
        <f aca="false">MIN(MATCH(F5869,2_Girdiler!$B$20:$I$20,1),7)</f>
        <v>1</v>
      </c>
      <c r="H5869" s="16" t="n">
        <f aca="false">IF(F5869&gt;=40,2_Girdiler!$I$21+(F5869-40)*(2_Girdiler!$I$21-2_Girdiler!$H$21)/(2_Girdiler!$I$20-2_Girdiler!$H$20),INDEX(2_Girdiler!$B$21:$I$21,G5869)+(F5869-INDEX(2_Girdiler!$B$20:$I$20,G5869))*(INDEX(2_Girdiler!$B$21:$I$21,G5869+1)-INDEX(2_Girdiler!$B$21:$I$21,G5869))/(INDEX(2_Girdiler!$B$20:$I$20,G5869+1)-INDEX(2_Girdiler!$B$20:$I$20,G5869)))</f>
        <v>7.66793079973409</v>
      </c>
      <c r="I5869" s="16" t="n">
        <f aca="false">H5869/2_Girdiler!$B$17</f>
        <v>3.07208766014988</v>
      </c>
      <c r="J5869" s="16" t="n">
        <f aca="false">D5869+I5869</f>
        <v>20.854685946992</v>
      </c>
    </row>
    <row r="5870" customFormat="false" ht="15" hidden="false" customHeight="false" outlineLevel="0" collapsed="false">
      <c r="A5870" s="0" t="n">
        <v>5858</v>
      </c>
      <c r="B5870" s="7" t="n">
        <v>0.889854</v>
      </c>
      <c r="C5870" s="7" t="n">
        <v>0.004562</v>
      </c>
      <c r="D5870" s="16" t="n">
        <f aca="false">LOGINV(B5870,$B$7,$C$7)</f>
        <v>26.8169509960746</v>
      </c>
      <c r="E5870" s="16" t="n">
        <f aca="false">LOGINV(C5870,$B$8,$C$8)</f>
        <v>20.2908506306669</v>
      </c>
      <c r="F5870" s="16" t="n">
        <f aca="false">$B$5/100*E5870*2_Girdiler!$B$14*2_Girdiler!$B$15*2_Girdiler!$B$16</f>
        <v>0.51051780186758</v>
      </c>
      <c r="G5870" s="16" t="n">
        <f aca="false">MIN(MATCH(F5870,2_Girdiler!$B$20:$I$20,1),7)</f>
        <v>1</v>
      </c>
      <c r="H5870" s="16" t="n">
        <f aca="false">IF(F5870&gt;=40,2_Girdiler!$I$21+(F5870-40)*(2_Girdiler!$I$21-2_Girdiler!$H$21)/(2_Girdiler!$I$20-2_Girdiler!$H$20),INDEX(2_Girdiler!$B$21:$I$21,G5870)+(F5870-INDEX(2_Girdiler!$B$20:$I$20,G5870))*(INDEX(2_Girdiler!$B$21:$I$21,G5870+1)-INDEX(2_Girdiler!$B$21:$I$21,G5870))/(INDEX(2_Girdiler!$B$20:$I$20,G5870+1)-INDEX(2_Girdiler!$B$20:$I$20,G5870)))</f>
        <v>1.12313916410868</v>
      </c>
      <c r="I5870" s="16" t="n">
        <f aca="false">H5870/2_Girdiler!$B$17</f>
        <v>0.449975626646104</v>
      </c>
      <c r="J5870" s="16" t="n">
        <f aca="false">D5870+I5870</f>
        <v>27.2669266227207</v>
      </c>
    </row>
    <row r="5871" customFormat="false" ht="15" hidden="false" customHeight="false" outlineLevel="0" collapsed="false">
      <c r="A5871" s="0" t="n">
        <v>5859</v>
      </c>
      <c r="B5871" s="7" t="n">
        <v>0.043125</v>
      </c>
      <c r="C5871" s="7" t="n">
        <v>0.017951</v>
      </c>
      <c r="D5871" s="16" t="n">
        <f aca="false">LOGINV(B5871,$B$7,$C$7)</f>
        <v>5.20473797421144</v>
      </c>
      <c r="E5871" s="16" t="n">
        <f aca="false">LOGINV(C5871,$B$8,$C$8)</f>
        <v>28.1894314332069</v>
      </c>
      <c r="F5871" s="16" t="n">
        <f aca="false">$B$5/100*E5871*2_Girdiler!$B$14*2_Girdiler!$B$15*2_Girdiler!$B$16</f>
        <v>0.709246094859487</v>
      </c>
      <c r="G5871" s="16" t="n">
        <f aca="false">MIN(MATCH(F5871,2_Girdiler!$B$20:$I$20,1),7)</f>
        <v>1</v>
      </c>
      <c r="H5871" s="16" t="n">
        <f aca="false">IF(F5871&gt;=40,2_Girdiler!$I$21+(F5871-40)*(2_Girdiler!$I$21-2_Girdiler!$H$21)/(2_Girdiler!$I$20-2_Girdiler!$H$20),INDEX(2_Girdiler!$B$21:$I$21,G5871)+(F5871-INDEX(2_Girdiler!$B$20:$I$20,G5871))*(INDEX(2_Girdiler!$B$21:$I$21,G5871+1)-INDEX(2_Girdiler!$B$21:$I$21,G5871))/(INDEX(2_Girdiler!$B$20:$I$20,G5871+1)-INDEX(2_Girdiler!$B$20:$I$20,G5871)))</f>
        <v>1.56034140869087</v>
      </c>
      <c r="I5871" s="16" t="n">
        <f aca="false">H5871/2_Girdiler!$B$17</f>
        <v>0.625136782328073</v>
      </c>
      <c r="J5871" s="16" t="n">
        <f aca="false">D5871+I5871</f>
        <v>5.82987475653952</v>
      </c>
    </row>
    <row r="5872" customFormat="false" ht="15" hidden="false" customHeight="false" outlineLevel="0" collapsed="false">
      <c r="A5872" s="0" t="n">
        <v>5860</v>
      </c>
      <c r="B5872" s="7" t="n">
        <v>0.9393</v>
      </c>
      <c r="C5872" s="7" t="n">
        <v>0.871729</v>
      </c>
      <c r="D5872" s="16" t="n">
        <f aca="false">LOGINV(B5872,$B$7,$C$7)</f>
        <v>32.1100869598627</v>
      </c>
      <c r="E5872" s="16" t="n">
        <f aca="false">LOGINV(C5872,$B$8,$C$8)</f>
        <v>227.150963414095</v>
      </c>
      <c r="F5872" s="16" t="n">
        <f aca="false">$B$5/100*E5872*2_Girdiler!$B$14*2_Girdiler!$B$15*2_Girdiler!$B$16</f>
        <v>5.71511823949863</v>
      </c>
      <c r="G5872" s="16" t="n">
        <f aca="false">MIN(MATCH(F5872,2_Girdiler!$B$20:$I$20,1),7)</f>
        <v>2</v>
      </c>
      <c r="H5872" s="16" t="n">
        <f aca="false">IF(F5872&gt;=40,2_Girdiler!$I$21+(F5872-40)*(2_Girdiler!$I$21-2_Girdiler!$H$21)/(2_Girdiler!$I$20-2_Girdiler!$H$20),INDEX(2_Girdiler!$B$21:$I$21,G5872)+(F5872-INDEX(2_Girdiler!$B$20:$I$20,G5872))*(INDEX(2_Girdiler!$B$21:$I$21,G5872+1)-INDEX(2_Girdiler!$B$21:$I$21,G5872))/(INDEX(2_Girdiler!$B$20:$I$20,G5872+1)-INDEX(2_Girdiler!$B$20:$I$20,G5872)))</f>
        <v>12.1441891831978</v>
      </c>
      <c r="I5872" s="16" t="n">
        <f aca="false">H5872/2_Girdiler!$B$17</f>
        <v>4.86546040993502</v>
      </c>
      <c r="J5872" s="16" t="n">
        <f aca="false">D5872+I5872</f>
        <v>36.9755473697977</v>
      </c>
    </row>
    <row r="5873" customFormat="false" ht="15" hidden="false" customHeight="false" outlineLevel="0" collapsed="false">
      <c r="A5873" s="0" t="n">
        <v>5861</v>
      </c>
      <c r="B5873" s="7" t="n">
        <v>0.115727</v>
      </c>
      <c r="C5873" s="7" t="n">
        <v>0.376711</v>
      </c>
      <c r="D5873" s="16" t="n">
        <f aca="false">LOGINV(B5873,$B$7,$C$7)</f>
        <v>6.95042639415876</v>
      </c>
      <c r="E5873" s="16" t="n">
        <f aca="false">LOGINV(C5873,$B$8,$C$8)</f>
        <v>89.1622653519949</v>
      </c>
      <c r="F5873" s="16" t="n">
        <f aca="false">$B$5/100*E5873*2_Girdiler!$B$14*2_Girdiler!$B$15*2_Girdiler!$B$16</f>
        <v>2.24332259625619</v>
      </c>
      <c r="G5873" s="16" t="n">
        <f aca="false">MIN(MATCH(F5873,2_Girdiler!$B$20:$I$20,1),7)</f>
        <v>1</v>
      </c>
      <c r="H5873" s="16" t="n">
        <f aca="false">IF(F5873&gt;=40,2_Girdiler!$I$21+(F5873-40)*(2_Girdiler!$I$21-2_Girdiler!$H$21)/(2_Girdiler!$I$20-2_Girdiler!$H$20),INDEX(2_Girdiler!$B$21:$I$21,G5873)+(F5873-INDEX(2_Girdiler!$B$20:$I$20,G5873))*(INDEX(2_Girdiler!$B$21:$I$21,G5873+1)-INDEX(2_Girdiler!$B$21:$I$21,G5873))/(INDEX(2_Girdiler!$B$20:$I$20,G5873+1)-INDEX(2_Girdiler!$B$20:$I$20,G5873)))</f>
        <v>4.93530971176362</v>
      </c>
      <c r="I5873" s="16" t="n">
        <f aca="false">H5873/2_Girdiler!$B$17</f>
        <v>1.97728754477709</v>
      </c>
      <c r="J5873" s="16" t="n">
        <f aca="false">D5873+I5873</f>
        <v>8.92771393893585</v>
      </c>
    </row>
    <row r="5874" customFormat="false" ht="15" hidden="false" customHeight="false" outlineLevel="0" collapsed="false">
      <c r="A5874" s="0" t="n">
        <v>5862</v>
      </c>
      <c r="B5874" s="7" t="n">
        <v>0.430664</v>
      </c>
      <c r="C5874" s="7" t="n">
        <v>0.641273</v>
      </c>
      <c r="D5874" s="16" t="n">
        <f aca="false">LOGINV(B5874,$B$7,$C$7)</f>
        <v>12.2856409811039</v>
      </c>
      <c r="E5874" s="16" t="n">
        <f aca="false">LOGINV(C5874,$B$8,$C$8)</f>
        <v>137.939060902414</v>
      </c>
      <c r="F5874" s="16" t="n">
        <f aca="false">$B$5/100*E5874*2_Girdiler!$B$14*2_Girdiler!$B$15*2_Girdiler!$B$16</f>
        <v>3.47054677230473</v>
      </c>
      <c r="G5874" s="16" t="n">
        <f aca="false">MIN(MATCH(F5874,2_Girdiler!$B$20:$I$20,1),7)</f>
        <v>1</v>
      </c>
      <c r="H5874" s="16" t="n">
        <f aca="false">IF(F5874&gt;=40,2_Girdiler!$I$21+(F5874-40)*(2_Girdiler!$I$21-2_Girdiler!$H$21)/(2_Girdiler!$I$20-2_Girdiler!$H$20),INDEX(2_Girdiler!$B$21:$I$21,G5874)+(F5874-INDEX(2_Girdiler!$B$20:$I$20,G5874))*(INDEX(2_Girdiler!$B$21:$I$21,G5874+1)-INDEX(2_Girdiler!$B$21:$I$21,G5874))/(INDEX(2_Girdiler!$B$20:$I$20,G5874+1)-INDEX(2_Girdiler!$B$20:$I$20,G5874)))</f>
        <v>7.6352028990704</v>
      </c>
      <c r="I5874" s="16" t="n">
        <f aca="false">H5874/2_Girdiler!$B$17</f>
        <v>3.0589755204609</v>
      </c>
      <c r="J5874" s="16" t="n">
        <f aca="false">D5874+I5874</f>
        <v>15.3446165015648</v>
      </c>
    </row>
    <row r="5875" customFormat="false" ht="15" hidden="false" customHeight="false" outlineLevel="0" collapsed="false">
      <c r="A5875" s="0" t="n">
        <v>5863</v>
      </c>
      <c r="B5875" s="7" t="n">
        <v>0.47081</v>
      </c>
      <c r="C5875" s="7" t="n">
        <v>0.80248</v>
      </c>
      <c r="D5875" s="16" t="n">
        <f aca="false">LOGINV(B5875,$B$7,$C$7)</f>
        <v>13.0003909591608</v>
      </c>
      <c r="E5875" s="16" t="n">
        <f aca="false">LOGINV(C5875,$B$8,$C$8)</f>
        <v>189.092277689548</v>
      </c>
      <c r="F5875" s="16" t="n">
        <f aca="false">$B$5/100*E5875*2_Girdiler!$B$14*2_Girdiler!$B$15*2_Girdiler!$B$16</f>
        <v>4.75756170666902</v>
      </c>
      <c r="G5875" s="16" t="n">
        <f aca="false">MIN(MATCH(F5875,2_Girdiler!$B$20:$I$20,1),7)</f>
        <v>1</v>
      </c>
      <c r="H5875" s="16" t="n">
        <f aca="false">IF(F5875&gt;=40,2_Girdiler!$I$21+(F5875-40)*(2_Girdiler!$I$21-2_Girdiler!$H$21)/(2_Girdiler!$I$20-2_Girdiler!$H$20),INDEX(2_Girdiler!$B$21:$I$21,G5875)+(F5875-INDEX(2_Girdiler!$B$20:$I$20,G5875))*(INDEX(2_Girdiler!$B$21:$I$21,G5875+1)-INDEX(2_Girdiler!$B$21:$I$21,G5875))/(INDEX(2_Girdiler!$B$20:$I$20,G5875+1)-INDEX(2_Girdiler!$B$20:$I$20,G5875)))</f>
        <v>10.4666357546718</v>
      </c>
      <c r="I5875" s="16" t="n">
        <f aca="false">H5875/2_Girdiler!$B$17</f>
        <v>4.19336368376275</v>
      </c>
      <c r="J5875" s="16" t="n">
        <f aca="false">D5875+I5875</f>
        <v>17.1937546429235</v>
      </c>
    </row>
    <row r="5876" customFormat="false" ht="15" hidden="false" customHeight="false" outlineLevel="0" collapsed="false">
      <c r="A5876" s="0" t="n">
        <v>5864</v>
      </c>
      <c r="B5876" s="7" t="n">
        <v>0.990403</v>
      </c>
      <c r="C5876" s="7" t="n">
        <v>0.257611</v>
      </c>
      <c r="D5876" s="16" t="n">
        <f aca="false">LOGINV(B5876,$B$7,$C$7)</f>
        <v>49.9532092843344</v>
      </c>
      <c r="E5876" s="16" t="n">
        <f aca="false">LOGINV(C5876,$B$8,$C$8)</f>
        <v>71.7497296670323</v>
      </c>
      <c r="F5876" s="16" t="n">
        <f aca="false">$B$5/100*E5876*2_Girdiler!$B$14*2_Girdiler!$B$15*2_Girdiler!$B$16</f>
        <v>1.80522319842253</v>
      </c>
      <c r="G5876" s="16" t="n">
        <f aca="false">MIN(MATCH(F5876,2_Girdiler!$B$20:$I$20,1),7)</f>
        <v>1</v>
      </c>
      <c r="H5876" s="16" t="n">
        <f aca="false">IF(F5876&gt;=40,2_Girdiler!$I$21+(F5876-40)*(2_Girdiler!$I$21-2_Girdiler!$H$21)/(2_Girdiler!$I$20-2_Girdiler!$H$20),INDEX(2_Girdiler!$B$21:$I$21,G5876)+(F5876-INDEX(2_Girdiler!$B$20:$I$20,G5876))*(INDEX(2_Girdiler!$B$21:$I$21,G5876+1)-INDEX(2_Girdiler!$B$21:$I$21,G5876))/(INDEX(2_Girdiler!$B$20:$I$20,G5876+1)-INDEX(2_Girdiler!$B$20:$I$20,G5876)))</f>
        <v>3.97149103652957</v>
      </c>
      <c r="I5876" s="16" t="n">
        <f aca="false">H5876/2_Girdiler!$B$17</f>
        <v>1.59114224219935</v>
      </c>
      <c r="J5876" s="16" t="n">
        <f aca="false">D5876+I5876</f>
        <v>51.5443515265338</v>
      </c>
    </row>
    <row r="5877" customFormat="false" ht="15" hidden="false" customHeight="false" outlineLevel="0" collapsed="false">
      <c r="A5877" s="0" t="n">
        <v>5865</v>
      </c>
      <c r="B5877" s="7" t="n">
        <v>0.363057</v>
      </c>
      <c r="C5877" s="7" t="n">
        <v>0.265533</v>
      </c>
      <c r="D5877" s="16" t="n">
        <f aca="false">LOGINV(B5877,$B$7,$C$7)</f>
        <v>11.140009674246</v>
      </c>
      <c r="E5877" s="16" t="n">
        <f aca="false">LOGINV(C5877,$B$8,$C$8)</f>
        <v>72.8863279920132</v>
      </c>
      <c r="F5877" s="16" t="n">
        <f aca="false">$B$5/100*E5877*2_Girdiler!$B$14*2_Girdiler!$B$15*2_Girdiler!$B$16</f>
        <v>1.83382001227905</v>
      </c>
      <c r="G5877" s="16" t="n">
        <f aca="false">MIN(MATCH(F5877,2_Girdiler!$B$20:$I$20,1),7)</f>
        <v>1</v>
      </c>
      <c r="H5877" s="16" t="n">
        <f aca="false">IF(F5877&gt;=40,2_Girdiler!$I$21+(F5877-40)*(2_Girdiler!$I$21-2_Girdiler!$H$21)/(2_Girdiler!$I$20-2_Girdiler!$H$20),INDEX(2_Girdiler!$B$21:$I$21,G5877)+(F5877-INDEX(2_Girdiler!$B$20:$I$20,G5877))*(INDEX(2_Girdiler!$B$21:$I$21,G5877+1)-INDEX(2_Girdiler!$B$21:$I$21,G5877))/(INDEX(2_Girdiler!$B$20:$I$20,G5877+1)-INDEX(2_Girdiler!$B$20:$I$20,G5877)))</f>
        <v>4.03440402701391</v>
      </c>
      <c r="I5877" s="16" t="n">
        <f aca="false">H5877/2_Girdiler!$B$17</f>
        <v>1.61634776723314</v>
      </c>
      <c r="J5877" s="16" t="n">
        <f aca="false">D5877+I5877</f>
        <v>12.7563574414791</v>
      </c>
    </row>
    <row r="5878" customFormat="false" ht="15" hidden="false" customHeight="false" outlineLevel="0" collapsed="false">
      <c r="A5878" s="0" t="n">
        <v>5866</v>
      </c>
      <c r="B5878" s="7" t="n">
        <v>0.755431</v>
      </c>
      <c r="C5878" s="7" t="n">
        <v>0.369081</v>
      </c>
      <c r="D5878" s="16" t="n">
        <f aca="false">LOGINV(B5878,$B$7,$C$7)</f>
        <v>19.9124010646853</v>
      </c>
      <c r="E5878" s="16" t="n">
        <f aca="false">LOGINV(C5878,$B$8,$C$8)</f>
        <v>88.0096068532265</v>
      </c>
      <c r="F5878" s="16" t="n">
        <f aca="false">$B$5/100*E5878*2_Girdiler!$B$14*2_Girdiler!$B$15*2_Girdiler!$B$16</f>
        <v>2.21432170842718</v>
      </c>
      <c r="G5878" s="16" t="n">
        <f aca="false">MIN(MATCH(F5878,2_Girdiler!$B$20:$I$20,1),7)</f>
        <v>1</v>
      </c>
      <c r="H5878" s="16" t="n">
        <f aca="false">IF(F5878&gt;=40,2_Girdiler!$I$21+(F5878-40)*(2_Girdiler!$I$21-2_Girdiler!$H$21)/(2_Girdiler!$I$20-2_Girdiler!$H$20),INDEX(2_Girdiler!$B$21:$I$21,G5878)+(F5878-INDEX(2_Girdiler!$B$20:$I$20,G5878))*(INDEX(2_Girdiler!$B$21:$I$21,G5878+1)-INDEX(2_Girdiler!$B$21:$I$21,G5878))/(INDEX(2_Girdiler!$B$20:$I$20,G5878+1)-INDEX(2_Girdiler!$B$20:$I$20,G5878)))</f>
        <v>4.87150775853979</v>
      </c>
      <c r="I5878" s="16" t="n">
        <f aca="false">H5878/2_Girdiler!$B$17</f>
        <v>1.9517258647996</v>
      </c>
      <c r="J5878" s="16" t="n">
        <f aca="false">D5878+I5878</f>
        <v>21.8641269294849</v>
      </c>
    </row>
    <row r="5879" customFormat="false" ht="15" hidden="false" customHeight="false" outlineLevel="0" collapsed="false">
      <c r="A5879" s="0" t="n">
        <v>5867</v>
      </c>
      <c r="B5879" s="7" t="n">
        <v>0.895672</v>
      </c>
      <c r="C5879" s="7" t="n">
        <v>0.445069</v>
      </c>
      <c r="D5879" s="16" t="n">
        <f aca="false">LOGINV(B5879,$B$7,$C$7)</f>
        <v>27.2922319657583</v>
      </c>
      <c r="E5879" s="16" t="n">
        <f aca="false">LOGINV(C5879,$B$8,$C$8)</f>
        <v>99.889685952365</v>
      </c>
      <c r="F5879" s="16" t="n">
        <f aca="false">$B$5/100*E5879*2_Girdiler!$B$14*2_Girdiler!$B$15*2_Girdiler!$B$16</f>
        <v>2.5132244985615</v>
      </c>
      <c r="G5879" s="16" t="n">
        <f aca="false">MIN(MATCH(F5879,2_Girdiler!$B$20:$I$20,1),7)</f>
        <v>1</v>
      </c>
      <c r="H5879" s="16" t="n">
        <f aca="false">IF(F5879&gt;=40,2_Girdiler!$I$21+(F5879-40)*(2_Girdiler!$I$21-2_Girdiler!$H$21)/(2_Girdiler!$I$20-2_Girdiler!$H$20),INDEX(2_Girdiler!$B$21:$I$21,G5879)+(F5879-INDEX(2_Girdiler!$B$20:$I$20,G5879))*(INDEX(2_Girdiler!$B$21:$I$21,G5879+1)-INDEX(2_Girdiler!$B$21:$I$21,G5879))/(INDEX(2_Girdiler!$B$20:$I$20,G5879+1)-INDEX(2_Girdiler!$B$20:$I$20,G5879)))</f>
        <v>5.52909389683531</v>
      </c>
      <c r="I5879" s="16" t="n">
        <f aca="false">H5879/2_Girdiler!$B$17</f>
        <v>2.21518184969363</v>
      </c>
      <c r="J5879" s="16" t="n">
        <f aca="false">D5879+I5879</f>
        <v>29.5074138154519</v>
      </c>
    </row>
    <row r="5880" customFormat="false" ht="15" hidden="false" customHeight="false" outlineLevel="0" collapsed="false">
      <c r="A5880" s="0" t="n">
        <v>5868</v>
      </c>
      <c r="B5880" s="7" t="n">
        <v>0.344912</v>
      </c>
      <c r="C5880" s="7" t="n">
        <v>0.687273</v>
      </c>
      <c r="D5880" s="16" t="n">
        <f aca="false">LOGINV(B5880,$B$7,$C$7)</f>
        <v>10.8411062938871</v>
      </c>
      <c r="E5880" s="16" t="n">
        <f aca="false">LOGINV(C5880,$B$8,$C$8)</f>
        <v>149.653170623322</v>
      </c>
      <c r="F5880" s="16" t="n">
        <f aca="false">$B$5/100*E5880*2_Girdiler!$B$14*2_Girdiler!$B$15*2_Girdiler!$B$16</f>
        <v>3.76527377288279</v>
      </c>
      <c r="G5880" s="16" t="n">
        <f aca="false">MIN(MATCH(F5880,2_Girdiler!$B$20:$I$20,1),7)</f>
        <v>1</v>
      </c>
      <c r="H5880" s="16" t="n">
        <f aca="false">IF(F5880&gt;=40,2_Girdiler!$I$21+(F5880-40)*(2_Girdiler!$I$21-2_Girdiler!$H$21)/(2_Girdiler!$I$20-2_Girdiler!$H$20),INDEX(2_Girdiler!$B$21:$I$21,G5880)+(F5880-INDEX(2_Girdiler!$B$20:$I$20,G5880))*(INDEX(2_Girdiler!$B$21:$I$21,G5880+1)-INDEX(2_Girdiler!$B$21:$I$21,G5880))/(INDEX(2_Girdiler!$B$20:$I$20,G5880+1)-INDEX(2_Girdiler!$B$20:$I$20,G5880)))</f>
        <v>8.28360230034214</v>
      </c>
      <c r="I5880" s="16" t="n">
        <f aca="false">H5880/2_Girdiler!$B$17</f>
        <v>3.31875092161143</v>
      </c>
      <c r="J5880" s="16" t="n">
        <f aca="false">D5880+I5880</f>
        <v>14.1598572154985</v>
      </c>
    </row>
    <row r="5881" customFormat="false" ht="15" hidden="false" customHeight="false" outlineLevel="0" collapsed="false">
      <c r="A5881" s="0" t="n">
        <v>5869</v>
      </c>
      <c r="B5881" s="7" t="n">
        <v>0.927434</v>
      </c>
      <c r="C5881" s="7" t="n">
        <v>0.123174</v>
      </c>
      <c r="D5881" s="16" t="n">
        <f aca="false">LOGINV(B5881,$B$7,$C$7)</f>
        <v>30.5052945546749</v>
      </c>
      <c r="E5881" s="16" t="n">
        <f aca="false">LOGINV(C5881,$B$8,$C$8)</f>
        <v>51.6723724312233</v>
      </c>
      <c r="F5881" s="16" t="n">
        <f aca="false">$B$5/100*E5881*2_Girdiler!$B$14*2_Girdiler!$B$15*2_Girdiler!$B$16</f>
        <v>1.30007689036958</v>
      </c>
      <c r="G5881" s="16" t="n">
        <f aca="false">MIN(MATCH(F5881,2_Girdiler!$B$20:$I$20,1),7)</f>
        <v>1</v>
      </c>
      <c r="H5881" s="16" t="n">
        <f aca="false">IF(F5881&gt;=40,2_Girdiler!$I$21+(F5881-40)*(2_Girdiler!$I$21-2_Girdiler!$H$21)/(2_Girdiler!$I$20-2_Girdiler!$H$20),INDEX(2_Girdiler!$B$21:$I$21,G5881)+(F5881-INDEX(2_Girdiler!$B$20:$I$20,G5881))*(INDEX(2_Girdiler!$B$21:$I$21,G5881+1)-INDEX(2_Girdiler!$B$21:$I$21,G5881))/(INDEX(2_Girdiler!$B$20:$I$20,G5881+1)-INDEX(2_Girdiler!$B$20:$I$20,G5881)))</f>
        <v>2.86016915881307</v>
      </c>
      <c r="I5881" s="16" t="n">
        <f aca="false">H5881/2_Girdiler!$B$17</f>
        <v>1.1459011052937</v>
      </c>
      <c r="J5881" s="16" t="n">
        <f aca="false">D5881+I5881</f>
        <v>31.6511956599686</v>
      </c>
    </row>
    <row r="5882" customFormat="false" ht="15" hidden="false" customHeight="false" outlineLevel="0" collapsed="false">
      <c r="A5882" s="0" t="n">
        <v>5870</v>
      </c>
      <c r="B5882" s="7" t="n">
        <v>0.720496</v>
      </c>
      <c r="C5882" s="7" t="n">
        <v>0.876982</v>
      </c>
      <c r="D5882" s="16" t="n">
        <f aca="false">LOGINV(B5882,$B$7,$C$7)</f>
        <v>18.7556963987554</v>
      </c>
      <c r="E5882" s="16" t="n">
        <f aca="false">LOGINV(C5882,$B$8,$C$8)</f>
        <v>230.910310517863</v>
      </c>
      <c r="F5882" s="16" t="n">
        <f aca="false">$B$5/100*E5882*2_Girdiler!$B$14*2_Girdiler!$B$15*2_Girdiler!$B$16</f>
        <v>5.80970341262943</v>
      </c>
      <c r="G5882" s="16" t="n">
        <f aca="false">MIN(MATCH(F5882,2_Girdiler!$B$20:$I$20,1),7)</f>
        <v>2</v>
      </c>
      <c r="H5882" s="16" t="n">
        <f aca="false">IF(F5882&gt;=40,2_Girdiler!$I$21+(F5882-40)*(2_Girdiler!$I$21-2_Girdiler!$H$21)/(2_Girdiler!$I$20-2_Girdiler!$H$20),INDEX(2_Girdiler!$B$21:$I$21,G5882)+(F5882-INDEX(2_Girdiler!$B$20:$I$20,G5882))*(INDEX(2_Girdiler!$B$21:$I$21,G5882+1)-INDEX(2_Girdiler!$B$21:$I$21,G5882))/(INDEX(2_Girdiler!$B$20:$I$20,G5882+1)-INDEX(2_Girdiler!$B$20:$I$20,G5882)))</f>
        <v>12.2955254602071</v>
      </c>
      <c r="I5882" s="16" t="n">
        <f aca="false">H5882/2_Girdiler!$B$17</f>
        <v>4.92609193117271</v>
      </c>
      <c r="J5882" s="16" t="n">
        <f aca="false">D5882+I5882</f>
        <v>23.6817883299281</v>
      </c>
    </row>
    <row r="5883" customFormat="false" ht="15" hidden="false" customHeight="false" outlineLevel="0" collapsed="false">
      <c r="A5883" s="0" t="n">
        <v>5871</v>
      </c>
      <c r="B5883" s="7" t="n">
        <v>0.174555</v>
      </c>
      <c r="C5883" s="7" t="n">
        <v>0.656954</v>
      </c>
      <c r="D5883" s="16" t="n">
        <f aca="false">LOGINV(B5883,$B$7,$C$7)</f>
        <v>8.03572243755189</v>
      </c>
      <c r="E5883" s="16" t="n">
        <f aca="false">LOGINV(C5883,$B$8,$C$8)</f>
        <v>141.757386352871</v>
      </c>
      <c r="F5883" s="16" t="n">
        <f aca="false">$B$5/100*E5883*2_Girdiler!$B$14*2_Girdiler!$B$15*2_Girdiler!$B$16</f>
        <v>3.56661584063822</v>
      </c>
      <c r="G5883" s="16" t="n">
        <f aca="false">MIN(MATCH(F5883,2_Girdiler!$B$20:$I$20,1),7)</f>
        <v>1</v>
      </c>
      <c r="H5883" s="16" t="n">
        <f aca="false">IF(F5883&gt;=40,2_Girdiler!$I$21+(F5883-40)*(2_Girdiler!$I$21-2_Girdiler!$H$21)/(2_Girdiler!$I$20-2_Girdiler!$H$20),INDEX(2_Girdiler!$B$21:$I$21,G5883)+(F5883-INDEX(2_Girdiler!$B$20:$I$20,G5883))*(INDEX(2_Girdiler!$B$21:$I$21,G5883+1)-INDEX(2_Girdiler!$B$21:$I$21,G5883))/(INDEX(2_Girdiler!$B$20:$I$20,G5883+1)-INDEX(2_Girdiler!$B$20:$I$20,G5883)))</f>
        <v>7.8465548494041</v>
      </c>
      <c r="I5883" s="16" t="n">
        <f aca="false">H5883/2_Girdiler!$B$17</f>
        <v>3.14365178261382</v>
      </c>
      <c r="J5883" s="16" t="n">
        <f aca="false">D5883+I5883</f>
        <v>11.1793742201657</v>
      </c>
    </row>
    <row r="5884" customFormat="false" ht="15" hidden="false" customHeight="false" outlineLevel="0" collapsed="false">
      <c r="A5884" s="0" t="n">
        <v>5872</v>
      </c>
      <c r="B5884" s="7" t="n">
        <v>0.551228</v>
      </c>
      <c r="C5884" s="7" t="n">
        <v>0.130056</v>
      </c>
      <c r="D5884" s="16" t="n">
        <f aca="false">LOGINV(B5884,$B$7,$C$7)</f>
        <v>14.5497429944449</v>
      </c>
      <c r="E5884" s="16" t="n">
        <f aca="false">LOGINV(C5884,$B$8,$C$8)</f>
        <v>52.7896147455295</v>
      </c>
      <c r="F5884" s="16" t="n">
        <f aca="false">$B$5/100*E5884*2_Girdiler!$B$14*2_Girdiler!$B$15*2_Girdiler!$B$16</f>
        <v>1.32818670699752</v>
      </c>
      <c r="G5884" s="16" t="n">
        <f aca="false">MIN(MATCH(F5884,2_Girdiler!$B$20:$I$20,1),7)</f>
        <v>1</v>
      </c>
      <c r="H5884" s="16" t="n">
        <f aca="false">IF(F5884&gt;=40,2_Girdiler!$I$21+(F5884-40)*(2_Girdiler!$I$21-2_Girdiler!$H$21)/(2_Girdiler!$I$20-2_Girdiler!$H$20),INDEX(2_Girdiler!$B$21:$I$21,G5884)+(F5884-INDEX(2_Girdiler!$B$20:$I$20,G5884))*(INDEX(2_Girdiler!$B$21:$I$21,G5884+1)-INDEX(2_Girdiler!$B$21:$I$21,G5884))/(INDEX(2_Girdiler!$B$20:$I$20,G5884+1)-INDEX(2_Girdiler!$B$20:$I$20,G5884)))</f>
        <v>2.92201075539455</v>
      </c>
      <c r="I5884" s="16" t="n">
        <f aca="false">H5884/2_Girdiler!$B$17</f>
        <v>1.17067738597538</v>
      </c>
      <c r="J5884" s="16" t="n">
        <f aca="false">D5884+I5884</f>
        <v>15.7204203804203</v>
      </c>
    </row>
    <row r="5885" customFormat="false" ht="15" hidden="false" customHeight="false" outlineLevel="0" collapsed="false">
      <c r="A5885" s="0" t="n">
        <v>5873</v>
      </c>
      <c r="B5885" s="7" t="n">
        <v>0.335311</v>
      </c>
      <c r="C5885" s="7" t="n">
        <v>0.954489</v>
      </c>
      <c r="D5885" s="16" t="n">
        <f aca="false">LOGINV(B5885,$B$7,$C$7)</f>
        <v>10.6839310730989</v>
      </c>
      <c r="E5885" s="16" t="n">
        <f aca="false">LOGINV(C5885,$B$8,$C$8)</f>
        <v>325.103680393501</v>
      </c>
      <c r="F5885" s="16" t="n">
        <f aca="false">$B$5/100*E5885*2_Girdiler!$B$14*2_Girdiler!$B$15*2_Girdiler!$B$16</f>
        <v>8.17960859870048</v>
      </c>
      <c r="G5885" s="16" t="n">
        <f aca="false">MIN(MATCH(F5885,2_Girdiler!$B$20:$I$20,1),7)</f>
        <v>2</v>
      </c>
      <c r="H5885" s="16" t="n">
        <f aca="false">IF(F5885&gt;=40,2_Girdiler!$I$21+(F5885-40)*(2_Girdiler!$I$21-2_Girdiler!$H$21)/(2_Girdiler!$I$20-2_Girdiler!$H$20),INDEX(2_Girdiler!$B$21:$I$21,G5885)+(F5885-INDEX(2_Girdiler!$B$20:$I$20,G5885))*(INDEX(2_Girdiler!$B$21:$I$21,G5885+1)-INDEX(2_Girdiler!$B$21:$I$21,G5885))/(INDEX(2_Girdiler!$B$20:$I$20,G5885+1)-INDEX(2_Girdiler!$B$20:$I$20,G5885)))</f>
        <v>16.0873737579208</v>
      </c>
      <c r="I5885" s="16" t="n">
        <f aca="false">H5885/2_Girdiler!$B$17</f>
        <v>6.4452619222439</v>
      </c>
      <c r="J5885" s="16" t="n">
        <f aca="false">D5885+I5885</f>
        <v>17.1291929953428</v>
      </c>
    </row>
    <row r="5886" customFormat="false" ht="15" hidden="false" customHeight="false" outlineLevel="0" collapsed="false">
      <c r="A5886" s="0" t="n">
        <v>5874</v>
      </c>
      <c r="B5886" s="7" t="n">
        <v>0.473583</v>
      </c>
      <c r="C5886" s="7" t="n">
        <v>0.935098</v>
      </c>
      <c r="D5886" s="16" t="n">
        <f aca="false">LOGINV(B5886,$B$7,$C$7)</f>
        <v>13.0509808955135</v>
      </c>
      <c r="E5886" s="16" t="n">
        <f aca="false">LOGINV(C5886,$B$8,$C$8)</f>
        <v>290.348240301165</v>
      </c>
      <c r="F5886" s="16" t="n">
        <f aca="false">$B$5/100*E5886*2_Girdiler!$B$14*2_Girdiler!$B$15*2_Girdiler!$B$16</f>
        <v>7.30516172597731</v>
      </c>
      <c r="G5886" s="16" t="n">
        <f aca="false">MIN(MATCH(F5886,2_Girdiler!$B$20:$I$20,1),7)</f>
        <v>2</v>
      </c>
      <c r="H5886" s="16" t="n">
        <f aca="false">IF(F5886&gt;=40,2_Girdiler!$I$21+(F5886-40)*(2_Girdiler!$I$21-2_Girdiler!$H$21)/(2_Girdiler!$I$20-2_Girdiler!$H$20),INDEX(2_Girdiler!$B$21:$I$21,G5886)+(F5886-INDEX(2_Girdiler!$B$20:$I$20,G5886))*(INDEX(2_Girdiler!$B$21:$I$21,G5886+1)-INDEX(2_Girdiler!$B$21:$I$21,G5886))/(INDEX(2_Girdiler!$B$20:$I$20,G5886+1)-INDEX(2_Girdiler!$B$20:$I$20,G5886)))</f>
        <v>14.6882587615637</v>
      </c>
      <c r="I5886" s="16" t="n">
        <f aca="false">H5886/2_Girdiler!$B$17</f>
        <v>5.88471905511366</v>
      </c>
      <c r="J5886" s="16" t="n">
        <f aca="false">D5886+I5886</f>
        <v>18.9356999506271</v>
      </c>
    </row>
    <row r="5887" customFormat="false" ht="15" hidden="false" customHeight="false" outlineLevel="0" collapsed="false">
      <c r="A5887" s="0" t="n">
        <v>5875</v>
      </c>
      <c r="B5887" s="7" t="n">
        <v>0.912006</v>
      </c>
      <c r="C5887" s="7" t="n">
        <v>0.730906</v>
      </c>
      <c r="D5887" s="16" t="n">
        <f aca="false">LOGINV(B5887,$B$7,$C$7)</f>
        <v>28.7915003391832</v>
      </c>
      <c r="E5887" s="16" t="n">
        <f aca="false">LOGINV(C5887,$B$8,$C$8)</f>
        <v>162.482463689407</v>
      </c>
      <c r="F5887" s="16" t="n">
        <f aca="false">$B$5/100*E5887*2_Girdiler!$B$14*2_Girdiler!$B$15*2_Girdiler!$B$16</f>
        <v>4.08805878642548</v>
      </c>
      <c r="G5887" s="16" t="n">
        <f aca="false">MIN(MATCH(F5887,2_Girdiler!$B$20:$I$20,1),7)</f>
        <v>1</v>
      </c>
      <c r="H5887" s="16" t="n">
        <f aca="false">IF(F5887&gt;=40,2_Girdiler!$I$21+(F5887-40)*(2_Girdiler!$I$21-2_Girdiler!$H$21)/(2_Girdiler!$I$20-2_Girdiler!$H$20),INDEX(2_Girdiler!$B$21:$I$21,G5887)+(F5887-INDEX(2_Girdiler!$B$20:$I$20,G5887))*(INDEX(2_Girdiler!$B$21:$I$21,G5887+1)-INDEX(2_Girdiler!$B$21:$I$21,G5887))/(INDEX(2_Girdiler!$B$20:$I$20,G5887+1)-INDEX(2_Girdiler!$B$20:$I$20,G5887)))</f>
        <v>8.99372933013605</v>
      </c>
      <c r="I5887" s="16" t="n">
        <f aca="false">H5887/2_Girdiler!$B$17</f>
        <v>3.60325694316348</v>
      </c>
      <c r="J5887" s="16" t="n">
        <f aca="false">D5887+I5887</f>
        <v>32.3947572823466</v>
      </c>
    </row>
    <row r="5888" customFormat="false" ht="15" hidden="false" customHeight="false" outlineLevel="0" collapsed="false">
      <c r="A5888" s="0" t="n">
        <v>5876</v>
      </c>
      <c r="B5888" s="7" t="n">
        <v>0.255746</v>
      </c>
      <c r="C5888" s="7" t="n">
        <v>0.547139</v>
      </c>
      <c r="D5888" s="16" t="n">
        <f aca="false">LOGINV(B5888,$B$7,$C$7)</f>
        <v>9.39199592145726</v>
      </c>
      <c r="E5888" s="16" t="n">
        <f aca="false">LOGINV(C5888,$B$8,$C$8)</f>
        <v>117.881476833591</v>
      </c>
      <c r="F5888" s="16" t="n">
        <f aca="false">$B$5/100*E5888*2_Girdiler!$B$14*2_Girdiler!$B$15*2_Girdiler!$B$16</f>
        <v>2.96589795713316</v>
      </c>
      <c r="G5888" s="16" t="n">
        <f aca="false">MIN(MATCH(F5888,2_Girdiler!$B$20:$I$20,1),7)</f>
        <v>1</v>
      </c>
      <c r="H5888" s="16" t="n">
        <f aca="false">IF(F5888&gt;=40,2_Girdiler!$I$21+(F5888-40)*(2_Girdiler!$I$21-2_Girdiler!$H$21)/(2_Girdiler!$I$20-2_Girdiler!$H$20),INDEX(2_Girdiler!$B$21:$I$21,G5888)+(F5888-INDEX(2_Girdiler!$B$20:$I$20,G5888))*(INDEX(2_Girdiler!$B$21:$I$21,G5888+1)-INDEX(2_Girdiler!$B$21:$I$21,G5888))/(INDEX(2_Girdiler!$B$20:$I$20,G5888+1)-INDEX(2_Girdiler!$B$20:$I$20,G5888)))</f>
        <v>6.52497550569296</v>
      </c>
      <c r="I5888" s="16" t="n">
        <f aca="false">H5888/2_Girdiler!$B$17</f>
        <v>2.6141728788834</v>
      </c>
      <c r="J5888" s="16" t="n">
        <f aca="false">D5888+I5888</f>
        <v>12.0061688003407</v>
      </c>
    </row>
    <row r="5889" customFormat="false" ht="15" hidden="false" customHeight="false" outlineLevel="0" collapsed="false">
      <c r="A5889" s="0" t="n">
        <v>5877</v>
      </c>
      <c r="B5889" s="7" t="n">
        <v>0.8872</v>
      </c>
      <c r="C5889" s="7" t="n">
        <v>0.955601</v>
      </c>
      <c r="D5889" s="16" t="n">
        <f aca="false">LOGINV(B5889,$B$7,$C$7)</f>
        <v>26.6087798629822</v>
      </c>
      <c r="E5889" s="16" t="n">
        <f aca="false">LOGINV(C5889,$B$8,$C$8)</f>
        <v>327.577047132455</v>
      </c>
      <c r="F5889" s="16" t="n">
        <f aca="false">$B$5/100*E5889*2_Girdiler!$B$14*2_Girdiler!$B$15*2_Girdiler!$B$16</f>
        <v>8.24183850585256</v>
      </c>
      <c r="G5889" s="16" t="n">
        <f aca="false">MIN(MATCH(F5889,2_Girdiler!$B$20:$I$20,1),7)</f>
        <v>2</v>
      </c>
      <c r="H5889" s="16" t="n">
        <f aca="false">IF(F5889&gt;=40,2_Girdiler!$I$21+(F5889-40)*(2_Girdiler!$I$21-2_Girdiler!$H$21)/(2_Girdiler!$I$20-2_Girdiler!$H$20),INDEX(2_Girdiler!$B$21:$I$21,G5889)+(F5889-INDEX(2_Girdiler!$B$20:$I$20,G5889))*(INDEX(2_Girdiler!$B$21:$I$21,G5889+1)-INDEX(2_Girdiler!$B$21:$I$21,G5889))/(INDEX(2_Girdiler!$B$20:$I$20,G5889+1)-INDEX(2_Girdiler!$B$20:$I$20,G5889)))</f>
        <v>16.1869416093641</v>
      </c>
      <c r="I5889" s="16" t="n">
        <f aca="false">H5889/2_Girdiler!$B$17</f>
        <v>6.48515288836702</v>
      </c>
      <c r="J5889" s="16" t="n">
        <f aca="false">D5889+I5889</f>
        <v>33.0939327513493</v>
      </c>
    </row>
    <row r="5890" customFormat="false" ht="15" hidden="false" customHeight="false" outlineLevel="0" collapsed="false">
      <c r="A5890" s="0" t="n">
        <v>5878</v>
      </c>
      <c r="B5890" s="7" t="n">
        <v>0.508567</v>
      </c>
      <c r="C5890" s="7" t="n">
        <v>0.50825</v>
      </c>
      <c r="D5890" s="16" t="n">
        <f aca="false">LOGINV(B5890,$B$7,$C$7)</f>
        <v>13.7051364545179</v>
      </c>
      <c r="E5890" s="16" t="n">
        <f aca="false">LOGINV(C5890,$B$8,$C$8)</f>
        <v>110.672874302436</v>
      </c>
      <c r="F5890" s="16" t="n">
        <f aca="false">$B$5/100*E5890*2_Girdiler!$B$14*2_Girdiler!$B$15*2_Girdiler!$B$16</f>
        <v>2.78452951744929</v>
      </c>
      <c r="G5890" s="16" t="n">
        <f aca="false">MIN(MATCH(F5890,2_Girdiler!$B$20:$I$20,1),7)</f>
        <v>1</v>
      </c>
      <c r="H5890" s="16" t="n">
        <f aca="false">IF(F5890&gt;=40,2_Girdiler!$I$21+(F5890-40)*(2_Girdiler!$I$21-2_Girdiler!$H$21)/(2_Girdiler!$I$20-2_Girdiler!$H$20),INDEX(2_Girdiler!$B$21:$I$21,G5890)+(F5890-INDEX(2_Girdiler!$B$20:$I$20,G5890))*(INDEX(2_Girdiler!$B$21:$I$21,G5890+1)-INDEX(2_Girdiler!$B$21:$I$21,G5890))/(INDEX(2_Girdiler!$B$20:$I$20,G5890+1)-INDEX(2_Girdiler!$B$20:$I$20,G5890)))</f>
        <v>6.12596493838845</v>
      </c>
      <c r="I5890" s="16" t="n">
        <f aca="false">H5890/2_Girdiler!$B$17</f>
        <v>2.45431287595691</v>
      </c>
      <c r="J5890" s="16" t="n">
        <f aca="false">D5890+I5890</f>
        <v>16.1594493304748</v>
      </c>
    </row>
    <row r="5891" customFormat="false" ht="15" hidden="false" customHeight="false" outlineLevel="0" collapsed="false">
      <c r="A5891" s="0" t="n">
        <v>5879</v>
      </c>
      <c r="B5891" s="7" t="n">
        <v>0.75234</v>
      </c>
      <c r="C5891" s="7" t="n">
        <v>0.269005</v>
      </c>
      <c r="D5891" s="16" t="n">
        <f aca="false">LOGINV(B5891,$B$7,$C$7)</f>
        <v>19.8038300821913</v>
      </c>
      <c r="E5891" s="16" t="n">
        <f aca="false">LOGINV(C5891,$B$8,$C$8)</f>
        <v>73.3845947609707</v>
      </c>
      <c r="F5891" s="16" t="n">
        <f aca="false">$B$5/100*E5891*2_Girdiler!$B$14*2_Girdiler!$B$15*2_Girdiler!$B$16</f>
        <v>1.84635640418602</v>
      </c>
      <c r="G5891" s="16" t="n">
        <f aca="false">MIN(MATCH(F5891,2_Girdiler!$B$20:$I$20,1),7)</f>
        <v>1</v>
      </c>
      <c r="H5891" s="16" t="n">
        <f aca="false">IF(F5891&gt;=40,2_Girdiler!$I$21+(F5891-40)*(2_Girdiler!$I$21-2_Girdiler!$H$21)/(2_Girdiler!$I$20-2_Girdiler!$H$20),INDEX(2_Girdiler!$B$21:$I$21,G5891)+(F5891-INDEX(2_Girdiler!$B$20:$I$20,G5891))*(INDEX(2_Girdiler!$B$21:$I$21,G5891+1)-INDEX(2_Girdiler!$B$21:$I$21,G5891))/(INDEX(2_Girdiler!$B$20:$I$20,G5891+1)-INDEX(2_Girdiler!$B$20:$I$20,G5891)))</f>
        <v>4.06198408920925</v>
      </c>
      <c r="I5891" s="16" t="n">
        <f aca="false">H5891/2_Girdiler!$B$17</f>
        <v>1.62739747163832</v>
      </c>
      <c r="J5891" s="16" t="n">
        <f aca="false">D5891+I5891</f>
        <v>21.4312275538296</v>
      </c>
    </row>
    <row r="5892" customFormat="false" ht="15" hidden="false" customHeight="false" outlineLevel="0" collapsed="false">
      <c r="A5892" s="0" t="n">
        <v>5880</v>
      </c>
      <c r="B5892" s="7" t="n">
        <v>0.684665</v>
      </c>
      <c r="C5892" s="7" t="n">
        <v>0.93587</v>
      </c>
      <c r="D5892" s="16" t="n">
        <f aca="false">LOGINV(B5892,$B$7,$C$7)</f>
        <v>17.703971972131</v>
      </c>
      <c r="E5892" s="16" t="n">
        <f aca="false">LOGINV(C5892,$B$8,$C$8)</f>
        <v>291.498290338049</v>
      </c>
      <c r="F5892" s="16" t="n">
        <f aca="false">$B$5/100*E5892*2_Girdiler!$B$14*2_Girdiler!$B$15*2_Girdiler!$B$16</f>
        <v>7.33409698490532</v>
      </c>
      <c r="G5892" s="16" t="n">
        <f aca="false">MIN(MATCH(F5892,2_Girdiler!$B$20:$I$20,1),7)</f>
        <v>2</v>
      </c>
      <c r="H5892" s="16" t="n">
        <f aca="false">IF(F5892&gt;=40,2_Girdiler!$I$21+(F5892-40)*(2_Girdiler!$I$21-2_Girdiler!$H$21)/(2_Girdiler!$I$20-2_Girdiler!$H$20),INDEX(2_Girdiler!$B$21:$I$21,G5892)+(F5892-INDEX(2_Girdiler!$B$20:$I$20,G5892))*(INDEX(2_Girdiler!$B$21:$I$21,G5892+1)-INDEX(2_Girdiler!$B$21:$I$21,G5892))/(INDEX(2_Girdiler!$B$20:$I$20,G5892+1)-INDEX(2_Girdiler!$B$20:$I$20,G5892)))</f>
        <v>14.7345551758485</v>
      </c>
      <c r="I5892" s="16" t="n">
        <f aca="false">H5892/2_Girdiler!$B$17</f>
        <v>5.90326729801623</v>
      </c>
      <c r="J5892" s="16" t="n">
        <f aca="false">D5892+I5892</f>
        <v>23.6072392701473</v>
      </c>
    </row>
    <row r="5893" customFormat="false" ht="15" hidden="false" customHeight="false" outlineLevel="0" collapsed="false">
      <c r="A5893" s="0" t="n">
        <v>5881</v>
      </c>
      <c r="B5893" s="7" t="n">
        <v>0.494478</v>
      </c>
      <c r="C5893" s="7" t="n">
        <v>0.097509</v>
      </c>
      <c r="D5893" s="16" t="n">
        <f aca="false">LOGINV(B5893,$B$7,$C$7)</f>
        <v>13.4379721906281</v>
      </c>
      <c r="E5893" s="16" t="n">
        <f aca="false">LOGINV(C5893,$B$8,$C$8)</f>
        <v>47.3109021109876</v>
      </c>
      <c r="F5893" s="16" t="n">
        <f aca="false">$B$5/100*E5893*2_Girdiler!$B$14*2_Girdiler!$B$15*2_Girdiler!$B$16</f>
        <v>1.19034229711245</v>
      </c>
      <c r="G5893" s="16" t="n">
        <f aca="false">MIN(MATCH(F5893,2_Girdiler!$B$20:$I$20,1),7)</f>
        <v>1</v>
      </c>
      <c r="H5893" s="16" t="n">
        <f aca="false">IF(F5893&gt;=40,2_Girdiler!$I$21+(F5893-40)*(2_Girdiler!$I$21-2_Girdiler!$H$21)/(2_Girdiler!$I$20-2_Girdiler!$H$20),INDEX(2_Girdiler!$B$21:$I$21,G5893)+(F5893-INDEX(2_Girdiler!$B$20:$I$20,G5893))*(INDEX(2_Girdiler!$B$21:$I$21,G5893+1)-INDEX(2_Girdiler!$B$21:$I$21,G5893))/(INDEX(2_Girdiler!$B$20:$I$20,G5893+1)-INDEX(2_Girdiler!$B$20:$I$20,G5893)))</f>
        <v>2.61875305364739</v>
      </c>
      <c r="I5893" s="16" t="n">
        <f aca="false">H5893/2_Girdiler!$B$17</f>
        <v>1.04917990931386</v>
      </c>
      <c r="J5893" s="16" t="n">
        <f aca="false">D5893+I5893</f>
        <v>14.487152099942</v>
      </c>
    </row>
    <row r="5894" customFormat="false" ht="15" hidden="false" customHeight="false" outlineLevel="0" collapsed="false">
      <c r="A5894" s="0" t="n">
        <v>5882</v>
      </c>
      <c r="B5894" s="7" t="n">
        <v>0.883032</v>
      </c>
      <c r="C5894" s="7" t="n">
        <v>0.30531</v>
      </c>
      <c r="D5894" s="16" t="n">
        <f aca="false">LOGINV(B5894,$B$7,$C$7)</f>
        <v>26.2919440178696</v>
      </c>
      <c r="E5894" s="16" t="n">
        <f aca="false">LOGINV(C5894,$B$8,$C$8)</f>
        <v>78.6138444470589</v>
      </c>
      <c r="F5894" s="16" t="n">
        <f aca="false">$B$5/100*E5894*2_Girdiler!$B$14*2_Girdiler!$B$15*2_Girdiler!$B$16</f>
        <v>1.977924326288</v>
      </c>
      <c r="G5894" s="16" t="n">
        <f aca="false">MIN(MATCH(F5894,2_Girdiler!$B$20:$I$20,1),7)</f>
        <v>1</v>
      </c>
      <c r="H5894" s="16" t="n">
        <f aca="false">IF(F5894&gt;=40,2_Girdiler!$I$21+(F5894-40)*(2_Girdiler!$I$21-2_Girdiler!$H$21)/(2_Girdiler!$I$20-2_Girdiler!$H$20),INDEX(2_Girdiler!$B$21:$I$21,G5894)+(F5894-INDEX(2_Girdiler!$B$20:$I$20,G5894))*(INDEX(2_Girdiler!$B$21:$I$21,G5894+1)-INDEX(2_Girdiler!$B$21:$I$21,G5894))/(INDEX(2_Girdiler!$B$20:$I$20,G5894+1)-INDEX(2_Girdiler!$B$20:$I$20,G5894)))</f>
        <v>4.3514335178336</v>
      </c>
      <c r="I5894" s="16" t="n">
        <f aca="false">H5894/2_Girdiler!$B$17</f>
        <v>1.74336278759359</v>
      </c>
      <c r="J5894" s="16" t="n">
        <f aca="false">D5894+I5894</f>
        <v>28.0353068054632</v>
      </c>
    </row>
    <row r="5895" customFormat="false" ht="15" hidden="false" customHeight="false" outlineLevel="0" collapsed="false">
      <c r="A5895" s="0" t="n">
        <v>5883</v>
      </c>
      <c r="B5895" s="7" t="n">
        <v>0.180021</v>
      </c>
      <c r="C5895" s="7" t="n">
        <v>0.566063</v>
      </c>
      <c r="D5895" s="16" t="n">
        <f aca="false">LOGINV(B5895,$B$7,$C$7)</f>
        <v>8.13048117880756</v>
      </c>
      <c r="E5895" s="16" t="n">
        <f aca="false">LOGINV(C5895,$B$8,$C$8)</f>
        <v>121.585069174075</v>
      </c>
      <c r="F5895" s="16" t="n">
        <f aca="false">$B$5/100*E5895*2_Girdiler!$B$14*2_Girdiler!$B$15*2_Girdiler!$B$16</f>
        <v>3.05908034041972</v>
      </c>
      <c r="G5895" s="16" t="n">
        <f aca="false">MIN(MATCH(F5895,2_Girdiler!$B$20:$I$20,1),7)</f>
        <v>1</v>
      </c>
      <c r="H5895" s="16" t="n">
        <f aca="false">IF(F5895&gt;=40,2_Girdiler!$I$21+(F5895-40)*(2_Girdiler!$I$21-2_Girdiler!$H$21)/(2_Girdiler!$I$20-2_Girdiler!$H$20),INDEX(2_Girdiler!$B$21:$I$21,G5895)+(F5895-INDEX(2_Girdiler!$B$20:$I$20,G5895))*(INDEX(2_Girdiler!$B$21:$I$21,G5895+1)-INDEX(2_Girdiler!$B$21:$I$21,G5895))/(INDEX(2_Girdiler!$B$20:$I$20,G5895+1)-INDEX(2_Girdiler!$B$20:$I$20,G5895)))</f>
        <v>6.72997674892338</v>
      </c>
      <c r="I5895" s="16" t="n">
        <f aca="false">H5895/2_Girdiler!$B$17</f>
        <v>2.69630478722892</v>
      </c>
      <c r="J5895" s="16" t="n">
        <f aca="false">D5895+I5895</f>
        <v>10.8267859660365</v>
      </c>
    </row>
    <row r="5896" customFormat="false" ht="15" hidden="false" customHeight="false" outlineLevel="0" collapsed="false">
      <c r="A5896" s="0" t="n">
        <v>5884</v>
      </c>
      <c r="B5896" s="7" t="n">
        <v>0.333629</v>
      </c>
      <c r="C5896" s="7" t="n">
        <v>0.402946</v>
      </c>
      <c r="D5896" s="16" t="n">
        <f aca="false">LOGINV(B5896,$B$7,$C$7)</f>
        <v>10.6564546854751</v>
      </c>
      <c r="E5896" s="16" t="n">
        <f aca="false">LOGINV(C5896,$B$8,$C$8)</f>
        <v>93.1872585633518</v>
      </c>
      <c r="F5896" s="16" t="n">
        <f aca="false">$B$5/100*E5896*2_Girdiler!$B$14*2_Girdiler!$B$15*2_Girdiler!$B$16</f>
        <v>2.34459142545393</v>
      </c>
      <c r="G5896" s="16" t="n">
        <f aca="false">MIN(MATCH(F5896,2_Girdiler!$B$20:$I$20,1),7)</f>
        <v>1</v>
      </c>
      <c r="H5896" s="16" t="n">
        <f aca="false">IF(F5896&gt;=40,2_Girdiler!$I$21+(F5896-40)*(2_Girdiler!$I$21-2_Girdiler!$H$21)/(2_Girdiler!$I$20-2_Girdiler!$H$20),INDEX(2_Girdiler!$B$21:$I$21,G5896)+(F5896-INDEX(2_Girdiler!$B$20:$I$20,G5896))*(INDEX(2_Girdiler!$B$21:$I$21,G5896+1)-INDEX(2_Girdiler!$B$21:$I$21,G5896))/(INDEX(2_Girdiler!$B$20:$I$20,G5896+1)-INDEX(2_Girdiler!$B$20:$I$20,G5896)))</f>
        <v>5.15810113599865</v>
      </c>
      <c r="I5896" s="16" t="n">
        <f aca="false">H5896/2_Girdiler!$B$17</f>
        <v>2.06654692948664</v>
      </c>
      <c r="J5896" s="16" t="n">
        <f aca="false">D5896+I5896</f>
        <v>12.7230016149618</v>
      </c>
    </row>
    <row r="5897" customFormat="false" ht="15" hidden="false" customHeight="false" outlineLevel="0" collapsed="false">
      <c r="A5897" s="0" t="n">
        <v>5885</v>
      </c>
      <c r="B5897" s="7" t="n">
        <v>0.975562</v>
      </c>
      <c r="C5897" s="7" t="n">
        <v>0.174212</v>
      </c>
      <c r="D5897" s="16" t="n">
        <f aca="false">LOGINV(B5897,$B$7,$C$7)</f>
        <v>40.5970354875958</v>
      </c>
      <c r="E5897" s="16" t="n">
        <f aca="false">LOGINV(C5897,$B$8,$C$8)</f>
        <v>59.6190790074561</v>
      </c>
      <c r="F5897" s="16" t="n">
        <f aca="false">$B$5/100*E5897*2_Girdiler!$B$14*2_Girdiler!$B$15*2_Girdiler!$B$16</f>
        <v>1.5000160278276</v>
      </c>
      <c r="G5897" s="16" t="n">
        <f aca="false">MIN(MATCH(F5897,2_Girdiler!$B$20:$I$20,1),7)</f>
        <v>1</v>
      </c>
      <c r="H5897" s="16" t="n">
        <f aca="false">IF(F5897&gt;=40,2_Girdiler!$I$21+(F5897-40)*(2_Girdiler!$I$21-2_Girdiler!$H$21)/(2_Girdiler!$I$20-2_Girdiler!$H$20),INDEX(2_Girdiler!$B$21:$I$21,G5897)+(F5897-INDEX(2_Girdiler!$B$20:$I$20,G5897))*(INDEX(2_Girdiler!$B$21:$I$21,G5897+1)-INDEX(2_Girdiler!$B$21:$I$21,G5897))/(INDEX(2_Girdiler!$B$20:$I$20,G5897+1)-INDEX(2_Girdiler!$B$20:$I$20,G5897)))</f>
        <v>3.30003526122071</v>
      </c>
      <c r="I5897" s="16" t="n">
        <f aca="false">H5897/2_Girdiler!$B$17</f>
        <v>1.32212951170702</v>
      </c>
      <c r="J5897" s="16" t="n">
        <f aca="false">D5897+I5897</f>
        <v>41.9191649993028</v>
      </c>
    </row>
    <row r="5898" customFormat="false" ht="15" hidden="false" customHeight="false" outlineLevel="0" collapsed="false">
      <c r="A5898" s="0" t="n">
        <v>5886</v>
      </c>
      <c r="B5898" s="7" t="n">
        <v>0.14737</v>
      </c>
      <c r="C5898" s="7" t="n">
        <v>0.154988</v>
      </c>
      <c r="D5898" s="16" t="n">
        <f aca="false">LOGINV(B5898,$B$7,$C$7)</f>
        <v>7.55166035181356</v>
      </c>
      <c r="E5898" s="16" t="n">
        <f aca="false">LOGINV(C5898,$B$8,$C$8)</f>
        <v>56.7054752906384</v>
      </c>
      <c r="F5898" s="16" t="n">
        <f aca="false">$B$5/100*E5898*2_Girdiler!$B$14*2_Girdiler!$B$15*2_Girdiler!$B$16</f>
        <v>1.42670975831246</v>
      </c>
      <c r="G5898" s="16" t="n">
        <f aca="false">MIN(MATCH(F5898,2_Girdiler!$B$20:$I$20,1),7)</f>
        <v>1</v>
      </c>
      <c r="H5898" s="16" t="n">
        <f aca="false">IF(F5898&gt;=40,2_Girdiler!$I$21+(F5898-40)*(2_Girdiler!$I$21-2_Girdiler!$H$21)/(2_Girdiler!$I$20-2_Girdiler!$H$20),INDEX(2_Girdiler!$B$21:$I$21,G5898)+(F5898-INDEX(2_Girdiler!$B$20:$I$20,G5898))*(INDEX(2_Girdiler!$B$21:$I$21,G5898+1)-INDEX(2_Girdiler!$B$21:$I$21,G5898))/(INDEX(2_Girdiler!$B$20:$I$20,G5898+1)-INDEX(2_Girdiler!$B$20:$I$20,G5898)))</f>
        <v>3.13876146828742</v>
      </c>
      <c r="I5898" s="16" t="n">
        <f aca="false">H5898/2_Girdiler!$B$17</f>
        <v>1.2575166138972</v>
      </c>
      <c r="J5898" s="16" t="n">
        <f aca="false">D5898+I5898</f>
        <v>8.80917696571076</v>
      </c>
    </row>
    <row r="5899" customFormat="false" ht="15" hidden="false" customHeight="false" outlineLevel="0" collapsed="false">
      <c r="A5899" s="0" t="n">
        <v>5887</v>
      </c>
      <c r="B5899" s="7" t="n">
        <v>0.369557</v>
      </c>
      <c r="C5899" s="7" t="n">
        <v>0.521629</v>
      </c>
      <c r="D5899" s="16" t="n">
        <f aca="false">LOGINV(B5899,$B$7,$C$7)</f>
        <v>11.2477805231175</v>
      </c>
      <c r="E5899" s="16" t="n">
        <f aca="false">LOGINV(C5899,$B$8,$C$8)</f>
        <v>113.096629967171</v>
      </c>
      <c r="F5899" s="16" t="n">
        <f aca="false">$B$5/100*E5899*2_Girdiler!$B$14*2_Girdiler!$B$15*2_Girdiler!$B$16</f>
        <v>2.84551120997402</v>
      </c>
      <c r="G5899" s="16" t="n">
        <f aca="false">MIN(MATCH(F5899,2_Girdiler!$B$20:$I$20,1),7)</f>
        <v>1</v>
      </c>
      <c r="H5899" s="16" t="n">
        <f aca="false">IF(F5899&gt;=40,2_Girdiler!$I$21+(F5899-40)*(2_Girdiler!$I$21-2_Girdiler!$H$21)/(2_Girdiler!$I$20-2_Girdiler!$H$20),INDEX(2_Girdiler!$B$21:$I$21,G5899)+(F5899-INDEX(2_Girdiler!$B$20:$I$20,G5899))*(INDEX(2_Girdiler!$B$21:$I$21,G5899+1)-INDEX(2_Girdiler!$B$21:$I$21,G5899))/(INDEX(2_Girdiler!$B$20:$I$20,G5899+1)-INDEX(2_Girdiler!$B$20:$I$20,G5899)))</f>
        <v>6.26012466194285</v>
      </c>
      <c r="I5899" s="16" t="n">
        <f aca="false">H5899/2_Girdiler!$B$17</f>
        <v>2.50806276520146</v>
      </c>
      <c r="J5899" s="16" t="n">
        <f aca="false">D5899+I5899</f>
        <v>13.755843288319</v>
      </c>
    </row>
    <row r="5900" customFormat="false" ht="15" hidden="false" customHeight="false" outlineLevel="0" collapsed="false">
      <c r="A5900" s="0" t="n">
        <v>5888</v>
      </c>
      <c r="B5900" s="7" t="n">
        <v>0.575451</v>
      </c>
      <c r="C5900" s="7" t="n">
        <v>0.098216</v>
      </c>
      <c r="D5900" s="16" t="n">
        <f aca="false">LOGINV(B5900,$B$7,$C$7)</f>
        <v>15.057198545692</v>
      </c>
      <c r="E5900" s="16" t="n">
        <f aca="false">LOGINV(C5900,$B$8,$C$8)</f>
        <v>47.4360559482919</v>
      </c>
      <c r="F5900" s="16" t="n">
        <f aca="false">$B$5/100*E5900*2_Girdiler!$B$14*2_Girdiler!$B$15*2_Girdiler!$B$16</f>
        <v>1.19349116765902</v>
      </c>
      <c r="G5900" s="16" t="n">
        <f aca="false">MIN(MATCH(F5900,2_Girdiler!$B$20:$I$20,1),7)</f>
        <v>1</v>
      </c>
      <c r="H5900" s="16" t="n">
        <f aca="false">IF(F5900&gt;=40,2_Girdiler!$I$21+(F5900-40)*(2_Girdiler!$I$21-2_Girdiler!$H$21)/(2_Girdiler!$I$20-2_Girdiler!$H$20),INDEX(2_Girdiler!$B$21:$I$21,G5900)+(F5900-INDEX(2_Girdiler!$B$20:$I$20,G5900))*(INDEX(2_Girdiler!$B$21:$I$21,G5900+1)-INDEX(2_Girdiler!$B$21:$I$21,G5900))/(INDEX(2_Girdiler!$B$20:$I$20,G5900+1)-INDEX(2_Girdiler!$B$20:$I$20,G5900)))</f>
        <v>2.62568056884985</v>
      </c>
      <c r="I5900" s="16" t="n">
        <f aca="false">H5900/2_Girdiler!$B$17</f>
        <v>1.05195535610972</v>
      </c>
      <c r="J5900" s="16" t="n">
        <f aca="false">D5900+I5900</f>
        <v>16.1091539018017</v>
      </c>
    </row>
    <row r="5901" customFormat="false" ht="15" hidden="false" customHeight="false" outlineLevel="0" collapsed="false">
      <c r="A5901" s="0" t="n">
        <v>5889</v>
      </c>
      <c r="B5901" s="7" t="n">
        <v>0.507069</v>
      </c>
      <c r="C5901" s="7" t="n">
        <v>0.81887</v>
      </c>
      <c r="D5901" s="16" t="n">
        <f aca="false">LOGINV(B5901,$B$7,$C$7)</f>
        <v>13.6764761211752</v>
      </c>
      <c r="E5901" s="16" t="n">
        <f aca="false">LOGINV(C5901,$B$8,$C$8)</f>
        <v>196.629826364208</v>
      </c>
      <c r="F5901" s="16" t="n">
        <f aca="false">$B$5/100*E5901*2_Girdiler!$B$14*2_Girdiler!$B$15*2_Girdiler!$B$16</f>
        <v>4.94720643132346</v>
      </c>
      <c r="G5901" s="16" t="n">
        <f aca="false">MIN(MATCH(F5901,2_Girdiler!$B$20:$I$20,1),7)</f>
        <v>1</v>
      </c>
      <c r="H5901" s="16" t="n">
        <f aca="false">IF(F5901&gt;=40,2_Girdiler!$I$21+(F5901-40)*(2_Girdiler!$I$21-2_Girdiler!$H$21)/(2_Girdiler!$I$20-2_Girdiler!$H$20),INDEX(2_Girdiler!$B$21:$I$21,G5901)+(F5901-INDEX(2_Girdiler!$B$20:$I$20,G5901))*(INDEX(2_Girdiler!$B$21:$I$21,G5901+1)-INDEX(2_Girdiler!$B$21:$I$21,G5901))/(INDEX(2_Girdiler!$B$20:$I$20,G5901+1)-INDEX(2_Girdiler!$B$20:$I$20,G5901)))</f>
        <v>10.8838541489116</v>
      </c>
      <c r="I5901" s="16" t="n">
        <f aca="false">H5901/2_Girdiler!$B$17</f>
        <v>4.36051848914728</v>
      </c>
      <c r="J5901" s="16" t="n">
        <f aca="false">D5901+I5901</f>
        <v>18.0369946103225</v>
      </c>
    </row>
    <row r="5902" customFormat="false" ht="15" hidden="false" customHeight="false" outlineLevel="0" collapsed="false">
      <c r="A5902" s="0" t="n">
        <v>5890</v>
      </c>
      <c r="B5902" s="7" t="n">
        <v>0.820708</v>
      </c>
      <c r="C5902" s="7" t="n">
        <v>0.053416</v>
      </c>
      <c r="D5902" s="16" t="n">
        <f aca="false">LOGINV(B5902,$B$7,$C$7)</f>
        <v>22.5905193928698</v>
      </c>
      <c r="E5902" s="16" t="n">
        <f aca="false">LOGINV(C5902,$B$8,$C$8)</f>
        <v>38.5631624304613</v>
      </c>
      <c r="F5902" s="16" t="n">
        <f aca="false">$B$5/100*E5902*2_Girdiler!$B$14*2_Girdiler!$B$15*2_Girdiler!$B$16</f>
        <v>0.970249166750407</v>
      </c>
      <c r="G5902" s="16" t="n">
        <f aca="false">MIN(MATCH(F5902,2_Girdiler!$B$20:$I$20,1),7)</f>
        <v>1</v>
      </c>
      <c r="H5902" s="16" t="n">
        <f aca="false">IF(F5902&gt;=40,2_Girdiler!$I$21+(F5902-40)*(2_Girdiler!$I$21-2_Girdiler!$H$21)/(2_Girdiler!$I$20-2_Girdiler!$H$20),INDEX(2_Girdiler!$B$21:$I$21,G5902)+(F5902-INDEX(2_Girdiler!$B$20:$I$20,G5902))*(INDEX(2_Girdiler!$B$21:$I$21,G5902+1)-INDEX(2_Girdiler!$B$21:$I$21,G5902))/(INDEX(2_Girdiler!$B$20:$I$20,G5902+1)-INDEX(2_Girdiler!$B$20:$I$20,G5902)))</f>
        <v>2.1345481668509</v>
      </c>
      <c r="I5902" s="16" t="n">
        <f aca="false">H5902/2_Girdiler!$B$17</f>
        <v>0.855187566847314</v>
      </c>
      <c r="J5902" s="16" t="n">
        <f aca="false">D5902+I5902</f>
        <v>23.4457069597171</v>
      </c>
    </row>
    <row r="5903" customFormat="false" ht="15" hidden="false" customHeight="false" outlineLevel="0" collapsed="false">
      <c r="A5903" s="0" t="n">
        <v>5891</v>
      </c>
      <c r="B5903" s="7" t="n">
        <v>0.800277</v>
      </c>
      <c r="C5903" s="7" t="n">
        <v>0.602841</v>
      </c>
      <c r="D5903" s="16" t="n">
        <f aca="false">LOGINV(B5903,$B$7,$C$7)</f>
        <v>21.6600902513872</v>
      </c>
      <c r="E5903" s="16" t="n">
        <f aca="false">LOGINV(C5903,$B$8,$C$8)</f>
        <v>129.219930507427</v>
      </c>
      <c r="F5903" s="16" t="n">
        <f aca="false">$B$5/100*E5903*2_Girdiler!$B$14*2_Girdiler!$B$15*2_Girdiler!$B$16</f>
        <v>3.25117345156687</v>
      </c>
      <c r="G5903" s="16" t="n">
        <f aca="false">MIN(MATCH(F5903,2_Girdiler!$B$20:$I$20,1),7)</f>
        <v>1</v>
      </c>
      <c r="H5903" s="16" t="n">
        <f aca="false">IF(F5903&gt;=40,2_Girdiler!$I$21+(F5903-40)*(2_Girdiler!$I$21-2_Girdiler!$H$21)/(2_Girdiler!$I$20-2_Girdiler!$H$20),INDEX(2_Girdiler!$B$21:$I$21,G5903)+(F5903-INDEX(2_Girdiler!$B$20:$I$20,G5903))*(INDEX(2_Girdiler!$B$21:$I$21,G5903+1)-INDEX(2_Girdiler!$B$21:$I$21,G5903))/(INDEX(2_Girdiler!$B$20:$I$20,G5903+1)-INDEX(2_Girdiler!$B$20:$I$20,G5903)))</f>
        <v>7.15258159344711</v>
      </c>
      <c r="I5903" s="16" t="n">
        <f aca="false">H5903/2_Girdiler!$B$17</f>
        <v>2.86561762557977</v>
      </c>
      <c r="J5903" s="16" t="n">
        <f aca="false">D5903+I5903</f>
        <v>24.5257078769669</v>
      </c>
    </row>
    <row r="5904" customFormat="false" ht="15" hidden="false" customHeight="false" outlineLevel="0" collapsed="false">
      <c r="A5904" s="0" t="n">
        <v>5892</v>
      </c>
      <c r="B5904" s="7" t="n">
        <v>0.04443</v>
      </c>
      <c r="C5904" s="7" t="n">
        <v>0.749078</v>
      </c>
      <c r="D5904" s="16" t="n">
        <f aca="false">LOGINV(B5904,$B$7,$C$7)</f>
        <v>5.24573921513752</v>
      </c>
      <c r="E5904" s="16" t="n">
        <f aca="false">LOGINV(C5904,$B$8,$C$8)</f>
        <v>168.467217338805</v>
      </c>
      <c r="F5904" s="16" t="n">
        <f aca="false">$B$5/100*E5904*2_Girdiler!$B$14*2_Girdiler!$B$15*2_Girdiler!$B$16</f>
        <v>4.23863518824434</v>
      </c>
      <c r="G5904" s="16" t="n">
        <f aca="false">MIN(MATCH(F5904,2_Girdiler!$B$20:$I$20,1),7)</f>
        <v>1</v>
      </c>
      <c r="H5904" s="16" t="n">
        <f aca="false">IF(F5904&gt;=40,2_Girdiler!$I$21+(F5904-40)*(2_Girdiler!$I$21-2_Girdiler!$H$21)/(2_Girdiler!$I$20-2_Girdiler!$H$20),INDEX(2_Girdiler!$B$21:$I$21,G5904)+(F5904-INDEX(2_Girdiler!$B$20:$I$20,G5904))*(INDEX(2_Girdiler!$B$21:$I$21,G5904+1)-INDEX(2_Girdiler!$B$21:$I$21,G5904))/(INDEX(2_Girdiler!$B$20:$I$20,G5904+1)-INDEX(2_Girdiler!$B$20:$I$20,G5904)))</f>
        <v>9.32499741413755</v>
      </c>
      <c r="I5904" s="16" t="n">
        <f aca="false">H5904/2_Girdiler!$B$17</f>
        <v>3.73597652809998</v>
      </c>
      <c r="J5904" s="16" t="n">
        <f aca="false">D5904+I5904</f>
        <v>8.9817157432375</v>
      </c>
    </row>
    <row r="5905" customFormat="false" ht="15" hidden="false" customHeight="false" outlineLevel="0" collapsed="false">
      <c r="A5905" s="0" t="n">
        <v>5893</v>
      </c>
      <c r="B5905" s="7" t="n">
        <v>0.267329</v>
      </c>
      <c r="C5905" s="7" t="n">
        <v>0.71314</v>
      </c>
      <c r="D5905" s="16" t="n">
        <f aca="false">LOGINV(B5905,$B$7,$C$7)</f>
        <v>9.58025350385312</v>
      </c>
      <c r="E5905" s="16" t="n">
        <f aca="false">LOGINV(C5905,$B$8,$C$8)</f>
        <v>157.020336956204</v>
      </c>
      <c r="F5905" s="16" t="n">
        <f aca="false">$B$5/100*E5905*2_Girdiler!$B$14*2_Girdiler!$B$15*2_Girdiler!$B$16</f>
        <v>3.9506316778181</v>
      </c>
      <c r="G5905" s="16" t="n">
        <f aca="false">MIN(MATCH(F5905,2_Girdiler!$B$20:$I$20,1),7)</f>
        <v>1</v>
      </c>
      <c r="H5905" s="16" t="n">
        <f aca="false">IF(F5905&gt;=40,2_Girdiler!$I$21+(F5905-40)*(2_Girdiler!$I$21-2_Girdiler!$H$21)/(2_Girdiler!$I$20-2_Girdiler!$H$20),INDEX(2_Girdiler!$B$21:$I$21,G5905)+(F5905-INDEX(2_Girdiler!$B$20:$I$20,G5905))*(INDEX(2_Girdiler!$B$21:$I$21,G5905+1)-INDEX(2_Girdiler!$B$21:$I$21,G5905))/(INDEX(2_Girdiler!$B$20:$I$20,G5905+1)-INDEX(2_Girdiler!$B$20:$I$20,G5905)))</f>
        <v>8.69138969119982</v>
      </c>
      <c r="I5905" s="16" t="n">
        <f aca="false">H5905/2_Girdiler!$B$17</f>
        <v>3.48212728012813</v>
      </c>
      <c r="J5905" s="16" t="n">
        <f aca="false">D5905+I5905</f>
        <v>13.0623807839813</v>
      </c>
    </row>
    <row r="5906" customFormat="false" ht="15" hidden="false" customHeight="false" outlineLevel="0" collapsed="false">
      <c r="A5906" s="0" t="n">
        <v>5894</v>
      </c>
      <c r="B5906" s="7" t="n">
        <v>0.570619</v>
      </c>
      <c r="C5906" s="7" t="n">
        <v>0.375087</v>
      </c>
      <c r="D5906" s="16" t="n">
        <f aca="false">LOGINV(B5906,$B$7,$C$7)</f>
        <v>14.9541597091941</v>
      </c>
      <c r="E5906" s="16" t="n">
        <f aca="false">LOGINV(C5906,$B$8,$C$8)</f>
        <v>88.9162997270014</v>
      </c>
      <c r="F5906" s="16" t="n">
        <f aca="false">$B$5/100*E5906*2_Girdiler!$B$14*2_Girdiler!$B$15*2_Girdiler!$B$16</f>
        <v>2.23713410113135</v>
      </c>
      <c r="G5906" s="16" t="n">
        <f aca="false">MIN(MATCH(F5906,2_Girdiler!$B$20:$I$20,1),7)</f>
        <v>1</v>
      </c>
      <c r="H5906" s="16" t="n">
        <f aca="false">IF(F5906&gt;=40,2_Girdiler!$I$21+(F5906-40)*(2_Girdiler!$I$21-2_Girdiler!$H$21)/(2_Girdiler!$I$20-2_Girdiler!$H$20),INDEX(2_Girdiler!$B$21:$I$21,G5906)+(F5906-INDEX(2_Girdiler!$B$20:$I$20,G5906))*(INDEX(2_Girdiler!$B$21:$I$21,G5906+1)-INDEX(2_Girdiler!$B$21:$I$21,G5906))/(INDEX(2_Girdiler!$B$20:$I$20,G5906+1)-INDEX(2_Girdiler!$B$20:$I$20,G5906)))</f>
        <v>4.92169502248898</v>
      </c>
      <c r="I5906" s="16" t="n">
        <f aca="false">H5906/2_Girdiler!$B$17</f>
        <v>1.97183294170232</v>
      </c>
      <c r="J5906" s="16" t="n">
        <f aca="false">D5906+I5906</f>
        <v>16.9259926508964</v>
      </c>
    </row>
    <row r="5907" customFormat="false" ht="15" hidden="false" customHeight="false" outlineLevel="0" collapsed="false">
      <c r="A5907" s="0" t="n">
        <v>5895</v>
      </c>
      <c r="B5907" s="7" t="n">
        <v>0.818757</v>
      </c>
      <c r="C5907" s="7" t="n">
        <v>0.537394</v>
      </c>
      <c r="D5907" s="16" t="n">
        <f aca="false">LOGINV(B5907,$B$7,$C$7)</f>
        <v>22.4971755644559</v>
      </c>
      <c r="E5907" s="16" t="n">
        <f aca="false">LOGINV(C5907,$B$8,$C$8)</f>
        <v>116.026952568927</v>
      </c>
      <c r="F5907" s="16" t="n">
        <f aca="false">$B$5/100*E5907*2_Girdiler!$B$14*2_Girdiler!$B$15*2_Girdiler!$B$16</f>
        <v>2.91923812663421</v>
      </c>
      <c r="G5907" s="16" t="n">
        <f aca="false">MIN(MATCH(F5907,2_Girdiler!$B$20:$I$20,1),7)</f>
        <v>1</v>
      </c>
      <c r="H5907" s="16" t="n">
        <f aca="false">IF(F5907&gt;=40,2_Girdiler!$I$21+(F5907-40)*(2_Girdiler!$I$21-2_Girdiler!$H$21)/(2_Girdiler!$I$20-2_Girdiler!$H$20),INDEX(2_Girdiler!$B$21:$I$21,G5907)+(F5907-INDEX(2_Girdiler!$B$20:$I$20,G5907))*(INDEX(2_Girdiler!$B$21:$I$21,G5907+1)-INDEX(2_Girdiler!$B$21:$I$21,G5907))/(INDEX(2_Girdiler!$B$20:$I$20,G5907+1)-INDEX(2_Girdiler!$B$20:$I$20,G5907)))</f>
        <v>6.42232387859526</v>
      </c>
      <c r="I5907" s="16" t="n">
        <f aca="false">H5907/2_Girdiler!$B$17</f>
        <v>2.57304642571926</v>
      </c>
      <c r="J5907" s="16" t="n">
        <f aca="false">D5907+I5907</f>
        <v>25.0702219901752</v>
      </c>
    </row>
    <row r="5908" customFormat="false" ht="15" hidden="false" customHeight="false" outlineLevel="0" collapsed="false">
      <c r="A5908" s="0" t="n">
        <v>5896</v>
      </c>
      <c r="B5908" s="7" t="n">
        <v>0.911278</v>
      </c>
      <c r="C5908" s="7" t="n">
        <v>0.981891</v>
      </c>
      <c r="D5908" s="16" t="n">
        <f aca="false">LOGINV(B5908,$B$7,$C$7)</f>
        <v>28.7186546228881</v>
      </c>
      <c r="E5908" s="16" t="n">
        <f aca="false">LOGINV(C5908,$B$8,$C$8)</f>
        <v>422.086554126894</v>
      </c>
      <c r="F5908" s="16" t="n">
        <f aca="false">$B$5/100*E5908*2_Girdiler!$B$14*2_Girdiler!$B$15*2_Girdiler!$B$16</f>
        <v>10.6196977018327</v>
      </c>
      <c r="G5908" s="16" t="n">
        <f aca="false">MIN(MATCH(F5908,2_Girdiler!$B$20:$I$20,1),7)</f>
        <v>3</v>
      </c>
      <c r="H5908" s="16" t="n">
        <f aca="false">IF(F5908&gt;=40,2_Girdiler!$I$21+(F5908-40)*(2_Girdiler!$I$21-2_Girdiler!$H$21)/(2_Girdiler!$I$20-2_Girdiler!$H$20),INDEX(2_Girdiler!$B$21:$I$21,G5908)+(F5908-INDEX(2_Girdiler!$B$20:$I$20,G5908))*(INDEX(2_Girdiler!$B$21:$I$21,G5908+1)-INDEX(2_Girdiler!$B$21:$I$21,G5908))/(INDEX(2_Girdiler!$B$20:$I$20,G5908+1)-INDEX(2_Girdiler!$B$20:$I$20,G5908)))</f>
        <v>19.5577279316494</v>
      </c>
      <c r="I5908" s="16" t="n">
        <f aca="false">H5908/2_Girdiler!$B$17</f>
        <v>7.83562817774415</v>
      </c>
      <c r="J5908" s="16" t="n">
        <f aca="false">D5908+I5908</f>
        <v>36.5542828006323</v>
      </c>
    </row>
    <row r="5909" customFormat="false" ht="15" hidden="false" customHeight="false" outlineLevel="0" collapsed="false">
      <c r="A5909" s="0" t="n">
        <v>5897</v>
      </c>
      <c r="B5909" s="7" t="n">
        <v>0.548831</v>
      </c>
      <c r="C5909" s="7" t="n">
        <v>0.640555</v>
      </c>
      <c r="D5909" s="16" t="n">
        <f aca="false">LOGINV(B5909,$B$7,$C$7)</f>
        <v>14.5007108235369</v>
      </c>
      <c r="E5909" s="16" t="n">
        <f aca="false">LOGINV(C5909,$B$8,$C$8)</f>
        <v>137.76813323081</v>
      </c>
      <c r="F5909" s="16" t="n">
        <f aca="false">$B$5/100*E5909*2_Girdiler!$B$14*2_Girdiler!$B$15*2_Girdiler!$B$16</f>
        <v>3.46624623208719</v>
      </c>
      <c r="G5909" s="16" t="n">
        <f aca="false">MIN(MATCH(F5909,2_Girdiler!$B$20:$I$20,1),7)</f>
        <v>1</v>
      </c>
      <c r="H5909" s="16" t="n">
        <f aca="false">IF(F5909&gt;=40,2_Girdiler!$I$21+(F5909-40)*(2_Girdiler!$I$21-2_Girdiler!$H$21)/(2_Girdiler!$I$20-2_Girdiler!$H$20),INDEX(2_Girdiler!$B$21:$I$21,G5909)+(F5909-INDEX(2_Girdiler!$B$20:$I$20,G5909))*(INDEX(2_Girdiler!$B$21:$I$21,G5909+1)-INDEX(2_Girdiler!$B$21:$I$21,G5909))/(INDEX(2_Girdiler!$B$20:$I$20,G5909+1)-INDEX(2_Girdiler!$B$20:$I$20,G5909)))</f>
        <v>7.62574171059182</v>
      </c>
      <c r="I5909" s="16" t="n">
        <f aca="false">H5909/2_Girdiler!$B$17</f>
        <v>3.05518498020506</v>
      </c>
      <c r="J5909" s="16" t="n">
        <f aca="false">D5909+I5909</f>
        <v>17.5558958037419</v>
      </c>
    </row>
    <row r="5910" customFormat="false" ht="15" hidden="false" customHeight="false" outlineLevel="0" collapsed="false">
      <c r="A5910" s="0" t="n">
        <v>5898</v>
      </c>
      <c r="B5910" s="7" t="n">
        <v>0.546962</v>
      </c>
      <c r="C5910" s="7" t="n">
        <v>0.092166</v>
      </c>
      <c r="D5910" s="16" t="n">
        <f aca="false">LOGINV(B5910,$B$7,$C$7)</f>
        <v>14.4626191568706</v>
      </c>
      <c r="E5910" s="16" t="n">
        <f aca="false">LOGINV(C5910,$B$8,$C$8)</f>
        <v>46.3539131273732</v>
      </c>
      <c r="F5910" s="16" t="n">
        <f aca="false">$B$5/100*E5910*2_Girdiler!$B$14*2_Girdiler!$B$15*2_Girdiler!$B$16</f>
        <v>1.16626445428471</v>
      </c>
      <c r="G5910" s="16" t="n">
        <f aca="false">MIN(MATCH(F5910,2_Girdiler!$B$20:$I$20,1),7)</f>
        <v>1</v>
      </c>
      <c r="H5910" s="16" t="n">
        <f aca="false">IF(F5910&gt;=40,2_Girdiler!$I$21+(F5910-40)*(2_Girdiler!$I$21-2_Girdiler!$H$21)/(2_Girdiler!$I$20-2_Girdiler!$H$20),INDEX(2_Girdiler!$B$21:$I$21,G5910)+(F5910-INDEX(2_Girdiler!$B$20:$I$20,G5910))*(INDEX(2_Girdiler!$B$21:$I$21,G5910+1)-INDEX(2_Girdiler!$B$21:$I$21,G5910))/(INDEX(2_Girdiler!$B$20:$I$20,G5910+1)-INDEX(2_Girdiler!$B$20:$I$20,G5910)))</f>
        <v>2.56578179942636</v>
      </c>
      <c r="I5910" s="16" t="n">
        <f aca="false">H5910/2_Girdiler!$B$17</f>
        <v>1.02795745169325</v>
      </c>
      <c r="J5910" s="16" t="n">
        <f aca="false">D5910+I5910</f>
        <v>15.4905766085638</v>
      </c>
    </row>
    <row r="5911" customFormat="false" ht="15" hidden="false" customHeight="false" outlineLevel="0" collapsed="false">
      <c r="A5911" s="0" t="n">
        <v>5899</v>
      </c>
      <c r="B5911" s="7" t="n">
        <v>0.817985</v>
      </c>
      <c r="C5911" s="7" t="n">
        <v>0.356032</v>
      </c>
      <c r="D5911" s="16" t="n">
        <f aca="false">LOGINV(B5911,$B$7,$C$7)</f>
        <v>22.4605198145383</v>
      </c>
      <c r="E5911" s="16" t="n">
        <f aca="false">LOGINV(C5911,$B$8,$C$8)</f>
        <v>86.0548087300409</v>
      </c>
      <c r="F5911" s="16" t="n">
        <f aca="false">$B$5/100*E5911*2_Girdiler!$B$14*2_Girdiler!$B$15*2_Girdiler!$B$16</f>
        <v>2.16513898764783</v>
      </c>
      <c r="G5911" s="16" t="n">
        <f aca="false">MIN(MATCH(F5911,2_Girdiler!$B$20:$I$20,1),7)</f>
        <v>1</v>
      </c>
      <c r="H5911" s="16" t="n">
        <f aca="false">IF(F5911&gt;=40,2_Girdiler!$I$21+(F5911-40)*(2_Girdiler!$I$21-2_Girdiler!$H$21)/(2_Girdiler!$I$20-2_Girdiler!$H$20),INDEX(2_Girdiler!$B$21:$I$21,G5911)+(F5911-INDEX(2_Girdiler!$B$20:$I$20,G5911))*(INDEX(2_Girdiler!$B$21:$I$21,G5911+1)-INDEX(2_Girdiler!$B$21:$I$21,G5911))/(INDEX(2_Girdiler!$B$20:$I$20,G5911+1)-INDEX(2_Girdiler!$B$20:$I$20,G5911)))</f>
        <v>4.76330577282522</v>
      </c>
      <c r="I5911" s="16" t="n">
        <f aca="false">H5911/2_Girdiler!$B$17</f>
        <v>1.90837571026652</v>
      </c>
      <c r="J5911" s="16" t="n">
        <f aca="false">D5911+I5911</f>
        <v>24.3688955248048</v>
      </c>
    </row>
    <row r="5912" customFormat="false" ht="15" hidden="false" customHeight="false" outlineLevel="0" collapsed="false">
      <c r="A5912" s="0" t="n">
        <v>5900</v>
      </c>
      <c r="B5912" s="7" t="n">
        <v>0.203532</v>
      </c>
      <c r="C5912" s="7" t="n">
        <v>0.449351</v>
      </c>
      <c r="D5912" s="16" t="n">
        <f aca="false">LOGINV(B5912,$B$7,$C$7)</f>
        <v>8.53073560839182</v>
      </c>
      <c r="E5912" s="16" t="n">
        <f aca="false">LOGINV(C5912,$B$8,$C$8)</f>
        <v>100.59033242963</v>
      </c>
      <c r="F5912" s="16" t="n">
        <f aca="false">$B$5/100*E5912*2_Girdiler!$B$14*2_Girdiler!$B$15*2_Girdiler!$B$16</f>
        <v>2.5308527639295</v>
      </c>
      <c r="G5912" s="16" t="n">
        <f aca="false">MIN(MATCH(F5912,2_Girdiler!$B$20:$I$20,1),7)</f>
        <v>1</v>
      </c>
      <c r="H5912" s="16" t="n">
        <f aca="false">IF(F5912&gt;=40,2_Girdiler!$I$21+(F5912-40)*(2_Girdiler!$I$21-2_Girdiler!$H$21)/(2_Girdiler!$I$20-2_Girdiler!$H$20),INDEX(2_Girdiler!$B$21:$I$21,G5912)+(F5912-INDEX(2_Girdiler!$B$20:$I$20,G5912))*(INDEX(2_Girdiler!$B$21:$I$21,G5912+1)-INDEX(2_Girdiler!$B$21:$I$21,G5912))/(INDEX(2_Girdiler!$B$20:$I$20,G5912+1)-INDEX(2_Girdiler!$B$20:$I$20,G5912)))</f>
        <v>5.5678760806449</v>
      </c>
      <c r="I5912" s="16" t="n">
        <f aca="false">H5912/2_Girdiler!$B$17</f>
        <v>2.23071958359171</v>
      </c>
      <c r="J5912" s="16" t="n">
        <f aca="false">D5912+I5912</f>
        <v>10.7614551919835</v>
      </c>
    </row>
    <row r="5913" customFormat="false" ht="15" hidden="false" customHeight="false" outlineLevel="0" collapsed="false">
      <c r="A5913" s="0" t="n">
        <v>5901</v>
      </c>
      <c r="B5913" s="7" t="n">
        <v>0.075147</v>
      </c>
      <c r="C5913" s="7" t="n">
        <v>0.33226</v>
      </c>
      <c r="D5913" s="16" t="n">
        <f aca="false">LOGINV(B5913,$B$7,$C$7)</f>
        <v>6.07379469232635</v>
      </c>
      <c r="E5913" s="16" t="n">
        <f aca="false">LOGINV(C5913,$B$8,$C$8)</f>
        <v>82.540403503569</v>
      </c>
      <c r="F5913" s="16" t="n">
        <f aca="false">$B$5/100*E5913*2_Girdiler!$B$14*2_Girdiler!$B$15*2_Girdiler!$B$16</f>
        <v>2.0767165521498</v>
      </c>
      <c r="G5913" s="16" t="n">
        <f aca="false">MIN(MATCH(F5913,2_Girdiler!$B$20:$I$20,1),7)</f>
        <v>1</v>
      </c>
      <c r="H5913" s="16" t="n">
        <f aca="false">IF(F5913&gt;=40,2_Girdiler!$I$21+(F5913-40)*(2_Girdiler!$I$21-2_Girdiler!$H$21)/(2_Girdiler!$I$20-2_Girdiler!$H$20),INDEX(2_Girdiler!$B$21:$I$21,G5913)+(F5913-INDEX(2_Girdiler!$B$20:$I$20,G5913))*(INDEX(2_Girdiler!$B$21:$I$21,G5913+1)-INDEX(2_Girdiler!$B$21:$I$21,G5913))/(INDEX(2_Girdiler!$B$20:$I$20,G5913+1)-INDEX(2_Girdiler!$B$20:$I$20,G5913)))</f>
        <v>4.56877641472955</v>
      </c>
      <c r="I5913" s="16" t="n">
        <f aca="false">H5913/2_Girdiler!$B$17</f>
        <v>1.83043926872177</v>
      </c>
      <c r="J5913" s="16" t="n">
        <f aca="false">D5913+I5913</f>
        <v>7.90423396104813</v>
      </c>
    </row>
    <row r="5914" customFormat="false" ht="15" hidden="false" customHeight="false" outlineLevel="0" collapsed="false">
      <c r="A5914" s="0" t="n">
        <v>5902</v>
      </c>
      <c r="B5914" s="7" t="n">
        <v>0.659466</v>
      </c>
      <c r="C5914" s="7" t="n">
        <v>0.004118</v>
      </c>
      <c r="D5914" s="16" t="n">
        <f aca="false">LOGINV(B5914,$B$7,$C$7)</f>
        <v>17.0286095989786</v>
      </c>
      <c r="E5914" s="16" t="n">
        <f aca="false">LOGINV(C5914,$B$8,$C$8)</f>
        <v>19.8392853301575</v>
      </c>
      <c r="F5914" s="16" t="n">
        <f aca="false">$B$5/100*E5914*2_Girdiler!$B$14*2_Girdiler!$B$15*2_Girdiler!$B$16</f>
        <v>0.499156418906763</v>
      </c>
      <c r="G5914" s="16" t="n">
        <f aca="false">MIN(MATCH(F5914,2_Girdiler!$B$20:$I$20,1),7)</f>
        <v>1</v>
      </c>
      <c r="H5914" s="16" t="n">
        <f aca="false">IF(F5914&gt;=40,2_Girdiler!$I$21+(F5914-40)*(2_Girdiler!$I$21-2_Girdiler!$H$21)/(2_Girdiler!$I$20-2_Girdiler!$H$20),INDEX(2_Girdiler!$B$21:$I$21,G5914)+(F5914-INDEX(2_Girdiler!$B$20:$I$20,G5914))*(INDEX(2_Girdiler!$B$21:$I$21,G5914+1)-INDEX(2_Girdiler!$B$21:$I$21,G5914))/(INDEX(2_Girdiler!$B$20:$I$20,G5914+1)-INDEX(2_Girdiler!$B$20:$I$20,G5914)))</f>
        <v>1.09814412159488</v>
      </c>
      <c r="I5914" s="16" t="n">
        <f aca="false">H5914/2_Girdiler!$B$17</f>
        <v>0.439961587177435</v>
      </c>
      <c r="J5914" s="16" t="n">
        <f aca="false">D5914+I5914</f>
        <v>17.4685711861561</v>
      </c>
    </row>
    <row r="5915" customFormat="false" ht="15" hidden="false" customHeight="false" outlineLevel="0" collapsed="false">
      <c r="A5915" s="0" t="n">
        <v>5903</v>
      </c>
      <c r="B5915" s="7" t="n">
        <v>0.437009</v>
      </c>
      <c r="C5915" s="7" t="n">
        <v>0.688912</v>
      </c>
      <c r="D5915" s="16" t="n">
        <f aca="false">LOGINV(B5915,$B$7,$C$7)</f>
        <v>12.39657707882</v>
      </c>
      <c r="E5915" s="16" t="n">
        <f aca="false">LOGINV(C5915,$B$8,$C$8)</f>
        <v>150.101435027143</v>
      </c>
      <c r="F5915" s="16" t="n">
        <f aca="false">$B$5/100*E5915*2_Girdiler!$B$14*2_Girdiler!$B$15*2_Girdiler!$B$16</f>
        <v>3.77655210528292</v>
      </c>
      <c r="G5915" s="16" t="n">
        <f aca="false">MIN(MATCH(F5915,2_Girdiler!$B$20:$I$20,1),7)</f>
        <v>1</v>
      </c>
      <c r="H5915" s="16" t="n">
        <f aca="false">IF(F5915&gt;=40,2_Girdiler!$I$21+(F5915-40)*(2_Girdiler!$I$21-2_Girdiler!$H$21)/(2_Girdiler!$I$20-2_Girdiler!$H$20),INDEX(2_Girdiler!$B$21:$I$21,G5915)+(F5915-INDEX(2_Girdiler!$B$20:$I$20,G5915))*(INDEX(2_Girdiler!$B$21:$I$21,G5915+1)-INDEX(2_Girdiler!$B$21:$I$21,G5915))/(INDEX(2_Girdiler!$B$20:$I$20,G5915+1)-INDEX(2_Girdiler!$B$20:$I$20,G5915)))</f>
        <v>8.30841463162243</v>
      </c>
      <c r="I5915" s="16" t="n">
        <f aca="false">H5915/2_Girdiler!$B$17</f>
        <v>3.32869175946411</v>
      </c>
      <c r="J5915" s="16" t="n">
        <f aca="false">D5915+I5915</f>
        <v>15.7252688382841</v>
      </c>
    </row>
    <row r="5916" customFormat="false" ht="15" hidden="false" customHeight="false" outlineLevel="0" collapsed="false">
      <c r="A5916" s="0" t="n">
        <v>5904</v>
      </c>
      <c r="B5916" s="7" t="n">
        <v>0.153359</v>
      </c>
      <c r="C5916" s="7" t="n">
        <v>0.828705</v>
      </c>
      <c r="D5916" s="16" t="n">
        <f aca="false">LOGINV(B5916,$B$7,$C$7)</f>
        <v>7.66039169313272</v>
      </c>
      <c r="E5916" s="16" t="n">
        <f aca="false">LOGINV(C5916,$B$8,$C$8)</f>
        <v>201.511695497953</v>
      </c>
      <c r="F5916" s="16" t="n">
        <f aca="false">$B$5/100*E5916*2_Girdiler!$B$14*2_Girdiler!$B$15*2_Girdiler!$B$16</f>
        <v>5.07003425872851</v>
      </c>
      <c r="G5916" s="16" t="n">
        <f aca="false">MIN(MATCH(F5916,2_Girdiler!$B$20:$I$20,1),7)</f>
        <v>2</v>
      </c>
      <c r="H5916" s="16" t="n">
        <f aca="false">IF(F5916&gt;=40,2_Girdiler!$I$21+(F5916-40)*(2_Girdiler!$I$21-2_Girdiler!$H$21)/(2_Girdiler!$I$20-2_Girdiler!$H$20),INDEX(2_Girdiler!$B$21:$I$21,G5916)+(F5916-INDEX(2_Girdiler!$B$20:$I$20,G5916))*(INDEX(2_Girdiler!$B$21:$I$21,G5916+1)-INDEX(2_Girdiler!$B$21:$I$21,G5916))/(INDEX(2_Girdiler!$B$20:$I$20,G5916+1)-INDEX(2_Girdiler!$B$20:$I$20,G5916)))</f>
        <v>11.1120548139656</v>
      </c>
      <c r="I5916" s="16" t="n">
        <f aca="false">H5916/2_Girdiler!$B$17</f>
        <v>4.45194503764648</v>
      </c>
      <c r="J5916" s="16" t="n">
        <f aca="false">D5916+I5916</f>
        <v>12.1123367307792</v>
      </c>
    </row>
    <row r="5917" customFormat="false" ht="15" hidden="false" customHeight="false" outlineLevel="0" collapsed="false">
      <c r="A5917" s="0" t="n">
        <v>5905</v>
      </c>
      <c r="B5917" s="7" t="n">
        <v>0.458876</v>
      </c>
      <c r="C5917" s="7" t="n">
        <v>0.429957</v>
      </c>
      <c r="D5917" s="16" t="n">
        <f aca="false">LOGINV(B5917,$B$7,$C$7)</f>
        <v>12.7845783782783</v>
      </c>
      <c r="E5917" s="16" t="n">
        <f aca="false">LOGINV(C5917,$B$8,$C$8)</f>
        <v>97.4470251054112</v>
      </c>
      <c r="F5917" s="16" t="n">
        <f aca="false">$B$5/100*E5917*2_Girdiler!$B$14*2_Girdiler!$B$15*2_Girdiler!$B$16</f>
        <v>2.45176715165215</v>
      </c>
      <c r="G5917" s="16" t="n">
        <f aca="false">MIN(MATCH(F5917,2_Girdiler!$B$20:$I$20,1),7)</f>
        <v>1</v>
      </c>
      <c r="H5917" s="16" t="n">
        <f aca="false">IF(F5917&gt;=40,2_Girdiler!$I$21+(F5917-40)*(2_Girdiler!$I$21-2_Girdiler!$H$21)/(2_Girdiler!$I$20-2_Girdiler!$H$20),INDEX(2_Girdiler!$B$21:$I$21,G5917)+(F5917-INDEX(2_Girdiler!$B$20:$I$20,G5917))*(INDEX(2_Girdiler!$B$21:$I$21,G5917+1)-INDEX(2_Girdiler!$B$21:$I$21,G5917))/(INDEX(2_Girdiler!$B$20:$I$20,G5917+1)-INDEX(2_Girdiler!$B$20:$I$20,G5917)))</f>
        <v>5.39388773363472</v>
      </c>
      <c r="I5917" s="16" t="n">
        <f aca="false">H5917/2_Girdiler!$B$17</f>
        <v>2.16101271379596</v>
      </c>
      <c r="J5917" s="16" t="n">
        <f aca="false">D5917+I5917</f>
        <v>14.9455910920743</v>
      </c>
    </row>
    <row r="5918" customFormat="false" ht="15" hidden="false" customHeight="false" outlineLevel="0" collapsed="false">
      <c r="A5918" s="0" t="n">
        <v>5906</v>
      </c>
      <c r="B5918" s="7" t="n">
        <v>0.911217</v>
      </c>
      <c r="C5918" s="7" t="n">
        <v>0.647675</v>
      </c>
      <c r="D5918" s="16" t="n">
        <f aca="false">LOGINV(B5918,$B$7,$C$7)</f>
        <v>28.712579384292</v>
      </c>
      <c r="E5918" s="16" t="n">
        <f aca="false">LOGINV(C5918,$B$8,$C$8)</f>
        <v>139.477945534514</v>
      </c>
      <c r="F5918" s="16" t="n">
        <f aca="false">$B$5/100*E5918*2_Girdiler!$B$14*2_Girdiler!$B$15*2_Girdiler!$B$16</f>
        <v>3.50926510964838</v>
      </c>
      <c r="G5918" s="16" t="n">
        <f aca="false">MIN(MATCH(F5918,2_Girdiler!$B$20:$I$20,1),7)</f>
        <v>1</v>
      </c>
      <c r="H5918" s="16" t="n">
        <f aca="false">IF(F5918&gt;=40,2_Girdiler!$I$21+(F5918-40)*(2_Girdiler!$I$21-2_Girdiler!$H$21)/(2_Girdiler!$I$20-2_Girdiler!$H$20),INDEX(2_Girdiler!$B$21:$I$21,G5918)+(F5918-INDEX(2_Girdiler!$B$20:$I$20,G5918))*(INDEX(2_Girdiler!$B$21:$I$21,G5918+1)-INDEX(2_Girdiler!$B$21:$I$21,G5918))/(INDEX(2_Girdiler!$B$20:$I$20,G5918+1)-INDEX(2_Girdiler!$B$20:$I$20,G5918)))</f>
        <v>7.72038324122644</v>
      </c>
      <c r="I5918" s="16" t="n">
        <f aca="false">H5918/2_Girdiler!$B$17</f>
        <v>3.09310226010675</v>
      </c>
      <c r="J5918" s="16" t="n">
        <f aca="false">D5918+I5918</f>
        <v>31.8056816443988</v>
      </c>
    </row>
    <row r="5919" customFormat="false" ht="15" hidden="false" customHeight="false" outlineLevel="0" collapsed="false">
      <c r="A5919" s="0" t="n">
        <v>5907</v>
      </c>
      <c r="B5919" s="7" t="n">
        <v>0.054817</v>
      </c>
      <c r="C5919" s="7" t="n">
        <v>0.106993</v>
      </c>
      <c r="D5919" s="16" t="n">
        <f aca="false">LOGINV(B5919,$B$7,$C$7)</f>
        <v>5.55139349535731</v>
      </c>
      <c r="E5919" s="16" t="n">
        <f aca="false">LOGINV(C5919,$B$8,$C$8)</f>
        <v>48.9637171242453</v>
      </c>
      <c r="F5919" s="16" t="n">
        <f aca="false">$B$5/100*E5919*2_Girdiler!$B$14*2_Girdiler!$B$15*2_Girdiler!$B$16</f>
        <v>1.23192712284601</v>
      </c>
      <c r="G5919" s="16" t="n">
        <f aca="false">MIN(MATCH(F5919,2_Girdiler!$B$20:$I$20,1),7)</f>
        <v>1</v>
      </c>
      <c r="H5919" s="16" t="n">
        <f aca="false">IF(F5919&gt;=40,2_Girdiler!$I$21+(F5919-40)*(2_Girdiler!$I$21-2_Girdiler!$H$21)/(2_Girdiler!$I$20-2_Girdiler!$H$20),INDEX(2_Girdiler!$B$21:$I$21,G5919)+(F5919-INDEX(2_Girdiler!$B$20:$I$20,G5919))*(INDEX(2_Girdiler!$B$21:$I$21,G5919+1)-INDEX(2_Girdiler!$B$21:$I$21,G5919))/(INDEX(2_Girdiler!$B$20:$I$20,G5919+1)-INDEX(2_Girdiler!$B$20:$I$20,G5919)))</f>
        <v>2.71023967026122</v>
      </c>
      <c r="I5919" s="16" t="n">
        <f aca="false">H5919/2_Girdiler!$B$17</f>
        <v>1.08583320122645</v>
      </c>
      <c r="J5919" s="16" t="n">
        <f aca="false">D5919+I5919</f>
        <v>6.63722669658376</v>
      </c>
    </row>
    <row r="5920" customFormat="false" ht="15" hidden="false" customHeight="false" outlineLevel="0" collapsed="false">
      <c r="A5920" s="0" t="n">
        <v>5908</v>
      </c>
      <c r="B5920" s="7" t="n">
        <v>0.006169</v>
      </c>
      <c r="C5920" s="7" t="n">
        <v>0.11685</v>
      </c>
      <c r="D5920" s="16" t="n">
        <f aca="false">LOGINV(B5920,$B$7,$C$7)</f>
        <v>3.35685014242671</v>
      </c>
      <c r="E5920" s="16" t="n">
        <f aca="false">LOGINV(C5920,$B$8,$C$8)</f>
        <v>50.6285131834863</v>
      </c>
      <c r="F5920" s="16" t="n">
        <f aca="false">$B$5/100*E5920*2_Girdiler!$B$14*2_Girdiler!$B$15*2_Girdiler!$B$16</f>
        <v>1.27381339169651</v>
      </c>
      <c r="G5920" s="16" t="n">
        <f aca="false">MIN(MATCH(F5920,2_Girdiler!$B$20:$I$20,1),7)</f>
        <v>1</v>
      </c>
      <c r="H5920" s="16" t="n">
        <f aca="false">IF(F5920&gt;=40,2_Girdiler!$I$21+(F5920-40)*(2_Girdiler!$I$21-2_Girdiler!$H$21)/(2_Girdiler!$I$20-2_Girdiler!$H$20),INDEX(2_Girdiler!$B$21:$I$21,G5920)+(F5920-INDEX(2_Girdiler!$B$20:$I$20,G5920))*(INDEX(2_Girdiler!$B$21:$I$21,G5920+1)-INDEX(2_Girdiler!$B$21:$I$21,G5920))/(INDEX(2_Girdiler!$B$20:$I$20,G5920+1)-INDEX(2_Girdiler!$B$20:$I$20,G5920)))</f>
        <v>2.80238946173233</v>
      </c>
      <c r="I5920" s="16" t="n">
        <f aca="false">H5920/2_Girdiler!$B$17</f>
        <v>1.12275218819404</v>
      </c>
      <c r="J5920" s="16" t="n">
        <f aca="false">D5920+I5920</f>
        <v>4.47960233062076</v>
      </c>
    </row>
    <row r="5921" customFormat="false" ht="15" hidden="false" customHeight="false" outlineLevel="0" collapsed="false">
      <c r="A5921" s="0" t="n">
        <v>5909</v>
      </c>
      <c r="B5921" s="7" t="n">
        <v>0.424432</v>
      </c>
      <c r="C5921" s="7" t="n">
        <v>0.981989</v>
      </c>
      <c r="D5921" s="16" t="n">
        <f aca="false">LOGINV(B5921,$B$7,$C$7)</f>
        <v>12.1773461418194</v>
      </c>
      <c r="E5921" s="16" t="n">
        <f aca="false">LOGINV(C5921,$B$8,$C$8)</f>
        <v>422.68843571077</v>
      </c>
      <c r="F5921" s="16" t="n">
        <f aca="false">$B$5/100*E5921*2_Girdiler!$B$14*2_Girdiler!$B$15*2_Girdiler!$B$16</f>
        <v>10.634841042483</v>
      </c>
      <c r="G5921" s="16" t="n">
        <f aca="false">MIN(MATCH(F5921,2_Girdiler!$B$20:$I$20,1),7)</f>
        <v>3</v>
      </c>
      <c r="H5921" s="16" t="n">
        <f aca="false">IF(F5921&gt;=40,2_Girdiler!$I$21+(F5921-40)*(2_Girdiler!$I$21-2_Girdiler!$H$21)/(2_Girdiler!$I$20-2_Girdiler!$H$20),INDEX(2_Girdiler!$B$21:$I$21,G5921)+(F5921-INDEX(2_Girdiler!$B$20:$I$20,G5921))*(INDEX(2_Girdiler!$B$21:$I$21,G5921+1)-INDEX(2_Girdiler!$B$21:$I$21,G5921))/(INDEX(2_Girdiler!$B$20:$I$20,G5921+1)-INDEX(2_Girdiler!$B$20:$I$20,G5921)))</f>
        <v>19.5713569382347</v>
      </c>
      <c r="I5921" s="16" t="n">
        <f aca="false">H5921/2_Girdiler!$B$17</f>
        <v>7.84108851692095</v>
      </c>
      <c r="J5921" s="16" t="n">
        <f aca="false">D5921+I5921</f>
        <v>20.0184346587404</v>
      </c>
    </row>
    <row r="5922" customFormat="false" ht="15" hidden="false" customHeight="false" outlineLevel="0" collapsed="false">
      <c r="A5922" s="0" t="n">
        <v>5910</v>
      </c>
      <c r="B5922" s="7" t="n">
        <v>0.409216</v>
      </c>
      <c r="C5922" s="7" t="n">
        <v>0.310085</v>
      </c>
      <c r="D5922" s="16" t="n">
        <f aca="false">LOGINV(B5922,$B$7,$C$7)</f>
        <v>11.9155234582735</v>
      </c>
      <c r="E5922" s="16" t="n">
        <f aca="false">LOGINV(C5922,$B$8,$C$8)</f>
        <v>79.3059540083278</v>
      </c>
      <c r="F5922" s="16" t="n">
        <f aca="false">$B$5/100*E5922*2_Girdiler!$B$14*2_Girdiler!$B$15*2_Girdiler!$B$16</f>
        <v>1.99533780284953</v>
      </c>
      <c r="G5922" s="16" t="n">
        <f aca="false">MIN(MATCH(F5922,2_Girdiler!$B$20:$I$20,1),7)</f>
        <v>1</v>
      </c>
      <c r="H5922" s="16" t="n">
        <f aca="false">IF(F5922&gt;=40,2_Girdiler!$I$21+(F5922-40)*(2_Girdiler!$I$21-2_Girdiler!$H$21)/(2_Girdiler!$I$20-2_Girdiler!$H$20),INDEX(2_Girdiler!$B$21:$I$21,G5922)+(F5922-INDEX(2_Girdiler!$B$20:$I$20,G5922))*(INDEX(2_Girdiler!$B$21:$I$21,G5922+1)-INDEX(2_Girdiler!$B$21:$I$21,G5922))/(INDEX(2_Girdiler!$B$20:$I$20,G5922+1)-INDEX(2_Girdiler!$B$20:$I$20,G5922)))</f>
        <v>4.38974316626896</v>
      </c>
      <c r="I5922" s="16" t="n">
        <f aca="false">H5922/2_Girdiler!$B$17</f>
        <v>1.75871120443468</v>
      </c>
      <c r="J5922" s="16" t="n">
        <f aca="false">D5922+I5922</f>
        <v>13.6742346627081</v>
      </c>
    </row>
    <row r="5923" customFormat="false" ht="15" hidden="false" customHeight="false" outlineLevel="0" collapsed="false">
      <c r="A5923" s="0" t="n">
        <v>5911</v>
      </c>
      <c r="B5923" s="7" t="n">
        <v>0.561346</v>
      </c>
      <c r="C5923" s="7" t="n">
        <v>0.336725</v>
      </c>
      <c r="D5923" s="16" t="n">
        <f aca="false">LOGINV(B5923,$B$7,$C$7)</f>
        <v>14.7589977301032</v>
      </c>
      <c r="E5923" s="16" t="n">
        <f aca="false">LOGINV(C5923,$B$8,$C$8)</f>
        <v>83.1963836763833</v>
      </c>
      <c r="F5923" s="16" t="n">
        <f aca="false">$B$5/100*E5923*2_Girdiler!$B$14*2_Girdiler!$B$15*2_Girdiler!$B$16</f>
        <v>2.0932210132978</v>
      </c>
      <c r="G5923" s="16" t="n">
        <f aca="false">MIN(MATCH(F5923,2_Girdiler!$B$20:$I$20,1),7)</f>
        <v>1</v>
      </c>
      <c r="H5923" s="16" t="n">
        <f aca="false">IF(F5923&gt;=40,2_Girdiler!$I$21+(F5923-40)*(2_Girdiler!$I$21-2_Girdiler!$H$21)/(2_Girdiler!$I$20-2_Girdiler!$H$20),INDEX(2_Girdiler!$B$21:$I$21,G5923)+(F5923-INDEX(2_Girdiler!$B$20:$I$20,G5923))*(INDEX(2_Girdiler!$B$21:$I$21,G5923+1)-INDEX(2_Girdiler!$B$21:$I$21,G5923))/(INDEX(2_Girdiler!$B$20:$I$20,G5923+1)-INDEX(2_Girdiler!$B$20:$I$20,G5923)))</f>
        <v>4.60508622925517</v>
      </c>
      <c r="I5923" s="16" t="n">
        <f aca="false">H5923/2_Girdiler!$B$17</f>
        <v>1.84498647005415</v>
      </c>
      <c r="J5923" s="16" t="n">
        <f aca="false">D5923+I5923</f>
        <v>16.6039842001573</v>
      </c>
    </row>
    <row r="5924" customFormat="false" ht="15" hidden="false" customHeight="false" outlineLevel="0" collapsed="false">
      <c r="A5924" s="0" t="n">
        <v>5912</v>
      </c>
      <c r="B5924" s="7" t="n">
        <v>0.509305</v>
      </c>
      <c r="C5924" s="7" t="n">
        <v>0.336176</v>
      </c>
      <c r="D5924" s="16" t="n">
        <f aca="false">LOGINV(B5924,$B$7,$C$7)</f>
        <v>13.7192790667958</v>
      </c>
      <c r="E5924" s="16" t="n">
        <f aca="false">LOGINV(C5924,$B$8,$C$8)</f>
        <v>83.1156315881931</v>
      </c>
      <c r="F5924" s="16" t="n">
        <f aca="false">$B$5/100*E5924*2_Girdiler!$B$14*2_Girdiler!$B$15*2_Girdiler!$B$16</f>
        <v>2.09118929075894</v>
      </c>
      <c r="G5924" s="16" t="n">
        <f aca="false">MIN(MATCH(F5924,2_Girdiler!$B$20:$I$20,1),7)</f>
        <v>1</v>
      </c>
      <c r="H5924" s="16" t="n">
        <f aca="false">IF(F5924&gt;=40,2_Girdiler!$I$21+(F5924-40)*(2_Girdiler!$I$21-2_Girdiler!$H$21)/(2_Girdiler!$I$20-2_Girdiler!$H$20),INDEX(2_Girdiler!$B$21:$I$21,G5924)+(F5924-INDEX(2_Girdiler!$B$20:$I$20,G5924))*(INDEX(2_Girdiler!$B$21:$I$21,G5924+1)-INDEX(2_Girdiler!$B$21:$I$21,G5924))/(INDEX(2_Girdiler!$B$20:$I$20,G5924+1)-INDEX(2_Girdiler!$B$20:$I$20,G5924)))</f>
        <v>4.60061643966967</v>
      </c>
      <c r="I5924" s="16" t="n">
        <f aca="false">H5924/2_Girdiler!$B$17</f>
        <v>1.84319568897022</v>
      </c>
      <c r="J5924" s="16" t="n">
        <f aca="false">D5924+I5924</f>
        <v>15.562474755766</v>
      </c>
    </row>
    <row r="5925" customFormat="false" ht="15" hidden="false" customHeight="false" outlineLevel="0" collapsed="false">
      <c r="A5925" s="0" t="n">
        <v>5913</v>
      </c>
      <c r="B5925" s="7" t="n">
        <v>0.975677</v>
      </c>
      <c r="C5925" s="7" t="n">
        <v>0.325133</v>
      </c>
      <c r="D5925" s="16" t="n">
        <f aca="false">LOGINV(B5925,$B$7,$C$7)</f>
        <v>40.6425340572721</v>
      </c>
      <c r="E5925" s="16" t="n">
        <f aca="false">LOGINV(C5925,$B$8,$C$8)</f>
        <v>81.4968290354908</v>
      </c>
      <c r="F5925" s="16" t="n">
        <f aca="false">$B$5/100*E5925*2_Girdiler!$B$14*2_Girdiler!$B$15*2_Girdiler!$B$16</f>
        <v>2.05046021853295</v>
      </c>
      <c r="G5925" s="16" t="n">
        <f aca="false">MIN(MATCH(F5925,2_Girdiler!$B$20:$I$20,1),7)</f>
        <v>1</v>
      </c>
      <c r="H5925" s="16" t="n">
        <f aca="false">IF(F5925&gt;=40,2_Girdiler!$I$21+(F5925-40)*(2_Girdiler!$I$21-2_Girdiler!$H$21)/(2_Girdiler!$I$20-2_Girdiler!$H$20),INDEX(2_Girdiler!$B$21:$I$21,G5925)+(F5925-INDEX(2_Girdiler!$B$20:$I$20,G5925))*(INDEX(2_Girdiler!$B$21:$I$21,G5925+1)-INDEX(2_Girdiler!$B$21:$I$21,G5925))/(INDEX(2_Girdiler!$B$20:$I$20,G5925+1)-INDEX(2_Girdiler!$B$20:$I$20,G5925)))</f>
        <v>4.51101248077249</v>
      </c>
      <c r="I5925" s="16" t="n">
        <f aca="false">H5925/2_Girdiler!$B$17</f>
        <v>1.80729666697616</v>
      </c>
      <c r="J5925" s="16" t="n">
        <f aca="false">D5925+I5925</f>
        <v>42.4498307242483</v>
      </c>
    </row>
    <row r="5926" customFormat="false" ht="15" hidden="false" customHeight="false" outlineLevel="0" collapsed="false">
      <c r="A5926" s="0" t="n">
        <v>5914</v>
      </c>
      <c r="B5926" s="7" t="n">
        <v>0.981677</v>
      </c>
      <c r="C5926" s="7" t="n">
        <v>0.424766</v>
      </c>
      <c r="D5926" s="16" t="n">
        <f aca="false">LOGINV(B5926,$B$7,$C$7)</f>
        <v>43.4057131622983</v>
      </c>
      <c r="E5926" s="16" t="n">
        <f aca="false">LOGINV(C5926,$B$8,$C$8)</f>
        <v>96.6182524273502</v>
      </c>
      <c r="F5926" s="16" t="n">
        <f aca="false">$B$5/100*E5926*2_Girdiler!$B$14*2_Girdiler!$B$15*2_Girdiler!$B$16</f>
        <v>2.43091523107213</v>
      </c>
      <c r="G5926" s="16" t="n">
        <f aca="false">MIN(MATCH(F5926,2_Girdiler!$B$20:$I$20,1),7)</f>
        <v>1</v>
      </c>
      <c r="H5926" s="16" t="n">
        <f aca="false">IF(F5926&gt;=40,2_Girdiler!$I$21+(F5926-40)*(2_Girdiler!$I$21-2_Girdiler!$H$21)/(2_Girdiler!$I$20-2_Girdiler!$H$20),INDEX(2_Girdiler!$B$21:$I$21,G5926)+(F5926-INDEX(2_Girdiler!$B$20:$I$20,G5926))*(INDEX(2_Girdiler!$B$21:$I$21,G5926+1)-INDEX(2_Girdiler!$B$21:$I$21,G5926))/(INDEX(2_Girdiler!$B$20:$I$20,G5926+1)-INDEX(2_Girdiler!$B$20:$I$20,G5926)))</f>
        <v>5.34801350835869</v>
      </c>
      <c r="I5926" s="16" t="n">
        <f aca="false">H5926/2_Girdiler!$B$17</f>
        <v>2.14263361713088</v>
      </c>
      <c r="J5926" s="16" t="n">
        <f aca="false">D5926+I5926</f>
        <v>45.5483467794292</v>
      </c>
    </row>
    <row r="5927" customFormat="false" ht="15" hidden="false" customHeight="false" outlineLevel="0" collapsed="false">
      <c r="A5927" s="0" t="n">
        <v>5915</v>
      </c>
      <c r="B5927" s="7" t="n">
        <v>0.312798</v>
      </c>
      <c r="C5927" s="7" t="n">
        <v>0.406663</v>
      </c>
      <c r="D5927" s="16" t="n">
        <f aca="false">LOGINV(B5927,$B$7,$C$7)</f>
        <v>10.3173312162004</v>
      </c>
      <c r="E5927" s="16" t="n">
        <f aca="false">LOGINV(C5927,$B$8,$C$8)</f>
        <v>93.7660033687501</v>
      </c>
      <c r="F5927" s="16" t="n">
        <f aca="false">$B$5/100*E5927*2_Girdiler!$B$14*2_Girdiler!$B$15*2_Girdiler!$B$16</f>
        <v>2.35915264475775</v>
      </c>
      <c r="G5927" s="16" t="n">
        <f aca="false">MIN(MATCH(F5927,2_Girdiler!$B$20:$I$20,1),7)</f>
        <v>1</v>
      </c>
      <c r="H5927" s="16" t="n">
        <f aca="false">IF(F5927&gt;=40,2_Girdiler!$I$21+(F5927-40)*(2_Girdiler!$I$21-2_Girdiler!$H$21)/(2_Girdiler!$I$20-2_Girdiler!$H$20),INDEX(2_Girdiler!$B$21:$I$21,G5927)+(F5927-INDEX(2_Girdiler!$B$20:$I$20,G5927))*(INDEX(2_Girdiler!$B$21:$I$21,G5927+1)-INDEX(2_Girdiler!$B$21:$I$21,G5927))/(INDEX(2_Girdiler!$B$20:$I$20,G5927+1)-INDEX(2_Girdiler!$B$20:$I$20,G5927)))</f>
        <v>5.19013581846705</v>
      </c>
      <c r="I5927" s="16" t="n">
        <f aca="false">H5927/2_Girdiler!$B$17</f>
        <v>2.07938133752686</v>
      </c>
      <c r="J5927" s="16" t="n">
        <f aca="false">D5927+I5927</f>
        <v>12.3967125537273</v>
      </c>
    </row>
    <row r="5928" customFormat="false" ht="15" hidden="false" customHeight="false" outlineLevel="0" collapsed="false">
      <c r="A5928" s="0" t="n">
        <v>5916</v>
      </c>
      <c r="B5928" s="7" t="n">
        <v>0.912031</v>
      </c>
      <c r="C5928" s="7" t="n">
        <v>0.550778</v>
      </c>
      <c r="D5928" s="16" t="n">
        <f aca="false">LOGINV(B5928,$B$7,$C$7)</f>
        <v>28.7940131643792</v>
      </c>
      <c r="E5928" s="16" t="n">
        <f aca="false">LOGINV(C5928,$B$8,$C$8)</f>
        <v>118.582917811067</v>
      </c>
      <c r="F5928" s="16" t="n">
        <f aca="false">$B$5/100*E5928*2_Girdiler!$B$14*2_Girdiler!$B$15*2_Girdiler!$B$16</f>
        <v>2.98354621212646</v>
      </c>
      <c r="G5928" s="16" t="n">
        <f aca="false">MIN(MATCH(F5928,2_Girdiler!$B$20:$I$20,1),7)</f>
        <v>1</v>
      </c>
      <c r="H5928" s="16" t="n">
        <f aca="false">IF(F5928&gt;=40,2_Girdiler!$I$21+(F5928-40)*(2_Girdiler!$I$21-2_Girdiler!$H$21)/(2_Girdiler!$I$20-2_Girdiler!$H$20),INDEX(2_Girdiler!$B$21:$I$21,G5928)+(F5928-INDEX(2_Girdiler!$B$20:$I$20,G5928))*(INDEX(2_Girdiler!$B$21:$I$21,G5928+1)-INDEX(2_Girdiler!$B$21:$I$21,G5928))/(INDEX(2_Girdiler!$B$20:$I$20,G5928+1)-INDEX(2_Girdiler!$B$20:$I$20,G5928)))</f>
        <v>6.56380166667821</v>
      </c>
      <c r="I5928" s="16" t="n">
        <f aca="false">H5928/2_Girdiler!$B$17</f>
        <v>2.62972823184223</v>
      </c>
      <c r="J5928" s="16" t="n">
        <f aca="false">D5928+I5928</f>
        <v>31.4237413962215</v>
      </c>
    </row>
    <row r="5929" customFormat="false" ht="15" hidden="false" customHeight="false" outlineLevel="0" collapsed="false">
      <c r="A5929" s="0" t="n">
        <v>5917</v>
      </c>
      <c r="B5929" s="7" t="n">
        <v>0.279178</v>
      </c>
      <c r="C5929" s="7" t="n">
        <v>0.987753</v>
      </c>
      <c r="D5929" s="16" t="n">
        <f aca="false">LOGINV(B5929,$B$7,$C$7)</f>
        <v>9.77239973597575</v>
      </c>
      <c r="E5929" s="16" t="n">
        <f aca="false">LOGINV(C5929,$B$8,$C$8)</f>
        <v>466.447869535623</v>
      </c>
      <c r="F5929" s="16" t="n">
        <f aca="false">$B$5/100*E5929*2_Girdiler!$B$14*2_Girdiler!$B$15*2_Girdiler!$B$16</f>
        <v>11.7358283975163</v>
      </c>
      <c r="G5929" s="16" t="n">
        <f aca="false">MIN(MATCH(F5929,2_Girdiler!$B$20:$I$20,1),7)</f>
        <v>3</v>
      </c>
      <c r="H5929" s="16" t="n">
        <f aca="false">IF(F5929&gt;=40,2_Girdiler!$I$21+(F5929-40)*(2_Girdiler!$I$21-2_Girdiler!$H$21)/(2_Girdiler!$I$20-2_Girdiler!$H$20),INDEX(2_Girdiler!$B$21:$I$21,G5929)+(F5929-INDEX(2_Girdiler!$B$20:$I$20,G5929))*(INDEX(2_Girdiler!$B$21:$I$21,G5929+1)-INDEX(2_Girdiler!$B$21:$I$21,G5929))/(INDEX(2_Girdiler!$B$20:$I$20,G5929+1)-INDEX(2_Girdiler!$B$20:$I$20,G5929)))</f>
        <v>20.5622455577646</v>
      </c>
      <c r="I5929" s="16" t="n">
        <f aca="false">H5929/2_Girdiler!$B$17</f>
        <v>8.23807914974545</v>
      </c>
      <c r="J5929" s="16" t="n">
        <f aca="false">D5929+I5929</f>
        <v>18.0104788857212</v>
      </c>
    </row>
    <row r="5930" customFormat="false" ht="15" hidden="false" customHeight="false" outlineLevel="0" collapsed="false">
      <c r="A5930" s="0" t="n">
        <v>5918</v>
      </c>
      <c r="B5930" s="7" t="n">
        <v>0.931999</v>
      </c>
      <c r="C5930" s="7" t="n">
        <v>0.496742</v>
      </c>
      <c r="D5930" s="16" t="n">
        <f aca="false">LOGINV(B5930,$B$7,$C$7)</f>
        <v>31.0872390498857</v>
      </c>
      <c r="E5930" s="16" t="n">
        <f aca="false">LOGINV(C5930,$B$8,$C$8)</f>
        <v>108.631072952083</v>
      </c>
      <c r="F5930" s="16" t="n">
        <f aca="false">$B$5/100*E5930*2_Girdiler!$B$14*2_Girdiler!$B$15*2_Girdiler!$B$16</f>
        <v>2.73315779547442</v>
      </c>
      <c r="G5930" s="16" t="n">
        <f aca="false">MIN(MATCH(F5930,2_Girdiler!$B$20:$I$20,1),7)</f>
        <v>1</v>
      </c>
      <c r="H5930" s="16" t="n">
        <f aca="false">IF(F5930&gt;=40,2_Girdiler!$I$21+(F5930-40)*(2_Girdiler!$I$21-2_Girdiler!$H$21)/(2_Girdiler!$I$20-2_Girdiler!$H$20),INDEX(2_Girdiler!$B$21:$I$21,G5930)+(F5930-INDEX(2_Girdiler!$B$20:$I$20,G5930))*(INDEX(2_Girdiler!$B$21:$I$21,G5930+1)-INDEX(2_Girdiler!$B$21:$I$21,G5930))/(INDEX(2_Girdiler!$B$20:$I$20,G5930+1)-INDEX(2_Girdiler!$B$20:$I$20,G5930)))</f>
        <v>6.01294715004372</v>
      </c>
      <c r="I5930" s="16" t="n">
        <f aca="false">H5930/2_Girdiler!$B$17</f>
        <v>2.4090333133188</v>
      </c>
      <c r="J5930" s="16" t="n">
        <f aca="false">D5930+I5930</f>
        <v>33.4962723632045</v>
      </c>
    </row>
    <row r="5931" customFormat="false" ht="15" hidden="false" customHeight="false" outlineLevel="0" collapsed="false">
      <c r="A5931" s="0" t="n">
        <v>5919</v>
      </c>
      <c r="B5931" s="7" t="n">
        <v>0.474115</v>
      </c>
      <c r="C5931" s="7" t="n">
        <v>0.899685</v>
      </c>
      <c r="D5931" s="16" t="n">
        <f aca="false">LOGINV(B5931,$B$7,$C$7)</f>
        <v>13.0607063047206</v>
      </c>
      <c r="E5931" s="16" t="n">
        <f aca="false">LOGINV(C5931,$B$8,$C$8)</f>
        <v>249.463678627074</v>
      </c>
      <c r="F5931" s="16" t="n">
        <f aca="false">$B$5/100*E5931*2_Girdiler!$B$14*2_Girdiler!$B$15*2_Girdiler!$B$16</f>
        <v>6.27650615425719</v>
      </c>
      <c r="G5931" s="16" t="n">
        <f aca="false">MIN(MATCH(F5931,2_Girdiler!$B$20:$I$20,1),7)</f>
        <v>2</v>
      </c>
      <c r="H5931" s="16" t="n">
        <f aca="false">IF(F5931&gt;=40,2_Girdiler!$I$21+(F5931-40)*(2_Girdiler!$I$21-2_Girdiler!$H$21)/(2_Girdiler!$I$20-2_Girdiler!$H$20),INDEX(2_Girdiler!$B$21:$I$21,G5931)+(F5931-INDEX(2_Girdiler!$B$20:$I$20,G5931))*(INDEX(2_Girdiler!$B$21:$I$21,G5931+1)-INDEX(2_Girdiler!$B$21:$I$21,G5931))/(INDEX(2_Girdiler!$B$20:$I$20,G5931+1)-INDEX(2_Girdiler!$B$20:$I$20,G5931)))</f>
        <v>13.0424098468115</v>
      </c>
      <c r="I5931" s="16" t="n">
        <f aca="false">H5931/2_Girdiler!$B$17</f>
        <v>5.22532445785717</v>
      </c>
      <c r="J5931" s="16" t="n">
        <f aca="false">D5931+I5931</f>
        <v>18.2860307625778</v>
      </c>
    </row>
    <row r="5932" customFormat="false" ht="15" hidden="false" customHeight="false" outlineLevel="0" collapsed="false">
      <c r="A5932" s="0" t="n">
        <v>5920</v>
      </c>
      <c r="B5932" s="7" t="n">
        <v>0.306983</v>
      </c>
      <c r="C5932" s="7" t="n">
        <v>0.961339</v>
      </c>
      <c r="D5932" s="16" t="n">
        <f aca="false">LOGINV(B5932,$B$7,$C$7)</f>
        <v>10.2229590745242</v>
      </c>
      <c r="E5932" s="16" t="n">
        <f aca="false">LOGINV(C5932,$B$8,$C$8)</f>
        <v>341.540512664358</v>
      </c>
      <c r="F5932" s="16" t="n">
        <f aca="false">$B$5/100*E5932*2_Girdiler!$B$14*2_Girdiler!$B$15*2_Girdiler!$B$16</f>
        <v>8.59315929863525</v>
      </c>
      <c r="G5932" s="16" t="n">
        <f aca="false">MIN(MATCH(F5932,2_Girdiler!$B$20:$I$20,1),7)</f>
        <v>2</v>
      </c>
      <c r="H5932" s="16" t="n">
        <f aca="false">IF(F5932&gt;=40,2_Girdiler!$I$21+(F5932-40)*(2_Girdiler!$I$21-2_Girdiler!$H$21)/(2_Girdiler!$I$20-2_Girdiler!$H$20),INDEX(2_Girdiler!$B$21:$I$21,G5932)+(F5932-INDEX(2_Girdiler!$B$20:$I$20,G5932))*(INDEX(2_Girdiler!$B$21:$I$21,G5932+1)-INDEX(2_Girdiler!$B$21:$I$21,G5932))/(INDEX(2_Girdiler!$B$20:$I$20,G5932+1)-INDEX(2_Girdiler!$B$20:$I$20,G5932)))</f>
        <v>16.7490548778164</v>
      </c>
      <c r="I5932" s="16" t="n">
        <f aca="false">H5932/2_Girdiler!$B$17</f>
        <v>6.71035852476618</v>
      </c>
      <c r="J5932" s="16" t="n">
        <f aca="false">D5932+I5932</f>
        <v>16.9333175992904</v>
      </c>
    </row>
    <row r="5933" customFormat="false" ht="15" hidden="false" customHeight="false" outlineLevel="0" collapsed="false">
      <c r="A5933" s="0" t="n">
        <v>5921</v>
      </c>
      <c r="B5933" s="7" t="n">
        <v>0.116199</v>
      </c>
      <c r="C5933" s="7" t="n">
        <v>0.446278</v>
      </c>
      <c r="D5933" s="16" t="n">
        <f aca="false">LOGINV(B5933,$B$7,$C$7)</f>
        <v>6.9597978929778</v>
      </c>
      <c r="E5933" s="16" t="n">
        <f aca="false">LOGINV(C5933,$B$8,$C$8)</f>
        <v>100.087116340295</v>
      </c>
      <c r="F5933" s="16" t="n">
        <f aca="false">$B$5/100*E5933*2_Girdiler!$B$14*2_Girdiler!$B$15*2_Girdiler!$B$16</f>
        <v>2.51819184712181</v>
      </c>
      <c r="G5933" s="16" t="n">
        <f aca="false">MIN(MATCH(F5933,2_Girdiler!$B$20:$I$20,1),7)</f>
        <v>1</v>
      </c>
      <c r="H5933" s="16" t="n">
        <f aca="false">IF(F5933&gt;=40,2_Girdiler!$I$21+(F5933-40)*(2_Girdiler!$I$21-2_Girdiler!$H$21)/(2_Girdiler!$I$20-2_Girdiler!$H$20),INDEX(2_Girdiler!$B$21:$I$21,G5933)+(F5933-INDEX(2_Girdiler!$B$20:$I$20,G5933))*(INDEX(2_Girdiler!$B$21:$I$21,G5933+1)-INDEX(2_Girdiler!$B$21:$I$21,G5933))/(INDEX(2_Girdiler!$B$20:$I$20,G5933+1)-INDEX(2_Girdiler!$B$20:$I$20,G5933)))</f>
        <v>5.54002206366798</v>
      </c>
      <c r="I5933" s="16" t="n">
        <f aca="false">H5933/2_Girdiler!$B$17</f>
        <v>2.21956012166185</v>
      </c>
      <c r="J5933" s="16" t="n">
        <f aca="false">D5933+I5933</f>
        <v>9.17935801463966</v>
      </c>
    </row>
    <row r="5934" customFormat="false" ht="15" hidden="false" customHeight="false" outlineLevel="0" collapsed="false">
      <c r="A5934" s="0" t="n">
        <v>5922</v>
      </c>
      <c r="B5934" s="7" t="n">
        <v>0.951281</v>
      </c>
      <c r="C5934" s="7" t="n">
        <v>0.726414</v>
      </c>
      <c r="D5934" s="16" t="n">
        <f aca="false">LOGINV(B5934,$B$7,$C$7)</f>
        <v>34.1115658747416</v>
      </c>
      <c r="E5934" s="16" t="n">
        <f aca="false">LOGINV(C5934,$B$8,$C$8)</f>
        <v>161.067277034521</v>
      </c>
      <c r="F5934" s="16" t="n">
        <f aca="false">$B$5/100*E5934*2_Girdiler!$B$14*2_Girdiler!$B$15*2_Girdiler!$B$16</f>
        <v>4.05245269018854</v>
      </c>
      <c r="G5934" s="16" t="n">
        <f aca="false">MIN(MATCH(F5934,2_Girdiler!$B$20:$I$20,1),7)</f>
        <v>1</v>
      </c>
      <c r="H5934" s="16" t="n">
        <f aca="false">IF(F5934&gt;=40,2_Girdiler!$I$21+(F5934-40)*(2_Girdiler!$I$21-2_Girdiler!$H$21)/(2_Girdiler!$I$20-2_Girdiler!$H$20),INDEX(2_Girdiler!$B$21:$I$21,G5934)+(F5934-INDEX(2_Girdiler!$B$20:$I$20,G5934))*(INDEX(2_Girdiler!$B$21:$I$21,G5934+1)-INDEX(2_Girdiler!$B$21:$I$21,G5934))/(INDEX(2_Girdiler!$B$20:$I$20,G5934+1)-INDEX(2_Girdiler!$B$20:$I$20,G5934)))</f>
        <v>8.91539591841479</v>
      </c>
      <c r="I5934" s="16" t="n">
        <f aca="false">H5934/2_Girdiler!$B$17</f>
        <v>3.57187336474952</v>
      </c>
      <c r="J5934" s="16" t="n">
        <f aca="false">D5934+I5934</f>
        <v>37.6834392394911</v>
      </c>
    </row>
    <row r="5935" customFormat="false" ht="15" hidden="false" customHeight="false" outlineLevel="0" collapsed="false">
      <c r="A5935" s="0" t="n">
        <v>5923</v>
      </c>
      <c r="B5935" s="7" t="n">
        <v>0.994779</v>
      </c>
      <c r="C5935" s="7" t="n">
        <v>0.496626</v>
      </c>
      <c r="D5935" s="16" t="n">
        <f aca="false">LOGINV(B5935,$B$7,$C$7)</f>
        <v>56.4418647246893</v>
      </c>
      <c r="E5935" s="16" t="n">
        <f aca="false">LOGINV(C5935,$B$8,$C$8)</f>
        <v>108.610685053029</v>
      </c>
      <c r="F5935" s="16" t="n">
        <f aca="false">$B$5/100*E5935*2_Girdiler!$B$14*2_Girdiler!$B$15*2_Girdiler!$B$16</f>
        <v>2.7326448359342</v>
      </c>
      <c r="G5935" s="16" t="n">
        <f aca="false">MIN(MATCH(F5935,2_Girdiler!$B$20:$I$20,1),7)</f>
        <v>1</v>
      </c>
      <c r="H5935" s="16" t="n">
        <f aca="false">IF(F5935&gt;=40,2_Girdiler!$I$21+(F5935-40)*(2_Girdiler!$I$21-2_Girdiler!$H$21)/(2_Girdiler!$I$20-2_Girdiler!$H$20),INDEX(2_Girdiler!$B$21:$I$21,G5935)+(F5935-INDEX(2_Girdiler!$B$20:$I$20,G5935))*(INDEX(2_Girdiler!$B$21:$I$21,G5935+1)-INDEX(2_Girdiler!$B$21:$I$21,G5935))/(INDEX(2_Girdiler!$B$20:$I$20,G5935+1)-INDEX(2_Girdiler!$B$20:$I$20,G5935)))</f>
        <v>6.01181863905525</v>
      </c>
      <c r="I5935" s="16" t="n">
        <f aca="false">H5935/2_Girdiler!$B$17</f>
        <v>2.40858118551893</v>
      </c>
      <c r="J5935" s="16" t="n">
        <f aca="false">D5935+I5935</f>
        <v>58.8504459102083</v>
      </c>
    </row>
    <row r="5936" customFormat="false" ht="15" hidden="false" customHeight="false" outlineLevel="0" collapsed="false">
      <c r="A5936" s="0" t="n">
        <v>5924</v>
      </c>
      <c r="B5936" s="7" t="n">
        <v>0.388847</v>
      </c>
      <c r="C5936" s="7" t="n">
        <v>0.199465</v>
      </c>
      <c r="D5936" s="16" t="n">
        <f aca="false">LOGINV(B5936,$B$7,$C$7)</f>
        <v>11.5701882779021</v>
      </c>
      <c r="E5936" s="16" t="n">
        <f aca="false">LOGINV(C5936,$B$8,$C$8)</f>
        <v>63.3533676917958</v>
      </c>
      <c r="F5936" s="16" t="n">
        <f aca="false">$B$5/100*E5936*2_Girdiler!$B$14*2_Girdiler!$B$15*2_Girdiler!$B$16</f>
        <v>1.59397073112558</v>
      </c>
      <c r="G5936" s="16" t="n">
        <f aca="false">MIN(MATCH(F5936,2_Girdiler!$B$20:$I$20,1),7)</f>
        <v>1</v>
      </c>
      <c r="H5936" s="16" t="n">
        <f aca="false">IF(F5936&gt;=40,2_Girdiler!$I$21+(F5936-40)*(2_Girdiler!$I$21-2_Girdiler!$H$21)/(2_Girdiler!$I$20-2_Girdiler!$H$20),INDEX(2_Girdiler!$B$21:$I$21,G5936)+(F5936-INDEX(2_Girdiler!$B$20:$I$20,G5936))*(INDEX(2_Girdiler!$B$21:$I$21,G5936+1)-INDEX(2_Girdiler!$B$21:$I$21,G5936))/(INDEX(2_Girdiler!$B$20:$I$20,G5936+1)-INDEX(2_Girdiler!$B$20:$I$20,G5936)))</f>
        <v>3.50673560847628</v>
      </c>
      <c r="I5936" s="16" t="n">
        <f aca="false">H5936/2_Girdiler!$B$17</f>
        <v>1.40494215083184</v>
      </c>
      <c r="J5936" s="16" t="n">
        <f aca="false">D5936+I5936</f>
        <v>12.975130428734</v>
      </c>
    </row>
    <row r="5937" customFormat="false" ht="15" hidden="false" customHeight="false" outlineLevel="0" collapsed="false">
      <c r="A5937" s="0" t="n">
        <v>5925</v>
      </c>
      <c r="B5937" s="7" t="n">
        <v>0.879851</v>
      </c>
      <c r="C5937" s="7" t="n">
        <v>0.946575</v>
      </c>
      <c r="D5937" s="16" t="n">
        <f aca="false">LOGINV(B5937,$B$7,$C$7)</f>
        <v>26.0579431334944</v>
      </c>
      <c r="E5937" s="16" t="n">
        <f aca="false">LOGINV(C5937,$B$8,$C$8)</f>
        <v>309.236775784623</v>
      </c>
      <c r="F5937" s="16" t="n">
        <f aca="false">$B$5/100*E5937*2_Girdiler!$B$14*2_Girdiler!$B$15*2_Girdiler!$B$16</f>
        <v>7.78039727874111</v>
      </c>
      <c r="G5937" s="16" t="n">
        <f aca="false">MIN(MATCH(F5937,2_Girdiler!$B$20:$I$20,1),7)</f>
        <v>2</v>
      </c>
      <c r="H5937" s="16" t="n">
        <f aca="false">IF(F5937&gt;=40,2_Girdiler!$I$21+(F5937-40)*(2_Girdiler!$I$21-2_Girdiler!$H$21)/(2_Girdiler!$I$20-2_Girdiler!$H$20),INDEX(2_Girdiler!$B$21:$I$21,G5937)+(F5937-INDEX(2_Girdiler!$B$20:$I$20,G5937))*(INDEX(2_Girdiler!$B$21:$I$21,G5937+1)-INDEX(2_Girdiler!$B$21:$I$21,G5937))/(INDEX(2_Girdiler!$B$20:$I$20,G5937+1)-INDEX(2_Girdiler!$B$20:$I$20,G5937)))</f>
        <v>15.4486356459858</v>
      </c>
      <c r="I5937" s="16" t="n">
        <f aca="false">H5937/2_Girdiler!$B$17</f>
        <v>6.18935722996225</v>
      </c>
      <c r="J5937" s="16" t="n">
        <f aca="false">D5937+I5937</f>
        <v>32.2473003634567</v>
      </c>
    </row>
    <row r="5938" customFormat="false" ht="15" hidden="false" customHeight="false" outlineLevel="0" collapsed="false">
      <c r="A5938" s="0" t="n">
        <v>5926</v>
      </c>
      <c r="B5938" s="7" t="n">
        <v>0.259336</v>
      </c>
      <c r="C5938" s="7" t="n">
        <v>0.977746</v>
      </c>
      <c r="D5938" s="16" t="n">
        <f aca="false">LOGINV(B5938,$B$7,$C$7)</f>
        <v>9.45040387302398</v>
      </c>
      <c r="E5938" s="16" t="n">
        <f aca="false">LOGINV(C5938,$B$8,$C$8)</f>
        <v>399.500863794219</v>
      </c>
      <c r="F5938" s="16" t="n">
        <f aca="false">$B$5/100*E5938*2_Girdiler!$B$14*2_Girdiler!$B$15*2_Girdiler!$B$16</f>
        <v>10.0514417330626</v>
      </c>
      <c r="G5938" s="16" t="n">
        <f aca="false">MIN(MATCH(F5938,2_Girdiler!$B$20:$I$20,1),7)</f>
        <v>3</v>
      </c>
      <c r="H5938" s="16" t="n">
        <f aca="false">IF(F5938&gt;=40,2_Girdiler!$I$21+(F5938-40)*(2_Girdiler!$I$21-2_Girdiler!$H$21)/(2_Girdiler!$I$20-2_Girdiler!$H$20),INDEX(2_Girdiler!$B$21:$I$21,G5938)+(F5938-INDEX(2_Girdiler!$B$20:$I$20,G5938))*(INDEX(2_Girdiler!$B$21:$I$21,G5938+1)-INDEX(2_Girdiler!$B$21:$I$21,G5938))/(INDEX(2_Girdiler!$B$20:$I$20,G5938+1)-INDEX(2_Girdiler!$B$20:$I$20,G5938)))</f>
        <v>19.0462975597563</v>
      </c>
      <c r="I5938" s="16" t="n">
        <f aca="false">H5938/2_Girdiler!$B$17</f>
        <v>7.63072818900493</v>
      </c>
      <c r="J5938" s="16" t="n">
        <f aca="false">D5938+I5938</f>
        <v>17.0811320620289</v>
      </c>
    </row>
    <row r="5939" customFormat="false" ht="15" hidden="false" customHeight="false" outlineLevel="0" collapsed="false">
      <c r="A5939" s="0" t="n">
        <v>5927</v>
      </c>
      <c r="B5939" s="7" t="n">
        <v>0.464091</v>
      </c>
      <c r="C5939" s="7" t="n">
        <v>0.176768</v>
      </c>
      <c r="D5939" s="16" t="n">
        <f aca="false">LOGINV(B5939,$B$7,$C$7)</f>
        <v>12.8785121599788</v>
      </c>
      <c r="E5939" s="16" t="n">
        <f aca="false">LOGINV(C5939,$B$8,$C$8)</f>
        <v>60.0012203468293</v>
      </c>
      <c r="F5939" s="16" t="n">
        <f aca="false">$B$5/100*E5939*2_Girdiler!$B$14*2_Girdiler!$B$15*2_Girdiler!$B$16</f>
        <v>1.50963070392622</v>
      </c>
      <c r="G5939" s="16" t="n">
        <f aca="false">MIN(MATCH(F5939,2_Girdiler!$B$20:$I$20,1),7)</f>
        <v>1</v>
      </c>
      <c r="H5939" s="16" t="n">
        <f aca="false">IF(F5939&gt;=40,2_Girdiler!$I$21+(F5939-40)*(2_Girdiler!$I$21-2_Girdiler!$H$21)/(2_Girdiler!$I$20-2_Girdiler!$H$20),INDEX(2_Girdiler!$B$21:$I$21,G5939)+(F5939-INDEX(2_Girdiler!$B$20:$I$20,G5939))*(INDEX(2_Girdiler!$B$21:$I$21,G5939+1)-INDEX(2_Girdiler!$B$21:$I$21,G5939))/(INDEX(2_Girdiler!$B$20:$I$20,G5939+1)-INDEX(2_Girdiler!$B$20:$I$20,G5939)))</f>
        <v>3.32118754863769</v>
      </c>
      <c r="I5939" s="16" t="n">
        <f aca="false">H5939/2_Girdiler!$B$17</f>
        <v>1.33060398583241</v>
      </c>
      <c r="J5939" s="16" t="n">
        <f aca="false">D5939+I5939</f>
        <v>14.2091161458112</v>
      </c>
    </row>
    <row r="5940" customFormat="false" ht="15" hidden="false" customHeight="false" outlineLevel="0" collapsed="false">
      <c r="A5940" s="0" t="n">
        <v>5928</v>
      </c>
      <c r="B5940" s="7" t="n">
        <v>0.289285</v>
      </c>
      <c r="C5940" s="7" t="n">
        <v>0.902787</v>
      </c>
      <c r="D5940" s="16" t="n">
        <f aca="false">LOGINV(B5940,$B$7,$C$7)</f>
        <v>9.93613779781066</v>
      </c>
      <c r="E5940" s="16" t="n">
        <f aca="false">LOGINV(C5940,$B$8,$C$8)</f>
        <v>252.35268471498</v>
      </c>
      <c r="F5940" s="16" t="n">
        <f aca="false">$B$5/100*E5940*2_Girdiler!$B$14*2_Girdiler!$B$15*2_Girdiler!$B$16</f>
        <v>6.34919354742889</v>
      </c>
      <c r="G5940" s="16" t="n">
        <f aca="false">MIN(MATCH(F5940,2_Girdiler!$B$20:$I$20,1),7)</f>
        <v>2</v>
      </c>
      <c r="H5940" s="16" t="n">
        <f aca="false">IF(F5940&gt;=40,2_Girdiler!$I$21+(F5940-40)*(2_Girdiler!$I$21-2_Girdiler!$H$21)/(2_Girdiler!$I$20-2_Girdiler!$H$20),INDEX(2_Girdiler!$B$21:$I$21,G5940)+(F5940-INDEX(2_Girdiler!$B$20:$I$20,G5940))*(INDEX(2_Girdiler!$B$21:$I$21,G5940+1)-INDEX(2_Girdiler!$B$21:$I$21,G5940))/(INDEX(2_Girdiler!$B$20:$I$20,G5940+1)-INDEX(2_Girdiler!$B$20:$I$20,G5940)))</f>
        <v>13.1587096758862</v>
      </c>
      <c r="I5940" s="16" t="n">
        <f aca="false">H5940/2_Girdiler!$B$17</f>
        <v>5.27191894065954</v>
      </c>
      <c r="J5940" s="16" t="n">
        <f aca="false">D5940+I5940</f>
        <v>15.2080567384702</v>
      </c>
    </row>
    <row r="5941" customFormat="false" ht="15" hidden="false" customHeight="false" outlineLevel="0" collapsed="false">
      <c r="A5941" s="0" t="n">
        <v>5929</v>
      </c>
      <c r="B5941" s="7" t="n">
        <v>0.349655</v>
      </c>
      <c r="C5941" s="7" t="n">
        <v>0.29661</v>
      </c>
      <c r="D5941" s="16" t="n">
        <f aca="false">LOGINV(B5941,$B$7,$C$7)</f>
        <v>10.9189859119622</v>
      </c>
      <c r="E5941" s="16" t="n">
        <f aca="false">LOGINV(C5941,$B$8,$C$8)</f>
        <v>77.3560429457587</v>
      </c>
      <c r="F5941" s="16" t="n">
        <f aca="false">$B$5/100*E5941*2_Girdiler!$B$14*2_Girdiler!$B$15*2_Girdiler!$B$16</f>
        <v>1.94627804051529</v>
      </c>
      <c r="G5941" s="16" t="n">
        <f aca="false">MIN(MATCH(F5941,2_Girdiler!$B$20:$I$20,1),7)</f>
        <v>1</v>
      </c>
      <c r="H5941" s="16" t="n">
        <f aca="false">IF(F5941&gt;=40,2_Girdiler!$I$21+(F5941-40)*(2_Girdiler!$I$21-2_Girdiler!$H$21)/(2_Girdiler!$I$20-2_Girdiler!$H$20),INDEX(2_Girdiler!$B$21:$I$21,G5941)+(F5941-INDEX(2_Girdiler!$B$20:$I$20,G5941))*(INDEX(2_Girdiler!$B$21:$I$21,G5941+1)-INDEX(2_Girdiler!$B$21:$I$21,G5941))/(INDEX(2_Girdiler!$B$20:$I$20,G5941+1)-INDEX(2_Girdiler!$B$20:$I$20,G5941)))</f>
        <v>4.28181168913363</v>
      </c>
      <c r="I5941" s="16" t="n">
        <f aca="false">H5941/2_Girdiler!$B$17</f>
        <v>1.71546942673623</v>
      </c>
      <c r="J5941" s="16" t="n">
        <f aca="false">D5941+I5941</f>
        <v>12.6344553386985</v>
      </c>
    </row>
    <row r="5942" customFormat="false" ht="15" hidden="false" customHeight="false" outlineLevel="0" collapsed="false">
      <c r="A5942" s="0" t="n">
        <v>5930</v>
      </c>
      <c r="B5942" s="7" t="n">
        <v>0.204161</v>
      </c>
      <c r="C5942" s="7" t="n">
        <v>0.518659</v>
      </c>
      <c r="D5942" s="16" t="n">
        <f aca="false">LOGINV(B5942,$B$7,$C$7)</f>
        <v>8.5413043069229</v>
      </c>
      <c r="E5942" s="16" t="n">
        <f aca="false">LOGINV(C5942,$B$8,$C$8)</f>
        <v>112.553751050603</v>
      </c>
      <c r="F5942" s="16" t="n">
        <f aca="false">$B$5/100*E5942*2_Girdiler!$B$14*2_Girdiler!$B$15*2_Girdiler!$B$16</f>
        <v>2.83185237643317</v>
      </c>
      <c r="G5942" s="16" t="n">
        <f aca="false">MIN(MATCH(F5942,2_Girdiler!$B$20:$I$20,1),7)</f>
        <v>1</v>
      </c>
      <c r="H5942" s="16" t="n">
        <f aca="false">IF(F5942&gt;=40,2_Girdiler!$I$21+(F5942-40)*(2_Girdiler!$I$21-2_Girdiler!$H$21)/(2_Girdiler!$I$20-2_Girdiler!$H$20),INDEX(2_Girdiler!$B$21:$I$21,G5942)+(F5942-INDEX(2_Girdiler!$B$20:$I$20,G5942))*(INDEX(2_Girdiler!$B$21:$I$21,G5942+1)-INDEX(2_Girdiler!$B$21:$I$21,G5942))/(INDEX(2_Girdiler!$B$20:$I$20,G5942+1)-INDEX(2_Girdiler!$B$20:$I$20,G5942)))</f>
        <v>6.23007522815297</v>
      </c>
      <c r="I5942" s="16" t="n">
        <f aca="false">H5942/2_Girdiler!$B$17</f>
        <v>2.49602372922795</v>
      </c>
      <c r="J5942" s="16" t="n">
        <f aca="false">D5942+I5942</f>
        <v>11.0373280361509</v>
      </c>
    </row>
    <row r="5943" customFormat="false" ht="15" hidden="false" customHeight="false" outlineLevel="0" collapsed="false">
      <c r="A5943" s="0" t="n">
        <v>5931</v>
      </c>
      <c r="B5943" s="7" t="n">
        <v>0.657341</v>
      </c>
      <c r="C5943" s="7" t="n">
        <v>0.03837</v>
      </c>
      <c r="D5943" s="16" t="n">
        <f aca="false">LOGINV(B5943,$B$7,$C$7)</f>
        <v>16.9737488184393</v>
      </c>
      <c r="E5943" s="16" t="n">
        <f aca="false">LOGINV(C5943,$B$8,$C$8)</f>
        <v>34.8392261298153</v>
      </c>
      <c r="F5943" s="16" t="n">
        <f aca="false">$B$5/100*E5943*2_Girdiler!$B$14*2_Girdiler!$B$15*2_Girdiler!$B$16</f>
        <v>0.876554929426152</v>
      </c>
      <c r="G5943" s="16" t="n">
        <f aca="false">MIN(MATCH(F5943,2_Girdiler!$B$20:$I$20,1),7)</f>
        <v>1</v>
      </c>
      <c r="H5943" s="16" t="n">
        <f aca="false">IF(F5943&gt;=40,2_Girdiler!$I$21+(F5943-40)*(2_Girdiler!$I$21-2_Girdiler!$H$21)/(2_Girdiler!$I$20-2_Girdiler!$H$20),INDEX(2_Girdiler!$B$21:$I$21,G5943)+(F5943-INDEX(2_Girdiler!$B$20:$I$20,G5943))*(INDEX(2_Girdiler!$B$21:$I$21,G5943+1)-INDEX(2_Girdiler!$B$21:$I$21,G5943))/(INDEX(2_Girdiler!$B$20:$I$20,G5943+1)-INDEX(2_Girdiler!$B$20:$I$20,G5943)))</f>
        <v>1.92842084473753</v>
      </c>
      <c r="I5943" s="16" t="n">
        <f aca="false">H5943/2_Girdiler!$B$17</f>
        <v>0.772604505103179</v>
      </c>
      <c r="J5943" s="16" t="n">
        <f aca="false">D5943+I5943</f>
        <v>17.7463533235425</v>
      </c>
    </row>
    <row r="5944" customFormat="false" ht="15" hidden="false" customHeight="false" outlineLevel="0" collapsed="false">
      <c r="A5944" s="0" t="n">
        <v>5932</v>
      </c>
      <c r="B5944" s="7" t="n">
        <v>0.491695</v>
      </c>
      <c r="C5944" s="7" t="n">
        <v>0.801552</v>
      </c>
      <c r="D5944" s="16" t="n">
        <f aca="false">LOGINV(B5944,$B$7,$C$7)</f>
        <v>13.3858136135964</v>
      </c>
      <c r="E5944" s="16" t="n">
        <f aca="false">LOGINV(C5944,$B$8,$C$8)</f>
        <v>188.685643820641</v>
      </c>
      <c r="F5944" s="16" t="n">
        <f aca="false">$B$5/100*E5944*2_Girdiler!$B$14*2_Girdiler!$B$15*2_Girdiler!$B$16</f>
        <v>4.74733079852734</v>
      </c>
      <c r="G5944" s="16" t="n">
        <f aca="false">MIN(MATCH(F5944,2_Girdiler!$B$20:$I$20,1),7)</f>
        <v>1</v>
      </c>
      <c r="H5944" s="16" t="n">
        <f aca="false">IF(F5944&gt;=40,2_Girdiler!$I$21+(F5944-40)*(2_Girdiler!$I$21-2_Girdiler!$H$21)/(2_Girdiler!$I$20-2_Girdiler!$H$20),INDEX(2_Girdiler!$B$21:$I$21,G5944)+(F5944-INDEX(2_Girdiler!$B$20:$I$20,G5944))*(INDEX(2_Girdiler!$B$21:$I$21,G5944+1)-INDEX(2_Girdiler!$B$21:$I$21,G5944))/(INDEX(2_Girdiler!$B$20:$I$20,G5944+1)-INDEX(2_Girdiler!$B$20:$I$20,G5944)))</f>
        <v>10.4441277567601</v>
      </c>
      <c r="I5944" s="16" t="n">
        <f aca="false">H5944/2_Girdiler!$B$17</f>
        <v>4.18434605639429</v>
      </c>
      <c r="J5944" s="16" t="n">
        <f aca="false">D5944+I5944</f>
        <v>17.5701596699906</v>
      </c>
    </row>
    <row r="5945" customFormat="false" ht="15" hidden="false" customHeight="false" outlineLevel="0" collapsed="false">
      <c r="A5945" s="0" t="n">
        <v>5933</v>
      </c>
      <c r="B5945" s="7" t="n">
        <v>0.956354</v>
      </c>
      <c r="C5945" s="7" t="n">
        <v>0.257103</v>
      </c>
      <c r="D5945" s="16" t="n">
        <f aca="false">LOGINV(B5945,$B$7,$C$7)</f>
        <v>35.1236697453423</v>
      </c>
      <c r="E5945" s="16" t="n">
        <f aca="false">LOGINV(C5945,$B$8,$C$8)</f>
        <v>71.6768472969631</v>
      </c>
      <c r="F5945" s="16" t="n">
        <f aca="false">$B$5/100*E5945*2_Girdiler!$B$14*2_Girdiler!$B$15*2_Girdiler!$B$16</f>
        <v>1.80338947799159</v>
      </c>
      <c r="G5945" s="16" t="n">
        <f aca="false">MIN(MATCH(F5945,2_Girdiler!$B$20:$I$20,1),7)</f>
        <v>1</v>
      </c>
      <c r="H5945" s="16" t="n">
        <f aca="false">IF(F5945&gt;=40,2_Girdiler!$I$21+(F5945-40)*(2_Girdiler!$I$21-2_Girdiler!$H$21)/(2_Girdiler!$I$20-2_Girdiler!$H$20),INDEX(2_Girdiler!$B$21:$I$21,G5945)+(F5945-INDEX(2_Girdiler!$B$20:$I$20,G5945))*(INDEX(2_Girdiler!$B$21:$I$21,G5945+1)-INDEX(2_Girdiler!$B$21:$I$21,G5945))/(INDEX(2_Girdiler!$B$20:$I$20,G5945+1)-INDEX(2_Girdiler!$B$20:$I$20,G5945)))</f>
        <v>3.9674568515815</v>
      </c>
      <c r="I5945" s="16" t="n">
        <f aca="false">H5945/2_Girdiler!$B$17</f>
        <v>1.58952598220413</v>
      </c>
      <c r="J5945" s="16" t="n">
        <f aca="false">D5945+I5945</f>
        <v>36.7131957275464</v>
      </c>
    </row>
    <row r="5946" customFormat="false" ht="15" hidden="false" customHeight="false" outlineLevel="0" collapsed="false">
      <c r="A5946" s="0" t="n">
        <v>5934</v>
      </c>
      <c r="B5946" s="7" t="n">
        <v>0.885808</v>
      </c>
      <c r="C5946" s="7" t="n">
        <v>0.045308</v>
      </c>
      <c r="D5946" s="16" t="n">
        <f aca="false">LOGINV(B5946,$B$7,$C$7)</f>
        <v>26.5016280711015</v>
      </c>
      <c r="E5946" s="16" t="n">
        <f aca="false">LOGINV(C5946,$B$8,$C$8)</f>
        <v>36.6327124997967</v>
      </c>
      <c r="F5946" s="16" t="n">
        <f aca="false">$B$5/100*E5946*2_Girdiler!$B$14*2_Girdiler!$B$15*2_Girdiler!$B$16</f>
        <v>0.921679046494886</v>
      </c>
      <c r="G5946" s="16" t="n">
        <f aca="false">MIN(MATCH(F5946,2_Girdiler!$B$20:$I$20,1),7)</f>
        <v>1</v>
      </c>
      <c r="H5946" s="16" t="n">
        <f aca="false">IF(F5946&gt;=40,2_Girdiler!$I$21+(F5946-40)*(2_Girdiler!$I$21-2_Girdiler!$H$21)/(2_Girdiler!$I$20-2_Girdiler!$H$20),INDEX(2_Girdiler!$B$21:$I$21,G5946)+(F5946-INDEX(2_Girdiler!$B$20:$I$20,G5946))*(INDEX(2_Girdiler!$B$21:$I$21,G5946+1)-INDEX(2_Girdiler!$B$21:$I$21,G5946))/(INDEX(2_Girdiler!$B$20:$I$20,G5946+1)-INDEX(2_Girdiler!$B$20:$I$20,G5946)))</f>
        <v>2.02769390228875</v>
      </c>
      <c r="I5946" s="16" t="n">
        <f aca="false">H5946/2_Girdiler!$B$17</f>
        <v>0.812377364699018</v>
      </c>
      <c r="J5946" s="16" t="n">
        <f aca="false">D5946+I5946</f>
        <v>27.3140054358005</v>
      </c>
    </row>
    <row r="5947" customFormat="false" ht="15" hidden="false" customHeight="false" outlineLevel="0" collapsed="false">
      <c r="A5947" s="0" t="n">
        <v>5935</v>
      </c>
      <c r="B5947" s="7" t="n">
        <v>0.201242</v>
      </c>
      <c r="C5947" s="7" t="n">
        <v>0.230062</v>
      </c>
      <c r="D5947" s="16" t="n">
        <f aca="false">LOGINV(B5947,$B$7,$C$7)</f>
        <v>8.49220370150002</v>
      </c>
      <c r="E5947" s="16" t="n">
        <f aca="false">LOGINV(C5947,$B$8,$C$8)</f>
        <v>67.7913934791216</v>
      </c>
      <c r="F5947" s="16" t="n">
        <f aca="false">$B$5/100*E5947*2_Girdiler!$B$14*2_Girdiler!$B$15*2_Girdiler!$B$16</f>
        <v>1.7056314599347</v>
      </c>
      <c r="G5947" s="16" t="n">
        <f aca="false">MIN(MATCH(F5947,2_Girdiler!$B$20:$I$20,1),7)</f>
        <v>1</v>
      </c>
      <c r="H5947" s="16" t="n">
        <f aca="false">IF(F5947&gt;=40,2_Girdiler!$I$21+(F5947-40)*(2_Girdiler!$I$21-2_Girdiler!$H$21)/(2_Girdiler!$I$20-2_Girdiler!$H$20),INDEX(2_Girdiler!$B$21:$I$21,G5947)+(F5947-INDEX(2_Girdiler!$B$20:$I$20,G5947))*(INDEX(2_Girdiler!$B$21:$I$21,G5947+1)-INDEX(2_Girdiler!$B$21:$I$21,G5947))/(INDEX(2_Girdiler!$B$20:$I$20,G5947+1)-INDEX(2_Girdiler!$B$20:$I$20,G5947)))</f>
        <v>3.75238921185634</v>
      </c>
      <c r="I5947" s="16" t="n">
        <f aca="false">H5947/2_Girdiler!$B$17</f>
        <v>1.50336106244244</v>
      </c>
      <c r="J5947" s="16" t="n">
        <f aca="false">D5947+I5947</f>
        <v>9.99556476394247</v>
      </c>
    </row>
    <row r="5948" customFormat="false" ht="15" hidden="false" customHeight="false" outlineLevel="0" collapsed="false">
      <c r="A5948" s="0" t="n">
        <v>5936</v>
      </c>
      <c r="B5948" s="7" t="n">
        <v>0.62312</v>
      </c>
      <c r="C5948" s="7" t="n">
        <v>0.575551</v>
      </c>
      <c r="D5948" s="16" t="n">
        <f aca="false">LOGINV(B5948,$B$7,$C$7)</f>
        <v>16.1294732500111</v>
      </c>
      <c r="E5948" s="16" t="n">
        <f aca="false">LOGINV(C5948,$B$8,$C$8)</f>
        <v>123.496494032003</v>
      </c>
      <c r="F5948" s="16" t="n">
        <f aca="false">$B$5/100*E5948*2_Girdiler!$B$14*2_Girdiler!$B$15*2_Girdiler!$B$16</f>
        <v>3.10717178984521</v>
      </c>
      <c r="G5948" s="16" t="n">
        <f aca="false">MIN(MATCH(F5948,2_Girdiler!$B$20:$I$20,1),7)</f>
        <v>1</v>
      </c>
      <c r="H5948" s="16" t="n">
        <f aca="false">IF(F5948&gt;=40,2_Girdiler!$I$21+(F5948-40)*(2_Girdiler!$I$21-2_Girdiler!$H$21)/(2_Girdiler!$I$20-2_Girdiler!$H$20),INDEX(2_Girdiler!$B$21:$I$21,G5948)+(F5948-INDEX(2_Girdiler!$B$20:$I$20,G5948))*(INDEX(2_Girdiler!$B$21:$I$21,G5948+1)-INDEX(2_Girdiler!$B$21:$I$21,G5948))/(INDEX(2_Girdiler!$B$20:$I$20,G5948+1)-INDEX(2_Girdiler!$B$20:$I$20,G5948)))</f>
        <v>6.83577793765946</v>
      </c>
      <c r="I5948" s="16" t="n">
        <f aca="false">H5948/2_Girdiler!$B$17</f>
        <v>2.73869308399818</v>
      </c>
      <c r="J5948" s="16" t="n">
        <f aca="false">D5948+I5948</f>
        <v>18.8681663340093</v>
      </c>
    </row>
    <row r="5949" customFormat="false" ht="15" hidden="false" customHeight="false" outlineLevel="0" collapsed="false">
      <c r="A5949" s="0" t="n">
        <v>5937</v>
      </c>
      <c r="B5949" s="7" t="n">
        <v>0.132847</v>
      </c>
      <c r="C5949" s="7" t="n">
        <v>0.294507</v>
      </c>
      <c r="D5949" s="16" t="n">
        <f aca="false">LOGINV(B5949,$B$7,$C$7)</f>
        <v>7.28192370458974</v>
      </c>
      <c r="E5949" s="16" t="n">
        <f aca="false">LOGINV(C5949,$B$8,$C$8)</f>
        <v>77.0525582245911</v>
      </c>
      <c r="F5949" s="16" t="n">
        <f aca="false">$B$5/100*E5949*2_Girdiler!$B$14*2_Girdiler!$B$15*2_Girdiler!$B$16</f>
        <v>1.93864236493071</v>
      </c>
      <c r="G5949" s="16" t="n">
        <f aca="false">MIN(MATCH(F5949,2_Girdiler!$B$20:$I$20,1),7)</f>
        <v>1</v>
      </c>
      <c r="H5949" s="16" t="n">
        <f aca="false">IF(F5949&gt;=40,2_Girdiler!$I$21+(F5949-40)*(2_Girdiler!$I$21-2_Girdiler!$H$21)/(2_Girdiler!$I$20-2_Girdiler!$H$20),INDEX(2_Girdiler!$B$21:$I$21,G5949)+(F5949-INDEX(2_Girdiler!$B$20:$I$20,G5949))*(INDEX(2_Girdiler!$B$21:$I$21,G5949+1)-INDEX(2_Girdiler!$B$21:$I$21,G5949))/(INDEX(2_Girdiler!$B$20:$I$20,G5949+1)-INDEX(2_Girdiler!$B$20:$I$20,G5949)))</f>
        <v>4.26501320284757</v>
      </c>
      <c r="I5949" s="16" t="n">
        <f aca="false">H5949/2_Girdiler!$B$17</f>
        <v>1.70873926396137</v>
      </c>
      <c r="J5949" s="16" t="n">
        <f aca="false">D5949+I5949</f>
        <v>8.9906629685511</v>
      </c>
    </row>
    <row r="5950" customFormat="false" ht="15" hidden="false" customHeight="false" outlineLevel="0" collapsed="false">
      <c r="A5950" s="0" t="n">
        <v>5938</v>
      </c>
      <c r="B5950" s="7" t="n">
        <v>0.557841</v>
      </c>
      <c r="C5950" s="7" t="n">
        <v>0.52782</v>
      </c>
      <c r="D5950" s="16" t="n">
        <f aca="false">LOGINV(B5950,$B$7,$C$7)</f>
        <v>14.6860838665704</v>
      </c>
      <c r="E5950" s="16" t="n">
        <f aca="false">LOGINV(C5950,$B$8,$C$8)</f>
        <v>114.237450691857</v>
      </c>
      <c r="F5950" s="16" t="n">
        <f aca="false">$B$5/100*E5950*2_Girdiler!$B$14*2_Girdiler!$B$15*2_Girdiler!$B$16</f>
        <v>2.87421425940712</v>
      </c>
      <c r="G5950" s="16" t="n">
        <f aca="false">MIN(MATCH(F5950,2_Girdiler!$B$20:$I$20,1),7)</f>
        <v>1</v>
      </c>
      <c r="H5950" s="16" t="n">
        <f aca="false">IF(F5950&gt;=40,2_Girdiler!$I$21+(F5950-40)*(2_Girdiler!$I$21-2_Girdiler!$H$21)/(2_Girdiler!$I$20-2_Girdiler!$H$20),INDEX(2_Girdiler!$B$21:$I$21,G5950)+(F5950-INDEX(2_Girdiler!$B$20:$I$20,G5950))*(INDEX(2_Girdiler!$B$21:$I$21,G5950+1)-INDEX(2_Girdiler!$B$21:$I$21,G5950))/(INDEX(2_Girdiler!$B$20:$I$20,G5950+1)-INDEX(2_Girdiler!$B$20:$I$20,G5950)))</f>
        <v>6.32327137069566</v>
      </c>
      <c r="I5950" s="16" t="n">
        <f aca="false">H5950/2_Girdiler!$B$17</f>
        <v>2.53336192736204</v>
      </c>
      <c r="J5950" s="16" t="n">
        <f aca="false">D5950+I5950</f>
        <v>17.2194457939325</v>
      </c>
    </row>
    <row r="5951" customFormat="false" ht="15" hidden="false" customHeight="false" outlineLevel="0" collapsed="false">
      <c r="A5951" s="0" t="n">
        <v>5939</v>
      </c>
      <c r="B5951" s="7" t="n">
        <v>0.935418</v>
      </c>
      <c r="C5951" s="7" t="n">
        <v>0.47496</v>
      </c>
      <c r="D5951" s="16" t="n">
        <f aca="false">LOGINV(B5951,$B$7,$C$7)</f>
        <v>31.5509143113822</v>
      </c>
      <c r="E5951" s="16" t="n">
        <f aca="false">LOGINV(C5951,$B$8,$C$8)</f>
        <v>104.866384599895</v>
      </c>
      <c r="F5951" s="16" t="n">
        <f aca="false">$B$5/100*E5951*2_Girdiler!$B$14*2_Girdiler!$B$15*2_Girdiler!$B$16</f>
        <v>2.63843823653335</v>
      </c>
      <c r="G5951" s="16" t="n">
        <f aca="false">MIN(MATCH(F5951,2_Girdiler!$B$20:$I$20,1),7)</f>
        <v>1</v>
      </c>
      <c r="H5951" s="16" t="n">
        <f aca="false">IF(F5951&gt;=40,2_Girdiler!$I$21+(F5951-40)*(2_Girdiler!$I$21-2_Girdiler!$H$21)/(2_Girdiler!$I$20-2_Girdiler!$H$20),INDEX(2_Girdiler!$B$21:$I$21,G5951)+(F5951-INDEX(2_Girdiler!$B$20:$I$20,G5951))*(INDEX(2_Girdiler!$B$21:$I$21,G5951+1)-INDEX(2_Girdiler!$B$21:$I$21,G5951))/(INDEX(2_Girdiler!$B$20:$I$20,G5951+1)-INDEX(2_Girdiler!$B$20:$I$20,G5951)))</f>
        <v>5.80456412037337</v>
      </c>
      <c r="I5951" s="16" t="n">
        <f aca="false">H5951/2_Girdiler!$B$17</f>
        <v>2.32554652258548</v>
      </c>
      <c r="J5951" s="16" t="n">
        <f aca="false">D5951+I5951</f>
        <v>33.8764608339677</v>
      </c>
    </row>
    <row r="5952" customFormat="false" ht="15" hidden="false" customHeight="false" outlineLevel="0" collapsed="false">
      <c r="A5952" s="0" t="n">
        <v>5940</v>
      </c>
      <c r="B5952" s="7" t="n">
        <v>0.324079</v>
      </c>
      <c r="C5952" s="7" t="n">
        <v>0.947964</v>
      </c>
      <c r="D5952" s="16" t="n">
        <f aca="false">LOGINV(B5952,$B$7,$C$7)</f>
        <v>10.5007404254829</v>
      </c>
      <c r="E5952" s="16" t="n">
        <f aca="false">LOGINV(C5952,$B$8,$C$8)</f>
        <v>311.824644715076</v>
      </c>
      <c r="F5952" s="16" t="n">
        <f aca="false">$B$5/100*E5952*2_Girdiler!$B$14*2_Girdiler!$B$15*2_Girdiler!$B$16</f>
        <v>7.84550806103132</v>
      </c>
      <c r="G5952" s="16" t="n">
        <f aca="false">MIN(MATCH(F5952,2_Girdiler!$B$20:$I$20,1),7)</f>
        <v>2</v>
      </c>
      <c r="H5952" s="16" t="n">
        <f aca="false">IF(F5952&gt;=40,2_Girdiler!$I$21+(F5952-40)*(2_Girdiler!$I$21-2_Girdiler!$H$21)/(2_Girdiler!$I$20-2_Girdiler!$H$20),INDEX(2_Girdiler!$B$21:$I$21,G5952)+(F5952-INDEX(2_Girdiler!$B$20:$I$20,G5952))*(INDEX(2_Girdiler!$B$21:$I$21,G5952+1)-INDEX(2_Girdiler!$B$21:$I$21,G5952))/(INDEX(2_Girdiler!$B$20:$I$20,G5952+1)-INDEX(2_Girdiler!$B$20:$I$20,G5952)))</f>
        <v>15.5528128976501</v>
      </c>
      <c r="I5952" s="16" t="n">
        <f aca="false">H5952/2_Girdiler!$B$17</f>
        <v>6.23109491091751</v>
      </c>
      <c r="J5952" s="16" t="n">
        <f aca="false">D5952+I5952</f>
        <v>16.7318353364004</v>
      </c>
    </row>
    <row r="5953" customFormat="false" ht="15" hidden="false" customHeight="false" outlineLevel="0" collapsed="false">
      <c r="A5953" s="0" t="n">
        <v>5941</v>
      </c>
      <c r="B5953" s="7" t="n">
        <v>0.998448</v>
      </c>
      <c r="C5953" s="7" t="n">
        <v>0.991525</v>
      </c>
      <c r="D5953" s="16" t="n">
        <f aca="false">LOGINV(B5953,$B$7,$C$7)</f>
        <v>70.3983006103917</v>
      </c>
      <c r="E5953" s="16" t="n">
        <f aca="false">LOGINV(C5953,$B$8,$C$8)</f>
        <v>510.069925901021</v>
      </c>
      <c r="F5953" s="16" t="n">
        <f aca="false">$B$5/100*E5953*2_Girdiler!$B$14*2_Girdiler!$B$15*2_Girdiler!$B$16</f>
        <v>12.8333593356697</v>
      </c>
      <c r="G5953" s="16" t="n">
        <f aca="false">MIN(MATCH(F5953,2_Girdiler!$B$20:$I$20,1),7)</f>
        <v>3</v>
      </c>
      <c r="H5953" s="16" t="n">
        <f aca="false">IF(F5953&gt;=40,2_Girdiler!$I$21+(F5953-40)*(2_Girdiler!$I$21-2_Girdiler!$H$21)/(2_Girdiler!$I$20-2_Girdiler!$H$20),INDEX(2_Girdiler!$B$21:$I$21,G5953)+(F5953-INDEX(2_Girdiler!$B$20:$I$20,G5953))*(INDEX(2_Girdiler!$B$21:$I$21,G5953+1)-INDEX(2_Girdiler!$B$21:$I$21,G5953))/(INDEX(2_Girdiler!$B$20:$I$20,G5953+1)-INDEX(2_Girdiler!$B$20:$I$20,G5953)))</f>
        <v>21.5500234021027</v>
      </c>
      <c r="I5953" s="16" t="n">
        <f aca="false">H5953/2_Girdiler!$B$17</f>
        <v>8.63382347840653</v>
      </c>
      <c r="J5953" s="16" t="n">
        <f aca="false">D5953+I5953</f>
        <v>79.0321240887982</v>
      </c>
    </row>
    <row r="5954" customFormat="false" ht="15" hidden="false" customHeight="false" outlineLevel="0" collapsed="false">
      <c r="A5954" s="0" t="n">
        <v>5942</v>
      </c>
      <c r="B5954" s="7" t="n">
        <v>0.284865</v>
      </c>
      <c r="C5954" s="7" t="n">
        <v>0.492014</v>
      </c>
      <c r="D5954" s="16" t="n">
        <f aca="false">LOGINV(B5954,$B$7,$C$7)</f>
        <v>9.86453915853396</v>
      </c>
      <c r="E5954" s="16" t="n">
        <f aca="false">LOGINV(C5954,$B$8,$C$8)</f>
        <v>107.803124924754</v>
      </c>
      <c r="F5954" s="16" t="n">
        <f aca="false">$B$5/100*E5954*2_Girdiler!$B$14*2_Girdiler!$B$15*2_Girdiler!$B$16</f>
        <v>2.7123266231068</v>
      </c>
      <c r="G5954" s="16" t="n">
        <f aca="false">MIN(MATCH(F5954,2_Girdiler!$B$20:$I$20,1),7)</f>
        <v>1</v>
      </c>
      <c r="H5954" s="16" t="n">
        <f aca="false">IF(F5954&gt;=40,2_Girdiler!$I$21+(F5954-40)*(2_Girdiler!$I$21-2_Girdiler!$H$21)/(2_Girdiler!$I$20-2_Girdiler!$H$20),INDEX(2_Girdiler!$B$21:$I$21,G5954)+(F5954-INDEX(2_Girdiler!$B$20:$I$20,G5954))*(INDEX(2_Girdiler!$B$21:$I$21,G5954+1)-INDEX(2_Girdiler!$B$21:$I$21,G5954))/(INDEX(2_Girdiler!$B$20:$I$20,G5954+1)-INDEX(2_Girdiler!$B$20:$I$20,G5954)))</f>
        <v>5.96711857083497</v>
      </c>
      <c r="I5954" s="16" t="n">
        <f aca="false">H5954/2_Girdiler!$B$17</f>
        <v>2.39067250434093</v>
      </c>
      <c r="J5954" s="16" t="n">
        <f aca="false">D5954+I5954</f>
        <v>12.2552116628749</v>
      </c>
    </row>
    <row r="5955" customFormat="false" ht="15" hidden="false" customHeight="false" outlineLevel="0" collapsed="false">
      <c r="A5955" s="0" t="n">
        <v>5943</v>
      </c>
      <c r="B5955" s="7" t="n">
        <v>0.941238</v>
      </c>
      <c r="C5955" s="7" t="n">
        <v>0.738046</v>
      </c>
      <c r="D5955" s="16" t="n">
        <f aca="false">LOGINV(B5955,$B$7,$C$7)</f>
        <v>32.4036499076177</v>
      </c>
      <c r="E5955" s="16" t="n">
        <f aca="false">LOGINV(C5955,$B$8,$C$8)</f>
        <v>164.782675257256</v>
      </c>
      <c r="F5955" s="16" t="n">
        <f aca="false">$B$5/100*E5955*2_Girdiler!$B$14*2_Girdiler!$B$15*2_Girdiler!$B$16</f>
        <v>4.14593210947256</v>
      </c>
      <c r="G5955" s="16" t="n">
        <f aca="false">MIN(MATCH(F5955,2_Girdiler!$B$20:$I$20,1),7)</f>
        <v>1</v>
      </c>
      <c r="H5955" s="16" t="n">
        <f aca="false">IF(F5955&gt;=40,2_Girdiler!$I$21+(F5955-40)*(2_Girdiler!$I$21-2_Girdiler!$H$21)/(2_Girdiler!$I$20-2_Girdiler!$H$20),INDEX(2_Girdiler!$B$21:$I$21,G5955)+(F5955-INDEX(2_Girdiler!$B$20:$I$20,G5955))*(INDEX(2_Girdiler!$B$21:$I$21,G5955+1)-INDEX(2_Girdiler!$B$21:$I$21,G5955))/(INDEX(2_Girdiler!$B$20:$I$20,G5955+1)-INDEX(2_Girdiler!$B$20:$I$20,G5955)))</f>
        <v>9.12105064083962</v>
      </c>
      <c r="I5955" s="16" t="n">
        <f aca="false">H5955/2_Girdiler!$B$17</f>
        <v>3.65426708366972</v>
      </c>
      <c r="J5955" s="16" t="n">
        <f aca="false">D5955+I5955</f>
        <v>36.0579169912874</v>
      </c>
    </row>
    <row r="5956" customFormat="false" ht="15" hidden="false" customHeight="false" outlineLevel="0" collapsed="false">
      <c r="A5956" s="0" t="n">
        <v>5944</v>
      </c>
      <c r="B5956" s="7" t="n">
        <v>0.251378</v>
      </c>
      <c r="C5956" s="7" t="n">
        <v>0.167736</v>
      </c>
      <c r="D5956" s="16" t="n">
        <f aca="false">LOGINV(B5956,$B$7,$C$7)</f>
        <v>9.32084221559106</v>
      </c>
      <c r="E5956" s="16" t="n">
        <f aca="false">LOGINV(C5956,$B$8,$C$8)</f>
        <v>58.6457700783614</v>
      </c>
      <c r="F5956" s="16" t="n">
        <f aca="false">$B$5/100*E5956*2_Girdiler!$B$14*2_Girdiler!$B$15*2_Girdiler!$B$16</f>
        <v>1.47552757517157</v>
      </c>
      <c r="G5956" s="16" t="n">
        <f aca="false">MIN(MATCH(F5956,2_Girdiler!$B$20:$I$20,1),7)</f>
        <v>1</v>
      </c>
      <c r="H5956" s="16" t="n">
        <f aca="false">IF(F5956&gt;=40,2_Girdiler!$I$21+(F5956-40)*(2_Girdiler!$I$21-2_Girdiler!$H$21)/(2_Girdiler!$I$20-2_Girdiler!$H$20),INDEX(2_Girdiler!$B$21:$I$21,G5956)+(F5956-INDEX(2_Girdiler!$B$20:$I$20,G5956))*(INDEX(2_Girdiler!$B$21:$I$21,G5956+1)-INDEX(2_Girdiler!$B$21:$I$21,G5956))/(INDEX(2_Girdiler!$B$20:$I$20,G5956+1)-INDEX(2_Girdiler!$B$20:$I$20,G5956)))</f>
        <v>3.24616066537746</v>
      </c>
      <c r="I5956" s="16" t="n">
        <f aca="false">H5956/2_Girdiler!$B$17</f>
        <v>1.30054513837238</v>
      </c>
      <c r="J5956" s="16" t="n">
        <f aca="false">D5956+I5956</f>
        <v>10.6213873539634</v>
      </c>
    </row>
    <row r="5957" customFormat="false" ht="15" hidden="false" customHeight="false" outlineLevel="0" collapsed="false">
      <c r="A5957" s="0" t="n">
        <v>5945</v>
      </c>
      <c r="B5957" s="7" t="n">
        <v>0.524551</v>
      </c>
      <c r="C5957" s="7" t="n">
        <v>0.064212</v>
      </c>
      <c r="D5957" s="16" t="n">
        <f aca="false">LOGINV(B5957,$B$7,$C$7)</f>
        <v>14.0149442276307</v>
      </c>
      <c r="E5957" s="16" t="n">
        <f aca="false">LOGINV(C5957,$B$8,$C$8)</f>
        <v>40.9292787454318</v>
      </c>
      <c r="F5957" s="16" t="n">
        <f aca="false">$B$5/100*E5957*2_Girdiler!$B$14*2_Girdiler!$B$15*2_Girdiler!$B$16</f>
        <v>1.02978065323507</v>
      </c>
      <c r="G5957" s="16" t="n">
        <f aca="false">MIN(MATCH(F5957,2_Girdiler!$B$20:$I$20,1),7)</f>
        <v>1</v>
      </c>
      <c r="H5957" s="16" t="n">
        <f aca="false">IF(F5957&gt;=40,2_Girdiler!$I$21+(F5957-40)*(2_Girdiler!$I$21-2_Girdiler!$H$21)/(2_Girdiler!$I$20-2_Girdiler!$H$20),INDEX(2_Girdiler!$B$21:$I$21,G5957)+(F5957-INDEX(2_Girdiler!$B$20:$I$20,G5957))*(INDEX(2_Girdiler!$B$21:$I$21,G5957+1)-INDEX(2_Girdiler!$B$21:$I$21,G5957))/(INDEX(2_Girdiler!$B$20:$I$20,G5957+1)-INDEX(2_Girdiler!$B$20:$I$20,G5957)))</f>
        <v>2.26551743711714</v>
      </c>
      <c r="I5957" s="16" t="n">
        <f aca="false">H5957/2_Girdiler!$B$17</f>
        <v>0.90765922961424</v>
      </c>
      <c r="J5957" s="16" t="n">
        <f aca="false">D5957+I5957</f>
        <v>14.9226034572449</v>
      </c>
    </row>
    <row r="5958" customFormat="false" ht="15" hidden="false" customHeight="false" outlineLevel="0" collapsed="false">
      <c r="A5958" s="0" t="n">
        <v>5946</v>
      </c>
      <c r="B5958" s="7" t="n">
        <v>0.933237</v>
      </c>
      <c r="C5958" s="7" t="n">
        <v>0.119816</v>
      </c>
      <c r="D5958" s="16" t="n">
        <f aca="false">LOGINV(B5958,$B$7,$C$7)</f>
        <v>31.2522156993115</v>
      </c>
      <c r="E5958" s="16" t="n">
        <f aca="false">LOGINV(C5958,$B$8,$C$8)</f>
        <v>51.1202688733657</v>
      </c>
      <c r="F5958" s="16" t="n">
        <f aca="false">$B$5/100*E5958*2_Girdiler!$B$14*2_Girdiler!$B$15*2_Girdiler!$B$16</f>
        <v>1.28618596485388</v>
      </c>
      <c r="G5958" s="16" t="n">
        <f aca="false">MIN(MATCH(F5958,2_Girdiler!$B$20:$I$20,1),7)</f>
        <v>1</v>
      </c>
      <c r="H5958" s="16" t="n">
        <f aca="false">IF(F5958&gt;=40,2_Girdiler!$I$21+(F5958-40)*(2_Girdiler!$I$21-2_Girdiler!$H$21)/(2_Girdiler!$I$20-2_Girdiler!$H$20),INDEX(2_Girdiler!$B$21:$I$21,G5958)+(F5958-INDEX(2_Girdiler!$B$20:$I$20,G5958))*(INDEX(2_Girdiler!$B$21:$I$21,G5958+1)-INDEX(2_Girdiler!$B$21:$I$21,G5958))/(INDEX(2_Girdiler!$B$20:$I$20,G5958+1)-INDEX(2_Girdiler!$B$20:$I$20,G5958)))</f>
        <v>2.82960912267854</v>
      </c>
      <c r="I5958" s="16" t="n">
        <f aca="false">H5958/2_Girdiler!$B$17</f>
        <v>1.13365750107313</v>
      </c>
      <c r="J5958" s="16" t="n">
        <f aca="false">D5958+I5958</f>
        <v>32.3858732003846</v>
      </c>
    </row>
    <row r="5959" customFormat="false" ht="15" hidden="false" customHeight="false" outlineLevel="0" collapsed="false">
      <c r="A5959" s="0" t="n">
        <v>5947</v>
      </c>
      <c r="B5959" s="7" t="n">
        <v>0.85135</v>
      </c>
      <c r="C5959" s="7" t="n">
        <v>0.359785</v>
      </c>
      <c r="D5959" s="16" t="n">
        <f aca="false">LOGINV(B5959,$B$7,$C$7)</f>
        <v>24.2094991675016</v>
      </c>
      <c r="E5959" s="16" t="n">
        <f aca="false">LOGINV(C5959,$B$8,$C$8)</f>
        <v>86.614994075873</v>
      </c>
      <c r="F5959" s="16" t="n">
        <f aca="false">$B$5/100*E5959*2_Girdiler!$B$14*2_Girdiler!$B$15*2_Girdiler!$B$16</f>
        <v>2.17923325094897</v>
      </c>
      <c r="G5959" s="16" t="n">
        <f aca="false">MIN(MATCH(F5959,2_Girdiler!$B$20:$I$20,1),7)</f>
        <v>1</v>
      </c>
      <c r="H5959" s="16" t="n">
        <f aca="false">IF(F5959&gt;=40,2_Girdiler!$I$21+(F5959-40)*(2_Girdiler!$I$21-2_Girdiler!$H$21)/(2_Girdiler!$I$20-2_Girdiler!$H$20),INDEX(2_Girdiler!$B$21:$I$21,G5959)+(F5959-INDEX(2_Girdiler!$B$20:$I$20,G5959))*(INDEX(2_Girdiler!$B$21:$I$21,G5959+1)-INDEX(2_Girdiler!$B$21:$I$21,G5959))/(INDEX(2_Girdiler!$B$20:$I$20,G5959+1)-INDEX(2_Girdiler!$B$20:$I$20,G5959)))</f>
        <v>4.79431315208772</v>
      </c>
      <c r="I5959" s="16" t="n">
        <f aca="false">H5959/2_Girdiler!$B$17</f>
        <v>1.92079853849668</v>
      </c>
      <c r="J5959" s="16" t="n">
        <f aca="false">D5959+I5959</f>
        <v>26.1302977059982</v>
      </c>
    </row>
    <row r="5960" customFormat="false" ht="15" hidden="false" customHeight="false" outlineLevel="0" collapsed="false">
      <c r="A5960" s="0" t="n">
        <v>5948</v>
      </c>
      <c r="B5960" s="7" t="n">
        <v>0.878527</v>
      </c>
      <c r="C5960" s="7" t="n">
        <v>0.431189</v>
      </c>
      <c r="D5960" s="16" t="n">
        <f aca="false">LOGINV(B5960,$B$7,$C$7)</f>
        <v>25.9624388841273</v>
      </c>
      <c r="E5960" s="16" t="n">
        <f aca="false">LOGINV(C5960,$B$8,$C$8)</f>
        <v>97.6444713958839</v>
      </c>
      <c r="F5960" s="16" t="n">
        <f aca="false">$B$5/100*E5960*2_Girdiler!$B$14*2_Girdiler!$B$15*2_Girdiler!$B$16</f>
        <v>2.45673490032044</v>
      </c>
      <c r="G5960" s="16" t="n">
        <f aca="false">MIN(MATCH(F5960,2_Girdiler!$B$20:$I$20,1),7)</f>
        <v>1</v>
      </c>
      <c r="H5960" s="16" t="n">
        <f aca="false">IF(F5960&gt;=40,2_Girdiler!$I$21+(F5960-40)*(2_Girdiler!$I$21-2_Girdiler!$H$21)/(2_Girdiler!$I$20-2_Girdiler!$H$20),INDEX(2_Girdiler!$B$21:$I$21,G5960)+(F5960-INDEX(2_Girdiler!$B$20:$I$20,G5960))*(INDEX(2_Girdiler!$B$21:$I$21,G5960+1)-INDEX(2_Girdiler!$B$21:$I$21,G5960))/(INDEX(2_Girdiler!$B$20:$I$20,G5960+1)-INDEX(2_Girdiler!$B$20:$I$20,G5960)))</f>
        <v>5.40481678070497</v>
      </c>
      <c r="I5960" s="16" t="n">
        <f aca="false">H5960/2_Girdiler!$B$17</f>
        <v>2.16539133842346</v>
      </c>
      <c r="J5960" s="16" t="n">
        <f aca="false">D5960+I5960</f>
        <v>28.1278302225508</v>
      </c>
    </row>
    <row r="5961" customFormat="false" ht="15" hidden="false" customHeight="false" outlineLevel="0" collapsed="false">
      <c r="A5961" s="0" t="n">
        <v>5949</v>
      </c>
      <c r="B5961" s="7" t="n">
        <v>0.200365</v>
      </c>
      <c r="C5961" s="7" t="n">
        <v>0.197492</v>
      </c>
      <c r="D5961" s="16" t="n">
        <f aca="false">LOGINV(B5961,$B$7,$C$7)</f>
        <v>8.47742404817801</v>
      </c>
      <c r="E5961" s="16" t="n">
        <f aca="false">LOGINV(C5961,$B$8,$C$8)</f>
        <v>63.064498177479</v>
      </c>
      <c r="F5961" s="16" t="n">
        <f aca="false">$B$5/100*E5961*2_Girdiler!$B$14*2_Girdiler!$B$15*2_Girdiler!$B$16</f>
        <v>1.58670277414537</v>
      </c>
      <c r="G5961" s="16" t="n">
        <f aca="false">MIN(MATCH(F5961,2_Girdiler!$B$20:$I$20,1),7)</f>
        <v>1</v>
      </c>
      <c r="H5961" s="16" t="n">
        <f aca="false">IF(F5961&gt;=40,2_Girdiler!$I$21+(F5961-40)*(2_Girdiler!$I$21-2_Girdiler!$H$21)/(2_Girdiler!$I$20-2_Girdiler!$H$20),INDEX(2_Girdiler!$B$21:$I$21,G5961)+(F5961-INDEX(2_Girdiler!$B$20:$I$20,G5961))*(INDEX(2_Girdiler!$B$21:$I$21,G5961+1)-INDEX(2_Girdiler!$B$21:$I$21,G5961))/(INDEX(2_Girdiler!$B$20:$I$20,G5961+1)-INDEX(2_Girdiler!$B$20:$I$20,G5961)))</f>
        <v>3.49074610311982</v>
      </c>
      <c r="I5961" s="16" t="n">
        <f aca="false">H5961/2_Girdiler!$B$17</f>
        <v>1.39853609900634</v>
      </c>
      <c r="J5961" s="16" t="n">
        <f aca="false">D5961+I5961</f>
        <v>9.87596014718435</v>
      </c>
    </row>
    <row r="5962" customFormat="false" ht="15" hidden="false" customHeight="false" outlineLevel="0" collapsed="false">
      <c r="A5962" s="0" t="n">
        <v>5950</v>
      </c>
      <c r="B5962" s="7" t="n">
        <v>0.738024</v>
      </c>
      <c r="C5962" s="7" t="n">
        <v>0.016094</v>
      </c>
      <c r="D5962" s="16" t="n">
        <f aca="false">LOGINV(B5962,$B$7,$C$7)</f>
        <v>19.3175057900523</v>
      </c>
      <c r="E5962" s="16" t="n">
        <f aca="false">LOGINV(C5962,$B$8,$C$8)</f>
        <v>27.3994829630747</v>
      </c>
      <c r="F5962" s="16" t="n">
        <f aca="false">$B$5/100*E5962*2_Girdiler!$B$14*2_Girdiler!$B$15*2_Girdiler!$B$16</f>
        <v>0.689370991350959</v>
      </c>
      <c r="G5962" s="16" t="n">
        <f aca="false">MIN(MATCH(F5962,2_Girdiler!$B$20:$I$20,1),7)</f>
        <v>1</v>
      </c>
      <c r="H5962" s="16" t="n">
        <f aca="false">IF(F5962&gt;=40,2_Girdiler!$I$21+(F5962-40)*(2_Girdiler!$I$21-2_Girdiler!$H$21)/(2_Girdiler!$I$20-2_Girdiler!$H$20),INDEX(2_Girdiler!$B$21:$I$21,G5962)+(F5962-INDEX(2_Girdiler!$B$20:$I$20,G5962))*(INDEX(2_Girdiler!$B$21:$I$21,G5962+1)-INDEX(2_Girdiler!$B$21:$I$21,G5962))/(INDEX(2_Girdiler!$B$20:$I$20,G5962+1)-INDEX(2_Girdiler!$B$20:$I$20,G5962)))</f>
        <v>1.51661618097211</v>
      </c>
      <c r="I5962" s="16" t="n">
        <f aca="false">H5962/2_Girdiler!$B$17</f>
        <v>0.607618662248442</v>
      </c>
      <c r="J5962" s="16" t="n">
        <f aca="false">D5962+I5962</f>
        <v>19.9251244523008</v>
      </c>
    </row>
    <row r="5963" customFormat="false" ht="15" hidden="false" customHeight="false" outlineLevel="0" collapsed="false">
      <c r="A5963" s="0" t="n">
        <v>5951</v>
      </c>
      <c r="B5963" s="7" t="n">
        <v>0.347067</v>
      </c>
      <c r="C5963" s="7" t="n">
        <v>0.281933</v>
      </c>
      <c r="D5963" s="16" t="n">
        <f aca="false">LOGINV(B5963,$B$7,$C$7)</f>
        <v>10.8764707942388</v>
      </c>
      <c r="E5963" s="16" t="n">
        <f aca="false">LOGINV(C5963,$B$8,$C$8)</f>
        <v>75.2416852566015</v>
      </c>
      <c r="F5963" s="16" t="n">
        <f aca="false">$B$5/100*E5963*2_Girdiler!$B$14*2_Girdiler!$B$15*2_Girdiler!$B$16</f>
        <v>1.89308080105609</v>
      </c>
      <c r="G5963" s="16" t="n">
        <f aca="false">MIN(MATCH(F5963,2_Girdiler!$B$20:$I$20,1),7)</f>
        <v>1</v>
      </c>
      <c r="H5963" s="16" t="n">
        <f aca="false">IF(F5963&gt;=40,2_Girdiler!$I$21+(F5963-40)*(2_Girdiler!$I$21-2_Girdiler!$H$21)/(2_Girdiler!$I$20-2_Girdiler!$H$20),INDEX(2_Girdiler!$B$21:$I$21,G5963)+(F5963-INDEX(2_Girdiler!$B$20:$I$20,G5963))*(INDEX(2_Girdiler!$B$21:$I$21,G5963+1)-INDEX(2_Girdiler!$B$21:$I$21,G5963))/(INDEX(2_Girdiler!$B$20:$I$20,G5963+1)-INDEX(2_Girdiler!$B$20:$I$20,G5963)))</f>
        <v>4.1647777623234</v>
      </c>
      <c r="I5963" s="16" t="n">
        <f aca="false">H5963/2_Girdiler!$B$17</f>
        <v>1.66858083426418</v>
      </c>
      <c r="J5963" s="16" t="n">
        <f aca="false">D5963+I5963</f>
        <v>12.545051628503</v>
      </c>
    </row>
    <row r="5964" customFormat="false" ht="15" hidden="false" customHeight="false" outlineLevel="0" collapsed="false">
      <c r="A5964" s="0" t="n">
        <v>5952</v>
      </c>
      <c r="B5964" s="7" t="n">
        <v>0.461236</v>
      </c>
      <c r="C5964" s="7" t="n">
        <v>0.413276</v>
      </c>
      <c r="D5964" s="16" t="n">
        <f aca="false">LOGINV(B5964,$B$7,$C$7)</f>
        <v>12.8270168749387</v>
      </c>
      <c r="E5964" s="16" t="n">
        <f aca="false">LOGINV(C5964,$B$8,$C$8)</f>
        <v>94.801320679719</v>
      </c>
      <c r="F5964" s="16" t="n">
        <f aca="false">$B$5/100*E5964*2_Girdiler!$B$14*2_Girdiler!$B$15*2_Girdiler!$B$16</f>
        <v>2.38520122830173</v>
      </c>
      <c r="G5964" s="16" t="n">
        <f aca="false">MIN(MATCH(F5964,2_Girdiler!$B$20:$I$20,1),7)</f>
        <v>1</v>
      </c>
      <c r="H5964" s="16" t="n">
        <f aca="false">IF(F5964&gt;=40,2_Girdiler!$I$21+(F5964-40)*(2_Girdiler!$I$21-2_Girdiler!$H$21)/(2_Girdiler!$I$20-2_Girdiler!$H$20),INDEX(2_Girdiler!$B$21:$I$21,G5964)+(F5964-INDEX(2_Girdiler!$B$20:$I$20,G5964))*(INDEX(2_Girdiler!$B$21:$I$21,G5964+1)-INDEX(2_Girdiler!$B$21:$I$21,G5964))/(INDEX(2_Girdiler!$B$20:$I$20,G5964+1)-INDEX(2_Girdiler!$B$20:$I$20,G5964)))</f>
        <v>5.2474427022638</v>
      </c>
      <c r="I5964" s="16" t="n">
        <f aca="false">H5964/2_Girdiler!$B$17</f>
        <v>2.10234082622749</v>
      </c>
      <c r="J5964" s="16" t="n">
        <f aca="false">D5964+I5964</f>
        <v>14.9293577011662</v>
      </c>
    </row>
    <row r="5965" customFormat="false" ht="15" hidden="false" customHeight="false" outlineLevel="0" collapsed="false">
      <c r="A5965" s="0" t="n">
        <v>5953</v>
      </c>
      <c r="B5965" s="7" t="n">
        <v>0.188836</v>
      </c>
      <c r="C5965" s="7" t="n">
        <v>0.457849</v>
      </c>
      <c r="D5965" s="16" t="n">
        <f aca="false">LOGINV(B5965,$B$7,$C$7)</f>
        <v>8.28183996136257</v>
      </c>
      <c r="E5965" s="16" t="n">
        <f aca="false">LOGINV(C5965,$B$8,$C$8)</f>
        <v>101.992591052525</v>
      </c>
      <c r="F5965" s="16" t="n">
        <f aca="false">$B$5/100*E5965*2_Girdiler!$B$14*2_Girdiler!$B$15*2_Girdiler!$B$16</f>
        <v>2.56613359088152</v>
      </c>
      <c r="G5965" s="16" t="n">
        <f aca="false">MIN(MATCH(F5965,2_Girdiler!$B$20:$I$20,1),7)</f>
        <v>1</v>
      </c>
      <c r="H5965" s="16" t="n">
        <f aca="false">IF(F5965&gt;=40,2_Girdiler!$I$21+(F5965-40)*(2_Girdiler!$I$21-2_Girdiler!$H$21)/(2_Girdiler!$I$20-2_Girdiler!$H$20),INDEX(2_Girdiler!$B$21:$I$21,G5965)+(F5965-INDEX(2_Girdiler!$B$20:$I$20,G5965))*(INDEX(2_Girdiler!$B$21:$I$21,G5965+1)-INDEX(2_Girdiler!$B$21:$I$21,G5965))/(INDEX(2_Girdiler!$B$20:$I$20,G5965+1)-INDEX(2_Girdiler!$B$20:$I$20,G5965)))</f>
        <v>5.64549389993934</v>
      </c>
      <c r="I5965" s="16" t="n">
        <f aca="false">H5965/2_Girdiler!$B$17</f>
        <v>2.26181646632185</v>
      </c>
      <c r="J5965" s="16" t="n">
        <f aca="false">D5965+I5965</f>
        <v>10.5436564276844</v>
      </c>
    </row>
    <row r="5966" customFormat="false" ht="15" hidden="false" customHeight="false" outlineLevel="0" collapsed="false">
      <c r="A5966" s="0" t="n">
        <v>5954</v>
      </c>
      <c r="B5966" s="7" t="n">
        <v>0.783553</v>
      </c>
      <c r="C5966" s="7" t="n">
        <v>0.054318</v>
      </c>
      <c r="D5966" s="16" t="n">
        <f aca="false">LOGINV(B5966,$B$7,$C$7)</f>
        <v>20.9668036851932</v>
      </c>
      <c r="E5966" s="16" t="n">
        <f aca="false">LOGINV(C5966,$B$8,$C$8)</f>
        <v>38.7689037310682</v>
      </c>
      <c r="F5966" s="16" t="n">
        <f aca="false">$B$5/100*E5966*2_Girdiler!$B$14*2_Girdiler!$B$15*2_Girdiler!$B$16</f>
        <v>0.975425617873675</v>
      </c>
      <c r="G5966" s="16" t="n">
        <f aca="false">MIN(MATCH(F5966,2_Girdiler!$B$20:$I$20,1),7)</f>
        <v>1</v>
      </c>
      <c r="H5966" s="16" t="n">
        <f aca="false">IF(F5966&gt;=40,2_Girdiler!$I$21+(F5966-40)*(2_Girdiler!$I$21-2_Girdiler!$H$21)/(2_Girdiler!$I$20-2_Girdiler!$H$20),INDEX(2_Girdiler!$B$21:$I$21,G5966)+(F5966-INDEX(2_Girdiler!$B$20:$I$20,G5966))*(INDEX(2_Girdiler!$B$21:$I$21,G5966+1)-INDEX(2_Girdiler!$B$21:$I$21,G5966))/(INDEX(2_Girdiler!$B$20:$I$20,G5966+1)-INDEX(2_Girdiler!$B$20:$I$20,G5966)))</f>
        <v>2.14593635932209</v>
      </c>
      <c r="I5966" s="16" t="n">
        <f aca="false">H5966/2_Girdiler!$B$17</f>
        <v>0.859750143959169</v>
      </c>
      <c r="J5966" s="16" t="n">
        <f aca="false">D5966+I5966</f>
        <v>21.8265538291523</v>
      </c>
    </row>
    <row r="5967" customFormat="false" ht="15" hidden="false" customHeight="false" outlineLevel="0" collapsed="false">
      <c r="A5967" s="0" t="n">
        <v>5955</v>
      </c>
      <c r="B5967" s="7" t="n">
        <v>0.296862</v>
      </c>
      <c r="C5967" s="7" t="n">
        <v>0.741723</v>
      </c>
      <c r="D5967" s="16" t="n">
        <f aca="false">LOGINV(B5967,$B$7,$C$7)</f>
        <v>10.0588866660171</v>
      </c>
      <c r="E5967" s="16" t="n">
        <f aca="false">LOGINV(C5967,$B$8,$C$8)</f>
        <v>165.992608764516</v>
      </c>
      <c r="F5967" s="16" t="n">
        <f aca="false">$B$5/100*E5967*2_Girdiler!$B$14*2_Girdiler!$B$15*2_Girdiler!$B$16</f>
        <v>4.17637403651523</v>
      </c>
      <c r="G5967" s="16" t="n">
        <f aca="false">MIN(MATCH(F5967,2_Girdiler!$B$20:$I$20,1),7)</f>
        <v>1</v>
      </c>
      <c r="H5967" s="16" t="n">
        <f aca="false">IF(F5967&gt;=40,2_Girdiler!$I$21+(F5967-40)*(2_Girdiler!$I$21-2_Girdiler!$H$21)/(2_Girdiler!$I$20-2_Girdiler!$H$20),INDEX(2_Girdiler!$B$21:$I$21,G5967)+(F5967-INDEX(2_Girdiler!$B$20:$I$20,G5967))*(INDEX(2_Girdiler!$B$21:$I$21,G5967+1)-INDEX(2_Girdiler!$B$21:$I$21,G5967))/(INDEX(2_Girdiler!$B$20:$I$20,G5967+1)-INDEX(2_Girdiler!$B$20:$I$20,G5967)))</f>
        <v>9.18802288033352</v>
      </c>
      <c r="I5967" s="16" t="n">
        <f aca="false">H5967/2_Girdiler!$B$17</f>
        <v>3.68109891039003</v>
      </c>
      <c r="J5967" s="16" t="n">
        <f aca="false">D5967+I5967</f>
        <v>13.7399855764071</v>
      </c>
    </row>
    <row r="5968" customFormat="false" ht="15" hidden="false" customHeight="false" outlineLevel="0" collapsed="false">
      <c r="A5968" s="0" t="n">
        <v>5956</v>
      </c>
      <c r="B5968" s="7" t="n">
        <v>0.699025</v>
      </c>
      <c r="C5968" s="7" t="n">
        <v>0.70672</v>
      </c>
      <c r="D5968" s="16" t="n">
        <f aca="false">LOGINV(B5968,$B$7,$C$7)</f>
        <v>18.1113521123665</v>
      </c>
      <c r="E5968" s="16" t="n">
        <f aca="false">LOGINV(C5968,$B$8,$C$8)</f>
        <v>155.130996493558</v>
      </c>
      <c r="F5968" s="16" t="n">
        <f aca="false">$B$5/100*E5968*2_Girdiler!$B$14*2_Girdiler!$B$15*2_Girdiler!$B$16</f>
        <v>3.90309587177792</v>
      </c>
      <c r="G5968" s="16" t="n">
        <f aca="false">MIN(MATCH(F5968,2_Girdiler!$B$20:$I$20,1),7)</f>
        <v>1</v>
      </c>
      <c r="H5968" s="16" t="n">
        <f aca="false">IF(F5968&gt;=40,2_Girdiler!$I$21+(F5968-40)*(2_Girdiler!$I$21-2_Girdiler!$H$21)/(2_Girdiler!$I$20-2_Girdiler!$H$20),INDEX(2_Girdiler!$B$21:$I$21,G5968)+(F5968-INDEX(2_Girdiler!$B$20:$I$20,G5968))*(INDEX(2_Girdiler!$B$21:$I$21,G5968+1)-INDEX(2_Girdiler!$B$21:$I$21,G5968))/(INDEX(2_Girdiler!$B$20:$I$20,G5968+1)-INDEX(2_Girdiler!$B$20:$I$20,G5968)))</f>
        <v>8.58681091791143</v>
      </c>
      <c r="I5968" s="16" t="n">
        <f aca="false">H5968/2_Girdiler!$B$17</f>
        <v>3.44022873313759</v>
      </c>
      <c r="J5968" s="16" t="n">
        <f aca="false">D5968+I5968</f>
        <v>21.5515808455041</v>
      </c>
    </row>
    <row r="5969" customFormat="false" ht="15" hidden="false" customHeight="false" outlineLevel="0" collapsed="false">
      <c r="A5969" s="0" t="n">
        <v>5957</v>
      </c>
      <c r="B5969" s="7" t="n">
        <v>0.835926</v>
      </c>
      <c r="C5969" s="7" t="n">
        <v>0.110555</v>
      </c>
      <c r="D5969" s="16" t="n">
        <f aca="false">LOGINV(B5969,$B$7,$C$7)</f>
        <v>23.3560061357819</v>
      </c>
      <c r="E5969" s="16" t="n">
        <f aca="false">LOGINV(C5969,$B$8,$C$8)</f>
        <v>49.571050528891</v>
      </c>
      <c r="F5969" s="16" t="n">
        <f aca="false">$B$5/100*E5969*2_Girdiler!$B$14*2_Girdiler!$B$15*2_Girdiler!$B$16</f>
        <v>1.2472076313069</v>
      </c>
      <c r="G5969" s="16" t="n">
        <f aca="false">MIN(MATCH(F5969,2_Girdiler!$B$20:$I$20,1),7)</f>
        <v>1</v>
      </c>
      <c r="H5969" s="16" t="n">
        <f aca="false">IF(F5969&gt;=40,2_Girdiler!$I$21+(F5969-40)*(2_Girdiler!$I$21-2_Girdiler!$H$21)/(2_Girdiler!$I$20-2_Girdiler!$H$20),INDEX(2_Girdiler!$B$21:$I$21,G5969)+(F5969-INDEX(2_Girdiler!$B$20:$I$20,G5969))*(INDEX(2_Girdiler!$B$21:$I$21,G5969+1)-INDEX(2_Girdiler!$B$21:$I$21,G5969))/(INDEX(2_Girdiler!$B$20:$I$20,G5969+1)-INDEX(2_Girdiler!$B$20:$I$20,G5969)))</f>
        <v>2.74385678887517</v>
      </c>
      <c r="I5969" s="16" t="n">
        <f aca="false">H5969/2_Girdiler!$B$17</f>
        <v>1.09930159810704</v>
      </c>
      <c r="J5969" s="16" t="n">
        <f aca="false">D5969+I5969</f>
        <v>24.4553077338889</v>
      </c>
    </row>
    <row r="5970" customFormat="false" ht="15" hidden="false" customHeight="false" outlineLevel="0" collapsed="false">
      <c r="A5970" s="0" t="n">
        <v>5958</v>
      </c>
      <c r="B5970" s="7" t="n">
        <v>0.443804</v>
      </c>
      <c r="C5970" s="7" t="n">
        <v>0.721927</v>
      </c>
      <c r="D5970" s="16" t="n">
        <f aca="false">LOGINV(B5970,$B$7,$C$7)</f>
        <v>12.5161745937952</v>
      </c>
      <c r="E5970" s="16" t="n">
        <f aca="false">LOGINV(C5970,$B$8,$C$8)</f>
        <v>159.677256393696</v>
      </c>
      <c r="F5970" s="16" t="n">
        <f aca="false">$B$5/100*E5970*2_Girdiler!$B$14*2_Girdiler!$B$15*2_Girdiler!$B$16</f>
        <v>4.01747977086539</v>
      </c>
      <c r="G5970" s="16" t="n">
        <f aca="false">MIN(MATCH(F5970,2_Girdiler!$B$20:$I$20,1),7)</f>
        <v>1</v>
      </c>
      <c r="H5970" s="16" t="n">
        <f aca="false">IF(F5970&gt;=40,2_Girdiler!$I$21+(F5970-40)*(2_Girdiler!$I$21-2_Girdiler!$H$21)/(2_Girdiler!$I$20-2_Girdiler!$H$20),INDEX(2_Girdiler!$B$21:$I$21,G5970)+(F5970-INDEX(2_Girdiler!$B$20:$I$20,G5970))*(INDEX(2_Girdiler!$B$21:$I$21,G5970+1)-INDEX(2_Girdiler!$B$21:$I$21,G5970))/(INDEX(2_Girdiler!$B$20:$I$20,G5970+1)-INDEX(2_Girdiler!$B$20:$I$20,G5970)))</f>
        <v>8.83845549590385</v>
      </c>
      <c r="I5970" s="16" t="n">
        <f aca="false">H5970/2_Girdiler!$B$17</f>
        <v>3.54104787496148</v>
      </c>
      <c r="J5970" s="16" t="n">
        <f aca="false">D5970+I5970</f>
        <v>16.0572224687567</v>
      </c>
    </row>
    <row r="5971" customFormat="false" ht="15" hidden="false" customHeight="false" outlineLevel="0" collapsed="false">
      <c r="A5971" s="0" t="n">
        <v>5959</v>
      </c>
      <c r="B5971" s="7" t="n">
        <v>0.54524</v>
      </c>
      <c r="C5971" s="7" t="n">
        <v>0.47169</v>
      </c>
      <c r="D5971" s="16" t="n">
        <f aca="false">LOGINV(B5971,$B$7,$C$7)</f>
        <v>14.4276307489152</v>
      </c>
      <c r="E5971" s="16" t="n">
        <f aca="false">LOGINV(C5971,$B$8,$C$8)</f>
        <v>104.311768153885</v>
      </c>
      <c r="F5971" s="16" t="n">
        <f aca="false">$B$5/100*E5971*2_Girdiler!$B$14*2_Girdiler!$B$15*2_Girdiler!$B$16</f>
        <v>2.62448408675175</v>
      </c>
      <c r="G5971" s="16" t="n">
        <f aca="false">MIN(MATCH(F5971,2_Girdiler!$B$20:$I$20,1),7)</f>
        <v>1</v>
      </c>
      <c r="H5971" s="16" t="n">
        <f aca="false">IF(F5971&gt;=40,2_Girdiler!$I$21+(F5971-40)*(2_Girdiler!$I$21-2_Girdiler!$H$21)/(2_Girdiler!$I$20-2_Girdiler!$H$20),INDEX(2_Girdiler!$B$21:$I$21,G5971)+(F5971-INDEX(2_Girdiler!$B$20:$I$20,G5971))*(INDEX(2_Girdiler!$B$21:$I$21,G5971+1)-INDEX(2_Girdiler!$B$21:$I$21,G5971))/(INDEX(2_Girdiler!$B$20:$I$20,G5971+1)-INDEX(2_Girdiler!$B$20:$I$20,G5971)))</f>
        <v>5.77386499085385</v>
      </c>
      <c r="I5971" s="16" t="n">
        <f aca="false">H5971/2_Girdiler!$B$17</f>
        <v>2.3132471918485</v>
      </c>
      <c r="J5971" s="16" t="n">
        <f aca="false">D5971+I5971</f>
        <v>16.7408779407637</v>
      </c>
    </row>
    <row r="5972" customFormat="false" ht="15" hidden="false" customHeight="false" outlineLevel="0" collapsed="false">
      <c r="A5972" s="0" t="n">
        <v>5960</v>
      </c>
      <c r="B5972" s="7" t="n">
        <v>0.473713</v>
      </c>
      <c r="C5972" s="7" t="n">
        <v>0.957849</v>
      </c>
      <c r="D5972" s="16" t="n">
        <f aca="false">LOGINV(B5972,$B$7,$C$7)</f>
        <v>13.0533568153137</v>
      </c>
      <c r="E5972" s="16" t="n">
        <f aca="false">LOGINV(C5972,$B$8,$C$8)</f>
        <v>332.7944502313</v>
      </c>
      <c r="F5972" s="16" t="n">
        <f aca="false">$B$5/100*E5972*2_Girdiler!$B$14*2_Girdiler!$B$15*2_Girdiler!$B$16</f>
        <v>8.3731083678195</v>
      </c>
      <c r="G5972" s="16" t="n">
        <f aca="false">MIN(MATCH(F5972,2_Girdiler!$B$20:$I$20,1),7)</f>
        <v>2</v>
      </c>
      <c r="H5972" s="16" t="n">
        <f aca="false">IF(F5972&gt;=40,2_Girdiler!$I$21+(F5972-40)*(2_Girdiler!$I$21-2_Girdiler!$H$21)/(2_Girdiler!$I$20-2_Girdiler!$H$20),INDEX(2_Girdiler!$B$21:$I$21,G5972)+(F5972-INDEX(2_Girdiler!$B$20:$I$20,G5972))*(INDEX(2_Girdiler!$B$21:$I$21,G5972+1)-INDEX(2_Girdiler!$B$21:$I$21,G5972))/(INDEX(2_Girdiler!$B$20:$I$20,G5972+1)-INDEX(2_Girdiler!$B$20:$I$20,G5972)))</f>
        <v>16.3969733885112</v>
      </c>
      <c r="I5972" s="16" t="n">
        <f aca="false">H5972/2_Girdiler!$B$17</f>
        <v>6.56930023578173</v>
      </c>
      <c r="J5972" s="16" t="n">
        <f aca="false">D5972+I5972</f>
        <v>19.6226570510954</v>
      </c>
    </row>
    <row r="5973" customFormat="false" ht="15" hidden="false" customHeight="false" outlineLevel="0" collapsed="false">
      <c r="A5973" s="0" t="n">
        <v>5961</v>
      </c>
      <c r="B5973" s="7" t="n">
        <v>0.73394</v>
      </c>
      <c r="C5973" s="7" t="n">
        <v>0.046933</v>
      </c>
      <c r="D5973" s="16" t="n">
        <f aca="false">LOGINV(B5973,$B$7,$C$7)</f>
        <v>19.1834612738975</v>
      </c>
      <c r="E5973" s="16" t="n">
        <f aca="false">LOGINV(C5973,$B$8,$C$8)</f>
        <v>37.032357924608</v>
      </c>
      <c r="F5973" s="16" t="n">
        <f aca="false">$B$5/100*E5973*2_Girdiler!$B$14*2_Girdiler!$B$15*2_Girdiler!$B$16</f>
        <v>0.931734125383137</v>
      </c>
      <c r="G5973" s="16" t="n">
        <f aca="false">MIN(MATCH(F5973,2_Girdiler!$B$20:$I$20,1),7)</f>
        <v>1</v>
      </c>
      <c r="H5973" s="16" t="n">
        <f aca="false">IF(F5973&gt;=40,2_Girdiler!$I$21+(F5973-40)*(2_Girdiler!$I$21-2_Girdiler!$H$21)/(2_Girdiler!$I$20-2_Girdiler!$H$20),INDEX(2_Girdiler!$B$21:$I$21,G5973)+(F5973-INDEX(2_Girdiler!$B$20:$I$20,G5973))*(INDEX(2_Girdiler!$B$21:$I$21,G5973+1)-INDEX(2_Girdiler!$B$21:$I$21,G5973))/(INDEX(2_Girdiler!$B$20:$I$20,G5973+1)-INDEX(2_Girdiler!$B$20:$I$20,G5973)))</f>
        <v>2.0498150758429</v>
      </c>
      <c r="I5973" s="16" t="n">
        <f aca="false">H5973/2_Girdiler!$B$17</f>
        <v>0.821240014360137</v>
      </c>
      <c r="J5973" s="16" t="n">
        <f aca="false">D5973+I5973</f>
        <v>20.0047012882576</v>
      </c>
    </row>
    <row r="5974" customFormat="false" ht="15" hidden="false" customHeight="false" outlineLevel="0" collapsed="false">
      <c r="A5974" s="0" t="n">
        <v>5962</v>
      </c>
      <c r="B5974" s="7" t="n">
        <v>0.118088</v>
      </c>
      <c r="C5974" s="7" t="n">
        <v>0.506618</v>
      </c>
      <c r="D5974" s="16" t="n">
        <f aca="false">LOGINV(B5974,$B$7,$C$7)</f>
        <v>6.99716083269904</v>
      </c>
      <c r="E5974" s="16" t="n">
        <f aca="false">LOGINV(C5974,$B$8,$C$8)</f>
        <v>110.380963713852</v>
      </c>
      <c r="F5974" s="16" t="n">
        <f aca="false">$B$5/100*E5974*2_Girdiler!$B$14*2_Girdiler!$B$15*2_Girdiler!$B$16</f>
        <v>2.77718504704051</v>
      </c>
      <c r="G5974" s="16" t="n">
        <f aca="false">MIN(MATCH(F5974,2_Girdiler!$B$20:$I$20,1),7)</f>
        <v>1</v>
      </c>
      <c r="H5974" s="16" t="n">
        <f aca="false">IF(F5974&gt;=40,2_Girdiler!$I$21+(F5974-40)*(2_Girdiler!$I$21-2_Girdiler!$H$21)/(2_Girdiler!$I$20-2_Girdiler!$H$20),INDEX(2_Girdiler!$B$21:$I$21,G5974)+(F5974-INDEX(2_Girdiler!$B$20:$I$20,G5974))*(INDEX(2_Girdiler!$B$21:$I$21,G5974+1)-INDEX(2_Girdiler!$B$21:$I$21,G5974))/(INDEX(2_Girdiler!$B$20:$I$20,G5974+1)-INDEX(2_Girdiler!$B$20:$I$20,G5974)))</f>
        <v>6.10980710348912</v>
      </c>
      <c r="I5974" s="16" t="n">
        <f aca="false">H5974/2_Girdiler!$B$17</f>
        <v>2.44783938441071</v>
      </c>
      <c r="J5974" s="16" t="n">
        <f aca="false">D5974+I5974</f>
        <v>9.44500021710974</v>
      </c>
    </row>
    <row r="5975" customFormat="false" ht="15" hidden="false" customHeight="false" outlineLevel="0" collapsed="false">
      <c r="A5975" s="0" t="n">
        <v>5963</v>
      </c>
      <c r="B5975" s="7" t="n">
        <v>0.139025</v>
      </c>
      <c r="C5975" s="7" t="n">
        <v>0.509347</v>
      </c>
      <c r="D5975" s="16" t="n">
        <f aca="false">LOGINV(B5975,$B$7,$C$7)</f>
        <v>7.39779881302909</v>
      </c>
      <c r="E5975" s="16" t="n">
        <f aca="false">LOGINV(C5975,$B$8,$C$8)</f>
        <v>110.869538517894</v>
      </c>
      <c r="F5975" s="16" t="n">
        <f aca="false">$B$5/100*E5975*2_Girdiler!$B$14*2_Girdiler!$B$15*2_Girdiler!$B$16</f>
        <v>2.78947758911022</v>
      </c>
      <c r="G5975" s="16" t="n">
        <f aca="false">MIN(MATCH(F5975,2_Girdiler!$B$20:$I$20,1),7)</f>
        <v>1</v>
      </c>
      <c r="H5975" s="16" t="n">
        <f aca="false">IF(F5975&gt;=40,2_Girdiler!$I$21+(F5975-40)*(2_Girdiler!$I$21-2_Girdiler!$H$21)/(2_Girdiler!$I$20-2_Girdiler!$H$20),INDEX(2_Girdiler!$B$21:$I$21,G5975)+(F5975-INDEX(2_Girdiler!$B$20:$I$20,G5975))*(INDEX(2_Girdiler!$B$21:$I$21,G5975+1)-INDEX(2_Girdiler!$B$21:$I$21,G5975))/(INDEX(2_Girdiler!$B$20:$I$20,G5975+1)-INDEX(2_Girdiler!$B$20:$I$20,G5975)))</f>
        <v>6.13685069604247</v>
      </c>
      <c r="I5975" s="16" t="n">
        <f aca="false">H5975/2_Girdiler!$B$17</f>
        <v>2.4586741570683</v>
      </c>
      <c r="J5975" s="16" t="n">
        <f aca="false">D5975+I5975</f>
        <v>9.85647297009739</v>
      </c>
    </row>
    <row r="5976" customFormat="false" ht="15" hidden="false" customHeight="false" outlineLevel="0" collapsed="false">
      <c r="A5976" s="0" t="n">
        <v>5964</v>
      </c>
      <c r="B5976" s="7" t="n">
        <v>0.082995</v>
      </c>
      <c r="C5976" s="7" t="n">
        <v>0.78268</v>
      </c>
      <c r="D5976" s="16" t="n">
        <f aca="false">LOGINV(B5976,$B$7,$C$7)</f>
        <v>6.25691412178458</v>
      </c>
      <c r="E5976" s="16" t="n">
        <f aca="false">LOGINV(C5976,$B$8,$C$8)</f>
        <v>180.82739005632</v>
      </c>
      <c r="F5976" s="16" t="n">
        <f aca="false">$B$5/100*E5976*2_Girdiler!$B$14*2_Girdiler!$B$15*2_Girdiler!$B$16</f>
        <v>4.54961713381701</v>
      </c>
      <c r="G5976" s="16" t="n">
        <f aca="false">MIN(MATCH(F5976,2_Girdiler!$B$20:$I$20,1),7)</f>
        <v>1</v>
      </c>
      <c r="H5976" s="16" t="n">
        <f aca="false">IF(F5976&gt;=40,2_Girdiler!$I$21+(F5976-40)*(2_Girdiler!$I$21-2_Girdiler!$H$21)/(2_Girdiler!$I$20-2_Girdiler!$H$20),INDEX(2_Girdiler!$B$21:$I$21,G5976)+(F5976-INDEX(2_Girdiler!$B$20:$I$20,G5976))*(INDEX(2_Girdiler!$B$21:$I$21,G5976+1)-INDEX(2_Girdiler!$B$21:$I$21,G5976))/(INDEX(2_Girdiler!$B$20:$I$20,G5976+1)-INDEX(2_Girdiler!$B$20:$I$20,G5976)))</f>
        <v>10.0091576943974</v>
      </c>
      <c r="I5976" s="16" t="n">
        <f aca="false">H5976/2_Girdiler!$B$17</f>
        <v>4.01007920448615</v>
      </c>
      <c r="J5976" s="16" t="n">
        <f aca="false">D5976+I5976</f>
        <v>10.2669933262707</v>
      </c>
    </row>
    <row r="5977" customFormat="false" ht="15" hidden="false" customHeight="false" outlineLevel="0" collapsed="false">
      <c r="A5977" s="0" t="n">
        <v>5965</v>
      </c>
      <c r="B5977" s="7" t="n">
        <v>0.706885</v>
      </c>
      <c r="C5977" s="7" t="n">
        <v>0.290477</v>
      </c>
      <c r="D5977" s="16" t="n">
        <f aca="false">LOGINV(B5977,$B$7,$C$7)</f>
        <v>18.3420623005509</v>
      </c>
      <c r="E5977" s="16" t="n">
        <f aca="false">LOGINV(C5977,$B$8,$C$8)</f>
        <v>76.4715223333899</v>
      </c>
      <c r="F5977" s="16" t="n">
        <f aca="false">$B$5/100*E5977*2_Girdiler!$B$14*2_Girdiler!$B$15*2_Girdiler!$B$16</f>
        <v>1.92402350190809</v>
      </c>
      <c r="G5977" s="16" t="n">
        <f aca="false">MIN(MATCH(F5977,2_Girdiler!$B$20:$I$20,1),7)</f>
        <v>1</v>
      </c>
      <c r="H5977" s="16" t="n">
        <f aca="false">IF(F5977&gt;=40,2_Girdiler!$I$21+(F5977-40)*(2_Girdiler!$I$21-2_Girdiler!$H$21)/(2_Girdiler!$I$20-2_Girdiler!$H$20),INDEX(2_Girdiler!$B$21:$I$21,G5977)+(F5977-INDEX(2_Girdiler!$B$20:$I$20,G5977))*(INDEX(2_Girdiler!$B$21:$I$21,G5977+1)-INDEX(2_Girdiler!$B$21:$I$21,G5977))/(INDEX(2_Girdiler!$B$20:$I$20,G5977+1)-INDEX(2_Girdiler!$B$20:$I$20,G5977)))</f>
        <v>4.2328517041978</v>
      </c>
      <c r="I5977" s="16" t="n">
        <f aca="false">H5977/2_Girdiler!$B$17</f>
        <v>1.69585404815617</v>
      </c>
      <c r="J5977" s="16" t="n">
        <f aca="false">D5977+I5977</f>
        <v>20.0379163487071</v>
      </c>
    </row>
    <row r="5978" customFormat="false" ht="15" hidden="false" customHeight="false" outlineLevel="0" collapsed="false">
      <c r="A5978" s="0" t="n">
        <v>5966</v>
      </c>
      <c r="B5978" s="7" t="n">
        <v>0.789078</v>
      </c>
      <c r="C5978" s="7" t="n">
        <v>0.966387</v>
      </c>
      <c r="D5978" s="16" t="n">
        <f aca="false">LOGINV(B5978,$B$7,$C$7)</f>
        <v>21.1897651347115</v>
      </c>
      <c r="E5978" s="16" t="n">
        <f aca="false">LOGINV(C5978,$B$8,$C$8)</f>
        <v>355.881356814551</v>
      </c>
      <c r="F5978" s="16" t="n">
        <f aca="false">$B$5/100*E5978*2_Girdiler!$B$14*2_Girdiler!$B$15*2_Girdiler!$B$16</f>
        <v>8.9539749374541</v>
      </c>
      <c r="G5978" s="16" t="n">
        <f aca="false">MIN(MATCH(F5978,2_Girdiler!$B$20:$I$20,1),7)</f>
        <v>2</v>
      </c>
      <c r="H5978" s="16" t="n">
        <f aca="false">IF(F5978&gt;=40,2_Girdiler!$I$21+(F5978-40)*(2_Girdiler!$I$21-2_Girdiler!$H$21)/(2_Girdiler!$I$20-2_Girdiler!$H$20),INDEX(2_Girdiler!$B$21:$I$21,G5978)+(F5978-INDEX(2_Girdiler!$B$20:$I$20,G5978))*(INDEX(2_Girdiler!$B$21:$I$21,G5978+1)-INDEX(2_Girdiler!$B$21:$I$21,G5978))/(INDEX(2_Girdiler!$B$20:$I$20,G5978+1)-INDEX(2_Girdiler!$B$20:$I$20,G5978)))</f>
        <v>17.3263598999266</v>
      </c>
      <c r="I5978" s="16" t="n">
        <f aca="false">H5978/2_Girdiler!$B$17</f>
        <v>6.94165060093212</v>
      </c>
      <c r="J5978" s="16" t="n">
        <f aca="false">D5978+I5978</f>
        <v>28.1314157356436</v>
      </c>
    </row>
    <row r="5979" customFormat="false" ht="15" hidden="false" customHeight="false" outlineLevel="0" collapsed="false">
      <c r="A5979" s="0" t="n">
        <v>5967</v>
      </c>
      <c r="B5979" s="7" t="n">
        <v>0.922457</v>
      </c>
      <c r="C5979" s="7" t="n">
        <v>0.152007</v>
      </c>
      <c r="D5979" s="16" t="n">
        <f aca="false">LOGINV(B5979,$B$7,$C$7)</f>
        <v>29.9134464832234</v>
      </c>
      <c r="E5979" s="16" t="n">
        <f aca="false">LOGINV(C5979,$B$8,$C$8)</f>
        <v>56.2464628738916</v>
      </c>
      <c r="F5979" s="16" t="n">
        <f aca="false">$B$5/100*E5979*2_Girdiler!$B$14*2_Girdiler!$B$15*2_Girdiler!$B$16</f>
        <v>1.41516100590711</v>
      </c>
      <c r="G5979" s="16" t="n">
        <f aca="false">MIN(MATCH(F5979,2_Girdiler!$B$20:$I$20,1),7)</f>
        <v>1</v>
      </c>
      <c r="H5979" s="16" t="n">
        <f aca="false">IF(F5979&gt;=40,2_Girdiler!$I$21+(F5979-40)*(2_Girdiler!$I$21-2_Girdiler!$H$21)/(2_Girdiler!$I$20-2_Girdiler!$H$20),INDEX(2_Girdiler!$B$21:$I$21,G5979)+(F5979-INDEX(2_Girdiler!$B$20:$I$20,G5979))*(INDEX(2_Girdiler!$B$21:$I$21,G5979+1)-INDEX(2_Girdiler!$B$21:$I$21,G5979))/(INDEX(2_Girdiler!$B$20:$I$20,G5979+1)-INDEX(2_Girdiler!$B$20:$I$20,G5979)))</f>
        <v>3.11335421299565</v>
      </c>
      <c r="I5979" s="16" t="n">
        <f aca="false">H5979/2_Girdiler!$B$17</f>
        <v>1.24733742507838</v>
      </c>
      <c r="J5979" s="16" t="n">
        <f aca="false">D5979+I5979</f>
        <v>31.1607839083018</v>
      </c>
    </row>
    <row r="5980" customFormat="false" ht="15" hidden="false" customHeight="false" outlineLevel="0" collapsed="false">
      <c r="A5980" s="0" t="n">
        <v>5968</v>
      </c>
      <c r="B5980" s="7" t="n">
        <v>0.207563</v>
      </c>
      <c r="C5980" s="7" t="n">
        <v>0.664605</v>
      </c>
      <c r="D5980" s="16" t="n">
        <f aca="false">LOGINV(B5980,$B$7,$C$7)</f>
        <v>8.59835821886008</v>
      </c>
      <c r="E5980" s="16" t="n">
        <f aca="false">LOGINV(C5980,$B$8,$C$8)</f>
        <v>143.682773526121</v>
      </c>
      <c r="F5980" s="16" t="n">
        <f aca="false">$B$5/100*E5980*2_Girdiler!$B$14*2_Girdiler!$B$15*2_Girdiler!$B$16</f>
        <v>3.61505858191722</v>
      </c>
      <c r="G5980" s="16" t="n">
        <f aca="false">MIN(MATCH(F5980,2_Girdiler!$B$20:$I$20,1),7)</f>
        <v>1</v>
      </c>
      <c r="H5980" s="16" t="n">
        <f aca="false">IF(F5980&gt;=40,2_Girdiler!$I$21+(F5980-40)*(2_Girdiler!$I$21-2_Girdiler!$H$21)/(2_Girdiler!$I$20-2_Girdiler!$H$20),INDEX(2_Girdiler!$B$21:$I$21,G5980)+(F5980-INDEX(2_Girdiler!$B$20:$I$20,G5980))*(INDEX(2_Girdiler!$B$21:$I$21,G5980+1)-INDEX(2_Girdiler!$B$21:$I$21,G5980))/(INDEX(2_Girdiler!$B$20:$I$20,G5980+1)-INDEX(2_Girdiler!$B$20:$I$20,G5980)))</f>
        <v>7.95312888021788</v>
      </c>
      <c r="I5980" s="16" t="n">
        <f aca="false">H5980/2_Girdiler!$B$17</f>
        <v>3.18634971162575</v>
      </c>
      <c r="J5980" s="16" t="n">
        <f aca="false">D5980+I5980</f>
        <v>11.7847079304858</v>
      </c>
    </row>
    <row r="5981" customFormat="false" ht="15" hidden="false" customHeight="false" outlineLevel="0" collapsed="false">
      <c r="A5981" s="0" t="n">
        <v>5969</v>
      </c>
      <c r="B5981" s="7" t="n">
        <v>0.521825</v>
      </c>
      <c r="C5981" s="7" t="n">
        <v>0.116755</v>
      </c>
      <c r="D5981" s="16" t="n">
        <f aca="false">LOGINV(B5981,$B$7,$C$7)</f>
        <v>13.961576193054</v>
      </c>
      <c r="E5981" s="16" t="n">
        <f aca="false">LOGINV(C5981,$B$8,$C$8)</f>
        <v>50.6126963197049</v>
      </c>
      <c r="F5981" s="16" t="n">
        <f aca="false">$B$5/100*E5981*2_Girdiler!$B$14*2_Girdiler!$B$15*2_Girdiler!$B$16</f>
        <v>1.27341543940377</v>
      </c>
      <c r="G5981" s="16" t="n">
        <f aca="false">MIN(MATCH(F5981,2_Girdiler!$B$20:$I$20,1),7)</f>
        <v>1</v>
      </c>
      <c r="H5981" s="16" t="n">
        <f aca="false">IF(F5981&gt;=40,2_Girdiler!$I$21+(F5981-40)*(2_Girdiler!$I$21-2_Girdiler!$H$21)/(2_Girdiler!$I$20-2_Girdiler!$H$20),INDEX(2_Girdiler!$B$21:$I$21,G5981)+(F5981-INDEX(2_Girdiler!$B$20:$I$20,G5981))*(INDEX(2_Girdiler!$B$21:$I$21,G5981+1)-INDEX(2_Girdiler!$B$21:$I$21,G5981))/(INDEX(2_Girdiler!$B$20:$I$20,G5981+1)-INDEX(2_Girdiler!$B$20:$I$20,G5981)))</f>
        <v>2.8015139666883</v>
      </c>
      <c r="I5981" s="16" t="n">
        <f aca="false">H5981/2_Girdiler!$B$17</f>
        <v>1.12240142896166</v>
      </c>
      <c r="J5981" s="16" t="n">
        <f aca="false">D5981+I5981</f>
        <v>15.0839776220157</v>
      </c>
    </row>
    <row r="5982" customFormat="false" ht="15" hidden="false" customHeight="false" outlineLevel="0" collapsed="false">
      <c r="A5982" s="0" t="n">
        <v>5970</v>
      </c>
      <c r="B5982" s="7" t="n">
        <v>0.971056</v>
      </c>
      <c r="C5982" s="7" t="n">
        <v>0.840926</v>
      </c>
      <c r="D5982" s="16" t="n">
        <f aca="false">LOGINV(B5982,$B$7,$C$7)</f>
        <v>38.9755391557837</v>
      </c>
      <c r="E5982" s="16" t="n">
        <f aca="false">LOGINV(C5982,$B$8,$C$8)</f>
        <v>208.015574283423</v>
      </c>
      <c r="F5982" s="16" t="n">
        <f aca="false">$B$5/100*E5982*2_Girdiler!$B$14*2_Girdiler!$B$15*2_Girdiler!$B$16</f>
        <v>5.23367184897093</v>
      </c>
      <c r="G5982" s="16" t="n">
        <f aca="false">MIN(MATCH(F5982,2_Girdiler!$B$20:$I$20,1),7)</f>
        <v>2</v>
      </c>
      <c r="H5982" s="16" t="n">
        <f aca="false">IF(F5982&gt;=40,2_Girdiler!$I$21+(F5982-40)*(2_Girdiler!$I$21-2_Girdiler!$H$21)/(2_Girdiler!$I$20-2_Girdiler!$H$20),INDEX(2_Girdiler!$B$21:$I$21,G5982)+(F5982-INDEX(2_Girdiler!$B$20:$I$20,G5982))*(INDEX(2_Girdiler!$B$21:$I$21,G5982+1)-INDEX(2_Girdiler!$B$21:$I$21,G5982))/(INDEX(2_Girdiler!$B$20:$I$20,G5982+1)-INDEX(2_Girdiler!$B$20:$I$20,G5982)))</f>
        <v>11.3738749583535</v>
      </c>
      <c r="I5982" s="16" t="n">
        <f aca="false">H5982/2_Girdiler!$B$17</f>
        <v>4.55684092882752</v>
      </c>
      <c r="J5982" s="16" t="n">
        <f aca="false">D5982+I5982</f>
        <v>43.5323800846112</v>
      </c>
    </row>
    <row r="5983" customFormat="false" ht="15" hidden="false" customHeight="false" outlineLevel="0" collapsed="false">
      <c r="A5983" s="0" t="n">
        <v>5971</v>
      </c>
      <c r="B5983" s="7" t="n">
        <v>0.534685</v>
      </c>
      <c r="C5983" s="7" t="n">
        <v>0.990535</v>
      </c>
      <c r="D5983" s="16" t="n">
        <f aca="false">LOGINV(B5983,$B$7,$C$7)</f>
        <v>14.2153577273859</v>
      </c>
      <c r="E5983" s="16" t="n">
        <f aca="false">LOGINV(C5983,$B$8,$C$8)</f>
        <v>496.784955565234</v>
      </c>
      <c r="F5983" s="16" t="n">
        <f aca="false">$B$5/100*E5983*2_Girdiler!$B$14*2_Girdiler!$B$15*2_Girdiler!$B$16</f>
        <v>12.4991094820213</v>
      </c>
      <c r="G5983" s="16" t="n">
        <f aca="false">MIN(MATCH(F5983,2_Girdiler!$B$20:$I$20,1),7)</f>
        <v>3</v>
      </c>
      <c r="H5983" s="16" t="n">
        <f aca="false">IF(F5983&gt;=40,2_Girdiler!$I$21+(F5983-40)*(2_Girdiler!$I$21-2_Girdiler!$H$21)/(2_Girdiler!$I$20-2_Girdiler!$H$20),INDEX(2_Girdiler!$B$21:$I$21,G5983)+(F5983-INDEX(2_Girdiler!$B$20:$I$20,G5983))*(INDEX(2_Girdiler!$B$21:$I$21,G5983+1)-INDEX(2_Girdiler!$B$21:$I$21,G5983))/(INDEX(2_Girdiler!$B$20:$I$20,G5983+1)-INDEX(2_Girdiler!$B$20:$I$20,G5983)))</f>
        <v>21.2491985338192</v>
      </c>
      <c r="I5983" s="16" t="n">
        <f aca="false">H5983/2_Girdiler!$B$17</f>
        <v>8.51330069463908</v>
      </c>
      <c r="J5983" s="16" t="n">
        <f aca="false">D5983+I5983</f>
        <v>22.728658422025</v>
      </c>
    </row>
    <row r="5984" customFormat="false" ht="15" hidden="false" customHeight="false" outlineLevel="0" collapsed="false">
      <c r="A5984" s="0" t="n">
        <v>5972</v>
      </c>
      <c r="B5984" s="7" t="n">
        <v>0.909146</v>
      </c>
      <c r="C5984" s="7" t="n">
        <v>0.172711</v>
      </c>
      <c r="D5984" s="16" t="n">
        <f aca="false">LOGINV(B5984,$B$7,$C$7)</f>
        <v>28.5088853128723</v>
      </c>
      <c r="E5984" s="16" t="n">
        <f aca="false">LOGINV(C5984,$B$8,$C$8)</f>
        <v>59.3941532522964</v>
      </c>
      <c r="F5984" s="16" t="n">
        <f aca="false">$B$5/100*E5984*2_Girdiler!$B$14*2_Girdiler!$B$15*2_Girdiler!$B$16</f>
        <v>1.49435689582778</v>
      </c>
      <c r="G5984" s="16" t="n">
        <f aca="false">MIN(MATCH(F5984,2_Girdiler!$B$20:$I$20,1),7)</f>
        <v>1</v>
      </c>
      <c r="H5984" s="16" t="n">
        <f aca="false">IF(F5984&gt;=40,2_Girdiler!$I$21+(F5984-40)*(2_Girdiler!$I$21-2_Girdiler!$H$21)/(2_Girdiler!$I$20-2_Girdiler!$H$20),INDEX(2_Girdiler!$B$21:$I$21,G5984)+(F5984-INDEX(2_Girdiler!$B$20:$I$20,G5984))*(INDEX(2_Girdiler!$B$21:$I$21,G5984+1)-INDEX(2_Girdiler!$B$21:$I$21,G5984))/(INDEX(2_Girdiler!$B$20:$I$20,G5984+1)-INDEX(2_Girdiler!$B$20:$I$20,G5984)))</f>
        <v>3.28758517082111</v>
      </c>
      <c r="I5984" s="16" t="n">
        <f aca="false">H5984/2_Girdiler!$B$17</f>
        <v>1.31714149472</v>
      </c>
      <c r="J5984" s="16" t="n">
        <f aca="false">D5984+I5984</f>
        <v>29.8260268075923</v>
      </c>
    </row>
    <row r="5985" customFormat="false" ht="15" hidden="false" customHeight="false" outlineLevel="0" collapsed="false">
      <c r="A5985" s="0" t="n">
        <v>5973</v>
      </c>
      <c r="B5985" s="7" t="n">
        <v>0.978899</v>
      </c>
      <c r="C5985" s="7" t="n">
        <v>0.295853</v>
      </c>
      <c r="D5985" s="16" t="n">
        <f aca="false">LOGINV(B5985,$B$7,$C$7)</f>
        <v>42.0210527485846</v>
      </c>
      <c r="E5985" s="16" t="n">
        <f aca="false">LOGINV(C5985,$B$8,$C$8)</f>
        <v>77.2467768806886</v>
      </c>
      <c r="F5985" s="16" t="n">
        <f aca="false">$B$5/100*E5985*2_Girdiler!$B$14*2_Girdiler!$B$15*2_Girdiler!$B$16</f>
        <v>1.94352890631813</v>
      </c>
      <c r="G5985" s="16" t="n">
        <f aca="false">MIN(MATCH(F5985,2_Girdiler!$B$20:$I$20,1),7)</f>
        <v>1</v>
      </c>
      <c r="H5985" s="16" t="n">
        <f aca="false">IF(F5985&gt;=40,2_Girdiler!$I$21+(F5985-40)*(2_Girdiler!$I$21-2_Girdiler!$H$21)/(2_Girdiler!$I$20-2_Girdiler!$H$20),INDEX(2_Girdiler!$B$21:$I$21,G5985)+(F5985-INDEX(2_Girdiler!$B$20:$I$20,G5985))*(INDEX(2_Girdiler!$B$21:$I$21,G5985+1)-INDEX(2_Girdiler!$B$21:$I$21,G5985))/(INDEX(2_Girdiler!$B$20:$I$20,G5985+1)-INDEX(2_Girdiler!$B$20:$I$20,G5985)))</f>
        <v>4.27576359389988</v>
      </c>
      <c r="I5985" s="16" t="n">
        <f aca="false">H5985/2_Girdiler!$B$17</f>
        <v>1.7130463116586</v>
      </c>
      <c r="J5985" s="16" t="n">
        <f aca="false">D5985+I5985</f>
        <v>43.7340990602432</v>
      </c>
    </row>
    <row r="5986" customFormat="false" ht="15" hidden="false" customHeight="false" outlineLevel="0" collapsed="false">
      <c r="A5986" s="0" t="n">
        <v>5974</v>
      </c>
      <c r="B5986" s="7" t="n">
        <v>0.434141</v>
      </c>
      <c r="C5986" s="7" t="n">
        <v>0.781279</v>
      </c>
      <c r="D5986" s="16" t="n">
        <f aca="false">LOGINV(B5986,$B$7,$C$7)</f>
        <v>12.3463462644939</v>
      </c>
      <c r="E5986" s="16" t="n">
        <f aca="false">LOGINV(C5986,$B$8,$C$8)</f>
        <v>180.273068753188</v>
      </c>
      <c r="F5986" s="16" t="n">
        <f aca="false">$B$5/100*E5986*2_Girdiler!$B$14*2_Girdiler!$B$15*2_Girdiler!$B$16</f>
        <v>4.5356704098302</v>
      </c>
      <c r="G5986" s="16" t="n">
        <f aca="false">MIN(MATCH(F5986,2_Girdiler!$B$20:$I$20,1),7)</f>
        <v>1</v>
      </c>
      <c r="H5986" s="16" t="n">
        <f aca="false">IF(F5986&gt;=40,2_Girdiler!$I$21+(F5986-40)*(2_Girdiler!$I$21-2_Girdiler!$H$21)/(2_Girdiler!$I$20-2_Girdiler!$H$20),INDEX(2_Girdiler!$B$21:$I$21,G5986)+(F5986-INDEX(2_Girdiler!$B$20:$I$20,G5986))*(INDEX(2_Girdiler!$B$21:$I$21,G5986+1)-INDEX(2_Girdiler!$B$21:$I$21,G5986))/(INDEX(2_Girdiler!$B$20:$I$20,G5986+1)-INDEX(2_Girdiler!$B$20:$I$20,G5986)))</f>
        <v>9.97847490162644</v>
      </c>
      <c r="I5986" s="16" t="n">
        <f aca="false">H5986/2_Girdiler!$B$17</f>
        <v>3.99778641892085</v>
      </c>
      <c r="J5986" s="16" t="n">
        <f aca="false">D5986+I5986</f>
        <v>16.3441326834147</v>
      </c>
    </row>
    <row r="5987" customFormat="false" ht="15" hidden="false" customHeight="false" outlineLevel="0" collapsed="false">
      <c r="A5987" s="0" t="n">
        <v>5975</v>
      </c>
      <c r="B5987" s="7" t="n">
        <v>0.054309</v>
      </c>
      <c r="C5987" s="7" t="n">
        <v>0.945454</v>
      </c>
      <c r="D5987" s="16" t="n">
        <f aca="false">LOGINV(B5987,$B$7,$C$7)</f>
        <v>5.53719149327516</v>
      </c>
      <c r="E5987" s="16" t="n">
        <f aca="false">LOGINV(C5987,$B$8,$C$8)</f>
        <v>307.202082685305</v>
      </c>
      <c r="F5987" s="16" t="n">
        <f aca="false">$B$5/100*E5987*2_Girdiler!$B$14*2_Girdiler!$B$15*2_Girdiler!$B$16</f>
        <v>7.72920440036226</v>
      </c>
      <c r="G5987" s="16" t="n">
        <f aca="false">MIN(MATCH(F5987,2_Girdiler!$B$20:$I$20,1),7)</f>
        <v>2</v>
      </c>
      <c r="H5987" s="16" t="n">
        <f aca="false">IF(F5987&gt;=40,2_Girdiler!$I$21+(F5987-40)*(2_Girdiler!$I$21-2_Girdiler!$H$21)/(2_Girdiler!$I$20-2_Girdiler!$H$20),INDEX(2_Girdiler!$B$21:$I$21,G5987)+(F5987-INDEX(2_Girdiler!$B$20:$I$20,G5987))*(INDEX(2_Girdiler!$B$21:$I$21,G5987+1)-INDEX(2_Girdiler!$B$21:$I$21,G5987))/(INDEX(2_Girdiler!$B$20:$I$20,G5987+1)-INDEX(2_Girdiler!$B$20:$I$20,G5987)))</f>
        <v>15.3667270405796</v>
      </c>
      <c r="I5987" s="16" t="n">
        <f aca="false">H5987/2_Girdiler!$B$17</f>
        <v>6.1565412822835</v>
      </c>
      <c r="J5987" s="16" t="n">
        <f aca="false">D5987+I5987</f>
        <v>11.6937327755587</v>
      </c>
    </row>
    <row r="5988" customFormat="false" ht="15" hidden="false" customHeight="false" outlineLevel="0" collapsed="false">
      <c r="A5988" s="0" t="n">
        <v>5976</v>
      </c>
      <c r="B5988" s="7" t="n">
        <v>0.813994</v>
      </c>
      <c r="C5988" s="7" t="n">
        <v>0.969784</v>
      </c>
      <c r="D5988" s="16" t="n">
        <f aca="false">LOGINV(B5988,$B$7,$C$7)</f>
        <v>22.2734874550764</v>
      </c>
      <c r="E5988" s="16" t="n">
        <f aca="false">LOGINV(C5988,$B$8,$C$8)</f>
        <v>366.954649392814</v>
      </c>
      <c r="F5988" s="16" t="n">
        <f aca="false">$B$5/100*E5988*2_Girdiler!$B$14*2_Girdiler!$B$15*2_Girdiler!$B$16</f>
        <v>9.23257897872321</v>
      </c>
      <c r="G5988" s="16" t="n">
        <f aca="false">MIN(MATCH(F5988,2_Girdiler!$B$20:$I$20,1),7)</f>
        <v>2</v>
      </c>
      <c r="H5988" s="16" t="n">
        <f aca="false">IF(F5988&gt;=40,2_Girdiler!$I$21+(F5988-40)*(2_Girdiler!$I$21-2_Girdiler!$H$21)/(2_Girdiler!$I$20-2_Girdiler!$H$20),INDEX(2_Girdiler!$B$21:$I$21,G5988)+(F5988-INDEX(2_Girdiler!$B$20:$I$20,G5988))*(INDEX(2_Girdiler!$B$21:$I$21,G5988+1)-INDEX(2_Girdiler!$B$21:$I$21,G5988))/(INDEX(2_Girdiler!$B$20:$I$20,G5988+1)-INDEX(2_Girdiler!$B$20:$I$20,G5988)))</f>
        <v>17.7721263659571</v>
      </c>
      <c r="I5988" s="16" t="n">
        <f aca="false">H5988/2_Girdiler!$B$17</f>
        <v>7.12024293507898</v>
      </c>
      <c r="J5988" s="16" t="n">
        <f aca="false">D5988+I5988</f>
        <v>29.3937303901554</v>
      </c>
    </row>
    <row r="5989" customFormat="false" ht="15" hidden="false" customHeight="false" outlineLevel="0" collapsed="false">
      <c r="A5989" s="0" t="n">
        <v>5977</v>
      </c>
      <c r="B5989" s="7" t="n">
        <v>0.925413</v>
      </c>
      <c r="C5989" s="7" t="n">
        <v>0.288642</v>
      </c>
      <c r="D5989" s="16" t="n">
        <f aca="false">LOGINV(B5989,$B$7,$C$7)</f>
        <v>30.2599341101755</v>
      </c>
      <c r="E5989" s="16" t="n">
        <f aca="false">LOGINV(C5989,$B$8,$C$8)</f>
        <v>76.2071726205636</v>
      </c>
      <c r="F5989" s="16" t="n">
        <f aca="false">$B$5/100*E5989*2_Girdiler!$B$14*2_Girdiler!$B$15*2_Girdiler!$B$16</f>
        <v>1.91737246313338</v>
      </c>
      <c r="G5989" s="16" t="n">
        <f aca="false">MIN(MATCH(F5989,2_Girdiler!$B$20:$I$20,1),7)</f>
        <v>1</v>
      </c>
      <c r="H5989" s="16" t="n">
        <f aca="false">IF(F5989&gt;=40,2_Girdiler!$I$21+(F5989-40)*(2_Girdiler!$I$21-2_Girdiler!$H$21)/(2_Girdiler!$I$20-2_Girdiler!$H$20),INDEX(2_Girdiler!$B$21:$I$21,G5989)+(F5989-INDEX(2_Girdiler!$B$20:$I$20,G5989))*(INDEX(2_Girdiler!$B$21:$I$21,G5989+1)-INDEX(2_Girdiler!$B$21:$I$21,G5989))/(INDEX(2_Girdiler!$B$20:$I$20,G5989+1)-INDEX(2_Girdiler!$B$20:$I$20,G5989)))</f>
        <v>4.21821941889344</v>
      </c>
      <c r="I5989" s="16" t="n">
        <f aca="false">H5989/2_Girdiler!$B$17</f>
        <v>1.68999175436436</v>
      </c>
      <c r="J5989" s="16" t="n">
        <f aca="false">D5989+I5989</f>
        <v>31.9499258645398</v>
      </c>
    </row>
    <row r="5990" customFormat="false" ht="15" hidden="false" customHeight="false" outlineLevel="0" collapsed="false">
      <c r="A5990" s="0" t="n">
        <v>5978</v>
      </c>
      <c r="B5990" s="7" t="n">
        <v>0.40444</v>
      </c>
      <c r="C5990" s="7" t="n">
        <v>0.454066</v>
      </c>
      <c r="D5990" s="16" t="n">
        <f aca="false">LOGINV(B5990,$B$7,$C$7)</f>
        <v>11.8340505645779</v>
      </c>
      <c r="E5990" s="16" t="n">
        <f aca="false">LOGINV(C5990,$B$8,$C$8)</f>
        <v>101.366390373044</v>
      </c>
      <c r="F5990" s="16" t="n">
        <f aca="false">$B$5/100*E5990*2_Girdiler!$B$14*2_Girdiler!$B$15*2_Girdiler!$B$16</f>
        <v>2.55037838178579</v>
      </c>
      <c r="G5990" s="16" t="n">
        <f aca="false">MIN(MATCH(F5990,2_Girdiler!$B$20:$I$20,1),7)</f>
        <v>1</v>
      </c>
      <c r="H5990" s="16" t="n">
        <f aca="false">IF(F5990&gt;=40,2_Girdiler!$I$21+(F5990-40)*(2_Girdiler!$I$21-2_Girdiler!$H$21)/(2_Girdiler!$I$20-2_Girdiler!$H$20),INDEX(2_Girdiler!$B$21:$I$21,G5990)+(F5990-INDEX(2_Girdiler!$B$20:$I$20,G5990))*(INDEX(2_Girdiler!$B$21:$I$21,G5990+1)-INDEX(2_Girdiler!$B$21:$I$21,G5990))/(INDEX(2_Girdiler!$B$20:$I$20,G5990+1)-INDEX(2_Girdiler!$B$20:$I$20,G5990)))</f>
        <v>5.61083243992874</v>
      </c>
      <c r="I5990" s="16" t="n">
        <f aca="false">H5990/2_Girdiler!$B$17</f>
        <v>2.24792966343299</v>
      </c>
      <c r="J5990" s="16" t="n">
        <f aca="false">D5990+I5990</f>
        <v>14.0819802280109</v>
      </c>
    </row>
    <row r="5991" customFormat="false" ht="15" hidden="false" customHeight="false" outlineLevel="0" collapsed="false">
      <c r="A5991" s="0" t="n">
        <v>5979</v>
      </c>
      <c r="B5991" s="7" t="n">
        <v>0.002398</v>
      </c>
      <c r="C5991" s="7" t="n">
        <v>0.687685</v>
      </c>
      <c r="D5991" s="16" t="n">
        <f aca="false">LOGINV(B5991,$B$7,$C$7)</f>
        <v>2.81143434131877</v>
      </c>
      <c r="E5991" s="16" t="n">
        <f aca="false">LOGINV(C5991,$B$8,$C$8)</f>
        <v>149.765630311346</v>
      </c>
      <c r="F5991" s="16" t="n">
        <f aca="false">$B$5/100*E5991*2_Girdiler!$B$14*2_Girdiler!$B$15*2_Girdiler!$B$16</f>
        <v>3.76810325863347</v>
      </c>
      <c r="G5991" s="16" t="n">
        <f aca="false">MIN(MATCH(F5991,2_Girdiler!$B$20:$I$20,1),7)</f>
        <v>1</v>
      </c>
      <c r="H5991" s="16" t="n">
        <f aca="false">IF(F5991&gt;=40,2_Girdiler!$I$21+(F5991-40)*(2_Girdiler!$I$21-2_Girdiler!$H$21)/(2_Girdiler!$I$20-2_Girdiler!$H$20),INDEX(2_Girdiler!$B$21:$I$21,G5991)+(F5991-INDEX(2_Girdiler!$B$20:$I$20,G5991))*(INDEX(2_Girdiler!$B$21:$I$21,G5991+1)-INDEX(2_Girdiler!$B$21:$I$21,G5991))/(INDEX(2_Girdiler!$B$20:$I$20,G5991+1)-INDEX(2_Girdiler!$B$20:$I$20,G5991)))</f>
        <v>8.28982716899363</v>
      </c>
      <c r="I5991" s="16" t="n">
        <f aca="false">H5991/2_Girdiler!$B$17</f>
        <v>3.32124485937245</v>
      </c>
      <c r="J5991" s="16" t="n">
        <f aca="false">D5991+I5991</f>
        <v>6.13267920069122</v>
      </c>
    </row>
    <row r="5992" customFormat="false" ht="15" hidden="false" customHeight="false" outlineLevel="0" collapsed="false">
      <c r="A5992" s="0" t="n">
        <v>5980</v>
      </c>
      <c r="B5992" s="7" t="n">
        <v>0.000816</v>
      </c>
      <c r="C5992" s="7" t="n">
        <v>0.295977</v>
      </c>
      <c r="D5992" s="16" t="n">
        <f aca="false">LOGINV(B5992,$B$7,$C$7)</f>
        <v>2.33945900105395</v>
      </c>
      <c r="E5992" s="16" t="n">
        <f aca="false">LOGINV(C5992,$B$8,$C$8)</f>
        <v>77.2646733504444</v>
      </c>
      <c r="F5992" s="16" t="n">
        <f aca="false">$B$5/100*E5992*2_Girdiler!$B$14*2_Girdiler!$B$15*2_Girdiler!$B$16</f>
        <v>1.94397918149718</v>
      </c>
      <c r="G5992" s="16" t="n">
        <f aca="false">MIN(MATCH(F5992,2_Girdiler!$B$20:$I$20,1),7)</f>
        <v>1</v>
      </c>
      <c r="H5992" s="16" t="n">
        <f aca="false">IF(F5992&gt;=40,2_Girdiler!$I$21+(F5992-40)*(2_Girdiler!$I$21-2_Girdiler!$H$21)/(2_Girdiler!$I$20-2_Girdiler!$H$20),INDEX(2_Girdiler!$B$21:$I$21,G5992)+(F5992-INDEX(2_Girdiler!$B$20:$I$20,G5992))*(INDEX(2_Girdiler!$B$21:$I$21,G5992+1)-INDEX(2_Girdiler!$B$21:$I$21,G5992))/(INDEX(2_Girdiler!$B$20:$I$20,G5992+1)-INDEX(2_Girdiler!$B$20:$I$20,G5992)))</f>
        <v>4.2767541992938</v>
      </c>
      <c r="I5992" s="16" t="n">
        <f aca="false">H5992/2_Girdiler!$B$17</f>
        <v>1.71344318881963</v>
      </c>
      <c r="J5992" s="16" t="n">
        <f aca="false">D5992+I5992</f>
        <v>4.05290218987358</v>
      </c>
    </row>
    <row r="5993" customFormat="false" ht="15" hidden="false" customHeight="false" outlineLevel="0" collapsed="false">
      <c r="A5993" s="0" t="n">
        <v>5981</v>
      </c>
      <c r="B5993" s="7" t="n">
        <v>0.454592</v>
      </c>
      <c r="C5993" s="7" t="n">
        <v>0.182477</v>
      </c>
      <c r="D5993" s="16" t="n">
        <f aca="false">LOGINV(B5993,$B$7,$C$7)</f>
        <v>12.7078329989355</v>
      </c>
      <c r="E5993" s="16" t="n">
        <f aca="false">LOGINV(C5993,$B$8,$C$8)</f>
        <v>60.8509987028409</v>
      </c>
      <c r="F5993" s="16" t="n">
        <f aca="false">$B$5/100*E5993*2_Girdiler!$B$14*2_Girdiler!$B$15*2_Girdiler!$B$16</f>
        <v>1.53101112736348</v>
      </c>
      <c r="G5993" s="16" t="n">
        <f aca="false">MIN(MATCH(F5993,2_Girdiler!$B$20:$I$20,1),7)</f>
        <v>1</v>
      </c>
      <c r="H5993" s="16" t="n">
        <f aca="false">IF(F5993&gt;=40,2_Girdiler!$I$21+(F5993-40)*(2_Girdiler!$I$21-2_Girdiler!$H$21)/(2_Girdiler!$I$20-2_Girdiler!$H$20),INDEX(2_Girdiler!$B$21:$I$21,G5993)+(F5993-INDEX(2_Girdiler!$B$20:$I$20,G5993))*(INDEX(2_Girdiler!$B$21:$I$21,G5993+1)-INDEX(2_Girdiler!$B$21:$I$21,G5993))/(INDEX(2_Girdiler!$B$20:$I$20,G5993+1)-INDEX(2_Girdiler!$B$20:$I$20,G5993)))</f>
        <v>3.36822448019965</v>
      </c>
      <c r="I5993" s="16" t="n">
        <f aca="false">H5993/2_Girdiler!$B$17</f>
        <v>1.3494489103364</v>
      </c>
      <c r="J5993" s="16" t="n">
        <f aca="false">D5993+I5993</f>
        <v>14.0572819092719</v>
      </c>
    </row>
    <row r="5994" customFormat="false" ht="15" hidden="false" customHeight="false" outlineLevel="0" collapsed="false">
      <c r="A5994" s="0" t="n">
        <v>5982</v>
      </c>
      <c r="B5994" s="7" t="n">
        <v>0.790638</v>
      </c>
      <c r="C5994" s="7" t="n">
        <v>0.568047</v>
      </c>
      <c r="D5994" s="16" t="n">
        <f aca="false">LOGINV(B5994,$B$7,$C$7)</f>
        <v>21.2537689131439</v>
      </c>
      <c r="E5994" s="16" t="n">
        <f aca="false">LOGINV(C5994,$B$8,$C$8)</f>
        <v>121.981629340399</v>
      </c>
      <c r="F5994" s="16" t="n">
        <f aca="false">$B$5/100*E5994*2_Girdiler!$B$14*2_Girdiler!$B$15*2_Girdiler!$B$16</f>
        <v>3.06905779420445</v>
      </c>
      <c r="G5994" s="16" t="n">
        <f aca="false">MIN(MATCH(F5994,2_Girdiler!$B$20:$I$20,1),7)</f>
        <v>1</v>
      </c>
      <c r="H5994" s="16" t="n">
        <f aca="false">IF(F5994&gt;=40,2_Girdiler!$I$21+(F5994-40)*(2_Girdiler!$I$21-2_Girdiler!$H$21)/(2_Girdiler!$I$20-2_Girdiler!$H$20),INDEX(2_Girdiler!$B$21:$I$21,G5994)+(F5994-INDEX(2_Girdiler!$B$20:$I$20,G5994))*(INDEX(2_Girdiler!$B$21:$I$21,G5994+1)-INDEX(2_Girdiler!$B$21:$I$21,G5994))/(INDEX(2_Girdiler!$B$20:$I$20,G5994+1)-INDEX(2_Girdiler!$B$20:$I$20,G5994)))</f>
        <v>6.75192714724979</v>
      </c>
      <c r="I5994" s="16" t="n">
        <f aca="false">H5994/2_Girdiler!$B$17</f>
        <v>2.70509901732764</v>
      </c>
      <c r="J5994" s="16" t="n">
        <f aca="false">D5994+I5994</f>
        <v>23.9588679304716</v>
      </c>
    </row>
    <row r="5995" customFormat="false" ht="15" hidden="false" customHeight="false" outlineLevel="0" collapsed="false">
      <c r="A5995" s="0" t="n">
        <v>5983</v>
      </c>
      <c r="B5995" s="7" t="n">
        <v>0.575807</v>
      </c>
      <c r="C5995" s="7" t="n">
        <v>0.618021</v>
      </c>
      <c r="D5995" s="16" t="n">
        <f aca="false">LOGINV(B5995,$B$7,$C$7)</f>
        <v>15.0648274108607</v>
      </c>
      <c r="E5995" s="16" t="n">
        <f aca="false">LOGINV(C5995,$B$8,$C$8)</f>
        <v>132.563867567031</v>
      </c>
      <c r="F5995" s="16" t="n">
        <f aca="false">$B$5/100*E5995*2_Girdiler!$B$14*2_Girdiler!$B$15*2_Girdiler!$B$16</f>
        <v>3.33530690798651</v>
      </c>
      <c r="G5995" s="16" t="n">
        <f aca="false">MIN(MATCH(F5995,2_Girdiler!$B$20:$I$20,1),7)</f>
        <v>1</v>
      </c>
      <c r="H5995" s="16" t="n">
        <f aca="false">IF(F5995&gt;=40,2_Girdiler!$I$21+(F5995-40)*(2_Girdiler!$I$21-2_Girdiler!$H$21)/(2_Girdiler!$I$20-2_Girdiler!$H$20),INDEX(2_Girdiler!$B$21:$I$21,G5995)+(F5995-INDEX(2_Girdiler!$B$20:$I$20,G5995))*(INDEX(2_Girdiler!$B$21:$I$21,G5995+1)-INDEX(2_Girdiler!$B$21:$I$21,G5995))/(INDEX(2_Girdiler!$B$20:$I$20,G5995+1)-INDEX(2_Girdiler!$B$20:$I$20,G5995)))</f>
        <v>7.33767519757032</v>
      </c>
      <c r="I5995" s="16" t="n">
        <f aca="false">H5995/2_Girdiler!$B$17</f>
        <v>2.93977371697529</v>
      </c>
      <c r="J5995" s="16" t="n">
        <f aca="false">D5995+I5995</f>
        <v>18.004601127836</v>
      </c>
    </row>
    <row r="5996" customFormat="false" ht="15" hidden="false" customHeight="false" outlineLevel="0" collapsed="false">
      <c r="A5996" s="0" t="n">
        <v>5984</v>
      </c>
      <c r="B5996" s="7" t="n">
        <v>0.496158</v>
      </c>
      <c r="C5996" s="7" t="n">
        <v>0.606917</v>
      </c>
      <c r="D5996" s="16" t="n">
        <f aca="false">LOGINV(B5996,$B$7,$C$7)</f>
        <v>13.4695542169694</v>
      </c>
      <c r="E5996" s="16" t="n">
        <f aca="false">LOGINV(C5996,$B$8,$C$8)</f>
        <v>130.105863226423</v>
      </c>
      <c r="F5996" s="16" t="n">
        <f aca="false">$B$5/100*E5996*2_Girdiler!$B$14*2_Girdiler!$B$15*2_Girdiler!$B$16</f>
        <v>3.2734635187768</v>
      </c>
      <c r="G5996" s="16" t="n">
        <f aca="false">MIN(MATCH(F5996,2_Girdiler!$B$20:$I$20,1),7)</f>
        <v>1</v>
      </c>
      <c r="H5996" s="16" t="n">
        <f aca="false">IF(F5996&gt;=40,2_Girdiler!$I$21+(F5996-40)*(2_Girdiler!$I$21-2_Girdiler!$H$21)/(2_Girdiler!$I$20-2_Girdiler!$H$20),INDEX(2_Girdiler!$B$21:$I$21,G5996)+(F5996-INDEX(2_Girdiler!$B$20:$I$20,G5996))*(INDEX(2_Girdiler!$B$21:$I$21,G5996+1)-INDEX(2_Girdiler!$B$21:$I$21,G5996))/(INDEX(2_Girdiler!$B$20:$I$20,G5996+1)-INDEX(2_Girdiler!$B$20:$I$20,G5996)))</f>
        <v>7.20161974130896</v>
      </c>
      <c r="I5996" s="16" t="n">
        <f aca="false">H5996/2_Girdiler!$B$17</f>
        <v>2.88526431943468</v>
      </c>
      <c r="J5996" s="16" t="n">
        <f aca="false">D5996+I5996</f>
        <v>16.3548185364041</v>
      </c>
    </row>
    <row r="5997" customFormat="false" ht="15" hidden="false" customHeight="false" outlineLevel="0" collapsed="false">
      <c r="A5997" s="0" t="n">
        <v>5985</v>
      </c>
      <c r="B5997" s="7" t="n">
        <v>0.62019</v>
      </c>
      <c r="C5997" s="7" t="n">
        <v>0.216795</v>
      </c>
      <c r="D5997" s="16" t="n">
        <f aca="false">LOGINV(B5997,$B$7,$C$7)</f>
        <v>16.0603445062216</v>
      </c>
      <c r="E5997" s="16" t="n">
        <f aca="false">LOGINV(C5997,$B$8,$C$8)</f>
        <v>65.8751841812954</v>
      </c>
      <c r="F5997" s="16" t="n">
        <f aca="false">$B$5/100*E5997*2_Girdiler!$B$14*2_Girdiler!$B$15*2_Girdiler!$B$16</f>
        <v>1.65741963400139</v>
      </c>
      <c r="G5997" s="16" t="n">
        <f aca="false">MIN(MATCH(F5997,2_Girdiler!$B$20:$I$20,1),7)</f>
        <v>1</v>
      </c>
      <c r="H5997" s="16" t="n">
        <f aca="false">IF(F5997&gt;=40,2_Girdiler!$I$21+(F5997-40)*(2_Girdiler!$I$21-2_Girdiler!$H$21)/(2_Girdiler!$I$20-2_Girdiler!$H$20),INDEX(2_Girdiler!$B$21:$I$21,G5997)+(F5997-INDEX(2_Girdiler!$B$20:$I$20,G5997))*(INDEX(2_Girdiler!$B$21:$I$21,G5997+1)-INDEX(2_Girdiler!$B$21:$I$21,G5997))/(INDEX(2_Girdiler!$B$20:$I$20,G5997+1)-INDEX(2_Girdiler!$B$20:$I$20,G5997)))</f>
        <v>3.64632319480306</v>
      </c>
      <c r="I5997" s="16" t="n">
        <f aca="false">H5997/2_Girdiler!$B$17</f>
        <v>1.46086666458456</v>
      </c>
      <c r="J5997" s="16" t="n">
        <f aca="false">D5997+I5997</f>
        <v>17.5212111708062</v>
      </c>
    </row>
    <row r="5998" customFormat="false" ht="15" hidden="false" customHeight="false" outlineLevel="0" collapsed="false">
      <c r="A5998" s="0" t="n">
        <v>5986</v>
      </c>
      <c r="B5998" s="7" t="n">
        <v>0.140182</v>
      </c>
      <c r="C5998" s="7" t="n">
        <v>0.435116</v>
      </c>
      <c r="D5998" s="16" t="n">
        <f aca="false">LOGINV(B5998,$B$7,$C$7)</f>
        <v>7.41930644526311</v>
      </c>
      <c r="E5998" s="16" t="n">
        <f aca="false">LOGINV(C5998,$B$8,$C$8)</f>
        <v>98.2757941446359</v>
      </c>
      <c r="F5998" s="16" t="n">
        <f aca="false">$B$5/100*E5998*2_Girdiler!$B$14*2_Girdiler!$B$15*2_Girdiler!$B$16</f>
        <v>2.47261898067904</v>
      </c>
      <c r="G5998" s="16" t="n">
        <f aca="false">MIN(MATCH(F5998,2_Girdiler!$B$20:$I$20,1),7)</f>
        <v>1</v>
      </c>
      <c r="H5998" s="16" t="n">
        <f aca="false">IF(F5998&gt;=40,2_Girdiler!$I$21+(F5998-40)*(2_Girdiler!$I$21-2_Girdiler!$H$21)/(2_Girdiler!$I$20-2_Girdiler!$H$20),INDEX(2_Girdiler!$B$21:$I$21,G5998)+(F5998-INDEX(2_Girdiler!$B$20:$I$20,G5998))*(INDEX(2_Girdiler!$B$21:$I$21,G5998+1)-INDEX(2_Girdiler!$B$21:$I$21,G5998))/(INDEX(2_Girdiler!$B$20:$I$20,G5998+1)-INDEX(2_Girdiler!$B$20:$I$20,G5998)))</f>
        <v>5.43976175749389</v>
      </c>
      <c r="I5998" s="16" t="n">
        <f aca="false">H5998/2_Girdiler!$B$17</f>
        <v>2.17939172976518</v>
      </c>
      <c r="J5998" s="16" t="n">
        <f aca="false">D5998+I5998</f>
        <v>9.59869817502829</v>
      </c>
    </row>
    <row r="5999" customFormat="false" ht="15" hidden="false" customHeight="false" outlineLevel="0" collapsed="false">
      <c r="A5999" s="0" t="n">
        <v>5987</v>
      </c>
      <c r="B5999" s="7" t="n">
        <v>0.909802</v>
      </c>
      <c r="C5999" s="7" t="n">
        <v>0.987407</v>
      </c>
      <c r="D5999" s="16" t="n">
        <f aca="false">LOGINV(B5999,$B$7,$C$7)</f>
        <v>28.572873326122</v>
      </c>
      <c r="E5999" s="16" t="n">
        <f aca="false">LOGINV(C5999,$B$8,$C$8)</f>
        <v>463.221457234225</v>
      </c>
      <c r="F5999" s="16" t="n">
        <f aca="false">$B$5/100*E5999*2_Girdiler!$B$14*2_Girdiler!$B$15*2_Girdiler!$B$16</f>
        <v>11.6546518640131</v>
      </c>
      <c r="G5999" s="16" t="n">
        <f aca="false">MIN(MATCH(F5999,2_Girdiler!$B$20:$I$20,1),7)</f>
        <v>3</v>
      </c>
      <c r="H5999" s="16" t="n">
        <f aca="false">IF(F5999&gt;=40,2_Girdiler!$I$21+(F5999-40)*(2_Girdiler!$I$21-2_Girdiler!$H$21)/(2_Girdiler!$I$20-2_Girdiler!$H$20),INDEX(2_Girdiler!$B$21:$I$21,G5999)+(F5999-INDEX(2_Girdiler!$B$20:$I$20,G5999))*(INDEX(2_Girdiler!$B$21:$I$21,G5999+1)-INDEX(2_Girdiler!$B$21:$I$21,G5999))/(INDEX(2_Girdiler!$B$20:$I$20,G5999+1)-INDEX(2_Girdiler!$B$20:$I$20,G5999)))</f>
        <v>20.4891866776118</v>
      </c>
      <c r="I5999" s="16" t="n">
        <f aca="false">H5999/2_Girdiler!$B$17</f>
        <v>8.20880876506882</v>
      </c>
      <c r="J5999" s="16" t="n">
        <f aca="false">D5999+I5999</f>
        <v>36.7816820911908</v>
      </c>
    </row>
    <row r="6000" customFormat="false" ht="15" hidden="false" customHeight="false" outlineLevel="0" collapsed="false">
      <c r="A6000" s="0" t="n">
        <v>5988</v>
      </c>
      <c r="B6000" s="7" t="n">
        <v>0.944431</v>
      </c>
      <c r="C6000" s="7" t="n">
        <v>0.980888</v>
      </c>
      <c r="D6000" s="16" t="n">
        <f aca="false">LOGINV(B6000,$B$7,$C$7)</f>
        <v>32.910552202428</v>
      </c>
      <c r="E6000" s="16" t="n">
        <f aca="false">LOGINV(C6000,$B$8,$C$8)</f>
        <v>416.127632938161</v>
      </c>
      <c r="F6000" s="16" t="n">
        <f aca="false">$B$5/100*E6000*2_Girdiler!$B$14*2_Girdiler!$B$15*2_Girdiler!$B$16</f>
        <v>10.4697712447241</v>
      </c>
      <c r="G6000" s="16" t="n">
        <f aca="false">MIN(MATCH(F6000,2_Girdiler!$B$20:$I$20,1),7)</f>
        <v>3</v>
      </c>
      <c r="H6000" s="16" t="n">
        <f aca="false">IF(F6000&gt;=40,2_Girdiler!$I$21+(F6000-40)*(2_Girdiler!$I$21-2_Girdiler!$H$21)/(2_Girdiler!$I$20-2_Girdiler!$H$20),INDEX(2_Girdiler!$B$21:$I$21,G6000)+(F6000-INDEX(2_Girdiler!$B$20:$I$20,G6000))*(INDEX(2_Girdiler!$B$21:$I$21,G6000+1)-INDEX(2_Girdiler!$B$21:$I$21,G6000))/(INDEX(2_Girdiler!$B$20:$I$20,G6000+1)-INDEX(2_Girdiler!$B$20:$I$20,G6000)))</f>
        <v>19.4227941202517</v>
      </c>
      <c r="I6000" s="16" t="n">
        <f aca="false">H6000/2_Girdiler!$B$17</f>
        <v>7.78156815715213</v>
      </c>
      <c r="J6000" s="16" t="n">
        <f aca="false">D6000+I6000</f>
        <v>40.6921203595802</v>
      </c>
    </row>
    <row r="6001" customFormat="false" ht="15" hidden="false" customHeight="false" outlineLevel="0" collapsed="false">
      <c r="A6001" s="0" t="n">
        <v>5989</v>
      </c>
      <c r="B6001" s="7" t="n">
        <v>0.183465</v>
      </c>
      <c r="C6001" s="7" t="n">
        <v>0.171608</v>
      </c>
      <c r="D6001" s="16" t="n">
        <f aca="false">LOGINV(B6001,$B$7,$C$7)</f>
        <v>8.18982117949785</v>
      </c>
      <c r="E6001" s="16" t="n">
        <f aca="false">LOGINV(C6001,$B$8,$C$8)</f>
        <v>59.2286175292885</v>
      </c>
      <c r="F6001" s="16" t="n">
        <f aca="false">$B$5/100*E6001*2_Girdiler!$B$14*2_Girdiler!$B$15*2_Girdiler!$B$16</f>
        <v>1.4901920170369</v>
      </c>
      <c r="G6001" s="16" t="n">
        <f aca="false">MIN(MATCH(F6001,2_Girdiler!$B$20:$I$20,1),7)</f>
        <v>1</v>
      </c>
      <c r="H6001" s="16" t="n">
        <f aca="false">IF(F6001&gt;=40,2_Girdiler!$I$21+(F6001-40)*(2_Girdiler!$I$21-2_Girdiler!$H$21)/(2_Girdiler!$I$20-2_Girdiler!$H$20),INDEX(2_Girdiler!$B$21:$I$21,G6001)+(F6001-INDEX(2_Girdiler!$B$20:$I$20,G6001))*(INDEX(2_Girdiler!$B$21:$I$21,G6001+1)-INDEX(2_Girdiler!$B$21:$I$21,G6001))/(INDEX(2_Girdiler!$B$20:$I$20,G6001+1)-INDEX(2_Girdiler!$B$20:$I$20,G6001)))</f>
        <v>3.27842243748118</v>
      </c>
      <c r="I6001" s="16" t="n">
        <f aca="false">H6001/2_Girdiler!$B$17</f>
        <v>1.31347052783701</v>
      </c>
      <c r="J6001" s="16" t="n">
        <f aca="false">D6001+I6001</f>
        <v>9.50329170733486</v>
      </c>
    </row>
    <row r="6002" customFormat="false" ht="15" hidden="false" customHeight="false" outlineLevel="0" collapsed="false">
      <c r="A6002" s="0" t="n">
        <v>5990</v>
      </c>
      <c r="B6002" s="7" t="n">
        <v>0.436901</v>
      </c>
      <c r="C6002" s="7" t="n">
        <v>0.780409</v>
      </c>
      <c r="D6002" s="16" t="n">
        <f aca="false">LOGINV(B6002,$B$7,$C$7)</f>
        <v>12.3946829136546</v>
      </c>
      <c r="E6002" s="16" t="n">
        <f aca="false">LOGINV(C6002,$B$8,$C$8)</f>
        <v>179.930723950046</v>
      </c>
      <c r="F6002" s="16" t="n">
        <f aca="false">$B$5/100*E6002*2_Girdiler!$B$14*2_Girdiler!$B$15*2_Girdiler!$B$16</f>
        <v>4.52705701458315</v>
      </c>
      <c r="G6002" s="16" t="n">
        <f aca="false">MIN(MATCH(F6002,2_Girdiler!$B$20:$I$20,1),7)</f>
        <v>1</v>
      </c>
      <c r="H6002" s="16" t="n">
        <f aca="false">IF(F6002&gt;=40,2_Girdiler!$I$21+(F6002-40)*(2_Girdiler!$I$21-2_Girdiler!$H$21)/(2_Girdiler!$I$20-2_Girdiler!$H$20),INDEX(2_Girdiler!$B$21:$I$21,G6002)+(F6002-INDEX(2_Girdiler!$B$20:$I$20,G6002))*(INDEX(2_Girdiler!$B$21:$I$21,G6002+1)-INDEX(2_Girdiler!$B$21:$I$21,G6002))/(INDEX(2_Girdiler!$B$20:$I$20,G6002+1)-INDEX(2_Girdiler!$B$20:$I$20,G6002)))</f>
        <v>9.95952543208294</v>
      </c>
      <c r="I6002" s="16" t="n">
        <f aca="false">H6002/2_Girdiler!$B$17</f>
        <v>3.99019448400759</v>
      </c>
      <c r="J6002" s="16" t="n">
        <f aca="false">D6002+I6002</f>
        <v>16.3848773976622</v>
      </c>
    </row>
    <row r="6003" customFormat="false" ht="15" hidden="false" customHeight="false" outlineLevel="0" collapsed="false">
      <c r="A6003" s="0" t="n">
        <v>5991</v>
      </c>
      <c r="B6003" s="7" t="n">
        <v>0.096991</v>
      </c>
      <c r="C6003" s="7" t="n">
        <v>0.721562</v>
      </c>
      <c r="D6003" s="16" t="n">
        <f aca="false">LOGINV(B6003,$B$7,$C$7)</f>
        <v>6.56530674164054</v>
      </c>
      <c r="E6003" s="16" t="n">
        <f aca="false">LOGINV(C6003,$B$8,$C$8)</f>
        <v>159.565195224167</v>
      </c>
      <c r="F6003" s="16" t="n">
        <f aca="false">$B$5/100*E6003*2_Girdiler!$B$14*2_Girdiler!$B$15*2_Girdiler!$B$16</f>
        <v>4.01466031184004</v>
      </c>
      <c r="G6003" s="16" t="n">
        <f aca="false">MIN(MATCH(F6003,2_Girdiler!$B$20:$I$20,1),7)</f>
        <v>1</v>
      </c>
      <c r="H6003" s="16" t="n">
        <f aca="false">IF(F6003&gt;=40,2_Girdiler!$I$21+(F6003-40)*(2_Girdiler!$I$21-2_Girdiler!$H$21)/(2_Girdiler!$I$20-2_Girdiler!$H$20),INDEX(2_Girdiler!$B$21:$I$21,G6003)+(F6003-INDEX(2_Girdiler!$B$20:$I$20,G6003))*(INDEX(2_Girdiler!$B$21:$I$21,G6003+1)-INDEX(2_Girdiler!$B$21:$I$21,G6003))/(INDEX(2_Girdiler!$B$20:$I$20,G6003+1)-INDEX(2_Girdiler!$B$20:$I$20,G6003)))</f>
        <v>8.83225268604809</v>
      </c>
      <c r="I6003" s="16" t="n">
        <f aca="false">H6003/2_Girdiler!$B$17</f>
        <v>3.53856277485901</v>
      </c>
      <c r="J6003" s="16" t="n">
        <f aca="false">D6003+I6003</f>
        <v>10.1038695164996</v>
      </c>
    </row>
    <row r="6004" customFormat="false" ht="15" hidden="false" customHeight="false" outlineLevel="0" collapsed="false">
      <c r="A6004" s="0" t="n">
        <v>5992</v>
      </c>
      <c r="B6004" s="7" t="n">
        <v>0.347035</v>
      </c>
      <c r="C6004" s="7" t="n">
        <v>0.163713</v>
      </c>
      <c r="D6004" s="16" t="n">
        <f aca="false">LOGINV(B6004,$B$7,$C$7)</f>
        <v>10.8759454150825</v>
      </c>
      <c r="E6004" s="16" t="n">
        <f aca="false">LOGINV(C6004,$B$8,$C$8)</f>
        <v>58.037155110036</v>
      </c>
      <c r="F6004" s="16" t="n">
        <f aca="false">$B$5/100*E6004*2_Girdiler!$B$14*2_Girdiler!$B$15*2_Girdiler!$B$16</f>
        <v>1.46021482256851</v>
      </c>
      <c r="G6004" s="16" t="n">
        <f aca="false">MIN(MATCH(F6004,2_Girdiler!$B$20:$I$20,1),7)</f>
        <v>1</v>
      </c>
      <c r="H6004" s="16" t="n">
        <f aca="false">IF(F6004&gt;=40,2_Girdiler!$I$21+(F6004-40)*(2_Girdiler!$I$21-2_Girdiler!$H$21)/(2_Girdiler!$I$20-2_Girdiler!$H$20),INDEX(2_Girdiler!$B$21:$I$21,G6004)+(F6004-INDEX(2_Girdiler!$B$20:$I$20,G6004))*(INDEX(2_Girdiler!$B$21:$I$21,G6004+1)-INDEX(2_Girdiler!$B$21:$I$21,G6004))/(INDEX(2_Girdiler!$B$20:$I$20,G6004+1)-INDEX(2_Girdiler!$B$20:$I$20,G6004)))</f>
        <v>3.21247260965072</v>
      </c>
      <c r="I6004" s="16" t="n">
        <f aca="false">H6004/2_Girdiler!$B$17</f>
        <v>1.28704832117416</v>
      </c>
      <c r="J6004" s="16" t="n">
        <f aca="false">D6004+I6004</f>
        <v>12.1629937362567</v>
      </c>
    </row>
    <row r="6005" customFormat="false" ht="15" hidden="false" customHeight="false" outlineLevel="0" collapsed="false">
      <c r="A6005" s="0" t="n">
        <v>5993</v>
      </c>
      <c r="B6005" s="7" t="n">
        <v>0.910601</v>
      </c>
      <c r="C6005" s="7" t="n">
        <v>0.683875</v>
      </c>
      <c r="D6005" s="16" t="n">
        <f aca="false">LOGINV(B6005,$B$7,$C$7)</f>
        <v>28.6514744655367</v>
      </c>
      <c r="E6005" s="16" t="n">
        <f aca="false">LOGINV(C6005,$B$8,$C$8)</f>
        <v>148.731264150448</v>
      </c>
      <c r="F6005" s="16" t="n">
        <f aca="false">$B$5/100*E6005*2_Girdiler!$B$14*2_Girdiler!$B$15*2_Girdiler!$B$16</f>
        <v>3.74207860602528</v>
      </c>
      <c r="G6005" s="16" t="n">
        <f aca="false">MIN(MATCH(F6005,2_Girdiler!$B$20:$I$20,1),7)</f>
        <v>1</v>
      </c>
      <c r="H6005" s="16" t="n">
        <f aca="false">IF(F6005&gt;=40,2_Girdiler!$I$21+(F6005-40)*(2_Girdiler!$I$21-2_Girdiler!$H$21)/(2_Girdiler!$I$20-2_Girdiler!$H$20),INDEX(2_Girdiler!$B$21:$I$21,G6005)+(F6005-INDEX(2_Girdiler!$B$20:$I$20,G6005))*(INDEX(2_Girdiler!$B$21:$I$21,G6005+1)-INDEX(2_Girdiler!$B$21:$I$21,G6005))/(INDEX(2_Girdiler!$B$20:$I$20,G6005+1)-INDEX(2_Girdiler!$B$20:$I$20,G6005)))</f>
        <v>8.23257293325562</v>
      </c>
      <c r="I6005" s="16" t="n">
        <f aca="false">H6005/2_Girdiler!$B$17</f>
        <v>3.29830646364408</v>
      </c>
      <c r="J6005" s="16" t="n">
        <f aca="false">D6005+I6005</f>
        <v>31.9497809291808</v>
      </c>
    </row>
    <row r="6006" customFormat="false" ht="15" hidden="false" customHeight="false" outlineLevel="0" collapsed="false">
      <c r="A6006" s="0" t="n">
        <v>5994</v>
      </c>
      <c r="B6006" s="7" t="n">
        <v>0.878431</v>
      </c>
      <c r="C6006" s="7" t="n">
        <v>0.140789</v>
      </c>
      <c r="D6006" s="16" t="n">
        <f aca="false">LOGINV(B6006,$B$7,$C$7)</f>
        <v>25.955556199117</v>
      </c>
      <c r="E6006" s="16" t="n">
        <f aca="false">LOGINV(C6006,$B$8,$C$8)</f>
        <v>54.4981524408219</v>
      </c>
      <c r="F6006" s="16" t="n">
        <f aca="false">$B$5/100*E6006*2_Girdiler!$B$14*2_Girdiler!$B$15*2_Girdiler!$B$16</f>
        <v>1.37117351541108</v>
      </c>
      <c r="G6006" s="16" t="n">
        <f aca="false">MIN(MATCH(F6006,2_Girdiler!$B$20:$I$20,1),7)</f>
        <v>1</v>
      </c>
      <c r="H6006" s="16" t="n">
        <f aca="false">IF(F6006&gt;=40,2_Girdiler!$I$21+(F6006-40)*(2_Girdiler!$I$21-2_Girdiler!$H$21)/(2_Girdiler!$I$20-2_Girdiler!$H$20),INDEX(2_Girdiler!$B$21:$I$21,G6006)+(F6006-INDEX(2_Girdiler!$B$20:$I$20,G6006))*(INDEX(2_Girdiler!$B$21:$I$21,G6006+1)-INDEX(2_Girdiler!$B$21:$I$21,G6006))/(INDEX(2_Girdiler!$B$20:$I$20,G6006+1)-INDEX(2_Girdiler!$B$20:$I$20,G6006)))</f>
        <v>3.01658173390437</v>
      </c>
      <c r="I6006" s="16" t="n">
        <f aca="false">H6006/2_Girdiler!$B$17</f>
        <v>1.20856639980143</v>
      </c>
      <c r="J6006" s="16" t="n">
        <f aca="false">D6006+I6006</f>
        <v>27.1641225989184</v>
      </c>
    </row>
    <row r="6007" customFormat="false" ht="15" hidden="false" customHeight="false" outlineLevel="0" collapsed="false">
      <c r="A6007" s="0" t="n">
        <v>5995</v>
      </c>
      <c r="B6007" s="7" t="n">
        <v>0.412577</v>
      </c>
      <c r="C6007" s="7" t="n">
        <v>0.815037</v>
      </c>
      <c r="D6007" s="16" t="n">
        <f aca="false">LOGINV(B6007,$B$7,$C$7)</f>
        <v>11.9730545814952</v>
      </c>
      <c r="E6007" s="16" t="n">
        <f aca="false">LOGINV(C6007,$B$8,$C$8)</f>
        <v>194.803645820694</v>
      </c>
      <c r="F6007" s="16" t="n">
        <f aca="false">$B$5/100*E6007*2_Girdiler!$B$14*2_Girdiler!$B$15*2_Girdiler!$B$16</f>
        <v>4.90125972884866</v>
      </c>
      <c r="G6007" s="16" t="n">
        <f aca="false">MIN(MATCH(F6007,2_Girdiler!$B$20:$I$20,1),7)</f>
        <v>1</v>
      </c>
      <c r="H6007" s="16" t="n">
        <f aca="false">IF(F6007&gt;=40,2_Girdiler!$I$21+(F6007-40)*(2_Girdiler!$I$21-2_Girdiler!$H$21)/(2_Girdiler!$I$20-2_Girdiler!$H$20),INDEX(2_Girdiler!$B$21:$I$21,G6007)+(F6007-INDEX(2_Girdiler!$B$20:$I$20,G6007))*(INDEX(2_Girdiler!$B$21:$I$21,G6007+1)-INDEX(2_Girdiler!$B$21:$I$21,G6007))/(INDEX(2_Girdiler!$B$20:$I$20,G6007+1)-INDEX(2_Girdiler!$B$20:$I$20,G6007)))</f>
        <v>10.7827714034671</v>
      </c>
      <c r="I6007" s="16" t="n">
        <f aca="false">H6007/2_Girdiler!$B$17</f>
        <v>4.32002059433776</v>
      </c>
      <c r="J6007" s="16" t="n">
        <f aca="false">D6007+I6007</f>
        <v>16.293075175833</v>
      </c>
    </row>
    <row r="6008" customFormat="false" ht="15" hidden="false" customHeight="false" outlineLevel="0" collapsed="false">
      <c r="A6008" s="0" t="n">
        <v>5996</v>
      </c>
      <c r="B6008" s="7" t="n">
        <v>0.305114</v>
      </c>
      <c r="C6008" s="7" t="n">
        <v>0.980851</v>
      </c>
      <c r="D6008" s="16" t="n">
        <f aca="false">LOGINV(B6008,$B$7,$C$7)</f>
        <v>10.1926456822716</v>
      </c>
      <c r="E6008" s="16" t="n">
        <f aca="false">LOGINV(C6008,$B$8,$C$8)</f>
        <v>415.914525187097</v>
      </c>
      <c r="F6008" s="16" t="n">
        <f aca="false">$B$5/100*E6008*2_Girdiler!$B$14*2_Girdiler!$B$15*2_Girdiler!$B$16</f>
        <v>10.4644094537074</v>
      </c>
      <c r="G6008" s="16" t="n">
        <f aca="false">MIN(MATCH(F6008,2_Girdiler!$B$20:$I$20,1),7)</f>
        <v>3</v>
      </c>
      <c r="H6008" s="16" t="n">
        <f aca="false">IF(F6008&gt;=40,2_Girdiler!$I$21+(F6008-40)*(2_Girdiler!$I$21-2_Girdiler!$H$21)/(2_Girdiler!$I$20-2_Girdiler!$H$20),INDEX(2_Girdiler!$B$21:$I$21,G6008)+(F6008-INDEX(2_Girdiler!$B$20:$I$20,G6008))*(INDEX(2_Girdiler!$B$21:$I$21,G6008+1)-INDEX(2_Girdiler!$B$21:$I$21,G6008))/(INDEX(2_Girdiler!$B$20:$I$20,G6008+1)-INDEX(2_Girdiler!$B$20:$I$20,G6008)))</f>
        <v>19.4179685083366</v>
      </c>
      <c r="I6008" s="16" t="n">
        <f aca="false">H6008/2_Girdiler!$B$17</f>
        <v>7.77963481904513</v>
      </c>
      <c r="J6008" s="16" t="n">
        <f aca="false">D6008+I6008</f>
        <v>17.9722805013167</v>
      </c>
    </row>
    <row r="6009" customFormat="false" ht="15" hidden="false" customHeight="false" outlineLevel="0" collapsed="false">
      <c r="A6009" s="0" t="n">
        <v>5997</v>
      </c>
      <c r="B6009" s="7" t="n">
        <v>0.791819</v>
      </c>
      <c r="C6009" s="7" t="n">
        <v>0.656077</v>
      </c>
      <c r="D6009" s="16" t="n">
        <f aca="false">LOGINV(B6009,$B$7,$C$7)</f>
        <v>21.3025391469596</v>
      </c>
      <c r="E6009" s="16" t="n">
        <f aca="false">LOGINV(C6009,$B$8,$C$8)</f>
        <v>141.539385011233</v>
      </c>
      <c r="F6009" s="16" t="n">
        <f aca="false">$B$5/100*E6009*2_Girdiler!$B$14*2_Girdiler!$B$15*2_Girdiler!$B$16</f>
        <v>3.56113092688262</v>
      </c>
      <c r="G6009" s="16" t="n">
        <f aca="false">MIN(MATCH(F6009,2_Girdiler!$B$20:$I$20,1),7)</f>
        <v>1</v>
      </c>
      <c r="H6009" s="16" t="n">
        <f aca="false">IF(F6009&gt;=40,2_Girdiler!$I$21+(F6009-40)*(2_Girdiler!$I$21-2_Girdiler!$H$21)/(2_Girdiler!$I$20-2_Girdiler!$H$20),INDEX(2_Girdiler!$B$21:$I$21,G6009)+(F6009-INDEX(2_Girdiler!$B$20:$I$20,G6009))*(INDEX(2_Girdiler!$B$21:$I$21,G6009+1)-INDEX(2_Girdiler!$B$21:$I$21,G6009))/(INDEX(2_Girdiler!$B$20:$I$20,G6009+1)-INDEX(2_Girdiler!$B$20:$I$20,G6009)))</f>
        <v>7.83448803914176</v>
      </c>
      <c r="I6009" s="16" t="n">
        <f aca="false">H6009/2_Girdiler!$B$17</f>
        <v>3.1388173233741</v>
      </c>
      <c r="J6009" s="16" t="n">
        <f aca="false">D6009+I6009</f>
        <v>24.4413564703337</v>
      </c>
    </row>
    <row r="6010" customFormat="false" ht="15" hidden="false" customHeight="false" outlineLevel="0" collapsed="false">
      <c r="A6010" s="0" t="n">
        <v>5998</v>
      </c>
      <c r="B6010" s="7" t="n">
        <v>0.704606</v>
      </c>
      <c r="C6010" s="7" t="n">
        <v>0.901544</v>
      </c>
      <c r="D6010" s="16" t="n">
        <f aca="false">LOGINV(B6010,$B$7,$C$7)</f>
        <v>18.2745776708306</v>
      </c>
      <c r="E6010" s="16" t="n">
        <f aca="false">LOGINV(C6010,$B$8,$C$8)</f>
        <v>251.18303930876</v>
      </c>
      <c r="F6010" s="16" t="n">
        <f aca="false">$B$5/100*E6010*2_Girdiler!$B$14*2_Girdiler!$B$15*2_Girdiler!$B$16</f>
        <v>6.31976526900841</v>
      </c>
      <c r="G6010" s="16" t="n">
        <f aca="false">MIN(MATCH(F6010,2_Girdiler!$B$20:$I$20,1),7)</f>
        <v>2</v>
      </c>
      <c r="H6010" s="16" t="n">
        <f aca="false">IF(F6010&gt;=40,2_Girdiler!$I$21+(F6010-40)*(2_Girdiler!$I$21-2_Girdiler!$H$21)/(2_Girdiler!$I$20-2_Girdiler!$H$20),INDEX(2_Girdiler!$B$21:$I$21,G6010)+(F6010-INDEX(2_Girdiler!$B$20:$I$20,G6010))*(INDEX(2_Girdiler!$B$21:$I$21,G6010+1)-INDEX(2_Girdiler!$B$21:$I$21,G6010))/(INDEX(2_Girdiler!$B$20:$I$20,G6010+1)-INDEX(2_Girdiler!$B$20:$I$20,G6010)))</f>
        <v>13.1116244304135</v>
      </c>
      <c r="I6010" s="16" t="n">
        <f aca="false">H6010/2_Girdiler!$B$17</f>
        <v>5.25305465962077</v>
      </c>
      <c r="J6010" s="16" t="n">
        <f aca="false">D6010+I6010</f>
        <v>23.5276323304514</v>
      </c>
    </row>
    <row r="6011" customFormat="false" ht="15" hidden="false" customHeight="false" outlineLevel="0" collapsed="false">
      <c r="A6011" s="0" t="n">
        <v>5999</v>
      </c>
      <c r="B6011" s="7" t="n">
        <v>0.438843</v>
      </c>
      <c r="C6011" s="7" t="n">
        <v>0.04653</v>
      </c>
      <c r="D6011" s="16" t="n">
        <f aca="false">LOGINV(B6011,$B$7,$C$7)</f>
        <v>12.428774558405</v>
      </c>
      <c r="E6011" s="16" t="n">
        <f aca="false">LOGINV(C6011,$B$8,$C$8)</f>
        <v>36.9338928400386</v>
      </c>
      <c r="F6011" s="16" t="n">
        <f aca="false">$B$5/100*E6011*2_Girdiler!$B$14*2_Girdiler!$B$15*2_Girdiler!$B$16</f>
        <v>0.929256743855371</v>
      </c>
      <c r="G6011" s="16" t="n">
        <f aca="false">MIN(MATCH(F6011,2_Girdiler!$B$20:$I$20,1),7)</f>
        <v>1</v>
      </c>
      <c r="H6011" s="16" t="n">
        <f aca="false">IF(F6011&gt;=40,2_Girdiler!$I$21+(F6011-40)*(2_Girdiler!$I$21-2_Girdiler!$H$21)/(2_Girdiler!$I$20-2_Girdiler!$H$20),INDEX(2_Girdiler!$B$21:$I$21,G6011)+(F6011-INDEX(2_Girdiler!$B$20:$I$20,G6011))*(INDEX(2_Girdiler!$B$21:$I$21,G6011+1)-INDEX(2_Girdiler!$B$21:$I$21,G6011))/(INDEX(2_Girdiler!$B$20:$I$20,G6011+1)-INDEX(2_Girdiler!$B$20:$I$20,G6011)))</f>
        <v>2.04436483648182</v>
      </c>
      <c r="I6011" s="16" t="n">
        <f aca="false">H6011/2_Girdiler!$B$17</f>
        <v>0.819056424872522</v>
      </c>
      <c r="J6011" s="16" t="n">
        <f aca="false">D6011+I6011</f>
        <v>13.2478309832775</v>
      </c>
    </row>
    <row r="6012" customFormat="false" ht="15" hidden="false" customHeight="false" outlineLevel="0" collapsed="false">
      <c r="A6012" s="0" t="n">
        <v>6000</v>
      </c>
      <c r="B6012" s="7" t="n">
        <v>0.740763</v>
      </c>
      <c r="C6012" s="7" t="n">
        <v>0.4466</v>
      </c>
      <c r="D6012" s="16" t="n">
        <f aca="false">LOGINV(B6012,$B$7,$C$7)</f>
        <v>19.4085344207749</v>
      </c>
      <c r="E6012" s="16" t="n">
        <f aca="false">LOGINV(C6012,$B$8,$C$8)</f>
        <v>100.139751046089</v>
      </c>
      <c r="F6012" s="16" t="n">
        <f aca="false">$B$5/100*E6012*2_Girdiler!$B$14*2_Girdiler!$B$15*2_Girdiler!$B$16</f>
        <v>2.51951613631959</v>
      </c>
      <c r="G6012" s="16" t="n">
        <f aca="false">MIN(MATCH(F6012,2_Girdiler!$B$20:$I$20,1),7)</f>
        <v>1</v>
      </c>
      <c r="H6012" s="16" t="n">
        <f aca="false">IF(F6012&gt;=40,2_Girdiler!$I$21+(F6012-40)*(2_Girdiler!$I$21-2_Girdiler!$H$21)/(2_Girdiler!$I$20-2_Girdiler!$H$20),INDEX(2_Girdiler!$B$21:$I$21,G6012)+(F6012-INDEX(2_Girdiler!$B$20:$I$20,G6012))*(INDEX(2_Girdiler!$B$21:$I$21,G6012+1)-INDEX(2_Girdiler!$B$21:$I$21,G6012))/(INDEX(2_Girdiler!$B$20:$I$20,G6012+1)-INDEX(2_Girdiler!$B$20:$I$20,G6012)))</f>
        <v>5.5429354999031</v>
      </c>
      <c r="I6012" s="16" t="n">
        <f aca="false">H6012/2_Girdiler!$B$17</f>
        <v>2.22072736374323</v>
      </c>
      <c r="J6012" s="16" t="n">
        <f aca="false">D6012+I6012</f>
        <v>21.6292617845181</v>
      </c>
    </row>
    <row r="6013" customFormat="false" ht="15" hidden="false" customHeight="false" outlineLevel="0" collapsed="false">
      <c r="A6013" s="0" t="n">
        <v>6001</v>
      </c>
      <c r="B6013" s="7" t="n">
        <v>0.774775</v>
      </c>
      <c r="C6013" s="7" t="n">
        <v>0.94288</v>
      </c>
      <c r="D6013" s="16" t="n">
        <f aca="false">LOGINV(B6013,$B$7,$C$7)</f>
        <v>20.623893497133</v>
      </c>
      <c r="E6013" s="16" t="n">
        <f aca="false">LOGINV(C6013,$B$8,$C$8)</f>
        <v>302.700531647845</v>
      </c>
      <c r="F6013" s="16" t="n">
        <f aca="false">$B$5/100*E6013*2_Girdiler!$B$14*2_Girdiler!$B$15*2_Girdiler!$B$16</f>
        <v>7.61594537625977</v>
      </c>
      <c r="G6013" s="16" t="n">
        <f aca="false">MIN(MATCH(F6013,2_Girdiler!$B$20:$I$20,1),7)</f>
        <v>2</v>
      </c>
      <c r="H6013" s="16" t="n">
        <f aca="false">IF(F6013&gt;=40,2_Girdiler!$I$21+(F6013-40)*(2_Girdiler!$I$21-2_Girdiler!$H$21)/(2_Girdiler!$I$20-2_Girdiler!$H$20),INDEX(2_Girdiler!$B$21:$I$21,G6013)+(F6013-INDEX(2_Girdiler!$B$20:$I$20,G6013))*(INDEX(2_Girdiler!$B$21:$I$21,G6013+1)-INDEX(2_Girdiler!$B$21:$I$21,G6013))/(INDEX(2_Girdiler!$B$20:$I$20,G6013+1)-INDEX(2_Girdiler!$B$20:$I$20,G6013)))</f>
        <v>15.1855126020156</v>
      </c>
      <c r="I6013" s="16" t="n">
        <f aca="false">H6013/2_Girdiler!$B$17</f>
        <v>6.08393934375627</v>
      </c>
      <c r="J6013" s="16" t="n">
        <f aca="false">D6013+I6013</f>
        <v>26.7078328408893</v>
      </c>
    </row>
    <row r="6014" customFormat="false" ht="15" hidden="false" customHeight="false" outlineLevel="0" collapsed="false">
      <c r="A6014" s="0" t="n">
        <v>6002</v>
      </c>
      <c r="B6014" s="7" t="n">
        <v>0.6546</v>
      </c>
      <c r="C6014" s="7" t="n">
        <v>0.544082</v>
      </c>
      <c r="D6014" s="16" t="n">
        <f aca="false">LOGINV(B6014,$B$7,$C$7)</f>
        <v>16.9034339927632</v>
      </c>
      <c r="E6014" s="16" t="n">
        <f aca="false">LOGINV(C6014,$B$8,$C$8)</f>
        <v>117.296015323684</v>
      </c>
      <c r="F6014" s="16" t="n">
        <f aca="false">$B$5/100*E6014*2_Girdiler!$B$14*2_Girdiler!$B$15*2_Girdiler!$B$16</f>
        <v>2.95116774554388</v>
      </c>
      <c r="G6014" s="16" t="n">
        <f aca="false">MIN(MATCH(F6014,2_Girdiler!$B$20:$I$20,1),7)</f>
        <v>1</v>
      </c>
      <c r="H6014" s="16" t="n">
        <f aca="false">IF(F6014&gt;=40,2_Girdiler!$I$21+(F6014-40)*(2_Girdiler!$I$21-2_Girdiler!$H$21)/(2_Girdiler!$I$20-2_Girdiler!$H$20),INDEX(2_Girdiler!$B$21:$I$21,G6014)+(F6014-INDEX(2_Girdiler!$B$20:$I$20,G6014))*(INDEX(2_Girdiler!$B$21:$I$21,G6014+1)-INDEX(2_Girdiler!$B$21:$I$21,G6014))/(INDEX(2_Girdiler!$B$20:$I$20,G6014+1)-INDEX(2_Girdiler!$B$20:$I$20,G6014)))</f>
        <v>6.49256904019654</v>
      </c>
      <c r="I6014" s="16" t="n">
        <f aca="false">H6014/2_Girdiler!$B$17</f>
        <v>2.60118951930951</v>
      </c>
      <c r="J6014" s="16" t="n">
        <f aca="false">D6014+I6014</f>
        <v>19.5046235120727</v>
      </c>
    </row>
    <row r="6015" customFormat="false" ht="15" hidden="false" customHeight="false" outlineLevel="0" collapsed="false">
      <c r="A6015" s="0" t="n">
        <v>6003</v>
      </c>
      <c r="B6015" s="7" t="n">
        <v>0.103</v>
      </c>
      <c r="C6015" s="7" t="n">
        <v>0.99366</v>
      </c>
      <c r="D6015" s="16" t="n">
        <f aca="false">LOGINV(B6015,$B$7,$C$7)</f>
        <v>6.69184105255299</v>
      </c>
      <c r="E6015" s="16" t="n">
        <f aca="false">LOGINV(C6015,$B$8,$C$8)</f>
        <v>545.784025876887</v>
      </c>
      <c r="F6015" s="16" t="n">
        <f aca="false">$B$5/100*E6015*2_Girdiler!$B$14*2_Girdiler!$B$15*2_Girdiler!$B$16</f>
        <v>13.7319260910625</v>
      </c>
      <c r="G6015" s="16" t="n">
        <f aca="false">MIN(MATCH(F6015,2_Girdiler!$B$20:$I$20,1),7)</f>
        <v>3</v>
      </c>
      <c r="H6015" s="16" t="n">
        <f aca="false">IF(F6015&gt;=40,2_Girdiler!$I$21+(F6015-40)*(2_Girdiler!$I$21-2_Girdiler!$H$21)/(2_Girdiler!$I$20-2_Girdiler!$H$20),INDEX(2_Girdiler!$B$21:$I$21,G6015)+(F6015-INDEX(2_Girdiler!$B$20:$I$20,G6015))*(INDEX(2_Girdiler!$B$21:$I$21,G6015+1)-INDEX(2_Girdiler!$B$21:$I$21,G6015))/(INDEX(2_Girdiler!$B$20:$I$20,G6015+1)-INDEX(2_Girdiler!$B$20:$I$20,G6015)))</f>
        <v>22.3587334819562</v>
      </c>
      <c r="I6015" s="16" t="n">
        <f aca="false">H6015/2_Girdiler!$B$17</f>
        <v>8.95782591424529</v>
      </c>
      <c r="J6015" s="16" t="n">
        <f aca="false">D6015+I6015</f>
        <v>15.6496669667983</v>
      </c>
    </row>
    <row r="6016" customFormat="false" ht="15" hidden="false" customHeight="false" outlineLevel="0" collapsed="false">
      <c r="A6016" s="0" t="n">
        <v>6004</v>
      </c>
      <c r="B6016" s="7" t="n">
        <v>0.482403</v>
      </c>
      <c r="C6016" s="7" t="n">
        <v>0.730969</v>
      </c>
      <c r="D6016" s="16" t="n">
        <f aca="false">LOGINV(B6016,$B$7,$C$7)</f>
        <v>13.2130580729361</v>
      </c>
      <c r="E6016" s="16" t="n">
        <f aca="false">LOGINV(C6016,$B$8,$C$8)</f>
        <v>162.502483704752</v>
      </c>
      <c r="F6016" s="16" t="n">
        <f aca="false">$B$5/100*E6016*2_Girdiler!$B$14*2_Girdiler!$B$15*2_Girdiler!$B$16</f>
        <v>4.08856249001157</v>
      </c>
      <c r="G6016" s="16" t="n">
        <f aca="false">MIN(MATCH(F6016,2_Girdiler!$B$20:$I$20,1),7)</f>
        <v>1</v>
      </c>
      <c r="H6016" s="16" t="n">
        <f aca="false">IF(F6016&gt;=40,2_Girdiler!$I$21+(F6016-40)*(2_Girdiler!$I$21-2_Girdiler!$H$21)/(2_Girdiler!$I$20-2_Girdiler!$H$20),INDEX(2_Girdiler!$B$21:$I$21,G6016)+(F6016-INDEX(2_Girdiler!$B$20:$I$20,G6016))*(INDEX(2_Girdiler!$B$21:$I$21,G6016+1)-INDEX(2_Girdiler!$B$21:$I$21,G6016))/(INDEX(2_Girdiler!$B$20:$I$20,G6016+1)-INDEX(2_Girdiler!$B$20:$I$20,G6016)))</f>
        <v>8.99483747802546</v>
      </c>
      <c r="I6016" s="16" t="n">
        <f aca="false">H6016/2_Girdiler!$B$17</f>
        <v>3.60370091267046</v>
      </c>
      <c r="J6016" s="16" t="n">
        <f aca="false">D6016+I6016</f>
        <v>16.8167589856066</v>
      </c>
    </row>
    <row r="6017" customFormat="false" ht="15" hidden="false" customHeight="false" outlineLevel="0" collapsed="false">
      <c r="A6017" s="0" t="n">
        <v>6005</v>
      </c>
      <c r="B6017" s="7" t="n">
        <v>0.096391</v>
      </c>
      <c r="C6017" s="7" t="n">
        <v>0.725194</v>
      </c>
      <c r="D6017" s="16" t="n">
        <f aca="false">LOGINV(B6017,$B$7,$C$7)</f>
        <v>6.55249583523926</v>
      </c>
      <c r="E6017" s="16" t="n">
        <f aca="false">LOGINV(C6017,$B$8,$C$8)</f>
        <v>160.687036616888</v>
      </c>
      <c r="F6017" s="16" t="n">
        <f aca="false">$B$5/100*E6017*2_Girdiler!$B$14*2_Girdiler!$B$15*2_Girdiler!$B$16</f>
        <v>4.04288584128089</v>
      </c>
      <c r="G6017" s="16" t="n">
        <f aca="false">MIN(MATCH(F6017,2_Girdiler!$B$20:$I$20,1),7)</f>
        <v>1</v>
      </c>
      <c r="H6017" s="16" t="n">
        <f aca="false">IF(F6017&gt;=40,2_Girdiler!$I$21+(F6017-40)*(2_Girdiler!$I$21-2_Girdiler!$H$21)/(2_Girdiler!$I$20-2_Girdiler!$H$20),INDEX(2_Girdiler!$B$21:$I$21,G6017)+(F6017-INDEX(2_Girdiler!$B$20:$I$20,G6017))*(INDEX(2_Girdiler!$B$21:$I$21,G6017+1)-INDEX(2_Girdiler!$B$21:$I$21,G6017))/(INDEX(2_Girdiler!$B$20:$I$20,G6017+1)-INDEX(2_Girdiler!$B$20:$I$20,G6017)))</f>
        <v>8.89434885081796</v>
      </c>
      <c r="I6017" s="16" t="n">
        <f aca="false">H6017/2_Girdiler!$B$17</f>
        <v>3.56344104600079</v>
      </c>
      <c r="J6017" s="16" t="n">
        <f aca="false">D6017+I6017</f>
        <v>10.11593688124</v>
      </c>
    </row>
    <row r="6018" customFormat="false" ht="15" hidden="false" customHeight="false" outlineLevel="0" collapsed="false">
      <c r="A6018" s="0" t="n">
        <v>6006</v>
      </c>
      <c r="B6018" s="7" t="n">
        <v>0.499067</v>
      </c>
      <c r="C6018" s="7" t="n">
        <v>0.641294</v>
      </c>
      <c r="D6018" s="16" t="n">
        <f aca="false">LOGINV(B6018,$B$7,$C$7)</f>
        <v>13.5244129130109</v>
      </c>
      <c r="E6018" s="16" t="n">
        <f aca="false">LOGINV(C6018,$B$8,$C$8)</f>
        <v>137.944065157257</v>
      </c>
      <c r="F6018" s="16" t="n">
        <f aca="false">$B$5/100*E6018*2_Girdiler!$B$14*2_Girdiler!$B$15*2_Girdiler!$B$16</f>
        <v>3.4706726793566</v>
      </c>
      <c r="G6018" s="16" t="n">
        <f aca="false">MIN(MATCH(F6018,2_Girdiler!$B$20:$I$20,1),7)</f>
        <v>1</v>
      </c>
      <c r="H6018" s="16" t="n">
        <f aca="false">IF(F6018&gt;=40,2_Girdiler!$I$21+(F6018-40)*(2_Girdiler!$I$21-2_Girdiler!$H$21)/(2_Girdiler!$I$20-2_Girdiler!$H$20),INDEX(2_Girdiler!$B$21:$I$21,G6018)+(F6018-INDEX(2_Girdiler!$B$20:$I$20,G6018))*(INDEX(2_Girdiler!$B$21:$I$21,G6018+1)-INDEX(2_Girdiler!$B$21:$I$21,G6018))/(INDEX(2_Girdiler!$B$20:$I$20,G6018+1)-INDEX(2_Girdiler!$B$20:$I$20,G6018)))</f>
        <v>7.63547989458451</v>
      </c>
      <c r="I6018" s="16" t="n">
        <f aca="false">H6018/2_Girdiler!$B$17</f>
        <v>3.05908649622777</v>
      </c>
      <c r="J6018" s="16" t="n">
        <f aca="false">D6018+I6018</f>
        <v>16.5834994092386</v>
      </c>
    </row>
    <row r="6019" customFormat="false" ht="15" hidden="false" customHeight="false" outlineLevel="0" collapsed="false">
      <c r="A6019" s="0" t="n">
        <v>6007</v>
      </c>
      <c r="B6019" s="7" t="n">
        <v>0.290795</v>
      </c>
      <c r="C6019" s="7" t="n">
        <v>0.165023</v>
      </c>
      <c r="D6019" s="16" t="n">
        <f aca="false">LOGINV(B6019,$B$7,$C$7)</f>
        <v>9.96059776982749</v>
      </c>
      <c r="E6019" s="16" t="n">
        <f aca="false">LOGINV(C6019,$B$8,$C$8)</f>
        <v>58.2356901685892</v>
      </c>
      <c r="F6019" s="16" t="n">
        <f aca="false">$B$5/100*E6019*2_Girdiler!$B$14*2_Girdiler!$B$15*2_Girdiler!$B$16</f>
        <v>1.4652099646417</v>
      </c>
      <c r="G6019" s="16" t="n">
        <f aca="false">MIN(MATCH(F6019,2_Girdiler!$B$20:$I$20,1),7)</f>
        <v>1</v>
      </c>
      <c r="H6019" s="16" t="n">
        <f aca="false">IF(F6019&gt;=40,2_Girdiler!$I$21+(F6019-40)*(2_Girdiler!$I$21-2_Girdiler!$H$21)/(2_Girdiler!$I$20-2_Girdiler!$H$20),INDEX(2_Girdiler!$B$21:$I$21,G6019)+(F6019-INDEX(2_Girdiler!$B$20:$I$20,G6019))*(INDEX(2_Girdiler!$B$21:$I$21,G6019+1)-INDEX(2_Girdiler!$B$21:$I$21,G6019))/(INDEX(2_Girdiler!$B$20:$I$20,G6019+1)-INDEX(2_Girdiler!$B$20:$I$20,G6019)))</f>
        <v>3.22346192221175</v>
      </c>
      <c r="I6019" s="16" t="n">
        <f aca="false">H6019/2_Girdiler!$B$17</f>
        <v>1.29145109062971</v>
      </c>
      <c r="J6019" s="16" t="n">
        <f aca="false">D6019+I6019</f>
        <v>11.2520488604572</v>
      </c>
    </row>
    <row r="6020" customFormat="false" ht="15" hidden="false" customHeight="false" outlineLevel="0" collapsed="false">
      <c r="A6020" s="0" t="n">
        <v>6008</v>
      </c>
      <c r="B6020" s="7" t="n">
        <v>0.623251</v>
      </c>
      <c r="C6020" s="7" t="n">
        <v>0.93805</v>
      </c>
      <c r="D6020" s="16" t="n">
        <f aca="false">LOGINV(B6020,$B$7,$C$7)</f>
        <v>16.132574812985</v>
      </c>
      <c r="E6020" s="16" t="n">
        <f aca="false">LOGINV(C6020,$B$8,$C$8)</f>
        <v>294.830491806035</v>
      </c>
      <c r="F6020" s="16" t="n">
        <f aca="false">$B$5/100*E6020*2_Girdiler!$B$14*2_Girdiler!$B$15*2_Girdiler!$B$16</f>
        <v>7.41793517383984</v>
      </c>
      <c r="G6020" s="16" t="n">
        <f aca="false">MIN(MATCH(F6020,2_Girdiler!$B$20:$I$20,1),7)</f>
        <v>2</v>
      </c>
      <c r="H6020" s="16" t="n">
        <f aca="false">IF(F6020&gt;=40,2_Girdiler!$I$21+(F6020-40)*(2_Girdiler!$I$21-2_Girdiler!$H$21)/(2_Girdiler!$I$20-2_Girdiler!$H$20),INDEX(2_Girdiler!$B$21:$I$21,G6020)+(F6020-INDEX(2_Girdiler!$B$20:$I$20,G6020))*(INDEX(2_Girdiler!$B$21:$I$21,G6020+1)-INDEX(2_Girdiler!$B$21:$I$21,G6020))/(INDEX(2_Girdiler!$B$20:$I$20,G6020+1)-INDEX(2_Girdiler!$B$20:$I$20,G6020)))</f>
        <v>14.8686962781437</v>
      </c>
      <c r="I6020" s="16" t="n">
        <f aca="false">H6020/2_Girdiler!$B$17</f>
        <v>5.95700972682041</v>
      </c>
      <c r="J6020" s="16" t="n">
        <f aca="false">D6020+I6020</f>
        <v>22.0895845398054</v>
      </c>
    </row>
    <row r="6021" customFormat="false" ht="15" hidden="false" customHeight="false" outlineLevel="0" collapsed="false">
      <c r="A6021" s="0" t="n">
        <v>6009</v>
      </c>
      <c r="B6021" s="7" t="n">
        <v>0.316207</v>
      </c>
      <c r="C6021" s="7" t="n">
        <v>0.86103</v>
      </c>
      <c r="D6021" s="16" t="n">
        <f aca="false">LOGINV(B6021,$B$7,$C$7)</f>
        <v>10.3727046468941</v>
      </c>
      <c r="E6021" s="16" t="n">
        <f aca="false">LOGINV(C6021,$B$8,$C$8)</f>
        <v>219.987302997905</v>
      </c>
      <c r="F6021" s="16" t="n">
        <f aca="false">$B$5/100*E6021*2_Girdiler!$B$14*2_Girdiler!$B$15*2_Girdiler!$B$16</f>
        <v>5.53488054342729</v>
      </c>
      <c r="G6021" s="16" t="n">
        <f aca="false">MIN(MATCH(F6021,2_Girdiler!$B$20:$I$20,1),7)</f>
        <v>2</v>
      </c>
      <c r="H6021" s="16" t="n">
        <f aca="false">IF(F6021&gt;=40,2_Girdiler!$I$21+(F6021-40)*(2_Girdiler!$I$21-2_Girdiler!$H$21)/(2_Girdiler!$I$20-2_Girdiler!$H$20),INDEX(2_Girdiler!$B$21:$I$21,G6021)+(F6021-INDEX(2_Girdiler!$B$20:$I$20,G6021))*(INDEX(2_Girdiler!$B$21:$I$21,G6021+1)-INDEX(2_Girdiler!$B$21:$I$21,G6021))/(INDEX(2_Girdiler!$B$20:$I$20,G6021+1)-INDEX(2_Girdiler!$B$20:$I$20,G6021)))</f>
        <v>11.8558088694837</v>
      </c>
      <c r="I6021" s="16" t="n">
        <f aca="false">H6021/2_Girdiler!$B$17</f>
        <v>4.74992342527391</v>
      </c>
      <c r="J6021" s="16" t="n">
        <f aca="false">D6021+I6021</f>
        <v>15.122628072168</v>
      </c>
    </row>
    <row r="6022" customFormat="false" ht="15" hidden="false" customHeight="false" outlineLevel="0" collapsed="false">
      <c r="A6022" s="0" t="n">
        <v>6010</v>
      </c>
      <c r="B6022" s="7" t="n">
        <v>0.173514</v>
      </c>
      <c r="C6022" s="7" t="n">
        <v>0.619599</v>
      </c>
      <c r="D6022" s="16" t="n">
        <f aca="false">LOGINV(B6022,$B$7,$C$7)</f>
        <v>8.01759077041465</v>
      </c>
      <c r="E6022" s="16" t="n">
        <f aca="false">LOGINV(C6022,$B$8,$C$8)</f>
        <v>132.918640704644</v>
      </c>
      <c r="F6022" s="16" t="n">
        <f aca="false">$B$5/100*E6022*2_Girdiler!$B$14*2_Girdiler!$B$15*2_Girdiler!$B$16</f>
        <v>3.34423300012884</v>
      </c>
      <c r="G6022" s="16" t="n">
        <f aca="false">MIN(MATCH(F6022,2_Girdiler!$B$20:$I$20,1),7)</f>
        <v>1</v>
      </c>
      <c r="H6022" s="16" t="n">
        <f aca="false">IF(F6022&gt;=40,2_Girdiler!$I$21+(F6022-40)*(2_Girdiler!$I$21-2_Girdiler!$H$21)/(2_Girdiler!$I$20-2_Girdiler!$H$20),INDEX(2_Girdiler!$B$21:$I$21,G6022)+(F6022-INDEX(2_Girdiler!$B$20:$I$20,G6022))*(INDEX(2_Girdiler!$B$21:$I$21,G6022+1)-INDEX(2_Girdiler!$B$21:$I$21,G6022))/(INDEX(2_Girdiler!$B$20:$I$20,G6022+1)-INDEX(2_Girdiler!$B$20:$I$20,G6022)))</f>
        <v>7.35731260028344</v>
      </c>
      <c r="I6022" s="16" t="n">
        <f aca="false">H6022/2_Girdiler!$B$17</f>
        <v>2.9476412661392</v>
      </c>
      <c r="J6022" s="16" t="n">
        <f aca="false">D6022+I6022</f>
        <v>10.9652320365539</v>
      </c>
    </row>
    <row r="6023" customFormat="false" ht="15" hidden="false" customHeight="false" outlineLevel="0" collapsed="false">
      <c r="A6023" s="0" t="n">
        <v>6011</v>
      </c>
      <c r="B6023" s="7" t="n">
        <v>0.936589</v>
      </c>
      <c r="C6023" s="7" t="n">
        <v>0.760968</v>
      </c>
      <c r="D6023" s="16" t="n">
        <f aca="false">LOGINV(B6023,$B$7,$C$7)</f>
        <v>31.7157408471368</v>
      </c>
      <c r="E6023" s="16" t="n">
        <f aca="false">LOGINV(C6023,$B$8,$C$8)</f>
        <v>172.631550644068</v>
      </c>
      <c r="F6023" s="16" t="n">
        <f aca="false">$B$5/100*E6023*2_Girdiler!$B$14*2_Girdiler!$B$15*2_Girdiler!$B$16</f>
        <v>4.34340981420476</v>
      </c>
      <c r="G6023" s="16" t="n">
        <f aca="false">MIN(MATCH(F6023,2_Girdiler!$B$20:$I$20,1),7)</f>
        <v>1</v>
      </c>
      <c r="H6023" s="16" t="n">
        <f aca="false">IF(F6023&gt;=40,2_Girdiler!$I$21+(F6023-40)*(2_Girdiler!$I$21-2_Girdiler!$H$21)/(2_Girdiler!$I$20-2_Girdiler!$H$20),INDEX(2_Girdiler!$B$21:$I$21,G6023)+(F6023-INDEX(2_Girdiler!$B$20:$I$20,G6023))*(INDEX(2_Girdiler!$B$21:$I$21,G6023+1)-INDEX(2_Girdiler!$B$21:$I$21,G6023))/(INDEX(2_Girdiler!$B$20:$I$20,G6023+1)-INDEX(2_Girdiler!$B$20:$I$20,G6023)))</f>
        <v>9.55550159125047</v>
      </c>
      <c r="I6023" s="16" t="n">
        <f aca="false">H6023/2_Girdiler!$B$17</f>
        <v>3.82832595803304</v>
      </c>
      <c r="J6023" s="16" t="n">
        <f aca="false">D6023+I6023</f>
        <v>35.5440668051698</v>
      </c>
    </row>
    <row r="6024" customFormat="false" ht="15" hidden="false" customHeight="false" outlineLevel="0" collapsed="false">
      <c r="A6024" s="0" t="n">
        <v>6012</v>
      </c>
      <c r="B6024" s="7" t="n">
        <v>0.918102</v>
      </c>
      <c r="C6024" s="7" t="n">
        <v>0.569836</v>
      </c>
      <c r="D6024" s="16" t="n">
        <f aca="false">LOGINV(B6024,$B$7,$C$7)</f>
        <v>29.4276153047846</v>
      </c>
      <c r="E6024" s="16" t="n">
        <f aca="false">LOGINV(C6024,$B$8,$C$8)</f>
        <v>122.340617230772</v>
      </c>
      <c r="F6024" s="16" t="n">
        <f aca="false">$B$5/100*E6024*2_Girdiler!$B$14*2_Girdiler!$B$15*2_Girdiler!$B$16</f>
        <v>3.07808992952623</v>
      </c>
      <c r="G6024" s="16" t="n">
        <f aca="false">MIN(MATCH(F6024,2_Girdiler!$B$20:$I$20,1),7)</f>
        <v>1</v>
      </c>
      <c r="H6024" s="16" t="n">
        <f aca="false">IF(F6024&gt;=40,2_Girdiler!$I$21+(F6024-40)*(2_Girdiler!$I$21-2_Girdiler!$H$21)/(2_Girdiler!$I$20-2_Girdiler!$H$20),INDEX(2_Girdiler!$B$21:$I$21,G6024)+(F6024-INDEX(2_Girdiler!$B$20:$I$20,G6024))*(INDEX(2_Girdiler!$B$21:$I$21,G6024+1)-INDEX(2_Girdiler!$B$21:$I$21,G6024))/(INDEX(2_Girdiler!$B$20:$I$20,G6024+1)-INDEX(2_Girdiler!$B$20:$I$20,G6024)))</f>
        <v>6.7717978449577</v>
      </c>
      <c r="I6024" s="16" t="n">
        <f aca="false">H6024/2_Girdiler!$B$17</f>
        <v>2.71306003403754</v>
      </c>
      <c r="J6024" s="16" t="n">
        <f aca="false">D6024+I6024</f>
        <v>32.1406753388221</v>
      </c>
    </row>
    <row r="6025" customFormat="false" ht="15" hidden="false" customHeight="false" outlineLevel="0" collapsed="false">
      <c r="A6025" s="0" t="n">
        <v>6013</v>
      </c>
      <c r="B6025" s="7" t="n">
        <v>0.988421</v>
      </c>
      <c r="C6025" s="7" t="n">
        <v>0.62659</v>
      </c>
      <c r="D6025" s="16" t="n">
        <f aca="false">LOGINV(B6025,$B$7,$C$7)</f>
        <v>48.0169432630644</v>
      </c>
      <c r="E6025" s="16" t="n">
        <f aca="false">LOGINV(C6025,$B$8,$C$8)</f>
        <v>134.507404105963</v>
      </c>
      <c r="F6025" s="16" t="n">
        <f aca="false">$B$5/100*E6025*2_Girdiler!$B$14*2_Girdiler!$B$15*2_Girdiler!$B$16</f>
        <v>3.38420628730603</v>
      </c>
      <c r="G6025" s="16" t="n">
        <f aca="false">MIN(MATCH(F6025,2_Girdiler!$B$20:$I$20,1),7)</f>
        <v>1</v>
      </c>
      <c r="H6025" s="16" t="n">
        <f aca="false">IF(F6025&gt;=40,2_Girdiler!$I$21+(F6025-40)*(2_Girdiler!$I$21-2_Girdiler!$H$21)/(2_Girdiler!$I$20-2_Girdiler!$H$20),INDEX(2_Girdiler!$B$21:$I$21,G6025)+(F6025-INDEX(2_Girdiler!$B$20:$I$20,G6025))*(INDEX(2_Girdiler!$B$21:$I$21,G6025+1)-INDEX(2_Girdiler!$B$21:$I$21,G6025))/(INDEX(2_Girdiler!$B$20:$I$20,G6025+1)-INDEX(2_Girdiler!$B$20:$I$20,G6025)))</f>
        <v>7.44525383207327</v>
      </c>
      <c r="I6025" s="16" t="n">
        <f aca="false">H6025/2_Girdiler!$B$17</f>
        <v>2.98287413143961</v>
      </c>
      <c r="J6025" s="16" t="n">
        <f aca="false">D6025+I6025</f>
        <v>50.999817394504</v>
      </c>
    </row>
    <row r="6026" customFormat="false" ht="15" hidden="false" customHeight="false" outlineLevel="0" collapsed="false">
      <c r="A6026" s="0" t="n">
        <v>6014</v>
      </c>
      <c r="B6026" s="7" t="n">
        <v>0.698979</v>
      </c>
      <c r="C6026" s="7" t="n">
        <v>0.499291</v>
      </c>
      <c r="D6026" s="16" t="n">
        <f aca="false">LOGINV(B6026,$B$7,$C$7)</f>
        <v>18.1100185516713</v>
      </c>
      <c r="E6026" s="16" t="n">
        <f aca="false">LOGINV(C6026,$B$8,$C$8)</f>
        <v>109.080037546069</v>
      </c>
      <c r="F6026" s="16" t="n">
        <f aca="false">$B$5/100*E6026*2_Girdiler!$B$14*2_Girdiler!$B$15*2_Girdiler!$B$16</f>
        <v>2.74445374465909</v>
      </c>
      <c r="G6026" s="16" t="n">
        <f aca="false">MIN(MATCH(F6026,2_Girdiler!$B$20:$I$20,1),7)</f>
        <v>1</v>
      </c>
      <c r="H6026" s="16" t="n">
        <f aca="false">IF(F6026&gt;=40,2_Girdiler!$I$21+(F6026-40)*(2_Girdiler!$I$21-2_Girdiler!$H$21)/(2_Girdiler!$I$20-2_Girdiler!$H$20),INDEX(2_Girdiler!$B$21:$I$21,G6026)+(F6026-INDEX(2_Girdiler!$B$20:$I$20,G6026))*(INDEX(2_Girdiler!$B$21:$I$21,G6026+1)-INDEX(2_Girdiler!$B$21:$I$21,G6026))/(INDEX(2_Girdiler!$B$20:$I$20,G6026+1)-INDEX(2_Girdiler!$B$20:$I$20,G6026)))</f>
        <v>6.03779823825</v>
      </c>
      <c r="I6026" s="16" t="n">
        <f aca="false">H6026/2_Girdiler!$B$17</f>
        <v>2.41898967878606</v>
      </c>
      <c r="J6026" s="16" t="n">
        <f aca="false">D6026+I6026</f>
        <v>20.5290082304573</v>
      </c>
    </row>
    <row r="6027" customFormat="false" ht="15" hidden="false" customHeight="false" outlineLevel="0" collapsed="false">
      <c r="A6027" s="0" t="n">
        <v>6015</v>
      </c>
      <c r="B6027" s="7" t="n">
        <v>0.889628</v>
      </c>
      <c r="C6027" s="7" t="n">
        <v>0.093026</v>
      </c>
      <c r="D6027" s="16" t="n">
        <f aca="false">LOGINV(B6027,$B$7,$C$7)</f>
        <v>26.7990215445271</v>
      </c>
      <c r="E6027" s="16" t="n">
        <f aca="false">LOGINV(C6027,$B$8,$C$8)</f>
        <v>46.5093282260208</v>
      </c>
      <c r="F6027" s="16" t="n">
        <f aca="false">$B$5/100*E6027*2_Girdiler!$B$14*2_Girdiler!$B$15*2_Girdiler!$B$16</f>
        <v>1.17017469816668</v>
      </c>
      <c r="G6027" s="16" t="n">
        <f aca="false">MIN(MATCH(F6027,2_Girdiler!$B$20:$I$20,1),7)</f>
        <v>1</v>
      </c>
      <c r="H6027" s="16" t="n">
        <f aca="false">IF(F6027&gt;=40,2_Girdiler!$I$21+(F6027-40)*(2_Girdiler!$I$21-2_Girdiler!$H$21)/(2_Girdiler!$I$20-2_Girdiler!$H$20),INDEX(2_Girdiler!$B$21:$I$21,G6027)+(F6027-INDEX(2_Girdiler!$B$20:$I$20,G6027))*(INDEX(2_Girdiler!$B$21:$I$21,G6027+1)-INDEX(2_Girdiler!$B$21:$I$21,G6027))/(INDEX(2_Girdiler!$B$20:$I$20,G6027+1)-INDEX(2_Girdiler!$B$20:$I$20,G6027)))</f>
        <v>2.5743843359667</v>
      </c>
      <c r="I6027" s="16" t="n">
        <f aca="false">H6027/2_Girdiler!$B$17</f>
        <v>1.03140398075589</v>
      </c>
      <c r="J6027" s="16" t="n">
        <f aca="false">D6027+I6027</f>
        <v>27.8304255252829</v>
      </c>
    </row>
    <row r="6028" customFormat="false" ht="15" hidden="false" customHeight="false" outlineLevel="0" collapsed="false">
      <c r="A6028" s="0" t="n">
        <v>6016</v>
      </c>
      <c r="B6028" s="7" t="n">
        <v>0.314795</v>
      </c>
      <c r="C6028" s="7" t="n">
        <v>0.032773</v>
      </c>
      <c r="D6028" s="16" t="n">
        <f aca="false">LOGINV(B6028,$B$7,$C$7)</f>
        <v>10.3497642902253</v>
      </c>
      <c r="E6028" s="16" t="n">
        <f aca="false">LOGINV(C6028,$B$8,$C$8)</f>
        <v>33.2658263697577</v>
      </c>
      <c r="F6028" s="16" t="n">
        <f aca="false">$B$5/100*E6028*2_Girdiler!$B$14*2_Girdiler!$B$15*2_Girdiler!$B$16</f>
        <v>0.836968191463105</v>
      </c>
      <c r="G6028" s="16" t="n">
        <f aca="false">MIN(MATCH(F6028,2_Girdiler!$B$20:$I$20,1),7)</f>
        <v>1</v>
      </c>
      <c r="H6028" s="16" t="n">
        <f aca="false">IF(F6028&gt;=40,2_Girdiler!$I$21+(F6028-40)*(2_Girdiler!$I$21-2_Girdiler!$H$21)/(2_Girdiler!$I$20-2_Girdiler!$H$20),INDEX(2_Girdiler!$B$21:$I$21,G6028)+(F6028-INDEX(2_Girdiler!$B$20:$I$20,G6028))*(INDEX(2_Girdiler!$B$21:$I$21,G6028+1)-INDEX(2_Girdiler!$B$21:$I$21,G6028))/(INDEX(2_Girdiler!$B$20:$I$20,G6028+1)-INDEX(2_Girdiler!$B$20:$I$20,G6028)))</f>
        <v>1.84133002121883</v>
      </c>
      <c r="I6028" s="16" t="n">
        <f aca="false">H6028/2_Girdiler!$B$17</f>
        <v>0.737712348244724</v>
      </c>
      <c r="J6028" s="16" t="n">
        <f aca="false">D6028+I6028</f>
        <v>11.08747663847</v>
      </c>
    </row>
    <row r="6029" customFormat="false" ht="15" hidden="false" customHeight="false" outlineLevel="0" collapsed="false">
      <c r="A6029" s="0" t="n">
        <v>6017</v>
      </c>
      <c r="B6029" s="7" t="n">
        <v>0.672621</v>
      </c>
      <c r="C6029" s="7" t="n">
        <v>0.858555</v>
      </c>
      <c r="D6029" s="16" t="n">
        <f aca="false">LOGINV(B6029,$B$7,$C$7)</f>
        <v>17.3752742067344</v>
      </c>
      <c r="E6029" s="16" t="n">
        <f aca="false">LOGINV(C6029,$B$8,$C$8)</f>
        <v>218.415480087646</v>
      </c>
      <c r="F6029" s="16" t="n">
        <f aca="false">$B$5/100*E6029*2_Girdiler!$B$14*2_Girdiler!$B$15*2_Girdiler!$B$16</f>
        <v>5.49533347900518</v>
      </c>
      <c r="G6029" s="16" t="n">
        <f aca="false">MIN(MATCH(F6029,2_Girdiler!$B$20:$I$20,1),7)</f>
        <v>2</v>
      </c>
      <c r="H6029" s="16" t="n">
        <f aca="false">IF(F6029&gt;=40,2_Girdiler!$I$21+(F6029-40)*(2_Girdiler!$I$21-2_Girdiler!$H$21)/(2_Girdiler!$I$20-2_Girdiler!$H$20),INDEX(2_Girdiler!$B$21:$I$21,G6029)+(F6029-INDEX(2_Girdiler!$B$20:$I$20,G6029))*(INDEX(2_Girdiler!$B$21:$I$21,G6029+1)-INDEX(2_Girdiler!$B$21:$I$21,G6029))/(INDEX(2_Girdiler!$B$20:$I$20,G6029+1)-INDEX(2_Girdiler!$B$20:$I$20,G6029)))</f>
        <v>11.7925335664083</v>
      </c>
      <c r="I6029" s="16" t="n">
        <f aca="false">H6029/2_Girdiler!$B$17</f>
        <v>4.72457274295204</v>
      </c>
      <c r="J6029" s="16" t="n">
        <f aca="false">D6029+I6029</f>
        <v>22.0998469496865</v>
      </c>
    </row>
    <row r="6030" customFormat="false" ht="15" hidden="false" customHeight="false" outlineLevel="0" collapsed="false">
      <c r="A6030" s="0" t="n">
        <v>6018</v>
      </c>
      <c r="B6030" s="7" t="n">
        <v>0.61461</v>
      </c>
      <c r="C6030" s="7" t="n">
        <v>0.167129</v>
      </c>
      <c r="D6030" s="16" t="n">
        <f aca="false">LOGINV(B6030,$B$7,$C$7)</f>
        <v>15.9299526407431</v>
      </c>
      <c r="E6030" s="16" t="n">
        <f aca="false">LOGINV(C6030,$B$8,$C$8)</f>
        <v>58.5541443216069</v>
      </c>
      <c r="F6030" s="16" t="n">
        <f aca="false">$B$5/100*E6030*2_Girdiler!$B$14*2_Girdiler!$B$15*2_Girdiler!$B$16</f>
        <v>1.47322227113163</v>
      </c>
      <c r="G6030" s="16" t="n">
        <f aca="false">MIN(MATCH(F6030,2_Girdiler!$B$20:$I$20,1),7)</f>
        <v>1</v>
      </c>
      <c r="H6030" s="16" t="n">
        <f aca="false">IF(F6030&gt;=40,2_Girdiler!$I$21+(F6030-40)*(2_Girdiler!$I$21-2_Girdiler!$H$21)/(2_Girdiler!$I$20-2_Girdiler!$H$20),INDEX(2_Girdiler!$B$21:$I$21,G6030)+(F6030-INDEX(2_Girdiler!$B$20:$I$20,G6030))*(INDEX(2_Girdiler!$B$21:$I$21,G6030+1)-INDEX(2_Girdiler!$B$21:$I$21,G6030))/(INDEX(2_Girdiler!$B$20:$I$20,G6030+1)-INDEX(2_Girdiler!$B$20:$I$20,G6030)))</f>
        <v>3.24108899648959</v>
      </c>
      <c r="I6030" s="16" t="n">
        <f aca="false">H6030/2_Girdiler!$B$17</f>
        <v>1.29851321974743</v>
      </c>
      <c r="J6030" s="16" t="n">
        <f aca="false">D6030+I6030</f>
        <v>17.2284658604906</v>
      </c>
    </row>
    <row r="6031" customFormat="false" ht="15" hidden="false" customHeight="false" outlineLevel="0" collapsed="false">
      <c r="A6031" s="0" t="n">
        <v>6019</v>
      </c>
      <c r="B6031" s="7" t="n">
        <v>0.953904</v>
      </c>
      <c r="C6031" s="7" t="n">
        <v>0.555936</v>
      </c>
      <c r="D6031" s="16" t="n">
        <f aca="false">LOGINV(B6031,$B$7,$C$7)</f>
        <v>34.6200087996034</v>
      </c>
      <c r="E6031" s="16" t="n">
        <f aca="false">LOGINV(C6031,$B$8,$C$8)</f>
        <v>119.585755049477</v>
      </c>
      <c r="F6031" s="16" t="n">
        <f aca="false">$B$5/100*E6031*2_Girdiler!$B$14*2_Girdiler!$B$15*2_Girdiler!$B$16</f>
        <v>3.00877759704484</v>
      </c>
      <c r="G6031" s="16" t="n">
        <f aca="false">MIN(MATCH(F6031,2_Girdiler!$B$20:$I$20,1),7)</f>
        <v>1</v>
      </c>
      <c r="H6031" s="16" t="n">
        <f aca="false">IF(F6031&gt;=40,2_Girdiler!$I$21+(F6031-40)*(2_Girdiler!$I$21-2_Girdiler!$H$21)/(2_Girdiler!$I$20-2_Girdiler!$H$20),INDEX(2_Girdiler!$B$21:$I$21,G6031)+(F6031-INDEX(2_Girdiler!$B$20:$I$20,G6031))*(INDEX(2_Girdiler!$B$21:$I$21,G6031+1)-INDEX(2_Girdiler!$B$21:$I$21,G6031))/(INDEX(2_Girdiler!$B$20:$I$20,G6031+1)-INDEX(2_Girdiler!$B$20:$I$20,G6031)))</f>
        <v>6.61931071349865</v>
      </c>
      <c r="I6031" s="16" t="n">
        <f aca="false">H6031/2_Girdiler!$B$17</f>
        <v>2.65196743329273</v>
      </c>
      <c r="J6031" s="16" t="n">
        <f aca="false">D6031+I6031</f>
        <v>37.2719762328962</v>
      </c>
    </row>
    <row r="6032" customFormat="false" ht="15" hidden="false" customHeight="false" outlineLevel="0" collapsed="false">
      <c r="A6032" s="0" t="n">
        <v>6020</v>
      </c>
      <c r="B6032" s="7" t="n">
        <v>0.5041</v>
      </c>
      <c r="C6032" s="7" t="n">
        <v>0.610917</v>
      </c>
      <c r="D6032" s="16" t="n">
        <f aca="false">LOGINV(B6032,$B$7,$C$7)</f>
        <v>13.6198542393288</v>
      </c>
      <c r="E6032" s="16" t="n">
        <f aca="false">LOGINV(C6032,$B$8,$C$8)</f>
        <v>130.983687072992</v>
      </c>
      <c r="F6032" s="16" t="n">
        <f aca="false">$B$5/100*E6032*2_Girdiler!$B$14*2_Girdiler!$B$15*2_Girdiler!$B$16</f>
        <v>3.29554956675649</v>
      </c>
      <c r="G6032" s="16" t="n">
        <f aca="false">MIN(MATCH(F6032,2_Girdiler!$B$20:$I$20,1),7)</f>
        <v>1</v>
      </c>
      <c r="H6032" s="16" t="n">
        <f aca="false">IF(F6032&gt;=40,2_Girdiler!$I$21+(F6032-40)*(2_Girdiler!$I$21-2_Girdiler!$H$21)/(2_Girdiler!$I$20-2_Girdiler!$H$20),INDEX(2_Girdiler!$B$21:$I$21,G6032)+(F6032-INDEX(2_Girdiler!$B$20:$I$20,G6032))*(INDEX(2_Girdiler!$B$21:$I$21,G6032+1)-INDEX(2_Girdiler!$B$21:$I$21,G6032))/(INDEX(2_Girdiler!$B$20:$I$20,G6032+1)-INDEX(2_Girdiler!$B$20:$I$20,G6032)))</f>
        <v>7.25020904686427</v>
      </c>
      <c r="I6032" s="16" t="n">
        <f aca="false">H6032/2_Girdiler!$B$17</f>
        <v>2.90473118864754</v>
      </c>
      <c r="J6032" s="16" t="n">
        <f aca="false">D6032+I6032</f>
        <v>16.5245854279763</v>
      </c>
    </row>
    <row r="6033" customFormat="false" ht="15" hidden="false" customHeight="false" outlineLevel="0" collapsed="false">
      <c r="A6033" s="0" t="n">
        <v>6021</v>
      </c>
      <c r="B6033" s="7" t="n">
        <v>0.79563</v>
      </c>
      <c r="C6033" s="7" t="n">
        <v>0.513911</v>
      </c>
      <c r="D6033" s="16" t="n">
        <f aca="false">LOGINV(B6033,$B$7,$C$7)</f>
        <v>21.461816515618</v>
      </c>
      <c r="E6033" s="16" t="n">
        <f aca="false">LOGINV(C6033,$B$8,$C$8)</f>
        <v>111.691660427987</v>
      </c>
      <c r="F6033" s="16" t="n">
        <f aca="false">$B$5/100*E6033*2_Girdiler!$B$14*2_Girdiler!$B$15*2_Girdiler!$B$16</f>
        <v>2.81016217636815</v>
      </c>
      <c r="G6033" s="16" t="n">
        <f aca="false">MIN(MATCH(F6033,2_Girdiler!$B$20:$I$20,1),7)</f>
        <v>1</v>
      </c>
      <c r="H6033" s="16" t="n">
        <f aca="false">IF(F6033&gt;=40,2_Girdiler!$I$21+(F6033-40)*(2_Girdiler!$I$21-2_Girdiler!$H$21)/(2_Girdiler!$I$20-2_Girdiler!$H$20),INDEX(2_Girdiler!$B$21:$I$21,G6033)+(F6033-INDEX(2_Girdiler!$B$20:$I$20,G6033))*(INDEX(2_Girdiler!$B$21:$I$21,G6033+1)-INDEX(2_Girdiler!$B$21:$I$21,G6033))/(INDEX(2_Girdiler!$B$20:$I$20,G6033+1)-INDEX(2_Girdiler!$B$20:$I$20,G6033)))</f>
        <v>6.18235678800992</v>
      </c>
      <c r="I6033" s="16" t="n">
        <f aca="false">H6033/2_Girdiler!$B$17</f>
        <v>2.47690576442705</v>
      </c>
      <c r="J6033" s="16" t="n">
        <f aca="false">D6033+I6033</f>
        <v>23.938722280045</v>
      </c>
    </row>
    <row r="6034" customFormat="false" ht="15" hidden="false" customHeight="false" outlineLevel="0" collapsed="false">
      <c r="A6034" s="0" t="n">
        <v>6022</v>
      </c>
      <c r="B6034" s="7" t="n">
        <v>0.107191</v>
      </c>
      <c r="C6034" s="7" t="n">
        <v>0.937946</v>
      </c>
      <c r="D6034" s="16" t="n">
        <f aca="false">LOGINV(B6034,$B$7,$C$7)</f>
        <v>6.77831716585844</v>
      </c>
      <c r="E6034" s="16" t="n">
        <f aca="false">LOGINV(C6034,$B$8,$C$8)</f>
        <v>294.668592773399</v>
      </c>
      <c r="F6034" s="16" t="n">
        <f aca="false">$B$5/100*E6034*2_Girdiler!$B$14*2_Girdiler!$B$15*2_Girdiler!$B$16</f>
        <v>7.41386179417873</v>
      </c>
      <c r="G6034" s="16" t="n">
        <f aca="false">MIN(MATCH(F6034,2_Girdiler!$B$20:$I$20,1),7)</f>
        <v>2</v>
      </c>
      <c r="H6034" s="16" t="n">
        <f aca="false">IF(F6034&gt;=40,2_Girdiler!$I$21+(F6034-40)*(2_Girdiler!$I$21-2_Girdiler!$H$21)/(2_Girdiler!$I$20-2_Girdiler!$H$20),INDEX(2_Girdiler!$B$21:$I$21,G6034)+(F6034-INDEX(2_Girdiler!$B$20:$I$20,G6034))*(INDEX(2_Girdiler!$B$21:$I$21,G6034+1)-INDEX(2_Girdiler!$B$21:$I$21,G6034))/(INDEX(2_Girdiler!$B$20:$I$20,G6034+1)-INDEX(2_Girdiler!$B$20:$I$20,G6034)))</f>
        <v>14.862178870686</v>
      </c>
      <c r="I6034" s="16" t="n">
        <f aca="false">H6034/2_Girdiler!$B$17</f>
        <v>5.95439858601201</v>
      </c>
      <c r="J6034" s="16" t="n">
        <f aca="false">D6034+I6034</f>
        <v>12.7327157518704</v>
      </c>
    </row>
    <row r="6035" customFormat="false" ht="15" hidden="false" customHeight="false" outlineLevel="0" collapsed="false">
      <c r="A6035" s="0" t="n">
        <v>6023</v>
      </c>
      <c r="B6035" s="7" t="n">
        <v>0.148215</v>
      </c>
      <c r="C6035" s="7" t="n">
        <v>0.467812</v>
      </c>
      <c r="D6035" s="16" t="n">
        <f aca="false">LOGINV(B6035,$B$7,$C$7)</f>
        <v>7.56708305924774</v>
      </c>
      <c r="E6035" s="16" t="n">
        <f aca="false">LOGINV(C6035,$B$8,$C$8)</f>
        <v>103.657412181683</v>
      </c>
      <c r="F6035" s="16" t="n">
        <f aca="false">$B$5/100*E6035*2_Girdiler!$B$14*2_Girdiler!$B$15*2_Girdiler!$B$16</f>
        <v>2.60802049049114</v>
      </c>
      <c r="G6035" s="16" t="n">
        <f aca="false">MIN(MATCH(F6035,2_Girdiler!$B$20:$I$20,1),7)</f>
        <v>1</v>
      </c>
      <c r="H6035" s="16" t="n">
        <f aca="false">IF(F6035&gt;=40,2_Girdiler!$I$21+(F6035-40)*(2_Girdiler!$I$21-2_Girdiler!$H$21)/(2_Girdiler!$I$20-2_Girdiler!$H$20),INDEX(2_Girdiler!$B$21:$I$21,G6035)+(F6035-INDEX(2_Girdiler!$B$20:$I$20,G6035))*(INDEX(2_Girdiler!$B$21:$I$21,G6035+1)-INDEX(2_Girdiler!$B$21:$I$21,G6035))/(INDEX(2_Girdiler!$B$20:$I$20,G6035+1)-INDEX(2_Girdiler!$B$20:$I$20,G6035)))</f>
        <v>5.73764507908051</v>
      </c>
      <c r="I6035" s="16" t="n">
        <f aca="false">H6035/2_Girdiler!$B$17</f>
        <v>2.298736009247</v>
      </c>
      <c r="J6035" s="16" t="n">
        <f aca="false">D6035+I6035</f>
        <v>9.86581906849474</v>
      </c>
    </row>
    <row r="6036" customFormat="false" ht="15" hidden="false" customHeight="false" outlineLevel="0" collapsed="false">
      <c r="A6036" s="0" t="n">
        <v>6024</v>
      </c>
      <c r="B6036" s="7" t="n">
        <v>0.355995</v>
      </c>
      <c r="C6036" s="7" t="n">
        <v>0.580531</v>
      </c>
      <c r="D6036" s="16" t="n">
        <f aca="false">LOGINV(B6036,$B$7,$C$7)</f>
        <v>11.0233572052535</v>
      </c>
      <c r="E6036" s="16" t="n">
        <f aca="false">LOGINV(C6036,$B$8,$C$8)</f>
        <v>124.515263409079</v>
      </c>
      <c r="F6036" s="16" t="n">
        <f aca="false">$B$5/100*E6036*2_Girdiler!$B$14*2_Girdiler!$B$15*2_Girdiler!$B$16</f>
        <v>3.13280402737244</v>
      </c>
      <c r="G6036" s="16" t="n">
        <f aca="false">MIN(MATCH(F6036,2_Girdiler!$B$20:$I$20,1),7)</f>
        <v>1</v>
      </c>
      <c r="H6036" s="16" t="n">
        <f aca="false">IF(F6036&gt;=40,2_Girdiler!$I$21+(F6036-40)*(2_Girdiler!$I$21-2_Girdiler!$H$21)/(2_Girdiler!$I$20-2_Girdiler!$H$20),INDEX(2_Girdiler!$B$21:$I$21,G6036)+(F6036-INDEX(2_Girdiler!$B$20:$I$20,G6036))*(INDEX(2_Girdiler!$B$21:$I$21,G6036+1)-INDEX(2_Girdiler!$B$21:$I$21,G6036))/(INDEX(2_Girdiler!$B$20:$I$20,G6036+1)-INDEX(2_Girdiler!$B$20:$I$20,G6036)))</f>
        <v>6.89216886021936</v>
      </c>
      <c r="I6036" s="16" t="n">
        <f aca="false">H6036/2_Girdiler!$B$17</f>
        <v>2.76128560104942</v>
      </c>
      <c r="J6036" s="16" t="n">
        <f aca="false">D6036+I6036</f>
        <v>13.784642806303</v>
      </c>
    </row>
    <row r="6037" customFormat="false" ht="15" hidden="false" customHeight="false" outlineLevel="0" collapsed="false">
      <c r="A6037" s="0" t="n">
        <v>6025</v>
      </c>
      <c r="B6037" s="7" t="n">
        <v>0.159159</v>
      </c>
      <c r="C6037" s="7" t="n">
        <v>0.774417</v>
      </c>
      <c r="D6037" s="16" t="n">
        <f aca="false">LOGINV(B6037,$B$7,$C$7)</f>
        <v>7.76447789593916</v>
      </c>
      <c r="E6037" s="16" t="n">
        <f aca="false">LOGINV(C6037,$B$8,$C$8)</f>
        <v>177.610971257418</v>
      </c>
      <c r="F6037" s="16" t="n">
        <f aca="false">$B$5/100*E6037*2_Girdiler!$B$14*2_Girdiler!$B$15*2_Girdiler!$B$16</f>
        <v>4.46869203683663</v>
      </c>
      <c r="G6037" s="16" t="n">
        <f aca="false">MIN(MATCH(F6037,2_Girdiler!$B$20:$I$20,1),7)</f>
        <v>1</v>
      </c>
      <c r="H6037" s="16" t="n">
        <f aca="false">IF(F6037&gt;=40,2_Girdiler!$I$21+(F6037-40)*(2_Girdiler!$I$21-2_Girdiler!$H$21)/(2_Girdiler!$I$20-2_Girdiler!$H$20),INDEX(2_Girdiler!$B$21:$I$21,G6037)+(F6037-INDEX(2_Girdiler!$B$20:$I$20,G6037))*(INDEX(2_Girdiler!$B$21:$I$21,G6037+1)-INDEX(2_Girdiler!$B$21:$I$21,G6037))/(INDEX(2_Girdiler!$B$20:$I$20,G6037+1)-INDEX(2_Girdiler!$B$20:$I$20,G6037)))</f>
        <v>9.83112248104058</v>
      </c>
      <c r="I6037" s="16" t="n">
        <f aca="false">H6037/2_Girdiler!$B$17</f>
        <v>3.93875099400664</v>
      </c>
      <c r="J6037" s="16" t="n">
        <f aca="false">D6037+I6037</f>
        <v>11.7032288899458</v>
      </c>
    </row>
    <row r="6038" customFormat="false" ht="15" hidden="false" customHeight="false" outlineLevel="0" collapsed="false">
      <c r="A6038" s="0" t="n">
        <v>6026</v>
      </c>
      <c r="B6038" s="7" t="n">
        <v>0.708162</v>
      </c>
      <c r="C6038" s="7" t="n">
        <v>0.101552</v>
      </c>
      <c r="D6038" s="16" t="n">
        <f aca="false">LOGINV(B6038,$B$7,$C$7)</f>
        <v>18.3800917664245</v>
      </c>
      <c r="E6038" s="16" t="n">
        <f aca="false">LOGINV(C6038,$B$8,$C$8)</f>
        <v>48.0222260501044</v>
      </c>
      <c r="F6038" s="16" t="n">
        <f aca="false">$B$5/100*E6038*2_Girdiler!$B$14*2_Girdiler!$B$15*2_Girdiler!$B$16</f>
        <v>1.20823920742063</v>
      </c>
      <c r="G6038" s="16" t="n">
        <f aca="false">MIN(MATCH(F6038,2_Girdiler!$B$20:$I$20,1),7)</f>
        <v>1</v>
      </c>
      <c r="H6038" s="16" t="n">
        <f aca="false">IF(F6038&gt;=40,2_Girdiler!$I$21+(F6038-40)*(2_Girdiler!$I$21-2_Girdiler!$H$21)/(2_Girdiler!$I$20-2_Girdiler!$H$20),INDEX(2_Girdiler!$B$21:$I$21,G6038)+(F6038-INDEX(2_Girdiler!$B$20:$I$20,G6038))*(INDEX(2_Girdiler!$B$21:$I$21,G6038+1)-INDEX(2_Girdiler!$B$21:$I$21,G6038))/(INDEX(2_Girdiler!$B$20:$I$20,G6038+1)-INDEX(2_Girdiler!$B$20:$I$20,G6038)))</f>
        <v>2.65812625632538</v>
      </c>
      <c r="I6038" s="16" t="n">
        <f aca="false">H6038/2_Girdiler!$B$17</f>
        <v>1.06495442961754</v>
      </c>
      <c r="J6038" s="16" t="n">
        <f aca="false">D6038+I6038</f>
        <v>19.4450461960421</v>
      </c>
    </row>
    <row r="6039" customFormat="false" ht="15" hidden="false" customHeight="false" outlineLevel="0" collapsed="false">
      <c r="A6039" s="0" t="n">
        <v>6027</v>
      </c>
      <c r="B6039" s="7" t="n">
        <v>0.077492</v>
      </c>
      <c r="C6039" s="7" t="n">
        <v>0.10194</v>
      </c>
      <c r="D6039" s="16" t="n">
        <f aca="false">LOGINV(B6039,$B$7,$C$7)</f>
        <v>6.12939510260103</v>
      </c>
      <c r="E6039" s="16" t="n">
        <f aca="false">LOGINV(C6039,$B$8,$C$8)</f>
        <v>48.0899469279669</v>
      </c>
      <c r="F6039" s="16" t="n">
        <f aca="false">$B$5/100*E6039*2_Girdiler!$B$14*2_Girdiler!$B$15*2_Girdiler!$B$16</f>
        <v>1.20994306470765</v>
      </c>
      <c r="G6039" s="16" t="n">
        <f aca="false">MIN(MATCH(F6039,2_Girdiler!$B$20:$I$20,1),7)</f>
        <v>1</v>
      </c>
      <c r="H6039" s="16" t="n">
        <f aca="false">IF(F6039&gt;=40,2_Girdiler!$I$21+(F6039-40)*(2_Girdiler!$I$21-2_Girdiler!$H$21)/(2_Girdiler!$I$20-2_Girdiler!$H$20),INDEX(2_Girdiler!$B$21:$I$21,G6039)+(F6039-INDEX(2_Girdiler!$B$20:$I$20,G6039))*(INDEX(2_Girdiler!$B$21:$I$21,G6039+1)-INDEX(2_Girdiler!$B$21:$I$21,G6039))/(INDEX(2_Girdiler!$B$20:$I$20,G6039+1)-INDEX(2_Girdiler!$B$20:$I$20,G6039)))</f>
        <v>2.66187474235682</v>
      </c>
      <c r="I6039" s="16" t="n">
        <f aca="false">H6039/2_Girdiler!$B$17</f>
        <v>1.06645622690578</v>
      </c>
      <c r="J6039" s="16" t="n">
        <f aca="false">D6039+I6039</f>
        <v>7.19585132950681</v>
      </c>
    </row>
    <row r="6040" customFormat="false" ht="15" hidden="false" customHeight="false" outlineLevel="0" collapsed="false">
      <c r="A6040" s="0" t="n">
        <v>6028</v>
      </c>
      <c r="B6040" s="7" t="n">
        <v>0.635023</v>
      </c>
      <c r="C6040" s="7" t="n">
        <v>0.860851</v>
      </c>
      <c r="D6040" s="16" t="n">
        <f aca="false">LOGINV(B6040,$B$7,$C$7)</f>
        <v>16.4151892351405</v>
      </c>
      <c r="E6040" s="16" t="n">
        <f aca="false">LOGINV(C6040,$B$8,$C$8)</f>
        <v>219.872607884876</v>
      </c>
      <c r="F6040" s="16" t="n">
        <f aca="false">$B$5/100*E6040*2_Girdiler!$B$14*2_Girdiler!$B$15*2_Girdiler!$B$16</f>
        <v>5.53199481438348</v>
      </c>
      <c r="G6040" s="16" t="n">
        <f aca="false">MIN(MATCH(F6040,2_Girdiler!$B$20:$I$20,1),7)</f>
        <v>2</v>
      </c>
      <c r="H6040" s="16" t="n">
        <f aca="false">IF(F6040&gt;=40,2_Girdiler!$I$21+(F6040-40)*(2_Girdiler!$I$21-2_Girdiler!$H$21)/(2_Girdiler!$I$20-2_Girdiler!$H$20),INDEX(2_Girdiler!$B$21:$I$21,G6040)+(F6040-INDEX(2_Girdiler!$B$20:$I$20,G6040))*(INDEX(2_Girdiler!$B$21:$I$21,G6040+1)-INDEX(2_Girdiler!$B$21:$I$21,G6040))/(INDEX(2_Girdiler!$B$20:$I$20,G6040+1)-INDEX(2_Girdiler!$B$20:$I$20,G6040)))</f>
        <v>11.8511917030136</v>
      </c>
      <c r="I6040" s="16" t="n">
        <f aca="false">H6040/2_Girdiler!$B$17</f>
        <v>4.74807359896377</v>
      </c>
      <c r="J6040" s="16" t="n">
        <f aca="false">D6040+I6040</f>
        <v>21.1632628341043</v>
      </c>
    </row>
    <row r="6041" customFormat="false" ht="15" hidden="false" customHeight="false" outlineLevel="0" collapsed="false">
      <c r="A6041" s="0" t="n">
        <v>6029</v>
      </c>
      <c r="B6041" s="7" t="n">
        <v>0.605212</v>
      </c>
      <c r="C6041" s="7" t="n">
        <v>0.958097</v>
      </c>
      <c r="D6041" s="16" t="n">
        <f aca="false">LOGINV(B6041,$B$7,$C$7)</f>
        <v>15.7139437582843</v>
      </c>
      <c r="E6041" s="16" t="n">
        <f aca="false">LOGINV(C6041,$B$8,$C$8)</f>
        <v>333.388914097742</v>
      </c>
      <c r="F6041" s="16" t="n">
        <f aca="false">$B$5/100*E6041*2_Girdiler!$B$14*2_Girdiler!$B$15*2_Girdiler!$B$16</f>
        <v>8.38806507869919</v>
      </c>
      <c r="G6041" s="16" t="n">
        <f aca="false">MIN(MATCH(F6041,2_Girdiler!$B$20:$I$20,1),7)</f>
        <v>2</v>
      </c>
      <c r="H6041" s="16" t="n">
        <f aca="false">IF(F6041&gt;=40,2_Girdiler!$I$21+(F6041-40)*(2_Girdiler!$I$21-2_Girdiler!$H$21)/(2_Girdiler!$I$20-2_Girdiler!$H$20),INDEX(2_Girdiler!$B$21:$I$21,G6041)+(F6041-INDEX(2_Girdiler!$B$20:$I$20,G6041))*(INDEX(2_Girdiler!$B$21:$I$21,G6041+1)-INDEX(2_Girdiler!$B$21:$I$21,G6041))/(INDEX(2_Girdiler!$B$20:$I$20,G6041+1)-INDEX(2_Girdiler!$B$20:$I$20,G6041)))</f>
        <v>16.4209041259187</v>
      </c>
      <c r="I6041" s="16" t="n">
        <f aca="false">H6041/2_Girdiler!$B$17</f>
        <v>6.57888787096102</v>
      </c>
      <c r="J6041" s="16" t="n">
        <f aca="false">D6041+I6041</f>
        <v>22.2928316292453</v>
      </c>
    </row>
    <row r="6042" customFormat="false" ht="15" hidden="false" customHeight="false" outlineLevel="0" collapsed="false">
      <c r="A6042" s="0" t="n">
        <v>6030</v>
      </c>
      <c r="B6042" s="7" t="n">
        <v>0.703387</v>
      </c>
      <c r="C6042" s="7" t="n">
        <v>0.341585</v>
      </c>
      <c r="D6042" s="16" t="n">
        <f aca="false">LOGINV(B6042,$B$7,$C$7)</f>
        <v>18.2386812922472</v>
      </c>
      <c r="E6042" s="16" t="n">
        <f aca="false">LOGINV(C6042,$B$8,$C$8)</f>
        <v>83.9124451018137</v>
      </c>
      <c r="F6042" s="16" t="n">
        <f aca="false">$B$5/100*E6042*2_Girdiler!$B$14*2_Girdiler!$B$15*2_Girdiler!$B$16</f>
        <v>2.11123711876163</v>
      </c>
      <c r="G6042" s="16" t="n">
        <f aca="false">MIN(MATCH(F6042,2_Girdiler!$B$20:$I$20,1),7)</f>
        <v>1</v>
      </c>
      <c r="H6042" s="16" t="n">
        <f aca="false">IF(F6042&gt;=40,2_Girdiler!$I$21+(F6042-40)*(2_Girdiler!$I$21-2_Girdiler!$H$21)/(2_Girdiler!$I$20-2_Girdiler!$H$20),INDEX(2_Girdiler!$B$21:$I$21,G6042)+(F6042-INDEX(2_Girdiler!$B$20:$I$20,G6042))*(INDEX(2_Girdiler!$B$21:$I$21,G6042+1)-INDEX(2_Girdiler!$B$21:$I$21,G6042))/(INDEX(2_Girdiler!$B$20:$I$20,G6042+1)-INDEX(2_Girdiler!$B$20:$I$20,G6042)))</f>
        <v>4.64472166127559</v>
      </c>
      <c r="I6042" s="16" t="n">
        <f aca="false">H6042/2_Girdiler!$B$17</f>
        <v>1.86086605019054</v>
      </c>
      <c r="J6042" s="16" t="n">
        <f aca="false">D6042+I6042</f>
        <v>20.0995473424378</v>
      </c>
    </row>
    <row r="6043" customFormat="false" ht="15" hidden="false" customHeight="false" outlineLevel="0" collapsed="false">
      <c r="A6043" s="0" t="n">
        <v>6031</v>
      </c>
      <c r="B6043" s="7" t="n">
        <v>0.45439</v>
      </c>
      <c r="C6043" s="7" t="n">
        <v>0.826119</v>
      </c>
      <c r="D6043" s="16" t="n">
        <f aca="false">LOGINV(B6043,$B$7,$C$7)</f>
        <v>12.7042234234427</v>
      </c>
      <c r="E6043" s="16" t="n">
        <f aca="false">LOGINV(C6043,$B$8,$C$8)</f>
        <v>200.199480946022</v>
      </c>
      <c r="F6043" s="16" t="n">
        <f aca="false">$B$5/100*E6043*2_Girdiler!$B$14*2_Girdiler!$B$15*2_Girdiler!$B$16</f>
        <v>5.03701894060191</v>
      </c>
      <c r="G6043" s="16" t="n">
        <f aca="false">MIN(MATCH(F6043,2_Girdiler!$B$20:$I$20,1),7)</f>
        <v>2</v>
      </c>
      <c r="H6043" s="16" t="n">
        <f aca="false">IF(F6043&gt;=40,2_Girdiler!$I$21+(F6043-40)*(2_Girdiler!$I$21-2_Girdiler!$H$21)/(2_Girdiler!$I$20-2_Girdiler!$H$20),INDEX(2_Girdiler!$B$21:$I$21,G6043)+(F6043-INDEX(2_Girdiler!$B$20:$I$20,G6043))*(INDEX(2_Girdiler!$B$21:$I$21,G6043+1)-INDEX(2_Girdiler!$B$21:$I$21,G6043))/(INDEX(2_Girdiler!$B$20:$I$20,G6043+1)-INDEX(2_Girdiler!$B$20:$I$20,G6043)))</f>
        <v>11.059230304963</v>
      </c>
      <c r="I6043" s="16" t="n">
        <f aca="false">H6043/2_Girdiler!$B$17</f>
        <v>4.43078137218071</v>
      </c>
      <c r="J6043" s="16" t="n">
        <f aca="false">D6043+I6043</f>
        <v>17.1350047956234</v>
      </c>
    </row>
    <row r="6044" customFormat="false" ht="15" hidden="false" customHeight="false" outlineLevel="0" collapsed="false">
      <c r="A6044" s="0" t="n">
        <v>6032</v>
      </c>
      <c r="B6044" s="7" t="n">
        <v>0.810131</v>
      </c>
      <c r="C6044" s="7" t="n">
        <v>0.75051</v>
      </c>
      <c r="D6044" s="16" t="n">
        <f aca="false">LOGINV(B6044,$B$7,$C$7)</f>
        <v>22.0962637577749</v>
      </c>
      <c r="E6044" s="16" t="n">
        <f aca="false">LOGINV(C6044,$B$8,$C$8)</f>
        <v>168.957758259573</v>
      </c>
      <c r="F6044" s="16" t="n">
        <f aca="false">$B$5/100*E6044*2_Girdiler!$B$14*2_Girdiler!$B$15*2_Girdiler!$B$16</f>
        <v>4.25097719781087</v>
      </c>
      <c r="G6044" s="16" t="n">
        <f aca="false">MIN(MATCH(F6044,2_Girdiler!$B$20:$I$20,1),7)</f>
        <v>1</v>
      </c>
      <c r="H6044" s="16" t="n">
        <f aca="false">IF(F6044&gt;=40,2_Girdiler!$I$21+(F6044-40)*(2_Girdiler!$I$21-2_Girdiler!$H$21)/(2_Girdiler!$I$20-2_Girdiler!$H$20),INDEX(2_Girdiler!$B$21:$I$21,G6044)+(F6044-INDEX(2_Girdiler!$B$20:$I$20,G6044))*(INDEX(2_Girdiler!$B$21:$I$21,G6044+1)-INDEX(2_Girdiler!$B$21:$I$21,G6044))/(INDEX(2_Girdiler!$B$20:$I$20,G6044+1)-INDEX(2_Girdiler!$B$20:$I$20,G6044)))</f>
        <v>9.3521498351839</v>
      </c>
      <c r="I6044" s="16" t="n">
        <f aca="false">H6044/2_Girdiler!$B$17</f>
        <v>3.74685490191663</v>
      </c>
      <c r="J6044" s="16" t="n">
        <f aca="false">D6044+I6044</f>
        <v>25.8431186596915</v>
      </c>
    </row>
    <row r="6045" customFormat="false" ht="15" hidden="false" customHeight="false" outlineLevel="0" collapsed="false">
      <c r="A6045" s="0" t="n">
        <v>6033</v>
      </c>
      <c r="B6045" s="7" t="n">
        <v>0.611542</v>
      </c>
      <c r="C6045" s="7" t="n">
        <v>0.684512</v>
      </c>
      <c r="D6045" s="16" t="n">
        <f aca="false">LOGINV(B6045,$B$7,$C$7)</f>
        <v>15.8589478497634</v>
      </c>
      <c r="E6045" s="16" t="n">
        <f aca="false">LOGINV(C6045,$B$8,$C$8)</f>
        <v>148.90333084146</v>
      </c>
      <c r="F6045" s="16" t="n">
        <f aca="false">$B$5/100*E6045*2_Girdiler!$B$14*2_Girdiler!$B$15*2_Girdiler!$B$16</f>
        <v>3.74640780397113</v>
      </c>
      <c r="G6045" s="16" t="n">
        <f aca="false">MIN(MATCH(F6045,2_Girdiler!$B$20:$I$20,1),7)</f>
        <v>1</v>
      </c>
      <c r="H6045" s="16" t="n">
        <f aca="false">IF(F6045&gt;=40,2_Girdiler!$I$21+(F6045-40)*(2_Girdiler!$I$21-2_Girdiler!$H$21)/(2_Girdiler!$I$20-2_Girdiler!$H$20),INDEX(2_Girdiler!$B$21:$I$21,G6045)+(F6045-INDEX(2_Girdiler!$B$20:$I$20,G6045))*(INDEX(2_Girdiler!$B$21:$I$21,G6045+1)-INDEX(2_Girdiler!$B$21:$I$21,G6045))/(INDEX(2_Girdiler!$B$20:$I$20,G6045+1)-INDEX(2_Girdiler!$B$20:$I$20,G6045)))</f>
        <v>8.24209716873648</v>
      </c>
      <c r="I6045" s="16" t="n">
        <f aca="false">H6045/2_Girdiler!$B$17</f>
        <v>3.30212226311558</v>
      </c>
      <c r="J6045" s="16" t="n">
        <f aca="false">D6045+I6045</f>
        <v>19.161070112879</v>
      </c>
    </row>
    <row r="6046" customFormat="false" ht="15" hidden="false" customHeight="false" outlineLevel="0" collapsed="false">
      <c r="A6046" s="0" t="n">
        <v>6034</v>
      </c>
      <c r="B6046" s="7" t="n">
        <v>0.168853</v>
      </c>
      <c r="C6046" s="7" t="n">
        <v>0.132945</v>
      </c>
      <c r="D6046" s="16" t="n">
        <f aca="false">LOGINV(B6046,$B$7,$C$7)</f>
        <v>7.936055058277</v>
      </c>
      <c r="E6046" s="16" t="n">
        <f aca="false">LOGINV(C6046,$B$8,$C$8)</f>
        <v>53.2533351984407</v>
      </c>
      <c r="F6046" s="16" t="n">
        <f aca="false">$B$5/100*E6046*2_Girdiler!$B$14*2_Girdiler!$B$15*2_Girdiler!$B$16</f>
        <v>1.33985391359277</v>
      </c>
      <c r="G6046" s="16" t="n">
        <f aca="false">MIN(MATCH(F6046,2_Girdiler!$B$20:$I$20,1),7)</f>
        <v>1</v>
      </c>
      <c r="H6046" s="16" t="n">
        <f aca="false">IF(F6046&gt;=40,2_Girdiler!$I$21+(F6046-40)*(2_Girdiler!$I$21-2_Girdiler!$H$21)/(2_Girdiler!$I$20-2_Girdiler!$H$20),INDEX(2_Girdiler!$B$21:$I$21,G6046)+(F6046-INDEX(2_Girdiler!$B$20:$I$20,G6046))*(INDEX(2_Girdiler!$B$21:$I$21,G6046+1)-INDEX(2_Girdiler!$B$21:$I$21,G6046))/(INDEX(2_Girdiler!$B$20:$I$20,G6046+1)-INDEX(2_Girdiler!$B$20:$I$20,G6046)))</f>
        <v>2.94767860990409</v>
      </c>
      <c r="I6046" s="16" t="n">
        <f aca="false">H6046/2_Girdiler!$B$17</f>
        <v>1.18096098153209</v>
      </c>
      <c r="J6046" s="16" t="n">
        <f aca="false">D6046+I6046</f>
        <v>9.11701603980908</v>
      </c>
    </row>
    <row r="6047" customFormat="false" ht="15" hidden="false" customHeight="false" outlineLevel="0" collapsed="false">
      <c r="A6047" s="0" t="n">
        <v>6035</v>
      </c>
      <c r="B6047" s="7" t="n">
        <v>0.295766</v>
      </c>
      <c r="C6047" s="7" t="n">
        <v>0.112714</v>
      </c>
      <c r="D6047" s="16" t="n">
        <f aca="false">LOGINV(B6047,$B$7,$C$7)</f>
        <v>10.0411286545534</v>
      </c>
      <c r="E6047" s="16" t="n">
        <f aca="false">LOGINV(C6047,$B$8,$C$8)</f>
        <v>49.9359306126644</v>
      </c>
      <c r="F6047" s="16" t="n">
        <f aca="false">$B$5/100*E6047*2_Girdiler!$B$14*2_Girdiler!$B$15*2_Girdiler!$B$16</f>
        <v>1.25638801421464</v>
      </c>
      <c r="G6047" s="16" t="n">
        <f aca="false">MIN(MATCH(F6047,2_Girdiler!$B$20:$I$20,1),7)</f>
        <v>1</v>
      </c>
      <c r="H6047" s="16" t="n">
        <f aca="false">IF(F6047&gt;=40,2_Girdiler!$I$21+(F6047-40)*(2_Girdiler!$I$21-2_Girdiler!$H$21)/(2_Girdiler!$I$20-2_Girdiler!$H$20),INDEX(2_Girdiler!$B$21:$I$21,G6047)+(F6047-INDEX(2_Girdiler!$B$20:$I$20,G6047))*(INDEX(2_Girdiler!$B$21:$I$21,G6047+1)-INDEX(2_Girdiler!$B$21:$I$21,G6047))/(INDEX(2_Girdiler!$B$20:$I$20,G6047+1)-INDEX(2_Girdiler!$B$20:$I$20,G6047)))</f>
        <v>2.7640536312722</v>
      </c>
      <c r="I6047" s="16" t="n">
        <f aca="false">H6047/2_Girdiler!$B$17</f>
        <v>1.1073932817597</v>
      </c>
      <c r="J6047" s="16" t="n">
        <f aca="false">D6047+I6047</f>
        <v>11.1485219363131</v>
      </c>
    </row>
    <row r="6048" customFormat="false" ht="15" hidden="false" customHeight="false" outlineLevel="0" collapsed="false">
      <c r="A6048" s="0" t="n">
        <v>6036</v>
      </c>
      <c r="B6048" s="7" t="n">
        <v>0.696613</v>
      </c>
      <c r="C6048" s="7" t="n">
        <v>0.509755</v>
      </c>
      <c r="D6048" s="16" t="n">
        <f aca="false">LOGINV(B6048,$B$7,$C$7)</f>
        <v>18.0416819839252</v>
      </c>
      <c r="E6048" s="16" t="n">
        <f aca="false">LOGINV(C6048,$B$8,$C$8)</f>
        <v>110.94277483148</v>
      </c>
      <c r="F6048" s="16" t="n">
        <f aca="false">$B$5/100*E6048*2_Girdiler!$B$14*2_Girdiler!$B$15*2_Girdiler!$B$16</f>
        <v>2.79132021476003</v>
      </c>
      <c r="G6048" s="16" t="n">
        <f aca="false">MIN(MATCH(F6048,2_Girdiler!$B$20:$I$20,1),7)</f>
        <v>1</v>
      </c>
      <c r="H6048" s="16" t="n">
        <f aca="false">IF(F6048&gt;=40,2_Girdiler!$I$21+(F6048-40)*(2_Girdiler!$I$21-2_Girdiler!$H$21)/(2_Girdiler!$I$20-2_Girdiler!$H$20),INDEX(2_Girdiler!$B$21:$I$21,G6048)+(F6048-INDEX(2_Girdiler!$B$20:$I$20,G6048))*(INDEX(2_Girdiler!$B$21:$I$21,G6048+1)-INDEX(2_Girdiler!$B$21:$I$21,G6048))/(INDEX(2_Girdiler!$B$20:$I$20,G6048+1)-INDEX(2_Girdiler!$B$20:$I$20,G6048)))</f>
        <v>6.14090447247207</v>
      </c>
      <c r="I6048" s="16" t="n">
        <f aca="false">H6048/2_Girdiler!$B$17</f>
        <v>2.46029826621477</v>
      </c>
      <c r="J6048" s="16" t="n">
        <f aca="false">D6048+I6048</f>
        <v>20.50198025014</v>
      </c>
    </row>
    <row r="6049" customFormat="false" ht="15" hidden="false" customHeight="false" outlineLevel="0" collapsed="false">
      <c r="A6049" s="0" t="n">
        <v>6037</v>
      </c>
      <c r="B6049" s="7" t="n">
        <v>0.60124</v>
      </c>
      <c r="C6049" s="7" t="n">
        <v>0.435479</v>
      </c>
      <c r="D6049" s="16" t="n">
        <f aca="false">LOGINV(B6049,$B$7,$C$7)</f>
        <v>15.6239568212569</v>
      </c>
      <c r="E6049" s="16" t="n">
        <f aca="false">LOGINV(C6049,$B$8,$C$8)</f>
        <v>98.334304283117</v>
      </c>
      <c r="F6049" s="16" t="n">
        <f aca="false">$B$5/100*E6049*2_Girdiler!$B$14*2_Girdiler!$B$15*2_Girdiler!$B$16</f>
        <v>2.47409109576322</v>
      </c>
      <c r="G6049" s="16" t="n">
        <f aca="false">MIN(MATCH(F6049,2_Girdiler!$B$20:$I$20,1),7)</f>
        <v>1</v>
      </c>
      <c r="H6049" s="16" t="n">
        <f aca="false">IF(F6049&gt;=40,2_Girdiler!$I$21+(F6049-40)*(2_Girdiler!$I$21-2_Girdiler!$H$21)/(2_Girdiler!$I$20-2_Girdiler!$H$20),INDEX(2_Girdiler!$B$21:$I$21,G6049)+(F6049-INDEX(2_Girdiler!$B$20:$I$20,G6049))*(INDEX(2_Girdiler!$B$21:$I$21,G6049+1)-INDEX(2_Girdiler!$B$21:$I$21,G6049))/(INDEX(2_Girdiler!$B$20:$I$20,G6049+1)-INDEX(2_Girdiler!$B$20:$I$20,G6049)))</f>
        <v>5.44300041067909</v>
      </c>
      <c r="I6049" s="16" t="n">
        <f aca="false">H6049/2_Girdiler!$B$17</f>
        <v>2.18068926709899</v>
      </c>
      <c r="J6049" s="16" t="n">
        <f aca="false">D6049+I6049</f>
        <v>17.8046460883559</v>
      </c>
    </row>
    <row r="6050" customFormat="false" ht="15" hidden="false" customHeight="false" outlineLevel="0" collapsed="false">
      <c r="A6050" s="0" t="n">
        <v>6038</v>
      </c>
      <c r="B6050" s="7" t="n">
        <v>0.41333</v>
      </c>
      <c r="C6050" s="7" t="n">
        <v>0.415558</v>
      </c>
      <c r="D6050" s="16" t="n">
        <f aca="false">LOGINV(B6050,$B$7,$C$7)</f>
        <v>11.9859666705709</v>
      </c>
      <c r="E6050" s="16" t="n">
        <f aca="false">LOGINV(C6050,$B$8,$C$8)</f>
        <v>95.1603150259798</v>
      </c>
      <c r="F6050" s="16" t="n">
        <f aca="false">$B$5/100*E6050*2_Girdiler!$B$14*2_Girdiler!$B$15*2_Girdiler!$B$16</f>
        <v>2.39423352605365</v>
      </c>
      <c r="G6050" s="16" t="n">
        <f aca="false">MIN(MATCH(F6050,2_Girdiler!$B$20:$I$20,1),7)</f>
        <v>1</v>
      </c>
      <c r="H6050" s="16" t="n">
        <f aca="false">IF(F6050&gt;=40,2_Girdiler!$I$21+(F6050-40)*(2_Girdiler!$I$21-2_Girdiler!$H$21)/(2_Girdiler!$I$20-2_Girdiler!$H$20),INDEX(2_Girdiler!$B$21:$I$21,G6050)+(F6050-INDEX(2_Girdiler!$B$20:$I$20,G6050))*(INDEX(2_Girdiler!$B$21:$I$21,G6050+1)-INDEX(2_Girdiler!$B$21:$I$21,G6050))/(INDEX(2_Girdiler!$B$20:$I$20,G6050+1)-INDEX(2_Girdiler!$B$20:$I$20,G6050)))</f>
        <v>5.26731375731803</v>
      </c>
      <c r="I6050" s="16" t="n">
        <f aca="false">H6050/2_Girdiler!$B$17</f>
        <v>2.11030198610498</v>
      </c>
      <c r="J6050" s="16" t="n">
        <f aca="false">D6050+I6050</f>
        <v>14.0962686566758</v>
      </c>
    </row>
    <row r="6051" customFormat="false" ht="15" hidden="false" customHeight="false" outlineLevel="0" collapsed="false">
      <c r="A6051" s="0" t="n">
        <v>6039</v>
      </c>
      <c r="B6051" s="7" t="n">
        <v>0.986367</v>
      </c>
      <c r="C6051" s="7" t="n">
        <v>0.513075</v>
      </c>
      <c r="D6051" s="16" t="n">
        <f aca="false">LOGINV(B6051,$B$7,$C$7)</f>
        <v>46.3566859256694</v>
      </c>
      <c r="E6051" s="16" t="n">
        <f aca="false">LOGINV(C6051,$B$8,$C$8)</f>
        <v>111.540594019446</v>
      </c>
      <c r="F6051" s="16" t="n">
        <f aca="false">$B$5/100*E6051*2_Girdiler!$B$14*2_Girdiler!$B$15*2_Girdiler!$B$16</f>
        <v>2.80636134552926</v>
      </c>
      <c r="G6051" s="16" t="n">
        <f aca="false">MIN(MATCH(F6051,2_Girdiler!$B$20:$I$20,1),7)</f>
        <v>1</v>
      </c>
      <c r="H6051" s="16" t="n">
        <f aca="false">IF(F6051&gt;=40,2_Girdiler!$I$21+(F6051-40)*(2_Girdiler!$I$21-2_Girdiler!$H$21)/(2_Girdiler!$I$20-2_Girdiler!$H$20),INDEX(2_Girdiler!$B$21:$I$21,G6051)+(F6051-INDEX(2_Girdiler!$B$20:$I$20,G6051))*(INDEX(2_Girdiler!$B$21:$I$21,G6051+1)-INDEX(2_Girdiler!$B$21:$I$21,G6051))/(INDEX(2_Girdiler!$B$20:$I$20,G6051+1)-INDEX(2_Girdiler!$B$20:$I$20,G6051)))</f>
        <v>6.17399496016438</v>
      </c>
      <c r="I6051" s="16" t="n">
        <f aca="false">H6051/2_Girdiler!$B$17</f>
        <v>2.47355567314278</v>
      </c>
      <c r="J6051" s="16" t="n">
        <f aca="false">D6051+I6051</f>
        <v>48.8302415988122</v>
      </c>
    </row>
    <row r="6052" customFormat="false" ht="15" hidden="false" customHeight="false" outlineLevel="0" collapsed="false">
      <c r="A6052" s="0" t="n">
        <v>6040</v>
      </c>
      <c r="B6052" s="7" t="n">
        <v>0.538625</v>
      </c>
      <c r="C6052" s="7" t="n">
        <v>0.028049</v>
      </c>
      <c r="D6052" s="16" t="n">
        <f aca="false">LOGINV(B6052,$B$7,$C$7)</f>
        <v>14.2941624192036</v>
      </c>
      <c r="E6052" s="16" t="n">
        <f aca="false">LOGINV(C6052,$B$8,$C$8)</f>
        <v>31.8216709272168</v>
      </c>
      <c r="F6052" s="16" t="n">
        <f aca="false">$B$5/100*E6052*2_Girdiler!$B$14*2_Girdiler!$B$15*2_Girdiler!$B$16</f>
        <v>0.800633240528776</v>
      </c>
      <c r="G6052" s="16" t="n">
        <f aca="false">MIN(MATCH(F6052,2_Girdiler!$B$20:$I$20,1),7)</f>
        <v>1</v>
      </c>
      <c r="H6052" s="16" t="n">
        <f aca="false">IF(F6052&gt;=40,2_Girdiler!$I$21+(F6052-40)*(2_Girdiler!$I$21-2_Girdiler!$H$21)/(2_Girdiler!$I$20-2_Girdiler!$H$20),INDEX(2_Girdiler!$B$21:$I$21,G6052)+(F6052-INDEX(2_Girdiler!$B$20:$I$20,G6052))*(INDEX(2_Girdiler!$B$21:$I$21,G6052+1)-INDEX(2_Girdiler!$B$21:$I$21,G6052))/(INDEX(2_Girdiler!$B$20:$I$20,G6052+1)-INDEX(2_Girdiler!$B$20:$I$20,G6052)))</f>
        <v>1.76139312916331</v>
      </c>
      <c r="I6052" s="16" t="n">
        <f aca="false">H6052/2_Girdiler!$B$17</f>
        <v>0.705686349825043</v>
      </c>
      <c r="J6052" s="16" t="n">
        <f aca="false">D6052+I6052</f>
        <v>14.9998487690286</v>
      </c>
    </row>
    <row r="6053" customFormat="false" ht="15" hidden="false" customHeight="false" outlineLevel="0" collapsed="false">
      <c r="A6053" s="0" t="n">
        <v>6041</v>
      </c>
      <c r="B6053" s="7" t="n">
        <v>0.68705</v>
      </c>
      <c r="C6053" s="7" t="n">
        <v>0.583867</v>
      </c>
      <c r="D6053" s="16" t="n">
        <f aca="false">LOGINV(B6053,$B$7,$C$7)</f>
        <v>17.7704271695217</v>
      </c>
      <c r="E6053" s="16" t="n">
        <f aca="false">LOGINV(C6053,$B$8,$C$8)</f>
        <v>125.203893447073</v>
      </c>
      <c r="F6053" s="16" t="n">
        <f aca="false">$B$5/100*E6053*2_Girdiler!$B$14*2_Girdiler!$B$15*2_Girdiler!$B$16</f>
        <v>3.15012995912835</v>
      </c>
      <c r="G6053" s="16" t="n">
        <f aca="false">MIN(MATCH(F6053,2_Girdiler!$B$20:$I$20,1),7)</f>
        <v>1</v>
      </c>
      <c r="H6053" s="16" t="n">
        <f aca="false">IF(F6053&gt;=40,2_Girdiler!$I$21+(F6053-40)*(2_Girdiler!$I$21-2_Girdiler!$H$21)/(2_Girdiler!$I$20-2_Girdiler!$H$20),INDEX(2_Girdiler!$B$21:$I$21,G6053)+(F6053-INDEX(2_Girdiler!$B$20:$I$20,G6053))*(INDEX(2_Girdiler!$B$21:$I$21,G6053+1)-INDEX(2_Girdiler!$B$21:$I$21,G6053))/(INDEX(2_Girdiler!$B$20:$I$20,G6053+1)-INDEX(2_Girdiler!$B$20:$I$20,G6053)))</f>
        <v>6.93028591008236</v>
      </c>
      <c r="I6053" s="16" t="n">
        <f aca="false">H6053/2_Girdiler!$B$17</f>
        <v>2.77655685500095</v>
      </c>
      <c r="J6053" s="16" t="n">
        <f aca="false">D6053+I6053</f>
        <v>20.5469840245227</v>
      </c>
    </row>
    <row r="6054" customFormat="false" ht="15" hidden="false" customHeight="false" outlineLevel="0" collapsed="false">
      <c r="A6054" s="0" t="n">
        <v>6042</v>
      </c>
      <c r="B6054" s="7" t="n">
        <v>0.076086</v>
      </c>
      <c r="C6054" s="7" t="n">
        <v>0.886345</v>
      </c>
      <c r="D6054" s="16" t="n">
        <f aca="false">LOGINV(B6054,$B$7,$C$7)</f>
        <v>6.09615398921815</v>
      </c>
      <c r="E6054" s="16" t="n">
        <f aca="false">LOGINV(C6054,$B$8,$C$8)</f>
        <v>238.067044246294</v>
      </c>
      <c r="F6054" s="16" t="n">
        <f aca="false">$B$5/100*E6054*2_Girdiler!$B$14*2_Girdiler!$B$15*2_Girdiler!$B$16</f>
        <v>5.98976683323676</v>
      </c>
      <c r="G6054" s="16" t="n">
        <f aca="false">MIN(MATCH(F6054,2_Girdiler!$B$20:$I$20,1),7)</f>
        <v>2</v>
      </c>
      <c r="H6054" s="16" t="n">
        <f aca="false">IF(F6054&gt;=40,2_Girdiler!$I$21+(F6054-40)*(2_Girdiler!$I$21-2_Girdiler!$H$21)/(2_Girdiler!$I$20-2_Girdiler!$H$20),INDEX(2_Girdiler!$B$21:$I$21,G6054)+(F6054-INDEX(2_Girdiler!$B$20:$I$20,G6054))*(INDEX(2_Girdiler!$B$21:$I$21,G6054+1)-INDEX(2_Girdiler!$B$21:$I$21,G6054))/(INDEX(2_Girdiler!$B$20:$I$20,G6054+1)-INDEX(2_Girdiler!$B$20:$I$20,G6054)))</f>
        <v>12.5836269331788</v>
      </c>
      <c r="I6054" s="16" t="n">
        <f aca="false">H6054/2_Girdiler!$B$17</f>
        <v>5.04151720079279</v>
      </c>
      <c r="J6054" s="16" t="n">
        <f aca="false">D6054+I6054</f>
        <v>11.1376711900109</v>
      </c>
    </row>
    <row r="6055" customFormat="false" ht="15" hidden="false" customHeight="false" outlineLevel="0" collapsed="false">
      <c r="A6055" s="0" t="n">
        <v>6043</v>
      </c>
      <c r="B6055" s="7" t="n">
        <v>0.279826</v>
      </c>
      <c r="C6055" s="7" t="n">
        <v>0.700247</v>
      </c>
      <c r="D6055" s="16" t="n">
        <f aca="false">LOGINV(B6055,$B$7,$C$7)</f>
        <v>9.78290017374524</v>
      </c>
      <c r="E6055" s="16" t="n">
        <f aca="false">LOGINV(C6055,$B$8,$C$8)</f>
        <v>153.268035421596</v>
      </c>
      <c r="F6055" s="16" t="n">
        <f aca="false">$B$5/100*E6055*2_Girdiler!$B$14*2_Girdiler!$B$15*2_Girdiler!$B$16</f>
        <v>3.85622377120737</v>
      </c>
      <c r="G6055" s="16" t="n">
        <f aca="false">MIN(MATCH(F6055,2_Girdiler!$B$20:$I$20,1),7)</f>
        <v>1</v>
      </c>
      <c r="H6055" s="16" t="n">
        <f aca="false">IF(F6055&gt;=40,2_Girdiler!$I$21+(F6055-40)*(2_Girdiler!$I$21-2_Girdiler!$H$21)/(2_Girdiler!$I$20-2_Girdiler!$H$20),INDEX(2_Girdiler!$B$21:$I$21,G6055)+(F6055-INDEX(2_Girdiler!$B$20:$I$20,G6055))*(INDEX(2_Girdiler!$B$21:$I$21,G6055+1)-INDEX(2_Girdiler!$B$21:$I$21,G6055))/(INDEX(2_Girdiler!$B$20:$I$20,G6055+1)-INDEX(2_Girdiler!$B$20:$I$20,G6055)))</f>
        <v>8.48369229665621</v>
      </c>
      <c r="I6055" s="16" t="n">
        <f aca="false">H6055/2_Girdiler!$B$17</f>
        <v>3.39891518295521</v>
      </c>
      <c r="J6055" s="16" t="n">
        <f aca="false">D6055+I6055</f>
        <v>13.1818153567005</v>
      </c>
    </row>
    <row r="6056" customFormat="false" ht="15" hidden="false" customHeight="false" outlineLevel="0" collapsed="false">
      <c r="A6056" s="0" t="n">
        <v>6044</v>
      </c>
      <c r="B6056" s="7" t="n">
        <v>0.593569</v>
      </c>
      <c r="C6056" s="7" t="n">
        <v>0.984783</v>
      </c>
      <c r="D6056" s="16" t="n">
        <f aca="false">LOGINV(B6056,$B$7,$C$7)</f>
        <v>15.4522768653778</v>
      </c>
      <c r="E6056" s="16" t="n">
        <f aca="false">LOGINV(C6056,$B$8,$C$8)</f>
        <v>441.574354153408</v>
      </c>
      <c r="F6056" s="16" t="n">
        <f aca="false">$B$5/100*E6056*2_Girdiler!$B$14*2_Girdiler!$B$15*2_Girdiler!$B$16</f>
        <v>11.1100107504997</v>
      </c>
      <c r="G6056" s="16" t="n">
        <f aca="false">MIN(MATCH(F6056,2_Girdiler!$B$20:$I$20,1),7)</f>
        <v>3</v>
      </c>
      <c r="H6056" s="16" t="n">
        <f aca="false">IF(F6056&gt;=40,2_Girdiler!$I$21+(F6056-40)*(2_Girdiler!$I$21-2_Girdiler!$H$21)/(2_Girdiler!$I$20-2_Girdiler!$H$20),INDEX(2_Girdiler!$B$21:$I$21,G6056)+(F6056-INDEX(2_Girdiler!$B$20:$I$20,G6056))*(INDEX(2_Girdiler!$B$21:$I$21,G6056+1)-INDEX(2_Girdiler!$B$21:$I$21,G6056))/(INDEX(2_Girdiler!$B$20:$I$20,G6056+1)-INDEX(2_Girdiler!$B$20:$I$20,G6056)))</f>
        <v>19.9990096754498</v>
      </c>
      <c r="I6056" s="16" t="n">
        <f aca="false">H6056/2_Girdiler!$B$17</f>
        <v>8.01242374817699</v>
      </c>
      <c r="J6056" s="16" t="n">
        <f aca="false">D6056+I6056</f>
        <v>23.4647006135548</v>
      </c>
    </row>
    <row r="6057" customFormat="false" ht="15" hidden="false" customHeight="false" outlineLevel="0" collapsed="false">
      <c r="A6057" s="0" t="n">
        <v>6045</v>
      </c>
      <c r="B6057" s="7" t="n">
        <v>0.839406</v>
      </c>
      <c r="C6057" s="7" t="n">
        <v>0.876444</v>
      </c>
      <c r="D6057" s="16" t="n">
        <f aca="false">LOGINV(B6057,$B$7,$C$7)</f>
        <v>23.5411907422029</v>
      </c>
      <c r="E6057" s="16" t="n">
        <f aca="false">LOGINV(C6057,$B$8,$C$8)</f>
        <v>230.517315791937</v>
      </c>
      <c r="F6057" s="16" t="n">
        <f aca="false">$B$5/100*E6057*2_Girdiler!$B$14*2_Girdiler!$B$15*2_Girdiler!$B$16</f>
        <v>5.79981566532514</v>
      </c>
      <c r="G6057" s="16" t="n">
        <f aca="false">MIN(MATCH(F6057,2_Girdiler!$B$20:$I$20,1),7)</f>
        <v>2</v>
      </c>
      <c r="H6057" s="16" t="n">
        <f aca="false">IF(F6057&gt;=40,2_Girdiler!$I$21+(F6057-40)*(2_Girdiler!$I$21-2_Girdiler!$H$21)/(2_Girdiler!$I$20-2_Girdiler!$H$20),INDEX(2_Girdiler!$B$21:$I$21,G6057)+(F6057-INDEX(2_Girdiler!$B$20:$I$20,G6057))*(INDEX(2_Girdiler!$B$21:$I$21,G6057+1)-INDEX(2_Girdiler!$B$21:$I$21,G6057))/(INDEX(2_Girdiler!$B$20:$I$20,G6057+1)-INDEX(2_Girdiler!$B$20:$I$20,G6057)))</f>
        <v>12.2797050645202</v>
      </c>
      <c r="I6057" s="16" t="n">
        <f aca="false">H6057/2_Girdiler!$B$17</f>
        <v>4.91975363161868</v>
      </c>
      <c r="J6057" s="16" t="n">
        <f aca="false">D6057+I6057</f>
        <v>28.4609443738216</v>
      </c>
    </row>
    <row r="6058" customFormat="false" ht="15" hidden="false" customHeight="false" outlineLevel="0" collapsed="false">
      <c r="A6058" s="0" t="n">
        <v>6046</v>
      </c>
      <c r="B6058" s="7" t="n">
        <v>0.184485</v>
      </c>
      <c r="C6058" s="7" t="n">
        <v>0.737467</v>
      </c>
      <c r="D6058" s="16" t="n">
        <f aca="false">LOGINV(B6058,$B$7,$C$7)</f>
        <v>8.20734427127283</v>
      </c>
      <c r="E6058" s="16" t="n">
        <f aca="false">LOGINV(C6058,$B$8,$C$8)</f>
        <v>164.593752094046</v>
      </c>
      <c r="F6058" s="16" t="n">
        <f aca="false">$B$5/100*E6058*2_Girdiler!$B$14*2_Girdiler!$B$15*2_Girdiler!$B$16</f>
        <v>4.14117880268619</v>
      </c>
      <c r="G6058" s="16" t="n">
        <f aca="false">MIN(MATCH(F6058,2_Girdiler!$B$20:$I$20,1),7)</f>
        <v>1</v>
      </c>
      <c r="H6058" s="16" t="n">
        <f aca="false">IF(F6058&gt;=40,2_Girdiler!$I$21+(F6058-40)*(2_Girdiler!$I$21-2_Girdiler!$H$21)/(2_Girdiler!$I$20-2_Girdiler!$H$20),INDEX(2_Girdiler!$B$21:$I$21,G6058)+(F6058-INDEX(2_Girdiler!$B$20:$I$20,G6058))*(INDEX(2_Girdiler!$B$21:$I$21,G6058+1)-INDEX(2_Girdiler!$B$21:$I$21,G6058))/(INDEX(2_Girdiler!$B$20:$I$20,G6058+1)-INDEX(2_Girdiler!$B$20:$I$20,G6058)))</f>
        <v>9.11059336590962</v>
      </c>
      <c r="I6058" s="16" t="n">
        <f aca="false">H6058/2_Girdiler!$B$17</f>
        <v>3.65007747031635</v>
      </c>
      <c r="J6058" s="16" t="n">
        <f aca="false">D6058+I6058</f>
        <v>11.8574217415892</v>
      </c>
    </row>
    <row r="6059" customFormat="false" ht="15" hidden="false" customHeight="false" outlineLevel="0" collapsed="false">
      <c r="A6059" s="0" t="n">
        <v>6047</v>
      </c>
      <c r="B6059" s="7" t="n">
        <v>0.904172</v>
      </c>
      <c r="C6059" s="7" t="n">
        <v>0.984981</v>
      </c>
      <c r="D6059" s="16" t="n">
        <f aca="false">LOGINV(B6059,$B$7,$C$7)</f>
        <v>28.0389575127071</v>
      </c>
      <c r="E6059" s="16" t="n">
        <f aca="false">LOGINV(C6059,$B$8,$C$8)</f>
        <v>443.057123553991</v>
      </c>
      <c r="F6059" s="16" t="n">
        <f aca="false">$B$5/100*E6059*2_Girdiler!$B$14*2_Girdiler!$B$15*2_Girdiler!$B$16</f>
        <v>11.1473172286184</v>
      </c>
      <c r="G6059" s="16" t="n">
        <f aca="false">MIN(MATCH(F6059,2_Girdiler!$B$20:$I$20,1),7)</f>
        <v>3</v>
      </c>
      <c r="H6059" s="16" t="n">
        <f aca="false">IF(F6059&gt;=40,2_Girdiler!$I$21+(F6059-40)*(2_Girdiler!$I$21-2_Girdiler!$H$21)/(2_Girdiler!$I$20-2_Girdiler!$H$20),INDEX(2_Girdiler!$B$21:$I$21,G6059)+(F6059-INDEX(2_Girdiler!$B$20:$I$20,G6059))*(INDEX(2_Girdiler!$B$21:$I$21,G6059+1)-INDEX(2_Girdiler!$B$21:$I$21,G6059))/(INDEX(2_Girdiler!$B$20:$I$20,G6059+1)-INDEX(2_Girdiler!$B$20:$I$20,G6059)))</f>
        <v>20.0325855057566</v>
      </c>
      <c r="I6059" s="16" t="n">
        <f aca="false">H6059/2_Girdiler!$B$17</f>
        <v>8.02587560326785</v>
      </c>
      <c r="J6059" s="16" t="n">
        <f aca="false">D6059+I6059</f>
        <v>36.0648331159749</v>
      </c>
    </row>
    <row r="6060" customFormat="false" ht="15" hidden="false" customHeight="false" outlineLevel="0" collapsed="false">
      <c r="A6060" s="0" t="n">
        <v>6048</v>
      </c>
      <c r="B6060" s="7" t="n">
        <v>0.770757</v>
      </c>
      <c r="C6060" s="7" t="n">
        <v>0.191453</v>
      </c>
      <c r="D6060" s="16" t="n">
        <f aca="false">LOGINV(B6060,$B$7,$C$7)</f>
        <v>20.4713044894097</v>
      </c>
      <c r="E6060" s="16" t="n">
        <f aca="false">LOGINV(C6060,$B$8,$C$8)</f>
        <v>62.1776262982595</v>
      </c>
      <c r="F6060" s="16" t="n">
        <f aca="false">$B$5/100*E6060*2_Girdiler!$B$14*2_Girdiler!$B$15*2_Girdiler!$B$16</f>
        <v>1.56438907766421</v>
      </c>
      <c r="G6060" s="16" t="n">
        <f aca="false">MIN(MATCH(F6060,2_Girdiler!$B$20:$I$20,1),7)</f>
        <v>1</v>
      </c>
      <c r="H6060" s="16" t="n">
        <f aca="false">IF(F6060&gt;=40,2_Girdiler!$I$21+(F6060-40)*(2_Girdiler!$I$21-2_Girdiler!$H$21)/(2_Girdiler!$I$20-2_Girdiler!$H$20),INDEX(2_Girdiler!$B$21:$I$21,G6060)+(F6060-INDEX(2_Girdiler!$B$20:$I$20,G6060))*(INDEX(2_Girdiler!$B$21:$I$21,G6060+1)-INDEX(2_Girdiler!$B$21:$I$21,G6060))/(INDEX(2_Girdiler!$B$20:$I$20,G6060+1)-INDEX(2_Girdiler!$B$20:$I$20,G6060)))</f>
        <v>3.44165597086126</v>
      </c>
      <c r="I6060" s="16" t="n">
        <f aca="false">H6060/2_Girdiler!$B$17</f>
        <v>1.37886857806942</v>
      </c>
      <c r="J6060" s="16" t="n">
        <f aca="false">D6060+I6060</f>
        <v>21.8501730674791</v>
      </c>
    </row>
    <row r="6061" customFormat="false" ht="15" hidden="false" customHeight="false" outlineLevel="0" collapsed="false">
      <c r="A6061" s="0" t="n">
        <v>6049</v>
      </c>
      <c r="B6061" s="7" t="n">
        <v>0.517027</v>
      </c>
      <c r="C6061" s="7" t="n">
        <v>0.058768</v>
      </c>
      <c r="D6061" s="16" t="n">
        <f aca="false">LOGINV(B6061,$B$7,$C$7)</f>
        <v>13.8681835019041</v>
      </c>
      <c r="E6061" s="16" t="n">
        <f aca="false">LOGINV(C6061,$B$8,$C$8)</f>
        <v>39.7612353816731</v>
      </c>
      <c r="F6061" s="16" t="n">
        <f aca="false">$B$5/100*E6061*2_Girdiler!$B$14*2_Girdiler!$B$15*2_Girdiler!$B$16</f>
        <v>1.0003926822029</v>
      </c>
      <c r="G6061" s="16" t="n">
        <f aca="false">MIN(MATCH(F6061,2_Girdiler!$B$20:$I$20,1),7)</f>
        <v>1</v>
      </c>
      <c r="H6061" s="16" t="n">
        <f aca="false">IF(F6061&gt;=40,2_Girdiler!$I$21+(F6061-40)*(2_Girdiler!$I$21-2_Girdiler!$H$21)/(2_Girdiler!$I$20-2_Girdiler!$H$20),INDEX(2_Girdiler!$B$21:$I$21,G6061)+(F6061-INDEX(2_Girdiler!$B$20:$I$20,G6061))*(INDEX(2_Girdiler!$B$21:$I$21,G6061+1)-INDEX(2_Girdiler!$B$21:$I$21,G6061))/(INDEX(2_Girdiler!$B$20:$I$20,G6061+1)-INDEX(2_Girdiler!$B$20:$I$20,G6061)))</f>
        <v>2.20086390084637</v>
      </c>
      <c r="I6061" s="16" t="n">
        <f aca="false">H6061/2_Girdiler!$B$17</f>
        <v>0.881756370531398</v>
      </c>
      <c r="J6061" s="16" t="n">
        <f aca="false">D6061+I6061</f>
        <v>14.7499398724355</v>
      </c>
    </row>
    <row r="6062" customFormat="false" ht="15" hidden="false" customHeight="false" outlineLevel="0" collapsed="false">
      <c r="A6062" s="0" t="n">
        <v>6050</v>
      </c>
      <c r="B6062" s="7" t="n">
        <v>0.596507</v>
      </c>
      <c r="C6062" s="7" t="n">
        <v>0.062758</v>
      </c>
      <c r="D6062" s="16" t="n">
        <f aca="false">LOGINV(B6062,$B$7,$C$7)</f>
        <v>15.517707715527</v>
      </c>
      <c r="E6062" s="16" t="n">
        <f aca="false">LOGINV(C6062,$B$8,$C$8)</f>
        <v>40.6218572876722</v>
      </c>
      <c r="F6062" s="16" t="n">
        <f aca="false">$B$5/100*E6062*2_Girdiler!$B$14*2_Girdiler!$B$15*2_Girdiler!$B$16</f>
        <v>1.02204592935783</v>
      </c>
      <c r="G6062" s="16" t="n">
        <f aca="false">MIN(MATCH(F6062,2_Girdiler!$B$20:$I$20,1),7)</f>
        <v>1</v>
      </c>
      <c r="H6062" s="16" t="n">
        <f aca="false">IF(F6062&gt;=40,2_Girdiler!$I$21+(F6062-40)*(2_Girdiler!$I$21-2_Girdiler!$H$21)/(2_Girdiler!$I$20-2_Girdiler!$H$20),INDEX(2_Girdiler!$B$21:$I$21,G6062)+(F6062-INDEX(2_Girdiler!$B$20:$I$20,G6062))*(INDEX(2_Girdiler!$B$21:$I$21,G6062+1)-INDEX(2_Girdiler!$B$21:$I$21,G6062))/(INDEX(2_Girdiler!$B$20:$I$20,G6062+1)-INDEX(2_Girdiler!$B$20:$I$20,G6062)))</f>
        <v>2.24850104458723</v>
      </c>
      <c r="I6062" s="16" t="n">
        <f aca="false">H6062/2_Girdiler!$B$17</f>
        <v>0.900841764658346</v>
      </c>
      <c r="J6062" s="16" t="n">
        <f aca="false">D6062+I6062</f>
        <v>16.4185494801853</v>
      </c>
    </row>
    <row r="6063" customFormat="false" ht="15" hidden="false" customHeight="false" outlineLevel="0" collapsed="false">
      <c r="A6063" s="0" t="n">
        <v>6051</v>
      </c>
      <c r="B6063" s="7" t="n">
        <v>0.404365</v>
      </c>
      <c r="C6063" s="7" t="n">
        <v>0.607415</v>
      </c>
      <c r="D6063" s="16" t="n">
        <f aca="false">LOGINV(B6063,$B$7,$C$7)</f>
        <v>11.8327737089494</v>
      </c>
      <c r="E6063" s="16" t="n">
        <f aca="false">LOGINV(C6063,$B$8,$C$8)</f>
        <v>130.214694158767</v>
      </c>
      <c r="F6063" s="16" t="n">
        <f aca="false">$B$5/100*E6063*2_Girdiler!$B$14*2_Girdiler!$B$15*2_Girdiler!$B$16</f>
        <v>3.27620170503458</v>
      </c>
      <c r="G6063" s="16" t="n">
        <f aca="false">MIN(MATCH(F6063,2_Girdiler!$B$20:$I$20,1),7)</f>
        <v>1</v>
      </c>
      <c r="H6063" s="16" t="n">
        <f aca="false">IF(F6063&gt;=40,2_Girdiler!$I$21+(F6063-40)*(2_Girdiler!$I$21-2_Girdiler!$H$21)/(2_Girdiler!$I$20-2_Girdiler!$H$20),INDEX(2_Girdiler!$B$21:$I$21,G6063)+(F6063-INDEX(2_Girdiler!$B$20:$I$20,G6063))*(INDEX(2_Girdiler!$B$21:$I$21,G6063+1)-INDEX(2_Girdiler!$B$21:$I$21,G6063))/(INDEX(2_Girdiler!$B$20:$I$20,G6063+1)-INDEX(2_Girdiler!$B$20:$I$20,G6063)))</f>
        <v>7.20764375107608</v>
      </c>
      <c r="I6063" s="16" t="n">
        <f aca="false">H6063/2_Girdiler!$B$17</f>
        <v>2.88767778488625</v>
      </c>
      <c r="J6063" s="16" t="n">
        <f aca="false">D6063+I6063</f>
        <v>14.7204514938356</v>
      </c>
    </row>
    <row r="6064" customFormat="false" ht="15" hidden="false" customHeight="false" outlineLevel="0" collapsed="false">
      <c r="A6064" s="0" t="n">
        <v>6052</v>
      </c>
      <c r="B6064" s="7" t="n">
        <v>0.769566</v>
      </c>
      <c r="C6064" s="7" t="n">
        <v>0.038923</v>
      </c>
      <c r="D6064" s="16" t="n">
        <f aca="false">LOGINV(B6064,$B$7,$C$7)</f>
        <v>20.4265795055572</v>
      </c>
      <c r="E6064" s="16" t="n">
        <f aca="false">LOGINV(C6064,$B$8,$C$8)</f>
        <v>34.9879602728518</v>
      </c>
      <c r="F6064" s="16" t="n">
        <f aca="false">$B$5/100*E6064*2_Girdiler!$B$14*2_Girdiler!$B$15*2_Girdiler!$B$16</f>
        <v>0.880297080464951</v>
      </c>
      <c r="G6064" s="16" t="n">
        <f aca="false">MIN(MATCH(F6064,2_Girdiler!$B$20:$I$20,1),7)</f>
        <v>1</v>
      </c>
      <c r="H6064" s="16" t="n">
        <f aca="false">IF(F6064&gt;=40,2_Girdiler!$I$21+(F6064-40)*(2_Girdiler!$I$21-2_Girdiler!$H$21)/(2_Girdiler!$I$20-2_Girdiler!$H$20),INDEX(2_Girdiler!$B$21:$I$21,G6064)+(F6064-INDEX(2_Girdiler!$B$20:$I$20,G6064))*(INDEX(2_Girdiler!$B$21:$I$21,G6064+1)-INDEX(2_Girdiler!$B$21:$I$21,G6064))/(INDEX(2_Girdiler!$B$20:$I$20,G6064+1)-INDEX(2_Girdiler!$B$20:$I$20,G6064)))</f>
        <v>1.93665357702289</v>
      </c>
      <c r="I6064" s="16" t="n">
        <f aca="false">H6064/2_Girdiler!$B$17</f>
        <v>0.775902875409812</v>
      </c>
      <c r="J6064" s="16" t="n">
        <f aca="false">D6064+I6064</f>
        <v>21.202482380967</v>
      </c>
    </row>
    <row r="6065" customFormat="false" ht="15" hidden="false" customHeight="false" outlineLevel="0" collapsed="false">
      <c r="A6065" s="0" t="n">
        <v>6053</v>
      </c>
      <c r="B6065" s="7" t="n">
        <v>0.09782</v>
      </c>
      <c r="C6065" s="7" t="n">
        <v>0.11699</v>
      </c>
      <c r="D6065" s="16" t="n">
        <f aca="false">LOGINV(B6065,$B$7,$C$7)</f>
        <v>6.58295265322688</v>
      </c>
      <c r="E6065" s="16" t="n">
        <f aca="false">LOGINV(C6065,$B$8,$C$8)</f>
        <v>50.6518146402615</v>
      </c>
      <c r="F6065" s="16" t="n">
        <f aca="false">$B$5/100*E6065*2_Girdiler!$B$14*2_Girdiler!$B$15*2_Girdiler!$B$16</f>
        <v>1.27439965634898</v>
      </c>
      <c r="G6065" s="16" t="n">
        <f aca="false">MIN(MATCH(F6065,2_Girdiler!$B$20:$I$20,1),7)</f>
        <v>1</v>
      </c>
      <c r="H6065" s="16" t="n">
        <f aca="false">IF(F6065&gt;=40,2_Girdiler!$I$21+(F6065-40)*(2_Girdiler!$I$21-2_Girdiler!$H$21)/(2_Girdiler!$I$20-2_Girdiler!$H$20),INDEX(2_Girdiler!$B$21:$I$21,G6065)+(F6065-INDEX(2_Girdiler!$B$20:$I$20,G6065))*(INDEX(2_Girdiler!$B$21:$I$21,G6065+1)-INDEX(2_Girdiler!$B$21:$I$21,G6065))/(INDEX(2_Girdiler!$B$20:$I$20,G6065+1)-INDEX(2_Girdiler!$B$20:$I$20,G6065)))</f>
        <v>2.80367924396775</v>
      </c>
      <c r="I6065" s="16" t="n">
        <f aca="false">H6065/2_Girdiler!$B$17</f>
        <v>1.1232689278717</v>
      </c>
      <c r="J6065" s="16" t="n">
        <f aca="false">D6065+I6065</f>
        <v>7.70622158109857</v>
      </c>
    </row>
    <row r="6066" customFormat="false" ht="15" hidden="false" customHeight="false" outlineLevel="0" collapsed="false">
      <c r="A6066" s="0" t="n">
        <v>6054</v>
      </c>
      <c r="B6066" s="7" t="n">
        <v>0.147951</v>
      </c>
      <c r="C6066" s="7" t="n">
        <v>0.007383</v>
      </c>
      <c r="D6066" s="16" t="n">
        <f aca="false">LOGINV(B6066,$B$7,$C$7)</f>
        <v>7.5622675636734</v>
      </c>
      <c r="E6066" s="16" t="n">
        <f aca="false">LOGINV(C6066,$B$8,$C$8)</f>
        <v>22.6340700314225</v>
      </c>
      <c r="F6066" s="16" t="n">
        <f aca="false">$B$5/100*E6066*2_Girdiler!$B$14*2_Girdiler!$B$15*2_Girdiler!$B$16</f>
        <v>0.569473201990591</v>
      </c>
      <c r="G6066" s="16" t="n">
        <f aca="false">MIN(MATCH(F6066,2_Girdiler!$B$20:$I$20,1),7)</f>
        <v>1</v>
      </c>
      <c r="H6066" s="16" t="n">
        <f aca="false">IF(F6066&gt;=40,2_Girdiler!$I$21+(F6066-40)*(2_Girdiler!$I$21-2_Girdiler!$H$21)/(2_Girdiler!$I$20-2_Girdiler!$H$20),INDEX(2_Girdiler!$B$21:$I$21,G6066)+(F6066-INDEX(2_Girdiler!$B$20:$I$20,G6066))*(INDEX(2_Girdiler!$B$21:$I$21,G6066+1)-INDEX(2_Girdiler!$B$21:$I$21,G6066))/(INDEX(2_Girdiler!$B$20:$I$20,G6066+1)-INDEX(2_Girdiler!$B$20:$I$20,G6066)))</f>
        <v>1.2528410443793</v>
      </c>
      <c r="I6066" s="16" t="n">
        <f aca="false">H6066/2_Girdiler!$B$17</f>
        <v>0.501939520985297</v>
      </c>
      <c r="J6066" s="16" t="n">
        <f aca="false">D6066+I6066</f>
        <v>8.06420708465869</v>
      </c>
    </row>
    <row r="6067" customFormat="false" ht="15" hidden="false" customHeight="false" outlineLevel="0" collapsed="false">
      <c r="A6067" s="0" t="n">
        <v>6055</v>
      </c>
      <c r="B6067" s="7" t="n">
        <v>0.413255</v>
      </c>
      <c r="C6067" s="7" t="n">
        <v>0.379225</v>
      </c>
      <c r="D6067" s="16" t="n">
        <f aca="false">LOGINV(B6067,$B$7,$C$7)</f>
        <v>11.9846802278212</v>
      </c>
      <c r="E6067" s="16" t="n">
        <f aca="false">LOGINV(C6067,$B$8,$C$8)</f>
        <v>89.5437169833263</v>
      </c>
      <c r="F6067" s="16" t="n">
        <f aca="false">$B$5/100*E6067*2_Girdiler!$B$14*2_Girdiler!$B$15*2_Girdiler!$B$16</f>
        <v>2.25291991930049</v>
      </c>
      <c r="G6067" s="16" t="n">
        <f aca="false">MIN(MATCH(F6067,2_Girdiler!$B$20:$I$20,1),7)</f>
        <v>1</v>
      </c>
      <c r="H6067" s="16" t="n">
        <f aca="false">IF(F6067&gt;=40,2_Girdiler!$I$21+(F6067-40)*(2_Girdiler!$I$21-2_Girdiler!$H$21)/(2_Girdiler!$I$20-2_Girdiler!$H$20),INDEX(2_Girdiler!$B$21:$I$21,G6067)+(F6067-INDEX(2_Girdiler!$B$20:$I$20,G6067))*(INDEX(2_Girdiler!$B$21:$I$21,G6067+1)-INDEX(2_Girdiler!$B$21:$I$21,G6067))/(INDEX(2_Girdiler!$B$20:$I$20,G6067+1)-INDEX(2_Girdiler!$B$20:$I$20,G6067)))</f>
        <v>4.95642382246108</v>
      </c>
      <c r="I6067" s="16" t="n">
        <f aca="false">H6067/2_Girdiler!$B$17</f>
        <v>1.98574672374242</v>
      </c>
      <c r="J6067" s="16" t="n">
        <f aca="false">D6067+I6067</f>
        <v>13.9704269515636</v>
      </c>
    </row>
    <row r="6068" customFormat="false" ht="15" hidden="false" customHeight="false" outlineLevel="0" collapsed="false">
      <c r="A6068" s="0" t="n">
        <v>6056</v>
      </c>
      <c r="B6068" s="7" t="n">
        <v>0.058611</v>
      </c>
      <c r="C6068" s="7" t="n">
        <v>0.795951</v>
      </c>
      <c r="D6068" s="16" t="n">
        <f aca="false">LOGINV(B6068,$B$7,$C$7)</f>
        <v>5.65539526596378</v>
      </c>
      <c r="E6068" s="16" t="n">
        <f aca="false">LOGINV(C6068,$B$8,$C$8)</f>
        <v>186.27348779445</v>
      </c>
      <c r="F6068" s="16" t="n">
        <f aca="false">$B$5/100*E6068*2_Girdiler!$B$14*2_Girdiler!$B$15*2_Girdiler!$B$16</f>
        <v>4.68664095290836</v>
      </c>
      <c r="G6068" s="16" t="n">
        <f aca="false">MIN(MATCH(F6068,2_Girdiler!$B$20:$I$20,1),7)</f>
        <v>1</v>
      </c>
      <c r="H6068" s="16" t="n">
        <f aca="false">IF(F6068&gt;=40,2_Girdiler!$I$21+(F6068-40)*(2_Girdiler!$I$21-2_Girdiler!$H$21)/(2_Girdiler!$I$20-2_Girdiler!$H$20),INDEX(2_Girdiler!$B$21:$I$21,G6068)+(F6068-INDEX(2_Girdiler!$B$20:$I$20,G6068))*(INDEX(2_Girdiler!$B$21:$I$21,G6068+1)-INDEX(2_Girdiler!$B$21:$I$21,G6068))/(INDEX(2_Girdiler!$B$20:$I$20,G6068+1)-INDEX(2_Girdiler!$B$20:$I$20,G6068)))</f>
        <v>10.3106100963984</v>
      </c>
      <c r="I6068" s="16" t="n">
        <f aca="false">H6068/2_Girdiler!$B$17</f>
        <v>4.13085340400577</v>
      </c>
      <c r="J6068" s="16" t="n">
        <f aca="false">D6068+I6068</f>
        <v>9.78624866996955</v>
      </c>
    </row>
    <row r="6069" customFormat="false" ht="15" hidden="false" customHeight="false" outlineLevel="0" collapsed="false">
      <c r="A6069" s="0" t="n">
        <v>6057</v>
      </c>
      <c r="B6069" s="7" t="n">
        <v>0.745837</v>
      </c>
      <c r="C6069" s="7" t="n">
        <v>0.539619</v>
      </c>
      <c r="D6069" s="16" t="n">
        <f aca="false">LOGINV(B6069,$B$7,$C$7)</f>
        <v>19.5796407858178</v>
      </c>
      <c r="E6069" s="16" t="n">
        <f aca="false">LOGINV(C6069,$B$8,$C$8)</f>
        <v>116.447379609587</v>
      </c>
      <c r="F6069" s="16" t="n">
        <f aca="false">$B$5/100*E6069*2_Girdiler!$B$14*2_Girdiler!$B$15*2_Girdiler!$B$16</f>
        <v>2.92981607097722</v>
      </c>
      <c r="G6069" s="16" t="n">
        <f aca="false">MIN(MATCH(F6069,2_Girdiler!$B$20:$I$20,1),7)</f>
        <v>1</v>
      </c>
      <c r="H6069" s="16" t="n">
        <f aca="false">IF(F6069&gt;=40,2_Girdiler!$I$21+(F6069-40)*(2_Girdiler!$I$21-2_Girdiler!$H$21)/(2_Girdiler!$I$20-2_Girdiler!$H$20),INDEX(2_Girdiler!$B$21:$I$21,G6069)+(F6069-INDEX(2_Girdiler!$B$20:$I$20,G6069))*(INDEX(2_Girdiler!$B$21:$I$21,G6069+1)-INDEX(2_Girdiler!$B$21:$I$21,G6069))/(INDEX(2_Girdiler!$B$20:$I$20,G6069+1)-INDEX(2_Girdiler!$B$20:$I$20,G6069)))</f>
        <v>6.44559535614988</v>
      </c>
      <c r="I6069" s="16" t="n">
        <f aca="false">H6069/2_Girdiler!$B$17</f>
        <v>2.58236993435492</v>
      </c>
      <c r="J6069" s="16" t="n">
        <f aca="false">D6069+I6069</f>
        <v>22.1620107201728</v>
      </c>
    </row>
    <row r="6070" customFormat="false" ht="15" hidden="false" customHeight="false" outlineLevel="0" collapsed="false">
      <c r="A6070" s="0" t="n">
        <v>6058</v>
      </c>
      <c r="B6070" s="7" t="n">
        <v>0.08803</v>
      </c>
      <c r="C6070" s="7" t="n">
        <v>0.908858</v>
      </c>
      <c r="D6070" s="16" t="n">
        <f aca="false">LOGINV(B6070,$B$7,$C$7)</f>
        <v>6.37029273584552</v>
      </c>
      <c r="E6070" s="16" t="n">
        <f aca="false">LOGINV(C6070,$B$8,$C$8)</f>
        <v>258.312020535763</v>
      </c>
      <c r="F6070" s="16" t="n">
        <f aca="false">$B$5/100*E6070*2_Girdiler!$B$14*2_Girdiler!$B$15*2_Girdiler!$B$16</f>
        <v>6.4991304366798</v>
      </c>
      <c r="G6070" s="16" t="n">
        <f aca="false">MIN(MATCH(F6070,2_Girdiler!$B$20:$I$20,1),7)</f>
        <v>2</v>
      </c>
      <c r="H6070" s="16" t="n">
        <f aca="false">IF(F6070&gt;=40,2_Girdiler!$I$21+(F6070-40)*(2_Girdiler!$I$21-2_Girdiler!$H$21)/(2_Girdiler!$I$20-2_Girdiler!$H$20),INDEX(2_Girdiler!$B$21:$I$21,G6070)+(F6070-INDEX(2_Girdiler!$B$20:$I$20,G6070))*(INDEX(2_Girdiler!$B$21:$I$21,G6070+1)-INDEX(2_Girdiler!$B$21:$I$21,G6070))/(INDEX(2_Girdiler!$B$20:$I$20,G6070+1)-INDEX(2_Girdiler!$B$20:$I$20,G6070)))</f>
        <v>13.3986086986877</v>
      </c>
      <c r="I6070" s="16" t="n">
        <f aca="false">H6070/2_Girdiler!$B$17</f>
        <v>5.368032331205</v>
      </c>
      <c r="J6070" s="16" t="n">
        <f aca="false">D6070+I6070</f>
        <v>11.7383250670505</v>
      </c>
    </row>
    <row r="6071" customFormat="false" ht="15" hidden="false" customHeight="false" outlineLevel="0" collapsed="false">
      <c r="A6071" s="0" t="n">
        <v>6059</v>
      </c>
      <c r="B6071" s="7" t="n">
        <v>0.290583</v>
      </c>
      <c r="C6071" s="7" t="n">
        <v>0.481681</v>
      </c>
      <c r="D6071" s="16" t="n">
        <f aca="false">LOGINV(B6071,$B$7,$C$7)</f>
        <v>9.95716362422041</v>
      </c>
      <c r="E6071" s="16" t="n">
        <f aca="false">LOGINV(C6071,$B$8,$C$8)</f>
        <v>106.014724686019</v>
      </c>
      <c r="F6071" s="16" t="n">
        <f aca="false">$B$5/100*E6071*2_Girdiler!$B$14*2_Girdiler!$B$15*2_Girdiler!$B$16</f>
        <v>2.66733047310024</v>
      </c>
      <c r="G6071" s="16" t="n">
        <f aca="false">MIN(MATCH(F6071,2_Girdiler!$B$20:$I$20,1),7)</f>
        <v>1</v>
      </c>
      <c r="H6071" s="16" t="n">
        <f aca="false">IF(F6071&gt;=40,2_Girdiler!$I$21+(F6071-40)*(2_Girdiler!$I$21-2_Girdiler!$H$21)/(2_Girdiler!$I$20-2_Girdiler!$H$20),INDEX(2_Girdiler!$B$21:$I$21,G6071)+(F6071-INDEX(2_Girdiler!$B$20:$I$20,G6071))*(INDEX(2_Girdiler!$B$21:$I$21,G6071+1)-INDEX(2_Girdiler!$B$21:$I$21,G6071))/(INDEX(2_Girdiler!$B$20:$I$20,G6071+1)-INDEX(2_Girdiler!$B$20:$I$20,G6071)))</f>
        <v>5.86812704082052</v>
      </c>
      <c r="I6071" s="16" t="n">
        <f aca="false">H6071/2_Girdiler!$B$17</f>
        <v>2.35101243622617</v>
      </c>
      <c r="J6071" s="16" t="n">
        <f aca="false">D6071+I6071</f>
        <v>12.3081760604466</v>
      </c>
    </row>
    <row r="6072" customFormat="false" ht="15" hidden="false" customHeight="false" outlineLevel="0" collapsed="false">
      <c r="A6072" s="0" t="n">
        <v>6060</v>
      </c>
      <c r="B6072" s="7" t="n">
        <v>0.645975</v>
      </c>
      <c r="C6072" s="7" t="n">
        <v>0.391776</v>
      </c>
      <c r="D6072" s="16" t="n">
        <f aca="false">LOGINV(B6072,$B$7,$C$7)</f>
        <v>16.685383206424</v>
      </c>
      <c r="E6072" s="16" t="n">
        <f aca="false">LOGINV(C6072,$B$8,$C$8)</f>
        <v>91.4611842222008</v>
      </c>
      <c r="F6072" s="16" t="n">
        <f aca="false">$B$5/100*E6072*2_Girdiler!$B$14*2_Girdiler!$B$15*2_Girdiler!$B$16</f>
        <v>2.30116339503057</v>
      </c>
      <c r="G6072" s="16" t="n">
        <f aca="false">MIN(MATCH(F6072,2_Girdiler!$B$20:$I$20,1),7)</f>
        <v>1</v>
      </c>
      <c r="H6072" s="16" t="n">
        <f aca="false">IF(F6072&gt;=40,2_Girdiler!$I$21+(F6072-40)*(2_Girdiler!$I$21-2_Girdiler!$H$21)/(2_Girdiler!$I$20-2_Girdiler!$H$20),INDEX(2_Girdiler!$B$21:$I$21,G6072)+(F6072-INDEX(2_Girdiler!$B$20:$I$20,G6072))*(INDEX(2_Girdiler!$B$21:$I$21,G6072+1)-INDEX(2_Girdiler!$B$21:$I$21,G6072))/(INDEX(2_Girdiler!$B$20:$I$20,G6072+1)-INDEX(2_Girdiler!$B$20:$I$20,G6072)))</f>
        <v>5.06255946906726</v>
      </c>
      <c r="I6072" s="16" t="n">
        <f aca="false">H6072/2_Girdiler!$B$17</f>
        <v>2.02826901805579</v>
      </c>
      <c r="J6072" s="16" t="n">
        <f aca="false">D6072+I6072</f>
        <v>18.7136522244798</v>
      </c>
    </row>
    <row r="6073" customFormat="false" ht="15" hidden="false" customHeight="false" outlineLevel="0" collapsed="false">
      <c r="A6073" s="0" t="n">
        <v>6061</v>
      </c>
      <c r="B6073" s="7" t="n">
        <v>0.40778</v>
      </c>
      <c r="C6073" s="7" t="n">
        <v>0.59824</v>
      </c>
      <c r="D6073" s="16" t="n">
        <f aca="false">LOGINV(B6073,$B$7,$C$7)</f>
        <v>11.8909929970044</v>
      </c>
      <c r="E6073" s="16" t="n">
        <f aca="false">LOGINV(C6073,$B$8,$C$8)</f>
        <v>128.230024605146</v>
      </c>
      <c r="F6073" s="16" t="n">
        <f aca="false">$B$5/100*E6073*2_Girdiler!$B$14*2_Girdiler!$B$15*2_Girdiler!$B$16</f>
        <v>3.22626741906547</v>
      </c>
      <c r="G6073" s="16" t="n">
        <f aca="false">MIN(MATCH(F6073,2_Girdiler!$B$20:$I$20,1),7)</f>
        <v>1</v>
      </c>
      <c r="H6073" s="16" t="n">
        <f aca="false">IF(F6073&gt;=40,2_Girdiler!$I$21+(F6073-40)*(2_Girdiler!$I$21-2_Girdiler!$H$21)/(2_Girdiler!$I$20-2_Girdiler!$H$20),INDEX(2_Girdiler!$B$21:$I$21,G6073)+(F6073-INDEX(2_Girdiler!$B$20:$I$20,G6073))*(INDEX(2_Girdiler!$B$21:$I$21,G6073+1)-INDEX(2_Girdiler!$B$21:$I$21,G6073))/(INDEX(2_Girdiler!$B$20:$I$20,G6073+1)-INDEX(2_Girdiler!$B$20:$I$20,G6073)))</f>
        <v>7.09778832194403</v>
      </c>
      <c r="I6073" s="16" t="n">
        <f aca="false">H6073/2_Girdiler!$B$17</f>
        <v>2.84366519308655</v>
      </c>
      <c r="J6073" s="16" t="n">
        <f aca="false">D6073+I6073</f>
        <v>14.7346581900909</v>
      </c>
    </row>
    <row r="6074" customFormat="false" ht="15" hidden="false" customHeight="false" outlineLevel="0" collapsed="false">
      <c r="A6074" s="0" t="n">
        <v>6062</v>
      </c>
      <c r="B6074" s="7" t="n">
        <v>0.141786</v>
      </c>
      <c r="C6074" s="7" t="n">
        <v>0.494749</v>
      </c>
      <c r="D6074" s="16" t="n">
        <f aca="false">LOGINV(B6074,$B$7,$C$7)</f>
        <v>7.4490273052356</v>
      </c>
      <c r="E6074" s="16" t="n">
        <f aca="false">LOGINV(C6074,$B$8,$C$8)</f>
        <v>108.281310977274</v>
      </c>
      <c r="F6074" s="16" t="n">
        <f aca="false">$B$5/100*E6074*2_Girdiler!$B$14*2_Girdiler!$B$15*2_Girdiler!$B$16</f>
        <v>2.7243577841882</v>
      </c>
      <c r="G6074" s="16" t="n">
        <f aca="false">MIN(MATCH(F6074,2_Girdiler!$B$20:$I$20,1),7)</f>
        <v>1</v>
      </c>
      <c r="H6074" s="16" t="n">
        <f aca="false">IF(F6074&gt;=40,2_Girdiler!$I$21+(F6074-40)*(2_Girdiler!$I$21-2_Girdiler!$H$21)/(2_Girdiler!$I$20-2_Girdiler!$H$20),INDEX(2_Girdiler!$B$21:$I$21,G6074)+(F6074-INDEX(2_Girdiler!$B$20:$I$20,G6074))*(INDEX(2_Girdiler!$B$21:$I$21,G6074+1)-INDEX(2_Girdiler!$B$21:$I$21,G6074))/(INDEX(2_Girdiler!$B$20:$I$20,G6074+1)-INDEX(2_Girdiler!$B$20:$I$20,G6074)))</f>
        <v>5.99358712521404</v>
      </c>
      <c r="I6074" s="16" t="n">
        <f aca="false">H6074/2_Girdiler!$B$17</f>
        <v>2.4012768931146</v>
      </c>
      <c r="J6074" s="16" t="n">
        <f aca="false">D6074+I6074</f>
        <v>9.8503041983502</v>
      </c>
    </row>
    <row r="6075" customFormat="false" ht="15" hidden="false" customHeight="false" outlineLevel="0" collapsed="false">
      <c r="A6075" s="0" t="n">
        <v>6063</v>
      </c>
      <c r="B6075" s="7" t="n">
        <v>0.396321</v>
      </c>
      <c r="C6075" s="7" t="n">
        <v>0.319116</v>
      </c>
      <c r="D6075" s="16" t="n">
        <f aca="false">LOGINV(B6075,$B$7,$C$7)</f>
        <v>11.6962691253782</v>
      </c>
      <c r="E6075" s="16" t="n">
        <f aca="false">LOGINV(C6075,$B$8,$C$8)</f>
        <v>80.6188862816293</v>
      </c>
      <c r="F6075" s="16" t="n">
        <f aca="false">$B$5/100*E6075*2_Girdiler!$B$14*2_Girdiler!$B$15*2_Girdiler!$B$16</f>
        <v>2.02837117884579</v>
      </c>
      <c r="G6075" s="16" t="n">
        <f aca="false">MIN(MATCH(F6075,2_Girdiler!$B$20:$I$20,1),7)</f>
        <v>1</v>
      </c>
      <c r="H6075" s="16" t="n">
        <f aca="false">IF(F6075&gt;=40,2_Girdiler!$I$21+(F6075-40)*(2_Girdiler!$I$21-2_Girdiler!$H$21)/(2_Girdiler!$I$20-2_Girdiler!$H$20),INDEX(2_Girdiler!$B$21:$I$21,G6075)+(F6075-INDEX(2_Girdiler!$B$20:$I$20,G6075))*(INDEX(2_Girdiler!$B$21:$I$21,G6075+1)-INDEX(2_Girdiler!$B$21:$I$21,G6075))/(INDEX(2_Girdiler!$B$20:$I$20,G6075+1)-INDEX(2_Girdiler!$B$20:$I$20,G6075)))</f>
        <v>4.46241659346074</v>
      </c>
      <c r="I6075" s="16" t="n">
        <f aca="false">H6075/2_Girdiler!$B$17</f>
        <v>1.78782716084164</v>
      </c>
      <c r="J6075" s="16" t="n">
        <f aca="false">D6075+I6075</f>
        <v>13.4840962862199</v>
      </c>
    </row>
    <row r="6076" customFormat="false" ht="15" hidden="false" customHeight="false" outlineLevel="0" collapsed="false">
      <c r="A6076" s="0" t="n">
        <v>6064</v>
      </c>
      <c r="B6076" s="7" t="n">
        <v>0.188239</v>
      </c>
      <c r="C6076" s="7" t="n">
        <v>0.36463</v>
      </c>
      <c r="D6076" s="16" t="n">
        <f aca="false">LOGINV(B6076,$B$7,$C$7)</f>
        <v>8.27164201837439</v>
      </c>
      <c r="E6076" s="16" t="n">
        <f aca="false">LOGINV(C6076,$B$8,$C$8)</f>
        <v>87.3405673808926</v>
      </c>
      <c r="F6076" s="16" t="n">
        <f aca="false">$B$5/100*E6076*2_Girdiler!$B$14*2_Girdiler!$B$15*2_Girdiler!$B$16</f>
        <v>2.19748867530326</v>
      </c>
      <c r="G6076" s="16" t="n">
        <f aca="false">MIN(MATCH(F6076,2_Girdiler!$B$20:$I$20,1),7)</f>
        <v>1</v>
      </c>
      <c r="H6076" s="16" t="n">
        <f aca="false">IF(F6076&gt;=40,2_Girdiler!$I$21+(F6076-40)*(2_Girdiler!$I$21-2_Girdiler!$H$21)/(2_Girdiler!$I$20-2_Girdiler!$H$20),INDEX(2_Girdiler!$B$21:$I$21,G6076)+(F6076-INDEX(2_Girdiler!$B$20:$I$20,G6076))*(INDEX(2_Girdiler!$B$21:$I$21,G6076+1)-INDEX(2_Girdiler!$B$21:$I$21,G6076))/(INDEX(2_Girdiler!$B$20:$I$20,G6076+1)-INDEX(2_Girdiler!$B$20:$I$20,G6076)))</f>
        <v>4.83447508566717</v>
      </c>
      <c r="I6076" s="16" t="n">
        <f aca="false">H6076/2_Girdiler!$B$17</f>
        <v>1.93688905675768</v>
      </c>
      <c r="J6076" s="16" t="n">
        <f aca="false">D6076+I6076</f>
        <v>10.2085310751321</v>
      </c>
    </row>
    <row r="6077" customFormat="false" ht="15" hidden="false" customHeight="false" outlineLevel="0" collapsed="false">
      <c r="A6077" s="0" t="n">
        <v>6065</v>
      </c>
      <c r="B6077" s="7" t="n">
        <v>0.519141</v>
      </c>
      <c r="C6077" s="7" t="n">
        <v>0.515527</v>
      </c>
      <c r="D6077" s="16" t="n">
        <f aca="false">LOGINV(B6077,$B$7,$C$7)</f>
        <v>13.9092483926306</v>
      </c>
      <c r="E6077" s="16" t="n">
        <f aca="false">LOGINV(C6077,$B$8,$C$8)</f>
        <v>111.984286211442</v>
      </c>
      <c r="F6077" s="16" t="n">
        <f aca="false">$B$5/100*E6077*2_Girdiler!$B$14*2_Girdiler!$B$15*2_Girdiler!$B$16</f>
        <v>2.81752464107987</v>
      </c>
      <c r="G6077" s="16" t="n">
        <f aca="false">MIN(MATCH(F6077,2_Girdiler!$B$20:$I$20,1),7)</f>
        <v>1</v>
      </c>
      <c r="H6077" s="16" t="n">
        <f aca="false">IF(F6077&gt;=40,2_Girdiler!$I$21+(F6077-40)*(2_Girdiler!$I$21-2_Girdiler!$H$21)/(2_Girdiler!$I$20-2_Girdiler!$H$20),INDEX(2_Girdiler!$B$21:$I$21,G6077)+(F6077-INDEX(2_Girdiler!$B$20:$I$20,G6077))*(INDEX(2_Girdiler!$B$21:$I$21,G6077+1)-INDEX(2_Girdiler!$B$21:$I$21,G6077))/(INDEX(2_Girdiler!$B$20:$I$20,G6077+1)-INDEX(2_Girdiler!$B$20:$I$20,G6077)))</f>
        <v>6.19855421037571</v>
      </c>
      <c r="I6077" s="16" t="n">
        <f aca="false">H6077/2_Girdiler!$B$17</f>
        <v>2.48339511633642</v>
      </c>
      <c r="J6077" s="16" t="n">
        <f aca="false">D6077+I6077</f>
        <v>16.392643508967</v>
      </c>
    </row>
    <row r="6078" customFormat="false" ht="15" hidden="false" customHeight="false" outlineLevel="0" collapsed="false">
      <c r="A6078" s="0" t="n">
        <v>6066</v>
      </c>
      <c r="B6078" s="7" t="n">
        <v>0.37174</v>
      </c>
      <c r="C6078" s="7" t="n">
        <v>0.145352</v>
      </c>
      <c r="D6078" s="16" t="n">
        <f aca="false">LOGINV(B6078,$B$7,$C$7)</f>
        <v>11.2840669888705</v>
      </c>
      <c r="E6078" s="16" t="n">
        <f aca="false">LOGINV(C6078,$B$8,$C$8)</f>
        <v>55.2135108616223</v>
      </c>
      <c r="F6078" s="16" t="n">
        <f aca="false">$B$5/100*E6078*2_Girdiler!$B$14*2_Girdiler!$B$15*2_Girdiler!$B$16</f>
        <v>1.38917193327842</v>
      </c>
      <c r="G6078" s="16" t="n">
        <f aca="false">MIN(MATCH(F6078,2_Girdiler!$B$20:$I$20,1),7)</f>
        <v>1</v>
      </c>
      <c r="H6078" s="16" t="n">
        <f aca="false">IF(F6078&gt;=40,2_Girdiler!$I$21+(F6078-40)*(2_Girdiler!$I$21-2_Girdiler!$H$21)/(2_Girdiler!$I$20-2_Girdiler!$H$20),INDEX(2_Girdiler!$B$21:$I$21,G6078)+(F6078-INDEX(2_Girdiler!$B$20:$I$20,G6078))*(INDEX(2_Girdiler!$B$21:$I$21,G6078+1)-INDEX(2_Girdiler!$B$21:$I$21,G6078))/(INDEX(2_Girdiler!$B$20:$I$20,G6078+1)-INDEX(2_Girdiler!$B$20:$I$20,G6078)))</f>
        <v>3.05617825321251</v>
      </c>
      <c r="I6078" s="16" t="n">
        <f aca="false">H6078/2_Girdiler!$B$17</f>
        <v>1.22443038990886</v>
      </c>
      <c r="J6078" s="16" t="n">
        <f aca="false">D6078+I6078</f>
        <v>12.5084973787793</v>
      </c>
    </row>
    <row r="6079" customFormat="false" ht="15" hidden="false" customHeight="false" outlineLevel="0" collapsed="false">
      <c r="A6079" s="0" t="n">
        <v>6067</v>
      </c>
      <c r="B6079" s="7" t="n">
        <v>0.786999</v>
      </c>
      <c r="C6079" s="7" t="n">
        <v>0.081736</v>
      </c>
      <c r="D6079" s="16" t="n">
        <f aca="false">LOGINV(B6079,$B$7,$C$7)</f>
        <v>21.1051946958469</v>
      </c>
      <c r="E6079" s="16" t="n">
        <f aca="false">LOGINV(C6079,$B$8,$C$8)</f>
        <v>44.4218748612392</v>
      </c>
      <c r="F6079" s="16" t="n">
        <f aca="false">$B$5/100*E6079*2_Girdiler!$B$14*2_Girdiler!$B$15*2_Girdiler!$B$16</f>
        <v>1.11765437150878</v>
      </c>
      <c r="G6079" s="16" t="n">
        <f aca="false">MIN(MATCH(F6079,2_Girdiler!$B$20:$I$20,1),7)</f>
        <v>1</v>
      </c>
      <c r="H6079" s="16" t="n">
        <f aca="false">IF(F6079&gt;=40,2_Girdiler!$I$21+(F6079-40)*(2_Girdiler!$I$21-2_Girdiler!$H$21)/(2_Girdiler!$I$20-2_Girdiler!$H$20),INDEX(2_Girdiler!$B$21:$I$21,G6079)+(F6079-INDEX(2_Girdiler!$B$20:$I$20,G6079))*(INDEX(2_Girdiler!$B$21:$I$21,G6079+1)-INDEX(2_Girdiler!$B$21:$I$21,G6079))/(INDEX(2_Girdiler!$B$20:$I$20,G6079+1)-INDEX(2_Girdiler!$B$20:$I$20,G6079)))</f>
        <v>2.45883961731931</v>
      </c>
      <c r="I6079" s="16" t="n">
        <f aca="false">H6079/2_Girdiler!$B$17</f>
        <v>0.985112026169597</v>
      </c>
      <c r="J6079" s="16" t="n">
        <f aca="false">D6079+I6079</f>
        <v>22.0903067220165</v>
      </c>
    </row>
    <row r="6080" customFormat="false" ht="15" hidden="false" customHeight="false" outlineLevel="0" collapsed="false">
      <c r="A6080" s="0" t="n">
        <v>6068</v>
      </c>
      <c r="B6080" s="7" t="n">
        <v>0.785318</v>
      </c>
      <c r="C6080" s="7" t="n">
        <v>0.44598</v>
      </c>
      <c r="D6080" s="16" t="n">
        <f aca="false">LOGINV(B6080,$B$7,$C$7)</f>
        <v>21.0374109020544</v>
      </c>
      <c r="E6080" s="16" t="n">
        <f aca="false">LOGINV(C6080,$B$8,$C$8)</f>
        <v>100.038424212646</v>
      </c>
      <c r="F6080" s="16" t="n">
        <f aca="false">$B$5/100*E6080*2_Girdiler!$B$14*2_Girdiler!$B$15*2_Girdiler!$B$16</f>
        <v>2.51696675319018</v>
      </c>
      <c r="G6080" s="16" t="n">
        <f aca="false">MIN(MATCH(F6080,2_Girdiler!$B$20:$I$20,1),7)</f>
        <v>1</v>
      </c>
      <c r="H6080" s="16" t="n">
        <f aca="false">IF(F6080&gt;=40,2_Girdiler!$I$21+(F6080-40)*(2_Girdiler!$I$21-2_Girdiler!$H$21)/(2_Girdiler!$I$20-2_Girdiler!$H$20),INDEX(2_Girdiler!$B$21:$I$21,G6080)+(F6080-INDEX(2_Girdiler!$B$20:$I$20,G6080))*(INDEX(2_Girdiler!$B$21:$I$21,G6080+1)-INDEX(2_Girdiler!$B$21:$I$21,G6080))/(INDEX(2_Girdiler!$B$20:$I$20,G6080+1)-INDEX(2_Girdiler!$B$20:$I$20,G6080)))</f>
        <v>5.53732685701839</v>
      </c>
      <c r="I6080" s="16" t="n">
        <f aca="false">H6080/2_Girdiler!$B$17</f>
        <v>2.21848031130544</v>
      </c>
      <c r="J6080" s="16" t="n">
        <f aca="false">D6080+I6080</f>
        <v>23.2558912133599</v>
      </c>
    </row>
    <row r="6081" customFormat="false" ht="15" hidden="false" customHeight="false" outlineLevel="0" collapsed="false">
      <c r="A6081" s="0" t="n">
        <v>6069</v>
      </c>
      <c r="B6081" s="7" t="n">
        <v>0.357647</v>
      </c>
      <c r="C6081" s="7" t="n">
        <v>0.982157</v>
      </c>
      <c r="D6081" s="16" t="n">
        <f aca="false">LOGINV(B6081,$B$7,$C$7)</f>
        <v>11.0506067932356</v>
      </c>
      <c r="E6081" s="16" t="n">
        <f aca="false">LOGINV(C6081,$B$8,$C$8)</f>
        <v>423.728778334029</v>
      </c>
      <c r="F6081" s="16" t="n">
        <f aca="false">$B$5/100*E6081*2_Girdiler!$B$14*2_Girdiler!$B$15*2_Girdiler!$B$16</f>
        <v>10.6610160628842</v>
      </c>
      <c r="G6081" s="16" t="n">
        <f aca="false">MIN(MATCH(F6081,2_Girdiler!$B$20:$I$20,1),7)</f>
        <v>3</v>
      </c>
      <c r="H6081" s="16" t="n">
        <f aca="false">IF(F6081&gt;=40,2_Girdiler!$I$21+(F6081-40)*(2_Girdiler!$I$21-2_Girdiler!$H$21)/(2_Girdiler!$I$20-2_Girdiler!$H$20),INDEX(2_Girdiler!$B$21:$I$21,G6081)+(F6081-INDEX(2_Girdiler!$B$20:$I$20,G6081))*(INDEX(2_Girdiler!$B$21:$I$21,G6081+1)-INDEX(2_Girdiler!$B$21:$I$21,G6081))/(INDEX(2_Girdiler!$B$20:$I$20,G6081+1)-INDEX(2_Girdiler!$B$20:$I$20,G6081)))</f>
        <v>19.5949144565958</v>
      </c>
      <c r="I6081" s="16" t="n">
        <f aca="false">H6081/2_Girdiler!$B$17</f>
        <v>7.85052662523868</v>
      </c>
      <c r="J6081" s="16" t="n">
        <f aca="false">D6081+I6081</f>
        <v>18.9011334184743</v>
      </c>
    </row>
    <row r="6082" customFormat="false" ht="15" hidden="false" customHeight="false" outlineLevel="0" collapsed="false">
      <c r="A6082" s="0" t="n">
        <v>6070</v>
      </c>
      <c r="B6082" s="7" t="n">
        <v>0.958733</v>
      </c>
      <c r="C6082" s="7" t="n">
        <v>0.139793</v>
      </c>
      <c r="D6082" s="16" t="n">
        <f aca="false">LOGINV(B6082,$B$7,$C$7)</f>
        <v>35.6425612517311</v>
      </c>
      <c r="E6082" s="16" t="n">
        <f aca="false">LOGINV(C6082,$B$8,$C$8)</f>
        <v>54.3411812222145</v>
      </c>
      <c r="F6082" s="16" t="n">
        <f aca="false">$B$5/100*E6082*2_Girdiler!$B$14*2_Girdiler!$B$15*2_Girdiler!$B$16</f>
        <v>1.36722411955092</v>
      </c>
      <c r="G6082" s="16" t="n">
        <f aca="false">MIN(MATCH(F6082,2_Girdiler!$B$20:$I$20,1),7)</f>
        <v>1</v>
      </c>
      <c r="H6082" s="16" t="n">
        <f aca="false">IF(F6082&gt;=40,2_Girdiler!$I$21+(F6082-40)*(2_Girdiler!$I$21-2_Girdiler!$H$21)/(2_Girdiler!$I$20-2_Girdiler!$H$20),INDEX(2_Girdiler!$B$21:$I$21,G6082)+(F6082-INDEX(2_Girdiler!$B$20:$I$20,G6082))*(INDEX(2_Girdiler!$B$21:$I$21,G6082+1)-INDEX(2_Girdiler!$B$21:$I$21,G6082))/(INDEX(2_Girdiler!$B$20:$I$20,G6082+1)-INDEX(2_Girdiler!$B$20:$I$20,G6082)))</f>
        <v>3.00789306301202</v>
      </c>
      <c r="I6082" s="16" t="n">
        <f aca="false">H6082/2_Girdiler!$B$17</f>
        <v>1.20508536178366</v>
      </c>
      <c r="J6082" s="16" t="n">
        <f aca="false">D6082+I6082</f>
        <v>36.8476466135148</v>
      </c>
    </row>
    <row r="6083" customFormat="false" ht="15" hidden="false" customHeight="false" outlineLevel="0" collapsed="false">
      <c r="A6083" s="0" t="n">
        <v>6071</v>
      </c>
      <c r="B6083" s="7" t="n">
        <v>0.802422</v>
      </c>
      <c r="C6083" s="7" t="n">
        <v>0.442383</v>
      </c>
      <c r="D6083" s="16" t="n">
        <f aca="false">LOGINV(B6083,$B$7,$C$7)</f>
        <v>21.7531710679746</v>
      </c>
      <c r="E6083" s="16" t="n">
        <f aca="false">LOGINV(C6083,$B$8,$C$8)</f>
        <v>99.4521533910078</v>
      </c>
      <c r="F6083" s="16" t="n">
        <f aca="false">$B$5/100*E6083*2_Girdiler!$B$14*2_Girdiler!$B$15*2_Girdiler!$B$16</f>
        <v>2.50221617931776</v>
      </c>
      <c r="G6083" s="16" t="n">
        <f aca="false">MIN(MATCH(F6083,2_Girdiler!$B$20:$I$20,1),7)</f>
        <v>1</v>
      </c>
      <c r="H6083" s="16" t="n">
        <f aca="false">IF(F6083&gt;=40,2_Girdiler!$I$21+(F6083-40)*(2_Girdiler!$I$21-2_Girdiler!$H$21)/(2_Girdiler!$I$20-2_Girdiler!$H$20),INDEX(2_Girdiler!$B$21:$I$21,G6083)+(F6083-INDEX(2_Girdiler!$B$20:$I$20,G6083))*(INDEX(2_Girdiler!$B$21:$I$21,G6083+1)-INDEX(2_Girdiler!$B$21:$I$21,G6083))/(INDEX(2_Girdiler!$B$20:$I$20,G6083+1)-INDEX(2_Girdiler!$B$20:$I$20,G6083)))</f>
        <v>5.50487559449906</v>
      </c>
      <c r="I6083" s="16" t="n">
        <f aca="false">H6083/2_Girdiler!$B$17</f>
        <v>2.20547900420636</v>
      </c>
      <c r="J6083" s="16" t="n">
        <f aca="false">D6083+I6083</f>
        <v>23.9586500721809</v>
      </c>
    </row>
    <row r="6084" customFormat="false" ht="15" hidden="false" customHeight="false" outlineLevel="0" collapsed="false">
      <c r="A6084" s="0" t="n">
        <v>6072</v>
      </c>
      <c r="B6084" s="7" t="n">
        <v>0.920764</v>
      </c>
      <c r="C6084" s="7" t="n">
        <v>0.739715</v>
      </c>
      <c r="D6084" s="16" t="n">
        <f aca="false">LOGINV(B6084,$B$7,$C$7)</f>
        <v>29.7212354001191</v>
      </c>
      <c r="E6084" s="16" t="n">
        <f aca="false">LOGINV(C6084,$B$8,$C$8)</f>
        <v>165.329678476664</v>
      </c>
      <c r="F6084" s="16" t="n">
        <f aca="false">$B$5/100*E6084*2_Girdiler!$B$14*2_Girdiler!$B$15*2_Girdiler!$B$16</f>
        <v>4.15969471047286</v>
      </c>
      <c r="G6084" s="16" t="n">
        <f aca="false">MIN(MATCH(F6084,2_Girdiler!$B$20:$I$20,1),7)</f>
        <v>1</v>
      </c>
      <c r="H6084" s="16" t="n">
        <f aca="false">IF(F6084&gt;=40,2_Girdiler!$I$21+(F6084-40)*(2_Girdiler!$I$21-2_Girdiler!$H$21)/(2_Girdiler!$I$20-2_Girdiler!$H$20),INDEX(2_Girdiler!$B$21:$I$21,G6084)+(F6084-INDEX(2_Girdiler!$B$20:$I$20,G6084))*(INDEX(2_Girdiler!$B$21:$I$21,G6084+1)-INDEX(2_Girdiler!$B$21:$I$21,G6084))/(INDEX(2_Girdiler!$B$20:$I$20,G6084+1)-INDEX(2_Girdiler!$B$20:$I$20,G6084)))</f>
        <v>9.15132836304029</v>
      </c>
      <c r="I6084" s="16" t="n">
        <f aca="false">H6084/2_Girdiler!$B$17</f>
        <v>3.66639758134627</v>
      </c>
      <c r="J6084" s="16" t="n">
        <f aca="false">D6084+I6084</f>
        <v>33.3876329814654</v>
      </c>
    </row>
    <row r="6085" customFormat="false" ht="15" hidden="false" customHeight="false" outlineLevel="0" collapsed="false">
      <c r="A6085" s="0" t="n">
        <v>6073</v>
      </c>
      <c r="B6085" s="7" t="n">
        <v>0.488209</v>
      </c>
      <c r="C6085" s="7" t="n">
        <v>0.485385</v>
      </c>
      <c r="D6085" s="16" t="n">
        <f aca="false">LOGINV(B6085,$B$7,$C$7)</f>
        <v>13.3207541216238</v>
      </c>
      <c r="E6085" s="16" t="n">
        <f aca="false">LOGINV(C6085,$B$8,$C$8)</f>
        <v>106.652544857565</v>
      </c>
      <c r="F6085" s="16" t="n">
        <f aca="false">$B$5/100*E6085*2_Girdiler!$B$14*2_Girdiler!$B$15*2_Girdiler!$B$16</f>
        <v>2.68337802861634</v>
      </c>
      <c r="G6085" s="16" t="n">
        <f aca="false">MIN(MATCH(F6085,2_Girdiler!$B$20:$I$20,1),7)</f>
        <v>1</v>
      </c>
      <c r="H6085" s="16" t="n">
        <f aca="false">IF(F6085&gt;=40,2_Girdiler!$I$21+(F6085-40)*(2_Girdiler!$I$21-2_Girdiler!$H$21)/(2_Girdiler!$I$20-2_Girdiler!$H$20),INDEX(2_Girdiler!$B$21:$I$21,G6085)+(F6085-INDEX(2_Girdiler!$B$20:$I$20,G6085))*(INDEX(2_Girdiler!$B$21:$I$21,G6085+1)-INDEX(2_Girdiler!$B$21:$I$21,G6085))/(INDEX(2_Girdiler!$B$20:$I$20,G6085+1)-INDEX(2_Girdiler!$B$20:$I$20,G6085)))</f>
        <v>5.90343166295595</v>
      </c>
      <c r="I6085" s="16" t="n">
        <f aca="false">H6085/2_Girdiler!$B$17</f>
        <v>2.36515691624838</v>
      </c>
      <c r="J6085" s="16" t="n">
        <f aca="false">D6085+I6085</f>
        <v>15.6859110378722</v>
      </c>
    </row>
    <row r="6086" customFormat="false" ht="15" hidden="false" customHeight="false" outlineLevel="0" collapsed="false">
      <c r="A6086" s="0" t="n">
        <v>6074</v>
      </c>
      <c r="B6086" s="7" t="n">
        <v>0.614282</v>
      </c>
      <c r="C6086" s="7" t="n">
        <v>0.156732</v>
      </c>
      <c r="D6086" s="16" t="n">
        <f aca="false">LOGINV(B6086,$B$7,$C$7)</f>
        <v>15.9223385103236</v>
      </c>
      <c r="E6086" s="16" t="n">
        <f aca="false">LOGINV(C6086,$B$8,$C$8)</f>
        <v>56.9730259241559</v>
      </c>
      <c r="F6086" s="16" t="n">
        <f aca="false">$B$5/100*E6086*2_Girdiler!$B$14*2_Girdiler!$B$15*2_Girdiler!$B$16</f>
        <v>1.43344133225176</v>
      </c>
      <c r="G6086" s="16" t="n">
        <f aca="false">MIN(MATCH(F6086,2_Girdiler!$B$20:$I$20,1),7)</f>
        <v>1</v>
      </c>
      <c r="H6086" s="16" t="n">
        <f aca="false">IF(F6086&gt;=40,2_Girdiler!$I$21+(F6086-40)*(2_Girdiler!$I$21-2_Girdiler!$H$21)/(2_Girdiler!$I$20-2_Girdiler!$H$20),INDEX(2_Girdiler!$B$21:$I$21,G6086)+(F6086-INDEX(2_Girdiler!$B$20:$I$20,G6086))*(INDEX(2_Girdiler!$B$21:$I$21,G6086+1)-INDEX(2_Girdiler!$B$21:$I$21,G6086))/(INDEX(2_Girdiler!$B$20:$I$20,G6086+1)-INDEX(2_Girdiler!$B$20:$I$20,G6086)))</f>
        <v>3.15357093095388</v>
      </c>
      <c r="I6086" s="16" t="n">
        <f aca="false">H6086/2_Girdiler!$B$17</f>
        <v>1.26344989220909</v>
      </c>
      <c r="J6086" s="16" t="n">
        <f aca="false">D6086+I6086</f>
        <v>17.1857884025327</v>
      </c>
    </row>
    <row r="6087" customFormat="false" ht="15" hidden="false" customHeight="false" outlineLevel="0" collapsed="false">
      <c r="A6087" s="0" t="n">
        <v>6075</v>
      </c>
      <c r="B6087" s="7" t="n">
        <v>0.085822</v>
      </c>
      <c r="C6087" s="7" t="n">
        <v>0.807171</v>
      </c>
      <c r="D6087" s="16" t="n">
        <f aca="false">LOGINV(B6087,$B$7,$C$7)</f>
        <v>6.32093691521844</v>
      </c>
      <c r="E6087" s="16" t="n">
        <f aca="false">LOGINV(C6087,$B$8,$C$8)</f>
        <v>191.179396946879</v>
      </c>
      <c r="F6087" s="16" t="n">
        <f aca="false">$B$5/100*E6087*2_Girdiler!$B$14*2_Girdiler!$B$15*2_Girdiler!$B$16</f>
        <v>4.81007362718346</v>
      </c>
      <c r="G6087" s="16" t="n">
        <f aca="false">MIN(MATCH(F6087,2_Girdiler!$B$20:$I$20,1),7)</f>
        <v>1</v>
      </c>
      <c r="H6087" s="16" t="n">
        <f aca="false">IF(F6087&gt;=40,2_Girdiler!$I$21+(F6087-40)*(2_Girdiler!$I$21-2_Girdiler!$H$21)/(2_Girdiler!$I$20-2_Girdiler!$H$20),INDEX(2_Girdiler!$B$21:$I$21,G6087)+(F6087-INDEX(2_Girdiler!$B$20:$I$20,G6087))*(INDEX(2_Girdiler!$B$21:$I$21,G6087+1)-INDEX(2_Girdiler!$B$21:$I$21,G6087))/(INDEX(2_Girdiler!$B$20:$I$20,G6087+1)-INDEX(2_Girdiler!$B$20:$I$20,G6087)))</f>
        <v>10.5821619798036</v>
      </c>
      <c r="I6087" s="16" t="n">
        <f aca="false">H6087/2_Girdiler!$B$17</f>
        <v>4.23964822908799</v>
      </c>
      <c r="J6087" s="16" t="n">
        <f aca="false">D6087+I6087</f>
        <v>10.5605851443064</v>
      </c>
    </row>
    <row r="6088" customFormat="false" ht="15" hidden="false" customHeight="false" outlineLevel="0" collapsed="false">
      <c r="A6088" s="0" t="n">
        <v>6076</v>
      </c>
      <c r="B6088" s="7" t="n">
        <v>0.720135</v>
      </c>
      <c r="C6088" s="7" t="n">
        <v>0.780937</v>
      </c>
      <c r="D6088" s="16" t="n">
        <f aca="false">LOGINV(B6088,$B$7,$C$7)</f>
        <v>18.7444821342929</v>
      </c>
      <c r="E6088" s="16" t="n">
        <f aca="false">LOGINV(C6088,$B$8,$C$8)</f>
        <v>180.138320950163</v>
      </c>
      <c r="F6088" s="16" t="n">
        <f aca="false">$B$5/100*E6088*2_Girdiler!$B$14*2_Girdiler!$B$15*2_Girdiler!$B$16</f>
        <v>4.5322801551061</v>
      </c>
      <c r="G6088" s="16" t="n">
        <f aca="false">MIN(MATCH(F6088,2_Girdiler!$B$20:$I$20,1),7)</f>
        <v>1</v>
      </c>
      <c r="H6088" s="16" t="n">
        <f aca="false">IF(F6088&gt;=40,2_Girdiler!$I$21+(F6088-40)*(2_Girdiler!$I$21-2_Girdiler!$H$21)/(2_Girdiler!$I$20-2_Girdiler!$H$20),INDEX(2_Girdiler!$B$21:$I$21,G6088)+(F6088-INDEX(2_Girdiler!$B$20:$I$20,G6088))*(INDEX(2_Girdiler!$B$21:$I$21,G6088+1)-INDEX(2_Girdiler!$B$21:$I$21,G6088))/(INDEX(2_Girdiler!$B$20:$I$20,G6088+1)-INDEX(2_Girdiler!$B$20:$I$20,G6088)))</f>
        <v>9.97101634123342</v>
      </c>
      <c r="I6088" s="16" t="n">
        <f aca="false">H6088/2_Girdiler!$B$17</f>
        <v>3.99479821363519</v>
      </c>
      <c r="J6088" s="16" t="n">
        <f aca="false">D6088+I6088</f>
        <v>22.739280347928</v>
      </c>
    </row>
    <row r="6089" customFormat="false" ht="15" hidden="false" customHeight="false" outlineLevel="0" collapsed="false">
      <c r="A6089" s="0" t="n">
        <v>6077</v>
      </c>
      <c r="B6089" s="7" t="n">
        <v>0.728268</v>
      </c>
      <c r="C6089" s="7" t="n">
        <v>0.89333</v>
      </c>
      <c r="D6089" s="16" t="n">
        <f aca="false">LOGINV(B6089,$B$7,$C$7)</f>
        <v>19.0005291785847</v>
      </c>
      <c r="E6089" s="16" t="n">
        <f aca="false">LOGINV(C6089,$B$8,$C$8)</f>
        <v>243.839688073839</v>
      </c>
      <c r="F6089" s="16" t="n">
        <f aca="false">$B$5/100*E6089*2_Girdiler!$B$14*2_Girdiler!$B$15*2_Girdiler!$B$16</f>
        <v>6.1350065519378</v>
      </c>
      <c r="G6089" s="16" t="n">
        <f aca="false">MIN(MATCH(F6089,2_Girdiler!$B$20:$I$20,1),7)</f>
        <v>2</v>
      </c>
      <c r="H6089" s="16" t="n">
        <f aca="false">IF(F6089&gt;=40,2_Girdiler!$I$21+(F6089-40)*(2_Girdiler!$I$21-2_Girdiler!$H$21)/(2_Girdiler!$I$20-2_Girdiler!$H$20),INDEX(2_Girdiler!$B$21:$I$21,G6089)+(F6089-INDEX(2_Girdiler!$B$20:$I$20,G6089))*(INDEX(2_Girdiler!$B$21:$I$21,G6089+1)-INDEX(2_Girdiler!$B$21:$I$21,G6089))/(INDEX(2_Girdiler!$B$20:$I$20,G6089+1)-INDEX(2_Girdiler!$B$20:$I$20,G6089)))</f>
        <v>12.8160104831005</v>
      </c>
      <c r="I6089" s="16" t="n">
        <f aca="false">H6089/2_Girdiler!$B$17</f>
        <v>5.13461958457551</v>
      </c>
      <c r="J6089" s="16" t="n">
        <f aca="false">D6089+I6089</f>
        <v>24.1351487631602</v>
      </c>
    </row>
    <row r="6090" customFormat="false" ht="15" hidden="false" customHeight="false" outlineLevel="0" collapsed="false">
      <c r="A6090" s="0" t="n">
        <v>6078</v>
      </c>
      <c r="B6090" s="7" t="n">
        <v>0.876025</v>
      </c>
      <c r="C6090" s="7" t="n">
        <v>0.260134</v>
      </c>
      <c r="D6090" s="16" t="n">
        <f aca="false">LOGINV(B6090,$B$7,$C$7)</f>
        <v>25.7848775778794</v>
      </c>
      <c r="E6090" s="16" t="n">
        <f aca="false">LOGINV(C6090,$B$8,$C$8)</f>
        <v>72.1116971897404</v>
      </c>
      <c r="F6090" s="16" t="n">
        <f aca="false">$B$5/100*E6090*2_Girdiler!$B$14*2_Girdiler!$B$15*2_Girdiler!$B$16</f>
        <v>1.81433030129387</v>
      </c>
      <c r="G6090" s="16" t="n">
        <f aca="false">MIN(MATCH(F6090,2_Girdiler!$B$20:$I$20,1),7)</f>
        <v>1</v>
      </c>
      <c r="H6090" s="16" t="n">
        <f aca="false">IF(F6090&gt;=40,2_Girdiler!$I$21+(F6090-40)*(2_Girdiler!$I$21-2_Girdiler!$H$21)/(2_Girdiler!$I$20-2_Girdiler!$H$20),INDEX(2_Girdiler!$B$21:$I$21,G6090)+(F6090-INDEX(2_Girdiler!$B$20:$I$20,G6090))*(INDEX(2_Girdiler!$B$21:$I$21,G6090+1)-INDEX(2_Girdiler!$B$21:$I$21,G6090))/(INDEX(2_Girdiler!$B$20:$I$20,G6090+1)-INDEX(2_Girdiler!$B$20:$I$20,G6090)))</f>
        <v>3.99152666284651</v>
      </c>
      <c r="I6090" s="16" t="n">
        <f aca="false">H6090/2_Girdiler!$B$17</f>
        <v>1.59916933607633</v>
      </c>
      <c r="J6090" s="16" t="n">
        <f aca="false">D6090+I6090</f>
        <v>27.3840469139558</v>
      </c>
    </row>
    <row r="6091" customFormat="false" ht="15" hidden="false" customHeight="false" outlineLevel="0" collapsed="false">
      <c r="A6091" s="0" t="n">
        <v>6079</v>
      </c>
      <c r="B6091" s="7" t="n">
        <v>0.494327</v>
      </c>
      <c r="C6091" s="7" t="n">
        <v>0.914399</v>
      </c>
      <c r="D6091" s="16" t="n">
        <f aca="false">LOGINV(B6091,$B$7,$C$7)</f>
        <v>13.4351371158311</v>
      </c>
      <c r="E6091" s="16" t="n">
        <f aca="false">LOGINV(C6091,$B$8,$C$8)</f>
        <v>264.145507299</v>
      </c>
      <c r="F6091" s="16" t="n">
        <f aca="false">$B$5/100*E6091*2_Girdiler!$B$14*2_Girdiler!$B$15*2_Girdiler!$B$16</f>
        <v>6.64590096364283</v>
      </c>
      <c r="G6091" s="16" t="n">
        <f aca="false">MIN(MATCH(F6091,2_Girdiler!$B$20:$I$20,1),7)</f>
        <v>2</v>
      </c>
      <c r="H6091" s="16" t="n">
        <f aca="false">IF(F6091&gt;=40,2_Girdiler!$I$21+(F6091-40)*(2_Girdiler!$I$21-2_Girdiler!$H$21)/(2_Girdiler!$I$20-2_Girdiler!$H$20),INDEX(2_Girdiler!$B$21:$I$21,G6091)+(F6091-INDEX(2_Girdiler!$B$20:$I$20,G6091))*(INDEX(2_Girdiler!$B$21:$I$21,G6091+1)-INDEX(2_Girdiler!$B$21:$I$21,G6091))/(INDEX(2_Girdiler!$B$20:$I$20,G6091+1)-INDEX(2_Girdiler!$B$20:$I$20,G6091)))</f>
        <v>13.6334415418285</v>
      </c>
      <c r="I6091" s="16" t="n">
        <f aca="false">H6091/2_Girdiler!$B$17</f>
        <v>5.46211600233515</v>
      </c>
      <c r="J6091" s="16" t="n">
        <f aca="false">D6091+I6091</f>
        <v>18.8972531181663</v>
      </c>
    </row>
    <row r="6092" customFormat="false" ht="15" hidden="false" customHeight="false" outlineLevel="0" collapsed="false">
      <c r="A6092" s="0" t="n">
        <v>6080</v>
      </c>
      <c r="B6092" s="7" t="n">
        <v>0.490118</v>
      </c>
      <c r="C6092" s="7" t="n">
        <v>0.83846</v>
      </c>
      <c r="D6092" s="16" t="n">
        <f aca="false">LOGINV(B6092,$B$7,$C$7)</f>
        <v>13.3563444372887</v>
      </c>
      <c r="E6092" s="16" t="n">
        <f aca="false">LOGINV(C6092,$B$8,$C$8)</f>
        <v>206.660805250058</v>
      </c>
      <c r="F6092" s="16" t="n">
        <f aca="false">$B$5/100*E6092*2_Girdiler!$B$14*2_Girdiler!$B$15*2_Girdiler!$B$16</f>
        <v>5.19958586009146</v>
      </c>
      <c r="G6092" s="16" t="n">
        <f aca="false">MIN(MATCH(F6092,2_Girdiler!$B$20:$I$20,1),7)</f>
        <v>2</v>
      </c>
      <c r="H6092" s="16" t="n">
        <f aca="false">IF(F6092&gt;=40,2_Girdiler!$I$21+(F6092-40)*(2_Girdiler!$I$21-2_Girdiler!$H$21)/(2_Girdiler!$I$20-2_Girdiler!$H$20),INDEX(2_Girdiler!$B$21:$I$21,G6092)+(F6092-INDEX(2_Girdiler!$B$20:$I$20,G6092))*(INDEX(2_Girdiler!$B$21:$I$21,G6092+1)-INDEX(2_Girdiler!$B$21:$I$21,G6092))/(INDEX(2_Girdiler!$B$20:$I$20,G6092+1)-INDEX(2_Girdiler!$B$20:$I$20,G6092)))</f>
        <v>11.3193373761463</v>
      </c>
      <c r="I6092" s="16" t="n">
        <f aca="false">H6092/2_Girdiler!$B$17</f>
        <v>4.53499093595606</v>
      </c>
      <c r="J6092" s="16" t="n">
        <f aca="false">D6092+I6092</f>
        <v>17.8913353732448</v>
      </c>
    </row>
    <row r="6093" customFormat="false" ht="15" hidden="false" customHeight="false" outlineLevel="0" collapsed="false">
      <c r="A6093" s="0" t="n">
        <v>6081</v>
      </c>
      <c r="B6093" s="7" t="n">
        <v>0.48268</v>
      </c>
      <c r="C6093" s="7" t="n">
        <v>0.120067</v>
      </c>
      <c r="D6093" s="16" t="n">
        <f aca="false">LOGINV(B6093,$B$7,$C$7)</f>
        <v>13.2181777229253</v>
      </c>
      <c r="E6093" s="16" t="n">
        <f aca="false">LOGINV(C6093,$B$8,$C$8)</f>
        <v>51.1617041763962</v>
      </c>
      <c r="F6093" s="16" t="n">
        <f aca="false">$B$5/100*E6093*2_Girdiler!$B$14*2_Girdiler!$B$15*2_Girdiler!$B$16</f>
        <v>1.28722847707813</v>
      </c>
      <c r="G6093" s="16" t="n">
        <f aca="false">MIN(MATCH(F6093,2_Girdiler!$B$20:$I$20,1),7)</f>
        <v>1</v>
      </c>
      <c r="H6093" s="16" t="n">
        <f aca="false">IF(F6093&gt;=40,2_Girdiler!$I$21+(F6093-40)*(2_Girdiler!$I$21-2_Girdiler!$H$21)/(2_Girdiler!$I$20-2_Girdiler!$H$20),INDEX(2_Girdiler!$B$21:$I$21,G6093)+(F6093-INDEX(2_Girdiler!$B$20:$I$20,G6093))*(INDEX(2_Girdiler!$B$21:$I$21,G6093+1)-INDEX(2_Girdiler!$B$21:$I$21,G6093))/(INDEX(2_Girdiler!$B$20:$I$20,G6093+1)-INDEX(2_Girdiler!$B$20:$I$20,G6093)))</f>
        <v>2.83190264957188</v>
      </c>
      <c r="I6093" s="16" t="n">
        <f aca="false">H6093/2_Girdiler!$B$17</f>
        <v>1.13457638204002</v>
      </c>
      <c r="J6093" s="16" t="n">
        <f aca="false">D6093+I6093</f>
        <v>14.3527541049654</v>
      </c>
    </row>
    <row r="6094" customFormat="false" ht="15" hidden="false" customHeight="false" outlineLevel="0" collapsed="false">
      <c r="A6094" s="0" t="n">
        <v>6082</v>
      </c>
      <c r="B6094" s="7" t="n">
        <v>0.680673</v>
      </c>
      <c r="C6094" s="7" t="n">
        <v>0.490381</v>
      </c>
      <c r="D6094" s="16" t="n">
        <f aca="false">LOGINV(B6094,$B$7,$C$7)</f>
        <v>17.5937682538584</v>
      </c>
      <c r="E6094" s="16" t="n">
        <f aca="false">LOGINV(C6094,$B$8,$C$8)</f>
        <v>107.51858974277</v>
      </c>
      <c r="F6094" s="16" t="n">
        <f aca="false">$B$5/100*E6094*2_Girdiler!$B$14*2_Girdiler!$B$15*2_Girdiler!$B$16</f>
        <v>2.7051677179281</v>
      </c>
      <c r="G6094" s="16" t="n">
        <f aca="false">MIN(MATCH(F6094,2_Girdiler!$B$20:$I$20,1),7)</f>
        <v>1</v>
      </c>
      <c r="H6094" s="16" t="n">
        <f aca="false">IF(F6094&gt;=40,2_Girdiler!$I$21+(F6094-40)*(2_Girdiler!$I$21-2_Girdiler!$H$21)/(2_Girdiler!$I$20-2_Girdiler!$H$20),INDEX(2_Girdiler!$B$21:$I$21,G6094)+(F6094-INDEX(2_Girdiler!$B$20:$I$20,G6094))*(INDEX(2_Girdiler!$B$21:$I$21,G6094+1)-INDEX(2_Girdiler!$B$21:$I$21,G6094))/(INDEX(2_Girdiler!$B$20:$I$20,G6094+1)-INDEX(2_Girdiler!$B$20:$I$20,G6094)))</f>
        <v>5.95136897944183</v>
      </c>
      <c r="I6094" s="16" t="n">
        <f aca="false">H6094/2_Girdiler!$B$17</f>
        <v>2.38436257189176</v>
      </c>
      <c r="J6094" s="16" t="n">
        <f aca="false">D6094+I6094</f>
        <v>19.9781308257502</v>
      </c>
    </row>
    <row r="6095" customFormat="false" ht="15" hidden="false" customHeight="false" outlineLevel="0" collapsed="false">
      <c r="A6095" s="0" t="n">
        <v>6083</v>
      </c>
      <c r="B6095" s="7" t="n">
        <v>0.646612</v>
      </c>
      <c r="C6095" s="7" t="n">
        <v>0.62826</v>
      </c>
      <c r="D6095" s="16" t="n">
        <f aca="false">LOGINV(B6095,$B$7,$C$7)</f>
        <v>16.7013247554081</v>
      </c>
      <c r="E6095" s="16" t="n">
        <f aca="false">LOGINV(C6095,$B$8,$C$8)</f>
        <v>134.89112015389</v>
      </c>
      <c r="F6095" s="16" t="n">
        <f aca="false">$B$5/100*E6095*2_Girdiler!$B$14*2_Girdiler!$B$15*2_Girdiler!$B$16</f>
        <v>3.39386058307187</v>
      </c>
      <c r="G6095" s="16" t="n">
        <f aca="false">MIN(MATCH(F6095,2_Girdiler!$B$20:$I$20,1),7)</f>
        <v>1</v>
      </c>
      <c r="H6095" s="16" t="n">
        <f aca="false">IF(F6095&gt;=40,2_Girdiler!$I$21+(F6095-40)*(2_Girdiler!$I$21-2_Girdiler!$H$21)/(2_Girdiler!$I$20-2_Girdiler!$H$20),INDEX(2_Girdiler!$B$21:$I$21,G6095)+(F6095-INDEX(2_Girdiler!$B$20:$I$20,G6095))*(INDEX(2_Girdiler!$B$21:$I$21,G6095+1)-INDEX(2_Girdiler!$B$21:$I$21,G6095))/(INDEX(2_Girdiler!$B$20:$I$20,G6095+1)-INDEX(2_Girdiler!$B$20:$I$20,G6095)))</f>
        <v>7.46649328275812</v>
      </c>
      <c r="I6095" s="16" t="n">
        <f aca="false">H6095/2_Girdiler!$B$17</f>
        <v>2.99138352674604</v>
      </c>
      <c r="J6095" s="16" t="n">
        <f aca="false">D6095+I6095</f>
        <v>19.6927082821541</v>
      </c>
    </row>
    <row r="6096" customFormat="false" ht="15" hidden="false" customHeight="false" outlineLevel="0" collapsed="false">
      <c r="A6096" s="0" t="n">
        <v>6084</v>
      </c>
      <c r="B6096" s="7" t="n">
        <v>0.065962</v>
      </c>
      <c r="C6096" s="7" t="n">
        <v>0.211704</v>
      </c>
      <c r="D6096" s="16" t="n">
        <f aca="false">LOGINV(B6096,$B$7,$C$7)</f>
        <v>5.84767761135416</v>
      </c>
      <c r="E6096" s="16" t="n">
        <f aca="false">LOGINV(C6096,$B$8,$C$8)</f>
        <v>65.1369304808141</v>
      </c>
      <c r="F6096" s="16" t="n">
        <f aca="false">$B$5/100*E6096*2_Girdiler!$B$14*2_Girdiler!$B$15*2_Girdiler!$B$16</f>
        <v>1.63884517089728</v>
      </c>
      <c r="G6096" s="16" t="n">
        <f aca="false">MIN(MATCH(F6096,2_Girdiler!$B$20:$I$20,1),7)</f>
        <v>1</v>
      </c>
      <c r="H6096" s="16" t="n">
        <f aca="false">IF(F6096&gt;=40,2_Girdiler!$I$21+(F6096-40)*(2_Girdiler!$I$21-2_Girdiler!$H$21)/(2_Girdiler!$I$20-2_Girdiler!$H$20),INDEX(2_Girdiler!$B$21:$I$21,G6096)+(F6096-INDEX(2_Girdiler!$B$20:$I$20,G6096))*(INDEX(2_Girdiler!$B$21:$I$21,G6096+1)-INDEX(2_Girdiler!$B$21:$I$21,G6096))/(INDEX(2_Girdiler!$B$20:$I$20,G6096+1)-INDEX(2_Girdiler!$B$20:$I$20,G6096)))</f>
        <v>3.60545937597402</v>
      </c>
      <c r="I6096" s="16" t="n">
        <f aca="false">H6096/2_Girdiler!$B$17</f>
        <v>1.44449494229728</v>
      </c>
      <c r="J6096" s="16" t="n">
        <f aca="false">D6096+I6096</f>
        <v>7.29217255365144</v>
      </c>
    </row>
    <row r="6097" customFormat="false" ht="15" hidden="false" customHeight="false" outlineLevel="0" collapsed="false">
      <c r="A6097" s="0" t="n">
        <v>6085</v>
      </c>
      <c r="B6097" s="7" t="n">
        <v>0.600273</v>
      </c>
      <c r="C6097" s="7" t="n">
        <v>0.395241</v>
      </c>
      <c r="D6097" s="16" t="n">
        <f aca="false">LOGINV(B6097,$B$7,$C$7)</f>
        <v>15.6021634038812</v>
      </c>
      <c r="E6097" s="16" t="n">
        <f aca="false">LOGINV(C6097,$B$8,$C$8)</f>
        <v>91.9945720385807</v>
      </c>
      <c r="F6097" s="16" t="n">
        <f aca="false">$B$5/100*E6097*2_Girdiler!$B$14*2_Girdiler!$B$15*2_Girdiler!$B$16</f>
        <v>2.31458343249069</v>
      </c>
      <c r="G6097" s="16" t="n">
        <f aca="false">MIN(MATCH(F6097,2_Girdiler!$B$20:$I$20,1),7)</f>
        <v>1</v>
      </c>
      <c r="H6097" s="16" t="n">
        <f aca="false">IF(F6097&gt;=40,2_Girdiler!$I$21+(F6097-40)*(2_Girdiler!$I$21-2_Girdiler!$H$21)/(2_Girdiler!$I$20-2_Girdiler!$H$20),INDEX(2_Girdiler!$B$21:$I$21,G6097)+(F6097-INDEX(2_Girdiler!$B$20:$I$20,G6097))*(INDEX(2_Girdiler!$B$21:$I$21,G6097+1)-INDEX(2_Girdiler!$B$21:$I$21,G6097))/(INDEX(2_Girdiler!$B$20:$I$20,G6097+1)-INDEX(2_Girdiler!$B$20:$I$20,G6097)))</f>
        <v>5.09208355147952</v>
      </c>
      <c r="I6097" s="16" t="n">
        <f aca="false">H6097/2_Girdiler!$B$17</f>
        <v>2.04009757671455</v>
      </c>
      <c r="J6097" s="16" t="n">
        <f aca="false">D6097+I6097</f>
        <v>17.6422609805957</v>
      </c>
    </row>
    <row r="6098" customFormat="false" ht="15" hidden="false" customHeight="false" outlineLevel="0" collapsed="false">
      <c r="A6098" s="0" t="n">
        <v>6086</v>
      </c>
      <c r="B6098" s="7" t="n">
        <v>0.272088</v>
      </c>
      <c r="C6098" s="7" t="n">
        <v>0.993745</v>
      </c>
      <c r="D6098" s="16" t="n">
        <f aca="false">LOGINV(B6098,$B$7,$C$7)</f>
        <v>9.65746513227916</v>
      </c>
      <c r="E6098" s="16" t="n">
        <f aca="false">LOGINV(C6098,$B$8,$C$8)</f>
        <v>547.473967751547</v>
      </c>
      <c r="F6098" s="16" t="n">
        <f aca="false">$B$5/100*E6098*2_Girdiler!$B$14*2_Girdiler!$B$15*2_Girdiler!$B$16</f>
        <v>13.7744450286289</v>
      </c>
      <c r="G6098" s="16" t="n">
        <f aca="false">MIN(MATCH(F6098,2_Girdiler!$B$20:$I$20,1),7)</f>
        <v>3</v>
      </c>
      <c r="H6098" s="16" t="n">
        <f aca="false">IF(F6098&gt;=40,2_Girdiler!$I$21+(F6098-40)*(2_Girdiler!$I$21-2_Girdiler!$H$21)/(2_Girdiler!$I$20-2_Girdiler!$H$20),INDEX(2_Girdiler!$B$21:$I$21,G6098)+(F6098-INDEX(2_Girdiler!$B$20:$I$20,G6098))*(INDEX(2_Girdiler!$B$21:$I$21,G6098+1)-INDEX(2_Girdiler!$B$21:$I$21,G6098))/(INDEX(2_Girdiler!$B$20:$I$20,G6098+1)-INDEX(2_Girdiler!$B$20:$I$20,G6098)))</f>
        <v>22.397000525766</v>
      </c>
      <c r="I6098" s="16" t="n">
        <f aca="false">H6098/2_Girdiler!$B$17</f>
        <v>8.97315726192549</v>
      </c>
      <c r="J6098" s="16" t="n">
        <f aca="false">D6098+I6098</f>
        <v>18.6306223942046</v>
      </c>
    </row>
    <row r="6099" customFormat="false" ht="15" hidden="false" customHeight="false" outlineLevel="0" collapsed="false">
      <c r="A6099" s="0" t="n">
        <v>6087</v>
      </c>
      <c r="B6099" s="7" t="n">
        <v>0.103242</v>
      </c>
      <c r="C6099" s="7" t="n">
        <v>0.623023</v>
      </c>
      <c r="D6099" s="16" t="n">
        <f aca="false">LOGINV(B6099,$B$7,$C$7)</f>
        <v>6.69687256099377</v>
      </c>
      <c r="E6099" s="16" t="n">
        <f aca="false">LOGINV(C6099,$B$8,$C$8)</f>
        <v>133.693269209816</v>
      </c>
      <c r="F6099" s="16" t="n">
        <f aca="false">$B$5/100*E6099*2_Girdiler!$B$14*2_Girdiler!$B$15*2_Girdiler!$B$16</f>
        <v>3.36372265331898</v>
      </c>
      <c r="G6099" s="16" t="n">
        <f aca="false">MIN(MATCH(F6099,2_Girdiler!$B$20:$I$20,1),7)</f>
        <v>1</v>
      </c>
      <c r="H6099" s="16" t="n">
        <f aca="false">IF(F6099&gt;=40,2_Girdiler!$I$21+(F6099-40)*(2_Girdiler!$I$21-2_Girdiler!$H$21)/(2_Girdiler!$I$20-2_Girdiler!$H$20),INDEX(2_Girdiler!$B$21:$I$21,G6099)+(F6099-INDEX(2_Girdiler!$B$20:$I$20,G6099))*(INDEX(2_Girdiler!$B$21:$I$21,G6099+1)-INDEX(2_Girdiler!$B$21:$I$21,G6099))/(INDEX(2_Girdiler!$B$20:$I$20,G6099+1)-INDEX(2_Girdiler!$B$20:$I$20,G6099)))</f>
        <v>7.40018983730175</v>
      </c>
      <c r="I6099" s="16" t="n">
        <f aca="false">H6099/2_Girdiler!$B$17</f>
        <v>2.96481964635487</v>
      </c>
      <c r="J6099" s="16" t="n">
        <f aca="false">D6099+I6099</f>
        <v>9.66169220734864</v>
      </c>
    </row>
    <row r="6100" customFormat="false" ht="15" hidden="false" customHeight="false" outlineLevel="0" collapsed="false">
      <c r="A6100" s="0" t="n">
        <v>6088</v>
      </c>
      <c r="B6100" s="7" t="n">
        <v>0.653051</v>
      </c>
      <c r="C6100" s="7" t="n">
        <v>0.98997</v>
      </c>
      <c r="D6100" s="16" t="n">
        <f aca="false">LOGINV(B6100,$B$7,$C$7)</f>
        <v>16.8639181852179</v>
      </c>
      <c r="E6100" s="16" t="n">
        <f aca="false">LOGINV(C6100,$B$8,$C$8)</f>
        <v>489.880245583098</v>
      </c>
      <c r="F6100" s="16" t="n">
        <f aca="false">$B$5/100*E6100*2_Girdiler!$B$14*2_Girdiler!$B$15*2_Girdiler!$B$16</f>
        <v>12.3253869788708</v>
      </c>
      <c r="G6100" s="16" t="n">
        <f aca="false">MIN(MATCH(F6100,2_Girdiler!$B$20:$I$20,1),7)</f>
        <v>3</v>
      </c>
      <c r="H6100" s="16" t="n">
        <f aca="false">IF(F6100&gt;=40,2_Girdiler!$I$21+(F6100-40)*(2_Girdiler!$I$21-2_Girdiler!$H$21)/(2_Girdiler!$I$20-2_Girdiler!$H$20),INDEX(2_Girdiler!$B$21:$I$21,G6100)+(F6100-INDEX(2_Girdiler!$B$20:$I$20,G6100))*(INDEX(2_Girdiler!$B$21:$I$21,G6100+1)-INDEX(2_Girdiler!$B$21:$I$21,G6100))/(INDEX(2_Girdiler!$B$20:$I$20,G6100+1)-INDEX(2_Girdiler!$B$20:$I$20,G6100)))</f>
        <v>21.0928482809837</v>
      </c>
      <c r="I6100" s="16" t="n">
        <f aca="false">H6100/2_Girdiler!$B$17</f>
        <v>8.45066036898385</v>
      </c>
      <c r="J6100" s="16" t="n">
        <f aca="false">D6100+I6100</f>
        <v>25.3145785542017</v>
      </c>
    </row>
    <row r="6101" customFormat="false" ht="15" hidden="false" customHeight="false" outlineLevel="0" collapsed="false">
      <c r="A6101" s="0" t="n">
        <v>6089</v>
      </c>
      <c r="B6101" s="7" t="n">
        <v>0.339506</v>
      </c>
      <c r="C6101" s="7" t="n">
        <v>0.656131</v>
      </c>
      <c r="D6101" s="16" t="n">
        <f aca="false">LOGINV(B6101,$B$7,$C$7)</f>
        <v>10.7525329191873</v>
      </c>
      <c r="E6101" s="16" t="n">
        <f aca="false">LOGINV(C6101,$B$8,$C$8)</f>
        <v>141.552792395491</v>
      </c>
      <c r="F6101" s="16" t="n">
        <f aca="false">$B$5/100*E6101*2_Girdiler!$B$14*2_Girdiler!$B$15*2_Girdiler!$B$16</f>
        <v>3.56146825667054</v>
      </c>
      <c r="G6101" s="16" t="n">
        <f aca="false">MIN(MATCH(F6101,2_Girdiler!$B$20:$I$20,1),7)</f>
        <v>1</v>
      </c>
      <c r="H6101" s="16" t="n">
        <f aca="false">IF(F6101&gt;=40,2_Girdiler!$I$21+(F6101-40)*(2_Girdiler!$I$21-2_Girdiler!$H$21)/(2_Girdiler!$I$20-2_Girdiler!$H$20),INDEX(2_Girdiler!$B$21:$I$21,G6101)+(F6101-INDEX(2_Girdiler!$B$20:$I$20,G6101))*(INDEX(2_Girdiler!$B$21:$I$21,G6101+1)-INDEX(2_Girdiler!$B$21:$I$21,G6101))/(INDEX(2_Girdiler!$B$20:$I$20,G6101+1)-INDEX(2_Girdiler!$B$20:$I$20,G6101)))</f>
        <v>7.8352301646752</v>
      </c>
      <c r="I6101" s="16" t="n">
        <f aca="false">H6101/2_Girdiler!$B$17</f>
        <v>3.13911464930897</v>
      </c>
      <c r="J6101" s="16" t="n">
        <f aca="false">D6101+I6101</f>
        <v>13.8916475684962</v>
      </c>
    </row>
    <row r="6102" customFormat="false" ht="15" hidden="false" customHeight="false" outlineLevel="0" collapsed="false">
      <c r="A6102" s="0" t="n">
        <v>6090</v>
      </c>
      <c r="B6102" s="7" t="n">
        <v>0.957252</v>
      </c>
      <c r="C6102" s="7" t="n">
        <v>0.038527</v>
      </c>
      <c r="D6102" s="16" t="n">
        <f aca="false">LOGINV(B6102,$B$7,$C$7)</f>
        <v>35.3158955034545</v>
      </c>
      <c r="E6102" s="16" t="n">
        <f aca="false">LOGINV(C6102,$B$8,$C$8)</f>
        <v>34.8815647072134</v>
      </c>
      <c r="F6102" s="16" t="n">
        <f aca="false">$B$5/100*E6102*2_Girdiler!$B$14*2_Girdiler!$B$15*2_Girdiler!$B$16</f>
        <v>0.877620168033488</v>
      </c>
      <c r="G6102" s="16" t="n">
        <f aca="false">MIN(MATCH(F6102,2_Girdiler!$B$20:$I$20,1),7)</f>
        <v>1</v>
      </c>
      <c r="H6102" s="16" t="n">
        <f aca="false">IF(F6102&gt;=40,2_Girdiler!$I$21+(F6102-40)*(2_Girdiler!$I$21-2_Girdiler!$H$21)/(2_Girdiler!$I$20-2_Girdiler!$H$20),INDEX(2_Girdiler!$B$21:$I$21,G6102)+(F6102-INDEX(2_Girdiler!$B$20:$I$20,G6102))*(INDEX(2_Girdiler!$B$21:$I$21,G6102+1)-INDEX(2_Girdiler!$B$21:$I$21,G6102))/(INDEX(2_Girdiler!$B$20:$I$20,G6102+1)-INDEX(2_Girdiler!$B$20:$I$20,G6102)))</f>
        <v>1.93076436967367</v>
      </c>
      <c r="I6102" s="16" t="n">
        <f aca="false">H6102/2_Girdiler!$B$17</f>
        <v>0.773543417337209</v>
      </c>
      <c r="J6102" s="16" t="n">
        <f aca="false">D6102+I6102</f>
        <v>36.0894389207917</v>
      </c>
    </row>
    <row r="6103" customFormat="false" ht="15" hidden="false" customHeight="false" outlineLevel="0" collapsed="false">
      <c r="A6103" s="0" t="n">
        <v>6091</v>
      </c>
      <c r="B6103" s="7" t="n">
        <v>0.470341</v>
      </c>
      <c r="C6103" s="7" t="n">
        <v>0.426497</v>
      </c>
      <c r="D6103" s="16" t="n">
        <f aca="false">LOGINV(B6103,$B$7,$C$7)</f>
        <v>12.991851567523</v>
      </c>
      <c r="E6103" s="16" t="n">
        <f aca="false">LOGINV(C6103,$B$8,$C$8)</f>
        <v>96.8940539001482</v>
      </c>
      <c r="F6103" s="16" t="n">
        <f aca="false">$B$5/100*E6103*2_Girdiler!$B$14*2_Girdiler!$B$15*2_Girdiler!$B$16</f>
        <v>2.43785439612773</v>
      </c>
      <c r="G6103" s="16" t="n">
        <f aca="false">MIN(MATCH(F6103,2_Girdiler!$B$20:$I$20,1),7)</f>
        <v>1</v>
      </c>
      <c r="H6103" s="16" t="n">
        <f aca="false">IF(F6103&gt;=40,2_Girdiler!$I$21+(F6103-40)*(2_Girdiler!$I$21-2_Girdiler!$H$21)/(2_Girdiler!$I$20-2_Girdiler!$H$20),INDEX(2_Girdiler!$B$21:$I$21,G6103)+(F6103-INDEX(2_Girdiler!$B$20:$I$20,G6103))*(INDEX(2_Girdiler!$B$21:$I$21,G6103+1)-INDEX(2_Girdiler!$B$21:$I$21,G6103))/(INDEX(2_Girdiler!$B$20:$I$20,G6103+1)-INDEX(2_Girdiler!$B$20:$I$20,G6103)))</f>
        <v>5.363279671481</v>
      </c>
      <c r="I6103" s="16" t="n">
        <f aca="false">H6103/2_Girdiler!$B$17</f>
        <v>2.14874986838181</v>
      </c>
      <c r="J6103" s="16" t="n">
        <f aca="false">D6103+I6103</f>
        <v>15.1406014359048</v>
      </c>
    </row>
    <row r="6104" customFormat="false" ht="15" hidden="false" customHeight="false" outlineLevel="0" collapsed="false">
      <c r="A6104" s="0" t="n">
        <v>6092</v>
      </c>
      <c r="B6104" s="7" t="n">
        <v>0.344376</v>
      </c>
      <c r="C6104" s="7" t="n">
        <v>0.198341</v>
      </c>
      <c r="D6104" s="16" t="n">
        <f aca="false">LOGINV(B6104,$B$7,$C$7)</f>
        <v>10.83231542594</v>
      </c>
      <c r="E6104" s="16" t="n">
        <f aca="false">LOGINV(C6104,$B$8,$C$8)</f>
        <v>63.18885195922</v>
      </c>
      <c r="F6104" s="16" t="n">
        <f aca="false">$B$5/100*E6104*2_Girdiler!$B$14*2_Girdiler!$B$15*2_Girdiler!$B$16</f>
        <v>1.58983151529398</v>
      </c>
      <c r="G6104" s="16" t="n">
        <f aca="false">MIN(MATCH(F6104,2_Girdiler!$B$20:$I$20,1),7)</f>
        <v>1</v>
      </c>
      <c r="H6104" s="16" t="n">
        <f aca="false">IF(F6104&gt;=40,2_Girdiler!$I$21+(F6104-40)*(2_Girdiler!$I$21-2_Girdiler!$H$21)/(2_Girdiler!$I$20-2_Girdiler!$H$20),INDEX(2_Girdiler!$B$21:$I$21,G6104)+(F6104-INDEX(2_Girdiler!$B$20:$I$20,G6104))*(INDEX(2_Girdiler!$B$21:$I$21,G6104+1)-INDEX(2_Girdiler!$B$21:$I$21,G6104))/(INDEX(2_Girdiler!$B$20:$I$20,G6104+1)-INDEX(2_Girdiler!$B$20:$I$20,G6104)))</f>
        <v>3.49762933364675</v>
      </c>
      <c r="I6104" s="16" t="n">
        <f aca="false">H6104/2_Girdiler!$B$17</f>
        <v>1.40129380354437</v>
      </c>
      <c r="J6104" s="16" t="n">
        <f aca="false">D6104+I6104</f>
        <v>12.2336092294844</v>
      </c>
    </row>
    <row r="6105" customFormat="false" ht="15" hidden="false" customHeight="false" outlineLevel="0" collapsed="false">
      <c r="A6105" s="0" t="n">
        <v>6093</v>
      </c>
      <c r="B6105" s="7" t="n">
        <v>0.270859</v>
      </c>
      <c r="C6105" s="7" t="n">
        <v>0.183772</v>
      </c>
      <c r="D6105" s="16" t="n">
        <f aca="false">LOGINV(B6105,$B$7,$C$7)</f>
        <v>9.63753128797868</v>
      </c>
      <c r="E6105" s="16" t="n">
        <f aca="false">LOGINV(C6105,$B$8,$C$8)</f>
        <v>61.0430767981472</v>
      </c>
      <c r="F6105" s="16" t="n">
        <f aca="false">$B$5/100*E6105*2_Girdiler!$B$14*2_Girdiler!$B$15*2_Girdiler!$B$16</f>
        <v>1.53584381224138</v>
      </c>
      <c r="G6105" s="16" t="n">
        <f aca="false">MIN(MATCH(F6105,2_Girdiler!$B$20:$I$20,1),7)</f>
        <v>1</v>
      </c>
      <c r="H6105" s="16" t="n">
        <f aca="false">IF(F6105&gt;=40,2_Girdiler!$I$21+(F6105-40)*(2_Girdiler!$I$21-2_Girdiler!$H$21)/(2_Girdiler!$I$20-2_Girdiler!$H$20),INDEX(2_Girdiler!$B$21:$I$21,G6105)+(F6105-INDEX(2_Girdiler!$B$20:$I$20,G6105))*(INDEX(2_Girdiler!$B$21:$I$21,G6105+1)-INDEX(2_Girdiler!$B$21:$I$21,G6105))/(INDEX(2_Girdiler!$B$20:$I$20,G6105+1)-INDEX(2_Girdiler!$B$20:$I$20,G6105)))</f>
        <v>3.37885638693105</v>
      </c>
      <c r="I6105" s="16" t="n">
        <f aca="false">H6105/2_Girdiler!$B$17</f>
        <v>1.35370848835378</v>
      </c>
      <c r="J6105" s="16" t="n">
        <f aca="false">D6105+I6105</f>
        <v>10.9912397763325</v>
      </c>
    </row>
    <row r="6106" customFormat="false" ht="15" hidden="false" customHeight="false" outlineLevel="0" collapsed="false">
      <c r="A6106" s="0" t="n">
        <v>6094</v>
      </c>
      <c r="B6106" s="7" t="n">
        <v>0.842484</v>
      </c>
      <c r="C6106" s="7" t="n">
        <v>0.20482</v>
      </c>
      <c r="D6106" s="16" t="n">
        <f aca="false">LOGINV(B6106,$B$7,$C$7)</f>
        <v>23.7084274833715</v>
      </c>
      <c r="E6106" s="16" t="n">
        <f aca="false">LOGINV(C6106,$B$8,$C$8)</f>
        <v>64.1354154812886</v>
      </c>
      <c r="F6106" s="16" t="n">
        <f aca="false">$B$5/100*E6106*2_Girdiler!$B$14*2_Girdiler!$B$15*2_Girdiler!$B$16</f>
        <v>1.61364705350922</v>
      </c>
      <c r="G6106" s="16" t="n">
        <f aca="false">MIN(MATCH(F6106,2_Girdiler!$B$20:$I$20,1),7)</f>
        <v>1</v>
      </c>
      <c r="H6106" s="16" t="n">
        <f aca="false">IF(F6106&gt;=40,2_Girdiler!$I$21+(F6106-40)*(2_Girdiler!$I$21-2_Girdiler!$H$21)/(2_Girdiler!$I$20-2_Girdiler!$H$20),INDEX(2_Girdiler!$B$21:$I$21,G6106)+(F6106-INDEX(2_Girdiler!$B$20:$I$20,G6106))*(INDEX(2_Girdiler!$B$21:$I$21,G6106+1)-INDEX(2_Girdiler!$B$21:$I$21,G6106))/(INDEX(2_Girdiler!$B$20:$I$20,G6106+1)-INDEX(2_Girdiler!$B$20:$I$20,G6106)))</f>
        <v>3.55002351772029</v>
      </c>
      <c r="I6106" s="16" t="n">
        <f aca="false">H6106/2_Girdiler!$B$17</f>
        <v>1.42228506318922</v>
      </c>
      <c r="J6106" s="16" t="n">
        <f aca="false">D6106+I6106</f>
        <v>25.1307125465607</v>
      </c>
    </row>
    <row r="6107" customFormat="false" ht="15" hidden="false" customHeight="false" outlineLevel="0" collapsed="false">
      <c r="A6107" s="0" t="n">
        <v>6095</v>
      </c>
      <c r="B6107" s="7" t="n">
        <v>0.534827</v>
      </c>
      <c r="C6107" s="7" t="n">
        <v>0.737691</v>
      </c>
      <c r="D6107" s="16" t="n">
        <f aca="false">LOGINV(B6107,$B$7,$C$7)</f>
        <v>14.2181891103063</v>
      </c>
      <c r="E6107" s="16" t="n">
        <f aca="false">LOGINV(C6107,$B$8,$C$8)</f>
        <v>164.666790501131</v>
      </c>
      <c r="F6107" s="16" t="n">
        <f aca="false">$B$5/100*E6107*2_Girdiler!$B$14*2_Girdiler!$B$15*2_Girdiler!$B$16</f>
        <v>4.14301644900845</v>
      </c>
      <c r="G6107" s="16" t="n">
        <f aca="false">MIN(MATCH(F6107,2_Girdiler!$B$20:$I$20,1),7)</f>
        <v>1</v>
      </c>
      <c r="H6107" s="16" t="n">
        <f aca="false">IF(F6107&gt;=40,2_Girdiler!$I$21+(F6107-40)*(2_Girdiler!$I$21-2_Girdiler!$H$21)/(2_Girdiler!$I$20-2_Girdiler!$H$20),INDEX(2_Girdiler!$B$21:$I$21,G6107)+(F6107-INDEX(2_Girdiler!$B$20:$I$20,G6107))*(INDEX(2_Girdiler!$B$21:$I$21,G6107+1)-INDEX(2_Girdiler!$B$21:$I$21,G6107))/(INDEX(2_Girdiler!$B$20:$I$20,G6107+1)-INDEX(2_Girdiler!$B$20:$I$20,G6107)))</f>
        <v>9.1146361878186</v>
      </c>
      <c r="I6107" s="16" t="n">
        <f aca="false">H6107/2_Girdiler!$B$17</f>
        <v>3.65169719063245</v>
      </c>
      <c r="J6107" s="16" t="n">
        <f aca="false">D6107+I6107</f>
        <v>17.8698863009388</v>
      </c>
    </row>
    <row r="6108" customFormat="false" ht="15" hidden="false" customHeight="false" outlineLevel="0" collapsed="false">
      <c r="A6108" s="0" t="n">
        <v>6096</v>
      </c>
      <c r="B6108" s="7" t="n">
        <v>0.086527</v>
      </c>
      <c r="C6108" s="7" t="n">
        <v>0.194716</v>
      </c>
      <c r="D6108" s="16" t="n">
        <f aca="false">LOGINV(B6108,$B$7,$C$7)</f>
        <v>6.33675614466425</v>
      </c>
      <c r="E6108" s="16" t="n">
        <f aca="false">LOGINV(C6108,$B$8,$C$8)</f>
        <v>62.6573432384191</v>
      </c>
      <c r="F6108" s="16" t="n">
        <f aca="false">$B$5/100*E6108*2_Girdiler!$B$14*2_Girdiler!$B$15*2_Girdiler!$B$16</f>
        <v>1.57645875587862</v>
      </c>
      <c r="G6108" s="16" t="n">
        <f aca="false">MIN(MATCH(F6108,2_Girdiler!$B$20:$I$20,1),7)</f>
        <v>1</v>
      </c>
      <c r="H6108" s="16" t="n">
        <f aca="false">IF(F6108&gt;=40,2_Girdiler!$I$21+(F6108-40)*(2_Girdiler!$I$21-2_Girdiler!$H$21)/(2_Girdiler!$I$20-2_Girdiler!$H$20),INDEX(2_Girdiler!$B$21:$I$21,G6108)+(F6108-INDEX(2_Girdiler!$B$20:$I$20,G6108))*(INDEX(2_Girdiler!$B$21:$I$21,G6108+1)-INDEX(2_Girdiler!$B$21:$I$21,G6108))/(INDEX(2_Girdiler!$B$20:$I$20,G6108+1)-INDEX(2_Girdiler!$B$20:$I$20,G6108)))</f>
        <v>3.46820926293297</v>
      </c>
      <c r="I6108" s="16" t="n">
        <f aca="false">H6108/2_Girdiler!$B$17</f>
        <v>1.38950691623917</v>
      </c>
      <c r="J6108" s="16" t="n">
        <f aca="false">D6108+I6108</f>
        <v>7.72626306090342</v>
      </c>
    </row>
    <row r="6109" customFormat="false" ht="15" hidden="false" customHeight="false" outlineLevel="0" collapsed="false">
      <c r="A6109" s="0" t="n">
        <v>6097</v>
      </c>
      <c r="B6109" s="7" t="n">
        <v>0.530309</v>
      </c>
      <c r="C6109" s="7" t="n">
        <v>0.43122</v>
      </c>
      <c r="D6109" s="16" t="n">
        <f aca="false">LOGINV(B6109,$B$7,$C$7)</f>
        <v>14.1284202837642</v>
      </c>
      <c r="E6109" s="16" t="n">
        <f aca="false">LOGINV(C6109,$B$8,$C$8)</f>
        <v>97.6494433690055</v>
      </c>
      <c r="F6109" s="16" t="n">
        <f aca="false">$B$5/100*E6109*2_Girdiler!$B$14*2_Girdiler!$B$15*2_Girdiler!$B$16</f>
        <v>2.45685999516418</v>
      </c>
      <c r="G6109" s="16" t="n">
        <f aca="false">MIN(MATCH(F6109,2_Girdiler!$B$20:$I$20,1),7)</f>
        <v>1</v>
      </c>
      <c r="H6109" s="16" t="n">
        <f aca="false">IF(F6109&gt;=40,2_Girdiler!$I$21+(F6109-40)*(2_Girdiler!$I$21-2_Girdiler!$H$21)/(2_Girdiler!$I$20-2_Girdiler!$H$20),INDEX(2_Girdiler!$B$21:$I$21,G6109)+(F6109-INDEX(2_Girdiler!$B$20:$I$20,G6109))*(INDEX(2_Girdiler!$B$21:$I$21,G6109+1)-INDEX(2_Girdiler!$B$21:$I$21,G6109))/(INDEX(2_Girdiler!$B$20:$I$20,G6109+1)-INDEX(2_Girdiler!$B$20:$I$20,G6109)))</f>
        <v>5.40509198936119</v>
      </c>
      <c r="I6109" s="16" t="n">
        <f aca="false">H6109/2_Girdiler!$B$17</f>
        <v>2.16550159830176</v>
      </c>
      <c r="J6109" s="16" t="n">
        <f aca="false">D6109+I6109</f>
        <v>16.2939218820659</v>
      </c>
    </row>
    <row r="6110" customFormat="false" ht="15" hidden="false" customHeight="false" outlineLevel="0" collapsed="false">
      <c r="A6110" s="0" t="n">
        <v>6098</v>
      </c>
      <c r="B6110" s="7" t="n">
        <v>0.019199</v>
      </c>
      <c r="C6110" s="7" t="n">
        <v>0.444572</v>
      </c>
      <c r="D6110" s="16" t="n">
        <f aca="false">LOGINV(B6110,$B$7,$C$7)</f>
        <v>4.27019004720102</v>
      </c>
      <c r="E6110" s="16" t="n">
        <f aca="false">LOGINV(C6110,$B$8,$C$8)</f>
        <v>99.8086145151473</v>
      </c>
      <c r="F6110" s="16" t="n">
        <f aca="false">$B$5/100*E6110*2_Girdiler!$B$14*2_Girdiler!$B$15*2_Girdiler!$B$16</f>
        <v>2.51118474120111</v>
      </c>
      <c r="G6110" s="16" t="n">
        <f aca="false">MIN(MATCH(F6110,2_Girdiler!$B$20:$I$20,1),7)</f>
        <v>1</v>
      </c>
      <c r="H6110" s="16" t="n">
        <f aca="false">IF(F6110&gt;=40,2_Girdiler!$I$21+(F6110-40)*(2_Girdiler!$I$21-2_Girdiler!$H$21)/(2_Girdiler!$I$20-2_Girdiler!$H$20),INDEX(2_Girdiler!$B$21:$I$21,G6110)+(F6110-INDEX(2_Girdiler!$B$20:$I$20,G6110))*(INDEX(2_Girdiler!$B$21:$I$21,G6110+1)-INDEX(2_Girdiler!$B$21:$I$21,G6110))/(INDEX(2_Girdiler!$B$20:$I$20,G6110+1)-INDEX(2_Girdiler!$B$20:$I$20,G6110)))</f>
        <v>5.52460643064243</v>
      </c>
      <c r="I6110" s="16" t="n">
        <f aca="false">H6110/2_Girdiler!$B$17</f>
        <v>2.21338398663559</v>
      </c>
      <c r="J6110" s="16" t="n">
        <f aca="false">D6110+I6110</f>
        <v>6.48357403383661</v>
      </c>
    </row>
    <row r="6111" customFormat="false" ht="15" hidden="false" customHeight="false" outlineLevel="0" collapsed="false">
      <c r="A6111" s="0" t="n">
        <v>6099</v>
      </c>
      <c r="B6111" s="7" t="n">
        <v>0.146833</v>
      </c>
      <c r="C6111" s="7" t="n">
        <v>0.104731</v>
      </c>
      <c r="D6111" s="16" t="n">
        <f aca="false">LOGINV(B6111,$B$7,$C$7)</f>
        <v>7.54184477191278</v>
      </c>
      <c r="E6111" s="16" t="n">
        <f aca="false">LOGINV(C6111,$B$8,$C$8)</f>
        <v>48.5744077985318</v>
      </c>
      <c r="F6111" s="16" t="n">
        <f aca="false">$B$5/100*E6111*2_Girdiler!$B$14*2_Girdiler!$B$15*2_Girdiler!$B$16</f>
        <v>1.22213210021106</v>
      </c>
      <c r="G6111" s="16" t="n">
        <f aca="false">MIN(MATCH(F6111,2_Girdiler!$B$20:$I$20,1),7)</f>
        <v>1</v>
      </c>
      <c r="H6111" s="16" t="n">
        <f aca="false">IF(F6111&gt;=40,2_Girdiler!$I$21+(F6111-40)*(2_Girdiler!$I$21-2_Girdiler!$H$21)/(2_Girdiler!$I$20-2_Girdiler!$H$20),INDEX(2_Girdiler!$B$21:$I$21,G6111)+(F6111-INDEX(2_Girdiler!$B$20:$I$20,G6111))*(INDEX(2_Girdiler!$B$21:$I$21,G6111+1)-INDEX(2_Girdiler!$B$21:$I$21,G6111))/(INDEX(2_Girdiler!$B$20:$I$20,G6111+1)-INDEX(2_Girdiler!$B$20:$I$20,G6111)))</f>
        <v>2.68869062046433</v>
      </c>
      <c r="I6111" s="16" t="n">
        <f aca="false">H6111/2_Girdiler!$B$17</f>
        <v>1.07719976781424</v>
      </c>
      <c r="J6111" s="16" t="n">
        <f aca="false">D6111+I6111</f>
        <v>8.61904453972702</v>
      </c>
    </row>
    <row r="6112" customFormat="false" ht="15" hidden="false" customHeight="false" outlineLevel="0" collapsed="false">
      <c r="A6112" s="0" t="n">
        <v>6100</v>
      </c>
      <c r="B6112" s="7" t="n">
        <v>0.248625</v>
      </c>
      <c r="C6112" s="7" t="n">
        <v>0.922228</v>
      </c>
      <c r="D6112" s="16" t="n">
        <f aca="false">LOGINV(B6112,$B$7,$C$7)</f>
        <v>9.27594085555587</v>
      </c>
      <c r="E6112" s="16" t="n">
        <f aca="false">LOGINV(C6112,$B$8,$C$8)</f>
        <v>273.138851307703</v>
      </c>
      <c r="F6112" s="16" t="n">
        <f aca="false">$B$5/100*E6112*2_Girdiler!$B$14*2_Girdiler!$B$15*2_Girdiler!$B$16</f>
        <v>6.8721734989018</v>
      </c>
      <c r="G6112" s="16" t="n">
        <f aca="false">MIN(MATCH(F6112,2_Girdiler!$B$20:$I$20,1),7)</f>
        <v>2</v>
      </c>
      <c r="H6112" s="16" t="n">
        <f aca="false">IF(F6112&gt;=40,2_Girdiler!$I$21+(F6112-40)*(2_Girdiler!$I$21-2_Girdiler!$H$21)/(2_Girdiler!$I$20-2_Girdiler!$H$20),INDEX(2_Girdiler!$B$21:$I$21,G6112)+(F6112-INDEX(2_Girdiler!$B$20:$I$20,G6112))*(INDEX(2_Girdiler!$B$21:$I$21,G6112+1)-INDEX(2_Girdiler!$B$21:$I$21,G6112))/(INDEX(2_Girdiler!$B$20:$I$20,G6112+1)-INDEX(2_Girdiler!$B$20:$I$20,G6112)))</f>
        <v>13.9954775982429</v>
      </c>
      <c r="I6112" s="16" t="n">
        <f aca="false">H6112/2_Girdiler!$B$17</f>
        <v>5.60716249929603</v>
      </c>
      <c r="J6112" s="16" t="n">
        <f aca="false">D6112+I6112</f>
        <v>14.8831033548519</v>
      </c>
    </row>
    <row r="6113" customFormat="false" ht="15" hidden="false" customHeight="false" outlineLevel="0" collapsed="false">
      <c r="A6113" s="0" t="n">
        <v>6101</v>
      </c>
      <c r="B6113" s="7" t="n">
        <v>0.428287</v>
      </c>
      <c r="C6113" s="7" t="n">
        <v>0.619627</v>
      </c>
      <c r="D6113" s="16" t="n">
        <f aca="false">LOGINV(B6113,$B$7,$C$7)</f>
        <v>12.2442591385365</v>
      </c>
      <c r="E6113" s="16" t="n">
        <f aca="false">LOGINV(C6113,$B$8,$C$8)</f>
        <v>132.924948384675</v>
      </c>
      <c r="F6113" s="16" t="n">
        <f aca="false">$B$5/100*E6113*2_Girdiler!$B$14*2_Girdiler!$B$15*2_Girdiler!$B$16</f>
        <v>3.34439170135842</v>
      </c>
      <c r="G6113" s="16" t="n">
        <f aca="false">MIN(MATCH(F6113,2_Girdiler!$B$20:$I$20,1),7)</f>
        <v>1</v>
      </c>
      <c r="H6113" s="16" t="n">
        <f aca="false">IF(F6113&gt;=40,2_Girdiler!$I$21+(F6113-40)*(2_Girdiler!$I$21-2_Girdiler!$H$21)/(2_Girdiler!$I$20-2_Girdiler!$H$20),INDEX(2_Girdiler!$B$21:$I$21,G6113)+(F6113-INDEX(2_Girdiler!$B$20:$I$20,G6113))*(INDEX(2_Girdiler!$B$21:$I$21,G6113+1)-INDEX(2_Girdiler!$B$21:$I$21,G6113))/(INDEX(2_Girdiler!$B$20:$I$20,G6113+1)-INDEX(2_Girdiler!$B$20:$I$20,G6113)))</f>
        <v>7.35766174298853</v>
      </c>
      <c r="I6113" s="16" t="n">
        <f aca="false">H6113/2_Girdiler!$B$17</f>
        <v>2.94778114703066</v>
      </c>
      <c r="J6113" s="16" t="n">
        <f aca="false">D6113+I6113</f>
        <v>15.1920402855672</v>
      </c>
    </row>
    <row r="6114" customFormat="false" ht="15" hidden="false" customHeight="false" outlineLevel="0" collapsed="false">
      <c r="A6114" s="0" t="n">
        <v>6102</v>
      </c>
      <c r="B6114" s="7" t="n">
        <v>0.633375</v>
      </c>
      <c r="C6114" s="7" t="n">
        <v>0.816023</v>
      </c>
      <c r="D6114" s="16" t="n">
        <f aca="false">LOGINV(B6114,$B$7,$C$7)</f>
        <v>16.3751508365152</v>
      </c>
      <c r="E6114" s="16" t="n">
        <f aca="false">LOGINV(C6114,$B$8,$C$8)</f>
        <v>195.269519008459</v>
      </c>
      <c r="F6114" s="16" t="n">
        <f aca="false">$B$5/100*E6114*2_Girdiler!$B$14*2_Girdiler!$B$15*2_Girdiler!$B$16</f>
        <v>4.91298109825284</v>
      </c>
      <c r="G6114" s="16" t="n">
        <f aca="false">MIN(MATCH(F6114,2_Girdiler!$B$20:$I$20,1),7)</f>
        <v>1</v>
      </c>
      <c r="H6114" s="16" t="n">
        <f aca="false">IF(F6114&gt;=40,2_Girdiler!$I$21+(F6114-40)*(2_Girdiler!$I$21-2_Girdiler!$H$21)/(2_Girdiler!$I$20-2_Girdiler!$H$20),INDEX(2_Girdiler!$B$21:$I$21,G6114)+(F6114-INDEX(2_Girdiler!$B$20:$I$20,G6114))*(INDEX(2_Girdiler!$B$21:$I$21,G6114+1)-INDEX(2_Girdiler!$B$21:$I$21,G6114))/(INDEX(2_Girdiler!$B$20:$I$20,G6114+1)-INDEX(2_Girdiler!$B$20:$I$20,G6114)))</f>
        <v>10.8085584161562</v>
      </c>
      <c r="I6114" s="16" t="n">
        <f aca="false">H6114/2_Girdiler!$B$17</f>
        <v>4.33035192954978</v>
      </c>
      <c r="J6114" s="16" t="n">
        <f aca="false">D6114+I6114</f>
        <v>20.705502766065</v>
      </c>
    </row>
    <row r="6115" customFormat="false" ht="15" hidden="false" customHeight="false" outlineLevel="0" collapsed="false">
      <c r="A6115" s="0" t="n">
        <v>6103</v>
      </c>
      <c r="B6115" s="7" t="n">
        <v>0.258393</v>
      </c>
      <c r="C6115" s="7" t="n">
        <v>0.322349</v>
      </c>
      <c r="D6115" s="16" t="n">
        <f aca="false">LOGINV(B6115,$B$7,$C$7)</f>
        <v>9.43506744331188</v>
      </c>
      <c r="E6115" s="16" t="n">
        <f aca="false">LOGINV(C6115,$B$8,$C$8)</f>
        <v>81.0902777431465</v>
      </c>
      <c r="F6115" s="16" t="n">
        <f aca="false">$B$5/100*E6115*2_Girdiler!$B$14*2_Girdiler!$B$15*2_Girdiler!$B$16</f>
        <v>2.04023138801757</v>
      </c>
      <c r="G6115" s="16" t="n">
        <f aca="false">MIN(MATCH(F6115,2_Girdiler!$B$20:$I$20,1),7)</f>
        <v>1</v>
      </c>
      <c r="H6115" s="16" t="n">
        <f aca="false">IF(F6115&gt;=40,2_Girdiler!$I$21+(F6115-40)*(2_Girdiler!$I$21-2_Girdiler!$H$21)/(2_Girdiler!$I$20-2_Girdiler!$H$20),INDEX(2_Girdiler!$B$21:$I$21,G6115)+(F6115-INDEX(2_Girdiler!$B$20:$I$20,G6115))*(INDEX(2_Girdiler!$B$21:$I$21,G6115+1)-INDEX(2_Girdiler!$B$21:$I$21,G6115))/(INDEX(2_Girdiler!$B$20:$I$20,G6115+1)-INDEX(2_Girdiler!$B$20:$I$20,G6115)))</f>
        <v>4.48850905363864</v>
      </c>
      <c r="I6115" s="16" t="n">
        <f aca="false">H6115/2_Girdiler!$B$17</f>
        <v>1.79828087084882</v>
      </c>
      <c r="J6115" s="16" t="n">
        <f aca="false">D6115+I6115</f>
        <v>11.2333483141607</v>
      </c>
    </row>
    <row r="6116" customFormat="false" ht="15" hidden="false" customHeight="false" outlineLevel="0" collapsed="false">
      <c r="A6116" s="0" t="n">
        <v>6104</v>
      </c>
      <c r="B6116" s="7" t="n">
        <v>0.839769</v>
      </c>
      <c r="C6116" s="7" t="n">
        <v>0.703326</v>
      </c>
      <c r="D6116" s="16" t="n">
        <f aca="false">LOGINV(B6116,$B$7,$C$7)</f>
        <v>23.5607426162989</v>
      </c>
      <c r="E6116" s="16" t="n">
        <f aca="false">LOGINV(C6116,$B$8,$C$8)</f>
        <v>154.149057987341</v>
      </c>
      <c r="F6116" s="16" t="n">
        <f aca="false">$B$5/100*E6116*2_Girdiler!$B$14*2_Girdiler!$B$15*2_Girdiler!$B$16</f>
        <v>3.87839029896149</v>
      </c>
      <c r="G6116" s="16" t="n">
        <f aca="false">MIN(MATCH(F6116,2_Girdiler!$B$20:$I$20,1),7)</f>
        <v>1</v>
      </c>
      <c r="H6116" s="16" t="n">
        <f aca="false">IF(F6116&gt;=40,2_Girdiler!$I$21+(F6116-40)*(2_Girdiler!$I$21-2_Girdiler!$H$21)/(2_Girdiler!$I$20-2_Girdiler!$H$20),INDEX(2_Girdiler!$B$21:$I$21,G6116)+(F6116-INDEX(2_Girdiler!$B$20:$I$20,G6116))*(INDEX(2_Girdiler!$B$21:$I$21,G6116+1)-INDEX(2_Girdiler!$B$21:$I$21,G6116))/(INDEX(2_Girdiler!$B$20:$I$20,G6116+1)-INDEX(2_Girdiler!$B$20:$I$20,G6116)))</f>
        <v>8.53245865771529</v>
      </c>
      <c r="I6116" s="16" t="n">
        <f aca="false">H6116/2_Girdiler!$B$17</f>
        <v>3.4184529878667</v>
      </c>
      <c r="J6116" s="16" t="n">
        <f aca="false">D6116+I6116</f>
        <v>26.9791956041656</v>
      </c>
    </row>
    <row r="6117" customFormat="false" ht="15" hidden="false" customHeight="false" outlineLevel="0" collapsed="false">
      <c r="A6117" s="0" t="n">
        <v>6105</v>
      </c>
      <c r="B6117" s="7" t="n">
        <v>0.647263</v>
      </c>
      <c r="C6117" s="7" t="n">
        <v>0.561915</v>
      </c>
      <c r="D6117" s="16" t="n">
        <f aca="false">LOGINV(B6117,$B$7,$C$7)</f>
        <v>16.717643043266</v>
      </c>
      <c r="E6117" s="16" t="n">
        <f aca="false">LOGINV(C6117,$B$8,$C$8)</f>
        <v>120.761184006994</v>
      </c>
      <c r="F6117" s="16" t="n">
        <f aca="false">$B$5/100*E6117*2_Girdiler!$B$14*2_Girdiler!$B$15*2_Girdiler!$B$16</f>
        <v>3.03835138961597</v>
      </c>
      <c r="G6117" s="16" t="n">
        <f aca="false">MIN(MATCH(F6117,2_Girdiler!$B$20:$I$20,1),7)</f>
        <v>1</v>
      </c>
      <c r="H6117" s="16" t="n">
        <f aca="false">IF(F6117&gt;=40,2_Girdiler!$I$21+(F6117-40)*(2_Girdiler!$I$21-2_Girdiler!$H$21)/(2_Girdiler!$I$20-2_Girdiler!$H$20),INDEX(2_Girdiler!$B$21:$I$21,G6117)+(F6117-INDEX(2_Girdiler!$B$20:$I$20,G6117))*(INDEX(2_Girdiler!$B$21:$I$21,G6117+1)-INDEX(2_Girdiler!$B$21:$I$21,G6117))/(INDEX(2_Girdiler!$B$20:$I$20,G6117+1)-INDEX(2_Girdiler!$B$20:$I$20,G6117)))</f>
        <v>6.68437305715513</v>
      </c>
      <c r="I6117" s="16" t="n">
        <f aca="false">H6117/2_Girdiler!$B$17</f>
        <v>2.67803407738587</v>
      </c>
      <c r="J6117" s="16" t="n">
        <f aca="false">D6117+I6117</f>
        <v>19.3956771206518</v>
      </c>
    </row>
    <row r="6118" customFormat="false" ht="15" hidden="false" customHeight="false" outlineLevel="0" collapsed="false">
      <c r="A6118" s="0" t="n">
        <v>6106</v>
      </c>
      <c r="B6118" s="7" t="n">
        <v>0.706431</v>
      </c>
      <c r="C6118" s="7" t="n">
        <v>0.784512</v>
      </c>
      <c r="D6118" s="16" t="n">
        <f aca="false">LOGINV(B6118,$B$7,$C$7)</f>
        <v>18.3285795110964</v>
      </c>
      <c r="E6118" s="16" t="n">
        <f aca="false">LOGINV(C6118,$B$8,$C$8)</f>
        <v>181.557955039807</v>
      </c>
      <c r="F6118" s="16" t="n">
        <f aca="false">$B$5/100*E6118*2_Girdiler!$B$14*2_Girdiler!$B$15*2_Girdiler!$B$16</f>
        <v>4.56799814880155</v>
      </c>
      <c r="G6118" s="16" t="n">
        <f aca="false">MIN(MATCH(F6118,2_Girdiler!$B$20:$I$20,1),7)</f>
        <v>1</v>
      </c>
      <c r="H6118" s="16" t="n">
        <f aca="false">IF(F6118&gt;=40,2_Girdiler!$I$21+(F6118-40)*(2_Girdiler!$I$21-2_Girdiler!$H$21)/(2_Girdiler!$I$20-2_Girdiler!$H$20),INDEX(2_Girdiler!$B$21:$I$21,G6118)+(F6118-INDEX(2_Girdiler!$B$20:$I$20,G6118))*(INDEX(2_Girdiler!$B$21:$I$21,G6118+1)-INDEX(2_Girdiler!$B$21:$I$21,G6118))/(INDEX(2_Girdiler!$B$20:$I$20,G6118+1)-INDEX(2_Girdiler!$B$20:$I$20,G6118)))</f>
        <v>10.0495959273634</v>
      </c>
      <c r="I6118" s="16" t="n">
        <f aca="false">H6118/2_Girdiler!$B$17</f>
        <v>4.02628041961675</v>
      </c>
      <c r="J6118" s="16" t="n">
        <f aca="false">D6118+I6118</f>
        <v>22.3548599307131</v>
      </c>
    </row>
    <row r="6119" customFormat="false" ht="15" hidden="false" customHeight="false" outlineLevel="0" collapsed="false">
      <c r="A6119" s="0" t="n">
        <v>6107</v>
      </c>
      <c r="B6119" s="7" t="n">
        <v>0.79153</v>
      </c>
      <c r="C6119" s="7" t="n">
        <v>0.997084</v>
      </c>
      <c r="D6119" s="16" t="n">
        <f aca="false">LOGINV(B6119,$B$7,$C$7)</f>
        <v>21.290579306244</v>
      </c>
      <c r="E6119" s="16" t="n">
        <f aca="false">LOGINV(C6119,$B$8,$C$8)</f>
        <v>647.37418893087</v>
      </c>
      <c r="F6119" s="16" t="n">
        <f aca="false">$B$5/100*E6119*2_Girdiler!$B$14*2_Girdiler!$B$15*2_Girdiler!$B$16</f>
        <v>16.2879345935007</v>
      </c>
      <c r="G6119" s="16" t="n">
        <f aca="false">MIN(MATCH(F6119,2_Girdiler!$B$20:$I$20,1),7)</f>
        <v>4</v>
      </c>
      <c r="H6119" s="16" t="n">
        <f aca="false">IF(F6119&gt;=40,2_Girdiler!$I$21+(F6119-40)*(2_Girdiler!$I$21-2_Girdiler!$H$21)/(2_Girdiler!$I$20-2_Girdiler!$H$20),INDEX(2_Girdiler!$B$21:$I$21,G6119)+(F6119-INDEX(2_Girdiler!$B$20:$I$20,G6119))*(INDEX(2_Girdiler!$B$21:$I$21,G6119+1)-INDEX(2_Girdiler!$B$21:$I$21,G6119))/(INDEX(2_Girdiler!$B$20:$I$20,G6119+1)-INDEX(2_Girdiler!$B$20:$I$20,G6119)))</f>
        <v>24.1439672967503</v>
      </c>
      <c r="I6119" s="16" t="n">
        <f aca="false">H6119/2_Girdiler!$B$17</f>
        <v>9.67306382081344</v>
      </c>
      <c r="J6119" s="16" t="n">
        <f aca="false">D6119+I6119</f>
        <v>30.9636431270575</v>
      </c>
    </row>
    <row r="6120" customFormat="false" ht="15" hidden="false" customHeight="false" outlineLevel="0" collapsed="false">
      <c r="A6120" s="0" t="n">
        <v>6108</v>
      </c>
      <c r="B6120" s="7" t="n">
        <v>0.91752</v>
      </c>
      <c r="C6120" s="7" t="n">
        <v>0.253223</v>
      </c>
      <c r="D6120" s="16" t="n">
        <f aca="false">LOGINV(B6120,$B$7,$C$7)</f>
        <v>29.3647628381143</v>
      </c>
      <c r="E6120" s="16" t="n">
        <f aca="false">LOGINV(C6120,$B$8,$C$8)</f>
        <v>71.1201475718874</v>
      </c>
      <c r="F6120" s="16" t="n">
        <f aca="false">$B$5/100*E6120*2_Girdiler!$B$14*2_Girdiler!$B$15*2_Girdiler!$B$16</f>
        <v>1.78938291290869</v>
      </c>
      <c r="G6120" s="16" t="n">
        <f aca="false">MIN(MATCH(F6120,2_Girdiler!$B$20:$I$20,1),7)</f>
        <v>1</v>
      </c>
      <c r="H6120" s="16" t="n">
        <f aca="false">IF(F6120&gt;=40,2_Girdiler!$I$21+(F6120-40)*(2_Girdiler!$I$21-2_Girdiler!$H$21)/(2_Girdiler!$I$20-2_Girdiler!$H$20),INDEX(2_Girdiler!$B$21:$I$21,G6120)+(F6120-INDEX(2_Girdiler!$B$20:$I$20,G6120))*(INDEX(2_Girdiler!$B$21:$I$21,G6120+1)-INDEX(2_Girdiler!$B$21:$I$21,G6120))/(INDEX(2_Girdiler!$B$20:$I$20,G6120+1)-INDEX(2_Girdiler!$B$20:$I$20,G6120)))</f>
        <v>3.93664240839911</v>
      </c>
      <c r="I6120" s="16" t="n">
        <f aca="false">H6120/2_Girdiler!$B$17</f>
        <v>1.57718045208298</v>
      </c>
      <c r="J6120" s="16" t="n">
        <f aca="false">D6120+I6120</f>
        <v>30.9419432901972</v>
      </c>
    </row>
    <row r="6121" customFormat="false" ht="15" hidden="false" customHeight="false" outlineLevel="0" collapsed="false">
      <c r="A6121" s="0" t="n">
        <v>6109</v>
      </c>
      <c r="B6121" s="7" t="n">
        <v>0.805763</v>
      </c>
      <c r="C6121" s="7" t="n">
        <v>0.278881</v>
      </c>
      <c r="D6121" s="16" t="n">
        <f aca="false">LOGINV(B6121,$B$7,$C$7)</f>
        <v>21.9001856403996</v>
      </c>
      <c r="E6121" s="16" t="n">
        <f aca="false">LOGINV(C6121,$B$8,$C$8)</f>
        <v>74.8029297461794</v>
      </c>
      <c r="F6121" s="16" t="n">
        <f aca="false">$B$5/100*E6121*2_Girdiler!$B$14*2_Girdiler!$B$15*2_Girdiler!$B$16</f>
        <v>1.88204171241387</v>
      </c>
      <c r="G6121" s="16" t="n">
        <f aca="false">MIN(MATCH(F6121,2_Girdiler!$B$20:$I$20,1),7)</f>
        <v>1</v>
      </c>
      <c r="H6121" s="16" t="n">
        <f aca="false">IF(F6121&gt;=40,2_Girdiler!$I$21+(F6121-40)*(2_Girdiler!$I$21-2_Girdiler!$H$21)/(2_Girdiler!$I$20-2_Girdiler!$H$20),INDEX(2_Girdiler!$B$21:$I$21,G6121)+(F6121-INDEX(2_Girdiler!$B$20:$I$20,G6121))*(INDEX(2_Girdiler!$B$21:$I$21,G6121+1)-INDEX(2_Girdiler!$B$21:$I$21,G6121))/(INDEX(2_Girdiler!$B$20:$I$20,G6121+1)-INDEX(2_Girdiler!$B$20:$I$20,G6121)))</f>
        <v>4.14049176731052</v>
      </c>
      <c r="I6121" s="16" t="n">
        <f aca="false">H6121/2_Girdiler!$B$17</f>
        <v>1.65885086831351</v>
      </c>
      <c r="J6121" s="16" t="n">
        <f aca="false">D6121+I6121</f>
        <v>23.5590365087131</v>
      </c>
    </row>
    <row r="6122" customFormat="false" ht="15" hidden="false" customHeight="false" outlineLevel="0" collapsed="false">
      <c r="A6122" s="0" t="n">
        <v>6110</v>
      </c>
      <c r="B6122" s="7" t="n">
        <v>0.044653</v>
      </c>
      <c r="C6122" s="7" t="n">
        <v>0.693766</v>
      </c>
      <c r="D6122" s="16" t="n">
        <f aca="false">LOGINV(B6122,$B$7,$C$7)</f>
        <v>5.25267986268384</v>
      </c>
      <c r="E6122" s="16" t="n">
        <f aca="false">LOGINV(C6122,$B$8,$C$8)</f>
        <v>151.443026492778</v>
      </c>
      <c r="F6122" s="16" t="n">
        <f aca="false">$B$5/100*E6122*2_Girdiler!$B$14*2_Girdiler!$B$15*2_Girdiler!$B$16</f>
        <v>3.81030654655829</v>
      </c>
      <c r="G6122" s="16" t="n">
        <f aca="false">MIN(MATCH(F6122,2_Girdiler!$B$20:$I$20,1),7)</f>
        <v>1</v>
      </c>
      <c r="H6122" s="16" t="n">
        <f aca="false">IF(F6122&gt;=40,2_Girdiler!$I$21+(F6122-40)*(2_Girdiler!$I$21-2_Girdiler!$H$21)/(2_Girdiler!$I$20-2_Girdiler!$H$20),INDEX(2_Girdiler!$B$21:$I$21,G6122)+(F6122-INDEX(2_Girdiler!$B$20:$I$20,G6122))*(INDEX(2_Girdiler!$B$21:$I$21,G6122+1)-INDEX(2_Girdiler!$B$21:$I$21,G6122))/(INDEX(2_Girdiler!$B$20:$I$20,G6122+1)-INDEX(2_Girdiler!$B$20:$I$20,G6122)))</f>
        <v>8.38267440242823</v>
      </c>
      <c r="I6122" s="16" t="n">
        <f aca="false">H6122/2_Girdiler!$B$17</f>
        <v>3.35844327020362</v>
      </c>
      <c r="J6122" s="16" t="n">
        <f aca="false">D6122+I6122</f>
        <v>8.61112313288745</v>
      </c>
    </row>
    <row r="6123" customFormat="false" ht="15" hidden="false" customHeight="false" outlineLevel="0" collapsed="false">
      <c r="A6123" s="0" t="n">
        <v>6111</v>
      </c>
      <c r="B6123" s="7" t="n">
        <v>0.899623</v>
      </c>
      <c r="C6123" s="7" t="n">
        <v>0.728995</v>
      </c>
      <c r="D6123" s="16" t="n">
        <f aca="false">LOGINV(B6123,$B$7,$C$7)</f>
        <v>27.6310764527478</v>
      </c>
      <c r="E6123" s="16" t="n">
        <f aca="false">LOGINV(C6123,$B$8,$C$8)</f>
        <v>161.877468108803</v>
      </c>
      <c r="F6123" s="16" t="n">
        <f aca="false">$B$5/100*E6123*2_Girdiler!$B$14*2_Girdiler!$B$15*2_Girdiler!$B$16</f>
        <v>4.07283709761749</v>
      </c>
      <c r="G6123" s="16" t="n">
        <f aca="false">MIN(MATCH(F6123,2_Girdiler!$B$20:$I$20,1),7)</f>
        <v>1</v>
      </c>
      <c r="H6123" s="16" t="n">
        <f aca="false">IF(F6123&gt;=40,2_Girdiler!$I$21+(F6123-40)*(2_Girdiler!$I$21-2_Girdiler!$H$21)/(2_Girdiler!$I$20-2_Girdiler!$H$20),INDEX(2_Girdiler!$B$21:$I$21,G6123)+(F6123-INDEX(2_Girdiler!$B$20:$I$20,G6123))*(INDEX(2_Girdiler!$B$21:$I$21,G6123+1)-INDEX(2_Girdiler!$B$21:$I$21,G6123))/(INDEX(2_Girdiler!$B$20:$I$20,G6123+1)-INDEX(2_Girdiler!$B$20:$I$20,G6123)))</f>
        <v>8.96024161475848</v>
      </c>
      <c r="I6123" s="16" t="n">
        <f aca="false">H6123/2_Girdiler!$B$17</f>
        <v>3.58984039052824</v>
      </c>
      <c r="J6123" s="16" t="n">
        <f aca="false">D6123+I6123</f>
        <v>31.2209168432761</v>
      </c>
    </row>
    <row r="6124" customFormat="false" ht="15" hidden="false" customHeight="false" outlineLevel="0" collapsed="false">
      <c r="A6124" s="0" t="n">
        <v>6112</v>
      </c>
      <c r="B6124" s="7" t="n">
        <v>0.792879</v>
      </c>
      <c r="C6124" s="7" t="n">
        <v>0.494348</v>
      </c>
      <c r="D6124" s="16" t="n">
        <f aca="false">LOGINV(B6124,$B$7,$C$7)</f>
        <v>21.3465475471839</v>
      </c>
      <c r="E6124" s="16" t="n">
        <f aca="false">LOGINV(C6124,$B$8,$C$8)</f>
        <v>108.211071104116</v>
      </c>
      <c r="F6124" s="16" t="n">
        <f aca="false">$B$5/100*E6124*2_Girdiler!$B$14*2_Girdiler!$B$15*2_Girdiler!$B$16</f>
        <v>2.72259054897956</v>
      </c>
      <c r="G6124" s="16" t="n">
        <f aca="false">MIN(MATCH(F6124,2_Girdiler!$B$20:$I$20,1),7)</f>
        <v>1</v>
      </c>
      <c r="H6124" s="16" t="n">
        <f aca="false">IF(F6124&gt;=40,2_Girdiler!$I$21+(F6124-40)*(2_Girdiler!$I$21-2_Girdiler!$H$21)/(2_Girdiler!$I$20-2_Girdiler!$H$20),INDEX(2_Girdiler!$B$21:$I$21,G6124)+(F6124-INDEX(2_Girdiler!$B$20:$I$20,G6124))*(INDEX(2_Girdiler!$B$21:$I$21,G6124+1)-INDEX(2_Girdiler!$B$21:$I$21,G6124))/(INDEX(2_Girdiler!$B$20:$I$20,G6124+1)-INDEX(2_Girdiler!$B$20:$I$20,G6124)))</f>
        <v>5.98969920775504</v>
      </c>
      <c r="I6124" s="16" t="n">
        <f aca="false">H6124/2_Girdiler!$B$17</f>
        <v>2.39971923387622</v>
      </c>
      <c r="J6124" s="16" t="n">
        <f aca="false">D6124+I6124</f>
        <v>23.7462667810602</v>
      </c>
    </row>
    <row r="6125" customFormat="false" ht="15" hidden="false" customHeight="false" outlineLevel="0" collapsed="false">
      <c r="A6125" s="0" t="n">
        <v>6113</v>
      </c>
      <c r="B6125" s="7" t="n">
        <v>0.534663</v>
      </c>
      <c r="C6125" s="7" t="n">
        <v>0.166896</v>
      </c>
      <c r="D6125" s="16" t="n">
        <f aca="false">LOGINV(B6125,$B$7,$C$7)</f>
        <v>14.2149191207606</v>
      </c>
      <c r="E6125" s="16" t="n">
        <f aca="false">LOGINV(C6125,$B$8,$C$8)</f>
        <v>58.5189544588354</v>
      </c>
      <c r="F6125" s="16" t="n">
        <f aca="false">$B$5/100*E6125*2_Girdiler!$B$14*2_Girdiler!$B$15*2_Girdiler!$B$16</f>
        <v>1.4723368941843</v>
      </c>
      <c r="G6125" s="16" t="n">
        <f aca="false">MIN(MATCH(F6125,2_Girdiler!$B$20:$I$20,1),7)</f>
        <v>1</v>
      </c>
      <c r="H6125" s="16" t="n">
        <f aca="false">IF(F6125&gt;=40,2_Girdiler!$I$21+(F6125-40)*(2_Girdiler!$I$21-2_Girdiler!$H$21)/(2_Girdiler!$I$20-2_Girdiler!$H$20),INDEX(2_Girdiler!$B$21:$I$21,G6125)+(F6125-INDEX(2_Girdiler!$B$20:$I$20,G6125))*(INDEX(2_Girdiler!$B$21:$I$21,G6125+1)-INDEX(2_Girdiler!$B$21:$I$21,G6125))/(INDEX(2_Girdiler!$B$20:$I$20,G6125+1)-INDEX(2_Girdiler!$B$20:$I$20,G6125)))</f>
        <v>3.23914116720546</v>
      </c>
      <c r="I6125" s="16" t="n">
        <f aca="false">H6125/2_Girdiler!$B$17</f>
        <v>1.29773283942526</v>
      </c>
      <c r="J6125" s="16" t="n">
        <f aca="false">D6125+I6125</f>
        <v>15.5126519601859</v>
      </c>
    </row>
    <row r="6126" customFormat="false" ht="15" hidden="false" customHeight="false" outlineLevel="0" collapsed="false">
      <c r="A6126" s="0" t="n">
        <v>6114</v>
      </c>
      <c r="B6126" s="7" t="n">
        <v>0.980796</v>
      </c>
      <c r="C6126" s="7" t="n">
        <v>0.975236</v>
      </c>
      <c r="D6126" s="16" t="n">
        <f aca="false">LOGINV(B6126,$B$7,$C$7)</f>
        <v>42.9433617436507</v>
      </c>
      <c r="E6126" s="16" t="n">
        <f aca="false">LOGINV(C6126,$B$8,$C$8)</f>
        <v>387.998974201609</v>
      </c>
      <c r="F6126" s="16" t="n">
        <f aca="false">$B$5/100*E6126*2_Girdiler!$B$14*2_Girdiler!$B$15*2_Girdiler!$B$16</f>
        <v>9.76205419091249</v>
      </c>
      <c r="G6126" s="16" t="n">
        <f aca="false">MIN(MATCH(F6126,2_Girdiler!$B$20:$I$20,1),7)</f>
        <v>2</v>
      </c>
      <c r="H6126" s="16" t="n">
        <f aca="false">IF(F6126&gt;=40,2_Girdiler!$I$21+(F6126-40)*(2_Girdiler!$I$21-2_Girdiler!$H$21)/(2_Girdiler!$I$20-2_Girdiler!$H$20),INDEX(2_Girdiler!$B$21:$I$21,G6126)+(F6126-INDEX(2_Girdiler!$B$20:$I$20,G6126))*(INDEX(2_Girdiler!$B$21:$I$21,G6126+1)-INDEX(2_Girdiler!$B$21:$I$21,G6126))/(INDEX(2_Girdiler!$B$20:$I$20,G6126+1)-INDEX(2_Girdiler!$B$20:$I$20,G6126)))</f>
        <v>18.61928670546</v>
      </c>
      <c r="I6126" s="16" t="n">
        <f aca="false">H6126/2_Girdiler!$B$17</f>
        <v>7.4596501223798</v>
      </c>
      <c r="J6126" s="16" t="n">
        <f aca="false">D6126+I6126</f>
        <v>50.4030118660305</v>
      </c>
    </row>
    <row r="6127" customFormat="false" ht="15" hidden="false" customHeight="false" outlineLevel="0" collapsed="false">
      <c r="A6127" s="0" t="n">
        <v>6115</v>
      </c>
      <c r="B6127" s="7" t="n">
        <v>0.952171</v>
      </c>
      <c r="C6127" s="7" t="n">
        <v>0.271486</v>
      </c>
      <c r="D6127" s="16" t="n">
        <f aca="false">LOGINV(B6127,$B$7,$C$7)</f>
        <v>34.2807343414776</v>
      </c>
      <c r="E6127" s="16" t="n">
        <f aca="false">LOGINV(C6127,$B$8,$C$8)</f>
        <v>73.7407352096292</v>
      </c>
      <c r="F6127" s="16" t="n">
        <f aca="false">$B$5/100*E6127*2_Girdiler!$B$14*2_Girdiler!$B$15*2_Girdiler!$B$16</f>
        <v>1.85531689787427</v>
      </c>
      <c r="G6127" s="16" t="n">
        <f aca="false">MIN(MATCH(F6127,2_Girdiler!$B$20:$I$20,1),7)</f>
        <v>1</v>
      </c>
      <c r="H6127" s="16" t="n">
        <f aca="false">IF(F6127&gt;=40,2_Girdiler!$I$21+(F6127-40)*(2_Girdiler!$I$21-2_Girdiler!$H$21)/(2_Girdiler!$I$20-2_Girdiler!$H$20),INDEX(2_Girdiler!$B$21:$I$21,G6127)+(F6127-INDEX(2_Girdiler!$B$20:$I$20,G6127))*(INDEX(2_Girdiler!$B$21:$I$21,G6127+1)-INDEX(2_Girdiler!$B$21:$I$21,G6127))/(INDEX(2_Girdiler!$B$20:$I$20,G6127+1)-INDEX(2_Girdiler!$B$20:$I$20,G6127)))</f>
        <v>4.08169717532339</v>
      </c>
      <c r="I6127" s="16" t="n">
        <f aca="false">H6127/2_Girdiler!$B$17</f>
        <v>1.63529534267764</v>
      </c>
      <c r="J6127" s="16" t="n">
        <f aca="false">D6127+I6127</f>
        <v>35.9160296841553</v>
      </c>
    </row>
    <row r="6128" customFormat="false" ht="15" hidden="false" customHeight="false" outlineLevel="0" collapsed="false">
      <c r="A6128" s="0" t="n">
        <v>6116</v>
      </c>
      <c r="B6128" s="7" t="n">
        <v>0.465897</v>
      </c>
      <c r="C6128" s="7" t="n">
        <v>0.133033</v>
      </c>
      <c r="D6128" s="16" t="n">
        <f aca="false">LOGINV(B6128,$B$7,$C$7)</f>
        <v>12.9111759914629</v>
      </c>
      <c r="E6128" s="16" t="n">
        <f aca="false">LOGINV(C6128,$B$8,$C$8)</f>
        <v>53.2674139820531</v>
      </c>
      <c r="F6128" s="16" t="n">
        <f aca="false">$B$5/100*E6128*2_Girdiler!$B$14*2_Girdiler!$B$15*2_Girdiler!$B$16</f>
        <v>1.34020813578846</v>
      </c>
      <c r="G6128" s="16" t="n">
        <f aca="false">MIN(MATCH(F6128,2_Girdiler!$B$20:$I$20,1),7)</f>
        <v>1</v>
      </c>
      <c r="H6128" s="16" t="n">
        <f aca="false">IF(F6128&gt;=40,2_Girdiler!$I$21+(F6128-40)*(2_Girdiler!$I$21-2_Girdiler!$H$21)/(2_Girdiler!$I$20-2_Girdiler!$H$20),INDEX(2_Girdiler!$B$21:$I$21,G6128)+(F6128-INDEX(2_Girdiler!$B$20:$I$20,G6128))*(INDEX(2_Girdiler!$B$21:$I$21,G6128+1)-INDEX(2_Girdiler!$B$21:$I$21,G6128))/(INDEX(2_Girdiler!$B$20:$I$20,G6128+1)-INDEX(2_Girdiler!$B$20:$I$20,G6128)))</f>
        <v>2.9484578987346</v>
      </c>
      <c r="I6128" s="16" t="n">
        <f aca="false">H6128/2_Girdiler!$B$17</f>
        <v>1.18127319660841</v>
      </c>
      <c r="J6128" s="16" t="n">
        <f aca="false">D6128+I6128</f>
        <v>14.0924491880713</v>
      </c>
    </row>
    <row r="6129" customFormat="false" ht="15" hidden="false" customHeight="false" outlineLevel="0" collapsed="false">
      <c r="A6129" s="0" t="n">
        <v>6117</v>
      </c>
      <c r="B6129" s="7" t="n">
        <v>0.19164</v>
      </c>
      <c r="C6129" s="7" t="n">
        <v>0.542964</v>
      </c>
      <c r="D6129" s="16" t="n">
        <f aca="false">LOGINV(B6129,$B$7,$C$7)</f>
        <v>8.32964114680134</v>
      </c>
      <c r="E6129" s="16" t="n">
        <f aca="false">LOGINV(C6129,$B$8,$C$8)</f>
        <v>117.082754514013</v>
      </c>
      <c r="F6129" s="16" t="n">
        <f aca="false">$B$5/100*E6129*2_Girdiler!$B$14*2_Girdiler!$B$15*2_Girdiler!$B$16</f>
        <v>2.94580210357257</v>
      </c>
      <c r="G6129" s="16" t="n">
        <f aca="false">MIN(MATCH(F6129,2_Girdiler!$B$20:$I$20,1),7)</f>
        <v>1</v>
      </c>
      <c r="H6129" s="16" t="n">
        <f aca="false">IF(F6129&gt;=40,2_Girdiler!$I$21+(F6129-40)*(2_Girdiler!$I$21-2_Girdiler!$H$21)/(2_Girdiler!$I$20-2_Girdiler!$H$20),INDEX(2_Girdiler!$B$21:$I$21,G6129)+(F6129-INDEX(2_Girdiler!$B$20:$I$20,G6129))*(INDEX(2_Girdiler!$B$21:$I$21,G6129+1)-INDEX(2_Girdiler!$B$21:$I$21,G6129))/(INDEX(2_Girdiler!$B$20:$I$20,G6129+1)-INDEX(2_Girdiler!$B$20:$I$20,G6129)))</f>
        <v>6.48076462785966</v>
      </c>
      <c r="I6129" s="16" t="n">
        <f aca="false">H6129/2_Girdiler!$B$17</f>
        <v>2.59646018744377</v>
      </c>
      <c r="J6129" s="16" t="n">
        <f aca="false">D6129+I6129</f>
        <v>10.9261013342451</v>
      </c>
    </row>
    <row r="6130" customFormat="false" ht="15" hidden="false" customHeight="false" outlineLevel="0" collapsed="false">
      <c r="A6130" s="0" t="n">
        <v>6118</v>
      </c>
      <c r="B6130" s="7" t="n">
        <v>0.508802</v>
      </c>
      <c r="C6130" s="7" t="n">
        <v>0.04735</v>
      </c>
      <c r="D6130" s="16" t="n">
        <f aca="false">LOGINV(B6130,$B$7,$C$7)</f>
        <v>13.709638214813</v>
      </c>
      <c r="E6130" s="16" t="n">
        <f aca="false">LOGINV(C6130,$B$8,$C$8)</f>
        <v>37.1338058471413</v>
      </c>
      <c r="F6130" s="16" t="n">
        <f aca="false">$B$5/100*E6130*2_Girdiler!$B$14*2_Girdiler!$B$15*2_Girdiler!$B$16</f>
        <v>0.934286555114075</v>
      </c>
      <c r="G6130" s="16" t="n">
        <f aca="false">MIN(MATCH(F6130,2_Girdiler!$B$20:$I$20,1),7)</f>
        <v>1</v>
      </c>
      <c r="H6130" s="16" t="n">
        <f aca="false">IF(F6130&gt;=40,2_Girdiler!$I$21+(F6130-40)*(2_Girdiler!$I$21-2_Girdiler!$H$21)/(2_Girdiler!$I$20-2_Girdiler!$H$20),INDEX(2_Girdiler!$B$21:$I$21,G6130)+(F6130-INDEX(2_Girdiler!$B$20:$I$20,G6130))*(INDEX(2_Girdiler!$B$21:$I$21,G6130+1)-INDEX(2_Girdiler!$B$21:$I$21,G6130))/(INDEX(2_Girdiler!$B$20:$I$20,G6130+1)-INDEX(2_Girdiler!$B$20:$I$20,G6130)))</f>
        <v>2.05543042125097</v>
      </c>
      <c r="I6130" s="16" t="n">
        <f aca="false">H6130/2_Girdiler!$B$17</f>
        <v>0.823489752103752</v>
      </c>
      <c r="J6130" s="16" t="n">
        <f aca="false">D6130+I6130</f>
        <v>14.5331279669168</v>
      </c>
    </row>
    <row r="6131" customFormat="false" ht="15" hidden="false" customHeight="false" outlineLevel="0" collapsed="false">
      <c r="A6131" s="0" t="n">
        <v>6119</v>
      </c>
      <c r="B6131" s="7" t="n">
        <v>0.661864</v>
      </c>
      <c r="C6131" s="7" t="n">
        <v>0.55112</v>
      </c>
      <c r="D6131" s="16" t="n">
        <f aca="false">LOGINV(B6131,$B$7,$C$7)</f>
        <v>17.0908894529996</v>
      </c>
      <c r="E6131" s="16" t="n">
        <f aca="false">LOGINV(C6131,$B$8,$C$8)</f>
        <v>118.649096265349</v>
      </c>
      <c r="F6131" s="16" t="n">
        <f aca="false">$B$5/100*E6131*2_Girdiler!$B$14*2_Girdiler!$B$15*2_Girdiler!$B$16</f>
        <v>2.98521126203617</v>
      </c>
      <c r="G6131" s="16" t="n">
        <f aca="false">MIN(MATCH(F6131,2_Girdiler!$B$20:$I$20,1),7)</f>
        <v>1</v>
      </c>
      <c r="H6131" s="16" t="n">
        <f aca="false">IF(F6131&gt;=40,2_Girdiler!$I$21+(F6131-40)*(2_Girdiler!$I$21-2_Girdiler!$H$21)/(2_Girdiler!$I$20-2_Girdiler!$H$20),INDEX(2_Girdiler!$B$21:$I$21,G6131)+(F6131-INDEX(2_Girdiler!$B$20:$I$20,G6131))*(INDEX(2_Girdiler!$B$21:$I$21,G6131+1)-INDEX(2_Girdiler!$B$21:$I$21,G6131))/(INDEX(2_Girdiler!$B$20:$I$20,G6131+1)-INDEX(2_Girdiler!$B$20:$I$20,G6131)))</f>
        <v>6.56746477647958</v>
      </c>
      <c r="I6131" s="16" t="n">
        <f aca="false">H6131/2_Girdiler!$B$17</f>
        <v>2.63119582391009</v>
      </c>
      <c r="J6131" s="16" t="n">
        <f aca="false">D6131+I6131</f>
        <v>19.7220852769097</v>
      </c>
    </row>
    <row r="6132" customFormat="false" ht="15" hidden="false" customHeight="false" outlineLevel="0" collapsed="false">
      <c r="A6132" s="0" t="n">
        <v>6120</v>
      </c>
      <c r="B6132" s="7" t="n">
        <v>0.732438</v>
      </c>
      <c r="C6132" s="7" t="n">
        <v>0.423336</v>
      </c>
      <c r="D6132" s="16" t="n">
        <f aca="false">LOGINV(B6132,$B$7,$C$7)</f>
        <v>19.13465858694</v>
      </c>
      <c r="E6132" s="16" t="n">
        <f aca="false">LOGINV(C6132,$B$8,$C$8)</f>
        <v>96.3908282282403</v>
      </c>
      <c r="F6132" s="16" t="n">
        <f aca="false">$B$5/100*E6132*2_Girdiler!$B$14*2_Girdiler!$B$15*2_Girdiler!$B$16</f>
        <v>2.42519323822253</v>
      </c>
      <c r="G6132" s="16" t="n">
        <f aca="false">MIN(MATCH(F6132,2_Girdiler!$B$20:$I$20,1),7)</f>
        <v>1</v>
      </c>
      <c r="H6132" s="16" t="n">
        <f aca="false">IF(F6132&gt;=40,2_Girdiler!$I$21+(F6132-40)*(2_Girdiler!$I$21-2_Girdiler!$H$21)/(2_Girdiler!$I$20-2_Girdiler!$H$20),INDEX(2_Girdiler!$B$21:$I$21,G6132)+(F6132-INDEX(2_Girdiler!$B$20:$I$20,G6132))*(INDEX(2_Girdiler!$B$21:$I$21,G6132+1)-INDEX(2_Girdiler!$B$21:$I$21,G6132))/(INDEX(2_Girdiler!$B$20:$I$20,G6132+1)-INDEX(2_Girdiler!$B$20:$I$20,G6132)))</f>
        <v>5.33542512408956</v>
      </c>
      <c r="I6132" s="16" t="n">
        <f aca="false">H6132/2_Girdiler!$B$17</f>
        <v>2.13759019394614</v>
      </c>
      <c r="J6132" s="16" t="n">
        <f aca="false">D6132+I6132</f>
        <v>21.2722487808861</v>
      </c>
    </row>
    <row r="6133" customFormat="false" ht="15" hidden="false" customHeight="false" outlineLevel="0" collapsed="false">
      <c r="A6133" s="0" t="n">
        <v>6121</v>
      </c>
      <c r="B6133" s="7" t="n">
        <v>0.157369</v>
      </c>
      <c r="C6133" s="7" t="n">
        <v>0.550121</v>
      </c>
      <c r="D6133" s="16" t="n">
        <f aca="false">LOGINV(B6133,$B$7,$C$7)</f>
        <v>7.73247573929017</v>
      </c>
      <c r="E6133" s="16" t="n">
        <f aca="false">LOGINV(C6133,$B$8,$C$8)</f>
        <v>118.455909474475</v>
      </c>
      <c r="F6133" s="16" t="n">
        <f aca="false">$B$5/100*E6133*2_Girdiler!$B$14*2_Girdiler!$B$15*2_Girdiler!$B$16</f>
        <v>2.9803506823778</v>
      </c>
      <c r="G6133" s="16" t="n">
        <f aca="false">MIN(MATCH(F6133,2_Girdiler!$B$20:$I$20,1),7)</f>
        <v>1</v>
      </c>
      <c r="H6133" s="16" t="n">
        <f aca="false">IF(F6133&gt;=40,2_Girdiler!$I$21+(F6133-40)*(2_Girdiler!$I$21-2_Girdiler!$H$21)/(2_Girdiler!$I$20-2_Girdiler!$H$20),INDEX(2_Girdiler!$B$21:$I$21,G6133)+(F6133-INDEX(2_Girdiler!$B$20:$I$20,G6133))*(INDEX(2_Girdiler!$B$21:$I$21,G6133+1)-INDEX(2_Girdiler!$B$21:$I$21,G6133))/(INDEX(2_Girdiler!$B$20:$I$20,G6133+1)-INDEX(2_Girdiler!$B$20:$I$20,G6133)))</f>
        <v>6.55677150123115</v>
      </c>
      <c r="I6133" s="16" t="n">
        <f aca="false">H6133/2_Girdiler!$B$17</f>
        <v>2.6269116591471</v>
      </c>
      <c r="J6133" s="16" t="n">
        <f aca="false">D6133+I6133</f>
        <v>10.3593873984373</v>
      </c>
    </row>
    <row r="6134" customFormat="false" ht="15" hidden="false" customHeight="false" outlineLevel="0" collapsed="false">
      <c r="A6134" s="0" t="n">
        <v>6122</v>
      </c>
      <c r="B6134" s="7" t="n">
        <v>0.57247</v>
      </c>
      <c r="C6134" s="7" t="n">
        <v>0.48012</v>
      </c>
      <c r="D6134" s="16" t="n">
        <f aca="false">LOGINV(B6134,$B$7,$C$7)</f>
        <v>14.9935198209964</v>
      </c>
      <c r="E6134" s="16" t="n">
        <f aca="false">LOGINV(C6134,$B$8,$C$8)</f>
        <v>105.746989986064</v>
      </c>
      <c r="F6134" s="16" t="n">
        <f aca="false">$B$5/100*E6134*2_Girdiler!$B$14*2_Girdiler!$B$15*2_Girdiler!$B$16</f>
        <v>2.66059426804937</v>
      </c>
      <c r="G6134" s="16" t="n">
        <f aca="false">MIN(MATCH(F6134,2_Girdiler!$B$20:$I$20,1),7)</f>
        <v>1</v>
      </c>
      <c r="H6134" s="16" t="n">
        <f aca="false">IF(F6134&gt;=40,2_Girdiler!$I$21+(F6134-40)*(2_Girdiler!$I$21-2_Girdiler!$H$21)/(2_Girdiler!$I$20-2_Girdiler!$H$20),INDEX(2_Girdiler!$B$21:$I$21,G6134)+(F6134-INDEX(2_Girdiler!$B$20:$I$20,G6134))*(INDEX(2_Girdiler!$B$21:$I$21,G6134+1)-INDEX(2_Girdiler!$B$21:$I$21,G6134))/(INDEX(2_Girdiler!$B$20:$I$20,G6134+1)-INDEX(2_Girdiler!$B$20:$I$20,G6134)))</f>
        <v>5.85330738970861</v>
      </c>
      <c r="I6134" s="16" t="n">
        <f aca="false">H6134/2_Girdiler!$B$17</f>
        <v>2.34507507600505</v>
      </c>
      <c r="J6134" s="16" t="n">
        <f aca="false">D6134+I6134</f>
        <v>17.3385948970015</v>
      </c>
    </row>
    <row r="6135" customFormat="false" ht="15" hidden="false" customHeight="false" outlineLevel="0" collapsed="false">
      <c r="A6135" s="0" t="n">
        <v>6123</v>
      </c>
      <c r="B6135" s="7" t="n">
        <v>0.001579</v>
      </c>
      <c r="C6135" s="7" t="n">
        <v>0.080252</v>
      </c>
      <c r="D6135" s="16" t="n">
        <f aca="false">LOGINV(B6135,$B$7,$C$7)</f>
        <v>2.612734069781</v>
      </c>
      <c r="E6135" s="16" t="n">
        <f aca="false">LOGINV(C6135,$B$8,$C$8)</f>
        <v>44.1392003923782</v>
      </c>
      <c r="F6135" s="16" t="n">
        <f aca="false">$B$5/100*E6135*2_Girdiler!$B$14*2_Girdiler!$B$15*2_Girdiler!$B$16</f>
        <v>1.11054228187223</v>
      </c>
      <c r="G6135" s="16" t="n">
        <f aca="false">MIN(MATCH(F6135,2_Girdiler!$B$20:$I$20,1),7)</f>
        <v>1</v>
      </c>
      <c r="H6135" s="16" t="n">
        <f aca="false">IF(F6135&gt;=40,2_Girdiler!$I$21+(F6135-40)*(2_Girdiler!$I$21-2_Girdiler!$H$21)/(2_Girdiler!$I$20-2_Girdiler!$H$20),INDEX(2_Girdiler!$B$21:$I$21,G6135)+(F6135-INDEX(2_Girdiler!$B$20:$I$20,G6135))*(INDEX(2_Girdiler!$B$21:$I$21,G6135+1)-INDEX(2_Girdiler!$B$21:$I$21,G6135))/(INDEX(2_Girdiler!$B$20:$I$20,G6135+1)-INDEX(2_Girdiler!$B$20:$I$20,G6135)))</f>
        <v>2.44319302011892</v>
      </c>
      <c r="I6135" s="16" t="n">
        <f aca="false">H6135/2_Girdiler!$B$17</f>
        <v>0.978843357419437</v>
      </c>
      <c r="J6135" s="16" t="n">
        <f aca="false">D6135+I6135</f>
        <v>3.59157742720044</v>
      </c>
    </row>
    <row r="6136" customFormat="false" ht="15" hidden="false" customHeight="false" outlineLevel="0" collapsed="false">
      <c r="A6136" s="0" t="n">
        <v>6124</v>
      </c>
      <c r="B6136" s="7" t="n">
        <v>0.375199</v>
      </c>
      <c r="C6136" s="7" t="n">
        <v>0.001373</v>
      </c>
      <c r="D6136" s="16" t="n">
        <f aca="false">LOGINV(B6136,$B$7,$C$7)</f>
        <v>11.3416627570865</v>
      </c>
      <c r="E6136" s="16" t="n">
        <f aca="false">LOGINV(C6136,$B$8,$C$8)</f>
        <v>15.8009161172848</v>
      </c>
      <c r="F6136" s="16" t="n">
        <f aca="false">$B$5/100*E6136*2_Girdiler!$B$14*2_Girdiler!$B$15*2_Girdiler!$B$16</f>
        <v>0.397551049510885</v>
      </c>
      <c r="G6136" s="16" t="n">
        <f aca="false">MIN(MATCH(F6136,2_Girdiler!$B$20:$I$20,1),7)</f>
        <v>1</v>
      </c>
      <c r="H6136" s="16" t="n">
        <f aca="false">IF(F6136&gt;=40,2_Girdiler!$I$21+(F6136-40)*(2_Girdiler!$I$21-2_Girdiler!$H$21)/(2_Girdiler!$I$20-2_Girdiler!$H$20),INDEX(2_Girdiler!$B$21:$I$21,G6136)+(F6136-INDEX(2_Girdiler!$B$20:$I$20,G6136))*(INDEX(2_Girdiler!$B$21:$I$21,G6136+1)-INDEX(2_Girdiler!$B$21:$I$21,G6136))/(INDEX(2_Girdiler!$B$20:$I$20,G6136+1)-INDEX(2_Girdiler!$B$20:$I$20,G6136)))</f>
        <v>0.874612308923947</v>
      </c>
      <c r="I6136" s="16" t="n">
        <f aca="false">H6136/2_Girdiler!$B$17</f>
        <v>0.350405572485556</v>
      </c>
      <c r="J6136" s="16" t="n">
        <f aca="false">D6136+I6136</f>
        <v>11.692068329572</v>
      </c>
    </row>
    <row r="6137" customFormat="false" ht="15" hidden="false" customHeight="false" outlineLevel="0" collapsed="false">
      <c r="A6137" s="0" t="n">
        <v>6125</v>
      </c>
      <c r="B6137" s="7" t="n">
        <v>0.800224</v>
      </c>
      <c r="C6137" s="7" t="n">
        <v>0.997732</v>
      </c>
      <c r="D6137" s="16" t="n">
        <f aca="false">LOGINV(B6137,$B$7,$C$7)</f>
        <v>21.6578030281927</v>
      </c>
      <c r="E6137" s="16" t="n">
        <f aca="false">LOGINV(C6137,$B$8,$C$8)</f>
        <v>682.202717304451</v>
      </c>
      <c r="F6137" s="16" t="n">
        <f aca="false">$B$5/100*E6137*2_Girdiler!$B$14*2_Girdiler!$B$15*2_Girdiler!$B$16</f>
        <v>17.16422036738</v>
      </c>
      <c r="G6137" s="16" t="n">
        <f aca="false">MIN(MATCH(F6137,2_Girdiler!$B$20:$I$20,1),7)</f>
        <v>4</v>
      </c>
      <c r="H6137" s="16" t="n">
        <f aca="false">IF(F6137&gt;=40,2_Girdiler!$I$21+(F6137-40)*(2_Girdiler!$I$21-2_Girdiler!$H$21)/(2_Girdiler!$I$20-2_Girdiler!$H$20),INDEX(2_Girdiler!$B$21:$I$21,G6137)+(F6137-INDEX(2_Girdiler!$B$20:$I$20,G6137))*(INDEX(2_Girdiler!$B$21:$I$21,G6137+1)-INDEX(2_Girdiler!$B$21:$I$21,G6137))/(INDEX(2_Girdiler!$B$20:$I$20,G6137+1)-INDEX(2_Girdiler!$B$20:$I$20,G6137)))</f>
        <v>24.58211018369</v>
      </c>
      <c r="I6137" s="16" t="n">
        <f aca="false">H6137/2_Girdiler!$B$17</f>
        <v>9.84860183641426</v>
      </c>
      <c r="J6137" s="16" t="n">
        <f aca="false">D6137+I6137</f>
        <v>31.506404864607</v>
      </c>
    </row>
    <row r="6138" customFormat="false" ht="15" hidden="false" customHeight="false" outlineLevel="0" collapsed="false">
      <c r="A6138" s="0" t="n">
        <v>6126</v>
      </c>
      <c r="B6138" s="7" t="n">
        <v>0.934558</v>
      </c>
      <c r="C6138" s="7" t="n">
        <v>0.788926</v>
      </c>
      <c r="D6138" s="16" t="n">
        <f aca="false">LOGINV(B6138,$B$7,$C$7)</f>
        <v>31.4318723257137</v>
      </c>
      <c r="E6138" s="16" t="n">
        <f aca="false">LOGINV(C6138,$B$8,$C$8)</f>
        <v>183.345452540597</v>
      </c>
      <c r="F6138" s="16" t="n">
        <f aca="false">$B$5/100*E6138*2_Girdiler!$B$14*2_Girdiler!$B$15*2_Girdiler!$B$16</f>
        <v>4.61297158592143</v>
      </c>
      <c r="G6138" s="16" t="n">
        <f aca="false">MIN(MATCH(F6138,2_Girdiler!$B$20:$I$20,1),7)</f>
        <v>1</v>
      </c>
      <c r="H6138" s="16" t="n">
        <f aca="false">IF(F6138&gt;=40,2_Girdiler!$I$21+(F6138-40)*(2_Girdiler!$I$21-2_Girdiler!$H$21)/(2_Girdiler!$I$20-2_Girdiler!$H$20),INDEX(2_Girdiler!$B$21:$I$21,G6138)+(F6138-INDEX(2_Girdiler!$B$20:$I$20,G6138))*(INDEX(2_Girdiler!$B$21:$I$21,G6138+1)-INDEX(2_Girdiler!$B$21:$I$21,G6138))/(INDEX(2_Girdiler!$B$20:$I$20,G6138+1)-INDEX(2_Girdiler!$B$20:$I$20,G6138)))</f>
        <v>10.1485374890271</v>
      </c>
      <c r="I6138" s="16" t="n">
        <f aca="false">H6138/2_Girdiler!$B$17</f>
        <v>4.06592046836024</v>
      </c>
      <c r="J6138" s="16" t="n">
        <f aca="false">D6138+I6138</f>
        <v>35.4977927940739</v>
      </c>
    </row>
    <row r="6139" customFormat="false" ht="15" hidden="false" customHeight="false" outlineLevel="0" collapsed="false">
      <c r="A6139" s="0" t="n">
        <v>6127</v>
      </c>
      <c r="B6139" s="7" t="n">
        <v>0.847819</v>
      </c>
      <c r="C6139" s="7" t="n">
        <v>0.014489</v>
      </c>
      <c r="D6139" s="16" t="n">
        <f aca="false">LOGINV(B6139,$B$7,$C$7)</f>
        <v>24.0063651799493</v>
      </c>
      <c r="E6139" s="16" t="n">
        <f aca="false">LOGINV(C6139,$B$8,$C$8)</f>
        <v>26.6714968819031</v>
      </c>
      <c r="F6139" s="16" t="n">
        <f aca="false">$B$5/100*E6139*2_Girdiler!$B$14*2_Girdiler!$B$15*2_Girdiler!$B$16</f>
        <v>0.671054861548682</v>
      </c>
      <c r="G6139" s="16" t="n">
        <f aca="false">MIN(MATCH(F6139,2_Girdiler!$B$20:$I$20,1),7)</f>
        <v>1</v>
      </c>
      <c r="H6139" s="16" t="n">
        <f aca="false">IF(F6139&gt;=40,2_Girdiler!$I$21+(F6139-40)*(2_Girdiler!$I$21-2_Girdiler!$H$21)/(2_Girdiler!$I$20-2_Girdiler!$H$20),INDEX(2_Girdiler!$B$21:$I$21,G6139)+(F6139-INDEX(2_Girdiler!$B$20:$I$20,G6139))*(INDEX(2_Girdiler!$B$21:$I$21,G6139+1)-INDEX(2_Girdiler!$B$21:$I$21,G6139))/(INDEX(2_Girdiler!$B$20:$I$20,G6139+1)-INDEX(2_Girdiler!$B$20:$I$20,G6139)))</f>
        <v>1.4763206954071</v>
      </c>
      <c r="I6139" s="16" t="n">
        <f aca="false">H6139/2_Girdiler!$B$17</f>
        <v>0.591474637582973</v>
      </c>
      <c r="J6139" s="16" t="n">
        <f aca="false">D6139+I6139</f>
        <v>24.5978398175322</v>
      </c>
    </row>
    <row r="6140" customFormat="false" ht="15" hidden="false" customHeight="false" outlineLevel="0" collapsed="false">
      <c r="A6140" s="0" t="n">
        <v>6128</v>
      </c>
      <c r="B6140" s="7" t="n">
        <v>0.326019</v>
      </c>
      <c r="C6140" s="7" t="n">
        <v>0.457865</v>
      </c>
      <c r="D6140" s="16" t="n">
        <f aca="false">LOGINV(B6140,$B$7,$C$7)</f>
        <v>10.5323352284842</v>
      </c>
      <c r="E6140" s="16" t="n">
        <f aca="false">LOGINV(C6140,$B$8,$C$8)</f>
        <v>101.99524634683</v>
      </c>
      <c r="F6140" s="16" t="n">
        <f aca="false">$B$5/100*E6140*2_Girdiler!$B$14*2_Girdiler!$B$15*2_Girdiler!$B$16</f>
        <v>2.56620039808625</v>
      </c>
      <c r="G6140" s="16" t="n">
        <f aca="false">MIN(MATCH(F6140,2_Girdiler!$B$20:$I$20,1),7)</f>
        <v>1</v>
      </c>
      <c r="H6140" s="16" t="n">
        <f aca="false">IF(F6140&gt;=40,2_Girdiler!$I$21+(F6140-40)*(2_Girdiler!$I$21-2_Girdiler!$H$21)/(2_Girdiler!$I$20-2_Girdiler!$H$20),INDEX(2_Girdiler!$B$21:$I$21,G6140)+(F6140-INDEX(2_Girdiler!$B$20:$I$20,G6140))*(INDEX(2_Girdiler!$B$21:$I$21,G6140+1)-INDEX(2_Girdiler!$B$21:$I$21,G6140))/(INDEX(2_Girdiler!$B$20:$I$20,G6140+1)-INDEX(2_Girdiler!$B$20:$I$20,G6140)))</f>
        <v>5.64564087578975</v>
      </c>
      <c r="I6140" s="16" t="n">
        <f aca="false">H6140/2_Girdiler!$B$17</f>
        <v>2.26187535087731</v>
      </c>
      <c r="J6140" s="16" t="n">
        <f aca="false">D6140+I6140</f>
        <v>12.7942105793615</v>
      </c>
    </row>
    <row r="6141" customFormat="false" ht="15" hidden="false" customHeight="false" outlineLevel="0" collapsed="false">
      <c r="A6141" s="0" t="n">
        <v>6129</v>
      </c>
      <c r="B6141" s="7" t="n">
        <v>0.467306</v>
      </c>
      <c r="C6141" s="7" t="n">
        <v>0.053947</v>
      </c>
      <c r="D6141" s="16" t="n">
        <f aca="false">LOGINV(B6141,$B$7,$C$7)</f>
        <v>12.9367082044052</v>
      </c>
      <c r="E6141" s="16" t="n">
        <f aca="false">LOGINV(C6141,$B$8,$C$8)</f>
        <v>38.6844781935532</v>
      </c>
      <c r="F6141" s="16" t="n">
        <f aca="false">$B$5/100*E6141*2_Girdiler!$B$14*2_Girdiler!$B$15*2_Girdiler!$B$16</f>
        <v>0.973301471349797</v>
      </c>
      <c r="G6141" s="16" t="n">
        <f aca="false">MIN(MATCH(F6141,2_Girdiler!$B$20:$I$20,1),7)</f>
        <v>1</v>
      </c>
      <c r="H6141" s="16" t="n">
        <f aca="false">IF(F6141&gt;=40,2_Girdiler!$I$21+(F6141-40)*(2_Girdiler!$I$21-2_Girdiler!$H$21)/(2_Girdiler!$I$20-2_Girdiler!$H$20),INDEX(2_Girdiler!$B$21:$I$21,G6141)+(F6141-INDEX(2_Girdiler!$B$20:$I$20,G6141))*(INDEX(2_Girdiler!$B$21:$I$21,G6141+1)-INDEX(2_Girdiler!$B$21:$I$21,G6141))/(INDEX(2_Girdiler!$B$20:$I$20,G6141+1)-INDEX(2_Girdiler!$B$20:$I$20,G6141)))</f>
        <v>2.14126323696955</v>
      </c>
      <c r="I6141" s="16" t="n">
        <f aca="false">H6141/2_Girdiler!$B$17</f>
        <v>0.857877899426905</v>
      </c>
      <c r="J6141" s="16" t="n">
        <f aca="false">D6141+I6141</f>
        <v>13.7945861038321</v>
      </c>
    </row>
    <row r="6142" customFormat="false" ht="15" hidden="false" customHeight="false" outlineLevel="0" collapsed="false">
      <c r="A6142" s="0" t="n">
        <v>6130</v>
      </c>
      <c r="B6142" s="7" t="n">
        <v>0.841892</v>
      </c>
      <c r="C6142" s="7" t="n">
        <v>0.780886</v>
      </c>
      <c r="D6142" s="16" t="n">
        <f aca="false">LOGINV(B6142,$B$7,$C$7)</f>
        <v>23.6760046789895</v>
      </c>
      <c r="E6142" s="16" t="n">
        <f aca="false">LOGINV(C6142,$B$8,$C$8)</f>
        <v>180.118245975979</v>
      </c>
      <c r="F6142" s="16" t="n">
        <f aca="false">$B$5/100*E6142*2_Girdiler!$B$14*2_Girdiler!$B$15*2_Girdiler!$B$16</f>
        <v>4.53177506875563</v>
      </c>
      <c r="G6142" s="16" t="n">
        <f aca="false">MIN(MATCH(F6142,2_Girdiler!$B$20:$I$20,1),7)</f>
        <v>1</v>
      </c>
      <c r="H6142" s="16" t="n">
        <f aca="false">IF(F6142&gt;=40,2_Girdiler!$I$21+(F6142-40)*(2_Girdiler!$I$21-2_Girdiler!$H$21)/(2_Girdiler!$I$20-2_Girdiler!$H$20),INDEX(2_Girdiler!$B$21:$I$21,G6142)+(F6142-INDEX(2_Girdiler!$B$20:$I$20,G6142))*(INDEX(2_Girdiler!$B$21:$I$21,G6142+1)-INDEX(2_Girdiler!$B$21:$I$21,G6142))/(INDEX(2_Girdiler!$B$20:$I$20,G6142+1)-INDEX(2_Girdiler!$B$20:$I$20,G6142)))</f>
        <v>9.96990515126238</v>
      </c>
      <c r="I6142" s="16" t="n">
        <f aca="false">H6142/2_Girdiler!$B$17</f>
        <v>3.9943530253455</v>
      </c>
      <c r="J6142" s="16" t="n">
        <f aca="false">D6142+I6142</f>
        <v>27.670357704335</v>
      </c>
    </row>
    <row r="6143" customFormat="false" ht="15" hidden="false" customHeight="false" outlineLevel="0" collapsed="false">
      <c r="A6143" s="0" t="n">
        <v>6131</v>
      </c>
      <c r="B6143" s="7" t="n">
        <v>0.241119</v>
      </c>
      <c r="C6143" s="7" t="n">
        <v>0.287809</v>
      </c>
      <c r="D6143" s="16" t="n">
        <f aca="false">LOGINV(B6143,$B$7,$C$7)</f>
        <v>9.15326633723801</v>
      </c>
      <c r="E6143" s="16" t="n">
        <f aca="false">LOGINV(C6143,$B$8,$C$8)</f>
        <v>76.0872125569602</v>
      </c>
      <c r="F6143" s="16" t="n">
        <f aca="false">$B$5/100*E6143*2_Girdiler!$B$14*2_Girdiler!$B$15*2_Girdiler!$B$16</f>
        <v>1.91435426793312</v>
      </c>
      <c r="G6143" s="16" t="n">
        <f aca="false">MIN(MATCH(F6143,2_Girdiler!$B$20:$I$20,1),7)</f>
        <v>1</v>
      </c>
      <c r="H6143" s="16" t="n">
        <f aca="false">IF(F6143&gt;=40,2_Girdiler!$I$21+(F6143-40)*(2_Girdiler!$I$21-2_Girdiler!$H$21)/(2_Girdiler!$I$20-2_Girdiler!$H$20),INDEX(2_Girdiler!$B$21:$I$21,G6143)+(F6143-INDEX(2_Girdiler!$B$20:$I$20,G6143))*(INDEX(2_Girdiler!$B$21:$I$21,G6143+1)-INDEX(2_Girdiler!$B$21:$I$21,G6143))/(INDEX(2_Girdiler!$B$20:$I$20,G6143+1)-INDEX(2_Girdiler!$B$20:$I$20,G6143)))</f>
        <v>4.21157938945286</v>
      </c>
      <c r="I6143" s="16" t="n">
        <f aca="false">H6143/2_Girdiler!$B$17</f>
        <v>1.687331486159</v>
      </c>
      <c r="J6143" s="16" t="n">
        <f aca="false">D6143+I6143</f>
        <v>10.840597823397</v>
      </c>
    </row>
    <row r="6144" customFormat="false" ht="15" hidden="false" customHeight="false" outlineLevel="0" collapsed="false">
      <c r="A6144" s="0" t="n">
        <v>6132</v>
      </c>
      <c r="B6144" s="7" t="n">
        <v>0.319305</v>
      </c>
      <c r="C6144" s="7" t="n">
        <v>0.126337</v>
      </c>
      <c r="D6144" s="16" t="n">
        <f aca="false">LOGINV(B6144,$B$7,$C$7)</f>
        <v>10.423062670788</v>
      </c>
      <c r="E6144" s="16" t="n">
        <f aca="false">LOGINV(C6144,$B$8,$C$8)</f>
        <v>52.1881515941261</v>
      </c>
      <c r="F6144" s="16" t="n">
        <f aca="false">$B$5/100*E6144*2_Girdiler!$B$14*2_Girdiler!$B$15*2_Girdiler!$B$16</f>
        <v>1.31305389410821</v>
      </c>
      <c r="G6144" s="16" t="n">
        <f aca="false">MIN(MATCH(F6144,2_Girdiler!$B$20:$I$20,1),7)</f>
        <v>1</v>
      </c>
      <c r="H6144" s="16" t="n">
        <f aca="false">IF(F6144&gt;=40,2_Girdiler!$I$21+(F6144-40)*(2_Girdiler!$I$21-2_Girdiler!$H$21)/(2_Girdiler!$I$20-2_Girdiler!$H$20),INDEX(2_Girdiler!$B$21:$I$21,G6144)+(F6144-INDEX(2_Girdiler!$B$20:$I$20,G6144))*(INDEX(2_Girdiler!$B$21:$I$21,G6144+1)-INDEX(2_Girdiler!$B$21:$I$21,G6144))/(INDEX(2_Girdiler!$B$20:$I$20,G6144+1)-INDEX(2_Girdiler!$B$20:$I$20,G6144)))</f>
        <v>2.88871856703807</v>
      </c>
      <c r="I6144" s="16" t="n">
        <f aca="false">H6144/2_Girdiler!$B$17</f>
        <v>1.1573391694864</v>
      </c>
      <c r="J6144" s="16" t="n">
        <f aca="false">D6144+I6144</f>
        <v>11.5804018402745</v>
      </c>
    </row>
    <row r="6145" customFormat="false" ht="15" hidden="false" customHeight="false" outlineLevel="0" collapsed="false">
      <c r="A6145" s="0" t="n">
        <v>6133</v>
      </c>
      <c r="B6145" s="7" t="n">
        <v>0.035327</v>
      </c>
      <c r="C6145" s="7" t="n">
        <v>0.507652</v>
      </c>
      <c r="D6145" s="16" t="n">
        <f aca="false">LOGINV(B6145,$B$7,$C$7)</f>
        <v>4.94407983095989</v>
      </c>
      <c r="E6145" s="16" t="n">
        <f aca="false">LOGINV(C6145,$B$8,$C$8)</f>
        <v>110.565819854549</v>
      </c>
      <c r="F6145" s="16" t="n">
        <f aca="false">$B$5/100*E6145*2_Girdiler!$B$14*2_Girdiler!$B$15*2_Girdiler!$B$16</f>
        <v>2.78183602754046</v>
      </c>
      <c r="G6145" s="16" t="n">
        <f aca="false">MIN(MATCH(F6145,2_Girdiler!$B$20:$I$20,1),7)</f>
        <v>1</v>
      </c>
      <c r="H6145" s="16" t="n">
        <f aca="false">IF(F6145&gt;=40,2_Girdiler!$I$21+(F6145-40)*(2_Girdiler!$I$21-2_Girdiler!$H$21)/(2_Girdiler!$I$20-2_Girdiler!$H$20),INDEX(2_Girdiler!$B$21:$I$21,G6145)+(F6145-INDEX(2_Girdiler!$B$20:$I$20,G6145))*(INDEX(2_Girdiler!$B$21:$I$21,G6145+1)-INDEX(2_Girdiler!$B$21:$I$21,G6145))/(INDEX(2_Girdiler!$B$20:$I$20,G6145+1)-INDEX(2_Girdiler!$B$20:$I$20,G6145)))</f>
        <v>6.12003926058901</v>
      </c>
      <c r="I6145" s="16" t="n">
        <f aca="false">H6145/2_Girdiler!$B$17</f>
        <v>2.45193880632573</v>
      </c>
      <c r="J6145" s="16" t="n">
        <f aca="false">D6145+I6145</f>
        <v>7.39601863728562</v>
      </c>
    </row>
    <row r="6146" customFormat="false" ht="15" hidden="false" customHeight="false" outlineLevel="0" collapsed="false">
      <c r="A6146" s="0" t="n">
        <v>6134</v>
      </c>
      <c r="B6146" s="7" t="n">
        <v>0.10306</v>
      </c>
      <c r="C6146" s="7" t="n">
        <v>0.663103</v>
      </c>
      <c r="D6146" s="16" t="n">
        <f aca="false">LOGINV(B6146,$B$7,$C$7)</f>
        <v>6.69308898108217</v>
      </c>
      <c r="E6146" s="16" t="n">
        <f aca="false">LOGINV(C6146,$B$8,$C$8)</f>
        <v>143.301410144839</v>
      </c>
      <c r="F6146" s="16" t="n">
        <f aca="false">$B$5/100*E6146*2_Girdiler!$B$14*2_Girdiler!$B$15*2_Girdiler!$B$16</f>
        <v>3.60546347924414</v>
      </c>
      <c r="G6146" s="16" t="n">
        <f aca="false">MIN(MATCH(F6146,2_Girdiler!$B$20:$I$20,1),7)</f>
        <v>1</v>
      </c>
      <c r="H6146" s="16" t="n">
        <f aca="false">IF(F6146&gt;=40,2_Girdiler!$I$21+(F6146-40)*(2_Girdiler!$I$21-2_Girdiler!$H$21)/(2_Girdiler!$I$20-2_Girdiler!$H$20),INDEX(2_Girdiler!$B$21:$I$21,G6146)+(F6146-INDEX(2_Girdiler!$B$20:$I$20,G6146))*(INDEX(2_Girdiler!$B$21:$I$21,G6146+1)-INDEX(2_Girdiler!$B$21:$I$21,G6146))/(INDEX(2_Girdiler!$B$20:$I$20,G6146+1)-INDEX(2_Girdiler!$B$20:$I$20,G6146)))</f>
        <v>7.93201965433711</v>
      </c>
      <c r="I6146" s="16" t="n">
        <f aca="false">H6146/2_Girdiler!$B$17</f>
        <v>3.17789248971839</v>
      </c>
      <c r="J6146" s="16" t="n">
        <f aca="false">D6146+I6146</f>
        <v>9.87098147080056</v>
      </c>
    </row>
    <row r="6147" customFormat="false" ht="15" hidden="false" customHeight="false" outlineLevel="0" collapsed="false">
      <c r="A6147" s="0" t="n">
        <v>6135</v>
      </c>
      <c r="B6147" s="7" t="n">
        <v>0.02662</v>
      </c>
      <c r="C6147" s="7" t="n">
        <v>0.32208</v>
      </c>
      <c r="D6147" s="16" t="n">
        <f aca="false">LOGINV(B6147,$B$7,$C$7)</f>
        <v>4.61062306746965</v>
      </c>
      <c r="E6147" s="16" t="n">
        <f aca="false">LOGINV(C6147,$B$8,$C$8)</f>
        <v>81.0510264760106</v>
      </c>
      <c r="F6147" s="16" t="n">
        <f aca="false">$B$5/100*E6147*2_Girdiler!$B$14*2_Girdiler!$B$15*2_Girdiler!$B$16</f>
        <v>2.03924382613643</v>
      </c>
      <c r="G6147" s="16" t="n">
        <f aca="false">MIN(MATCH(F6147,2_Girdiler!$B$20:$I$20,1),7)</f>
        <v>1</v>
      </c>
      <c r="H6147" s="16" t="n">
        <f aca="false">IF(F6147&gt;=40,2_Girdiler!$I$21+(F6147-40)*(2_Girdiler!$I$21-2_Girdiler!$H$21)/(2_Girdiler!$I$20-2_Girdiler!$H$20),INDEX(2_Girdiler!$B$21:$I$21,G6147)+(F6147-INDEX(2_Girdiler!$B$20:$I$20,G6147))*(INDEX(2_Girdiler!$B$21:$I$21,G6147+1)-INDEX(2_Girdiler!$B$21:$I$21,G6147))/(INDEX(2_Girdiler!$B$20:$I$20,G6147+1)-INDEX(2_Girdiler!$B$20:$I$20,G6147)))</f>
        <v>4.48633641750014</v>
      </c>
      <c r="I6147" s="16" t="n">
        <f aca="false">H6147/2_Girdiler!$B$17</f>
        <v>1.79741042367794</v>
      </c>
      <c r="J6147" s="16" t="n">
        <f aca="false">D6147+I6147</f>
        <v>6.40803349114759</v>
      </c>
    </row>
    <row r="6148" customFormat="false" ht="15" hidden="false" customHeight="false" outlineLevel="0" collapsed="false">
      <c r="A6148" s="0" t="n">
        <v>6136</v>
      </c>
      <c r="B6148" s="7" t="n">
        <v>0.316722</v>
      </c>
      <c r="C6148" s="7" t="n">
        <v>0.013853</v>
      </c>
      <c r="D6148" s="16" t="n">
        <f aca="false">LOGINV(B6148,$B$7,$C$7)</f>
        <v>10.3810734765662</v>
      </c>
      <c r="E6148" s="16" t="n">
        <f aca="false">LOGINV(C6148,$B$8,$C$8)</f>
        <v>26.3695446911317</v>
      </c>
      <c r="F6148" s="16" t="n">
        <f aca="false">$B$5/100*E6148*2_Girdiler!$B$14*2_Girdiler!$B$15*2_Girdiler!$B$16</f>
        <v>0.663457744428874</v>
      </c>
      <c r="G6148" s="16" t="n">
        <f aca="false">MIN(MATCH(F6148,2_Girdiler!$B$20:$I$20,1),7)</f>
        <v>1</v>
      </c>
      <c r="H6148" s="16" t="n">
        <f aca="false">IF(F6148&gt;=40,2_Girdiler!$I$21+(F6148-40)*(2_Girdiler!$I$21-2_Girdiler!$H$21)/(2_Girdiler!$I$20-2_Girdiler!$H$20),INDEX(2_Girdiler!$B$21:$I$21,G6148)+(F6148-INDEX(2_Girdiler!$B$20:$I$20,G6148))*(INDEX(2_Girdiler!$B$21:$I$21,G6148+1)-INDEX(2_Girdiler!$B$21:$I$21,G6148))/(INDEX(2_Girdiler!$B$20:$I$20,G6148+1)-INDEX(2_Girdiler!$B$20:$I$20,G6148)))</f>
        <v>1.45960703774352</v>
      </c>
      <c r="I6148" s="16" t="n">
        <f aca="false">H6148/2_Girdiler!$B$17</f>
        <v>0.584778460634424</v>
      </c>
      <c r="J6148" s="16" t="n">
        <f aca="false">D6148+I6148</f>
        <v>10.9658519372007</v>
      </c>
    </row>
    <row r="6149" customFormat="false" ht="15" hidden="false" customHeight="false" outlineLevel="0" collapsed="false">
      <c r="A6149" s="0" t="n">
        <v>6137</v>
      </c>
      <c r="B6149" s="7" t="n">
        <v>0.334177</v>
      </c>
      <c r="C6149" s="7" t="n">
        <v>0.57966</v>
      </c>
      <c r="D6149" s="16" t="n">
        <f aca="false">LOGINV(B6149,$B$7,$C$7)</f>
        <v>10.6654047585552</v>
      </c>
      <c r="E6149" s="16" t="n">
        <f aca="false">LOGINV(C6149,$B$8,$C$8)</f>
        <v>124.336290508482</v>
      </c>
      <c r="F6149" s="16" t="n">
        <f aca="false">$B$5/100*E6149*2_Girdiler!$B$14*2_Girdiler!$B$15*2_Girdiler!$B$16</f>
        <v>3.12830106919341</v>
      </c>
      <c r="G6149" s="16" t="n">
        <f aca="false">MIN(MATCH(F6149,2_Girdiler!$B$20:$I$20,1),7)</f>
        <v>1</v>
      </c>
      <c r="H6149" s="16" t="n">
        <f aca="false">IF(F6149&gt;=40,2_Girdiler!$I$21+(F6149-40)*(2_Girdiler!$I$21-2_Girdiler!$H$21)/(2_Girdiler!$I$20-2_Girdiler!$H$20),INDEX(2_Girdiler!$B$21:$I$21,G6149)+(F6149-INDEX(2_Girdiler!$B$20:$I$20,G6149))*(INDEX(2_Girdiler!$B$21:$I$21,G6149+1)-INDEX(2_Girdiler!$B$21:$I$21,G6149))/(INDEX(2_Girdiler!$B$20:$I$20,G6149+1)-INDEX(2_Girdiler!$B$20:$I$20,G6149)))</f>
        <v>6.8822623522255</v>
      </c>
      <c r="I6149" s="16" t="n">
        <f aca="false">H6149/2_Girdiler!$B$17</f>
        <v>2.75731664752624</v>
      </c>
      <c r="J6149" s="16" t="n">
        <f aca="false">D6149+I6149</f>
        <v>13.4227214060815</v>
      </c>
    </row>
    <row r="6150" customFormat="false" ht="15" hidden="false" customHeight="false" outlineLevel="0" collapsed="false">
      <c r="A6150" s="0" t="n">
        <v>6138</v>
      </c>
      <c r="B6150" s="7" t="n">
        <v>0.635962</v>
      </c>
      <c r="C6150" s="7" t="n">
        <v>0.6848</v>
      </c>
      <c r="D6150" s="16" t="n">
        <f aca="false">LOGINV(B6150,$B$7,$C$7)</f>
        <v>16.4380732720762</v>
      </c>
      <c r="E6150" s="16" t="n">
        <f aca="false">LOGINV(C6150,$B$8,$C$8)</f>
        <v>148.981239493107</v>
      </c>
      <c r="F6150" s="16" t="n">
        <f aca="false">$B$5/100*E6150*2_Girdiler!$B$14*2_Girdiler!$B$15*2_Girdiler!$B$16</f>
        <v>3.74836798564656</v>
      </c>
      <c r="G6150" s="16" t="n">
        <f aca="false">MIN(MATCH(F6150,2_Girdiler!$B$20:$I$20,1),7)</f>
        <v>1</v>
      </c>
      <c r="H6150" s="16" t="n">
        <f aca="false">IF(F6150&gt;=40,2_Girdiler!$I$21+(F6150-40)*(2_Girdiler!$I$21-2_Girdiler!$H$21)/(2_Girdiler!$I$20-2_Girdiler!$H$20),INDEX(2_Girdiler!$B$21:$I$21,G6150)+(F6150-INDEX(2_Girdiler!$B$20:$I$20,G6150))*(INDEX(2_Girdiler!$B$21:$I$21,G6150+1)-INDEX(2_Girdiler!$B$21:$I$21,G6150))/(INDEX(2_Girdiler!$B$20:$I$20,G6150+1)-INDEX(2_Girdiler!$B$20:$I$20,G6150)))</f>
        <v>8.24640956842243</v>
      </c>
      <c r="I6150" s="16" t="n">
        <f aca="false">H6150/2_Girdiler!$B$17</f>
        <v>3.30384998734873</v>
      </c>
      <c r="J6150" s="16" t="n">
        <f aca="false">D6150+I6150</f>
        <v>19.7419232594249</v>
      </c>
    </row>
    <row r="6151" customFormat="false" ht="15" hidden="false" customHeight="false" outlineLevel="0" collapsed="false">
      <c r="A6151" s="0" t="n">
        <v>6139</v>
      </c>
      <c r="B6151" s="7" t="n">
        <v>0.60411</v>
      </c>
      <c r="C6151" s="7" t="n">
        <v>0.622302</v>
      </c>
      <c r="D6151" s="16" t="n">
        <f aca="false">LOGINV(B6151,$B$7,$C$7)</f>
        <v>15.6889013380902</v>
      </c>
      <c r="E6151" s="16" t="n">
        <f aca="false">LOGINV(C6151,$B$8,$C$8)</f>
        <v>133.529599508164</v>
      </c>
      <c r="F6151" s="16" t="n">
        <f aca="false">$B$5/100*E6151*2_Girdiler!$B$14*2_Girdiler!$B$15*2_Girdiler!$B$16</f>
        <v>3.35960472362541</v>
      </c>
      <c r="G6151" s="16" t="n">
        <f aca="false">MIN(MATCH(F6151,2_Girdiler!$B$20:$I$20,1),7)</f>
        <v>1</v>
      </c>
      <c r="H6151" s="16" t="n">
        <f aca="false">IF(F6151&gt;=40,2_Girdiler!$I$21+(F6151-40)*(2_Girdiler!$I$21-2_Girdiler!$H$21)/(2_Girdiler!$I$20-2_Girdiler!$H$20),INDEX(2_Girdiler!$B$21:$I$21,G6151)+(F6151-INDEX(2_Girdiler!$B$20:$I$20,G6151))*(INDEX(2_Girdiler!$B$21:$I$21,G6151+1)-INDEX(2_Girdiler!$B$21:$I$21,G6151))/(INDEX(2_Girdiler!$B$20:$I$20,G6151+1)-INDEX(2_Girdiler!$B$20:$I$20,G6151)))</f>
        <v>7.3911303919759</v>
      </c>
      <c r="I6151" s="16" t="n">
        <f aca="false">H6151/2_Girdiler!$B$17</f>
        <v>2.96119006088778</v>
      </c>
      <c r="J6151" s="16" t="n">
        <f aca="false">D6151+I6151</f>
        <v>18.650091398978</v>
      </c>
    </row>
    <row r="6152" customFormat="false" ht="15" hidden="false" customHeight="false" outlineLevel="0" collapsed="false">
      <c r="A6152" s="0" t="n">
        <v>6140</v>
      </c>
      <c r="B6152" s="7" t="n">
        <v>0.882647</v>
      </c>
      <c r="C6152" s="7" t="n">
        <v>0.696639</v>
      </c>
      <c r="D6152" s="16" t="n">
        <f aca="false">LOGINV(B6152,$B$7,$C$7)</f>
        <v>26.2632728707816</v>
      </c>
      <c r="E6152" s="16" t="n">
        <f aca="false">LOGINV(C6152,$B$8,$C$8)</f>
        <v>152.247196502653</v>
      </c>
      <c r="F6152" s="16" t="n">
        <f aca="false">$B$5/100*E6152*2_Girdiler!$B$14*2_Girdiler!$B$15*2_Girdiler!$B$16</f>
        <v>3.83053946400674</v>
      </c>
      <c r="G6152" s="16" t="n">
        <f aca="false">MIN(MATCH(F6152,2_Girdiler!$B$20:$I$20,1),7)</f>
        <v>1</v>
      </c>
      <c r="H6152" s="16" t="n">
        <f aca="false">IF(F6152&gt;=40,2_Girdiler!$I$21+(F6152-40)*(2_Girdiler!$I$21-2_Girdiler!$H$21)/(2_Girdiler!$I$20-2_Girdiler!$H$20),INDEX(2_Girdiler!$B$21:$I$21,G6152)+(F6152-INDEX(2_Girdiler!$B$20:$I$20,G6152))*(INDEX(2_Girdiler!$B$21:$I$21,G6152+1)-INDEX(2_Girdiler!$B$21:$I$21,G6152))/(INDEX(2_Girdiler!$B$20:$I$20,G6152+1)-INDEX(2_Girdiler!$B$20:$I$20,G6152)))</f>
        <v>8.42718682081483</v>
      </c>
      <c r="I6152" s="16" t="n">
        <f aca="false">H6152/2_Girdiler!$B$17</f>
        <v>3.37627677115979</v>
      </c>
      <c r="J6152" s="16" t="n">
        <f aca="false">D6152+I6152</f>
        <v>29.6395496419413</v>
      </c>
    </row>
    <row r="6153" customFormat="false" ht="15" hidden="false" customHeight="false" outlineLevel="0" collapsed="false">
      <c r="A6153" s="0" t="n">
        <v>6141</v>
      </c>
      <c r="B6153" s="7" t="n">
        <v>0.112292</v>
      </c>
      <c r="C6153" s="7" t="n">
        <v>0.731677</v>
      </c>
      <c r="D6153" s="16" t="n">
        <f aca="false">LOGINV(B6153,$B$7,$C$7)</f>
        <v>6.88178009288509</v>
      </c>
      <c r="E6153" s="16" t="n">
        <f aca="false">LOGINV(C6153,$B$8,$C$8)</f>
        <v>162.727802598674</v>
      </c>
      <c r="F6153" s="16" t="n">
        <f aca="false">$B$5/100*E6153*2_Girdiler!$B$14*2_Girdiler!$B$15*2_Girdiler!$B$16</f>
        <v>4.09423151338263</v>
      </c>
      <c r="G6153" s="16" t="n">
        <f aca="false">MIN(MATCH(F6153,2_Girdiler!$B$20:$I$20,1),7)</f>
        <v>1</v>
      </c>
      <c r="H6153" s="16" t="n">
        <f aca="false">IF(F6153&gt;=40,2_Girdiler!$I$21+(F6153-40)*(2_Girdiler!$I$21-2_Girdiler!$H$21)/(2_Girdiler!$I$20-2_Girdiler!$H$20),INDEX(2_Girdiler!$B$21:$I$21,G6153)+(F6153-INDEX(2_Girdiler!$B$20:$I$20,G6153))*(INDEX(2_Girdiler!$B$21:$I$21,G6153+1)-INDEX(2_Girdiler!$B$21:$I$21,G6153))/(INDEX(2_Girdiler!$B$20:$I$20,G6153+1)-INDEX(2_Girdiler!$B$20:$I$20,G6153)))</f>
        <v>9.00730932944178</v>
      </c>
      <c r="I6153" s="16" t="n">
        <f aca="false">H6153/2_Girdiler!$B$17</f>
        <v>3.60869764801353</v>
      </c>
      <c r="J6153" s="16" t="n">
        <f aca="false">D6153+I6153</f>
        <v>10.4904777408986</v>
      </c>
    </row>
    <row r="6154" customFormat="false" ht="15" hidden="false" customHeight="false" outlineLevel="0" collapsed="false">
      <c r="A6154" s="0" t="n">
        <v>6142</v>
      </c>
      <c r="B6154" s="7" t="n">
        <v>0.869341</v>
      </c>
      <c r="C6154" s="7" t="n">
        <v>0.285305</v>
      </c>
      <c r="D6154" s="16" t="n">
        <f aca="false">LOGINV(B6154,$B$7,$C$7)</f>
        <v>25.3281659056825</v>
      </c>
      <c r="E6154" s="16" t="n">
        <f aca="false">LOGINV(C6154,$B$8,$C$8)</f>
        <v>75.7267607078146</v>
      </c>
      <c r="F6154" s="16" t="n">
        <f aca="false">$B$5/100*E6154*2_Girdiler!$B$14*2_Girdiler!$B$15*2_Girdiler!$B$16</f>
        <v>1.90528529940862</v>
      </c>
      <c r="G6154" s="16" t="n">
        <f aca="false">MIN(MATCH(F6154,2_Girdiler!$B$20:$I$20,1),7)</f>
        <v>1</v>
      </c>
      <c r="H6154" s="16" t="n">
        <f aca="false">IF(F6154&gt;=40,2_Girdiler!$I$21+(F6154-40)*(2_Girdiler!$I$21-2_Girdiler!$H$21)/(2_Girdiler!$I$20-2_Girdiler!$H$20),INDEX(2_Girdiler!$B$21:$I$21,G6154)+(F6154-INDEX(2_Girdiler!$B$20:$I$20,G6154))*(INDEX(2_Girdiler!$B$21:$I$21,G6154+1)-INDEX(2_Girdiler!$B$21:$I$21,G6154))/(INDEX(2_Girdiler!$B$20:$I$20,G6154+1)-INDEX(2_Girdiler!$B$20:$I$20,G6154)))</f>
        <v>4.19162765869896</v>
      </c>
      <c r="I6154" s="16" t="n">
        <f aca="false">H6154/2_Girdiler!$B$17</f>
        <v>1.67933800428644</v>
      </c>
      <c r="J6154" s="16" t="n">
        <f aca="false">D6154+I6154</f>
        <v>27.007503909969</v>
      </c>
    </row>
    <row r="6155" customFormat="false" ht="15" hidden="false" customHeight="false" outlineLevel="0" collapsed="false">
      <c r="A6155" s="0" t="n">
        <v>6143</v>
      </c>
      <c r="B6155" s="7" t="n">
        <v>0.407335</v>
      </c>
      <c r="C6155" s="7" t="n">
        <v>0.358626</v>
      </c>
      <c r="D6155" s="16" t="n">
        <f aca="false">LOGINV(B6155,$B$7,$C$7)</f>
        <v>11.8833972688447</v>
      </c>
      <c r="E6155" s="16" t="n">
        <f aca="false">LOGINV(C6155,$B$8,$C$8)</f>
        <v>86.4418283423859</v>
      </c>
      <c r="F6155" s="16" t="n">
        <f aca="false">$B$5/100*E6155*2_Girdiler!$B$14*2_Girdiler!$B$15*2_Girdiler!$B$16</f>
        <v>2.17487640109443</v>
      </c>
      <c r="G6155" s="16" t="n">
        <f aca="false">MIN(MATCH(F6155,2_Girdiler!$B$20:$I$20,1),7)</f>
        <v>1</v>
      </c>
      <c r="H6155" s="16" t="n">
        <f aca="false">IF(F6155&gt;=40,2_Girdiler!$I$21+(F6155-40)*(2_Girdiler!$I$21-2_Girdiler!$H$21)/(2_Girdiler!$I$20-2_Girdiler!$H$20),INDEX(2_Girdiler!$B$21:$I$21,G6155)+(F6155-INDEX(2_Girdiler!$B$20:$I$20,G6155))*(INDEX(2_Girdiler!$B$21:$I$21,G6155+1)-INDEX(2_Girdiler!$B$21:$I$21,G6155))/(INDEX(2_Girdiler!$B$20:$I$20,G6155+1)-INDEX(2_Girdiler!$B$20:$I$20,G6155)))</f>
        <v>4.78472808240774</v>
      </c>
      <c r="I6155" s="16" t="n">
        <f aca="false">H6155/2_Girdiler!$B$17</f>
        <v>1.91695836634926</v>
      </c>
      <c r="J6155" s="16" t="n">
        <f aca="false">D6155+I6155</f>
        <v>13.800355635194</v>
      </c>
    </row>
    <row r="6156" customFormat="false" ht="15" hidden="false" customHeight="false" outlineLevel="0" collapsed="false">
      <c r="A6156" s="0" t="n">
        <v>6144</v>
      </c>
      <c r="B6156" s="7" t="n">
        <v>0.772215</v>
      </c>
      <c r="C6156" s="7" t="n">
        <v>0.268225</v>
      </c>
      <c r="D6156" s="16" t="n">
        <f aca="false">LOGINV(B6156,$B$7,$C$7)</f>
        <v>20.5263677796327</v>
      </c>
      <c r="E6156" s="16" t="n">
        <f aca="false">LOGINV(C6156,$B$8,$C$8)</f>
        <v>73.272645336802</v>
      </c>
      <c r="F6156" s="16" t="n">
        <f aca="false">$B$5/100*E6156*2_Girdiler!$B$14*2_Girdiler!$B$15*2_Girdiler!$B$16</f>
        <v>1.84353975667394</v>
      </c>
      <c r="G6156" s="16" t="n">
        <f aca="false">MIN(MATCH(F6156,2_Girdiler!$B$20:$I$20,1),7)</f>
        <v>1</v>
      </c>
      <c r="H6156" s="16" t="n">
        <f aca="false">IF(F6156&gt;=40,2_Girdiler!$I$21+(F6156-40)*(2_Girdiler!$I$21-2_Girdiler!$H$21)/(2_Girdiler!$I$20-2_Girdiler!$H$20),INDEX(2_Girdiler!$B$21:$I$21,G6156)+(F6156-INDEX(2_Girdiler!$B$20:$I$20,G6156))*(INDEX(2_Girdiler!$B$21:$I$21,G6156+1)-INDEX(2_Girdiler!$B$21:$I$21,G6156))/(INDEX(2_Girdiler!$B$20:$I$20,G6156+1)-INDEX(2_Girdiler!$B$20:$I$20,G6156)))</f>
        <v>4.05578746468266</v>
      </c>
      <c r="I6156" s="16" t="n">
        <f aca="false">H6156/2_Girdiler!$B$17</f>
        <v>1.62491484963248</v>
      </c>
      <c r="J6156" s="16" t="n">
        <f aca="false">D6156+I6156</f>
        <v>22.1512826292652</v>
      </c>
    </row>
    <row r="6157" customFormat="false" ht="15" hidden="false" customHeight="false" outlineLevel="0" collapsed="false">
      <c r="A6157" s="0" t="n">
        <v>6145</v>
      </c>
      <c r="B6157" s="7" t="n">
        <v>0.389824</v>
      </c>
      <c r="C6157" s="7" t="n">
        <v>0.005786</v>
      </c>
      <c r="D6157" s="16" t="n">
        <f aca="false">LOGINV(B6157,$B$7,$C$7)</f>
        <v>11.5866302101371</v>
      </c>
      <c r="E6157" s="16" t="n">
        <f aca="false">LOGINV(C6157,$B$8,$C$8)</f>
        <v>21.3998559768622</v>
      </c>
      <c r="F6157" s="16" t="n">
        <f aca="false">$B$5/100*E6157*2_Girdiler!$B$14*2_Girdiler!$B$15*2_Girdiler!$B$16</f>
        <v>0.538420376377853</v>
      </c>
      <c r="G6157" s="16" t="n">
        <f aca="false">MIN(MATCH(F6157,2_Girdiler!$B$20:$I$20,1),7)</f>
        <v>1</v>
      </c>
      <c r="H6157" s="16" t="n">
        <f aca="false">IF(F6157&gt;=40,2_Girdiler!$I$21+(F6157-40)*(2_Girdiler!$I$21-2_Girdiler!$H$21)/(2_Girdiler!$I$20-2_Girdiler!$H$20),INDEX(2_Girdiler!$B$21:$I$21,G6157)+(F6157-INDEX(2_Girdiler!$B$20:$I$20,G6157))*(INDEX(2_Girdiler!$B$21:$I$21,G6157+1)-INDEX(2_Girdiler!$B$21:$I$21,G6157))/(INDEX(2_Girdiler!$B$20:$I$20,G6157+1)-INDEX(2_Girdiler!$B$20:$I$20,G6157)))</f>
        <v>1.18452482803128</v>
      </c>
      <c r="I6157" s="16" t="n">
        <f aca="false">H6157/2_Girdiler!$B$17</f>
        <v>0.474569241999711</v>
      </c>
      <c r="J6157" s="16" t="n">
        <f aca="false">D6157+I6157</f>
        <v>12.0611994521368</v>
      </c>
    </row>
    <row r="6158" customFormat="false" ht="15" hidden="false" customHeight="false" outlineLevel="0" collapsed="false">
      <c r="A6158" s="0" t="n">
        <v>6146</v>
      </c>
      <c r="B6158" s="7" t="n">
        <v>0.043728</v>
      </c>
      <c r="C6158" s="7" t="n">
        <v>0.532409</v>
      </c>
      <c r="D6158" s="16" t="n">
        <f aca="false">LOGINV(B6158,$B$7,$C$7)</f>
        <v>5.2237659986543</v>
      </c>
      <c r="E6158" s="16" t="n">
        <f aca="false">LOGINV(C6158,$B$8,$C$8)</f>
        <v>115.091283463717</v>
      </c>
      <c r="F6158" s="16" t="n">
        <f aca="false">$B$5/100*E6158*2_Girdiler!$B$14*2_Girdiler!$B$15*2_Girdiler!$B$16</f>
        <v>2.89569669194711</v>
      </c>
      <c r="G6158" s="16" t="n">
        <f aca="false">MIN(MATCH(F6158,2_Girdiler!$B$20:$I$20,1),7)</f>
        <v>1</v>
      </c>
      <c r="H6158" s="16" t="n">
        <f aca="false">IF(F6158&gt;=40,2_Girdiler!$I$21+(F6158-40)*(2_Girdiler!$I$21-2_Girdiler!$H$21)/(2_Girdiler!$I$20-2_Girdiler!$H$20),INDEX(2_Girdiler!$B$21:$I$21,G6158)+(F6158-INDEX(2_Girdiler!$B$20:$I$20,G6158))*(INDEX(2_Girdiler!$B$21:$I$21,G6158+1)-INDEX(2_Girdiler!$B$21:$I$21,G6158))/(INDEX(2_Girdiler!$B$20:$I$20,G6158+1)-INDEX(2_Girdiler!$B$20:$I$20,G6158)))</f>
        <v>6.37053272228365</v>
      </c>
      <c r="I6158" s="16" t="n">
        <f aca="false">H6158/2_Girdiler!$B$17</f>
        <v>2.55229676373544</v>
      </c>
      <c r="J6158" s="16" t="n">
        <f aca="false">D6158+I6158</f>
        <v>7.77606276238974</v>
      </c>
    </row>
    <row r="6159" customFormat="false" ht="15" hidden="false" customHeight="false" outlineLevel="0" collapsed="false">
      <c r="A6159" s="0" t="n">
        <v>6147</v>
      </c>
      <c r="B6159" s="7" t="n">
        <v>0.00083</v>
      </c>
      <c r="C6159" s="7" t="n">
        <v>0.682131</v>
      </c>
      <c r="D6159" s="16" t="n">
        <f aca="false">LOGINV(B6159,$B$7,$C$7)</f>
        <v>2.34595302677389</v>
      </c>
      <c r="E6159" s="16" t="n">
        <f aca="false">LOGINV(C6159,$B$8,$C$8)</f>
        <v>148.261939770968</v>
      </c>
      <c r="F6159" s="16" t="n">
        <f aca="false">$B$5/100*E6159*2_Girdiler!$B$14*2_Girdiler!$B$15*2_Girdiler!$B$16</f>
        <v>3.73027040463756</v>
      </c>
      <c r="G6159" s="16" t="n">
        <f aca="false">MIN(MATCH(F6159,2_Girdiler!$B$20:$I$20,1),7)</f>
        <v>1</v>
      </c>
      <c r="H6159" s="16" t="n">
        <f aca="false">IF(F6159&gt;=40,2_Girdiler!$I$21+(F6159-40)*(2_Girdiler!$I$21-2_Girdiler!$H$21)/(2_Girdiler!$I$20-2_Girdiler!$H$20),INDEX(2_Girdiler!$B$21:$I$21,G6159)+(F6159-INDEX(2_Girdiler!$B$20:$I$20,G6159))*(INDEX(2_Girdiler!$B$21:$I$21,G6159+1)-INDEX(2_Girdiler!$B$21:$I$21,G6159))/(INDEX(2_Girdiler!$B$20:$I$20,G6159+1)-INDEX(2_Girdiler!$B$20:$I$20,G6159)))</f>
        <v>8.20659489020263</v>
      </c>
      <c r="I6159" s="16" t="n">
        <f aca="false">H6159/2_Girdiler!$B$17</f>
        <v>3.28789859383118</v>
      </c>
      <c r="J6159" s="16" t="n">
        <f aca="false">D6159+I6159</f>
        <v>5.63385162060507</v>
      </c>
    </row>
    <row r="6160" customFormat="false" ht="15" hidden="false" customHeight="false" outlineLevel="0" collapsed="false">
      <c r="A6160" s="0" t="n">
        <v>6148</v>
      </c>
      <c r="B6160" s="7" t="n">
        <v>0.978132</v>
      </c>
      <c r="C6160" s="7" t="n">
        <v>0.155404</v>
      </c>
      <c r="D6160" s="16" t="n">
        <f aca="false">LOGINV(B6160,$B$7,$C$7)</f>
        <v>41.6732582527118</v>
      </c>
      <c r="E6160" s="16" t="n">
        <f aca="false">LOGINV(C6160,$B$8,$C$8)</f>
        <v>56.7693597503401</v>
      </c>
      <c r="F6160" s="16" t="n">
        <f aca="false">$B$5/100*E6160*2_Girdiler!$B$14*2_Girdiler!$B$15*2_Girdiler!$B$16</f>
        <v>1.42831709131856</v>
      </c>
      <c r="G6160" s="16" t="n">
        <f aca="false">MIN(MATCH(F6160,2_Girdiler!$B$20:$I$20,1),7)</f>
        <v>1</v>
      </c>
      <c r="H6160" s="16" t="n">
        <f aca="false">IF(F6160&gt;=40,2_Girdiler!$I$21+(F6160-40)*(2_Girdiler!$I$21-2_Girdiler!$H$21)/(2_Girdiler!$I$20-2_Girdiler!$H$20),INDEX(2_Girdiler!$B$21:$I$21,G6160)+(F6160-INDEX(2_Girdiler!$B$20:$I$20,G6160))*(INDEX(2_Girdiler!$B$21:$I$21,G6160+1)-INDEX(2_Girdiler!$B$21:$I$21,G6160))/(INDEX(2_Girdiler!$B$20:$I$20,G6160+1)-INDEX(2_Girdiler!$B$20:$I$20,G6160)))</f>
        <v>3.14229760090082</v>
      </c>
      <c r="I6160" s="16" t="n">
        <f aca="false">H6160/2_Girdiler!$B$17</f>
        <v>1.25893333369424</v>
      </c>
      <c r="J6160" s="16" t="n">
        <f aca="false">D6160+I6160</f>
        <v>42.932191586406</v>
      </c>
    </row>
    <row r="6161" customFormat="false" ht="15" hidden="false" customHeight="false" outlineLevel="0" collapsed="false">
      <c r="A6161" s="0" t="n">
        <v>6149</v>
      </c>
      <c r="B6161" s="7" t="n">
        <v>0.110413</v>
      </c>
      <c r="C6161" s="7" t="n">
        <v>0.174023</v>
      </c>
      <c r="D6161" s="16" t="n">
        <f aca="false">LOGINV(B6161,$B$7,$C$7)</f>
        <v>6.84388703518985</v>
      </c>
      <c r="E6161" s="16" t="n">
        <f aca="false">LOGINV(C6161,$B$8,$C$8)</f>
        <v>59.5907785586888</v>
      </c>
      <c r="F6161" s="16" t="n">
        <f aca="false">$B$5/100*E6161*2_Girdiler!$B$14*2_Girdiler!$B$15*2_Girdiler!$B$16</f>
        <v>1.49930398853661</v>
      </c>
      <c r="G6161" s="16" t="n">
        <f aca="false">MIN(MATCH(F6161,2_Girdiler!$B$20:$I$20,1),7)</f>
        <v>1</v>
      </c>
      <c r="H6161" s="16" t="n">
        <f aca="false">IF(F6161&gt;=40,2_Girdiler!$I$21+(F6161-40)*(2_Girdiler!$I$21-2_Girdiler!$H$21)/(2_Girdiler!$I$20-2_Girdiler!$H$20),INDEX(2_Girdiler!$B$21:$I$21,G6161)+(F6161-INDEX(2_Girdiler!$B$20:$I$20,G6161))*(INDEX(2_Girdiler!$B$21:$I$21,G6161+1)-INDEX(2_Girdiler!$B$21:$I$21,G6161))/(INDEX(2_Girdiler!$B$20:$I$20,G6161+1)-INDEX(2_Girdiler!$B$20:$I$20,G6161)))</f>
        <v>3.29846877478054</v>
      </c>
      <c r="I6161" s="16" t="n">
        <f aca="false">H6161/2_Girdiler!$B$17</f>
        <v>1.32150191297297</v>
      </c>
      <c r="J6161" s="16" t="n">
        <f aca="false">D6161+I6161</f>
        <v>8.16538894816283</v>
      </c>
    </row>
    <row r="6162" customFormat="false" ht="15" hidden="false" customHeight="false" outlineLevel="0" collapsed="false">
      <c r="A6162" s="0" t="n">
        <v>6150</v>
      </c>
      <c r="B6162" s="7" t="n">
        <v>0.736578</v>
      </c>
      <c r="C6162" s="7" t="n">
        <v>0.598455</v>
      </c>
      <c r="D6162" s="16" t="n">
        <f aca="false">LOGINV(B6162,$B$7,$C$7)</f>
        <v>19.269817436555</v>
      </c>
      <c r="E6162" s="16" t="n">
        <f aca="false">LOGINV(C6162,$B$8,$C$8)</f>
        <v>128.276046386969</v>
      </c>
      <c r="F6162" s="16" t="n">
        <f aca="false">$B$5/100*E6162*2_Girdiler!$B$14*2_Girdiler!$B$15*2_Girdiler!$B$16</f>
        <v>3.22742532709615</v>
      </c>
      <c r="G6162" s="16" t="n">
        <f aca="false">MIN(MATCH(F6162,2_Girdiler!$B$20:$I$20,1),7)</f>
        <v>1</v>
      </c>
      <c r="H6162" s="16" t="n">
        <f aca="false">IF(F6162&gt;=40,2_Girdiler!$I$21+(F6162-40)*(2_Girdiler!$I$21-2_Girdiler!$H$21)/(2_Girdiler!$I$20-2_Girdiler!$H$20),INDEX(2_Girdiler!$B$21:$I$21,G6162)+(F6162-INDEX(2_Girdiler!$B$20:$I$20,G6162))*(INDEX(2_Girdiler!$B$21:$I$21,G6162+1)-INDEX(2_Girdiler!$B$21:$I$21,G6162))/(INDEX(2_Girdiler!$B$20:$I$20,G6162+1)-INDEX(2_Girdiler!$B$20:$I$20,G6162)))</f>
        <v>7.10033571961153</v>
      </c>
      <c r="I6162" s="16" t="n">
        <f aca="false">H6162/2_Girdiler!$B$17</f>
        <v>2.84468578510077</v>
      </c>
      <c r="J6162" s="16" t="n">
        <f aca="false">D6162+I6162</f>
        <v>22.1145032216557</v>
      </c>
    </row>
    <row r="6163" customFormat="false" ht="15" hidden="false" customHeight="false" outlineLevel="0" collapsed="false">
      <c r="A6163" s="0" t="n">
        <v>6151</v>
      </c>
      <c r="B6163" s="7" t="n">
        <v>0.317645</v>
      </c>
      <c r="C6163" s="7" t="n">
        <v>0.275823</v>
      </c>
      <c r="D6163" s="16" t="n">
        <f aca="false">LOGINV(B6163,$B$7,$C$7)</f>
        <v>10.3960748192712</v>
      </c>
      <c r="E6163" s="16" t="n">
        <f aca="false">LOGINV(C6163,$B$8,$C$8)</f>
        <v>74.3635487199333</v>
      </c>
      <c r="F6163" s="16" t="n">
        <f aca="false">$B$5/100*E6163*2_Girdiler!$B$14*2_Girdiler!$B$15*2_Girdiler!$B$16</f>
        <v>1.87098688579352</v>
      </c>
      <c r="G6163" s="16" t="n">
        <f aca="false">MIN(MATCH(F6163,2_Girdiler!$B$20:$I$20,1),7)</f>
        <v>1</v>
      </c>
      <c r="H6163" s="16" t="n">
        <f aca="false">IF(F6163&gt;=40,2_Girdiler!$I$21+(F6163-40)*(2_Girdiler!$I$21-2_Girdiler!$H$21)/(2_Girdiler!$I$20-2_Girdiler!$H$20),INDEX(2_Girdiler!$B$21:$I$21,G6163)+(F6163-INDEX(2_Girdiler!$B$20:$I$20,G6163))*(INDEX(2_Girdiler!$B$21:$I$21,G6163+1)-INDEX(2_Girdiler!$B$21:$I$21,G6163))/(INDEX(2_Girdiler!$B$20:$I$20,G6163+1)-INDEX(2_Girdiler!$B$20:$I$20,G6163)))</f>
        <v>4.11617114874575</v>
      </c>
      <c r="I6163" s="16" t="n">
        <f aca="false">H6163/2_Girdiler!$B$17</f>
        <v>1.64910703074749</v>
      </c>
      <c r="J6163" s="16" t="n">
        <f aca="false">D6163+I6163</f>
        <v>12.0451818500187</v>
      </c>
    </row>
    <row r="6164" customFormat="false" ht="15" hidden="false" customHeight="false" outlineLevel="0" collapsed="false">
      <c r="A6164" s="0" t="n">
        <v>6152</v>
      </c>
      <c r="B6164" s="7" t="n">
        <v>0.371728</v>
      </c>
      <c r="C6164" s="7" t="n">
        <v>0.239607</v>
      </c>
      <c r="D6164" s="16" t="n">
        <f aca="false">LOGINV(B6164,$B$7,$C$7)</f>
        <v>11.2838673905674</v>
      </c>
      <c r="E6164" s="16" t="n">
        <f aca="false">LOGINV(C6164,$B$8,$C$8)</f>
        <v>69.1649615966113</v>
      </c>
      <c r="F6164" s="16" t="n">
        <f aca="false">$B$5/100*E6164*2_Girdiler!$B$14*2_Girdiler!$B$15*2_Girdiler!$B$16</f>
        <v>1.74019043377074</v>
      </c>
      <c r="G6164" s="16" t="n">
        <f aca="false">MIN(MATCH(F6164,2_Girdiler!$B$20:$I$20,1),7)</f>
        <v>1</v>
      </c>
      <c r="H6164" s="16" t="n">
        <f aca="false">IF(F6164&gt;=40,2_Girdiler!$I$21+(F6164-40)*(2_Girdiler!$I$21-2_Girdiler!$H$21)/(2_Girdiler!$I$20-2_Girdiler!$H$20),INDEX(2_Girdiler!$B$21:$I$21,G6164)+(F6164-INDEX(2_Girdiler!$B$20:$I$20,G6164))*(INDEX(2_Girdiler!$B$21:$I$21,G6164+1)-INDEX(2_Girdiler!$B$21:$I$21,G6164))/(INDEX(2_Girdiler!$B$20:$I$20,G6164+1)-INDEX(2_Girdiler!$B$20:$I$20,G6164)))</f>
        <v>3.82841895429563</v>
      </c>
      <c r="I6164" s="16" t="n">
        <f aca="false">H6164/2_Girdiler!$B$17</f>
        <v>1.53382169643254</v>
      </c>
      <c r="J6164" s="16" t="n">
        <f aca="false">D6164+I6164</f>
        <v>12.817689087</v>
      </c>
    </row>
    <row r="6165" customFormat="false" ht="15" hidden="false" customHeight="false" outlineLevel="0" collapsed="false">
      <c r="A6165" s="0" t="n">
        <v>6153</v>
      </c>
      <c r="B6165" s="7" t="n">
        <v>0.018604</v>
      </c>
      <c r="C6165" s="7" t="n">
        <v>0.021706</v>
      </c>
      <c r="D6165" s="16" t="n">
        <f aca="false">LOGINV(B6165,$B$7,$C$7)</f>
        <v>4.23961029005762</v>
      </c>
      <c r="E6165" s="16" t="n">
        <f aca="false">LOGINV(C6165,$B$8,$C$8)</f>
        <v>29.6510378055721</v>
      </c>
      <c r="F6165" s="16" t="n">
        <f aca="false">$B$5/100*E6165*2_Girdiler!$B$14*2_Girdiler!$B$15*2_Girdiler!$B$16</f>
        <v>0.746020111188195</v>
      </c>
      <c r="G6165" s="16" t="n">
        <f aca="false">MIN(MATCH(F6165,2_Girdiler!$B$20:$I$20,1),7)</f>
        <v>1</v>
      </c>
      <c r="H6165" s="16" t="n">
        <f aca="false">IF(F6165&gt;=40,2_Girdiler!$I$21+(F6165-40)*(2_Girdiler!$I$21-2_Girdiler!$H$21)/(2_Girdiler!$I$20-2_Girdiler!$H$20),INDEX(2_Girdiler!$B$21:$I$21,G6165)+(F6165-INDEX(2_Girdiler!$B$20:$I$20,G6165))*(INDEX(2_Girdiler!$B$21:$I$21,G6165+1)-INDEX(2_Girdiler!$B$21:$I$21,G6165))/(INDEX(2_Girdiler!$B$20:$I$20,G6165+1)-INDEX(2_Girdiler!$B$20:$I$20,G6165)))</f>
        <v>1.64124424461403</v>
      </c>
      <c r="I6165" s="16" t="n">
        <f aca="false">H6165/2_Girdiler!$B$17</f>
        <v>0.657549777489595</v>
      </c>
      <c r="J6165" s="16" t="n">
        <f aca="false">D6165+I6165</f>
        <v>4.89716006754721</v>
      </c>
    </row>
    <row r="6166" customFormat="false" ht="15" hidden="false" customHeight="false" outlineLevel="0" collapsed="false">
      <c r="A6166" s="0" t="n">
        <v>6154</v>
      </c>
      <c r="B6166" s="7" t="n">
        <v>0.70766</v>
      </c>
      <c r="C6166" s="7" t="n">
        <v>0.025581</v>
      </c>
      <c r="D6166" s="16" t="n">
        <f aca="false">LOGINV(B6166,$B$7,$C$7)</f>
        <v>18.3651234382684</v>
      </c>
      <c r="E6166" s="16" t="n">
        <f aca="false">LOGINV(C6166,$B$8,$C$8)</f>
        <v>31.0136566344713</v>
      </c>
      <c r="F6166" s="16" t="n">
        <f aca="false">$B$5/100*E6166*2_Girdiler!$B$14*2_Girdiler!$B$15*2_Girdiler!$B$16</f>
        <v>0.780303600923299</v>
      </c>
      <c r="G6166" s="16" t="n">
        <f aca="false">MIN(MATCH(F6166,2_Girdiler!$B$20:$I$20,1),7)</f>
        <v>1</v>
      </c>
      <c r="H6166" s="16" t="n">
        <f aca="false">IF(F6166&gt;=40,2_Girdiler!$I$21+(F6166-40)*(2_Girdiler!$I$21-2_Girdiler!$H$21)/(2_Girdiler!$I$20-2_Girdiler!$H$20),INDEX(2_Girdiler!$B$21:$I$21,G6166)+(F6166-INDEX(2_Girdiler!$B$20:$I$20,G6166))*(INDEX(2_Girdiler!$B$21:$I$21,G6166+1)-INDEX(2_Girdiler!$B$21:$I$21,G6166))/(INDEX(2_Girdiler!$B$20:$I$20,G6166+1)-INDEX(2_Girdiler!$B$20:$I$20,G6166)))</f>
        <v>1.71666792203126</v>
      </c>
      <c r="I6166" s="16" t="n">
        <f aca="false">H6166/2_Girdiler!$B$17</f>
        <v>0.687767596967651</v>
      </c>
      <c r="J6166" s="16" t="n">
        <f aca="false">D6166+I6166</f>
        <v>19.052891035236</v>
      </c>
    </row>
    <row r="6167" customFormat="false" ht="15" hidden="false" customHeight="false" outlineLevel="0" collapsed="false">
      <c r="A6167" s="0" t="n">
        <v>6155</v>
      </c>
      <c r="B6167" s="7" t="n">
        <v>0.765984</v>
      </c>
      <c r="C6167" s="7" t="n">
        <v>0.761893</v>
      </c>
      <c r="D6167" s="16" t="n">
        <f aca="false">LOGINV(B6167,$B$7,$C$7)</f>
        <v>20.2934206491268</v>
      </c>
      <c r="E6167" s="16" t="n">
        <f aca="false">LOGINV(C6167,$B$8,$C$8)</f>
        <v>172.964526009403</v>
      </c>
      <c r="F6167" s="16" t="n">
        <f aca="false">$B$5/100*E6167*2_Girdiler!$B$14*2_Girdiler!$B$15*2_Girdiler!$B$16</f>
        <v>4.35178747439657</v>
      </c>
      <c r="G6167" s="16" t="n">
        <f aca="false">MIN(MATCH(F6167,2_Girdiler!$B$20:$I$20,1),7)</f>
        <v>1</v>
      </c>
      <c r="H6167" s="16" t="n">
        <f aca="false">IF(F6167&gt;=40,2_Girdiler!$I$21+(F6167-40)*(2_Girdiler!$I$21-2_Girdiler!$H$21)/(2_Girdiler!$I$20-2_Girdiler!$H$20),INDEX(2_Girdiler!$B$21:$I$21,G6167)+(F6167-INDEX(2_Girdiler!$B$20:$I$20,G6167))*(INDEX(2_Girdiler!$B$21:$I$21,G6167+1)-INDEX(2_Girdiler!$B$21:$I$21,G6167))/(INDEX(2_Girdiler!$B$20:$I$20,G6167+1)-INDEX(2_Girdiler!$B$20:$I$20,G6167)))</f>
        <v>9.57393244367245</v>
      </c>
      <c r="I6167" s="16" t="n">
        <f aca="false">H6167/2_Girdiler!$B$17</f>
        <v>3.83571011365082</v>
      </c>
      <c r="J6167" s="16" t="n">
        <f aca="false">D6167+I6167</f>
        <v>24.1291307627776</v>
      </c>
    </row>
    <row r="6168" customFormat="false" ht="15" hidden="false" customHeight="false" outlineLevel="0" collapsed="false">
      <c r="A6168" s="0" t="n">
        <v>6156</v>
      </c>
      <c r="B6168" s="7" t="n">
        <v>0.172887</v>
      </c>
      <c r="C6168" s="7" t="n">
        <v>0.558271</v>
      </c>
      <c r="D6168" s="16" t="n">
        <f aca="false">LOGINV(B6168,$B$7,$C$7)</f>
        <v>8.00665638116501</v>
      </c>
      <c r="E6168" s="16" t="n">
        <f aca="false">LOGINV(C6168,$B$8,$C$8)</f>
        <v>120.043119036778</v>
      </c>
      <c r="F6168" s="16" t="n">
        <f aca="false">$B$5/100*E6168*2_Girdiler!$B$14*2_Girdiler!$B$15*2_Girdiler!$B$16</f>
        <v>3.02028487496533</v>
      </c>
      <c r="G6168" s="16" t="n">
        <f aca="false">MIN(MATCH(F6168,2_Girdiler!$B$20:$I$20,1),7)</f>
        <v>1</v>
      </c>
      <c r="H6168" s="16" t="n">
        <f aca="false">IF(F6168&gt;=40,2_Girdiler!$I$21+(F6168-40)*(2_Girdiler!$I$21-2_Girdiler!$H$21)/(2_Girdiler!$I$20-2_Girdiler!$H$20),INDEX(2_Girdiler!$B$21:$I$21,G6168)+(F6168-INDEX(2_Girdiler!$B$20:$I$20,G6168))*(INDEX(2_Girdiler!$B$21:$I$21,G6168+1)-INDEX(2_Girdiler!$B$21:$I$21,G6168))/(INDEX(2_Girdiler!$B$20:$I$20,G6168+1)-INDEX(2_Girdiler!$B$20:$I$20,G6168)))</f>
        <v>6.64462672492373</v>
      </c>
      <c r="I6168" s="16" t="n">
        <f aca="false">H6168/2_Girdiler!$B$17</f>
        <v>2.66211006607521</v>
      </c>
      <c r="J6168" s="16" t="n">
        <f aca="false">D6168+I6168</f>
        <v>10.6687664472402</v>
      </c>
    </row>
    <row r="6169" customFormat="false" ht="15" hidden="false" customHeight="false" outlineLevel="0" collapsed="false">
      <c r="A6169" s="0" t="n">
        <v>6157</v>
      </c>
      <c r="B6169" s="7" t="n">
        <v>0.779523</v>
      </c>
      <c r="C6169" s="7" t="n">
        <v>0.047181</v>
      </c>
      <c r="D6169" s="16" t="n">
        <f aca="false">LOGINV(B6169,$B$7,$C$7)</f>
        <v>20.8076997104378</v>
      </c>
      <c r="E6169" s="16" t="n">
        <f aca="false">LOGINV(C6169,$B$8,$C$8)</f>
        <v>37.0927446861033</v>
      </c>
      <c r="F6169" s="16" t="n">
        <f aca="false">$B$5/100*E6169*2_Girdiler!$B$14*2_Girdiler!$B$15*2_Girdiler!$B$16</f>
        <v>0.93325345630236</v>
      </c>
      <c r="G6169" s="16" t="n">
        <f aca="false">MIN(MATCH(F6169,2_Girdiler!$B$20:$I$20,1),7)</f>
        <v>1</v>
      </c>
      <c r="H6169" s="16" t="n">
        <f aca="false">IF(F6169&gt;=40,2_Girdiler!$I$21+(F6169-40)*(2_Girdiler!$I$21-2_Girdiler!$H$21)/(2_Girdiler!$I$20-2_Girdiler!$H$20),INDEX(2_Girdiler!$B$21:$I$21,G6169)+(F6169-INDEX(2_Girdiler!$B$20:$I$20,G6169))*(INDEX(2_Girdiler!$B$21:$I$21,G6169+1)-INDEX(2_Girdiler!$B$21:$I$21,G6169))/(INDEX(2_Girdiler!$B$20:$I$20,G6169+1)-INDEX(2_Girdiler!$B$20:$I$20,G6169)))</f>
        <v>2.05315760386519</v>
      </c>
      <c r="I6169" s="16" t="n">
        <f aca="false">H6169/2_Girdiler!$B$17</f>
        <v>0.822579168215221</v>
      </c>
      <c r="J6169" s="16" t="n">
        <f aca="false">D6169+I6169</f>
        <v>21.630278878653</v>
      </c>
    </row>
    <row r="6170" customFormat="false" ht="15" hidden="false" customHeight="false" outlineLevel="0" collapsed="false">
      <c r="A6170" s="0" t="n">
        <v>6158</v>
      </c>
      <c r="B6170" s="7" t="n">
        <v>0.981357</v>
      </c>
      <c r="C6170" s="7" t="n">
        <v>0.445432</v>
      </c>
      <c r="D6170" s="16" t="n">
        <f aca="false">LOGINV(B6170,$B$7,$C$7)</f>
        <v>43.2350549120934</v>
      </c>
      <c r="E6170" s="16" t="n">
        <f aca="false">LOGINV(C6170,$B$8,$C$8)</f>
        <v>99.9489317886683</v>
      </c>
      <c r="F6170" s="16" t="n">
        <f aca="false">$B$5/100*E6170*2_Girdiler!$B$14*2_Girdiler!$B$15*2_Girdiler!$B$16</f>
        <v>2.51471512380289</v>
      </c>
      <c r="G6170" s="16" t="n">
        <f aca="false">MIN(MATCH(F6170,2_Girdiler!$B$20:$I$20,1),7)</f>
        <v>1</v>
      </c>
      <c r="H6170" s="16" t="n">
        <f aca="false">IF(F6170&gt;=40,2_Girdiler!$I$21+(F6170-40)*(2_Girdiler!$I$21-2_Girdiler!$H$21)/(2_Girdiler!$I$20-2_Girdiler!$H$20),INDEX(2_Girdiler!$B$21:$I$21,G6170)+(F6170-INDEX(2_Girdiler!$B$20:$I$20,G6170))*(INDEX(2_Girdiler!$B$21:$I$21,G6170+1)-INDEX(2_Girdiler!$B$21:$I$21,G6170))/(INDEX(2_Girdiler!$B$20:$I$20,G6170+1)-INDEX(2_Girdiler!$B$20:$I$20,G6170)))</f>
        <v>5.53237327236637</v>
      </c>
      <c r="I6170" s="16" t="n">
        <f aca="false">H6170/2_Girdiler!$B$17</f>
        <v>2.21649570206986</v>
      </c>
      <c r="J6170" s="16" t="n">
        <f aca="false">D6170+I6170</f>
        <v>45.4515506141633</v>
      </c>
    </row>
    <row r="6171" customFormat="false" ht="15" hidden="false" customHeight="false" outlineLevel="0" collapsed="false">
      <c r="A6171" s="0" t="n">
        <v>6159</v>
      </c>
      <c r="B6171" s="7" t="n">
        <v>0.624622</v>
      </c>
      <c r="C6171" s="7" t="n">
        <v>0.484032</v>
      </c>
      <c r="D6171" s="16" t="n">
        <f aca="false">LOGINV(B6171,$B$7,$C$7)</f>
        <v>16.1650907729391</v>
      </c>
      <c r="E6171" s="16" t="n">
        <f aca="false">LOGINV(C6171,$B$8,$C$8)</f>
        <v>106.419145881672</v>
      </c>
      <c r="F6171" s="16" t="n">
        <f aca="false">$B$5/100*E6171*2_Girdiler!$B$14*2_Girdiler!$B$15*2_Girdiler!$B$16</f>
        <v>2.67750571038287</v>
      </c>
      <c r="G6171" s="16" t="n">
        <f aca="false">MIN(MATCH(F6171,2_Girdiler!$B$20:$I$20,1),7)</f>
        <v>1</v>
      </c>
      <c r="H6171" s="16" t="n">
        <f aca="false">IF(F6171&gt;=40,2_Girdiler!$I$21+(F6171-40)*(2_Girdiler!$I$21-2_Girdiler!$H$21)/(2_Girdiler!$I$20-2_Girdiler!$H$20),INDEX(2_Girdiler!$B$21:$I$21,G6171)+(F6171-INDEX(2_Girdiler!$B$20:$I$20,G6171))*(INDEX(2_Girdiler!$B$21:$I$21,G6171+1)-INDEX(2_Girdiler!$B$21:$I$21,G6171))/(INDEX(2_Girdiler!$B$20:$I$20,G6171+1)-INDEX(2_Girdiler!$B$20:$I$20,G6171)))</f>
        <v>5.89051256284231</v>
      </c>
      <c r="I6171" s="16" t="n">
        <f aca="false">H6171/2_Girdiler!$B$17</f>
        <v>2.35998099472849</v>
      </c>
      <c r="J6171" s="16" t="n">
        <f aca="false">D6171+I6171</f>
        <v>18.5250717676676</v>
      </c>
    </row>
    <row r="6172" customFormat="false" ht="15" hidden="false" customHeight="false" outlineLevel="0" collapsed="false">
      <c r="A6172" s="0" t="n">
        <v>6160</v>
      </c>
      <c r="B6172" s="7" t="n">
        <v>0.540892</v>
      </c>
      <c r="C6172" s="7" t="n">
        <v>0.163868</v>
      </c>
      <c r="D6172" s="16" t="n">
        <f aca="false">LOGINV(B6172,$B$7,$C$7)</f>
        <v>14.3397370382395</v>
      </c>
      <c r="E6172" s="16" t="n">
        <f aca="false">LOGINV(C6172,$B$8,$C$8)</f>
        <v>58.0606640956015</v>
      </c>
      <c r="F6172" s="16" t="n">
        <f aca="false">$B$5/100*E6172*2_Girdiler!$B$14*2_Girdiler!$B$15*2_Girdiler!$B$16</f>
        <v>1.46080630864533</v>
      </c>
      <c r="G6172" s="16" t="n">
        <f aca="false">MIN(MATCH(F6172,2_Girdiler!$B$20:$I$20,1),7)</f>
        <v>1</v>
      </c>
      <c r="H6172" s="16" t="n">
        <f aca="false">IF(F6172&gt;=40,2_Girdiler!$I$21+(F6172-40)*(2_Girdiler!$I$21-2_Girdiler!$H$21)/(2_Girdiler!$I$20-2_Girdiler!$H$20),INDEX(2_Girdiler!$B$21:$I$21,G6172)+(F6172-INDEX(2_Girdiler!$B$20:$I$20,G6172))*(INDEX(2_Girdiler!$B$21:$I$21,G6172+1)-INDEX(2_Girdiler!$B$21:$I$21,G6172))/(INDEX(2_Girdiler!$B$20:$I$20,G6172+1)-INDEX(2_Girdiler!$B$20:$I$20,G6172)))</f>
        <v>3.21377387901973</v>
      </c>
      <c r="I6172" s="16" t="n">
        <f aca="false">H6172/2_Girdiler!$B$17</f>
        <v>1.2875696630688</v>
      </c>
      <c r="J6172" s="16" t="n">
        <f aca="false">D6172+I6172</f>
        <v>15.6273067013083</v>
      </c>
    </row>
    <row r="6173" customFormat="false" ht="15" hidden="false" customHeight="false" outlineLevel="0" collapsed="false">
      <c r="A6173" s="0" t="n">
        <v>6161</v>
      </c>
      <c r="B6173" s="7" t="n">
        <v>0.92346</v>
      </c>
      <c r="C6173" s="7" t="n">
        <v>0.122309</v>
      </c>
      <c r="D6173" s="16" t="n">
        <f aca="false">LOGINV(B6173,$B$7,$C$7)</f>
        <v>30.029423721471</v>
      </c>
      <c r="E6173" s="16" t="n">
        <f aca="false">LOGINV(C6173,$B$8,$C$8)</f>
        <v>51.5306104130363</v>
      </c>
      <c r="F6173" s="16" t="n">
        <f aca="false">$B$5/100*E6173*2_Girdiler!$B$14*2_Girdiler!$B$15*2_Girdiler!$B$16</f>
        <v>1.29651015799199</v>
      </c>
      <c r="G6173" s="16" t="n">
        <f aca="false">MIN(MATCH(F6173,2_Girdiler!$B$20:$I$20,1),7)</f>
        <v>1</v>
      </c>
      <c r="H6173" s="16" t="n">
        <f aca="false">IF(F6173&gt;=40,2_Girdiler!$I$21+(F6173-40)*(2_Girdiler!$I$21-2_Girdiler!$H$21)/(2_Girdiler!$I$20-2_Girdiler!$H$20),INDEX(2_Girdiler!$B$21:$I$21,G6173)+(F6173-INDEX(2_Girdiler!$B$20:$I$20,G6173))*(INDEX(2_Girdiler!$B$21:$I$21,G6173+1)-INDEX(2_Girdiler!$B$21:$I$21,G6173))/(INDEX(2_Girdiler!$B$20:$I$20,G6173+1)-INDEX(2_Girdiler!$B$20:$I$20,G6173)))</f>
        <v>2.85232234758238</v>
      </c>
      <c r="I6173" s="16" t="n">
        <f aca="false">H6173/2_Girdiler!$B$17</f>
        <v>1.14275735079422</v>
      </c>
      <c r="J6173" s="16" t="n">
        <f aca="false">D6173+I6173</f>
        <v>31.1721810722652</v>
      </c>
    </row>
    <row r="6174" customFormat="false" ht="15" hidden="false" customHeight="false" outlineLevel="0" collapsed="false">
      <c r="A6174" s="0" t="n">
        <v>6162</v>
      </c>
      <c r="B6174" s="7" t="n">
        <v>0.835735</v>
      </c>
      <c r="C6174" s="7" t="n">
        <v>0.136826</v>
      </c>
      <c r="D6174" s="16" t="n">
        <f aca="false">LOGINV(B6174,$B$7,$C$7)</f>
        <v>23.3459584480272</v>
      </c>
      <c r="E6174" s="16" t="n">
        <f aca="false">LOGINV(C6174,$B$8,$C$8)</f>
        <v>53.8717388437815</v>
      </c>
      <c r="F6174" s="16" t="n">
        <f aca="false">$B$5/100*E6174*2_Girdiler!$B$14*2_Girdiler!$B$15*2_Girdiler!$B$16</f>
        <v>1.35541294930954</v>
      </c>
      <c r="G6174" s="16" t="n">
        <f aca="false">MIN(MATCH(F6174,2_Girdiler!$B$20:$I$20,1),7)</f>
        <v>1</v>
      </c>
      <c r="H6174" s="16" t="n">
        <f aca="false">IF(F6174&gt;=40,2_Girdiler!$I$21+(F6174-40)*(2_Girdiler!$I$21-2_Girdiler!$H$21)/(2_Girdiler!$I$20-2_Girdiler!$H$20),INDEX(2_Girdiler!$B$21:$I$21,G6174)+(F6174-INDEX(2_Girdiler!$B$20:$I$20,G6174))*(INDEX(2_Girdiler!$B$21:$I$21,G6174+1)-INDEX(2_Girdiler!$B$21:$I$21,G6174))/(INDEX(2_Girdiler!$B$20:$I$20,G6174+1)-INDEX(2_Girdiler!$B$20:$I$20,G6174)))</f>
        <v>2.98190848848099</v>
      </c>
      <c r="I6174" s="16" t="n">
        <f aca="false">H6174/2_Girdiler!$B$17</f>
        <v>1.19467487519271</v>
      </c>
      <c r="J6174" s="16" t="n">
        <f aca="false">D6174+I6174</f>
        <v>24.5406333232199</v>
      </c>
    </row>
    <row r="6175" customFormat="false" ht="15" hidden="false" customHeight="false" outlineLevel="0" collapsed="false">
      <c r="A6175" s="0" t="n">
        <v>6163</v>
      </c>
      <c r="B6175" s="7" t="n">
        <v>0.975991</v>
      </c>
      <c r="C6175" s="7" t="n">
        <v>0.344719</v>
      </c>
      <c r="D6175" s="16" t="n">
        <f aca="false">LOGINV(B6175,$B$7,$C$7)</f>
        <v>40.767954727618</v>
      </c>
      <c r="E6175" s="16" t="n">
        <f aca="false">LOGINV(C6175,$B$8,$C$8)</f>
        <v>84.3753893196415</v>
      </c>
      <c r="F6175" s="16" t="n">
        <f aca="false">$B$5/100*E6175*2_Girdiler!$B$14*2_Girdiler!$B$15*2_Girdiler!$B$16</f>
        <v>2.12288479528218</v>
      </c>
      <c r="G6175" s="16" t="n">
        <f aca="false">MIN(MATCH(F6175,2_Girdiler!$B$20:$I$20,1),7)</f>
        <v>1</v>
      </c>
      <c r="H6175" s="16" t="n">
        <f aca="false">IF(F6175&gt;=40,2_Girdiler!$I$21+(F6175-40)*(2_Girdiler!$I$21-2_Girdiler!$H$21)/(2_Girdiler!$I$20-2_Girdiler!$H$20),INDEX(2_Girdiler!$B$21:$I$21,G6175)+(F6175-INDEX(2_Girdiler!$B$20:$I$20,G6175))*(INDEX(2_Girdiler!$B$21:$I$21,G6175+1)-INDEX(2_Girdiler!$B$21:$I$21,G6175))/(INDEX(2_Girdiler!$B$20:$I$20,G6175+1)-INDEX(2_Girdiler!$B$20:$I$20,G6175)))</f>
        <v>4.6703465496208</v>
      </c>
      <c r="I6175" s="16" t="n">
        <f aca="false">H6175/2_Girdiler!$B$17</f>
        <v>1.8711324317391</v>
      </c>
      <c r="J6175" s="16" t="n">
        <f aca="false">D6175+I6175</f>
        <v>42.6390871593571</v>
      </c>
    </row>
    <row r="6176" customFormat="false" ht="15" hidden="false" customHeight="false" outlineLevel="0" collapsed="false">
      <c r="A6176" s="0" t="n">
        <v>6164</v>
      </c>
      <c r="B6176" s="7" t="n">
        <v>0.458116</v>
      </c>
      <c r="C6176" s="7" t="n">
        <v>0.760932</v>
      </c>
      <c r="D6176" s="16" t="n">
        <f aca="false">LOGINV(B6176,$B$7,$C$7)</f>
        <v>12.7709361937023</v>
      </c>
      <c r="E6176" s="16" t="n">
        <f aca="false">LOGINV(C6176,$B$8,$C$8)</f>
        <v>172.618618819844</v>
      </c>
      <c r="F6176" s="16" t="n">
        <f aca="false">$B$5/100*E6176*2_Girdiler!$B$14*2_Girdiler!$B$15*2_Girdiler!$B$16</f>
        <v>4.34308444950728</v>
      </c>
      <c r="G6176" s="16" t="n">
        <f aca="false">MIN(MATCH(F6176,2_Girdiler!$B$20:$I$20,1),7)</f>
        <v>1</v>
      </c>
      <c r="H6176" s="16" t="n">
        <f aca="false">IF(F6176&gt;=40,2_Girdiler!$I$21+(F6176-40)*(2_Girdiler!$I$21-2_Girdiler!$H$21)/(2_Girdiler!$I$20-2_Girdiler!$H$20),INDEX(2_Girdiler!$B$21:$I$21,G6176)+(F6176-INDEX(2_Girdiler!$B$20:$I$20,G6176))*(INDEX(2_Girdiler!$B$21:$I$21,G6176+1)-INDEX(2_Girdiler!$B$21:$I$21,G6176))/(INDEX(2_Girdiler!$B$20:$I$20,G6176+1)-INDEX(2_Girdiler!$B$20:$I$20,G6176)))</f>
        <v>9.55478578891601</v>
      </c>
      <c r="I6176" s="16" t="n">
        <f aca="false">H6176/2_Girdiler!$B$17</f>
        <v>3.82803917825161</v>
      </c>
      <c r="J6176" s="16" t="n">
        <f aca="false">D6176+I6176</f>
        <v>16.5989753719539</v>
      </c>
    </row>
    <row r="6177" customFormat="false" ht="15" hidden="false" customHeight="false" outlineLevel="0" collapsed="false">
      <c r="A6177" s="0" t="n">
        <v>6165</v>
      </c>
      <c r="B6177" s="7" t="n">
        <v>0.903493</v>
      </c>
      <c r="C6177" s="7" t="n">
        <v>0.212766</v>
      </c>
      <c r="D6177" s="16" t="n">
        <f aca="false">LOGINV(B6177,$B$7,$C$7)</f>
        <v>27.9768019171757</v>
      </c>
      <c r="E6177" s="16" t="n">
        <f aca="false">LOGINV(C6177,$B$8,$C$8)</f>
        <v>65.291090417319</v>
      </c>
      <c r="F6177" s="16" t="n">
        <f aca="false">$B$5/100*E6177*2_Girdiler!$B$14*2_Girdiler!$B$15*2_Girdiler!$B$16</f>
        <v>1.64272383489975</v>
      </c>
      <c r="G6177" s="16" t="n">
        <f aca="false">MIN(MATCH(F6177,2_Girdiler!$B$20:$I$20,1),7)</f>
        <v>1</v>
      </c>
      <c r="H6177" s="16" t="n">
        <f aca="false">IF(F6177&gt;=40,2_Girdiler!$I$21+(F6177-40)*(2_Girdiler!$I$21-2_Girdiler!$H$21)/(2_Girdiler!$I$20-2_Girdiler!$H$20),INDEX(2_Girdiler!$B$21:$I$21,G6177)+(F6177-INDEX(2_Girdiler!$B$20:$I$20,G6177))*(INDEX(2_Girdiler!$B$21:$I$21,G6177+1)-INDEX(2_Girdiler!$B$21:$I$21,G6177))/(INDEX(2_Girdiler!$B$20:$I$20,G6177+1)-INDEX(2_Girdiler!$B$20:$I$20,G6177)))</f>
        <v>3.61399243677944</v>
      </c>
      <c r="I6177" s="16" t="n">
        <f aca="false">H6177/2_Girdiler!$B$17</f>
        <v>1.44791363653022</v>
      </c>
      <c r="J6177" s="16" t="n">
        <f aca="false">D6177+I6177</f>
        <v>29.4247155537059</v>
      </c>
    </row>
    <row r="6178" customFormat="false" ht="15" hidden="false" customHeight="false" outlineLevel="0" collapsed="false">
      <c r="A6178" s="0" t="n">
        <v>6166</v>
      </c>
      <c r="B6178" s="7" t="n">
        <v>0.465759</v>
      </c>
      <c r="C6178" s="7" t="n">
        <v>0.410451</v>
      </c>
      <c r="D6178" s="16" t="n">
        <f aca="false">LOGINV(B6178,$B$7,$C$7)</f>
        <v>12.9086776206828</v>
      </c>
      <c r="E6178" s="16" t="n">
        <f aca="false">LOGINV(C6178,$B$8,$C$8)</f>
        <v>94.3581432298982</v>
      </c>
      <c r="F6178" s="16" t="n">
        <f aca="false">$B$5/100*E6178*2_Girdiler!$B$14*2_Girdiler!$B$15*2_Girdiler!$B$16</f>
        <v>2.37405088366424</v>
      </c>
      <c r="G6178" s="16" t="n">
        <f aca="false">MIN(MATCH(F6178,2_Girdiler!$B$20:$I$20,1),7)</f>
        <v>1</v>
      </c>
      <c r="H6178" s="16" t="n">
        <f aca="false">IF(F6178&gt;=40,2_Girdiler!$I$21+(F6178-40)*(2_Girdiler!$I$21-2_Girdiler!$H$21)/(2_Girdiler!$I$20-2_Girdiler!$H$20),INDEX(2_Girdiler!$B$21:$I$21,G6178)+(F6178-INDEX(2_Girdiler!$B$20:$I$20,G6178))*(INDEX(2_Girdiler!$B$21:$I$21,G6178+1)-INDEX(2_Girdiler!$B$21:$I$21,G6178))/(INDEX(2_Girdiler!$B$20:$I$20,G6178+1)-INDEX(2_Girdiler!$B$20:$I$20,G6178)))</f>
        <v>5.22291194406133</v>
      </c>
      <c r="I6178" s="16" t="n">
        <f aca="false">H6178/2_Girdiler!$B$17</f>
        <v>2.09251279810149</v>
      </c>
      <c r="J6178" s="16" t="n">
        <f aca="false">D6178+I6178</f>
        <v>15.0011904187842</v>
      </c>
    </row>
    <row r="6179" customFormat="false" ht="15" hidden="false" customHeight="false" outlineLevel="0" collapsed="false">
      <c r="A6179" s="0" t="n">
        <v>6167</v>
      </c>
      <c r="B6179" s="7" t="n">
        <v>0.005627</v>
      </c>
      <c r="C6179" s="7" t="n">
        <v>0.235159</v>
      </c>
      <c r="D6179" s="16" t="n">
        <f aca="false">LOGINV(B6179,$B$7,$C$7)</f>
        <v>3.29679856390553</v>
      </c>
      <c r="E6179" s="16" t="n">
        <f aca="false">LOGINV(C6179,$B$8,$C$8)</f>
        <v>68.5252844603878</v>
      </c>
      <c r="F6179" s="16" t="n">
        <f aca="false">$B$5/100*E6179*2_Girdiler!$B$14*2_Girdiler!$B$15*2_Girdiler!$B$16</f>
        <v>1.72409615702336</v>
      </c>
      <c r="G6179" s="16" t="n">
        <f aca="false">MIN(MATCH(F6179,2_Girdiler!$B$20:$I$20,1),7)</f>
        <v>1</v>
      </c>
      <c r="H6179" s="16" t="n">
        <f aca="false">IF(F6179&gt;=40,2_Girdiler!$I$21+(F6179-40)*(2_Girdiler!$I$21-2_Girdiler!$H$21)/(2_Girdiler!$I$20-2_Girdiler!$H$20),INDEX(2_Girdiler!$B$21:$I$21,G6179)+(F6179-INDEX(2_Girdiler!$B$20:$I$20,G6179))*(INDEX(2_Girdiler!$B$21:$I$21,G6179+1)-INDEX(2_Girdiler!$B$21:$I$21,G6179))/(INDEX(2_Girdiler!$B$20:$I$20,G6179+1)-INDEX(2_Girdiler!$B$20:$I$20,G6179)))</f>
        <v>3.79301154545139</v>
      </c>
      <c r="I6179" s="16" t="n">
        <f aca="false">H6179/2_Girdiler!$B$17</f>
        <v>1.5196360358379</v>
      </c>
      <c r="J6179" s="16" t="n">
        <f aca="false">D6179+I6179</f>
        <v>4.81643459974342</v>
      </c>
    </row>
    <row r="6180" customFormat="false" ht="15" hidden="false" customHeight="false" outlineLevel="0" collapsed="false">
      <c r="A6180" s="0" t="n">
        <v>6168</v>
      </c>
      <c r="B6180" s="7" t="n">
        <v>0.722401</v>
      </c>
      <c r="C6180" s="7" t="n">
        <v>0.523752</v>
      </c>
      <c r="D6180" s="16" t="n">
        <f aca="false">LOGINV(B6180,$B$7,$C$7)</f>
        <v>18.8151028184663</v>
      </c>
      <c r="E6180" s="16" t="n">
        <f aca="false">LOGINV(C6180,$B$8,$C$8)</f>
        <v>113.486425543025</v>
      </c>
      <c r="F6180" s="16" t="n">
        <f aca="false">$B$5/100*E6180*2_Girdiler!$B$14*2_Girdiler!$B$15*2_Girdiler!$B$16</f>
        <v>2.85531846666252</v>
      </c>
      <c r="G6180" s="16" t="n">
        <f aca="false">MIN(MATCH(F6180,2_Girdiler!$B$20:$I$20,1),7)</f>
        <v>1</v>
      </c>
      <c r="H6180" s="16" t="n">
        <f aca="false">IF(F6180&gt;=40,2_Girdiler!$I$21+(F6180-40)*(2_Girdiler!$I$21-2_Girdiler!$H$21)/(2_Girdiler!$I$20-2_Girdiler!$H$20),INDEX(2_Girdiler!$B$21:$I$21,G6180)+(F6180-INDEX(2_Girdiler!$B$20:$I$20,G6180))*(INDEX(2_Girdiler!$B$21:$I$21,G6180+1)-INDEX(2_Girdiler!$B$21:$I$21,G6180))/(INDEX(2_Girdiler!$B$20:$I$20,G6180+1)-INDEX(2_Girdiler!$B$20:$I$20,G6180)))</f>
        <v>6.28170062665754</v>
      </c>
      <c r="I6180" s="16" t="n">
        <f aca="false">H6180/2_Girdiler!$B$17</f>
        <v>2.51670698183395</v>
      </c>
      <c r="J6180" s="16" t="n">
        <f aca="false">D6180+I6180</f>
        <v>21.3318098003002</v>
      </c>
    </row>
    <row r="6181" customFormat="false" ht="15" hidden="false" customHeight="false" outlineLevel="0" collapsed="false">
      <c r="A6181" s="0" t="n">
        <v>6169</v>
      </c>
      <c r="B6181" s="7" t="n">
        <v>0.639094</v>
      </c>
      <c r="C6181" s="7" t="n">
        <v>0.107994</v>
      </c>
      <c r="D6181" s="16" t="n">
        <f aca="false">LOGINV(B6181,$B$7,$C$7)</f>
        <v>16.5147787389514</v>
      </c>
      <c r="E6181" s="16" t="n">
        <f aca="false">LOGINV(C6181,$B$8,$C$8)</f>
        <v>49.1350830082244</v>
      </c>
      <c r="F6181" s="16" t="n">
        <f aca="false">$B$5/100*E6181*2_Girdiler!$B$14*2_Girdiler!$B$15*2_Girdiler!$B$16</f>
        <v>1.23623868848693</v>
      </c>
      <c r="G6181" s="16" t="n">
        <f aca="false">MIN(MATCH(F6181,2_Girdiler!$B$20:$I$20,1),7)</f>
        <v>1</v>
      </c>
      <c r="H6181" s="16" t="n">
        <f aca="false">IF(F6181&gt;=40,2_Girdiler!$I$21+(F6181-40)*(2_Girdiler!$I$21-2_Girdiler!$H$21)/(2_Girdiler!$I$20-2_Girdiler!$H$20),INDEX(2_Girdiler!$B$21:$I$21,G6181)+(F6181-INDEX(2_Girdiler!$B$20:$I$20,G6181))*(INDEX(2_Girdiler!$B$21:$I$21,G6181+1)-INDEX(2_Girdiler!$B$21:$I$21,G6181))/(INDEX(2_Girdiler!$B$20:$I$20,G6181+1)-INDEX(2_Girdiler!$B$20:$I$20,G6181)))</f>
        <v>2.71972511467124</v>
      </c>
      <c r="I6181" s="16" t="n">
        <f aca="false">H6181/2_Girdiler!$B$17</f>
        <v>1.08963345940354</v>
      </c>
      <c r="J6181" s="16" t="n">
        <f aca="false">D6181+I6181</f>
        <v>17.6044121983549</v>
      </c>
    </row>
    <row r="6182" customFormat="false" ht="15" hidden="false" customHeight="false" outlineLevel="0" collapsed="false">
      <c r="A6182" s="0" t="n">
        <v>6170</v>
      </c>
      <c r="B6182" s="7" t="n">
        <v>0.224283</v>
      </c>
      <c r="C6182" s="7" t="n">
        <v>0.471696</v>
      </c>
      <c r="D6182" s="16" t="n">
        <f aca="false">LOGINV(B6182,$B$7,$C$7)</f>
        <v>8.87641610435224</v>
      </c>
      <c r="E6182" s="16" t="n">
        <f aca="false">LOGINV(C6182,$B$8,$C$8)</f>
        <v>104.312783392049</v>
      </c>
      <c r="F6182" s="16" t="n">
        <f aca="false">$B$5/100*E6182*2_Girdiler!$B$14*2_Girdiler!$B$15*2_Girdiler!$B$16</f>
        <v>2.62450963014395</v>
      </c>
      <c r="G6182" s="16" t="n">
        <f aca="false">MIN(MATCH(F6182,2_Girdiler!$B$20:$I$20,1),7)</f>
        <v>1</v>
      </c>
      <c r="H6182" s="16" t="n">
        <f aca="false">IF(F6182&gt;=40,2_Girdiler!$I$21+(F6182-40)*(2_Girdiler!$I$21-2_Girdiler!$H$21)/(2_Girdiler!$I$20-2_Girdiler!$H$20),INDEX(2_Girdiler!$B$21:$I$21,G6182)+(F6182-INDEX(2_Girdiler!$B$20:$I$20,G6182))*(INDEX(2_Girdiler!$B$21:$I$21,G6182+1)-INDEX(2_Girdiler!$B$21:$I$21,G6182))/(INDEX(2_Girdiler!$B$20:$I$20,G6182+1)-INDEX(2_Girdiler!$B$20:$I$20,G6182)))</f>
        <v>5.77392118631669</v>
      </c>
      <c r="I6182" s="16" t="n">
        <f aca="false">H6182/2_Girdiler!$B$17</f>
        <v>2.31326970605637</v>
      </c>
      <c r="J6182" s="16" t="n">
        <f aca="false">D6182+I6182</f>
        <v>11.1896858104086</v>
      </c>
    </row>
    <row r="6183" customFormat="false" ht="15" hidden="false" customHeight="false" outlineLevel="0" collapsed="false">
      <c r="A6183" s="0" t="n">
        <v>6171</v>
      </c>
      <c r="B6183" s="7" t="n">
        <v>0.299657</v>
      </c>
      <c r="C6183" s="7" t="n">
        <v>0.662127</v>
      </c>
      <c r="D6183" s="16" t="n">
        <f aca="false">LOGINV(B6183,$B$7,$C$7)</f>
        <v>10.1041793447257</v>
      </c>
      <c r="E6183" s="16" t="n">
        <f aca="false">LOGINV(C6183,$B$8,$C$8)</f>
        <v>143.054496001348</v>
      </c>
      <c r="F6183" s="16" t="n">
        <f aca="false">$B$5/100*E6183*2_Girdiler!$B$14*2_Girdiler!$B$15*2_Girdiler!$B$16</f>
        <v>3.59925111939391</v>
      </c>
      <c r="G6183" s="16" t="n">
        <f aca="false">MIN(MATCH(F6183,2_Girdiler!$B$20:$I$20,1),7)</f>
        <v>1</v>
      </c>
      <c r="H6183" s="16" t="n">
        <f aca="false">IF(F6183&gt;=40,2_Girdiler!$I$21+(F6183-40)*(2_Girdiler!$I$21-2_Girdiler!$H$21)/(2_Girdiler!$I$20-2_Girdiler!$H$20),INDEX(2_Girdiler!$B$21:$I$21,G6183)+(F6183-INDEX(2_Girdiler!$B$20:$I$20,G6183))*(INDEX(2_Girdiler!$B$21:$I$21,G6183+1)-INDEX(2_Girdiler!$B$21:$I$21,G6183))/(INDEX(2_Girdiler!$B$20:$I$20,G6183+1)-INDEX(2_Girdiler!$B$20:$I$20,G6183)))</f>
        <v>7.91835246266661</v>
      </c>
      <c r="I6183" s="16" t="n">
        <f aca="false">H6183/2_Girdiler!$B$17</f>
        <v>3.17241685202989</v>
      </c>
      <c r="J6183" s="16" t="n">
        <f aca="false">D6183+I6183</f>
        <v>13.2765961967556</v>
      </c>
    </row>
    <row r="6184" customFormat="false" ht="15" hidden="false" customHeight="false" outlineLevel="0" collapsed="false">
      <c r="A6184" s="0" t="n">
        <v>6172</v>
      </c>
      <c r="B6184" s="7" t="n">
        <v>0.744519</v>
      </c>
      <c r="C6184" s="7" t="n">
        <v>0.075742</v>
      </c>
      <c r="D6184" s="16" t="n">
        <f aca="false">LOGINV(B6184,$B$7,$C$7)</f>
        <v>19.5348801868557</v>
      </c>
      <c r="E6184" s="16" t="n">
        <f aca="false">LOGINV(C6184,$B$8,$C$8)</f>
        <v>43.2666623792098</v>
      </c>
      <c r="F6184" s="16" t="n">
        <f aca="false">$B$5/100*E6184*2_Girdiler!$B$14*2_Girdiler!$B$15*2_Girdiler!$B$16</f>
        <v>1.08858922546092</v>
      </c>
      <c r="G6184" s="16" t="n">
        <f aca="false">MIN(MATCH(F6184,2_Girdiler!$B$20:$I$20,1),7)</f>
        <v>1</v>
      </c>
      <c r="H6184" s="16" t="n">
        <f aca="false">IF(F6184&gt;=40,2_Girdiler!$I$21+(F6184-40)*(2_Girdiler!$I$21-2_Girdiler!$H$21)/(2_Girdiler!$I$20-2_Girdiler!$H$20),INDEX(2_Girdiler!$B$21:$I$21,G6184)+(F6184-INDEX(2_Girdiler!$B$20:$I$20,G6184))*(INDEX(2_Girdiler!$B$21:$I$21,G6184+1)-INDEX(2_Girdiler!$B$21:$I$21,G6184))/(INDEX(2_Girdiler!$B$20:$I$20,G6184+1)-INDEX(2_Girdiler!$B$20:$I$20,G6184)))</f>
        <v>2.39489629601402</v>
      </c>
      <c r="I6184" s="16" t="n">
        <f aca="false">H6184/2_Girdiler!$B$17</f>
        <v>0.95949370833895</v>
      </c>
      <c r="J6184" s="16" t="n">
        <f aca="false">D6184+I6184</f>
        <v>20.4943738951947</v>
      </c>
    </row>
    <row r="6185" customFormat="false" ht="15" hidden="false" customHeight="false" outlineLevel="0" collapsed="false">
      <c r="A6185" s="0" t="n">
        <v>6173</v>
      </c>
      <c r="B6185" s="7" t="n">
        <v>0.553819</v>
      </c>
      <c r="C6185" s="7" t="n">
        <v>0.779672</v>
      </c>
      <c r="D6185" s="16" t="n">
        <f aca="false">LOGINV(B6185,$B$7,$C$7)</f>
        <v>14.6029733670355</v>
      </c>
      <c r="E6185" s="16" t="n">
        <f aca="false">LOGINV(C6185,$B$8,$C$8)</f>
        <v>179.641830765462</v>
      </c>
      <c r="F6185" s="16" t="n">
        <f aca="false">$B$5/100*E6185*2_Girdiler!$B$14*2_Girdiler!$B$15*2_Girdiler!$B$16</f>
        <v>4.51978846205904</v>
      </c>
      <c r="G6185" s="16" t="n">
        <f aca="false">MIN(MATCH(F6185,2_Girdiler!$B$20:$I$20,1),7)</f>
        <v>1</v>
      </c>
      <c r="H6185" s="16" t="n">
        <f aca="false">IF(F6185&gt;=40,2_Girdiler!$I$21+(F6185-40)*(2_Girdiler!$I$21-2_Girdiler!$H$21)/(2_Girdiler!$I$20-2_Girdiler!$H$20),INDEX(2_Girdiler!$B$21:$I$21,G6185)+(F6185-INDEX(2_Girdiler!$B$20:$I$20,G6185))*(INDEX(2_Girdiler!$B$21:$I$21,G6185+1)-INDEX(2_Girdiler!$B$21:$I$21,G6185))/(INDEX(2_Girdiler!$B$20:$I$20,G6185+1)-INDEX(2_Girdiler!$B$20:$I$20,G6185)))</f>
        <v>9.94353461652988</v>
      </c>
      <c r="I6185" s="16" t="n">
        <f aca="false">H6185/2_Girdiler!$B$17</f>
        <v>3.98378790726357</v>
      </c>
      <c r="J6185" s="16" t="n">
        <f aca="false">D6185+I6185</f>
        <v>18.5867612742991</v>
      </c>
    </row>
    <row r="6186" customFormat="false" ht="15" hidden="false" customHeight="false" outlineLevel="0" collapsed="false">
      <c r="A6186" s="0" t="n">
        <v>6174</v>
      </c>
      <c r="B6186" s="7" t="n">
        <v>0.62952</v>
      </c>
      <c r="C6186" s="7" t="n">
        <v>0.261461</v>
      </c>
      <c r="D6186" s="16" t="n">
        <f aca="false">LOGINV(B6186,$B$7,$C$7)</f>
        <v>16.2821039440055</v>
      </c>
      <c r="E6186" s="16" t="n">
        <f aca="false">LOGINV(C6186,$B$8,$C$8)</f>
        <v>72.302079553286</v>
      </c>
      <c r="F6186" s="16" t="n">
        <f aca="false">$B$5/100*E6186*2_Girdiler!$B$14*2_Girdiler!$B$15*2_Girdiler!$B$16</f>
        <v>1.81912032156068</v>
      </c>
      <c r="G6186" s="16" t="n">
        <f aca="false">MIN(MATCH(F6186,2_Girdiler!$B$20:$I$20,1),7)</f>
        <v>1</v>
      </c>
      <c r="H6186" s="16" t="n">
        <f aca="false">IF(F6186&gt;=40,2_Girdiler!$I$21+(F6186-40)*(2_Girdiler!$I$21-2_Girdiler!$H$21)/(2_Girdiler!$I$20-2_Girdiler!$H$20),INDEX(2_Girdiler!$B$21:$I$21,G6186)+(F6186-INDEX(2_Girdiler!$B$20:$I$20,G6186))*(INDEX(2_Girdiler!$B$21:$I$21,G6186+1)-INDEX(2_Girdiler!$B$21:$I$21,G6186))/(INDEX(2_Girdiler!$B$20:$I$20,G6186+1)-INDEX(2_Girdiler!$B$20:$I$20,G6186)))</f>
        <v>4.00206470743349</v>
      </c>
      <c r="I6186" s="16" t="n">
        <f aca="false">H6186/2_Girdiler!$B$17</f>
        <v>1.6033913090679</v>
      </c>
      <c r="J6186" s="16" t="n">
        <f aca="false">D6186+I6186</f>
        <v>17.8854952530734</v>
      </c>
    </row>
    <row r="6187" customFormat="false" ht="15" hidden="false" customHeight="false" outlineLevel="0" collapsed="false">
      <c r="A6187" s="0" t="n">
        <v>6175</v>
      </c>
      <c r="B6187" s="7" t="n">
        <v>0.202171</v>
      </c>
      <c r="C6187" s="7" t="n">
        <v>0.662824</v>
      </c>
      <c r="D6187" s="16" t="n">
        <f aca="false">LOGINV(B6187,$B$7,$C$7)</f>
        <v>8.50784561911145</v>
      </c>
      <c r="E6187" s="16" t="n">
        <f aca="false">LOGINV(C6187,$B$8,$C$8)</f>
        <v>143.230755355779</v>
      </c>
      <c r="F6187" s="16" t="n">
        <f aca="false">$B$5/100*E6187*2_Girdiler!$B$14*2_Girdiler!$B$15*2_Girdiler!$B$16</f>
        <v>3.60368580475139</v>
      </c>
      <c r="G6187" s="16" t="n">
        <f aca="false">MIN(MATCH(F6187,2_Girdiler!$B$20:$I$20,1),7)</f>
        <v>1</v>
      </c>
      <c r="H6187" s="16" t="n">
        <f aca="false">IF(F6187&gt;=40,2_Girdiler!$I$21+(F6187-40)*(2_Girdiler!$I$21-2_Girdiler!$H$21)/(2_Girdiler!$I$20-2_Girdiler!$H$20),INDEX(2_Girdiler!$B$21:$I$21,G6187)+(F6187-INDEX(2_Girdiler!$B$20:$I$20,G6187))*(INDEX(2_Girdiler!$B$21:$I$21,G6187+1)-INDEX(2_Girdiler!$B$21:$I$21,G6187))/(INDEX(2_Girdiler!$B$20:$I$20,G6187+1)-INDEX(2_Girdiler!$B$20:$I$20,G6187)))</f>
        <v>7.92810877045305</v>
      </c>
      <c r="I6187" s="16" t="n">
        <f aca="false">H6187/2_Girdiler!$B$17</f>
        <v>3.17632562918792</v>
      </c>
      <c r="J6187" s="16" t="n">
        <f aca="false">D6187+I6187</f>
        <v>11.6841712482994</v>
      </c>
    </row>
    <row r="6188" customFormat="false" ht="15" hidden="false" customHeight="false" outlineLevel="0" collapsed="false">
      <c r="A6188" s="0" t="n">
        <v>6176</v>
      </c>
      <c r="B6188" s="7" t="n">
        <v>0.422787</v>
      </c>
      <c r="C6188" s="7" t="n">
        <v>0.8356</v>
      </c>
      <c r="D6188" s="16" t="n">
        <f aca="false">LOGINV(B6188,$B$7,$C$7)</f>
        <v>12.1488669167306</v>
      </c>
      <c r="E6188" s="16" t="n">
        <f aca="false">LOGINV(C6188,$B$8,$C$8)</f>
        <v>205.117224995701</v>
      </c>
      <c r="F6188" s="16" t="n">
        <f aca="false">$B$5/100*E6188*2_Girdiler!$B$14*2_Girdiler!$B$15*2_Girdiler!$B$16</f>
        <v>5.16074938089183</v>
      </c>
      <c r="G6188" s="16" t="n">
        <f aca="false">MIN(MATCH(F6188,2_Girdiler!$B$20:$I$20,1),7)</f>
        <v>2</v>
      </c>
      <c r="H6188" s="16" t="n">
        <f aca="false">IF(F6188&gt;=40,2_Girdiler!$I$21+(F6188-40)*(2_Girdiler!$I$21-2_Girdiler!$H$21)/(2_Girdiler!$I$20-2_Girdiler!$H$20),INDEX(2_Girdiler!$B$21:$I$21,G6188)+(F6188-INDEX(2_Girdiler!$B$20:$I$20,G6188))*(INDEX(2_Girdiler!$B$21:$I$21,G6188+1)-INDEX(2_Girdiler!$B$21:$I$21,G6188))/(INDEX(2_Girdiler!$B$20:$I$20,G6188+1)-INDEX(2_Girdiler!$B$20:$I$20,G6188)))</f>
        <v>11.2571990094269</v>
      </c>
      <c r="I6188" s="16" t="n">
        <f aca="false">H6188/2_Girdiler!$B$17</f>
        <v>4.51009575698194</v>
      </c>
      <c r="J6188" s="16" t="n">
        <f aca="false">D6188+I6188</f>
        <v>16.6589626737125</v>
      </c>
    </row>
    <row r="6189" customFormat="false" ht="15" hidden="false" customHeight="false" outlineLevel="0" collapsed="false">
      <c r="A6189" s="0" t="n">
        <v>6177</v>
      </c>
      <c r="B6189" s="7" t="n">
        <v>0.838259</v>
      </c>
      <c r="C6189" s="7" t="n">
        <v>0.247728</v>
      </c>
      <c r="D6189" s="16" t="n">
        <f aca="false">LOGINV(B6189,$B$7,$C$7)</f>
        <v>23.4797060929273</v>
      </c>
      <c r="E6189" s="16" t="n">
        <f aca="false">LOGINV(C6189,$B$8,$C$8)</f>
        <v>70.3314904637133</v>
      </c>
      <c r="F6189" s="16" t="n">
        <f aca="false">$B$5/100*E6189*2_Girdiler!$B$14*2_Girdiler!$B$15*2_Girdiler!$B$16</f>
        <v>1.76954030006703</v>
      </c>
      <c r="G6189" s="16" t="n">
        <f aca="false">MIN(MATCH(F6189,2_Girdiler!$B$20:$I$20,1),7)</f>
        <v>1</v>
      </c>
      <c r="H6189" s="16" t="n">
        <f aca="false">IF(F6189&gt;=40,2_Girdiler!$I$21+(F6189-40)*(2_Girdiler!$I$21-2_Girdiler!$H$21)/(2_Girdiler!$I$20-2_Girdiler!$H$20),INDEX(2_Girdiler!$B$21:$I$21,G6189)+(F6189-INDEX(2_Girdiler!$B$20:$I$20,G6189))*(INDEX(2_Girdiler!$B$21:$I$21,G6189+1)-INDEX(2_Girdiler!$B$21:$I$21,G6189))/(INDEX(2_Girdiler!$B$20:$I$20,G6189+1)-INDEX(2_Girdiler!$B$20:$I$20,G6189)))</f>
        <v>3.89298866014746</v>
      </c>
      <c r="I6189" s="16" t="n">
        <f aca="false">H6189/2_Girdiler!$B$17</f>
        <v>1.55969096961036</v>
      </c>
      <c r="J6189" s="16" t="n">
        <f aca="false">D6189+I6189</f>
        <v>25.0393970625377</v>
      </c>
    </row>
    <row r="6190" customFormat="false" ht="15" hidden="false" customHeight="false" outlineLevel="0" collapsed="false">
      <c r="A6190" s="0" t="n">
        <v>6178</v>
      </c>
      <c r="B6190" s="7" t="n">
        <v>0.180018</v>
      </c>
      <c r="C6190" s="7" t="n">
        <v>0.110318</v>
      </c>
      <c r="D6190" s="16" t="n">
        <f aca="false">LOGINV(B6190,$B$7,$C$7)</f>
        <v>8.1304293692738</v>
      </c>
      <c r="E6190" s="16" t="n">
        <f aca="false">LOGINV(C6190,$B$8,$C$8)</f>
        <v>49.5308508071016</v>
      </c>
      <c r="F6190" s="16" t="n">
        <f aca="false">$B$5/100*E6190*2_Girdiler!$B$14*2_Girdiler!$B$15*2_Girdiler!$B$16</f>
        <v>1.24619620630668</v>
      </c>
      <c r="G6190" s="16" t="n">
        <f aca="false">MIN(MATCH(F6190,2_Girdiler!$B$20:$I$20,1),7)</f>
        <v>1</v>
      </c>
      <c r="H6190" s="16" t="n">
        <f aca="false">IF(F6190&gt;=40,2_Girdiler!$I$21+(F6190-40)*(2_Girdiler!$I$21-2_Girdiler!$H$21)/(2_Girdiler!$I$20-2_Girdiler!$H$20),INDEX(2_Girdiler!$B$21:$I$21,G6190)+(F6190-INDEX(2_Girdiler!$B$20:$I$20,G6190))*(INDEX(2_Girdiler!$B$21:$I$21,G6190+1)-INDEX(2_Girdiler!$B$21:$I$21,G6190))/(INDEX(2_Girdiler!$B$20:$I$20,G6190+1)-INDEX(2_Girdiler!$B$20:$I$20,G6190)))</f>
        <v>2.74163165387469</v>
      </c>
      <c r="I6190" s="16" t="n">
        <f aca="false">H6190/2_Girdiler!$B$17</f>
        <v>1.09841011773826</v>
      </c>
      <c r="J6190" s="16" t="n">
        <f aca="false">D6190+I6190</f>
        <v>9.22883948701205</v>
      </c>
    </row>
    <row r="6191" customFormat="false" ht="15" hidden="false" customHeight="false" outlineLevel="0" collapsed="false">
      <c r="A6191" s="0" t="n">
        <v>6179</v>
      </c>
      <c r="B6191" s="7" t="n">
        <v>0.236966</v>
      </c>
      <c r="C6191" s="7" t="n">
        <v>0.887783</v>
      </c>
      <c r="D6191" s="16" t="n">
        <f aca="false">LOGINV(B6191,$B$7,$C$7)</f>
        <v>9.08521187729928</v>
      </c>
      <c r="E6191" s="16" t="n">
        <f aca="false">LOGINV(C6191,$B$8,$C$8)</f>
        <v>239.223113381081</v>
      </c>
      <c r="F6191" s="16" t="n">
        <f aca="false">$B$5/100*E6191*2_Girdiler!$B$14*2_Girdiler!$B$15*2_Girdiler!$B$16</f>
        <v>6.01885353266799</v>
      </c>
      <c r="G6191" s="16" t="n">
        <f aca="false">MIN(MATCH(F6191,2_Girdiler!$B$20:$I$20,1),7)</f>
        <v>2</v>
      </c>
      <c r="H6191" s="16" t="n">
        <f aca="false">IF(F6191&gt;=40,2_Girdiler!$I$21+(F6191-40)*(2_Girdiler!$I$21-2_Girdiler!$H$21)/(2_Girdiler!$I$20-2_Girdiler!$H$20),INDEX(2_Girdiler!$B$21:$I$21,G6191)+(F6191-INDEX(2_Girdiler!$B$20:$I$20,G6191))*(INDEX(2_Girdiler!$B$21:$I$21,G6191+1)-INDEX(2_Girdiler!$B$21:$I$21,G6191))/(INDEX(2_Girdiler!$B$20:$I$20,G6191+1)-INDEX(2_Girdiler!$B$20:$I$20,G6191)))</f>
        <v>12.6301656522688</v>
      </c>
      <c r="I6191" s="16" t="n">
        <f aca="false">H6191/2_Girdiler!$B$17</f>
        <v>5.06016252094102</v>
      </c>
      <c r="J6191" s="16" t="n">
        <f aca="false">D6191+I6191</f>
        <v>14.1453743982403</v>
      </c>
    </row>
    <row r="6192" customFormat="false" ht="15" hidden="false" customHeight="false" outlineLevel="0" collapsed="false">
      <c r="A6192" s="0" t="n">
        <v>6180</v>
      </c>
      <c r="B6192" s="7" t="n">
        <v>0.752778</v>
      </c>
      <c r="C6192" s="7" t="n">
        <v>0.46059</v>
      </c>
      <c r="D6192" s="16" t="n">
        <f aca="false">LOGINV(B6192,$B$7,$C$7)</f>
        <v>19.8191344614681</v>
      </c>
      <c r="E6192" s="16" t="n">
        <f aca="false">LOGINV(C6192,$B$8,$C$8)</f>
        <v>102.448323709937</v>
      </c>
      <c r="F6192" s="16" t="n">
        <f aca="false">$B$5/100*E6192*2_Girdiler!$B$14*2_Girdiler!$B$15*2_Girdiler!$B$16</f>
        <v>2.57759982454202</v>
      </c>
      <c r="G6192" s="16" t="n">
        <f aca="false">MIN(MATCH(F6192,2_Girdiler!$B$20:$I$20,1),7)</f>
        <v>1</v>
      </c>
      <c r="H6192" s="16" t="n">
        <f aca="false">IF(F6192&gt;=40,2_Girdiler!$I$21+(F6192-40)*(2_Girdiler!$I$21-2_Girdiler!$H$21)/(2_Girdiler!$I$20-2_Girdiler!$H$20),INDEX(2_Girdiler!$B$21:$I$21,G6192)+(F6192-INDEX(2_Girdiler!$B$20:$I$20,G6192))*(INDEX(2_Girdiler!$B$21:$I$21,G6192+1)-INDEX(2_Girdiler!$B$21:$I$21,G6192))/(INDEX(2_Girdiler!$B$20:$I$20,G6192+1)-INDEX(2_Girdiler!$B$20:$I$20,G6192)))</f>
        <v>5.67071961399244</v>
      </c>
      <c r="I6192" s="16" t="n">
        <f aca="false">H6192/2_Girdiler!$B$17</f>
        <v>2.27192292227261</v>
      </c>
      <c r="J6192" s="16" t="n">
        <f aca="false">D6192+I6192</f>
        <v>22.0910573837407</v>
      </c>
    </row>
    <row r="6193" customFormat="false" ht="15" hidden="false" customHeight="false" outlineLevel="0" collapsed="false">
      <c r="A6193" s="0" t="n">
        <v>6181</v>
      </c>
      <c r="B6193" s="7" t="n">
        <v>0.006364</v>
      </c>
      <c r="C6193" s="7" t="n">
        <v>0.809901</v>
      </c>
      <c r="D6193" s="16" t="n">
        <f aca="false">LOGINV(B6193,$B$7,$C$7)</f>
        <v>3.37756375697593</v>
      </c>
      <c r="E6193" s="16" t="n">
        <f aca="false">LOGINV(C6193,$B$8,$C$8)</f>
        <v>192.419074611293</v>
      </c>
      <c r="F6193" s="16" t="n">
        <f aca="false">$B$5/100*E6193*2_Girdiler!$B$14*2_Girdiler!$B$15*2_Girdiler!$B$16</f>
        <v>4.84126391722012</v>
      </c>
      <c r="G6193" s="16" t="n">
        <f aca="false">MIN(MATCH(F6193,2_Girdiler!$B$20:$I$20,1),7)</f>
        <v>1</v>
      </c>
      <c r="H6193" s="16" t="n">
        <f aca="false">IF(F6193&gt;=40,2_Girdiler!$I$21+(F6193-40)*(2_Girdiler!$I$21-2_Girdiler!$H$21)/(2_Girdiler!$I$20-2_Girdiler!$H$20),INDEX(2_Girdiler!$B$21:$I$21,G6193)+(F6193-INDEX(2_Girdiler!$B$20:$I$20,G6193))*(INDEX(2_Girdiler!$B$21:$I$21,G6193+1)-INDEX(2_Girdiler!$B$21:$I$21,G6193))/(INDEX(2_Girdiler!$B$20:$I$20,G6193+1)-INDEX(2_Girdiler!$B$20:$I$20,G6193)))</f>
        <v>10.6507806178843</v>
      </c>
      <c r="I6193" s="16" t="n">
        <f aca="false">H6193/2_Girdiler!$B$17</f>
        <v>4.26713967062671</v>
      </c>
      <c r="J6193" s="16" t="n">
        <f aca="false">D6193+I6193</f>
        <v>7.64470342760264</v>
      </c>
    </row>
    <row r="6194" customFormat="false" ht="15" hidden="false" customHeight="false" outlineLevel="0" collapsed="false">
      <c r="A6194" s="0" t="n">
        <v>6182</v>
      </c>
      <c r="B6194" s="7" t="n">
        <v>0.590015</v>
      </c>
      <c r="C6194" s="7" t="n">
        <v>0.693993</v>
      </c>
      <c r="D6194" s="16" t="n">
        <f aca="false">LOGINV(B6194,$B$7,$C$7)</f>
        <v>15.3736511174174</v>
      </c>
      <c r="E6194" s="16" t="n">
        <f aca="false">LOGINV(C6194,$B$8,$C$8)</f>
        <v>151.506288424815</v>
      </c>
      <c r="F6194" s="16" t="n">
        <f aca="false">$B$5/100*E6194*2_Girdiler!$B$14*2_Girdiler!$B$15*2_Girdiler!$B$16</f>
        <v>3.81189821676833</v>
      </c>
      <c r="G6194" s="16" t="n">
        <f aca="false">MIN(MATCH(F6194,2_Girdiler!$B$20:$I$20,1),7)</f>
        <v>1</v>
      </c>
      <c r="H6194" s="16" t="n">
        <f aca="false">IF(F6194&gt;=40,2_Girdiler!$I$21+(F6194-40)*(2_Girdiler!$I$21-2_Girdiler!$H$21)/(2_Girdiler!$I$20-2_Girdiler!$H$20),INDEX(2_Girdiler!$B$21:$I$21,G6194)+(F6194-INDEX(2_Girdiler!$B$20:$I$20,G6194))*(INDEX(2_Girdiler!$B$21:$I$21,G6194+1)-INDEX(2_Girdiler!$B$21:$I$21,G6194))/(INDEX(2_Girdiler!$B$20:$I$20,G6194+1)-INDEX(2_Girdiler!$B$20:$I$20,G6194)))</f>
        <v>8.38617607689033</v>
      </c>
      <c r="I6194" s="16" t="n">
        <f aca="false">H6194/2_Girdiler!$B$17</f>
        <v>3.35984618465158</v>
      </c>
      <c r="J6194" s="16" t="n">
        <f aca="false">D6194+I6194</f>
        <v>18.733497302069</v>
      </c>
    </row>
    <row r="6195" customFormat="false" ht="15" hidden="false" customHeight="false" outlineLevel="0" collapsed="false">
      <c r="A6195" s="0" t="n">
        <v>6183</v>
      </c>
      <c r="B6195" s="7" t="n">
        <v>0.627549</v>
      </c>
      <c r="C6195" s="7" t="n">
        <v>0.06738</v>
      </c>
      <c r="D6195" s="16" t="n">
        <f aca="false">LOGINV(B6195,$B$7,$C$7)</f>
        <v>16.2348561340461</v>
      </c>
      <c r="E6195" s="16" t="n">
        <f aca="false">LOGINV(C6195,$B$8,$C$8)</f>
        <v>41.588531814191</v>
      </c>
      <c r="F6195" s="16" t="n">
        <f aca="false">$B$5/100*E6195*2_Girdiler!$B$14*2_Girdiler!$B$15*2_Girdiler!$B$16</f>
        <v>1.04636746044505</v>
      </c>
      <c r="G6195" s="16" t="n">
        <f aca="false">MIN(MATCH(F6195,2_Girdiler!$B$20:$I$20,1),7)</f>
        <v>1</v>
      </c>
      <c r="H6195" s="16" t="n">
        <f aca="false">IF(F6195&gt;=40,2_Girdiler!$I$21+(F6195-40)*(2_Girdiler!$I$21-2_Girdiler!$H$21)/(2_Girdiler!$I$20-2_Girdiler!$H$20),INDEX(2_Girdiler!$B$21:$I$21,G6195)+(F6195-INDEX(2_Girdiler!$B$20:$I$20,G6195))*(INDEX(2_Girdiler!$B$21:$I$21,G6195+1)-INDEX(2_Girdiler!$B$21:$I$21,G6195))/(INDEX(2_Girdiler!$B$20:$I$20,G6195+1)-INDEX(2_Girdiler!$B$20:$I$20,G6195)))</f>
        <v>2.3020084129791</v>
      </c>
      <c r="I6195" s="16" t="n">
        <f aca="false">H6195/2_Girdiler!$B$17</f>
        <v>0.922279011610217</v>
      </c>
      <c r="J6195" s="16" t="n">
        <f aca="false">D6195+I6195</f>
        <v>17.1571351456563</v>
      </c>
    </row>
    <row r="6196" customFormat="false" ht="15" hidden="false" customHeight="false" outlineLevel="0" collapsed="false">
      <c r="A6196" s="0" t="n">
        <v>6184</v>
      </c>
      <c r="B6196" s="7" t="n">
        <v>0.608945</v>
      </c>
      <c r="C6196" s="7" t="n">
        <v>0.30703</v>
      </c>
      <c r="D6196" s="16" t="n">
        <f aca="false">LOGINV(B6196,$B$7,$C$7)</f>
        <v>15.7992163056953</v>
      </c>
      <c r="E6196" s="16" t="n">
        <f aca="false">LOGINV(C6196,$B$8,$C$8)</f>
        <v>78.8629945052487</v>
      </c>
      <c r="F6196" s="16" t="n">
        <f aca="false">$B$5/100*E6196*2_Girdiler!$B$14*2_Girdiler!$B$15*2_Girdiler!$B$16</f>
        <v>1.98419294175206</v>
      </c>
      <c r="G6196" s="16" t="n">
        <f aca="false">MIN(MATCH(F6196,2_Girdiler!$B$20:$I$20,1),7)</f>
        <v>1</v>
      </c>
      <c r="H6196" s="16" t="n">
        <f aca="false">IF(F6196&gt;=40,2_Girdiler!$I$21+(F6196-40)*(2_Girdiler!$I$21-2_Girdiler!$H$21)/(2_Girdiler!$I$20-2_Girdiler!$H$20),INDEX(2_Girdiler!$B$21:$I$21,G6196)+(F6196-INDEX(2_Girdiler!$B$20:$I$20,G6196))*(INDEX(2_Girdiler!$B$21:$I$21,G6196+1)-INDEX(2_Girdiler!$B$21:$I$21,G6196))/(INDEX(2_Girdiler!$B$20:$I$20,G6196+1)-INDEX(2_Girdiler!$B$20:$I$20,G6196)))</f>
        <v>4.36522447185453</v>
      </c>
      <c r="I6196" s="16" t="n">
        <f aca="false">H6196/2_Girdiler!$B$17</f>
        <v>1.7488880095571</v>
      </c>
      <c r="J6196" s="16" t="n">
        <f aca="false">D6196+I6196</f>
        <v>17.5481043152524</v>
      </c>
    </row>
    <row r="6197" customFormat="false" ht="15" hidden="false" customHeight="false" outlineLevel="0" collapsed="false">
      <c r="A6197" s="0" t="n">
        <v>6185</v>
      </c>
      <c r="B6197" s="7" t="n">
        <v>0.906314</v>
      </c>
      <c r="C6197" s="7" t="n">
        <v>0.884538</v>
      </c>
      <c r="D6197" s="16" t="n">
        <f aca="false">LOGINV(B6197,$B$7,$C$7)</f>
        <v>28.2381094029816</v>
      </c>
      <c r="E6197" s="16" t="n">
        <f aca="false">LOGINV(C6197,$B$8,$C$8)</f>
        <v>236.63680239763</v>
      </c>
      <c r="F6197" s="16" t="n">
        <f aca="false">$B$5/100*E6197*2_Girdiler!$B$14*2_Girdiler!$B$15*2_Girdiler!$B$16</f>
        <v>5.95378194832438</v>
      </c>
      <c r="G6197" s="16" t="n">
        <f aca="false">MIN(MATCH(F6197,2_Girdiler!$B$20:$I$20,1),7)</f>
        <v>2</v>
      </c>
      <c r="H6197" s="16" t="n">
        <f aca="false">IF(F6197&gt;=40,2_Girdiler!$I$21+(F6197-40)*(2_Girdiler!$I$21-2_Girdiler!$H$21)/(2_Girdiler!$I$20-2_Girdiler!$H$20),INDEX(2_Girdiler!$B$21:$I$21,G6197)+(F6197-INDEX(2_Girdiler!$B$20:$I$20,G6197))*(INDEX(2_Girdiler!$B$21:$I$21,G6197+1)-INDEX(2_Girdiler!$B$21:$I$21,G6197))/(INDEX(2_Girdiler!$B$20:$I$20,G6197+1)-INDEX(2_Girdiler!$B$20:$I$20,G6197)))</f>
        <v>12.526051117319</v>
      </c>
      <c r="I6197" s="16" t="n">
        <f aca="false">H6197/2_Girdiler!$B$17</f>
        <v>5.0184499668746</v>
      </c>
      <c r="J6197" s="16" t="n">
        <f aca="false">D6197+I6197</f>
        <v>33.2565593698562</v>
      </c>
    </row>
    <row r="6198" customFormat="false" ht="15" hidden="false" customHeight="false" outlineLevel="0" collapsed="false">
      <c r="A6198" s="0" t="n">
        <v>6186</v>
      </c>
      <c r="B6198" s="7" t="n">
        <v>0.523823</v>
      </c>
      <c r="C6198" s="7" t="n">
        <v>0.199141</v>
      </c>
      <c r="D6198" s="16" t="n">
        <f aca="false">LOGINV(B6198,$B$7,$C$7)</f>
        <v>14.0006698360524</v>
      </c>
      <c r="E6198" s="16" t="n">
        <f aca="false">LOGINV(C6198,$B$8,$C$8)</f>
        <v>63.305958583295</v>
      </c>
      <c r="F6198" s="16" t="n">
        <f aca="false">$B$5/100*E6198*2_Girdiler!$B$14*2_Girdiler!$B$15*2_Girdiler!$B$16</f>
        <v>1.5927779179557</v>
      </c>
      <c r="G6198" s="16" t="n">
        <f aca="false">MIN(MATCH(F6198,2_Girdiler!$B$20:$I$20,1),7)</f>
        <v>1</v>
      </c>
      <c r="H6198" s="16" t="n">
        <f aca="false">IF(F6198&gt;=40,2_Girdiler!$I$21+(F6198-40)*(2_Girdiler!$I$21-2_Girdiler!$H$21)/(2_Girdiler!$I$20-2_Girdiler!$H$20),INDEX(2_Girdiler!$B$21:$I$21,G6198)+(F6198-INDEX(2_Girdiler!$B$20:$I$20,G6198))*(INDEX(2_Girdiler!$B$21:$I$21,G6198+1)-INDEX(2_Girdiler!$B$21:$I$21,G6198))/(INDEX(2_Girdiler!$B$20:$I$20,G6198+1)-INDEX(2_Girdiler!$B$20:$I$20,G6198)))</f>
        <v>3.50411141950255</v>
      </c>
      <c r="I6198" s="16" t="n">
        <f aca="false">H6198/2_Girdiler!$B$17</f>
        <v>1.40389079306993</v>
      </c>
      <c r="J6198" s="16" t="n">
        <f aca="false">D6198+I6198</f>
        <v>15.4045606291223</v>
      </c>
    </row>
    <row r="6199" customFormat="false" ht="15" hidden="false" customHeight="false" outlineLevel="0" collapsed="false">
      <c r="A6199" s="0" t="n">
        <v>6187</v>
      </c>
      <c r="B6199" s="7" t="n">
        <v>0.104361</v>
      </c>
      <c r="C6199" s="7" t="n">
        <v>0.780891</v>
      </c>
      <c r="D6199" s="16" t="n">
        <f aca="false">LOGINV(B6199,$B$7,$C$7)</f>
        <v>6.72007624127222</v>
      </c>
      <c r="E6199" s="16" t="n">
        <f aca="false">LOGINV(C6199,$B$8,$C$8)</f>
        <v>180.120213892989</v>
      </c>
      <c r="F6199" s="16" t="n">
        <f aca="false">$B$5/100*E6199*2_Girdiler!$B$14*2_Girdiler!$B$15*2_Girdiler!$B$16</f>
        <v>4.53182458154761</v>
      </c>
      <c r="G6199" s="16" t="n">
        <f aca="false">MIN(MATCH(F6199,2_Girdiler!$B$20:$I$20,1),7)</f>
        <v>1</v>
      </c>
      <c r="H6199" s="16" t="n">
        <f aca="false">IF(F6199&gt;=40,2_Girdiler!$I$21+(F6199-40)*(2_Girdiler!$I$21-2_Girdiler!$H$21)/(2_Girdiler!$I$20-2_Girdiler!$H$20),INDEX(2_Girdiler!$B$21:$I$21,G6199)+(F6199-INDEX(2_Girdiler!$B$20:$I$20,G6199))*(INDEX(2_Girdiler!$B$21:$I$21,G6199+1)-INDEX(2_Girdiler!$B$21:$I$21,G6199))/(INDEX(2_Girdiler!$B$20:$I$20,G6199+1)-INDEX(2_Girdiler!$B$20:$I$20,G6199)))</f>
        <v>9.97001407940474</v>
      </c>
      <c r="I6199" s="16" t="n">
        <f aca="false">H6199/2_Girdiler!$B$17</f>
        <v>3.99439666642818</v>
      </c>
      <c r="J6199" s="16" t="n">
        <f aca="false">D6199+I6199</f>
        <v>10.7144729077004</v>
      </c>
    </row>
    <row r="6200" customFormat="false" ht="15" hidden="false" customHeight="false" outlineLevel="0" collapsed="false">
      <c r="A6200" s="0" t="n">
        <v>6188</v>
      </c>
      <c r="B6200" s="7" t="n">
        <v>0.670182</v>
      </c>
      <c r="C6200" s="7" t="n">
        <v>0.958369</v>
      </c>
      <c r="D6200" s="16" t="n">
        <f aca="false">LOGINV(B6200,$B$7,$C$7)</f>
        <v>17.3100585950955</v>
      </c>
      <c r="E6200" s="16" t="n">
        <f aca="false">LOGINV(C6200,$B$8,$C$8)</f>
        <v>334.045421680728</v>
      </c>
      <c r="F6200" s="16" t="n">
        <f aca="false">$B$5/100*E6200*2_Girdiler!$B$14*2_Girdiler!$B$15*2_Girdiler!$B$16</f>
        <v>8.40458280948713</v>
      </c>
      <c r="G6200" s="16" t="n">
        <f aca="false">MIN(MATCH(F6200,2_Girdiler!$B$20:$I$20,1),7)</f>
        <v>2</v>
      </c>
      <c r="H6200" s="16" t="n">
        <f aca="false">IF(F6200&gt;=40,2_Girdiler!$I$21+(F6200-40)*(2_Girdiler!$I$21-2_Girdiler!$H$21)/(2_Girdiler!$I$20-2_Girdiler!$H$20),INDEX(2_Girdiler!$B$21:$I$21,G6200)+(F6200-INDEX(2_Girdiler!$B$20:$I$20,G6200))*(INDEX(2_Girdiler!$B$21:$I$21,G6200+1)-INDEX(2_Girdiler!$B$21:$I$21,G6200))/(INDEX(2_Girdiler!$B$20:$I$20,G6200+1)-INDEX(2_Girdiler!$B$20:$I$20,G6200)))</f>
        <v>16.4473324951794</v>
      </c>
      <c r="I6200" s="16" t="n">
        <f aca="false">H6200/2_Girdiler!$B$17</f>
        <v>6.58947615992765</v>
      </c>
      <c r="J6200" s="16" t="n">
        <f aca="false">D6200+I6200</f>
        <v>23.8995347550232</v>
      </c>
    </row>
    <row r="6201" customFormat="false" ht="15" hidden="false" customHeight="false" outlineLevel="0" collapsed="false">
      <c r="A6201" s="0" t="n">
        <v>6189</v>
      </c>
      <c r="B6201" s="7" t="n">
        <v>0.720791</v>
      </c>
      <c r="C6201" s="7" t="n">
        <v>0.757893</v>
      </c>
      <c r="D6201" s="16" t="n">
        <f aca="false">LOGINV(B6201,$B$7,$C$7)</f>
        <v>18.7648706178448</v>
      </c>
      <c r="E6201" s="16" t="n">
        <f aca="false">LOGINV(C6201,$B$8,$C$8)</f>
        <v>171.534221369475</v>
      </c>
      <c r="F6201" s="16" t="n">
        <f aca="false">$B$5/100*E6201*2_Girdiler!$B$14*2_Girdiler!$B$15*2_Girdiler!$B$16</f>
        <v>4.315801009656</v>
      </c>
      <c r="G6201" s="16" t="n">
        <f aca="false">MIN(MATCH(F6201,2_Girdiler!$B$20:$I$20,1),7)</f>
        <v>1</v>
      </c>
      <c r="H6201" s="16" t="n">
        <f aca="false">IF(F6201&gt;=40,2_Girdiler!$I$21+(F6201-40)*(2_Girdiler!$I$21-2_Girdiler!$H$21)/(2_Girdiler!$I$20-2_Girdiler!$H$20),INDEX(2_Girdiler!$B$21:$I$21,G6201)+(F6201-INDEX(2_Girdiler!$B$20:$I$20,G6201))*(INDEX(2_Girdiler!$B$21:$I$21,G6201+1)-INDEX(2_Girdiler!$B$21:$I$21,G6201))/(INDEX(2_Girdiler!$B$20:$I$20,G6201+1)-INDEX(2_Girdiler!$B$20:$I$20,G6201)))</f>
        <v>9.49476222124319</v>
      </c>
      <c r="I6201" s="16" t="n">
        <f aca="false">H6201/2_Girdiler!$B$17</f>
        <v>3.80399127453653</v>
      </c>
      <c r="J6201" s="16" t="n">
        <f aca="false">D6201+I6201</f>
        <v>22.5688618923813</v>
      </c>
    </row>
    <row r="6202" customFormat="false" ht="15" hidden="false" customHeight="false" outlineLevel="0" collapsed="false">
      <c r="A6202" s="0" t="n">
        <v>6190</v>
      </c>
      <c r="B6202" s="7" t="n">
        <v>0.006285</v>
      </c>
      <c r="C6202" s="7" t="n">
        <v>0.298435</v>
      </c>
      <c r="D6202" s="16" t="n">
        <f aca="false">LOGINV(B6202,$B$7,$C$7)</f>
        <v>3.36922541669776</v>
      </c>
      <c r="E6202" s="16" t="n">
        <f aca="false">LOGINV(C6202,$B$8,$C$8)</f>
        <v>77.619575524148</v>
      </c>
      <c r="F6202" s="16" t="n">
        <f aca="false">$B$5/100*E6202*2_Girdiler!$B$14*2_Girdiler!$B$15*2_Girdiler!$B$16</f>
        <v>1.95290852018756</v>
      </c>
      <c r="G6202" s="16" t="n">
        <f aca="false">MIN(MATCH(F6202,2_Girdiler!$B$20:$I$20,1),7)</f>
        <v>1</v>
      </c>
      <c r="H6202" s="16" t="n">
        <f aca="false">IF(F6202&gt;=40,2_Girdiler!$I$21+(F6202-40)*(2_Girdiler!$I$21-2_Girdiler!$H$21)/(2_Girdiler!$I$20-2_Girdiler!$H$20),INDEX(2_Girdiler!$B$21:$I$21,G6202)+(F6202-INDEX(2_Girdiler!$B$20:$I$20,G6202))*(INDEX(2_Girdiler!$B$21:$I$21,G6202+1)-INDEX(2_Girdiler!$B$21:$I$21,G6202))/(INDEX(2_Girdiler!$B$20:$I$20,G6202+1)-INDEX(2_Girdiler!$B$20:$I$20,G6202)))</f>
        <v>4.29639874441264</v>
      </c>
      <c r="I6202" s="16" t="n">
        <f aca="false">H6202/2_Girdiler!$B$17</f>
        <v>1.72131359952429</v>
      </c>
      <c r="J6202" s="16" t="n">
        <f aca="false">D6202+I6202</f>
        <v>5.09053901622206</v>
      </c>
    </row>
    <row r="6203" customFormat="false" ht="15" hidden="false" customHeight="false" outlineLevel="0" collapsed="false">
      <c r="A6203" s="0" t="n">
        <v>6191</v>
      </c>
      <c r="B6203" s="7" t="n">
        <v>0.730995</v>
      </c>
      <c r="C6203" s="7" t="n">
        <v>0.981657</v>
      </c>
      <c r="D6203" s="16" t="n">
        <f aca="false">LOGINV(B6203,$B$7,$C$7)</f>
        <v>19.0880193024759</v>
      </c>
      <c r="E6203" s="16" t="n">
        <f aca="false">LOGINV(C6203,$B$8,$C$8)</f>
        <v>420.663977604433</v>
      </c>
      <c r="F6203" s="16" t="n">
        <f aca="false">$B$5/100*E6203*2_Girdiler!$B$14*2_Girdiler!$B$15*2_Girdiler!$B$16</f>
        <v>10.5839056765275</v>
      </c>
      <c r="G6203" s="16" t="n">
        <f aca="false">MIN(MATCH(F6203,2_Girdiler!$B$20:$I$20,1),7)</f>
        <v>3</v>
      </c>
      <c r="H6203" s="16" t="n">
        <f aca="false">IF(F6203&gt;=40,2_Girdiler!$I$21+(F6203-40)*(2_Girdiler!$I$21-2_Girdiler!$H$21)/(2_Girdiler!$I$20-2_Girdiler!$H$20),INDEX(2_Girdiler!$B$21:$I$21,G6203)+(F6203-INDEX(2_Girdiler!$B$20:$I$20,G6203))*(INDEX(2_Girdiler!$B$21:$I$21,G6203+1)-INDEX(2_Girdiler!$B$21:$I$21,G6203))/(INDEX(2_Girdiler!$B$20:$I$20,G6203+1)-INDEX(2_Girdiler!$B$20:$I$20,G6203)))</f>
        <v>19.5255151088748</v>
      </c>
      <c r="I6203" s="16" t="n">
        <f aca="false">H6203/2_Girdiler!$B$17</f>
        <v>7.82272239938893</v>
      </c>
      <c r="J6203" s="16" t="n">
        <f aca="false">D6203+I6203</f>
        <v>26.9107417018648</v>
      </c>
    </row>
    <row r="6204" customFormat="false" ht="15" hidden="false" customHeight="false" outlineLevel="0" collapsed="false">
      <c r="A6204" s="0" t="n">
        <v>6192</v>
      </c>
      <c r="B6204" s="7" t="n">
        <v>0.955026</v>
      </c>
      <c r="C6204" s="7" t="n">
        <v>0.103395</v>
      </c>
      <c r="D6204" s="16" t="n">
        <f aca="false">LOGINV(B6204,$B$7,$C$7)</f>
        <v>34.8470196434949</v>
      </c>
      <c r="E6204" s="16" t="n">
        <f aca="false">LOGINV(C6204,$B$8,$C$8)</f>
        <v>48.3430845486945</v>
      </c>
      <c r="F6204" s="16" t="n">
        <f aca="false">$B$5/100*E6204*2_Girdiler!$B$14*2_Girdiler!$B$15*2_Girdiler!$B$16</f>
        <v>1.21631200724515</v>
      </c>
      <c r="G6204" s="16" t="n">
        <f aca="false">MIN(MATCH(F6204,2_Girdiler!$B$20:$I$20,1),7)</f>
        <v>1</v>
      </c>
      <c r="H6204" s="16" t="n">
        <f aca="false">IF(F6204&gt;=40,2_Girdiler!$I$21+(F6204-40)*(2_Girdiler!$I$21-2_Girdiler!$H$21)/(2_Girdiler!$I$20-2_Girdiler!$H$20),INDEX(2_Girdiler!$B$21:$I$21,G6204)+(F6204-INDEX(2_Girdiler!$B$20:$I$20,G6204))*(INDEX(2_Girdiler!$B$21:$I$21,G6204+1)-INDEX(2_Girdiler!$B$21:$I$21,G6204))/(INDEX(2_Girdiler!$B$20:$I$20,G6204+1)-INDEX(2_Girdiler!$B$20:$I$20,G6204)))</f>
        <v>2.67588641593934</v>
      </c>
      <c r="I6204" s="16" t="n">
        <f aca="false">H6204/2_Girdiler!$B$17</f>
        <v>1.07206987818082</v>
      </c>
      <c r="J6204" s="16" t="n">
        <f aca="false">D6204+I6204</f>
        <v>35.9190895216758</v>
      </c>
    </row>
    <row r="6205" customFormat="false" ht="15" hidden="false" customHeight="false" outlineLevel="0" collapsed="false">
      <c r="A6205" s="0" t="n">
        <v>6193</v>
      </c>
      <c r="B6205" s="7" t="n">
        <v>0.989904</v>
      </c>
      <c r="C6205" s="7" t="n">
        <v>0.471501</v>
      </c>
      <c r="D6205" s="16" t="n">
        <f aca="false">LOGINV(B6205,$B$7,$C$7)</f>
        <v>49.4274991507505</v>
      </c>
      <c r="E6205" s="16" t="n">
        <f aca="false">LOGINV(C6205,$B$8,$C$8)</f>
        <v>104.279792651494</v>
      </c>
      <c r="F6205" s="16" t="n">
        <f aca="false">$B$5/100*E6205*2_Girdiler!$B$14*2_Girdiler!$B$15*2_Girdiler!$B$16</f>
        <v>2.6236795831116</v>
      </c>
      <c r="G6205" s="16" t="n">
        <f aca="false">MIN(MATCH(F6205,2_Girdiler!$B$20:$I$20,1),7)</f>
        <v>1</v>
      </c>
      <c r="H6205" s="16" t="n">
        <f aca="false">IF(F6205&gt;=40,2_Girdiler!$I$21+(F6205-40)*(2_Girdiler!$I$21-2_Girdiler!$H$21)/(2_Girdiler!$I$20-2_Girdiler!$H$20),INDEX(2_Girdiler!$B$21:$I$21,G6205)+(F6205-INDEX(2_Girdiler!$B$20:$I$20,G6205))*(INDEX(2_Girdiler!$B$21:$I$21,G6205+1)-INDEX(2_Girdiler!$B$21:$I$21,G6205))/(INDEX(2_Girdiler!$B$20:$I$20,G6205+1)-INDEX(2_Girdiler!$B$20:$I$20,G6205)))</f>
        <v>5.77209508284551</v>
      </c>
      <c r="I6205" s="16" t="n">
        <f aca="false">H6205/2_Girdiler!$B$17</f>
        <v>2.31253809408875</v>
      </c>
      <c r="J6205" s="16" t="n">
        <f aca="false">D6205+I6205</f>
        <v>51.7400372448393</v>
      </c>
    </row>
    <row r="6206" customFormat="false" ht="15" hidden="false" customHeight="false" outlineLevel="0" collapsed="false">
      <c r="A6206" s="0" t="n">
        <v>6194</v>
      </c>
      <c r="B6206" s="7" t="n">
        <v>0.547165</v>
      </c>
      <c r="C6206" s="7" t="n">
        <v>0.837739</v>
      </c>
      <c r="D6206" s="16" t="n">
        <f aca="false">LOGINV(B6206,$B$7,$C$7)</f>
        <v>14.4667505647737</v>
      </c>
      <c r="E6206" s="16" t="n">
        <f aca="false">LOGINV(C6206,$B$8,$C$8)</f>
        <v>206.268912169363</v>
      </c>
      <c r="F6206" s="16" t="n">
        <f aca="false">$B$5/100*E6206*2_Girdiler!$B$14*2_Girdiler!$B$15*2_Girdiler!$B$16</f>
        <v>5.18972583018118</v>
      </c>
      <c r="G6206" s="16" t="n">
        <f aca="false">MIN(MATCH(F6206,2_Girdiler!$B$20:$I$20,1),7)</f>
        <v>2</v>
      </c>
      <c r="H6206" s="16" t="n">
        <f aca="false">IF(F6206&gt;=40,2_Girdiler!$I$21+(F6206-40)*(2_Girdiler!$I$21-2_Girdiler!$H$21)/(2_Girdiler!$I$20-2_Girdiler!$H$20),INDEX(2_Girdiler!$B$21:$I$21,G6206)+(F6206-INDEX(2_Girdiler!$B$20:$I$20,G6206))*(INDEX(2_Girdiler!$B$21:$I$21,G6206+1)-INDEX(2_Girdiler!$B$21:$I$21,G6206))/(INDEX(2_Girdiler!$B$20:$I$20,G6206+1)-INDEX(2_Girdiler!$B$20:$I$20,G6206)))</f>
        <v>11.3035613282899</v>
      </c>
      <c r="I6206" s="16" t="n">
        <f aca="false">H6206/2_Girdiler!$B$17</f>
        <v>4.5286704039623</v>
      </c>
      <c r="J6206" s="16" t="n">
        <f aca="false">D6206+I6206</f>
        <v>18.995420968736</v>
      </c>
    </row>
    <row r="6207" customFormat="false" ht="15" hidden="false" customHeight="false" outlineLevel="0" collapsed="false">
      <c r="A6207" s="0" t="n">
        <v>6195</v>
      </c>
      <c r="B6207" s="7" t="n">
        <v>0.18593</v>
      </c>
      <c r="C6207" s="7" t="n">
        <v>0.185441</v>
      </c>
      <c r="D6207" s="16" t="n">
        <f aca="false">LOGINV(B6207,$B$7,$C$7)</f>
        <v>8.23212960817376</v>
      </c>
      <c r="E6207" s="16" t="n">
        <f aca="false">LOGINV(C6207,$B$8,$C$8)</f>
        <v>61.2902759491841</v>
      </c>
      <c r="F6207" s="16" t="n">
        <f aca="false">$B$5/100*E6207*2_Girdiler!$B$14*2_Girdiler!$B$15*2_Girdiler!$B$16</f>
        <v>1.54206334288147</v>
      </c>
      <c r="G6207" s="16" t="n">
        <f aca="false">MIN(MATCH(F6207,2_Girdiler!$B$20:$I$20,1),7)</f>
        <v>1</v>
      </c>
      <c r="H6207" s="16" t="n">
        <f aca="false">IF(F6207&gt;=40,2_Girdiler!$I$21+(F6207-40)*(2_Girdiler!$I$21-2_Girdiler!$H$21)/(2_Girdiler!$I$20-2_Girdiler!$H$20),INDEX(2_Girdiler!$B$21:$I$21,G6207)+(F6207-INDEX(2_Girdiler!$B$20:$I$20,G6207))*(INDEX(2_Girdiler!$B$21:$I$21,G6207+1)-INDEX(2_Girdiler!$B$21:$I$21,G6207))/(INDEX(2_Girdiler!$B$20:$I$20,G6207+1)-INDEX(2_Girdiler!$B$20:$I$20,G6207)))</f>
        <v>3.39253935433924</v>
      </c>
      <c r="I6207" s="16" t="n">
        <f aca="false">H6207/2_Girdiler!$B$17</f>
        <v>1.35919044645001</v>
      </c>
      <c r="J6207" s="16" t="n">
        <f aca="false">D6207+I6207</f>
        <v>9.59132005462378</v>
      </c>
    </row>
    <row r="6208" customFormat="false" ht="15" hidden="false" customHeight="false" outlineLevel="0" collapsed="false">
      <c r="A6208" s="0" t="n">
        <v>6196</v>
      </c>
      <c r="B6208" s="7" t="n">
        <v>0.760644</v>
      </c>
      <c r="C6208" s="7" t="n">
        <v>0.981946</v>
      </c>
      <c r="D6208" s="16" t="n">
        <f aca="false">LOGINV(B6208,$B$7,$C$7)</f>
        <v>20.0985685473696</v>
      </c>
      <c r="E6208" s="16" t="n">
        <f aca="false">LOGINV(C6208,$B$8,$C$8)</f>
        <v>422.423896287329</v>
      </c>
      <c r="F6208" s="16" t="n">
        <f aca="false">$B$5/100*E6208*2_Girdiler!$B$14*2_Girdiler!$B$15*2_Girdiler!$B$16</f>
        <v>10.6281852305892</v>
      </c>
      <c r="G6208" s="16" t="n">
        <f aca="false">MIN(MATCH(F6208,2_Girdiler!$B$20:$I$20,1),7)</f>
        <v>3</v>
      </c>
      <c r="H6208" s="16" t="n">
        <f aca="false">IF(F6208&gt;=40,2_Girdiler!$I$21+(F6208-40)*(2_Girdiler!$I$21-2_Girdiler!$H$21)/(2_Girdiler!$I$20-2_Girdiler!$H$20),INDEX(2_Girdiler!$B$21:$I$21,G6208)+(F6208-INDEX(2_Girdiler!$B$20:$I$20,G6208))*(INDEX(2_Girdiler!$B$21:$I$21,G6208+1)-INDEX(2_Girdiler!$B$21:$I$21,G6208))/(INDEX(2_Girdiler!$B$20:$I$20,G6208+1)-INDEX(2_Girdiler!$B$20:$I$20,G6208)))</f>
        <v>19.5653667075303</v>
      </c>
      <c r="I6208" s="16" t="n">
        <f aca="false">H6208/2_Girdiler!$B$17</f>
        <v>7.83868858474771</v>
      </c>
      <c r="J6208" s="16" t="n">
        <f aca="false">D6208+I6208</f>
        <v>27.9372571321173</v>
      </c>
    </row>
    <row r="6209" customFormat="false" ht="15" hidden="false" customHeight="false" outlineLevel="0" collapsed="false">
      <c r="A6209" s="0" t="n">
        <v>6197</v>
      </c>
      <c r="B6209" s="7" t="n">
        <v>0.922381</v>
      </c>
      <c r="C6209" s="7" t="n">
        <v>0.726415</v>
      </c>
      <c r="D6209" s="16" t="n">
        <f aca="false">LOGINV(B6209,$B$7,$C$7)</f>
        <v>29.9047233006784</v>
      </c>
      <c r="E6209" s="16" t="n">
        <f aca="false">LOGINV(C6209,$B$8,$C$8)</f>
        <v>161.067589419518</v>
      </c>
      <c r="F6209" s="16" t="n">
        <f aca="false">$B$5/100*E6209*2_Girdiler!$B$14*2_Girdiler!$B$15*2_Girdiler!$B$16</f>
        <v>4.05246054979507</v>
      </c>
      <c r="G6209" s="16" t="n">
        <f aca="false">MIN(MATCH(F6209,2_Girdiler!$B$20:$I$20,1),7)</f>
        <v>1</v>
      </c>
      <c r="H6209" s="16" t="n">
        <f aca="false">IF(F6209&gt;=40,2_Girdiler!$I$21+(F6209-40)*(2_Girdiler!$I$21-2_Girdiler!$H$21)/(2_Girdiler!$I$20-2_Girdiler!$H$20),INDEX(2_Girdiler!$B$21:$I$21,G6209)+(F6209-INDEX(2_Girdiler!$B$20:$I$20,G6209))*(INDEX(2_Girdiler!$B$21:$I$21,G6209+1)-INDEX(2_Girdiler!$B$21:$I$21,G6209))/(INDEX(2_Girdiler!$B$20:$I$20,G6209+1)-INDEX(2_Girdiler!$B$20:$I$20,G6209)))</f>
        <v>8.91541320954916</v>
      </c>
      <c r="I6209" s="16" t="n">
        <f aca="false">H6209/2_Girdiler!$B$17</f>
        <v>3.57188029228732</v>
      </c>
      <c r="J6209" s="16" t="n">
        <f aca="false">D6209+I6209</f>
        <v>33.4766035929658</v>
      </c>
    </row>
    <row r="6210" customFormat="false" ht="15" hidden="false" customHeight="false" outlineLevel="0" collapsed="false">
      <c r="A6210" s="0" t="n">
        <v>6198</v>
      </c>
      <c r="B6210" s="7" t="n">
        <v>0.634938</v>
      </c>
      <c r="C6210" s="7" t="n">
        <v>0.373079</v>
      </c>
      <c r="D6210" s="16" t="n">
        <f aca="false">LOGINV(B6210,$B$7,$C$7)</f>
        <v>16.4131202787548</v>
      </c>
      <c r="E6210" s="16" t="n">
        <f aca="false">LOGINV(C6210,$B$8,$C$8)</f>
        <v>88.6126502818129</v>
      </c>
      <c r="F6210" s="16" t="n">
        <f aca="false">$B$5/100*E6210*2_Girdiler!$B$14*2_Girdiler!$B$15*2_Girdiler!$B$16</f>
        <v>2.22949428109041</v>
      </c>
      <c r="G6210" s="16" t="n">
        <f aca="false">MIN(MATCH(F6210,2_Girdiler!$B$20:$I$20,1),7)</f>
        <v>1</v>
      </c>
      <c r="H6210" s="16" t="n">
        <f aca="false">IF(F6210&gt;=40,2_Girdiler!$I$21+(F6210-40)*(2_Girdiler!$I$21-2_Girdiler!$H$21)/(2_Girdiler!$I$20-2_Girdiler!$H$20),INDEX(2_Girdiler!$B$21:$I$21,G6210)+(F6210-INDEX(2_Girdiler!$B$20:$I$20,G6210))*(INDEX(2_Girdiler!$B$21:$I$21,G6210+1)-INDEX(2_Girdiler!$B$21:$I$21,G6210))/(INDEX(2_Girdiler!$B$20:$I$20,G6210+1)-INDEX(2_Girdiler!$B$20:$I$20,G6210)))</f>
        <v>4.90488741839891</v>
      </c>
      <c r="I6210" s="16" t="n">
        <f aca="false">H6210/2_Girdiler!$B$17</f>
        <v>1.9650991259611</v>
      </c>
      <c r="J6210" s="16" t="n">
        <f aca="false">D6210+I6210</f>
        <v>18.3782194047159</v>
      </c>
    </row>
    <row r="6211" customFormat="false" ht="15" hidden="false" customHeight="false" outlineLevel="0" collapsed="false">
      <c r="A6211" s="0" t="n">
        <v>6199</v>
      </c>
      <c r="B6211" s="7" t="n">
        <v>0.268928</v>
      </c>
      <c r="C6211" s="7" t="n">
        <v>0.122719</v>
      </c>
      <c r="D6211" s="16" t="n">
        <f aca="false">LOGINV(B6211,$B$7,$C$7)</f>
        <v>9.60620330668623</v>
      </c>
      <c r="E6211" s="16" t="n">
        <f aca="false">LOGINV(C6211,$B$8,$C$8)</f>
        <v>51.5978427778802</v>
      </c>
      <c r="F6211" s="16" t="n">
        <f aca="false">$B$5/100*E6211*2_Girdiler!$B$14*2_Girdiler!$B$15*2_Girdiler!$B$16</f>
        <v>1.29820172429147</v>
      </c>
      <c r="G6211" s="16" t="n">
        <f aca="false">MIN(MATCH(F6211,2_Girdiler!$B$20:$I$20,1),7)</f>
        <v>1</v>
      </c>
      <c r="H6211" s="16" t="n">
        <f aca="false">IF(F6211&gt;=40,2_Girdiler!$I$21+(F6211-40)*(2_Girdiler!$I$21-2_Girdiler!$H$21)/(2_Girdiler!$I$20-2_Girdiler!$H$20),INDEX(2_Girdiler!$B$21:$I$21,G6211)+(F6211-INDEX(2_Girdiler!$B$20:$I$20,G6211))*(INDEX(2_Girdiler!$B$21:$I$21,G6211+1)-INDEX(2_Girdiler!$B$21:$I$21,G6211))/(INDEX(2_Girdiler!$B$20:$I$20,G6211+1)-INDEX(2_Girdiler!$B$20:$I$20,G6211)))</f>
        <v>2.85604379344123</v>
      </c>
      <c r="I6211" s="16" t="n">
        <f aca="false">H6211/2_Girdiler!$B$17</f>
        <v>1.14424831467998</v>
      </c>
      <c r="J6211" s="16" t="n">
        <f aca="false">D6211+I6211</f>
        <v>10.7504516213662</v>
      </c>
    </row>
    <row r="6212" customFormat="false" ht="15" hidden="false" customHeight="false" outlineLevel="0" collapsed="false">
      <c r="A6212" s="0" t="n">
        <v>6200</v>
      </c>
      <c r="B6212" s="7" t="n">
        <v>0.452175</v>
      </c>
      <c r="C6212" s="7" t="n">
        <v>0.288978</v>
      </c>
      <c r="D6212" s="16" t="n">
        <f aca="false">LOGINV(B6212,$B$7,$C$7)</f>
        <v>12.664696381272</v>
      </c>
      <c r="E6212" s="16" t="n">
        <f aca="false">LOGINV(C6212,$B$8,$C$8)</f>
        <v>76.2555671341559</v>
      </c>
      <c r="F6212" s="16" t="n">
        <f aca="false">$B$5/100*E6212*2_Girdiler!$B$14*2_Girdiler!$B$15*2_Girdiler!$B$16</f>
        <v>1.91859006909536</v>
      </c>
      <c r="G6212" s="16" t="n">
        <f aca="false">MIN(MATCH(F6212,2_Girdiler!$B$20:$I$20,1),7)</f>
        <v>1</v>
      </c>
      <c r="H6212" s="16" t="n">
        <f aca="false">IF(F6212&gt;=40,2_Girdiler!$I$21+(F6212-40)*(2_Girdiler!$I$21-2_Girdiler!$H$21)/(2_Girdiler!$I$20-2_Girdiler!$H$20),INDEX(2_Girdiler!$B$21:$I$21,G6212)+(F6212-INDEX(2_Girdiler!$B$20:$I$20,G6212))*(INDEX(2_Girdiler!$B$21:$I$21,G6212+1)-INDEX(2_Girdiler!$B$21:$I$21,G6212))/(INDEX(2_Girdiler!$B$20:$I$20,G6212+1)-INDEX(2_Girdiler!$B$20:$I$20,G6212)))</f>
        <v>4.2208981520098</v>
      </c>
      <c r="I6212" s="16" t="n">
        <f aca="false">H6212/2_Girdiler!$B$17</f>
        <v>1.69106496474751</v>
      </c>
      <c r="J6212" s="16" t="n">
        <f aca="false">D6212+I6212</f>
        <v>14.3557613460196</v>
      </c>
    </row>
    <row r="6213" customFormat="false" ht="15" hidden="false" customHeight="false" outlineLevel="0" collapsed="false">
      <c r="A6213" s="0" t="n">
        <v>6201</v>
      </c>
      <c r="B6213" s="7" t="n">
        <v>0.90329</v>
      </c>
      <c r="C6213" s="7" t="n">
        <v>0.723893</v>
      </c>
      <c r="D6213" s="16" t="n">
        <f aca="false">LOGINV(B6213,$B$7,$C$7)</f>
        <v>27.9583083959455</v>
      </c>
      <c r="E6213" s="16" t="n">
        <f aca="false">LOGINV(C6213,$B$8,$C$8)</f>
        <v>160.283451970205</v>
      </c>
      <c r="F6213" s="16" t="n">
        <f aca="false">$B$5/100*E6213*2_Girdiler!$B$14*2_Girdiler!$B$15*2_Girdiler!$B$16</f>
        <v>4.03273165157036</v>
      </c>
      <c r="G6213" s="16" t="n">
        <f aca="false">MIN(MATCH(F6213,2_Girdiler!$B$20:$I$20,1),7)</f>
        <v>1</v>
      </c>
      <c r="H6213" s="16" t="n">
        <f aca="false">IF(F6213&gt;=40,2_Girdiler!$I$21+(F6213-40)*(2_Girdiler!$I$21-2_Girdiler!$H$21)/(2_Girdiler!$I$20-2_Girdiler!$H$20),INDEX(2_Girdiler!$B$21:$I$21,G6213)+(F6213-INDEX(2_Girdiler!$B$20:$I$20,G6213))*(INDEX(2_Girdiler!$B$21:$I$21,G6213+1)-INDEX(2_Girdiler!$B$21:$I$21,G6213))/(INDEX(2_Girdiler!$B$20:$I$20,G6213+1)-INDEX(2_Girdiler!$B$20:$I$20,G6213)))</f>
        <v>8.8720096334548</v>
      </c>
      <c r="I6213" s="16" t="n">
        <f aca="false">H6213/2_Girdiler!$B$17</f>
        <v>3.55449103904439</v>
      </c>
      <c r="J6213" s="16" t="n">
        <f aca="false">D6213+I6213</f>
        <v>31.5127994349899</v>
      </c>
    </row>
    <row r="6214" customFormat="false" ht="15" hidden="false" customHeight="false" outlineLevel="0" collapsed="false">
      <c r="A6214" s="0" t="n">
        <v>6202</v>
      </c>
      <c r="B6214" s="7" t="n">
        <v>0.348531</v>
      </c>
      <c r="C6214" s="7" t="n">
        <v>0.310139</v>
      </c>
      <c r="D6214" s="16" t="n">
        <f aca="false">LOGINV(B6214,$B$7,$C$7)</f>
        <v>10.9005149435868</v>
      </c>
      <c r="E6214" s="16" t="n">
        <f aca="false">LOGINV(C6214,$B$8,$C$8)</f>
        <v>79.3137888153066</v>
      </c>
      <c r="F6214" s="16" t="n">
        <f aca="false">$B$5/100*E6214*2_Girdiler!$B$14*2_Girdiler!$B$15*2_Girdiler!$B$16</f>
        <v>1.99553492659311</v>
      </c>
      <c r="G6214" s="16" t="n">
        <f aca="false">MIN(MATCH(F6214,2_Girdiler!$B$20:$I$20,1),7)</f>
        <v>1</v>
      </c>
      <c r="H6214" s="16" t="n">
        <f aca="false">IF(F6214&gt;=40,2_Girdiler!$I$21+(F6214-40)*(2_Girdiler!$I$21-2_Girdiler!$H$21)/(2_Girdiler!$I$20-2_Girdiler!$H$20),INDEX(2_Girdiler!$B$21:$I$21,G6214)+(F6214-INDEX(2_Girdiler!$B$20:$I$20,G6214))*(INDEX(2_Girdiler!$B$21:$I$21,G6214+1)-INDEX(2_Girdiler!$B$21:$I$21,G6214))/(INDEX(2_Girdiler!$B$20:$I$20,G6214+1)-INDEX(2_Girdiler!$B$20:$I$20,G6214)))</f>
        <v>4.39017683850485</v>
      </c>
      <c r="I6214" s="16" t="n">
        <f aca="false">H6214/2_Girdiler!$B$17</f>
        <v>1.75888495132406</v>
      </c>
      <c r="J6214" s="16" t="n">
        <f aca="false">D6214+I6214</f>
        <v>12.6593998949109</v>
      </c>
    </row>
    <row r="6215" customFormat="false" ht="15" hidden="false" customHeight="false" outlineLevel="0" collapsed="false">
      <c r="A6215" s="0" t="n">
        <v>6203</v>
      </c>
      <c r="B6215" s="7" t="n">
        <v>0.412051</v>
      </c>
      <c r="C6215" s="7" t="n">
        <v>0.182904</v>
      </c>
      <c r="D6215" s="16" t="n">
        <f aca="false">LOGINV(B6215,$B$7,$C$7)</f>
        <v>11.9640399678924</v>
      </c>
      <c r="E6215" s="16" t="n">
        <f aca="false">LOGINV(C6215,$B$8,$C$8)</f>
        <v>60.9143593375538</v>
      </c>
      <c r="F6215" s="16" t="n">
        <f aca="false">$B$5/100*E6215*2_Girdiler!$B$14*2_Girdiler!$B$15*2_Girdiler!$B$16</f>
        <v>1.53260528093285</v>
      </c>
      <c r="G6215" s="16" t="n">
        <f aca="false">MIN(MATCH(F6215,2_Girdiler!$B$20:$I$20,1),7)</f>
        <v>1</v>
      </c>
      <c r="H6215" s="16" t="n">
        <f aca="false">IF(F6215&gt;=40,2_Girdiler!$I$21+(F6215-40)*(2_Girdiler!$I$21-2_Girdiler!$H$21)/(2_Girdiler!$I$20-2_Girdiler!$H$20),INDEX(2_Girdiler!$B$21:$I$21,G6215)+(F6215-INDEX(2_Girdiler!$B$20:$I$20,G6215))*(INDEX(2_Girdiler!$B$21:$I$21,G6215+1)-INDEX(2_Girdiler!$B$21:$I$21,G6215))/(INDEX(2_Girdiler!$B$20:$I$20,G6215+1)-INDEX(2_Girdiler!$B$20:$I$20,G6215)))</f>
        <v>3.37173161805228</v>
      </c>
      <c r="I6215" s="16" t="n">
        <f aca="false">H6215/2_Girdiler!$B$17</f>
        <v>1.35085401364274</v>
      </c>
      <c r="J6215" s="16" t="n">
        <f aca="false">D6215+I6215</f>
        <v>13.3148939815351</v>
      </c>
    </row>
    <row r="6216" customFormat="false" ht="15" hidden="false" customHeight="false" outlineLevel="0" collapsed="false">
      <c r="A6216" s="0" t="n">
        <v>6204</v>
      </c>
      <c r="B6216" s="7" t="n">
        <v>0.940968</v>
      </c>
      <c r="C6216" s="7" t="n">
        <v>0.283881</v>
      </c>
      <c r="D6216" s="16" t="n">
        <f aca="false">LOGINV(B6216,$B$7,$C$7)</f>
        <v>32.3621384484081</v>
      </c>
      <c r="E6216" s="16" t="n">
        <f aca="false">LOGINV(C6216,$B$8,$C$8)</f>
        <v>75.5218693446005</v>
      </c>
      <c r="F6216" s="16" t="n">
        <f aca="false">$B$5/100*E6216*2_Girdiler!$B$14*2_Girdiler!$B$15*2_Girdiler!$B$16</f>
        <v>1.90013023271015</v>
      </c>
      <c r="G6216" s="16" t="n">
        <f aca="false">MIN(MATCH(F6216,2_Girdiler!$B$20:$I$20,1),7)</f>
        <v>1</v>
      </c>
      <c r="H6216" s="16" t="n">
        <f aca="false">IF(F6216&gt;=40,2_Girdiler!$I$21+(F6216-40)*(2_Girdiler!$I$21-2_Girdiler!$H$21)/(2_Girdiler!$I$20-2_Girdiler!$H$20),INDEX(2_Girdiler!$B$21:$I$21,G6216)+(F6216-INDEX(2_Girdiler!$B$20:$I$20,G6216))*(INDEX(2_Girdiler!$B$21:$I$21,G6216+1)-INDEX(2_Girdiler!$B$21:$I$21,G6216))/(INDEX(2_Girdiler!$B$20:$I$20,G6216+1)-INDEX(2_Girdiler!$B$20:$I$20,G6216)))</f>
        <v>4.18028651196232</v>
      </c>
      <c r="I6216" s="16" t="n">
        <f aca="false">H6216/2_Girdiler!$B$17</f>
        <v>1.67479427562593</v>
      </c>
      <c r="J6216" s="16" t="n">
        <f aca="false">D6216+I6216</f>
        <v>34.036932724034</v>
      </c>
    </row>
    <row r="6217" customFormat="false" ht="15" hidden="false" customHeight="false" outlineLevel="0" collapsed="false">
      <c r="A6217" s="0" t="n">
        <v>6205</v>
      </c>
      <c r="B6217" s="7" t="n">
        <v>0.852247</v>
      </c>
      <c r="C6217" s="7" t="n">
        <v>0.760118</v>
      </c>
      <c r="D6217" s="16" t="n">
        <f aca="false">LOGINV(B6217,$B$7,$C$7)</f>
        <v>24.2618909130075</v>
      </c>
      <c r="E6217" s="16" t="n">
        <f aca="false">LOGINV(C6217,$B$8,$C$8)</f>
        <v>172.3267573279</v>
      </c>
      <c r="F6217" s="16" t="n">
        <f aca="false">$B$5/100*E6217*2_Girdiler!$B$14*2_Girdiler!$B$15*2_Girdiler!$B$16</f>
        <v>4.33574121436996</v>
      </c>
      <c r="G6217" s="16" t="n">
        <f aca="false">MIN(MATCH(F6217,2_Girdiler!$B$20:$I$20,1),7)</f>
        <v>1</v>
      </c>
      <c r="H6217" s="16" t="n">
        <f aca="false">IF(F6217&gt;=40,2_Girdiler!$I$21+(F6217-40)*(2_Girdiler!$I$21-2_Girdiler!$H$21)/(2_Girdiler!$I$20-2_Girdiler!$H$20),INDEX(2_Girdiler!$B$21:$I$21,G6217)+(F6217-INDEX(2_Girdiler!$B$20:$I$20,G6217))*(INDEX(2_Girdiler!$B$21:$I$21,G6217+1)-INDEX(2_Girdiler!$B$21:$I$21,G6217))/(INDEX(2_Girdiler!$B$20:$I$20,G6217+1)-INDEX(2_Girdiler!$B$20:$I$20,G6217)))</f>
        <v>9.53863067161391</v>
      </c>
      <c r="I6217" s="16" t="n">
        <f aca="false">H6217/2_Girdiler!$B$17</f>
        <v>3.82156677548634</v>
      </c>
      <c r="J6217" s="16" t="n">
        <f aca="false">D6217+I6217</f>
        <v>28.0834576884938</v>
      </c>
    </row>
    <row r="6218" customFormat="false" ht="15" hidden="false" customHeight="false" outlineLevel="0" collapsed="false">
      <c r="A6218" s="0" t="n">
        <v>6206</v>
      </c>
      <c r="B6218" s="7" t="n">
        <v>0.867753</v>
      </c>
      <c r="C6218" s="7" t="n">
        <v>0.306268</v>
      </c>
      <c r="D6218" s="16" t="n">
        <f aca="false">LOGINV(B6218,$B$7,$C$7)</f>
        <v>25.2232156505081</v>
      </c>
      <c r="E6218" s="16" t="n">
        <f aca="false">LOGINV(C6218,$B$8,$C$8)</f>
        <v>78.7525943123123</v>
      </c>
      <c r="F6218" s="16" t="n">
        <f aca="false">$B$5/100*E6218*2_Girdiler!$B$14*2_Girdiler!$B$15*2_Girdiler!$B$16</f>
        <v>1.98141527289778</v>
      </c>
      <c r="G6218" s="16" t="n">
        <f aca="false">MIN(MATCH(F6218,2_Girdiler!$B$20:$I$20,1),7)</f>
        <v>1</v>
      </c>
      <c r="H6218" s="16" t="n">
        <f aca="false">IF(F6218&gt;=40,2_Girdiler!$I$21+(F6218-40)*(2_Girdiler!$I$21-2_Girdiler!$H$21)/(2_Girdiler!$I$20-2_Girdiler!$H$20),INDEX(2_Girdiler!$B$21:$I$21,G6218)+(F6218-INDEX(2_Girdiler!$B$20:$I$20,G6218))*(INDEX(2_Girdiler!$B$21:$I$21,G6218+1)-INDEX(2_Girdiler!$B$21:$I$21,G6218))/(INDEX(2_Girdiler!$B$20:$I$20,G6218+1)-INDEX(2_Girdiler!$B$20:$I$20,G6218)))</f>
        <v>4.35911360037511</v>
      </c>
      <c r="I6218" s="16" t="n">
        <f aca="false">H6218/2_Girdiler!$B$17</f>
        <v>1.74643974374003</v>
      </c>
      <c r="J6218" s="16" t="n">
        <f aca="false">D6218+I6218</f>
        <v>26.9696553942481</v>
      </c>
    </row>
    <row r="6219" customFormat="false" ht="15" hidden="false" customHeight="false" outlineLevel="0" collapsed="false">
      <c r="A6219" s="0" t="n">
        <v>6207</v>
      </c>
      <c r="B6219" s="7" t="n">
        <v>0.463833</v>
      </c>
      <c r="C6219" s="7" t="n">
        <v>0.722441</v>
      </c>
      <c r="D6219" s="16" t="n">
        <f aca="false">LOGINV(B6219,$B$7,$C$7)</f>
        <v>12.8738515741174</v>
      </c>
      <c r="E6219" s="16" t="n">
        <f aca="false">LOGINV(C6219,$B$8,$C$8)</f>
        <v>159.835318470443</v>
      </c>
      <c r="F6219" s="16" t="n">
        <f aca="false">$B$5/100*E6219*2_Girdiler!$B$14*2_Girdiler!$B$15*2_Girdiler!$B$16</f>
        <v>4.02145661271635</v>
      </c>
      <c r="G6219" s="16" t="n">
        <f aca="false">MIN(MATCH(F6219,2_Girdiler!$B$20:$I$20,1),7)</f>
        <v>1</v>
      </c>
      <c r="H6219" s="16" t="n">
        <f aca="false">IF(F6219&gt;=40,2_Girdiler!$I$21+(F6219-40)*(2_Girdiler!$I$21-2_Girdiler!$H$21)/(2_Girdiler!$I$20-2_Girdiler!$H$20),INDEX(2_Girdiler!$B$21:$I$21,G6219)+(F6219-INDEX(2_Girdiler!$B$20:$I$20,G6219))*(INDEX(2_Girdiler!$B$21:$I$21,G6219+1)-INDEX(2_Girdiler!$B$21:$I$21,G6219))/(INDEX(2_Girdiler!$B$20:$I$20,G6219+1)-INDEX(2_Girdiler!$B$20:$I$20,G6219)))</f>
        <v>8.84720454797597</v>
      </c>
      <c r="I6219" s="16" t="n">
        <f aca="false">H6219/2_Girdiler!$B$17</f>
        <v>3.54455310415704</v>
      </c>
      <c r="J6219" s="16" t="n">
        <f aca="false">D6219+I6219</f>
        <v>16.4184046782745</v>
      </c>
    </row>
    <row r="6220" customFormat="false" ht="15" hidden="false" customHeight="false" outlineLevel="0" collapsed="false">
      <c r="A6220" s="0" t="n">
        <v>6208</v>
      </c>
      <c r="B6220" s="7" t="n">
        <v>0.819438</v>
      </c>
      <c r="C6220" s="7" t="n">
        <v>0.581814</v>
      </c>
      <c r="D6220" s="16" t="n">
        <f aca="false">LOGINV(B6220,$B$7,$C$7)</f>
        <v>22.5296415901882</v>
      </c>
      <c r="E6220" s="16" t="n">
        <f aca="false">LOGINV(C6220,$B$8,$C$8)</f>
        <v>124.779511724232</v>
      </c>
      <c r="F6220" s="16" t="n">
        <f aca="false">$B$5/100*E6220*2_Girdiler!$B$14*2_Girdiler!$B$15*2_Girdiler!$B$16</f>
        <v>3.13945251498167</v>
      </c>
      <c r="G6220" s="16" t="n">
        <f aca="false">MIN(MATCH(F6220,2_Girdiler!$B$20:$I$20,1),7)</f>
        <v>1</v>
      </c>
      <c r="H6220" s="16" t="n">
        <f aca="false">IF(F6220&gt;=40,2_Girdiler!$I$21+(F6220-40)*(2_Girdiler!$I$21-2_Girdiler!$H$21)/(2_Girdiler!$I$20-2_Girdiler!$H$20),INDEX(2_Girdiler!$B$21:$I$21,G6220)+(F6220-INDEX(2_Girdiler!$B$20:$I$20,G6220))*(INDEX(2_Girdiler!$B$21:$I$21,G6220+1)-INDEX(2_Girdiler!$B$21:$I$21,G6220))/(INDEX(2_Girdiler!$B$20:$I$20,G6220+1)-INDEX(2_Girdiler!$B$20:$I$20,G6220)))</f>
        <v>6.90679553295967</v>
      </c>
      <c r="I6220" s="16" t="n">
        <f aca="false">H6220/2_Girdiler!$B$17</f>
        <v>2.76714564621782</v>
      </c>
      <c r="J6220" s="16" t="n">
        <f aca="false">D6220+I6220</f>
        <v>25.2967872364061</v>
      </c>
    </row>
    <row r="6221" customFormat="false" ht="15" hidden="false" customHeight="false" outlineLevel="0" collapsed="false">
      <c r="A6221" s="0" t="n">
        <v>6209</v>
      </c>
      <c r="B6221" s="7" t="n">
        <v>0.213463</v>
      </c>
      <c r="C6221" s="7" t="n">
        <v>0.705573</v>
      </c>
      <c r="D6221" s="16" t="n">
        <f aca="false">LOGINV(B6221,$B$7,$C$7)</f>
        <v>8.69689774157746</v>
      </c>
      <c r="E6221" s="16" t="n">
        <f aca="false">LOGINV(C6221,$B$8,$C$8)</f>
        <v>154.797869427287</v>
      </c>
      <c r="F6221" s="16" t="n">
        <f aca="false">$B$5/100*E6221*2_Girdiler!$B$14*2_Girdiler!$B$15*2_Girdiler!$B$16</f>
        <v>3.89471439479055</v>
      </c>
      <c r="G6221" s="16" t="n">
        <f aca="false">MIN(MATCH(F6221,2_Girdiler!$B$20:$I$20,1),7)</f>
        <v>1</v>
      </c>
      <c r="H6221" s="16" t="n">
        <f aca="false">IF(F6221&gt;=40,2_Girdiler!$I$21+(F6221-40)*(2_Girdiler!$I$21-2_Girdiler!$H$21)/(2_Girdiler!$I$20-2_Girdiler!$H$20),INDEX(2_Girdiler!$B$21:$I$21,G6221)+(F6221-INDEX(2_Girdiler!$B$20:$I$20,G6221))*(INDEX(2_Girdiler!$B$21:$I$21,G6221+1)-INDEX(2_Girdiler!$B$21:$I$21,G6221))/(INDEX(2_Girdiler!$B$20:$I$20,G6221+1)-INDEX(2_Girdiler!$B$20:$I$20,G6221)))</f>
        <v>8.56837166853921</v>
      </c>
      <c r="I6221" s="16" t="n">
        <f aca="false">H6221/2_Girdiler!$B$17</f>
        <v>3.43284121335706</v>
      </c>
      <c r="J6221" s="16" t="n">
        <f aca="false">D6221+I6221</f>
        <v>12.1297389549345</v>
      </c>
    </row>
    <row r="6222" customFormat="false" ht="15" hidden="false" customHeight="false" outlineLevel="0" collapsed="false">
      <c r="A6222" s="0" t="n">
        <v>6210</v>
      </c>
      <c r="B6222" s="7" t="n">
        <v>0.980939</v>
      </c>
      <c r="C6222" s="7" t="n">
        <v>0.30953</v>
      </c>
      <c r="D6222" s="16" t="n">
        <f aca="false">LOGINV(B6222,$B$7,$C$7)</f>
        <v>43.0168332892367</v>
      </c>
      <c r="E6222" s="16" t="n">
        <f aca="false">LOGINV(C6222,$B$8,$C$8)</f>
        <v>79.2254399883256</v>
      </c>
      <c r="F6222" s="16" t="n">
        <f aca="false">$B$5/100*E6222*2_Girdiler!$B$14*2_Girdiler!$B$15*2_Girdiler!$B$16</f>
        <v>1.99331207010627</v>
      </c>
      <c r="G6222" s="16" t="n">
        <f aca="false">MIN(MATCH(F6222,2_Girdiler!$B$20:$I$20,1),7)</f>
        <v>1</v>
      </c>
      <c r="H6222" s="16" t="n">
        <f aca="false">IF(F6222&gt;=40,2_Girdiler!$I$21+(F6222-40)*(2_Girdiler!$I$21-2_Girdiler!$H$21)/(2_Girdiler!$I$20-2_Girdiler!$H$20),INDEX(2_Girdiler!$B$21:$I$21,G6222)+(F6222-INDEX(2_Girdiler!$B$20:$I$20,G6222))*(INDEX(2_Girdiler!$B$21:$I$21,G6222+1)-INDEX(2_Girdiler!$B$21:$I$21,G6222))/(INDEX(2_Girdiler!$B$20:$I$20,G6222+1)-INDEX(2_Girdiler!$B$20:$I$20,G6222)))</f>
        <v>4.3852865542338</v>
      </c>
      <c r="I6222" s="16" t="n">
        <f aca="false">H6222/2_Girdiler!$B$17</f>
        <v>1.75692570281803</v>
      </c>
      <c r="J6222" s="16" t="n">
        <f aca="false">D6222+I6222</f>
        <v>44.7737589920547</v>
      </c>
    </row>
    <row r="6223" customFormat="false" ht="15" hidden="false" customHeight="false" outlineLevel="0" collapsed="false">
      <c r="A6223" s="0" t="n">
        <v>6211</v>
      </c>
      <c r="B6223" s="7" t="n">
        <v>0.064552</v>
      </c>
      <c r="C6223" s="7" t="n">
        <v>0.472254</v>
      </c>
      <c r="D6223" s="16" t="n">
        <f aca="false">LOGINV(B6223,$B$7,$C$7)</f>
        <v>5.81165196815965</v>
      </c>
      <c r="E6223" s="16" t="n">
        <f aca="false">LOGINV(C6223,$B$8,$C$8)</f>
        <v>104.407239020118</v>
      </c>
      <c r="F6223" s="16" t="n">
        <f aca="false">$B$5/100*E6223*2_Girdiler!$B$14*2_Girdiler!$B$15*2_Girdiler!$B$16</f>
        <v>2.62688613374618</v>
      </c>
      <c r="G6223" s="16" t="n">
        <f aca="false">MIN(MATCH(F6223,2_Girdiler!$B$20:$I$20,1),7)</f>
        <v>1</v>
      </c>
      <c r="H6223" s="16" t="n">
        <f aca="false">IF(F6223&gt;=40,2_Girdiler!$I$21+(F6223-40)*(2_Girdiler!$I$21-2_Girdiler!$H$21)/(2_Girdiler!$I$20-2_Girdiler!$H$20),INDEX(2_Girdiler!$B$21:$I$21,G6223)+(F6223-INDEX(2_Girdiler!$B$20:$I$20,G6223))*(INDEX(2_Girdiler!$B$21:$I$21,G6223+1)-INDEX(2_Girdiler!$B$21:$I$21,G6223))/(INDEX(2_Girdiler!$B$20:$I$20,G6223+1)-INDEX(2_Girdiler!$B$20:$I$20,G6223)))</f>
        <v>5.77914949424159</v>
      </c>
      <c r="I6223" s="16" t="n">
        <f aca="false">H6223/2_Girdiler!$B$17</f>
        <v>2.31536438070576</v>
      </c>
      <c r="J6223" s="16" t="n">
        <f aca="false">D6223+I6223</f>
        <v>8.12701634886541</v>
      </c>
    </row>
    <row r="6224" customFormat="false" ht="15" hidden="false" customHeight="false" outlineLevel="0" collapsed="false">
      <c r="A6224" s="0" t="n">
        <v>6212</v>
      </c>
      <c r="B6224" s="7" t="n">
        <v>0.794344</v>
      </c>
      <c r="C6224" s="7" t="n">
        <v>0.814542</v>
      </c>
      <c r="D6224" s="16" t="n">
        <f aca="false">LOGINV(B6224,$B$7,$C$7)</f>
        <v>21.4077409778387</v>
      </c>
      <c r="E6224" s="16" t="n">
        <f aca="false">LOGINV(C6224,$B$8,$C$8)</f>
        <v>194.570763976584</v>
      </c>
      <c r="F6224" s="16" t="n">
        <f aca="false">$B$5/100*E6224*2_Girdiler!$B$14*2_Girdiler!$B$15*2_Girdiler!$B$16</f>
        <v>4.89540042165086</v>
      </c>
      <c r="G6224" s="16" t="n">
        <f aca="false">MIN(MATCH(F6224,2_Girdiler!$B$20:$I$20,1),7)</f>
        <v>1</v>
      </c>
      <c r="H6224" s="16" t="n">
        <f aca="false">IF(F6224&gt;=40,2_Girdiler!$I$21+(F6224-40)*(2_Girdiler!$I$21-2_Girdiler!$H$21)/(2_Girdiler!$I$20-2_Girdiler!$H$20),INDEX(2_Girdiler!$B$21:$I$21,G6224)+(F6224-INDEX(2_Girdiler!$B$20:$I$20,G6224))*(INDEX(2_Girdiler!$B$21:$I$21,G6224+1)-INDEX(2_Girdiler!$B$21:$I$21,G6224))/(INDEX(2_Girdiler!$B$20:$I$20,G6224+1)-INDEX(2_Girdiler!$B$20:$I$20,G6224)))</f>
        <v>10.7698809276319</v>
      </c>
      <c r="I6224" s="16" t="n">
        <f aca="false">H6224/2_Girdiler!$B$17</f>
        <v>4.31485614087816</v>
      </c>
      <c r="J6224" s="16" t="n">
        <f aca="false">D6224+I6224</f>
        <v>25.7225971187169</v>
      </c>
    </row>
    <row r="6225" customFormat="false" ht="15" hidden="false" customHeight="false" outlineLevel="0" collapsed="false">
      <c r="A6225" s="0" t="n">
        <v>6213</v>
      </c>
      <c r="B6225" s="7" t="n">
        <v>0.992459</v>
      </c>
      <c r="C6225" s="7" t="n">
        <v>0.408389</v>
      </c>
      <c r="D6225" s="16" t="n">
        <f aca="false">LOGINV(B6225,$B$7,$C$7)</f>
        <v>52.4839391504215</v>
      </c>
      <c r="E6225" s="16" t="n">
        <f aca="false">LOGINV(C6225,$B$8,$C$8)</f>
        <v>94.0355149957146</v>
      </c>
      <c r="F6225" s="16" t="n">
        <f aca="false">$B$5/100*E6225*2_Girdiler!$B$14*2_Girdiler!$B$15*2_Girdiler!$B$16</f>
        <v>2.36593355729218</v>
      </c>
      <c r="G6225" s="16" t="n">
        <f aca="false">MIN(MATCH(F6225,2_Girdiler!$B$20:$I$20,1),7)</f>
        <v>1</v>
      </c>
      <c r="H6225" s="16" t="n">
        <f aca="false">IF(F6225&gt;=40,2_Girdiler!$I$21+(F6225-40)*(2_Girdiler!$I$21-2_Girdiler!$H$21)/(2_Girdiler!$I$20-2_Girdiler!$H$20),INDEX(2_Girdiler!$B$21:$I$21,G6225)+(F6225-INDEX(2_Girdiler!$B$20:$I$20,G6225))*(INDEX(2_Girdiler!$B$21:$I$21,G6225+1)-INDEX(2_Girdiler!$B$21:$I$21,G6225))/(INDEX(2_Girdiler!$B$20:$I$20,G6225+1)-INDEX(2_Girdiler!$B$20:$I$20,G6225)))</f>
        <v>5.20505382604279</v>
      </c>
      <c r="I6225" s="16" t="n">
        <f aca="false">H6225/2_Girdiler!$B$17</f>
        <v>2.08535810338253</v>
      </c>
      <c r="J6225" s="16" t="n">
        <f aca="false">D6225+I6225</f>
        <v>54.569297253804</v>
      </c>
    </row>
    <row r="6226" customFormat="false" ht="15" hidden="false" customHeight="false" outlineLevel="0" collapsed="false">
      <c r="A6226" s="0" t="n">
        <v>6214</v>
      </c>
      <c r="B6226" s="7" t="n">
        <v>0.975298</v>
      </c>
      <c r="C6226" s="7" t="n">
        <v>0.843774</v>
      </c>
      <c r="D6226" s="16" t="n">
        <f aca="false">LOGINV(B6226,$B$7,$C$7)</f>
        <v>40.4934530399014</v>
      </c>
      <c r="E6226" s="16" t="n">
        <f aca="false">LOGINV(C6226,$B$8,$C$8)</f>
        <v>209.608686684845</v>
      </c>
      <c r="F6226" s="16" t="n">
        <f aca="false">$B$5/100*E6226*2_Girdiler!$B$14*2_Girdiler!$B$15*2_Girdiler!$B$16</f>
        <v>5.2737545569907</v>
      </c>
      <c r="G6226" s="16" t="n">
        <f aca="false">MIN(MATCH(F6226,2_Girdiler!$B$20:$I$20,1),7)</f>
        <v>2</v>
      </c>
      <c r="H6226" s="16" t="n">
        <f aca="false">IF(F6226&gt;=40,2_Girdiler!$I$21+(F6226-40)*(2_Girdiler!$I$21-2_Girdiler!$H$21)/(2_Girdiler!$I$20-2_Girdiler!$H$20),INDEX(2_Girdiler!$B$21:$I$21,G6226)+(F6226-INDEX(2_Girdiler!$B$20:$I$20,G6226))*(INDEX(2_Girdiler!$B$21:$I$21,G6226+1)-INDEX(2_Girdiler!$B$21:$I$21,G6226))/(INDEX(2_Girdiler!$B$20:$I$20,G6226+1)-INDEX(2_Girdiler!$B$20:$I$20,G6226)))</f>
        <v>11.4380072911851</v>
      </c>
      <c r="I6226" s="16" t="n">
        <f aca="false">H6226/2_Girdiler!$B$17</f>
        <v>4.58253497242994</v>
      </c>
      <c r="J6226" s="16" t="n">
        <f aca="false">D6226+I6226</f>
        <v>45.0759880123313</v>
      </c>
    </row>
    <row r="6227" customFormat="false" ht="15" hidden="false" customHeight="false" outlineLevel="0" collapsed="false">
      <c r="A6227" s="0" t="n">
        <v>6215</v>
      </c>
      <c r="B6227" s="7" t="n">
        <v>0.877052</v>
      </c>
      <c r="C6227" s="7" t="n">
        <v>0.464686</v>
      </c>
      <c r="D6227" s="16" t="n">
        <f aca="false">LOGINV(B6227,$B$7,$C$7)</f>
        <v>25.8573073862774</v>
      </c>
      <c r="E6227" s="16" t="n">
        <f aca="false">LOGINV(C6227,$B$8,$C$8)</f>
        <v>103.132565135822</v>
      </c>
      <c r="F6227" s="16" t="n">
        <f aca="false">$B$5/100*E6227*2_Girdiler!$B$14*2_Girdiler!$B$15*2_Girdiler!$B$16</f>
        <v>2.59481533881729</v>
      </c>
      <c r="G6227" s="16" t="n">
        <f aca="false">MIN(MATCH(F6227,2_Girdiler!$B$20:$I$20,1),7)</f>
        <v>1</v>
      </c>
      <c r="H6227" s="16" t="n">
        <f aca="false">IF(F6227&gt;=40,2_Girdiler!$I$21+(F6227-40)*(2_Girdiler!$I$21-2_Girdiler!$H$21)/(2_Girdiler!$I$20-2_Girdiler!$H$20),INDEX(2_Girdiler!$B$21:$I$21,G6227)+(F6227-INDEX(2_Girdiler!$B$20:$I$20,G6227))*(INDEX(2_Girdiler!$B$21:$I$21,G6227+1)-INDEX(2_Girdiler!$B$21:$I$21,G6227))/(INDEX(2_Girdiler!$B$20:$I$20,G6227+1)-INDEX(2_Girdiler!$B$20:$I$20,G6227)))</f>
        <v>5.70859374539804</v>
      </c>
      <c r="I6227" s="16" t="n">
        <f aca="false">H6227/2_Girdiler!$B$17</f>
        <v>2.28709685312422</v>
      </c>
      <c r="J6227" s="16" t="n">
        <f aca="false">D6227+I6227</f>
        <v>28.1444042394016</v>
      </c>
    </row>
    <row r="6228" customFormat="false" ht="15" hidden="false" customHeight="false" outlineLevel="0" collapsed="false">
      <c r="A6228" s="0" t="n">
        <v>6216</v>
      </c>
      <c r="B6228" s="7" t="n">
        <v>0.336678</v>
      </c>
      <c r="C6228" s="7" t="n">
        <v>0.546086</v>
      </c>
      <c r="D6228" s="16" t="n">
        <f aca="false">LOGINV(B6228,$B$7,$C$7)</f>
        <v>10.7062740816667</v>
      </c>
      <c r="E6228" s="16" t="n">
        <f aca="false">LOGINV(C6228,$B$8,$C$8)</f>
        <v>117.679423620845</v>
      </c>
      <c r="F6228" s="16" t="n">
        <f aca="false">$B$5/100*E6228*2_Girdiler!$B$14*2_Girdiler!$B$15*2_Girdiler!$B$16</f>
        <v>2.96081429830046</v>
      </c>
      <c r="G6228" s="16" t="n">
        <f aca="false">MIN(MATCH(F6228,2_Girdiler!$B$20:$I$20,1),7)</f>
        <v>1</v>
      </c>
      <c r="H6228" s="16" t="n">
        <f aca="false">IF(F6228&gt;=40,2_Girdiler!$I$21+(F6228-40)*(2_Girdiler!$I$21-2_Girdiler!$H$21)/(2_Girdiler!$I$20-2_Girdiler!$H$20),INDEX(2_Girdiler!$B$21:$I$21,G6228)+(F6228-INDEX(2_Girdiler!$B$20:$I$20,G6228))*(INDEX(2_Girdiler!$B$21:$I$21,G6228+1)-INDEX(2_Girdiler!$B$21:$I$21,G6228))/(INDEX(2_Girdiler!$B$20:$I$20,G6228+1)-INDEX(2_Girdiler!$B$20:$I$20,G6228)))</f>
        <v>6.513791456261</v>
      </c>
      <c r="I6228" s="16" t="n">
        <f aca="false">H6228/2_Girdiler!$B$17</f>
        <v>2.60969208984816</v>
      </c>
      <c r="J6228" s="16" t="n">
        <f aca="false">D6228+I6228</f>
        <v>13.3159661715149</v>
      </c>
    </row>
    <row r="6229" customFormat="false" ht="15" hidden="false" customHeight="false" outlineLevel="0" collapsed="false">
      <c r="A6229" s="0" t="n">
        <v>6217</v>
      </c>
      <c r="B6229" s="7" t="n">
        <v>0.013232</v>
      </c>
      <c r="C6229" s="7" t="n">
        <v>0.639116</v>
      </c>
      <c r="D6229" s="16" t="n">
        <f aca="false">LOGINV(B6229,$B$7,$C$7)</f>
        <v>3.93040763812081</v>
      </c>
      <c r="E6229" s="16" t="n">
        <f aca="false">LOGINV(C6229,$B$8,$C$8)</f>
        <v>137.426554704763</v>
      </c>
      <c r="F6229" s="16" t="n">
        <f aca="false">$B$5/100*E6229*2_Girdiler!$B$14*2_Girdiler!$B$15*2_Girdiler!$B$16</f>
        <v>3.45765211637184</v>
      </c>
      <c r="G6229" s="16" t="n">
        <f aca="false">MIN(MATCH(F6229,2_Girdiler!$B$20:$I$20,1),7)</f>
        <v>1</v>
      </c>
      <c r="H6229" s="16" t="n">
        <f aca="false">IF(F6229&gt;=40,2_Girdiler!$I$21+(F6229-40)*(2_Girdiler!$I$21-2_Girdiler!$H$21)/(2_Girdiler!$I$20-2_Girdiler!$H$20),INDEX(2_Girdiler!$B$21:$I$21,G6229)+(F6229-INDEX(2_Girdiler!$B$20:$I$20,G6229))*(INDEX(2_Girdiler!$B$21:$I$21,G6229+1)-INDEX(2_Girdiler!$B$21:$I$21,G6229))/(INDEX(2_Girdiler!$B$20:$I$20,G6229+1)-INDEX(2_Girdiler!$B$20:$I$20,G6229)))</f>
        <v>7.60683465601806</v>
      </c>
      <c r="I6229" s="16" t="n">
        <f aca="false">H6229/2_Girdiler!$B$17</f>
        <v>3.04761003846877</v>
      </c>
      <c r="J6229" s="16" t="n">
        <f aca="false">D6229+I6229</f>
        <v>6.97801767658959</v>
      </c>
    </row>
    <row r="6230" customFormat="false" ht="15" hidden="false" customHeight="false" outlineLevel="0" collapsed="false">
      <c r="A6230" s="0" t="n">
        <v>6218</v>
      </c>
      <c r="B6230" s="7" t="n">
        <v>0.173795</v>
      </c>
      <c r="C6230" s="7" t="n">
        <v>0.222861</v>
      </c>
      <c r="D6230" s="16" t="n">
        <f aca="false">LOGINV(B6230,$B$7,$C$7)</f>
        <v>8.02248786287033</v>
      </c>
      <c r="E6230" s="16" t="n">
        <f aca="false">LOGINV(C6230,$B$8,$C$8)</f>
        <v>66.7525470752027</v>
      </c>
      <c r="F6230" s="16" t="n">
        <f aca="false">$B$5/100*E6230*2_Girdiler!$B$14*2_Girdiler!$B$15*2_Girdiler!$B$16</f>
        <v>1.6794940844121</v>
      </c>
      <c r="G6230" s="16" t="n">
        <f aca="false">MIN(MATCH(F6230,2_Girdiler!$B$20:$I$20,1),7)</f>
        <v>1</v>
      </c>
      <c r="H6230" s="16" t="n">
        <f aca="false">IF(F6230&gt;=40,2_Girdiler!$I$21+(F6230-40)*(2_Girdiler!$I$21-2_Girdiler!$H$21)/(2_Girdiler!$I$20-2_Girdiler!$H$20),INDEX(2_Girdiler!$B$21:$I$21,G6230)+(F6230-INDEX(2_Girdiler!$B$20:$I$20,G6230))*(INDEX(2_Girdiler!$B$21:$I$21,G6230+1)-INDEX(2_Girdiler!$B$21:$I$21,G6230))/(INDEX(2_Girdiler!$B$20:$I$20,G6230+1)-INDEX(2_Girdiler!$B$20:$I$20,G6230)))</f>
        <v>3.69488698570662</v>
      </c>
      <c r="I6230" s="16" t="n">
        <f aca="false">H6230/2_Girdiler!$B$17</f>
        <v>1.48032331158118</v>
      </c>
      <c r="J6230" s="16" t="n">
        <f aca="false">D6230+I6230</f>
        <v>9.50281117445151</v>
      </c>
    </row>
    <row r="6231" customFormat="false" ht="15" hidden="false" customHeight="false" outlineLevel="0" collapsed="false">
      <c r="A6231" s="0" t="n">
        <v>6219</v>
      </c>
      <c r="B6231" s="7" t="n">
        <v>0.386898</v>
      </c>
      <c r="C6231" s="7" t="n">
        <v>0.484235</v>
      </c>
      <c r="D6231" s="16" t="n">
        <f aca="false">LOGINV(B6231,$B$7,$C$7)</f>
        <v>11.5374228729032</v>
      </c>
      <c r="E6231" s="16" t="n">
        <f aca="false">LOGINV(C6231,$B$8,$C$8)</f>
        <v>106.454133712725</v>
      </c>
      <c r="F6231" s="16" t="n">
        <f aca="false">$B$5/100*E6231*2_Girdiler!$B$14*2_Girdiler!$B$15*2_Girdiler!$B$16</f>
        <v>2.67838600421217</v>
      </c>
      <c r="G6231" s="16" t="n">
        <f aca="false">MIN(MATCH(F6231,2_Girdiler!$B$20:$I$20,1),7)</f>
        <v>1</v>
      </c>
      <c r="H6231" s="16" t="n">
        <f aca="false">IF(F6231&gt;=40,2_Girdiler!$I$21+(F6231-40)*(2_Girdiler!$I$21-2_Girdiler!$H$21)/(2_Girdiler!$I$20-2_Girdiler!$H$20),INDEX(2_Girdiler!$B$21:$I$21,G6231)+(F6231-INDEX(2_Girdiler!$B$20:$I$20,G6231))*(INDEX(2_Girdiler!$B$21:$I$21,G6231+1)-INDEX(2_Girdiler!$B$21:$I$21,G6231))/(INDEX(2_Girdiler!$B$20:$I$20,G6231+1)-INDEX(2_Girdiler!$B$20:$I$20,G6231)))</f>
        <v>5.89244920926676</v>
      </c>
      <c r="I6231" s="16" t="n">
        <f aca="false">H6231/2_Girdiler!$B$17</f>
        <v>2.36075689473829</v>
      </c>
      <c r="J6231" s="16" t="n">
        <f aca="false">D6231+I6231</f>
        <v>13.8981797676415</v>
      </c>
    </row>
    <row r="6232" customFormat="false" ht="15" hidden="false" customHeight="false" outlineLevel="0" collapsed="false">
      <c r="A6232" s="0" t="n">
        <v>6220</v>
      </c>
      <c r="B6232" s="7" t="n">
        <v>0.720031</v>
      </c>
      <c r="C6232" s="7" t="n">
        <v>0.544602</v>
      </c>
      <c r="D6232" s="16" t="n">
        <f aca="false">LOGINV(B6232,$B$7,$C$7)</f>
        <v>18.7412539780084</v>
      </c>
      <c r="E6232" s="16" t="n">
        <f aca="false">LOGINV(C6232,$B$8,$C$8)</f>
        <v>117.395361330845</v>
      </c>
      <c r="F6232" s="16" t="n">
        <f aca="false">$B$5/100*E6232*2_Girdiler!$B$14*2_Girdiler!$B$15*2_Girdiler!$B$16</f>
        <v>2.95366729108406</v>
      </c>
      <c r="G6232" s="16" t="n">
        <f aca="false">MIN(MATCH(F6232,2_Girdiler!$B$20:$I$20,1),7)</f>
        <v>1</v>
      </c>
      <c r="H6232" s="16" t="n">
        <f aca="false">IF(F6232&gt;=40,2_Girdiler!$I$21+(F6232-40)*(2_Girdiler!$I$21-2_Girdiler!$H$21)/(2_Girdiler!$I$20-2_Girdiler!$H$20),INDEX(2_Girdiler!$B$21:$I$21,G6232)+(F6232-INDEX(2_Girdiler!$B$20:$I$20,G6232))*(INDEX(2_Girdiler!$B$21:$I$21,G6232+1)-INDEX(2_Girdiler!$B$21:$I$21,G6232))/(INDEX(2_Girdiler!$B$20:$I$20,G6232+1)-INDEX(2_Girdiler!$B$20:$I$20,G6232)))</f>
        <v>6.49806804038493</v>
      </c>
      <c r="I6232" s="16" t="n">
        <f aca="false">H6232/2_Girdiler!$B$17</f>
        <v>2.60339264438499</v>
      </c>
      <c r="J6232" s="16" t="n">
        <f aca="false">D6232+I6232</f>
        <v>21.3446466223933</v>
      </c>
    </row>
    <row r="6233" customFormat="false" ht="15" hidden="false" customHeight="false" outlineLevel="0" collapsed="false">
      <c r="A6233" s="0" t="n">
        <v>6221</v>
      </c>
      <c r="B6233" s="7" t="n">
        <v>0.744905</v>
      </c>
      <c r="C6233" s="7" t="n">
        <v>0.454547</v>
      </c>
      <c r="D6233" s="16" t="n">
        <f aca="false">LOGINV(B6233,$B$7,$C$7)</f>
        <v>19.5479659941821</v>
      </c>
      <c r="E6233" s="16" t="n">
        <f aca="false">LOGINV(C6233,$B$8,$C$8)</f>
        <v>101.445833546917</v>
      </c>
      <c r="F6233" s="16" t="n">
        <f aca="false">$B$5/100*E6233*2_Girdiler!$B$14*2_Girdiler!$B$15*2_Girdiler!$B$16</f>
        <v>2.55237717204042</v>
      </c>
      <c r="G6233" s="16" t="n">
        <f aca="false">MIN(MATCH(F6233,2_Girdiler!$B$20:$I$20,1),7)</f>
        <v>1</v>
      </c>
      <c r="H6233" s="16" t="n">
        <f aca="false">IF(F6233&gt;=40,2_Girdiler!$I$21+(F6233-40)*(2_Girdiler!$I$21-2_Girdiler!$H$21)/(2_Girdiler!$I$20-2_Girdiler!$H$20),INDEX(2_Girdiler!$B$21:$I$21,G6233)+(F6233-INDEX(2_Girdiler!$B$20:$I$20,G6233))*(INDEX(2_Girdiler!$B$21:$I$21,G6233+1)-INDEX(2_Girdiler!$B$21:$I$21,G6233))/(INDEX(2_Girdiler!$B$20:$I$20,G6233+1)-INDEX(2_Girdiler!$B$20:$I$20,G6233)))</f>
        <v>5.61522977848893</v>
      </c>
      <c r="I6233" s="16" t="n">
        <f aca="false">H6233/2_Girdiler!$B$17</f>
        <v>2.24969141766383</v>
      </c>
      <c r="J6233" s="16" t="n">
        <f aca="false">D6233+I6233</f>
        <v>21.7976574118459</v>
      </c>
    </row>
    <row r="6234" customFormat="false" ht="15" hidden="false" customHeight="false" outlineLevel="0" collapsed="false">
      <c r="A6234" s="0" t="n">
        <v>6222</v>
      </c>
      <c r="B6234" s="7" t="n">
        <v>0.29979</v>
      </c>
      <c r="C6234" s="7" t="n">
        <v>0.64416</v>
      </c>
      <c r="D6234" s="16" t="n">
        <f aca="false">LOGINV(B6234,$B$7,$C$7)</f>
        <v>10.1063348634369</v>
      </c>
      <c r="E6234" s="16" t="n">
        <f aca="false">LOGINV(C6234,$B$8,$C$8)</f>
        <v>138.629700911903</v>
      </c>
      <c r="F6234" s="16" t="n">
        <f aca="false">$B$5/100*E6234*2_Girdiler!$B$14*2_Girdiler!$B$15*2_Girdiler!$B$16</f>
        <v>3.48792327494347</v>
      </c>
      <c r="G6234" s="16" t="n">
        <f aca="false">MIN(MATCH(F6234,2_Girdiler!$B$20:$I$20,1),7)</f>
        <v>1</v>
      </c>
      <c r="H6234" s="16" t="n">
        <f aca="false">IF(F6234&gt;=40,2_Girdiler!$I$21+(F6234-40)*(2_Girdiler!$I$21-2_Girdiler!$H$21)/(2_Girdiler!$I$20-2_Girdiler!$H$20),INDEX(2_Girdiler!$B$21:$I$21,G6234)+(F6234-INDEX(2_Girdiler!$B$20:$I$20,G6234))*(INDEX(2_Girdiler!$B$21:$I$21,G6234+1)-INDEX(2_Girdiler!$B$21:$I$21,G6234))/(INDEX(2_Girdiler!$B$20:$I$20,G6234+1)-INDEX(2_Girdiler!$B$20:$I$20,G6234)))</f>
        <v>7.67343120487563</v>
      </c>
      <c r="I6234" s="16" t="n">
        <f aca="false">H6234/2_Girdiler!$B$17</f>
        <v>3.07429134810722</v>
      </c>
      <c r="J6234" s="16" t="n">
        <f aca="false">D6234+I6234</f>
        <v>13.1806262115442</v>
      </c>
    </row>
    <row r="6235" customFormat="false" ht="15" hidden="false" customHeight="false" outlineLevel="0" collapsed="false">
      <c r="A6235" s="0" t="n">
        <v>6223</v>
      </c>
      <c r="B6235" s="7" t="n">
        <v>0.185211</v>
      </c>
      <c r="C6235" s="7" t="n">
        <v>0.30382</v>
      </c>
      <c r="D6235" s="16" t="n">
        <f aca="false">LOGINV(B6235,$B$7,$C$7)</f>
        <v>8.21980264305695</v>
      </c>
      <c r="E6235" s="16" t="n">
        <f aca="false">LOGINV(C6235,$B$8,$C$8)</f>
        <v>78.3981458705022</v>
      </c>
      <c r="F6235" s="16" t="n">
        <f aca="false">$B$5/100*E6235*2_Girdiler!$B$14*2_Girdiler!$B$15*2_Girdiler!$B$16</f>
        <v>1.97249735010183</v>
      </c>
      <c r="G6235" s="16" t="n">
        <f aca="false">MIN(MATCH(F6235,2_Girdiler!$B$20:$I$20,1),7)</f>
        <v>1</v>
      </c>
      <c r="H6235" s="16" t="n">
        <f aca="false">IF(F6235&gt;=40,2_Girdiler!$I$21+(F6235-40)*(2_Girdiler!$I$21-2_Girdiler!$H$21)/(2_Girdiler!$I$20-2_Girdiler!$H$20),INDEX(2_Girdiler!$B$21:$I$21,G6235)+(F6235-INDEX(2_Girdiler!$B$20:$I$20,G6235))*(INDEX(2_Girdiler!$B$21:$I$21,G6235+1)-INDEX(2_Girdiler!$B$21:$I$21,G6235))/(INDEX(2_Girdiler!$B$20:$I$20,G6235+1)-INDEX(2_Girdiler!$B$20:$I$20,G6235)))</f>
        <v>4.33949417022404</v>
      </c>
      <c r="I6235" s="16" t="n">
        <f aca="false">H6235/2_Girdiler!$B$17</f>
        <v>1.73857939512181</v>
      </c>
      <c r="J6235" s="16" t="n">
        <f aca="false">D6235+I6235</f>
        <v>9.95838203817876</v>
      </c>
    </row>
    <row r="6236" customFormat="false" ht="15" hidden="false" customHeight="false" outlineLevel="0" collapsed="false">
      <c r="A6236" s="0" t="n">
        <v>6224</v>
      </c>
      <c r="B6236" s="7" t="n">
        <v>0.701115</v>
      </c>
      <c r="C6236" s="7" t="n">
        <v>0.562119</v>
      </c>
      <c r="D6236" s="16" t="n">
        <f aca="false">LOGINV(B6236,$B$7,$C$7)</f>
        <v>18.1721436855956</v>
      </c>
      <c r="E6236" s="16" t="n">
        <f aca="false">LOGINV(C6236,$B$8,$C$8)</f>
        <v>120.801539858718</v>
      </c>
      <c r="F6236" s="16" t="n">
        <f aca="false">$B$5/100*E6236*2_Girdiler!$B$14*2_Girdiler!$B$15*2_Girdiler!$B$16</f>
        <v>3.03936674284535</v>
      </c>
      <c r="G6236" s="16" t="n">
        <f aca="false">MIN(MATCH(F6236,2_Girdiler!$B$20:$I$20,1),7)</f>
        <v>1</v>
      </c>
      <c r="H6236" s="16" t="n">
        <f aca="false">IF(F6236&gt;=40,2_Girdiler!$I$21+(F6236-40)*(2_Girdiler!$I$21-2_Girdiler!$H$21)/(2_Girdiler!$I$20-2_Girdiler!$H$20),INDEX(2_Girdiler!$B$21:$I$21,G6236)+(F6236-INDEX(2_Girdiler!$B$20:$I$20,G6236))*(INDEX(2_Girdiler!$B$21:$I$21,G6236+1)-INDEX(2_Girdiler!$B$21:$I$21,G6236))/(INDEX(2_Girdiler!$B$20:$I$20,G6236+1)-INDEX(2_Girdiler!$B$20:$I$20,G6236)))</f>
        <v>6.68660683425977</v>
      </c>
      <c r="I6236" s="16" t="n">
        <f aca="false">H6236/2_Girdiler!$B$17</f>
        <v>2.67892902013613</v>
      </c>
      <c r="J6236" s="16" t="n">
        <f aca="false">D6236+I6236</f>
        <v>20.8510727057317</v>
      </c>
    </row>
    <row r="6237" customFormat="false" ht="15" hidden="false" customHeight="false" outlineLevel="0" collapsed="false">
      <c r="A6237" s="0" t="n">
        <v>6225</v>
      </c>
      <c r="B6237" s="7" t="n">
        <v>0.128106</v>
      </c>
      <c r="C6237" s="7" t="n">
        <v>0.717818</v>
      </c>
      <c r="D6237" s="16" t="n">
        <f aca="false">LOGINV(B6237,$B$7,$C$7)</f>
        <v>7.19174387155898</v>
      </c>
      <c r="E6237" s="16" t="n">
        <f aca="false">LOGINV(C6237,$B$8,$C$8)</f>
        <v>158.424315998923</v>
      </c>
      <c r="F6237" s="16" t="n">
        <f aca="false">$B$5/100*E6237*2_Girdiler!$B$14*2_Girdiler!$B$15*2_Girdiler!$B$16</f>
        <v>3.98595579053291</v>
      </c>
      <c r="G6237" s="16" t="n">
        <f aca="false">MIN(MATCH(F6237,2_Girdiler!$B$20:$I$20,1),7)</f>
        <v>1</v>
      </c>
      <c r="H6237" s="16" t="n">
        <f aca="false">IF(F6237&gt;=40,2_Girdiler!$I$21+(F6237-40)*(2_Girdiler!$I$21-2_Girdiler!$H$21)/(2_Girdiler!$I$20-2_Girdiler!$H$20),INDEX(2_Girdiler!$B$21:$I$21,G6237)+(F6237-INDEX(2_Girdiler!$B$20:$I$20,G6237))*(INDEX(2_Girdiler!$B$21:$I$21,G6237+1)-INDEX(2_Girdiler!$B$21:$I$21,G6237))/(INDEX(2_Girdiler!$B$20:$I$20,G6237+1)-INDEX(2_Girdiler!$B$20:$I$20,G6237)))</f>
        <v>8.7691027391724</v>
      </c>
      <c r="I6237" s="16" t="n">
        <f aca="false">H6237/2_Girdiler!$B$17</f>
        <v>3.51326231537356</v>
      </c>
      <c r="J6237" s="16" t="n">
        <f aca="false">D6237+I6237</f>
        <v>10.7050061869325</v>
      </c>
    </row>
    <row r="6238" customFormat="false" ht="15" hidden="false" customHeight="false" outlineLevel="0" collapsed="false">
      <c r="A6238" s="0" t="n">
        <v>6226</v>
      </c>
      <c r="B6238" s="7" t="n">
        <v>0.59723</v>
      </c>
      <c r="C6238" s="7" t="n">
        <v>0.993156</v>
      </c>
      <c r="D6238" s="16" t="n">
        <f aca="false">LOGINV(B6238,$B$7,$C$7)</f>
        <v>15.5338702612024</v>
      </c>
      <c r="E6238" s="16" t="n">
        <f aca="false">LOGINV(C6238,$B$8,$C$8)</f>
        <v>536.255956774074</v>
      </c>
      <c r="F6238" s="16" t="n">
        <f aca="false">$B$5/100*E6238*2_Girdiler!$B$14*2_Girdiler!$B$15*2_Girdiler!$B$16</f>
        <v>13.4921998724357</v>
      </c>
      <c r="G6238" s="16" t="n">
        <f aca="false">MIN(MATCH(F6238,2_Girdiler!$B$20:$I$20,1),7)</f>
        <v>3</v>
      </c>
      <c r="H6238" s="16" t="n">
        <f aca="false">IF(F6238&gt;=40,2_Girdiler!$I$21+(F6238-40)*(2_Girdiler!$I$21-2_Girdiler!$H$21)/(2_Girdiler!$I$20-2_Girdiler!$H$20),INDEX(2_Girdiler!$B$21:$I$21,G6238)+(F6238-INDEX(2_Girdiler!$B$20:$I$20,G6238))*(INDEX(2_Girdiler!$B$21:$I$21,G6238+1)-INDEX(2_Girdiler!$B$21:$I$21,G6238))/(INDEX(2_Girdiler!$B$20:$I$20,G6238+1)-INDEX(2_Girdiler!$B$20:$I$20,G6238)))</f>
        <v>22.1429798851921</v>
      </c>
      <c r="I6238" s="16" t="n">
        <f aca="false">H6238/2_Girdiler!$B$17</f>
        <v>8.87138617195198</v>
      </c>
      <c r="J6238" s="16" t="n">
        <f aca="false">D6238+I6238</f>
        <v>24.4052564331544</v>
      </c>
    </row>
    <row r="6239" customFormat="false" ht="15" hidden="false" customHeight="false" outlineLevel="0" collapsed="false">
      <c r="A6239" s="0" t="n">
        <v>6227</v>
      </c>
      <c r="B6239" s="7" t="n">
        <v>0.302171</v>
      </c>
      <c r="C6239" s="7" t="n">
        <v>0.139578</v>
      </c>
      <c r="D6239" s="16" t="n">
        <f aca="false">LOGINV(B6239,$B$7,$C$7)</f>
        <v>10.1449283266439</v>
      </c>
      <c r="E6239" s="16" t="n">
        <f aca="false">LOGINV(C6239,$B$8,$C$8)</f>
        <v>54.3072568049798</v>
      </c>
      <c r="F6239" s="16" t="n">
        <f aca="false">$B$5/100*E6239*2_Girdiler!$B$14*2_Girdiler!$B$15*2_Girdiler!$B$16</f>
        <v>1.36637058121329</v>
      </c>
      <c r="G6239" s="16" t="n">
        <f aca="false">MIN(MATCH(F6239,2_Girdiler!$B$20:$I$20,1),7)</f>
        <v>1</v>
      </c>
      <c r="H6239" s="16" t="n">
        <f aca="false">IF(F6239&gt;=40,2_Girdiler!$I$21+(F6239-40)*(2_Girdiler!$I$21-2_Girdiler!$H$21)/(2_Girdiler!$I$20-2_Girdiler!$H$20),INDEX(2_Girdiler!$B$21:$I$21,G6239)+(F6239-INDEX(2_Girdiler!$B$20:$I$20,G6239))*(INDEX(2_Girdiler!$B$21:$I$21,G6239+1)-INDEX(2_Girdiler!$B$21:$I$21,G6239))/(INDEX(2_Girdiler!$B$20:$I$20,G6239+1)-INDEX(2_Girdiler!$B$20:$I$20,G6239)))</f>
        <v>3.00601527866924</v>
      </c>
      <c r="I6239" s="16" t="n">
        <f aca="false">H6239/2_Girdiler!$B$17</f>
        <v>1.20433304433864</v>
      </c>
      <c r="J6239" s="16" t="n">
        <f aca="false">D6239+I6239</f>
        <v>11.3492613709825</v>
      </c>
    </row>
    <row r="6240" customFormat="false" ht="15" hidden="false" customHeight="false" outlineLevel="0" collapsed="false">
      <c r="A6240" s="0" t="n">
        <v>6228</v>
      </c>
      <c r="B6240" s="7" t="n">
        <v>0.48113</v>
      </c>
      <c r="C6240" s="7" t="n">
        <v>0.234177</v>
      </c>
      <c r="D6240" s="16" t="n">
        <f aca="false">LOGINV(B6240,$B$7,$C$7)</f>
        <v>13.1895532936315</v>
      </c>
      <c r="E6240" s="16" t="n">
        <f aca="false">LOGINV(C6240,$B$8,$C$8)</f>
        <v>68.3839702911258</v>
      </c>
      <c r="F6240" s="16" t="n">
        <f aca="false">$B$5/100*E6240*2_Girdiler!$B$14*2_Girdiler!$B$15*2_Girdiler!$B$16</f>
        <v>1.72054069252472</v>
      </c>
      <c r="G6240" s="16" t="n">
        <f aca="false">MIN(MATCH(F6240,2_Girdiler!$B$20:$I$20,1),7)</f>
        <v>1</v>
      </c>
      <c r="H6240" s="16" t="n">
        <f aca="false">IF(F6240&gt;=40,2_Girdiler!$I$21+(F6240-40)*(2_Girdiler!$I$21-2_Girdiler!$H$21)/(2_Girdiler!$I$20-2_Girdiler!$H$20),INDEX(2_Girdiler!$B$21:$I$21,G6240)+(F6240-INDEX(2_Girdiler!$B$20:$I$20,G6240))*(INDEX(2_Girdiler!$B$21:$I$21,G6240+1)-INDEX(2_Girdiler!$B$21:$I$21,G6240))/(INDEX(2_Girdiler!$B$20:$I$20,G6240+1)-INDEX(2_Girdiler!$B$20:$I$20,G6240)))</f>
        <v>3.78518952355439</v>
      </c>
      <c r="I6240" s="16" t="n">
        <f aca="false">H6240/2_Girdiler!$B$17</f>
        <v>1.5165022129625</v>
      </c>
      <c r="J6240" s="16" t="n">
        <f aca="false">D6240+I6240</f>
        <v>14.706055506594</v>
      </c>
    </row>
    <row r="6241" customFormat="false" ht="15" hidden="false" customHeight="false" outlineLevel="0" collapsed="false">
      <c r="A6241" s="0" t="n">
        <v>6229</v>
      </c>
      <c r="B6241" s="7" t="n">
        <v>0.699827</v>
      </c>
      <c r="C6241" s="7" t="n">
        <v>0.933997</v>
      </c>
      <c r="D6241" s="16" t="n">
        <f aca="false">LOGINV(B6241,$B$7,$C$7)</f>
        <v>18.1346330594425</v>
      </c>
      <c r="E6241" s="16" t="n">
        <f aca="false">LOGINV(C6241,$B$8,$C$8)</f>
        <v>288.734017323228</v>
      </c>
      <c r="F6241" s="16" t="n">
        <f aca="false">$B$5/100*E6241*2_Girdiler!$B$14*2_Girdiler!$B$15*2_Girdiler!$B$16</f>
        <v>7.26454787585243</v>
      </c>
      <c r="G6241" s="16" t="n">
        <f aca="false">MIN(MATCH(F6241,2_Girdiler!$B$20:$I$20,1),7)</f>
        <v>2</v>
      </c>
      <c r="H6241" s="16" t="n">
        <f aca="false">IF(F6241&gt;=40,2_Girdiler!$I$21+(F6241-40)*(2_Girdiler!$I$21-2_Girdiler!$H$21)/(2_Girdiler!$I$20-2_Girdiler!$H$20),INDEX(2_Girdiler!$B$21:$I$21,G6241)+(F6241-INDEX(2_Girdiler!$B$20:$I$20,G6241))*(INDEX(2_Girdiler!$B$21:$I$21,G6241+1)-INDEX(2_Girdiler!$B$21:$I$21,G6241))/(INDEX(2_Girdiler!$B$20:$I$20,G6241+1)-INDEX(2_Girdiler!$B$20:$I$20,G6241)))</f>
        <v>14.6232766013639</v>
      </c>
      <c r="I6241" s="16" t="n">
        <f aca="false">H6241/2_Girdiler!$B$17</f>
        <v>5.85868453580284</v>
      </c>
      <c r="J6241" s="16" t="n">
        <f aca="false">D6241+I6241</f>
        <v>23.9933175952454</v>
      </c>
    </row>
    <row r="6242" customFormat="false" ht="15" hidden="false" customHeight="false" outlineLevel="0" collapsed="false">
      <c r="A6242" s="0" t="n">
        <v>6230</v>
      </c>
      <c r="B6242" s="7" t="n">
        <v>0.479425</v>
      </c>
      <c r="C6242" s="7" t="n">
        <v>0.098805</v>
      </c>
      <c r="D6242" s="16" t="n">
        <f aca="false">LOGINV(B6242,$B$7,$C$7)</f>
        <v>13.1581319303843</v>
      </c>
      <c r="E6242" s="16" t="n">
        <f aca="false">LOGINV(C6242,$B$8,$C$8)</f>
        <v>47.5400693327379</v>
      </c>
      <c r="F6242" s="16" t="n">
        <f aca="false">$B$5/100*E6242*2_Girdiler!$B$14*2_Girdiler!$B$15*2_Girdiler!$B$16</f>
        <v>1.19610814441168</v>
      </c>
      <c r="G6242" s="16" t="n">
        <f aca="false">MIN(MATCH(F6242,2_Girdiler!$B$20:$I$20,1),7)</f>
        <v>1</v>
      </c>
      <c r="H6242" s="16" t="n">
        <f aca="false">IF(F6242&gt;=40,2_Girdiler!$I$21+(F6242-40)*(2_Girdiler!$I$21-2_Girdiler!$H$21)/(2_Girdiler!$I$20-2_Girdiler!$H$20),INDEX(2_Girdiler!$B$21:$I$21,G6242)+(F6242-INDEX(2_Girdiler!$B$20:$I$20,G6242))*(INDEX(2_Girdiler!$B$21:$I$21,G6242+1)-INDEX(2_Girdiler!$B$21:$I$21,G6242))/(INDEX(2_Girdiler!$B$20:$I$20,G6242+1)-INDEX(2_Girdiler!$B$20:$I$20,G6242)))</f>
        <v>2.63143791770571</v>
      </c>
      <c r="I6242" s="16" t="n">
        <f aca="false">H6242/2_Girdiler!$B$17</f>
        <v>1.0542619862603</v>
      </c>
      <c r="J6242" s="16" t="n">
        <f aca="false">D6242+I6242</f>
        <v>14.2123939166446</v>
      </c>
    </row>
    <row r="6243" customFormat="false" ht="15" hidden="false" customHeight="false" outlineLevel="0" collapsed="false">
      <c r="A6243" s="0" t="n">
        <v>6231</v>
      </c>
      <c r="B6243" s="7" t="n">
        <v>0.78273</v>
      </c>
      <c r="C6243" s="7" t="n">
        <v>0.634462</v>
      </c>
      <c r="D6243" s="16" t="n">
        <f aca="false">LOGINV(B6243,$B$7,$C$7)</f>
        <v>20.9340749940696</v>
      </c>
      <c r="E6243" s="16" t="n">
        <f aca="false">LOGINV(C6243,$B$8,$C$8)</f>
        <v>136.330750197137</v>
      </c>
      <c r="F6243" s="16" t="n">
        <f aca="false">$B$5/100*E6243*2_Girdiler!$B$14*2_Girdiler!$B$15*2_Girdiler!$B$16</f>
        <v>3.43008167495997</v>
      </c>
      <c r="G6243" s="16" t="n">
        <f aca="false">MIN(MATCH(F6243,2_Girdiler!$B$20:$I$20,1),7)</f>
        <v>1</v>
      </c>
      <c r="H6243" s="16" t="n">
        <f aca="false">IF(F6243&gt;=40,2_Girdiler!$I$21+(F6243-40)*(2_Girdiler!$I$21-2_Girdiler!$H$21)/(2_Girdiler!$I$20-2_Girdiler!$H$20),INDEX(2_Girdiler!$B$21:$I$21,G6243)+(F6243-INDEX(2_Girdiler!$B$20:$I$20,G6243))*(INDEX(2_Girdiler!$B$21:$I$21,G6243+1)-INDEX(2_Girdiler!$B$21:$I$21,G6243))/(INDEX(2_Girdiler!$B$20:$I$20,G6243+1)-INDEX(2_Girdiler!$B$20:$I$20,G6243)))</f>
        <v>7.54617968491194</v>
      </c>
      <c r="I6243" s="16" t="n">
        <f aca="false">H6243/2_Girdiler!$B$17</f>
        <v>3.02330916863459</v>
      </c>
      <c r="J6243" s="16" t="n">
        <f aca="false">D6243+I6243</f>
        <v>23.9573841627042</v>
      </c>
    </row>
    <row r="6244" customFormat="false" ht="15" hidden="false" customHeight="false" outlineLevel="0" collapsed="false">
      <c r="A6244" s="0" t="n">
        <v>6232</v>
      </c>
      <c r="B6244" s="7" t="n">
        <v>0.290044</v>
      </c>
      <c r="C6244" s="7" t="n">
        <v>0.630764</v>
      </c>
      <c r="D6244" s="16" t="n">
        <f aca="false">LOGINV(B6244,$B$7,$C$7)</f>
        <v>9.94843252267665</v>
      </c>
      <c r="E6244" s="16" t="n">
        <f aca="false">LOGINV(C6244,$B$8,$C$8)</f>
        <v>135.469565282372</v>
      </c>
      <c r="F6244" s="16" t="n">
        <f aca="false">$B$5/100*E6244*2_Girdiler!$B$14*2_Girdiler!$B$15*2_Girdiler!$B$16</f>
        <v>3.40841426250449</v>
      </c>
      <c r="G6244" s="16" t="n">
        <f aca="false">MIN(MATCH(F6244,2_Girdiler!$B$20:$I$20,1),7)</f>
        <v>1</v>
      </c>
      <c r="H6244" s="16" t="n">
        <f aca="false">IF(F6244&gt;=40,2_Girdiler!$I$21+(F6244-40)*(2_Girdiler!$I$21-2_Girdiler!$H$21)/(2_Girdiler!$I$20-2_Girdiler!$H$20),INDEX(2_Girdiler!$B$21:$I$21,G6244)+(F6244-INDEX(2_Girdiler!$B$20:$I$20,G6244))*(INDEX(2_Girdiler!$B$21:$I$21,G6244+1)-INDEX(2_Girdiler!$B$21:$I$21,G6244))/(INDEX(2_Girdiler!$B$20:$I$20,G6244+1)-INDEX(2_Girdiler!$B$20:$I$20,G6244)))</f>
        <v>7.49851137750987</v>
      </c>
      <c r="I6244" s="16" t="n">
        <f aca="false">H6244/2_Girdiler!$B$17</f>
        <v>3.00421128906646</v>
      </c>
      <c r="J6244" s="16" t="n">
        <f aca="false">D6244+I6244</f>
        <v>12.9526438117431</v>
      </c>
    </row>
    <row r="6245" customFormat="false" ht="15" hidden="false" customHeight="false" outlineLevel="0" collapsed="false">
      <c r="A6245" s="0" t="n">
        <v>6233</v>
      </c>
      <c r="B6245" s="7" t="n">
        <v>0.814408</v>
      </c>
      <c r="C6245" s="7" t="n">
        <v>0.59887</v>
      </c>
      <c r="D6245" s="16" t="n">
        <f aca="false">LOGINV(B6245,$B$7,$C$7)</f>
        <v>22.292699980134</v>
      </c>
      <c r="E6245" s="16" t="n">
        <f aca="false">LOGINV(C6245,$B$8,$C$8)</f>
        <v>128.364943917818</v>
      </c>
      <c r="F6245" s="16" t="n">
        <f aca="false">$B$5/100*E6245*2_Girdiler!$B$14*2_Girdiler!$B$15*2_Girdiler!$B$16</f>
        <v>3.2296619889723</v>
      </c>
      <c r="G6245" s="16" t="n">
        <f aca="false">MIN(MATCH(F6245,2_Girdiler!$B$20:$I$20,1),7)</f>
        <v>1</v>
      </c>
      <c r="H6245" s="16" t="n">
        <f aca="false">IF(F6245&gt;=40,2_Girdiler!$I$21+(F6245-40)*(2_Girdiler!$I$21-2_Girdiler!$H$21)/(2_Girdiler!$I$20-2_Girdiler!$H$20),INDEX(2_Girdiler!$B$21:$I$21,G6245)+(F6245-INDEX(2_Girdiler!$B$20:$I$20,G6245))*(INDEX(2_Girdiler!$B$21:$I$21,G6245+1)-INDEX(2_Girdiler!$B$21:$I$21,G6245))/(INDEX(2_Girdiler!$B$20:$I$20,G6245+1)-INDEX(2_Girdiler!$B$20:$I$20,G6245)))</f>
        <v>7.10525637573906</v>
      </c>
      <c r="I6245" s="16" t="n">
        <f aca="false">H6245/2_Girdiler!$B$17</f>
        <v>2.84665720181853</v>
      </c>
      <c r="J6245" s="16" t="n">
        <f aca="false">D6245+I6245</f>
        <v>25.1393571819525</v>
      </c>
    </row>
    <row r="6246" customFormat="false" ht="15" hidden="false" customHeight="false" outlineLevel="0" collapsed="false">
      <c r="A6246" s="0" t="n">
        <v>6234</v>
      </c>
      <c r="B6246" s="7" t="n">
        <v>0.144996</v>
      </c>
      <c r="C6246" s="7" t="n">
        <v>0.544117</v>
      </c>
      <c r="D6246" s="16" t="n">
        <f aca="false">LOGINV(B6246,$B$7,$C$7)</f>
        <v>7.50818101419771</v>
      </c>
      <c r="E6246" s="16" t="n">
        <f aca="false">LOGINV(C6246,$B$8,$C$8)</f>
        <v>117.302698979904</v>
      </c>
      <c r="F6246" s="16" t="n">
        <f aca="false">$B$5/100*E6246*2_Girdiler!$B$14*2_Girdiler!$B$15*2_Girdiler!$B$16</f>
        <v>2.95133590633438</v>
      </c>
      <c r="G6246" s="16" t="n">
        <f aca="false">MIN(MATCH(F6246,2_Girdiler!$B$20:$I$20,1),7)</f>
        <v>1</v>
      </c>
      <c r="H6246" s="16" t="n">
        <f aca="false">IF(F6246&gt;=40,2_Girdiler!$I$21+(F6246-40)*(2_Girdiler!$I$21-2_Girdiler!$H$21)/(2_Girdiler!$I$20-2_Girdiler!$H$20),INDEX(2_Girdiler!$B$21:$I$21,G6246)+(F6246-INDEX(2_Girdiler!$B$20:$I$20,G6246))*(INDEX(2_Girdiler!$B$21:$I$21,G6246+1)-INDEX(2_Girdiler!$B$21:$I$21,G6246))/(INDEX(2_Girdiler!$B$20:$I$20,G6246+1)-INDEX(2_Girdiler!$B$20:$I$20,G6246)))</f>
        <v>6.49293899393564</v>
      </c>
      <c r="I6246" s="16" t="n">
        <f aca="false">H6246/2_Girdiler!$B$17</f>
        <v>2.60133773795498</v>
      </c>
      <c r="J6246" s="16" t="n">
        <f aca="false">D6246+I6246</f>
        <v>10.1095187521527</v>
      </c>
    </row>
    <row r="6247" customFormat="false" ht="15" hidden="false" customHeight="false" outlineLevel="0" collapsed="false">
      <c r="A6247" s="0" t="n">
        <v>6235</v>
      </c>
      <c r="B6247" s="7" t="n">
        <v>0.058792</v>
      </c>
      <c r="C6247" s="7" t="n">
        <v>0.380966</v>
      </c>
      <c r="D6247" s="16" t="n">
        <f aca="false">LOGINV(B6247,$B$7,$C$7)</f>
        <v>5.66026999175061</v>
      </c>
      <c r="E6247" s="16" t="n">
        <f aca="false">LOGINV(C6247,$B$8,$C$8)</f>
        <v>89.8083793137449</v>
      </c>
      <c r="F6247" s="16" t="n">
        <f aca="false">$B$5/100*E6247*2_Girdiler!$B$14*2_Girdiler!$B$15*2_Girdiler!$B$16</f>
        <v>2.25957882353382</v>
      </c>
      <c r="G6247" s="16" t="n">
        <f aca="false">MIN(MATCH(F6247,2_Girdiler!$B$20:$I$20,1),7)</f>
        <v>1</v>
      </c>
      <c r="H6247" s="16" t="n">
        <f aca="false">IF(F6247&gt;=40,2_Girdiler!$I$21+(F6247-40)*(2_Girdiler!$I$21-2_Girdiler!$H$21)/(2_Girdiler!$I$20-2_Girdiler!$H$20),INDEX(2_Girdiler!$B$21:$I$21,G6247)+(F6247-INDEX(2_Girdiler!$B$20:$I$20,G6247))*(INDEX(2_Girdiler!$B$21:$I$21,G6247+1)-INDEX(2_Girdiler!$B$21:$I$21,G6247))/(INDEX(2_Girdiler!$B$20:$I$20,G6247+1)-INDEX(2_Girdiler!$B$20:$I$20,G6247)))</f>
        <v>4.97107341177441</v>
      </c>
      <c r="I6247" s="16" t="n">
        <f aca="false">H6247/2_Girdiler!$B$17</f>
        <v>1.99161595023013</v>
      </c>
      <c r="J6247" s="16" t="n">
        <f aca="false">D6247+I6247</f>
        <v>7.65188594198074</v>
      </c>
    </row>
    <row r="6248" customFormat="false" ht="15" hidden="false" customHeight="false" outlineLevel="0" collapsed="false">
      <c r="A6248" s="0" t="n">
        <v>6236</v>
      </c>
      <c r="B6248" s="7" t="n">
        <v>0.5605</v>
      </c>
      <c r="C6248" s="7" t="n">
        <v>0.220321</v>
      </c>
      <c r="D6248" s="16" t="n">
        <f aca="false">LOGINV(B6248,$B$7,$C$7)</f>
        <v>14.7413565214696</v>
      </c>
      <c r="E6248" s="16" t="n">
        <f aca="false">LOGINV(C6248,$B$8,$C$8)</f>
        <v>66.3854484787106</v>
      </c>
      <c r="F6248" s="16" t="n">
        <f aca="false">$B$5/100*E6248*2_Girdiler!$B$14*2_Girdiler!$B$15*2_Girdiler!$B$16</f>
        <v>1.67025788372436</v>
      </c>
      <c r="G6248" s="16" t="n">
        <f aca="false">MIN(MATCH(F6248,2_Girdiler!$B$20:$I$20,1),7)</f>
        <v>1</v>
      </c>
      <c r="H6248" s="16" t="n">
        <f aca="false">IF(F6248&gt;=40,2_Girdiler!$I$21+(F6248-40)*(2_Girdiler!$I$21-2_Girdiler!$H$21)/(2_Girdiler!$I$20-2_Girdiler!$H$20),INDEX(2_Girdiler!$B$21:$I$21,G6248)+(F6248-INDEX(2_Girdiler!$B$20:$I$20,G6248))*(INDEX(2_Girdiler!$B$21:$I$21,G6248+1)-INDEX(2_Girdiler!$B$21:$I$21,G6248))/(INDEX(2_Girdiler!$B$20:$I$20,G6248+1)-INDEX(2_Girdiler!$B$20:$I$20,G6248)))</f>
        <v>3.67456734419359</v>
      </c>
      <c r="I6248" s="16" t="n">
        <f aca="false">H6248/2_Girdiler!$B$17</f>
        <v>1.47218242956474</v>
      </c>
      <c r="J6248" s="16" t="n">
        <f aca="false">D6248+I6248</f>
        <v>16.2135389510344</v>
      </c>
    </row>
    <row r="6249" customFormat="false" ht="15" hidden="false" customHeight="false" outlineLevel="0" collapsed="false">
      <c r="A6249" s="0" t="n">
        <v>6237</v>
      </c>
      <c r="B6249" s="7" t="n">
        <v>0.670747</v>
      </c>
      <c r="C6249" s="7" t="n">
        <v>0.629724</v>
      </c>
      <c r="D6249" s="16" t="n">
        <f aca="false">LOGINV(B6249,$B$7,$C$7)</f>
        <v>17.3251267990389</v>
      </c>
      <c r="E6249" s="16" t="n">
        <f aca="false">LOGINV(C6249,$B$8,$C$8)</f>
        <v>135.228861877563</v>
      </c>
      <c r="F6249" s="16" t="n">
        <f aca="false">$B$5/100*E6249*2_Girdiler!$B$14*2_Girdiler!$B$15*2_Girdiler!$B$16</f>
        <v>3.40235816483949</v>
      </c>
      <c r="G6249" s="16" t="n">
        <f aca="false">MIN(MATCH(F6249,2_Girdiler!$B$20:$I$20,1),7)</f>
        <v>1</v>
      </c>
      <c r="H6249" s="16" t="n">
        <f aca="false">IF(F6249&gt;=40,2_Girdiler!$I$21+(F6249-40)*(2_Girdiler!$I$21-2_Girdiler!$H$21)/(2_Girdiler!$I$20-2_Girdiler!$H$20),INDEX(2_Girdiler!$B$21:$I$21,G6249)+(F6249-INDEX(2_Girdiler!$B$20:$I$20,G6249))*(INDEX(2_Girdiler!$B$21:$I$21,G6249+1)-INDEX(2_Girdiler!$B$21:$I$21,G6249))/(INDEX(2_Girdiler!$B$20:$I$20,G6249+1)-INDEX(2_Girdiler!$B$20:$I$20,G6249)))</f>
        <v>7.48518796264689</v>
      </c>
      <c r="I6249" s="16" t="n">
        <f aca="false">H6249/2_Girdiler!$B$17</f>
        <v>2.99887338247071</v>
      </c>
      <c r="J6249" s="16" t="n">
        <f aca="false">D6249+I6249</f>
        <v>20.3240001815096</v>
      </c>
    </row>
    <row r="6250" customFormat="false" ht="15" hidden="false" customHeight="false" outlineLevel="0" collapsed="false">
      <c r="A6250" s="0" t="n">
        <v>6238</v>
      </c>
      <c r="B6250" s="7" t="n">
        <v>0.635645</v>
      </c>
      <c r="C6250" s="7" t="n">
        <v>0.241581</v>
      </c>
      <c r="D6250" s="16" t="n">
        <f aca="false">LOGINV(B6250,$B$7,$C$7)</f>
        <v>16.4303419953324</v>
      </c>
      <c r="E6250" s="16" t="n">
        <f aca="false">LOGINV(C6250,$B$8,$C$8)</f>
        <v>69.4486567621172</v>
      </c>
      <c r="F6250" s="16" t="n">
        <f aca="false">$B$5/100*E6250*2_Girdiler!$B$14*2_Girdiler!$B$15*2_Girdiler!$B$16</f>
        <v>1.74732820413487</v>
      </c>
      <c r="G6250" s="16" t="n">
        <f aca="false">MIN(MATCH(F6250,2_Girdiler!$B$20:$I$20,1),7)</f>
        <v>1</v>
      </c>
      <c r="H6250" s="16" t="n">
        <f aca="false">IF(F6250&gt;=40,2_Girdiler!$I$21+(F6250-40)*(2_Girdiler!$I$21-2_Girdiler!$H$21)/(2_Girdiler!$I$20-2_Girdiler!$H$20),INDEX(2_Girdiler!$B$21:$I$21,G6250)+(F6250-INDEX(2_Girdiler!$B$20:$I$20,G6250))*(INDEX(2_Girdiler!$B$21:$I$21,G6250+1)-INDEX(2_Girdiler!$B$21:$I$21,G6250))/(INDEX(2_Girdiler!$B$20:$I$20,G6250+1)-INDEX(2_Girdiler!$B$20:$I$20,G6250)))</f>
        <v>3.84412204909671</v>
      </c>
      <c r="I6250" s="16" t="n">
        <f aca="false">H6250/2_Girdiler!$B$17</f>
        <v>1.54011300043939</v>
      </c>
      <c r="J6250" s="16" t="n">
        <f aca="false">D6250+I6250</f>
        <v>17.9704549957718</v>
      </c>
    </row>
    <row r="6251" customFormat="false" ht="15" hidden="false" customHeight="false" outlineLevel="0" collapsed="false">
      <c r="A6251" s="0" t="n">
        <v>6239</v>
      </c>
      <c r="B6251" s="7" t="n">
        <v>0.306523</v>
      </c>
      <c r="C6251" s="7" t="n">
        <v>0.681355</v>
      </c>
      <c r="D6251" s="16" t="n">
        <f aca="false">LOGINV(B6251,$B$7,$C$7)</f>
        <v>10.2154975540491</v>
      </c>
      <c r="E6251" s="16" t="n">
        <f aca="false">LOGINV(C6251,$B$8,$C$8)</f>
        <v>148.053937327577</v>
      </c>
      <c r="F6251" s="16" t="n">
        <f aca="false">$B$5/100*E6251*2_Girdiler!$B$14*2_Girdiler!$B$15*2_Girdiler!$B$16</f>
        <v>3.72503706316185</v>
      </c>
      <c r="G6251" s="16" t="n">
        <f aca="false">MIN(MATCH(F6251,2_Girdiler!$B$20:$I$20,1),7)</f>
        <v>1</v>
      </c>
      <c r="H6251" s="16" t="n">
        <f aca="false">IF(F6251&gt;=40,2_Girdiler!$I$21+(F6251-40)*(2_Girdiler!$I$21-2_Girdiler!$H$21)/(2_Girdiler!$I$20-2_Girdiler!$H$20),INDEX(2_Girdiler!$B$21:$I$21,G6251)+(F6251-INDEX(2_Girdiler!$B$20:$I$20,G6251))*(INDEX(2_Girdiler!$B$21:$I$21,G6251+1)-INDEX(2_Girdiler!$B$21:$I$21,G6251))/(INDEX(2_Girdiler!$B$20:$I$20,G6251+1)-INDEX(2_Girdiler!$B$20:$I$20,G6251)))</f>
        <v>8.19508153895607</v>
      </c>
      <c r="I6251" s="16" t="n">
        <f aca="false">H6251/2_Girdiler!$B$17</f>
        <v>3.28328587297919</v>
      </c>
      <c r="J6251" s="16" t="n">
        <f aca="false">D6251+I6251</f>
        <v>13.4987834270283</v>
      </c>
    </row>
    <row r="6252" customFormat="false" ht="15" hidden="false" customHeight="false" outlineLevel="0" collapsed="false">
      <c r="A6252" s="0" t="n">
        <v>6240</v>
      </c>
      <c r="B6252" s="7" t="n">
        <v>0.887386</v>
      </c>
      <c r="C6252" s="7" t="n">
        <v>0.03098</v>
      </c>
      <c r="D6252" s="16" t="n">
        <f aca="false">LOGINV(B6252,$B$7,$C$7)</f>
        <v>26.6232018463472</v>
      </c>
      <c r="E6252" s="16" t="n">
        <f aca="false">LOGINV(C6252,$B$8,$C$8)</f>
        <v>32.7319123026796</v>
      </c>
      <c r="F6252" s="16" t="n">
        <f aca="false">$B$5/100*E6252*2_Girdiler!$B$14*2_Girdiler!$B$15*2_Girdiler!$B$16</f>
        <v>0.823534913535418</v>
      </c>
      <c r="G6252" s="16" t="n">
        <f aca="false">MIN(MATCH(F6252,2_Girdiler!$B$20:$I$20,1),7)</f>
        <v>1</v>
      </c>
      <c r="H6252" s="16" t="n">
        <f aca="false">IF(F6252&gt;=40,2_Girdiler!$I$21+(F6252-40)*(2_Girdiler!$I$21-2_Girdiler!$H$21)/(2_Girdiler!$I$20-2_Girdiler!$H$20),INDEX(2_Girdiler!$B$21:$I$21,G6252)+(F6252-INDEX(2_Girdiler!$B$20:$I$20,G6252))*(INDEX(2_Girdiler!$B$21:$I$21,G6252+1)-INDEX(2_Girdiler!$B$21:$I$21,G6252))/(INDEX(2_Girdiler!$B$20:$I$20,G6252+1)-INDEX(2_Girdiler!$B$20:$I$20,G6252)))</f>
        <v>1.81177680977792</v>
      </c>
      <c r="I6252" s="16" t="n">
        <f aca="false">H6252/2_Girdiler!$B$17</f>
        <v>0.725872119302051</v>
      </c>
      <c r="J6252" s="16" t="n">
        <f aca="false">D6252+I6252</f>
        <v>27.3490739656493</v>
      </c>
    </row>
    <row r="6253" customFormat="false" ht="15" hidden="false" customHeight="false" outlineLevel="0" collapsed="false">
      <c r="A6253" s="0" t="n">
        <v>6241</v>
      </c>
      <c r="B6253" s="7" t="n">
        <v>0.886776</v>
      </c>
      <c r="C6253" s="7" t="n">
        <v>0.344772</v>
      </c>
      <c r="D6253" s="16" t="n">
        <f aca="false">LOGINV(B6253,$B$7,$C$7)</f>
        <v>26.575996389147</v>
      </c>
      <c r="E6253" s="16" t="n">
        <f aca="false">LOGINV(C6253,$B$8,$C$8)</f>
        <v>84.3832265519227</v>
      </c>
      <c r="F6253" s="16" t="n">
        <f aca="false">$B$5/100*E6253*2_Girdiler!$B$14*2_Girdiler!$B$15*2_Girdiler!$B$16</f>
        <v>2.12308198004637</v>
      </c>
      <c r="G6253" s="16" t="n">
        <f aca="false">MIN(MATCH(F6253,2_Girdiler!$B$20:$I$20,1),7)</f>
        <v>1</v>
      </c>
      <c r="H6253" s="16" t="n">
        <f aca="false">IF(F6253&gt;=40,2_Girdiler!$I$21+(F6253-40)*(2_Girdiler!$I$21-2_Girdiler!$H$21)/(2_Girdiler!$I$20-2_Girdiler!$H$20),INDEX(2_Girdiler!$B$21:$I$21,G6253)+(F6253-INDEX(2_Girdiler!$B$20:$I$20,G6253))*(INDEX(2_Girdiler!$B$21:$I$21,G6253+1)-INDEX(2_Girdiler!$B$21:$I$21,G6253))/(INDEX(2_Girdiler!$B$20:$I$20,G6253+1)-INDEX(2_Girdiler!$B$20:$I$20,G6253)))</f>
        <v>4.67078035610202</v>
      </c>
      <c r="I6253" s="16" t="n">
        <f aca="false">H6253/2_Girdiler!$B$17</f>
        <v>1.87130623241267</v>
      </c>
      <c r="J6253" s="16" t="n">
        <f aca="false">D6253+I6253</f>
        <v>28.4473026215596</v>
      </c>
    </row>
    <row r="6254" customFormat="false" ht="15" hidden="false" customHeight="false" outlineLevel="0" collapsed="false">
      <c r="A6254" s="0" t="n">
        <v>6242</v>
      </c>
      <c r="B6254" s="7" t="n">
        <v>0.643711</v>
      </c>
      <c r="C6254" s="7" t="n">
        <v>0.153373</v>
      </c>
      <c r="D6254" s="16" t="n">
        <f aca="false">LOGINV(B6254,$B$7,$C$7)</f>
        <v>16.6289294274899</v>
      </c>
      <c r="E6254" s="16" t="n">
        <f aca="false">LOGINV(C6254,$B$8,$C$8)</f>
        <v>56.4570686280062</v>
      </c>
      <c r="F6254" s="16" t="n">
        <f aca="false">$B$5/100*E6254*2_Girdiler!$B$14*2_Girdiler!$B$15*2_Girdiler!$B$16</f>
        <v>1.42045984668064</v>
      </c>
      <c r="G6254" s="16" t="n">
        <f aca="false">MIN(MATCH(F6254,2_Girdiler!$B$20:$I$20,1),7)</f>
        <v>1</v>
      </c>
      <c r="H6254" s="16" t="n">
        <f aca="false">IF(F6254&gt;=40,2_Girdiler!$I$21+(F6254-40)*(2_Girdiler!$I$21-2_Girdiler!$H$21)/(2_Girdiler!$I$20-2_Girdiler!$H$20),INDEX(2_Girdiler!$B$21:$I$21,G6254)+(F6254-INDEX(2_Girdiler!$B$20:$I$20,G6254))*(INDEX(2_Girdiler!$B$21:$I$21,G6254+1)-INDEX(2_Girdiler!$B$21:$I$21,G6254))/(INDEX(2_Girdiler!$B$20:$I$20,G6254+1)-INDEX(2_Girdiler!$B$20:$I$20,G6254)))</f>
        <v>3.1250116626974</v>
      </c>
      <c r="I6254" s="16" t="n">
        <f aca="false">H6254/2_Girdiler!$B$17</f>
        <v>1.25200787768325</v>
      </c>
      <c r="J6254" s="16" t="n">
        <f aca="false">D6254+I6254</f>
        <v>17.8809373051732</v>
      </c>
    </row>
    <row r="6255" customFormat="false" ht="15" hidden="false" customHeight="false" outlineLevel="0" collapsed="false">
      <c r="A6255" s="0" t="n">
        <v>6243</v>
      </c>
      <c r="B6255" s="7" t="n">
        <v>0.149272</v>
      </c>
      <c r="C6255" s="7" t="n">
        <v>0.000832</v>
      </c>
      <c r="D6255" s="16" t="n">
        <f aca="false">LOGINV(B6255,$B$7,$C$7)</f>
        <v>7.58633660183101</v>
      </c>
      <c r="E6255" s="16" t="n">
        <f aca="false">LOGINV(C6255,$B$8,$C$8)</f>
        <v>14.3462331273249</v>
      </c>
      <c r="F6255" s="16" t="n">
        <f aca="false">$B$5/100*E6255*2_Girdiler!$B$14*2_Girdiler!$B$15*2_Girdiler!$B$16</f>
        <v>0.360951225483495</v>
      </c>
      <c r="G6255" s="16" t="n">
        <f aca="false">MIN(MATCH(F6255,2_Girdiler!$B$20:$I$20,1),7)</f>
        <v>1</v>
      </c>
      <c r="H6255" s="16" t="n">
        <f aca="false">IF(F6255&gt;=40,2_Girdiler!$I$21+(F6255-40)*(2_Girdiler!$I$21-2_Girdiler!$H$21)/(2_Girdiler!$I$20-2_Girdiler!$H$20),INDEX(2_Girdiler!$B$21:$I$21,G6255)+(F6255-INDEX(2_Girdiler!$B$20:$I$20,G6255))*(INDEX(2_Girdiler!$B$21:$I$21,G6255+1)-INDEX(2_Girdiler!$B$21:$I$21,G6255))/(INDEX(2_Girdiler!$B$20:$I$20,G6255+1)-INDEX(2_Girdiler!$B$20:$I$20,G6255)))</f>
        <v>0.794092696063688</v>
      </c>
      <c r="I6255" s="16" t="n">
        <f aca="false">H6255/2_Girdiler!$B$17</f>
        <v>0.318146112205003</v>
      </c>
      <c r="J6255" s="16" t="n">
        <f aca="false">D6255+I6255</f>
        <v>7.90448271403601</v>
      </c>
    </row>
    <row r="6256" customFormat="false" ht="15" hidden="false" customHeight="false" outlineLevel="0" collapsed="false">
      <c r="A6256" s="0" t="n">
        <v>6244</v>
      </c>
      <c r="B6256" s="7" t="n">
        <v>0.07822</v>
      </c>
      <c r="C6256" s="7" t="n">
        <v>0.947737</v>
      </c>
      <c r="D6256" s="16" t="n">
        <f aca="false">LOGINV(B6256,$B$7,$C$7)</f>
        <v>6.14649715155972</v>
      </c>
      <c r="E6256" s="16" t="n">
        <f aca="false">LOGINV(C6256,$B$8,$C$8)</f>
        <v>311.396512884775</v>
      </c>
      <c r="F6256" s="16" t="n">
        <f aca="false">$B$5/100*E6256*2_Girdiler!$B$14*2_Girdiler!$B$15*2_Girdiler!$B$16</f>
        <v>7.83473626418094</v>
      </c>
      <c r="G6256" s="16" t="n">
        <f aca="false">MIN(MATCH(F6256,2_Girdiler!$B$20:$I$20,1),7)</f>
        <v>2</v>
      </c>
      <c r="H6256" s="16" t="n">
        <f aca="false">IF(F6256&gt;=40,2_Girdiler!$I$21+(F6256-40)*(2_Girdiler!$I$21-2_Girdiler!$H$21)/(2_Girdiler!$I$20-2_Girdiler!$H$20),INDEX(2_Girdiler!$B$21:$I$21,G6256)+(F6256-INDEX(2_Girdiler!$B$20:$I$20,G6256))*(INDEX(2_Girdiler!$B$21:$I$21,G6256+1)-INDEX(2_Girdiler!$B$21:$I$21,G6256))/(INDEX(2_Girdiler!$B$20:$I$20,G6256+1)-INDEX(2_Girdiler!$B$20:$I$20,G6256)))</f>
        <v>15.5355780226895</v>
      </c>
      <c r="I6256" s="16" t="n">
        <f aca="false">H6256/2_Girdiler!$B$17</f>
        <v>6.2241899129365</v>
      </c>
      <c r="J6256" s="16" t="n">
        <f aca="false">D6256+I6256</f>
        <v>12.3706870644962</v>
      </c>
    </row>
    <row r="6257" customFormat="false" ht="15" hidden="false" customHeight="false" outlineLevel="0" collapsed="false">
      <c r="A6257" s="0" t="n">
        <v>6245</v>
      </c>
      <c r="B6257" s="7" t="n">
        <v>0.333735</v>
      </c>
      <c r="C6257" s="7" t="n">
        <v>0.432862</v>
      </c>
      <c r="D6257" s="16" t="n">
        <f aca="false">LOGINV(B6257,$B$7,$C$7)</f>
        <v>10.6581857692972</v>
      </c>
      <c r="E6257" s="16" t="n">
        <f aca="false">LOGINV(C6257,$B$8,$C$8)</f>
        <v>97.9130631480448</v>
      </c>
      <c r="F6257" s="16" t="n">
        <f aca="false">$B$5/100*E6257*2_Girdiler!$B$14*2_Girdiler!$B$15*2_Girdiler!$B$16</f>
        <v>2.46349266880481</v>
      </c>
      <c r="G6257" s="16" t="n">
        <f aca="false">MIN(MATCH(F6257,2_Girdiler!$B$20:$I$20,1),7)</f>
        <v>1</v>
      </c>
      <c r="H6257" s="16" t="n">
        <f aca="false">IF(F6257&gt;=40,2_Girdiler!$I$21+(F6257-40)*(2_Girdiler!$I$21-2_Girdiler!$H$21)/(2_Girdiler!$I$20-2_Girdiler!$H$20),INDEX(2_Girdiler!$B$21:$I$21,G6257)+(F6257-INDEX(2_Girdiler!$B$20:$I$20,G6257))*(INDEX(2_Girdiler!$B$21:$I$21,G6257+1)-INDEX(2_Girdiler!$B$21:$I$21,G6257))/(INDEX(2_Girdiler!$B$20:$I$20,G6257+1)-INDEX(2_Girdiler!$B$20:$I$20,G6257)))</f>
        <v>5.41968387137058</v>
      </c>
      <c r="I6257" s="16" t="n">
        <f aca="false">H6257/2_Girdiler!$B$17</f>
        <v>2.17134770487603</v>
      </c>
      <c r="J6257" s="16" t="n">
        <f aca="false">D6257+I6257</f>
        <v>12.8295334741732</v>
      </c>
    </row>
    <row r="6258" customFormat="false" ht="15" hidden="false" customHeight="false" outlineLevel="0" collapsed="false">
      <c r="A6258" s="0" t="n">
        <v>6246</v>
      </c>
      <c r="B6258" s="7" t="n">
        <v>0.843678</v>
      </c>
      <c r="C6258" s="7" t="n">
        <v>0.628573</v>
      </c>
      <c r="D6258" s="16" t="n">
        <f aca="false">LOGINV(B6258,$B$7,$C$7)</f>
        <v>23.7742013073492</v>
      </c>
      <c r="E6258" s="16" t="n">
        <f aca="false">LOGINV(C6258,$B$8,$C$8)</f>
        <v>134.963221507235</v>
      </c>
      <c r="F6258" s="16" t="n">
        <f aca="false">$B$5/100*E6258*2_Girdiler!$B$14*2_Girdiler!$B$15*2_Girdiler!$B$16</f>
        <v>3.39567465312204</v>
      </c>
      <c r="G6258" s="16" t="n">
        <f aca="false">MIN(MATCH(F6258,2_Girdiler!$B$20:$I$20,1),7)</f>
        <v>1</v>
      </c>
      <c r="H6258" s="16" t="n">
        <f aca="false">IF(F6258&gt;=40,2_Girdiler!$I$21+(F6258-40)*(2_Girdiler!$I$21-2_Girdiler!$H$21)/(2_Girdiler!$I$20-2_Girdiler!$H$20),INDEX(2_Girdiler!$B$21:$I$21,G6258)+(F6258-INDEX(2_Girdiler!$B$20:$I$20,G6258))*(INDEX(2_Girdiler!$B$21:$I$21,G6258+1)-INDEX(2_Girdiler!$B$21:$I$21,G6258))/(INDEX(2_Girdiler!$B$20:$I$20,G6258+1)-INDEX(2_Girdiler!$B$20:$I$20,G6258)))</f>
        <v>7.4704842368685</v>
      </c>
      <c r="I6258" s="16" t="n">
        <f aca="false">H6258/2_Girdiler!$B$17</f>
        <v>2.99298246669411</v>
      </c>
      <c r="J6258" s="16" t="n">
        <f aca="false">D6258+I6258</f>
        <v>26.7671837740434</v>
      </c>
    </row>
    <row r="6259" customFormat="false" ht="15" hidden="false" customHeight="false" outlineLevel="0" collapsed="false">
      <c r="A6259" s="0" t="n">
        <v>6247</v>
      </c>
      <c r="B6259" s="7" t="n">
        <v>0.397559</v>
      </c>
      <c r="C6259" s="7" t="n">
        <v>0.48316</v>
      </c>
      <c r="D6259" s="16" t="n">
        <f aca="false">LOGINV(B6259,$B$7,$C$7)</f>
        <v>11.717221697953</v>
      </c>
      <c r="E6259" s="16" t="n">
        <f aca="false">LOGINV(C6259,$B$8,$C$8)</f>
        <v>106.268975854932</v>
      </c>
      <c r="F6259" s="16" t="n">
        <f aca="false">$B$5/100*E6259*2_Girdiler!$B$14*2_Girdiler!$B$15*2_Girdiler!$B$16</f>
        <v>2.6737274325101</v>
      </c>
      <c r="G6259" s="16" t="n">
        <f aca="false">MIN(MATCH(F6259,2_Girdiler!$B$20:$I$20,1),7)</f>
        <v>1</v>
      </c>
      <c r="H6259" s="16" t="n">
        <f aca="false">IF(F6259&gt;=40,2_Girdiler!$I$21+(F6259-40)*(2_Girdiler!$I$21-2_Girdiler!$H$21)/(2_Girdiler!$I$20-2_Girdiler!$H$20),INDEX(2_Girdiler!$B$21:$I$21,G6259)+(F6259-INDEX(2_Girdiler!$B$20:$I$20,G6259))*(INDEX(2_Girdiler!$B$21:$I$21,G6259+1)-INDEX(2_Girdiler!$B$21:$I$21,G6259))/(INDEX(2_Girdiler!$B$20:$I$20,G6259+1)-INDEX(2_Girdiler!$B$20:$I$20,G6259)))</f>
        <v>5.88220035152221</v>
      </c>
      <c r="I6259" s="16" t="n">
        <f aca="false">H6259/2_Girdiler!$B$17</f>
        <v>2.35665078185986</v>
      </c>
      <c r="J6259" s="16" t="n">
        <f aca="false">D6259+I6259</f>
        <v>14.0738724798129</v>
      </c>
    </row>
    <row r="6260" customFormat="false" ht="15" hidden="false" customHeight="false" outlineLevel="0" collapsed="false">
      <c r="A6260" s="0" t="n">
        <v>6248</v>
      </c>
      <c r="B6260" s="7" t="n">
        <v>0.682302</v>
      </c>
      <c r="C6260" s="7" t="n">
        <v>0.668818</v>
      </c>
      <c r="D6260" s="16" t="n">
        <f aca="false">LOGINV(B6260,$B$7,$C$7)</f>
        <v>17.6385848303952</v>
      </c>
      <c r="E6260" s="16" t="n">
        <f aca="false">LOGINV(C6260,$B$8,$C$8)</f>
        <v>144.761522573168</v>
      </c>
      <c r="F6260" s="16" t="n">
        <f aca="false">$B$5/100*E6260*2_Girdiler!$B$14*2_Girdiler!$B$15*2_Girdiler!$B$16</f>
        <v>3.64219990794091</v>
      </c>
      <c r="G6260" s="16" t="n">
        <f aca="false">MIN(MATCH(F6260,2_Girdiler!$B$20:$I$20,1),7)</f>
        <v>1</v>
      </c>
      <c r="H6260" s="16" t="n">
        <f aca="false">IF(F6260&gt;=40,2_Girdiler!$I$21+(F6260-40)*(2_Girdiler!$I$21-2_Girdiler!$H$21)/(2_Girdiler!$I$20-2_Girdiler!$H$20),INDEX(2_Girdiler!$B$21:$I$21,G6260)+(F6260-INDEX(2_Girdiler!$B$20:$I$20,G6260))*(INDEX(2_Girdiler!$B$21:$I$21,G6260+1)-INDEX(2_Girdiler!$B$21:$I$21,G6260))/(INDEX(2_Girdiler!$B$20:$I$20,G6260+1)-INDEX(2_Girdiler!$B$20:$I$20,G6260)))</f>
        <v>8.01283979747</v>
      </c>
      <c r="I6260" s="16" t="n">
        <f aca="false">H6260/2_Girdiler!$B$17</f>
        <v>3.21027235475561</v>
      </c>
      <c r="J6260" s="16" t="n">
        <f aca="false">D6260+I6260</f>
        <v>20.8488571851508</v>
      </c>
    </row>
    <row r="6261" customFormat="false" ht="15" hidden="false" customHeight="false" outlineLevel="0" collapsed="false">
      <c r="A6261" s="0" t="n">
        <v>6249</v>
      </c>
      <c r="B6261" s="7" t="n">
        <v>0.130144</v>
      </c>
      <c r="C6261" s="7" t="n">
        <v>0.922204</v>
      </c>
      <c r="D6261" s="16" t="n">
        <f aca="false">LOGINV(B6261,$B$7,$C$7)</f>
        <v>7.23064948998075</v>
      </c>
      <c r="E6261" s="16" t="n">
        <f aca="false">LOGINV(C6261,$B$8,$C$8)</f>
        <v>273.109777792599</v>
      </c>
      <c r="F6261" s="16" t="n">
        <f aca="false">$B$5/100*E6261*2_Girdiler!$B$14*2_Girdiler!$B$15*2_Girdiler!$B$16</f>
        <v>6.87144200926178</v>
      </c>
      <c r="G6261" s="16" t="n">
        <f aca="false">MIN(MATCH(F6261,2_Girdiler!$B$20:$I$20,1),7)</f>
        <v>2</v>
      </c>
      <c r="H6261" s="16" t="n">
        <f aca="false">IF(F6261&gt;=40,2_Girdiler!$I$21+(F6261-40)*(2_Girdiler!$I$21-2_Girdiler!$H$21)/(2_Girdiler!$I$20-2_Girdiler!$H$20),INDEX(2_Girdiler!$B$21:$I$21,G6261)+(F6261-INDEX(2_Girdiler!$B$20:$I$20,G6261))*(INDEX(2_Girdiler!$B$21:$I$21,G6261+1)-INDEX(2_Girdiler!$B$21:$I$21,G6261))/(INDEX(2_Girdiler!$B$20:$I$20,G6261+1)-INDEX(2_Girdiler!$B$20:$I$20,G6261)))</f>
        <v>13.9943072148188</v>
      </c>
      <c r="I6261" s="16" t="n">
        <f aca="false">H6261/2_Girdiler!$B$17</f>
        <v>5.60669359568063</v>
      </c>
      <c r="J6261" s="16" t="n">
        <f aca="false">D6261+I6261</f>
        <v>12.8373430856614</v>
      </c>
    </row>
    <row r="6262" customFormat="false" ht="15" hidden="false" customHeight="false" outlineLevel="0" collapsed="false">
      <c r="A6262" s="0" t="n">
        <v>6250</v>
      </c>
      <c r="B6262" s="7" t="n">
        <v>0.798876</v>
      </c>
      <c r="C6262" s="7" t="n">
        <v>0.285391</v>
      </c>
      <c r="D6262" s="16" t="n">
        <f aca="false">LOGINV(B6262,$B$7,$C$7)</f>
        <v>21.5998328181164</v>
      </c>
      <c r="E6262" s="16" t="n">
        <f aca="false">LOGINV(C6262,$B$8,$C$8)</f>
        <v>75.7391368852754</v>
      </c>
      <c r="F6262" s="16" t="n">
        <f aca="false">$B$5/100*E6262*2_Girdiler!$B$14*2_Girdiler!$B$15*2_Girdiler!$B$16</f>
        <v>1.90559668403353</v>
      </c>
      <c r="G6262" s="16" t="n">
        <f aca="false">MIN(MATCH(F6262,2_Girdiler!$B$20:$I$20,1),7)</f>
        <v>1</v>
      </c>
      <c r="H6262" s="16" t="n">
        <f aca="false">IF(F6262&gt;=40,2_Girdiler!$I$21+(F6262-40)*(2_Girdiler!$I$21-2_Girdiler!$H$21)/(2_Girdiler!$I$20-2_Girdiler!$H$20),INDEX(2_Girdiler!$B$21:$I$21,G6262)+(F6262-INDEX(2_Girdiler!$B$20:$I$20,G6262))*(INDEX(2_Girdiler!$B$21:$I$21,G6262+1)-INDEX(2_Girdiler!$B$21:$I$21,G6262))/(INDEX(2_Girdiler!$B$20:$I$20,G6262+1)-INDEX(2_Girdiler!$B$20:$I$20,G6262)))</f>
        <v>4.19231270487377</v>
      </c>
      <c r="I6262" s="16" t="n">
        <f aca="false">H6262/2_Girdiler!$B$17</f>
        <v>1.67961246188853</v>
      </c>
      <c r="J6262" s="16" t="n">
        <f aca="false">D6262+I6262</f>
        <v>23.279445280005</v>
      </c>
    </row>
    <row r="6263" customFormat="false" ht="15" hidden="false" customHeight="false" outlineLevel="0" collapsed="false">
      <c r="A6263" s="0" t="n">
        <v>6251</v>
      </c>
      <c r="B6263" s="7" t="n">
        <v>0.8756</v>
      </c>
      <c r="C6263" s="7" t="n">
        <v>0.03387</v>
      </c>
      <c r="D6263" s="16" t="n">
        <f aca="false">LOGINV(B6263,$B$7,$C$7)</f>
        <v>25.7550861243941</v>
      </c>
      <c r="E6263" s="16" t="n">
        <f aca="false">LOGINV(C6263,$B$8,$C$8)</f>
        <v>33.5847901612119</v>
      </c>
      <c r="F6263" s="16" t="n">
        <f aca="false">$B$5/100*E6263*2_Girdiler!$B$14*2_Girdiler!$B$15*2_Girdiler!$B$16</f>
        <v>0.844993320456092</v>
      </c>
      <c r="G6263" s="16" t="n">
        <f aca="false">MIN(MATCH(F6263,2_Girdiler!$B$20:$I$20,1),7)</f>
        <v>1</v>
      </c>
      <c r="H6263" s="16" t="n">
        <f aca="false">IF(F6263&gt;=40,2_Girdiler!$I$21+(F6263-40)*(2_Girdiler!$I$21-2_Girdiler!$H$21)/(2_Girdiler!$I$20-2_Girdiler!$H$20),INDEX(2_Girdiler!$B$21:$I$21,G6263)+(F6263-INDEX(2_Girdiler!$B$20:$I$20,G6263))*(INDEX(2_Girdiler!$B$21:$I$21,G6263+1)-INDEX(2_Girdiler!$B$21:$I$21,G6263))/(INDEX(2_Girdiler!$B$20:$I$20,G6263+1)-INDEX(2_Girdiler!$B$20:$I$20,G6263)))</f>
        <v>1.8589853050034</v>
      </c>
      <c r="I6263" s="16" t="n">
        <f aca="false">H6263/2_Girdiler!$B$17</f>
        <v>0.744785779248158</v>
      </c>
      <c r="J6263" s="16" t="n">
        <f aca="false">D6263+I6263</f>
        <v>26.4998719036422</v>
      </c>
    </row>
    <row r="6264" customFormat="false" ht="15" hidden="false" customHeight="false" outlineLevel="0" collapsed="false">
      <c r="A6264" s="0" t="n">
        <v>6252</v>
      </c>
      <c r="B6264" s="7" t="n">
        <v>0.684505</v>
      </c>
      <c r="C6264" s="7" t="n">
        <v>0.370036</v>
      </c>
      <c r="D6264" s="16" t="n">
        <f aca="false">LOGINV(B6264,$B$7,$C$7)</f>
        <v>17.6995303620873</v>
      </c>
      <c r="E6264" s="16" t="n">
        <f aca="false">LOGINV(C6264,$B$8,$C$8)</f>
        <v>88.1534724777121</v>
      </c>
      <c r="F6264" s="16" t="n">
        <f aca="false">$B$5/100*E6264*2_Girdiler!$B$14*2_Girdiler!$B$15*2_Girdiler!$B$16</f>
        <v>2.21794136753924</v>
      </c>
      <c r="G6264" s="16" t="n">
        <f aca="false">MIN(MATCH(F6264,2_Girdiler!$B$20:$I$20,1),7)</f>
        <v>1</v>
      </c>
      <c r="H6264" s="16" t="n">
        <f aca="false">IF(F6264&gt;=40,2_Girdiler!$I$21+(F6264-40)*(2_Girdiler!$I$21-2_Girdiler!$H$21)/(2_Girdiler!$I$20-2_Girdiler!$H$20),INDEX(2_Girdiler!$B$21:$I$21,G6264)+(F6264-INDEX(2_Girdiler!$B$20:$I$20,G6264))*(INDEX(2_Girdiler!$B$21:$I$21,G6264+1)-INDEX(2_Girdiler!$B$21:$I$21,G6264))/(INDEX(2_Girdiler!$B$20:$I$20,G6264+1)-INDEX(2_Girdiler!$B$20:$I$20,G6264)))</f>
        <v>4.87947100858632</v>
      </c>
      <c r="I6264" s="16" t="n">
        <f aca="false">H6264/2_Girdiler!$B$17</f>
        <v>1.95491626946567</v>
      </c>
      <c r="J6264" s="16" t="n">
        <f aca="false">D6264+I6264</f>
        <v>19.654446631553</v>
      </c>
    </row>
    <row r="6265" customFormat="false" ht="15" hidden="false" customHeight="false" outlineLevel="0" collapsed="false">
      <c r="A6265" s="0" t="n">
        <v>6253</v>
      </c>
      <c r="B6265" s="7" t="n">
        <v>0.354733</v>
      </c>
      <c r="C6265" s="7" t="n">
        <v>0.820213</v>
      </c>
      <c r="D6265" s="16" t="n">
        <f aca="false">LOGINV(B6265,$B$7,$C$7)</f>
        <v>11.0025559706064</v>
      </c>
      <c r="E6265" s="16" t="n">
        <f aca="false">LOGINV(C6265,$B$8,$C$8)</f>
        <v>197.27948032022</v>
      </c>
      <c r="F6265" s="16" t="n">
        <f aca="false">$B$5/100*E6265*2_Girdiler!$B$14*2_Girdiler!$B$15*2_Girdiler!$B$16</f>
        <v>4.96355172485673</v>
      </c>
      <c r="G6265" s="16" t="n">
        <f aca="false">MIN(MATCH(F6265,2_Girdiler!$B$20:$I$20,1),7)</f>
        <v>1</v>
      </c>
      <c r="H6265" s="16" t="n">
        <f aca="false">IF(F6265&gt;=40,2_Girdiler!$I$21+(F6265-40)*(2_Girdiler!$I$21-2_Girdiler!$H$21)/(2_Girdiler!$I$20-2_Girdiler!$H$20),INDEX(2_Girdiler!$B$21:$I$21,G6265)+(F6265-INDEX(2_Girdiler!$B$20:$I$20,G6265))*(INDEX(2_Girdiler!$B$21:$I$21,G6265+1)-INDEX(2_Girdiler!$B$21:$I$21,G6265))/(INDEX(2_Girdiler!$B$20:$I$20,G6265+1)-INDEX(2_Girdiler!$B$20:$I$20,G6265)))</f>
        <v>10.9198137946848</v>
      </c>
      <c r="I6265" s="16" t="n">
        <f aca="false">H6265/2_Girdiler!$B$17</f>
        <v>4.37492539851154</v>
      </c>
      <c r="J6265" s="16" t="n">
        <f aca="false">D6265+I6265</f>
        <v>15.377481369118</v>
      </c>
    </row>
    <row r="6266" customFormat="false" ht="15" hidden="false" customHeight="false" outlineLevel="0" collapsed="false">
      <c r="A6266" s="0" t="n">
        <v>6254</v>
      </c>
      <c r="B6266" s="7" t="n">
        <v>0.555519</v>
      </c>
      <c r="C6266" s="7" t="n">
        <v>0.072619</v>
      </c>
      <c r="D6266" s="16" t="n">
        <f aca="false">LOGINV(B6266,$B$7,$C$7)</f>
        <v>14.6380301194436</v>
      </c>
      <c r="E6266" s="16" t="n">
        <f aca="false">LOGINV(C6266,$B$8,$C$8)</f>
        <v>42.6496863364772</v>
      </c>
      <c r="F6266" s="16" t="n">
        <f aca="false">$B$5/100*E6266*2_Girdiler!$B$14*2_Girdiler!$B$15*2_Girdiler!$B$16</f>
        <v>1.07306610822577</v>
      </c>
      <c r="G6266" s="16" t="n">
        <f aca="false">MIN(MATCH(F6266,2_Girdiler!$B$20:$I$20,1),7)</f>
        <v>1</v>
      </c>
      <c r="H6266" s="16" t="n">
        <f aca="false">IF(F6266&gt;=40,2_Girdiler!$I$21+(F6266-40)*(2_Girdiler!$I$21-2_Girdiler!$H$21)/(2_Girdiler!$I$20-2_Girdiler!$H$20),INDEX(2_Girdiler!$B$21:$I$21,G6266)+(F6266-INDEX(2_Girdiler!$B$20:$I$20,G6266))*(INDEX(2_Girdiler!$B$21:$I$21,G6266+1)-INDEX(2_Girdiler!$B$21:$I$21,G6266))/(INDEX(2_Girdiler!$B$20:$I$20,G6266+1)-INDEX(2_Girdiler!$B$20:$I$20,G6266)))</f>
        <v>2.36074543809669</v>
      </c>
      <c r="I6266" s="16" t="n">
        <f aca="false">H6266/2_Girdiler!$B$17</f>
        <v>0.945811473596429</v>
      </c>
      <c r="J6266" s="16" t="n">
        <f aca="false">D6266+I6266</f>
        <v>15.58384159304</v>
      </c>
    </row>
    <row r="6267" customFormat="false" ht="15" hidden="false" customHeight="false" outlineLevel="0" collapsed="false">
      <c r="A6267" s="0" t="n">
        <v>6255</v>
      </c>
      <c r="B6267" s="7" t="n">
        <v>0.961931</v>
      </c>
      <c r="C6267" s="7" t="n">
        <v>0.692503</v>
      </c>
      <c r="D6267" s="16" t="n">
        <f aca="false">LOGINV(B6267,$B$7,$C$7)</f>
        <v>36.3929644542411</v>
      </c>
      <c r="E6267" s="16" t="n">
        <f aca="false">LOGINV(C6267,$B$8,$C$8)</f>
        <v>151.091903363219</v>
      </c>
      <c r="F6267" s="16" t="n">
        <f aca="false">$B$5/100*E6267*2_Girdiler!$B$14*2_Girdiler!$B$15*2_Girdiler!$B$16</f>
        <v>3.8014722886186</v>
      </c>
      <c r="G6267" s="16" t="n">
        <f aca="false">MIN(MATCH(F6267,2_Girdiler!$B$20:$I$20,1),7)</f>
        <v>1</v>
      </c>
      <c r="H6267" s="16" t="n">
        <f aca="false">IF(F6267&gt;=40,2_Girdiler!$I$21+(F6267-40)*(2_Girdiler!$I$21-2_Girdiler!$H$21)/(2_Girdiler!$I$20-2_Girdiler!$H$20),INDEX(2_Girdiler!$B$21:$I$21,G6267)+(F6267-INDEX(2_Girdiler!$B$20:$I$20,G6267))*(INDEX(2_Girdiler!$B$21:$I$21,G6267+1)-INDEX(2_Girdiler!$B$21:$I$21,G6267))/(INDEX(2_Girdiler!$B$20:$I$20,G6267+1)-INDEX(2_Girdiler!$B$20:$I$20,G6267)))</f>
        <v>8.36323903496092</v>
      </c>
      <c r="I6267" s="16" t="n">
        <f aca="false">H6267/2_Girdiler!$B$17</f>
        <v>3.35065666464781</v>
      </c>
      <c r="J6267" s="16" t="n">
        <f aca="false">D6267+I6267</f>
        <v>39.7436211188889</v>
      </c>
    </row>
    <row r="6268" customFormat="false" ht="15" hidden="false" customHeight="false" outlineLevel="0" collapsed="false">
      <c r="A6268" s="0" t="n">
        <v>6256</v>
      </c>
      <c r="B6268" s="7" t="n">
        <v>0.578484</v>
      </c>
      <c r="C6268" s="7" t="n">
        <v>0.313631</v>
      </c>
      <c r="D6268" s="16" t="n">
        <f aca="false">LOGINV(B6268,$B$7,$C$7)</f>
        <v>15.1223609637937</v>
      </c>
      <c r="E6268" s="16" t="n">
        <f aca="false">LOGINV(C6268,$B$8,$C$8)</f>
        <v>79.8208294637652</v>
      </c>
      <c r="F6268" s="16" t="n">
        <f aca="false">$B$5/100*E6268*2_Girdiler!$B$14*2_Girdiler!$B$15*2_Girdiler!$B$16</f>
        <v>2.00829206930833</v>
      </c>
      <c r="G6268" s="16" t="n">
        <f aca="false">MIN(MATCH(F6268,2_Girdiler!$B$20:$I$20,1),7)</f>
        <v>1</v>
      </c>
      <c r="H6268" s="16" t="n">
        <f aca="false">IF(F6268&gt;=40,2_Girdiler!$I$21+(F6268-40)*(2_Girdiler!$I$21-2_Girdiler!$H$21)/(2_Girdiler!$I$20-2_Girdiler!$H$20),INDEX(2_Girdiler!$B$21:$I$21,G6268)+(F6268-INDEX(2_Girdiler!$B$20:$I$20,G6268))*(INDEX(2_Girdiler!$B$21:$I$21,G6268+1)-INDEX(2_Girdiler!$B$21:$I$21,G6268))/(INDEX(2_Girdiler!$B$20:$I$20,G6268+1)-INDEX(2_Girdiler!$B$20:$I$20,G6268)))</f>
        <v>4.41824255247833</v>
      </c>
      <c r="I6268" s="16" t="n">
        <f aca="false">H6268/2_Girdiler!$B$17</f>
        <v>1.77012922775574</v>
      </c>
      <c r="J6268" s="16" t="n">
        <f aca="false">D6268+I6268</f>
        <v>16.8924901915494</v>
      </c>
    </row>
    <row r="6269" customFormat="false" ht="15" hidden="false" customHeight="false" outlineLevel="0" collapsed="false">
      <c r="A6269" s="0" t="n">
        <v>6257</v>
      </c>
      <c r="B6269" s="7" t="n">
        <v>0.843245</v>
      </c>
      <c r="C6269" s="7" t="n">
        <v>0.716574</v>
      </c>
      <c r="D6269" s="16" t="n">
        <f aca="false">LOGINV(B6269,$B$7,$C$7)</f>
        <v>23.7502895011917</v>
      </c>
      <c r="E6269" s="16" t="n">
        <f aca="false">LOGINV(C6269,$B$8,$C$8)</f>
        <v>158.048659576681</v>
      </c>
      <c r="F6269" s="16" t="n">
        <f aca="false">$B$5/100*E6269*2_Girdiler!$B$14*2_Girdiler!$B$15*2_Girdiler!$B$16</f>
        <v>3.9765042749493</v>
      </c>
      <c r="G6269" s="16" t="n">
        <f aca="false">MIN(MATCH(F6269,2_Girdiler!$B$20:$I$20,1),7)</f>
        <v>1</v>
      </c>
      <c r="H6269" s="16" t="n">
        <f aca="false">IF(F6269&gt;=40,2_Girdiler!$I$21+(F6269-40)*(2_Girdiler!$I$21-2_Girdiler!$H$21)/(2_Girdiler!$I$20-2_Girdiler!$H$20),INDEX(2_Girdiler!$B$21:$I$21,G6269)+(F6269-INDEX(2_Girdiler!$B$20:$I$20,G6269))*(INDEX(2_Girdiler!$B$21:$I$21,G6269+1)-INDEX(2_Girdiler!$B$21:$I$21,G6269))/(INDEX(2_Girdiler!$B$20:$I$20,G6269+1)-INDEX(2_Girdiler!$B$20:$I$20,G6269)))</f>
        <v>8.74830940488846</v>
      </c>
      <c r="I6269" s="16" t="n">
        <f aca="false">H6269/2_Girdiler!$B$17</f>
        <v>3.50493165259954</v>
      </c>
      <c r="J6269" s="16" t="n">
        <f aca="false">D6269+I6269</f>
        <v>27.2552211537912</v>
      </c>
    </row>
    <row r="6270" customFormat="false" ht="15" hidden="false" customHeight="false" outlineLevel="0" collapsed="false">
      <c r="A6270" s="0" t="n">
        <v>6258</v>
      </c>
      <c r="B6270" s="7" t="n">
        <v>0.712353</v>
      </c>
      <c r="C6270" s="7" t="n">
        <v>0.507466</v>
      </c>
      <c r="D6270" s="16" t="n">
        <f aca="false">LOGINV(B6270,$B$7,$C$7)</f>
        <v>18.5060101038121</v>
      </c>
      <c r="E6270" s="16" t="n">
        <f aca="false">LOGINV(C6270,$B$8,$C$8)</f>
        <v>110.532543739699</v>
      </c>
      <c r="F6270" s="16" t="n">
        <f aca="false">$B$5/100*E6270*2_Girdiler!$B$14*2_Girdiler!$B$15*2_Girdiler!$B$16</f>
        <v>2.78099880049084</v>
      </c>
      <c r="G6270" s="16" t="n">
        <f aca="false">MIN(MATCH(F6270,2_Girdiler!$B$20:$I$20,1),7)</f>
        <v>1</v>
      </c>
      <c r="H6270" s="16" t="n">
        <f aca="false">IF(F6270&gt;=40,2_Girdiler!$I$21+(F6270-40)*(2_Girdiler!$I$21-2_Girdiler!$H$21)/(2_Girdiler!$I$20-2_Girdiler!$H$20),INDEX(2_Girdiler!$B$21:$I$21,G6270)+(F6270-INDEX(2_Girdiler!$B$20:$I$20,G6270))*(INDEX(2_Girdiler!$B$21:$I$21,G6270+1)-INDEX(2_Girdiler!$B$21:$I$21,G6270))/(INDEX(2_Girdiler!$B$20:$I$20,G6270+1)-INDEX(2_Girdiler!$B$20:$I$20,G6270)))</f>
        <v>6.11819736107985</v>
      </c>
      <c r="I6270" s="16" t="n">
        <f aca="false">H6270/2_Girdiler!$B$17</f>
        <v>2.45120086581725</v>
      </c>
      <c r="J6270" s="16" t="n">
        <f aca="false">D6270+I6270</f>
        <v>20.9572109696293</v>
      </c>
    </row>
    <row r="6271" customFormat="false" ht="15" hidden="false" customHeight="false" outlineLevel="0" collapsed="false">
      <c r="A6271" s="0" t="n">
        <v>6259</v>
      </c>
      <c r="B6271" s="7" t="n">
        <v>0.574524</v>
      </c>
      <c r="C6271" s="7" t="n">
        <v>0.447049</v>
      </c>
      <c r="D6271" s="16" t="n">
        <f aca="false">LOGINV(B6271,$B$7,$C$7)</f>
        <v>15.0373577790922</v>
      </c>
      <c r="E6271" s="16" t="n">
        <f aca="false">LOGINV(C6271,$B$8,$C$8)</f>
        <v>100.213182006039</v>
      </c>
      <c r="F6271" s="16" t="n">
        <f aca="false">$B$5/100*E6271*2_Girdiler!$B$14*2_Girdiler!$B$15*2_Girdiler!$B$16</f>
        <v>2.52136365927194</v>
      </c>
      <c r="G6271" s="16" t="n">
        <f aca="false">MIN(MATCH(F6271,2_Girdiler!$B$20:$I$20,1),7)</f>
        <v>1</v>
      </c>
      <c r="H6271" s="16" t="n">
        <f aca="false">IF(F6271&gt;=40,2_Girdiler!$I$21+(F6271-40)*(2_Girdiler!$I$21-2_Girdiler!$H$21)/(2_Girdiler!$I$20-2_Girdiler!$H$20),INDEX(2_Girdiler!$B$21:$I$21,G6271)+(F6271-INDEX(2_Girdiler!$B$20:$I$20,G6271))*(INDEX(2_Girdiler!$B$21:$I$21,G6271+1)-INDEX(2_Girdiler!$B$21:$I$21,G6271))/(INDEX(2_Girdiler!$B$20:$I$20,G6271+1)-INDEX(2_Girdiler!$B$20:$I$20,G6271)))</f>
        <v>5.54700005039826</v>
      </c>
      <c r="I6271" s="16" t="n">
        <f aca="false">H6271/2_Girdiler!$B$17</f>
        <v>2.22235578942238</v>
      </c>
      <c r="J6271" s="16" t="n">
        <f aca="false">D6271+I6271</f>
        <v>17.2597135685146</v>
      </c>
    </row>
    <row r="6272" customFormat="false" ht="15" hidden="false" customHeight="false" outlineLevel="0" collapsed="false">
      <c r="A6272" s="0" t="n">
        <v>6260</v>
      </c>
      <c r="B6272" s="7" t="n">
        <v>0.482938</v>
      </c>
      <c r="C6272" s="7" t="n">
        <v>0.930385</v>
      </c>
      <c r="D6272" s="16" t="n">
        <f aca="false">LOGINV(B6272,$B$7,$C$7)</f>
        <v>13.2229478507291</v>
      </c>
      <c r="E6272" s="16" t="n">
        <f aca="false">LOGINV(C6272,$B$8,$C$8)</f>
        <v>283.640334012547</v>
      </c>
      <c r="F6272" s="16" t="n">
        <f aca="false">$B$5/100*E6272*2_Girdiler!$B$14*2_Girdiler!$B$15*2_Girdiler!$B$16</f>
        <v>7.13639080375568</v>
      </c>
      <c r="G6272" s="16" t="n">
        <f aca="false">MIN(MATCH(F6272,2_Girdiler!$B$20:$I$20,1),7)</f>
        <v>2</v>
      </c>
      <c r="H6272" s="16" t="n">
        <f aca="false">IF(F6272&gt;=40,2_Girdiler!$I$21+(F6272-40)*(2_Girdiler!$I$21-2_Girdiler!$H$21)/(2_Girdiler!$I$20-2_Girdiler!$H$20),INDEX(2_Girdiler!$B$21:$I$21,G6272)+(F6272-INDEX(2_Girdiler!$B$20:$I$20,G6272))*(INDEX(2_Girdiler!$B$21:$I$21,G6272+1)-INDEX(2_Girdiler!$B$21:$I$21,G6272))/(INDEX(2_Girdiler!$B$20:$I$20,G6272+1)-INDEX(2_Girdiler!$B$20:$I$20,G6272)))</f>
        <v>14.4182252860091</v>
      </c>
      <c r="I6272" s="16" t="n">
        <f aca="false">H6272/2_Girdiler!$B$17</f>
        <v>5.77653256651005</v>
      </c>
      <c r="J6272" s="16" t="n">
        <f aca="false">D6272+I6272</f>
        <v>18.9994804172391</v>
      </c>
    </row>
    <row r="6273" customFormat="false" ht="15" hidden="false" customHeight="false" outlineLevel="0" collapsed="false">
      <c r="A6273" s="0" t="n">
        <v>6261</v>
      </c>
      <c r="B6273" s="7" t="n">
        <v>0.904158</v>
      </c>
      <c r="C6273" s="7" t="n">
        <v>0.270671</v>
      </c>
      <c r="D6273" s="16" t="n">
        <f aca="false">LOGINV(B6273,$B$7,$C$7)</f>
        <v>28.0376712929417</v>
      </c>
      <c r="E6273" s="16" t="n">
        <f aca="false">LOGINV(C6273,$B$8,$C$8)</f>
        <v>73.623734320821</v>
      </c>
      <c r="F6273" s="16" t="n">
        <f aca="false">$B$5/100*E6273*2_Girdiler!$B$14*2_Girdiler!$B$15*2_Girdiler!$B$16</f>
        <v>1.85237315551186</v>
      </c>
      <c r="G6273" s="16" t="n">
        <f aca="false">MIN(MATCH(F6273,2_Girdiler!$B$20:$I$20,1),7)</f>
        <v>1</v>
      </c>
      <c r="H6273" s="16" t="n">
        <f aca="false">IF(F6273&gt;=40,2_Girdiler!$I$21+(F6273-40)*(2_Girdiler!$I$21-2_Girdiler!$H$21)/(2_Girdiler!$I$20-2_Girdiler!$H$20),INDEX(2_Girdiler!$B$21:$I$21,G6273)+(F6273-INDEX(2_Girdiler!$B$20:$I$20,G6273))*(INDEX(2_Girdiler!$B$21:$I$21,G6273+1)-INDEX(2_Girdiler!$B$21:$I$21,G6273))/(INDEX(2_Girdiler!$B$20:$I$20,G6273+1)-INDEX(2_Girdiler!$B$20:$I$20,G6273)))</f>
        <v>4.07522094212608</v>
      </c>
      <c r="I6273" s="16" t="n">
        <f aca="false">H6273/2_Girdiler!$B$17</f>
        <v>1.63270069796718</v>
      </c>
      <c r="J6273" s="16" t="n">
        <f aca="false">D6273+I6273</f>
        <v>29.6703719909089</v>
      </c>
    </row>
    <row r="6274" customFormat="false" ht="15" hidden="false" customHeight="false" outlineLevel="0" collapsed="false">
      <c r="A6274" s="0" t="n">
        <v>6262</v>
      </c>
      <c r="B6274" s="7" t="n">
        <v>0.859731</v>
      </c>
      <c r="C6274" s="7" t="n">
        <v>0.893261</v>
      </c>
      <c r="D6274" s="16" t="n">
        <f aca="false">LOGINV(B6274,$B$7,$C$7)</f>
        <v>24.7121933994144</v>
      </c>
      <c r="E6274" s="16" t="n">
        <f aca="false">LOGINV(C6274,$B$8,$C$8)</f>
        <v>243.780659371051</v>
      </c>
      <c r="F6274" s="16" t="n">
        <f aca="false">$B$5/100*E6274*2_Girdiler!$B$14*2_Girdiler!$B$15*2_Girdiler!$B$16</f>
        <v>6.13352138977564</v>
      </c>
      <c r="G6274" s="16" t="n">
        <f aca="false">MIN(MATCH(F6274,2_Girdiler!$B$20:$I$20,1),7)</f>
        <v>2</v>
      </c>
      <c r="H6274" s="16" t="n">
        <f aca="false">IF(F6274&gt;=40,2_Girdiler!$I$21+(F6274-40)*(2_Girdiler!$I$21-2_Girdiler!$H$21)/(2_Girdiler!$I$20-2_Girdiler!$H$20),INDEX(2_Girdiler!$B$21:$I$21,G6274)+(F6274-INDEX(2_Girdiler!$B$20:$I$20,G6274))*(INDEX(2_Girdiler!$B$21:$I$21,G6274+1)-INDEX(2_Girdiler!$B$21:$I$21,G6274))/(INDEX(2_Girdiler!$B$20:$I$20,G6274+1)-INDEX(2_Girdiler!$B$20:$I$20,G6274)))</f>
        <v>12.813634223641</v>
      </c>
      <c r="I6274" s="16" t="n">
        <f aca="false">H6274/2_Girdiler!$B$17</f>
        <v>5.13366755754849</v>
      </c>
      <c r="J6274" s="16" t="n">
        <f aca="false">D6274+I6274</f>
        <v>29.8458609569629</v>
      </c>
    </row>
    <row r="6275" customFormat="false" ht="15" hidden="false" customHeight="false" outlineLevel="0" collapsed="false">
      <c r="A6275" s="0" t="n">
        <v>6263</v>
      </c>
      <c r="B6275" s="7" t="n">
        <v>0.873003</v>
      </c>
      <c r="C6275" s="7" t="n">
        <v>0.230679</v>
      </c>
      <c r="D6275" s="16" t="n">
        <f aca="false">LOGINV(B6275,$B$7,$C$7)</f>
        <v>25.5753048910832</v>
      </c>
      <c r="E6275" s="16" t="n">
        <f aca="false">LOGINV(C6275,$B$8,$C$8)</f>
        <v>67.8802888486013</v>
      </c>
      <c r="F6275" s="16" t="n">
        <f aca="false">$B$5/100*E6275*2_Girdiler!$B$14*2_Girdiler!$B$15*2_Girdiler!$B$16</f>
        <v>1.70786806743081</v>
      </c>
      <c r="G6275" s="16" t="n">
        <f aca="false">MIN(MATCH(F6275,2_Girdiler!$B$20:$I$20,1),7)</f>
        <v>1</v>
      </c>
      <c r="H6275" s="16" t="n">
        <f aca="false">IF(F6275&gt;=40,2_Girdiler!$I$21+(F6275-40)*(2_Girdiler!$I$21-2_Girdiler!$H$21)/(2_Girdiler!$I$20-2_Girdiler!$H$20),INDEX(2_Girdiler!$B$21:$I$21,G6275)+(F6275-INDEX(2_Girdiler!$B$20:$I$20,G6275))*(INDEX(2_Girdiler!$B$21:$I$21,G6275+1)-INDEX(2_Girdiler!$B$21:$I$21,G6275))/(INDEX(2_Girdiler!$B$20:$I$20,G6275+1)-INDEX(2_Girdiler!$B$20:$I$20,G6275)))</f>
        <v>3.75730974834778</v>
      </c>
      <c r="I6275" s="16" t="n">
        <f aca="false">H6275/2_Girdiler!$B$17</f>
        <v>1.50533243122908</v>
      </c>
      <c r="J6275" s="16" t="n">
        <f aca="false">D6275+I6275</f>
        <v>27.0806373223123</v>
      </c>
    </row>
    <row r="6276" customFormat="false" ht="15" hidden="false" customHeight="false" outlineLevel="0" collapsed="false">
      <c r="A6276" s="0" t="n">
        <v>6264</v>
      </c>
      <c r="B6276" s="7" t="n">
        <v>0.920413</v>
      </c>
      <c r="C6276" s="7" t="n">
        <v>0.080123</v>
      </c>
      <c r="D6276" s="16" t="n">
        <f aca="false">LOGINV(B6276,$B$7,$C$7)</f>
        <v>29.6819286158972</v>
      </c>
      <c r="E6276" s="16" t="n">
        <f aca="false">LOGINV(C6276,$B$8,$C$8)</f>
        <v>44.1145281760285</v>
      </c>
      <c r="F6276" s="16" t="n">
        <f aca="false">$B$5/100*E6276*2_Girdiler!$B$14*2_Girdiler!$B$15*2_Girdiler!$B$16</f>
        <v>1.10992152890888</v>
      </c>
      <c r="G6276" s="16" t="n">
        <f aca="false">MIN(MATCH(F6276,2_Girdiler!$B$20:$I$20,1),7)</f>
        <v>1</v>
      </c>
      <c r="H6276" s="16" t="n">
        <f aca="false">IF(F6276&gt;=40,2_Girdiler!$I$21+(F6276-40)*(2_Girdiler!$I$21-2_Girdiler!$H$21)/(2_Girdiler!$I$20-2_Girdiler!$H$20),INDEX(2_Girdiler!$B$21:$I$21,G6276)+(F6276-INDEX(2_Girdiler!$B$20:$I$20,G6276))*(INDEX(2_Girdiler!$B$21:$I$21,G6276+1)-INDEX(2_Girdiler!$B$21:$I$21,G6276))/(INDEX(2_Girdiler!$B$20:$I$20,G6276+1)-INDEX(2_Girdiler!$B$20:$I$20,G6276)))</f>
        <v>2.44182736359953</v>
      </c>
      <c r="I6276" s="16" t="n">
        <f aca="false">H6276/2_Girdiler!$B$17</f>
        <v>0.978296219390838</v>
      </c>
      <c r="J6276" s="16" t="n">
        <f aca="false">D6276+I6276</f>
        <v>30.660224835288</v>
      </c>
    </row>
    <row r="6277" customFormat="false" ht="15" hidden="false" customHeight="false" outlineLevel="0" collapsed="false">
      <c r="A6277" s="0" t="n">
        <v>6265</v>
      </c>
      <c r="B6277" s="7" t="n">
        <v>0.473411</v>
      </c>
      <c r="C6277" s="7" t="n">
        <v>0.657685</v>
      </c>
      <c r="D6277" s="16" t="n">
        <f aca="false">LOGINV(B6277,$B$7,$C$7)</f>
        <v>13.0478379564059</v>
      </c>
      <c r="E6277" s="16" t="n">
        <f aca="false">LOGINV(C6277,$B$8,$C$8)</f>
        <v>141.939513060753</v>
      </c>
      <c r="F6277" s="16" t="n">
        <f aca="false">$B$5/100*E6277*2_Girdiler!$B$14*2_Girdiler!$B$15*2_Girdiler!$B$16</f>
        <v>3.57119814860855</v>
      </c>
      <c r="G6277" s="16" t="n">
        <f aca="false">MIN(MATCH(F6277,2_Girdiler!$B$20:$I$20,1),7)</f>
        <v>1</v>
      </c>
      <c r="H6277" s="16" t="n">
        <f aca="false">IF(F6277&gt;=40,2_Girdiler!$I$21+(F6277-40)*(2_Girdiler!$I$21-2_Girdiler!$H$21)/(2_Girdiler!$I$20-2_Girdiler!$H$20),INDEX(2_Girdiler!$B$21:$I$21,G6277)+(F6277-INDEX(2_Girdiler!$B$20:$I$20,G6277))*(INDEX(2_Girdiler!$B$21:$I$21,G6277+1)-INDEX(2_Girdiler!$B$21:$I$21,G6277))/(INDEX(2_Girdiler!$B$20:$I$20,G6277+1)-INDEX(2_Girdiler!$B$20:$I$20,G6277)))</f>
        <v>7.85663592693881</v>
      </c>
      <c r="I6277" s="16" t="n">
        <f aca="false">H6277/2_Girdiler!$B$17</f>
        <v>3.1476906758569</v>
      </c>
      <c r="J6277" s="16" t="n">
        <f aca="false">D6277+I6277</f>
        <v>16.1955286322628</v>
      </c>
    </row>
    <row r="6278" customFormat="false" ht="15" hidden="false" customHeight="false" outlineLevel="0" collapsed="false">
      <c r="A6278" s="0" t="n">
        <v>6266</v>
      </c>
      <c r="B6278" s="7" t="n">
        <v>0.230026</v>
      </c>
      <c r="C6278" s="7" t="n">
        <v>0.745297</v>
      </c>
      <c r="D6278" s="16" t="n">
        <f aca="false">LOGINV(B6278,$B$7,$C$7)</f>
        <v>8.9711555566604</v>
      </c>
      <c r="E6278" s="16" t="n">
        <f aca="false">LOGINV(C6278,$B$8,$C$8)</f>
        <v>167.18584209214</v>
      </c>
      <c r="F6278" s="16" t="n">
        <f aca="false">$B$5/100*E6278*2_Girdiler!$B$14*2_Girdiler!$B$15*2_Girdiler!$B$16</f>
        <v>4.20639578703825</v>
      </c>
      <c r="G6278" s="16" t="n">
        <f aca="false">MIN(MATCH(F6278,2_Girdiler!$B$20:$I$20,1),7)</f>
        <v>1</v>
      </c>
      <c r="H6278" s="16" t="n">
        <f aca="false">IF(F6278&gt;=40,2_Girdiler!$I$21+(F6278-40)*(2_Girdiler!$I$21-2_Girdiler!$H$21)/(2_Girdiler!$I$20-2_Girdiler!$H$20),INDEX(2_Girdiler!$B$21:$I$21,G6278)+(F6278-INDEX(2_Girdiler!$B$20:$I$20,G6278))*(INDEX(2_Girdiler!$B$21:$I$21,G6278+1)-INDEX(2_Girdiler!$B$21:$I$21,G6278))/(INDEX(2_Girdiler!$B$20:$I$20,G6278+1)-INDEX(2_Girdiler!$B$20:$I$20,G6278)))</f>
        <v>9.25407073148414</v>
      </c>
      <c r="I6278" s="16" t="n">
        <f aca="false">H6278/2_Girdiler!$B$17</f>
        <v>3.7075603892164</v>
      </c>
      <c r="J6278" s="16" t="n">
        <f aca="false">D6278+I6278</f>
        <v>12.6787159458768</v>
      </c>
    </row>
    <row r="6279" customFormat="false" ht="15" hidden="false" customHeight="false" outlineLevel="0" collapsed="false">
      <c r="A6279" s="0" t="n">
        <v>6267</v>
      </c>
      <c r="B6279" s="7" t="n">
        <v>0.313299</v>
      </c>
      <c r="C6279" s="7" t="n">
        <v>0.008043</v>
      </c>
      <c r="D6279" s="16" t="n">
        <f aca="false">LOGINV(B6279,$B$7,$C$7)</f>
        <v>10.3254666736416</v>
      </c>
      <c r="E6279" s="16" t="n">
        <f aca="false">LOGINV(C6279,$B$8,$C$8)</f>
        <v>23.0931825892638</v>
      </c>
      <c r="F6279" s="16" t="n">
        <f aca="false">$B$5/100*E6279*2_Girdiler!$B$14*2_Girdiler!$B$15*2_Girdiler!$B$16</f>
        <v>0.581024473945878</v>
      </c>
      <c r="G6279" s="16" t="n">
        <f aca="false">MIN(MATCH(F6279,2_Girdiler!$B$20:$I$20,1),7)</f>
        <v>1</v>
      </c>
      <c r="H6279" s="16" t="n">
        <f aca="false">IF(F6279&gt;=40,2_Girdiler!$I$21+(F6279-40)*(2_Girdiler!$I$21-2_Girdiler!$H$21)/(2_Girdiler!$I$20-2_Girdiler!$H$20),INDEX(2_Girdiler!$B$21:$I$21,G6279)+(F6279-INDEX(2_Girdiler!$B$20:$I$20,G6279))*(INDEX(2_Girdiler!$B$21:$I$21,G6279+1)-INDEX(2_Girdiler!$B$21:$I$21,G6279))/(INDEX(2_Girdiler!$B$20:$I$20,G6279+1)-INDEX(2_Girdiler!$B$20:$I$20,G6279)))</f>
        <v>1.27825384268093</v>
      </c>
      <c r="I6279" s="16" t="n">
        <f aca="false">H6279/2_Girdiler!$B$17</f>
        <v>0.512120930561271</v>
      </c>
      <c r="J6279" s="16" t="n">
        <f aca="false">D6279+I6279</f>
        <v>10.8375876042028</v>
      </c>
    </row>
    <row r="6280" customFormat="false" ht="15" hidden="false" customHeight="false" outlineLevel="0" collapsed="false">
      <c r="A6280" s="0" t="n">
        <v>6268</v>
      </c>
      <c r="B6280" s="7" t="n">
        <v>0.635598</v>
      </c>
      <c r="C6280" s="7" t="n">
        <v>0.001499</v>
      </c>
      <c r="D6280" s="16" t="n">
        <f aca="false">LOGINV(B6280,$B$7,$C$7)</f>
        <v>16.4291962199789</v>
      </c>
      <c r="E6280" s="16" t="n">
        <f aca="false">LOGINV(C6280,$B$8,$C$8)</f>
        <v>16.0775193320683</v>
      </c>
      <c r="F6280" s="16" t="n">
        <f aca="false">$B$5/100*E6280*2_Girdiler!$B$14*2_Girdiler!$B$15*2_Girdiler!$B$16</f>
        <v>0.404510386394839</v>
      </c>
      <c r="G6280" s="16" t="n">
        <f aca="false">MIN(MATCH(F6280,2_Girdiler!$B$20:$I$20,1),7)</f>
        <v>1</v>
      </c>
      <c r="H6280" s="16" t="n">
        <f aca="false">IF(F6280&gt;=40,2_Girdiler!$I$21+(F6280-40)*(2_Girdiler!$I$21-2_Girdiler!$H$21)/(2_Girdiler!$I$20-2_Girdiler!$H$20),INDEX(2_Girdiler!$B$21:$I$21,G6280)+(F6280-INDEX(2_Girdiler!$B$20:$I$20,G6280))*(INDEX(2_Girdiler!$B$21:$I$21,G6280+1)-INDEX(2_Girdiler!$B$21:$I$21,G6280))/(INDEX(2_Girdiler!$B$20:$I$20,G6280+1)-INDEX(2_Girdiler!$B$20:$I$20,G6280)))</f>
        <v>0.889922850068647</v>
      </c>
      <c r="I6280" s="16" t="n">
        <f aca="false">H6280/2_Girdiler!$B$17</f>
        <v>0.356539603392887</v>
      </c>
      <c r="J6280" s="16" t="n">
        <f aca="false">D6280+I6280</f>
        <v>16.7857358233718</v>
      </c>
    </row>
    <row r="6281" customFormat="false" ht="15" hidden="false" customHeight="false" outlineLevel="0" collapsed="false">
      <c r="A6281" s="0" t="n">
        <v>6269</v>
      </c>
      <c r="B6281" s="7" t="n">
        <v>0.648785</v>
      </c>
      <c r="C6281" s="7" t="n">
        <v>0.197775</v>
      </c>
      <c r="D6281" s="16" t="n">
        <f aca="false">LOGINV(B6281,$B$7,$C$7)</f>
        <v>16.7558989081647</v>
      </c>
      <c r="E6281" s="16" t="n">
        <f aca="false">LOGINV(C6281,$B$8,$C$8)</f>
        <v>63.1059580312843</v>
      </c>
      <c r="F6281" s="16" t="n">
        <f aca="false">$B$5/100*E6281*2_Girdiler!$B$14*2_Girdiler!$B$15*2_Girdiler!$B$16</f>
        <v>1.58774590406711</v>
      </c>
      <c r="G6281" s="16" t="n">
        <f aca="false">MIN(MATCH(F6281,2_Girdiler!$B$20:$I$20,1),7)</f>
        <v>1</v>
      </c>
      <c r="H6281" s="16" t="n">
        <f aca="false">IF(F6281&gt;=40,2_Girdiler!$I$21+(F6281-40)*(2_Girdiler!$I$21-2_Girdiler!$H$21)/(2_Girdiler!$I$20-2_Girdiler!$H$20),INDEX(2_Girdiler!$B$21:$I$21,G6281)+(F6281-INDEX(2_Girdiler!$B$20:$I$20,G6281))*(INDEX(2_Girdiler!$B$21:$I$21,G6281+1)-INDEX(2_Girdiler!$B$21:$I$21,G6281))/(INDEX(2_Girdiler!$B$20:$I$20,G6281+1)-INDEX(2_Girdiler!$B$20:$I$20,G6281)))</f>
        <v>3.49304098894765</v>
      </c>
      <c r="I6281" s="16" t="n">
        <f aca="false">H6281/2_Girdiler!$B$17</f>
        <v>1.39945552441813</v>
      </c>
      <c r="J6281" s="16" t="n">
        <f aca="false">D6281+I6281</f>
        <v>18.1553544325828</v>
      </c>
    </row>
    <row r="6282" customFormat="false" ht="15" hidden="false" customHeight="false" outlineLevel="0" collapsed="false">
      <c r="A6282" s="0" t="n">
        <v>6270</v>
      </c>
      <c r="B6282" s="7" t="n">
        <v>0.963023</v>
      </c>
      <c r="C6282" s="7" t="n">
        <v>0.712454</v>
      </c>
      <c r="D6282" s="16" t="n">
        <f aca="false">LOGINV(B6282,$B$7,$C$7)</f>
        <v>36.6647888220024</v>
      </c>
      <c r="E6282" s="16" t="n">
        <f aca="false">LOGINV(C6282,$B$8,$C$8)</f>
        <v>156.816414538281</v>
      </c>
      <c r="F6282" s="16" t="n">
        <f aca="false">$B$5/100*E6282*2_Girdiler!$B$14*2_Girdiler!$B$15*2_Girdiler!$B$16</f>
        <v>3.94550098978314</v>
      </c>
      <c r="G6282" s="16" t="n">
        <f aca="false">MIN(MATCH(F6282,2_Girdiler!$B$20:$I$20,1),7)</f>
        <v>1</v>
      </c>
      <c r="H6282" s="16" t="n">
        <f aca="false">IF(F6282&gt;=40,2_Girdiler!$I$21+(F6282-40)*(2_Girdiler!$I$21-2_Girdiler!$H$21)/(2_Girdiler!$I$20-2_Girdiler!$H$20),INDEX(2_Girdiler!$B$21:$I$21,G6282)+(F6282-INDEX(2_Girdiler!$B$20:$I$20,G6282))*(INDEX(2_Girdiler!$B$21:$I$21,G6282+1)-INDEX(2_Girdiler!$B$21:$I$21,G6282))/(INDEX(2_Girdiler!$B$20:$I$20,G6282+1)-INDEX(2_Girdiler!$B$20:$I$20,G6282)))</f>
        <v>8.68010217752291</v>
      </c>
      <c r="I6282" s="16" t="n">
        <f aca="false">H6282/2_Girdiler!$B$17</f>
        <v>3.47760503907168</v>
      </c>
      <c r="J6282" s="16" t="n">
        <f aca="false">D6282+I6282</f>
        <v>40.142393861074</v>
      </c>
    </row>
    <row r="6283" customFormat="false" ht="15" hidden="false" customHeight="false" outlineLevel="0" collapsed="false">
      <c r="A6283" s="0" t="n">
        <v>6271</v>
      </c>
      <c r="B6283" s="7" t="n">
        <v>0.648368</v>
      </c>
      <c r="C6283" s="7" t="n">
        <v>0.018085</v>
      </c>
      <c r="D6283" s="16" t="n">
        <f aca="false">LOGINV(B6283,$B$7,$C$7)</f>
        <v>16.7454028684595</v>
      </c>
      <c r="E6283" s="16" t="n">
        <f aca="false">LOGINV(C6283,$B$8,$C$8)</f>
        <v>28.2445187912498</v>
      </c>
      <c r="F6283" s="16" t="n">
        <f aca="false">$B$5/100*E6283*2_Girdiler!$B$14*2_Girdiler!$B$15*2_Girdiler!$B$16</f>
        <v>0.710632092787846</v>
      </c>
      <c r="G6283" s="16" t="n">
        <f aca="false">MIN(MATCH(F6283,2_Girdiler!$B$20:$I$20,1),7)</f>
        <v>1</v>
      </c>
      <c r="H6283" s="16" t="n">
        <f aca="false">IF(F6283&gt;=40,2_Girdiler!$I$21+(F6283-40)*(2_Girdiler!$I$21-2_Girdiler!$H$21)/(2_Girdiler!$I$20-2_Girdiler!$H$20),INDEX(2_Girdiler!$B$21:$I$21,G6283)+(F6283-INDEX(2_Girdiler!$B$20:$I$20,G6283))*(INDEX(2_Girdiler!$B$21:$I$21,G6283+1)-INDEX(2_Girdiler!$B$21:$I$21,G6283))/(INDEX(2_Girdiler!$B$20:$I$20,G6283+1)-INDEX(2_Girdiler!$B$20:$I$20,G6283)))</f>
        <v>1.56339060413326</v>
      </c>
      <c r="I6283" s="16" t="n">
        <f aca="false">H6283/2_Girdiler!$B$17</f>
        <v>0.626358415117493</v>
      </c>
      <c r="J6283" s="16" t="n">
        <f aca="false">D6283+I6283</f>
        <v>17.371761283577</v>
      </c>
    </row>
    <row r="6284" customFormat="false" ht="15" hidden="false" customHeight="false" outlineLevel="0" collapsed="false">
      <c r="A6284" s="0" t="n">
        <v>6272</v>
      </c>
      <c r="B6284" s="7" t="n">
        <v>0.38766</v>
      </c>
      <c r="C6284" s="7" t="n">
        <v>0.358188</v>
      </c>
      <c r="D6284" s="16" t="n">
        <f aca="false">LOGINV(B6284,$B$7,$C$7)</f>
        <v>11.5502277491611</v>
      </c>
      <c r="E6284" s="16" t="n">
        <f aca="false">LOGINV(C6284,$B$8,$C$8)</f>
        <v>86.376426637022</v>
      </c>
      <c r="F6284" s="16" t="n">
        <f aca="false">$B$5/100*E6284*2_Girdiler!$B$14*2_Girdiler!$B$15*2_Girdiler!$B$16</f>
        <v>2.17323089418747</v>
      </c>
      <c r="G6284" s="16" t="n">
        <f aca="false">MIN(MATCH(F6284,2_Girdiler!$B$20:$I$20,1),7)</f>
        <v>1</v>
      </c>
      <c r="H6284" s="16" t="n">
        <f aca="false">IF(F6284&gt;=40,2_Girdiler!$I$21+(F6284-40)*(2_Girdiler!$I$21-2_Girdiler!$H$21)/(2_Girdiler!$I$20-2_Girdiler!$H$20),INDEX(2_Girdiler!$B$21:$I$21,G6284)+(F6284-INDEX(2_Girdiler!$B$20:$I$20,G6284))*(INDEX(2_Girdiler!$B$21:$I$21,G6284+1)-INDEX(2_Girdiler!$B$21:$I$21,G6284))/(INDEX(2_Girdiler!$B$20:$I$20,G6284+1)-INDEX(2_Girdiler!$B$20:$I$20,G6284)))</f>
        <v>4.78110796721244</v>
      </c>
      <c r="I6284" s="16" t="n">
        <f aca="false">H6284/2_Girdiler!$B$17</f>
        <v>1.91550799968447</v>
      </c>
      <c r="J6284" s="16" t="n">
        <f aca="false">D6284+I6284</f>
        <v>13.4657357488455</v>
      </c>
    </row>
    <row r="6285" customFormat="false" ht="15" hidden="false" customHeight="false" outlineLevel="0" collapsed="false">
      <c r="A6285" s="0" t="n">
        <v>6273</v>
      </c>
      <c r="B6285" s="7" t="n">
        <v>0.97352</v>
      </c>
      <c r="C6285" s="7" t="n">
        <v>0.915608</v>
      </c>
      <c r="D6285" s="16" t="n">
        <f aca="false">LOGINV(B6285,$B$7,$C$7)</f>
        <v>39.8254694964222</v>
      </c>
      <c r="E6285" s="16" t="n">
        <f aca="false">LOGINV(C6285,$B$8,$C$8)</f>
        <v>265.473634861571</v>
      </c>
      <c r="F6285" s="16" t="n">
        <f aca="false">$B$5/100*E6285*2_Girdiler!$B$14*2_Girdiler!$B$15*2_Girdiler!$B$16</f>
        <v>6.67931665311713</v>
      </c>
      <c r="G6285" s="16" t="n">
        <f aca="false">MIN(MATCH(F6285,2_Girdiler!$B$20:$I$20,1),7)</f>
        <v>2</v>
      </c>
      <c r="H6285" s="16" t="n">
        <f aca="false">IF(F6285&gt;=40,2_Girdiler!$I$21+(F6285-40)*(2_Girdiler!$I$21-2_Girdiler!$H$21)/(2_Girdiler!$I$20-2_Girdiler!$H$20),INDEX(2_Girdiler!$B$21:$I$21,G6285)+(F6285-INDEX(2_Girdiler!$B$20:$I$20,G6285))*(INDEX(2_Girdiler!$B$21:$I$21,G6285+1)-INDEX(2_Girdiler!$B$21:$I$21,G6285))/(INDEX(2_Girdiler!$B$20:$I$20,G6285+1)-INDEX(2_Girdiler!$B$20:$I$20,G6285)))</f>
        <v>13.6869066449874</v>
      </c>
      <c r="I6285" s="16" t="n">
        <f aca="false">H6285/2_Girdiler!$B$17</f>
        <v>5.48353631610073</v>
      </c>
      <c r="J6285" s="16" t="n">
        <f aca="false">D6285+I6285</f>
        <v>45.309005812523</v>
      </c>
    </row>
    <row r="6286" customFormat="false" ht="15" hidden="false" customHeight="false" outlineLevel="0" collapsed="false">
      <c r="A6286" s="0" t="n">
        <v>6274</v>
      </c>
      <c r="B6286" s="7" t="n">
        <v>0.14028</v>
      </c>
      <c r="C6286" s="7" t="n">
        <v>0.602489</v>
      </c>
      <c r="D6286" s="16" t="n">
        <f aca="false">LOGINV(B6286,$B$7,$C$7)</f>
        <v>7.42112549029422</v>
      </c>
      <c r="E6286" s="16" t="n">
        <f aca="false">LOGINV(C6286,$B$8,$C$8)</f>
        <v>129.143821167112</v>
      </c>
      <c r="F6286" s="16" t="n">
        <f aca="false">$B$5/100*E6286*2_Girdiler!$B$14*2_Girdiler!$B$15*2_Girdiler!$B$16</f>
        <v>3.24925854056454</v>
      </c>
      <c r="G6286" s="16" t="n">
        <f aca="false">MIN(MATCH(F6286,2_Girdiler!$B$20:$I$20,1),7)</f>
        <v>1</v>
      </c>
      <c r="H6286" s="16" t="n">
        <f aca="false">IF(F6286&gt;=40,2_Girdiler!$I$21+(F6286-40)*(2_Girdiler!$I$21-2_Girdiler!$H$21)/(2_Girdiler!$I$20-2_Girdiler!$H$20),INDEX(2_Girdiler!$B$21:$I$21,G6286)+(F6286-INDEX(2_Girdiler!$B$20:$I$20,G6286))*(INDEX(2_Girdiler!$B$21:$I$21,G6286+1)-INDEX(2_Girdiler!$B$21:$I$21,G6286))/(INDEX(2_Girdiler!$B$20:$I$20,G6286+1)-INDEX(2_Girdiler!$B$20:$I$20,G6286)))</f>
        <v>7.14836878924198</v>
      </c>
      <c r="I6286" s="16" t="n">
        <f aca="false">H6286/2_Girdiler!$B$17</f>
        <v>2.8639298033822</v>
      </c>
      <c r="J6286" s="16" t="n">
        <f aca="false">D6286+I6286</f>
        <v>10.2850552936764</v>
      </c>
    </row>
    <row r="6287" customFormat="false" ht="15" hidden="false" customHeight="false" outlineLevel="0" collapsed="false">
      <c r="A6287" s="0" t="n">
        <v>6275</v>
      </c>
      <c r="B6287" s="7" t="n">
        <v>0.962578</v>
      </c>
      <c r="C6287" s="7" t="n">
        <v>0.328642</v>
      </c>
      <c r="D6287" s="16" t="n">
        <f aca="false">LOGINV(B6287,$B$7,$C$7)</f>
        <v>36.5529919288919</v>
      </c>
      <c r="E6287" s="16" t="n">
        <f aca="false">LOGINV(C6287,$B$8,$C$8)</f>
        <v>82.0101169899303</v>
      </c>
      <c r="F6287" s="16" t="n">
        <f aca="false">$B$5/100*E6287*2_Girdiler!$B$14*2_Girdiler!$B$15*2_Girdiler!$B$16</f>
        <v>2.06337454346665</v>
      </c>
      <c r="G6287" s="16" t="n">
        <f aca="false">MIN(MATCH(F6287,2_Girdiler!$B$20:$I$20,1),7)</f>
        <v>1</v>
      </c>
      <c r="H6287" s="16" t="n">
        <f aca="false">IF(F6287&gt;=40,2_Girdiler!$I$21+(F6287-40)*(2_Girdiler!$I$21-2_Girdiler!$H$21)/(2_Girdiler!$I$20-2_Girdiler!$H$20),INDEX(2_Girdiler!$B$21:$I$21,G6287)+(F6287-INDEX(2_Girdiler!$B$20:$I$20,G6287))*(INDEX(2_Girdiler!$B$21:$I$21,G6287+1)-INDEX(2_Girdiler!$B$21:$I$21,G6287))/(INDEX(2_Girdiler!$B$20:$I$20,G6287+1)-INDEX(2_Girdiler!$B$20:$I$20,G6287)))</f>
        <v>4.53942399562662</v>
      </c>
      <c r="I6287" s="16" t="n">
        <f aca="false">H6287/2_Girdiler!$B$17</f>
        <v>1.81867948542733</v>
      </c>
      <c r="J6287" s="16" t="n">
        <f aca="false">D6287+I6287</f>
        <v>38.3716714143192</v>
      </c>
    </row>
    <row r="6288" customFormat="false" ht="15" hidden="false" customHeight="false" outlineLevel="0" collapsed="false">
      <c r="A6288" s="0" t="n">
        <v>6276</v>
      </c>
      <c r="B6288" s="7" t="n">
        <v>0.898162</v>
      </c>
      <c r="C6288" s="7" t="n">
        <v>0.012123</v>
      </c>
      <c r="D6288" s="16" t="n">
        <f aca="false">LOGINV(B6288,$B$7,$C$7)</f>
        <v>27.5041773834313</v>
      </c>
      <c r="E6288" s="16" t="n">
        <f aca="false">LOGINV(C6288,$B$8,$C$8)</f>
        <v>25.5026655466307</v>
      </c>
      <c r="F6288" s="16" t="n">
        <f aca="false">$B$5/100*E6288*2_Girdiler!$B$14*2_Girdiler!$B$15*2_Girdiler!$B$16</f>
        <v>0.641647065153228</v>
      </c>
      <c r="G6288" s="16" t="n">
        <f aca="false">MIN(MATCH(F6288,2_Girdiler!$B$20:$I$20,1),7)</f>
        <v>1</v>
      </c>
      <c r="H6288" s="16" t="n">
        <f aca="false">IF(F6288&gt;=40,2_Girdiler!$I$21+(F6288-40)*(2_Girdiler!$I$21-2_Girdiler!$H$21)/(2_Girdiler!$I$20-2_Girdiler!$H$20),INDEX(2_Girdiler!$B$21:$I$21,G6288)+(F6288-INDEX(2_Girdiler!$B$20:$I$20,G6288))*(INDEX(2_Girdiler!$B$21:$I$21,G6288+1)-INDEX(2_Girdiler!$B$21:$I$21,G6288))/(INDEX(2_Girdiler!$B$20:$I$20,G6288+1)-INDEX(2_Girdiler!$B$20:$I$20,G6288)))</f>
        <v>1.4116235433371</v>
      </c>
      <c r="I6288" s="16" t="n">
        <f aca="false">H6288/2_Girdiler!$B$17</f>
        <v>0.565554304221595</v>
      </c>
      <c r="J6288" s="16" t="n">
        <f aca="false">D6288+I6288</f>
        <v>28.0697316876529</v>
      </c>
    </row>
    <row r="6289" customFormat="false" ht="15" hidden="false" customHeight="false" outlineLevel="0" collapsed="false">
      <c r="A6289" s="0" t="n">
        <v>6277</v>
      </c>
      <c r="B6289" s="7" t="n">
        <v>0.233553</v>
      </c>
      <c r="C6289" s="7" t="n">
        <v>0.503548</v>
      </c>
      <c r="D6289" s="16" t="n">
        <f aca="false">LOGINV(B6289,$B$7,$C$7)</f>
        <v>9.02917538737241</v>
      </c>
      <c r="E6289" s="16" t="n">
        <f aca="false">LOGINV(C6289,$B$8,$C$8)</f>
        <v>109.833977019454</v>
      </c>
      <c r="F6289" s="16" t="n">
        <f aca="false">$B$5/100*E6289*2_Girdiler!$B$14*2_Girdiler!$B$15*2_Girdiler!$B$16</f>
        <v>2.76342286180947</v>
      </c>
      <c r="G6289" s="16" t="n">
        <f aca="false">MIN(MATCH(F6289,2_Girdiler!$B$20:$I$20,1),7)</f>
        <v>1</v>
      </c>
      <c r="H6289" s="16" t="n">
        <f aca="false">IF(F6289&gt;=40,2_Girdiler!$I$21+(F6289-40)*(2_Girdiler!$I$21-2_Girdiler!$H$21)/(2_Girdiler!$I$20-2_Girdiler!$H$20),INDEX(2_Girdiler!$B$21:$I$21,G6289)+(F6289-INDEX(2_Girdiler!$B$20:$I$20,G6289))*(INDEX(2_Girdiler!$B$21:$I$21,G6289+1)-INDEX(2_Girdiler!$B$21:$I$21,G6289))/(INDEX(2_Girdiler!$B$20:$I$20,G6289+1)-INDEX(2_Girdiler!$B$20:$I$20,G6289)))</f>
        <v>6.07953029598084</v>
      </c>
      <c r="I6289" s="16" t="n">
        <f aca="false">H6289/2_Girdiler!$B$17</f>
        <v>2.43570925319745</v>
      </c>
      <c r="J6289" s="16" t="n">
        <f aca="false">D6289+I6289</f>
        <v>11.4648846405699</v>
      </c>
    </row>
    <row r="6290" customFormat="false" ht="15" hidden="false" customHeight="false" outlineLevel="0" collapsed="false">
      <c r="A6290" s="0" t="n">
        <v>6278</v>
      </c>
      <c r="B6290" s="7" t="n">
        <v>0.041133</v>
      </c>
      <c r="C6290" s="7" t="n">
        <v>0.01018</v>
      </c>
      <c r="D6290" s="16" t="n">
        <f aca="false">LOGINV(B6290,$B$7,$C$7)</f>
        <v>5.14082374101913</v>
      </c>
      <c r="E6290" s="16" t="n">
        <f aca="false">LOGINV(C6290,$B$8,$C$8)</f>
        <v>24.4320845969876</v>
      </c>
      <c r="F6290" s="16" t="n">
        <f aca="false">$B$5/100*E6290*2_Girdiler!$B$14*2_Girdiler!$B$15*2_Girdiler!$B$16</f>
        <v>0.614711248460209</v>
      </c>
      <c r="G6290" s="16" t="n">
        <f aca="false">MIN(MATCH(F6290,2_Girdiler!$B$20:$I$20,1),7)</f>
        <v>1</v>
      </c>
      <c r="H6290" s="16" t="n">
        <f aca="false">IF(F6290&gt;=40,2_Girdiler!$I$21+(F6290-40)*(2_Girdiler!$I$21-2_Girdiler!$H$21)/(2_Girdiler!$I$20-2_Girdiler!$H$20),INDEX(2_Girdiler!$B$21:$I$21,G6290)+(F6290-INDEX(2_Girdiler!$B$20:$I$20,G6290))*(INDEX(2_Girdiler!$B$21:$I$21,G6290+1)-INDEX(2_Girdiler!$B$21:$I$21,G6290))/(INDEX(2_Girdiler!$B$20:$I$20,G6290+1)-INDEX(2_Girdiler!$B$20:$I$20,G6290)))</f>
        <v>1.35236474661246</v>
      </c>
      <c r="I6290" s="16" t="n">
        <f aca="false">H6290/2_Girdiler!$B$17</f>
        <v>0.541812799123582</v>
      </c>
      <c r="J6290" s="16" t="n">
        <f aca="false">D6290+I6290</f>
        <v>5.68263654014271</v>
      </c>
    </row>
    <row r="6291" customFormat="false" ht="15" hidden="false" customHeight="false" outlineLevel="0" collapsed="false">
      <c r="A6291" s="0" t="n">
        <v>6279</v>
      </c>
      <c r="B6291" s="7" t="n">
        <v>0.903773</v>
      </c>
      <c r="C6291" s="7" t="n">
        <v>0.59833</v>
      </c>
      <c r="D6291" s="16" t="n">
        <f aca="false">LOGINV(B6291,$B$7,$C$7)</f>
        <v>28.0023773132403</v>
      </c>
      <c r="E6291" s="16" t="n">
        <f aca="false">LOGINV(C6291,$B$8,$C$8)</f>
        <v>128.249286752175</v>
      </c>
      <c r="F6291" s="16" t="n">
        <f aca="false">$B$5/100*E6291*2_Girdiler!$B$14*2_Girdiler!$B$15*2_Girdiler!$B$16</f>
        <v>3.22675205468473</v>
      </c>
      <c r="G6291" s="16" t="n">
        <f aca="false">MIN(MATCH(F6291,2_Girdiler!$B$20:$I$20,1),7)</f>
        <v>1</v>
      </c>
      <c r="H6291" s="16" t="n">
        <f aca="false">IF(F6291&gt;=40,2_Girdiler!$I$21+(F6291-40)*(2_Girdiler!$I$21-2_Girdiler!$H$21)/(2_Girdiler!$I$20-2_Girdiler!$H$20),INDEX(2_Girdiler!$B$21:$I$21,G6291)+(F6291-INDEX(2_Girdiler!$B$20:$I$20,G6291))*(INDEX(2_Girdiler!$B$21:$I$21,G6291+1)-INDEX(2_Girdiler!$B$21:$I$21,G6291))/(INDEX(2_Girdiler!$B$20:$I$20,G6291+1)-INDEX(2_Girdiler!$B$20:$I$20,G6291)))</f>
        <v>7.0988545203064</v>
      </c>
      <c r="I6291" s="16" t="n">
        <f aca="false">H6291/2_Girdiler!$B$17</f>
        <v>2.84409235589199</v>
      </c>
      <c r="J6291" s="16" t="n">
        <f aca="false">D6291+I6291</f>
        <v>30.8464696691322</v>
      </c>
    </row>
    <row r="6292" customFormat="false" ht="15" hidden="false" customHeight="false" outlineLevel="0" collapsed="false">
      <c r="A6292" s="0" t="n">
        <v>6280</v>
      </c>
      <c r="B6292" s="7" t="n">
        <v>0.073911</v>
      </c>
      <c r="C6292" s="7" t="n">
        <v>0.153516</v>
      </c>
      <c r="D6292" s="16" t="n">
        <f aca="false">LOGINV(B6292,$B$7,$C$7)</f>
        <v>6.04416328413078</v>
      </c>
      <c r="E6292" s="16" t="n">
        <f aca="false">LOGINV(C6292,$B$8,$C$8)</f>
        <v>56.4790893068559</v>
      </c>
      <c r="F6292" s="16" t="n">
        <f aca="false">$B$5/100*E6292*2_Girdiler!$B$14*2_Girdiler!$B$15*2_Girdiler!$B$16</f>
        <v>1.4210138869605</v>
      </c>
      <c r="G6292" s="16" t="n">
        <f aca="false">MIN(MATCH(F6292,2_Girdiler!$B$20:$I$20,1),7)</f>
        <v>1</v>
      </c>
      <c r="H6292" s="16" t="n">
        <f aca="false">IF(F6292&gt;=40,2_Girdiler!$I$21+(F6292-40)*(2_Girdiler!$I$21-2_Girdiler!$H$21)/(2_Girdiler!$I$20-2_Girdiler!$H$20),INDEX(2_Girdiler!$B$21:$I$21,G6292)+(F6292-INDEX(2_Girdiler!$B$20:$I$20,G6292))*(INDEX(2_Girdiler!$B$21:$I$21,G6292+1)-INDEX(2_Girdiler!$B$21:$I$21,G6292))/(INDEX(2_Girdiler!$B$20:$I$20,G6292+1)-INDEX(2_Girdiler!$B$20:$I$20,G6292)))</f>
        <v>3.12623055131309</v>
      </c>
      <c r="I6292" s="16" t="n">
        <f aca="false">H6292/2_Girdiler!$B$17</f>
        <v>1.25249621446838</v>
      </c>
      <c r="J6292" s="16" t="n">
        <f aca="false">D6292+I6292</f>
        <v>7.29665949859917</v>
      </c>
    </row>
    <row r="6293" customFormat="false" ht="15" hidden="false" customHeight="false" outlineLevel="0" collapsed="false">
      <c r="A6293" s="0" t="n">
        <v>6281</v>
      </c>
      <c r="B6293" s="7" t="n">
        <v>0.344253</v>
      </c>
      <c r="C6293" s="7" t="n">
        <v>0.248507</v>
      </c>
      <c r="D6293" s="16" t="n">
        <f aca="false">LOGINV(B6293,$B$7,$C$7)</f>
        <v>10.8302984023405</v>
      </c>
      <c r="E6293" s="16" t="n">
        <f aca="false">LOGINV(C6293,$B$8,$C$8)</f>
        <v>70.4433191747661</v>
      </c>
      <c r="F6293" s="16" t="n">
        <f aca="false">$B$5/100*E6293*2_Girdiler!$B$14*2_Girdiler!$B$15*2_Girdiler!$B$16</f>
        <v>1.77235391043711</v>
      </c>
      <c r="G6293" s="16" t="n">
        <f aca="false">MIN(MATCH(F6293,2_Girdiler!$B$20:$I$20,1),7)</f>
        <v>1</v>
      </c>
      <c r="H6293" s="16" t="n">
        <f aca="false">IF(F6293&gt;=40,2_Girdiler!$I$21+(F6293-40)*(2_Girdiler!$I$21-2_Girdiler!$H$21)/(2_Girdiler!$I$20-2_Girdiler!$H$20),INDEX(2_Girdiler!$B$21:$I$21,G6293)+(F6293-INDEX(2_Girdiler!$B$20:$I$20,G6293))*(INDEX(2_Girdiler!$B$21:$I$21,G6293+1)-INDEX(2_Girdiler!$B$21:$I$21,G6293))/(INDEX(2_Girdiler!$B$20:$I$20,G6293+1)-INDEX(2_Girdiler!$B$20:$I$20,G6293)))</f>
        <v>3.89917860296165</v>
      </c>
      <c r="I6293" s="16" t="n">
        <f aca="false">H6293/2_Girdiler!$B$17</f>
        <v>1.5621709146481</v>
      </c>
      <c r="J6293" s="16" t="n">
        <f aca="false">D6293+I6293</f>
        <v>12.3924693169886</v>
      </c>
    </row>
    <row r="6294" customFormat="false" ht="15" hidden="false" customHeight="false" outlineLevel="0" collapsed="false">
      <c r="A6294" s="0" t="n">
        <v>6282</v>
      </c>
      <c r="B6294" s="7" t="n">
        <v>0.182494</v>
      </c>
      <c r="C6294" s="7" t="n">
        <v>0.174197</v>
      </c>
      <c r="D6294" s="16" t="n">
        <f aca="false">LOGINV(B6294,$B$7,$C$7)</f>
        <v>8.1731183095684</v>
      </c>
      <c r="E6294" s="16" t="n">
        <f aca="false">LOGINV(C6294,$B$8,$C$8)</f>
        <v>59.6168331624451</v>
      </c>
      <c r="F6294" s="16" t="n">
        <f aca="false">$B$5/100*E6294*2_Girdiler!$B$14*2_Girdiler!$B$15*2_Girdiler!$B$16</f>
        <v>1.49995952236712</v>
      </c>
      <c r="G6294" s="16" t="n">
        <f aca="false">MIN(MATCH(F6294,2_Girdiler!$B$20:$I$20,1),7)</f>
        <v>1</v>
      </c>
      <c r="H6294" s="16" t="n">
        <f aca="false">IF(F6294&gt;=40,2_Girdiler!$I$21+(F6294-40)*(2_Girdiler!$I$21-2_Girdiler!$H$21)/(2_Girdiler!$I$20-2_Girdiler!$H$20),INDEX(2_Girdiler!$B$21:$I$21,G6294)+(F6294-INDEX(2_Girdiler!$B$20:$I$20,G6294))*(INDEX(2_Girdiler!$B$21:$I$21,G6294+1)-INDEX(2_Girdiler!$B$21:$I$21,G6294))/(INDEX(2_Girdiler!$B$20:$I$20,G6294+1)-INDEX(2_Girdiler!$B$20:$I$20,G6294)))</f>
        <v>3.29991094920766</v>
      </c>
      <c r="I6294" s="16" t="n">
        <f aca="false">H6294/2_Girdiler!$B$17</f>
        <v>1.32207970721461</v>
      </c>
      <c r="J6294" s="16" t="n">
        <f aca="false">D6294+I6294</f>
        <v>9.49519801678301</v>
      </c>
    </row>
    <row r="6295" customFormat="false" ht="15" hidden="false" customHeight="false" outlineLevel="0" collapsed="false">
      <c r="A6295" s="0" t="n">
        <v>6283</v>
      </c>
      <c r="B6295" s="7" t="n">
        <v>0.54297</v>
      </c>
      <c r="C6295" s="7" t="n">
        <v>0.267351</v>
      </c>
      <c r="D6295" s="16" t="n">
        <f aca="false">LOGINV(B6295,$B$7,$C$7)</f>
        <v>14.3816632853646</v>
      </c>
      <c r="E6295" s="16" t="n">
        <f aca="false">LOGINV(C6295,$B$8,$C$8)</f>
        <v>73.1472131385741</v>
      </c>
      <c r="F6295" s="16" t="n">
        <f aca="false">$B$5/100*E6295*2_Girdiler!$B$14*2_Girdiler!$B$15*2_Girdiler!$B$16</f>
        <v>1.84038388256653</v>
      </c>
      <c r="G6295" s="16" t="n">
        <f aca="false">MIN(MATCH(F6295,2_Girdiler!$B$20:$I$20,1),7)</f>
        <v>1</v>
      </c>
      <c r="H6295" s="16" t="n">
        <f aca="false">IF(F6295&gt;=40,2_Girdiler!$I$21+(F6295-40)*(2_Girdiler!$I$21-2_Girdiler!$H$21)/(2_Girdiler!$I$20-2_Girdiler!$H$20),INDEX(2_Girdiler!$B$21:$I$21,G6295)+(F6295-INDEX(2_Girdiler!$B$20:$I$20,G6295))*(INDEX(2_Girdiler!$B$21:$I$21,G6295+1)-INDEX(2_Girdiler!$B$21:$I$21,G6295))/(INDEX(2_Girdiler!$B$20:$I$20,G6295+1)-INDEX(2_Girdiler!$B$20:$I$20,G6295)))</f>
        <v>4.04884454164636</v>
      </c>
      <c r="I6295" s="16" t="n">
        <f aca="false">H6295/2_Girdiler!$B$17</f>
        <v>1.62213322982626</v>
      </c>
      <c r="J6295" s="16" t="n">
        <f aca="false">D6295+I6295</f>
        <v>16.0037965151909</v>
      </c>
    </row>
    <row r="6296" customFormat="false" ht="15" hidden="false" customHeight="false" outlineLevel="0" collapsed="false">
      <c r="A6296" s="0" t="n">
        <v>6284</v>
      </c>
      <c r="B6296" s="7" t="n">
        <v>0.583486</v>
      </c>
      <c r="C6296" s="7" t="n">
        <v>0.352316</v>
      </c>
      <c r="D6296" s="16" t="n">
        <f aca="false">LOGINV(B6296,$B$7,$C$7)</f>
        <v>15.2306657075633</v>
      </c>
      <c r="E6296" s="16" t="n">
        <f aca="false">LOGINV(C6296,$B$8,$C$8)</f>
        <v>85.5016805062009</v>
      </c>
      <c r="F6296" s="16" t="n">
        <f aca="false">$B$5/100*E6296*2_Girdiler!$B$14*2_Girdiler!$B$15*2_Girdiler!$B$16</f>
        <v>2.15122228153601</v>
      </c>
      <c r="G6296" s="16" t="n">
        <f aca="false">MIN(MATCH(F6296,2_Girdiler!$B$20:$I$20,1),7)</f>
        <v>1</v>
      </c>
      <c r="H6296" s="16" t="n">
        <f aca="false">IF(F6296&gt;=40,2_Girdiler!$I$21+(F6296-40)*(2_Girdiler!$I$21-2_Girdiler!$H$21)/(2_Girdiler!$I$20-2_Girdiler!$H$20),INDEX(2_Girdiler!$B$21:$I$21,G6296)+(F6296-INDEX(2_Girdiler!$B$20:$I$20,G6296))*(INDEX(2_Girdiler!$B$21:$I$21,G6296+1)-INDEX(2_Girdiler!$B$21:$I$21,G6296))/(INDEX(2_Girdiler!$B$20:$I$20,G6296+1)-INDEX(2_Girdiler!$B$20:$I$20,G6296)))</f>
        <v>4.73268901937923</v>
      </c>
      <c r="I6296" s="16" t="n">
        <f aca="false">H6296/2_Girdiler!$B$17</f>
        <v>1.89610938276412</v>
      </c>
      <c r="J6296" s="16" t="n">
        <f aca="false">D6296+I6296</f>
        <v>17.1267750903274</v>
      </c>
    </row>
    <row r="6297" customFormat="false" ht="15" hidden="false" customHeight="false" outlineLevel="0" collapsed="false">
      <c r="A6297" s="0" t="n">
        <v>6285</v>
      </c>
      <c r="B6297" s="7" t="n">
        <v>0.153774</v>
      </c>
      <c r="C6297" s="7" t="n">
        <v>0.872853</v>
      </c>
      <c r="D6297" s="16" t="n">
        <f aca="false">LOGINV(B6297,$B$7,$C$7)</f>
        <v>7.66787761224599</v>
      </c>
      <c r="E6297" s="16" t="n">
        <f aca="false">LOGINV(C6297,$B$8,$C$8)</f>
        <v>227.941071499754</v>
      </c>
      <c r="F6297" s="16" t="n">
        <f aca="false">$B$5/100*E6297*2_Girdiler!$B$14*2_Girdiler!$B$15*2_Girdiler!$B$16</f>
        <v>5.7349973589338</v>
      </c>
      <c r="G6297" s="16" t="n">
        <f aca="false">MIN(MATCH(F6297,2_Girdiler!$B$20:$I$20,1),7)</f>
        <v>2</v>
      </c>
      <c r="H6297" s="16" t="n">
        <f aca="false">IF(F6297&gt;=40,2_Girdiler!$I$21+(F6297-40)*(2_Girdiler!$I$21-2_Girdiler!$H$21)/(2_Girdiler!$I$20-2_Girdiler!$H$20),INDEX(2_Girdiler!$B$21:$I$21,G6297)+(F6297-INDEX(2_Girdiler!$B$20:$I$20,G6297))*(INDEX(2_Girdiler!$B$21:$I$21,G6297+1)-INDEX(2_Girdiler!$B$21:$I$21,G6297))/(INDEX(2_Girdiler!$B$20:$I$20,G6297+1)-INDEX(2_Girdiler!$B$20:$I$20,G6297)))</f>
        <v>12.1759957742941</v>
      </c>
      <c r="I6297" s="16" t="n">
        <f aca="false">H6297/2_Girdiler!$B$17</f>
        <v>4.87820343521398</v>
      </c>
      <c r="J6297" s="16" t="n">
        <f aca="false">D6297+I6297</f>
        <v>12.54608104746</v>
      </c>
    </row>
    <row r="6298" customFormat="false" ht="15" hidden="false" customHeight="false" outlineLevel="0" collapsed="false">
      <c r="A6298" s="0" t="n">
        <v>6286</v>
      </c>
      <c r="B6298" s="7" t="n">
        <v>0.509344</v>
      </c>
      <c r="C6298" s="7" t="n">
        <v>0.96479</v>
      </c>
      <c r="D6298" s="16" t="n">
        <f aca="false">LOGINV(B6298,$B$7,$C$7)</f>
        <v>13.7200268630422</v>
      </c>
      <c r="E6298" s="16" t="n">
        <f aca="false">LOGINV(C6298,$B$8,$C$8)</f>
        <v>351.098705123286</v>
      </c>
      <c r="F6298" s="16" t="n">
        <f aca="false">$B$5/100*E6298*2_Girdiler!$B$14*2_Girdiler!$B$15*2_Girdiler!$B$16</f>
        <v>8.83364342090188</v>
      </c>
      <c r="G6298" s="16" t="n">
        <f aca="false">MIN(MATCH(F6298,2_Girdiler!$B$20:$I$20,1),7)</f>
        <v>2</v>
      </c>
      <c r="H6298" s="16" t="n">
        <f aca="false">IF(F6298&gt;=40,2_Girdiler!$I$21+(F6298-40)*(2_Girdiler!$I$21-2_Girdiler!$H$21)/(2_Girdiler!$I$20-2_Girdiler!$H$20),INDEX(2_Girdiler!$B$21:$I$21,G6298)+(F6298-INDEX(2_Girdiler!$B$20:$I$20,G6298))*(INDEX(2_Girdiler!$B$21:$I$21,G6298+1)-INDEX(2_Girdiler!$B$21:$I$21,G6298))/(INDEX(2_Girdiler!$B$20:$I$20,G6298+1)-INDEX(2_Girdiler!$B$20:$I$20,G6298)))</f>
        <v>17.133829473443</v>
      </c>
      <c r="I6298" s="16" t="n">
        <f aca="false">H6298/2_Girdiler!$B$17</f>
        <v>6.86451501339864</v>
      </c>
      <c r="J6298" s="16" t="n">
        <f aca="false">D6298+I6298</f>
        <v>20.5845418764408</v>
      </c>
    </row>
    <row r="6299" customFormat="false" ht="15" hidden="false" customHeight="false" outlineLevel="0" collapsed="false">
      <c r="A6299" s="0" t="n">
        <v>6287</v>
      </c>
      <c r="B6299" s="7" t="n">
        <v>0.133039</v>
      </c>
      <c r="C6299" s="7" t="n">
        <v>0.641058</v>
      </c>
      <c r="D6299" s="16" t="n">
        <f aca="false">LOGINV(B6299,$B$7,$C$7)</f>
        <v>7.28555204461451</v>
      </c>
      <c r="E6299" s="16" t="n">
        <f aca="false">LOGINV(C6299,$B$8,$C$8)</f>
        <v>137.887843156238</v>
      </c>
      <c r="F6299" s="16" t="n">
        <f aca="false">$B$5/100*E6299*2_Girdiler!$B$14*2_Girdiler!$B$15*2_Girdiler!$B$16</f>
        <v>3.46925813381095</v>
      </c>
      <c r="G6299" s="16" t="n">
        <f aca="false">MIN(MATCH(F6299,2_Girdiler!$B$20:$I$20,1),7)</f>
        <v>1</v>
      </c>
      <c r="H6299" s="16" t="n">
        <f aca="false">IF(F6299&gt;=40,2_Girdiler!$I$21+(F6299-40)*(2_Girdiler!$I$21-2_Girdiler!$H$21)/(2_Girdiler!$I$20-2_Girdiler!$H$20),INDEX(2_Girdiler!$B$21:$I$21,G6299)+(F6299-INDEX(2_Girdiler!$B$20:$I$20,G6299))*(INDEX(2_Girdiler!$B$21:$I$21,G6299+1)-INDEX(2_Girdiler!$B$21:$I$21,G6299))/(INDEX(2_Girdiler!$B$20:$I$20,G6299+1)-INDEX(2_Girdiler!$B$20:$I$20,G6299)))</f>
        <v>7.63236789438408</v>
      </c>
      <c r="I6299" s="16" t="n">
        <f aca="false">H6299/2_Girdiler!$B$17</f>
        <v>3.05783970127567</v>
      </c>
      <c r="J6299" s="16" t="n">
        <f aca="false">D6299+I6299</f>
        <v>10.3433917458902</v>
      </c>
    </row>
    <row r="6300" customFormat="false" ht="15" hidden="false" customHeight="false" outlineLevel="0" collapsed="false">
      <c r="A6300" s="0" t="n">
        <v>6288</v>
      </c>
      <c r="B6300" s="7" t="n">
        <v>0.676293</v>
      </c>
      <c r="C6300" s="7" t="n">
        <v>0.846959</v>
      </c>
      <c r="D6300" s="16" t="n">
        <f aca="false">LOGINV(B6300,$B$7,$C$7)</f>
        <v>17.4742986578462</v>
      </c>
      <c r="E6300" s="16" t="n">
        <f aca="false">LOGINV(C6300,$B$8,$C$8)</f>
        <v>211.427885906254</v>
      </c>
      <c r="F6300" s="16" t="n">
        <f aca="false">$B$5/100*E6300*2_Girdiler!$B$14*2_Girdiler!$B$15*2_Girdiler!$B$16</f>
        <v>5.31952560940135</v>
      </c>
      <c r="G6300" s="16" t="n">
        <f aca="false">MIN(MATCH(F6300,2_Girdiler!$B$20:$I$20,1),7)</f>
        <v>2</v>
      </c>
      <c r="H6300" s="16" t="n">
        <f aca="false">IF(F6300&gt;=40,2_Girdiler!$I$21+(F6300-40)*(2_Girdiler!$I$21-2_Girdiler!$H$21)/(2_Girdiler!$I$20-2_Girdiler!$H$20),INDEX(2_Girdiler!$B$21:$I$21,G6300)+(F6300-INDEX(2_Girdiler!$B$20:$I$20,G6300))*(INDEX(2_Girdiler!$B$21:$I$21,G6300+1)-INDEX(2_Girdiler!$B$21:$I$21,G6300))/(INDEX(2_Girdiler!$B$20:$I$20,G6300+1)-INDEX(2_Girdiler!$B$20:$I$20,G6300)))</f>
        <v>11.5112409750422</v>
      </c>
      <c r="I6300" s="16" t="n">
        <f aca="false">H6300/2_Girdiler!$B$17</f>
        <v>4.61187539064189</v>
      </c>
      <c r="J6300" s="16" t="n">
        <f aca="false">D6300+I6300</f>
        <v>22.0861740484881</v>
      </c>
    </row>
    <row r="6301" customFormat="false" ht="15" hidden="false" customHeight="false" outlineLevel="0" collapsed="false">
      <c r="A6301" s="0" t="n">
        <v>6289</v>
      </c>
      <c r="B6301" s="7" t="n">
        <v>0.424419</v>
      </c>
      <c r="C6301" s="7" t="n">
        <v>0.329345</v>
      </c>
      <c r="D6301" s="16" t="n">
        <f aca="false">LOGINV(B6301,$B$7,$C$7)</f>
        <v>12.177120906642</v>
      </c>
      <c r="E6301" s="16" t="n">
        <f aca="false">LOGINV(C6301,$B$8,$C$8)</f>
        <v>82.1130696510569</v>
      </c>
      <c r="F6301" s="16" t="n">
        <f aca="false">$B$5/100*E6301*2_Girdiler!$B$14*2_Girdiler!$B$15*2_Girdiler!$B$16</f>
        <v>2.06596483242059</v>
      </c>
      <c r="G6301" s="16" t="n">
        <f aca="false">MIN(MATCH(F6301,2_Girdiler!$B$20:$I$20,1),7)</f>
        <v>1</v>
      </c>
      <c r="H6301" s="16" t="n">
        <f aca="false">IF(F6301&gt;=40,2_Girdiler!$I$21+(F6301-40)*(2_Girdiler!$I$21-2_Girdiler!$H$21)/(2_Girdiler!$I$20-2_Girdiler!$H$20),INDEX(2_Girdiler!$B$21:$I$21,G6301)+(F6301-INDEX(2_Girdiler!$B$20:$I$20,G6301))*(INDEX(2_Girdiler!$B$21:$I$21,G6301+1)-INDEX(2_Girdiler!$B$21:$I$21,G6301))/(INDEX(2_Girdiler!$B$20:$I$20,G6301+1)-INDEX(2_Girdiler!$B$20:$I$20,G6301)))</f>
        <v>4.5451226313253</v>
      </c>
      <c r="I6301" s="16" t="n">
        <f aca="false">H6301/2_Girdiler!$B$17</f>
        <v>1.82096259267841</v>
      </c>
      <c r="J6301" s="16" t="n">
        <f aca="false">D6301+I6301</f>
        <v>13.9980834993204</v>
      </c>
    </row>
    <row r="6302" customFormat="false" ht="15" hidden="false" customHeight="false" outlineLevel="0" collapsed="false">
      <c r="A6302" s="0" t="n">
        <v>6290</v>
      </c>
      <c r="B6302" s="7" t="n">
        <v>0.74001</v>
      </c>
      <c r="C6302" s="7" t="n">
        <v>0.287954</v>
      </c>
      <c r="D6302" s="16" t="n">
        <f aca="false">LOGINV(B6302,$B$7,$C$7)</f>
        <v>19.3834171310222</v>
      </c>
      <c r="E6302" s="16" t="n">
        <f aca="false">LOGINV(C6302,$B$8,$C$8)</f>
        <v>76.1080921365889</v>
      </c>
      <c r="F6302" s="16" t="n">
        <f aca="false">$B$5/100*E6302*2_Girdiler!$B$14*2_Girdiler!$B$15*2_Girdiler!$B$16</f>
        <v>1.91487959815658</v>
      </c>
      <c r="G6302" s="16" t="n">
        <f aca="false">MIN(MATCH(F6302,2_Girdiler!$B$20:$I$20,1),7)</f>
        <v>1</v>
      </c>
      <c r="H6302" s="16" t="n">
        <f aca="false">IF(F6302&gt;=40,2_Girdiler!$I$21+(F6302-40)*(2_Girdiler!$I$21-2_Girdiler!$H$21)/(2_Girdiler!$I$20-2_Girdiler!$H$20),INDEX(2_Girdiler!$B$21:$I$21,G6302)+(F6302-INDEX(2_Girdiler!$B$20:$I$20,G6302))*(INDEX(2_Girdiler!$B$21:$I$21,G6302+1)-INDEX(2_Girdiler!$B$21:$I$21,G6302))/(INDEX(2_Girdiler!$B$20:$I$20,G6302+1)-INDEX(2_Girdiler!$B$20:$I$20,G6302)))</f>
        <v>4.21273511594447</v>
      </c>
      <c r="I6302" s="16" t="n">
        <f aca="false">H6302/2_Girdiler!$B$17</f>
        <v>1.68779451760596</v>
      </c>
      <c r="J6302" s="16" t="n">
        <f aca="false">D6302+I6302</f>
        <v>21.0712116486282</v>
      </c>
    </row>
    <row r="6303" customFormat="false" ht="15" hidden="false" customHeight="false" outlineLevel="0" collapsed="false">
      <c r="A6303" s="0" t="n">
        <v>6291</v>
      </c>
      <c r="B6303" s="7" t="n">
        <v>0.397118</v>
      </c>
      <c r="C6303" s="7" t="n">
        <v>0.286235</v>
      </c>
      <c r="D6303" s="16" t="n">
        <f aca="false">LOGINV(B6303,$B$7,$C$7)</f>
        <v>11.7097556930484</v>
      </c>
      <c r="E6303" s="16" t="n">
        <f aca="false">LOGINV(C6303,$B$8,$C$8)</f>
        <v>75.8606093013132</v>
      </c>
      <c r="F6303" s="16" t="n">
        <f aca="false">$B$5/100*E6303*2_Girdiler!$B$14*2_Girdiler!$B$15*2_Girdiler!$B$16</f>
        <v>1.90865293002104</v>
      </c>
      <c r="G6303" s="16" t="n">
        <f aca="false">MIN(MATCH(F6303,2_Girdiler!$B$20:$I$20,1),7)</f>
        <v>1</v>
      </c>
      <c r="H6303" s="16" t="n">
        <f aca="false">IF(F6303&gt;=40,2_Girdiler!$I$21+(F6303-40)*(2_Girdiler!$I$21-2_Girdiler!$H$21)/(2_Girdiler!$I$20-2_Girdiler!$H$20),INDEX(2_Girdiler!$B$21:$I$21,G6303)+(F6303-INDEX(2_Girdiler!$B$20:$I$20,G6303))*(INDEX(2_Girdiler!$B$21:$I$21,G6303+1)-INDEX(2_Girdiler!$B$21:$I$21,G6303))/(INDEX(2_Girdiler!$B$20:$I$20,G6303+1)-INDEX(2_Girdiler!$B$20:$I$20,G6303)))</f>
        <v>4.19903644604629</v>
      </c>
      <c r="I6303" s="16" t="n">
        <f aca="false">H6303/2_Girdiler!$B$17</f>
        <v>1.68230626844803</v>
      </c>
      <c r="J6303" s="16" t="n">
        <f aca="false">D6303+I6303</f>
        <v>13.3920619614965</v>
      </c>
    </row>
    <row r="6304" customFormat="false" ht="15" hidden="false" customHeight="false" outlineLevel="0" collapsed="false">
      <c r="A6304" s="0" t="n">
        <v>6292</v>
      </c>
      <c r="B6304" s="7" t="n">
        <v>0.618666</v>
      </c>
      <c r="C6304" s="7" t="n">
        <v>0.771282</v>
      </c>
      <c r="D6304" s="16" t="n">
        <f aca="false">LOGINV(B6304,$B$7,$C$7)</f>
        <v>16.0245696413044</v>
      </c>
      <c r="E6304" s="16" t="n">
        <f aca="false">LOGINV(C6304,$B$8,$C$8)</f>
        <v>176.422957116545</v>
      </c>
      <c r="F6304" s="16" t="n">
        <f aca="false">$B$5/100*E6304*2_Girdiler!$B$14*2_Girdiler!$B$15*2_Girdiler!$B$16</f>
        <v>4.43880160105227</v>
      </c>
      <c r="G6304" s="16" t="n">
        <f aca="false">MIN(MATCH(F6304,2_Girdiler!$B$20:$I$20,1),7)</f>
        <v>1</v>
      </c>
      <c r="H6304" s="16" t="n">
        <f aca="false">IF(F6304&gt;=40,2_Girdiler!$I$21+(F6304-40)*(2_Girdiler!$I$21-2_Girdiler!$H$21)/(2_Girdiler!$I$20-2_Girdiler!$H$20),INDEX(2_Girdiler!$B$21:$I$21,G6304)+(F6304-INDEX(2_Girdiler!$B$20:$I$20,G6304))*(INDEX(2_Girdiler!$B$21:$I$21,G6304+1)-INDEX(2_Girdiler!$B$21:$I$21,G6304))/(INDEX(2_Girdiler!$B$20:$I$20,G6304+1)-INDEX(2_Girdiler!$B$20:$I$20,G6304)))</f>
        <v>9.765363522315</v>
      </c>
      <c r="I6304" s="16" t="n">
        <f aca="false">H6304/2_Girdiler!$B$17</f>
        <v>3.91240525733774</v>
      </c>
      <c r="J6304" s="16" t="n">
        <f aca="false">D6304+I6304</f>
        <v>19.9369748986422</v>
      </c>
    </row>
    <row r="6305" customFormat="false" ht="15" hidden="false" customHeight="false" outlineLevel="0" collapsed="false">
      <c r="A6305" s="0" t="n">
        <v>6293</v>
      </c>
      <c r="B6305" s="7" t="n">
        <v>0.597496</v>
      </c>
      <c r="C6305" s="7" t="n">
        <v>0.247122</v>
      </c>
      <c r="D6305" s="16" t="n">
        <f aca="false">LOGINV(B6305,$B$7,$C$7)</f>
        <v>15.5398227515879</v>
      </c>
      <c r="E6305" s="16" t="n">
        <f aca="false">LOGINV(C6305,$B$8,$C$8)</f>
        <v>70.2444897741366</v>
      </c>
      <c r="F6305" s="16" t="n">
        <f aca="false">$B$5/100*E6305*2_Girdiler!$B$14*2_Girdiler!$B$15*2_Girdiler!$B$16</f>
        <v>1.76735136271728</v>
      </c>
      <c r="G6305" s="16" t="n">
        <f aca="false">MIN(MATCH(F6305,2_Girdiler!$B$20:$I$20,1),7)</f>
        <v>1</v>
      </c>
      <c r="H6305" s="16" t="n">
        <f aca="false">IF(F6305&gt;=40,2_Girdiler!$I$21+(F6305-40)*(2_Girdiler!$I$21-2_Girdiler!$H$21)/(2_Girdiler!$I$20-2_Girdiler!$H$20),INDEX(2_Girdiler!$B$21:$I$21,G6305)+(F6305-INDEX(2_Girdiler!$B$20:$I$20,G6305))*(INDEX(2_Girdiler!$B$21:$I$21,G6305+1)-INDEX(2_Girdiler!$B$21:$I$21,G6305))/(INDEX(2_Girdiler!$B$20:$I$20,G6305+1)-INDEX(2_Girdiler!$B$20:$I$20,G6305)))</f>
        <v>3.88817299797801</v>
      </c>
      <c r="I6305" s="16" t="n">
        <f aca="false">H6305/2_Girdiler!$B$17</f>
        <v>1.55776161777965</v>
      </c>
      <c r="J6305" s="16" t="n">
        <f aca="false">D6305+I6305</f>
        <v>17.0975843693675</v>
      </c>
    </row>
    <row r="6306" customFormat="false" ht="15" hidden="false" customHeight="false" outlineLevel="0" collapsed="false">
      <c r="A6306" s="0" t="n">
        <v>6294</v>
      </c>
      <c r="B6306" s="7" t="n">
        <v>0.753465</v>
      </c>
      <c r="C6306" s="7" t="n">
        <v>0.794181</v>
      </c>
      <c r="D6306" s="16" t="n">
        <f aca="false">LOGINV(B6306,$B$7,$C$7)</f>
        <v>19.8431923911402</v>
      </c>
      <c r="E6306" s="16" t="n">
        <f aca="false">LOGINV(C6306,$B$8,$C$8)</f>
        <v>185.525797229303</v>
      </c>
      <c r="F6306" s="16" t="n">
        <f aca="false">$B$5/100*E6306*2_Girdiler!$B$14*2_Girdiler!$B$15*2_Girdiler!$B$16</f>
        <v>4.66782905828926</v>
      </c>
      <c r="G6306" s="16" t="n">
        <f aca="false">MIN(MATCH(F6306,2_Girdiler!$B$20:$I$20,1),7)</f>
        <v>1</v>
      </c>
      <c r="H6306" s="16" t="n">
        <f aca="false">IF(F6306&gt;=40,2_Girdiler!$I$21+(F6306-40)*(2_Girdiler!$I$21-2_Girdiler!$H$21)/(2_Girdiler!$I$20-2_Girdiler!$H$20),INDEX(2_Girdiler!$B$21:$I$21,G6306)+(F6306-INDEX(2_Girdiler!$B$20:$I$20,G6306))*(INDEX(2_Girdiler!$B$21:$I$21,G6306+1)-INDEX(2_Girdiler!$B$21:$I$21,G6306))/(INDEX(2_Girdiler!$B$20:$I$20,G6306+1)-INDEX(2_Girdiler!$B$20:$I$20,G6306)))</f>
        <v>10.2692239282364</v>
      </c>
      <c r="I6306" s="16" t="n">
        <f aca="false">H6306/2_Girdiler!$B$17</f>
        <v>4.11427240714599</v>
      </c>
      <c r="J6306" s="16" t="n">
        <f aca="false">D6306+I6306</f>
        <v>23.9574647982862</v>
      </c>
    </row>
    <row r="6307" customFormat="false" ht="15" hidden="false" customHeight="false" outlineLevel="0" collapsed="false">
      <c r="A6307" s="0" t="n">
        <v>6295</v>
      </c>
      <c r="B6307" s="7" t="n">
        <v>0.524962</v>
      </c>
      <c r="C6307" s="7" t="n">
        <v>0.728734</v>
      </c>
      <c r="D6307" s="16" t="n">
        <f aca="false">LOGINV(B6307,$B$7,$C$7)</f>
        <v>14.0230101184019</v>
      </c>
      <c r="E6307" s="16" t="n">
        <f aca="false">LOGINV(C6307,$B$8,$C$8)</f>
        <v>161.795179513506</v>
      </c>
      <c r="F6307" s="16" t="n">
        <f aca="false">$B$5/100*E6307*2_Girdiler!$B$14*2_Girdiler!$B$15*2_Girdiler!$B$16</f>
        <v>4.0707667165598</v>
      </c>
      <c r="G6307" s="16" t="n">
        <f aca="false">MIN(MATCH(F6307,2_Girdiler!$B$20:$I$20,1),7)</f>
        <v>1</v>
      </c>
      <c r="H6307" s="16" t="n">
        <f aca="false">IF(F6307&gt;=40,2_Girdiler!$I$21+(F6307-40)*(2_Girdiler!$I$21-2_Girdiler!$H$21)/(2_Girdiler!$I$20-2_Girdiler!$H$20),INDEX(2_Girdiler!$B$21:$I$21,G6307)+(F6307-INDEX(2_Girdiler!$B$20:$I$20,G6307))*(INDEX(2_Girdiler!$B$21:$I$21,G6307+1)-INDEX(2_Girdiler!$B$21:$I$21,G6307))/(INDEX(2_Girdiler!$B$20:$I$20,G6307+1)-INDEX(2_Girdiler!$B$20:$I$20,G6307)))</f>
        <v>8.95568677643156</v>
      </c>
      <c r="I6307" s="16" t="n">
        <f aca="false">H6307/2_Girdiler!$B$17</f>
        <v>3.58801553542931</v>
      </c>
      <c r="J6307" s="16" t="n">
        <f aca="false">D6307+I6307</f>
        <v>17.6110256538312</v>
      </c>
    </row>
    <row r="6308" customFormat="false" ht="15" hidden="false" customHeight="false" outlineLevel="0" collapsed="false">
      <c r="A6308" s="0" t="n">
        <v>6296</v>
      </c>
      <c r="B6308" s="7" t="n">
        <v>0.604904</v>
      </c>
      <c r="C6308" s="7" t="n">
        <v>0.647915</v>
      </c>
      <c r="D6308" s="16" t="n">
        <f aca="false">LOGINV(B6308,$B$7,$C$7)</f>
        <v>15.7069386669206</v>
      </c>
      <c r="E6308" s="16" t="n">
        <f aca="false">LOGINV(C6308,$B$8,$C$8)</f>
        <v>139.536162082884</v>
      </c>
      <c r="F6308" s="16" t="n">
        <f aca="false">$B$5/100*E6308*2_Girdiler!$B$14*2_Girdiler!$B$15*2_Girdiler!$B$16</f>
        <v>3.51072983800536</v>
      </c>
      <c r="G6308" s="16" t="n">
        <f aca="false">MIN(MATCH(F6308,2_Girdiler!$B$20:$I$20,1),7)</f>
        <v>1</v>
      </c>
      <c r="H6308" s="16" t="n">
        <f aca="false">IF(F6308&gt;=40,2_Girdiler!$I$21+(F6308-40)*(2_Girdiler!$I$21-2_Girdiler!$H$21)/(2_Girdiler!$I$20-2_Girdiler!$H$20),INDEX(2_Girdiler!$B$21:$I$21,G6308)+(F6308-INDEX(2_Girdiler!$B$20:$I$20,G6308))*(INDEX(2_Girdiler!$B$21:$I$21,G6308+1)-INDEX(2_Girdiler!$B$21:$I$21,G6308))/(INDEX(2_Girdiler!$B$20:$I$20,G6308+1)-INDEX(2_Girdiler!$B$20:$I$20,G6308)))</f>
        <v>7.72360564361179</v>
      </c>
      <c r="I6308" s="16" t="n">
        <f aca="false">H6308/2_Girdiler!$B$17</f>
        <v>3.09439328670344</v>
      </c>
      <c r="J6308" s="16" t="n">
        <f aca="false">D6308+I6308</f>
        <v>18.8013319536241</v>
      </c>
    </row>
    <row r="6309" customFormat="false" ht="15" hidden="false" customHeight="false" outlineLevel="0" collapsed="false">
      <c r="A6309" s="0" t="n">
        <v>6297</v>
      </c>
      <c r="B6309" s="7" t="n">
        <v>0.481234</v>
      </c>
      <c r="C6309" s="7" t="n">
        <v>0.889633</v>
      </c>
      <c r="D6309" s="16" t="n">
        <f aca="false">LOGINV(B6309,$B$7,$C$7)</f>
        <v>13.1914721188722</v>
      </c>
      <c r="E6309" s="16" t="n">
        <f aca="false">LOGINV(C6309,$B$8,$C$8)</f>
        <v>240.734486507813</v>
      </c>
      <c r="F6309" s="16" t="n">
        <f aca="false">$B$5/100*E6309*2_Girdiler!$B$14*2_Girdiler!$B$15*2_Girdiler!$B$16</f>
        <v>6.05687968053658</v>
      </c>
      <c r="G6309" s="16" t="n">
        <f aca="false">MIN(MATCH(F6309,2_Girdiler!$B$20:$I$20,1),7)</f>
        <v>2</v>
      </c>
      <c r="H6309" s="16" t="n">
        <f aca="false">IF(F6309&gt;=40,2_Girdiler!$I$21+(F6309-40)*(2_Girdiler!$I$21-2_Girdiler!$H$21)/(2_Girdiler!$I$20-2_Girdiler!$H$20),INDEX(2_Girdiler!$B$21:$I$21,G6309)+(F6309-INDEX(2_Girdiler!$B$20:$I$20,G6309))*(INDEX(2_Girdiler!$B$21:$I$21,G6309+1)-INDEX(2_Girdiler!$B$21:$I$21,G6309))/(INDEX(2_Girdiler!$B$20:$I$20,G6309+1)-INDEX(2_Girdiler!$B$20:$I$20,G6309)))</f>
        <v>12.6910074888585</v>
      </c>
      <c r="I6309" s="16" t="n">
        <f aca="false">H6309/2_Girdiler!$B$17</f>
        <v>5.08453825675422</v>
      </c>
      <c r="J6309" s="16" t="n">
        <f aca="false">D6309+I6309</f>
        <v>18.2760103756264</v>
      </c>
    </row>
    <row r="6310" customFormat="false" ht="15" hidden="false" customHeight="false" outlineLevel="0" collapsed="false">
      <c r="A6310" s="0" t="n">
        <v>6298</v>
      </c>
      <c r="B6310" s="7" t="n">
        <v>0.026704</v>
      </c>
      <c r="C6310" s="7" t="n">
        <v>0.350354</v>
      </c>
      <c r="D6310" s="16" t="n">
        <f aca="false">LOGINV(B6310,$B$7,$C$7)</f>
        <v>4.61412438416151</v>
      </c>
      <c r="E6310" s="16" t="n">
        <f aca="false">LOGINV(C6310,$B$8,$C$8)</f>
        <v>85.2102335057572</v>
      </c>
      <c r="F6310" s="16" t="n">
        <f aca="false">$B$5/100*E6310*2_Girdiler!$B$14*2_Girdiler!$B$15*2_Girdiler!$B$16</f>
        <v>2.14388947500485</v>
      </c>
      <c r="G6310" s="16" t="n">
        <f aca="false">MIN(MATCH(F6310,2_Girdiler!$B$20:$I$20,1),7)</f>
        <v>1</v>
      </c>
      <c r="H6310" s="16" t="n">
        <f aca="false">IF(F6310&gt;=40,2_Girdiler!$I$21+(F6310-40)*(2_Girdiler!$I$21-2_Girdiler!$H$21)/(2_Girdiler!$I$20-2_Girdiler!$H$20),INDEX(2_Girdiler!$B$21:$I$21,G6310)+(F6310-INDEX(2_Girdiler!$B$20:$I$20,G6310))*(INDEX(2_Girdiler!$B$21:$I$21,G6310+1)-INDEX(2_Girdiler!$B$21:$I$21,G6310))/(INDEX(2_Girdiler!$B$20:$I$20,G6310+1)-INDEX(2_Girdiler!$B$20:$I$20,G6310)))</f>
        <v>4.71655684501067</v>
      </c>
      <c r="I6310" s="16" t="n">
        <f aca="false">H6310/2_Girdiler!$B$17</f>
        <v>1.88964617187928</v>
      </c>
      <c r="J6310" s="16" t="n">
        <f aca="false">D6310+I6310</f>
        <v>6.50377055604079</v>
      </c>
    </row>
    <row r="6311" customFormat="false" ht="15" hidden="false" customHeight="false" outlineLevel="0" collapsed="false">
      <c r="A6311" s="0" t="n">
        <v>6299</v>
      </c>
      <c r="B6311" s="7" t="n">
        <v>0.846973</v>
      </c>
      <c r="C6311" s="7" t="n">
        <v>0.098515</v>
      </c>
      <c r="D6311" s="16" t="n">
        <f aca="false">LOGINV(B6311,$B$7,$C$7)</f>
        <v>23.9584131428278</v>
      </c>
      <c r="E6311" s="16" t="n">
        <f aca="false">LOGINV(C6311,$B$8,$C$8)</f>
        <v>47.4888857396666</v>
      </c>
      <c r="F6311" s="16" t="n">
        <f aca="false">$B$5/100*E6311*2_Girdiler!$B$14*2_Girdiler!$B$15*2_Girdiler!$B$16</f>
        <v>1.19482036521001</v>
      </c>
      <c r="G6311" s="16" t="n">
        <f aca="false">MIN(MATCH(F6311,2_Girdiler!$B$20:$I$20,1),7)</f>
        <v>1</v>
      </c>
      <c r="H6311" s="16" t="n">
        <f aca="false">IF(F6311&gt;=40,2_Girdiler!$I$21+(F6311-40)*(2_Girdiler!$I$21-2_Girdiler!$H$21)/(2_Girdiler!$I$20-2_Girdiler!$H$20),INDEX(2_Girdiler!$B$21:$I$21,G6311)+(F6311-INDEX(2_Girdiler!$B$20:$I$20,G6311))*(INDEX(2_Girdiler!$B$21:$I$21,G6311+1)-INDEX(2_Girdiler!$B$21:$I$21,G6311))/(INDEX(2_Girdiler!$B$20:$I$20,G6311+1)-INDEX(2_Girdiler!$B$20:$I$20,G6311)))</f>
        <v>2.62860480346202</v>
      </c>
      <c r="I6311" s="16" t="n">
        <f aca="false">H6311/2_Girdiler!$B$17</f>
        <v>1.05312692446395</v>
      </c>
      <c r="J6311" s="16" t="n">
        <f aca="false">D6311+I6311</f>
        <v>25.0115400672917</v>
      </c>
    </row>
    <row r="6312" customFormat="false" ht="15" hidden="false" customHeight="false" outlineLevel="0" collapsed="false">
      <c r="A6312" s="0" t="n">
        <v>6300</v>
      </c>
      <c r="B6312" s="7" t="n">
        <v>0.224624</v>
      </c>
      <c r="C6312" s="7" t="n">
        <v>0.22643</v>
      </c>
      <c r="D6312" s="16" t="n">
        <f aca="false">LOGINV(B6312,$B$7,$C$7)</f>
        <v>8.88205119909775</v>
      </c>
      <c r="E6312" s="16" t="n">
        <f aca="false">LOGINV(C6312,$B$8,$C$8)</f>
        <v>67.2677524829982</v>
      </c>
      <c r="F6312" s="16" t="n">
        <f aca="false">$B$5/100*E6312*2_Girdiler!$B$14*2_Girdiler!$B$15*2_Girdiler!$B$16</f>
        <v>1.69245665247224</v>
      </c>
      <c r="G6312" s="16" t="n">
        <f aca="false">MIN(MATCH(F6312,2_Girdiler!$B$20:$I$20,1),7)</f>
        <v>1</v>
      </c>
      <c r="H6312" s="16" t="n">
        <f aca="false">IF(F6312&gt;=40,2_Girdiler!$I$21+(F6312-40)*(2_Girdiler!$I$21-2_Girdiler!$H$21)/(2_Girdiler!$I$20-2_Girdiler!$H$20),INDEX(2_Girdiler!$B$21:$I$21,G6312)+(F6312-INDEX(2_Girdiler!$B$20:$I$20,G6312))*(INDEX(2_Girdiler!$B$21:$I$21,G6312+1)-INDEX(2_Girdiler!$B$21:$I$21,G6312))/(INDEX(2_Girdiler!$B$20:$I$20,G6312+1)-INDEX(2_Girdiler!$B$20:$I$20,G6312)))</f>
        <v>3.72340463543892</v>
      </c>
      <c r="I6312" s="16" t="n">
        <f aca="false">H6312/2_Girdiler!$B$17</f>
        <v>1.4917486520188</v>
      </c>
      <c r="J6312" s="16" t="n">
        <f aca="false">D6312+I6312</f>
        <v>10.3737998511165</v>
      </c>
    </row>
    <row r="6313" customFormat="false" ht="15" hidden="false" customHeight="false" outlineLevel="0" collapsed="false">
      <c r="A6313" s="0" t="n">
        <v>6301</v>
      </c>
      <c r="B6313" s="7" t="n">
        <v>0.145467</v>
      </c>
      <c r="C6313" s="7" t="n">
        <v>0.160527</v>
      </c>
      <c r="D6313" s="16" t="n">
        <f aca="false">LOGINV(B6313,$B$7,$C$7)</f>
        <v>7.51682510027528</v>
      </c>
      <c r="E6313" s="16" t="n">
        <f aca="false">LOGINV(C6313,$B$8,$C$8)</f>
        <v>57.5528210828005</v>
      </c>
      <c r="F6313" s="16" t="n">
        <f aca="false">$B$5/100*E6313*2_Girdiler!$B$14*2_Girdiler!$B$15*2_Girdiler!$B$16</f>
        <v>1.44802897844326</v>
      </c>
      <c r="G6313" s="16" t="n">
        <f aca="false">MIN(MATCH(F6313,2_Girdiler!$B$20:$I$20,1),7)</f>
        <v>1</v>
      </c>
      <c r="H6313" s="16" t="n">
        <f aca="false">IF(F6313&gt;=40,2_Girdiler!$I$21+(F6313-40)*(2_Girdiler!$I$21-2_Girdiler!$H$21)/(2_Girdiler!$I$20-2_Girdiler!$H$20),INDEX(2_Girdiler!$B$21:$I$21,G6313)+(F6313-INDEX(2_Girdiler!$B$20:$I$20,G6313))*(INDEX(2_Girdiler!$B$21:$I$21,G6313+1)-INDEX(2_Girdiler!$B$21:$I$21,G6313))/(INDEX(2_Girdiler!$B$20:$I$20,G6313+1)-INDEX(2_Girdiler!$B$20:$I$20,G6313)))</f>
        <v>3.18566375257517</v>
      </c>
      <c r="I6313" s="16" t="n">
        <f aca="false">H6313/2_Girdiler!$B$17</f>
        <v>1.27630759317916</v>
      </c>
      <c r="J6313" s="16" t="n">
        <f aca="false">D6313+I6313</f>
        <v>8.79313269345444</v>
      </c>
    </row>
    <row r="6314" customFormat="false" ht="15" hidden="false" customHeight="false" outlineLevel="0" collapsed="false">
      <c r="A6314" s="0" t="n">
        <v>6302</v>
      </c>
      <c r="B6314" s="7" t="n">
        <v>0.268773</v>
      </c>
      <c r="C6314" s="7" t="n">
        <v>0.860493</v>
      </c>
      <c r="D6314" s="16" t="n">
        <f aca="false">LOGINV(B6314,$B$7,$C$7)</f>
        <v>9.60368818032935</v>
      </c>
      <c r="E6314" s="16" t="n">
        <f aca="false">LOGINV(C6314,$B$8,$C$8)</f>
        <v>219.643697502325</v>
      </c>
      <c r="F6314" s="16" t="n">
        <f aca="false">$B$5/100*E6314*2_Girdiler!$B$14*2_Girdiler!$B$15*2_Girdiler!$B$16</f>
        <v>5.5262354291585</v>
      </c>
      <c r="G6314" s="16" t="n">
        <f aca="false">MIN(MATCH(F6314,2_Girdiler!$B$20:$I$20,1),7)</f>
        <v>2</v>
      </c>
      <c r="H6314" s="16" t="n">
        <f aca="false">IF(F6314&gt;=40,2_Girdiler!$I$21+(F6314-40)*(2_Girdiler!$I$21-2_Girdiler!$H$21)/(2_Girdiler!$I$20-2_Girdiler!$H$20),INDEX(2_Girdiler!$B$21:$I$21,G6314)+(F6314-INDEX(2_Girdiler!$B$20:$I$20,G6314))*(INDEX(2_Girdiler!$B$21:$I$21,G6314+1)-INDEX(2_Girdiler!$B$21:$I$21,G6314))/(INDEX(2_Girdiler!$B$20:$I$20,G6314+1)-INDEX(2_Girdiler!$B$20:$I$20,G6314)))</f>
        <v>11.8419766866536</v>
      </c>
      <c r="I6314" s="16" t="n">
        <f aca="false">H6314/2_Girdiler!$B$17</f>
        <v>4.74438168535801</v>
      </c>
      <c r="J6314" s="16" t="n">
        <f aca="false">D6314+I6314</f>
        <v>14.3480698656874</v>
      </c>
    </row>
    <row r="6315" customFormat="false" ht="15" hidden="false" customHeight="false" outlineLevel="0" collapsed="false">
      <c r="A6315" s="0" t="n">
        <v>6303</v>
      </c>
      <c r="B6315" s="7" t="n">
        <v>0.171847</v>
      </c>
      <c r="C6315" s="7" t="n">
        <v>0.494996</v>
      </c>
      <c r="D6315" s="16" t="n">
        <f aca="false">LOGINV(B6315,$B$7,$C$7)</f>
        <v>7.9884967582069</v>
      </c>
      <c r="E6315" s="16" t="n">
        <f aca="false">LOGINV(C6315,$B$8,$C$8)</f>
        <v>108.324598158017</v>
      </c>
      <c r="F6315" s="16" t="n">
        <f aca="false">$B$5/100*E6315*2_Girdiler!$B$14*2_Girdiler!$B$15*2_Girdiler!$B$16</f>
        <v>2.72544688965572</v>
      </c>
      <c r="G6315" s="16" t="n">
        <f aca="false">MIN(MATCH(F6315,2_Girdiler!$B$20:$I$20,1),7)</f>
        <v>1</v>
      </c>
      <c r="H6315" s="16" t="n">
        <f aca="false">IF(F6315&gt;=40,2_Girdiler!$I$21+(F6315-40)*(2_Girdiler!$I$21-2_Girdiler!$H$21)/(2_Girdiler!$I$20-2_Girdiler!$H$20),INDEX(2_Girdiler!$B$21:$I$21,G6315)+(F6315-INDEX(2_Girdiler!$B$20:$I$20,G6315))*(INDEX(2_Girdiler!$B$21:$I$21,G6315+1)-INDEX(2_Girdiler!$B$21:$I$21,G6315))/(INDEX(2_Girdiler!$B$20:$I$20,G6315+1)-INDEX(2_Girdiler!$B$20:$I$20,G6315)))</f>
        <v>5.99598315724257</v>
      </c>
      <c r="I6315" s="16" t="n">
        <f aca="false">H6315/2_Girdiler!$B$17</f>
        <v>2.40223684184398</v>
      </c>
      <c r="J6315" s="16" t="n">
        <f aca="false">D6315+I6315</f>
        <v>10.3907336000509</v>
      </c>
    </row>
    <row r="6316" customFormat="false" ht="15" hidden="false" customHeight="false" outlineLevel="0" collapsed="false">
      <c r="A6316" s="0" t="n">
        <v>6304</v>
      </c>
      <c r="B6316" s="7" t="n">
        <v>0.10329</v>
      </c>
      <c r="C6316" s="7" t="n">
        <v>0.457956</v>
      </c>
      <c r="D6316" s="16" t="n">
        <f aca="false">LOGINV(B6316,$B$7,$C$7)</f>
        <v>6.69786997703589</v>
      </c>
      <c r="E6316" s="16" t="n">
        <f aca="false">LOGINV(C6316,$B$8,$C$8)</f>
        <v>102.010349432498</v>
      </c>
      <c r="F6316" s="16" t="n">
        <f aca="false">$B$5/100*E6316*2_Girdiler!$B$14*2_Girdiler!$B$15*2_Girdiler!$B$16</f>
        <v>2.56658039172165</v>
      </c>
      <c r="G6316" s="16" t="n">
        <f aca="false">MIN(MATCH(F6316,2_Girdiler!$B$20:$I$20,1),7)</f>
        <v>1</v>
      </c>
      <c r="H6316" s="16" t="n">
        <f aca="false">IF(F6316&gt;=40,2_Girdiler!$I$21+(F6316-40)*(2_Girdiler!$I$21-2_Girdiler!$H$21)/(2_Girdiler!$I$20-2_Girdiler!$H$20),INDEX(2_Girdiler!$B$21:$I$21,G6316)+(F6316-INDEX(2_Girdiler!$B$20:$I$20,G6316))*(INDEX(2_Girdiler!$B$21:$I$21,G6316+1)-INDEX(2_Girdiler!$B$21:$I$21,G6316))/(INDEX(2_Girdiler!$B$20:$I$20,G6316+1)-INDEX(2_Girdiler!$B$20:$I$20,G6316)))</f>
        <v>5.64647686178764</v>
      </c>
      <c r="I6316" s="16" t="n">
        <f aca="false">H6316/2_Girdiler!$B$17</f>
        <v>2.26221028116492</v>
      </c>
      <c r="J6316" s="16" t="n">
        <f aca="false">D6316+I6316</f>
        <v>8.9600802582008</v>
      </c>
    </row>
    <row r="6317" customFormat="false" ht="15" hidden="false" customHeight="false" outlineLevel="0" collapsed="false">
      <c r="A6317" s="0" t="n">
        <v>6305</v>
      </c>
      <c r="B6317" s="7" t="n">
        <v>0.375609</v>
      </c>
      <c r="C6317" s="7" t="n">
        <v>0.381492</v>
      </c>
      <c r="D6317" s="16" t="n">
        <f aca="false">LOGINV(B6317,$B$7,$C$7)</f>
        <v>11.3484979120476</v>
      </c>
      <c r="E6317" s="16" t="n">
        <f aca="false">LOGINV(C6317,$B$8,$C$8)</f>
        <v>89.888421764375</v>
      </c>
      <c r="F6317" s="16" t="n">
        <f aca="false">$B$5/100*E6317*2_Girdiler!$B$14*2_Girdiler!$B$15*2_Girdiler!$B$16</f>
        <v>2.26159269159167</v>
      </c>
      <c r="G6317" s="16" t="n">
        <f aca="false">MIN(MATCH(F6317,2_Girdiler!$B$20:$I$20,1),7)</f>
        <v>1</v>
      </c>
      <c r="H6317" s="16" t="n">
        <f aca="false">IF(F6317&gt;=40,2_Girdiler!$I$21+(F6317-40)*(2_Girdiler!$I$21-2_Girdiler!$H$21)/(2_Girdiler!$I$20-2_Girdiler!$H$20),INDEX(2_Girdiler!$B$21:$I$21,G6317)+(F6317-INDEX(2_Girdiler!$B$20:$I$20,G6317))*(INDEX(2_Girdiler!$B$21:$I$21,G6317+1)-INDEX(2_Girdiler!$B$21:$I$21,G6317))/(INDEX(2_Girdiler!$B$20:$I$20,G6317+1)-INDEX(2_Girdiler!$B$20:$I$20,G6317)))</f>
        <v>4.97550392150168</v>
      </c>
      <c r="I6317" s="16" t="n">
        <f aca="false">H6317/2_Girdiler!$B$17</f>
        <v>1.99339099419138</v>
      </c>
      <c r="J6317" s="16" t="n">
        <f aca="false">D6317+I6317</f>
        <v>13.341888906239</v>
      </c>
    </row>
    <row r="6318" customFormat="false" ht="15" hidden="false" customHeight="false" outlineLevel="0" collapsed="false">
      <c r="A6318" s="0" t="n">
        <v>6306</v>
      </c>
      <c r="B6318" s="7" t="n">
        <v>0.346741</v>
      </c>
      <c r="C6318" s="7" t="n">
        <v>0.084125</v>
      </c>
      <c r="D6318" s="16" t="n">
        <f aca="false">LOGINV(B6318,$B$7,$C$7)</f>
        <v>10.871118843181</v>
      </c>
      <c r="E6318" s="16" t="n">
        <f aca="false">LOGINV(C6318,$B$8,$C$8)</f>
        <v>44.8726177531521</v>
      </c>
      <c r="F6318" s="16" t="n">
        <f aca="false">$B$5/100*E6318*2_Girdiler!$B$14*2_Girdiler!$B$15*2_Girdiler!$B$16</f>
        <v>1.12899506266931</v>
      </c>
      <c r="G6318" s="16" t="n">
        <f aca="false">MIN(MATCH(F6318,2_Girdiler!$B$20:$I$20,1),7)</f>
        <v>1</v>
      </c>
      <c r="H6318" s="16" t="n">
        <f aca="false">IF(F6318&gt;=40,2_Girdiler!$I$21+(F6318-40)*(2_Girdiler!$I$21-2_Girdiler!$H$21)/(2_Girdiler!$I$20-2_Girdiler!$H$20),INDEX(2_Girdiler!$B$21:$I$21,G6318)+(F6318-INDEX(2_Girdiler!$B$20:$I$20,G6318))*(INDEX(2_Girdiler!$B$21:$I$21,G6318+1)-INDEX(2_Girdiler!$B$21:$I$21,G6318))/(INDEX(2_Girdiler!$B$20:$I$20,G6318+1)-INDEX(2_Girdiler!$B$20:$I$20,G6318)))</f>
        <v>2.48378913787248</v>
      </c>
      <c r="I6318" s="16" t="n">
        <f aca="false">H6318/2_Girdiler!$B$17</f>
        <v>0.995107827673268</v>
      </c>
      <c r="J6318" s="16" t="n">
        <f aca="false">D6318+I6318</f>
        <v>11.8662266708543</v>
      </c>
    </row>
    <row r="6319" customFormat="false" ht="15" hidden="false" customHeight="false" outlineLevel="0" collapsed="false">
      <c r="A6319" s="0" t="n">
        <v>6307</v>
      </c>
      <c r="B6319" s="7" t="n">
        <v>0.767459</v>
      </c>
      <c r="C6319" s="7" t="n">
        <v>0.731691</v>
      </c>
      <c r="D6319" s="16" t="n">
        <f aca="false">LOGINV(B6319,$B$7,$C$7)</f>
        <v>20.3480092923442</v>
      </c>
      <c r="E6319" s="16" t="n">
        <f aca="false">LOGINV(C6319,$B$8,$C$8)</f>
        <v>162.732264218829</v>
      </c>
      <c r="F6319" s="16" t="n">
        <f aca="false">$B$5/100*E6319*2_Girdiler!$B$14*2_Girdiler!$B$15*2_Girdiler!$B$16</f>
        <v>4.09434376774574</v>
      </c>
      <c r="G6319" s="16" t="n">
        <f aca="false">MIN(MATCH(F6319,2_Girdiler!$B$20:$I$20,1),7)</f>
        <v>1</v>
      </c>
      <c r="H6319" s="16" t="n">
        <f aca="false">IF(F6319&gt;=40,2_Girdiler!$I$21+(F6319-40)*(2_Girdiler!$I$21-2_Girdiler!$H$21)/(2_Girdiler!$I$20-2_Girdiler!$H$20),INDEX(2_Girdiler!$B$21:$I$21,G6319)+(F6319-INDEX(2_Girdiler!$B$20:$I$20,G6319))*(INDEX(2_Girdiler!$B$21:$I$21,G6319+1)-INDEX(2_Girdiler!$B$21:$I$21,G6319))/(INDEX(2_Girdiler!$B$20:$I$20,G6319+1)-INDEX(2_Girdiler!$B$20:$I$20,G6319)))</f>
        <v>9.00755628904062</v>
      </c>
      <c r="I6319" s="16" t="n">
        <f aca="false">H6319/2_Girdiler!$B$17</f>
        <v>3.60879659016051</v>
      </c>
      <c r="J6319" s="16" t="n">
        <f aca="false">D6319+I6319</f>
        <v>23.9568058825047</v>
      </c>
    </row>
    <row r="6320" customFormat="false" ht="15" hidden="false" customHeight="false" outlineLevel="0" collapsed="false">
      <c r="A6320" s="0" t="n">
        <v>6308</v>
      </c>
      <c r="B6320" s="7" t="n">
        <v>0.249675</v>
      </c>
      <c r="C6320" s="7" t="n">
        <v>0.2434</v>
      </c>
      <c r="D6320" s="16" t="n">
        <f aca="false">LOGINV(B6320,$B$7,$C$7)</f>
        <v>9.2930717190825</v>
      </c>
      <c r="E6320" s="16" t="n">
        <f aca="false">LOGINV(C6320,$B$8,$C$8)</f>
        <v>69.7099871399937</v>
      </c>
      <c r="F6320" s="16" t="n">
        <f aca="false">$B$5/100*E6320*2_Girdiler!$B$14*2_Girdiler!$B$15*2_Girdiler!$B$16</f>
        <v>1.75390327644224</v>
      </c>
      <c r="G6320" s="16" t="n">
        <f aca="false">MIN(MATCH(F6320,2_Girdiler!$B$20:$I$20,1),7)</f>
        <v>1</v>
      </c>
      <c r="H6320" s="16" t="n">
        <f aca="false">IF(F6320&gt;=40,2_Girdiler!$I$21+(F6320-40)*(2_Girdiler!$I$21-2_Girdiler!$H$21)/(2_Girdiler!$I$20-2_Girdiler!$H$20),INDEX(2_Girdiler!$B$21:$I$21,G6320)+(F6320-INDEX(2_Girdiler!$B$20:$I$20,G6320))*(INDEX(2_Girdiler!$B$21:$I$21,G6320+1)-INDEX(2_Girdiler!$B$21:$I$21,G6320))/(INDEX(2_Girdiler!$B$20:$I$20,G6320+1)-INDEX(2_Girdiler!$B$20:$I$20,G6320)))</f>
        <v>3.85858720817293</v>
      </c>
      <c r="I6320" s="16" t="n">
        <f aca="false">H6320/2_Girdiler!$B$17</f>
        <v>1.54590833660774</v>
      </c>
      <c r="J6320" s="16" t="n">
        <f aca="false">D6320+I6320</f>
        <v>10.8389800556902</v>
      </c>
    </row>
    <row r="6321" customFormat="false" ht="15" hidden="false" customHeight="false" outlineLevel="0" collapsed="false">
      <c r="A6321" s="0" t="n">
        <v>6309</v>
      </c>
      <c r="B6321" s="7" t="n">
        <v>0.561386</v>
      </c>
      <c r="C6321" s="7" t="n">
        <v>0.974573</v>
      </c>
      <c r="D6321" s="16" t="n">
        <f aca="false">LOGINV(B6321,$B$7,$C$7)</f>
        <v>14.7598324964462</v>
      </c>
      <c r="E6321" s="16" t="n">
        <f aca="false">LOGINV(C6321,$B$8,$C$8)</f>
        <v>385.177082499531</v>
      </c>
      <c r="F6321" s="16" t="n">
        <f aca="false">$B$5/100*E6321*2_Girdiler!$B$14*2_Girdiler!$B$15*2_Girdiler!$B$16</f>
        <v>9.6910553956882</v>
      </c>
      <c r="G6321" s="16" t="n">
        <f aca="false">MIN(MATCH(F6321,2_Girdiler!$B$20:$I$20,1),7)</f>
        <v>2</v>
      </c>
      <c r="H6321" s="16" t="n">
        <f aca="false">IF(F6321&gt;=40,2_Girdiler!$I$21+(F6321-40)*(2_Girdiler!$I$21-2_Girdiler!$H$21)/(2_Girdiler!$I$20-2_Girdiler!$H$20),INDEX(2_Girdiler!$B$21:$I$21,G6321)+(F6321-INDEX(2_Girdiler!$B$20:$I$20,G6321))*(INDEX(2_Girdiler!$B$21:$I$21,G6321+1)-INDEX(2_Girdiler!$B$21:$I$21,G6321))/(INDEX(2_Girdiler!$B$20:$I$20,G6321+1)-INDEX(2_Girdiler!$B$20:$I$20,G6321)))</f>
        <v>18.5056886331011</v>
      </c>
      <c r="I6321" s="16" t="n">
        <f aca="false">H6321/2_Girdiler!$B$17</f>
        <v>7.4141380741591</v>
      </c>
      <c r="J6321" s="16" t="n">
        <f aca="false">D6321+I6321</f>
        <v>22.1739705706053</v>
      </c>
    </row>
    <row r="6322" customFormat="false" ht="15" hidden="false" customHeight="false" outlineLevel="0" collapsed="false">
      <c r="A6322" s="0" t="n">
        <v>6310</v>
      </c>
      <c r="B6322" s="7" t="n">
        <v>0.014454</v>
      </c>
      <c r="C6322" s="7" t="n">
        <v>0.329693</v>
      </c>
      <c r="D6322" s="16" t="n">
        <f aca="false">LOGINV(B6322,$B$7,$C$7)</f>
        <v>4.00693482260669</v>
      </c>
      <c r="E6322" s="16" t="n">
        <f aca="false">LOGINV(C6322,$B$8,$C$8)</f>
        <v>82.1640484766453</v>
      </c>
      <c r="F6322" s="16" t="n">
        <f aca="false">$B$5/100*E6322*2_Girdiler!$B$14*2_Girdiler!$B$15*2_Girdiler!$B$16</f>
        <v>2.0672474596724</v>
      </c>
      <c r="G6322" s="16" t="n">
        <f aca="false">MIN(MATCH(F6322,2_Girdiler!$B$20:$I$20,1),7)</f>
        <v>1</v>
      </c>
      <c r="H6322" s="16" t="n">
        <f aca="false">IF(F6322&gt;=40,2_Girdiler!$I$21+(F6322-40)*(2_Girdiler!$I$21-2_Girdiler!$H$21)/(2_Girdiler!$I$20-2_Girdiler!$H$20),INDEX(2_Girdiler!$B$21:$I$21,G6322)+(F6322-INDEX(2_Girdiler!$B$20:$I$20,G6322))*(INDEX(2_Girdiler!$B$21:$I$21,G6322+1)-INDEX(2_Girdiler!$B$21:$I$21,G6322))/(INDEX(2_Girdiler!$B$20:$I$20,G6322+1)-INDEX(2_Girdiler!$B$20:$I$20,G6322)))</f>
        <v>4.54794441127927</v>
      </c>
      <c r="I6322" s="16" t="n">
        <f aca="false">H6322/2_Girdiler!$B$17</f>
        <v>1.8220931134933</v>
      </c>
      <c r="J6322" s="16" t="n">
        <f aca="false">D6322+I6322</f>
        <v>5.82902793609999</v>
      </c>
    </row>
    <row r="6323" customFormat="false" ht="15" hidden="false" customHeight="false" outlineLevel="0" collapsed="false">
      <c r="A6323" s="0" t="n">
        <v>6311</v>
      </c>
      <c r="B6323" s="7" t="n">
        <v>0.365947</v>
      </c>
      <c r="C6323" s="7" t="n">
        <v>0.762788</v>
      </c>
      <c r="D6323" s="16" t="n">
        <f aca="false">LOGINV(B6323,$B$7,$C$7)</f>
        <v>11.1878767388797</v>
      </c>
      <c r="E6323" s="16" t="n">
        <f aca="false">LOGINV(C6323,$B$8,$C$8)</f>
        <v>173.287990852458</v>
      </c>
      <c r="F6323" s="16" t="n">
        <f aca="false">$B$5/100*E6323*2_Girdiler!$B$14*2_Girdiler!$B$15*2_Girdiler!$B$16</f>
        <v>4.35992584984783</v>
      </c>
      <c r="G6323" s="16" t="n">
        <f aca="false">MIN(MATCH(F6323,2_Girdiler!$B$20:$I$20,1),7)</f>
        <v>1</v>
      </c>
      <c r="H6323" s="16" t="n">
        <f aca="false">IF(F6323&gt;=40,2_Girdiler!$I$21+(F6323-40)*(2_Girdiler!$I$21-2_Girdiler!$H$21)/(2_Girdiler!$I$20-2_Girdiler!$H$20),INDEX(2_Girdiler!$B$21:$I$21,G6323)+(F6323-INDEX(2_Girdiler!$B$20:$I$20,G6323))*(INDEX(2_Girdiler!$B$21:$I$21,G6323+1)-INDEX(2_Girdiler!$B$21:$I$21,G6323))/(INDEX(2_Girdiler!$B$20:$I$20,G6323+1)-INDEX(2_Girdiler!$B$20:$I$20,G6323)))</f>
        <v>9.59183686966524</v>
      </c>
      <c r="I6323" s="16" t="n">
        <f aca="false">H6323/2_Girdiler!$B$17</f>
        <v>3.84288336124408</v>
      </c>
      <c r="J6323" s="16" t="n">
        <f aca="false">D6323+I6323</f>
        <v>15.0307601001237</v>
      </c>
    </row>
    <row r="6324" customFormat="false" ht="15" hidden="false" customHeight="false" outlineLevel="0" collapsed="false">
      <c r="A6324" s="0" t="n">
        <v>6312</v>
      </c>
      <c r="B6324" s="7" t="n">
        <v>0.113438</v>
      </c>
      <c r="C6324" s="7" t="n">
        <v>0.409133</v>
      </c>
      <c r="D6324" s="16" t="n">
        <f aca="false">LOGINV(B6324,$B$7,$C$7)</f>
        <v>6.90477053674734</v>
      </c>
      <c r="E6324" s="16" t="n">
        <f aca="false">LOGINV(C6324,$B$8,$C$8)</f>
        <v>94.1518418605948</v>
      </c>
      <c r="F6324" s="16" t="n">
        <f aca="false">$B$5/100*E6324*2_Girdiler!$B$14*2_Girdiler!$B$15*2_Girdiler!$B$16</f>
        <v>2.36886034121257</v>
      </c>
      <c r="G6324" s="16" t="n">
        <f aca="false">MIN(MATCH(F6324,2_Girdiler!$B$20:$I$20,1),7)</f>
        <v>1</v>
      </c>
      <c r="H6324" s="16" t="n">
        <f aca="false">IF(F6324&gt;=40,2_Girdiler!$I$21+(F6324-40)*(2_Girdiler!$I$21-2_Girdiler!$H$21)/(2_Girdiler!$I$20-2_Girdiler!$H$20),INDEX(2_Girdiler!$B$21:$I$21,G6324)+(F6324-INDEX(2_Girdiler!$B$20:$I$20,G6324))*(INDEX(2_Girdiler!$B$21:$I$21,G6324+1)-INDEX(2_Girdiler!$B$21:$I$21,G6324))/(INDEX(2_Girdiler!$B$20:$I$20,G6324+1)-INDEX(2_Girdiler!$B$20:$I$20,G6324)))</f>
        <v>5.21149275066765</v>
      </c>
      <c r="I6324" s="16" t="n">
        <f aca="false">H6324/2_Girdiler!$B$17</f>
        <v>2.08793780074826</v>
      </c>
      <c r="J6324" s="16" t="n">
        <f aca="false">D6324+I6324</f>
        <v>8.9927083374956</v>
      </c>
    </row>
    <row r="6325" customFormat="false" ht="15" hidden="false" customHeight="false" outlineLevel="0" collapsed="false">
      <c r="A6325" s="0" t="n">
        <v>6313</v>
      </c>
      <c r="B6325" s="7" t="n">
        <v>0.960418</v>
      </c>
      <c r="C6325" s="7" t="n">
        <v>0.08009</v>
      </c>
      <c r="D6325" s="16" t="n">
        <f aca="false">LOGINV(B6325,$B$7,$C$7)</f>
        <v>36.0298489496029</v>
      </c>
      <c r="E6325" s="16" t="n">
        <f aca="false">LOGINV(C6325,$B$8,$C$8)</f>
        <v>44.1082140737837</v>
      </c>
      <c r="F6325" s="16" t="n">
        <f aca="false">$B$5/100*E6325*2_Girdiler!$B$14*2_Girdiler!$B$15*2_Girdiler!$B$16</f>
        <v>1.1097626660964</v>
      </c>
      <c r="G6325" s="16" t="n">
        <f aca="false">MIN(MATCH(F6325,2_Girdiler!$B$20:$I$20,1),7)</f>
        <v>1</v>
      </c>
      <c r="H6325" s="16" t="n">
        <f aca="false">IF(F6325&gt;=40,2_Girdiler!$I$21+(F6325-40)*(2_Girdiler!$I$21-2_Girdiler!$H$21)/(2_Girdiler!$I$20-2_Girdiler!$H$20),INDEX(2_Girdiler!$B$21:$I$21,G6325)+(F6325-INDEX(2_Girdiler!$B$20:$I$20,G6325))*(INDEX(2_Girdiler!$B$21:$I$21,G6325+1)-INDEX(2_Girdiler!$B$21:$I$21,G6325))/(INDEX(2_Girdiler!$B$20:$I$20,G6325+1)-INDEX(2_Girdiler!$B$20:$I$20,G6325)))</f>
        <v>2.44147786541207</v>
      </c>
      <c r="I6325" s="16" t="n">
        <f aca="false">H6325/2_Girdiler!$B$17</f>
        <v>0.978156196078555</v>
      </c>
      <c r="J6325" s="16" t="n">
        <f aca="false">D6325+I6325</f>
        <v>37.0080051456815</v>
      </c>
    </row>
    <row r="6326" customFormat="false" ht="15" hidden="false" customHeight="false" outlineLevel="0" collapsed="false">
      <c r="A6326" s="0" t="n">
        <v>6314</v>
      </c>
      <c r="B6326" s="7" t="n">
        <v>0.703306</v>
      </c>
      <c r="C6326" s="7" t="n">
        <v>0.238004</v>
      </c>
      <c r="D6326" s="16" t="n">
        <f aca="false">LOGINV(B6326,$B$7,$C$7)</f>
        <v>18.2363009498775</v>
      </c>
      <c r="E6326" s="16" t="n">
        <f aca="false">LOGINV(C6326,$B$8,$C$8)</f>
        <v>68.9345032176349</v>
      </c>
      <c r="F6326" s="16" t="n">
        <f aca="false">$B$5/100*E6326*2_Girdiler!$B$14*2_Girdiler!$B$15*2_Girdiler!$B$16</f>
        <v>1.7343921009557</v>
      </c>
      <c r="G6326" s="16" t="n">
        <f aca="false">MIN(MATCH(F6326,2_Girdiler!$B$20:$I$20,1),7)</f>
        <v>1</v>
      </c>
      <c r="H6326" s="16" t="n">
        <f aca="false">IF(F6326&gt;=40,2_Girdiler!$I$21+(F6326-40)*(2_Girdiler!$I$21-2_Girdiler!$H$21)/(2_Girdiler!$I$20-2_Girdiler!$H$20),INDEX(2_Girdiler!$B$21:$I$21,G6326)+(F6326-INDEX(2_Girdiler!$B$20:$I$20,G6326))*(INDEX(2_Girdiler!$B$21:$I$21,G6326+1)-INDEX(2_Girdiler!$B$21:$I$21,G6326))/(INDEX(2_Girdiler!$B$20:$I$20,G6326+1)-INDEX(2_Girdiler!$B$20:$I$20,G6326)))</f>
        <v>3.81566262210253</v>
      </c>
      <c r="I6326" s="16" t="n">
        <f aca="false">H6326/2_Girdiler!$B$17</f>
        <v>1.52871098641928</v>
      </c>
      <c r="J6326" s="16" t="n">
        <f aca="false">D6326+I6326</f>
        <v>19.7650119362968</v>
      </c>
    </row>
    <row r="6327" customFormat="false" ht="15" hidden="false" customHeight="false" outlineLevel="0" collapsed="false">
      <c r="A6327" s="0" t="n">
        <v>6315</v>
      </c>
      <c r="B6327" s="7" t="n">
        <v>0.823116</v>
      </c>
      <c r="C6327" s="7" t="n">
        <v>0.010684</v>
      </c>
      <c r="D6327" s="16" t="n">
        <f aca="false">LOGINV(B6327,$B$7,$C$7)</f>
        <v>22.7071538121241</v>
      </c>
      <c r="E6327" s="16" t="n">
        <f aca="false">LOGINV(C6327,$B$8,$C$8)</f>
        <v>24.7212606496132</v>
      </c>
      <c r="F6327" s="16" t="n">
        <f aca="false">$B$5/100*E6327*2_Girdiler!$B$14*2_Girdiler!$B$15*2_Girdiler!$B$16</f>
        <v>0.621986917944267</v>
      </c>
      <c r="G6327" s="16" t="n">
        <f aca="false">MIN(MATCH(F6327,2_Girdiler!$B$20:$I$20,1),7)</f>
        <v>1</v>
      </c>
      <c r="H6327" s="16" t="n">
        <f aca="false">IF(F6327&gt;=40,2_Girdiler!$I$21+(F6327-40)*(2_Girdiler!$I$21-2_Girdiler!$H$21)/(2_Girdiler!$I$20-2_Girdiler!$H$20),INDEX(2_Girdiler!$B$21:$I$21,G6327)+(F6327-INDEX(2_Girdiler!$B$20:$I$20,G6327))*(INDEX(2_Girdiler!$B$21:$I$21,G6327+1)-INDEX(2_Girdiler!$B$21:$I$21,G6327))/(INDEX(2_Girdiler!$B$20:$I$20,G6327+1)-INDEX(2_Girdiler!$B$20:$I$20,G6327)))</f>
        <v>1.36837121947739</v>
      </c>
      <c r="I6327" s="16" t="n">
        <f aca="false">H6327/2_Girdiler!$B$17</f>
        <v>0.548225648829082</v>
      </c>
      <c r="J6327" s="16" t="n">
        <f aca="false">D6327+I6327</f>
        <v>23.2553794609532</v>
      </c>
    </row>
    <row r="6328" customFormat="false" ht="15" hidden="false" customHeight="false" outlineLevel="0" collapsed="false">
      <c r="A6328" s="0" t="n">
        <v>6316</v>
      </c>
      <c r="B6328" s="7" t="n">
        <v>0.705324</v>
      </c>
      <c r="C6328" s="7" t="n">
        <v>0.011471</v>
      </c>
      <c r="D6328" s="16" t="n">
        <f aca="false">LOGINV(B6328,$B$7,$C$7)</f>
        <v>18.2957859006859</v>
      </c>
      <c r="E6328" s="16" t="n">
        <f aca="false">LOGINV(C6328,$B$8,$C$8)</f>
        <v>25.1562025462073</v>
      </c>
      <c r="F6328" s="16" t="n">
        <f aca="false">$B$5/100*E6328*2_Girdiler!$B$14*2_Girdiler!$B$15*2_Girdiler!$B$16</f>
        <v>0.632930056062577</v>
      </c>
      <c r="G6328" s="16" t="n">
        <f aca="false">MIN(MATCH(F6328,2_Girdiler!$B$20:$I$20,1),7)</f>
        <v>1</v>
      </c>
      <c r="H6328" s="16" t="n">
        <f aca="false">IF(F6328&gt;=40,2_Girdiler!$I$21+(F6328-40)*(2_Girdiler!$I$21-2_Girdiler!$H$21)/(2_Girdiler!$I$20-2_Girdiler!$H$20),INDEX(2_Girdiler!$B$21:$I$21,G6328)+(F6328-INDEX(2_Girdiler!$B$20:$I$20,G6328))*(INDEX(2_Girdiler!$B$21:$I$21,G6328+1)-INDEX(2_Girdiler!$B$21:$I$21,G6328))/(INDEX(2_Girdiler!$B$20:$I$20,G6328+1)-INDEX(2_Girdiler!$B$20:$I$20,G6328)))</f>
        <v>1.39244612333767</v>
      </c>
      <c r="I6328" s="16" t="n">
        <f aca="false">H6328/2_Girdiler!$B$17</f>
        <v>0.557871043003874</v>
      </c>
      <c r="J6328" s="16" t="n">
        <f aca="false">D6328+I6328</f>
        <v>18.8536569436898</v>
      </c>
    </row>
    <row r="6329" customFormat="false" ht="15" hidden="false" customHeight="false" outlineLevel="0" collapsed="false">
      <c r="A6329" s="0" t="n">
        <v>6317</v>
      </c>
      <c r="B6329" s="7" t="n">
        <v>0.288335</v>
      </c>
      <c r="C6329" s="7" t="n">
        <v>0.648955</v>
      </c>
      <c r="D6329" s="16" t="n">
        <f aca="false">LOGINV(B6329,$B$7,$C$7)</f>
        <v>9.92074921035574</v>
      </c>
      <c r="E6329" s="16" t="n">
        <f aca="false">LOGINV(C6329,$B$8,$C$8)</f>
        <v>139.788880619901</v>
      </c>
      <c r="F6329" s="16" t="n">
        <f aca="false">$B$5/100*E6329*2_Girdiler!$B$14*2_Girdiler!$B$15*2_Girdiler!$B$16</f>
        <v>3.51708823639671</v>
      </c>
      <c r="G6329" s="16" t="n">
        <f aca="false">MIN(MATCH(F6329,2_Girdiler!$B$20:$I$20,1),7)</f>
        <v>1</v>
      </c>
      <c r="H6329" s="16" t="n">
        <f aca="false">IF(F6329&gt;=40,2_Girdiler!$I$21+(F6329-40)*(2_Girdiler!$I$21-2_Girdiler!$H$21)/(2_Girdiler!$I$20-2_Girdiler!$H$20),INDEX(2_Girdiler!$B$21:$I$21,G6329)+(F6329-INDEX(2_Girdiler!$B$20:$I$20,G6329))*(INDEX(2_Girdiler!$B$21:$I$21,G6329+1)-INDEX(2_Girdiler!$B$21:$I$21,G6329))/(INDEX(2_Girdiler!$B$20:$I$20,G6329+1)-INDEX(2_Girdiler!$B$20:$I$20,G6329)))</f>
        <v>7.73759412007276</v>
      </c>
      <c r="I6329" s="16" t="n">
        <f aca="false">H6329/2_Girdiler!$B$17</f>
        <v>3.09999764425992</v>
      </c>
      <c r="J6329" s="16" t="n">
        <f aca="false">D6329+I6329</f>
        <v>13.0207468546157</v>
      </c>
    </row>
    <row r="6330" customFormat="false" ht="15" hidden="false" customHeight="false" outlineLevel="0" collapsed="false">
      <c r="A6330" s="0" t="n">
        <v>6318</v>
      </c>
      <c r="B6330" s="7" t="n">
        <v>0.065044</v>
      </c>
      <c r="C6330" s="7" t="n">
        <v>0.576166</v>
      </c>
      <c r="D6330" s="16" t="n">
        <f aca="false">LOGINV(B6330,$B$7,$C$7)</f>
        <v>5.82426601562378</v>
      </c>
      <c r="E6330" s="16" t="n">
        <f aca="false">LOGINV(C6330,$B$8,$C$8)</f>
        <v>123.621716859616</v>
      </c>
      <c r="F6330" s="16" t="n">
        <f aca="false">$B$5/100*E6330*2_Girdiler!$B$14*2_Girdiler!$B$15*2_Girdiler!$B$16</f>
        <v>3.11032239618794</v>
      </c>
      <c r="G6330" s="16" t="n">
        <f aca="false">MIN(MATCH(F6330,2_Girdiler!$B$20:$I$20,1),7)</f>
        <v>1</v>
      </c>
      <c r="H6330" s="16" t="n">
        <f aca="false">IF(F6330&gt;=40,2_Girdiler!$I$21+(F6330-40)*(2_Girdiler!$I$21-2_Girdiler!$H$21)/(2_Girdiler!$I$20-2_Girdiler!$H$20),INDEX(2_Girdiler!$B$21:$I$21,G6330)+(F6330-INDEX(2_Girdiler!$B$20:$I$20,G6330))*(INDEX(2_Girdiler!$B$21:$I$21,G6330+1)-INDEX(2_Girdiler!$B$21:$I$21,G6330))/(INDEX(2_Girdiler!$B$20:$I$20,G6330+1)-INDEX(2_Girdiler!$B$20:$I$20,G6330)))</f>
        <v>6.84270927161347</v>
      </c>
      <c r="I6330" s="16" t="n">
        <f aca="false">H6330/2_Girdiler!$B$17</f>
        <v>2.74147006074258</v>
      </c>
      <c r="J6330" s="16" t="n">
        <f aca="false">D6330+I6330</f>
        <v>8.56573607636636</v>
      </c>
    </row>
    <row r="6331" customFormat="false" ht="15" hidden="false" customHeight="false" outlineLevel="0" collapsed="false">
      <c r="A6331" s="0" t="n">
        <v>6319</v>
      </c>
      <c r="B6331" s="7" t="n">
        <v>0.015179</v>
      </c>
      <c r="C6331" s="7" t="n">
        <v>0.972793</v>
      </c>
      <c r="D6331" s="16" t="n">
        <f aca="false">LOGINV(B6331,$B$7,$C$7)</f>
        <v>4.05038866645027</v>
      </c>
      <c r="E6331" s="16" t="n">
        <f aca="false">LOGINV(C6331,$B$8,$C$8)</f>
        <v>377.98904402998</v>
      </c>
      <c r="F6331" s="16" t="n">
        <f aca="false">$B$5/100*E6331*2_Girdiler!$B$14*2_Girdiler!$B$15*2_Girdiler!$B$16</f>
        <v>9.51020434779429</v>
      </c>
      <c r="G6331" s="16" t="n">
        <f aca="false">MIN(MATCH(F6331,2_Girdiler!$B$20:$I$20,1),7)</f>
        <v>2</v>
      </c>
      <c r="H6331" s="16" t="n">
        <f aca="false">IF(F6331&gt;=40,2_Girdiler!$I$21+(F6331-40)*(2_Girdiler!$I$21-2_Girdiler!$H$21)/(2_Girdiler!$I$20-2_Girdiler!$H$20),INDEX(2_Girdiler!$B$21:$I$21,G6331)+(F6331-INDEX(2_Girdiler!$B$20:$I$20,G6331))*(INDEX(2_Girdiler!$B$21:$I$21,G6331+1)-INDEX(2_Girdiler!$B$21:$I$21,G6331))/(INDEX(2_Girdiler!$B$20:$I$20,G6331+1)-INDEX(2_Girdiler!$B$20:$I$20,G6331)))</f>
        <v>18.2163269564709</v>
      </c>
      <c r="I6331" s="16" t="n">
        <f aca="false">H6331/2_Girdiler!$B$17</f>
        <v>7.29820791525275</v>
      </c>
      <c r="J6331" s="16" t="n">
        <f aca="false">D6331+I6331</f>
        <v>11.348596581703</v>
      </c>
    </row>
    <row r="6332" customFormat="false" ht="15" hidden="false" customHeight="false" outlineLevel="0" collapsed="false">
      <c r="A6332" s="0" t="n">
        <v>6320</v>
      </c>
      <c r="B6332" s="7" t="n">
        <v>0.85465</v>
      </c>
      <c r="C6332" s="7" t="n">
        <v>0.047758</v>
      </c>
      <c r="D6332" s="16" t="n">
        <f aca="false">LOGINV(B6332,$B$7,$C$7)</f>
        <v>24.4038702253823</v>
      </c>
      <c r="E6332" s="16" t="n">
        <f aca="false">LOGINV(C6332,$B$8,$C$8)</f>
        <v>37.2326398343082</v>
      </c>
      <c r="F6332" s="16" t="n">
        <f aca="false">$B$5/100*E6332*2_Girdiler!$B$14*2_Girdiler!$B$15*2_Girdiler!$B$16</f>
        <v>0.936773218231195</v>
      </c>
      <c r="G6332" s="16" t="n">
        <f aca="false">MIN(MATCH(F6332,2_Girdiler!$B$20:$I$20,1),7)</f>
        <v>1</v>
      </c>
      <c r="H6332" s="16" t="n">
        <f aca="false">IF(F6332&gt;=40,2_Girdiler!$I$21+(F6332-40)*(2_Girdiler!$I$21-2_Girdiler!$H$21)/(2_Girdiler!$I$20-2_Girdiler!$H$20),INDEX(2_Girdiler!$B$21:$I$21,G6332)+(F6332-INDEX(2_Girdiler!$B$20:$I$20,G6332))*(INDEX(2_Girdiler!$B$21:$I$21,G6332+1)-INDEX(2_Girdiler!$B$21:$I$21,G6332))/(INDEX(2_Girdiler!$B$20:$I$20,G6332+1)-INDEX(2_Girdiler!$B$20:$I$20,G6332)))</f>
        <v>2.06090108010863</v>
      </c>
      <c r="I6332" s="16" t="n">
        <f aca="false">H6332/2_Girdiler!$B$17</f>
        <v>0.825681522479419</v>
      </c>
      <c r="J6332" s="16" t="n">
        <f aca="false">D6332+I6332</f>
        <v>25.2295517478617</v>
      </c>
    </row>
    <row r="6333" customFormat="false" ht="15" hidden="false" customHeight="false" outlineLevel="0" collapsed="false">
      <c r="A6333" s="0" t="n">
        <v>6321</v>
      </c>
      <c r="B6333" s="7" t="n">
        <v>0.204916</v>
      </c>
      <c r="C6333" s="7" t="n">
        <v>0.690956</v>
      </c>
      <c r="D6333" s="16" t="n">
        <f aca="false">LOGINV(B6333,$B$7,$C$7)</f>
        <v>8.55398176853013</v>
      </c>
      <c r="E6333" s="16" t="n">
        <f aca="false">LOGINV(C6333,$B$8,$C$8)</f>
        <v>150.663794842477</v>
      </c>
      <c r="F6333" s="16" t="n">
        <f aca="false">$B$5/100*E6333*2_Girdiler!$B$14*2_Girdiler!$B$15*2_Girdiler!$B$16</f>
        <v>3.79070107823673</v>
      </c>
      <c r="G6333" s="16" t="n">
        <f aca="false">MIN(MATCH(F6333,2_Girdiler!$B$20:$I$20,1),7)</f>
        <v>1</v>
      </c>
      <c r="H6333" s="16" t="n">
        <f aca="false">IF(F6333&gt;=40,2_Girdiler!$I$21+(F6333-40)*(2_Girdiler!$I$21-2_Girdiler!$H$21)/(2_Girdiler!$I$20-2_Girdiler!$H$20),INDEX(2_Girdiler!$B$21:$I$21,G6333)+(F6333-INDEX(2_Girdiler!$B$20:$I$20,G6333))*(INDEX(2_Girdiler!$B$21:$I$21,G6333+1)-INDEX(2_Girdiler!$B$21:$I$21,G6333))/(INDEX(2_Girdiler!$B$20:$I$20,G6333+1)-INDEX(2_Girdiler!$B$20:$I$20,G6333)))</f>
        <v>8.3395423721208</v>
      </c>
      <c r="I6333" s="16" t="n">
        <f aca="false">H6333/2_Girdiler!$B$17</f>
        <v>3.34116280934327</v>
      </c>
      <c r="J6333" s="16" t="n">
        <f aca="false">D6333+I6333</f>
        <v>11.8951445778734</v>
      </c>
    </row>
    <row r="6334" customFormat="false" ht="15" hidden="false" customHeight="false" outlineLevel="0" collapsed="false">
      <c r="A6334" s="0" t="n">
        <v>6322</v>
      </c>
      <c r="B6334" s="7" t="n">
        <v>0.6047</v>
      </c>
      <c r="C6334" s="7" t="n">
        <v>0.302765</v>
      </c>
      <c r="D6334" s="16" t="n">
        <f aca="false">LOGINV(B6334,$B$7,$C$7)</f>
        <v>15.7023014707974</v>
      </c>
      <c r="E6334" s="16" t="n">
        <f aca="false">LOGINV(C6334,$B$8,$C$8)</f>
        <v>78.2454932885906</v>
      </c>
      <c r="F6334" s="16" t="n">
        <f aca="false">$B$5/100*E6334*2_Girdiler!$B$14*2_Girdiler!$B$15*2_Girdiler!$B$16</f>
        <v>1.96865661114094</v>
      </c>
      <c r="G6334" s="16" t="n">
        <f aca="false">MIN(MATCH(F6334,2_Girdiler!$B$20:$I$20,1),7)</f>
        <v>1</v>
      </c>
      <c r="H6334" s="16" t="n">
        <f aca="false">IF(F6334&gt;=40,2_Girdiler!$I$21+(F6334-40)*(2_Girdiler!$I$21-2_Girdiler!$H$21)/(2_Girdiler!$I$20-2_Girdiler!$H$20),INDEX(2_Girdiler!$B$21:$I$21,G6334)+(F6334-INDEX(2_Girdiler!$B$20:$I$20,G6334))*(INDEX(2_Girdiler!$B$21:$I$21,G6334+1)-INDEX(2_Girdiler!$B$21:$I$21,G6334))/(INDEX(2_Girdiler!$B$20:$I$20,G6334+1)-INDEX(2_Girdiler!$B$20:$I$20,G6334)))</f>
        <v>4.33104454451007</v>
      </c>
      <c r="I6334" s="16" t="n">
        <f aca="false">H6334/2_Girdiler!$B$17</f>
        <v>1.73519412840948</v>
      </c>
      <c r="J6334" s="16" t="n">
        <f aca="false">D6334+I6334</f>
        <v>17.4374955992069</v>
      </c>
    </row>
    <row r="6335" customFormat="false" ht="15" hidden="false" customHeight="false" outlineLevel="0" collapsed="false">
      <c r="A6335" s="0" t="n">
        <v>6323</v>
      </c>
      <c r="B6335" s="7" t="n">
        <v>0.120244</v>
      </c>
      <c r="C6335" s="7" t="n">
        <v>0.548592</v>
      </c>
      <c r="D6335" s="16" t="n">
        <f aca="false">LOGINV(B6335,$B$7,$C$7)</f>
        <v>7.03953252949954</v>
      </c>
      <c r="E6335" s="16" t="n">
        <f aca="false">LOGINV(C6335,$B$8,$C$8)</f>
        <v>118.160958257255</v>
      </c>
      <c r="F6335" s="16" t="n">
        <f aca="false">$B$5/100*E6335*2_Girdiler!$B$14*2_Girdiler!$B$15*2_Girdiler!$B$16</f>
        <v>2.97292970975253</v>
      </c>
      <c r="G6335" s="16" t="n">
        <f aca="false">MIN(MATCH(F6335,2_Girdiler!$B$20:$I$20,1),7)</f>
        <v>1</v>
      </c>
      <c r="H6335" s="16" t="n">
        <f aca="false">IF(F6335&gt;=40,2_Girdiler!$I$21+(F6335-40)*(2_Girdiler!$I$21-2_Girdiler!$H$21)/(2_Girdiler!$I$20-2_Girdiler!$H$20),INDEX(2_Girdiler!$B$21:$I$21,G6335)+(F6335-INDEX(2_Girdiler!$B$20:$I$20,G6335))*(INDEX(2_Girdiler!$B$21:$I$21,G6335+1)-INDEX(2_Girdiler!$B$21:$I$21,G6335))/(INDEX(2_Girdiler!$B$20:$I$20,G6335+1)-INDEX(2_Girdiler!$B$20:$I$20,G6335)))</f>
        <v>6.54044536145556</v>
      </c>
      <c r="I6335" s="16" t="n">
        <f aca="false">H6335/2_Girdiler!$B$17</f>
        <v>2.62037073776264</v>
      </c>
      <c r="J6335" s="16" t="n">
        <f aca="false">D6335+I6335</f>
        <v>9.65990326726219</v>
      </c>
    </row>
    <row r="6336" customFormat="false" ht="15" hidden="false" customHeight="false" outlineLevel="0" collapsed="false">
      <c r="A6336" s="0" t="n">
        <v>6324</v>
      </c>
      <c r="B6336" s="7" t="n">
        <v>0.985423</v>
      </c>
      <c r="C6336" s="7" t="n">
        <v>0.077943</v>
      </c>
      <c r="D6336" s="16" t="n">
        <f aca="false">LOGINV(B6336,$B$7,$C$7)</f>
        <v>45.6823121643572</v>
      </c>
      <c r="E6336" s="16" t="n">
        <f aca="false">LOGINV(C6336,$B$8,$C$8)</f>
        <v>43.6950922120462</v>
      </c>
      <c r="F6336" s="16" t="n">
        <f aca="false">$B$5/100*E6336*2_Girdiler!$B$14*2_Girdiler!$B$15*2_Girdiler!$B$16</f>
        <v>1.09936852005508</v>
      </c>
      <c r="G6336" s="16" t="n">
        <f aca="false">MIN(MATCH(F6336,2_Girdiler!$B$20:$I$20,1),7)</f>
        <v>1</v>
      </c>
      <c r="H6336" s="16" t="n">
        <f aca="false">IF(F6336&gt;=40,2_Girdiler!$I$21+(F6336-40)*(2_Girdiler!$I$21-2_Girdiler!$H$21)/(2_Girdiler!$I$20-2_Girdiler!$H$20),INDEX(2_Girdiler!$B$21:$I$21,G6336)+(F6336-INDEX(2_Girdiler!$B$20:$I$20,G6336))*(INDEX(2_Girdiler!$B$21:$I$21,G6336+1)-INDEX(2_Girdiler!$B$21:$I$21,G6336))/(INDEX(2_Girdiler!$B$20:$I$20,G6336+1)-INDEX(2_Girdiler!$B$20:$I$20,G6336)))</f>
        <v>2.41861074412118</v>
      </c>
      <c r="I6336" s="16" t="n">
        <f aca="false">H6336/2_Girdiler!$B$17</f>
        <v>0.968994689151114</v>
      </c>
      <c r="J6336" s="16" t="n">
        <f aca="false">D6336+I6336</f>
        <v>46.6513068535083</v>
      </c>
    </row>
    <row r="6337" customFormat="false" ht="15" hidden="false" customHeight="false" outlineLevel="0" collapsed="false">
      <c r="A6337" s="0" t="n">
        <v>6325</v>
      </c>
      <c r="B6337" s="7" t="n">
        <v>0.291504</v>
      </c>
      <c r="C6337" s="7" t="n">
        <v>0.158398</v>
      </c>
      <c r="D6337" s="16" t="n">
        <f aca="false">LOGINV(B6337,$B$7,$C$7)</f>
        <v>9.97208282425149</v>
      </c>
      <c r="E6337" s="16" t="n">
        <f aca="false">LOGINV(C6337,$B$8,$C$8)</f>
        <v>57.2279529024552</v>
      </c>
      <c r="F6337" s="16" t="n">
        <f aca="false">$B$5/100*E6337*2_Girdiler!$B$14*2_Girdiler!$B$15*2_Girdiler!$B$16</f>
        <v>1.43985529502577</v>
      </c>
      <c r="G6337" s="16" t="n">
        <f aca="false">MIN(MATCH(F6337,2_Girdiler!$B$20:$I$20,1),7)</f>
        <v>1</v>
      </c>
      <c r="H6337" s="16" t="n">
        <f aca="false">IF(F6337&gt;=40,2_Girdiler!$I$21+(F6337-40)*(2_Girdiler!$I$21-2_Girdiler!$H$21)/(2_Girdiler!$I$20-2_Girdiler!$H$20),INDEX(2_Girdiler!$B$21:$I$21,G6337)+(F6337-INDEX(2_Girdiler!$B$20:$I$20,G6337))*(INDEX(2_Girdiler!$B$21:$I$21,G6337+1)-INDEX(2_Girdiler!$B$21:$I$21,G6337))/(INDEX(2_Girdiler!$B$20:$I$20,G6337+1)-INDEX(2_Girdiler!$B$20:$I$20,G6337)))</f>
        <v>3.1676816490567</v>
      </c>
      <c r="I6337" s="16" t="n">
        <f aca="false">H6337/2_Girdiler!$B$17</f>
        <v>1.26910322478233</v>
      </c>
      <c r="J6337" s="16" t="n">
        <f aca="false">D6337+I6337</f>
        <v>11.2411860490338</v>
      </c>
    </row>
    <row r="6338" customFormat="false" ht="15" hidden="false" customHeight="false" outlineLevel="0" collapsed="false">
      <c r="A6338" s="0" t="n">
        <v>6326</v>
      </c>
      <c r="B6338" s="7" t="n">
        <v>0.493275</v>
      </c>
      <c r="C6338" s="7" t="n">
        <v>0.284905</v>
      </c>
      <c r="D6338" s="16" t="n">
        <f aca="false">LOGINV(B6338,$B$7,$C$7)</f>
        <v>13.4154016160829</v>
      </c>
      <c r="E6338" s="16" t="n">
        <f aca="false">LOGINV(C6338,$B$8,$C$8)</f>
        <v>75.6692003058373</v>
      </c>
      <c r="F6338" s="16" t="n">
        <f aca="false">$B$5/100*E6338*2_Girdiler!$B$14*2_Girdiler!$B$15*2_Girdiler!$B$16</f>
        <v>1.90383707969487</v>
      </c>
      <c r="G6338" s="16" t="n">
        <f aca="false">MIN(MATCH(F6338,2_Girdiler!$B$20:$I$20,1),7)</f>
        <v>1</v>
      </c>
      <c r="H6338" s="16" t="n">
        <f aca="false">IF(F6338&gt;=40,2_Girdiler!$I$21+(F6338-40)*(2_Girdiler!$I$21-2_Girdiler!$H$21)/(2_Girdiler!$I$20-2_Girdiler!$H$20),INDEX(2_Girdiler!$B$21:$I$21,G6338)+(F6338-INDEX(2_Girdiler!$B$20:$I$20,G6338))*(INDEX(2_Girdiler!$B$21:$I$21,G6338+1)-INDEX(2_Girdiler!$B$21:$I$21,G6338))/(INDEX(2_Girdiler!$B$20:$I$20,G6338+1)-INDEX(2_Girdiler!$B$20:$I$20,G6338)))</f>
        <v>4.18844157532871</v>
      </c>
      <c r="I6338" s="16" t="n">
        <f aca="false">H6338/2_Girdiler!$B$17</f>
        <v>1.67806152857721</v>
      </c>
      <c r="J6338" s="16" t="n">
        <f aca="false">D6338+I6338</f>
        <v>15.0934631446601</v>
      </c>
    </row>
    <row r="6339" customFormat="false" ht="15" hidden="false" customHeight="false" outlineLevel="0" collapsed="false">
      <c r="A6339" s="0" t="n">
        <v>6327</v>
      </c>
      <c r="B6339" s="7" t="n">
        <v>0.656178</v>
      </c>
      <c r="C6339" s="7" t="n">
        <v>0.94814</v>
      </c>
      <c r="D6339" s="16" t="n">
        <f aca="false">LOGINV(B6339,$B$7,$C$7)</f>
        <v>16.9438530439133</v>
      </c>
      <c r="E6339" s="16" t="n">
        <f aca="false">LOGINV(C6339,$B$8,$C$8)</f>
        <v>312.158017523682</v>
      </c>
      <c r="F6339" s="16" t="n">
        <f aca="false">$B$5/100*E6339*2_Girdiler!$B$14*2_Girdiler!$B$15*2_Girdiler!$B$16</f>
        <v>7.85389572089585</v>
      </c>
      <c r="G6339" s="16" t="n">
        <f aca="false">MIN(MATCH(F6339,2_Girdiler!$B$20:$I$20,1),7)</f>
        <v>2</v>
      </c>
      <c r="H6339" s="16" t="n">
        <f aca="false">IF(F6339&gt;=40,2_Girdiler!$I$21+(F6339-40)*(2_Girdiler!$I$21-2_Girdiler!$H$21)/(2_Girdiler!$I$20-2_Girdiler!$H$20),INDEX(2_Girdiler!$B$21:$I$21,G6339)+(F6339-INDEX(2_Girdiler!$B$20:$I$20,G6339))*(INDEX(2_Girdiler!$B$21:$I$21,G6339+1)-INDEX(2_Girdiler!$B$21:$I$21,G6339))/(INDEX(2_Girdiler!$B$20:$I$20,G6339+1)-INDEX(2_Girdiler!$B$20:$I$20,G6339)))</f>
        <v>15.5662331534334</v>
      </c>
      <c r="I6339" s="16" t="n">
        <f aca="false">H6339/2_Girdiler!$B$17</f>
        <v>6.23647161595888</v>
      </c>
      <c r="J6339" s="16" t="n">
        <f aca="false">D6339+I6339</f>
        <v>23.1803246598722</v>
      </c>
    </row>
    <row r="6340" customFormat="false" ht="15" hidden="false" customHeight="false" outlineLevel="0" collapsed="false">
      <c r="A6340" s="0" t="n">
        <v>6328</v>
      </c>
      <c r="B6340" s="7" t="n">
        <v>0.761007</v>
      </c>
      <c r="C6340" s="7" t="n">
        <v>0.036434</v>
      </c>
      <c r="D6340" s="16" t="n">
        <f aca="false">LOGINV(B6340,$B$7,$C$7)</f>
        <v>20.1116788866957</v>
      </c>
      <c r="E6340" s="16" t="n">
        <f aca="false">LOGINV(C6340,$B$8,$C$8)</f>
        <v>34.3095518285469</v>
      </c>
      <c r="F6340" s="16" t="n">
        <f aca="false">$B$5/100*E6340*2_Girdiler!$B$14*2_Girdiler!$B$15*2_Girdiler!$B$16</f>
        <v>0.86322832400624</v>
      </c>
      <c r="G6340" s="16" t="n">
        <f aca="false">MIN(MATCH(F6340,2_Girdiler!$B$20:$I$20,1),7)</f>
        <v>1</v>
      </c>
      <c r="H6340" s="16" t="n">
        <f aca="false">IF(F6340&gt;=40,2_Girdiler!$I$21+(F6340-40)*(2_Girdiler!$I$21-2_Girdiler!$H$21)/(2_Girdiler!$I$20-2_Girdiler!$H$20),INDEX(2_Girdiler!$B$21:$I$21,G6340)+(F6340-INDEX(2_Girdiler!$B$20:$I$20,G6340))*(INDEX(2_Girdiler!$B$21:$I$21,G6340+1)-INDEX(2_Girdiler!$B$21:$I$21,G6340))/(INDEX(2_Girdiler!$B$20:$I$20,G6340+1)-INDEX(2_Girdiler!$B$20:$I$20,G6340)))</f>
        <v>1.89910231281373</v>
      </c>
      <c r="I6340" s="16" t="n">
        <f aca="false">H6340/2_Girdiler!$B$17</f>
        <v>0.760858298402936</v>
      </c>
      <c r="J6340" s="16" t="n">
        <f aca="false">D6340+I6340</f>
        <v>20.8725371850986</v>
      </c>
    </row>
    <row r="6341" customFormat="false" ht="15" hidden="false" customHeight="false" outlineLevel="0" collapsed="false">
      <c r="A6341" s="0" t="n">
        <v>6329</v>
      </c>
      <c r="B6341" s="7" t="n">
        <v>0.278429</v>
      </c>
      <c r="C6341" s="7" t="n">
        <v>0.285534</v>
      </c>
      <c r="D6341" s="16" t="n">
        <f aca="false">LOGINV(B6341,$B$7,$C$7)</f>
        <v>9.76026195001299</v>
      </c>
      <c r="E6341" s="16" t="n">
        <f aca="false">LOGINV(C6341,$B$8,$C$8)</f>
        <v>75.7597164235719</v>
      </c>
      <c r="F6341" s="16" t="n">
        <f aca="false">$B$5/100*E6341*2_Girdiler!$B$14*2_Girdiler!$B$15*2_Girdiler!$B$16</f>
        <v>1.90611446521707</v>
      </c>
      <c r="G6341" s="16" t="n">
        <f aca="false">MIN(MATCH(F6341,2_Girdiler!$B$20:$I$20,1),7)</f>
        <v>1</v>
      </c>
      <c r="H6341" s="16" t="n">
        <f aca="false">IF(F6341&gt;=40,2_Girdiler!$I$21+(F6341-40)*(2_Girdiler!$I$21-2_Girdiler!$H$21)/(2_Girdiler!$I$20-2_Girdiler!$H$20),INDEX(2_Girdiler!$B$21:$I$21,G6341)+(F6341-INDEX(2_Girdiler!$B$20:$I$20,G6341))*(INDEX(2_Girdiler!$B$21:$I$21,G6341+1)-INDEX(2_Girdiler!$B$21:$I$21,G6341))/(INDEX(2_Girdiler!$B$20:$I$20,G6341+1)-INDEX(2_Girdiler!$B$20:$I$20,G6341)))</f>
        <v>4.19345182347755</v>
      </c>
      <c r="I6341" s="16" t="n">
        <f aca="false">H6341/2_Girdiler!$B$17</f>
        <v>1.68006883953428</v>
      </c>
      <c r="J6341" s="16" t="n">
        <f aca="false">D6341+I6341</f>
        <v>11.4403307895473</v>
      </c>
    </row>
    <row r="6342" customFormat="false" ht="15" hidden="false" customHeight="false" outlineLevel="0" collapsed="false">
      <c r="A6342" s="0" t="n">
        <v>6330</v>
      </c>
      <c r="B6342" s="7" t="n">
        <v>0.712818</v>
      </c>
      <c r="C6342" s="7" t="n">
        <v>0.192502</v>
      </c>
      <c r="D6342" s="16" t="n">
        <f aca="false">LOGINV(B6342,$B$7,$C$7)</f>
        <v>18.5200873395138</v>
      </c>
      <c r="E6342" s="16" t="n">
        <f aca="false">LOGINV(C6342,$B$8,$C$8)</f>
        <v>62.331985561903</v>
      </c>
      <c r="F6342" s="16" t="n">
        <f aca="false">$B$5/100*E6342*2_Girdiler!$B$14*2_Girdiler!$B$15*2_Girdiler!$B$16</f>
        <v>1.56827275673748</v>
      </c>
      <c r="G6342" s="16" t="n">
        <f aca="false">MIN(MATCH(F6342,2_Girdiler!$B$20:$I$20,1),7)</f>
        <v>1</v>
      </c>
      <c r="H6342" s="16" t="n">
        <f aca="false">IF(F6342&gt;=40,2_Girdiler!$I$21+(F6342-40)*(2_Girdiler!$I$21-2_Girdiler!$H$21)/(2_Girdiler!$I$20-2_Girdiler!$H$20),INDEX(2_Girdiler!$B$21:$I$21,G6342)+(F6342-INDEX(2_Girdiler!$B$20:$I$20,G6342))*(INDEX(2_Girdiler!$B$21:$I$21,G6342+1)-INDEX(2_Girdiler!$B$21:$I$21,G6342))/(INDEX(2_Girdiler!$B$20:$I$20,G6342+1)-INDEX(2_Girdiler!$B$20:$I$20,G6342)))</f>
        <v>3.45020006482245</v>
      </c>
      <c r="I6342" s="16" t="n">
        <f aca="false">H6342/2_Girdiler!$B$17</f>
        <v>1.3822916926372</v>
      </c>
      <c r="J6342" s="16" t="n">
        <f aca="false">D6342+I6342</f>
        <v>19.902379032151</v>
      </c>
    </row>
    <row r="6343" customFormat="false" ht="15" hidden="false" customHeight="false" outlineLevel="0" collapsed="false">
      <c r="A6343" s="0" t="n">
        <v>6331</v>
      </c>
      <c r="B6343" s="7" t="n">
        <v>0.44392</v>
      </c>
      <c r="C6343" s="7" t="n">
        <v>0.110557</v>
      </c>
      <c r="D6343" s="16" t="n">
        <f aca="false">LOGINV(B6343,$B$7,$C$7)</f>
        <v>12.5182236339702</v>
      </c>
      <c r="E6343" s="16" t="n">
        <f aca="false">LOGINV(C6343,$B$8,$C$8)</f>
        <v>49.5713896427316</v>
      </c>
      <c r="F6343" s="16" t="n">
        <f aca="false">$B$5/100*E6343*2_Girdiler!$B$14*2_Girdiler!$B$15*2_Girdiler!$B$16</f>
        <v>1.24721616341113</v>
      </c>
      <c r="G6343" s="16" t="n">
        <f aca="false">MIN(MATCH(F6343,2_Girdiler!$B$20:$I$20,1),7)</f>
        <v>1</v>
      </c>
      <c r="H6343" s="16" t="n">
        <f aca="false">IF(F6343&gt;=40,2_Girdiler!$I$21+(F6343-40)*(2_Girdiler!$I$21-2_Girdiler!$H$21)/(2_Girdiler!$I$20-2_Girdiler!$H$20),INDEX(2_Girdiler!$B$21:$I$21,G6343)+(F6343-INDEX(2_Girdiler!$B$20:$I$20,G6343))*(INDEX(2_Girdiler!$B$21:$I$21,G6343+1)-INDEX(2_Girdiler!$B$21:$I$21,G6343))/(INDEX(2_Girdiler!$B$20:$I$20,G6343+1)-INDEX(2_Girdiler!$B$20:$I$20,G6343)))</f>
        <v>2.74387555950448</v>
      </c>
      <c r="I6343" s="16" t="n">
        <f aca="false">H6343/2_Girdiler!$B$17</f>
        <v>1.09930911839122</v>
      </c>
      <c r="J6343" s="16" t="n">
        <f aca="false">D6343+I6343</f>
        <v>13.6175327523614</v>
      </c>
    </row>
    <row r="6344" customFormat="false" ht="15" hidden="false" customHeight="false" outlineLevel="0" collapsed="false">
      <c r="A6344" s="0" t="n">
        <v>6332</v>
      </c>
      <c r="B6344" s="7" t="n">
        <v>0.044451</v>
      </c>
      <c r="C6344" s="7" t="n">
        <v>0.443137</v>
      </c>
      <c r="D6344" s="16" t="n">
        <f aca="false">LOGINV(B6344,$B$7,$C$7)</f>
        <v>5.24639362220673</v>
      </c>
      <c r="E6344" s="16" t="n">
        <f aca="false">LOGINV(C6344,$B$8,$C$8)</f>
        <v>99.5748240503134</v>
      </c>
      <c r="F6344" s="16" t="n">
        <f aca="false">$B$5/100*E6344*2_Girdiler!$B$14*2_Girdiler!$B$15*2_Girdiler!$B$16</f>
        <v>2.50530257310589</v>
      </c>
      <c r="G6344" s="16" t="n">
        <f aca="false">MIN(MATCH(F6344,2_Girdiler!$B$20:$I$20,1),7)</f>
        <v>1</v>
      </c>
      <c r="H6344" s="16" t="n">
        <f aca="false">IF(F6344&gt;=40,2_Girdiler!$I$21+(F6344-40)*(2_Girdiler!$I$21-2_Girdiler!$H$21)/(2_Girdiler!$I$20-2_Girdiler!$H$20),INDEX(2_Girdiler!$B$21:$I$21,G6344)+(F6344-INDEX(2_Girdiler!$B$20:$I$20,G6344))*(INDEX(2_Girdiler!$B$21:$I$21,G6344+1)-INDEX(2_Girdiler!$B$21:$I$21,G6344))/(INDEX(2_Girdiler!$B$20:$I$20,G6344+1)-INDEX(2_Girdiler!$B$20:$I$20,G6344)))</f>
        <v>5.51166566083295</v>
      </c>
      <c r="I6344" s="16" t="n">
        <f aca="false">H6344/2_Girdiler!$B$17</f>
        <v>2.20819938334653</v>
      </c>
      <c r="J6344" s="16" t="n">
        <f aca="false">D6344+I6344</f>
        <v>7.45459300555326</v>
      </c>
    </row>
    <row r="6345" customFormat="false" ht="15" hidden="false" customHeight="false" outlineLevel="0" collapsed="false">
      <c r="A6345" s="0" t="n">
        <v>6333</v>
      </c>
      <c r="B6345" s="7" t="n">
        <v>0.484852</v>
      </c>
      <c r="C6345" s="7" t="n">
        <v>0.27005</v>
      </c>
      <c r="D6345" s="16" t="n">
        <f aca="false">LOGINV(B6345,$B$7,$C$7)</f>
        <v>13.258385337438</v>
      </c>
      <c r="E6345" s="16" t="n">
        <f aca="false">LOGINV(C6345,$B$8,$C$8)</f>
        <v>73.5345906991081</v>
      </c>
      <c r="F6345" s="16" t="n">
        <f aca="false">$B$5/100*E6345*2_Girdiler!$B$14*2_Girdiler!$B$15*2_Girdiler!$B$16</f>
        <v>1.85013030198956</v>
      </c>
      <c r="G6345" s="16" t="n">
        <f aca="false">MIN(MATCH(F6345,2_Girdiler!$B$20:$I$20,1),7)</f>
        <v>1</v>
      </c>
      <c r="H6345" s="16" t="n">
        <f aca="false">IF(F6345&gt;=40,2_Girdiler!$I$21+(F6345-40)*(2_Girdiler!$I$21-2_Girdiler!$H$21)/(2_Girdiler!$I$20-2_Girdiler!$H$20),INDEX(2_Girdiler!$B$21:$I$21,G6345)+(F6345-INDEX(2_Girdiler!$B$20:$I$20,G6345))*(INDEX(2_Girdiler!$B$21:$I$21,G6345+1)-INDEX(2_Girdiler!$B$21:$I$21,G6345))/(INDEX(2_Girdiler!$B$20:$I$20,G6345+1)-INDEX(2_Girdiler!$B$20:$I$20,G6345)))</f>
        <v>4.07028666437703</v>
      </c>
      <c r="I6345" s="16" t="n">
        <f aca="false">H6345/2_Girdiler!$B$17</f>
        <v>1.630723823869</v>
      </c>
      <c r="J6345" s="16" t="n">
        <f aca="false">D6345+I6345</f>
        <v>14.889109161307</v>
      </c>
    </row>
    <row r="6346" customFormat="false" ht="15" hidden="false" customHeight="false" outlineLevel="0" collapsed="false">
      <c r="A6346" s="0" t="n">
        <v>6334</v>
      </c>
      <c r="B6346" s="7" t="n">
        <v>0.096303</v>
      </c>
      <c r="C6346" s="7" t="n">
        <v>0.490075</v>
      </c>
      <c r="D6346" s="16" t="n">
        <f aca="false">LOGINV(B6346,$B$7,$C$7)</f>
        <v>6.55061408947585</v>
      </c>
      <c r="E6346" s="16" t="n">
        <f aca="false">LOGINV(C6346,$B$8,$C$8)</f>
        <v>107.465352698192</v>
      </c>
      <c r="F6346" s="16" t="n">
        <f aca="false">$B$5/100*E6346*2_Girdiler!$B$14*2_Girdiler!$B$15*2_Girdiler!$B$16</f>
        <v>2.70382827388652</v>
      </c>
      <c r="G6346" s="16" t="n">
        <f aca="false">MIN(MATCH(F6346,2_Girdiler!$B$20:$I$20,1),7)</f>
        <v>1</v>
      </c>
      <c r="H6346" s="16" t="n">
        <f aca="false">IF(F6346&gt;=40,2_Girdiler!$I$21+(F6346-40)*(2_Girdiler!$I$21-2_Girdiler!$H$21)/(2_Girdiler!$I$20-2_Girdiler!$H$20),INDEX(2_Girdiler!$B$21:$I$21,G6346)+(F6346-INDEX(2_Girdiler!$B$20:$I$20,G6346))*(INDEX(2_Girdiler!$B$21:$I$21,G6346+1)-INDEX(2_Girdiler!$B$21:$I$21,G6346))/(INDEX(2_Girdiler!$B$20:$I$20,G6346+1)-INDEX(2_Girdiler!$B$20:$I$20,G6346)))</f>
        <v>5.94842220255033</v>
      </c>
      <c r="I6346" s="16" t="n">
        <f aca="false">H6346/2_Girdiler!$B$17</f>
        <v>2.38318197217561</v>
      </c>
      <c r="J6346" s="16" t="n">
        <f aca="false">D6346+I6346</f>
        <v>8.93379606165147</v>
      </c>
    </row>
    <row r="6347" customFormat="false" ht="15" hidden="false" customHeight="false" outlineLevel="0" collapsed="false">
      <c r="A6347" s="0" t="n">
        <v>6335</v>
      </c>
      <c r="B6347" s="7" t="n">
        <v>0.17953</v>
      </c>
      <c r="C6347" s="7" t="n">
        <v>0.450628</v>
      </c>
      <c r="D6347" s="16" t="n">
        <f aca="false">LOGINV(B6347,$B$7,$C$7)</f>
        <v>8.12199885622762</v>
      </c>
      <c r="E6347" s="16" t="n">
        <f aca="false">LOGINV(C6347,$B$8,$C$8)</f>
        <v>100.800041003317</v>
      </c>
      <c r="F6347" s="16" t="n">
        <f aca="false">$B$5/100*E6347*2_Girdiler!$B$14*2_Girdiler!$B$15*2_Girdiler!$B$16</f>
        <v>2.53612903164345</v>
      </c>
      <c r="G6347" s="16" t="n">
        <f aca="false">MIN(MATCH(F6347,2_Girdiler!$B$20:$I$20,1),7)</f>
        <v>1</v>
      </c>
      <c r="H6347" s="16" t="n">
        <f aca="false">IF(F6347&gt;=40,2_Girdiler!$I$21+(F6347-40)*(2_Girdiler!$I$21-2_Girdiler!$H$21)/(2_Girdiler!$I$20-2_Girdiler!$H$20),INDEX(2_Girdiler!$B$21:$I$21,G6347)+(F6347-INDEX(2_Girdiler!$B$20:$I$20,G6347))*(INDEX(2_Girdiler!$B$21:$I$21,G6347+1)-INDEX(2_Girdiler!$B$21:$I$21,G6347))/(INDEX(2_Girdiler!$B$20:$I$20,G6347+1)-INDEX(2_Girdiler!$B$20:$I$20,G6347)))</f>
        <v>5.57948386961559</v>
      </c>
      <c r="I6347" s="16" t="n">
        <f aca="false">H6347/2_Girdiler!$B$17</f>
        <v>2.23537014007035</v>
      </c>
      <c r="J6347" s="16" t="n">
        <f aca="false">D6347+I6347</f>
        <v>10.357368996298</v>
      </c>
    </row>
    <row r="6348" customFormat="false" ht="15" hidden="false" customHeight="false" outlineLevel="0" collapsed="false">
      <c r="A6348" s="0" t="n">
        <v>6336</v>
      </c>
      <c r="B6348" s="7" t="n">
        <v>0.052994</v>
      </c>
      <c r="C6348" s="7" t="n">
        <v>0.597058</v>
      </c>
      <c r="D6348" s="16" t="n">
        <f aca="false">LOGINV(B6348,$B$7,$C$7)</f>
        <v>5.50010622943304</v>
      </c>
      <c r="E6348" s="16" t="n">
        <f aca="false">LOGINV(C6348,$B$8,$C$8)</f>
        <v>127.977419583442</v>
      </c>
      <c r="F6348" s="16" t="n">
        <f aca="false">$B$5/100*E6348*2_Girdiler!$B$14*2_Girdiler!$B$15*2_Girdiler!$B$16</f>
        <v>3.21991187671941</v>
      </c>
      <c r="G6348" s="16" t="n">
        <f aca="false">MIN(MATCH(F6348,2_Girdiler!$B$20:$I$20,1),7)</f>
        <v>1</v>
      </c>
      <c r="H6348" s="16" t="n">
        <f aca="false">IF(F6348&gt;=40,2_Girdiler!$I$21+(F6348-40)*(2_Girdiler!$I$21-2_Girdiler!$H$21)/(2_Girdiler!$I$20-2_Girdiler!$H$20),INDEX(2_Girdiler!$B$21:$I$21,G6348)+(F6348-INDEX(2_Girdiler!$B$20:$I$20,G6348))*(INDEX(2_Girdiler!$B$21:$I$21,G6348+1)-INDEX(2_Girdiler!$B$21:$I$21,G6348))/(INDEX(2_Girdiler!$B$20:$I$20,G6348+1)-INDEX(2_Girdiler!$B$20:$I$20,G6348)))</f>
        <v>7.08380612878269</v>
      </c>
      <c r="I6348" s="16" t="n">
        <f aca="false">H6348/2_Girdiler!$B$17</f>
        <v>2.83806335287768</v>
      </c>
      <c r="J6348" s="16" t="n">
        <f aca="false">D6348+I6348</f>
        <v>8.33816958231072</v>
      </c>
    </row>
    <row r="6349" customFormat="false" ht="15" hidden="false" customHeight="false" outlineLevel="0" collapsed="false">
      <c r="A6349" s="0" t="n">
        <v>6337</v>
      </c>
      <c r="B6349" s="7" t="n">
        <v>0.834716</v>
      </c>
      <c r="C6349" s="7" t="n">
        <v>0.333927</v>
      </c>
      <c r="D6349" s="16" t="n">
        <f aca="false">LOGINV(B6349,$B$7,$C$7)</f>
        <v>23.2925534778857</v>
      </c>
      <c r="E6349" s="16" t="n">
        <f aca="false">LOGINV(C6349,$B$8,$C$8)</f>
        <v>82.7851079235149</v>
      </c>
      <c r="F6349" s="16" t="n">
        <f aca="false">$B$5/100*E6349*2_Girdiler!$B$14*2_Girdiler!$B$15*2_Girdiler!$B$16</f>
        <v>2.08287331535564</v>
      </c>
      <c r="G6349" s="16" t="n">
        <f aca="false">MIN(MATCH(F6349,2_Girdiler!$B$20:$I$20,1),7)</f>
        <v>1</v>
      </c>
      <c r="H6349" s="16" t="n">
        <f aca="false">IF(F6349&gt;=40,2_Girdiler!$I$21+(F6349-40)*(2_Girdiler!$I$21-2_Girdiler!$H$21)/(2_Girdiler!$I$20-2_Girdiler!$H$20),INDEX(2_Girdiler!$B$21:$I$21,G6349)+(F6349-INDEX(2_Girdiler!$B$20:$I$20,G6349))*(INDEX(2_Girdiler!$B$21:$I$21,G6349+1)-INDEX(2_Girdiler!$B$21:$I$21,G6349))/(INDEX(2_Girdiler!$B$20:$I$20,G6349+1)-INDEX(2_Girdiler!$B$20:$I$20,G6349)))</f>
        <v>4.5823212937824</v>
      </c>
      <c r="I6349" s="16" t="n">
        <f aca="false">H6349/2_Girdiler!$B$17</f>
        <v>1.83586590295769</v>
      </c>
      <c r="J6349" s="16" t="n">
        <f aca="false">D6349+I6349</f>
        <v>25.1284193808434</v>
      </c>
    </row>
    <row r="6350" customFormat="false" ht="15" hidden="false" customHeight="false" outlineLevel="0" collapsed="false">
      <c r="A6350" s="0" t="n">
        <v>6338</v>
      </c>
      <c r="B6350" s="7" t="n">
        <v>0.291639</v>
      </c>
      <c r="C6350" s="7" t="n">
        <v>0.496522</v>
      </c>
      <c r="D6350" s="16" t="n">
        <f aca="false">LOGINV(B6350,$B$7,$C$7)</f>
        <v>9.97426970339482</v>
      </c>
      <c r="E6350" s="16" t="n">
        <f aca="false">LOGINV(C6350,$B$8,$C$8)</f>
        <v>108.592409457562</v>
      </c>
      <c r="F6350" s="16" t="n">
        <f aca="false">$B$5/100*E6350*2_Girdiler!$B$14*2_Girdiler!$B$15*2_Girdiler!$B$16</f>
        <v>2.73218502195225</v>
      </c>
      <c r="G6350" s="16" t="n">
        <f aca="false">MIN(MATCH(F6350,2_Girdiler!$B$20:$I$20,1),7)</f>
        <v>1</v>
      </c>
      <c r="H6350" s="16" t="n">
        <f aca="false">IF(F6350&gt;=40,2_Girdiler!$I$21+(F6350-40)*(2_Girdiler!$I$21-2_Girdiler!$H$21)/(2_Girdiler!$I$20-2_Girdiler!$H$20),INDEX(2_Girdiler!$B$21:$I$21,G6350)+(F6350-INDEX(2_Girdiler!$B$20:$I$20,G6350))*(INDEX(2_Girdiler!$B$21:$I$21,G6350+1)-INDEX(2_Girdiler!$B$21:$I$21,G6350))/(INDEX(2_Girdiler!$B$20:$I$20,G6350+1)-INDEX(2_Girdiler!$B$20:$I$20,G6350)))</f>
        <v>6.01080704829496</v>
      </c>
      <c r="I6350" s="16" t="n">
        <f aca="false">H6350/2_Girdiler!$B$17</f>
        <v>2.4081759007592</v>
      </c>
      <c r="J6350" s="16" t="n">
        <f aca="false">D6350+I6350</f>
        <v>12.382445604154</v>
      </c>
    </row>
    <row r="6351" customFormat="false" ht="15" hidden="false" customHeight="false" outlineLevel="0" collapsed="false">
      <c r="A6351" s="0" t="n">
        <v>6339</v>
      </c>
      <c r="B6351" s="7" t="n">
        <v>0.588417</v>
      </c>
      <c r="C6351" s="7" t="n">
        <v>0.041789</v>
      </c>
      <c r="D6351" s="16" t="n">
        <f aca="false">LOGINV(B6351,$B$7,$C$7)</f>
        <v>15.3384822314232</v>
      </c>
      <c r="E6351" s="16" t="n">
        <f aca="false">LOGINV(C6351,$B$8,$C$8)</f>
        <v>35.7419547298663</v>
      </c>
      <c r="F6351" s="16" t="n">
        <f aca="false">$B$5/100*E6351*2_Girdiler!$B$14*2_Girdiler!$B$15*2_Girdiler!$B$16</f>
        <v>0.899267581003435</v>
      </c>
      <c r="G6351" s="16" t="n">
        <f aca="false">MIN(MATCH(F6351,2_Girdiler!$B$20:$I$20,1),7)</f>
        <v>1</v>
      </c>
      <c r="H6351" s="16" t="n">
        <f aca="false">IF(F6351&gt;=40,2_Girdiler!$I$21+(F6351-40)*(2_Girdiler!$I$21-2_Girdiler!$H$21)/(2_Girdiler!$I$20-2_Girdiler!$H$20),INDEX(2_Girdiler!$B$21:$I$21,G6351)+(F6351-INDEX(2_Girdiler!$B$20:$I$20,G6351))*(INDEX(2_Girdiler!$B$21:$I$21,G6351+1)-INDEX(2_Girdiler!$B$21:$I$21,G6351))/(INDEX(2_Girdiler!$B$20:$I$20,G6351+1)-INDEX(2_Girdiler!$B$20:$I$20,G6351)))</f>
        <v>1.97838867820756</v>
      </c>
      <c r="I6351" s="16" t="n">
        <f aca="false">H6351/2_Girdiler!$B$17</f>
        <v>0.792623669153669</v>
      </c>
      <c r="J6351" s="16" t="n">
        <f aca="false">D6351+I6351</f>
        <v>16.1311059005769</v>
      </c>
    </row>
    <row r="6352" customFormat="false" ht="15" hidden="false" customHeight="false" outlineLevel="0" collapsed="false">
      <c r="A6352" s="0" t="n">
        <v>6340</v>
      </c>
      <c r="B6352" s="7" t="n">
        <v>0.319559</v>
      </c>
      <c r="C6352" s="7" t="n">
        <v>0.55639</v>
      </c>
      <c r="D6352" s="16" t="n">
        <f aca="false">LOGINV(B6352,$B$7,$C$7)</f>
        <v>10.4271930940466</v>
      </c>
      <c r="E6352" s="16" t="n">
        <f aca="false">LOGINV(C6352,$B$8,$C$8)</f>
        <v>119.674514565498</v>
      </c>
      <c r="F6352" s="16" t="n">
        <f aca="false">$B$5/100*E6352*2_Girdiler!$B$14*2_Girdiler!$B$15*2_Girdiler!$B$16</f>
        <v>3.01101078646794</v>
      </c>
      <c r="G6352" s="16" t="n">
        <f aca="false">MIN(MATCH(F6352,2_Girdiler!$B$20:$I$20,1),7)</f>
        <v>1</v>
      </c>
      <c r="H6352" s="16" t="n">
        <f aca="false">IF(F6352&gt;=40,2_Girdiler!$I$21+(F6352-40)*(2_Girdiler!$I$21-2_Girdiler!$H$21)/(2_Girdiler!$I$20-2_Girdiler!$H$20),INDEX(2_Girdiler!$B$21:$I$21,G6352)+(F6352-INDEX(2_Girdiler!$B$20:$I$20,G6352))*(INDEX(2_Girdiler!$B$21:$I$21,G6352+1)-INDEX(2_Girdiler!$B$21:$I$21,G6352))/(INDEX(2_Girdiler!$B$20:$I$20,G6352+1)-INDEX(2_Girdiler!$B$20:$I$20,G6352)))</f>
        <v>6.62422373022947</v>
      </c>
      <c r="I6352" s="16" t="n">
        <f aca="false">H6352/2_Girdiler!$B$17</f>
        <v>2.65393578935476</v>
      </c>
      <c r="J6352" s="16" t="n">
        <f aca="false">D6352+I6352</f>
        <v>13.0811288834013</v>
      </c>
    </row>
    <row r="6353" customFormat="false" ht="15" hidden="false" customHeight="false" outlineLevel="0" collapsed="false">
      <c r="A6353" s="0" t="n">
        <v>6341</v>
      </c>
      <c r="B6353" s="7" t="n">
        <v>0.766369</v>
      </c>
      <c r="C6353" s="7" t="n">
        <v>0.31349</v>
      </c>
      <c r="D6353" s="16" t="n">
        <f aca="false">LOGINV(B6353,$B$7,$C$7)</f>
        <v>20.3076366283334</v>
      </c>
      <c r="E6353" s="16" t="n">
        <f aca="false">LOGINV(C6353,$B$8,$C$8)</f>
        <v>79.8003410042389</v>
      </c>
      <c r="F6353" s="16" t="n">
        <f aca="false">$B$5/100*E6353*2_Girdiler!$B$14*2_Girdiler!$B$15*2_Girdiler!$B$16</f>
        <v>2.00777657966665</v>
      </c>
      <c r="G6353" s="16" t="n">
        <f aca="false">MIN(MATCH(F6353,2_Girdiler!$B$20:$I$20,1),7)</f>
        <v>1</v>
      </c>
      <c r="H6353" s="16" t="n">
        <f aca="false">IF(F6353&gt;=40,2_Girdiler!$I$21+(F6353-40)*(2_Girdiler!$I$21-2_Girdiler!$H$21)/(2_Girdiler!$I$20-2_Girdiler!$H$20),INDEX(2_Girdiler!$B$21:$I$21,G6353)+(F6353-INDEX(2_Girdiler!$B$20:$I$20,G6353))*(INDEX(2_Girdiler!$B$21:$I$21,G6353+1)-INDEX(2_Girdiler!$B$21:$I$21,G6353))/(INDEX(2_Girdiler!$B$20:$I$20,G6353+1)-INDEX(2_Girdiler!$B$20:$I$20,G6353)))</f>
        <v>4.41710847526663</v>
      </c>
      <c r="I6353" s="16" t="n">
        <f aca="false">H6353/2_Girdiler!$B$17</f>
        <v>1.76967486989849</v>
      </c>
      <c r="J6353" s="16" t="n">
        <f aca="false">D6353+I6353</f>
        <v>22.0773114982319</v>
      </c>
    </row>
    <row r="6354" customFormat="false" ht="15" hidden="false" customHeight="false" outlineLevel="0" collapsed="false">
      <c r="A6354" s="0" t="n">
        <v>6342</v>
      </c>
      <c r="B6354" s="7" t="n">
        <v>0.061454</v>
      </c>
      <c r="C6354" s="7" t="n">
        <v>0.892552</v>
      </c>
      <c r="D6354" s="16" t="n">
        <f aca="false">LOGINV(B6354,$B$7,$C$7)</f>
        <v>5.73110963159953</v>
      </c>
      <c r="E6354" s="16" t="n">
        <f aca="false">LOGINV(C6354,$B$8,$C$8)</f>
        <v>243.176529870174</v>
      </c>
      <c r="F6354" s="16" t="n">
        <f aca="false">$B$5/100*E6354*2_Girdiler!$B$14*2_Girdiler!$B$15*2_Girdiler!$B$16</f>
        <v>6.11832149153357</v>
      </c>
      <c r="G6354" s="16" t="n">
        <f aca="false">MIN(MATCH(F6354,2_Girdiler!$B$20:$I$20,1),7)</f>
        <v>2</v>
      </c>
      <c r="H6354" s="16" t="n">
        <f aca="false">IF(F6354&gt;=40,2_Girdiler!$I$21+(F6354-40)*(2_Girdiler!$I$21-2_Girdiler!$H$21)/(2_Girdiler!$I$20-2_Girdiler!$H$20),INDEX(2_Girdiler!$B$21:$I$21,G6354)+(F6354-INDEX(2_Girdiler!$B$20:$I$20,G6354))*(INDEX(2_Girdiler!$B$21:$I$21,G6354+1)-INDEX(2_Girdiler!$B$21:$I$21,G6354))/(INDEX(2_Girdiler!$B$20:$I$20,G6354+1)-INDEX(2_Girdiler!$B$20:$I$20,G6354)))</f>
        <v>12.7893143864537</v>
      </c>
      <c r="I6354" s="16" t="n">
        <f aca="false">H6354/2_Girdiler!$B$17</f>
        <v>5.12392403303434</v>
      </c>
      <c r="J6354" s="16" t="n">
        <f aca="false">D6354+I6354</f>
        <v>10.8550336646339</v>
      </c>
    </row>
    <row r="6355" customFormat="false" ht="15" hidden="false" customHeight="false" outlineLevel="0" collapsed="false">
      <c r="A6355" s="0" t="n">
        <v>6343</v>
      </c>
      <c r="B6355" s="7" t="n">
        <v>0.835861</v>
      </c>
      <c r="C6355" s="7" t="n">
        <v>0.962807</v>
      </c>
      <c r="D6355" s="16" t="n">
        <f aca="false">LOGINV(B6355,$B$7,$C$7)</f>
        <v>23.3525854290882</v>
      </c>
      <c r="E6355" s="16" t="n">
        <f aca="false">LOGINV(C6355,$B$8,$C$8)</f>
        <v>345.485512226275</v>
      </c>
      <c r="F6355" s="16" t="n">
        <f aca="false">$B$5/100*E6355*2_Girdiler!$B$14*2_Girdiler!$B$15*2_Girdiler!$B$16</f>
        <v>8.69241548761308</v>
      </c>
      <c r="G6355" s="16" t="n">
        <f aca="false">MIN(MATCH(F6355,2_Girdiler!$B$20:$I$20,1),7)</f>
        <v>2</v>
      </c>
      <c r="H6355" s="16" t="n">
        <f aca="false">IF(F6355&gt;=40,2_Girdiler!$I$21+(F6355-40)*(2_Girdiler!$I$21-2_Girdiler!$H$21)/(2_Girdiler!$I$20-2_Girdiler!$H$20),INDEX(2_Girdiler!$B$21:$I$21,G6355)+(F6355-INDEX(2_Girdiler!$B$20:$I$20,G6355))*(INDEX(2_Girdiler!$B$21:$I$21,G6355+1)-INDEX(2_Girdiler!$B$21:$I$21,G6355))/(INDEX(2_Girdiler!$B$20:$I$20,G6355+1)-INDEX(2_Girdiler!$B$20:$I$20,G6355)))</f>
        <v>16.9078647801809</v>
      </c>
      <c r="I6355" s="16" t="n">
        <f aca="false">H6355/2_Girdiler!$B$17</f>
        <v>6.77398428693146</v>
      </c>
      <c r="J6355" s="16" t="n">
        <f aca="false">D6355+I6355</f>
        <v>30.1265697160197</v>
      </c>
    </row>
    <row r="6356" customFormat="false" ht="15" hidden="false" customHeight="false" outlineLevel="0" collapsed="false">
      <c r="A6356" s="0" t="n">
        <v>6344</v>
      </c>
      <c r="B6356" s="7" t="n">
        <v>0.440094</v>
      </c>
      <c r="C6356" s="7" t="n">
        <v>0.460205</v>
      </c>
      <c r="D6356" s="16" t="n">
        <f aca="false">LOGINV(B6356,$B$7,$C$7)</f>
        <v>12.4507716191942</v>
      </c>
      <c r="E6356" s="16" t="n">
        <f aca="false">LOGINV(C6356,$B$8,$C$8)</f>
        <v>102.384208254828</v>
      </c>
      <c r="F6356" s="16" t="n">
        <f aca="false">$B$5/100*E6356*2_Girdiler!$B$14*2_Girdiler!$B$15*2_Girdiler!$B$16</f>
        <v>2.57598667969147</v>
      </c>
      <c r="G6356" s="16" t="n">
        <f aca="false">MIN(MATCH(F6356,2_Girdiler!$B$20:$I$20,1),7)</f>
        <v>1</v>
      </c>
      <c r="H6356" s="16" t="n">
        <f aca="false">IF(F6356&gt;=40,2_Girdiler!$I$21+(F6356-40)*(2_Girdiler!$I$21-2_Girdiler!$H$21)/(2_Girdiler!$I$20-2_Girdiler!$H$20),INDEX(2_Girdiler!$B$21:$I$21,G6356)+(F6356-INDEX(2_Girdiler!$B$20:$I$20,G6356))*(INDEX(2_Girdiler!$B$21:$I$21,G6356+1)-INDEX(2_Girdiler!$B$21:$I$21,G6356))/(INDEX(2_Girdiler!$B$20:$I$20,G6356+1)-INDEX(2_Girdiler!$B$20:$I$20,G6356)))</f>
        <v>5.66717069532123</v>
      </c>
      <c r="I6356" s="16" t="n">
        <f aca="false">H6356/2_Girdiler!$B$17</f>
        <v>2.27050107985626</v>
      </c>
      <c r="J6356" s="16" t="n">
        <f aca="false">D6356+I6356</f>
        <v>14.7212726990505</v>
      </c>
    </row>
    <row r="6357" customFormat="false" ht="15" hidden="false" customHeight="false" outlineLevel="0" collapsed="false">
      <c r="A6357" s="0" t="n">
        <v>6345</v>
      </c>
      <c r="B6357" s="7" t="n">
        <v>0.252645</v>
      </c>
      <c r="C6357" s="7" t="n">
        <v>0.443912</v>
      </c>
      <c r="D6357" s="16" t="n">
        <f aca="false">LOGINV(B6357,$B$7,$C$7)</f>
        <v>9.34149204301142</v>
      </c>
      <c r="E6357" s="16" t="n">
        <f aca="false">LOGINV(C6357,$B$8,$C$8)</f>
        <v>99.7010339892122</v>
      </c>
      <c r="F6357" s="16" t="n">
        <f aca="false">$B$5/100*E6357*2_Girdiler!$B$14*2_Girdiler!$B$15*2_Girdiler!$B$16</f>
        <v>2.50847801516858</v>
      </c>
      <c r="G6357" s="16" t="n">
        <f aca="false">MIN(MATCH(F6357,2_Girdiler!$B$20:$I$20,1),7)</f>
        <v>1</v>
      </c>
      <c r="H6357" s="16" t="n">
        <f aca="false">IF(F6357&gt;=40,2_Girdiler!$I$21+(F6357-40)*(2_Girdiler!$I$21-2_Girdiler!$H$21)/(2_Girdiler!$I$20-2_Girdiler!$H$20),INDEX(2_Girdiler!$B$21:$I$21,G6357)+(F6357-INDEX(2_Girdiler!$B$20:$I$20,G6357))*(INDEX(2_Girdiler!$B$21:$I$21,G6357+1)-INDEX(2_Girdiler!$B$21:$I$21,G6357))/(INDEX(2_Girdiler!$B$20:$I$20,G6357+1)-INDEX(2_Girdiler!$B$20:$I$20,G6357)))</f>
        <v>5.51865163337087</v>
      </c>
      <c r="I6357" s="16" t="n">
        <f aca="false">H6357/2_Girdiler!$B$17</f>
        <v>2.21099825054923</v>
      </c>
      <c r="J6357" s="16" t="n">
        <f aca="false">D6357+I6357</f>
        <v>11.5524902935606</v>
      </c>
    </row>
    <row r="6358" customFormat="false" ht="15" hidden="false" customHeight="false" outlineLevel="0" collapsed="false">
      <c r="A6358" s="0" t="n">
        <v>6346</v>
      </c>
      <c r="B6358" s="7" t="n">
        <v>0.987417</v>
      </c>
      <c r="C6358" s="7" t="n">
        <v>0.482063</v>
      </c>
      <c r="D6358" s="16" t="n">
        <f aca="false">LOGINV(B6358,$B$7,$C$7)</f>
        <v>47.1687798546027</v>
      </c>
      <c r="E6358" s="16" t="n">
        <f aca="false">LOGINV(C6358,$B$8,$C$8)</f>
        <v>106.080339027807</v>
      </c>
      <c r="F6358" s="16" t="n">
        <f aca="false">$B$5/100*E6358*2_Girdiler!$B$14*2_Girdiler!$B$15*2_Girdiler!$B$16</f>
        <v>2.66898132993963</v>
      </c>
      <c r="G6358" s="16" t="n">
        <f aca="false">MIN(MATCH(F6358,2_Girdiler!$B$20:$I$20,1),7)</f>
        <v>1</v>
      </c>
      <c r="H6358" s="16" t="n">
        <f aca="false">IF(F6358&gt;=40,2_Girdiler!$I$21+(F6358-40)*(2_Girdiler!$I$21-2_Girdiler!$H$21)/(2_Girdiler!$I$20-2_Girdiler!$H$20),INDEX(2_Girdiler!$B$21:$I$21,G6358)+(F6358-INDEX(2_Girdiler!$B$20:$I$20,G6358))*(INDEX(2_Girdiler!$B$21:$I$21,G6358+1)-INDEX(2_Girdiler!$B$21:$I$21,G6358))/(INDEX(2_Girdiler!$B$20:$I$20,G6358+1)-INDEX(2_Girdiler!$B$20:$I$20,G6358)))</f>
        <v>5.8717589258672</v>
      </c>
      <c r="I6358" s="16" t="n">
        <f aca="false">H6358/2_Girdiler!$B$17</f>
        <v>2.35246751837628</v>
      </c>
      <c r="J6358" s="16" t="n">
        <f aca="false">D6358+I6358</f>
        <v>49.5212473729789</v>
      </c>
    </row>
    <row r="6359" customFormat="false" ht="15" hidden="false" customHeight="false" outlineLevel="0" collapsed="false">
      <c r="A6359" s="0" t="n">
        <v>6347</v>
      </c>
      <c r="B6359" s="7" t="n">
        <v>0.369912</v>
      </c>
      <c r="C6359" s="7" t="n">
        <v>0.937613</v>
      </c>
      <c r="D6359" s="16" t="n">
        <f aca="false">LOGINV(B6359,$B$7,$C$7)</f>
        <v>11.2536782016857</v>
      </c>
      <c r="E6359" s="16" t="n">
        <f aca="false">LOGINV(C6359,$B$8,$C$8)</f>
        <v>294.152219438818</v>
      </c>
      <c r="F6359" s="16" t="n">
        <f aca="false">$B$5/100*E6359*2_Girdiler!$B$14*2_Girdiler!$B$15*2_Girdiler!$B$16</f>
        <v>7.40086984108065</v>
      </c>
      <c r="G6359" s="16" t="n">
        <f aca="false">MIN(MATCH(F6359,2_Girdiler!$B$20:$I$20,1),7)</f>
        <v>2</v>
      </c>
      <c r="H6359" s="16" t="n">
        <f aca="false">IF(F6359&gt;=40,2_Girdiler!$I$21+(F6359-40)*(2_Girdiler!$I$21-2_Girdiler!$H$21)/(2_Girdiler!$I$20-2_Girdiler!$H$20),INDEX(2_Girdiler!$B$21:$I$21,G6359)+(F6359-INDEX(2_Girdiler!$B$20:$I$20,G6359))*(INDEX(2_Girdiler!$B$21:$I$21,G6359+1)-INDEX(2_Girdiler!$B$21:$I$21,G6359))/(INDEX(2_Girdiler!$B$20:$I$20,G6359+1)-INDEX(2_Girdiler!$B$20:$I$20,G6359)))</f>
        <v>14.841391745729</v>
      </c>
      <c r="I6359" s="16" t="n">
        <f aca="false">H6359/2_Girdiler!$B$17</f>
        <v>5.94607041094914</v>
      </c>
      <c r="J6359" s="16" t="n">
        <f aca="false">D6359+I6359</f>
        <v>17.1997486126348</v>
      </c>
    </row>
    <row r="6360" customFormat="false" ht="15" hidden="false" customHeight="false" outlineLevel="0" collapsed="false">
      <c r="A6360" s="0" t="n">
        <v>6348</v>
      </c>
      <c r="B6360" s="7" t="n">
        <v>0.563907</v>
      </c>
      <c r="C6360" s="7" t="n">
        <v>0.330659</v>
      </c>
      <c r="D6360" s="16" t="n">
        <f aca="false">LOGINV(B6360,$B$7,$C$7)</f>
        <v>14.8125658890409</v>
      </c>
      <c r="E6360" s="16" t="n">
        <f aca="false">LOGINV(C6360,$B$8,$C$8)</f>
        <v>82.3056113901072</v>
      </c>
      <c r="F6360" s="16" t="n">
        <f aca="false">$B$5/100*E6360*2_Girdiler!$B$14*2_Girdiler!$B$15*2_Girdiler!$B$16</f>
        <v>2.0708091825751</v>
      </c>
      <c r="G6360" s="16" t="n">
        <f aca="false">MIN(MATCH(F6360,2_Girdiler!$B$20:$I$20,1),7)</f>
        <v>1</v>
      </c>
      <c r="H6360" s="16" t="n">
        <f aca="false">IF(F6360&gt;=40,2_Girdiler!$I$21+(F6360-40)*(2_Girdiler!$I$21-2_Girdiler!$H$21)/(2_Girdiler!$I$20-2_Girdiler!$H$20),INDEX(2_Girdiler!$B$21:$I$21,G6360)+(F6360-INDEX(2_Girdiler!$B$20:$I$20,G6360))*(INDEX(2_Girdiler!$B$21:$I$21,G6360+1)-INDEX(2_Girdiler!$B$21:$I$21,G6360))/(INDEX(2_Girdiler!$B$20:$I$20,G6360+1)-INDEX(2_Girdiler!$B$20:$I$20,G6360)))</f>
        <v>4.55578020166521</v>
      </c>
      <c r="I6360" s="16" t="n">
        <f aca="false">H6360/2_Girdiler!$B$17</f>
        <v>1.82523245259023</v>
      </c>
      <c r="J6360" s="16" t="n">
        <f aca="false">D6360+I6360</f>
        <v>16.6377983416312</v>
      </c>
    </row>
    <row r="6361" customFormat="false" ht="15" hidden="false" customHeight="false" outlineLevel="0" collapsed="false">
      <c r="A6361" s="0" t="n">
        <v>6349</v>
      </c>
      <c r="B6361" s="7" t="n">
        <v>0.896899</v>
      </c>
      <c r="C6361" s="7" t="n">
        <v>0.444148</v>
      </c>
      <c r="D6361" s="16" t="n">
        <f aca="false">LOGINV(B6361,$B$7,$C$7)</f>
        <v>27.3960030064032</v>
      </c>
      <c r="E6361" s="16" t="n">
        <f aca="false">LOGINV(C6361,$B$8,$C$8)</f>
        <v>99.7394917481897</v>
      </c>
      <c r="F6361" s="16" t="n">
        <f aca="false">$B$5/100*E6361*2_Girdiler!$B$14*2_Girdiler!$B$15*2_Girdiler!$B$16</f>
        <v>2.50944561238445</v>
      </c>
      <c r="G6361" s="16" t="n">
        <f aca="false">MIN(MATCH(F6361,2_Girdiler!$B$20:$I$20,1),7)</f>
        <v>1</v>
      </c>
      <c r="H6361" s="16" t="n">
        <f aca="false">IF(F6361&gt;=40,2_Girdiler!$I$21+(F6361-40)*(2_Girdiler!$I$21-2_Girdiler!$H$21)/(2_Girdiler!$I$20-2_Girdiler!$H$20),INDEX(2_Girdiler!$B$21:$I$21,G6361)+(F6361-INDEX(2_Girdiler!$B$20:$I$20,G6361))*(INDEX(2_Girdiler!$B$21:$I$21,G6361+1)-INDEX(2_Girdiler!$B$21:$I$21,G6361))/(INDEX(2_Girdiler!$B$20:$I$20,G6361+1)-INDEX(2_Girdiler!$B$20:$I$20,G6361)))</f>
        <v>5.52078034724579</v>
      </c>
      <c r="I6361" s="16" t="n">
        <f aca="false">H6361/2_Girdiler!$B$17</f>
        <v>2.21185110065937</v>
      </c>
      <c r="J6361" s="16" t="n">
        <f aca="false">D6361+I6361</f>
        <v>29.6078541070626</v>
      </c>
    </row>
    <row r="6362" customFormat="false" ht="15" hidden="false" customHeight="false" outlineLevel="0" collapsed="false">
      <c r="A6362" s="0" t="n">
        <v>6350</v>
      </c>
      <c r="B6362" s="7" t="n">
        <v>0.227689</v>
      </c>
      <c r="C6362" s="7" t="n">
        <v>0.003792</v>
      </c>
      <c r="D6362" s="16" t="n">
        <f aca="false">LOGINV(B6362,$B$7,$C$7)</f>
        <v>8.93264462302149</v>
      </c>
      <c r="E6362" s="16" t="n">
        <f aca="false">LOGINV(C6362,$B$8,$C$8)</f>
        <v>19.4863065501852</v>
      </c>
      <c r="F6362" s="16" t="n">
        <f aca="false">$B$5/100*E6362*2_Girdiler!$B$14*2_Girdiler!$B$15*2_Girdiler!$B$16</f>
        <v>0.490275472802661</v>
      </c>
      <c r="G6362" s="16" t="n">
        <f aca="false">MIN(MATCH(F6362,2_Girdiler!$B$20:$I$20,1),7)</f>
        <v>1</v>
      </c>
      <c r="H6362" s="16" t="n">
        <f aca="false">IF(F6362&gt;=40,2_Girdiler!$I$21+(F6362-40)*(2_Girdiler!$I$21-2_Girdiler!$H$21)/(2_Girdiler!$I$20-2_Girdiler!$H$20),INDEX(2_Girdiler!$B$21:$I$21,G6362)+(F6362-INDEX(2_Girdiler!$B$20:$I$20,G6362))*(INDEX(2_Girdiler!$B$21:$I$21,G6362+1)-INDEX(2_Girdiler!$B$21:$I$21,G6362))/(INDEX(2_Girdiler!$B$20:$I$20,G6362+1)-INDEX(2_Girdiler!$B$20:$I$20,G6362)))</f>
        <v>1.07860604016585</v>
      </c>
      <c r="I6362" s="16" t="n">
        <f aca="false">H6362/2_Girdiler!$B$17</f>
        <v>0.432133830194653</v>
      </c>
      <c r="J6362" s="16" t="n">
        <f aca="false">D6362+I6362</f>
        <v>9.36477845321614</v>
      </c>
    </row>
    <row r="6363" customFormat="false" ht="15" hidden="false" customHeight="false" outlineLevel="0" collapsed="false">
      <c r="A6363" s="0" t="n">
        <v>6351</v>
      </c>
      <c r="B6363" s="7" t="n">
        <v>0.042953</v>
      </c>
      <c r="C6363" s="7" t="n">
        <v>0.002346</v>
      </c>
      <c r="D6363" s="16" t="n">
        <f aca="false">LOGINV(B6363,$B$7,$C$7)</f>
        <v>5.19928387144646</v>
      </c>
      <c r="E6363" s="16" t="n">
        <f aca="false">LOGINV(C6363,$B$8,$C$8)</f>
        <v>17.6036919772338</v>
      </c>
      <c r="F6363" s="16" t="n">
        <f aca="false">$B$5/100*E6363*2_Girdiler!$B$14*2_Girdiler!$B$15*2_Girdiler!$B$16</f>
        <v>0.442908890147202</v>
      </c>
      <c r="G6363" s="16" t="n">
        <f aca="false">MIN(MATCH(F6363,2_Girdiler!$B$20:$I$20,1),7)</f>
        <v>1</v>
      </c>
      <c r="H6363" s="16" t="n">
        <f aca="false">IF(F6363&gt;=40,2_Girdiler!$I$21+(F6363-40)*(2_Girdiler!$I$21-2_Girdiler!$H$21)/(2_Girdiler!$I$20-2_Girdiler!$H$20),INDEX(2_Girdiler!$B$21:$I$21,G6363)+(F6363-INDEX(2_Girdiler!$B$20:$I$20,G6363))*(INDEX(2_Girdiler!$B$21:$I$21,G6363+1)-INDEX(2_Girdiler!$B$21:$I$21,G6363))/(INDEX(2_Girdiler!$B$20:$I$20,G6363+1)-INDEX(2_Girdiler!$B$20:$I$20,G6363)))</f>
        <v>0.974399558323844</v>
      </c>
      <c r="I6363" s="16" t="n">
        <f aca="false">H6363/2_Girdiler!$B$17</f>
        <v>0.390384438431027</v>
      </c>
      <c r="J6363" s="16" t="n">
        <f aca="false">D6363+I6363</f>
        <v>5.58966830987749</v>
      </c>
    </row>
    <row r="6364" customFormat="false" ht="15" hidden="false" customHeight="false" outlineLevel="0" collapsed="false">
      <c r="A6364" s="0" t="n">
        <v>6352</v>
      </c>
      <c r="B6364" s="7" t="n">
        <v>0.224404</v>
      </c>
      <c r="C6364" s="7" t="n">
        <v>0.173498</v>
      </c>
      <c r="D6364" s="16" t="n">
        <f aca="false">LOGINV(B6364,$B$7,$C$7)</f>
        <v>8.87841580090914</v>
      </c>
      <c r="E6364" s="16" t="n">
        <f aca="false">LOGINV(C6364,$B$8,$C$8)</f>
        <v>59.5121341317858</v>
      </c>
      <c r="F6364" s="16" t="n">
        <f aca="false">$B$5/100*E6364*2_Girdiler!$B$14*2_Girdiler!$B$15*2_Girdiler!$B$16</f>
        <v>1.49732529475573</v>
      </c>
      <c r="G6364" s="16" t="n">
        <f aca="false">MIN(MATCH(F6364,2_Girdiler!$B$20:$I$20,1),7)</f>
        <v>1</v>
      </c>
      <c r="H6364" s="16" t="n">
        <f aca="false">IF(F6364&gt;=40,2_Girdiler!$I$21+(F6364-40)*(2_Girdiler!$I$21-2_Girdiler!$H$21)/(2_Girdiler!$I$20-2_Girdiler!$H$20),INDEX(2_Girdiler!$B$21:$I$21,G6364)+(F6364-INDEX(2_Girdiler!$B$20:$I$20,G6364))*(INDEX(2_Girdiler!$B$21:$I$21,G6364+1)-INDEX(2_Girdiler!$B$21:$I$21,G6364))/(INDEX(2_Girdiler!$B$20:$I$20,G6364+1)-INDEX(2_Girdiler!$B$20:$I$20,G6364)))</f>
        <v>3.29411564846261</v>
      </c>
      <c r="I6364" s="16" t="n">
        <f aca="false">H6364/2_Girdiler!$B$17</f>
        <v>1.31975787198021</v>
      </c>
      <c r="J6364" s="16" t="n">
        <f aca="false">D6364+I6364</f>
        <v>10.1981736728893</v>
      </c>
    </row>
    <row r="6365" customFormat="false" ht="15" hidden="false" customHeight="false" outlineLevel="0" collapsed="false">
      <c r="A6365" s="0" t="n">
        <v>6353</v>
      </c>
      <c r="B6365" s="7" t="n">
        <v>0.238156</v>
      </c>
      <c r="C6365" s="7" t="n">
        <v>0.480007</v>
      </c>
      <c r="D6365" s="16" t="n">
        <f aca="false">LOGINV(B6365,$B$7,$C$7)</f>
        <v>9.10472644856793</v>
      </c>
      <c r="E6365" s="16" t="n">
        <f aca="false">LOGINV(C6365,$B$8,$C$8)</f>
        <v>105.727633094399</v>
      </c>
      <c r="F6365" s="16" t="n">
        <f aca="false">$B$5/100*E6365*2_Girdiler!$B$14*2_Girdiler!$B$15*2_Girdiler!$B$16</f>
        <v>2.66010724865508</v>
      </c>
      <c r="G6365" s="16" t="n">
        <f aca="false">MIN(MATCH(F6365,2_Girdiler!$B$20:$I$20,1),7)</f>
        <v>1</v>
      </c>
      <c r="H6365" s="16" t="n">
        <f aca="false">IF(F6365&gt;=40,2_Girdiler!$I$21+(F6365-40)*(2_Girdiler!$I$21-2_Girdiler!$H$21)/(2_Girdiler!$I$20-2_Girdiler!$H$20),INDEX(2_Girdiler!$B$21:$I$21,G6365)+(F6365-INDEX(2_Girdiler!$B$20:$I$20,G6365))*(INDEX(2_Girdiler!$B$21:$I$21,G6365+1)-INDEX(2_Girdiler!$B$21:$I$21,G6365))/(INDEX(2_Girdiler!$B$20:$I$20,G6365+1)-INDEX(2_Girdiler!$B$20:$I$20,G6365)))</f>
        <v>5.85223594704117</v>
      </c>
      <c r="I6365" s="16" t="n">
        <f aca="false">H6365/2_Girdiler!$B$17</f>
        <v>2.34464581211585</v>
      </c>
      <c r="J6365" s="16" t="n">
        <f aca="false">D6365+I6365</f>
        <v>11.4493722606838</v>
      </c>
    </row>
    <row r="6366" customFormat="false" ht="15" hidden="false" customHeight="false" outlineLevel="0" collapsed="false">
      <c r="A6366" s="0" t="n">
        <v>6354</v>
      </c>
      <c r="B6366" s="7" t="n">
        <v>0.679663</v>
      </c>
      <c r="C6366" s="7" t="n">
        <v>0.229792</v>
      </c>
      <c r="D6366" s="16" t="n">
        <f aca="false">LOGINV(B6366,$B$7,$C$7)</f>
        <v>17.5660867163625</v>
      </c>
      <c r="E6366" s="16" t="n">
        <f aca="false">LOGINV(C6366,$B$8,$C$8)</f>
        <v>67.752487481633</v>
      </c>
      <c r="F6366" s="16" t="n">
        <f aca="false">$B$5/100*E6366*2_Girdiler!$B$14*2_Girdiler!$B$15*2_Girdiler!$B$16</f>
        <v>1.70465258503789</v>
      </c>
      <c r="G6366" s="16" t="n">
        <f aca="false">MIN(MATCH(F6366,2_Girdiler!$B$20:$I$20,1),7)</f>
        <v>1</v>
      </c>
      <c r="H6366" s="16" t="n">
        <f aca="false">IF(F6366&gt;=40,2_Girdiler!$I$21+(F6366-40)*(2_Girdiler!$I$21-2_Girdiler!$H$21)/(2_Girdiler!$I$20-2_Girdiler!$H$20),INDEX(2_Girdiler!$B$21:$I$21,G6366)+(F6366-INDEX(2_Girdiler!$B$20:$I$20,G6366))*(INDEX(2_Girdiler!$B$21:$I$21,G6366+1)-INDEX(2_Girdiler!$B$21:$I$21,G6366))/(INDEX(2_Girdiler!$B$20:$I$20,G6366+1)-INDEX(2_Girdiler!$B$20:$I$20,G6366)))</f>
        <v>3.75023568708335</v>
      </c>
      <c r="I6366" s="16" t="n">
        <f aca="false">H6366/2_Girdiler!$B$17</f>
        <v>1.50249827206865</v>
      </c>
      <c r="J6366" s="16" t="n">
        <f aca="false">D6366+I6366</f>
        <v>19.0685849884311</v>
      </c>
    </row>
    <row r="6367" customFormat="false" ht="15" hidden="false" customHeight="false" outlineLevel="0" collapsed="false">
      <c r="A6367" s="0" t="n">
        <v>6355</v>
      </c>
      <c r="B6367" s="7" t="n">
        <v>0.059467</v>
      </c>
      <c r="C6367" s="7" t="n">
        <v>0.397773</v>
      </c>
      <c r="D6367" s="16" t="n">
        <f aca="false">LOGINV(B6367,$B$7,$C$7)</f>
        <v>5.67838273106072</v>
      </c>
      <c r="E6367" s="16" t="n">
        <f aca="false">LOGINV(C6367,$B$8,$C$8)</f>
        <v>92.385489739393</v>
      </c>
      <c r="F6367" s="16" t="n">
        <f aca="false">$B$5/100*E6367*2_Girdiler!$B$14*2_Girdiler!$B$15*2_Girdiler!$B$16</f>
        <v>2.32441892184313</v>
      </c>
      <c r="G6367" s="16" t="n">
        <f aca="false">MIN(MATCH(F6367,2_Girdiler!$B$20:$I$20,1),7)</f>
        <v>1</v>
      </c>
      <c r="H6367" s="16" t="n">
        <f aca="false">IF(F6367&gt;=40,2_Girdiler!$I$21+(F6367-40)*(2_Girdiler!$I$21-2_Girdiler!$H$21)/(2_Girdiler!$I$20-2_Girdiler!$H$20),INDEX(2_Girdiler!$B$21:$I$21,G6367)+(F6367-INDEX(2_Girdiler!$B$20:$I$20,G6367))*(INDEX(2_Girdiler!$B$21:$I$21,G6367+1)-INDEX(2_Girdiler!$B$21:$I$21,G6367))/(INDEX(2_Girdiler!$B$20:$I$20,G6367+1)-INDEX(2_Girdiler!$B$20:$I$20,G6367)))</f>
        <v>5.11372162805488</v>
      </c>
      <c r="I6367" s="16" t="n">
        <f aca="false">H6367/2_Girdiler!$B$17</f>
        <v>2.0487666779066</v>
      </c>
      <c r="J6367" s="16" t="n">
        <f aca="false">D6367+I6367</f>
        <v>7.72714940896733</v>
      </c>
    </row>
    <row r="6368" customFormat="false" ht="15" hidden="false" customHeight="false" outlineLevel="0" collapsed="false">
      <c r="A6368" s="0" t="n">
        <v>6356</v>
      </c>
      <c r="B6368" s="7" t="n">
        <v>0.186038</v>
      </c>
      <c r="C6368" s="7" t="n">
        <v>0.067352</v>
      </c>
      <c r="D6368" s="16" t="n">
        <f aca="false">LOGINV(B6368,$B$7,$C$7)</f>
        <v>8.23398026237996</v>
      </c>
      <c r="E6368" s="16" t="n">
        <f aca="false">LOGINV(C6368,$B$8,$C$8)</f>
        <v>41.5827658568984</v>
      </c>
      <c r="F6368" s="16" t="n">
        <f aca="false">$B$5/100*E6368*2_Girdiler!$B$14*2_Girdiler!$B$15*2_Girdiler!$B$16</f>
        <v>1.04622238895956</v>
      </c>
      <c r="G6368" s="16" t="n">
        <f aca="false">MIN(MATCH(F6368,2_Girdiler!$B$20:$I$20,1),7)</f>
        <v>1</v>
      </c>
      <c r="H6368" s="16" t="n">
        <f aca="false">IF(F6368&gt;=40,2_Girdiler!$I$21+(F6368-40)*(2_Girdiler!$I$21-2_Girdiler!$H$21)/(2_Girdiler!$I$20-2_Girdiler!$H$20),INDEX(2_Girdiler!$B$21:$I$21,G6368)+(F6368-INDEX(2_Girdiler!$B$20:$I$20,G6368))*(INDEX(2_Girdiler!$B$21:$I$21,G6368+1)-INDEX(2_Girdiler!$B$21:$I$21,G6368))/(INDEX(2_Girdiler!$B$20:$I$20,G6368+1)-INDEX(2_Girdiler!$B$20:$I$20,G6368)))</f>
        <v>2.30168925571104</v>
      </c>
      <c r="I6368" s="16" t="n">
        <f aca="false">H6368/2_Girdiler!$B$17</f>
        <v>0.922151144115001</v>
      </c>
      <c r="J6368" s="16" t="n">
        <f aca="false">D6368+I6368</f>
        <v>9.15613140649496</v>
      </c>
    </row>
    <row r="6369" customFormat="false" ht="15" hidden="false" customHeight="false" outlineLevel="0" collapsed="false">
      <c r="A6369" s="0" t="n">
        <v>6357</v>
      </c>
      <c r="B6369" s="7" t="n">
        <v>0.231955</v>
      </c>
      <c r="C6369" s="7" t="n">
        <v>0.810528</v>
      </c>
      <c r="D6369" s="16" t="n">
        <f aca="false">LOGINV(B6369,$B$7,$C$7)</f>
        <v>9.00290255840849</v>
      </c>
      <c r="E6369" s="16" t="n">
        <f aca="false">LOGINV(C6369,$B$8,$C$8)</f>
        <v>192.706472525138</v>
      </c>
      <c r="F6369" s="16" t="n">
        <f aca="false">$B$5/100*E6369*2_Girdiler!$B$14*2_Girdiler!$B$15*2_Girdiler!$B$16</f>
        <v>4.84849484873248</v>
      </c>
      <c r="G6369" s="16" t="n">
        <f aca="false">MIN(MATCH(F6369,2_Girdiler!$B$20:$I$20,1),7)</f>
        <v>1</v>
      </c>
      <c r="H6369" s="16" t="n">
        <f aca="false">IF(F6369&gt;=40,2_Girdiler!$I$21+(F6369-40)*(2_Girdiler!$I$21-2_Girdiler!$H$21)/(2_Girdiler!$I$20-2_Girdiler!$H$20),INDEX(2_Girdiler!$B$21:$I$21,G6369)+(F6369-INDEX(2_Girdiler!$B$20:$I$20,G6369))*(INDEX(2_Girdiler!$B$21:$I$21,G6369+1)-INDEX(2_Girdiler!$B$21:$I$21,G6369))/(INDEX(2_Girdiler!$B$20:$I$20,G6369+1)-INDEX(2_Girdiler!$B$20:$I$20,G6369)))</f>
        <v>10.6666886672115</v>
      </c>
      <c r="I6369" s="16" t="n">
        <f aca="false">H6369/2_Girdiler!$B$17</f>
        <v>4.2735130878251</v>
      </c>
      <c r="J6369" s="16" t="n">
        <f aca="false">D6369+I6369</f>
        <v>13.2764156462336</v>
      </c>
    </row>
    <row r="6370" customFormat="false" ht="15" hidden="false" customHeight="false" outlineLevel="0" collapsed="false">
      <c r="A6370" s="0" t="n">
        <v>6358</v>
      </c>
      <c r="B6370" s="7" t="n">
        <v>0.302191</v>
      </c>
      <c r="C6370" s="7" t="n">
        <v>0.048274</v>
      </c>
      <c r="D6370" s="16" t="n">
        <f aca="false">LOGINV(B6370,$B$7,$C$7)</f>
        <v>10.1452525465525</v>
      </c>
      <c r="E6370" s="16" t="n">
        <f aca="false">LOGINV(C6370,$B$8,$C$8)</f>
        <v>37.3570444553438</v>
      </c>
      <c r="F6370" s="16" t="n">
        <f aca="false">$B$5/100*E6370*2_Girdiler!$B$14*2_Girdiler!$B$15*2_Girdiler!$B$16</f>
        <v>0.939903238496449</v>
      </c>
      <c r="G6370" s="16" t="n">
        <f aca="false">MIN(MATCH(F6370,2_Girdiler!$B$20:$I$20,1),7)</f>
        <v>1</v>
      </c>
      <c r="H6370" s="16" t="n">
        <f aca="false">IF(F6370&gt;=40,2_Girdiler!$I$21+(F6370-40)*(2_Girdiler!$I$21-2_Girdiler!$H$21)/(2_Girdiler!$I$20-2_Girdiler!$H$20),INDEX(2_Girdiler!$B$21:$I$21,G6370)+(F6370-INDEX(2_Girdiler!$B$20:$I$20,G6370))*(INDEX(2_Girdiler!$B$21:$I$21,G6370+1)-INDEX(2_Girdiler!$B$21:$I$21,G6370))/(INDEX(2_Girdiler!$B$20:$I$20,G6370+1)-INDEX(2_Girdiler!$B$20:$I$20,G6370)))</f>
        <v>2.06778712469219</v>
      </c>
      <c r="I6370" s="16" t="n">
        <f aca="false">H6370/2_Girdiler!$B$17</f>
        <v>0.828440354443986</v>
      </c>
      <c r="J6370" s="16" t="n">
        <f aca="false">D6370+I6370</f>
        <v>10.9736929009965</v>
      </c>
    </row>
    <row r="6371" customFormat="false" ht="15" hidden="false" customHeight="false" outlineLevel="0" collapsed="false">
      <c r="A6371" s="0" t="n">
        <v>6359</v>
      </c>
      <c r="B6371" s="7" t="n">
        <v>0.348585</v>
      </c>
      <c r="C6371" s="7" t="n">
        <v>0.95797</v>
      </c>
      <c r="D6371" s="16" t="n">
        <f aca="false">LOGINV(B6371,$B$7,$C$7)</f>
        <v>10.9014021218026</v>
      </c>
      <c r="E6371" s="16" t="n">
        <f aca="false">LOGINV(C6371,$B$8,$C$8)</f>
        <v>333.084003825242</v>
      </c>
      <c r="F6371" s="16" t="n">
        <f aca="false">$B$5/100*E6371*2_Girdiler!$B$14*2_Girdiler!$B$15*2_Girdiler!$B$16</f>
        <v>8.3803935362431</v>
      </c>
      <c r="G6371" s="16" t="n">
        <f aca="false">MIN(MATCH(F6371,2_Girdiler!$B$20:$I$20,1),7)</f>
        <v>2</v>
      </c>
      <c r="H6371" s="16" t="n">
        <f aca="false">IF(F6371&gt;=40,2_Girdiler!$I$21+(F6371-40)*(2_Girdiler!$I$21-2_Girdiler!$H$21)/(2_Girdiler!$I$20-2_Girdiler!$H$20),INDEX(2_Girdiler!$B$21:$I$21,G6371)+(F6371-INDEX(2_Girdiler!$B$20:$I$20,G6371))*(INDEX(2_Girdiler!$B$21:$I$21,G6371+1)-INDEX(2_Girdiler!$B$21:$I$21,G6371))/(INDEX(2_Girdiler!$B$20:$I$20,G6371+1)-INDEX(2_Girdiler!$B$20:$I$20,G6371)))</f>
        <v>16.408629657989</v>
      </c>
      <c r="I6371" s="16" t="n">
        <f aca="false">H6371/2_Girdiler!$B$17</f>
        <v>6.57397021554045</v>
      </c>
      <c r="J6371" s="16" t="n">
        <f aca="false">D6371+I6371</f>
        <v>17.475372337343</v>
      </c>
    </row>
    <row r="6372" customFormat="false" ht="15" hidden="false" customHeight="false" outlineLevel="0" collapsed="false">
      <c r="A6372" s="0" t="n">
        <v>6360</v>
      </c>
      <c r="B6372" s="7" t="n">
        <v>0.922997</v>
      </c>
      <c r="C6372" s="7" t="n">
        <v>0.816951</v>
      </c>
      <c r="D6372" s="16" t="n">
        <f aca="false">LOGINV(B6372,$B$7,$C$7)</f>
        <v>29.9756884387536</v>
      </c>
      <c r="E6372" s="16" t="n">
        <f aca="false">LOGINV(C6372,$B$8,$C$8)</f>
        <v>195.710432779193</v>
      </c>
      <c r="F6372" s="16" t="n">
        <f aca="false">$B$5/100*E6372*2_Girdiler!$B$14*2_Girdiler!$B$15*2_Girdiler!$B$16</f>
        <v>4.92407448872449</v>
      </c>
      <c r="G6372" s="16" t="n">
        <f aca="false">MIN(MATCH(F6372,2_Girdiler!$B$20:$I$20,1),7)</f>
        <v>1</v>
      </c>
      <c r="H6372" s="16" t="n">
        <f aca="false">IF(F6372&gt;=40,2_Girdiler!$I$21+(F6372-40)*(2_Girdiler!$I$21-2_Girdiler!$H$21)/(2_Girdiler!$I$20-2_Girdiler!$H$20),INDEX(2_Girdiler!$B$21:$I$21,G6372)+(F6372-INDEX(2_Girdiler!$B$20:$I$20,G6372))*(INDEX(2_Girdiler!$B$21:$I$21,G6372+1)-INDEX(2_Girdiler!$B$21:$I$21,G6372))/(INDEX(2_Girdiler!$B$20:$I$20,G6372+1)-INDEX(2_Girdiler!$B$20:$I$20,G6372)))</f>
        <v>10.8329638751939</v>
      </c>
      <c r="I6372" s="16" t="n">
        <f aca="false">H6372/2_Girdiler!$B$17</f>
        <v>4.34012975768985</v>
      </c>
      <c r="J6372" s="16" t="n">
        <f aca="false">D6372+I6372</f>
        <v>34.3158181964434</v>
      </c>
    </row>
    <row r="6373" customFormat="false" ht="15" hidden="false" customHeight="false" outlineLevel="0" collapsed="false">
      <c r="A6373" s="0" t="n">
        <v>6361</v>
      </c>
      <c r="B6373" s="7" t="n">
        <v>0.974183</v>
      </c>
      <c r="C6373" s="7" t="n">
        <v>0.832533</v>
      </c>
      <c r="D6373" s="16" t="n">
        <f aca="false">LOGINV(B6373,$B$7,$C$7)</f>
        <v>40.0687470053241</v>
      </c>
      <c r="E6373" s="16" t="n">
        <f aca="false">LOGINV(C6373,$B$8,$C$8)</f>
        <v>203.493729206921</v>
      </c>
      <c r="F6373" s="16" t="n">
        <f aca="false">$B$5/100*E6373*2_Girdiler!$B$14*2_Girdiler!$B$15*2_Girdiler!$B$16</f>
        <v>5.11990222684613</v>
      </c>
      <c r="G6373" s="16" t="n">
        <f aca="false">MIN(MATCH(F6373,2_Girdiler!$B$20:$I$20,1),7)</f>
        <v>2</v>
      </c>
      <c r="H6373" s="16" t="n">
        <f aca="false">IF(F6373&gt;=40,2_Girdiler!$I$21+(F6373-40)*(2_Girdiler!$I$21-2_Girdiler!$H$21)/(2_Girdiler!$I$20-2_Girdiler!$H$20),INDEX(2_Girdiler!$B$21:$I$21,G6373)+(F6373-INDEX(2_Girdiler!$B$20:$I$20,G6373))*(INDEX(2_Girdiler!$B$21:$I$21,G6373+1)-INDEX(2_Girdiler!$B$21:$I$21,G6373))/(INDEX(2_Girdiler!$B$20:$I$20,G6373+1)-INDEX(2_Girdiler!$B$20:$I$20,G6373)))</f>
        <v>11.1918435629538</v>
      </c>
      <c r="I6373" s="16" t="n">
        <f aca="false">H6373/2_Girdiler!$B$17</f>
        <v>4.48391168387573</v>
      </c>
      <c r="J6373" s="16" t="n">
        <f aca="false">D6373+I6373</f>
        <v>44.5526586891998</v>
      </c>
    </row>
    <row r="6374" customFormat="false" ht="15" hidden="false" customHeight="false" outlineLevel="0" collapsed="false">
      <c r="A6374" s="0" t="n">
        <v>6362</v>
      </c>
      <c r="B6374" s="7" t="n">
        <v>0.724608</v>
      </c>
      <c r="C6374" s="7" t="n">
        <v>0.965438</v>
      </c>
      <c r="D6374" s="16" t="n">
        <f aca="false">LOGINV(B6374,$B$7,$C$7)</f>
        <v>18.8844132611128</v>
      </c>
      <c r="E6374" s="16" t="n">
        <f aca="false">LOGINV(C6374,$B$8,$C$8)</f>
        <v>353.009618785897</v>
      </c>
      <c r="F6374" s="16" t="n">
        <f aca="false">$B$5/100*E6374*2_Girdiler!$B$14*2_Girdiler!$B$15*2_Girdiler!$B$16</f>
        <v>8.88172200865318</v>
      </c>
      <c r="G6374" s="16" t="n">
        <f aca="false">MIN(MATCH(F6374,2_Girdiler!$B$20:$I$20,1),7)</f>
        <v>2</v>
      </c>
      <c r="H6374" s="16" t="n">
        <f aca="false">IF(F6374&gt;=40,2_Girdiler!$I$21+(F6374-40)*(2_Girdiler!$I$21-2_Girdiler!$H$21)/(2_Girdiler!$I$20-2_Girdiler!$H$20),INDEX(2_Girdiler!$B$21:$I$21,G6374)+(F6374-INDEX(2_Girdiler!$B$20:$I$20,G6374))*(INDEX(2_Girdiler!$B$21:$I$21,G6374+1)-INDEX(2_Girdiler!$B$21:$I$21,G6374))/(INDEX(2_Girdiler!$B$20:$I$20,G6374+1)-INDEX(2_Girdiler!$B$20:$I$20,G6374)))</f>
        <v>17.2107552138451</v>
      </c>
      <c r="I6374" s="16" t="n">
        <f aca="false">H6374/2_Girdiler!$B$17</f>
        <v>6.89533462093152</v>
      </c>
      <c r="J6374" s="16" t="n">
        <f aca="false">D6374+I6374</f>
        <v>25.7797478820443</v>
      </c>
    </row>
    <row r="6375" customFormat="false" ht="15" hidden="false" customHeight="false" outlineLevel="0" collapsed="false">
      <c r="A6375" s="0" t="n">
        <v>6363</v>
      </c>
      <c r="B6375" s="7" t="n">
        <v>0.793996</v>
      </c>
      <c r="C6375" s="7" t="n">
        <v>0.109408</v>
      </c>
      <c r="D6375" s="16" t="n">
        <f aca="false">LOGINV(B6375,$B$7,$C$7)</f>
        <v>21.393165704418</v>
      </c>
      <c r="E6375" s="16" t="n">
        <f aca="false">LOGINV(C6375,$B$8,$C$8)</f>
        <v>49.3762240231619</v>
      </c>
      <c r="F6375" s="16" t="n">
        <f aca="false">$B$5/100*E6375*2_Girdiler!$B$14*2_Girdiler!$B$15*2_Girdiler!$B$16</f>
        <v>1.24230579642275</v>
      </c>
      <c r="G6375" s="16" t="n">
        <f aca="false">MIN(MATCH(F6375,2_Girdiler!$B$20:$I$20,1),7)</f>
        <v>1</v>
      </c>
      <c r="H6375" s="16" t="n">
        <f aca="false">IF(F6375&gt;=40,2_Girdiler!$I$21+(F6375-40)*(2_Girdiler!$I$21-2_Girdiler!$H$21)/(2_Girdiler!$I$20-2_Girdiler!$H$20),INDEX(2_Girdiler!$B$21:$I$21,G6375)+(F6375-INDEX(2_Girdiler!$B$20:$I$20,G6375))*(INDEX(2_Girdiler!$B$21:$I$21,G6375+1)-INDEX(2_Girdiler!$B$21:$I$21,G6375))/(INDEX(2_Girdiler!$B$20:$I$20,G6375+1)-INDEX(2_Girdiler!$B$20:$I$20,G6375)))</f>
        <v>2.73307275213006</v>
      </c>
      <c r="I6375" s="16" t="n">
        <f aca="false">H6375/2_Girdiler!$B$17</f>
        <v>1.09498107056493</v>
      </c>
      <c r="J6375" s="16" t="n">
        <f aca="false">D6375+I6375</f>
        <v>22.488146774983</v>
      </c>
    </row>
    <row r="6376" customFormat="false" ht="15" hidden="false" customHeight="false" outlineLevel="0" collapsed="false">
      <c r="A6376" s="0" t="n">
        <v>6364</v>
      </c>
      <c r="B6376" s="7" t="n">
        <v>0.017034</v>
      </c>
      <c r="C6376" s="7" t="n">
        <v>0.342029</v>
      </c>
      <c r="D6376" s="16" t="n">
        <f aca="false">LOGINV(B6376,$B$7,$C$7)</f>
        <v>4.15586743587389</v>
      </c>
      <c r="E6376" s="16" t="n">
        <f aca="false">LOGINV(C6376,$B$8,$C$8)</f>
        <v>83.9779735953154</v>
      </c>
      <c r="F6376" s="16" t="n">
        <f aca="false">$B$5/100*E6376*2_Girdiler!$B$14*2_Girdiler!$B$15*2_Girdiler!$B$16</f>
        <v>2.11288581565813</v>
      </c>
      <c r="G6376" s="16" t="n">
        <f aca="false">MIN(MATCH(F6376,2_Girdiler!$B$20:$I$20,1),7)</f>
        <v>1</v>
      </c>
      <c r="H6376" s="16" t="n">
        <f aca="false">IF(F6376&gt;=40,2_Girdiler!$I$21+(F6376-40)*(2_Girdiler!$I$21-2_Girdiler!$H$21)/(2_Girdiler!$I$20-2_Girdiler!$H$20),INDEX(2_Girdiler!$B$21:$I$21,G6376)+(F6376-INDEX(2_Girdiler!$B$20:$I$20,G6376))*(INDEX(2_Girdiler!$B$21:$I$21,G6376+1)-INDEX(2_Girdiler!$B$21:$I$21,G6376))/(INDEX(2_Girdiler!$B$20:$I$20,G6376+1)-INDEX(2_Girdiler!$B$20:$I$20,G6376)))</f>
        <v>4.6483487944479</v>
      </c>
      <c r="I6376" s="16" t="n">
        <f aca="false">H6376/2_Girdiler!$B$17</f>
        <v>1.86231922854483</v>
      </c>
      <c r="J6376" s="16" t="n">
        <f aca="false">D6376+I6376</f>
        <v>6.01818666441872</v>
      </c>
    </row>
    <row r="6377" customFormat="false" ht="15" hidden="false" customHeight="false" outlineLevel="0" collapsed="false">
      <c r="A6377" s="0" t="n">
        <v>6365</v>
      </c>
      <c r="B6377" s="7" t="n">
        <v>0.137505</v>
      </c>
      <c r="C6377" s="7" t="n">
        <v>0.626514</v>
      </c>
      <c r="D6377" s="16" t="n">
        <f aca="false">LOGINV(B6377,$B$7,$C$7)</f>
        <v>7.36945299662472</v>
      </c>
      <c r="E6377" s="16" t="n">
        <f aca="false">LOGINV(C6377,$B$8,$C$8)</f>
        <v>134.489980605562</v>
      </c>
      <c r="F6377" s="16" t="n">
        <f aca="false">$B$5/100*E6377*2_Girdiler!$B$14*2_Girdiler!$B$15*2_Girdiler!$B$16</f>
        <v>3.38376791203593</v>
      </c>
      <c r="G6377" s="16" t="n">
        <f aca="false">MIN(MATCH(F6377,2_Girdiler!$B$20:$I$20,1),7)</f>
        <v>1</v>
      </c>
      <c r="H6377" s="16" t="n">
        <f aca="false">IF(F6377&gt;=40,2_Girdiler!$I$21+(F6377-40)*(2_Girdiler!$I$21-2_Girdiler!$H$21)/(2_Girdiler!$I$20-2_Girdiler!$H$20),INDEX(2_Girdiler!$B$21:$I$21,G6377)+(F6377-INDEX(2_Girdiler!$B$20:$I$20,G6377))*(INDEX(2_Girdiler!$B$21:$I$21,G6377+1)-INDEX(2_Girdiler!$B$21:$I$21,G6377))/(INDEX(2_Girdiler!$B$20:$I$20,G6377+1)-INDEX(2_Girdiler!$B$20:$I$20,G6377)))</f>
        <v>7.44428940647905</v>
      </c>
      <c r="I6377" s="16" t="n">
        <f aca="false">H6377/2_Girdiler!$B$17</f>
        <v>2.98248774298039</v>
      </c>
      <c r="J6377" s="16" t="n">
        <f aca="false">D6377+I6377</f>
        <v>10.3519407396051</v>
      </c>
    </row>
    <row r="6378" customFormat="false" ht="15" hidden="false" customHeight="false" outlineLevel="0" collapsed="false">
      <c r="A6378" s="0" t="n">
        <v>6366</v>
      </c>
      <c r="B6378" s="7" t="n">
        <v>0.621617</v>
      </c>
      <c r="C6378" s="7" t="n">
        <v>0.962838</v>
      </c>
      <c r="D6378" s="16" t="n">
        <f aca="false">LOGINV(B6378,$B$7,$C$7)</f>
        <v>16.0939546271425</v>
      </c>
      <c r="E6378" s="16" t="n">
        <f aca="false">LOGINV(C6378,$B$8,$C$8)</f>
        <v>345.570677741703</v>
      </c>
      <c r="F6378" s="16" t="n">
        <f aca="false">$B$5/100*E6378*2_Girdiler!$B$14*2_Girdiler!$B$15*2_Girdiler!$B$16</f>
        <v>8.69455825198125</v>
      </c>
      <c r="G6378" s="16" t="n">
        <f aca="false">MIN(MATCH(F6378,2_Girdiler!$B$20:$I$20,1),7)</f>
        <v>2</v>
      </c>
      <c r="H6378" s="16" t="n">
        <f aca="false">IF(F6378&gt;=40,2_Girdiler!$I$21+(F6378-40)*(2_Girdiler!$I$21-2_Girdiler!$H$21)/(2_Girdiler!$I$20-2_Girdiler!$H$20),INDEX(2_Girdiler!$B$21:$I$21,G6378)+(F6378-INDEX(2_Girdiler!$B$20:$I$20,G6378))*(INDEX(2_Girdiler!$B$21:$I$21,G6378+1)-INDEX(2_Girdiler!$B$21:$I$21,G6378))/(INDEX(2_Girdiler!$B$20:$I$20,G6378+1)-INDEX(2_Girdiler!$B$20:$I$20,G6378)))</f>
        <v>16.91129320317</v>
      </c>
      <c r="I6378" s="16" t="n">
        <f aca="false">H6378/2_Girdiler!$B$17</f>
        <v>6.77535785383413</v>
      </c>
      <c r="J6378" s="16" t="n">
        <f aca="false">D6378+I6378</f>
        <v>22.8693124809766</v>
      </c>
    </row>
    <row r="6379" customFormat="false" ht="15" hidden="false" customHeight="false" outlineLevel="0" collapsed="false">
      <c r="A6379" s="0" t="n">
        <v>6367</v>
      </c>
      <c r="B6379" s="7" t="n">
        <v>0.409079</v>
      </c>
      <c r="C6379" s="7" t="n">
        <v>0.02497</v>
      </c>
      <c r="D6379" s="16" t="n">
        <f aca="false">LOGINV(B6379,$B$7,$C$7)</f>
        <v>11.9131818788224</v>
      </c>
      <c r="E6379" s="16" t="n">
        <f aca="false">LOGINV(C6379,$B$8,$C$8)</f>
        <v>30.8069669078244</v>
      </c>
      <c r="F6379" s="16" t="n">
        <f aca="false">$B$5/100*E6379*2_Girdiler!$B$14*2_Girdiler!$B$15*2_Girdiler!$B$16</f>
        <v>0.775103287400863</v>
      </c>
      <c r="G6379" s="16" t="n">
        <f aca="false">MIN(MATCH(F6379,2_Girdiler!$B$20:$I$20,1),7)</f>
        <v>1</v>
      </c>
      <c r="H6379" s="16" t="n">
        <f aca="false">IF(F6379&gt;=40,2_Girdiler!$I$21+(F6379-40)*(2_Girdiler!$I$21-2_Girdiler!$H$21)/(2_Girdiler!$I$20-2_Girdiler!$H$20),INDEX(2_Girdiler!$B$21:$I$21,G6379)+(F6379-INDEX(2_Girdiler!$B$20:$I$20,G6379))*(INDEX(2_Girdiler!$B$21:$I$21,G6379+1)-INDEX(2_Girdiler!$B$21:$I$21,G6379))/(INDEX(2_Girdiler!$B$20:$I$20,G6379+1)-INDEX(2_Girdiler!$B$20:$I$20,G6379)))</f>
        <v>1.7052272322819</v>
      </c>
      <c r="I6379" s="16" t="n">
        <f aca="false">H6379/2_Girdiler!$B$17</f>
        <v>0.683183987292427</v>
      </c>
      <c r="J6379" s="16" t="n">
        <f aca="false">D6379+I6379</f>
        <v>12.5963658661148</v>
      </c>
    </row>
    <row r="6380" customFormat="false" ht="15" hidden="false" customHeight="false" outlineLevel="0" collapsed="false">
      <c r="A6380" s="0" t="n">
        <v>6368</v>
      </c>
      <c r="B6380" s="7" t="n">
        <v>0.63062</v>
      </c>
      <c r="C6380" s="7" t="n">
        <v>0.479316</v>
      </c>
      <c r="D6380" s="16" t="n">
        <f aca="false">LOGINV(B6380,$B$7,$C$7)</f>
        <v>16.3085678178268</v>
      </c>
      <c r="E6380" s="16" t="n">
        <f aca="false">LOGINV(C6380,$B$8,$C$8)</f>
        <v>105.609335864572</v>
      </c>
      <c r="F6380" s="16" t="n">
        <f aca="false">$B$5/100*E6380*2_Girdiler!$B$14*2_Girdiler!$B$15*2_Girdiler!$B$16</f>
        <v>2.65713089035264</v>
      </c>
      <c r="G6380" s="16" t="n">
        <f aca="false">MIN(MATCH(F6380,2_Girdiler!$B$20:$I$20,1),7)</f>
        <v>1</v>
      </c>
      <c r="H6380" s="16" t="n">
        <f aca="false">IF(F6380&gt;=40,2_Girdiler!$I$21+(F6380-40)*(2_Girdiler!$I$21-2_Girdiler!$H$21)/(2_Girdiler!$I$20-2_Girdiler!$H$20),INDEX(2_Girdiler!$B$21:$I$21,G6380)+(F6380-INDEX(2_Girdiler!$B$20:$I$20,G6380))*(INDEX(2_Girdiler!$B$21:$I$21,G6380+1)-INDEX(2_Girdiler!$B$21:$I$21,G6380))/(INDEX(2_Girdiler!$B$20:$I$20,G6380+1)-INDEX(2_Girdiler!$B$20:$I$20,G6380)))</f>
        <v>5.84568795877582</v>
      </c>
      <c r="I6380" s="16" t="n">
        <f aca="false">H6380/2_Girdiler!$B$17</f>
        <v>2.34202241938134</v>
      </c>
      <c r="J6380" s="16" t="n">
        <f aca="false">D6380+I6380</f>
        <v>18.6505902372081</v>
      </c>
    </row>
    <row r="6381" customFormat="false" ht="15" hidden="false" customHeight="false" outlineLevel="0" collapsed="false">
      <c r="A6381" s="0" t="n">
        <v>6369</v>
      </c>
      <c r="B6381" s="7" t="n">
        <v>0.291397</v>
      </c>
      <c r="C6381" s="7" t="n">
        <v>0.165033</v>
      </c>
      <c r="D6381" s="16" t="n">
        <f aca="false">LOGINV(B6381,$B$7,$C$7)</f>
        <v>9.97034952519463</v>
      </c>
      <c r="E6381" s="16" t="n">
        <f aca="false">LOGINV(C6381,$B$8,$C$8)</f>
        <v>58.2372043708058</v>
      </c>
      <c r="F6381" s="16" t="n">
        <f aca="false">$B$5/100*E6381*2_Girdiler!$B$14*2_Girdiler!$B$15*2_Girdiler!$B$16</f>
        <v>1.46524806196947</v>
      </c>
      <c r="G6381" s="16" t="n">
        <f aca="false">MIN(MATCH(F6381,2_Girdiler!$B$20:$I$20,1),7)</f>
        <v>1</v>
      </c>
      <c r="H6381" s="16" t="n">
        <f aca="false">IF(F6381&gt;=40,2_Girdiler!$I$21+(F6381-40)*(2_Girdiler!$I$21-2_Girdiler!$H$21)/(2_Girdiler!$I$20-2_Girdiler!$H$20),INDEX(2_Girdiler!$B$21:$I$21,G6381)+(F6381-INDEX(2_Girdiler!$B$20:$I$20,G6381))*(INDEX(2_Girdiler!$B$21:$I$21,G6381+1)-INDEX(2_Girdiler!$B$21:$I$21,G6381))/(INDEX(2_Girdiler!$B$20:$I$20,G6381+1)-INDEX(2_Girdiler!$B$20:$I$20,G6381)))</f>
        <v>3.22354573633284</v>
      </c>
      <c r="I6381" s="16" t="n">
        <f aca="false">H6381/2_Girdiler!$B$17</f>
        <v>1.29148467000515</v>
      </c>
      <c r="J6381" s="16" t="n">
        <f aca="false">D6381+I6381</f>
        <v>11.2618341951998</v>
      </c>
    </row>
    <row r="6382" customFormat="false" ht="15" hidden="false" customHeight="false" outlineLevel="0" collapsed="false">
      <c r="A6382" s="0" t="n">
        <v>6370</v>
      </c>
      <c r="B6382" s="7" t="n">
        <v>0.192435</v>
      </c>
      <c r="C6382" s="7" t="n">
        <v>0.100942</v>
      </c>
      <c r="D6382" s="16" t="n">
        <f aca="false">LOGINV(B6382,$B$7,$C$7)</f>
        <v>8.34316553692981</v>
      </c>
      <c r="E6382" s="16" t="n">
        <f aca="false">LOGINV(C6382,$B$8,$C$8)</f>
        <v>47.9155694891872</v>
      </c>
      <c r="F6382" s="16" t="n">
        <f aca="false">$B$5/100*E6382*2_Girdiler!$B$14*2_Girdiler!$B$15*2_Girdiler!$B$16</f>
        <v>1.20555572834795</v>
      </c>
      <c r="G6382" s="16" t="n">
        <f aca="false">MIN(MATCH(F6382,2_Girdiler!$B$20:$I$20,1),7)</f>
        <v>1</v>
      </c>
      <c r="H6382" s="16" t="n">
        <f aca="false">IF(F6382&gt;=40,2_Girdiler!$I$21+(F6382-40)*(2_Girdiler!$I$21-2_Girdiler!$H$21)/(2_Girdiler!$I$20-2_Girdiler!$H$20),INDEX(2_Girdiler!$B$21:$I$21,G6382)+(F6382-INDEX(2_Girdiler!$B$20:$I$20,G6382))*(INDEX(2_Girdiler!$B$21:$I$21,G6382+1)-INDEX(2_Girdiler!$B$21:$I$21,G6382))/(INDEX(2_Girdiler!$B$20:$I$20,G6382+1)-INDEX(2_Girdiler!$B$20:$I$20,G6382)))</f>
        <v>2.65222260236549</v>
      </c>
      <c r="I6382" s="16" t="n">
        <f aca="false">H6382/2_Girdiler!$B$17</f>
        <v>1.06258918364002</v>
      </c>
      <c r="J6382" s="16" t="n">
        <f aca="false">D6382+I6382</f>
        <v>9.40575472056982</v>
      </c>
    </row>
    <row r="6383" customFormat="false" ht="15" hidden="false" customHeight="false" outlineLevel="0" collapsed="false">
      <c r="A6383" s="0" t="n">
        <v>6371</v>
      </c>
      <c r="B6383" s="7" t="n">
        <v>0.584453</v>
      </c>
      <c r="C6383" s="7" t="n">
        <v>0.480426</v>
      </c>
      <c r="D6383" s="16" t="n">
        <f aca="false">LOGINV(B6383,$B$7,$C$7)</f>
        <v>15.251726144147</v>
      </c>
      <c r="E6383" s="16" t="n">
        <f aca="false">LOGINV(C6383,$B$8,$C$8)</f>
        <v>105.799424187319</v>
      </c>
      <c r="F6383" s="16" t="n">
        <f aca="false">$B$5/100*E6383*2_Girdiler!$B$14*2_Girdiler!$B$15*2_Girdiler!$B$16</f>
        <v>2.66191351255293</v>
      </c>
      <c r="G6383" s="16" t="n">
        <f aca="false">MIN(MATCH(F6383,2_Girdiler!$B$20:$I$20,1),7)</f>
        <v>1</v>
      </c>
      <c r="H6383" s="16" t="n">
        <f aca="false">IF(F6383&gt;=40,2_Girdiler!$I$21+(F6383-40)*(2_Girdiler!$I$21-2_Girdiler!$H$21)/(2_Girdiler!$I$20-2_Girdiler!$H$20),INDEX(2_Girdiler!$B$21:$I$21,G6383)+(F6383-INDEX(2_Girdiler!$B$20:$I$20,G6383))*(INDEX(2_Girdiler!$B$21:$I$21,G6383+1)-INDEX(2_Girdiler!$B$21:$I$21,G6383))/(INDEX(2_Girdiler!$B$20:$I$20,G6383+1)-INDEX(2_Girdiler!$B$20:$I$20,G6383)))</f>
        <v>5.85620972761645</v>
      </c>
      <c r="I6383" s="16" t="n">
        <f aca="false">H6383/2_Girdiler!$B$17</f>
        <v>2.34623787164121</v>
      </c>
      <c r="J6383" s="16" t="n">
        <f aca="false">D6383+I6383</f>
        <v>17.5979640157882</v>
      </c>
    </row>
    <row r="6384" customFormat="false" ht="15" hidden="false" customHeight="false" outlineLevel="0" collapsed="false">
      <c r="A6384" s="0" t="n">
        <v>6372</v>
      </c>
      <c r="B6384" s="7" t="n">
        <v>0.002806</v>
      </c>
      <c r="C6384" s="7" t="n">
        <v>0.81827</v>
      </c>
      <c r="D6384" s="16" t="n">
        <f aca="false">LOGINV(B6384,$B$7,$C$7)</f>
        <v>2.89217329807728</v>
      </c>
      <c r="E6384" s="16" t="n">
        <f aca="false">LOGINV(C6384,$B$8,$C$8)</f>
        <v>196.341250689589</v>
      </c>
      <c r="F6384" s="16" t="n">
        <f aca="false">$B$5/100*E6384*2_Girdiler!$B$14*2_Girdiler!$B$15*2_Girdiler!$B$16</f>
        <v>4.93994586735006</v>
      </c>
      <c r="G6384" s="16" t="n">
        <f aca="false">MIN(MATCH(F6384,2_Girdiler!$B$20:$I$20,1),7)</f>
        <v>1</v>
      </c>
      <c r="H6384" s="16" t="n">
        <f aca="false">IF(F6384&gt;=40,2_Girdiler!$I$21+(F6384-40)*(2_Girdiler!$I$21-2_Girdiler!$H$21)/(2_Girdiler!$I$20-2_Girdiler!$H$20),INDEX(2_Girdiler!$B$21:$I$21,G6384)+(F6384-INDEX(2_Girdiler!$B$20:$I$20,G6384))*(INDEX(2_Girdiler!$B$21:$I$21,G6384+1)-INDEX(2_Girdiler!$B$21:$I$21,G6384))/(INDEX(2_Girdiler!$B$20:$I$20,G6384+1)-INDEX(2_Girdiler!$B$20:$I$20,G6384)))</f>
        <v>10.8678809081701</v>
      </c>
      <c r="I6384" s="16" t="n">
        <f aca="false">H6384/2_Girdiler!$B$17</f>
        <v>4.3541189535938</v>
      </c>
      <c r="J6384" s="16" t="n">
        <f aca="false">D6384+I6384</f>
        <v>7.24629225167108</v>
      </c>
    </row>
    <row r="6385" customFormat="false" ht="15" hidden="false" customHeight="false" outlineLevel="0" collapsed="false">
      <c r="A6385" s="0" t="n">
        <v>6373</v>
      </c>
      <c r="B6385" s="7" t="n">
        <v>0.920671</v>
      </c>
      <c r="C6385" s="7" t="n">
        <v>0.445776</v>
      </c>
      <c r="D6385" s="16" t="n">
        <f aca="false">LOGINV(B6385,$B$7,$C$7)</f>
        <v>29.7108028990235</v>
      </c>
      <c r="E6385" s="16" t="n">
        <f aca="false">LOGINV(C6385,$B$8,$C$8)</f>
        <v>100.005102134542</v>
      </c>
      <c r="F6385" s="16" t="n">
        <f aca="false">$B$5/100*E6385*2_Girdiler!$B$14*2_Girdiler!$B$15*2_Girdiler!$B$16</f>
        <v>2.51612836970508</v>
      </c>
      <c r="G6385" s="16" t="n">
        <f aca="false">MIN(MATCH(F6385,2_Girdiler!$B$20:$I$20,1),7)</f>
        <v>1</v>
      </c>
      <c r="H6385" s="16" t="n">
        <f aca="false">IF(F6385&gt;=40,2_Girdiler!$I$21+(F6385-40)*(2_Girdiler!$I$21-2_Girdiler!$H$21)/(2_Girdiler!$I$20-2_Girdiler!$H$20),INDEX(2_Girdiler!$B$21:$I$21,G6385)+(F6385-INDEX(2_Girdiler!$B$20:$I$20,G6385))*(INDEX(2_Girdiler!$B$21:$I$21,G6385+1)-INDEX(2_Girdiler!$B$21:$I$21,G6385))/(INDEX(2_Girdiler!$B$20:$I$20,G6385+1)-INDEX(2_Girdiler!$B$20:$I$20,G6385)))</f>
        <v>5.53548241335118</v>
      </c>
      <c r="I6385" s="16" t="n">
        <f aca="false">H6385/2_Girdiler!$B$17</f>
        <v>2.21774135150288</v>
      </c>
      <c r="J6385" s="16" t="n">
        <f aca="false">D6385+I6385</f>
        <v>31.9285442505264</v>
      </c>
    </row>
    <row r="6386" customFormat="false" ht="15" hidden="false" customHeight="false" outlineLevel="0" collapsed="false">
      <c r="A6386" s="0" t="n">
        <v>6374</v>
      </c>
      <c r="B6386" s="7" t="n">
        <v>0.953943</v>
      </c>
      <c r="C6386" s="7" t="n">
        <v>0.391875</v>
      </c>
      <c r="D6386" s="16" t="n">
        <f aca="false">LOGINV(B6386,$B$7,$C$7)</f>
        <v>34.6278000000682</v>
      </c>
      <c r="E6386" s="16" t="n">
        <f aca="false">LOGINV(C6386,$B$8,$C$8)</f>
        <v>91.4763989459256</v>
      </c>
      <c r="F6386" s="16" t="n">
        <f aca="false">$B$5/100*E6386*2_Girdiler!$B$14*2_Girdiler!$B$15*2_Girdiler!$B$16</f>
        <v>2.30154619747949</v>
      </c>
      <c r="G6386" s="16" t="n">
        <f aca="false">MIN(MATCH(F6386,2_Girdiler!$B$20:$I$20,1),7)</f>
        <v>1</v>
      </c>
      <c r="H6386" s="16" t="n">
        <f aca="false">IF(F6386&gt;=40,2_Girdiler!$I$21+(F6386-40)*(2_Girdiler!$I$21-2_Girdiler!$H$21)/(2_Girdiler!$I$20-2_Girdiler!$H$20),INDEX(2_Girdiler!$B$21:$I$21,G6386)+(F6386-INDEX(2_Girdiler!$B$20:$I$20,G6386))*(INDEX(2_Girdiler!$B$21:$I$21,G6386+1)-INDEX(2_Girdiler!$B$21:$I$21,G6386))/(INDEX(2_Girdiler!$B$20:$I$20,G6386+1)-INDEX(2_Girdiler!$B$20:$I$20,G6386)))</f>
        <v>5.06340163445487</v>
      </c>
      <c r="I6386" s="16" t="n">
        <f aca="false">H6386/2_Girdiler!$B$17</f>
        <v>2.02860642406045</v>
      </c>
      <c r="J6386" s="16" t="n">
        <f aca="false">D6386+I6386</f>
        <v>36.6564064241287</v>
      </c>
    </row>
    <row r="6387" customFormat="false" ht="15" hidden="false" customHeight="false" outlineLevel="0" collapsed="false">
      <c r="A6387" s="0" t="n">
        <v>6375</v>
      </c>
      <c r="B6387" s="7" t="n">
        <v>0.112393</v>
      </c>
      <c r="C6387" s="7" t="n">
        <v>0.346699</v>
      </c>
      <c r="D6387" s="16" t="n">
        <f aca="false">LOGINV(B6387,$B$7,$C$7)</f>
        <v>6.8838099266671</v>
      </c>
      <c r="E6387" s="16" t="n">
        <f aca="false">LOGINV(C6387,$B$8,$C$8)</f>
        <v>84.668366160656</v>
      </c>
      <c r="F6387" s="16" t="n">
        <f aca="false">$B$5/100*E6387*2_Girdiler!$B$14*2_Girdiler!$B$15*2_Girdiler!$B$16</f>
        <v>2.13025609260211</v>
      </c>
      <c r="G6387" s="16" t="n">
        <f aca="false">MIN(MATCH(F6387,2_Girdiler!$B$20:$I$20,1),7)</f>
        <v>1</v>
      </c>
      <c r="H6387" s="16" t="n">
        <f aca="false">IF(F6387&gt;=40,2_Girdiler!$I$21+(F6387-40)*(2_Girdiler!$I$21-2_Girdiler!$H$21)/(2_Girdiler!$I$20-2_Girdiler!$H$20),INDEX(2_Girdiler!$B$21:$I$21,G6387)+(F6387-INDEX(2_Girdiler!$B$20:$I$20,G6387))*(INDEX(2_Girdiler!$B$21:$I$21,G6387+1)-INDEX(2_Girdiler!$B$21:$I$21,G6387))/(INDEX(2_Girdiler!$B$20:$I$20,G6387+1)-INDEX(2_Girdiler!$B$20:$I$20,G6387)))</f>
        <v>4.68656340372463</v>
      </c>
      <c r="I6387" s="16" t="n">
        <f aca="false">H6387/2_Girdiler!$B$17</f>
        <v>1.87762956879993</v>
      </c>
      <c r="J6387" s="16" t="n">
        <f aca="false">D6387+I6387</f>
        <v>8.76143949546704</v>
      </c>
    </row>
    <row r="6388" customFormat="false" ht="15" hidden="false" customHeight="false" outlineLevel="0" collapsed="false">
      <c r="A6388" s="0" t="n">
        <v>6376</v>
      </c>
      <c r="B6388" s="7" t="n">
        <v>0.663334</v>
      </c>
      <c r="C6388" s="7" t="n">
        <v>0.172847</v>
      </c>
      <c r="D6388" s="16" t="n">
        <f aca="false">LOGINV(B6388,$B$7,$C$7)</f>
        <v>17.1292647895964</v>
      </c>
      <c r="E6388" s="16" t="n">
        <f aca="false">LOGINV(C6388,$B$8,$C$8)</f>
        <v>59.4145490050904</v>
      </c>
      <c r="F6388" s="16" t="n">
        <f aca="false">$B$5/100*E6388*2_Girdiler!$B$14*2_Girdiler!$B$15*2_Girdiler!$B$16</f>
        <v>1.49487005296807</v>
      </c>
      <c r="G6388" s="16" t="n">
        <f aca="false">MIN(MATCH(F6388,2_Girdiler!$B$20:$I$20,1),7)</f>
        <v>1</v>
      </c>
      <c r="H6388" s="16" t="n">
        <f aca="false">IF(F6388&gt;=40,2_Girdiler!$I$21+(F6388-40)*(2_Girdiler!$I$21-2_Girdiler!$H$21)/(2_Girdiler!$I$20-2_Girdiler!$H$20),INDEX(2_Girdiler!$B$21:$I$21,G6388)+(F6388-INDEX(2_Girdiler!$B$20:$I$20,G6388))*(INDEX(2_Girdiler!$B$21:$I$21,G6388+1)-INDEX(2_Girdiler!$B$21:$I$21,G6388))/(INDEX(2_Girdiler!$B$20:$I$20,G6388+1)-INDEX(2_Girdiler!$B$20:$I$20,G6388)))</f>
        <v>3.28871411652976</v>
      </c>
      <c r="I6388" s="16" t="n">
        <f aca="false">H6388/2_Girdiler!$B$17</f>
        <v>1.3175937966866</v>
      </c>
      <c r="J6388" s="16" t="n">
        <f aca="false">D6388+I6388</f>
        <v>18.446858586283</v>
      </c>
    </row>
    <row r="6389" customFormat="false" ht="15" hidden="false" customHeight="false" outlineLevel="0" collapsed="false">
      <c r="A6389" s="0" t="n">
        <v>6377</v>
      </c>
      <c r="B6389" s="7" t="n">
        <v>0.093141</v>
      </c>
      <c r="C6389" s="7" t="n">
        <v>0.46651</v>
      </c>
      <c r="D6389" s="16" t="n">
        <f aca="false">LOGINV(B6389,$B$7,$C$7)</f>
        <v>6.48250966828465</v>
      </c>
      <c r="E6389" s="16" t="n">
        <f aca="false">LOGINV(C6389,$B$8,$C$8)</f>
        <v>103.438528464521</v>
      </c>
      <c r="F6389" s="16" t="n">
        <f aca="false">$B$5/100*E6389*2_Girdiler!$B$14*2_Girdiler!$B$15*2_Girdiler!$B$16</f>
        <v>2.60251337616735</v>
      </c>
      <c r="G6389" s="16" t="n">
        <f aca="false">MIN(MATCH(F6389,2_Girdiler!$B$20:$I$20,1),7)</f>
        <v>1</v>
      </c>
      <c r="H6389" s="16" t="n">
        <f aca="false">IF(F6389&gt;=40,2_Girdiler!$I$21+(F6389-40)*(2_Girdiler!$I$21-2_Girdiler!$H$21)/(2_Girdiler!$I$20-2_Girdiler!$H$20),INDEX(2_Girdiler!$B$21:$I$21,G6389)+(F6389-INDEX(2_Girdiler!$B$20:$I$20,G6389))*(INDEX(2_Girdiler!$B$21:$I$21,G6389+1)-INDEX(2_Girdiler!$B$21:$I$21,G6389))/(INDEX(2_Girdiler!$B$20:$I$20,G6389+1)-INDEX(2_Girdiler!$B$20:$I$20,G6389)))</f>
        <v>5.72552942756818</v>
      </c>
      <c r="I6389" s="16" t="n">
        <f aca="false">H6389/2_Girdiler!$B$17</f>
        <v>2.29388198219879</v>
      </c>
      <c r="J6389" s="16" t="n">
        <f aca="false">D6389+I6389</f>
        <v>8.77639165048344</v>
      </c>
    </row>
    <row r="6390" customFormat="false" ht="15" hidden="false" customHeight="false" outlineLevel="0" collapsed="false">
      <c r="A6390" s="0" t="n">
        <v>6378</v>
      </c>
      <c r="B6390" s="7" t="n">
        <v>0.255577</v>
      </c>
      <c r="C6390" s="7" t="n">
        <v>0.096937</v>
      </c>
      <c r="D6390" s="16" t="n">
        <f aca="false">LOGINV(B6390,$B$7,$C$7)</f>
        <v>9.38924482227381</v>
      </c>
      <c r="E6390" s="16" t="n">
        <f aca="false">LOGINV(C6390,$B$8,$C$8)</f>
        <v>47.2094015606319</v>
      </c>
      <c r="F6390" s="16" t="n">
        <f aca="false">$B$5/100*E6390*2_Girdiler!$B$14*2_Girdiler!$B$15*2_Girdiler!$B$16</f>
        <v>1.1877885432655</v>
      </c>
      <c r="G6390" s="16" t="n">
        <f aca="false">MIN(MATCH(F6390,2_Girdiler!$B$20:$I$20,1),7)</f>
        <v>1</v>
      </c>
      <c r="H6390" s="16" t="n">
        <f aca="false">IF(F6390&gt;=40,2_Girdiler!$I$21+(F6390-40)*(2_Girdiler!$I$21-2_Girdiler!$H$21)/(2_Girdiler!$I$20-2_Girdiler!$H$20),INDEX(2_Girdiler!$B$21:$I$21,G6390)+(F6390-INDEX(2_Girdiler!$B$20:$I$20,G6390))*(INDEX(2_Girdiler!$B$21:$I$21,G6390+1)-INDEX(2_Girdiler!$B$21:$I$21,G6390))/(INDEX(2_Girdiler!$B$20:$I$20,G6390+1)-INDEX(2_Girdiler!$B$20:$I$20,G6390)))</f>
        <v>2.6131347951841</v>
      </c>
      <c r="I6390" s="16" t="n">
        <f aca="false">H6390/2_Girdiler!$B$17</f>
        <v>1.04692900448081</v>
      </c>
      <c r="J6390" s="16" t="n">
        <f aca="false">D6390+I6390</f>
        <v>10.4361738267546</v>
      </c>
    </row>
    <row r="6391" customFormat="false" ht="15" hidden="false" customHeight="false" outlineLevel="0" collapsed="false">
      <c r="A6391" s="0" t="n">
        <v>6379</v>
      </c>
      <c r="B6391" s="7" t="n">
        <v>0.092367</v>
      </c>
      <c r="C6391" s="7" t="n">
        <v>0.373731</v>
      </c>
      <c r="D6391" s="16" t="n">
        <f aca="false">LOGINV(B6391,$B$7,$C$7)</f>
        <v>6.4656897418317</v>
      </c>
      <c r="E6391" s="16" t="n">
        <f aca="false">LOGINV(C6391,$B$8,$C$8)</f>
        <v>88.7111884348559</v>
      </c>
      <c r="F6391" s="16" t="n">
        <f aca="false">$B$5/100*E6391*2_Girdiler!$B$14*2_Girdiler!$B$15*2_Girdiler!$B$16</f>
        <v>2.23197350102097</v>
      </c>
      <c r="G6391" s="16" t="n">
        <f aca="false">MIN(MATCH(F6391,2_Girdiler!$B$20:$I$20,1),7)</f>
        <v>1</v>
      </c>
      <c r="H6391" s="16" t="n">
        <f aca="false">IF(F6391&gt;=40,2_Girdiler!$I$21+(F6391-40)*(2_Girdiler!$I$21-2_Girdiler!$H$21)/(2_Girdiler!$I$20-2_Girdiler!$H$20),INDEX(2_Girdiler!$B$21:$I$21,G6391)+(F6391-INDEX(2_Girdiler!$B$20:$I$20,G6391))*(INDEX(2_Girdiler!$B$21:$I$21,G6391+1)-INDEX(2_Girdiler!$B$21:$I$21,G6391))/(INDEX(2_Girdiler!$B$20:$I$20,G6391+1)-INDEX(2_Girdiler!$B$20:$I$20,G6391)))</f>
        <v>4.91034170224614</v>
      </c>
      <c r="I6391" s="16" t="n">
        <f aca="false">H6391/2_Girdiler!$B$17</f>
        <v>1.96728433583579</v>
      </c>
      <c r="J6391" s="16" t="n">
        <f aca="false">D6391+I6391</f>
        <v>8.4329740776675</v>
      </c>
    </row>
    <row r="6392" customFormat="false" ht="15" hidden="false" customHeight="false" outlineLevel="0" collapsed="false">
      <c r="A6392" s="0" t="n">
        <v>6380</v>
      </c>
      <c r="B6392" s="7" t="n">
        <v>0.416454</v>
      </c>
      <c r="C6392" s="7" t="n">
        <v>0.362001</v>
      </c>
      <c r="D6392" s="16" t="n">
        <f aca="false">LOGINV(B6392,$B$7,$C$7)</f>
        <v>12.0396263687375</v>
      </c>
      <c r="E6392" s="16" t="n">
        <f aca="false">LOGINV(C6392,$B$8,$C$8)</f>
        <v>86.9465152358087</v>
      </c>
      <c r="F6392" s="16" t="n">
        <f aca="false">$B$5/100*E6392*2_Girdiler!$B$14*2_Girdiler!$B$15*2_Girdiler!$B$16</f>
        <v>2.18757432333295</v>
      </c>
      <c r="G6392" s="16" t="n">
        <f aca="false">MIN(MATCH(F6392,2_Girdiler!$B$20:$I$20,1),7)</f>
        <v>1</v>
      </c>
      <c r="H6392" s="16" t="n">
        <f aca="false">IF(F6392&gt;=40,2_Girdiler!$I$21+(F6392-40)*(2_Girdiler!$I$21-2_Girdiler!$H$21)/(2_Girdiler!$I$20-2_Girdiler!$H$20),INDEX(2_Girdiler!$B$21:$I$21,G6392)+(F6392-INDEX(2_Girdiler!$B$20:$I$20,G6392))*(INDEX(2_Girdiler!$B$21:$I$21,G6392+1)-INDEX(2_Girdiler!$B$21:$I$21,G6392))/(INDEX(2_Girdiler!$B$20:$I$20,G6392+1)-INDEX(2_Girdiler!$B$20:$I$20,G6392)))</f>
        <v>4.81266351133248</v>
      </c>
      <c r="I6392" s="16" t="n">
        <f aca="false">H6392/2_Girdiler!$B$17</f>
        <v>1.92815044524539</v>
      </c>
      <c r="J6392" s="16" t="n">
        <f aca="false">D6392+I6392</f>
        <v>13.9677768139829</v>
      </c>
    </row>
    <row r="6393" customFormat="false" ht="15" hidden="false" customHeight="false" outlineLevel="0" collapsed="false">
      <c r="A6393" s="0" t="n">
        <v>6381</v>
      </c>
      <c r="B6393" s="7" t="n">
        <v>0.726755</v>
      </c>
      <c r="C6393" s="7" t="n">
        <v>0.614935</v>
      </c>
      <c r="D6393" s="16" t="n">
        <f aca="false">LOGINV(B6393,$B$7,$C$7)</f>
        <v>18.9523485808312</v>
      </c>
      <c r="E6393" s="16" t="n">
        <f aca="false">LOGINV(C6393,$B$8,$C$8)</f>
        <v>131.874051761429</v>
      </c>
      <c r="F6393" s="16" t="n">
        <f aca="false">$B$5/100*E6393*2_Girdiler!$B$14*2_Girdiler!$B$15*2_Girdiler!$B$16</f>
        <v>3.31795114231756</v>
      </c>
      <c r="G6393" s="16" t="n">
        <f aca="false">MIN(MATCH(F6393,2_Girdiler!$B$20:$I$20,1),7)</f>
        <v>1</v>
      </c>
      <c r="H6393" s="16" t="n">
        <f aca="false">IF(F6393&gt;=40,2_Girdiler!$I$21+(F6393-40)*(2_Girdiler!$I$21-2_Girdiler!$H$21)/(2_Girdiler!$I$20-2_Girdiler!$H$20),INDEX(2_Girdiler!$B$21:$I$21,G6393)+(F6393-INDEX(2_Girdiler!$B$20:$I$20,G6393))*(INDEX(2_Girdiler!$B$21:$I$21,G6393+1)-INDEX(2_Girdiler!$B$21:$I$21,G6393))/(INDEX(2_Girdiler!$B$20:$I$20,G6393+1)-INDEX(2_Girdiler!$B$20:$I$20,G6393)))</f>
        <v>7.29949251309864</v>
      </c>
      <c r="I6393" s="16" t="n">
        <f aca="false">H6393/2_Girdiler!$B$17</f>
        <v>2.92447616710683</v>
      </c>
      <c r="J6393" s="16" t="n">
        <f aca="false">D6393+I6393</f>
        <v>21.876824747938</v>
      </c>
    </row>
    <row r="6394" customFormat="false" ht="15" hidden="false" customHeight="false" outlineLevel="0" collapsed="false">
      <c r="A6394" s="0" t="n">
        <v>6382</v>
      </c>
      <c r="B6394" s="7" t="n">
        <v>0.695086</v>
      </c>
      <c r="C6394" s="7" t="n">
        <v>0.827479</v>
      </c>
      <c r="D6394" s="16" t="n">
        <f aca="false">LOGINV(B6394,$B$7,$C$7)</f>
        <v>17.9978409887646</v>
      </c>
      <c r="E6394" s="16" t="n">
        <f aca="false">LOGINV(C6394,$B$8,$C$8)</f>
        <v>200.88695366012</v>
      </c>
      <c r="F6394" s="16" t="n">
        <f aca="false">$B$5/100*E6394*2_Girdiler!$B$14*2_Girdiler!$B$15*2_Girdiler!$B$16</f>
        <v>5.05431575408863</v>
      </c>
      <c r="G6394" s="16" t="n">
        <f aca="false">MIN(MATCH(F6394,2_Girdiler!$B$20:$I$20,1),7)</f>
        <v>2</v>
      </c>
      <c r="H6394" s="16" t="n">
        <f aca="false">IF(F6394&gt;=40,2_Girdiler!$I$21+(F6394-40)*(2_Girdiler!$I$21-2_Girdiler!$H$21)/(2_Girdiler!$I$20-2_Girdiler!$H$20),INDEX(2_Girdiler!$B$21:$I$21,G6394)+(F6394-INDEX(2_Girdiler!$B$20:$I$20,G6394))*(INDEX(2_Girdiler!$B$21:$I$21,G6394+1)-INDEX(2_Girdiler!$B$21:$I$21,G6394))/(INDEX(2_Girdiler!$B$20:$I$20,G6394+1)-INDEX(2_Girdiler!$B$20:$I$20,G6394)))</f>
        <v>11.0869052065418</v>
      </c>
      <c r="I6394" s="16" t="n">
        <f aca="false">H6394/2_Girdiler!$B$17</f>
        <v>4.44186907313373</v>
      </c>
      <c r="J6394" s="16" t="n">
        <f aca="false">D6394+I6394</f>
        <v>22.4397100618983</v>
      </c>
    </row>
    <row r="6395" customFormat="false" ht="15" hidden="false" customHeight="false" outlineLevel="0" collapsed="false">
      <c r="A6395" s="0" t="n">
        <v>6383</v>
      </c>
      <c r="B6395" s="7" t="n">
        <v>0.907256</v>
      </c>
      <c r="C6395" s="7" t="n">
        <v>0.458464</v>
      </c>
      <c r="D6395" s="16" t="n">
        <f aca="false">LOGINV(B6395,$B$7,$C$7)</f>
        <v>28.3272106836298</v>
      </c>
      <c r="E6395" s="16" t="n">
        <f aca="false">LOGINV(C6395,$B$8,$C$8)</f>
        <v>102.094695558545</v>
      </c>
      <c r="F6395" s="16" t="n">
        <f aca="false">$B$5/100*E6395*2_Girdiler!$B$14*2_Girdiler!$B$15*2_Girdiler!$B$16</f>
        <v>2.568702540253</v>
      </c>
      <c r="G6395" s="16" t="n">
        <f aca="false">MIN(MATCH(F6395,2_Girdiler!$B$20:$I$20,1),7)</f>
        <v>1</v>
      </c>
      <c r="H6395" s="16" t="n">
        <f aca="false">IF(F6395&gt;=40,2_Girdiler!$I$21+(F6395-40)*(2_Girdiler!$I$21-2_Girdiler!$H$21)/(2_Girdiler!$I$20-2_Girdiler!$H$20),INDEX(2_Girdiler!$B$21:$I$21,G6395)+(F6395-INDEX(2_Girdiler!$B$20:$I$20,G6395))*(INDEX(2_Girdiler!$B$21:$I$21,G6395+1)-INDEX(2_Girdiler!$B$21:$I$21,G6395))/(INDEX(2_Girdiler!$B$20:$I$20,G6395+1)-INDEX(2_Girdiler!$B$20:$I$20,G6395)))</f>
        <v>5.6511455885566</v>
      </c>
      <c r="I6395" s="16" t="n">
        <f aca="false">H6395/2_Girdiler!$B$17</f>
        <v>2.26408076464607</v>
      </c>
      <c r="J6395" s="16" t="n">
        <f aca="false">D6395+I6395</f>
        <v>30.5912914482759</v>
      </c>
    </row>
    <row r="6396" customFormat="false" ht="15" hidden="false" customHeight="false" outlineLevel="0" collapsed="false">
      <c r="A6396" s="0" t="n">
        <v>6384</v>
      </c>
      <c r="B6396" s="7" t="n">
        <v>0.41943</v>
      </c>
      <c r="C6396" s="7" t="n">
        <v>0.659877</v>
      </c>
      <c r="D6396" s="16" t="n">
        <f aca="false">LOGINV(B6396,$B$7,$C$7)</f>
        <v>12.0908825013076</v>
      </c>
      <c r="E6396" s="16" t="n">
        <f aca="false">LOGINV(C6396,$B$8,$C$8)</f>
        <v>142.487938733465</v>
      </c>
      <c r="F6396" s="16" t="n">
        <f aca="false">$B$5/100*E6396*2_Girdiler!$B$14*2_Girdiler!$B$15*2_Girdiler!$B$16</f>
        <v>3.58499653853399</v>
      </c>
      <c r="G6396" s="16" t="n">
        <f aca="false">MIN(MATCH(F6396,2_Girdiler!$B$20:$I$20,1),7)</f>
        <v>1</v>
      </c>
      <c r="H6396" s="16" t="n">
        <f aca="false">IF(F6396&gt;=40,2_Girdiler!$I$21+(F6396-40)*(2_Girdiler!$I$21-2_Girdiler!$H$21)/(2_Girdiler!$I$20-2_Girdiler!$H$20),INDEX(2_Girdiler!$B$21:$I$21,G6396)+(F6396-INDEX(2_Girdiler!$B$20:$I$20,G6396))*(INDEX(2_Girdiler!$B$21:$I$21,G6396+1)-INDEX(2_Girdiler!$B$21:$I$21,G6396))/(INDEX(2_Girdiler!$B$20:$I$20,G6396+1)-INDEX(2_Girdiler!$B$20:$I$20,G6396)))</f>
        <v>7.88699238477477</v>
      </c>
      <c r="I6396" s="16" t="n">
        <f aca="false">H6396/2_Girdiler!$B$17</f>
        <v>3.15985271825912</v>
      </c>
      <c r="J6396" s="16" t="n">
        <f aca="false">D6396+I6396</f>
        <v>15.2507352195668</v>
      </c>
    </row>
    <row r="6397" customFormat="false" ht="15" hidden="false" customHeight="false" outlineLevel="0" collapsed="false">
      <c r="A6397" s="0" t="n">
        <v>6385</v>
      </c>
      <c r="B6397" s="7" t="n">
        <v>0.604342</v>
      </c>
      <c r="C6397" s="7" t="n">
        <v>0.403817</v>
      </c>
      <c r="D6397" s="16" t="n">
        <f aca="false">LOGINV(B6397,$B$7,$C$7)</f>
        <v>15.6941685299487</v>
      </c>
      <c r="E6397" s="16" t="n">
        <f aca="false">LOGINV(C6397,$B$8,$C$8)</f>
        <v>93.322674098788</v>
      </c>
      <c r="F6397" s="16" t="n">
        <f aca="false">$B$5/100*E6397*2_Girdiler!$B$14*2_Girdiler!$B$15*2_Girdiler!$B$16</f>
        <v>2.34799848032551</v>
      </c>
      <c r="G6397" s="16" t="n">
        <f aca="false">MIN(MATCH(F6397,2_Girdiler!$B$20:$I$20,1),7)</f>
        <v>1</v>
      </c>
      <c r="H6397" s="16" t="n">
        <f aca="false">IF(F6397&gt;=40,2_Girdiler!$I$21+(F6397-40)*(2_Girdiler!$I$21-2_Girdiler!$H$21)/(2_Girdiler!$I$20-2_Girdiler!$H$20),INDEX(2_Girdiler!$B$21:$I$21,G6397)+(F6397-INDEX(2_Girdiler!$B$20:$I$20,G6397))*(INDEX(2_Girdiler!$B$21:$I$21,G6397+1)-INDEX(2_Girdiler!$B$21:$I$21,G6397))/(INDEX(2_Girdiler!$B$20:$I$20,G6397+1)-INDEX(2_Girdiler!$B$20:$I$20,G6397)))</f>
        <v>5.16559665671611</v>
      </c>
      <c r="I6397" s="16" t="n">
        <f aca="false">H6397/2_Girdiler!$B$17</f>
        <v>2.0695499425946</v>
      </c>
      <c r="J6397" s="16" t="n">
        <f aca="false">D6397+I6397</f>
        <v>17.7637184725433</v>
      </c>
    </row>
    <row r="6398" customFormat="false" ht="15" hidden="false" customHeight="false" outlineLevel="0" collapsed="false">
      <c r="A6398" s="0" t="n">
        <v>6386</v>
      </c>
      <c r="B6398" s="7" t="n">
        <v>0.952875</v>
      </c>
      <c r="C6398" s="7" t="n">
        <v>0.72655</v>
      </c>
      <c r="D6398" s="16" t="n">
        <f aca="false">LOGINV(B6398,$B$7,$C$7)</f>
        <v>34.416948453038</v>
      </c>
      <c r="E6398" s="16" t="n">
        <f aca="false">LOGINV(C6398,$B$8,$C$8)</f>
        <v>161.109772146855</v>
      </c>
      <c r="F6398" s="16" t="n">
        <f aca="false">$B$5/100*E6398*2_Girdiler!$B$14*2_Girdiler!$B$15*2_Girdiler!$B$16</f>
        <v>4.05352186721486</v>
      </c>
      <c r="G6398" s="16" t="n">
        <f aca="false">MIN(MATCH(F6398,2_Girdiler!$B$20:$I$20,1),7)</f>
        <v>1</v>
      </c>
      <c r="H6398" s="16" t="n">
        <f aca="false">IF(F6398&gt;=40,2_Girdiler!$I$21+(F6398-40)*(2_Girdiler!$I$21-2_Girdiler!$H$21)/(2_Girdiler!$I$20-2_Girdiler!$H$20),INDEX(2_Girdiler!$B$21:$I$21,G6398)+(F6398-INDEX(2_Girdiler!$B$20:$I$20,G6398))*(INDEX(2_Girdiler!$B$21:$I$21,G6398+1)-INDEX(2_Girdiler!$B$21:$I$21,G6398))/(INDEX(2_Girdiler!$B$20:$I$20,G6398+1)-INDEX(2_Girdiler!$B$20:$I$20,G6398)))</f>
        <v>8.91774810787269</v>
      </c>
      <c r="I6398" s="16" t="n">
        <f aca="false">H6398/2_Girdiler!$B$17</f>
        <v>3.57281574834643</v>
      </c>
      <c r="J6398" s="16" t="n">
        <f aca="false">D6398+I6398</f>
        <v>37.9897642013844</v>
      </c>
    </row>
    <row r="6399" customFormat="false" ht="15" hidden="false" customHeight="false" outlineLevel="0" collapsed="false">
      <c r="A6399" s="0" t="n">
        <v>6387</v>
      </c>
      <c r="B6399" s="7" t="n">
        <v>0.503521</v>
      </c>
      <c r="C6399" s="7" t="n">
        <v>0.348301</v>
      </c>
      <c r="D6399" s="16" t="n">
        <f aca="false">LOGINV(B6399,$B$7,$C$7)</f>
        <v>13.6088400608841</v>
      </c>
      <c r="E6399" s="16" t="n">
        <f aca="false">LOGINV(C6399,$B$8,$C$8)</f>
        <v>84.9056998599817</v>
      </c>
      <c r="F6399" s="16" t="n">
        <f aca="false">$B$5/100*E6399*2_Girdiler!$B$14*2_Girdiler!$B$15*2_Girdiler!$B$16</f>
        <v>2.13622740847714</v>
      </c>
      <c r="G6399" s="16" t="n">
        <f aca="false">MIN(MATCH(F6399,2_Girdiler!$B$20:$I$20,1),7)</f>
        <v>1</v>
      </c>
      <c r="H6399" s="16" t="n">
        <f aca="false">IF(F6399&gt;=40,2_Girdiler!$I$21+(F6399-40)*(2_Girdiler!$I$21-2_Girdiler!$H$21)/(2_Girdiler!$I$20-2_Girdiler!$H$20),INDEX(2_Girdiler!$B$21:$I$21,G6399)+(F6399-INDEX(2_Girdiler!$B$20:$I$20,G6399))*(INDEX(2_Girdiler!$B$21:$I$21,G6399+1)-INDEX(2_Girdiler!$B$21:$I$21,G6399))/(INDEX(2_Girdiler!$B$20:$I$20,G6399+1)-INDEX(2_Girdiler!$B$20:$I$20,G6399)))</f>
        <v>4.6997002986497</v>
      </c>
      <c r="I6399" s="16" t="n">
        <f aca="false">H6399/2_Girdiler!$B$17</f>
        <v>1.88289274785645</v>
      </c>
      <c r="J6399" s="16" t="n">
        <f aca="false">D6399+I6399</f>
        <v>15.4917328087405</v>
      </c>
    </row>
    <row r="6400" customFormat="false" ht="15" hidden="false" customHeight="false" outlineLevel="0" collapsed="false">
      <c r="A6400" s="0" t="n">
        <v>6388</v>
      </c>
      <c r="B6400" s="7" t="n">
        <v>0.734456</v>
      </c>
      <c r="C6400" s="7" t="n">
        <v>0.77548</v>
      </c>
      <c r="D6400" s="16" t="n">
        <f aca="false">LOGINV(B6400,$B$7,$C$7)</f>
        <v>19.200287979219</v>
      </c>
      <c r="E6400" s="16" t="n">
        <f aca="false">LOGINV(C6400,$B$8,$C$8)</f>
        <v>178.017738246761</v>
      </c>
      <c r="F6400" s="16" t="n">
        <f aca="false">$B$5/100*E6400*2_Girdiler!$B$14*2_Girdiler!$B$15*2_Girdiler!$B$16</f>
        <v>4.47892629428851</v>
      </c>
      <c r="G6400" s="16" t="n">
        <f aca="false">MIN(MATCH(F6400,2_Girdiler!$B$20:$I$20,1),7)</f>
        <v>1</v>
      </c>
      <c r="H6400" s="16" t="n">
        <f aca="false">IF(F6400&gt;=40,2_Girdiler!$I$21+(F6400-40)*(2_Girdiler!$I$21-2_Girdiler!$H$21)/(2_Girdiler!$I$20-2_Girdiler!$H$20),INDEX(2_Girdiler!$B$21:$I$21,G6400)+(F6400-INDEX(2_Girdiler!$B$20:$I$20,G6400))*(INDEX(2_Girdiler!$B$21:$I$21,G6400+1)-INDEX(2_Girdiler!$B$21:$I$21,G6400))/(INDEX(2_Girdiler!$B$20:$I$20,G6400+1)-INDEX(2_Girdiler!$B$20:$I$20,G6400)))</f>
        <v>9.85363784743471</v>
      </c>
      <c r="I6400" s="16" t="n">
        <f aca="false">H6400/2_Girdiler!$B$17</f>
        <v>3.94777157349147</v>
      </c>
      <c r="J6400" s="16" t="n">
        <f aca="false">D6400+I6400</f>
        <v>23.1480595527105</v>
      </c>
    </row>
    <row r="6401" customFormat="false" ht="15" hidden="false" customHeight="false" outlineLevel="0" collapsed="false">
      <c r="A6401" s="0" t="n">
        <v>6389</v>
      </c>
      <c r="B6401" s="7" t="n">
        <v>0.255869</v>
      </c>
      <c r="C6401" s="7" t="n">
        <v>0.864557</v>
      </c>
      <c r="D6401" s="16" t="n">
        <f aca="false">LOGINV(B6401,$B$7,$C$7)</f>
        <v>9.39399811060428</v>
      </c>
      <c r="E6401" s="16" t="n">
        <f aca="false">LOGINV(C6401,$B$8,$C$8)</f>
        <v>222.280561074623</v>
      </c>
      <c r="F6401" s="16" t="n">
        <f aca="false">$B$5/100*E6401*2_Girdiler!$B$14*2_Girdiler!$B$15*2_Girdiler!$B$16</f>
        <v>5.5925789166375</v>
      </c>
      <c r="G6401" s="16" t="n">
        <f aca="false">MIN(MATCH(F6401,2_Girdiler!$B$20:$I$20,1),7)</f>
        <v>2</v>
      </c>
      <c r="H6401" s="16" t="n">
        <f aca="false">IF(F6401&gt;=40,2_Girdiler!$I$21+(F6401-40)*(2_Girdiler!$I$21-2_Girdiler!$H$21)/(2_Girdiler!$I$20-2_Girdiler!$H$20),INDEX(2_Girdiler!$B$21:$I$21,G6401)+(F6401-INDEX(2_Girdiler!$B$20:$I$20,G6401))*(INDEX(2_Girdiler!$B$21:$I$21,G6401+1)-INDEX(2_Girdiler!$B$21:$I$21,G6401))/(INDEX(2_Girdiler!$B$20:$I$20,G6401+1)-INDEX(2_Girdiler!$B$20:$I$20,G6401)))</f>
        <v>11.94812626662</v>
      </c>
      <c r="I6401" s="16" t="n">
        <f aca="false">H6401/2_Girdiler!$B$17</f>
        <v>4.78690956194712</v>
      </c>
      <c r="J6401" s="16" t="n">
        <f aca="false">D6401+I6401</f>
        <v>14.1809076725514</v>
      </c>
    </row>
    <row r="6402" customFormat="false" ht="15" hidden="false" customHeight="false" outlineLevel="0" collapsed="false">
      <c r="A6402" s="0" t="n">
        <v>6390</v>
      </c>
      <c r="B6402" s="7" t="n">
        <v>0.84843</v>
      </c>
      <c r="C6402" s="7" t="n">
        <v>0.991253</v>
      </c>
      <c r="D6402" s="16" t="n">
        <f aca="false">LOGINV(B6402,$B$7,$C$7)</f>
        <v>24.0411673260327</v>
      </c>
      <c r="E6402" s="16" t="n">
        <f aca="false">LOGINV(C6402,$B$8,$C$8)</f>
        <v>506.25405429447</v>
      </c>
      <c r="F6402" s="16" t="n">
        <f aca="false">$B$5/100*E6402*2_Girdiler!$B$14*2_Girdiler!$B$15*2_Girdiler!$B$16</f>
        <v>12.7373520060489</v>
      </c>
      <c r="G6402" s="16" t="n">
        <f aca="false">MIN(MATCH(F6402,2_Girdiler!$B$20:$I$20,1),7)</f>
        <v>3</v>
      </c>
      <c r="H6402" s="16" t="n">
        <f aca="false">IF(F6402&gt;=40,2_Girdiler!$I$21+(F6402-40)*(2_Girdiler!$I$21-2_Girdiler!$H$21)/(2_Girdiler!$I$20-2_Girdiler!$H$20),INDEX(2_Girdiler!$B$21:$I$21,G6402)+(F6402-INDEX(2_Girdiler!$B$20:$I$20,G6402))*(INDEX(2_Girdiler!$B$21:$I$21,G6402+1)-INDEX(2_Girdiler!$B$21:$I$21,G6402))/(INDEX(2_Girdiler!$B$20:$I$20,G6402+1)-INDEX(2_Girdiler!$B$20:$I$20,G6402)))</f>
        <v>21.463616805444</v>
      </c>
      <c r="I6402" s="16" t="n">
        <f aca="false">H6402/2_Girdiler!$B$17</f>
        <v>8.59920545089903</v>
      </c>
      <c r="J6402" s="16" t="n">
        <f aca="false">D6402+I6402</f>
        <v>32.6403727769317</v>
      </c>
    </row>
    <row r="6403" customFormat="false" ht="15" hidden="false" customHeight="false" outlineLevel="0" collapsed="false">
      <c r="A6403" s="0" t="n">
        <v>6391</v>
      </c>
      <c r="B6403" s="7" t="n">
        <v>0.021984</v>
      </c>
      <c r="C6403" s="7" t="n">
        <v>0.366745</v>
      </c>
      <c r="D6403" s="16" t="n">
        <f aca="false">LOGINV(B6403,$B$7,$C$7)</f>
        <v>4.40603771292055</v>
      </c>
      <c r="E6403" s="16" t="n">
        <f aca="false">LOGINV(C6403,$B$8,$C$8)</f>
        <v>87.6581766231588</v>
      </c>
      <c r="F6403" s="16" t="n">
        <f aca="false">$B$5/100*E6403*2_Girdiler!$B$14*2_Girdiler!$B$15*2_Girdiler!$B$16</f>
        <v>2.20547972383868</v>
      </c>
      <c r="G6403" s="16" t="n">
        <f aca="false">MIN(MATCH(F6403,2_Girdiler!$B$20:$I$20,1),7)</f>
        <v>1</v>
      </c>
      <c r="H6403" s="16" t="n">
        <f aca="false">IF(F6403&gt;=40,2_Girdiler!$I$21+(F6403-40)*(2_Girdiler!$I$21-2_Girdiler!$H$21)/(2_Girdiler!$I$20-2_Girdiler!$H$20),INDEX(2_Girdiler!$B$21:$I$21,G6403)+(F6403-INDEX(2_Girdiler!$B$20:$I$20,G6403))*(INDEX(2_Girdiler!$B$21:$I$21,G6403+1)-INDEX(2_Girdiler!$B$21:$I$21,G6403))/(INDEX(2_Girdiler!$B$20:$I$20,G6403+1)-INDEX(2_Girdiler!$B$20:$I$20,G6403)))</f>
        <v>4.85205539244509</v>
      </c>
      <c r="I6403" s="16" t="n">
        <f aca="false">H6403/2_Girdiler!$B$17</f>
        <v>1.94393244889627</v>
      </c>
      <c r="J6403" s="16" t="n">
        <f aca="false">D6403+I6403</f>
        <v>6.34997016181682</v>
      </c>
    </row>
    <row r="6404" customFormat="false" ht="15" hidden="false" customHeight="false" outlineLevel="0" collapsed="false">
      <c r="A6404" s="0" t="n">
        <v>6392</v>
      </c>
      <c r="B6404" s="7" t="n">
        <v>0.032113</v>
      </c>
      <c r="C6404" s="7" t="n">
        <v>0.78551</v>
      </c>
      <c r="D6404" s="16" t="n">
        <f aca="false">LOGINV(B6404,$B$7,$C$7)</f>
        <v>4.8272223759111</v>
      </c>
      <c r="E6404" s="16" t="n">
        <f aca="false">LOGINV(C6404,$B$8,$C$8)</f>
        <v>181.958700515331</v>
      </c>
      <c r="F6404" s="16" t="n">
        <f aca="false">$B$5/100*E6404*2_Girdiler!$B$14*2_Girdiler!$B$15*2_Girdiler!$B$16</f>
        <v>4.57808090496572</v>
      </c>
      <c r="G6404" s="16" t="n">
        <f aca="false">MIN(MATCH(F6404,2_Girdiler!$B$20:$I$20,1),7)</f>
        <v>1</v>
      </c>
      <c r="H6404" s="16" t="n">
        <f aca="false">IF(F6404&gt;=40,2_Girdiler!$I$21+(F6404-40)*(2_Girdiler!$I$21-2_Girdiler!$H$21)/(2_Girdiler!$I$20-2_Girdiler!$H$20),INDEX(2_Girdiler!$B$21:$I$21,G6404)+(F6404-INDEX(2_Girdiler!$B$20:$I$20,G6404))*(INDEX(2_Girdiler!$B$21:$I$21,G6404+1)-INDEX(2_Girdiler!$B$21:$I$21,G6404))/(INDEX(2_Girdiler!$B$20:$I$20,G6404+1)-INDEX(2_Girdiler!$B$20:$I$20,G6404)))</f>
        <v>10.0717779909246</v>
      </c>
      <c r="I6404" s="16" t="n">
        <f aca="false">H6404/2_Girdiler!$B$17</f>
        <v>4.03516746431274</v>
      </c>
      <c r="J6404" s="16" t="n">
        <f aca="false">D6404+I6404</f>
        <v>8.86238984022384</v>
      </c>
    </row>
    <row r="6405" customFormat="false" ht="15" hidden="false" customHeight="false" outlineLevel="0" collapsed="false">
      <c r="A6405" s="0" t="n">
        <v>6393</v>
      </c>
      <c r="B6405" s="7" t="n">
        <v>0.52998</v>
      </c>
      <c r="C6405" s="7" t="n">
        <v>0.457241</v>
      </c>
      <c r="D6405" s="16" t="n">
        <f aca="false">LOGINV(B6405,$B$7,$C$7)</f>
        <v>14.1219086723367</v>
      </c>
      <c r="E6405" s="16" t="n">
        <f aca="false">LOGINV(C6405,$B$8,$C$8)</f>
        <v>101.891732643308</v>
      </c>
      <c r="F6405" s="16" t="n">
        <f aca="false">$B$5/100*E6405*2_Girdiler!$B$14*2_Girdiler!$B$15*2_Girdiler!$B$16</f>
        <v>2.56359599330562</v>
      </c>
      <c r="G6405" s="16" t="n">
        <f aca="false">MIN(MATCH(F6405,2_Girdiler!$B$20:$I$20,1),7)</f>
        <v>1</v>
      </c>
      <c r="H6405" s="16" t="n">
        <f aca="false">IF(F6405&gt;=40,2_Girdiler!$I$21+(F6405-40)*(2_Girdiler!$I$21-2_Girdiler!$H$21)/(2_Girdiler!$I$20-2_Girdiler!$H$20),INDEX(2_Girdiler!$B$21:$I$21,G6405)+(F6405-INDEX(2_Girdiler!$B$20:$I$20,G6405))*(INDEX(2_Girdiler!$B$21:$I$21,G6405+1)-INDEX(2_Girdiler!$B$21:$I$21,G6405))/(INDEX(2_Girdiler!$B$20:$I$20,G6405+1)-INDEX(2_Girdiler!$B$20:$I$20,G6405)))</f>
        <v>5.63991118527237</v>
      </c>
      <c r="I6405" s="16" t="n">
        <f aca="false">H6405/2_Girdiler!$B$17</f>
        <v>2.25957980179181</v>
      </c>
      <c r="J6405" s="16" t="n">
        <f aca="false">D6405+I6405</f>
        <v>16.3814884741286</v>
      </c>
    </row>
    <row r="6406" customFormat="false" ht="15" hidden="false" customHeight="false" outlineLevel="0" collapsed="false">
      <c r="A6406" s="0" t="n">
        <v>6394</v>
      </c>
      <c r="B6406" s="7" t="n">
        <v>0.185875</v>
      </c>
      <c r="C6406" s="7" t="n">
        <v>0.456638</v>
      </c>
      <c r="D6406" s="16" t="n">
        <f aca="false">LOGINV(B6406,$B$7,$C$7)</f>
        <v>8.23118704913429</v>
      </c>
      <c r="E6406" s="16" t="n">
        <f aca="false">LOGINV(C6406,$B$8,$C$8)</f>
        <v>101.791785797648</v>
      </c>
      <c r="F6406" s="16" t="n">
        <f aca="false">$B$5/100*E6406*2_Girdiler!$B$14*2_Girdiler!$B$15*2_Girdiler!$B$16</f>
        <v>2.56108133066883</v>
      </c>
      <c r="G6406" s="16" t="n">
        <f aca="false">MIN(MATCH(F6406,2_Girdiler!$B$20:$I$20,1),7)</f>
        <v>1</v>
      </c>
      <c r="H6406" s="16" t="n">
        <f aca="false">IF(F6406&gt;=40,2_Girdiler!$I$21+(F6406-40)*(2_Girdiler!$I$21-2_Girdiler!$H$21)/(2_Girdiler!$I$20-2_Girdiler!$H$20),INDEX(2_Girdiler!$B$21:$I$21,G6406)+(F6406-INDEX(2_Girdiler!$B$20:$I$20,G6406))*(INDEX(2_Girdiler!$B$21:$I$21,G6406+1)-INDEX(2_Girdiler!$B$21:$I$21,G6406))/(INDEX(2_Girdiler!$B$20:$I$20,G6406+1)-INDEX(2_Girdiler!$B$20:$I$20,G6406)))</f>
        <v>5.63437892747142</v>
      </c>
      <c r="I6406" s="16" t="n">
        <f aca="false">H6406/2_Girdiler!$B$17</f>
        <v>2.25736335235233</v>
      </c>
      <c r="J6406" s="16" t="n">
        <f aca="false">D6406+I6406</f>
        <v>10.4885504014866</v>
      </c>
    </row>
    <row r="6407" customFormat="false" ht="15" hidden="false" customHeight="false" outlineLevel="0" collapsed="false">
      <c r="A6407" s="0" t="n">
        <v>6395</v>
      </c>
      <c r="B6407" s="7" t="n">
        <v>0.208509</v>
      </c>
      <c r="C6407" s="7" t="n">
        <v>0.035369</v>
      </c>
      <c r="D6407" s="16" t="n">
        <f aca="false">LOGINV(B6407,$B$7,$C$7)</f>
        <v>8.61419187311045</v>
      </c>
      <c r="E6407" s="16" t="n">
        <f aca="false">LOGINV(C6407,$B$8,$C$8)</f>
        <v>34.0118871866927</v>
      </c>
      <c r="F6407" s="16" t="n">
        <f aca="false">$B$5/100*E6407*2_Girdiler!$B$14*2_Girdiler!$B$15*2_Girdiler!$B$16</f>
        <v>0.855739081617188</v>
      </c>
      <c r="G6407" s="16" t="n">
        <f aca="false">MIN(MATCH(F6407,2_Girdiler!$B$20:$I$20,1),7)</f>
        <v>1</v>
      </c>
      <c r="H6407" s="16" t="n">
        <f aca="false">IF(F6407&gt;=40,2_Girdiler!$I$21+(F6407-40)*(2_Girdiler!$I$21-2_Girdiler!$H$21)/(2_Girdiler!$I$20-2_Girdiler!$H$20),INDEX(2_Girdiler!$B$21:$I$21,G6407)+(F6407-INDEX(2_Girdiler!$B$20:$I$20,G6407))*(INDEX(2_Girdiler!$B$21:$I$21,G6407+1)-INDEX(2_Girdiler!$B$21:$I$21,G6407))/(INDEX(2_Girdiler!$B$20:$I$20,G6407+1)-INDEX(2_Girdiler!$B$20:$I$20,G6407)))</f>
        <v>1.88262597955781</v>
      </c>
      <c r="I6407" s="16" t="n">
        <f aca="false">H6407/2_Girdiler!$B$17</f>
        <v>0.754257203348483</v>
      </c>
      <c r="J6407" s="16" t="n">
        <f aca="false">D6407+I6407</f>
        <v>9.36844907645893</v>
      </c>
    </row>
    <row r="6408" customFormat="false" ht="15" hidden="false" customHeight="false" outlineLevel="0" collapsed="false">
      <c r="A6408" s="0" t="n">
        <v>6396</v>
      </c>
      <c r="B6408" s="7" t="n">
        <v>0.168603</v>
      </c>
      <c r="C6408" s="7" t="n">
        <v>0.743276</v>
      </c>
      <c r="D6408" s="16" t="n">
        <f aca="false">LOGINV(B6408,$B$7,$C$7)</f>
        <v>7.93166497626905</v>
      </c>
      <c r="E6408" s="16" t="n">
        <f aca="false">LOGINV(C6408,$B$8,$C$8)</f>
        <v>166.508988191919</v>
      </c>
      <c r="F6408" s="16" t="n">
        <f aca="false">$B$5/100*E6408*2_Girdiler!$B$14*2_Girdiler!$B$15*2_Girdiler!$B$16</f>
        <v>4.18936614290869</v>
      </c>
      <c r="G6408" s="16" t="n">
        <f aca="false">MIN(MATCH(F6408,2_Girdiler!$B$20:$I$20,1),7)</f>
        <v>1</v>
      </c>
      <c r="H6408" s="16" t="n">
        <f aca="false">IF(F6408&gt;=40,2_Girdiler!$I$21+(F6408-40)*(2_Girdiler!$I$21-2_Girdiler!$H$21)/(2_Girdiler!$I$20-2_Girdiler!$H$20),INDEX(2_Girdiler!$B$21:$I$21,G6408)+(F6408-INDEX(2_Girdiler!$B$20:$I$20,G6408))*(INDEX(2_Girdiler!$B$21:$I$21,G6408+1)-INDEX(2_Girdiler!$B$21:$I$21,G6408))/(INDEX(2_Girdiler!$B$20:$I$20,G6408+1)-INDEX(2_Girdiler!$B$20:$I$20,G6408)))</f>
        <v>9.21660551439912</v>
      </c>
      <c r="I6408" s="16" t="n">
        <f aca="false">H6408/2_Girdiler!$B$17</f>
        <v>3.69255028621759</v>
      </c>
      <c r="J6408" s="16" t="n">
        <f aca="false">D6408+I6408</f>
        <v>11.6242152624866</v>
      </c>
    </row>
    <row r="6409" customFormat="false" ht="15" hidden="false" customHeight="false" outlineLevel="0" collapsed="false">
      <c r="A6409" s="0" t="n">
        <v>6397</v>
      </c>
      <c r="B6409" s="7" t="n">
        <v>0.283217</v>
      </c>
      <c r="C6409" s="7" t="n">
        <v>0.936398</v>
      </c>
      <c r="D6409" s="16" t="n">
        <f aca="false">LOGINV(B6409,$B$7,$C$7)</f>
        <v>9.83784156988429</v>
      </c>
      <c r="E6409" s="16" t="n">
        <f aca="false">LOGINV(C6409,$B$8,$C$8)</f>
        <v>292.293716231291</v>
      </c>
      <c r="F6409" s="16" t="n">
        <f aca="false">$B$5/100*E6409*2_Girdiler!$B$14*2_Girdiler!$B$15*2_Girdiler!$B$16</f>
        <v>7.35410990037929</v>
      </c>
      <c r="G6409" s="16" t="n">
        <f aca="false">MIN(MATCH(F6409,2_Girdiler!$B$20:$I$20,1),7)</f>
        <v>2</v>
      </c>
      <c r="H6409" s="16" t="n">
        <f aca="false">IF(F6409&gt;=40,2_Girdiler!$I$21+(F6409-40)*(2_Girdiler!$I$21-2_Girdiler!$H$21)/(2_Girdiler!$I$20-2_Girdiler!$H$20),INDEX(2_Girdiler!$B$21:$I$21,G6409)+(F6409-INDEX(2_Girdiler!$B$20:$I$20,G6409))*(INDEX(2_Girdiler!$B$21:$I$21,G6409+1)-INDEX(2_Girdiler!$B$21:$I$21,G6409))/(INDEX(2_Girdiler!$B$20:$I$20,G6409+1)-INDEX(2_Girdiler!$B$20:$I$20,G6409)))</f>
        <v>14.7665758406069</v>
      </c>
      <c r="I6409" s="16" t="n">
        <f aca="false">H6409/2_Girdiler!$B$17</f>
        <v>5.91609608998672</v>
      </c>
      <c r="J6409" s="16" t="n">
        <f aca="false">D6409+I6409</f>
        <v>15.753937659871</v>
      </c>
    </row>
    <row r="6410" customFormat="false" ht="15" hidden="false" customHeight="false" outlineLevel="0" collapsed="false">
      <c r="A6410" s="0" t="n">
        <v>6398</v>
      </c>
      <c r="B6410" s="7" t="n">
        <v>0.897709</v>
      </c>
      <c r="C6410" s="7" t="n">
        <v>0.420498</v>
      </c>
      <c r="D6410" s="16" t="n">
        <f aca="false">LOGINV(B6410,$B$7,$C$7)</f>
        <v>27.4652177756365</v>
      </c>
      <c r="E6410" s="16" t="n">
        <f aca="false">LOGINV(C6410,$B$8,$C$8)</f>
        <v>95.9405866639364</v>
      </c>
      <c r="F6410" s="16" t="n">
        <f aca="false">$B$5/100*E6410*2_Girdiler!$B$14*2_Girdiler!$B$15*2_Girdiler!$B$16</f>
        <v>2.41386516046464</v>
      </c>
      <c r="G6410" s="16" t="n">
        <f aca="false">MIN(MATCH(F6410,2_Girdiler!$B$20:$I$20,1),7)</f>
        <v>1</v>
      </c>
      <c r="H6410" s="16" t="n">
        <f aca="false">IF(F6410&gt;=40,2_Girdiler!$I$21+(F6410-40)*(2_Girdiler!$I$21-2_Girdiler!$H$21)/(2_Girdiler!$I$20-2_Girdiler!$H$20),INDEX(2_Girdiler!$B$21:$I$21,G6410)+(F6410-INDEX(2_Girdiler!$B$20:$I$20,G6410))*(INDEX(2_Girdiler!$B$21:$I$21,G6410+1)-INDEX(2_Girdiler!$B$21:$I$21,G6410))/(INDEX(2_Girdiler!$B$20:$I$20,G6410+1)-INDEX(2_Girdiler!$B$20:$I$20,G6410)))</f>
        <v>5.31050335302221</v>
      </c>
      <c r="I6410" s="16" t="n">
        <f aca="false">H6410/2_Girdiler!$B$17</f>
        <v>2.12760551002492</v>
      </c>
      <c r="J6410" s="16" t="n">
        <f aca="false">D6410+I6410</f>
        <v>29.5928232856614</v>
      </c>
    </row>
    <row r="6411" customFormat="false" ht="15" hidden="false" customHeight="false" outlineLevel="0" collapsed="false">
      <c r="A6411" s="0" t="n">
        <v>6399</v>
      </c>
      <c r="B6411" s="7" t="n">
        <v>0.700685</v>
      </c>
      <c r="C6411" s="7" t="n">
        <v>0.785058</v>
      </c>
      <c r="D6411" s="16" t="n">
        <f aca="false">LOGINV(B6411,$B$7,$C$7)</f>
        <v>18.1596039711601</v>
      </c>
      <c r="E6411" s="16" t="n">
        <f aca="false">LOGINV(C6411,$B$8,$C$8)</f>
        <v>181.776957214149</v>
      </c>
      <c r="F6411" s="16" t="n">
        <f aca="false">$B$5/100*E6411*2_Girdiler!$B$14*2_Girdiler!$B$15*2_Girdiler!$B$16</f>
        <v>4.573508243508</v>
      </c>
      <c r="G6411" s="16" t="n">
        <f aca="false">MIN(MATCH(F6411,2_Girdiler!$B$20:$I$20,1),7)</f>
        <v>1</v>
      </c>
      <c r="H6411" s="16" t="n">
        <f aca="false">IF(F6411&gt;=40,2_Girdiler!$I$21+(F6411-40)*(2_Girdiler!$I$21-2_Girdiler!$H$21)/(2_Girdiler!$I$20-2_Girdiler!$H$20),INDEX(2_Girdiler!$B$21:$I$21,G6411)+(F6411-INDEX(2_Girdiler!$B$20:$I$20,G6411))*(INDEX(2_Girdiler!$B$21:$I$21,G6411+1)-INDEX(2_Girdiler!$B$21:$I$21,G6411))/(INDEX(2_Girdiler!$B$20:$I$20,G6411+1)-INDEX(2_Girdiler!$B$20:$I$20,G6411)))</f>
        <v>10.0617181357176</v>
      </c>
      <c r="I6411" s="16" t="n">
        <f aca="false">H6411/2_Girdiler!$B$17</f>
        <v>4.0311370736048</v>
      </c>
      <c r="J6411" s="16" t="n">
        <f aca="false">D6411+I6411</f>
        <v>22.1907410447649</v>
      </c>
    </row>
    <row r="6412" customFormat="false" ht="15" hidden="false" customHeight="false" outlineLevel="0" collapsed="false">
      <c r="A6412" s="0" t="n">
        <v>6400</v>
      </c>
      <c r="B6412" s="7" t="n">
        <v>0.711756</v>
      </c>
      <c r="C6412" s="7" t="n">
        <v>0.311377</v>
      </c>
      <c r="D6412" s="16" t="n">
        <f aca="false">LOGINV(B6412,$B$7,$C$7)</f>
        <v>18.4879681710582</v>
      </c>
      <c r="E6412" s="16" t="n">
        <f aca="false">LOGINV(C6412,$B$8,$C$8)</f>
        <v>79.493458708851</v>
      </c>
      <c r="F6412" s="16" t="n">
        <f aca="false">$B$5/100*E6412*2_Girdiler!$B$14*2_Girdiler!$B$15*2_Girdiler!$B$16</f>
        <v>2.00005542111469</v>
      </c>
      <c r="G6412" s="16" t="n">
        <f aca="false">MIN(MATCH(F6412,2_Girdiler!$B$20:$I$20,1),7)</f>
        <v>1</v>
      </c>
      <c r="H6412" s="16" t="n">
        <f aca="false">IF(F6412&gt;=40,2_Girdiler!$I$21+(F6412-40)*(2_Girdiler!$I$21-2_Girdiler!$H$21)/(2_Girdiler!$I$20-2_Girdiler!$H$20),INDEX(2_Girdiler!$B$21:$I$21,G6412)+(F6412-INDEX(2_Girdiler!$B$20:$I$20,G6412))*(INDEX(2_Girdiler!$B$21:$I$21,G6412+1)-INDEX(2_Girdiler!$B$21:$I$21,G6412))/(INDEX(2_Girdiler!$B$20:$I$20,G6412+1)-INDEX(2_Girdiler!$B$20:$I$20,G6412)))</f>
        <v>4.40012192645232</v>
      </c>
      <c r="I6412" s="16" t="n">
        <f aca="false">H6412/2_Girdiler!$B$17</f>
        <v>1.76286936155942</v>
      </c>
      <c r="J6412" s="16" t="n">
        <f aca="false">D6412+I6412</f>
        <v>20.2508375326176</v>
      </c>
    </row>
    <row r="6413" customFormat="false" ht="15" hidden="false" customHeight="false" outlineLevel="0" collapsed="false">
      <c r="A6413" s="0" t="n">
        <v>6401</v>
      </c>
      <c r="B6413" s="7" t="n">
        <v>0.586992</v>
      </c>
      <c r="C6413" s="7" t="n">
        <v>0.277529</v>
      </c>
      <c r="D6413" s="16" t="n">
        <f aca="false">LOGINV(B6413,$B$7,$C$7)</f>
        <v>15.3072157513068</v>
      </c>
      <c r="E6413" s="16" t="n">
        <f aca="false">LOGINV(C6413,$B$8,$C$8)</f>
        <v>74.6086438615651</v>
      </c>
      <c r="F6413" s="16" t="n">
        <f aca="false">$B$5/100*E6413*2_Girdiler!$B$14*2_Girdiler!$B$15*2_Girdiler!$B$16</f>
        <v>1.87715347955698</v>
      </c>
      <c r="G6413" s="16" t="n">
        <f aca="false">MIN(MATCH(F6413,2_Girdiler!$B$20:$I$20,1),7)</f>
        <v>1</v>
      </c>
      <c r="H6413" s="16" t="n">
        <f aca="false">IF(F6413&gt;=40,2_Girdiler!$I$21+(F6413-40)*(2_Girdiler!$I$21-2_Girdiler!$H$21)/(2_Girdiler!$I$20-2_Girdiler!$H$20),INDEX(2_Girdiler!$B$21:$I$21,G6413)+(F6413-INDEX(2_Girdiler!$B$20:$I$20,G6413))*(INDEX(2_Girdiler!$B$21:$I$21,G6413+1)-INDEX(2_Girdiler!$B$21:$I$21,G6413))/(INDEX(2_Girdiler!$B$20:$I$20,G6413+1)-INDEX(2_Girdiler!$B$20:$I$20,G6413)))</f>
        <v>4.12973765502535</v>
      </c>
      <c r="I6413" s="16" t="n">
        <f aca="false">H6413/2_Girdiler!$B$17</f>
        <v>1.65454232973772</v>
      </c>
      <c r="J6413" s="16" t="n">
        <f aca="false">D6413+I6413</f>
        <v>16.9617580810445</v>
      </c>
    </row>
    <row r="6414" customFormat="false" ht="15" hidden="false" customHeight="false" outlineLevel="0" collapsed="false">
      <c r="A6414" s="0" t="n">
        <v>6402</v>
      </c>
      <c r="B6414" s="7" t="n">
        <v>0.913787</v>
      </c>
      <c r="C6414" s="7" t="n">
        <v>0.267107</v>
      </c>
      <c r="D6414" s="16" t="n">
        <f aca="false">LOGINV(B6414,$B$7,$C$7)</f>
        <v>28.9724215208323</v>
      </c>
      <c r="E6414" s="16" t="n">
        <f aca="false">LOGINV(C6414,$B$8,$C$8)</f>
        <v>73.1121969581692</v>
      </c>
      <c r="F6414" s="16" t="n">
        <f aca="false">$B$5/100*E6414*2_Girdiler!$B$14*2_Girdiler!$B$15*2_Girdiler!$B$16</f>
        <v>1.83950287546754</v>
      </c>
      <c r="G6414" s="16" t="n">
        <f aca="false">MIN(MATCH(F6414,2_Girdiler!$B$20:$I$20,1),7)</f>
        <v>1</v>
      </c>
      <c r="H6414" s="16" t="n">
        <f aca="false">IF(F6414&gt;=40,2_Girdiler!$I$21+(F6414-40)*(2_Girdiler!$I$21-2_Girdiler!$H$21)/(2_Girdiler!$I$20-2_Girdiler!$H$20),INDEX(2_Girdiler!$B$21:$I$21,G6414)+(F6414-INDEX(2_Girdiler!$B$20:$I$20,G6414))*(INDEX(2_Girdiler!$B$21:$I$21,G6414+1)-INDEX(2_Girdiler!$B$21:$I$21,G6414))/(INDEX(2_Girdiler!$B$20:$I$20,G6414+1)-INDEX(2_Girdiler!$B$20:$I$20,G6414)))</f>
        <v>4.04690632602858</v>
      </c>
      <c r="I6414" s="16" t="n">
        <f aca="false">H6414/2_Girdiler!$B$17</f>
        <v>1.62135670113324</v>
      </c>
      <c r="J6414" s="16" t="n">
        <f aca="false">D6414+I6414</f>
        <v>30.5937782219655</v>
      </c>
    </row>
    <row r="6415" customFormat="false" ht="15" hidden="false" customHeight="false" outlineLevel="0" collapsed="false">
      <c r="A6415" s="0" t="n">
        <v>6403</v>
      </c>
      <c r="B6415" s="7" t="n">
        <v>0.591366</v>
      </c>
      <c r="C6415" s="7" t="n">
        <v>0.695645</v>
      </c>
      <c r="D6415" s="16" t="n">
        <f aca="false">LOGINV(B6415,$B$7,$C$7)</f>
        <v>15.4034726397392</v>
      </c>
      <c r="E6415" s="16" t="n">
        <f aca="false">LOGINV(C6415,$B$8,$C$8)</f>
        <v>151.968105961277</v>
      </c>
      <c r="F6415" s="16" t="n">
        <f aca="false">$B$5/100*E6415*2_Girdiler!$B$14*2_Girdiler!$B$15*2_Girdiler!$B$16</f>
        <v>3.82351754598574</v>
      </c>
      <c r="G6415" s="16" t="n">
        <f aca="false">MIN(MATCH(F6415,2_Girdiler!$B$20:$I$20,1),7)</f>
        <v>1</v>
      </c>
      <c r="H6415" s="16" t="n">
        <f aca="false">IF(F6415&gt;=40,2_Girdiler!$I$21+(F6415-40)*(2_Girdiler!$I$21-2_Girdiler!$H$21)/(2_Girdiler!$I$20-2_Girdiler!$H$20),INDEX(2_Girdiler!$B$21:$I$21,G6415)+(F6415-INDEX(2_Girdiler!$B$20:$I$20,G6415))*(INDEX(2_Girdiler!$B$21:$I$21,G6415+1)-INDEX(2_Girdiler!$B$21:$I$21,G6415))/(INDEX(2_Girdiler!$B$20:$I$20,G6415+1)-INDEX(2_Girdiler!$B$20:$I$20,G6415)))</f>
        <v>8.41173860116862</v>
      </c>
      <c r="I6415" s="16" t="n">
        <f aca="false">H6415/2_Girdiler!$B$17</f>
        <v>3.3700875805964</v>
      </c>
      <c r="J6415" s="16" t="n">
        <f aca="false">D6415+I6415</f>
        <v>18.7735602203356</v>
      </c>
    </row>
    <row r="6416" customFormat="false" ht="15" hidden="false" customHeight="false" outlineLevel="0" collapsed="false">
      <c r="A6416" s="0" t="n">
        <v>6404</v>
      </c>
      <c r="B6416" s="7" t="n">
        <v>0.247766</v>
      </c>
      <c r="C6416" s="7" t="n">
        <v>0.582302</v>
      </c>
      <c r="D6416" s="16" t="n">
        <f aca="false">LOGINV(B6416,$B$7,$C$7)</f>
        <v>9.2619210594909</v>
      </c>
      <c r="E6416" s="16" t="n">
        <f aca="false">LOGINV(C6416,$B$8,$C$8)</f>
        <v>124.880214984112</v>
      </c>
      <c r="F6416" s="16" t="n">
        <f aca="false">$B$5/100*E6416*2_Girdiler!$B$14*2_Girdiler!$B$15*2_Girdiler!$B$16</f>
        <v>3.14198620900025</v>
      </c>
      <c r="G6416" s="16" t="n">
        <f aca="false">MIN(MATCH(F6416,2_Girdiler!$B$20:$I$20,1),7)</f>
        <v>1</v>
      </c>
      <c r="H6416" s="16" t="n">
        <f aca="false">IF(F6416&gt;=40,2_Girdiler!$I$21+(F6416-40)*(2_Girdiler!$I$21-2_Girdiler!$H$21)/(2_Girdiler!$I$20-2_Girdiler!$H$20),INDEX(2_Girdiler!$B$21:$I$21,G6416)+(F6416-INDEX(2_Girdiler!$B$20:$I$20,G6416))*(INDEX(2_Girdiler!$B$21:$I$21,G6416+1)-INDEX(2_Girdiler!$B$21:$I$21,G6416))/(INDEX(2_Girdiler!$B$20:$I$20,G6416+1)-INDEX(2_Girdiler!$B$20:$I$20,G6416)))</f>
        <v>6.91236965980055</v>
      </c>
      <c r="I6416" s="16" t="n">
        <f aca="false">H6416/2_Girdiler!$B$17</f>
        <v>2.7693788701124</v>
      </c>
      <c r="J6416" s="16" t="n">
        <f aca="false">D6416+I6416</f>
        <v>12.0312999296033</v>
      </c>
    </row>
    <row r="6417" customFormat="false" ht="15" hidden="false" customHeight="false" outlineLevel="0" collapsed="false">
      <c r="A6417" s="0" t="n">
        <v>6405</v>
      </c>
      <c r="B6417" s="7" t="n">
        <v>0.107942</v>
      </c>
      <c r="C6417" s="7" t="n">
        <v>0.824414</v>
      </c>
      <c r="D6417" s="16" t="n">
        <f aca="false">LOGINV(B6417,$B$7,$C$7)</f>
        <v>6.79366925608209</v>
      </c>
      <c r="E6417" s="16" t="n">
        <f aca="false">LOGINV(C6417,$B$8,$C$8)</f>
        <v>199.345718861421</v>
      </c>
      <c r="F6417" s="16" t="n">
        <f aca="false">$B$5/100*E6417*2_Girdiler!$B$14*2_Girdiler!$B$15*2_Girdiler!$B$16</f>
        <v>5.01553828655336</v>
      </c>
      <c r="G6417" s="16" t="n">
        <f aca="false">MIN(MATCH(F6417,2_Girdiler!$B$20:$I$20,1),7)</f>
        <v>2</v>
      </c>
      <c r="H6417" s="16" t="n">
        <f aca="false">IF(F6417&gt;=40,2_Girdiler!$I$21+(F6417-40)*(2_Girdiler!$I$21-2_Girdiler!$H$21)/(2_Girdiler!$I$20-2_Girdiler!$H$20),INDEX(2_Girdiler!$B$21:$I$21,G6417)+(F6417-INDEX(2_Girdiler!$B$20:$I$20,G6417))*(INDEX(2_Girdiler!$B$21:$I$21,G6417+1)-INDEX(2_Girdiler!$B$21:$I$21,G6417))/(INDEX(2_Girdiler!$B$20:$I$20,G6417+1)-INDEX(2_Girdiler!$B$20:$I$20,G6417)))</f>
        <v>11.0248612584854</v>
      </c>
      <c r="I6417" s="16" t="n">
        <f aca="false">H6417/2_Girdiler!$B$17</f>
        <v>4.41701172214959</v>
      </c>
      <c r="J6417" s="16" t="n">
        <f aca="false">D6417+I6417</f>
        <v>11.2106809782317</v>
      </c>
    </row>
    <row r="6418" customFormat="false" ht="15" hidden="false" customHeight="false" outlineLevel="0" collapsed="false">
      <c r="A6418" s="0" t="n">
        <v>6406</v>
      </c>
      <c r="B6418" s="7" t="n">
        <v>0.204842</v>
      </c>
      <c r="C6418" s="7" t="n">
        <v>0.228823</v>
      </c>
      <c r="D6418" s="16" t="n">
        <f aca="false">LOGINV(B6418,$B$7,$C$7)</f>
        <v>8.55273960848454</v>
      </c>
      <c r="E6418" s="16" t="n">
        <f aca="false">LOGINV(C6418,$B$8,$C$8)</f>
        <v>67.6128311414001</v>
      </c>
      <c r="F6418" s="16" t="n">
        <f aca="false">$B$5/100*E6418*2_Girdiler!$B$14*2_Girdiler!$B$15*2_Girdiler!$B$16</f>
        <v>1.70113883151763</v>
      </c>
      <c r="G6418" s="16" t="n">
        <f aca="false">MIN(MATCH(F6418,2_Girdiler!$B$20:$I$20,1),7)</f>
        <v>1</v>
      </c>
      <c r="H6418" s="16" t="n">
        <f aca="false">IF(F6418&gt;=40,2_Girdiler!$I$21+(F6418-40)*(2_Girdiler!$I$21-2_Girdiler!$H$21)/(2_Girdiler!$I$20-2_Girdiler!$H$20),INDEX(2_Girdiler!$B$21:$I$21,G6418)+(F6418-INDEX(2_Girdiler!$B$20:$I$20,G6418))*(INDEX(2_Girdiler!$B$21:$I$21,G6418+1)-INDEX(2_Girdiler!$B$21:$I$21,G6418))/(INDEX(2_Girdiler!$B$20:$I$20,G6418+1)-INDEX(2_Girdiler!$B$20:$I$20,G6418)))</f>
        <v>3.74250542933878</v>
      </c>
      <c r="I6418" s="16" t="n">
        <f aca="false">H6418/2_Girdiler!$B$17</f>
        <v>1.49940121367739</v>
      </c>
      <c r="J6418" s="16" t="n">
        <f aca="false">D6418+I6418</f>
        <v>10.0521408221619</v>
      </c>
    </row>
    <row r="6419" customFormat="false" ht="15" hidden="false" customHeight="false" outlineLevel="0" collapsed="false">
      <c r="A6419" s="0" t="n">
        <v>6407</v>
      </c>
      <c r="B6419" s="7" t="n">
        <v>0.577348</v>
      </c>
      <c r="C6419" s="7" t="n">
        <v>0.766935</v>
      </c>
      <c r="D6419" s="16" t="n">
        <f aca="false">LOGINV(B6419,$B$7,$C$7)</f>
        <v>15.0979101258625</v>
      </c>
      <c r="E6419" s="16" t="n">
        <f aca="false">LOGINV(C6419,$B$8,$C$8)</f>
        <v>174.803616831766</v>
      </c>
      <c r="F6419" s="16" t="n">
        <f aca="false">$B$5/100*E6419*2_Girdiler!$B$14*2_Girdiler!$B$15*2_Girdiler!$B$16</f>
        <v>4.39805899948722</v>
      </c>
      <c r="G6419" s="16" t="n">
        <f aca="false">MIN(MATCH(F6419,2_Girdiler!$B$20:$I$20,1),7)</f>
        <v>1</v>
      </c>
      <c r="H6419" s="16" t="n">
        <f aca="false">IF(F6419&gt;=40,2_Girdiler!$I$21+(F6419-40)*(2_Girdiler!$I$21-2_Girdiler!$H$21)/(2_Girdiler!$I$20-2_Girdiler!$H$20),INDEX(2_Girdiler!$B$21:$I$21,G6419)+(F6419-INDEX(2_Girdiler!$B$20:$I$20,G6419))*(INDEX(2_Girdiler!$B$21:$I$21,G6419+1)-INDEX(2_Girdiler!$B$21:$I$21,G6419))/(INDEX(2_Girdiler!$B$20:$I$20,G6419+1)-INDEX(2_Girdiler!$B$20:$I$20,G6419)))</f>
        <v>9.67572979887189</v>
      </c>
      <c r="I6419" s="16" t="n">
        <f aca="false">H6419/2_Girdiler!$B$17</f>
        <v>3.87649431044547</v>
      </c>
      <c r="J6419" s="16" t="n">
        <f aca="false">D6419+I6419</f>
        <v>18.9744044363079</v>
      </c>
    </row>
    <row r="6420" customFormat="false" ht="15" hidden="false" customHeight="false" outlineLevel="0" collapsed="false">
      <c r="A6420" s="0" t="n">
        <v>6408</v>
      </c>
      <c r="B6420" s="7" t="n">
        <v>0.346844</v>
      </c>
      <c r="C6420" s="7" t="n">
        <v>0.309719</v>
      </c>
      <c r="D6420" s="16" t="n">
        <f aca="false">LOGINV(B6420,$B$7,$C$7)</f>
        <v>10.8728097134665</v>
      </c>
      <c r="E6420" s="16" t="n">
        <f aca="false">LOGINV(C6420,$B$8,$C$8)</f>
        <v>79.2528561561677</v>
      </c>
      <c r="F6420" s="16" t="n">
        <f aca="false">$B$5/100*E6420*2_Girdiler!$B$14*2_Girdiler!$B$15*2_Girdiler!$B$16</f>
        <v>1.99400186088918</v>
      </c>
      <c r="G6420" s="16" t="n">
        <f aca="false">MIN(MATCH(F6420,2_Girdiler!$B$20:$I$20,1),7)</f>
        <v>1</v>
      </c>
      <c r="H6420" s="16" t="n">
        <f aca="false">IF(F6420&gt;=40,2_Girdiler!$I$21+(F6420-40)*(2_Girdiler!$I$21-2_Girdiler!$H$21)/(2_Girdiler!$I$20-2_Girdiler!$H$20),INDEX(2_Girdiler!$B$21:$I$21,G6420)+(F6420-INDEX(2_Girdiler!$B$20:$I$20,G6420))*(INDEX(2_Girdiler!$B$21:$I$21,G6420+1)-INDEX(2_Girdiler!$B$21:$I$21,G6420))/(INDEX(2_Girdiler!$B$20:$I$20,G6420+1)-INDEX(2_Girdiler!$B$20:$I$20,G6420)))</f>
        <v>4.3868040939562</v>
      </c>
      <c r="I6420" s="16" t="n">
        <f aca="false">H6420/2_Girdiler!$B$17</f>
        <v>1.75753369148886</v>
      </c>
      <c r="J6420" s="16" t="n">
        <f aca="false">D6420+I6420</f>
        <v>12.6303434049554</v>
      </c>
    </row>
    <row r="6421" customFormat="false" ht="15" hidden="false" customHeight="false" outlineLevel="0" collapsed="false">
      <c r="A6421" s="0" t="n">
        <v>6409</v>
      </c>
      <c r="B6421" s="7" t="n">
        <v>0.471121</v>
      </c>
      <c r="C6421" s="7" t="n">
        <v>0.330384</v>
      </c>
      <c r="D6421" s="16" t="n">
        <f aca="false">LOGINV(B6421,$B$7,$C$7)</f>
        <v>13.0060562280819</v>
      </c>
      <c r="E6421" s="16" t="n">
        <f aca="false">LOGINV(C6421,$B$8,$C$8)</f>
        <v>82.2653034606103</v>
      </c>
      <c r="F6421" s="16" t="n">
        <f aca="false">$B$5/100*E6421*2_Girdiler!$B$14*2_Girdiler!$B$15*2_Girdiler!$B$16</f>
        <v>2.06979503506896</v>
      </c>
      <c r="G6421" s="16" t="n">
        <f aca="false">MIN(MATCH(F6421,2_Girdiler!$B$20:$I$20,1),7)</f>
        <v>1</v>
      </c>
      <c r="H6421" s="16" t="n">
        <f aca="false">IF(F6421&gt;=40,2_Girdiler!$I$21+(F6421-40)*(2_Girdiler!$I$21-2_Girdiler!$H$21)/(2_Girdiler!$I$20-2_Girdiler!$H$20),INDEX(2_Girdiler!$B$21:$I$21,G6421)+(F6421-INDEX(2_Girdiler!$B$20:$I$20,G6421))*(INDEX(2_Girdiler!$B$21:$I$21,G6421+1)-INDEX(2_Girdiler!$B$21:$I$21,G6421))/(INDEX(2_Girdiler!$B$20:$I$20,G6421+1)-INDEX(2_Girdiler!$B$20:$I$20,G6421)))</f>
        <v>4.5535490771517</v>
      </c>
      <c r="I6421" s="16" t="n">
        <f aca="false">H6421/2_Girdiler!$B$17</f>
        <v>1.8243385725768</v>
      </c>
      <c r="J6421" s="16" t="n">
        <f aca="false">D6421+I6421</f>
        <v>14.8303948006587</v>
      </c>
    </row>
    <row r="6422" customFormat="false" ht="15" hidden="false" customHeight="false" outlineLevel="0" collapsed="false">
      <c r="A6422" s="0" t="n">
        <v>6410</v>
      </c>
      <c r="B6422" s="7" t="n">
        <v>0.411326</v>
      </c>
      <c r="C6422" s="7" t="n">
        <v>0.934002</v>
      </c>
      <c r="D6422" s="16" t="n">
        <f aca="false">LOGINV(B6422,$B$7,$C$7)</f>
        <v>11.9516215695473</v>
      </c>
      <c r="E6422" s="16" t="n">
        <f aca="false">LOGINV(C6422,$B$8,$C$8)</f>
        <v>288.741280489637</v>
      </c>
      <c r="F6422" s="16" t="n">
        <f aca="false">$B$5/100*E6422*2_Girdiler!$B$14*2_Girdiler!$B$15*2_Girdiler!$B$16</f>
        <v>7.26473061711927</v>
      </c>
      <c r="G6422" s="16" t="n">
        <f aca="false">MIN(MATCH(F6422,2_Girdiler!$B$20:$I$20,1),7)</f>
        <v>2</v>
      </c>
      <c r="H6422" s="16" t="n">
        <f aca="false">IF(F6422&gt;=40,2_Girdiler!$I$21+(F6422-40)*(2_Girdiler!$I$21-2_Girdiler!$H$21)/(2_Girdiler!$I$20-2_Girdiler!$H$20),INDEX(2_Girdiler!$B$21:$I$21,G6422)+(F6422-INDEX(2_Girdiler!$B$20:$I$20,G6422))*(INDEX(2_Girdiler!$B$21:$I$21,G6422+1)-INDEX(2_Girdiler!$B$21:$I$21,G6422))/(INDEX(2_Girdiler!$B$20:$I$20,G6422+1)-INDEX(2_Girdiler!$B$20:$I$20,G6422)))</f>
        <v>14.6235689873908</v>
      </c>
      <c r="I6422" s="16" t="n">
        <f aca="false">H6422/2_Girdiler!$B$17</f>
        <v>5.85880167764056</v>
      </c>
      <c r="J6422" s="16" t="n">
        <f aca="false">D6422+I6422</f>
        <v>17.8104232471879</v>
      </c>
    </row>
    <row r="6423" customFormat="false" ht="15" hidden="false" customHeight="false" outlineLevel="0" collapsed="false">
      <c r="A6423" s="0" t="n">
        <v>6411</v>
      </c>
      <c r="B6423" s="7" t="n">
        <v>0.187315</v>
      </c>
      <c r="C6423" s="7" t="n">
        <v>0.949647</v>
      </c>
      <c r="D6423" s="16" t="n">
        <f aca="false">LOGINV(B6423,$B$7,$C$7)</f>
        <v>8.25584368904728</v>
      </c>
      <c r="E6423" s="16" t="n">
        <f aca="false">LOGINV(C6423,$B$8,$C$8)</f>
        <v>315.06498740932</v>
      </c>
      <c r="F6423" s="16" t="n">
        <f aca="false">$B$5/100*E6423*2_Girdiler!$B$14*2_Girdiler!$B$15*2_Girdiler!$B$16</f>
        <v>7.92703508321849</v>
      </c>
      <c r="G6423" s="16" t="n">
        <f aca="false">MIN(MATCH(F6423,2_Girdiler!$B$20:$I$20,1),7)</f>
        <v>2</v>
      </c>
      <c r="H6423" s="16" t="n">
        <f aca="false">IF(F6423&gt;=40,2_Girdiler!$I$21+(F6423-40)*(2_Girdiler!$I$21-2_Girdiler!$H$21)/(2_Girdiler!$I$20-2_Girdiler!$H$20),INDEX(2_Girdiler!$B$21:$I$21,G6423)+(F6423-INDEX(2_Girdiler!$B$20:$I$20,G6423))*(INDEX(2_Girdiler!$B$21:$I$21,G6423+1)-INDEX(2_Girdiler!$B$21:$I$21,G6423))/(INDEX(2_Girdiler!$B$20:$I$20,G6423+1)-INDEX(2_Girdiler!$B$20:$I$20,G6423)))</f>
        <v>15.6832561331496</v>
      </c>
      <c r="I6423" s="16" t="n">
        <f aca="false">H6423/2_Girdiler!$B$17</f>
        <v>6.28335582257595</v>
      </c>
      <c r="J6423" s="16" t="n">
        <f aca="false">D6423+I6423</f>
        <v>14.5391995116232</v>
      </c>
    </row>
    <row r="6424" customFormat="false" ht="15" hidden="false" customHeight="false" outlineLevel="0" collapsed="false">
      <c r="A6424" s="0" t="n">
        <v>6412</v>
      </c>
      <c r="B6424" s="7" t="n">
        <v>0.666079</v>
      </c>
      <c r="C6424" s="7" t="n">
        <v>0.074589</v>
      </c>
      <c r="D6424" s="16" t="n">
        <f aca="false">LOGINV(B6424,$B$7,$C$7)</f>
        <v>17.2013318537054</v>
      </c>
      <c r="E6424" s="16" t="n">
        <f aca="false">LOGINV(C6424,$B$8,$C$8)</f>
        <v>43.0401514040108</v>
      </c>
      <c r="F6424" s="16" t="n">
        <f aca="false">$B$5/100*E6424*2_Girdiler!$B$14*2_Girdiler!$B$15*2_Girdiler!$B$16</f>
        <v>1.08289020932491</v>
      </c>
      <c r="G6424" s="16" t="n">
        <f aca="false">MIN(MATCH(F6424,2_Girdiler!$B$20:$I$20,1),7)</f>
        <v>1</v>
      </c>
      <c r="H6424" s="16" t="n">
        <f aca="false">IF(F6424&gt;=40,2_Girdiler!$I$21+(F6424-40)*(2_Girdiler!$I$21-2_Girdiler!$H$21)/(2_Girdiler!$I$20-2_Girdiler!$H$20),INDEX(2_Girdiler!$B$21:$I$21,G6424)+(F6424-INDEX(2_Girdiler!$B$20:$I$20,G6424))*(INDEX(2_Girdiler!$B$21:$I$21,G6424+1)-INDEX(2_Girdiler!$B$21:$I$21,G6424))/(INDEX(2_Girdiler!$B$20:$I$20,G6424+1)-INDEX(2_Girdiler!$B$20:$I$20,G6424)))</f>
        <v>2.38235846051481</v>
      </c>
      <c r="I6424" s="16" t="n">
        <f aca="false">H6424/2_Girdiler!$B$17</f>
        <v>0.954470537065227</v>
      </c>
      <c r="J6424" s="16" t="n">
        <f aca="false">D6424+I6424</f>
        <v>18.1558023907706</v>
      </c>
    </row>
    <row r="6425" customFormat="false" ht="15" hidden="false" customHeight="false" outlineLevel="0" collapsed="false">
      <c r="A6425" s="0" t="n">
        <v>6413</v>
      </c>
      <c r="B6425" s="7" t="n">
        <v>0.27677</v>
      </c>
      <c r="C6425" s="7" t="n">
        <v>0.538938</v>
      </c>
      <c r="D6425" s="16" t="n">
        <f aca="false">LOGINV(B6425,$B$7,$C$7)</f>
        <v>9.73337432844976</v>
      </c>
      <c r="E6425" s="16" t="n">
        <f aca="false">LOGINV(C6425,$B$8,$C$8)</f>
        <v>116.318514771375</v>
      </c>
      <c r="F6425" s="16" t="n">
        <f aca="false">$B$5/100*E6425*2_Girdiler!$B$14*2_Girdiler!$B$15*2_Girdiler!$B$16</f>
        <v>2.9265738316478</v>
      </c>
      <c r="G6425" s="16" t="n">
        <f aca="false">MIN(MATCH(F6425,2_Girdiler!$B$20:$I$20,1),7)</f>
        <v>1</v>
      </c>
      <c r="H6425" s="16" t="n">
        <f aca="false">IF(F6425&gt;=40,2_Girdiler!$I$21+(F6425-40)*(2_Girdiler!$I$21-2_Girdiler!$H$21)/(2_Girdiler!$I$20-2_Girdiler!$H$20),INDEX(2_Girdiler!$B$21:$I$21,G6425)+(F6425-INDEX(2_Girdiler!$B$20:$I$20,G6425))*(INDEX(2_Girdiler!$B$21:$I$21,G6425+1)-INDEX(2_Girdiler!$B$21:$I$21,G6425))/(INDEX(2_Girdiler!$B$20:$I$20,G6425+1)-INDEX(2_Girdiler!$B$20:$I$20,G6425)))</f>
        <v>6.43846242962515</v>
      </c>
      <c r="I6425" s="16" t="n">
        <f aca="false">H6425/2_Girdiler!$B$17</f>
        <v>2.57951219135623</v>
      </c>
      <c r="J6425" s="16" t="n">
        <f aca="false">D6425+I6425</f>
        <v>12.312886519806</v>
      </c>
    </row>
    <row r="6426" customFormat="false" ht="15" hidden="false" customHeight="false" outlineLevel="0" collapsed="false">
      <c r="A6426" s="0" t="n">
        <v>6414</v>
      </c>
      <c r="B6426" s="7" t="n">
        <v>0.274683</v>
      </c>
      <c r="C6426" s="7" t="n">
        <v>0.141634</v>
      </c>
      <c r="D6426" s="16" t="n">
        <f aca="false">LOGINV(B6426,$B$7,$C$7)</f>
        <v>9.69954333659879</v>
      </c>
      <c r="E6426" s="16" t="n">
        <f aca="false">LOGINV(C6426,$B$8,$C$8)</f>
        <v>54.6310892062518</v>
      </c>
      <c r="F6426" s="16" t="n">
        <f aca="false">$B$5/100*E6426*2_Girdiler!$B$14*2_Girdiler!$B$15*2_Girdiler!$B$16</f>
        <v>1.3745182044293</v>
      </c>
      <c r="G6426" s="16" t="n">
        <f aca="false">MIN(MATCH(F6426,2_Girdiler!$B$20:$I$20,1),7)</f>
        <v>1</v>
      </c>
      <c r="H6426" s="16" t="n">
        <f aca="false">IF(F6426&gt;=40,2_Girdiler!$I$21+(F6426-40)*(2_Girdiler!$I$21-2_Girdiler!$H$21)/(2_Girdiler!$I$20-2_Girdiler!$H$20),INDEX(2_Girdiler!$B$21:$I$21,G6426)+(F6426-INDEX(2_Girdiler!$B$20:$I$20,G6426))*(INDEX(2_Girdiler!$B$21:$I$21,G6426+1)-INDEX(2_Girdiler!$B$21:$I$21,G6426))/(INDEX(2_Girdiler!$B$20:$I$20,G6426+1)-INDEX(2_Girdiler!$B$20:$I$20,G6426)))</f>
        <v>3.02394004974445</v>
      </c>
      <c r="I6426" s="16" t="n">
        <f aca="false">H6426/2_Girdiler!$B$17</f>
        <v>1.21151444300659</v>
      </c>
      <c r="J6426" s="16" t="n">
        <f aca="false">D6426+I6426</f>
        <v>10.9110577796054</v>
      </c>
    </row>
    <row r="6427" customFormat="false" ht="15" hidden="false" customHeight="false" outlineLevel="0" collapsed="false">
      <c r="A6427" s="0" t="n">
        <v>6415</v>
      </c>
      <c r="B6427" s="7" t="n">
        <v>0.989152</v>
      </c>
      <c r="C6427" s="7" t="n">
        <v>0.343951</v>
      </c>
      <c r="D6427" s="16" t="n">
        <f aca="false">LOGINV(B6427,$B$7,$C$7)</f>
        <v>48.6861380564015</v>
      </c>
      <c r="E6427" s="16" t="n">
        <f aca="false">LOGINV(C6427,$B$8,$C$8)</f>
        <v>84.2618544294841</v>
      </c>
      <c r="F6427" s="16" t="n">
        <f aca="false">$B$5/100*E6427*2_Girdiler!$B$14*2_Girdiler!$B$15*2_Girdiler!$B$16</f>
        <v>2.12002825744582</v>
      </c>
      <c r="G6427" s="16" t="n">
        <f aca="false">MIN(MATCH(F6427,2_Girdiler!$B$20:$I$20,1),7)</f>
        <v>1</v>
      </c>
      <c r="H6427" s="16" t="n">
        <f aca="false">IF(F6427&gt;=40,2_Girdiler!$I$21+(F6427-40)*(2_Girdiler!$I$21-2_Girdiler!$H$21)/(2_Girdiler!$I$20-2_Girdiler!$H$20),INDEX(2_Girdiler!$B$21:$I$21,G6427)+(F6427-INDEX(2_Girdiler!$B$20:$I$20,G6427))*(INDEX(2_Girdiler!$B$21:$I$21,G6427+1)-INDEX(2_Girdiler!$B$21:$I$21,G6427))/(INDEX(2_Girdiler!$B$20:$I$20,G6427+1)-INDEX(2_Girdiler!$B$20:$I$20,G6427)))</f>
        <v>4.6640621663808</v>
      </c>
      <c r="I6427" s="16" t="n">
        <f aca="false">H6427/2_Girdiler!$B$17</f>
        <v>1.86861464999231</v>
      </c>
      <c r="J6427" s="16" t="n">
        <f aca="false">D6427+I6427</f>
        <v>50.5547527063938</v>
      </c>
    </row>
    <row r="6428" customFormat="false" ht="15" hidden="false" customHeight="false" outlineLevel="0" collapsed="false">
      <c r="A6428" s="0" t="n">
        <v>6416</v>
      </c>
      <c r="B6428" s="7" t="n">
        <v>0.829419</v>
      </c>
      <c r="C6428" s="7" t="n">
        <v>0.064179</v>
      </c>
      <c r="D6428" s="16" t="n">
        <f aca="false">LOGINV(B6428,$B$7,$C$7)</f>
        <v>23.0202288456024</v>
      </c>
      <c r="E6428" s="16" t="n">
        <f aca="false">LOGINV(C6428,$B$8,$C$8)</f>
        <v>40.922336345258</v>
      </c>
      <c r="F6428" s="16" t="n">
        <f aca="false">$B$5/100*E6428*2_Girdiler!$B$14*2_Girdiler!$B$15*2_Girdiler!$B$16</f>
        <v>1.02960598244669</v>
      </c>
      <c r="G6428" s="16" t="n">
        <f aca="false">MIN(MATCH(F6428,2_Girdiler!$B$20:$I$20,1),7)</f>
        <v>1</v>
      </c>
      <c r="H6428" s="16" t="n">
        <f aca="false">IF(F6428&gt;=40,2_Girdiler!$I$21+(F6428-40)*(2_Girdiler!$I$21-2_Girdiler!$H$21)/(2_Girdiler!$I$20-2_Girdiler!$H$20),INDEX(2_Girdiler!$B$21:$I$21,G6428)+(F6428-INDEX(2_Girdiler!$B$20:$I$20,G6428))*(INDEX(2_Girdiler!$B$21:$I$21,G6428+1)-INDEX(2_Girdiler!$B$21:$I$21,G6428))/(INDEX(2_Girdiler!$B$20:$I$20,G6428+1)-INDEX(2_Girdiler!$B$20:$I$20,G6428)))</f>
        <v>2.26513316138272</v>
      </c>
      <c r="I6428" s="16" t="n">
        <f aca="false">H6428/2_Girdiler!$B$17</f>
        <v>0.907505272989871</v>
      </c>
      <c r="J6428" s="16" t="n">
        <f aca="false">D6428+I6428</f>
        <v>23.9277341185923</v>
      </c>
    </row>
    <row r="6429" customFormat="false" ht="15" hidden="false" customHeight="false" outlineLevel="0" collapsed="false">
      <c r="A6429" s="0" t="n">
        <v>6417</v>
      </c>
      <c r="B6429" s="7" t="n">
        <v>0.083089</v>
      </c>
      <c r="C6429" s="7" t="n">
        <v>0.786366</v>
      </c>
      <c r="D6429" s="16" t="n">
        <f aca="false">LOGINV(B6429,$B$7,$C$7)</f>
        <v>6.25905846665404</v>
      </c>
      <c r="E6429" s="16" t="n">
        <f aca="false">LOGINV(C6429,$B$8,$C$8)</f>
        <v>182.303997814312</v>
      </c>
      <c r="F6429" s="16" t="n">
        <f aca="false">$B$5/100*E6429*2_Girdiler!$B$14*2_Girdiler!$B$15*2_Girdiler!$B$16</f>
        <v>4.58676858500809</v>
      </c>
      <c r="G6429" s="16" t="n">
        <f aca="false">MIN(MATCH(F6429,2_Girdiler!$B$20:$I$20,1),7)</f>
        <v>1</v>
      </c>
      <c r="H6429" s="16" t="n">
        <f aca="false">IF(F6429&gt;=40,2_Girdiler!$I$21+(F6429-40)*(2_Girdiler!$I$21-2_Girdiler!$H$21)/(2_Girdiler!$I$20-2_Girdiler!$H$20),INDEX(2_Girdiler!$B$21:$I$21,G6429)+(F6429-INDEX(2_Girdiler!$B$20:$I$20,G6429))*(INDEX(2_Girdiler!$B$21:$I$21,G6429+1)-INDEX(2_Girdiler!$B$21:$I$21,G6429))/(INDEX(2_Girdiler!$B$20:$I$20,G6429+1)-INDEX(2_Girdiler!$B$20:$I$20,G6429)))</f>
        <v>10.0908908870178</v>
      </c>
      <c r="I6429" s="16" t="n">
        <f aca="false">H6429/2_Girdiler!$B$17</f>
        <v>4.04282487460649</v>
      </c>
      <c r="J6429" s="16" t="n">
        <f aca="false">D6429+I6429</f>
        <v>10.3018833412605</v>
      </c>
    </row>
    <row r="6430" customFormat="false" ht="15" hidden="false" customHeight="false" outlineLevel="0" collapsed="false">
      <c r="A6430" s="0" t="n">
        <v>6418</v>
      </c>
      <c r="B6430" s="7" t="n">
        <v>0.289582</v>
      </c>
      <c r="C6430" s="7" t="n">
        <v>0.473873</v>
      </c>
      <c r="D6430" s="16" t="n">
        <f aca="false">LOGINV(B6430,$B$7,$C$7)</f>
        <v>9.94094876750877</v>
      </c>
      <c r="E6430" s="16" t="n">
        <f aca="false">LOGINV(C6430,$B$8,$C$8)</f>
        <v>104.681728470669</v>
      </c>
      <c r="F6430" s="16" t="n">
        <f aca="false">$B$5/100*E6430*2_Girdiler!$B$14*2_Girdiler!$B$15*2_Girdiler!$B$16</f>
        <v>2.63379228832203</v>
      </c>
      <c r="G6430" s="16" t="n">
        <f aca="false">MIN(MATCH(F6430,2_Girdiler!$B$20:$I$20,1),7)</f>
        <v>1</v>
      </c>
      <c r="H6430" s="16" t="n">
        <f aca="false">IF(F6430&gt;=40,2_Girdiler!$I$21+(F6430-40)*(2_Girdiler!$I$21-2_Girdiler!$H$21)/(2_Girdiler!$I$20-2_Girdiler!$H$20),INDEX(2_Girdiler!$B$21:$I$21,G6430)+(F6430-INDEX(2_Girdiler!$B$20:$I$20,G6430))*(INDEX(2_Girdiler!$B$21:$I$21,G6430+1)-INDEX(2_Girdiler!$B$21:$I$21,G6430))/(INDEX(2_Girdiler!$B$20:$I$20,G6430+1)-INDEX(2_Girdiler!$B$20:$I$20,G6430)))</f>
        <v>5.79434303430846</v>
      </c>
      <c r="I6430" s="16" t="n">
        <f aca="false">H6430/2_Girdiler!$B$17</f>
        <v>2.32145153618127</v>
      </c>
      <c r="J6430" s="16" t="n">
        <f aca="false">D6430+I6430</f>
        <v>12.26240030369</v>
      </c>
    </row>
    <row r="6431" customFormat="false" ht="15" hidden="false" customHeight="false" outlineLevel="0" collapsed="false">
      <c r="A6431" s="0" t="n">
        <v>6419</v>
      </c>
      <c r="B6431" s="7" t="n">
        <v>0.839164</v>
      </c>
      <c r="C6431" s="7" t="n">
        <v>0.996373</v>
      </c>
      <c r="D6431" s="16" t="n">
        <f aca="false">LOGINV(B6431,$B$7,$C$7)</f>
        <v>23.5281811920263</v>
      </c>
      <c r="E6431" s="16" t="n">
        <f aca="false">LOGINV(C6431,$B$8,$C$8)</f>
        <v>617.924461557821</v>
      </c>
      <c r="F6431" s="16" t="n">
        <f aca="false">$B$5/100*E6431*2_Girdiler!$B$14*2_Girdiler!$B$15*2_Girdiler!$B$16</f>
        <v>15.5469794527948</v>
      </c>
      <c r="G6431" s="16" t="n">
        <f aca="false">MIN(MATCH(F6431,2_Girdiler!$B$20:$I$20,1),7)</f>
        <v>4</v>
      </c>
      <c r="H6431" s="16" t="n">
        <f aca="false">IF(F6431&gt;=40,2_Girdiler!$I$21+(F6431-40)*(2_Girdiler!$I$21-2_Girdiler!$H$21)/(2_Girdiler!$I$20-2_Girdiler!$H$20),INDEX(2_Girdiler!$B$21:$I$21,G6431)+(F6431-INDEX(2_Girdiler!$B$20:$I$20,G6431))*(INDEX(2_Girdiler!$B$21:$I$21,G6431+1)-INDEX(2_Girdiler!$B$21:$I$21,G6431))/(INDEX(2_Girdiler!$B$20:$I$20,G6431+1)-INDEX(2_Girdiler!$B$20:$I$20,G6431)))</f>
        <v>23.7734897263974</v>
      </c>
      <c r="I6431" s="16" t="n">
        <f aca="false">H6431/2_Girdiler!$B$17</f>
        <v>9.52463530705024</v>
      </c>
      <c r="J6431" s="16" t="n">
        <f aca="false">D6431+I6431</f>
        <v>33.0528164990765</v>
      </c>
    </row>
    <row r="6432" customFormat="false" ht="15" hidden="false" customHeight="false" outlineLevel="0" collapsed="false">
      <c r="A6432" s="0" t="n">
        <v>6420</v>
      </c>
      <c r="B6432" s="7" t="n">
        <v>0.51019</v>
      </c>
      <c r="C6432" s="7" t="n">
        <v>0.707998</v>
      </c>
      <c r="D6432" s="16" t="n">
        <f aca="false">LOGINV(B6432,$B$7,$C$7)</f>
        <v>13.7362587593862</v>
      </c>
      <c r="E6432" s="16" t="n">
        <f aca="false">LOGINV(C6432,$B$8,$C$8)</f>
        <v>155.503729440767</v>
      </c>
      <c r="F6432" s="16" t="n">
        <f aca="false">$B$5/100*E6432*2_Girdiler!$B$14*2_Girdiler!$B$15*2_Girdiler!$B$16</f>
        <v>3.9124738327297</v>
      </c>
      <c r="G6432" s="16" t="n">
        <f aca="false">MIN(MATCH(F6432,2_Girdiler!$B$20:$I$20,1),7)</f>
        <v>1</v>
      </c>
      <c r="H6432" s="16" t="n">
        <f aca="false">IF(F6432&gt;=40,2_Girdiler!$I$21+(F6432-40)*(2_Girdiler!$I$21-2_Girdiler!$H$21)/(2_Girdiler!$I$20-2_Girdiler!$H$20),INDEX(2_Girdiler!$B$21:$I$21,G6432)+(F6432-INDEX(2_Girdiler!$B$20:$I$20,G6432))*(INDEX(2_Girdiler!$B$21:$I$21,G6432+1)-INDEX(2_Girdiler!$B$21:$I$21,G6432))/(INDEX(2_Girdiler!$B$20:$I$20,G6432+1)-INDEX(2_Girdiler!$B$20:$I$20,G6432)))</f>
        <v>8.60744243200535</v>
      </c>
      <c r="I6432" s="16" t="n">
        <f aca="false">H6432/2_Girdiler!$B$17</f>
        <v>3.44849456410471</v>
      </c>
      <c r="J6432" s="16" t="n">
        <f aca="false">D6432+I6432</f>
        <v>17.1847533234909</v>
      </c>
    </row>
    <row r="6433" customFormat="false" ht="15" hidden="false" customHeight="false" outlineLevel="0" collapsed="false">
      <c r="A6433" s="0" t="n">
        <v>6421</v>
      </c>
      <c r="B6433" s="7" t="n">
        <v>0.611895</v>
      </c>
      <c r="C6433" s="7" t="n">
        <v>0.759148</v>
      </c>
      <c r="D6433" s="16" t="n">
        <f aca="false">LOGINV(B6433,$B$7,$C$7)</f>
        <v>15.8670931513979</v>
      </c>
      <c r="E6433" s="16" t="n">
        <f aca="false">LOGINV(C6433,$B$8,$C$8)</f>
        <v>171.980308443193</v>
      </c>
      <c r="F6433" s="16" t="n">
        <f aca="false">$B$5/100*E6433*2_Girdiler!$B$14*2_Girdiler!$B$15*2_Girdiler!$B$16</f>
        <v>4.32702456043073</v>
      </c>
      <c r="G6433" s="16" t="n">
        <f aca="false">MIN(MATCH(F6433,2_Girdiler!$B$20:$I$20,1),7)</f>
        <v>1</v>
      </c>
      <c r="H6433" s="16" t="n">
        <f aca="false">IF(F6433&gt;=40,2_Girdiler!$I$21+(F6433-40)*(2_Girdiler!$I$21-2_Girdiler!$H$21)/(2_Girdiler!$I$20-2_Girdiler!$H$20),INDEX(2_Girdiler!$B$21:$I$21,G6433)+(F6433-INDEX(2_Girdiler!$B$20:$I$20,G6433))*(INDEX(2_Girdiler!$B$21:$I$21,G6433+1)-INDEX(2_Girdiler!$B$21:$I$21,G6433))/(INDEX(2_Girdiler!$B$20:$I$20,G6433+1)-INDEX(2_Girdiler!$B$20:$I$20,G6433)))</f>
        <v>9.51945403294761</v>
      </c>
      <c r="I6433" s="16" t="n">
        <f aca="false">H6433/2_Girdiler!$B$17</f>
        <v>3.81388382730273</v>
      </c>
      <c r="J6433" s="16" t="n">
        <f aca="false">D6433+I6433</f>
        <v>19.6809769787006</v>
      </c>
    </row>
    <row r="6434" customFormat="false" ht="15" hidden="false" customHeight="false" outlineLevel="0" collapsed="false">
      <c r="A6434" s="0" t="n">
        <v>6422</v>
      </c>
      <c r="B6434" s="7" t="n">
        <v>0.738817</v>
      </c>
      <c r="C6434" s="7" t="n">
        <v>0.780152</v>
      </c>
      <c r="D6434" s="16" t="n">
        <f aca="false">LOGINV(B6434,$B$7,$C$7)</f>
        <v>19.3437660398003</v>
      </c>
      <c r="E6434" s="16" t="n">
        <f aca="false">LOGINV(C6434,$B$8,$C$8)</f>
        <v>179.829867893563</v>
      </c>
      <c r="F6434" s="16" t="n">
        <f aca="false">$B$5/100*E6434*2_Girdiler!$B$14*2_Girdiler!$B$15*2_Girdiler!$B$16</f>
        <v>4.52451947620204</v>
      </c>
      <c r="G6434" s="16" t="n">
        <f aca="false">MIN(MATCH(F6434,2_Girdiler!$B$20:$I$20,1),7)</f>
        <v>1</v>
      </c>
      <c r="H6434" s="16" t="n">
        <f aca="false">IF(F6434&gt;=40,2_Girdiler!$I$21+(F6434-40)*(2_Girdiler!$I$21-2_Girdiler!$H$21)/(2_Girdiler!$I$20-2_Girdiler!$H$20),INDEX(2_Girdiler!$B$21:$I$21,G6434)+(F6434-INDEX(2_Girdiler!$B$20:$I$20,G6434))*(INDEX(2_Girdiler!$B$21:$I$21,G6434+1)-INDEX(2_Girdiler!$B$21:$I$21,G6434))/(INDEX(2_Girdiler!$B$20:$I$20,G6434+1)-INDEX(2_Girdiler!$B$20:$I$20,G6434)))</f>
        <v>9.95394284764448</v>
      </c>
      <c r="I6434" s="16" t="n">
        <f aca="false">H6434/2_Girdiler!$B$17</f>
        <v>3.98795787165244</v>
      </c>
      <c r="J6434" s="16" t="n">
        <f aca="false">D6434+I6434</f>
        <v>23.3317239114527</v>
      </c>
    </row>
    <row r="6435" customFormat="false" ht="15" hidden="false" customHeight="false" outlineLevel="0" collapsed="false">
      <c r="A6435" s="0" t="n">
        <v>6423</v>
      </c>
      <c r="B6435" s="7" t="n">
        <v>0.023151</v>
      </c>
      <c r="C6435" s="7" t="n">
        <v>0.457974</v>
      </c>
      <c r="D6435" s="16" t="n">
        <f aca="false">LOGINV(B6435,$B$7,$C$7)</f>
        <v>4.45981886422462</v>
      </c>
      <c r="E6435" s="16" t="n">
        <f aca="false">LOGINV(C6435,$B$8,$C$8)</f>
        <v>102.013337077599</v>
      </c>
      <c r="F6435" s="16" t="n">
        <f aca="false">$B$5/100*E6435*2_Girdiler!$B$14*2_Girdiler!$B$15*2_Girdiler!$B$16</f>
        <v>2.56665556087239</v>
      </c>
      <c r="G6435" s="16" t="n">
        <f aca="false">MIN(MATCH(F6435,2_Girdiler!$B$20:$I$20,1),7)</f>
        <v>1</v>
      </c>
      <c r="H6435" s="16" t="n">
        <f aca="false">IF(F6435&gt;=40,2_Girdiler!$I$21+(F6435-40)*(2_Girdiler!$I$21-2_Girdiler!$H$21)/(2_Girdiler!$I$20-2_Girdiler!$H$20),INDEX(2_Girdiler!$B$21:$I$21,G6435)+(F6435-INDEX(2_Girdiler!$B$20:$I$20,G6435))*(INDEX(2_Girdiler!$B$21:$I$21,G6435+1)-INDEX(2_Girdiler!$B$21:$I$21,G6435))/(INDEX(2_Girdiler!$B$20:$I$20,G6435+1)-INDEX(2_Girdiler!$B$20:$I$20,G6435)))</f>
        <v>5.64664223391927</v>
      </c>
      <c r="I6435" s="16" t="n">
        <f aca="false">H6435/2_Girdiler!$B$17</f>
        <v>2.26227653602535</v>
      </c>
      <c r="J6435" s="16" t="n">
        <f aca="false">D6435+I6435</f>
        <v>6.72209540024997</v>
      </c>
    </row>
    <row r="6436" customFormat="false" ht="15" hidden="false" customHeight="false" outlineLevel="0" collapsed="false">
      <c r="A6436" s="0" t="n">
        <v>6424</v>
      </c>
      <c r="B6436" s="7" t="n">
        <v>0.763813</v>
      </c>
      <c r="C6436" s="7" t="n">
        <v>0.113396</v>
      </c>
      <c r="D6436" s="16" t="n">
        <f aca="false">LOGINV(B6436,$B$7,$C$7)</f>
        <v>20.2136833999322</v>
      </c>
      <c r="E6436" s="16" t="n">
        <f aca="false">LOGINV(C6436,$B$8,$C$8)</f>
        <v>50.0507036515874</v>
      </c>
      <c r="F6436" s="16" t="n">
        <f aca="false">$B$5/100*E6436*2_Girdiler!$B$14*2_Girdiler!$B$15*2_Girdiler!$B$16</f>
        <v>1.25927570387394</v>
      </c>
      <c r="G6436" s="16" t="n">
        <f aca="false">MIN(MATCH(F6436,2_Girdiler!$B$20:$I$20,1),7)</f>
        <v>1</v>
      </c>
      <c r="H6436" s="16" t="n">
        <f aca="false">IF(F6436&gt;=40,2_Girdiler!$I$21+(F6436-40)*(2_Girdiler!$I$21-2_Girdiler!$H$21)/(2_Girdiler!$I$20-2_Girdiler!$H$20),INDEX(2_Girdiler!$B$21:$I$21,G6436)+(F6436-INDEX(2_Girdiler!$B$20:$I$20,G6436))*(INDEX(2_Girdiler!$B$21:$I$21,G6436+1)-INDEX(2_Girdiler!$B$21:$I$21,G6436))/(INDEX(2_Girdiler!$B$20:$I$20,G6436+1)-INDEX(2_Girdiler!$B$20:$I$20,G6436)))</f>
        <v>2.77040654852267</v>
      </c>
      <c r="I6436" s="16" t="n">
        <f aca="false">H6436/2_Girdiler!$B$17</f>
        <v>1.10993852104273</v>
      </c>
      <c r="J6436" s="16" t="n">
        <f aca="false">D6436+I6436</f>
        <v>21.3236219209749</v>
      </c>
    </row>
    <row r="6437" customFormat="false" ht="15" hidden="false" customHeight="false" outlineLevel="0" collapsed="false">
      <c r="A6437" s="0" t="n">
        <v>6425</v>
      </c>
      <c r="B6437" s="7" t="n">
        <v>0.780382</v>
      </c>
      <c r="C6437" s="7" t="n">
        <v>0.314267</v>
      </c>
      <c r="D6437" s="16" t="n">
        <f aca="false">LOGINV(B6437,$B$7,$C$7)</f>
        <v>20.8413704685779</v>
      </c>
      <c r="E6437" s="16" t="n">
        <f aca="false">LOGINV(C6437,$B$8,$C$8)</f>
        <v>79.9132617319044</v>
      </c>
      <c r="F6437" s="16" t="n">
        <f aca="false">$B$5/100*E6437*2_Girdiler!$B$14*2_Girdiler!$B$15*2_Girdiler!$B$16</f>
        <v>2.01061766517471</v>
      </c>
      <c r="G6437" s="16" t="n">
        <f aca="false">MIN(MATCH(F6437,2_Girdiler!$B$20:$I$20,1),7)</f>
        <v>1</v>
      </c>
      <c r="H6437" s="16" t="n">
        <f aca="false">IF(F6437&gt;=40,2_Girdiler!$I$21+(F6437-40)*(2_Girdiler!$I$21-2_Girdiler!$H$21)/(2_Girdiler!$I$20-2_Girdiler!$H$20),INDEX(2_Girdiler!$B$21:$I$21,G6437)+(F6437-INDEX(2_Girdiler!$B$20:$I$20,G6437))*(INDEX(2_Girdiler!$B$21:$I$21,G6437+1)-INDEX(2_Girdiler!$B$21:$I$21,G6437))/(INDEX(2_Girdiler!$B$20:$I$20,G6437+1)-INDEX(2_Girdiler!$B$20:$I$20,G6437)))</f>
        <v>4.42335886338437</v>
      </c>
      <c r="I6437" s="16" t="n">
        <f aca="false">H6437/2_Girdiler!$B$17</f>
        <v>1.77217903180464</v>
      </c>
      <c r="J6437" s="16" t="n">
        <f aca="false">D6437+I6437</f>
        <v>22.6135495003825</v>
      </c>
    </row>
    <row r="6438" customFormat="false" ht="15" hidden="false" customHeight="false" outlineLevel="0" collapsed="false">
      <c r="A6438" s="0" t="n">
        <v>6426</v>
      </c>
      <c r="B6438" s="7" t="n">
        <v>0.596115</v>
      </c>
      <c r="C6438" s="7" t="n">
        <v>0.801326</v>
      </c>
      <c r="D6438" s="16" t="n">
        <f aca="false">LOGINV(B6438,$B$7,$C$7)</f>
        <v>15.5089547344677</v>
      </c>
      <c r="E6438" s="16" t="n">
        <f aca="false">LOGINV(C6438,$B$8,$C$8)</f>
        <v>188.586920551846</v>
      </c>
      <c r="F6438" s="16" t="n">
        <f aca="false">$B$5/100*E6438*2_Girdiler!$B$14*2_Girdiler!$B$15*2_Girdiler!$B$16</f>
        <v>4.74484692108444</v>
      </c>
      <c r="G6438" s="16" t="n">
        <f aca="false">MIN(MATCH(F6438,2_Girdiler!$B$20:$I$20,1),7)</f>
        <v>1</v>
      </c>
      <c r="H6438" s="16" t="n">
        <f aca="false">IF(F6438&gt;=40,2_Girdiler!$I$21+(F6438-40)*(2_Girdiler!$I$21-2_Girdiler!$H$21)/(2_Girdiler!$I$20-2_Girdiler!$H$20),INDEX(2_Girdiler!$B$21:$I$21,G6438)+(F6438-INDEX(2_Girdiler!$B$20:$I$20,G6438))*(INDEX(2_Girdiler!$B$21:$I$21,G6438+1)-INDEX(2_Girdiler!$B$21:$I$21,G6438))/(INDEX(2_Girdiler!$B$20:$I$20,G6438+1)-INDEX(2_Girdiler!$B$20:$I$20,G6438)))</f>
        <v>10.4386632263858</v>
      </c>
      <c r="I6438" s="16" t="n">
        <f aca="false">H6438/2_Girdiler!$B$17</f>
        <v>4.18215674134045</v>
      </c>
      <c r="J6438" s="16" t="n">
        <f aca="false">D6438+I6438</f>
        <v>19.6911114758081</v>
      </c>
    </row>
    <row r="6439" customFormat="false" ht="15" hidden="false" customHeight="false" outlineLevel="0" collapsed="false">
      <c r="A6439" s="0" t="n">
        <v>6427</v>
      </c>
      <c r="B6439" s="7" t="n">
        <v>0.876806</v>
      </c>
      <c r="C6439" s="7" t="n">
        <v>0.488191</v>
      </c>
      <c r="D6439" s="16" t="n">
        <f aca="false">LOGINV(B6439,$B$7,$C$7)</f>
        <v>25.8399010558532</v>
      </c>
      <c r="E6439" s="16" t="n">
        <f aca="false">LOGINV(C6439,$B$8,$C$8)</f>
        <v>107.138136284987</v>
      </c>
      <c r="F6439" s="16" t="n">
        <f aca="false">$B$5/100*E6439*2_Girdiler!$B$14*2_Girdiler!$B$15*2_Girdiler!$B$16</f>
        <v>2.69559550893027</v>
      </c>
      <c r="G6439" s="16" t="n">
        <f aca="false">MIN(MATCH(F6439,2_Girdiler!$B$20:$I$20,1),7)</f>
        <v>1</v>
      </c>
      <c r="H6439" s="16" t="n">
        <f aca="false">IF(F6439&gt;=40,2_Girdiler!$I$21+(F6439-40)*(2_Girdiler!$I$21-2_Girdiler!$H$21)/(2_Girdiler!$I$20-2_Girdiler!$H$20),INDEX(2_Girdiler!$B$21:$I$21,G6439)+(F6439-INDEX(2_Girdiler!$B$20:$I$20,G6439))*(INDEX(2_Girdiler!$B$21:$I$21,G6439+1)-INDEX(2_Girdiler!$B$21:$I$21,G6439))/(INDEX(2_Girdiler!$B$20:$I$20,G6439+1)-INDEX(2_Girdiler!$B$20:$I$20,G6439)))</f>
        <v>5.9303101196466</v>
      </c>
      <c r="I6439" s="16" t="n">
        <f aca="false">H6439/2_Girdiler!$B$17</f>
        <v>2.37592552870457</v>
      </c>
      <c r="J6439" s="16" t="n">
        <f aca="false">D6439+I6439</f>
        <v>28.2158265845577</v>
      </c>
    </row>
    <row r="6440" customFormat="false" ht="15" hidden="false" customHeight="false" outlineLevel="0" collapsed="false">
      <c r="A6440" s="0" t="n">
        <v>6428</v>
      </c>
      <c r="B6440" s="7" t="n">
        <v>0.186902</v>
      </c>
      <c r="C6440" s="7" t="n">
        <v>0.165073</v>
      </c>
      <c r="D6440" s="16" t="n">
        <f aca="false">LOGINV(B6440,$B$7,$C$7)</f>
        <v>8.24877652811723</v>
      </c>
      <c r="E6440" s="16" t="n">
        <f aca="false">LOGINV(C6440,$B$8,$C$8)</f>
        <v>58.243260979364</v>
      </c>
      <c r="F6440" s="16" t="n">
        <f aca="false">$B$5/100*E6440*2_Girdiler!$B$14*2_Girdiler!$B$15*2_Girdiler!$B$16</f>
        <v>1.4654004462408</v>
      </c>
      <c r="G6440" s="16" t="n">
        <f aca="false">MIN(MATCH(F6440,2_Girdiler!$B$20:$I$20,1),7)</f>
        <v>1</v>
      </c>
      <c r="H6440" s="16" t="n">
        <f aca="false">IF(F6440&gt;=40,2_Girdiler!$I$21+(F6440-40)*(2_Girdiler!$I$21-2_Girdiler!$H$21)/(2_Girdiler!$I$20-2_Girdiler!$H$20),INDEX(2_Girdiler!$B$21:$I$21,G6440)+(F6440-INDEX(2_Girdiler!$B$20:$I$20,G6440))*(INDEX(2_Girdiler!$B$21:$I$21,G6440+1)-INDEX(2_Girdiler!$B$21:$I$21,G6440))/(INDEX(2_Girdiler!$B$20:$I$20,G6440+1)-INDEX(2_Girdiler!$B$20:$I$20,G6440)))</f>
        <v>3.22388098172976</v>
      </c>
      <c r="I6440" s="16" t="n">
        <f aca="false">H6440/2_Girdiler!$B$17</f>
        <v>1.29161898306481</v>
      </c>
      <c r="J6440" s="16" t="n">
        <f aca="false">D6440+I6440</f>
        <v>9.54039551118204</v>
      </c>
    </row>
    <row r="6441" customFormat="false" ht="15" hidden="false" customHeight="false" outlineLevel="0" collapsed="false">
      <c r="A6441" s="0" t="n">
        <v>6429</v>
      </c>
      <c r="B6441" s="7" t="n">
        <v>0.167167</v>
      </c>
      <c r="C6441" s="7" t="n">
        <v>0.268347</v>
      </c>
      <c r="D6441" s="16" t="n">
        <f aca="false">LOGINV(B6441,$B$7,$C$7)</f>
        <v>7.90641415744622</v>
      </c>
      <c r="E6441" s="16" t="n">
        <f aca="false">LOGINV(C6441,$B$8,$C$8)</f>
        <v>73.2901548818894</v>
      </c>
      <c r="F6441" s="16" t="n">
        <f aca="false">$B$5/100*E6441*2_Girdiler!$B$14*2_Girdiler!$B$15*2_Girdiler!$B$16</f>
        <v>1.84398029682834</v>
      </c>
      <c r="G6441" s="16" t="n">
        <f aca="false">MIN(MATCH(F6441,2_Girdiler!$B$20:$I$20,1),7)</f>
        <v>1</v>
      </c>
      <c r="H6441" s="16" t="n">
        <f aca="false">IF(F6441&gt;=40,2_Girdiler!$I$21+(F6441-40)*(2_Girdiler!$I$21-2_Girdiler!$H$21)/(2_Girdiler!$I$20-2_Girdiler!$H$20),INDEX(2_Girdiler!$B$21:$I$21,G6441)+(F6441-INDEX(2_Girdiler!$B$20:$I$20,G6441))*(INDEX(2_Girdiler!$B$21:$I$21,G6441+1)-INDEX(2_Girdiler!$B$21:$I$21,G6441))/(INDEX(2_Girdiler!$B$20:$I$20,G6441+1)-INDEX(2_Girdiler!$B$20:$I$20,G6441)))</f>
        <v>4.05675665302234</v>
      </c>
      <c r="I6441" s="16" t="n">
        <f aca="false">H6441/2_Girdiler!$B$17</f>
        <v>1.62530314624292</v>
      </c>
      <c r="J6441" s="16" t="n">
        <f aca="false">D6441+I6441</f>
        <v>9.53171730368914</v>
      </c>
    </row>
    <row r="6442" customFormat="false" ht="15" hidden="false" customHeight="false" outlineLevel="0" collapsed="false">
      <c r="A6442" s="0" t="n">
        <v>6430</v>
      </c>
      <c r="B6442" s="7" t="n">
        <v>0.206637</v>
      </c>
      <c r="C6442" s="7" t="n">
        <v>0.816036</v>
      </c>
      <c r="D6442" s="16" t="n">
        <f aca="false">LOGINV(B6442,$B$7,$C$7)</f>
        <v>8.582846258607</v>
      </c>
      <c r="E6442" s="16" t="n">
        <f aca="false">LOGINV(C6442,$B$8,$C$8)</f>
        <v>195.275679165633</v>
      </c>
      <c r="F6442" s="16" t="n">
        <f aca="false">$B$5/100*E6442*2_Girdiler!$B$14*2_Girdiler!$B$15*2_Girdiler!$B$16</f>
        <v>4.91313608780733</v>
      </c>
      <c r="G6442" s="16" t="n">
        <f aca="false">MIN(MATCH(F6442,2_Girdiler!$B$20:$I$20,1),7)</f>
        <v>1</v>
      </c>
      <c r="H6442" s="16" t="n">
        <f aca="false">IF(F6442&gt;=40,2_Girdiler!$I$21+(F6442-40)*(2_Girdiler!$I$21-2_Girdiler!$H$21)/(2_Girdiler!$I$20-2_Girdiler!$H$20),INDEX(2_Girdiler!$B$21:$I$21,G6442)+(F6442-INDEX(2_Girdiler!$B$20:$I$20,G6442))*(INDEX(2_Girdiler!$B$21:$I$21,G6442+1)-INDEX(2_Girdiler!$B$21:$I$21,G6442))/(INDEX(2_Girdiler!$B$20:$I$20,G6442+1)-INDEX(2_Girdiler!$B$20:$I$20,G6442)))</f>
        <v>10.8088993931761</v>
      </c>
      <c r="I6442" s="16" t="n">
        <f aca="false">H6442/2_Girdiler!$B$17</f>
        <v>4.33048853893274</v>
      </c>
      <c r="J6442" s="16" t="n">
        <f aca="false">D6442+I6442</f>
        <v>12.9133347975397</v>
      </c>
    </row>
    <row r="6443" customFormat="false" ht="15" hidden="false" customHeight="false" outlineLevel="0" collapsed="false">
      <c r="A6443" s="0" t="n">
        <v>6431</v>
      </c>
      <c r="B6443" s="7" t="n">
        <v>0.535897</v>
      </c>
      <c r="C6443" s="7" t="n">
        <v>0.247761</v>
      </c>
      <c r="D6443" s="16" t="n">
        <f aca="false">LOGINV(B6443,$B$7,$C$7)</f>
        <v>14.2395451957264</v>
      </c>
      <c r="E6443" s="16" t="n">
        <f aca="false">LOGINV(C6443,$B$8,$C$8)</f>
        <v>70.3362279489973</v>
      </c>
      <c r="F6443" s="16" t="n">
        <f aca="false">$B$5/100*E6443*2_Girdiler!$B$14*2_Girdiler!$B$15*2_Girdiler!$B$16</f>
        <v>1.76965949519677</v>
      </c>
      <c r="G6443" s="16" t="n">
        <f aca="false">MIN(MATCH(F6443,2_Girdiler!$B$20:$I$20,1),7)</f>
        <v>1</v>
      </c>
      <c r="H6443" s="16" t="n">
        <f aca="false">IF(F6443&gt;=40,2_Girdiler!$I$21+(F6443-40)*(2_Girdiler!$I$21-2_Girdiler!$H$21)/(2_Girdiler!$I$20-2_Girdiler!$H$20),INDEX(2_Girdiler!$B$21:$I$21,G6443)+(F6443-INDEX(2_Girdiler!$B$20:$I$20,G6443))*(INDEX(2_Girdiler!$B$21:$I$21,G6443+1)-INDEX(2_Girdiler!$B$21:$I$21,G6443))/(INDEX(2_Girdiler!$B$20:$I$20,G6443+1)-INDEX(2_Girdiler!$B$20:$I$20,G6443)))</f>
        <v>3.8932508894329</v>
      </c>
      <c r="I6443" s="16" t="n">
        <f aca="false">H6443/2_Girdiler!$B$17</f>
        <v>1.55979602942023</v>
      </c>
      <c r="J6443" s="16" t="n">
        <f aca="false">D6443+I6443</f>
        <v>15.7993412251466</v>
      </c>
    </row>
    <row r="6444" customFormat="false" ht="15" hidden="false" customHeight="false" outlineLevel="0" collapsed="false">
      <c r="A6444" s="0" t="n">
        <v>6432</v>
      </c>
      <c r="B6444" s="7" t="n">
        <v>0.333639</v>
      </c>
      <c r="C6444" s="7" t="n">
        <v>0.308868</v>
      </c>
      <c r="D6444" s="16" t="n">
        <f aca="false">LOGINV(B6444,$B$7,$C$7)</f>
        <v>10.65661799252</v>
      </c>
      <c r="E6444" s="16" t="n">
        <f aca="false">LOGINV(C6444,$B$8,$C$8)</f>
        <v>79.1294280108566</v>
      </c>
      <c r="F6444" s="16" t="n">
        <f aca="false">$B$5/100*E6444*2_Girdiler!$B$14*2_Girdiler!$B$15*2_Girdiler!$B$16</f>
        <v>1.99089640875315</v>
      </c>
      <c r="G6444" s="16" t="n">
        <f aca="false">MIN(MATCH(F6444,2_Girdiler!$B$20:$I$20,1),7)</f>
        <v>1</v>
      </c>
      <c r="H6444" s="16" t="n">
        <f aca="false">IF(F6444&gt;=40,2_Girdiler!$I$21+(F6444-40)*(2_Girdiler!$I$21-2_Girdiler!$H$21)/(2_Girdiler!$I$20-2_Girdiler!$H$20),INDEX(2_Girdiler!$B$21:$I$21,G6444)+(F6444-INDEX(2_Girdiler!$B$20:$I$20,G6444))*(INDEX(2_Girdiler!$B$21:$I$21,G6444+1)-INDEX(2_Girdiler!$B$21:$I$21,G6444))/(INDEX(2_Girdiler!$B$20:$I$20,G6444+1)-INDEX(2_Girdiler!$B$20:$I$20,G6444)))</f>
        <v>4.37997209925694</v>
      </c>
      <c r="I6444" s="16" t="n">
        <f aca="false">H6444/2_Girdiler!$B$17</f>
        <v>1.75479651412538</v>
      </c>
      <c r="J6444" s="16" t="n">
        <f aca="false">D6444+I6444</f>
        <v>12.4114145066454</v>
      </c>
    </row>
    <row r="6445" customFormat="false" ht="15" hidden="false" customHeight="false" outlineLevel="0" collapsed="false">
      <c r="A6445" s="0" t="n">
        <v>6433</v>
      </c>
      <c r="B6445" s="7" t="n">
        <v>0.474615</v>
      </c>
      <c r="C6445" s="7" t="n">
        <v>0.596331</v>
      </c>
      <c r="D6445" s="16" t="n">
        <f aca="false">LOGINV(B6445,$B$7,$C$7)</f>
        <v>13.069852562915</v>
      </c>
      <c r="E6445" s="16" t="n">
        <f aca="false">LOGINV(C6445,$B$8,$C$8)</f>
        <v>127.822393827432</v>
      </c>
      <c r="F6445" s="16" t="n">
        <f aca="false">$B$5/100*E6445*2_Girdiler!$B$14*2_Girdiler!$B$15*2_Girdiler!$B$16</f>
        <v>3.21601142869819</v>
      </c>
      <c r="G6445" s="16" t="n">
        <f aca="false">MIN(MATCH(F6445,2_Girdiler!$B$20:$I$20,1),7)</f>
        <v>1</v>
      </c>
      <c r="H6445" s="16" t="n">
        <f aca="false">IF(F6445&gt;=40,2_Girdiler!$I$21+(F6445-40)*(2_Girdiler!$I$21-2_Girdiler!$H$21)/(2_Girdiler!$I$20-2_Girdiler!$H$20),INDEX(2_Girdiler!$B$21:$I$21,G6445)+(F6445-INDEX(2_Girdiler!$B$20:$I$20,G6445))*(INDEX(2_Girdiler!$B$21:$I$21,G6445+1)-INDEX(2_Girdiler!$B$21:$I$21,G6445))/(INDEX(2_Girdiler!$B$20:$I$20,G6445+1)-INDEX(2_Girdiler!$B$20:$I$20,G6445)))</f>
        <v>7.07522514313601</v>
      </c>
      <c r="I6445" s="16" t="n">
        <f aca="false">H6445/2_Girdiler!$B$17</f>
        <v>2.83462545798718</v>
      </c>
      <c r="J6445" s="16" t="n">
        <f aca="false">D6445+I6445</f>
        <v>15.9044780209022</v>
      </c>
    </row>
    <row r="6446" customFormat="false" ht="15" hidden="false" customHeight="false" outlineLevel="0" collapsed="false">
      <c r="A6446" s="0" t="n">
        <v>6434</v>
      </c>
      <c r="B6446" s="7" t="n">
        <v>0.894877</v>
      </c>
      <c r="C6446" s="7" t="n">
        <v>0.555951</v>
      </c>
      <c r="D6446" s="16" t="n">
        <f aca="false">LOGINV(B6446,$B$7,$C$7)</f>
        <v>27.225675775755</v>
      </c>
      <c r="E6446" s="16" t="n">
        <f aca="false">LOGINV(C6446,$B$8,$C$8)</f>
        <v>119.588686350948</v>
      </c>
      <c r="F6446" s="16" t="n">
        <f aca="false">$B$5/100*E6446*2_Girdiler!$B$14*2_Girdiler!$B$15*2_Girdiler!$B$16</f>
        <v>3.00885134858985</v>
      </c>
      <c r="G6446" s="16" t="n">
        <f aca="false">MIN(MATCH(F6446,2_Girdiler!$B$20:$I$20,1),7)</f>
        <v>1</v>
      </c>
      <c r="H6446" s="16" t="n">
        <f aca="false">IF(F6446&gt;=40,2_Girdiler!$I$21+(F6446-40)*(2_Girdiler!$I$21-2_Girdiler!$H$21)/(2_Girdiler!$I$20-2_Girdiler!$H$20),INDEX(2_Girdiler!$B$21:$I$21,G6446)+(F6446-INDEX(2_Girdiler!$B$20:$I$20,G6446))*(INDEX(2_Girdiler!$B$21:$I$21,G6446+1)-INDEX(2_Girdiler!$B$21:$I$21,G6446))/(INDEX(2_Girdiler!$B$20:$I$20,G6446+1)-INDEX(2_Girdiler!$B$20:$I$20,G6446)))</f>
        <v>6.61947296689768</v>
      </c>
      <c r="I6446" s="16" t="n">
        <f aca="false">H6446/2_Girdiler!$B$17</f>
        <v>2.65203243866093</v>
      </c>
      <c r="J6446" s="16" t="n">
        <f aca="false">D6446+I6446</f>
        <v>29.877708214416</v>
      </c>
    </row>
    <row r="6447" customFormat="false" ht="15" hidden="false" customHeight="false" outlineLevel="0" collapsed="false">
      <c r="A6447" s="0" t="n">
        <v>6435</v>
      </c>
      <c r="B6447" s="7" t="n">
        <v>0.200054</v>
      </c>
      <c r="C6447" s="7" t="n">
        <v>0.414945</v>
      </c>
      <c r="D6447" s="16" t="n">
        <f aca="false">LOGINV(B6447,$B$7,$C$7)</f>
        <v>8.47217978262289</v>
      </c>
      <c r="E6447" s="16" t="n">
        <f aca="false">LOGINV(C6447,$B$8,$C$8)</f>
        <v>95.0637917752356</v>
      </c>
      <c r="F6447" s="16" t="n">
        <f aca="false">$B$5/100*E6447*2_Girdiler!$B$14*2_Girdiler!$B$15*2_Girdiler!$B$16</f>
        <v>2.39180500106493</v>
      </c>
      <c r="G6447" s="16" t="n">
        <f aca="false">MIN(MATCH(F6447,2_Girdiler!$B$20:$I$20,1),7)</f>
        <v>1</v>
      </c>
      <c r="H6447" s="16" t="n">
        <f aca="false">IF(F6447&gt;=40,2_Girdiler!$I$21+(F6447-40)*(2_Girdiler!$I$21-2_Girdiler!$H$21)/(2_Girdiler!$I$20-2_Girdiler!$H$20),INDEX(2_Girdiler!$B$21:$I$21,G6447)+(F6447-INDEX(2_Girdiler!$B$20:$I$20,G6447))*(INDEX(2_Girdiler!$B$21:$I$21,G6447+1)-INDEX(2_Girdiler!$B$21:$I$21,G6447))/(INDEX(2_Girdiler!$B$20:$I$20,G6447+1)-INDEX(2_Girdiler!$B$20:$I$20,G6447)))</f>
        <v>5.26197100234284</v>
      </c>
      <c r="I6447" s="16" t="n">
        <f aca="false">H6447/2_Girdiler!$B$17</f>
        <v>2.10816145927197</v>
      </c>
      <c r="J6447" s="16" t="n">
        <f aca="false">D6447+I6447</f>
        <v>10.5803412418949</v>
      </c>
    </row>
    <row r="6448" customFormat="false" ht="15" hidden="false" customHeight="false" outlineLevel="0" collapsed="false">
      <c r="A6448" s="0" t="n">
        <v>6436</v>
      </c>
      <c r="B6448" s="7" t="n">
        <v>0.200051</v>
      </c>
      <c r="C6448" s="7" t="n">
        <v>0.978233</v>
      </c>
      <c r="D6448" s="16" t="n">
        <f aca="false">LOGINV(B6448,$B$7,$C$7)</f>
        <v>8.47212918680837</v>
      </c>
      <c r="E6448" s="16" t="n">
        <f aca="false">LOGINV(C6448,$B$8,$C$8)</f>
        <v>401.899940047535</v>
      </c>
      <c r="F6448" s="16" t="n">
        <f aca="false">$B$5/100*E6448*2_Girdiler!$B$14*2_Girdiler!$B$15*2_Girdiler!$B$16</f>
        <v>10.111802491596</v>
      </c>
      <c r="G6448" s="16" t="n">
        <f aca="false">MIN(MATCH(F6448,2_Girdiler!$B$20:$I$20,1),7)</f>
        <v>3</v>
      </c>
      <c r="H6448" s="16" t="n">
        <f aca="false">IF(F6448&gt;=40,2_Girdiler!$I$21+(F6448-40)*(2_Girdiler!$I$21-2_Girdiler!$H$21)/(2_Girdiler!$I$20-2_Girdiler!$H$20),INDEX(2_Girdiler!$B$21:$I$21,G6448)+(F6448-INDEX(2_Girdiler!$B$20:$I$20,G6448))*(INDEX(2_Girdiler!$B$21:$I$21,G6448+1)-INDEX(2_Girdiler!$B$21:$I$21,G6448))/(INDEX(2_Girdiler!$B$20:$I$20,G6448+1)-INDEX(2_Girdiler!$B$20:$I$20,G6448)))</f>
        <v>19.1006222424364</v>
      </c>
      <c r="I6448" s="16" t="n">
        <f aca="false">H6448/2_Girdiler!$B$17</f>
        <v>7.6524928855915</v>
      </c>
      <c r="J6448" s="16" t="n">
        <f aca="false">D6448+I6448</f>
        <v>16.1246220723999</v>
      </c>
    </row>
    <row r="6449" customFormat="false" ht="15" hidden="false" customHeight="false" outlineLevel="0" collapsed="false">
      <c r="A6449" s="0" t="n">
        <v>6437</v>
      </c>
      <c r="B6449" s="7" t="n">
        <v>0.842861</v>
      </c>
      <c r="C6449" s="7" t="n">
        <v>0.743897</v>
      </c>
      <c r="D6449" s="16" t="n">
        <f aca="false">LOGINV(B6449,$B$7,$C$7)</f>
        <v>23.7291400655081</v>
      </c>
      <c r="E6449" s="16" t="n">
        <f aca="false">LOGINV(C6449,$B$8,$C$8)</f>
        <v>166.716378695646</v>
      </c>
      <c r="F6449" s="16" t="n">
        <f aca="false">$B$5/100*E6449*2_Girdiler!$B$14*2_Girdiler!$B$15*2_Girdiler!$B$16</f>
        <v>4.19458408798246</v>
      </c>
      <c r="G6449" s="16" t="n">
        <f aca="false">MIN(MATCH(F6449,2_Girdiler!$B$20:$I$20,1),7)</f>
        <v>1</v>
      </c>
      <c r="H6449" s="16" t="n">
        <f aca="false">IF(F6449&gt;=40,2_Girdiler!$I$21+(F6449-40)*(2_Girdiler!$I$21-2_Girdiler!$H$21)/(2_Girdiler!$I$20-2_Girdiler!$H$20),INDEX(2_Girdiler!$B$21:$I$21,G6449)+(F6449-INDEX(2_Girdiler!$B$20:$I$20,G6449))*(INDEX(2_Girdiler!$B$21:$I$21,G6449+1)-INDEX(2_Girdiler!$B$21:$I$21,G6449))/(INDEX(2_Girdiler!$B$20:$I$20,G6449+1)-INDEX(2_Girdiler!$B$20:$I$20,G6449)))</f>
        <v>9.22808499356142</v>
      </c>
      <c r="I6449" s="16" t="n">
        <f aca="false">H6449/2_Girdiler!$B$17</f>
        <v>3.697149436523</v>
      </c>
      <c r="J6449" s="16" t="n">
        <f aca="false">D6449+I6449</f>
        <v>27.4262895020311</v>
      </c>
    </row>
    <row r="6450" customFormat="false" ht="15" hidden="false" customHeight="false" outlineLevel="0" collapsed="false">
      <c r="A6450" s="0" t="n">
        <v>6438</v>
      </c>
      <c r="B6450" s="7" t="n">
        <v>0.739672</v>
      </c>
      <c r="C6450" s="7" t="n">
        <v>0.867188</v>
      </c>
      <c r="D6450" s="16" t="n">
        <f aca="false">LOGINV(B6450,$B$7,$C$7)</f>
        <v>19.3721654658057</v>
      </c>
      <c r="E6450" s="16" t="n">
        <f aca="false">LOGINV(C6450,$B$8,$C$8)</f>
        <v>224.033921422118</v>
      </c>
      <c r="F6450" s="16" t="n">
        <f aca="false">$B$5/100*E6450*2_Girdiler!$B$14*2_Girdiler!$B$15*2_Girdiler!$B$16</f>
        <v>5.63669346298049</v>
      </c>
      <c r="G6450" s="16" t="n">
        <f aca="false">MIN(MATCH(F6450,2_Girdiler!$B$20:$I$20,1),7)</f>
        <v>2</v>
      </c>
      <c r="H6450" s="16" t="n">
        <f aca="false">IF(F6450&gt;=40,2_Girdiler!$I$21+(F6450-40)*(2_Girdiler!$I$21-2_Girdiler!$H$21)/(2_Girdiler!$I$20-2_Girdiler!$H$20),INDEX(2_Girdiler!$B$21:$I$21,G6450)+(F6450-INDEX(2_Girdiler!$B$20:$I$20,G6450))*(INDEX(2_Girdiler!$B$21:$I$21,G6450+1)-INDEX(2_Girdiler!$B$21:$I$21,G6450))/(INDEX(2_Girdiler!$B$20:$I$20,G6450+1)-INDEX(2_Girdiler!$B$20:$I$20,G6450)))</f>
        <v>12.0187095407688</v>
      </c>
      <c r="I6450" s="16" t="n">
        <f aca="false">H6450/2_Girdiler!$B$17</f>
        <v>4.81518811729518</v>
      </c>
      <c r="J6450" s="16" t="n">
        <f aca="false">D6450+I6450</f>
        <v>24.1873535831009</v>
      </c>
    </row>
    <row r="6451" customFormat="false" ht="15" hidden="false" customHeight="false" outlineLevel="0" collapsed="false">
      <c r="A6451" s="0" t="n">
        <v>6439</v>
      </c>
      <c r="B6451" s="7" t="n">
        <v>0.804639</v>
      </c>
      <c r="C6451" s="7" t="n">
        <v>0.1264</v>
      </c>
      <c r="D6451" s="16" t="n">
        <f aca="false">LOGINV(B6451,$B$7,$C$7)</f>
        <v>21.8504451938321</v>
      </c>
      <c r="E6451" s="16" t="n">
        <f aca="false">LOGINV(C6451,$B$8,$C$8)</f>
        <v>52.198384379219</v>
      </c>
      <c r="F6451" s="16" t="n">
        <f aca="false">$B$5/100*E6451*2_Girdiler!$B$14*2_Girdiler!$B$15*2_Girdiler!$B$16</f>
        <v>1.31331135098115</v>
      </c>
      <c r="G6451" s="16" t="n">
        <f aca="false">MIN(MATCH(F6451,2_Girdiler!$B$20:$I$20,1),7)</f>
        <v>1</v>
      </c>
      <c r="H6451" s="16" t="n">
        <f aca="false">IF(F6451&gt;=40,2_Girdiler!$I$21+(F6451-40)*(2_Girdiler!$I$21-2_Girdiler!$H$21)/(2_Girdiler!$I$20-2_Girdiler!$H$20),INDEX(2_Girdiler!$B$21:$I$21,G6451)+(F6451-INDEX(2_Girdiler!$B$20:$I$20,G6451))*(INDEX(2_Girdiler!$B$21:$I$21,G6451+1)-INDEX(2_Girdiler!$B$21:$I$21,G6451))/(INDEX(2_Girdiler!$B$20:$I$20,G6451+1)-INDEX(2_Girdiler!$B$20:$I$20,G6451)))</f>
        <v>2.88928497215853</v>
      </c>
      <c r="I6451" s="16" t="n">
        <f aca="false">H6451/2_Girdiler!$B$17</f>
        <v>1.15756609461479</v>
      </c>
      <c r="J6451" s="16" t="n">
        <f aca="false">D6451+I6451</f>
        <v>23.0080112884469</v>
      </c>
    </row>
    <row r="6452" customFormat="false" ht="15" hidden="false" customHeight="false" outlineLevel="0" collapsed="false">
      <c r="A6452" s="0" t="n">
        <v>6440</v>
      </c>
      <c r="B6452" s="7" t="n">
        <v>0.80008</v>
      </c>
      <c r="C6452" s="7" t="n">
        <v>0.955977</v>
      </c>
      <c r="D6452" s="16" t="n">
        <f aca="false">LOGINV(B6452,$B$7,$C$7)</f>
        <v>21.6515917471946</v>
      </c>
      <c r="E6452" s="16" t="n">
        <f aca="false">LOGINV(C6452,$B$8,$C$8)</f>
        <v>328.428976866626</v>
      </c>
      <c r="F6452" s="16" t="n">
        <f aca="false">$B$5/100*E6452*2_Girdiler!$B$14*2_Girdiler!$B$15*2_Girdiler!$B$16</f>
        <v>8.26327305796431</v>
      </c>
      <c r="G6452" s="16" t="n">
        <f aca="false">MIN(MATCH(F6452,2_Girdiler!$B$20:$I$20,1),7)</f>
        <v>2</v>
      </c>
      <c r="H6452" s="16" t="n">
        <f aca="false">IF(F6452&gt;=40,2_Girdiler!$I$21+(F6452-40)*(2_Girdiler!$I$21-2_Girdiler!$H$21)/(2_Girdiler!$I$20-2_Girdiler!$H$20),INDEX(2_Girdiler!$B$21:$I$21,G6452)+(F6452-INDEX(2_Girdiler!$B$20:$I$20,G6452))*(INDEX(2_Girdiler!$B$21:$I$21,G6452+1)-INDEX(2_Girdiler!$B$21:$I$21,G6452))/(INDEX(2_Girdiler!$B$20:$I$20,G6452+1)-INDEX(2_Girdiler!$B$20:$I$20,G6452)))</f>
        <v>16.2212368927429</v>
      </c>
      <c r="I6452" s="16" t="n">
        <f aca="false">H6452/2_Girdiler!$B$17</f>
        <v>6.49889298587456</v>
      </c>
      <c r="J6452" s="16" t="n">
        <f aca="false">D6452+I6452</f>
        <v>28.1504847330691</v>
      </c>
    </row>
    <row r="6453" customFormat="false" ht="15" hidden="false" customHeight="false" outlineLevel="0" collapsed="false">
      <c r="A6453" s="0" t="n">
        <v>6441</v>
      </c>
      <c r="B6453" s="7" t="n">
        <v>0.724777</v>
      </c>
      <c r="C6453" s="7" t="n">
        <v>0.454844</v>
      </c>
      <c r="D6453" s="16" t="n">
        <f aca="false">LOGINV(B6453,$B$7,$C$7)</f>
        <v>18.88974243418</v>
      </c>
      <c r="E6453" s="16" t="n">
        <f aca="false">LOGINV(C6453,$B$8,$C$8)</f>
        <v>101.494912395172</v>
      </c>
      <c r="F6453" s="16" t="n">
        <f aca="false">$B$5/100*E6453*2_Girdiler!$B$14*2_Girdiler!$B$15*2_Girdiler!$B$16</f>
        <v>2.55361199586253</v>
      </c>
      <c r="G6453" s="16" t="n">
        <f aca="false">MIN(MATCH(F6453,2_Girdiler!$B$20:$I$20,1),7)</f>
        <v>1</v>
      </c>
      <c r="H6453" s="16" t="n">
        <f aca="false">IF(F6453&gt;=40,2_Girdiler!$I$21+(F6453-40)*(2_Girdiler!$I$21-2_Girdiler!$H$21)/(2_Girdiler!$I$20-2_Girdiler!$H$20),INDEX(2_Girdiler!$B$21:$I$21,G6453)+(F6453-INDEX(2_Girdiler!$B$20:$I$20,G6453))*(INDEX(2_Girdiler!$B$21:$I$21,G6453+1)-INDEX(2_Girdiler!$B$21:$I$21,G6453))/(INDEX(2_Girdiler!$B$20:$I$20,G6453+1)-INDEX(2_Girdiler!$B$20:$I$20,G6453)))</f>
        <v>5.61794639089758</v>
      </c>
      <c r="I6453" s="16" t="n">
        <f aca="false">H6453/2_Girdiler!$B$17</f>
        <v>2.2507798040455</v>
      </c>
      <c r="J6453" s="16" t="n">
        <f aca="false">D6453+I6453</f>
        <v>21.1405222382255</v>
      </c>
    </row>
    <row r="6454" customFormat="false" ht="15" hidden="false" customHeight="false" outlineLevel="0" collapsed="false">
      <c r="A6454" s="0" t="n">
        <v>6442</v>
      </c>
      <c r="B6454" s="7" t="n">
        <v>0.422997</v>
      </c>
      <c r="C6454" s="7" t="n">
        <v>0.440094</v>
      </c>
      <c r="D6454" s="16" t="n">
        <f aca="false">LOGINV(B6454,$B$7,$C$7)</f>
        <v>12.1525001366139</v>
      </c>
      <c r="E6454" s="16" t="n">
        <f aca="false">LOGINV(C6454,$B$8,$C$8)</f>
        <v>99.0804646283423</v>
      </c>
      <c r="F6454" s="16" t="n">
        <f aca="false">$B$5/100*E6454*2_Girdiler!$B$14*2_Girdiler!$B$15*2_Girdiler!$B$16</f>
        <v>2.49286449004909</v>
      </c>
      <c r="G6454" s="16" t="n">
        <f aca="false">MIN(MATCH(F6454,2_Girdiler!$B$20:$I$20,1),7)</f>
        <v>1</v>
      </c>
      <c r="H6454" s="16" t="n">
        <f aca="false">IF(F6454&gt;=40,2_Girdiler!$I$21+(F6454-40)*(2_Girdiler!$I$21-2_Girdiler!$H$21)/(2_Girdiler!$I$20-2_Girdiler!$H$20),INDEX(2_Girdiler!$B$21:$I$21,G6454)+(F6454-INDEX(2_Girdiler!$B$20:$I$20,G6454))*(INDEX(2_Girdiler!$B$21:$I$21,G6454+1)-INDEX(2_Girdiler!$B$21:$I$21,G6454))/(INDEX(2_Girdiler!$B$20:$I$20,G6454+1)-INDEX(2_Girdiler!$B$20:$I$20,G6454)))</f>
        <v>5.484301878108</v>
      </c>
      <c r="I6454" s="16" t="n">
        <f aca="false">H6454/2_Girdiler!$B$17</f>
        <v>2.19723632937019</v>
      </c>
      <c r="J6454" s="16" t="n">
        <f aca="false">D6454+I6454</f>
        <v>14.3497364659841</v>
      </c>
    </row>
    <row r="6455" customFormat="false" ht="15" hidden="false" customHeight="false" outlineLevel="0" collapsed="false">
      <c r="A6455" s="0" t="n">
        <v>6443</v>
      </c>
      <c r="B6455" s="7" t="n">
        <v>0.105164</v>
      </c>
      <c r="C6455" s="7" t="n">
        <v>0.594631</v>
      </c>
      <c r="D6455" s="16" t="n">
        <f aca="false">LOGINV(B6455,$B$7,$C$7)</f>
        <v>6.73666548283695</v>
      </c>
      <c r="E6455" s="16" t="n">
        <f aca="false">LOGINV(C6455,$B$8,$C$8)</f>
        <v>127.460892712914</v>
      </c>
      <c r="F6455" s="16" t="n">
        <f aca="false">$B$5/100*E6455*2_Girdiler!$B$14*2_Girdiler!$B$15*2_Girdiler!$B$16</f>
        <v>3.20691606065693</v>
      </c>
      <c r="G6455" s="16" t="n">
        <f aca="false">MIN(MATCH(F6455,2_Girdiler!$B$20:$I$20,1),7)</f>
        <v>1</v>
      </c>
      <c r="H6455" s="16" t="n">
        <f aca="false">IF(F6455&gt;=40,2_Girdiler!$I$21+(F6455-40)*(2_Girdiler!$I$21-2_Girdiler!$H$21)/(2_Girdiler!$I$20-2_Girdiler!$H$20),INDEX(2_Girdiler!$B$21:$I$21,G6455)+(F6455-INDEX(2_Girdiler!$B$20:$I$20,G6455))*(INDEX(2_Girdiler!$B$21:$I$21,G6455+1)-INDEX(2_Girdiler!$B$21:$I$21,G6455))/(INDEX(2_Girdiler!$B$20:$I$20,G6455+1)-INDEX(2_Girdiler!$B$20:$I$20,G6455)))</f>
        <v>7.05521533344524</v>
      </c>
      <c r="I6455" s="16" t="n">
        <f aca="false">H6455/2_Girdiler!$B$17</f>
        <v>2.82660870730979</v>
      </c>
      <c r="J6455" s="16" t="n">
        <f aca="false">D6455+I6455</f>
        <v>9.56327419014674</v>
      </c>
    </row>
    <row r="6456" customFormat="false" ht="15" hidden="false" customHeight="false" outlineLevel="0" collapsed="false">
      <c r="A6456" s="0" t="n">
        <v>6444</v>
      </c>
      <c r="B6456" s="7" t="n">
        <v>0.936567</v>
      </c>
      <c r="C6456" s="7" t="n">
        <v>0.390097</v>
      </c>
      <c r="D6456" s="16" t="n">
        <f aca="false">LOGINV(B6456,$B$7,$C$7)</f>
        <v>31.7126144775908</v>
      </c>
      <c r="E6456" s="16" t="n">
        <f aca="false">LOGINV(C6456,$B$8,$C$8)</f>
        <v>91.2033692109862</v>
      </c>
      <c r="F6456" s="16" t="n">
        <f aca="false">$B$5/100*E6456*2_Girdiler!$B$14*2_Girdiler!$B$15*2_Girdiler!$B$16</f>
        <v>2.29467676934841</v>
      </c>
      <c r="G6456" s="16" t="n">
        <f aca="false">MIN(MATCH(F6456,2_Girdiler!$B$20:$I$20,1),7)</f>
        <v>1</v>
      </c>
      <c r="H6456" s="16" t="n">
        <f aca="false">IF(F6456&gt;=40,2_Girdiler!$I$21+(F6456-40)*(2_Girdiler!$I$21-2_Girdiler!$H$21)/(2_Girdiler!$I$20-2_Girdiler!$H$20),INDEX(2_Girdiler!$B$21:$I$21,G6456)+(F6456-INDEX(2_Girdiler!$B$20:$I$20,G6456))*(INDEX(2_Girdiler!$B$21:$I$21,G6456+1)-INDEX(2_Girdiler!$B$21:$I$21,G6456))/(INDEX(2_Girdiler!$B$20:$I$20,G6456+1)-INDEX(2_Girdiler!$B$20:$I$20,G6456)))</f>
        <v>5.04828889256651</v>
      </c>
      <c r="I6456" s="16" t="n">
        <f aca="false">H6456/2_Girdiler!$B$17</f>
        <v>2.02255163965004</v>
      </c>
      <c r="J6456" s="16" t="n">
        <f aca="false">D6456+I6456</f>
        <v>33.7351661172408</v>
      </c>
    </row>
    <row r="6457" customFormat="false" ht="15" hidden="false" customHeight="false" outlineLevel="0" collapsed="false">
      <c r="A6457" s="0" t="n">
        <v>6445</v>
      </c>
      <c r="B6457" s="7" t="n">
        <v>0.781292</v>
      </c>
      <c r="C6457" s="7" t="n">
        <v>0.81136</v>
      </c>
      <c r="D6457" s="16" t="n">
        <f aca="false">LOGINV(B6457,$B$7,$C$7)</f>
        <v>20.8771825567911</v>
      </c>
      <c r="E6457" s="16" t="n">
        <f aca="false">LOGINV(C6457,$B$8,$C$8)</f>
        <v>193.089406720422</v>
      </c>
      <c r="F6457" s="16" t="n">
        <f aca="false">$B$5/100*E6457*2_Girdiler!$B$14*2_Girdiler!$B$15*2_Girdiler!$B$16</f>
        <v>4.85812947308583</v>
      </c>
      <c r="G6457" s="16" t="n">
        <f aca="false">MIN(MATCH(F6457,2_Girdiler!$B$20:$I$20,1),7)</f>
        <v>1</v>
      </c>
      <c r="H6457" s="16" t="n">
        <f aca="false">IF(F6457&gt;=40,2_Girdiler!$I$21+(F6457-40)*(2_Girdiler!$I$21-2_Girdiler!$H$21)/(2_Girdiler!$I$20-2_Girdiler!$H$20),INDEX(2_Girdiler!$B$21:$I$21,G6457)+(F6457-INDEX(2_Girdiler!$B$20:$I$20,G6457))*(INDEX(2_Girdiler!$B$21:$I$21,G6457+1)-INDEX(2_Girdiler!$B$21:$I$21,G6457))/(INDEX(2_Girdiler!$B$20:$I$20,G6457+1)-INDEX(2_Girdiler!$B$20:$I$20,G6457)))</f>
        <v>10.6878848407888</v>
      </c>
      <c r="I6457" s="16" t="n">
        <f aca="false">H6457/2_Girdiler!$B$17</f>
        <v>4.2820051445468</v>
      </c>
      <c r="J6457" s="16" t="n">
        <f aca="false">D6457+I6457</f>
        <v>25.1591877013379</v>
      </c>
    </row>
    <row r="6458" customFormat="false" ht="15" hidden="false" customHeight="false" outlineLevel="0" collapsed="false">
      <c r="A6458" s="0" t="n">
        <v>6446</v>
      </c>
      <c r="B6458" s="7" t="n">
        <v>0.884432</v>
      </c>
      <c r="C6458" s="7" t="n">
        <v>0.355493</v>
      </c>
      <c r="D6458" s="16" t="n">
        <f aca="false">LOGINV(B6458,$B$7,$C$7)</f>
        <v>26.3970370053716</v>
      </c>
      <c r="E6458" s="16" t="n">
        <f aca="false">LOGINV(C6458,$B$8,$C$8)</f>
        <v>85.9744849581362</v>
      </c>
      <c r="F6458" s="16" t="n">
        <f aca="false">$B$5/100*E6458*2_Girdiler!$B$14*2_Girdiler!$B$15*2_Girdiler!$B$16</f>
        <v>2.16311804154671</v>
      </c>
      <c r="G6458" s="16" t="n">
        <f aca="false">MIN(MATCH(F6458,2_Girdiler!$B$20:$I$20,1),7)</f>
        <v>1</v>
      </c>
      <c r="H6458" s="16" t="n">
        <f aca="false">IF(F6458&gt;=40,2_Girdiler!$I$21+(F6458-40)*(2_Girdiler!$I$21-2_Girdiler!$H$21)/(2_Girdiler!$I$20-2_Girdiler!$H$20),INDEX(2_Girdiler!$B$21:$I$21,G6458)+(F6458-INDEX(2_Girdiler!$B$20:$I$20,G6458))*(INDEX(2_Girdiler!$B$21:$I$21,G6458+1)-INDEX(2_Girdiler!$B$21:$I$21,G6458))/(INDEX(2_Girdiler!$B$20:$I$20,G6458+1)-INDEX(2_Girdiler!$B$20:$I$20,G6458)))</f>
        <v>4.75885969140275</v>
      </c>
      <c r="I6458" s="16" t="n">
        <f aca="false">H6458/2_Girdiler!$B$17</f>
        <v>1.90659442764533</v>
      </c>
      <c r="J6458" s="16" t="n">
        <f aca="false">D6458+I6458</f>
        <v>28.3036314330169</v>
      </c>
    </row>
    <row r="6459" customFormat="false" ht="15" hidden="false" customHeight="false" outlineLevel="0" collapsed="false">
      <c r="A6459" s="0" t="n">
        <v>6447</v>
      </c>
      <c r="B6459" s="7" t="n">
        <v>0.459507</v>
      </c>
      <c r="C6459" s="7" t="n">
        <v>0.651677</v>
      </c>
      <c r="D6459" s="16" t="n">
        <f aca="false">LOGINV(B6459,$B$7,$C$7)</f>
        <v>12.7959139983864</v>
      </c>
      <c r="E6459" s="16" t="n">
        <f aca="false">LOGINV(C6459,$B$8,$C$8)</f>
        <v>140.453789623803</v>
      </c>
      <c r="F6459" s="16" t="n">
        <f aca="false">$B$5/100*E6459*2_Girdiler!$B$14*2_Girdiler!$B$15*2_Girdiler!$B$16</f>
        <v>3.53381734693489</v>
      </c>
      <c r="G6459" s="16" t="n">
        <f aca="false">MIN(MATCH(F6459,2_Girdiler!$B$20:$I$20,1),7)</f>
        <v>1</v>
      </c>
      <c r="H6459" s="16" t="n">
        <f aca="false">IF(F6459&gt;=40,2_Girdiler!$I$21+(F6459-40)*(2_Girdiler!$I$21-2_Girdiler!$H$21)/(2_Girdiler!$I$20-2_Girdiler!$H$20),INDEX(2_Girdiler!$B$21:$I$21,G6459)+(F6459-INDEX(2_Girdiler!$B$20:$I$20,G6459))*(INDEX(2_Girdiler!$B$21:$I$21,G6459+1)-INDEX(2_Girdiler!$B$21:$I$21,G6459))/(INDEX(2_Girdiler!$B$20:$I$20,G6459+1)-INDEX(2_Girdiler!$B$20:$I$20,G6459)))</f>
        <v>7.77439816325676</v>
      </c>
      <c r="I6459" s="16" t="n">
        <f aca="false">H6459/2_Girdiler!$B$17</f>
        <v>3.11474285386889</v>
      </c>
      <c r="J6459" s="16" t="n">
        <f aca="false">D6459+I6459</f>
        <v>15.9106568522553</v>
      </c>
    </row>
    <row r="6460" customFormat="false" ht="15" hidden="false" customHeight="false" outlineLevel="0" collapsed="false">
      <c r="A6460" s="0" t="n">
        <v>6448</v>
      </c>
      <c r="B6460" s="7" t="n">
        <v>0.071206</v>
      </c>
      <c r="C6460" s="7" t="n">
        <v>0.773458</v>
      </c>
      <c r="D6460" s="16" t="n">
        <f aca="false">LOGINV(B6460,$B$7,$C$7)</f>
        <v>5.97848890360823</v>
      </c>
      <c r="E6460" s="16" t="n">
        <f aca="false">LOGINV(C6460,$B$8,$C$8)</f>
        <v>177.245725224424</v>
      </c>
      <c r="F6460" s="16" t="n">
        <f aca="false">$B$5/100*E6460*2_Girdiler!$B$14*2_Girdiler!$B$15*2_Girdiler!$B$16</f>
        <v>4.4595024466465</v>
      </c>
      <c r="G6460" s="16" t="n">
        <f aca="false">MIN(MATCH(F6460,2_Girdiler!$B$20:$I$20,1),7)</f>
        <v>1</v>
      </c>
      <c r="H6460" s="16" t="n">
        <f aca="false">IF(F6460&gt;=40,2_Girdiler!$I$21+(F6460-40)*(2_Girdiler!$I$21-2_Girdiler!$H$21)/(2_Girdiler!$I$20-2_Girdiler!$H$20),INDEX(2_Girdiler!$B$21:$I$21,G6460)+(F6460-INDEX(2_Girdiler!$B$20:$I$20,G6460))*(INDEX(2_Girdiler!$B$21:$I$21,G6460+1)-INDEX(2_Girdiler!$B$21:$I$21,G6460))/(INDEX(2_Girdiler!$B$20:$I$20,G6460+1)-INDEX(2_Girdiler!$B$20:$I$20,G6460)))</f>
        <v>9.8109053826223</v>
      </c>
      <c r="I6460" s="16" t="n">
        <f aca="false">H6460/2_Girdiler!$B$17</f>
        <v>3.93065119496086</v>
      </c>
      <c r="J6460" s="16" t="n">
        <f aca="false">D6460+I6460</f>
        <v>9.90914009856909</v>
      </c>
    </row>
    <row r="6461" customFormat="false" ht="15" hidden="false" customHeight="false" outlineLevel="0" collapsed="false">
      <c r="A6461" s="0" t="n">
        <v>6449</v>
      </c>
      <c r="B6461" s="7" t="n">
        <v>0.193169</v>
      </c>
      <c r="C6461" s="7" t="n">
        <v>0.578312</v>
      </c>
      <c r="D6461" s="16" t="n">
        <f aca="false">LOGINV(B6461,$B$7,$C$7)</f>
        <v>8.35564133311581</v>
      </c>
      <c r="E6461" s="16" t="n">
        <f aca="false">LOGINV(C6461,$B$8,$C$8)</f>
        <v>124.059967930396</v>
      </c>
      <c r="F6461" s="16" t="n">
        <f aca="false">$B$5/100*E6461*2_Girdiler!$B$14*2_Girdiler!$B$15*2_Girdiler!$B$16</f>
        <v>3.12134879312875</v>
      </c>
      <c r="G6461" s="16" t="n">
        <f aca="false">MIN(MATCH(F6461,2_Girdiler!$B$20:$I$20,1),7)</f>
        <v>1</v>
      </c>
      <c r="H6461" s="16" t="n">
        <f aca="false">IF(F6461&gt;=40,2_Girdiler!$I$21+(F6461-40)*(2_Girdiler!$I$21-2_Girdiler!$H$21)/(2_Girdiler!$I$20-2_Girdiler!$H$20),INDEX(2_Girdiler!$B$21:$I$21,G6461)+(F6461-INDEX(2_Girdiler!$B$20:$I$20,G6461))*(INDEX(2_Girdiler!$B$21:$I$21,G6461+1)-INDEX(2_Girdiler!$B$21:$I$21,G6461))/(INDEX(2_Girdiler!$B$20:$I$20,G6461+1)-INDEX(2_Girdiler!$B$20:$I$20,G6461)))</f>
        <v>6.86696734488326</v>
      </c>
      <c r="I6461" s="16" t="n">
        <f aca="false">H6461/2_Girdiler!$B$17</f>
        <v>2.75118884009746</v>
      </c>
      <c r="J6461" s="16" t="n">
        <f aca="false">D6461+I6461</f>
        <v>11.1068301732133</v>
      </c>
    </row>
    <row r="6462" customFormat="false" ht="15" hidden="false" customHeight="false" outlineLevel="0" collapsed="false">
      <c r="A6462" s="0" t="n">
        <v>6450</v>
      </c>
      <c r="B6462" s="7" t="n">
        <v>0.181971</v>
      </c>
      <c r="C6462" s="7" t="n">
        <v>0.38824</v>
      </c>
      <c r="D6462" s="16" t="n">
        <f aca="false">LOGINV(B6462,$B$7,$C$7)</f>
        <v>8.1641129760135</v>
      </c>
      <c r="E6462" s="16" t="n">
        <f aca="false">LOGINV(C6462,$B$8,$C$8)</f>
        <v>90.9187026674374</v>
      </c>
      <c r="F6462" s="16" t="n">
        <f aca="false">$B$5/100*E6462*2_Girdiler!$B$14*2_Girdiler!$B$15*2_Girdiler!$B$16</f>
        <v>2.28751455911273</v>
      </c>
      <c r="G6462" s="16" t="n">
        <f aca="false">MIN(MATCH(F6462,2_Girdiler!$B$20:$I$20,1),7)</f>
        <v>1</v>
      </c>
      <c r="H6462" s="16" t="n">
        <f aca="false">IF(F6462&gt;=40,2_Girdiler!$I$21+(F6462-40)*(2_Girdiler!$I$21-2_Girdiler!$H$21)/(2_Girdiler!$I$20-2_Girdiler!$H$20),INDEX(2_Girdiler!$B$21:$I$21,G6462)+(F6462-INDEX(2_Girdiler!$B$20:$I$20,G6462))*(INDEX(2_Girdiler!$B$21:$I$21,G6462+1)-INDEX(2_Girdiler!$B$21:$I$21,G6462))/(INDEX(2_Girdiler!$B$20:$I$20,G6462+1)-INDEX(2_Girdiler!$B$20:$I$20,G6462)))</f>
        <v>5.032532030048</v>
      </c>
      <c r="I6462" s="16" t="n">
        <f aca="false">H6462/2_Girdiler!$B$17</f>
        <v>2.01623879408974</v>
      </c>
      <c r="J6462" s="16" t="n">
        <f aca="false">D6462+I6462</f>
        <v>10.1803517701032</v>
      </c>
    </row>
    <row r="6463" customFormat="false" ht="15" hidden="false" customHeight="false" outlineLevel="0" collapsed="false">
      <c r="A6463" s="0" t="n">
        <v>6451</v>
      </c>
      <c r="B6463" s="7" t="n">
        <v>0.882007</v>
      </c>
      <c r="C6463" s="7" t="n">
        <v>0.730522</v>
      </c>
      <c r="D6463" s="16" t="n">
        <f aca="false">LOGINV(B6463,$B$7,$C$7)</f>
        <v>26.2158275996046</v>
      </c>
      <c r="E6463" s="16" t="n">
        <f aca="false">LOGINV(C6463,$B$8,$C$8)</f>
        <v>162.360541018915</v>
      </c>
      <c r="F6463" s="16" t="n">
        <f aca="false">$B$5/100*E6463*2_Girdiler!$B$14*2_Girdiler!$B$15*2_Girdiler!$B$16</f>
        <v>4.08499121203589</v>
      </c>
      <c r="G6463" s="16" t="n">
        <f aca="false">MIN(MATCH(F6463,2_Girdiler!$B$20:$I$20,1),7)</f>
        <v>1</v>
      </c>
      <c r="H6463" s="16" t="n">
        <f aca="false">IF(F6463&gt;=40,2_Girdiler!$I$21+(F6463-40)*(2_Girdiler!$I$21-2_Girdiler!$H$21)/(2_Girdiler!$I$20-2_Girdiler!$H$20),INDEX(2_Girdiler!$B$21:$I$21,G6463)+(F6463-INDEX(2_Girdiler!$B$20:$I$20,G6463))*(INDEX(2_Girdiler!$B$21:$I$21,G6463+1)-INDEX(2_Girdiler!$B$21:$I$21,G6463))/(INDEX(2_Girdiler!$B$20:$I$20,G6463+1)-INDEX(2_Girdiler!$B$20:$I$20,G6463)))</f>
        <v>8.98698066647896</v>
      </c>
      <c r="I6463" s="16" t="n">
        <f aca="false">H6463/2_Girdiler!$B$17</f>
        <v>3.6005531516342</v>
      </c>
      <c r="J6463" s="16" t="n">
        <f aca="false">D6463+I6463</f>
        <v>29.8163807512388</v>
      </c>
    </row>
    <row r="6464" customFormat="false" ht="15" hidden="false" customHeight="false" outlineLevel="0" collapsed="false">
      <c r="A6464" s="0" t="n">
        <v>6452</v>
      </c>
      <c r="B6464" s="7" t="n">
        <v>0.084668</v>
      </c>
      <c r="C6464" s="7" t="n">
        <v>0.518805</v>
      </c>
      <c r="D6464" s="16" t="n">
        <f aca="false">LOGINV(B6464,$B$7,$C$7)</f>
        <v>6.29491778986457</v>
      </c>
      <c r="E6464" s="16" t="n">
        <f aca="false">LOGINV(C6464,$B$8,$C$8)</f>
        <v>112.580372362323</v>
      </c>
      <c r="F6464" s="16" t="n">
        <f aca="false">$B$5/100*E6464*2_Girdiler!$B$14*2_Girdiler!$B$15*2_Girdiler!$B$16</f>
        <v>2.83252216863605</v>
      </c>
      <c r="G6464" s="16" t="n">
        <f aca="false">MIN(MATCH(F6464,2_Girdiler!$B$20:$I$20,1),7)</f>
        <v>1</v>
      </c>
      <c r="H6464" s="16" t="n">
        <f aca="false">IF(F6464&gt;=40,2_Girdiler!$I$21+(F6464-40)*(2_Girdiler!$I$21-2_Girdiler!$H$21)/(2_Girdiler!$I$20-2_Girdiler!$H$20),INDEX(2_Girdiler!$B$21:$I$21,G6464)+(F6464-INDEX(2_Girdiler!$B$20:$I$20,G6464))*(INDEX(2_Girdiler!$B$21:$I$21,G6464+1)-INDEX(2_Girdiler!$B$21:$I$21,G6464))/(INDEX(2_Girdiler!$B$20:$I$20,G6464+1)-INDEX(2_Girdiler!$B$20:$I$20,G6464)))</f>
        <v>6.2315487709993</v>
      </c>
      <c r="I6464" s="16" t="n">
        <f aca="false">H6464/2_Girdiler!$B$17</f>
        <v>2.49661409094523</v>
      </c>
      <c r="J6464" s="16" t="n">
        <f aca="false">D6464+I6464</f>
        <v>8.79153188080981</v>
      </c>
    </row>
    <row r="6465" customFormat="false" ht="15" hidden="false" customHeight="false" outlineLevel="0" collapsed="false">
      <c r="A6465" s="0" t="n">
        <v>6453</v>
      </c>
      <c r="B6465" s="7" t="n">
        <v>0.204286</v>
      </c>
      <c r="C6465" s="7" t="n">
        <v>0.124169</v>
      </c>
      <c r="D6465" s="16" t="n">
        <f aca="false">LOGINV(B6465,$B$7,$C$7)</f>
        <v>8.54340385005181</v>
      </c>
      <c r="E6465" s="16" t="n">
        <f aca="false">LOGINV(C6465,$B$8,$C$8)</f>
        <v>51.8350580172486</v>
      </c>
      <c r="F6465" s="16" t="n">
        <f aca="false">$B$5/100*E6465*2_Girdiler!$B$14*2_Girdiler!$B$15*2_Girdiler!$B$16</f>
        <v>1.30417005971398</v>
      </c>
      <c r="G6465" s="16" t="n">
        <f aca="false">MIN(MATCH(F6465,2_Girdiler!$B$20:$I$20,1),7)</f>
        <v>1</v>
      </c>
      <c r="H6465" s="16" t="n">
        <f aca="false">IF(F6465&gt;=40,2_Girdiler!$I$21+(F6465-40)*(2_Girdiler!$I$21-2_Girdiler!$H$21)/(2_Girdiler!$I$20-2_Girdiler!$H$20),INDEX(2_Girdiler!$B$21:$I$21,G6465)+(F6465-INDEX(2_Girdiler!$B$20:$I$20,G6465))*(INDEX(2_Girdiler!$B$21:$I$21,G6465+1)-INDEX(2_Girdiler!$B$21:$I$21,G6465))/(INDEX(2_Girdiler!$B$20:$I$20,G6465+1)-INDEX(2_Girdiler!$B$20:$I$20,G6465)))</f>
        <v>2.86917413137075</v>
      </c>
      <c r="I6465" s="16" t="n">
        <f aca="false">H6465/2_Girdiler!$B$17</f>
        <v>1.14950886673507</v>
      </c>
      <c r="J6465" s="16" t="n">
        <f aca="false">D6465+I6465</f>
        <v>9.69291271678688</v>
      </c>
    </row>
    <row r="6466" customFormat="false" ht="15" hidden="false" customHeight="false" outlineLevel="0" collapsed="false">
      <c r="A6466" s="0" t="n">
        <v>6454</v>
      </c>
      <c r="B6466" s="7" t="n">
        <v>0.763617</v>
      </c>
      <c r="C6466" s="7" t="n">
        <v>0.115889</v>
      </c>
      <c r="D6466" s="16" t="n">
        <f aca="false">LOGINV(B6466,$B$7,$C$7)</f>
        <v>20.2065199729423</v>
      </c>
      <c r="E6466" s="16" t="n">
        <f aca="false">LOGINV(C6466,$B$8,$C$8)</f>
        <v>50.4683194390592</v>
      </c>
      <c r="F6466" s="16" t="n">
        <f aca="false">$B$5/100*E6466*2_Girdiler!$B$14*2_Girdiler!$B$15*2_Girdiler!$B$16</f>
        <v>1.26978291708673</v>
      </c>
      <c r="G6466" s="16" t="n">
        <f aca="false">MIN(MATCH(F6466,2_Girdiler!$B$20:$I$20,1),7)</f>
        <v>1</v>
      </c>
      <c r="H6466" s="16" t="n">
        <f aca="false">IF(F6466&gt;=40,2_Girdiler!$I$21+(F6466-40)*(2_Girdiler!$I$21-2_Girdiler!$H$21)/(2_Girdiler!$I$20-2_Girdiler!$H$20),INDEX(2_Girdiler!$B$21:$I$21,G6466)+(F6466-INDEX(2_Girdiler!$B$20:$I$20,G6466))*(INDEX(2_Girdiler!$B$21:$I$21,G6466+1)-INDEX(2_Girdiler!$B$21:$I$21,G6466))/(INDEX(2_Girdiler!$B$20:$I$20,G6466+1)-INDEX(2_Girdiler!$B$20:$I$20,G6466)))</f>
        <v>2.79352241759081</v>
      </c>
      <c r="I6466" s="16" t="n">
        <f aca="false">H6466/2_Girdiler!$B$17</f>
        <v>1.11919968653478</v>
      </c>
      <c r="J6466" s="16" t="n">
        <f aca="false">D6466+I6466</f>
        <v>21.3257196594771</v>
      </c>
    </row>
    <row r="6467" customFormat="false" ht="15" hidden="false" customHeight="false" outlineLevel="0" collapsed="false">
      <c r="A6467" s="0" t="n">
        <v>6455</v>
      </c>
      <c r="B6467" s="7" t="n">
        <v>0.476138</v>
      </c>
      <c r="C6467" s="7" t="n">
        <v>0.974615</v>
      </c>
      <c r="D6467" s="16" t="n">
        <f aca="false">LOGINV(B6467,$B$7,$C$7)</f>
        <v>13.0977470957082</v>
      </c>
      <c r="E6467" s="16" t="n">
        <f aca="false">LOGINV(C6467,$B$8,$C$8)</f>
        <v>385.353399703623</v>
      </c>
      <c r="F6467" s="16" t="n">
        <f aca="false">$B$5/100*E6467*2_Girdiler!$B$14*2_Girdiler!$B$15*2_Girdiler!$B$16</f>
        <v>9.69549153654315</v>
      </c>
      <c r="G6467" s="16" t="n">
        <f aca="false">MIN(MATCH(F6467,2_Girdiler!$B$20:$I$20,1),7)</f>
        <v>2</v>
      </c>
      <c r="H6467" s="16" t="n">
        <f aca="false">IF(F6467&gt;=40,2_Girdiler!$I$21+(F6467-40)*(2_Girdiler!$I$21-2_Girdiler!$H$21)/(2_Girdiler!$I$20-2_Girdiler!$H$20),INDEX(2_Girdiler!$B$21:$I$21,G6467)+(F6467-INDEX(2_Girdiler!$B$20:$I$20,G6467))*(INDEX(2_Girdiler!$B$21:$I$21,G6467+1)-INDEX(2_Girdiler!$B$21:$I$21,G6467))/(INDEX(2_Girdiler!$B$20:$I$20,G6467+1)-INDEX(2_Girdiler!$B$20:$I$20,G6467)))</f>
        <v>18.512786458469</v>
      </c>
      <c r="I6467" s="16" t="n">
        <f aca="false">H6467/2_Girdiler!$B$17</f>
        <v>7.41698175419433</v>
      </c>
      <c r="J6467" s="16" t="n">
        <f aca="false">D6467+I6467</f>
        <v>20.5147288499025</v>
      </c>
    </row>
    <row r="6468" customFormat="false" ht="15" hidden="false" customHeight="false" outlineLevel="0" collapsed="false">
      <c r="A6468" s="0" t="n">
        <v>6456</v>
      </c>
      <c r="B6468" s="7" t="n">
        <v>0.462829</v>
      </c>
      <c r="C6468" s="7" t="n">
        <v>0.126678</v>
      </c>
      <c r="D6468" s="16" t="n">
        <f aca="false">LOGINV(B6468,$B$7,$C$7)</f>
        <v>12.8557284482835</v>
      </c>
      <c r="E6468" s="16" t="n">
        <f aca="false">LOGINV(C6468,$B$8,$C$8)</f>
        <v>52.243520114917</v>
      </c>
      <c r="F6468" s="16" t="n">
        <f aca="false">$B$5/100*E6468*2_Girdiler!$B$14*2_Girdiler!$B$15*2_Girdiler!$B$16</f>
        <v>1.31444696609131</v>
      </c>
      <c r="G6468" s="16" t="n">
        <f aca="false">MIN(MATCH(F6468,2_Girdiler!$B$20:$I$20,1),7)</f>
        <v>1</v>
      </c>
      <c r="H6468" s="16" t="n">
        <f aca="false">IF(F6468&gt;=40,2_Girdiler!$I$21+(F6468-40)*(2_Girdiler!$I$21-2_Girdiler!$H$21)/(2_Girdiler!$I$20-2_Girdiler!$H$20),INDEX(2_Girdiler!$B$21:$I$21,G6468)+(F6468-INDEX(2_Girdiler!$B$20:$I$20,G6468))*(INDEX(2_Girdiler!$B$21:$I$21,G6468+1)-INDEX(2_Girdiler!$B$21:$I$21,G6468))/(INDEX(2_Girdiler!$B$20:$I$20,G6468+1)-INDEX(2_Girdiler!$B$20:$I$20,G6468)))</f>
        <v>2.89178332540089</v>
      </c>
      <c r="I6468" s="16" t="n">
        <f aca="false">H6468/2_Girdiler!$B$17</f>
        <v>1.15856703742023</v>
      </c>
      <c r="J6468" s="16" t="n">
        <f aca="false">D6468+I6468</f>
        <v>14.0142954857037</v>
      </c>
    </row>
    <row r="6469" customFormat="false" ht="15" hidden="false" customHeight="false" outlineLevel="0" collapsed="false">
      <c r="A6469" s="0" t="n">
        <v>6457</v>
      </c>
      <c r="B6469" s="7" t="n">
        <v>0.181484</v>
      </c>
      <c r="C6469" s="7" t="n">
        <v>0.125138</v>
      </c>
      <c r="D6469" s="16" t="n">
        <f aca="false">LOGINV(B6469,$B$7,$C$7)</f>
        <v>8.15572189390379</v>
      </c>
      <c r="E6469" s="16" t="n">
        <f aca="false">LOGINV(C6469,$B$8,$C$8)</f>
        <v>51.9931065142009</v>
      </c>
      <c r="F6469" s="16" t="n">
        <f aca="false">$B$5/100*E6469*2_Girdiler!$B$14*2_Girdiler!$B$15*2_Girdiler!$B$16</f>
        <v>1.30814655989729</v>
      </c>
      <c r="G6469" s="16" t="n">
        <f aca="false">MIN(MATCH(F6469,2_Girdiler!$B$20:$I$20,1),7)</f>
        <v>1</v>
      </c>
      <c r="H6469" s="16" t="n">
        <f aca="false">IF(F6469&gt;=40,2_Girdiler!$I$21+(F6469-40)*(2_Girdiler!$I$21-2_Girdiler!$H$21)/(2_Girdiler!$I$20-2_Girdiler!$H$20),INDEX(2_Girdiler!$B$21:$I$21,G6469)+(F6469-INDEX(2_Girdiler!$B$20:$I$20,G6469))*(INDEX(2_Girdiler!$B$21:$I$21,G6469+1)-INDEX(2_Girdiler!$B$21:$I$21,G6469))/(INDEX(2_Girdiler!$B$20:$I$20,G6469+1)-INDEX(2_Girdiler!$B$20:$I$20,G6469)))</f>
        <v>2.87792243177405</v>
      </c>
      <c r="I6469" s="16" t="n">
        <f aca="false">H6469/2_Girdiler!$B$17</f>
        <v>1.15301379478127</v>
      </c>
      <c r="J6469" s="16" t="n">
        <f aca="false">D6469+I6469</f>
        <v>9.30873568868506</v>
      </c>
    </row>
    <row r="6470" customFormat="false" ht="15" hidden="false" customHeight="false" outlineLevel="0" collapsed="false">
      <c r="A6470" s="0" t="n">
        <v>6458</v>
      </c>
      <c r="B6470" s="7" t="n">
        <v>0.568566</v>
      </c>
      <c r="C6470" s="7" t="n">
        <v>0.569428</v>
      </c>
      <c r="D6470" s="16" t="n">
        <f aca="false">LOGINV(B6470,$B$7,$C$7)</f>
        <v>14.91066346348</v>
      </c>
      <c r="E6470" s="16" t="n">
        <f aca="false">LOGINV(C6470,$B$8,$C$8)</f>
        <v>122.258628366783</v>
      </c>
      <c r="F6470" s="16" t="n">
        <f aca="false">$B$5/100*E6470*2_Girdiler!$B$14*2_Girdiler!$B$15*2_Girdiler!$B$16</f>
        <v>3.07602708970827</v>
      </c>
      <c r="G6470" s="16" t="n">
        <f aca="false">MIN(MATCH(F6470,2_Girdiler!$B$20:$I$20,1),7)</f>
        <v>1</v>
      </c>
      <c r="H6470" s="16" t="n">
        <f aca="false">IF(F6470&gt;=40,2_Girdiler!$I$21+(F6470-40)*(2_Girdiler!$I$21-2_Girdiler!$H$21)/(2_Girdiler!$I$20-2_Girdiler!$H$20),INDEX(2_Girdiler!$B$21:$I$21,G6470)+(F6470-INDEX(2_Girdiler!$B$20:$I$20,G6470))*(INDEX(2_Girdiler!$B$21:$I$21,G6470+1)-INDEX(2_Girdiler!$B$21:$I$21,G6470))/(INDEX(2_Girdiler!$B$20:$I$20,G6470+1)-INDEX(2_Girdiler!$B$20:$I$20,G6470)))</f>
        <v>6.76725959735819</v>
      </c>
      <c r="I6470" s="16" t="n">
        <f aca="false">H6470/2_Girdiler!$B$17</f>
        <v>2.71124182586466</v>
      </c>
      <c r="J6470" s="16" t="n">
        <f aca="false">D6470+I6470</f>
        <v>17.6219052893447</v>
      </c>
    </row>
    <row r="6471" customFormat="false" ht="15" hidden="false" customHeight="false" outlineLevel="0" collapsed="false">
      <c r="A6471" s="0" t="n">
        <v>6459</v>
      </c>
      <c r="B6471" s="7" t="n">
        <v>0.369939</v>
      </c>
      <c r="C6471" s="7" t="n">
        <v>0.531132</v>
      </c>
      <c r="D6471" s="16" t="n">
        <f aca="false">LOGINV(B6471,$B$7,$C$7)</f>
        <v>11.2541268085915</v>
      </c>
      <c r="E6471" s="16" t="n">
        <f aca="false">LOGINV(C6471,$B$8,$C$8)</f>
        <v>114.852969364791</v>
      </c>
      <c r="F6471" s="16" t="n">
        <f aca="false">$B$5/100*E6471*2_Girdiler!$B$14*2_Girdiler!$B$15*2_Girdiler!$B$16</f>
        <v>2.88970070921813</v>
      </c>
      <c r="G6471" s="16" t="n">
        <f aca="false">MIN(MATCH(F6471,2_Girdiler!$B$20:$I$20,1),7)</f>
        <v>1</v>
      </c>
      <c r="H6471" s="16" t="n">
        <f aca="false">IF(F6471&gt;=40,2_Girdiler!$I$21+(F6471-40)*(2_Girdiler!$I$21-2_Girdiler!$H$21)/(2_Girdiler!$I$20-2_Girdiler!$H$20),INDEX(2_Girdiler!$B$21:$I$21,G6471)+(F6471-INDEX(2_Girdiler!$B$20:$I$20,G6471))*(INDEX(2_Girdiler!$B$21:$I$21,G6471+1)-INDEX(2_Girdiler!$B$21:$I$21,G6471))/(INDEX(2_Girdiler!$B$20:$I$20,G6471+1)-INDEX(2_Girdiler!$B$20:$I$20,G6471)))</f>
        <v>6.35734156027989</v>
      </c>
      <c r="I6471" s="16" t="n">
        <f aca="false">H6471/2_Girdiler!$B$17</f>
        <v>2.54701184306085</v>
      </c>
      <c r="J6471" s="16" t="n">
        <f aca="false">D6471+I6471</f>
        <v>13.8011386516524</v>
      </c>
    </row>
    <row r="6472" customFormat="false" ht="15" hidden="false" customHeight="false" outlineLevel="0" collapsed="false">
      <c r="A6472" s="0" t="n">
        <v>6460</v>
      </c>
      <c r="B6472" s="7" t="n">
        <v>0.114869</v>
      </c>
      <c r="C6472" s="7" t="n">
        <v>0.787341</v>
      </c>
      <c r="D6472" s="16" t="n">
        <f aca="false">LOGINV(B6472,$B$7,$C$7)</f>
        <v>6.93335366178437</v>
      </c>
      <c r="E6472" s="16" t="n">
        <f aca="false">LOGINV(C6472,$B$8,$C$8)</f>
        <v>182.699082718375</v>
      </c>
      <c r="F6472" s="16" t="n">
        <f aca="false">$B$5/100*E6472*2_Girdiler!$B$14*2_Girdiler!$B$15*2_Girdiler!$B$16</f>
        <v>4.59670892119432</v>
      </c>
      <c r="G6472" s="16" t="n">
        <f aca="false">MIN(MATCH(F6472,2_Girdiler!$B$20:$I$20,1),7)</f>
        <v>1</v>
      </c>
      <c r="H6472" s="16" t="n">
        <f aca="false">IF(F6472&gt;=40,2_Girdiler!$I$21+(F6472-40)*(2_Girdiler!$I$21-2_Girdiler!$H$21)/(2_Girdiler!$I$20-2_Girdiler!$H$20),INDEX(2_Girdiler!$B$21:$I$21,G6472)+(F6472-INDEX(2_Girdiler!$B$20:$I$20,G6472))*(INDEX(2_Girdiler!$B$21:$I$21,G6472+1)-INDEX(2_Girdiler!$B$21:$I$21,G6472))/(INDEX(2_Girdiler!$B$20:$I$20,G6472+1)-INDEX(2_Girdiler!$B$20:$I$20,G6472)))</f>
        <v>10.1127596266275</v>
      </c>
      <c r="I6472" s="16" t="n">
        <f aca="false">H6472/2_Girdiler!$B$17</f>
        <v>4.0515863888732</v>
      </c>
      <c r="J6472" s="16" t="n">
        <f aca="false">D6472+I6472</f>
        <v>10.9849400506576</v>
      </c>
    </row>
    <row r="6473" customFormat="false" ht="15" hidden="false" customHeight="false" outlineLevel="0" collapsed="false">
      <c r="A6473" s="0" t="n">
        <v>6461</v>
      </c>
      <c r="B6473" s="7" t="n">
        <v>0.398219</v>
      </c>
      <c r="C6473" s="7" t="n">
        <v>0.78347</v>
      </c>
      <c r="D6473" s="16" t="n">
        <f aca="false">LOGINV(B6473,$B$7,$C$7)</f>
        <v>11.728400062532</v>
      </c>
      <c r="E6473" s="16" t="n">
        <f aca="false">LOGINV(C6473,$B$8,$C$8)</f>
        <v>181.141626398491</v>
      </c>
      <c r="F6473" s="16" t="n">
        <f aca="false">$B$5/100*E6473*2_Girdiler!$B$14*2_Girdiler!$B$15*2_Girdiler!$B$16</f>
        <v>4.55752332018603</v>
      </c>
      <c r="G6473" s="16" t="n">
        <f aca="false">MIN(MATCH(F6473,2_Girdiler!$B$20:$I$20,1),7)</f>
        <v>1</v>
      </c>
      <c r="H6473" s="16" t="n">
        <f aca="false">IF(F6473&gt;=40,2_Girdiler!$I$21+(F6473-40)*(2_Girdiler!$I$21-2_Girdiler!$H$21)/(2_Girdiler!$I$20-2_Girdiler!$H$20),INDEX(2_Girdiler!$B$21:$I$21,G6473)+(F6473-INDEX(2_Girdiler!$B$20:$I$20,G6473))*(INDEX(2_Girdiler!$B$21:$I$21,G6473+1)-INDEX(2_Girdiler!$B$21:$I$21,G6473))/(INDEX(2_Girdiler!$B$20:$I$20,G6473+1)-INDEX(2_Girdiler!$B$20:$I$20,G6473)))</f>
        <v>10.0265513044093</v>
      </c>
      <c r="I6473" s="16" t="n">
        <f aca="false">H6473/2_Girdiler!$B$17</f>
        <v>4.01704779824089</v>
      </c>
      <c r="J6473" s="16" t="n">
        <f aca="false">D6473+I6473</f>
        <v>15.7454478607729</v>
      </c>
    </row>
    <row r="6474" customFormat="false" ht="15" hidden="false" customHeight="false" outlineLevel="0" collapsed="false">
      <c r="A6474" s="0" t="n">
        <v>6462</v>
      </c>
      <c r="B6474" s="7" t="n">
        <v>0.969756</v>
      </c>
      <c r="C6474" s="7" t="n">
        <v>0.258441</v>
      </c>
      <c r="D6474" s="16" t="n">
        <f aca="false">LOGINV(B6474,$B$7,$C$7)</f>
        <v>38.5579465242008</v>
      </c>
      <c r="E6474" s="16" t="n">
        <f aca="false">LOGINV(C6474,$B$8,$C$8)</f>
        <v>71.86880792189</v>
      </c>
      <c r="F6474" s="16" t="n">
        <f aca="false">$B$5/100*E6474*2_Girdiler!$B$14*2_Girdiler!$B$15*2_Girdiler!$B$16</f>
        <v>1.80821920731475</v>
      </c>
      <c r="G6474" s="16" t="n">
        <f aca="false">MIN(MATCH(F6474,2_Girdiler!$B$20:$I$20,1),7)</f>
        <v>1</v>
      </c>
      <c r="H6474" s="16" t="n">
        <f aca="false">IF(F6474&gt;=40,2_Girdiler!$I$21+(F6474-40)*(2_Girdiler!$I$21-2_Girdiler!$H$21)/(2_Girdiler!$I$20-2_Girdiler!$H$20),INDEX(2_Girdiler!$B$21:$I$21,G6474)+(F6474-INDEX(2_Girdiler!$B$20:$I$20,G6474))*(INDEX(2_Girdiler!$B$21:$I$21,G6474+1)-INDEX(2_Girdiler!$B$21:$I$21,G6474))/(INDEX(2_Girdiler!$B$20:$I$20,G6474+1)-INDEX(2_Girdiler!$B$20:$I$20,G6474)))</f>
        <v>3.97808225609246</v>
      </c>
      <c r="I6474" s="16" t="n">
        <f aca="false">H6474/2_Girdiler!$B$17</f>
        <v>1.59378295516525</v>
      </c>
      <c r="J6474" s="16" t="n">
        <f aca="false">D6474+I6474</f>
        <v>40.1517294793661</v>
      </c>
    </row>
    <row r="6475" customFormat="false" ht="15" hidden="false" customHeight="false" outlineLevel="0" collapsed="false">
      <c r="A6475" s="0" t="n">
        <v>6463</v>
      </c>
      <c r="B6475" s="7" t="n">
        <v>0.163646</v>
      </c>
      <c r="C6475" s="7" t="n">
        <v>0.796906</v>
      </c>
      <c r="D6475" s="16" t="n">
        <f aca="false">LOGINV(B6475,$B$7,$C$7)</f>
        <v>7.8442473068516</v>
      </c>
      <c r="E6475" s="16" t="n">
        <f aca="false">LOGINV(C6475,$B$8,$C$8)</f>
        <v>186.679764756018</v>
      </c>
      <c r="F6475" s="16" t="n">
        <f aca="false">$B$5/100*E6475*2_Girdiler!$B$14*2_Girdiler!$B$15*2_Girdiler!$B$16</f>
        <v>4.69686288126141</v>
      </c>
      <c r="G6475" s="16" t="n">
        <f aca="false">MIN(MATCH(F6475,2_Girdiler!$B$20:$I$20,1),7)</f>
        <v>1</v>
      </c>
      <c r="H6475" s="16" t="n">
        <f aca="false">IF(F6475&gt;=40,2_Girdiler!$I$21+(F6475-40)*(2_Girdiler!$I$21-2_Girdiler!$H$21)/(2_Girdiler!$I$20-2_Girdiler!$H$20),INDEX(2_Girdiler!$B$21:$I$21,G6475)+(F6475-INDEX(2_Girdiler!$B$20:$I$20,G6475))*(INDEX(2_Girdiler!$B$21:$I$21,G6475+1)-INDEX(2_Girdiler!$B$21:$I$21,G6475))/(INDEX(2_Girdiler!$B$20:$I$20,G6475+1)-INDEX(2_Girdiler!$B$20:$I$20,G6475)))</f>
        <v>10.3330983387751</v>
      </c>
      <c r="I6475" s="16" t="n">
        <f aca="false">H6475/2_Girdiler!$B$17</f>
        <v>4.13986311649644</v>
      </c>
      <c r="J6475" s="16" t="n">
        <f aca="false">D6475+I6475</f>
        <v>11.984110423348</v>
      </c>
    </row>
    <row r="6476" customFormat="false" ht="15" hidden="false" customHeight="false" outlineLevel="0" collapsed="false">
      <c r="A6476" s="0" t="n">
        <v>6464</v>
      </c>
      <c r="B6476" s="7" t="n">
        <v>0.340859</v>
      </c>
      <c r="C6476" s="7" t="n">
        <v>0.572635</v>
      </c>
      <c r="D6476" s="16" t="n">
        <f aca="false">LOGINV(B6476,$B$7,$C$7)</f>
        <v>10.7746825214251</v>
      </c>
      <c r="E6476" s="16" t="n">
        <f aca="false">LOGINV(C6476,$B$8,$C$8)</f>
        <v>122.904980374069</v>
      </c>
      <c r="F6476" s="16" t="n">
        <f aca="false">$B$5/100*E6476*2_Girdiler!$B$14*2_Girdiler!$B$15*2_Girdiler!$B$16</f>
        <v>3.09228930621159</v>
      </c>
      <c r="G6476" s="16" t="n">
        <f aca="false">MIN(MATCH(F6476,2_Girdiler!$B$20:$I$20,1),7)</f>
        <v>1</v>
      </c>
      <c r="H6476" s="16" t="n">
        <f aca="false">IF(F6476&gt;=40,2_Girdiler!$I$21+(F6476-40)*(2_Girdiler!$I$21-2_Girdiler!$H$21)/(2_Girdiler!$I$20-2_Girdiler!$H$20),INDEX(2_Girdiler!$B$21:$I$21,G6476)+(F6476-INDEX(2_Girdiler!$B$20:$I$20,G6476))*(INDEX(2_Girdiler!$B$21:$I$21,G6476+1)-INDEX(2_Girdiler!$B$21:$I$21,G6476))/(INDEX(2_Girdiler!$B$20:$I$20,G6476+1)-INDEX(2_Girdiler!$B$20:$I$20,G6476)))</f>
        <v>6.80303647366549</v>
      </c>
      <c r="I6476" s="16" t="n">
        <f aca="false">H6476/2_Girdiler!$B$17</f>
        <v>2.72557551028265</v>
      </c>
      <c r="J6476" s="16" t="n">
        <f aca="false">D6476+I6476</f>
        <v>13.5002580317078</v>
      </c>
    </row>
    <row r="6477" customFormat="false" ht="15" hidden="false" customHeight="false" outlineLevel="0" collapsed="false">
      <c r="A6477" s="0" t="n">
        <v>6465</v>
      </c>
      <c r="B6477" s="7" t="n">
        <v>0.403314</v>
      </c>
      <c r="C6477" s="7" t="n">
        <v>0.215606</v>
      </c>
      <c r="D6477" s="16" t="n">
        <f aca="false">LOGINV(B6477,$B$7,$C$7)</f>
        <v>11.8148888821487</v>
      </c>
      <c r="E6477" s="16" t="n">
        <f aca="false">LOGINV(C6477,$B$8,$C$8)</f>
        <v>65.7029321951799</v>
      </c>
      <c r="F6477" s="16" t="n">
        <f aca="false">$B$5/100*E6477*2_Girdiler!$B$14*2_Girdiler!$B$15*2_Girdiler!$B$16</f>
        <v>1.65308577403073</v>
      </c>
      <c r="G6477" s="16" t="n">
        <f aca="false">MIN(MATCH(F6477,2_Girdiler!$B$20:$I$20,1),7)</f>
        <v>1</v>
      </c>
      <c r="H6477" s="16" t="n">
        <f aca="false">IF(F6477&gt;=40,2_Girdiler!$I$21+(F6477-40)*(2_Girdiler!$I$21-2_Girdiler!$H$21)/(2_Girdiler!$I$20-2_Girdiler!$H$20),INDEX(2_Girdiler!$B$21:$I$21,G6477)+(F6477-INDEX(2_Girdiler!$B$20:$I$20,G6477))*(INDEX(2_Girdiler!$B$21:$I$21,G6477+1)-INDEX(2_Girdiler!$B$21:$I$21,G6477))/(INDEX(2_Girdiler!$B$20:$I$20,G6477+1)-INDEX(2_Girdiler!$B$20:$I$20,G6477)))</f>
        <v>3.6367887028676</v>
      </c>
      <c r="I6477" s="16" t="n">
        <f aca="false">H6477/2_Girdiler!$B$17</f>
        <v>1.45704675595657</v>
      </c>
      <c r="J6477" s="16" t="n">
        <f aca="false">D6477+I6477</f>
        <v>13.2719356381053</v>
      </c>
    </row>
    <row r="6478" customFormat="false" ht="15" hidden="false" customHeight="false" outlineLevel="0" collapsed="false">
      <c r="A6478" s="0" t="n">
        <v>6466</v>
      </c>
      <c r="B6478" s="7" t="n">
        <v>0.707768</v>
      </c>
      <c r="C6478" s="7" t="n">
        <v>0.061421</v>
      </c>
      <c r="D6478" s="16" t="n">
        <f aca="false">LOGINV(B6478,$B$7,$C$7)</f>
        <v>18.3683416762813</v>
      </c>
      <c r="E6478" s="16" t="n">
        <f aca="false">LOGINV(C6478,$B$8,$C$8)</f>
        <v>40.3363267433945</v>
      </c>
      <c r="F6478" s="16" t="n">
        <f aca="false">$B$5/100*E6478*2_Girdiler!$B$14*2_Girdiler!$B$15*2_Girdiler!$B$16</f>
        <v>1.01486198086381</v>
      </c>
      <c r="G6478" s="16" t="n">
        <f aca="false">MIN(MATCH(F6478,2_Girdiler!$B$20:$I$20,1),7)</f>
        <v>1</v>
      </c>
      <c r="H6478" s="16" t="n">
        <f aca="false">IF(F6478&gt;=40,2_Girdiler!$I$21+(F6478-40)*(2_Girdiler!$I$21-2_Girdiler!$H$21)/(2_Girdiler!$I$20-2_Girdiler!$H$20),INDEX(2_Girdiler!$B$21:$I$21,G6478)+(F6478-INDEX(2_Girdiler!$B$20:$I$20,G6478))*(INDEX(2_Girdiler!$B$21:$I$21,G6478+1)-INDEX(2_Girdiler!$B$21:$I$21,G6478))/(INDEX(2_Girdiler!$B$20:$I$20,G6478+1)-INDEX(2_Girdiler!$B$20:$I$20,G6478)))</f>
        <v>2.23269635790037</v>
      </c>
      <c r="I6478" s="16" t="n">
        <f aca="false">H6478/2_Girdiler!$B$17</f>
        <v>0.894509758774188</v>
      </c>
      <c r="J6478" s="16" t="n">
        <f aca="false">D6478+I6478</f>
        <v>19.2628514350555</v>
      </c>
    </row>
    <row r="6479" customFormat="false" ht="15" hidden="false" customHeight="false" outlineLevel="0" collapsed="false">
      <c r="A6479" s="0" t="n">
        <v>6467</v>
      </c>
      <c r="B6479" s="7" t="n">
        <v>0.306236</v>
      </c>
      <c r="C6479" s="7" t="n">
        <v>0.795936</v>
      </c>
      <c r="D6479" s="16" t="n">
        <f aca="false">LOGINV(B6479,$B$7,$C$7)</f>
        <v>10.2108424708067</v>
      </c>
      <c r="E6479" s="16" t="n">
        <f aca="false">LOGINV(C6479,$B$8,$C$8)</f>
        <v>186.267122580857</v>
      </c>
      <c r="F6479" s="16" t="n">
        <f aca="false">$B$5/100*E6479*2_Girdiler!$B$14*2_Girdiler!$B$15*2_Girdiler!$B$16</f>
        <v>4.68648080413437</v>
      </c>
      <c r="G6479" s="16" t="n">
        <f aca="false">MIN(MATCH(F6479,2_Girdiler!$B$20:$I$20,1),7)</f>
        <v>1</v>
      </c>
      <c r="H6479" s="16" t="n">
        <f aca="false">IF(F6479&gt;=40,2_Girdiler!$I$21+(F6479-40)*(2_Girdiler!$I$21-2_Girdiler!$H$21)/(2_Girdiler!$I$20-2_Girdiler!$H$20),INDEX(2_Girdiler!$B$21:$I$21,G6479)+(F6479-INDEX(2_Girdiler!$B$20:$I$20,G6479))*(INDEX(2_Girdiler!$B$21:$I$21,G6479+1)-INDEX(2_Girdiler!$B$21:$I$21,G6479))/(INDEX(2_Girdiler!$B$20:$I$20,G6479+1)-INDEX(2_Girdiler!$B$20:$I$20,G6479)))</f>
        <v>10.3102577690956</v>
      </c>
      <c r="I6479" s="16" t="n">
        <f aca="false">H6479/2_Girdiler!$B$17</f>
        <v>4.13071224723382</v>
      </c>
      <c r="J6479" s="16" t="n">
        <f aca="false">D6479+I6479</f>
        <v>14.3415547180405</v>
      </c>
    </row>
    <row r="6480" customFormat="false" ht="15" hidden="false" customHeight="false" outlineLevel="0" collapsed="false">
      <c r="A6480" s="0" t="n">
        <v>6468</v>
      </c>
      <c r="B6480" s="7" t="n">
        <v>0.533465</v>
      </c>
      <c r="C6480" s="7" t="n">
        <v>0.549749</v>
      </c>
      <c r="D6480" s="16" t="n">
        <f aca="false">LOGINV(B6480,$B$7,$C$7)</f>
        <v>14.1910585653197</v>
      </c>
      <c r="E6480" s="16" t="n">
        <f aca="false">LOGINV(C6480,$B$8,$C$8)</f>
        <v>118.384068188963</v>
      </c>
      <c r="F6480" s="16" t="n">
        <f aca="false">$B$5/100*E6480*2_Girdiler!$B$14*2_Girdiler!$B$15*2_Girdiler!$B$16</f>
        <v>2.97854315563432</v>
      </c>
      <c r="G6480" s="16" t="n">
        <f aca="false">MIN(MATCH(F6480,2_Girdiler!$B$20:$I$20,1),7)</f>
        <v>1</v>
      </c>
      <c r="H6480" s="16" t="n">
        <f aca="false">IF(F6480&gt;=40,2_Girdiler!$I$21+(F6480-40)*(2_Girdiler!$I$21-2_Girdiler!$H$21)/(2_Girdiler!$I$20-2_Girdiler!$H$20),INDEX(2_Girdiler!$B$21:$I$21,G6480)+(F6480-INDEX(2_Girdiler!$B$20:$I$20,G6480))*(INDEX(2_Girdiler!$B$21:$I$21,G6480+1)-INDEX(2_Girdiler!$B$21:$I$21,G6480))/(INDEX(2_Girdiler!$B$20:$I$20,G6480+1)-INDEX(2_Girdiler!$B$20:$I$20,G6480)))</f>
        <v>6.5527949423955</v>
      </c>
      <c r="I6480" s="16" t="n">
        <f aca="false">H6480/2_Girdiler!$B$17</f>
        <v>2.62531848653666</v>
      </c>
      <c r="J6480" s="16" t="n">
        <f aca="false">D6480+I6480</f>
        <v>16.8163770518564</v>
      </c>
    </row>
    <row r="6481" customFormat="false" ht="15" hidden="false" customHeight="false" outlineLevel="0" collapsed="false">
      <c r="A6481" s="0" t="n">
        <v>6469</v>
      </c>
      <c r="B6481" s="7" t="n">
        <v>0.674054</v>
      </c>
      <c r="C6481" s="7" t="n">
        <v>0.207694</v>
      </c>
      <c r="D6481" s="16" t="n">
        <f aca="false">LOGINV(B6481,$B$7,$C$7)</f>
        <v>17.4137973834591</v>
      </c>
      <c r="E6481" s="16" t="n">
        <f aca="false">LOGINV(C6481,$B$8,$C$8)</f>
        <v>64.5540282276147</v>
      </c>
      <c r="F6481" s="16" t="n">
        <f aca="false">$B$5/100*E6481*2_Girdiler!$B$14*2_Girdiler!$B$15*2_Girdiler!$B$16</f>
        <v>1.62417935020678</v>
      </c>
      <c r="G6481" s="16" t="n">
        <f aca="false">MIN(MATCH(F6481,2_Girdiler!$B$20:$I$20,1),7)</f>
        <v>1</v>
      </c>
      <c r="H6481" s="16" t="n">
        <f aca="false">IF(F6481&gt;=40,2_Girdiler!$I$21+(F6481-40)*(2_Girdiler!$I$21-2_Girdiler!$H$21)/(2_Girdiler!$I$20-2_Girdiler!$H$20),INDEX(2_Girdiler!$B$21:$I$21,G6481)+(F6481-INDEX(2_Girdiler!$B$20:$I$20,G6481))*(INDEX(2_Girdiler!$B$21:$I$21,G6481+1)-INDEX(2_Girdiler!$B$21:$I$21,G6481))/(INDEX(2_Girdiler!$B$20:$I$20,G6481+1)-INDEX(2_Girdiler!$B$20:$I$20,G6481)))</f>
        <v>3.57319457045493</v>
      </c>
      <c r="I6481" s="16" t="n">
        <f aca="false">H6481/2_Girdiler!$B$17</f>
        <v>1.43156833752201</v>
      </c>
      <c r="J6481" s="16" t="n">
        <f aca="false">D6481+I6481</f>
        <v>18.8453657209811</v>
      </c>
    </row>
    <row r="6482" customFormat="false" ht="15" hidden="false" customHeight="false" outlineLevel="0" collapsed="false">
      <c r="A6482" s="0" t="n">
        <v>6470</v>
      </c>
      <c r="B6482" s="7" t="n">
        <v>0.669127</v>
      </c>
      <c r="C6482" s="7" t="n">
        <v>0.95332</v>
      </c>
      <c r="D6482" s="16" t="n">
        <f aca="false">LOGINV(B6482,$B$7,$C$7)</f>
        <v>17.2819850808111</v>
      </c>
      <c r="E6482" s="16" t="n">
        <f aca="false">LOGINV(C6482,$B$8,$C$8)</f>
        <v>322.574914154803</v>
      </c>
      <c r="F6482" s="16" t="n">
        <f aca="false">$B$5/100*E6482*2_Girdiler!$B$14*2_Girdiler!$B$15*2_Girdiler!$B$16</f>
        <v>8.11598484013483</v>
      </c>
      <c r="G6482" s="16" t="n">
        <f aca="false">MIN(MATCH(F6482,2_Girdiler!$B$20:$I$20,1),7)</f>
        <v>2</v>
      </c>
      <c r="H6482" s="16" t="n">
        <f aca="false">IF(F6482&gt;=40,2_Girdiler!$I$21+(F6482-40)*(2_Girdiler!$I$21-2_Girdiler!$H$21)/(2_Girdiler!$I$20-2_Girdiler!$H$20),INDEX(2_Girdiler!$B$21:$I$21,G6482)+(F6482-INDEX(2_Girdiler!$B$20:$I$20,G6482))*(INDEX(2_Girdiler!$B$21:$I$21,G6482+1)-INDEX(2_Girdiler!$B$21:$I$21,G6482))/(INDEX(2_Girdiler!$B$20:$I$20,G6482+1)-INDEX(2_Girdiler!$B$20:$I$20,G6482)))</f>
        <v>15.9855757442157</v>
      </c>
      <c r="I6482" s="16" t="n">
        <f aca="false">H6482/2_Girdiler!$B$17</f>
        <v>6.40447746162489</v>
      </c>
      <c r="J6482" s="16" t="n">
        <f aca="false">D6482+I6482</f>
        <v>23.686462542436</v>
      </c>
    </row>
    <row r="6483" customFormat="false" ht="15" hidden="false" customHeight="false" outlineLevel="0" collapsed="false">
      <c r="A6483" s="0" t="n">
        <v>6471</v>
      </c>
      <c r="B6483" s="7" t="n">
        <v>0.942599</v>
      </c>
      <c r="C6483" s="7" t="n">
        <v>0.374172</v>
      </c>
      <c r="D6483" s="16" t="n">
        <f aca="false">LOGINV(B6483,$B$7,$C$7)</f>
        <v>32.616037494935</v>
      </c>
      <c r="E6483" s="16" t="n">
        <f aca="false">LOGINV(C6483,$B$8,$C$8)</f>
        <v>88.7778688063811</v>
      </c>
      <c r="F6483" s="16" t="n">
        <f aca="false">$B$5/100*E6483*2_Girdiler!$B$14*2_Girdiler!$B$15*2_Girdiler!$B$16</f>
        <v>2.23365117916855</v>
      </c>
      <c r="G6483" s="16" t="n">
        <f aca="false">MIN(MATCH(F6483,2_Girdiler!$B$20:$I$20,1),7)</f>
        <v>1</v>
      </c>
      <c r="H6483" s="16" t="n">
        <f aca="false">IF(F6483&gt;=40,2_Girdiler!$I$21+(F6483-40)*(2_Girdiler!$I$21-2_Girdiler!$H$21)/(2_Girdiler!$I$20-2_Girdiler!$H$20),INDEX(2_Girdiler!$B$21:$I$21,G6483)+(F6483-INDEX(2_Girdiler!$B$20:$I$20,G6483))*(INDEX(2_Girdiler!$B$21:$I$21,G6483+1)-INDEX(2_Girdiler!$B$21:$I$21,G6483))/(INDEX(2_Girdiler!$B$20:$I$20,G6483+1)-INDEX(2_Girdiler!$B$20:$I$20,G6483)))</f>
        <v>4.91403259417081</v>
      </c>
      <c r="I6483" s="16" t="n">
        <f aca="false">H6483/2_Girdiler!$B$17</f>
        <v>1.96876305856202</v>
      </c>
      <c r="J6483" s="16" t="n">
        <f aca="false">D6483+I6483</f>
        <v>34.584800553497</v>
      </c>
    </row>
    <row r="6484" customFormat="false" ht="15" hidden="false" customHeight="false" outlineLevel="0" collapsed="false">
      <c r="A6484" s="0" t="n">
        <v>6472</v>
      </c>
      <c r="B6484" s="7" t="n">
        <v>0.612835</v>
      </c>
      <c r="C6484" s="7" t="n">
        <v>0.606779</v>
      </c>
      <c r="D6484" s="16" t="n">
        <f aca="false">LOGINV(B6484,$B$7,$C$7)</f>
        <v>15.8888140418679</v>
      </c>
      <c r="E6484" s="16" t="n">
        <f aca="false">LOGINV(C6484,$B$8,$C$8)</f>
        <v>130.07572812496</v>
      </c>
      <c r="F6484" s="16" t="n">
        <f aca="false">$B$5/100*E6484*2_Girdiler!$B$14*2_Girdiler!$B$15*2_Girdiler!$B$16</f>
        <v>3.27270531962399</v>
      </c>
      <c r="G6484" s="16" t="n">
        <f aca="false">MIN(MATCH(F6484,2_Girdiler!$B$20:$I$20,1),7)</f>
        <v>1</v>
      </c>
      <c r="H6484" s="16" t="n">
        <f aca="false">IF(F6484&gt;=40,2_Girdiler!$I$21+(F6484-40)*(2_Girdiler!$I$21-2_Girdiler!$H$21)/(2_Girdiler!$I$20-2_Girdiler!$H$20),INDEX(2_Girdiler!$B$21:$I$21,G6484)+(F6484-INDEX(2_Girdiler!$B$20:$I$20,G6484))*(INDEX(2_Girdiler!$B$21:$I$21,G6484+1)-INDEX(2_Girdiler!$B$21:$I$21,G6484))/(INDEX(2_Girdiler!$B$20:$I$20,G6484+1)-INDEX(2_Girdiler!$B$20:$I$20,G6484)))</f>
        <v>7.19995170317279</v>
      </c>
      <c r="I6484" s="16" t="n">
        <f aca="false">H6484/2_Girdiler!$B$17</f>
        <v>2.884596034925</v>
      </c>
      <c r="J6484" s="16" t="n">
        <f aca="false">D6484+I6484</f>
        <v>18.7734100767928</v>
      </c>
    </row>
    <row r="6485" customFormat="false" ht="15" hidden="false" customHeight="false" outlineLevel="0" collapsed="false">
      <c r="A6485" s="0" t="n">
        <v>6473</v>
      </c>
      <c r="B6485" s="7" t="n">
        <v>0.04084</v>
      </c>
      <c r="C6485" s="7" t="n">
        <v>0.593608</v>
      </c>
      <c r="D6485" s="16" t="n">
        <f aca="false">LOGINV(B6485,$B$7,$C$7)</f>
        <v>5.1312804085101</v>
      </c>
      <c r="E6485" s="16" t="n">
        <f aca="false">LOGINV(C6485,$B$8,$C$8)</f>
        <v>127.244029803759</v>
      </c>
      <c r="F6485" s="16" t="n">
        <f aca="false">$B$5/100*E6485*2_Girdiler!$B$14*2_Girdiler!$B$15*2_Girdiler!$B$16</f>
        <v>3.20145978986258</v>
      </c>
      <c r="G6485" s="16" t="n">
        <f aca="false">MIN(MATCH(F6485,2_Girdiler!$B$20:$I$20,1),7)</f>
        <v>1</v>
      </c>
      <c r="H6485" s="16" t="n">
        <f aca="false">IF(F6485&gt;=40,2_Girdiler!$I$21+(F6485-40)*(2_Girdiler!$I$21-2_Girdiler!$H$21)/(2_Girdiler!$I$20-2_Girdiler!$H$20),INDEX(2_Girdiler!$B$21:$I$21,G6485)+(F6485-INDEX(2_Girdiler!$B$20:$I$20,G6485))*(INDEX(2_Girdiler!$B$21:$I$21,G6485+1)-INDEX(2_Girdiler!$B$21:$I$21,G6485))/(INDEX(2_Girdiler!$B$20:$I$20,G6485+1)-INDEX(2_Girdiler!$B$20:$I$20,G6485)))</f>
        <v>7.04321153769767</v>
      </c>
      <c r="I6485" s="16" t="n">
        <f aca="false">H6485/2_Girdiler!$B$17</f>
        <v>2.8217994942699</v>
      </c>
      <c r="J6485" s="16" t="n">
        <f aca="false">D6485+I6485</f>
        <v>7.95307990278</v>
      </c>
    </row>
    <row r="6486" customFormat="false" ht="15" hidden="false" customHeight="false" outlineLevel="0" collapsed="false">
      <c r="A6486" s="0" t="n">
        <v>6474</v>
      </c>
      <c r="B6486" s="7" t="n">
        <v>0.043955</v>
      </c>
      <c r="C6486" s="7" t="n">
        <v>0.04969</v>
      </c>
      <c r="D6486" s="16" t="n">
        <f aca="false">LOGINV(B6486,$B$7,$C$7)</f>
        <v>5.23089211039588</v>
      </c>
      <c r="E6486" s="16" t="n">
        <f aca="false">LOGINV(C6486,$B$8,$C$8)</f>
        <v>37.6951360847512</v>
      </c>
      <c r="F6486" s="16" t="n">
        <f aca="false">$B$5/100*E6486*2_Girdiler!$B$14*2_Girdiler!$B$15*2_Girdiler!$B$16</f>
        <v>0.948409623892341</v>
      </c>
      <c r="G6486" s="16" t="n">
        <f aca="false">MIN(MATCH(F6486,2_Girdiler!$B$20:$I$20,1),7)</f>
        <v>1</v>
      </c>
      <c r="H6486" s="16" t="n">
        <f aca="false">IF(F6486&gt;=40,2_Girdiler!$I$21+(F6486-40)*(2_Girdiler!$I$21-2_Girdiler!$H$21)/(2_Girdiler!$I$20-2_Girdiler!$H$20),INDEX(2_Girdiler!$B$21:$I$21,G6486)+(F6486-INDEX(2_Girdiler!$B$20:$I$20,G6486))*(INDEX(2_Girdiler!$B$21:$I$21,G6486+1)-INDEX(2_Girdiler!$B$21:$I$21,G6486))/(INDEX(2_Girdiler!$B$20:$I$20,G6486+1)-INDEX(2_Girdiler!$B$20:$I$20,G6486)))</f>
        <v>2.08650117256315</v>
      </c>
      <c r="I6486" s="16" t="n">
        <f aca="false">H6486/2_Girdiler!$B$17</f>
        <v>0.835937969776903</v>
      </c>
      <c r="J6486" s="16" t="n">
        <f aca="false">D6486+I6486</f>
        <v>6.06683008017278</v>
      </c>
    </row>
    <row r="6487" customFormat="false" ht="15" hidden="false" customHeight="false" outlineLevel="0" collapsed="false">
      <c r="A6487" s="0" t="n">
        <v>6475</v>
      </c>
      <c r="B6487" s="7" t="n">
        <v>0.9774</v>
      </c>
      <c r="C6487" s="7" t="n">
        <v>0.862293</v>
      </c>
      <c r="D6487" s="16" t="n">
        <f aca="false">LOGINV(B6487,$B$7,$C$7)</f>
        <v>41.3533850971127</v>
      </c>
      <c r="E6487" s="16" t="n">
        <f aca="false">LOGINV(C6487,$B$8,$C$8)</f>
        <v>220.801164218015</v>
      </c>
      <c r="F6487" s="16" t="n">
        <f aca="false">$B$5/100*E6487*2_Girdiler!$B$14*2_Girdiler!$B$15*2_Girdiler!$B$16</f>
        <v>5.55535729172526</v>
      </c>
      <c r="G6487" s="16" t="n">
        <f aca="false">MIN(MATCH(F6487,2_Girdiler!$B$20:$I$20,1),7)</f>
        <v>2</v>
      </c>
      <c r="H6487" s="16" t="n">
        <f aca="false">IF(F6487&gt;=40,2_Girdiler!$I$21+(F6487-40)*(2_Girdiler!$I$21-2_Girdiler!$H$21)/(2_Girdiler!$I$20-2_Girdiler!$H$20),INDEX(2_Girdiler!$B$21:$I$21,G6487)+(F6487-INDEX(2_Girdiler!$B$20:$I$20,G6487))*(INDEX(2_Girdiler!$B$21:$I$21,G6487+1)-INDEX(2_Girdiler!$B$21:$I$21,G6487))/(INDEX(2_Girdiler!$B$20:$I$20,G6487+1)-INDEX(2_Girdiler!$B$20:$I$20,G6487)))</f>
        <v>11.8885716667604</v>
      </c>
      <c r="I6487" s="16" t="n">
        <f aca="false">H6487/2_Girdiler!$B$17</f>
        <v>4.76304954597773</v>
      </c>
      <c r="J6487" s="16" t="n">
        <f aca="false">D6487+I6487</f>
        <v>46.1164346430904</v>
      </c>
    </row>
    <row r="6488" customFormat="false" ht="15" hidden="false" customHeight="false" outlineLevel="0" collapsed="false">
      <c r="A6488" s="0" t="n">
        <v>6476</v>
      </c>
      <c r="B6488" s="7" t="n">
        <v>0.918587</v>
      </c>
      <c r="C6488" s="7" t="n">
        <v>0.848539</v>
      </c>
      <c r="D6488" s="16" t="n">
        <f aca="false">LOGINV(B6488,$B$7,$C$7)</f>
        <v>29.4803534756861</v>
      </c>
      <c r="E6488" s="16" t="n">
        <f aca="false">LOGINV(C6488,$B$8,$C$8)</f>
        <v>212.34559103765</v>
      </c>
      <c r="F6488" s="16" t="n">
        <f aca="false">$B$5/100*E6488*2_Girdiler!$B$14*2_Girdiler!$B$15*2_Girdiler!$B$16</f>
        <v>5.34261507050726</v>
      </c>
      <c r="G6488" s="16" t="n">
        <f aca="false">MIN(MATCH(F6488,2_Girdiler!$B$20:$I$20,1),7)</f>
        <v>2</v>
      </c>
      <c r="H6488" s="16" t="n">
        <f aca="false">IF(F6488&gt;=40,2_Girdiler!$I$21+(F6488-40)*(2_Girdiler!$I$21-2_Girdiler!$H$21)/(2_Girdiler!$I$20-2_Girdiler!$H$20),INDEX(2_Girdiler!$B$21:$I$21,G6488)+(F6488-INDEX(2_Girdiler!$B$20:$I$20,G6488))*(INDEX(2_Girdiler!$B$21:$I$21,G6488+1)-INDEX(2_Girdiler!$B$21:$I$21,G6488))/(INDEX(2_Girdiler!$B$20:$I$20,G6488+1)-INDEX(2_Girdiler!$B$20:$I$20,G6488)))</f>
        <v>11.5481841128116</v>
      </c>
      <c r="I6488" s="16" t="n">
        <f aca="false">H6488/2_Girdiler!$B$17</f>
        <v>4.62667632724825</v>
      </c>
      <c r="J6488" s="16" t="n">
        <f aca="false">D6488+I6488</f>
        <v>34.1070298029344</v>
      </c>
    </row>
    <row r="6489" customFormat="false" ht="15" hidden="false" customHeight="false" outlineLevel="0" collapsed="false">
      <c r="A6489" s="0" t="n">
        <v>6477</v>
      </c>
      <c r="B6489" s="7" t="n">
        <v>0.603415</v>
      </c>
      <c r="C6489" s="7" t="n">
        <v>0.207916</v>
      </c>
      <c r="D6489" s="16" t="n">
        <f aca="false">LOGINV(B6489,$B$7,$C$7)</f>
        <v>15.6731380398108</v>
      </c>
      <c r="E6489" s="16" t="n">
        <f aca="false">LOGINV(C6489,$B$8,$C$8)</f>
        <v>64.5863335162406</v>
      </c>
      <c r="F6489" s="16" t="n">
        <f aca="false">$B$5/100*E6489*2_Girdiler!$B$14*2_Girdiler!$B$15*2_Girdiler!$B$16</f>
        <v>1.62499215126861</v>
      </c>
      <c r="G6489" s="16" t="n">
        <f aca="false">MIN(MATCH(F6489,2_Girdiler!$B$20:$I$20,1),7)</f>
        <v>1</v>
      </c>
      <c r="H6489" s="16" t="n">
        <f aca="false">IF(F6489&gt;=40,2_Girdiler!$I$21+(F6489-40)*(2_Girdiler!$I$21-2_Girdiler!$H$21)/(2_Girdiler!$I$20-2_Girdiler!$H$20),INDEX(2_Girdiler!$B$21:$I$21,G6489)+(F6489-INDEX(2_Girdiler!$B$20:$I$20,G6489))*(INDEX(2_Girdiler!$B$21:$I$21,G6489+1)-INDEX(2_Girdiler!$B$21:$I$21,G6489))/(INDEX(2_Girdiler!$B$20:$I$20,G6489+1)-INDEX(2_Girdiler!$B$20:$I$20,G6489)))</f>
        <v>3.57498273279095</v>
      </c>
      <c r="I6489" s="16" t="n">
        <f aca="false">H6489/2_Girdiler!$B$17</f>
        <v>1.43228474871432</v>
      </c>
      <c r="J6489" s="16" t="n">
        <f aca="false">D6489+I6489</f>
        <v>17.1054227885251</v>
      </c>
    </row>
    <row r="6490" customFormat="false" ht="15" hidden="false" customHeight="false" outlineLevel="0" collapsed="false">
      <c r="A6490" s="0" t="n">
        <v>6478</v>
      </c>
      <c r="B6490" s="7" t="n">
        <v>0.59398</v>
      </c>
      <c r="C6490" s="7" t="n">
        <v>0.83789</v>
      </c>
      <c r="D6490" s="16" t="n">
        <f aca="false">LOGINV(B6490,$B$7,$C$7)</f>
        <v>15.4614062971854</v>
      </c>
      <c r="E6490" s="16" t="n">
        <f aca="false">LOGINV(C6490,$B$8,$C$8)</f>
        <v>206.350831299489</v>
      </c>
      <c r="F6490" s="16" t="n">
        <f aca="false">$B$5/100*E6490*2_Girdiler!$B$14*2_Girdiler!$B$15*2_Girdiler!$B$16</f>
        <v>5.19178691549514</v>
      </c>
      <c r="G6490" s="16" t="n">
        <f aca="false">MIN(MATCH(F6490,2_Girdiler!$B$20:$I$20,1),7)</f>
        <v>2</v>
      </c>
      <c r="H6490" s="16" t="n">
        <f aca="false">IF(F6490&gt;=40,2_Girdiler!$I$21+(F6490-40)*(2_Girdiler!$I$21-2_Girdiler!$H$21)/(2_Girdiler!$I$20-2_Girdiler!$H$20),INDEX(2_Girdiler!$B$21:$I$21,G6490)+(F6490-INDEX(2_Girdiler!$B$20:$I$20,G6490))*(INDEX(2_Girdiler!$B$21:$I$21,G6490+1)-INDEX(2_Girdiler!$B$21:$I$21,G6490))/(INDEX(2_Girdiler!$B$20:$I$20,G6490+1)-INDEX(2_Girdiler!$B$20:$I$20,G6490)))</f>
        <v>11.3068590647922</v>
      </c>
      <c r="I6490" s="16" t="n">
        <f aca="false">H6490/2_Girdiler!$B$17</f>
        <v>4.52999161249689</v>
      </c>
      <c r="J6490" s="16" t="n">
        <f aca="false">D6490+I6490</f>
        <v>19.9913979096823</v>
      </c>
    </row>
    <row r="6491" customFormat="false" ht="15" hidden="false" customHeight="false" outlineLevel="0" collapsed="false">
      <c r="A6491" s="0" t="n">
        <v>6479</v>
      </c>
      <c r="B6491" s="7" t="n">
        <v>0.953836</v>
      </c>
      <c r="C6491" s="7" t="n">
        <v>0.382077</v>
      </c>
      <c r="D6491" s="16" t="n">
        <f aca="false">LOGINV(B6491,$B$7,$C$7)</f>
        <v>34.6064409836424</v>
      </c>
      <c r="E6491" s="16" t="n">
        <f aca="false">LOGINV(C6491,$B$8,$C$8)</f>
        <v>89.9774869938166</v>
      </c>
      <c r="F6491" s="16" t="n">
        <f aca="false">$B$5/100*E6491*2_Girdiler!$B$14*2_Girdiler!$B$15*2_Girdiler!$B$16</f>
        <v>2.26383357276442</v>
      </c>
      <c r="G6491" s="16" t="n">
        <f aca="false">MIN(MATCH(F6491,2_Girdiler!$B$20:$I$20,1),7)</f>
        <v>1</v>
      </c>
      <c r="H6491" s="16" t="n">
        <f aca="false">IF(F6491&gt;=40,2_Girdiler!$I$21+(F6491-40)*(2_Girdiler!$I$21-2_Girdiler!$H$21)/(2_Girdiler!$I$20-2_Girdiler!$H$20),INDEX(2_Girdiler!$B$21:$I$21,G6491)+(F6491-INDEX(2_Girdiler!$B$20:$I$20,G6491))*(INDEX(2_Girdiler!$B$21:$I$21,G6491+1)-INDEX(2_Girdiler!$B$21:$I$21,G6491))/(INDEX(2_Girdiler!$B$20:$I$20,G6491+1)-INDEX(2_Girdiler!$B$20:$I$20,G6491)))</f>
        <v>4.98043386008173</v>
      </c>
      <c r="I6491" s="16" t="n">
        <f aca="false">H6491/2_Girdiler!$B$17</f>
        <v>1.99536612984044</v>
      </c>
      <c r="J6491" s="16" t="n">
        <f aca="false">D6491+I6491</f>
        <v>36.6018071134829</v>
      </c>
    </row>
    <row r="6492" customFormat="false" ht="15" hidden="false" customHeight="false" outlineLevel="0" collapsed="false">
      <c r="A6492" s="0" t="n">
        <v>6480</v>
      </c>
      <c r="B6492" s="7" t="n">
        <v>0.030314</v>
      </c>
      <c r="C6492" s="7" t="n">
        <v>0.668885</v>
      </c>
      <c r="D6492" s="16" t="n">
        <f aca="false">LOGINV(B6492,$B$7,$C$7)</f>
        <v>4.75885380724752</v>
      </c>
      <c r="E6492" s="16" t="n">
        <f aca="false">LOGINV(C6492,$B$8,$C$8)</f>
        <v>144.77878730496</v>
      </c>
      <c r="F6492" s="16" t="n">
        <f aca="false">$B$5/100*E6492*2_Girdiler!$B$14*2_Girdiler!$B$15*2_Girdiler!$B$16</f>
        <v>3.6426342885928</v>
      </c>
      <c r="G6492" s="16" t="n">
        <f aca="false">MIN(MATCH(F6492,2_Girdiler!$B$20:$I$20,1),7)</f>
        <v>1</v>
      </c>
      <c r="H6492" s="16" t="n">
        <f aca="false">IF(F6492&gt;=40,2_Girdiler!$I$21+(F6492-40)*(2_Girdiler!$I$21-2_Girdiler!$H$21)/(2_Girdiler!$I$20-2_Girdiler!$H$20),INDEX(2_Girdiler!$B$21:$I$21,G6492)+(F6492-INDEX(2_Girdiler!$B$20:$I$20,G6492))*(INDEX(2_Girdiler!$B$21:$I$21,G6492+1)-INDEX(2_Girdiler!$B$21:$I$21,G6492))/(INDEX(2_Girdiler!$B$20:$I$20,G6492+1)-INDEX(2_Girdiler!$B$20:$I$20,G6492)))</f>
        <v>8.01379543490415</v>
      </c>
      <c r="I6492" s="16" t="n">
        <f aca="false">H6492/2_Girdiler!$B$17</f>
        <v>3.21065522231737</v>
      </c>
      <c r="J6492" s="16" t="n">
        <f aca="false">D6492+I6492</f>
        <v>7.96950902956489</v>
      </c>
    </row>
    <row r="6493" customFormat="false" ht="15" hidden="false" customHeight="false" outlineLevel="0" collapsed="false">
      <c r="A6493" s="0" t="n">
        <v>6481</v>
      </c>
      <c r="B6493" s="7" t="n">
        <v>0.571824</v>
      </c>
      <c r="C6493" s="7" t="n">
        <v>0.021824</v>
      </c>
      <c r="D6493" s="16" t="n">
        <f aca="false">LOGINV(B6493,$B$7,$C$7)</f>
        <v>14.9797675571773</v>
      </c>
      <c r="E6493" s="16" t="n">
        <f aca="false">LOGINV(C6493,$B$8,$C$8)</f>
        <v>29.6944925092935</v>
      </c>
      <c r="F6493" s="16" t="n">
        <f aca="false">$B$5/100*E6493*2_Girdiler!$B$14*2_Girdiler!$B$15*2_Girdiler!$B$16</f>
        <v>0.747113431533825</v>
      </c>
      <c r="G6493" s="16" t="n">
        <f aca="false">MIN(MATCH(F6493,2_Girdiler!$B$20:$I$20,1),7)</f>
        <v>1</v>
      </c>
      <c r="H6493" s="16" t="n">
        <f aca="false">IF(F6493&gt;=40,2_Girdiler!$I$21+(F6493-40)*(2_Girdiler!$I$21-2_Girdiler!$H$21)/(2_Girdiler!$I$20-2_Girdiler!$H$20),INDEX(2_Girdiler!$B$21:$I$21,G6493)+(F6493-INDEX(2_Girdiler!$B$20:$I$20,G6493))*(INDEX(2_Girdiler!$B$21:$I$21,G6493+1)-INDEX(2_Girdiler!$B$21:$I$21,G6493))/(INDEX(2_Girdiler!$B$20:$I$20,G6493+1)-INDEX(2_Girdiler!$B$20:$I$20,G6493)))</f>
        <v>1.64364954937442</v>
      </c>
      <c r="I6493" s="16" t="n">
        <f aca="false">H6493/2_Girdiler!$B$17</f>
        <v>0.658513441255776</v>
      </c>
      <c r="J6493" s="16" t="n">
        <f aca="false">D6493+I6493</f>
        <v>15.638280998433</v>
      </c>
    </row>
    <row r="6494" customFormat="false" ht="15" hidden="false" customHeight="false" outlineLevel="0" collapsed="false">
      <c r="A6494" s="0" t="n">
        <v>6482</v>
      </c>
      <c r="B6494" s="7" t="n">
        <v>0.361053</v>
      </c>
      <c r="C6494" s="7" t="n">
        <v>0.820206</v>
      </c>
      <c r="D6494" s="16" t="n">
        <f aca="false">LOGINV(B6494,$B$7,$C$7)</f>
        <v>11.10686238683</v>
      </c>
      <c r="E6494" s="16" t="n">
        <f aca="false">LOGINV(C6494,$B$8,$C$8)</f>
        <v>197.276080732612</v>
      </c>
      <c r="F6494" s="16" t="n">
        <f aca="false">$B$5/100*E6494*2_Girdiler!$B$14*2_Girdiler!$B$15*2_Girdiler!$B$16</f>
        <v>4.96346619123251</v>
      </c>
      <c r="G6494" s="16" t="n">
        <f aca="false">MIN(MATCH(F6494,2_Girdiler!$B$20:$I$20,1),7)</f>
        <v>1</v>
      </c>
      <c r="H6494" s="16" t="n">
        <f aca="false">IF(F6494&gt;=40,2_Girdiler!$I$21+(F6494-40)*(2_Girdiler!$I$21-2_Girdiler!$H$21)/(2_Girdiler!$I$20-2_Girdiler!$H$20),INDEX(2_Girdiler!$B$21:$I$21,G6494)+(F6494-INDEX(2_Girdiler!$B$20:$I$20,G6494))*(INDEX(2_Girdiler!$B$21:$I$21,G6494+1)-INDEX(2_Girdiler!$B$21:$I$21,G6494))/(INDEX(2_Girdiler!$B$20:$I$20,G6494+1)-INDEX(2_Girdiler!$B$20:$I$20,G6494)))</f>
        <v>10.9196256207115</v>
      </c>
      <c r="I6494" s="16" t="n">
        <f aca="false">H6494/2_Girdiler!$B$17</f>
        <v>4.37485000829789</v>
      </c>
      <c r="J6494" s="16" t="n">
        <f aca="false">D6494+I6494</f>
        <v>15.4817123951279</v>
      </c>
    </row>
    <row r="6495" customFormat="false" ht="15" hidden="false" customHeight="false" outlineLevel="0" collapsed="false">
      <c r="A6495" s="0" t="n">
        <v>6483</v>
      </c>
      <c r="B6495" s="7" t="n">
        <v>0.97552</v>
      </c>
      <c r="C6495" s="7" t="n">
        <v>0.609141</v>
      </c>
      <c r="D6495" s="16" t="n">
        <f aca="false">LOGINV(B6495,$B$7,$C$7)</f>
        <v>40.5804760798119</v>
      </c>
      <c r="E6495" s="16" t="n">
        <f aca="false">LOGINV(C6495,$B$8,$C$8)</f>
        <v>130.592892140298</v>
      </c>
      <c r="F6495" s="16" t="n">
        <f aca="false">$B$5/100*E6495*2_Girdiler!$B$14*2_Girdiler!$B$15*2_Girdiler!$B$16</f>
        <v>3.28571716624989</v>
      </c>
      <c r="G6495" s="16" t="n">
        <f aca="false">MIN(MATCH(F6495,2_Girdiler!$B$20:$I$20,1),7)</f>
        <v>1</v>
      </c>
      <c r="H6495" s="16" t="n">
        <f aca="false">IF(F6495&gt;=40,2_Girdiler!$I$21+(F6495-40)*(2_Girdiler!$I$21-2_Girdiler!$H$21)/(2_Girdiler!$I$20-2_Girdiler!$H$20),INDEX(2_Girdiler!$B$21:$I$21,G6495)+(F6495-INDEX(2_Girdiler!$B$20:$I$20,G6495))*(INDEX(2_Girdiler!$B$21:$I$21,G6495+1)-INDEX(2_Girdiler!$B$21:$I$21,G6495))/(INDEX(2_Girdiler!$B$20:$I$20,G6495+1)-INDEX(2_Girdiler!$B$20:$I$20,G6495)))</f>
        <v>7.22857776574976</v>
      </c>
      <c r="I6495" s="16" t="n">
        <f aca="false">H6495/2_Girdiler!$B$17</f>
        <v>2.8960648099959</v>
      </c>
      <c r="J6495" s="16" t="n">
        <f aca="false">D6495+I6495</f>
        <v>43.4765408898078</v>
      </c>
    </row>
    <row r="6496" customFormat="false" ht="15" hidden="false" customHeight="false" outlineLevel="0" collapsed="false">
      <c r="A6496" s="0" t="n">
        <v>6484</v>
      </c>
      <c r="B6496" s="7" t="n">
        <v>0.453977</v>
      </c>
      <c r="C6496" s="7" t="n">
        <v>0.696682</v>
      </c>
      <c r="D6496" s="16" t="n">
        <f aca="false">LOGINV(B6496,$B$7,$C$7)</f>
        <v>12.6968459838758</v>
      </c>
      <c r="E6496" s="16" t="n">
        <f aca="false">LOGINV(C6496,$B$8,$C$8)</f>
        <v>152.259290607858</v>
      </c>
      <c r="F6496" s="16" t="n">
        <f aca="false">$B$5/100*E6496*2_Girdiler!$B$14*2_Girdiler!$B$15*2_Girdiler!$B$16</f>
        <v>3.8308437516937</v>
      </c>
      <c r="G6496" s="16" t="n">
        <f aca="false">MIN(MATCH(F6496,2_Girdiler!$B$20:$I$20,1),7)</f>
        <v>1</v>
      </c>
      <c r="H6496" s="16" t="n">
        <f aca="false">IF(F6496&gt;=40,2_Girdiler!$I$21+(F6496-40)*(2_Girdiler!$I$21-2_Girdiler!$H$21)/(2_Girdiler!$I$20-2_Girdiler!$H$20),INDEX(2_Girdiler!$B$21:$I$21,G6496)+(F6496-INDEX(2_Girdiler!$B$20:$I$20,G6496))*(INDEX(2_Girdiler!$B$21:$I$21,G6496+1)-INDEX(2_Girdiler!$B$21:$I$21,G6496))/(INDEX(2_Girdiler!$B$20:$I$20,G6496+1)-INDEX(2_Girdiler!$B$20:$I$20,G6496)))</f>
        <v>8.42785625372614</v>
      </c>
      <c r="I6496" s="16" t="n">
        <f aca="false">H6496/2_Girdiler!$B$17</f>
        <v>3.37654497344797</v>
      </c>
      <c r="J6496" s="16" t="n">
        <f aca="false">D6496+I6496</f>
        <v>16.0733909573238</v>
      </c>
    </row>
    <row r="6497" customFormat="false" ht="15" hidden="false" customHeight="false" outlineLevel="0" collapsed="false">
      <c r="A6497" s="0" t="n">
        <v>6485</v>
      </c>
      <c r="B6497" s="7" t="n">
        <v>0.321438</v>
      </c>
      <c r="C6497" s="7" t="n">
        <v>0.347838</v>
      </c>
      <c r="D6497" s="16" t="n">
        <f aca="false">LOGINV(B6497,$B$7,$C$7)</f>
        <v>10.4577566691334</v>
      </c>
      <c r="E6497" s="16" t="n">
        <f aca="false">LOGINV(C6497,$B$8,$C$8)</f>
        <v>84.837080333559</v>
      </c>
      <c r="F6497" s="16" t="n">
        <f aca="false">$B$5/100*E6497*2_Girdiler!$B$14*2_Girdiler!$B$15*2_Girdiler!$B$16</f>
        <v>2.13450094119234</v>
      </c>
      <c r="G6497" s="16" t="n">
        <f aca="false">MIN(MATCH(F6497,2_Girdiler!$B$20:$I$20,1),7)</f>
        <v>1</v>
      </c>
      <c r="H6497" s="16" t="n">
        <f aca="false">IF(F6497&gt;=40,2_Girdiler!$I$21+(F6497-40)*(2_Girdiler!$I$21-2_Girdiler!$H$21)/(2_Girdiler!$I$20-2_Girdiler!$H$20),INDEX(2_Girdiler!$B$21:$I$21,G6497)+(F6497-INDEX(2_Girdiler!$B$20:$I$20,G6497))*(INDEX(2_Girdiler!$B$21:$I$21,G6497+1)-INDEX(2_Girdiler!$B$21:$I$21,G6497))/(INDEX(2_Girdiler!$B$20:$I$20,G6497+1)-INDEX(2_Girdiler!$B$20:$I$20,G6497)))</f>
        <v>4.69590207062316</v>
      </c>
      <c r="I6497" s="16" t="n">
        <f aca="false">H6497/2_Girdiler!$B$17</f>
        <v>1.88137102188428</v>
      </c>
      <c r="J6497" s="16" t="n">
        <f aca="false">D6497+I6497</f>
        <v>12.3391276910177</v>
      </c>
    </row>
    <row r="6498" customFormat="false" ht="15" hidden="false" customHeight="false" outlineLevel="0" collapsed="false">
      <c r="A6498" s="0" t="n">
        <v>6486</v>
      </c>
      <c r="B6498" s="7" t="n">
        <v>0.999496</v>
      </c>
      <c r="C6498" s="7" t="n">
        <v>0.002418</v>
      </c>
      <c r="D6498" s="16" t="n">
        <f aca="false">LOGINV(B6498,$B$7,$C$7)</f>
        <v>84.6639302093932</v>
      </c>
      <c r="E6498" s="16" t="n">
        <f aca="false">LOGINV(C6498,$B$8,$C$8)</f>
        <v>17.7141773195144</v>
      </c>
      <c r="F6498" s="16" t="n">
        <f aca="false">$B$5/100*E6498*2_Girdiler!$B$14*2_Girdiler!$B$15*2_Girdiler!$B$16</f>
        <v>0.445688701358983</v>
      </c>
      <c r="G6498" s="16" t="n">
        <f aca="false">MIN(MATCH(F6498,2_Girdiler!$B$20:$I$20,1),7)</f>
        <v>1</v>
      </c>
      <c r="H6498" s="16" t="n">
        <f aca="false">IF(F6498&gt;=40,2_Girdiler!$I$21+(F6498-40)*(2_Girdiler!$I$21-2_Girdiler!$H$21)/(2_Girdiler!$I$20-2_Girdiler!$H$20),INDEX(2_Girdiler!$B$21:$I$21,G6498)+(F6498-INDEX(2_Girdiler!$B$20:$I$20,G6498))*(INDEX(2_Girdiler!$B$21:$I$21,G6498+1)-INDEX(2_Girdiler!$B$21:$I$21,G6498))/(INDEX(2_Girdiler!$B$20:$I$20,G6498+1)-INDEX(2_Girdiler!$B$20:$I$20,G6498)))</f>
        <v>0.980515142989762</v>
      </c>
      <c r="I6498" s="16" t="n">
        <f aca="false">H6498/2_Girdiler!$B$17</f>
        <v>0.392834592543975</v>
      </c>
      <c r="J6498" s="16" t="n">
        <f aca="false">D6498+I6498</f>
        <v>85.0567648019372</v>
      </c>
    </row>
    <row r="6499" customFormat="false" ht="15" hidden="false" customHeight="false" outlineLevel="0" collapsed="false">
      <c r="A6499" s="0" t="n">
        <v>6487</v>
      </c>
      <c r="B6499" s="7" t="n">
        <v>0.838285</v>
      </c>
      <c r="C6499" s="7" t="n">
        <v>0.680621</v>
      </c>
      <c r="D6499" s="16" t="n">
        <f aca="false">LOGINV(B6499,$B$7,$C$7)</f>
        <v>23.4810948846283</v>
      </c>
      <c r="E6499" s="16" t="n">
        <f aca="false">LOGINV(C6499,$B$8,$C$8)</f>
        <v>147.857657026163</v>
      </c>
      <c r="F6499" s="16" t="n">
        <f aca="false">$B$5/100*E6499*2_Girdiler!$B$14*2_Girdiler!$B$15*2_Girdiler!$B$16</f>
        <v>3.72009865077825</v>
      </c>
      <c r="G6499" s="16" t="n">
        <f aca="false">MIN(MATCH(F6499,2_Girdiler!$B$20:$I$20,1),7)</f>
        <v>1</v>
      </c>
      <c r="H6499" s="16" t="n">
        <f aca="false">IF(F6499&gt;=40,2_Girdiler!$I$21+(F6499-40)*(2_Girdiler!$I$21-2_Girdiler!$H$21)/(2_Girdiler!$I$20-2_Girdiler!$H$20),INDEX(2_Girdiler!$B$21:$I$21,G6499)+(F6499-INDEX(2_Girdiler!$B$20:$I$20,G6499))*(INDEX(2_Girdiler!$B$21:$I$21,G6499+1)-INDEX(2_Girdiler!$B$21:$I$21,G6499))/(INDEX(2_Girdiler!$B$20:$I$20,G6499+1)-INDEX(2_Girdiler!$B$20:$I$20,G6499)))</f>
        <v>8.18421703171216</v>
      </c>
      <c r="I6499" s="16" t="n">
        <f aca="false">H6499/2_Girdiler!$B$17</f>
        <v>3.27893310565391</v>
      </c>
      <c r="J6499" s="16" t="n">
        <f aca="false">D6499+I6499</f>
        <v>26.7600279902822</v>
      </c>
    </row>
    <row r="6500" customFormat="false" ht="15" hidden="false" customHeight="false" outlineLevel="0" collapsed="false">
      <c r="A6500" s="0" t="n">
        <v>6488</v>
      </c>
      <c r="B6500" s="7" t="n">
        <v>0.584438</v>
      </c>
      <c r="C6500" s="7" t="n">
        <v>0.504895</v>
      </c>
      <c r="D6500" s="16" t="n">
        <f aca="false">LOGINV(B6500,$B$7,$C$7)</f>
        <v>15.2513991498929</v>
      </c>
      <c r="E6500" s="16" t="n">
        <f aca="false">LOGINV(C6500,$B$8,$C$8)</f>
        <v>110.073633059026</v>
      </c>
      <c r="F6500" s="16" t="n">
        <f aca="false">$B$5/100*E6500*2_Girdiler!$B$14*2_Girdiler!$B$15*2_Girdiler!$B$16</f>
        <v>2.7694526077651</v>
      </c>
      <c r="G6500" s="16" t="n">
        <f aca="false">MIN(MATCH(F6500,2_Girdiler!$B$20:$I$20,1),7)</f>
        <v>1</v>
      </c>
      <c r="H6500" s="16" t="n">
        <f aca="false">IF(F6500&gt;=40,2_Girdiler!$I$21+(F6500-40)*(2_Girdiler!$I$21-2_Girdiler!$H$21)/(2_Girdiler!$I$20-2_Girdiler!$H$20),INDEX(2_Girdiler!$B$21:$I$21,G6500)+(F6500-INDEX(2_Girdiler!$B$20:$I$20,G6500))*(INDEX(2_Girdiler!$B$21:$I$21,G6500+1)-INDEX(2_Girdiler!$B$21:$I$21,G6500))/(INDEX(2_Girdiler!$B$20:$I$20,G6500+1)-INDEX(2_Girdiler!$B$20:$I$20,G6500)))</f>
        <v>6.09279573708322</v>
      </c>
      <c r="I6500" s="16" t="n">
        <f aca="false">H6500/2_Girdiler!$B$17</f>
        <v>2.44102393312629</v>
      </c>
      <c r="J6500" s="16" t="n">
        <f aca="false">D6500+I6500</f>
        <v>17.6924230830192</v>
      </c>
    </row>
    <row r="6501" customFormat="false" ht="15" hidden="false" customHeight="false" outlineLevel="0" collapsed="false">
      <c r="A6501" s="0" t="n">
        <v>6489</v>
      </c>
      <c r="B6501" s="7" t="n">
        <v>0.626637</v>
      </c>
      <c r="C6501" s="7" t="n">
        <v>0.035255</v>
      </c>
      <c r="D6501" s="16" t="n">
        <f aca="false">LOGINV(B6501,$B$7,$C$7)</f>
        <v>16.2130676495206</v>
      </c>
      <c r="E6501" s="16" t="n">
        <f aca="false">LOGINV(C6501,$B$8,$C$8)</f>
        <v>33.9797466379667</v>
      </c>
      <c r="F6501" s="16" t="n">
        <f aca="false">$B$5/100*E6501*2_Girdiler!$B$14*2_Girdiler!$B$15*2_Girdiler!$B$16</f>
        <v>0.854930425411243</v>
      </c>
      <c r="G6501" s="16" t="n">
        <f aca="false">MIN(MATCH(F6501,2_Girdiler!$B$20:$I$20,1),7)</f>
        <v>1</v>
      </c>
      <c r="H6501" s="16" t="n">
        <f aca="false">IF(F6501&gt;=40,2_Girdiler!$I$21+(F6501-40)*(2_Girdiler!$I$21-2_Girdiler!$H$21)/(2_Girdiler!$I$20-2_Girdiler!$H$20),INDEX(2_Girdiler!$B$21:$I$21,G6501)+(F6501-INDEX(2_Girdiler!$B$20:$I$20,G6501))*(INDEX(2_Girdiler!$B$21:$I$21,G6501+1)-INDEX(2_Girdiler!$B$21:$I$21,G6501))/(INDEX(2_Girdiler!$B$20:$I$20,G6501+1)-INDEX(2_Girdiler!$B$20:$I$20,G6501)))</f>
        <v>1.88084693590473</v>
      </c>
      <c r="I6501" s="16" t="n">
        <f aca="false">H6501/2_Girdiler!$B$17</f>
        <v>0.753544445474653</v>
      </c>
      <c r="J6501" s="16" t="n">
        <f aca="false">D6501+I6501</f>
        <v>16.9666120949952</v>
      </c>
    </row>
    <row r="6502" customFormat="false" ht="15" hidden="false" customHeight="false" outlineLevel="0" collapsed="false">
      <c r="A6502" s="0" t="n">
        <v>6490</v>
      </c>
      <c r="B6502" s="7" t="n">
        <v>0.998334</v>
      </c>
      <c r="C6502" s="7" t="n">
        <v>0.670134</v>
      </c>
      <c r="D6502" s="16" t="n">
        <f aca="false">LOGINV(B6502,$B$7,$C$7)</f>
        <v>69.5432857800418</v>
      </c>
      <c r="E6502" s="16" t="n">
        <f aca="false">LOGINV(C6502,$B$8,$C$8)</f>
        <v>145.101266640143</v>
      </c>
      <c r="F6502" s="16" t="n">
        <f aca="false">$B$5/100*E6502*2_Girdiler!$B$14*2_Girdiler!$B$15*2_Girdiler!$B$16</f>
        <v>3.650747868666</v>
      </c>
      <c r="G6502" s="16" t="n">
        <f aca="false">MIN(MATCH(F6502,2_Girdiler!$B$20:$I$20,1),7)</f>
        <v>1</v>
      </c>
      <c r="H6502" s="16" t="n">
        <f aca="false">IF(F6502&gt;=40,2_Girdiler!$I$21+(F6502-40)*(2_Girdiler!$I$21-2_Girdiler!$H$21)/(2_Girdiler!$I$20-2_Girdiler!$H$20),INDEX(2_Girdiler!$B$21:$I$21,G6502)+(F6502-INDEX(2_Girdiler!$B$20:$I$20,G6502))*(INDEX(2_Girdiler!$B$21:$I$21,G6502+1)-INDEX(2_Girdiler!$B$21:$I$21,G6502))/(INDEX(2_Girdiler!$B$20:$I$20,G6502+1)-INDEX(2_Girdiler!$B$20:$I$20,G6502)))</f>
        <v>8.0316453110652</v>
      </c>
      <c r="I6502" s="16" t="n">
        <f aca="false">H6502/2_Girdiler!$B$17</f>
        <v>3.2178066150101</v>
      </c>
      <c r="J6502" s="16" t="n">
        <f aca="false">D6502+I6502</f>
        <v>72.7610923950519</v>
      </c>
    </row>
    <row r="6503" customFormat="false" ht="15" hidden="false" customHeight="false" outlineLevel="0" collapsed="false">
      <c r="A6503" s="0" t="n">
        <v>6491</v>
      </c>
      <c r="B6503" s="7" t="n">
        <v>0.035454</v>
      </c>
      <c r="C6503" s="7" t="n">
        <v>0.146881</v>
      </c>
      <c r="D6503" s="16" t="n">
        <f aca="false">LOGINV(B6503,$B$7,$C$7)</f>
        <v>4.9485702741232</v>
      </c>
      <c r="E6503" s="16" t="n">
        <f aca="false">LOGINV(C6503,$B$8,$C$8)</f>
        <v>55.4518854858459</v>
      </c>
      <c r="F6503" s="16" t="n">
        <f aca="false">$B$5/100*E6503*2_Girdiler!$B$14*2_Girdiler!$B$15*2_Girdiler!$B$16</f>
        <v>1.39516943882388</v>
      </c>
      <c r="G6503" s="16" t="n">
        <f aca="false">MIN(MATCH(F6503,2_Girdiler!$B$20:$I$20,1),7)</f>
        <v>1</v>
      </c>
      <c r="H6503" s="16" t="n">
        <f aca="false">IF(F6503&gt;=40,2_Girdiler!$I$21+(F6503-40)*(2_Girdiler!$I$21-2_Girdiler!$H$21)/(2_Girdiler!$I$20-2_Girdiler!$H$20),INDEX(2_Girdiler!$B$21:$I$21,G6503)+(F6503-INDEX(2_Girdiler!$B$20:$I$20,G6503))*(INDEX(2_Girdiler!$B$21:$I$21,G6503+1)-INDEX(2_Girdiler!$B$21:$I$21,G6503))/(INDEX(2_Girdiler!$B$20:$I$20,G6503+1)-INDEX(2_Girdiler!$B$20:$I$20,G6503)))</f>
        <v>3.06937276541254</v>
      </c>
      <c r="I6503" s="16" t="n">
        <f aca="false">H6503/2_Girdiler!$B$17</f>
        <v>1.22971665280951</v>
      </c>
      <c r="J6503" s="16" t="n">
        <f aca="false">D6503+I6503</f>
        <v>6.17828692693272</v>
      </c>
    </row>
    <row r="6504" customFormat="false" ht="15" hidden="false" customHeight="false" outlineLevel="0" collapsed="false">
      <c r="A6504" s="0" t="n">
        <v>6492</v>
      </c>
      <c r="B6504" s="7" t="n">
        <v>0.650552</v>
      </c>
      <c r="C6504" s="7" t="n">
        <v>0.103695</v>
      </c>
      <c r="D6504" s="16" t="n">
        <f aca="false">LOGINV(B6504,$B$7,$C$7)</f>
        <v>16.8004983828994</v>
      </c>
      <c r="E6504" s="16" t="n">
        <f aca="false">LOGINV(C6504,$B$8,$C$8)</f>
        <v>48.3951199450769</v>
      </c>
      <c r="F6504" s="16" t="n">
        <f aca="false">$B$5/100*E6504*2_Girdiler!$B$14*2_Girdiler!$B$15*2_Girdiler!$B$16</f>
        <v>1.21762121781813</v>
      </c>
      <c r="G6504" s="16" t="n">
        <f aca="false">MIN(MATCH(F6504,2_Girdiler!$B$20:$I$20,1),7)</f>
        <v>1</v>
      </c>
      <c r="H6504" s="16" t="n">
        <f aca="false">IF(F6504&gt;=40,2_Girdiler!$I$21+(F6504-40)*(2_Girdiler!$I$21-2_Girdiler!$H$21)/(2_Girdiler!$I$20-2_Girdiler!$H$20),INDEX(2_Girdiler!$B$21:$I$21,G6504)+(F6504-INDEX(2_Girdiler!$B$20:$I$20,G6504))*(INDEX(2_Girdiler!$B$21:$I$21,G6504+1)-INDEX(2_Girdiler!$B$21:$I$21,G6504))/(INDEX(2_Girdiler!$B$20:$I$20,G6504+1)-INDEX(2_Girdiler!$B$20:$I$20,G6504)))</f>
        <v>2.6787666791999</v>
      </c>
      <c r="I6504" s="16" t="n">
        <f aca="false">H6504/2_Girdiler!$B$17</f>
        <v>1.07322382980765</v>
      </c>
      <c r="J6504" s="16" t="n">
        <f aca="false">D6504+I6504</f>
        <v>17.8737222127071</v>
      </c>
    </row>
    <row r="6505" customFormat="false" ht="15" hidden="false" customHeight="false" outlineLevel="0" collapsed="false">
      <c r="A6505" s="0" t="n">
        <v>6493</v>
      </c>
      <c r="B6505" s="7" t="n">
        <v>0.431693</v>
      </c>
      <c r="C6505" s="7" t="n">
        <v>0.759237</v>
      </c>
      <c r="D6505" s="16" t="n">
        <f aca="false">LOGINV(B6505,$B$7,$C$7)</f>
        <v>12.3035847786423</v>
      </c>
      <c r="E6505" s="16" t="n">
        <f aca="false">LOGINV(C6505,$B$8,$C$8)</f>
        <v>172.012035308809</v>
      </c>
      <c r="F6505" s="16" t="n">
        <f aca="false">$B$5/100*E6505*2_Girdiler!$B$14*2_Girdiler!$B$15*2_Girdiler!$B$16</f>
        <v>4.32782280836964</v>
      </c>
      <c r="G6505" s="16" t="n">
        <f aca="false">MIN(MATCH(F6505,2_Girdiler!$B$20:$I$20,1),7)</f>
        <v>1</v>
      </c>
      <c r="H6505" s="16" t="n">
        <f aca="false">IF(F6505&gt;=40,2_Girdiler!$I$21+(F6505-40)*(2_Girdiler!$I$21-2_Girdiler!$H$21)/(2_Girdiler!$I$20-2_Girdiler!$H$20),INDEX(2_Girdiler!$B$21:$I$21,G6505)+(F6505-INDEX(2_Girdiler!$B$20:$I$20,G6505))*(INDEX(2_Girdiler!$B$21:$I$21,G6505+1)-INDEX(2_Girdiler!$B$21:$I$21,G6505))/(INDEX(2_Girdiler!$B$20:$I$20,G6505+1)-INDEX(2_Girdiler!$B$20:$I$20,G6505)))</f>
        <v>9.52121017841321</v>
      </c>
      <c r="I6505" s="16" t="n">
        <f aca="false">H6505/2_Girdiler!$B$17</f>
        <v>3.81458741122324</v>
      </c>
      <c r="J6505" s="16" t="n">
        <f aca="false">D6505+I6505</f>
        <v>16.1181721898656</v>
      </c>
    </row>
    <row r="6506" customFormat="false" ht="15" hidden="false" customHeight="false" outlineLevel="0" collapsed="false">
      <c r="A6506" s="0" t="n">
        <v>6494</v>
      </c>
      <c r="B6506" s="7" t="n">
        <v>0.352233</v>
      </c>
      <c r="C6506" s="7" t="n">
        <v>0.154328</v>
      </c>
      <c r="D6506" s="16" t="n">
        <f aca="false">LOGINV(B6506,$B$7,$C$7)</f>
        <v>10.9613873428998</v>
      </c>
      <c r="E6506" s="16" t="n">
        <f aca="false">LOGINV(C6506,$B$8,$C$8)</f>
        <v>56.6040353701862</v>
      </c>
      <c r="F6506" s="16" t="n">
        <f aca="false">$B$5/100*E6506*2_Girdiler!$B$14*2_Girdiler!$B$15*2_Girdiler!$B$16</f>
        <v>1.42415752991388</v>
      </c>
      <c r="G6506" s="16" t="n">
        <f aca="false">MIN(MATCH(F6506,2_Girdiler!$B$20:$I$20,1),7)</f>
        <v>1</v>
      </c>
      <c r="H6506" s="16" t="n">
        <f aca="false">IF(F6506&gt;=40,2_Girdiler!$I$21+(F6506-40)*(2_Girdiler!$I$21-2_Girdiler!$H$21)/(2_Girdiler!$I$20-2_Girdiler!$H$20),INDEX(2_Girdiler!$B$21:$I$21,G6506)+(F6506-INDEX(2_Girdiler!$B$20:$I$20,G6506))*(INDEX(2_Girdiler!$B$21:$I$21,G6506+1)-INDEX(2_Girdiler!$B$21:$I$21,G6506))/(INDEX(2_Girdiler!$B$20:$I$20,G6506+1)-INDEX(2_Girdiler!$B$20:$I$20,G6506)))</f>
        <v>3.13314656581055</v>
      </c>
      <c r="I6506" s="16" t="n">
        <f aca="false">H6506/2_Girdiler!$B$17</f>
        <v>1.25526705360999</v>
      </c>
      <c r="J6506" s="16" t="n">
        <f aca="false">D6506+I6506</f>
        <v>12.2166543965098</v>
      </c>
    </row>
    <row r="6507" customFormat="false" ht="15" hidden="false" customHeight="false" outlineLevel="0" collapsed="false">
      <c r="A6507" s="0" t="n">
        <v>6495</v>
      </c>
      <c r="B6507" s="7" t="n">
        <v>0.007619</v>
      </c>
      <c r="C6507" s="7" t="n">
        <v>0.234484</v>
      </c>
      <c r="D6507" s="16" t="n">
        <f aca="false">LOGINV(B6507,$B$7,$C$7)</f>
        <v>3.50143432160782</v>
      </c>
      <c r="E6507" s="16" t="n">
        <f aca="false">LOGINV(C6507,$B$8,$C$8)</f>
        <v>68.4281527578467</v>
      </c>
      <c r="F6507" s="16" t="n">
        <f aca="false">$B$5/100*E6507*2_Girdiler!$B$14*2_Girdiler!$B$15*2_Girdiler!$B$16</f>
        <v>1.72165232338742</v>
      </c>
      <c r="G6507" s="16" t="n">
        <f aca="false">MIN(MATCH(F6507,2_Girdiler!$B$20:$I$20,1),7)</f>
        <v>1</v>
      </c>
      <c r="H6507" s="16" t="n">
        <f aca="false">IF(F6507&gt;=40,2_Girdiler!$I$21+(F6507-40)*(2_Girdiler!$I$21-2_Girdiler!$H$21)/(2_Girdiler!$I$20-2_Girdiler!$H$20),INDEX(2_Girdiler!$B$21:$I$21,G6507)+(F6507-INDEX(2_Girdiler!$B$20:$I$20,G6507))*(INDEX(2_Girdiler!$B$21:$I$21,G6507+1)-INDEX(2_Girdiler!$B$21:$I$21,G6507))/(INDEX(2_Girdiler!$B$20:$I$20,G6507+1)-INDEX(2_Girdiler!$B$20:$I$20,G6507)))</f>
        <v>3.78763511145233</v>
      </c>
      <c r="I6507" s="16" t="n">
        <f aca="false">H6507/2_Girdiler!$B$17</f>
        <v>1.51748201580622</v>
      </c>
      <c r="J6507" s="16" t="n">
        <f aca="false">D6507+I6507</f>
        <v>5.01891633741404</v>
      </c>
    </row>
    <row r="6508" customFormat="false" ht="15" hidden="false" customHeight="false" outlineLevel="0" collapsed="false">
      <c r="A6508" s="0" t="n">
        <v>6496</v>
      </c>
      <c r="B6508" s="7" t="n">
        <v>0.056257</v>
      </c>
      <c r="C6508" s="7" t="n">
        <v>0.221427</v>
      </c>
      <c r="D6508" s="16" t="n">
        <f aca="false">LOGINV(B6508,$B$7,$C$7)</f>
        <v>5.59128723738413</v>
      </c>
      <c r="E6508" s="16" t="n">
        <f aca="false">LOGINV(C6508,$B$8,$C$8)</f>
        <v>66.5453421987432</v>
      </c>
      <c r="F6508" s="16" t="n">
        <f aca="false">$B$5/100*E6508*2_Girdiler!$B$14*2_Girdiler!$B$15*2_Girdiler!$B$16</f>
        <v>1.67428080972038</v>
      </c>
      <c r="G6508" s="16" t="n">
        <f aca="false">MIN(MATCH(F6508,2_Girdiler!$B$20:$I$20,1),7)</f>
        <v>1</v>
      </c>
      <c r="H6508" s="16" t="n">
        <f aca="false">IF(F6508&gt;=40,2_Girdiler!$I$21+(F6508-40)*(2_Girdiler!$I$21-2_Girdiler!$H$21)/(2_Girdiler!$I$20-2_Girdiler!$H$20),INDEX(2_Girdiler!$B$21:$I$21,G6508)+(F6508-INDEX(2_Girdiler!$B$20:$I$20,G6508))*(INDEX(2_Girdiler!$B$21:$I$21,G6508+1)-INDEX(2_Girdiler!$B$21:$I$21,G6508))/(INDEX(2_Girdiler!$B$20:$I$20,G6508+1)-INDEX(2_Girdiler!$B$20:$I$20,G6508)))</f>
        <v>3.68341778138483</v>
      </c>
      <c r="I6508" s="16" t="n">
        <f aca="false">H6508/2_Girdiler!$B$17</f>
        <v>1.47572827779841</v>
      </c>
      <c r="J6508" s="16" t="n">
        <f aca="false">D6508+I6508</f>
        <v>7.06701551518254</v>
      </c>
    </row>
    <row r="6509" customFormat="false" ht="15" hidden="false" customHeight="false" outlineLevel="0" collapsed="false">
      <c r="A6509" s="0" t="n">
        <v>6497</v>
      </c>
      <c r="B6509" s="7" t="n">
        <v>0.9401</v>
      </c>
      <c r="C6509" s="7" t="n">
        <v>0.405117</v>
      </c>
      <c r="D6509" s="16" t="n">
        <f aca="false">LOGINV(B6509,$B$7,$C$7)</f>
        <v>32.2300429088796</v>
      </c>
      <c r="E6509" s="16" t="n">
        <f aca="false">LOGINV(C6509,$B$8,$C$8)</f>
        <v>93.525014901554</v>
      </c>
      <c r="F6509" s="16" t="n">
        <f aca="false">$B$5/100*E6509*2_Girdiler!$B$14*2_Girdiler!$B$15*2_Girdiler!$B$16</f>
        <v>2.3530893749231</v>
      </c>
      <c r="G6509" s="16" t="n">
        <f aca="false">MIN(MATCH(F6509,2_Girdiler!$B$20:$I$20,1),7)</f>
        <v>1</v>
      </c>
      <c r="H6509" s="16" t="n">
        <f aca="false">IF(F6509&gt;=40,2_Girdiler!$I$21+(F6509-40)*(2_Girdiler!$I$21-2_Girdiler!$H$21)/(2_Girdiler!$I$20-2_Girdiler!$H$20),INDEX(2_Girdiler!$B$21:$I$21,G6509)+(F6509-INDEX(2_Girdiler!$B$20:$I$20,G6509))*(INDEX(2_Girdiler!$B$21:$I$21,G6509+1)-INDEX(2_Girdiler!$B$21:$I$21,G6509))/(INDEX(2_Girdiler!$B$20:$I$20,G6509+1)-INDEX(2_Girdiler!$B$20:$I$20,G6509)))</f>
        <v>5.17679662483082</v>
      </c>
      <c r="I6509" s="16" t="n">
        <f aca="false">H6509/2_Girdiler!$B$17</f>
        <v>2.07403710930722</v>
      </c>
      <c r="J6509" s="16" t="n">
        <f aca="false">D6509+I6509</f>
        <v>34.3040800181868</v>
      </c>
    </row>
    <row r="6510" customFormat="false" ht="15" hidden="false" customHeight="false" outlineLevel="0" collapsed="false">
      <c r="A6510" s="0" t="n">
        <v>6498</v>
      </c>
      <c r="B6510" s="7" t="n">
        <v>0.606231</v>
      </c>
      <c r="C6510" s="7" t="n">
        <v>0.33466</v>
      </c>
      <c r="D6510" s="16" t="n">
        <f aca="false">LOGINV(B6510,$B$7,$C$7)</f>
        <v>15.7371526741693</v>
      </c>
      <c r="E6510" s="16" t="n">
        <f aca="false">LOGINV(C6510,$B$8,$C$8)</f>
        <v>82.8927839498439</v>
      </c>
      <c r="F6510" s="16" t="n">
        <f aca="false">$B$5/100*E6510*2_Girdiler!$B$14*2_Girdiler!$B$15*2_Girdiler!$B$16</f>
        <v>2.08558244417807</v>
      </c>
      <c r="G6510" s="16" t="n">
        <f aca="false">MIN(MATCH(F6510,2_Girdiler!$B$20:$I$20,1),7)</f>
        <v>1</v>
      </c>
      <c r="H6510" s="16" t="n">
        <f aca="false">IF(F6510&gt;=40,2_Girdiler!$I$21+(F6510-40)*(2_Girdiler!$I$21-2_Girdiler!$H$21)/(2_Girdiler!$I$20-2_Girdiler!$H$20),INDEX(2_Girdiler!$B$21:$I$21,G6510)+(F6510-INDEX(2_Girdiler!$B$20:$I$20,G6510))*(INDEX(2_Girdiler!$B$21:$I$21,G6510+1)-INDEX(2_Girdiler!$B$21:$I$21,G6510))/(INDEX(2_Girdiler!$B$20:$I$20,G6510+1)-INDEX(2_Girdiler!$B$20:$I$20,G6510)))</f>
        <v>4.58828137719176</v>
      </c>
      <c r="I6510" s="16" t="n">
        <f aca="false">H6510/2_Girdiler!$B$17</f>
        <v>1.83825375688772</v>
      </c>
      <c r="J6510" s="16" t="n">
        <f aca="false">D6510+I6510</f>
        <v>17.575406431057</v>
      </c>
    </row>
    <row r="6511" customFormat="false" ht="15" hidden="false" customHeight="false" outlineLevel="0" collapsed="false">
      <c r="A6511" s="0" t="n">
        <v>6499</v>
      </c>
      <c r="B6511" s="7" t="n">
        <v>0.271404</v>
      </c>
      <c r="C6511" s="7" t="n">
        <v>0.222118</v>
      </c>
      <c r="D6511" s="16" t="n">
        <f aca="false">LOGINV(B6511,$B$7,$C$7)</f>
        <v>9.64637141578443</v>
      </c>
      <c r="E6511" s="16" t="n">
        <f aca="false">LOGINV(C6511,$B$8,$C$8)</f>
        <v>66.6452026723061</v>
      </c>
      <c r="F6511" s="16" t="n">
        <f aca="false">$B$5/100*E6511*2_Girdiler!$B$14*2_Girdiler!$B$15*2_Girdiler!$B$16</f>
        <v>1.67679329923522</v>
      </c>
      <c r="G6511" s="16" t="n">
        <f aca="false">MIN(MATCH(F6511,2_Girdiler!$B$20:$I$20,1),7)</f>
        <v>1</v>
      </c>
      <c r="H6511" s="16" t="n">
        <f aca="false">IF(F6511&gt;=40,2_Girdiler!$I$21+(F6511-40)*(2_Girdiler!$I$21-2_Girdiler!$H$21)/(2_Girdiler!$I$20-2_Girdiler!$H$20),INDEX(2_Girdiler!$B$21:$I$21,G6511)+(F6511-INDEX(2_Girdiler!$B$20:$I$20,G6511))*(INDEX(2_Girdiler!$B$21:$I$21,G6511+1)-INDEX(2_Girdiler!$B$21:$I$21,G6511))/(INDEX(2_Girdiler!$B$20:$I$20,G6511+1)-INDEX(2_Girdiler!$B$20:$I$20,G6511)))</f>
        <v>3.68894525831749</v>
      </c>
      <c r="I6511" s="16" t="n">
        <f aca="false">H6511/2_Girdiler!$B$17</f>
        <v>1.47794281182592</v>
      </c>
      <c r="J6511" s="16" t="n">
        <f aca="false">D6511+I6511</f>
        <v>11.1243142276103</v>
      </c>
    </row>
    <row r="6512" customFormat="false" ht="15" hidden="false" customHeight="false" outlineLevel="0" collapsed="false">
      <c r="A6512" s="0" t="n">
        <v>6500</v>
      </c>
      <c r="B6512" s="7" t="n">
        <v>0.835678</v>
      </c>
      <c r="C6512" s="7" t="n">
        <v>0.784586</v>
      </c>
      <c r="D6512" s="16" t="n">
        <f aca="false">LOGINV(B6512,$B$7,$C$7)</f>
        <v>23.3429622284465</v>
      </c>
      <c r="E6512" s="16" t="n">
        <f aca="false">LOGINV(C6512,$B$8,$C$8)</f>
        <v>181.587602318722</v>
      </c>
      <c r="F6512" s="16" t="n">
        <f aca="false">$B$5/100*E6512*2_Girdiler!$B$14*2_Girdiler!$B$15*2_Girdiler!$B$16</f>
        <v>4.56874407433904</v>
      </c>
      <c r="G6512" s="16" t="n">
        <f aca="false">MIN(MATCH(F6512,2_Girdiler!$B$20:$I$20,1),7)</f>
        <v>1</v>
      </c>
      <c r="H6512" s="16" t="n">
        <f aca="false">IF(F6512&gt;=40,2_Girdiler!$I$21+(F6512-40)*(2_Girdiler!$I$21-2_Girdiler!$H$21)/(2_Girdiler!$I$20-2_Girdiler!$H$20),INDEX(2_Girdiler!$B$21:$I$21,G6512)+(F6512-INDEX(2_Girdiler!$B$20:$I$20,G6512))*(INDEX(2_Girdiler!$B$21:$I$21,G6512+1)-INDEX(2_Girdiler!$B$21:$I$21,G6512))/(INDEX(2_Girdiler!$B$20:$I$20,G6512+1)-INDEX(2_Girdiler!$B$20:$I$20,G6512)))</f>
        <v>10.0512369635459</v>
      </c>
      <c r="I6512" s="16" t="n">
        <f aca="false">H6512/2_Girdiler!$B$17</f>
        <v>4.02693788603601</v>
      </c>
      <c r="J6512" s="16" t="n">
        <f aca="false">D6512+I6512</f>
        <v>27.3699001144825</v>
      </c>
    </row>
    <row r="6513" customFormat="false" ht="15" hidden="false" customHeight="false" outlineLevel="0" collapsed="false">
      <c r="A6513" s="0" t="n">
        <v>6501</v>
      </c>
      <c r="B6513" s="7" t="n">
        <v>0.528323</v>
      </c>
      <c r="C6513" s="7" t="n">
        <v>0.864287</v>
      </c>
      <c r="D6513" s="16" t="n">
        <f aca="false">LOGINV(B6513,$B$7,$C$7)</f>
        <v>14.0891647520926</v>
      </c>
      <c r="E6513" s="16" t="n">
        <f aca="false">LOGINV(C6513,$B$8,$C$8)</f>
        <v>222.102725323547</v>
      </c>
      <c r="F6513" s="16" t="n">
        <f aca="false">$B$5/100*E6513*2_Girdiler!$B$14*2_Girdiler!$B$15*2_Girdiler!$B$16</f>
        <v>5.58810456914043</v>
      </c>
      <c r="G6513" s="16" t="n">
        <f aca="false">MIN(MATCH(F6513,2_Girdiler!$B$20:$I$20,1),7)</f>
        <v>2</v>
      </c>
      <c r="H6513" s="16" t="n">
        <f aca="false">IF(F6513&gt;=40,2_Girdiler!$I$21+(F6513-40)*(2_Girdiler!$I$21-2_Girdiler!$H$21)/(2_Girdiler!$I$20-2_Girdiler!$H$20),INDEX(2_Girdiler!$B$21:$I$21,G6513)+(F6513-INDEX(2_Girdiler!$B$20:$I$20,G6513))*(INDEX(2_Girdiler!$B$21:$I$21,G6513+1)-INDEX(2_Girdiler!$B$21:$I$21,G6513))/(INDEX(2_Girdiler!$B$20:$I$20,G6513+1)-INDEX(2_Girdiler!$B$20:$I$20,G6513)))</f>
        <v>11.9409673106247</v>
      </c>
      <c r="I6513" s="16" t="n">
        <f aca="false">H6513/2_Girdiler!$B$17</f>
        <v>4.78404139047464</v>
      </c>
      <c r="J6513" s="16" t="n">
        <f aca="false">D6513+I6513</f>
        <v>18.8732061425672</v>
      </c>
    </row>
    <row r="6514" customFormat="false" ht="15" hidden="false" customHeight="false" outlineLevel="0" collapsed="false">
      <c r="A6514" s="0" t="n">
        <v>6502</v>
      </c>
      <c r="B6514" s="7" t="n">
        <v>0.748838</v>
      </c>
      <c r="C6514" s="7" t="n">
        <v>0.80581</v>
      </c>
      <c r="D6514" s="16" t="n">
        <f aca="false">LOGINV(B6514,$B$7,$C$7)</f>
        <v>19.6824006982916</v>
      </c>
      <c r="E6514" s="16" t="n">
        <f aca="false">LOGINV(C6514,$B$8,$C$8)</f>
        <v>190.568342298659</v>
      </c>
      <c r="F6514" s="16" t="n">
        <f aca="false">$B$5/100*E6514*2_Girdiler!$B$14*2_Girdiler!$B$15*2_Girdiler!$B$16</f>
        <v>4.79469949223426</v>
      </c>
      <c r="G6514" s="16" t="n">
        <f aca="false">MIN(MATCH(F6514,2_Girdiler!$B$20:$I$20,1),7)</f>
        <v>1</v>
      </c>
      <c r="H6514" s="16" t="n">
        <f aca="false">IF(F6514&gt;=40,2_Girdiler!$I$21+(F6514-40)*(2_Girdiler!$I$21-2_Girdiler!$H$21)/(2_Girdiler!$I$20-2_Girdiler!$H$20),INDEX(2_Girdiler!$B$21:$I$21,G6514)+(F6514-INDEX(2_Girdiler!$B$20:$I$20,G6514))*(INDEX(2_Girdiler!$B$21:$I$21,G6514+1)-INDEX(2_Girdiler!$B$21:$I$21,G6514))/(INDEX(2_Girdiler!$B$20:$I$20,G6514+1)-INDEX(2_Girdiler!$B$20:$I$20,G6514)))</f>
        <v>10.5483388829154</v>
      </c>
      <c r="I6514" s="16" t="n">
        <f aca="false">H6514/2_Girdiler!$B$17</f>
        <v>4.22609730886033</v>
      </c>
      <c r="J6514" s="16" t="n">
        <f aca="false">D6514+I6514</f>
        <v>23.9084980071519</v>
      </c>
    </row>
    <row r="6515" customFormat="false" ht="15" hidden="false" customHeight="false" outlineLevel="0" collapsed="false">
      <c r="A6515" s="0" t="n">
        <v>6503</v>
      </c>
      <c r="B6515" s="7" t="n">
        <v>0.506367</v>
      </c>
      <c r="C6515" s="7" t="n">
        <v>0.415962</v>
      </c>
      <c r="D6515" s="16" t="n">
        <f aca="false">LOGINV(B6515,$B$7,$C$7)</f>
        <v>13.6630664890718</v>
      </c>
      <c r="E6515" s="16" t="n">
        <f aca="false">LOGINV(C6515,$B$8,$C$8)</f>
        <v>95.2239648933228</v>
      </c>
      <c r="F6515" s="16" t="n">
        <f aca="false">$B$5/100*E6515*2_Girdiler!$B$14*2_Girdiler!$B$15*2_Girdiler!$B$16</f>
        <v>2.395834956716</v>
      </c>
      <c r="G6515" s="16" t="n">
        <f aca="false">MIN(MATCH(F6515,2_Girdiler!$B$20:$I$20,1),7)</f>
        <v>1</v>
      </c>
      <c r="H6515" s="16" t="n">
        <f aca="false">IF(F6515&gt;=40,2_Girdiler!$I$21+(F6515-40)*(2_Girdiler!$I$21-2_Girdiler!$H$21)/(2_Girdiler!$I$20-2_Girdiler!$H$20),INDEX(2_Girdiler!$B$21:$I$21,G6515)+(F6515-INDEX(2_Girdiler!$B$20:$I$20,G6515))*(INDEX(2_Girdiler!$B$21:$I$21,G6515+1)-INDEX(2_Girdiler!$B$21:$I$21,G6515))/(INDEX(2_Girdiler!$B$20:$I$20,G6515+1)-INDEX(2_Girdiler!$B$20:$I$20,G6515)))</f>
        <v>5.2708369047752</v>
      </c>
      <c r="I6515" s="16" t="n">
        <f aca="false">H6515/2_Girdiler!$B$17</f>
        <v>2.11171350351571</v>
      </c>
      <c r="J6515" s="16" t="n">
        <f aca="false">D6515+I6515</f>
        <v>15.7747799925875</v>
      </c>
    </row>
    <row r="6516" customFormat="false" ht="15" hidden="false" customHeight="false" outlineLevel="0" collapsed="false">
      <c r="A6516" s="0" t="n">
        <v>6504</v>
      </c>
      <c r="B6516" s="7" t="n">
        <v>0.764403</v>
      </c>
      <c r="C6516" s="7" t="n">
        <v>0.203353</v>
      </c>
      <c r="D6516" s="16" t="n">
        <f aca="false">LOGINV(B6516,$B$7,$C$7)</f>
        <v>20.2352819240082</v>
      </c>
      <c r="E6516" s="16" t="n">
        <f aca="false">LOGINV(C6516,$B$8,$C$8)</f>
        <v>63.9214499616456</v>
      </c>
      <c r="F6516" s="16" t="n">
        <f aca="false">$B$5/100*E6516*2_Girdiler!$B$14*2_Girdiler!$B$15*2_Girdiler!$B$16</f>
        <v>1.608263681035</v>
      </c>
      <c r="G6516" s="16" t="n">
        <f aca="false">MIN(MATCH(F6516,2_Girdiler!$B$20:$I$20,1),7)</f>
        <v>1</v>
      </c>
      <c r="H6516" s="16" t="n">
        <f aca="false">IF(F6516&gt;=40,2_Girdiler!$I$21+(F6516-40)*(2_Girdiler!$I$21-2_Girdiler!$H$21)/(2_Girdiler!$I$20-2_Girdiler!$H$20),INDEX(2_Girdiler!$B$21:$I$21,G6516)+(F6516-INDEX(2_Girdiler!$B$20:$I$20,G6516))*(INDEX(2_Girdiler!$B$21:$I$21,G6516+1)-INDEX(2_Girdiler!$B$21:$I$21,G6516))/(INDEX(2_Girdiler!$B$20:$I$20,G6516+1)-INDEX(2_Girdiler!$B$20:$I$20,G6516)))</f>
        <v>3.53818009827701</v>
      </c>
      <c r="I6516" s="16" t="n">
        <f aca="false">H6516/2_Girdiler!$B$17</f>
        <v>1.41754010347637</v>
      </c>
      <c r="J6516" s="16" t="n">
        <f aca="false">D6516+I6516</f>
        <v>21.6528220274846</v>
      </c>
    </row>
    <row r="6517" customFormat="false" ht="15" hidden="false" customHeight="false" outlineLevel="0" collapsed="false">
      <c r="A6517" s="0" t="n">
        <v>6505</v>
      </c>
      <c r="B6517" s="7" t="n">
        <v>0.155003</v>
      </c>
      <c r="C6517" s="7" t="n">
        <v>0.141387</v>
      </c>
      <c r="D6517" s="16" t="n">
        <f aca="false">LOGINV(B6517,$B$7,$C$7)</f>
        <v>7.6900113249884</v>
      </c>
      <c r="E6517" s="16" t="n">
        <f aca="false">LOGINV(C6517,$B$8,$C$8)</f>
        <v>54.592253028798</v>
      </c>
      <c r="F6517" s="16" t="n">
        <f aca="false">$B$5/100*E6517*2_Girdiler!$B$14*2_Girdiler!$B$15*2_Girdiler!$B$16</f>
        <v>1.37354108620456</v>
      </c>
      <c r="G6517" s="16" t="n">
        <f aca="false">MIN(MATCH(F6517,2_Girdiler!$B$20:$I$20,1),7)</f>
        <v>1</v>
      </c>
      <c r="H6517" s="16" t="n">
        <f aca="false">IF(F6517&gt;=40,2_Girdiler!$I$21+(F6517-40)*(2_Girdiler!$I$21-2_Girdiler!$H$21)/(2_Girdiler!$I$20-2_Girdiler!$H$20),INDEX(2_Girdiler!$B$21:$I$21,G6517)+(F6517-INDEX(2_Girdiler!$B$20:$I$20,G6517))*(INDEX(2_Girdiler!$B$21:$I$21,G6517+1)-INDEX(2_Girdiler!$B$21:$I$21,G6517))/(INDEX(2_Girdiler!$B$20:$I$20,G6517+1)-INDEX(2_Girdiler!$B$20:$I$20,G6517)))</f>
        <v>3.02179038965002</v>
      </c>
      <c r="I6517" s="16" t="n">
        <f aca="false">H6517/2_Girdiler!$B$17</f>
        <v>1.21065320098158</v>
      </c>
      <c r="J6517" s="16" t="n">
        <f aca="false">D6517+I6517</f>
        <v>8.90066452596998</v>
      </c>
    </row>
    <row r="6518" customFormat="false" ht="15" hidden="false" customHeight="false" outlineLevel="0" collapsed="false">
      <c r="A6518" s="0" t="n">
        <v>6506</v>
      </c>
      <c r="B6518" s="7" t="n">
        <v>0.64798</v>
      </c>
      <c r="C6518" s="7" t="n">
        <v>0.446107</v>
      </c>
      <c r="D6518" s="16" t="n">
        <f aca="false">LOGINV(B6518,$B$7,$C$7)</f>
        <v>16.7356467056551</v>
      </c>
      <c r="E6518" s="16" t="n">
        <f aca="false">LOGINV(C6518,$B$8,$C$8)</f>
        <v>100.059173266446</v>
      </c>
      <c r="F6518" s="16" t="n">
        <f aca="false">$B$5/100*E6518*2_Girdiler!$B$14*2_Girdiler!$B$15*2_Girdiler!$B$16</f>
        <v>2.51748879938379</v>
      </c>
      <c r="G6518" s="16" t="n">
        <f aca="false">MIN(MATCH(F6518,2_Girdiler!$B$20:$I$20,1),7)</f>
        <v>1</v>
      </c>
      <c r="H6518" s="16" t="n">
        <f aca="false">IF(F6518&gt;=40,2_Girdiler!$I$21+(F6518-40)*(2_Girdiler!$I$21-2_Girdiler!$H$21)/(2_Girdiler!$I$20-2_Girdiler!$H$20),INDEX(2_Girdiler!$B$21:$I$21,G6518)+(F6518-INDEX(2_Girdiler!$B$20:$I$20,G6518))*(INDEX(2_Girdiler!$B$21:$I$21,G6518+1)-INDEX(2_Girdiler!$B$21:$I$21,G6518))/(INDEX(2_Girdiler!$B$20:$I$20,G6518+1)-INDEX(2_Girdiler!$B$20:$I$20,G6518)))</f>
        <v>5.53847535864433</v>
      </c>
      <c r="I6518" s="16" t="n">
        <f aca="false">H6518/2_Girdiler!$B$17</f>
        <v>2.21894044817481</v>
      </c>
      <c r="J6518" s="16" t="n">
        <f aca="false">D6518+I6518</f>
        <v>18.9545871538299</v>
      </c>
    </row>
    <row r="6519" customFormat="false" ht="15" hidden="false" customHeight="false" outlineLevel="0" collapsed="false">
      <c r="A6519" s="0" t="n">
        <v>6507</v>
      </c>
      <c r="B6519" s="7" t="n">
        <v>0.457218</v>
      </c>
      <c r="C6519" s="7" t="n">
        <v>0.639305</v>
      </c>
      <c r="D6519" s="16" t="n">
        <f aca="false">LOGINV(B6519,$B$7,$C$7)</f>
        <v>12.7548320959863</v>
      </c>
      <c r="E6519" s="16" t="n">
        <f aca="false">LOGINV(C6519,$B$8,$C$8)</f>
        <v>137.471342924571</v>
      </c>
      <c r="F6519" s="16" t="n">
        <f aca="false">$B$5/100*E6519*2_Girdiler!$B$14*2_Girdiler!$B$15*2_Girdiler!$B$16</f>
        <v>3.45877898798221</v>
      </c>
      <c r="G6519" s="16" t="n">
        <f aca="false">MIN(MATCH(F6519,2_Girdiler!$B$20:$I$20,1),7)</f>
        <v>1</v>
      </c>
      <c r="H6519" s="16" t="n">
        <f aca="false">IF(F6519&gt;=40,2_Girdiler!$I$21+(F6519-40)*(2_Girdiler!$I$21-2_Girdiler!$H$21)/(2_Girdiler!$I$20-2_Girdiler!$H$20),INDEX(2_Girdiler!$B$21:$I$21,G6519)+(F6519-INDEX(2_Girdiler!$B$20:$I$20,G6519))*(INDEX(2_Girdiler!$B$21:$I$21,G6519+1)-INDEX(2_Girdiler!$B$21:$I$21,G6519))/(INDEX(2_Girdiler!$B$20:$I$20,G6519+1)-INDEX(2_Girdiler!$B$20:$I$20,G6519)))</f>
        <v>7.60931377356087</v>
      </c>
      <c r="I6519" s="16" t="n">
        <f aca="false">H6519/2_Girdiler!$B$17</f>
        <v>3.04860327466381</v>
      </c>
      <c r="J6519" s="16" t="n">
        <f aca="false">D6519+I6519</f>
        <v>15.8034353706501</v>
      </c>
    </row>
    <row r="6520" customFormat="false" ht="15" hidden="false" customHeight="false" outlineLevel="0" collapsed="false">
      <c r="A6520" s="0" t="n">
        <v>6508</v>
      </c>
      <c r="B6520" s="7" t="n">
        <v>0.479118</v>
      </c>
      <c r="C6520" s="7" t="n">
        <v>0.845271</v>
      </c>
      <c r="D6520" s="16" t="n">
        <f aca="false">LOGINV(B6520,$B$7,$C$7)</f>
        <v>13.1524814806394</v>
      </c>
      <c r="E6520" s="16" t="n">
        <f aca="false">LOGINV(C6520,$B$8,$C$8)</f>
        <v>210.458698894166</v>
      </c>
      <c r="F6520" s="16" t="n">
        <f aca="false">$B$5/100*E6520*2_Girdiler!$B$14*2_Girdiler!$B$15*2_Girdiler!$B$16</f>
        <v>5.29514086417722</v>
      </c>
      <c r="G6520" s="16" t="n">
        <f aca="false">MIN(MATCH(F6520,2_Girdiler!$B$20:$I$20,1),7)</f>
        <v>2</v>
      </c>
      <c r="H6520" s="16" t="n">
        <f aca="false">IF(F6520&gt;=40,2_Girdiler!$I$21+(F6520-40)*(2_Girdiler!$I$21-2_Girdiler!$H$21)/(2_Girdiler!$I$20-2_Girdiler!$H$20),INDEX(2_Girdiler!$B$21:$I$21,G6520)+(F6520-INDEX(2_Girdiler!$B$20:$I$20,G6520))*(INDEX(2_Girdiler!$B$21:$I$21,G6520+1)-INDEX(2_Girdiler!$B$21:$I$21,G6520))/(INDEX(2_Girdiler!$B$20:$I$20,G6520+1)-INDEX(2_Girdiler!$B$20:$I$20,G6520)))</f>
        <v>11.4722253826836</v>
      </c>
      <c r="I6520" s="16" t="n">
        <f aca="false">H6520/2_Girdiler!$B$17</f>
        <v>4.59624414370335</v>
      </c>
      <c r="J6520" s="16" t="n">
        <f aca="false">D6520+I6520</f>
        <v>17.7487256243428</v>
      </c>
    </row>
    <row r="6521" customFormat="false" ht="15" hidden="false" customHeight="false" outlineLevel="0" collapsed="false">
      <c r="A6521" s="0" t="n">
        <v>6509</v>
      </c>
      <c r="B6521" s="7" t="n">
        <v>0.978693</v>
      </c>
      <c r="C6521" s="7" t="n">
        <v>0.363863</v>
      </c>
      <c r="D6521" s="16" t="n">
        <f aca="false">LOGINV(B6521,$B$7,$C$7)</f>
        <v>41.9263200723229</v>
      </c>
      <c r="E6521" s="16" t="n">
        <f aca="false">LOGINV(C6521,$B$8,$C$8)</f>
        <v>87.2255197567715</v>
      </c>
      <c r="F6521" s="16" t="n">
        <f aca="false">$B$5/100*E6521*2_Girdiler!$B$14*2_Girdiler!$B$15*2_Girdiler!$B$16</f>
        <v>2.19459407708037</v>
      </c>
      <c r="G6521" s="16" t="n">
        <f aca="false">MIN(MATCH(F6521,2_Girdiler!$B$20:$I$20,1),7)</f>
        <v>1</v>
      </c>
      <c r="H6521" s="16" t="n">
        <f aca="false">IF(F6521&gt;=40,2_Girdiler!$I$21+(F6521-40)*(2_Girdiler!$I$21-2_Girdiler!$H$21)/(2_Girdiler!$I$20-2_Girdiler!$H$20),INDEX(2_Girdiler!$B$21:$I$21,G6521)+(F6521-INDEX(2_Girdiler!$B$20:$I$20,G6521))*(INDEX(2_Girdiler!$B$21:$I$21,G6521+1)-INDEX(2_Girdiler!$B$21:$I$21,G6521))/(INDEX(2_Girdiler!$B$20:$I$20,G6521+1)-INDEX(2_Girdiler!$B$20:$I$20,G6521)))</f>
        <v>4.82810696957682</v>
      </c>
      <c r="I6521" s="16" t="n">
        <f aca="false">H6521/2_Girdiler!$B$17</f>
        <v>1.93433772819584</v>
      </c>
      <c r="J6521" s="16" t="n">
        <f aca="false">D6521+I6521</f>
        <v>43.8606578005187</v>
      </c>
    </row>
    <row r="6522" customFormat="false" ht="15" hidden="false" customHeight="false" outlineLevel="0" collapsed="false">
      <c r="A6522" s="0" t="n">
        <v>6510</v>
      </c>
      <c r="B6522" s="7" t="n">
        <v>0.817694</v>
      </c>
      <c r="C6522" s="7" t="n">
        <v>0.85173</v>
      </c>
      <c r="D6522" s="16" t="n">
        <f aca="false">LOGINV(B6522,$B$7,$C$7)</f>
        <v>22.4467433935832</v>
      </c>
      <c r="E6522" s="16" t="n">
        <f aca="false">LOGINV(C6522,$B$8,$C$8)</f>
        <v>214.231001742823</v>
      </c>
      <c r="F6522" s="16" t="n">
        <f aca="false">$B$5/100*E6522*2_Girdiler!$B$14*2_Girdiler!$B$15*2_Girdiler!$B$16</f>
        <v>5.39005200384943</v>
      </c>
      <c r="G6522" s="16" t="n">
        <f aca="false">MIN(MATCH(F6522,2_Girdiler!$B$20:$I$20,1),7)</f>
        <v>2</v>
      </c>
      <c r="H6522" s="16" t="n">
        <f aca="false">IF(F6522&gt;=40,2_Girdiler!$I$21+(F6522-40)*(2_Girdiler!$I$21-2_Girdiler!$H$21)/(2_Girdiler!$I$20-2_Girdiler!$H$20),INDEX(2_Girdiler!$B$21:$I$21,G6522)+(F6522-INDEX(2_Girdiler!$B$20:$I$20,G6522))*(INDEX(2_Girdiler!$B$21:$I$21,G6522+1)-INDEX(2_Girdiler!$B$21:$I$21,G6522))/(INDEX(2_Girdiler!$B$20:$I$20,G6522+1)-INDEX(2_Girdiler!$B$20:$I$20,G6522)))</f>
        <v>11.6240832061591</v>
      </c>
      <c r="I6522" s="16" t="n">
        <f aca="false">H6522/2_Girdiler!$B$17</f>
        <v>4.6570846178522</v>
      </c>
      <c r="J6522" s="16" t="n">
        <f aca="false">D6522+I6522</f>
        <v>27.1038280114354</v>
      </c>
    </row>
    <row r="6523" customFormat="false" ht="15" hidden="false" customHeight="false" outlineLevel="0" collapsed="false">
      <c r="A6523" s="0" t="n">
        <v>6511</v>
      </c>
      <c r="B6523" s="7" t="n">
        <v>0.442453</v>
      </c>
      <c r="C6523" s="7" t="n">
        <v>0.402529</v>
      </c>
      <c r="D6523" s="16" t="n">
        <f aca="false">LOGINV(B6523,$B$7,$C$7)</f>
        <v>12.4923287279834</v>
      </c>
      <c r="E6523" s="16" t="n">
        <f aca="false">LOGINV(C6523,$B$8,$C$8)</f>
        <v>93.1224701613974</v>
      </c>
      <c r="F6523" s="16" t="n">
        <f aca="false">$B$5/100*E6523*2_Girdiler!$B$14*2_Girdiler!$B$15*2_Girdiler!$B$16</f>
        <v>2.34296134926076</v>
      </c>
      <c r="G6523" s="16" t="n">
        <f aca="false">MIN(MATCH(F6523,2_Girdiler!$B$20:$I$20,1),7)</f>
        <v>1</v>
      </c>
      <c r="H6523" s="16" t="n">
        <f aca="false">IF(F6523&gt;=40,2_Girdiler!$I$21+(F6523-40)*(2_Girdiler!$I$21-2_Girdiler!$H$21)/(2_Girdiler!$I$20-2_Girdiler!$H$20),INDEX(2_Girdiler!$B$21:$I$21,G6523)+(F6523-INDEX(2_Girdiler!$B$20:$I$20,G6523))*(INDEX(2_Girdiler!$B$21:$I$21,G6523+1)-INDEX(2_Girdiler!$B$21:$I$21,G6523))/(INDEX(2_Girdiler!$B$20:$I$20,G6523+1)-INDEX(2_Girdiler!$B$20:$I$20,G6523)))</f>
        <v>5.15451496837367</v>
      </c>
      <c r="I6523" s="16" t="n">
        <f aca="false">H6523/2_Girdiler!$B$17</f>
        <v>2.06511016361125</v>
      </c>
      <c r="J6523" s="16" t="n">
        <f aca="false">D6523+I6523</f>
        <v>14.5574388915946</v>
      </c>
    </row>
    <row r="6524" customFormat="false" ht="15" hidden="false" customHeight="false" outlineLevel="0" collapsed="false">
      <c r="A6524" s="0" t="n">
        <v>6512</v>
      </c>
      <c r="B6524" s="7" t="n">
        <v>0.210606</v>
      </c>
      <c r="C6524" s="7" t="n">
        <v>0.988026</v>
      </c>
      <c r="D6524" s="16" t="n">
        <f aca="false">LOGINV(B6524,$B$7,$C$7)</f>
        <v>8.64924339701822</v>
      </c>
      <c r="E6524" s="16" t="n">
        <f aca="false">LOGINV(C6524,$B$8,$C$8)</f>
        <v>469.066155123544</v>
      </c>
      <c r="F6524" s="16" t="n">
        <f aca="false">$B$5/100*E6524*2_Girdiler!$B$14*2_Girdiler!$B$15*2_Girdiler!$B$16</f>
        <v>11.8017044629084</v>
      </c>
      <c r="G6524" s="16" t="n">
        <f aca="false">MIN(MATCH(F6524,2_Girdiler!$B$20:$I$20,1),7)</f>
        <v>3</v>
      </c>
      <c r="H6524" s="16" t="n">
        <f aca="false">IF(F6524&gt;=40,2_Girdiler!$I$21+(F6524-40)*(2_Girdiler!$I$21-2_Girdiler!$H$21)/(2_Girdiler!$I$20-2_Girdiler!$H$20),INDEX(2_Girdiler!$B$21:$I$21,G6524)+(F6524-INDEX(2_Girdiler!$B$20:$I$20,G6524))*(INDEX(2_Girdiler!$B$21:$I$21,G6524+1)-INDEX(2_Girdiler!$B$21:$I$21,G6524))/(INDEX(2_Girdiler!$B$20:$I$20,G6524+1)-INDEX(2_Girdiler!$B$20:$I$20,G6524)))</f>
        <v>20.6215340166175</v>
      </c>
      <c r="I6524" s="16" t="n">
        <f aca="false">H6524/2_Girdiler!$B$17</f>
        <v>8.26183253870895</v>
      </c>
      <c r="J6524" s="16" t="n">
        <f aca="false">D6524+I6524</f>
        <v>16.9110759357272</v>
      </c>
    </row>
    <row r="6525" customFormat="false" ht="15" hidden="false" customHeight="false" outlineLevel="0" collapsed="false">
      <c r="A6525" s="0" t="n">
        <v>6513</v>
      </c>
      <c r="B6525" s="7" t="n">
        <v>0.746637</v>
      </c>
      <c r="C6525" s="7" t="n">
        <v>0.217899</v>
      </c>
      <c r="D6525" s="16" t="n">
        <f aca="false">LOGINV(B6525,$B$7,$C$7)</f>
        <v>19.6069190999745</v>
      </c>
      <c r="E6525" s="16" t="n">
        <f aca="false">LOGINV(C6525,$B$8,$C$8)</f>
        <v>66.0350361448188</v>
      </c>
      <c r="F6525" s="16" t="n">
        <f aca="false">$B$5/100*E6525*2_Girdiler!$B$14*2_Girdiler!$B$15*2_Girdiler!$B$16</f>
        <v>1.66144150940364</v>
      </c>
      <c r="G6525" s="16" t="n">
        <f aca="false">MIN(MATCH(F6525,2_Girdiler!$B$20:$I$20,1),7)</f>
        <v>1</v>
      </c>
      <c r="H6525" s="16" t="n">
        <f aca="false">IF(F6525&gt;=40,2_Girdiler!$I$21+(F6525-40)*(2_Girdiler!$I$21-2_Girdiler!$H$21)/(2_Girdiler!$I$20-2_Girdiler!$H$20),INDEX(2_Girdiler!$B$21:$I$21,G6525)+(F6525-INDEX(2_Girdiler!$B$20:$I$20,G6525))*(INDEX(2_Girdiler!$B$21:$I$21,G6525+1)-INDEX(2_Girdiler!$B$21:$I$21,G6525))/(INDEX(2_Girdiler!$B$20:$I$20,G6525+1)-INDEX(2_Girdiler!$B$20:$I$20,G6525)))</f>
        <v>3.65517132068801</v>
      </c>
      <c r="I6525" s="16" t="n">
        <f aca="false">H6525/2_Girdiler!$B$17</f>
        <v>1.46441158681411</v>
      </c>
      <c r="J6525" s="16" t="n">
        <f aca="false">D6525+I6525</f>
        <v>21.0713306867886</v>
      </c>
    </row>
    <row r="6526" customFormat="false" ht="15" hidden="false" customHeight="false" outlineLevel="0" collapsed="false">
      <c r="A6526" s="0" t="n">
        <v>6514</v>
      </c>
      <c r="B6526" s="7" t="n">
        <v>0.335794</v>
      </c>
      <c r="C6526" s="7" t="n">
        <v>0.610976</v>
      </c>
      <c r="D6526" s="16" t="n">
        <f aca="false">LOGINV(B6526,$B$7,$C$7)</f>
        <v>10.6918242137645</v>
      </c>
      <c r="E6526" s="16" t="n">
        <f aca="false">LOGINV(C6526,$B$8,$C$8)</f>
        <v>130.996698330655</v>
      </c>
      <c r="F6526" s="16" t="n">
        <f aca="false">$B$5/100*E6526*2_Girdiler!$B$14*2_Girdiler!$B$15*2_Girdiler!$B$16</f>
        <v>3.29587692999927</v>
      </c>
      <c r="G6526" s="16" t="n">
        <f aca="false">MIN(MATCH(F6526,2_Girdiler!$B$20:$I$20,1),7)</f>
        <v>1</v>
      </c>
      <c r="H6526" s="16" t="n">
        <f aca="false">IF(F6526&gt;=40,2_Girdiler!$I$21+(F6526-40)*(2_Girdiler!$I$21-2_Girdiler!$H$21)/(2_Girdiler!$I$20-2_Girdiler!$H$20),INDEX(2_Girdiler!$B$21:$I$21,G6526)+(F6526-INDEX(2_Girdiler!$B$20:$I$20,G6526))*(INDEX(2_Girdiler!$B$21:$I$21,G6526+1)-INDEX(2_Girdiler!$B$21:$I$21,G6526))/(INDEX(2_Girdiler!$B$20:$I$20,G6526+1)-INDEX(2_Girdiler!$B$20:$I$20,G6526)))</f>
        <v>7.2509292459984</v>
      </c>
      <c r="I6526" s="16" t="n">
        <f aca="false">H6526/2_Girdiler!$B$17</f>
        <v>2.90501972996731</v>
      </c>
      <c r="J6526" s="16" t="n">
        <f aca="false">D6526+I6526</f>
        <v>13.5968439437318</v>
      </c>
    </row>
    <row r="6527" customFormat="false" ht="15" hidden="false" customHeight="false" outlineLevel="0" collapsed="false">
      <c r="A6527" s="0" t="n">
        <v>6515</v>
      </c>
      <c r="B6527" s="7" t="n">
        <v>0.987718</v>
      </c>
      <c r="C6527" s="7" t="n">
        <v>0.573206</v>
      </c>
      <c r="D6527" s="16" t="n">
        <f aca="false">LOGINV(B6527,$B$7,$C$7)</f>
        <v>47.415149149249</v>
      </c>
      <c r="E6527" s="16" t="n">
        <f aca="false">LOGINV(C6527,$B$8,$C$8)</f>
        <v>123.020520483525</v>
      </c>
      <c r="F6527" s="16" t="n">
        <f aca="false">$B$5/100*E6527*2_Girdiler!$B$14*2_Girdiler!$B$15*2_Girdiler!$B$16</f>
        <v>3.09519629536548</v>
      </c>
      <c r="G6527" s="16" t="n">
        <f aca="false">MIN(MATCH(F6527,2_Girdiler!$B$20:$I$20,1),7)</f>
        <v>1</v>
      </c>
      <c r="H6527" s="16" t="n">
        <f aca="false">IF(F6527&gt;=40,2_Girdiler!$I$21+(F6527-40)*(2_Girdiler!$I$21-2_Girdiler!$H$21)/(2_Girdiler!$I$20-2_Girdiler!$H$20),INDEX(2_Girdiler!$B$21:$I$21,G6527)+(F6527-INDEX(2_Girdiler!$B$20:$I$20,G6527))*(INDEX(2_Girdiler!$B$21:$I$21,G6527+1)-INDEX(2_Girdiler!$B$21:$I$21,G6527))/(INDEX(2_Girdiler!$B$20:$I$20,G6527+1)-INDEX(2_Girdiler!$B$20:$I$20,G6527)))</f>
        <v>6.80943184980405</v>
      </c>
      <c r="I6527" s="16" t="n">
        <f aca="false">H6527/2_Girdiler!$B$17</f>
        <v>2.72813776033816</v>
      </c>
      <c r="J6527" s="16" t="n">
        <f aca="false">D6527+I6527</f>
        <v>50.1432869095872</v>
      </c>
    </row>
    <row r="6528" customFormat="false" ht="15" hidden="false" customHeight="false" outlineLevel="0" collapsed="false">
      <c r="A6528" s="0" t="n">
        <v>6516</v>
      </c>
      <c r="B6528" s="7" t="n">
        <v>0.394552</v>
      </c>
      <c r="C6528" s="7" t="n">
        <v>0.52122</v>
      </c>
      <c r="D6528" s="16" t="n">
        <f aca="false">LOGINV(B6528,$B$7,$C$7)</f>
        <v>11.6663639549744</v>
      </c>
      <c r="E6528" s="16" t="n">
        <f aca="false">LOGINV(C6528,$B$8,$C$8)</f>
        <v>113.02170231527</v>
      </c>
      <c r="F6528" s="16" t="n">
        <f aca="false">$B$5/100*E6528*2_Girdiler!$B$14*2_Girdiler!$B$15*2_Girdiler!$B$16</f>
        <v>2.8436260302522</v>
      </c>
      <c r="G6528" s="16" t="n">
        <f aca="false">MIN(MATCH(F6528,2_Girdiler!$B$20:$I$20,1),7)</f>
        <v>1</v>
      </c>
      <c r="H6528" s="16" t="n">
        <f aca="false">IF(F6528&gt;=40,2_Girdiler!$I$21+(F6528-40)*(2_Girdiler!$I$21-2_Girdiler!$H$21)/(2_Girdiler!$I$20-2_Girdiler!$H$20),INDEX(2_Girdiler!$B$21:$I$21,G6528)+(F6528-INDEX(2_Girdiler!$B$20:$I$20,G6528))*(INDEX(2_Girdiler!$B$21:$I$21,G6528+1)-INDEX(2_Girdiler!$B$21:$I$21,G6528))/(INDEX(2_Girdiler!$B$20:$I$20,G6528+1)-INDEX(2_Girdiler!$B$20:$I$20,G6528)))</f>
        <v>6.25597726655485</v>
      </c>
      <c r="I6528" s="16" t="n">
        <f aca="false">H6528/2_Girdiler!$B$17</f>
        <v>2.50640114845947</v>
      </c>
      <c r="J6528" s="16" t="n">
        <f aca="false">D6528+I6528</f>
        <v>14.1727651034339</v>
      </c>
    </row>
    <row r="6529" customFormat="false" ht="15" hidden="false" customHeight="false" outlineLevel="0" collapsed="false">
      <c r="A6529" s="0" t="n">
        <v>6517</v>
      </c>
      <c r="B6529" s="7" t="n">
        <v>0.655138</v>
      </c>
      <c r="C6529" s="7" t="n">
        <v>0.859157</v>
      </c>
      <c r="D6529" s="16" t="n">
        <f aca="false">LOGINV(B6529,$B$7,$C$7)</f>
        <v>16.9171957624618</v>
      </c>
      <c r="E6529" s="16" t="n">
        <f aca="false">LOGINV(C6529,$B$8,$C$8)</f>
        <v>218.795035181807</v>
      </c>
      <c r="F6529" s="16" t="n">
        <f aca="false">$B$5/100*E6529*2_Girdiler!$B$14*2_Girdiler!$B$15*2_Girdiler!$B$16</f>
        <v>5.50488308517426</v>
      </c>
      <c r="G6529" s="16" t="n">
        <f aca="false">MIN(MATCH(F6529,2_Girdiler!$B$20:$I$20,1),7)</f>
        <v>2</v>
      </c>
      <c r="H6529" s="16" t="n">
        <f aca="false">IF(F6529&gt;=40,2_Girdiler!$I$21+(F6529-40)*(2_Girdiler!$I$21-2_Girdiler!$H$21)/(2_Girdiler!$I$20-2_Girdiler!$H$20),INDEX(2_Girdiler!$B$21:$I$21,G6529)+(F6529-INDEX(2_Girdiler!$B$20:$I$20,G6529))*(INDEX(2_Girdiler!$B$21:$I$21,G6529+1)-INDEX(2_Girdiler!$B$21:$I$21,G6529))/(INDEX(2_Girdiler!$B$20:$I$20,G6529+1)-INDEX(2_Girdiler!$B$20:$I$20,G6529)))</f>
        <v>11.8078129362788</v>
      </c>
      <c r="I6529" s="16" t="n">
        <f aca="false">H6529/2_Girdiler!$B$17</f>
        <v>4.73069428536811</v>
      </c>
      <c r="J6529" s="16" t="n">
        <f aca="false">D6529+I6529</f>
        <v>21.6478900478299</v>
      </c>
    </row>
    <row r="6530" customFormat="false" ht="15" hidden="false" customHeight="false" outlineLevel="0" collapsed="false">
      <c r="A6530" s="0" t="n">
        <v>6518</v>
      </c>
      <c r="B6530" s="7" t="n">
        <v>0.25243</v>
      </c>
      <c r="C6530" s="7" t="n">
        <v>0.21323</v>
      </c>
      <c r="D6530" s="16" t="n">
        <f aca="false">LOGINV(B6530,$B$7,$C$7)</f>
        <v>9.33798856570152</v>
      </c>
      <c r="E6530" s="16" t="n">
        <f aca="false">LOGINV(C6530,$B$8,$C$8)</f>
        <v>65.3584177485196</v>
      </c>
      <c r="F6530" s="16" t="n">
        <f aca="false">$B$5/100*E6530*2_Girdiler!$B$14*2_Girdiler!$B$15*2_Girdiler!$B$16</f>
        <v>1.64441779055275</v>
      </c>
      <c r="G6530" s="16" t="n">
        <f aca="false">MIN(MATCH(F6530,2_Girdiler!$B$20:$I$20,1),7)</f>
        <v>1</v>
      </c>
      <c r="H6530" s="16" t="n">
        <f aca="false">IF(F6530&gt;=40,2_Girdiler!$I$21+(F6530-40)*(2_Girdiler!$I$21-2_Girdiler!$H$21)/(2_Girdiler!$I$20-2_Girdiler!$H$20),INDEX(2_Girdiler!$B$21:$I$21,G6530)+(F6530-INDEX(2_Girdiler!$B$20:$I$20,G6530))*(INDEX(2_Girdiler!$B$21:$I$21,G6530+1)-INDEX(2_Girdiler!$B$21:$I$21,G6530))/(INDEX(2_Girdiler!$B$20:$I$20,G6530+1)-INDEX(2_Girdiler!$B$20:$I$20,G6530)))</f>
        <v>3.61771913921606</v>
      </c>
      <c r="I6530" s="16" t="n">
        <f aca="false">H6530/2_Girdiler!$B$17</f>
        <v>1.44940670641669</v>
      </c>
      <c r="J6530" s="16" t="n">
        <f aca="false">D6530+I6530</f>
        <v>10.7873952721182</v>
      </c>
    </row>
    <row r="6531" customFormat="false" ht="15" hidden="false" customHeight="false" outlineLevel="0" collapsed="false">
      <c r="A6531" s="0" t="n">
        <v>6519</v>
      </c>
      <c r="B6531" s="7" t="n">
        <v>0.711282</v>
      </c>
      <c r="C6531" s="7" t="n">
        <v>0.832197</v>
      </c>
      <c r="D6531" s="16" t="n">
        <f aca="false">LOGINV(B6531,$B$7,$C$7)</f>
        <v>18.47366848264</v>
      </c>
      <c r="E6531" s="16" t="n">
        <f aca="false">LOGINV(C6531,$B$8,$C$8)</f>
        <v>203.317817063932</v>
      </c>
      <c r="F6531" s="16" t="n">
        <f aca="false">$B$5/100*E6531*2_Girdiler!$B$14*2_Girdiler!$B$15*2_Girdiler!$B$16</f>
        <v>5.11547627732854</v>
      </c>
      <c r="G6531" s="16" t="n">
        <f aca="false">MIN(MATCH(F6531,2_Girdiler!$B$20:$I$20,1),7)</f>
        <v>2</v>
      </c>
      <c r="H6531" s="16" t="n">
        <f aca="false">IF(F6531&gt;=40,2_Girdiler!$I$21+(F6531-40)*(2_Girdiler!$I$21-2_Girdiler!$H$21)/(2_Girdiler!$I$20-2_Girdiler!$H$20),INDEX(2_Girdiler!$B$21:$I$21,G6531)+(F6531-INDEX(2_Girdiler!$B$20:$I$20,G6531))*(INDEX(2_Girdiler!$B$21:$I$21,G6531+1)-INDEX(2_Girdiler!$B$21:$I$21,G6531))/(INDEX(2_Girdiler!$B$20:$I$20,G6531+1)-INDEX(2_Girdiler!$B$20:$I$20,G6531)))</f>
        <v>11.1847620437257</v>
      </c>
      <c r="I6531" s="16" t="n">
        <f aca="false">H6531/2_Girdiler!$B$17</f>
        <v>4.48107453674906</v>
      </c>
      <c r="J6531" s="16" t="n">
        <f aca="false">D6531+I6531</f>
        <v>22.9547430193891</v>
      </c>
    </row>
    <row r="6532" customFormat="false" ht="15" hidden="false" customHeight="false" outlineLevel="0" collapsed="false">
      <c r="A6532" s="0" t="n">
        <v>6520</v>
      </c>
      <c r="B6532" s="7" t="n">
        <v>0.440803</v>
      </c>
      <c r="C6532" s="7" t="n">
        <v>0.843296</v>
      </c>
      <c r="D6532" s="16" t="n">
        <f aca="false">LOGINV(B6532,$B$7,$C$7)</f>
        <v>12.4632509674587</v>
      </c>
      <c r="E6532" s="16" t="n">
        <f aca="false">LOGINV(C6532,$B$8,$C$8)</f>
        <v>209.33912483896</v>
      </c>
      <c r="F6532" s="16" t="n">
        <f aca="false">$B$5/100*E6532*2_Girdiler!$B$14*2_Girdiler!$B$15*2_Girdiler!$B$16</f>
        <v>5.26697238094823</v>
      </c>
      <c r="G6532" s="16" t="n">
        <f aca="false">MIN(MATCH(F6532,2_Girdiler!$B$20:$I$20,1),7)</f>
        <v>2</v>
      </c>
      <c r="H6532" s="16" t="n">
        <f aca="false">IF(F6532&gt;=40,2_Girdiler!$I$21+(F6532-40)*(2_Girdiler!$I$21-2_Girdiler!$H$21)/(2_Girdiler!$I$20-2_Girdiler!$H$20),INDEX(2_Girdiler!$B$21:$I$21,G6532)+(F6532-INDEX(2_Girdiler!$B$20:$I$20,G6532))*(INDEX(2_Girdiler!$B$21:$I$21,G6532+1)-INDEX(2_Girdiler!$B$21:$I$21,G6532))/(INDEX(2_Girdiler!$B$20:$I$20,G6532+1)-INDEX(2_Girdiler!$B$20:$I$20,G6532)))</f>
        <v>11.4271558095172</v>
      </c>
      <c r="I6532" s="16" t="n">
        <f aca="false">H6532/2_Girdiler!$B$17</f>
        <v>4.57818742368476</v>
      </c>
      <c r="J6532" s="16" t="n">
        <f aca="false">D6532+I6532</f>
        <v>17.0414383911435</v>
      </c>
    </row>
    <row r="6533" customFormat="false" ht="15" hidden="false" customHeight="false" outlineLevel="0" collapsed="false">
      <c r="A6533" s="0" t="n">
        <v>6521</v>
      </c>
      <c r="B6533" s="7" t="n">
        <v>0.340129</v>
      </c>
      <c r="C6533" s="7" t="n">
        <v>0.461989</v>
      </c>
      <c r="D6533" s="16" t="n">
        <f aca="false">LOGINV(B6533,$B$7,$C$7)</f>
        <v>10.762730409276</v>
      </c>
      <c r="E6533" s="16" t="n">
        <f aca="false">LOGINV(C6533,$B$8,$C$8)</f>
        <v>102.681591026889</v>
      </c>
      <c r="F6533" s="16" t="n">
        <f aca="false">$B$5/100*E6533*2_Girdiler!$B$14*2_Girdiler!$B$15*2_Girdiler!$B$16</f>
        <v>2.58346883023652</v>
      </c>
      <c r="G6533" s="16" t="n">
        <f aca="false">MIN(MATCH(F6533,2_Girdiler!$B$20:$I$20,1),7)</f>
        <v>1</v>
      </c>
      <c r="H6533" s="16" t="n">
        <f aca="false">IF(F6533&gt;=40,2_Girdiler!$I$21+(F6533-40)*(2_Girdiler!$I$21-2_Girdiler!$H$21)/(2_Girdiler!$I$20-2_Girdiler!$H$20),INDEX(2_Girdiler!$B$21:$I$21,G6533)+(F6533-INDEX(2_Girdiler!$B$20:$I$20,G6533))*(INDEX(2_Girdiler!$B$21:$I$21,G6533+1)-INDEX(2_Girdiler!$B$21:$I$21,G6533))/(INDEX(2_Girdiler!$B$20:$I$20,G6533+1)-INDEX(2_Girdiler!$B$20:$I$20,G6533)))</f>
        <v>5.68363142652034</v>
      </c>
      <c r="I6533" s="16" t="n">
        <f aca="false">H6533/2_Girdiler!$B$17</f>
        <v>2.27709592408668</v>
      </c>
      <c r="J6533" s="16" t="n">
        <f aca="false">D6533+I6533</f>
        <v>13.0398263333626</v>
      </c>
    </row>
    <row r="6534" customFormat="false" ht="15" hidden="false" customHeight="false" outlineLevel="0" collapsed="false">
      <c r="A6534" s="0" t="n">
        <v>6522</v>
      </c>
      <c r="B6534" s="7" t="n">
        <v>0.534354</v>
      </c>
      <c r="C6534" s="7" t="n">
        <v>0.169643</v>
      </c>
      <c r="D6534" s="16" t="n">
        <f aca="false">LOGINV(B6534,$B$7,$C$7)</f>
        <v>14.2087603434906</v>
      </c>
      <c r="E6534" s="16" t="n">
        <f aca="false">LOGINV(C6534,$B$8,$C$8)</f>
        <v>58.9331744401722</v>
      </c>
      <c r="F6534" s="16" t="n">
        <f aca="false">$B$5/100*E6534*2_Girdiler!$B$14*2_Girdiler!$B$15*2_Girdiler!$B$16</f>
        <v>1.48275866891473</v>
      </c>
      <c r="G6534" s="16" t="n">
        <f aca="false">MIN(MATCH(F6534,2_Girdiler!$B$20:$I$20,1),7)</f>
        <v>1</v>
      </c>
      <c r="H6534" s="16" t="n">
        <f aca="false">IF(F6534&gt;=40,2_Girdiler!$I$21+(F6534-40)*(2_Girdiler!$I$21-2_Girdiler!$H$21)/(2_Girdiler!$I$20-2_Girdiler!$H$20),INDEX(2_Girdiler!$B$21:$I$21,G6534)+(F6534-INDEX(2_Girdiler!$B$20:$I$20,G6534))*(INDEX(2_Girdiler!$B$21:$I$21,G6534+1)-INDEX(2_Girdiler!$B$21:$I$21,G6534))/(INDEX(2_Girdiler!$B$20:$I$20,G6534+1)-INDEX(2_Girdiler!$B$20:$I$20,G6534)))</f>
        <v>3.26206907161241</v>
      </c>
      <c r="I6534" s="16" t="n">
        <f aca="false">H6534/2_Girdiler!$B$17</f>
        <v>1.30691869856267</v>
      </c>
      <c r="J6534" s="16" t="n">
        <f aca="false">D6534+I6534</f>
        <v>15.5156790420532</v>
      </c>
    </row>
    <row r="6535" customFormat="false" ht="15" hidden="false" customHeight="false" outlineLevel="0" collapsed="false">
      <c r="A6535" s="0" t="n">
        <v>6523</v>
      </c>
      <c r="B6535" s="7" t="n">
        <v>0.171599</v>
      </c>
      <c r="C6535" s="7" t="n">
        <v>0.85172</v>
      </c>
      <c r="D6535" s="16" t="n">
        <f aca="false">LOGINV(B6535,$B$7,$C$7)</f>
        <v>7.98416213759929</v>
      </c>
      <c r="E6535" s="16" t="n">
        <f aca="false">LOGINV(C6535,$B$8,$C$8)</f>
        <v>214.225024846586</v>
      </c>
      <c r="F6535" s="16" t="n">
        <f aca="false">$B$5/100*E6535*2_Girdiler!$B$14*2_Girdiler!$B$15*2_Girdiler!$B$16</f>
        <v>5.3899016251401</v>
      </c>
      <c r="G6535" s="16" t="n">
        <f aca="false">MIN(MATCH(F6535,2_Girdiler!$B$20:$I$20,1),7)</f>
        <v>2</v>
      </c>
      <c r="H6535" s="16" t="n">
        <f aca="false">IF(F6535&gt;=40,2_Girdiler!$I$21+(F6535-40)*(2_Girdiler!$I$21-2_Girdiler!$H$21)/(2_Girdiler!$I$20-2_Girdiler!$H$20),INDEX(2_Girdiler!$B$21:$I$21,G6535)+(F6535-INDEX(2_Girdiler!$B$20:$I$20,G6535))*(INDEX(2_Girdiler!$B$21:$I$21,G6535+1)-INDEX(2_Girdiler!$B$21:$I$21,G6535))/(INDEX(2_Girdiler!$B$20:$I$20,G6535+1)-INDEX(2_Girdiler!$B$20:$I$20,G6535)))</f>
        <v>11.6238426002242</v>
      </c>
      <c r="I6535" s="16" t="n">
        <f aca="false">H6535/2_Girdiler!$B$17</f>
        <v>4.65698822124365</v>
      </c>
      <c r="J6535" s="16" t="n">
        <f aca="false">D6535+I6535</f>
        <v>12.6411503588429</v>
      </c>
    </row>
    <row r="6536" customFormat="false" ht="15" hidden="false" customHeight="false" outlineLevel="0" collapsed="false">
      <c r="A6536" s="0" t="n">
        <v>6524</v>
      </c>
      <c r="B6536" s="7" t="n">
        <v>0.570217</v>
      </c>
      <c r="C6536" s="7" t="n">
        <v>0.449462</v>
      </c>
      <c r="D6536" s="16" t="n">
        <f aca="false">LOGINV(B6536,$B$7,$C$7)</f>
        <v>14.945629536107</v>
      </c>
      <c r="E6536" s="16" t="n">
        <f aca="false">LOGINV(C6536,$B$8,$C$8)</f>
        <v>100.608546875426</v>
      </c>
      <c r="F6536" s="16" t="n">
        <f aca="false">$B$5/100*E6536*2_Girdiler!$B$14*2_Girdiler!$B$15*2_Girdiler!$B$16</f>
        <v>2.53131103938572</v>
      </c>
      <c r="G6536" s="16" t="n">
        <f aca="false">MIN(MATCH(F6536,2_Girdiler!$B$20:$I$20,1),7)</f>
        <v>1</v>
      </c>
      <c r="H6536" s="16" t="n">
        <f aca="false">IF(F6536&gt;=40,2_Girdiler!$I$21+(F6536-40)*(2_Girdiler!$I$21-2_Girdiler!$H$21)/(2_Girdiler!$I$20-2_Girdiler!$H$20),INDEX(2_Girdiler!$B$21:$I$21,G6536)+(F6536-INDEX(2_Girdiler!$B$20:$I$20,G6536))*(INDEX(2_Girdiler!$B$21:$I$21,G6536+1)-INDEX(2_Girdiler!$B$21:$I$21,G6536))/(INDEX(2_Girdiler!$B$20:$I$20,G6536+1)-INDEX(2_Girdiler!$B$20:$I$20,G6536)))</f>
        <v>5.56888428664859</v>
      </c>
      <c r="I6536" s="16" t="n">
        <f aca="false">H6536/2_Girdiler!$B$17</f>
        <v>2.23112351227908</v>
      </c>
      <c r="J6536" s="16" t="n">
        <f aca="false">D6536+I6536</f>
        <v>17.1767530483861</v>
      </c>
    </row>
    <row r="6537" customFormat="false" ht="15" hidden="false" customHeight="false" outlineLevel="0" collapsed="false">
      <c r="A6537" s="0" t="n">
        <v>6525</v>
      </c>
      <c r="B6537" s="7" t="n">
        <v>0.033776</v>
      </c>
      <c r="C6537" s="7" t="n">
        <v>0.57026</v>
      </c>
      <c r="D6537" s="16" t="n">
        <f aca="false">LOGINV(B6537,$B$7,$C$7)</f>
        <v>4.88848232860441</v>
      </c>
      <c r="E6537" s="16" t="n">
        <f aca="false">LOGINV(C6537,$B$8,$C$8)</f>
        <v>122.425895500957</v>
      </c>
      <c r="F6537" s="16" t="n">
        <f aca="false">$B$5/100*E6537*2_Girdiler!$B$14*2_Girdiler!$B$15*2_Girdiler!$B$16</f>
        <v>3.08023553080408</v>
      </c>
      <c r="G6537" s="16" t="n">
        <f aca="false">MIN(MATCH(F6537,2_Girdiler!$B$20:$I$20,1),7)</f>
        <v>1</v>
      </c>
      <c r="H6537" s="16" t="n">
        <f aca="false">IF(F6537&gt;=40,2_Girdiler!$I$21+(F6537-40)*(2_Girdiler!$I$21-2_Girdiler!$H$21)/(2_Girdiler!$I$20-2_Girdiler!$H$20),INDEX(2_Girdiler!$B$21:$I$21,G6537)+(F6537-INDEX(2_Girdiler!$B$20:$I$20,G6537))*(INDEX(2_Girdiler!$B$21:$I$21,G6537+1)-INDEX(2_Girdiler!$B$21:$I$21,G6537))/(INDEX(2_Girdiler!$B$20:$I$20,G6537+1)-INDEX(2_Girdiler!$B$20:$I$20,G6537)))</f>
        <v>6.77651816776898</v>
      </c>
      <c r="I6537" s="16" t="n">
        <f aca="false">H6537/2_Girdiler!$B$17</f>
        <v>2.71495118901001</v>
      </c>
      <c r="J6537" s="16" t="n">
        <f aca="false">D6537+I6537</f>
        <v>7.60343351761442</v>
      </c>
    </row>
    <row r="6538" customFormat="false" ht="15" hidden="false" customHeight="false" outlineLevel="0" collapsed="false">
      <c r="A6538" s="0" t="n">
        <v>6526</v>
      </c>
      <c r="B6538" s="7" t="n">
        <v>0.581518</v>
      </c>
      <c r="C6538" s="7" t="n">
        <v>0.290176</v>
      </c>
      <c r="D6538" s="16" t="n">
        <f aca="false">LOGINV(B6538,$B$7,$C$7)</f>
        <v>15.1879278279373</v>
      </c>
      <c r="E6538" s="16" t="n">
        <f aca="false">LOGINV(C6538,$B$8,$C$8)</f>
        <v>76.4281514498214</v>
      </c>
      <c r="F6538" s="16" t="n">
        <f aca="false">$B$5/100*E6538*2_Girdiler!$B$14*2_Girdiler!$B$15*2_Girdiler!$B$16</f>
        <v>1.92293229047751</v>
      </c>
      <c r="G6538" s="16" t="n">
        <f aca="false">MIN(MATCH(F6538,2_Girdiler!$B$20:$I$20,1),7)</f>
        <v>1</v>
      </c>
      <c r="H6538" s="16" t="n">
        <f aca="false">IF(F6538&gt;=40,2_Girdiler!$I$21+(F6538-40)*(2_Girdiler!$I$21-2_Girdiler!$H$21)/(2_Girdiler!$I$20-2_Girdiler!$H$20),INDEX(2_Girdiler!$B$21:$I$21,G6538)+(F6538-INDEX(2_Girdiler!$B$20:$I$20,G6538))*(INDEX(2_Girdiler!$B$21:$I$21,G6538+1)-INDEX(2_Girdiler!$B$21:$I$21,G6538))/(INDEX(2_Girdiler!$B$20:$I$20,G6538+1)-INDEX(2_Girdiler!$B$20:$I$20,G6538)))</f>
        <v>4.23045103905051</v>
      </c>
      <c r="I6538" s="16" t="n">
        <f aca="false">H6538/2_Girdiler!$B$17</f>
        <v>1.69489224320934</v>
      </c>
      <c r="J6538" s="16" t="n">
        <f aca="false">D6538+I6538</f>
        <v>16.8828200711466</v>
      </c>
    </row>
    <row r="6539" customFormat="false" ht="15" hidden="false" customHeight="false" outlineLevel="0" collapsed="false">
      <c r="A6539" s="0" t="n">
        <v>6527</v>
      </c>
      <c r="B6539" s="7" t="n">
        <v>0.611809</v>
      </c>
      <c r="C6539" s="7" t="n">
        <v>0.012075</v>
      </c>
      <c r="D6539" s="16" t="n">
        <f aca="false">LOGINV(B6539,$B$7,$C$7)</f>
        <v>15.8651081619723</v>
      </c>
      <c r="E6539" s="16" t="n">
        <f aca="false">LOGINV(C6539,$B$8,$C$8)</f>
        <v>25.4775587610009</v>
      </c>
      <c r="F6539" s="16" t="n">
        <f aca="false">$B$5/100*E6539*2_Girdiler!$B$14*2_Girdiler!$B$15*2_Girdiler!$B$16</f>
        <v>0.641015378426782</v>
      </c>
      <c r="G6539" s="16" t="n">
        <f aca="false">MIN(MATCH(F6539,2_Girdiler!$B$20:$I$20,1),7)</f>
        <v>1</v>
      </c>
      <c r="H6539" s="16" t="n">
        <f aca="false">IF(F6539&gt;=40,2_Girdiler!$I$21+(F6539-40)*(2_Girdiler!$I$21-2_Girdiler!$H$21)/(2_Girdiler!$I$20-2_Girdiler!$H$20),INDEX(2_Girdiler!$B$21:$I$21,G6539)+(F6539-INDEX(2_Girdiler!$B$20:$I$20,G6539))*(INDEX(2_Girdiler!$B$21:$I$21,G6539+1)-INDEX(2_Girdiler!$B$21:$I$21,G6539))/(INDEX(2_Girdiler!$B$20:$I$20,G6539+1)-INDEX(2_Girdiler!$B$20:$I$20,G6539)))</f>
        <v>1.41023383253892</v>
      </c>
      <c r="I6539" s="16" t="n">
        <f aca="false">H6539/2_Girdiler!$B$17</f>
        <v>0.564997529062068</v>
      </c>
      <c r="J6539" s="16" t="n">
        <f aca="false">D6539+I6539</f>
        <v>16.4301056910344</v>
      </c>
    </row>
    <row r="6540" customFormat="false" ht="15" hidden="false" customHeight="false" outlineLevel="0" collapsed="false">
      <c r="A6540" s="0" t="n">
        <v>6528</v>
      </c>
      <c r="B6540" s="7" t="n">
        <v>0.733194</v>
      </c>
      <c r="C6540" s="7" t="n">
        <v>0.432905</v>
      </c>
      <c r="D6540" s="16" t="n">
        <f aca="false">LOGINV(B6540,$B$7,$C$7)</f>
        <v>19.1591894979503</v>
      </c>
      <c r="E6540" s="16" t="n">
        <f aca="false">LOGINV(C6540,$B$8,$C$8)</f>
        <v>97.9199737407385</v>
      </c>
      <c r="F6540" s="16" t="n">
        <f aca="false">$B$5/100*E6540*2_Girdiler!$B$14*2_Girdiler!$B$15*2_Girdiler!$B$16</f>
        <v>2.46366653931698</v>
      </c>
      <c r="G6540" s="16" t="n">
        <f aca="false">MIN(MATCH(F6540,2_Girdiler!$B$20:$I$20,1),7)</f>
        <v>1</v>
      </c>
      <c r="H6540" s="16" t="n">
        <f aca="false">IF(F6540&gt;=40,2_Girdiler!$I$21+(F6540-40)*(2_Girdiler!$I$21-2_Girdiler!$H$21)/(2_Girdiler!$I$20-2_Girdiler!$H$20),INDEX(2_Girdiler!$B$21:$I$21,G6540)+(F6540-INDEX(2_Girdiler!$B$20:$I$20,G6540))*(INDEX(2_Girdiler!$B$21:$I$21,G6540+1)-INDEX(2_Girdiler!$B$21:$I$21,G6540))/(INDEX(2_Girdiler!$B$20:$I$20,G6540+1)-INDEX(2_Girdiler!$B$20:$I$20,G6540)))</f>
        <v>5.42006638649736</v>
      </c>
      <c r="I6540" s="16" t="n">
        <f aca="false">H6540/2_Girdiler!$B$17</f>
        <v>2.17150095612875</v>
      </c>
      <c r="J6540" s="16" t="n">
        <f aca="false">D6540+I6540</f>
        <v>21.3306904540791</v>
      </c>
    </row>
    <row r="6541" customFormat="false" ht="15" hidden="false" customHeight="false" outlineLevel="0" collapsed="false">
      <c r="A6541" s="0" t="n">
        <v>6529</v>
      </c>
      <c r="B6541" s="7" t="n">
        <v>0.647776</v>
      </c>
      <c r="C6541" s="7" t="n">
        <v>0.408368</v>
      </c>
      <c r="D6541" s="16" t="n">
        <f aca="false">LOGINV(B6541,$B$7,$C$7)</f>
        <v>16.730521010461</v>
      </c>
      <c r="E6541" s="16" t="n">
        <f aca="false">LOGINV(C6541,$B$8,$C$8)</f>
        <v>94.0322329159165</v>
      </c>
      <c r="F6541" s="16" t="n">
        <f aca="false">$B$5/100*E6541*2_Girdiler!$B$14*2_Girdiler!$B$15*2_Girdiler!$B$16</f>
        <v>2.36585098016446</v>
      </c>
      <c r="G6541" s="16" t="n">
        <f aca="false">MIN(MATCH(F6541,2_Girdiler!$B$20:$I$20,1),7)</f>
        <v>1</v>
      </c>
      <c r="H6541" s="16" t="n">
        <f aca="false">IF(F6541&gt;=40,2_Girdiler!$I$21+(F6541-40)*(2_Girdiler!$I$21-2_Girdiler!$H$21)/(2_Girdiler!$I$20-2_Girdiler!$H$20),INDEX(2_Girdiler!$B$21:$I$21,G6541)+(F6541-INDEX(2_Girdiler!$B$20:$I$20,G6541))*(INDEX(2_Girdiler!$B$21:$I$21,G6541+1)-INDEX(2_Girdiler!$B$21:$I$21,G6541))/(INDEX(2_Girdiler!$B$20:$I$20,G6541+1)-INDEX(2_Girdiler!$B$20:$I$20,G6541)))</f>
        <v>5.20487215636181</v>
      </c>
      <c r="I6541" s="16" t="n">
        <f aca="false">H6541/2_Girdiler!$B$17</f>
        <v>2.08528531905521</v>
      </c>
      <c r="J6541" s="16" t="n">
        <f aca="false">D6541+I6541</f>
        <v>18.8158063295162</v>
      </c>
    </row>
    <row r="6542" customFormat="false" ht="15" hidden="false" customHeight="false" outlineLevel="0" collapsed="false">
      <c r="A6542" s="0" t="n">
        <v>6530</v>
      </c>
      <c r="B6542" s="7" t="n">
        <v>0.121559</v>
      </c>
      <c r="C6542" s="7" t="n">
        <v>0.261959</v>
      </c>
      <c r="D6542" s="16" t="n">
        <f aca="false">LOGINV(B6542,$B$7,$C$7)</f>
        <v>7.06523791013973</v>
      </c>
      <c r="E6542" s="16" t="n">
        <f aca="false">LOGINV(C6542,$B$8,$C$8)</f>
        <v>72.3735279035042</v>
      </c>
      <c r="F6542" s="16" t="n">
        <f aca="false">$B$5/100*E6542*2_Girdiler!$B$14*2_Girdiler!$B$15*2_Girdiler!$B$16</f>
        <v>1.82091796205217</v>
      </c>
      <c r="G6542" s="16" t="n">
        <f aca="false">MIN(MATCH(F6542,2_Girdiler!$B$20:$I$20,1),7)</f>
        <v>1</v>
      </c>
      <c r="H6542" s="16" t="n">
        <f aca="false">IF(F6542&gt;=40,2_Girdiler!$I$21+(F6542-40)*(2_Girdiler!$I$21-2_Girdiler!$H$21)/(2_Girdiler!$I$20-2_Girdiler!$H$20),INDEX(2_Girdiler!$B$21:$I$21,G6542)+(F6542-INDEX(2_Girdiler!$B$20:$I$20,G6542))*(INDEX(2_Girdiler!$B$21:$I$21,G6542+1)-INDEX(2_Girdiler!$B$21:$I$21,G6542))/(INDEX(2_Girdiler!$B$20:$I$20,G6542+1)-INDEX(2_Girdiler!$B$20:$I$20,G6542)))</f>
        <v>4.00601951651477</v>
      </c>
      <c r="I6542" s="16" t="n">
        <f aca="false">H6542/2_Girdiler!$B$17</f>
        <v>1.60497576783444</v>
      </c>
      <c r="J6542" s="16" t="n">
        <f aca="false">D6542+I6542</f>
        <v>8.67021367797417</v>
      </c>
    </row>
    <row r="6543" customFormat="false" ht="15" hidden="false" customHeight="false" outlineLevel="0" collapsed="false">
      <c r="A6543" s="0" t="n">
        <v>6531</v>
      </c>
      <c r="B6543" s="7" t="n">
        <v>0.325205</v>
      </c>
      <c r="C6543" s="7" t="n">
        <v>0.915595</v>
      </c>
      <c r="D6543" s="16" t="n">
        <f aca="false">LOGINV(B6543,$B$7,$C$7)</f>
        <v>10.5190762853015</v>
      </c>
      <c r="E6543" s="16" t="n">
        <f aca="false">LOGINV(C6543,$B$8,$C$8)</f>
        <v>265.459242632203</v>
      </c>
      <c r="F6543" s="16" t="n">
        <f aca="false">$B$5/100*E6543*2_Girdiler!$B$14*2_Girdiler!$B$15*2_Girdiler!$B$16</f>
        <v>6.67895454462623</v>
      </c>
      <c r="G6543" s="16" t="n">
        <f aca="false">MIN(MATCH(F6543,2_Girdiler!$B$20:$I$20,1),7)</f>
        <v>2</v>
      </c>
      <c r="H6543" s="16" t="n">
        <f aca="false">IF(F6543&gt;=40,2_Girdiler!$I$21+(F6543-40)*(2_Girdiler!$I$21-2_Girdiler!$H$21)/(2_Girdiler!$I$20-2_Girdiler!$H$20),INDEX(2_Girdiler!$B$21:$I$21,G6543)+(F6543-INDEX(2_Girdiler!$B$20:$I$20,G6543))*(INDEX(2_Girdiler!$B$21:$I$21,G6543+1)-INDEX(2_Girdiler!$B$21:$I$21,G6543))/(INDEX(2_Girdiler!$B$20:$I$20,G6543+1)-INDEX(2_Girdiler!$B$20:$I$20,G6543)))</f>
        <v>13.686327271402</v>
      </c>
      <c r="I6543" s="16" t="n">
        <f aca="false">H6543/2_Girdiler!$B$17</f>
        <v>5.48330419527322</v>
      </c>
      <c r="J6543" s="16" t="n">
        <f aca="false">D6543+I6543</f>
        <v>16.0023804805747</v>
      </c>
    </row>
    <row r="6544" customFormat="false" ht="15" hidden="false" customHeight="false" outlineLevel="0" collapsed="false">
      <c r="A6544" s="0" t="n">
        <v>6532</v>
      </c>
      <c r="B6544" s="7" t="n">
        <v>0.943969</v>
      </c>
      <c r="C6544" s="7" t="n">
        <v>0.639343</v>
      </c>
      <c r="D6544" s="16" t="n">
        <f aca="false">LOGINV(B6544,$B$7,$C$7)</f>
        <v>32.8353156151979</v>
      </c>
      <c r="E6544" s="16" t="n">
        <f aca="false">LOGINV(C6544,$B$8,$C$8)</f>
        <v>137.480350699177</v>
      </c>
      <c r="F6544" s="16" t="n">
        <f aca="false">$B$5/100*E6544*2_Girdiler!$B$14*2_Girdiler!$B$15*2_Girdiler!$B$16</f>
        <v>3.4590056235913</v>
      </c>
      <c r="G6544" s="16" t="n">
        <f aca="false">MIN(MATCH(F6544,2_Girdiler!$B$20:$I$20,1),7)</f>
        <v>1</v>
      </c>
      <c r="H6544" s="16" t="n">
        <f aca="false">IF(F6544&gt;=40,2_Girdiler!$I$21+(F6544-40)*(2_Girdiler!$I$21-2_Girdiler!$H$21)/(2_Girdiler!$I$20-2_Girdiler!$H$20),INDEX(2_Girdiler!$B$21:$I$21,G6544)+(F6544-INDEX(2_Girdiler!$B$20:$I$20,G6544))*(INDEX(2_Girdiler!$B$21:$I$21,G6544+1)-INDEX(2_Girdiler!$B$21:$I$21,G6544))/(INDEX(2_Girdiler!$B$20:$I$20,G6544+1)-INDEX(2_Girdiler!$B$20:$I$20,G6544)))</f>
        <v>7.60981237190085</v>
      </c>
      <c r="I6544" s="16" t="n">
        <f aca="false">H6544/2_Girdiler!$B$17</f>
        <v>3.04880303361412</v>
      </c>
      <c r="J6544" s="16" t="n">
        <f aca="false">D6544+I6544</f>
        <v>35.884118648812</v>
      </c>
    </row>
    <row r="6545" customFormat="false" ht="15" hidden="false" customHeight="false" outlineLevel="0" collapsed="false">
      <c r="A6545" s="0" t="n">
        <v>6533</v>
      </c>
      <c r="B6545" s="7" t="n">
        <v>0.261787</v>
      </c>
      <c r="C6545" s="7" t="n">
        <v>0.571098</v>
      </c>
      <c r="D6545" s="16" t="n">
        <f aca="false">LOGINV(B6545,$B$7,$C$7)</f>
        <v>9.49024754994374</v>
      </c>
      <c r="E6545" s="16" t="n">
        <f aca="false">LOGINV(C6545,$B$8,$C$8)</f>
        <v>122.594663773236</v>
      </c>
      <c r="F6545" s="16" t="n">
        <f aca="false">$B$5/100*E6545*2_Girdiler!$B$14*2_Girdiler!$B$15*2_Girdiler!$B$16</f>
        <v>3.08448174053462</v>
      </c>
      <c r="G6545" s="16" t="n">
        <f aca="false">MIN(MATCH(F6545,2_Girdiler!$B$20:$I$20,1),7)</f>
        <v>1</v>
      </c>
      <c r="H6545" s="16" t="n">
        <f aca="false">IF(F6545&gt;=40,2_Girdiler!$I$21+(F6545-40)*(2_Girdiler!$I$21-2_Girdiler!$H$21)/(2_Girdiler!$I$20-2_Girdiler!$H$20),INDEX(2_Girdiler!$B$21:$I$21,G6545)+(F6545-INDEX(2_Girdiler!$B$20:$I$20,G6545))*(INDEX(2_Girdiler!$B$21:$I$21,G6545+1)-INDEX(2_Girdiler!$B$21:$I$21,G6545))/(INDEX(2_Girdiler!$B$20:$I$20,G6545+1)-INDEX(2_Girdiler!$B$20:$I$20,G6545)))</f>
        <v>6.78585982917616</v>
      </c>
      <c r="I6545" s="16" t="n">
        <f aca="false">H6545/2_Girdiler!$B$17</f>
        <v>2.71869384181737</v>
      </c>
      <c r="J6545" s="16" t="n">
        <f aca="false">D6545+I6545</f>
        <v>12.2089413917611</v>
      </c>
    </row>
    <row r="6546" customFormat="false" ht="15" hidden="false" customHeight="false" outlineLevel="0" collapsed="false">
      <c r="A6546" s="0" t="n">
        <v>6534</v>
      </c>
      <c r="B6546" s="7" t="n">
        <v>0.2347</v>
      </c>
      <c r="C6546" s="7" t="n">
        <v>0.894305</v>
      </c>
      <c r="D6546" s="16" t="n">
        <f aca="false">LOGINV(B6546,$B$7,$C$7)</f>
        <v>9.04801890214458</v>
      </c>
      <c r="E6546" s="16" t="n">
        <f aca="false">LOGINV(C6546,$B$8,$C$8)</f>
        <v>244.678292087423</v>
      </c>
      <c r="F6546" s="16" t="n">
        <f aca="false">$B$5/100*E6546*2_Girdiler!$B$14*2_Girdiler!$B$15*2_Girdiler!$B$16</f>
        <v>6.15610582891955</v>
      </c>
      <c r="G6546" s="16" t="n">
        <f aca="false">MIN(MATCH(F6546,2_Girdiler!$B$20:$I$20,1),7)</f>
        <v>2</v>
      </c>
      <c r="H6546" s="16" t="n">
        <f aca="false">IF(F6546&gt;=40,2_Girdiler!$I$21+(F6546-40)*(2_Girdiler!$I$21-2_Girdiler!$H$21)/(2_Girdiler!$I$20-2_Girdiler!$H$20),INDEX(2_Girdiler!$B$21:$I$21,G6546)+(F6546-INDEX(2_Girdiler!$B$20:$I$20,G6546))*(INDEX(2_Girdiler!$B$21:$I$21,G6546+1)-INDEX(2_Girdiler!$B$21:$I$21,G6546))/(INDEX(2_Girdiler!$B$20:$I$20,G6546+1)-INDEX(2_Girdiler!$B$20:$I$20,G6546)))</f>
        <v>12.8497693262713</v>
      </c>
      <c r="I6546" s="16" t="n">
        <f aca="false">H6546/2_Girdiler!$B$17</f>
        <v>5.14814476212792</v>
      </c>
      <c r="J6546" s="16" t="n">
        <f aca="false">D6546+I6546</f>
        <v>14.1961636642725</v>
      </c>
    </row>
    <row r="6547" customFormat="false" ht="15" hidden="false" customHeight="false" outlineLevel="0" collapsed="false">
      <c r="A6547" s="0" t="n">
        <v>6535</v>
      </c>
      <c r="B6547" s="7" t="n">
        <v>0.202767</v>
      </c>
      <c r="C6547" s="7" t="n">
        <v>0.334292</v>
      </c>
      <c r="D6547" s="16" t="n">
        <f aca="false">LOGINV(B6547,$B$7,$C$7)</f>
        <v>8.5178731734589</v>
      </c>
      <c r="E6547" s="16" t="n">
        <f aca="false">LOGINV(C6547,$B$8,$C$8)</f>
        <v>82.8387196977275</v>
      </c>
      <c r="F6547" s="16" t="n">
        <f aca="false">$B$5/100*E6547*2_Girdiler!$B$14*2_Girdiler!$B$15*2_Girdiler!$B$16</f>
        <v>2.08422218759482</v>
      </c>
      <c r="G6547" s="16" t="n">
        <f aca="false">MIN(MATCH(F6547,2_Girdiler!$B$20:$I$20,1),7)</f>
        <v>1</v>
      </c>
      <c r="H6547" s="16" t="n">
        <f aca="false">IF(F6547&gt;=40,2_Girdiler!$I$21+(F6547-40)*(2_Girdiler!$I$21-2_Girdiler!$H$21)/(2_Girdiler!$I$20-2_Girdiler!$H$20),INDEX(2_Girdiler!$B$21:$I$21,G6547)+(F6547-INDEX(2_Girdiler!$B$20:$I$20,G6547))*(INDEX(2_Girdiler!$B$21:$I$21,G6547+1)-INDEX(2_Girdiler!$B$21:$I$21,G6547))/(INDEX(2_Girdiler!$B$20:$I$20,G6547+1)-INDEX(2_Girdiler!$B$20:$I$20,G6547)))</f>
        <v>4.58528881270861</v>
      </c>
      <c r="I6547" s="16" t="n">
        <f aca="false">H6547/2_Girdiler!$B$17</f>
        <v>1.8370548127839</v>
      </c>
      <c r="J6547" s="16" t="n">
        <f aca="false">D6547+I6547</f>
        <v>10.3549279862428</v>
      </c>
    </row>
    <row r="6548" customFormat="false" ht="15" hidden="false" customHeight="false" outlineLevel="0" collapsed="false">
      <c r="A6548" s="0" t="n">
        <v>6536</v>
      </c>
      <c r="B6548" s="7" t="n">
        <v>0.135978</v>
      </c>
      <c r="C6548" s="7" t="n">
        <v>0.109129</v>
      </c>
      <c r="D6548" s="16" t="n">
        <f aca="false">LOGINV(B6548,$B$7,$C$7)</f>
        <v>7.34087103006969</v>
      </c>
      <c r="E6548" s="16" t="n">
        <f aca="false">LOGINV(C6548,$B$8,$C$8)</f>
        <v>49.3287287925505</v>
      </c>
      <c r="F6548" s="16" t="n">
        <f aca="false">$B$5/100*E6548*2_Girdiler!$B$14*2_Girdiler!$B$15*2_Girdiler!$B$16</f>
        <v>1.24111081642057</v>
      </c>
      <c r="G6548" s="16" t="n">
        <f aca="false">MIN(MATCH(F6548,2_Girdiler!$B$20:$I$20,1),7)</f>
        <v>1</v>
      </c>
      <c r="H6548" s="16" t="n">
        <f aca="false">IF(F6548&gt;=40,2_Girdiler!$I$21+(F6548-40)*(2_Girdiler!$I$21-2_Girdiler!$H$21)/(2_Girdiler!$I$20-2_Girdiler!$H$20),INDEX(2_Girdiler!$B$21:$I$21,G6548)+(F6548-INDEX(2_Girdiler!$B$20:$I$20,G6548))*(INDEX(2_Girdiler!$B$21:$I$21,G6548+1)-INDEX(2_Girdiler!$B$21:$I$21,G6548))/(INDEX(2_Girdiler!$B$20:$I$20,G6548+1)-INDEX(2_Girdiler!$B$20:$I$20,G6548)))</f>
        <v>2.73044379612526</v>
      </c>
      <c r="I6548" s="16" t="n">
        <f aca="false">H6548/2_Girdiler!$B$17</f>
        <v>1.0939278029348</v>
      </c>
      <c r="J6548" s="16" t="n">
        <f aca="false">D6548+I6548</f>
        <v>8.43479883300448</v>
      </c>
    </row>
    <row r="6549" customFormat="false" ht="15" hidden="false" customHeight="false" outlineLevel="0" collapsed="false">
      <c r="A6549" s="0" t="n">
        <v>6537</v>
      </c>
      <c r="B6549" s="7" t="n">
        <v>0.992745</v>
      </c>
      <c r="C6549" s="7" t="n">
        <v>0.208881</v>
      </c>
      <c r="D6549" s="16" t="n">
        <f aca="false">LOGINV(B6549,$B$7,$C$7)</f>
        <v>52.8944951810176</v>
      </c>
      <c r="E6549" s="16" t="n">
        <f aca="false">LOGINV(C6549,$B$8,$C$8)</f>
        <v>64.7267110341333</v>
      </c>
      <c r="F6549" s="16" t="n">
        <f aca="false">$B$5/100*E6549*2_Girdiler!$B$14*2_Girdiler!$B$15*2_Girdiler!$B$16</f>
        <v>1.62852404961879</v>
      </c>
      <c r="G6549" s="16" t="n">
        <f aca="false">MIN(MATCH(F6549,2_Girdiler!$B$20:$I$20,1),7)</f>
        <v>1</v>
      </c>
      <c r="H6549" s="16" t="n">
        <f aca="false">IF(F6549&gt;=40,2_Girdiler!$I$21+(F6549-40)*(2_Girdiler!$I$21-2_Girdiler!$H$21)/(2_Girdiler!$I$20-2_Girdiler!$H$20),INDEX(2_Girdiler!$B$21:$I$21,G6549)+(F6549-INDEX(2_Girdiler!$B$20:$I$20,G6549))*(INDEX(2_Girdiler!$B$21:$I$21,G6549+1)-INDEX(2_Girdiler!$B$21:$I$21,G6549))/(INDEX(2_Girdiler!$B$20:$I$20,G6549+1)-INDEX(2_Girdiler!$B$20:$I$20,G6549)))</f>
        <v>3.58275290916135</v>
      </c>
      <c r="I6549" s="16" t="n">
        <f aca="false">H6549/2_Girdiler!$B$17</f>
        <v>1.43539780014477</v>
      </c>
      <c r="J6549" s="16" t="n">
        <f aca="false">D6549+I6549</f>
        <v>54.3298929811624</v>
      </c>
    </row>
    <row r="6550" customFormat="false" ht="15" hidden="false" customHeight="false" outlineLevel="0" collapsed="false">
      <c r="A6550" s="0" t="n">
        <v>6538</v>
      </c>
      <c r="B6550" s="7" t="n">
        <v>0.469395</v>
      </c>
      <c r="C6550" s="7" t="n">
        <v>0.639839</v>
      </c>
      <c r="D6550" s="16" t="n">
        <f aca="false">LOGINV(B6550,$B$7,$C$7)</f>
        <v>12.9746418986138</v>
      </c>
      <c r="E6550" s="16" t="n">
        <f aca="false">LOGINV(C6550,$B$8,$C$8)</f>
        <v>137.598009990637</v>
      </c>
      <c r="F6550" s="16" t="n">
        <f aca="false">$B$5/100*E6550*2_Girdiler!$B$14*2_Girdiler!$B$15*2_Girdiler!$B$16</f>
        <v>3.46196593136443</v>
      </c>
      <c r="G6550" s="16" t="n">
        <f aca="false">MIN(MATCH(F6550,2_Girdiler!$B$20:$I$20,1),7)</f>
        <v>1</v>
      </c>
      <c r="H6550" s="16" t="n">
        <f aca="false">IF(F6550&gt;=40,2_Girdiler!$I$21+(F6550-40)*(2_Girdiler!$I$21-2_Girdiler!$H$21)/(2_Girdiler!$I$20-2_Girdiler!$H$20),INDEX(2_Girdiler!$B$21:$I$21,G6550)+(F6550-INDEX(2_Girdiler!$B$20:$I$20,G6550))*(INDEX(2_Girdiler!$B$21:$I$21,G6550+1)-INDEX(2_Girdiler!$B$21:$I$21,G6550))/(INDEX(2_Girdiler!$B$20:$I$20,G6550+1)-INDEX(2_Girdiler!$B$20:$I$20,G6550)))</f>
        <v>7.61632504900174</v>
      </c>
      <c r="I6550" s="16" t="n">
        <f aca="false">H6550/2_Girdiler!$B$17</f>
        <v>3.05141227924749</v>
      </c>
      <c r="J6550" s="16" t="n">
        <f aca="false">D6550+I6550</f>
        <v>16.0260541778613</v>
      </c>
    </row>
    <row r="6551" customFormat="false" ht="15" hidden="false" customHeight="false" outlineLevel="0" collapsed="false">
      <c r="A6551" s="0" t="n">
        <v>6539</v>
      </c>
      <c r="B6551" s="7" t="n">
        <v>0.739734</v>
      </c>
      <c r="C6551" s="7" t="n">
        <v>0.088041</v>
      </c>
      <c r="D6551" s="16" t="n">
        <f aca="false">LOGINV(B6551,$B$7,$C$7)</f>
        <v>19.3742283274427</v>
      </c>
      <c r="E6551" s="16" t="n">
        <f aca="false">LOGINV(C6551,$B$8,$C$8)</f>
        <v>45.600600528587</v>
      </c>
      <c r="F6551" s="16" t="n">
        <f aca="false">$B$5/100*E6551*2_Girdiler!$B$14*2_Girdiler!$B$15*2_Girdiler!$B$16</f>
        <v>1.14731110929925</v>
      </c>
      <c r="G6551" s="16" t="n">
        <f aca="false">MIN(MATCH(F6551,2_Girdiler!$B$20:$I$20,1),7)</f>
        <v>1</v>
      </c>
      <c r="H6551" s="16" t="n">
        <f aca="false">IF(F6551&gt;=40,2_Girdiler!$I$21+(F6551-40)*(2_Girdiler!$I$21-2_Girdiler!$H$21)/(2_Girdiler!$I$20-2_Girdiler!$H$20),INDEX(2_Girdiler!$B$21:$I$21,G6551)+(F6551-INDEX(2_Girdiler!$B$20:$I$20,G6551))*(INDEX(2_Girdiler!$B$21:$I$21,G6551+1)-INDEX(2_Girdiler!$B$21:$I$21,G6551))/(INDEX(2_Girdiler!$B$20:$I$20,G6551+1)-INDEX(2_Girdiler!$B$20:$I$20,G6551)))</f>
        <v>2.52408444045835</v>
      </c>
      <c r="I6551" s="16" t="n">
        <f aca="false">H6551/2_Girdiler!$B$17</f>
        <v>1.01125177902979</v>
      </c>
      <c r="J6551" s="16" t="n">
        <f aca="false">D6551+I6551</f>
        <v>20.3854801064725</v>
      </c>
    </row>
    <row r="6552" customFormat="false" ht="15" hidden="false" customHeight="false" outlineLevel="0" collapsed="false">
      <c r="A6552" s="0" t="n">
        <v>6540</v>
      </c>
      <c r="B6552" s="7" t="n">
        <v>0.773138</v>
      </c>
      <c r="C6552" s="7" t="n">
        <v>0.110322</v>
      </c>
      <c r="D6552" s="16" t="n">
        <f aca="false">LOGINV(B6552,$B$7,$C$7)</f>
        <v>20.5614054819036</v>
      </c>
      <c r="E6552" s="16" t="n">
        <f aca="false">LOGINV(C6552,$B$8,$C$8)</f>
        <v>49.5315295261685</v>
      </c>
      <c r="F6552" s="16" t="n">
        <f aca="false">$B$5/100*E6552*2_Girdiler!$B$14*2_Girdiler!$B$15*2_Girdiler!$B$16</f>
        <v>1.2462132828784</v>
      </c>
      <c r="G6552" s="16" t="n">
        <f aca="false">MIN(MATCH(F6552,2_Girdiler!$B$20:$I$20,1),7)</f>
        <v>1</v>
      </c>
      <c r="H6552" s="16" t="n">
        <f aca="false">IF(F6552&gt;=40,2_Girdiler!$I$21+(F6552-40)*(2_Girdiler!$I$21-2_Girdiler!$H$21)/(2_Girdiler!$I$20-2_Girdiler!$H$20),INDEX(2_Girdiler!$B$21:$I$21,G6552)+(F6552-INDEX(2_Girdiler!$B$20:$I$20,G6552))*(INDEX(2_Girdiler!$B$21:$I$21,G6552+1)-INDEX(2_Girdiler!$B$21:$I$21,G6552))/(INDEX(2_Girdiler!$B$20:$I$20,G6552+1)-INDEX(2_Girdiler!$B$20:$I$20,G6552)))</f>
        <v>2.74166922233248</v>
      </c>
      <c r="I6552" s="16" t="n">
        <f aca="false">H6552/2_Girdiler!$B$17</f>
        <v>1.09842516920372</v>
      </c>
      <c r="J6552" s="16" t="n">
        <f aca="false">D6552+I6552</f>
        <v>21.6598306511073</v>
      </c>
    </row>
    <row r="6553" customFormat="false" ht="15" hidden="false" customHeight="false" outlineLevel="0" collapsed="false">
      <c r="A6553" s="0" t="n">
        <v>6541</v>
      </c>
      <c r="B6553" s="7" t="n">
        <v>0.810643</v>
      </c>
      <c r="C6553" s="7" t="n">
        <v>0.018618</v>
      </c>
      <c r="D6553" s="16" t="n">
        <f aca="false">LOGINV(B6553,$B$7,$C$7)</f>
        <v>22.1195433222623</v>
      </c>
      <c r="E6553" s="16" t="n">
        <f aca="false">LOGINV(C6553,$B$8,$C$8)</f>
        <v>28.4612864538381</v>
      </c>
      <c r="F6553" s="16" t="n">
        <f aca="false">$B$5/100*E6553*2_Girdiler!$B$14*2_Girdiler!$B$15*2_Girdiler!$B$16</f>
        <v>0.716085967178565</v>
      </c>
      <c r="G6553" s="16" t="n">
        <f aca="false">MIN(MATCH(F6553,2_Girdiler!$B$20:$I$20,1),7)</f>
        <v>1</v>
      </c>
      <c r="H6553" s="16" t="n">
        <f aca="false">IF(F6553&gt;=40,2_Girdiler!$I$21+(F6553-40)*(2_Girdiler!$I$21-2_Girdiler!$H$21)/(2_Girdiler!$I$20-2_Girdiler!$H$20),INDEX(2_Girdiler!$B$21:$I$21,G6553)+(F6553-INDEX(2_Girdiler!$B$20:$I$20,G6553))*(INDEX(2_Girdiler!$B$21:$I$21,G6553+1)-INDEX(2_Girdiler!$B$21:$I$21,G6553))/(INDEX(2_Girdiler!$B$20:$I$20,G6553+1)-INDEX(2_Girdiler!$B$20:$I$20,G6553)))</f>
        <v>1.57538912779284</v>
      </c>
      <c r="I6553" s="16" t="n">
        <f aca="false">H6553/2_Girdiler!$B$17</f>
        <v>0.631165515942646</v>
      </c>
      <c r="J6553" s="16" t="n">
        <f aca="false">D6553+I6553</f>
        <v>22.750708838205</v>
      </c>
    </row>
    <row r="6554" customFormat="false" ht="15" hidden="false" customHeight="false" outlineLevel="0" collapsed="false">
      <c r="A6554" s="0" t="n">
        <v>6542</v>
      </c>
      <c r="B6554" s="7" t="n">
        <v>0.35566</v>
      </c>
      <c r="C6554" s="7" t="n">
        <v>0.64639</v>
      </c>
      <c r="D6554" s="16" t="n">
        <f aca="false">LOGINV(B6554,$B$7,$C$7)</f>
        <v>11.0178341993708</v>
      </c>
      <c r="E6554" s="16" t="n">
        <f aca="false">LOGINV(C6554,$B$8,$C$8)</f>
        <v>139.166898600262</v>
      </c>
      <c r="F6554" s="16" t="n">
        <f aca="false">$B$5/100*E6554*2_Girdiler!$B$14*2_Girdiler!$B$15*2_Girdiler!$B$16</f>
        <v>3.5014391687826</v>
      </c>
      <c r="G6554" s="16" t="n">
        <f aca="false">MIN(MATCH(F6554,2_Girdiler!$B$20:$I$20,1),7)</f>
        <v>1</v>
      </c>
      <c r="H6554" s="16" t="n">
        <f aca="false">IF(F6554&gt;=40,2_Girdiler!$I$21+(F6554-40)*(2_Girdiler!$I$21-2_Girdiler!$H$21)/(2_Girdiler!$I$20-2_Girdiler!$H$20),INDEX(2_Girdiler!$B$21:$I$21,G6554)+(F6554-INDEX(2_Girdiler!$B$20:$I$20,G6554))*(INDEX(2_Girdiler!$B$21:$I$21,G6554+1)-INDEX(2_Girdiler!$B$21:$I$21,G6554))/(INDEX(2_Girdiler!$B$20:$I$20,G6554+1)-INDEX(2_Girdiler!$B$20:$I$20,G6554)))</f>
        <v>7.70316617132171</v>
      </c>
      <c r="I6554" s="16" t="n">
        <f aca="false">H6554/2_Girdiler!$B$17</f>
        <v>3.08620439556158</v>
      </c>
      <c r="J6554" s="16" t="n">
        <f aca="false">D6554+I6554</f>
        <v>14.1040385949324</v>
      </c>
    </row>
    <row r="6555" customFormat="false" ht="15" hidden="false" customHeight="false" outlineLevel="0" collapsed="false">
      <c r="A6555" s="0" t="n">
        <v>6543</v>
      </c>
      <c r="B6555" s="7" t="n">
        <v>0.952251</v>
      </c>
      <c r="C6555" s="7" t="n">
        <v>0.407918</v>
      </c>
      <c r="D6555" s="16" t="n">
        <f aca="false">LOGINV(B6555,$B$7,$C$7)</f>
        <v>34.2961049493795</v>
      </c>
      <c r="E6555" s="16" t="n">
        <f aca="false">LOGINV(C6555,$B$8,$C$8)</f>
        <v>93.9619202627261</v>
      </c>
      <c r="F6555" s="16" t="n">
        <f aca="false">$B$5/100*E6555*2_Girdiler!$B$14*2_Girdiler!$B$15*2_Girdiler!$B$16</f>
        <v>2.36408191381019</v>
      </c>
      <c r="G6555" s="16" t="n">
        <f aca="false">MIN(MATCH(F6555,2_Girdiler!$B$20:$I$20,1),7)</f>
        <v>1</v>
      </c>
      <c r="H6555" s="16" t="n">
        <f aca="false">IF(F6555&gt;=40,2_Girdiler!$I$21+(F6555-40)*(2_Girdiler!$I$21-2_Girdiler!$H$21)/(2_Girdiler!$I$20-2_Girdiler!$H$20),INDEX(2_Girdiler!$B$21:$I$21,G6555)+(F6555-INDEX(2_Girdiler!$B$20:$I$20,G6555))*(INDEX(2_Girdiler!$B$21:$I$21,G6555+1)-INDEX(2_Girdiler!$B$21:$I$21,G6555))/(INDEX(2_Girdiler!$B$20:$I$20,G6555+1)-INDEX(2_Girdiler!$B$20:$I$20,G6555)))</f>
        <v>5.20098021038241</v>
      </c>
      <c r="I6555" s="16" t="n">
        <f aca="false">H6555/2_Girdiler!$B$17</f>
        <v>2.08372604582629</v>
      </c>
      <c r="J6555" s="16" t="n">
        <f aca="false">D6555+I6555</f>
        <v>36.3798309952057</v>
      </c>
    </row>
    <row r="6556" customFormat="false" ht="15" hidden="false" customHeight="false" outlineLevel="0" collapsed="false">
      <c r="A6556" s="0" t="n">
        <v>6544</v>
      </c>
      <c r="B6556" s="7" t="n">
        <v>0.883343</v>
      </c>
      <c r="C6556" s="7" t="n">
        <v>0.614655</v>
      </c>
      <c r="D6556" s="16" t="n">
        <f aca="false">LOGINV(B6556,$B$7,$C$7)</f>
        <v>26.3151761391993</v>
      </c>
      <c r="E6556" s="16" t="n">
        <f aca="false">LOGINV(C6556,$B$8,$C$8)</f>
        <v>131.81172202459</v>
      </c>
      <c r="F6556" s="16" t="n">
        <f aca="false">$B$5/100*E6556*2_Girdiler!$B$14*2_Girdiler!$B$15*2_Girdiler!$B$16</f>
        <v>3.3163829261387</v>
      </c>
      <c r="G6556" s="16" t="n">
        <f aca="false">MIN(MATCH(F6556,2_Girdiler!$B$20:$I$20,1),7)</f>
        <v>1</v>
      </c>
      <c r="H6556" s="16" t="n">
        <f aca="false">IF(F6556&gt;=40,2_Girdiler!$I$21+(F6556-40)*(2_Girdiler!$I$21-2_Girdiler!$H$21)/(2_Girdiler!$I$20-2_Girdiler!$H$20),INDEX(2_Girdiler!$B$21:$I$21,G6556)+(F6556-INDEX(2_Girdiler!$B$20:$I$20,G6556))*(INDEX(2_Girdiler!$B$21:$I$21,G6556+1)-INDEX(2_Girdiler!$B$21:$I$21,G6556))/(INDEX(2_Girdiler!$B$20:$I$20,G6556+1)-INDEX(2_Girdiler!$B$20:$I$20,G6556)))</f>
        <v>7.29604243750513</v>
      </c>
      <c r="I6556" s="16" t="n">
        <f aca="false">H6556/2_Girdiler!$B$17</f>
        <v>2.9230939252825</v>
      </c>
      <c r="J6556" s="16" t="n">
        <f aca="false">D6556+I6556</f>
        <v>29.2382700644818</v>
      </c>
    </row>
    <row r="6557" customFormat="false" ht="15" hidden="false" customHeight="false" outlineLevel="0" collapsed="false">
      <c r="A6557" s="0" t="n">
        <v>6545</v>
      </c>
      <c r="B6557" s="7" t="n">
        <v>0.561744</v>
      </c>
      <c r="C6557" s="7" t="n">
        <v>0.971004</v>
      </c>
      <c r="D6557" s="16" t="n">
        <f aca="false">LOGINV(B6557,$B$7,$C$7)</f>
        <v>14.7673063418195</v>
      </c>
      <c r="E6557" s="16" t="n">
        <f aca="false">LOGINV(C6557,$B$8,$C$8)</f>
        <v>371.274282462665</v>
      </c>
      <c r="F6557" s="16" t="n">
        <f aca="false">$B$5/100*E6557*2_Girdiler!$B$14*2_Girdiler!$B$15*2_Girdiler!$B$16</f>
        <v>9.34126094676065</v>
      </c>
      <c r="G6557" s="16" t="n">
        <f aca="false">MIN(MATCH(F6557,2_Girdiler!$B$20:$I$20,1),7)</f>
        <v>2</v>
      </c>
      <c r="H6557" s="16" t="n">
        <f aca="false">IF(F6557&gt;=40,2_Girdiler!$I$21+(F6557-40)*(2_Girdiler!$I$21-2_Girdiler!$H$21)/(2_Girdiler!$I$20-2_Girdiler!$H$20),INDEX(2_Girdiler!$B$21:$I$21,G6557)+(F6557-INDEX(2_Girdiler!$B$20:$I$20,G6557))*(INDEX(2_Girdiler!$B$21:$I$21,G6557+1)-INDEX(2_Girdiler!$B$21:$I$21,G6557))/(INDEX(2_Girdiler!$B$20:$I$20,G6557+1)-INDEX(2_Girdiler!$B$20:$I$20,G6557)))</f>
        <v>17.946017514817</v>
      </c>
      <c r="I6557" s="16" t="n">
        <f aca="false">H6557/2_Girdiler!$B$17</f>
        <v>7.18991086330811</v>
      </c>
      <c r="J6557" s="16" t="n">
        <f aca="false">D6557+I6557</f>
        <v>21.9572172051276</v>
      </c>
    </row>
    <row r="6558" customFormat="false" ht="15" hidden="false" customHeight="false" outlineLevel="0" collapsed="false">
      <c r="A6558" s="0" t="n">
        <v>6546</v>
      </c>
      <c r="B6558" s="7" t="n">
        <v>0.712323</v>
      </c>
      <c r="C6558" s="7" t="n">
        <v>0.180509</v>
      </c>
      <c r="D6558" s="16" t="n">
        <f aca="false">LOGINV(B6558,$B$7,$C$7)</f>
        <v>18.5051026320663</v>
      </c>
      <c r="E6558" s="16" t="n">
        <f aca="false">LOGINV(C6558,$B$8,$C$8)</f>
        <v>60.5586283181877</v>
      </c>
      <c r="F6558" s="16" t="n">
        <f aca="false">$B$5/100*E6558*2_Girdiler!$B$14*2_Girdiler!$B$15*2_Girdiler!$B$16</f>
        <v>1.5236550884856</v>
      </c>
      <c r="G6558" s="16" t="n">
        <f aca="false">MIN(MATCH(F6558,2_Girdiler!$B$20:$I$20,1),7)</f>
        <v>1</v>
      </c>
      <c r="H6558" s="16" t="n">
        <f aca="false">IF(F6558&gt;=40,2_Girdiler!$I$21+(F6558-40)*(2_Girdiler!$I$21-2_Girdiler!$H$21)/(2_Girdiler!$I$20-2_Girdiler!$H$20),INDEX(2_Girdiler!$B$21:$I$21,G6558)+(F6558-INDEX(2_Girdiler!$B$20:$I$20,G6558))*(INDEX(2_Girdiler!$B$21:$I$21,G6558+1)-INDEX(2_Girdiler!$B$21:$I$21,G6558))/(INDEX(2_Girdiler!$B$20:$I$20,G6558+1)-INDEX(2_Girdiler!$B$20:$I$20,G6558)))</f>
        <v>3.35204119466833</v>
      </c>
      <c r="I6558" s="16" t="n">
        <f aca="false">H6558/2_Girdiler!$B$17</f>
        <v>1.34296522222289</v>
      </c>
      <c r="J6558" s="16" t="n">
        <f aca="false">D6558+I6558</f>
        <v>19.8480678542892</v>
      </c>
    </row>
    <row r="6559" customFormat="false" ht="15" hidden="false" customHeight="false" outlineLevel="0" collapsed="false">
      <c r="A6559" s="0" t="n">
        <v>6547</v>
      </c>
      <c r="B6559" s="7" t="n">
        <v>0.748057</v>
      </c>
      <c r="C6559" s="7" t="n">
        <v>0.53708</v>
      </c>
      <c r="D6559" s="16" t="n">
        <f aca="false">LOGINV(B6559,$B$7,$C$7)</f>
        <v>19.6555438934359</v>
      </c>
      <c r="E6559" s="16" t="n">
        <f aca="false">LOGINV(C6559,$B$8,$C$8)</f>
        <v>115.96776080756</v>
      </c>
      <c r="F6559" s="16" t="n">
        <f aca="false">$B$5/100*E6559*2_Girdiler!$B$14*2_Girdiler!$B$15*2_Girdiler!$B$16</f>
        <v>2.91774886191821</v>
      </c>
      <c r="G6559" s="16" t="n">
        <f aca="false">MIN(MATCH(F6559,2_Girdiler!$B$20:$I$20,1),7)</f>
        <v>1</v>
      </c>
      <c r="H6559" s="16" t="n">
        <f aca="false">IF(F6559&gt;=40,2_Girdiler!$I$21+(F6559-40)*(2_Girdiler!$I$21-2_Girdiler!$H$21)/(2_Girdiler!$I$20-2_Girdiler!$H$20),INDEX(2_Girdiler!$B$21:$I$21,G6559)+(F6559-INDEX(2_Girdiler!$B$20:$I$20,G6559))*(INDEX(2_Girdiler!$B$21:$I$21,G6559+1)-INDEX(2_Girdiler!$B$21:$I$21,G6559))/(INDEX(2_Girdiler!$B$20:$I$20,G6559+1)-INDEX(2_Girdiler!$B$20:$I$20,G6559)))</f>
        <v>6.41904749622007</v>
      </c>
      <c r="I6559" s="16" t="n">
        <f aca="false">H6559/2_Girdiler!$B$17</f>
        <v>2.57173377252407</v>
      </c>
      <c r="J6559" s="16" t="n">
        <f aca="false">D6559+I6559</f>
        <v>22.22727766596</v>
      </c>
    </row>
    <row r="6560" customFormat="false" ht="15" hidden="false" customHeight="false" outlineLevel="0" collapsed="false">
      <c r="A6560" s="0" t="n">
        <v>6548</v>
      </c>
      <c r="B6560" s="7" t="n">
        <v>0.549655</v>
      </c>
      <c r="C6560" s="7" t="n">
        <v>0.932797</v>
      </c>
      <c r="D6560" s="16" t="n">
        <f aca="false">LOGINV(B6560,$B$7,$C$7)</f>
        <v>14.5175434071922</v>
      </c>
      <c r="E6560" s="16" t="n">
        <f aca="false">LOGINV(C6560,$B$8,$C$8)</f>
        <v>287.008247136135</v>
      </c>
      <c r="F6560" s="16" t="n">
        <f aca="false">$B$5/100*E6560*2_Girdiler!$B$14*2_Girdiler!$B$15*2_Girdiler!$B$16</f>
        <v>7.22112749794515</v>
      </c>
      <c r="G6560" s="16" t="n">
        <f aca="false">MIN(MATCH(F6560,2_Girdiler!$B$20:$I$20,1),7)</f>
        <v>2</v>
      </c>
      <c r="H6560" s="16" t="n">
        <f aca="false">IF(F6560&gt;=40,2_Girdiler!$I$21+(F6560-40)*(2_Girdiler!$I$21-2_Girdiler!$H$21)/(2_Girdiler!$I$20-2_Girdiler!$H$20),INDEX(2_Girdiler!$B$21:$I$21,G6560)+(F6560-INDEX(2_Girdiler!$B$20:$I$20,G6560))*(INDEX(2_Girdiler!$B$21:$I$21,G6560+1)-INDEX(2_Girdiler!$B$21:$I$21,G6560))/(INDEX(2_Girdiler!$B$20:$I$20,G6560+1)-INDEX(2_Girdiler!$B$20:$I$20,G6560)))</f>
        <v>14.5538039967122</v>
      </c>
      <c r="I6560" s="16" t="n">
        <f aca="false">H6560/2_Girdiler!$B$17</f>
        <v>5.83085096022125</v>
      </c>
      <c r="J6560" s="16" t="n">
        <f aca="false">D6560+I6560</f>
        <v>20.3483943674135</v>
      </c>
    </row>
    <row r="6561" customFormat="false" ht="15" hidden="false" customHeight="false" outlineLevel="0" collapsed="false">
      <c r="A6561" s="0" t="n">
        <v>6549</v>
      </c>
      <c r="B6561" s="7" t="n">
        <v>0.447066</v>
      </c>
      <c r="C6561" s="7" t="n">
        <v>0.71929</v>
      </c>
      <c r="D6561" s="16" t="n">
        <f aca="false">LOGINV(B6561,$B$7,$C$7)</f>
        <v>12.5738912181169</v>
      </c>
      <c r="E6561" s="16" t="n">
        <f aca="false">LOGINV(C6561,$B$8,$C$8)</f>
        <v>158.871011740213</v>
      </c>
      <c r="F6561" s="16" t="n">
        <f aca="false">$B$5/100*E6561*2_Girdiler!$B$14*2_Girdiler!$B$15*2_Girdiler!$B$16</f>
        <v>3.99719465538375</v>
      </c>
      <c r="G6561" s="16" t="n">
        <f aca="false">MIN(MATCH(F6561,2_Girdiler!$B$20:$I$20,1),7)</f>
        <v>1</v>
      </c>
      <c r="H6561" s="16" t="n">
        <f aca="false">IF(F6561&gt;=40,2_Girdiler!$I$21+(F6561-40)*(2_Girdiler!$I$21-2_Girdiler!$H$21)/(2_Girdiler!$I$20-2_Girdiler!$H$20),INDEX(2_Girdiler!$B$21:$I$21,G6561)+(F6561-INDEX(2_Girdiler!$B$20:$I$20,G6561))*(INDEX(2_Girdiler!$B$21:$I$21,G6561+1)-INDEX(2_Girdiler!$B$21:$I$21,G6561))/(INDEX(2_Girdiler!$B$20:$I$20,G6561+1)-INDEX(2_Girdiler!$B$20:$I$20,G6561)))</f>
        <v>8.79382824184425</v>
      </c>
      <c r="I6561" s="16" t="n">
        <f aca="false">H6561/2_Girdiler!$B$17</f>
        <v>3.5231683661235</v>
      </c>
      <c r="J6561" s="16" t="n">
        <f aca="false">D6561+I6561</f>
        <v>16.0970595842404</v>
      </c>
    </row>
    <row r="6562" customFormat="false" ht="15" hidden="false" customHeight="false" outlineLevel="0" collapsed="false">
      <c r="A6562" s="0" t="n">
        <v>6550</v>
      </c>
      <c r="B6562" s="7" t="n">
        <v>0.290462</v>
      </c>
      <c r="C6562" s="7" t="n">
        <v>0.185283</v>
      </c>
      <c r="D6562" s="16" t="n">
        <f aca="false">LOGINV(B6562,$B$7,$C$7)</f>
        <v>9.95520357494641</v>
      </c>
      <c r="E6562" s="16" t="n">
        <f aca="false">LOGINV(C6562,$B$8,$C$8)</f>
        <v>61.266890903024</v>
      </c>
      <c r="F6562" s="16" t="n">
        <f aca="false">$B$5/100*E6562*2_Girdiler!$B$14*2_Girdiler!$B$15*2_Girdiler!$B$16</f>
        <v>1.54147497512008</v>
      </c>
      <c r="G6562" s="16" t="n">
        <f aca="false">MIN(MATCH(F6562,2_Girdiler!$B$20:$I$20,1),7)</f>
        <v>1</v>
      </c>
      <c r="H6562" s="16" t="n">
        <f aca="false">IF(F6562&gt;=40,2_Girdiler!$I$21+(F6562-40)*(2_Girdiler!$I$21-2_Girdiler!$H$21)/(2_Girdiler!$I$20-2_Girdiler!$H$20),INDEX(2_Girdiler!$B$21:$I$21,G6562)+(F6562-INDEX(2_Girdiler!$B$20:$I$20,G6562))*(INDEX(2_Girdiler!$B$21:$I$21,G6562+1)-INDEX(2_Girdiler!$B$21:$I$21,G6562))/(INDEX(2_Girdiler!$B$20:$I$20,G6562+1)-INDEX(2_Girdiler!$B$20:$I$20,G6562)))</f>
        <v>3.39124494526418</v>
      </c>
      <c r="I6562" s="16" t="n">
        <f aca="false">H6562/2_Girdiler!$B$17</f>
        <v>1.35867185307059</v>
      </c>
      <c r="J6562" s="16" t="n">
        <f aca="false">D6562+I6562</f>
        <v>11.313875428017</v>
      </c>
    </row>
    <row r="6563" customFormat="false" ht="15" hidden="false" customHeight="false" outlineLevel="0" collapsed="false">
      <c r="A6563" s="0" t="n">
        <v>6551</v>
      </c>
      <c r="B6563" s="7" t="n">
        <v>0.446327</v>
      </c>
      <c r="C6563" s="7" t="n">
        <v>0.444536</v>
      </c>
      <c r="D6563" s="16" t="n">
        <f aca="false">LOGINV(B6563,$B$7,$C$7)</f>
        <v>12.5607980516784</v>
      </c>
      <c r="E6563" s="16" t="n">
        <f aca="false">LOGINV(C6563,$B$8,$C$8)</f>
        <v>99.8027441433713</v>
      </c>
      <c r="F6563" s="16" t="n">
        <f aca="false">$B$5/100*E6563*2_Girdiler!$B$14*2_Girdiler!$B$15*2_Girdiler!$B$16</f>
        <v>2.51103704264722</v>
      </c>
      <c r="G6563" s="16" t="n">
        <f aca="false">MIN(MATCH(F6563,2_Girdiler!$B$20:$I$20,1),7)</f>
        <v>1</v>
      </c>
      <c r="H6563" s="16" t="n">
        <f aca="false">IF(F6563&gt;=40,2_Girdiler!$I$21+(F6563-40)*(2_Girdiler!$I$21-2_Girdiler!$H$21)/(2_Girdiler!$I$20-2_Girdiler!$H$20),INDEX(2_Girdiler!$B$21:$I$21,G6563)+(F6563-INDEX(2_Girdiler!$B$20:$I$20,G6563))*(INDEX(2_Girdiler!$B$21:$I$21,G6563+1)-INDEX(2_Girdiler!$B$21:$I$21,G6563))/(INDEX(2_Girdiler!$B$20:$I$20,G6563+1)-INDEX(2_Girdiler!$B$20:$I$20,G6563)))</f>
        <v>5.52428149382389</v>
      </c>
      <c r="I6563" s="16" t="n">
        <f aca="false">H6563/2_Girdiler!$B$17</f>
        <v>2.21325380361534</v>
      </c>
      <c r="J6563" s="16" t="n">
        <f aca="false">D6563+I6563</f>
        <v>14.7740518552938</v>
      </c>
    </row>
    <row r="6564" customFormat="false" ht="15" hidden="false" customHeight="false" outlineLevel="0" collapsed="false">
      <c r="A6564" s="0" t="n">
        <v>6552</v>
      </c>
      <c r="B6564" s="7" t="n">
        <v>0.016874</v>
      </c>
      <c r="C6564" s="7" t="n">
        <v>0.757553</v>
      </c>
      <c r="D6564" s="16" t="n">
        <f aca="false">LOGINV(B6564,$B$7,$C$7)</f>
        <v>4.14706506947708</v>
      </c>
      <c r="E6564" s="16" t="n">
        <f aca="false">LOGINV(C6564,$B$8,$C$8)</f>
        <v>171.413784128146</v>
      </c>
      <c r="F6564" s="16" t="n">
        <f aca="false">$B$5/100*E6564*2_Girdiler!$B$14*2_Girdiler!$B$15*2_Girdiler!$B$16</f>
        <v>4.31277080866416</v>
      </c>
      <c r="G6564" s="16" t="n">
        <f aca="false">MIN(MATCH(F6564,2_Girdiler!$B$20:$I$20,1),7)</f>
        <v>1</v>
      </c>
      <c r="H6564" s="16" t="n">
        <f aca="false">IF(F6564&gt;=40,2_Girdiler!$I$21+(F6564-40)*(2_Girdiler!$I$21-2_Girdiler!$H$21)/(2_Girdiler!$I$20-2_Girdiler!$H$20),INDEX(2_Girdiler!$B$21:$I$21,G6564)+(F6564-INDEX(2_Girdiler!$B$20:$I$20,G6564))*(INDEX(2_Girdiler!$B$21:$I$21,G6564+1)-INDEX(2_Girdiler!$B$21:$I$21,G6564))/(INDEX(2_Girdiler!$B$20:$I$20,G6564+1)-INDEX(2_Girdiler!$B$20:$I$20,G6564)))</f>
        <v>9.48809577906115</v>
      </c>
      <c r="I6564" s="16" t="n">
        <f aca="false">H6564/2_Girdiler!$B$17</f>
        <v>3.80132042430335</v>
      </c>
      <c r="J6564" s="16" t="n">
        <f aca="false">D6564+I6564</f>
        <v>7.94838549378043</v>
      </c>
    </row>
    <row r="6565" customFormat="false" ht="15" hidden="false" customHeight="false" outlineLevel="0" collapsed="false">
      <c r="A6565" s="0" t="n">
        <v>6553</v>
      </c>
      <c r="B6565" s="7" t="n">
        <v>0.738811</v>
      </c>
      <c r="C6565" s="7" t="n">
        <v>0.274149</v>
      </c>
      <c r="D6565" s="16" t="n">
        <f aca="false">LOGINV(B6565,$B$7,$C$7)</f>
        <v>19.3435670617208</v>
      </c>
      <c r="E6565" s="16" t="n">
        <f aca="false">LOGINV(C6565,$B$8,$C$8)</f>
        <v>74.1231119973219</v>
      </c>
      <c r="F6565" s="16" t="n">
        <f aca="false">$B$5/100*E6565*2_Girdiler!$B$14*2_Girdiler!$B$15*2_Girdiler!$B$16</f>
        <v>1.86493749785262</v>
      </c>
      <c r="G6565" s="16" t="n">
        <f aca="false">MIN(MATCH(F6565,2_Girdiler!$B$20:$I$20,1),7)</f>
        <v>1</v>
      </c>
      <c r="H6565" s="16" t="n">
        <f aca="false">IF(F6565&gt;=40,2_Girdiler!$I$21+(F6565-40)*(2_Girdiler!$I$21-2_Girdiler!$H$21)/(2_Girdiler!$I$20-2_Girdiler!$H$20),INDEX(2_Girdiler!$B$21:$I$21,G6565)+(F6565-INDEX(2_Girdiler!$B$20:$I$20,G6565))*(INDEX(2_Girdiler!$B$21:$I$21,G6565+1)-INDEX(2_Girdiler!$B$21:$I$21,G6565))/(INDEX(2_Girdiler!$B$20:$I$20,G6565+1)-INDEX(2_Girdiler!$B$20:$I$20,G6565)))</f>
        <v>4.10286249527576</v>
      </c>
      <c r="I6565" s="16" t="n">
        <f aca="false">H6565/2_Girdiler!$B$17</f>
        <v>1.64377503817138</v>
      </c>
      <c r="J6565" s="16" t="n">
        <f aca="false">D6565+I6565</f>
        <v>20.9873420998922</v>
      </c>
    </row>
    <row r="6566" customFormat="false" ht="15" hidden="false" customHeight="false" outlineLevel="0" collapsed="false">
      <c r="A6566" s="0" t="n">
        <v>6554</v>
      </c>
      <c r="B6566" s="7" t="n">
        <v>0.681787</v>
      </c>
      <c r="C6566" s="7" t="n">
        <v>0.313894</v>
      </c>
      <c r="D6566" s="16" t="n">
        <f aca="false">LOGINV(B6566,$B$7,$C$7)</f>
        <v>17.6243935251009</v>
      </c>
      <c r="E6566" s="16" t="n">
        <f aca="false">LOGINV(C6566,$B$8,$C$8)</f>
        <v>79.8590490106568</v>
      </c>
      <c r="F6566" s="16" t="n">
        <f aca="false">$B$5/100*E6566*2_Girdiler!$B$14*2_Girdiler!$B$15*2_Girdiler!$B$16</f>
        <v>2.00925367310813</v>
      </c>
      <c r="G6566" s="16" t="n">
        <f aca="false">MIN(MATCH(F6566,2_Girdiler!$B$20:$I$20,1),7)</f>
        <v>1</v>
      </c>
      <c r="H6566" s="16" t="n">
        <f aca="false">IF(F6566&gt;=40,2_Girdiler!$I$21+(F6566-40)*(2_Girdiler!$I$21-2_Girdiler!$H$21)/(2_Girdiler!$I$20-2_Girdiler!$H$20),INDEX(2_Girdiler!$B$21:$I$21,G6566)+(F6566-INDEX(2_Girdiler!$B$20:$I$20,G6566))*(INDEX(2_Girdiler!$B$21:$I$21,G6566+1)-INDEX(2_Girdiler!$B$21:$I$21,G6566))/(INDEX(2_Girdiler!$B$20:$I$20,G6566+1)-INDEX(2_Girdiler!$B$20:$I$20,G6566)))</f>
        <v>4.42035808083787</v>
      </c>
      <c r="I6566" s="16" t="n">
        <f aca="false">H6566/2_Girdiler!$B$17</f>
        <v>1.77097679520748</v>
      </c>
      <c r="J6566" s="16" t="n">
        <f aca="false">D6566+I6566</f>
        <v>19.3953703203083</v>
      </c>
    </row>
    <row r="6567" customFormat="false" ht="15" hidden="false" customHeight="false" outlineLevel="0" collapsed="false">
      <c r="A6567" s="0" t="n">
        <v>6555</v>
      </c>
      <c r="B6567" s="7" t="n">
        <v>0.610426</v>
      </c>
      <c r="C6567" s="7" t="n">
        <v>0.345691</v>
      </c>
      <c r="D6567" s="16" t="n">
        <f aca="false">LOGINV(B6567,$B$7,$C$7)</f>
        <v>15.8332381110981</v>
      </c>
      <c r="E6567" s="16" t="n">
        <f aca="false">LOGINV(C6567,$B$8,$C$8)</f>
        <v>84.5191654507246</v>
      </c>
      <c r="F6567" s="16" t="n">
        <f aca="false">$B$5/100*E6567*2_Girdiler!$B$14*2_Girdiler!$B$15*2_Girdiler!$B$16</f>
        <v>2.12650220274023</v>
      </c>
      <c r="G6567" s="16" t="n">
        <f aca="false">MIN(MATCH(F6567,2_Girdiler!$B$20:$I$20,1),7)</f>
        <v>1</v>
      </c>
      <c r="H6567" s="16" t="n">
        <f aca="false">IF(F6567&gt;=40,2_Girdiler!$I$21+(F6567-40)*(2_Girdiler!$I$21-2_Girdiler!$H$21)/(2_Girdiler!$I$20-2_Girdiler!$H$20),INDEX(2_Girdiler!$B$21:$I$21,G6567)+(F6567-INDEX(2_Girdiler!$B$20:$I$20,G6567))*(INDEX(2_Girdiler!$B$21:$I$21,G6567+1)-INDEX(2_Girdiler!$B$21:$I$21,G6567))/(INDEX(2_Girdiler!$B$20:$I$20,G6567+1)-INDEX(2_Girdiler!$B$20:$I$20,G6567)))</f>
        <v>4.67830484602851</v>
      </c>
      <c r="I6567" s="16" t="n">
        <f aca="false">H6567/2_Girdiler!$B$17</f>
        <v>1.87432085177424</v>
      </c>
      <c r="J6567" s="16" t="n">
        <f aca="false">D6567+I6567</f>
        <v>17.7075589628724</v>
      </c>
    </row>
    <row r="6568" customFormat="false" ht="15" hidden="false" customHeight="false" outlineLevel="0" collapsed="false">
      <c r="A6568" s="0" t="n">
        <v>6556</v>
      </c>
      <c r="B6568" s="7" t="n">
        <v>0.997154</v>
      </c>
      <c r="C6568" s="7" t="n">
        <v>0.00905</v>
      </c>
      <c r="D6568" s="16" t="n">
        <f aca="false">LOGINV(B6568,$B$7,$C$7)</f>
        <v>63.2452439709017</v>
      </c>
      <c r="E6568" s="16" t="n">
        <f aca="false">LOGINV(C6568,$B$8,$C$8)</f>
        <v>23.7491618919101</v>
      </c>
      <c r="F6568" s="16" t="n">
        <f aca="false">$B$5/100*E6568*2_Girdiler!$B$14*2_Girdiler!$B$15*2_Girdiler!$B$16</f>
        <v>0.597528913200459</v>
      </c>
      <c r="G6568" s="16" t="n">
        <f aca="false">MIN(MATCH(F6568,2_Girdiler!$B$20:$I$20,1),7)</f>
        <v>1</v>
      </c>
      <c r="H6568" s="16" t="n">
        <f aca="false">IF(F6568&gt;=40,2_Girdiler!$I$21+(F6568-40)*(2_Girdiler!$I$21-2_Girdiler!$H$21)/(2_Girdiler!$I$20-2_Girdiler!$H$20),INDEX(2_Girdiler!$B$21:$I$21,G6568)+(F6568-INDEX(2_Girdiler!$B$20:$I$20,G6568))*(INDEX(2_Girdiler!$B$21:$I$21,G6568+1)-INDEX(2_Girdiler!$B$21:$I$21,G6568))/(INDEX(2_Girdiler!$B$20:$I$20,G6568+1)-INDEX(2_Girdiler!$B$20:$I$20,G6568)))</f>
        <v>1.31456360904101</v>
      </c>
      <c r="I6568" s="16" t="n">
        <f aca="false">H6568/2_Girdiler!$B$17</f>
        <v>0.526668112596558</v>
      </c>
      <c r="J6568" s="16" t="n">
        <f aca="false">D6568+I6568</f>
        <v>63.7719120834982</v>
      </c>
    </row>
    <row r="6569" customFormat="false" ht="15" hidden="false" customHeight="false" outlineLevel="0" collapsed="false">
      <c r="A6569" s="0" t="n">
        <v>6557</v>
      </c>
      <c r="B6569" s="7" t="n">
        <v>0.667126</v>
      </c>
      <c r="C6569" s="7" t="n">
        <v>0.356827</v>
      </c>
      <c r="D6569" s="16" t="n">
        <f aca="false">LOGINV(B6569,$B$7,$C$7)</f>
        <v>17.2289610257274</v>
      </c>
      <c r="E6569" s="16" t="n">
        <f aca="false">LOGINV(C6569,$B$8,$C$8)</f>
        <v>86.1733412381036</v>
      </c>
      <c r="F6569" s="16" t="n">
        <f aca="false">$B$5/100*E6569*2_Girdiler!$B$14*2_Girdiler!$B$15*2_Girdiler!$B$16</f>
        <v>2.16812126555069</v>
      </c>
      <c r="G6569" s="16" t="n">
        <f aca="false">MIN(MATCH(F6569,2_Girdiler!$B$20:$I$20,1),7)</f>
        <v>1</v>
      </c>
      <c r="H6569" s="16" t="n">
        <f aca="false">IF(F6569&gt;=40,2_Girdiler!$I$21+(F6569-40)*(2_Girdiler!$I$21-2_Girdiler!$H$21)/(2_Girdiler!$I$20-2_Girdiler!$H$20),INDEX(2_Girdiler!$B$21:$I$21,G6569)+(F6569-INDEX(2_Girdiler!$B$20:$I$20,G6569))*(INDEX(2_Girdiler!$B$21:$I$21,G6569+1)-INDEX(2_Girdiler!$B$21:$I$21,G6569))/(INDEX(2_Girdiler!$B$20:$I$20,G6569+1)-INDEX(2_Girdiler!$B$20:$I$20,G6569)))</f>
        <v>4.76986678421151</v>
      </c>
      <c r="I6569" s="16" t="n">
        <f aca="false">H6569/2_Girdiler!$B$17</f>
        <v>1.91100432059756</v>
      </c>
      <c r="J6569" s="16" t="n">
        <f aca="false">D6569+I6569</f>
        <v>19.139965346325</v>
      </c>
    </row>
    <row r="6570" customFormat="false" ht="15" hidden="false" customHeight="false" outlineLevel="0" collapsed="false">
      <c r="A6570" s="0" t="n">
        <v>6558</v>
      </c>
      <c r="B6570" s="7" t="n">
        <v>0.411668</v>
      </c>
      <c r="C6570" s="7" t="n">
        <v>0.017479</v>
      </c>
      <c r="D6570" s="16" t="n">
        <f aca="false">LOGINV(B6570,$B$7,$C$7)</f>
        <v>11.9574786643966</v>
      </c>
      <c r="E6570" s="16" t="n">
        <f aca="false">LOGINV(C6570,$B$8,$C$8)</f>
        <v>27.9934331009566</v>
      </c>
      <c r="F6570" s="16" t="n">
        <f aca="false">$B$5/100*E6570*2_Girdiler!$B$14*2_Girdiler!$B$15*2_Girdiler!$B$16</f>
        <v>0.704314776820067</v>
      </c>
      <c r="G6570" s="16" t="n">
        <f aca="false">MIN(MATCH(F6570,2_Girdiler!$B$20:$I$20,1),7)</f>
        <v>1</v>
      </c>
      <c r="H6570" s="16" t="n">
        <f aca="false">IF(F6570&gt;=40,2_Girdiler!$I$21+(F6570-40)*(2_Girdiler!$I$21-2_Girdiler!$H$21)/(2_Girdiler!$I$20-2_Girdiler!$H$20),INDEX(2_Girdiler!$B$21:$I$21,G6570)+(F6570-INDEX(2_Girdiler!$B$20:$I$20,G6570))*(INDEX(2_Girdiler!$B$21:$I$21,G6570+1)-INDEX(2_Girdiler!$B$21:$I$21,G6570))/(INDEX(2_Girdiler!$B$20:$I$20,G6570+1)-INDEX(2_Girdiler!$B$20:$I$20,G6570)))</f>
        <v>1.54949250900415</v>
      </c>
      <c r="I6570" s="16" t="n">
        <f aca="false">H6570/2_Girdiler!$B$17</f>
        <v>0.620790268030508</v>
      </c>
      <c r="J6570" s="16" t="n">
        <f aca="false">D6570+I6570</f>
        <v>12.5782689324271</v>
      </c>
    </row>
    <row r="6571" customFormat="false" ht="15" hidden="false" customHeight="false" outlineLevel="0" collapsed="false">
      <c r="A6571" s="0" t="n">
        <v>6559</v>
      </c>
      <c r="B6571" s="7" t="n">
        <v>0.864428</v>
      </c>
      <c r="C6571" s="7" t="n">
        <v>0.886394</v>
      </c>
      <c r="D6571" s="16" t="n">
        <f aca="false">LOGINV(B6571,$B$7,$C$7)</f>
        <v>25.0076236152154</v>
      </c>
      <c r="E6571" s="16" t="n">
        <f aca="false">LOGINV(C6571,$B$8,$C$8)</f>
        <v>238.106173450828</v>
      </c>
      <c r="F6571" s="16" t="n">
        <f aca="false">$B$5/100*E6571*2_Girdiler!$B$14*2_Girdiler!$B$15*2_Girdiler!$B$16</f>
        <v>5.99075132402282</v>
      </c>
      <c r="G6571" s="16" t="n">
        <f aca="false">MIN(MATCH(F6571,2_Girdiler!$B$20:$I$20,1),7)</f>
        <v>2</v>
      </c>
      <c r="H6571" s="16" t="n">
        <f aca="false">IF(F6571&gt;=40,2_Girdiler!$I$21+(F6571-40)*(2_Girdiler!$I$21-2_Girdiler!$H$21)/(2_Girdiler!$I$20-2_Girdiler!$H$20),INDEX(2_Girdiler!$B$21:$I$21,G6571)+(F6571-INDEX(2_Girdiler!$B$20:$I$20,G6571))*(INDEX(2_Girdiler!$B$21:$I$21,G6571+1)-INDEX(2_Girdiler!$B$21:$I$21,G6571))/(INDEX(2_Girdiler!$B$20:$I$20,G6571+1)-INDEX(2_Girdiler!$B$20:$I$20,G6571)))</f>
        <v>12.5852021184365</v>
      </c>
      <c r="I6571" s="16" t="n">
        <f aca="false">H6571/2_Girdiler!$B$17</f>
        <v>5.04214828463001</v>
      </c>
      <c r="J6571" s="16" t="n">
        <f aca="false">D6571+I6571</f>
        <v>30.0497718998455</v>
      </c>
    </row>
    <row r="6572" customFormat="false" ht="15" hidden="false" customHeight="false" outlineLevel="0" collapsed="false">
      <c r="A6572" s="0" t="n">
        <v>6560</v>
      </c>
      <c r="B6572" s="7" t="n">
        <v>0.928544</v>
      </c>
      <c r="C6572" s="7" t="n">
        <v>0.441918</v>
      </c>
      <c r="D6572" s="16" t="n">
        <f aca="false">LOGINV(B6572,$B$7,$C$7)</f>
        <v>30.6431522448342</v>
      </c>
      <c r="E6572" s="16" t="n">
        <f aca="false">LOGINV(C6572,$B$8,$C$8)</f>
        <v>99.3765595340789</v>
      </c>
      <c r="F6572" s="16" t="n">
        <f aca="false">$B$5/100*E6572*2_Girdiler!$B$14*2_Girdiler!$B$15*2_Girdiler!$B$16</f>
        <v>2.50031423787742</v>
      </c>
      <c r="G6572" s="16" t="n">
        <f aca="false">MIN(MATCH(F6572,2_Girdiler!$B$20:$I$20,1),7)</f>
        <v>1</v>
      </c>
      <c r="H6572" s="16" t="n">
        <f aca="false">IF(F6572&gt;=40,2_Girdiler!$I$21+(F6572-40)*(2_Girdiler!$I$21-2_Girdiler!$H$21)/(2_Girdiler!$I$20-2_Girdiler!$H$20),INDEX(2_Girdiler!$B$21:$I$21,G6572)+(F6572-INDEX(2_Girdiler!$B$20:$I$20,G6572))*(INDEX(2_Girdiler!$B$21:$I$21,G6572+1)-INDEX(2_Girdiler!$B$21:$I$21,G6572))/(INDEX(2_Girdiler!$B$20:$I$20,G6572+1)-INDEX(2_Girdiler!$B$20:$I$20,G6572)))</f>
        <v>5.50069132333033</v>
      </c>
      <c r="I6572" s="16" t="n">
        <f aca="false">H6572/2_Girdiler!$B$17</f>
        <v>2.20380261351376</v>
      </c>
      <c r="J6572" s="16" t="n">
        <f aca="false">D6572+I6572</f>
        <v>32.846954858348</v>
      </c>
    </row>
    <row r="6573" customFormat="false" ht="15" hidden="false" customHeight="false" outlineLevel="0" collapsed="false">
      <c r="A6573" s="0" t="n">
        <v>6561</v>
      </c>
      <c r="B6573" s="7" t="n">
        <v>0.789081</v>
      </c>
      <c r="C6573" s="7" t="n">
        <v>0.299024</v>
      </c>
      <c r="D6573" s="16" t="n">
        <f aca="false">LOGINV(B6573,$B$7,$C$7)</f>
        <v>21.1898877669788</v>
      </c>
      <c r="E6573" s="16" t="n">
        <f aca="false">LOGINV(C6573,$B$8,$C$8)</f>
        <v>77.7046621379975</v>
      </c>
      <c r="F6573" s="16" t="n">
        <f aca="false">$B$5/100*E6573*2_Girdiler!$B$14*2_Girdiler!$B$15*2_Girdiler!$B$16</f>
        <v>1.95504929939202</v>
      </c>
      <c r="G6573" s="16" t="n">
        <f aca="false">MIN(MATCH(F6573,2_Girdiler!$B$20:$I$20,1),7)</f>
        <v>1</v>
      </c>
      <c r="H6573" s="16" t="n">
        <f aca="false">IF(F6573&gt;=40,2_Girdiler!$I$21+(F6573-40)*(2_Girdiler!$I$21-2_Girdiler!$H$21)/(2_Girdiler!$I$20-2_Girdiler!$H$20),INDEX(2_Girdiler!$B$21:$I$21,G6573)+(F6573-INDEX(2_Girdiler!$B$20:$I$20,G6573))*(INDEX(2_Girdiler!$B$21:$I$21,G6573+1)-INDEX(2_Girdiler!$B$21:$I$21,G6573))/(INDEX(2_Girdiler!$B$20:$I$20,G6573+1)-INDEX(2_Girdiler!$B$20:$I$20,G6573)))</f>
        <v>4.30110845866244</v>
      </c>
      <c r="I6573" s="16" t="n">
        <f aca="false">H6573/2_Girdiler!$B$17</f>
        <v>1.72320050427181</v>
      </c>
      <c r="J6573" s="16" t="n">
        <f aca="false">D6573+I6573</f>
        <v>22.9130882712506</v>
      </c>
    </row>
    <row r="6574" customFormat="false" ht="15" hidden="false" customHeight="false" outlineLevel="0" collapsed="false">
      <c r="A6574" s="0" t="n">
        <v>6562</v>
      </c>
      <c r="B6574" s="7" t="n">
        <v>0.329669</v>
      </c>
      <c r="C6574" s="7" t="n">
        <v>0.532487</v>
      </c>
      <c r="D6574" s="16" t="n">
        <f aca="false">LOGINV(B6574,$B$7,$C$7)</f>
        <v>10.5918288578137</v>
      </c>
      <c r="E6574" s="16" t="n">
        <f aca="false">LOGINV(C6574,$B$8,$C$8)</f>
        <v>115.105857853961</v>
      </c>
      <c r="F6574" s="16" t="n">
        <f aca="false">$B$5/100*E6574*2_Girdiler!$B$14*2_Girdiler!$B$15*2_Girdiler!$B$16</f>
        <v>2.89606338360566</v>
      </c>
      <c r="G6574" s="16" t="n">
        <f aca="false">MIN(MATCH(F6574,2_Girdiler!$B$20:$I$20,1),7)</f>
        <v>1</v>
      </c>
      <c r="H6574" s="16" t="n">
        <f aca="false">IF(F6574&gt;=40,2_Girdiler!$I$21+(F6574-40)*(2_Girdiler!$I$21-2_Girdiler!$H$21)/(2_Girdiler!$I$20-2_Girdiler!$H$20),INDEX(2_Girdiler!$B$21:$I$21,G6574)+(F6574-INDEX(2_Girdiler!$B$20:$I$20,G6574))*(INDEX(2_Girdiler!$B$21:$I$21,G6574+1)-INDEX(2_Girdiler!$B$21:$I$21,G6574))/(INDEX(2_Girdiler!$B$20:$I$20,G6574+1)-INDEX(2_Girdiler!$B$20:$I$20,G6574)))</f>
        <v>6.37133944393245</v>
      </c>
      <c r="I6574" s="16" t="n">
        <f aca="false">H6574/2_Girdiler!$B$17</f>
        <v>2.55261996952422</v>
      </c>
      <c r="J6574" s="16" t="n">
        <f aca="false">D6574+I6574</f>
        <v>13.144448827338</v>
      </c>
    </row>
    <row r="6575" customFormat="false" ht="15" hidden="false" customHeight="false" outlineLevel="0" collapsed="false">
      <c r="A6575" s="0" t="n">
        <v>6563</v>
      </c>
      <c r="B6575" s="7" t="n">
        <v>0.716886</v>
      </c>
      <c r="C6575" s="7" t="n">
        <v>0.874424</v>
      </c>
      <c r="D6575" s="16" t="n">
        <f aca="false">LOGINV(B6575,$B$7,$C$7)</f>
        <v>18.6441662705168</v>
      </c>
      <c r="E6575" s="16" t="n">
        <f aca="false">LOGINV(C6575,$B$8,$C$8)</f>
        <v>229.058243906128</v>
      </c>
      <c r="F6575" s="16" t="n">
        <f aca="false">$B$5/100*E6575*2_Girdiler!$B$14*2_Girdiler!$B$15*2_Girdiler!$B$16</f>
        <v>5.76310541667818</v>
      </c>
      <c r="G6575" s="16" t="n">
        <f aca="false">MIN(MATCH(F6575,2_Girdiler!$B$20:$I$20,1),7)</f>
        <v>2</v>
      </c>
      <c r="H6575" s="16" t="n">
        <f aca="false">IF(F6575&gt;=40,2_Girdiler!$I$21+(F6575-40)*(2_Girdiler!$I$21-2_Girdiler!$H$21)/(2_Girdiler!$I$20-2_Girdiler!$H$20),INDEX(2_Girdiler!$B$21:$I$21,G6575)+(F6575-INDEX(2_Girdiler!$B$20:$I$20,G6575))*(INDEX(2_Girdiler!$B$21:$I$21,G6575+1)-INDEX(2_Girdiler!$B$21:$I$21,G6575))/(INDEX(2_Girdiler!$B$20:$I$20,G6575+1)-INDEX(2_Girdiler!$B$20:$I$20,G6575)))</f>
        <v>12.2209686666851</v>
      </c>
      <c r="I6575" s="16" t="n">
        <f aca="false">H6575/2_Girdiler!$B$17</f>
        <v>4.89622142094755</v>
      </c>
      <c r="J6575" s="16" t="n">
        <f aca="false">D6575+I6575</f>
        <v>23.5403876914643</v>
      </c>
    </row>
    <row r="6576" customFormat="false" ht="15" hidden="false" customHeight="false" outlineLevel="0" collapsed="false">
      <c r="A6576" s="0" t="n">
        <v>6564</v>
      </c>
      <c r="B6576" s="7" t="n">
        <v>0.751869</v>
      </c>
      <c r="C6576" s="7" t="n">
        <v>0.567002</v>
      </c>
      <c r="D6576" s="16" t="n">
        <f aca="false">LOGINV(B6576,$B$7,$C$7)</f>
        <v>19.7874019220608</v>
      </c>
      <c r="E6576" s="16" t="n">
        <f aca="false">LOGINV(C6576,$B$8,$C$8)</f>
        <v>121.772552621269</v>
      </c>
      <c r="F6576" s="16" t="n">
        <f aca="false">$B$5/100*E6576*2_Girdiler!$B$14*2_Girdiler!$B$15*2_Girdiler!$B$16</f>
        <v>3.06379742395114</v>
      </c>
      <c r="G6576" s="16" t="n">
        <f aca="false">MIN(MATCH(F6576,2_Girdiler!$B$20:$I$20,1),7)</f>
        <v>1</v>
      </c>
      <c r="H6576" s="16" t="n">
        <f aca="false">IF(F6576&gt;=40,2_Girdiler!$I$21+(F6576-40)*(2_Girdiler!$I$21-2_Girdiler!$H$21)/(2_Girdiler!$I$20-2_Girdiler!$H$20),INDEX(2_Girdiler!$B$21:$I$21,G6576)+(F6576-INDEX(2_Girdiler!$B$20:$I$20,G6576))*(INDEX(2_Girdiler!$B$21:$I$21,G6576+1)-INDEX(2_Girdiler!$B$21:$I$21,G6576))/(INDEX(2_Girdiler!$B$20:$I$20,G6576+1)-INDEX(2_Girdiler!$B$20:$I$20,G6576)))</f>
        <v>6.7403543326925</v>
      </c>
      <c r="I6576" s="16" t="n">
        <f aca="false">H6576/2_Girdiler!$B$17</f>
        <v>2.70046247303385</v>
      </c>
      <c r="J6576" s="16" t="n">
        <f aca="false">D6576+I6576</f>
        <v>22.4878643950946</v>
      </c>
    </row>
    <row r="6577" customFormat="false" ht="15" hidden="false" customHeight="false" outlineLevel="0" collapsed="false">
      <c r="A6577" s="0" t="n">
        <v>6565</v>
      </c>
      <c r="B6577" s="7" t="n">
        <v>0.910746</v>
      </c>
      <c r="C6577" s="7" t="n">
        <v>0.129501</v>
      </c>
      <c r="D6577" s="16" t="n">
        <f aca="false">LOGINV(B6577,$B$7,$C$7)</f>
        <v>28.6658179675997</v>
      </c>
      <c r="E6577" s="16" t="n">
        <f aca="false">LOGINV(C6577,$B$8,$C$8)</f>
        <v>52.7001854545133</v>
      </c>
      <c r="F6577" s="16" t="n">
        <f aca="false">$B$5/100*E6577*2_Girdiler!$B$14*2_Girdiler!$B$15*2_Girdiler!$B$16</f>
        <v>1.32593666603556</v>
      </c>
      <c r="G6577" s="16" t="n">
        <f aca="false">MIN(MATCH(F6577,2_Girdiler!$B$20:$I$20,1),7)</f>
        <v>1</v>
      </c>
      <c r="H6577" s="16" t="n">
        <f aca="false">IF(F6577&gt;=40,2_Girdiler!$I$21+(F6577-40)*(2_Girdiler!$I$21-2_Girdiler!$H$21)/(2_Girdiler!$I$20-2_Girdiler!$H$20),INDEX(2_Girdiler!$B$21:$I$21,G6577)+(F6577-INDEX(2_Girdiler!$B$20:$I$20,G6577))*(INDEX(2_Girdiler!$B$21:$I$21,G6577+1)-INDEX(2_Girdiler!$B$21:$I$21,G6577))/(INDEX(2_Girdiler!$B$20:$I$20,G6577+1)-INDEX(2_Girdiler!$B$20:$I$20,G6577)))</f>
        <v>2.91706066527822</v>
      </c>
      <c r="I6577" s="16" t="n">
        <f aca="false">H6577/2_Girdiler!$B$17</f>
        <v>1.16869417679416</v>
      </c>
      <c r="J6577" s="16" t="n">
        <f aca="false">D6577+I6577</f>
        <v>29.8345121443939</v>
      </c>
    </row>
    <row r="6578" customFormat="false" ht="15" hidden="false" customHeight="false" outlineLevel="0" collapsed="false">
      <c r="A6578" s="0" t="n">
        <v>6566</v>
      </c>
      <c r="B6578" s="7" t="n">
        <v>0.232522</v>
      </c>
      <c r="C6578" s="7" t="n">
        <v>0.057528</v>
      </c>
      <c r="D6578" s="16" t="n">
        <f aca="false">LOGINV(B6578,$B$7,$C$7)</f>
        <v>9.01222735986956</v>
      </c>
      <c r="E6578" s="16" t="n">
        <f aca="false">LOGINV(C6578,$B$8,$C$8)</f>
        <v>39.4883496141091</v>
      </c>
      <c r="F6578" s="16" t="n">
        <f aca="false">$B$5/100*E6578*2_Girdiler!$B$14*2_Girdiler!$B$15*2_Girdiler!$B$16</f>
        <v>0.993526876290984</v>
      </c>
      <c r="G6578" s="16" t="n">
        <f aca="false">MIN(MATCH(F6578,2_Girdiler!$B$20:$I$20,1),7)</f>
        <v>1</v>
      </c>
      <c r="H6578" s="16" t="n">
        <f aca="false">IF(F6578&gt;=40,2_Girdiler!$I$21+(F6578-40)*(2_Girdiler!$I$21-2_Girdiler!$H$21)/(2_Girdiler!$I$20-2_Girdiler!$H$20),INDEX(2_Girdiler!$B$21:$I$21,G6578)+(F6578-INDEX(2_Girdiler!$B$20:$I$20,G6578))*(INDEX(2_Girdiler!$B$21:$I$21,G6578+1)-INDEX(2_Girdiler!$B$21:$I$21,G6578))/(INDEX(2_Girdiler!$B$20:$I$20,G6578+1)-INDEX(2_Girdiler!$B$20:$I$20,G6578)))</f>
        <v>2.18575912784016</v>
      </c>
      <c r="I6578" s="16" t="n">
        <f aca="false">H6578/2_Girdiler!$B$17</f>
        <v>0.875704778782117</v>
      </c>
      <c r="J6578" s="16" t="n">
        <f aca="false">D6578+I6578</f>
        <v>9.88793213865167</v>
      </c>
    </row>
    <row r="6579" customFormat="false" ht="15" hidden="false" customHeight="false" outlineLevel="0" collapsed="false">
      <c r="A6579" s="0" t="n">
        <v>6567</v>
      </c>
      <c r="B6579" s="7" t="n">
        <v>0.659588</v>
      </c>
      <c r="C6579" s="7" t="n">
        <v>0.405233</v>
      </c>
      <c r="D6579" s="16" t="n">
        <f aca="false">LOGINV(B6579,$B$7,$C$7)</f>
        <v>17.0317685852554</v>
      </c>
      <c r="E6579" s="16" t="n">
        <f aca="false">LOGINV(C6579,$B$8,$C$8)</f>
        <v>93.5430832692964</v>
      </c>
      <c r="F6579" s="16" t="n">
        <f aca="false">$B$5/100*E6579*2_Girdiler!$B$14*2_Girdiler!$B$15*2_Girdiler!$B$16</f>
        <v>2.3535439750555</v>
      </c>
      <c r="G6579" s="16" t="n">
        <f aca="false">MIN(MATCH(F6579,2_Girdiler!$B$20:$I$20,1),7)</f>
        <v>1</v>
      </c>
      <c r="H6579" s="16" t="n">
        <f aca="false">IF(F6579&gt;=40,2_Girdiler!$I$21+(F6579-40)*(2_Girdiler!$I$21-2_Girdiler!$H$21)/(2_Girdiler!$I$20-2_Girdiler!$H$20),INDEX(2_Girdiler!$B$21:$I$21,G6579)+(F6579-INDEX(2_Girdiler!$B$20:$I$20,G6579))*(INDEX(2_Girdiler!$B$21:$I$21,G6579+1)-INDEX(2_Girdiler!$B$21:$I$21,G6579))/(INDEX(2_Girdiler!$B$20:$I$20,G6579+1)-INDEX(2_Girdiler!$B$20:$I$20,G6579)))</f>
        <v>5.17779674512209</v>
      </c>
      <c r="I6579" s="16" t="n">
        <f aca="false">H6579/2_Girdiler!$B$17</f>
        <v>2.07443779852648</v>
      </c>
      <c r="J6579" s="16" t="n">
        <f aca="false">D6579+I6579</f>
        <v>19.1062063837819</v>
      </c>
    </row>
    <row r="6580" customFormat="false" ht="15" hidden="false" customHeight="false" outlineLevel="0" collapsed="false">
      <c r="A6580" s="0" t="n">
        <v>6568</v>
      </c>
      <c r="B6580" s="7" t="n">
        <v>0.218783</v>
      </c>
      <c r="C6580" s="7" t="n">
        <v>0.837657</v>
      </c>
      <c r="D6580" s="16" t="n">
        <f aca="false">LOGINV(B6580,$B$7,$C$7)</f>
        <v>8.78534361138975</v>
      </c>
      <c r="E6580" s="16" t="n">
        <f aca="false">LOGINV(C6580,$B$8,$C$8)</f>
        <v>206.224460695224</v>
      </c>
      <c r="F6580" s="16" t="n">
        <f aca="false">$B$5/100*E6580*2_Girdiler!$B$14*2_Girdiler!$B$15*2_Girdiler!$B$16</f>
        <v>5.18860743109185</v>
      </c>
      <c r="G6580" s="16" t="n">
        <f aca="false">MIN(MATCH(F6580,2_Girdiler!$B$20:$I$20,1),7)</f>
        <v>2</v>
      </c>
      <c r="H6580" s="16" t="n">
        <f aca="false">IF(F6580&gt;=40,2_Girdiler!$I$21+(F6580-40)*(2_Girdiler!$I$21-2_Girdiler!$H$21)/(2_Girdiler!$I$20-2_Girdiler!$H$20),INDEX(2_Girdiler!$B$21:$I$21,G6580)+(F6580-INDEX(2_Girdiler!$B$20:$I$20,G6580))*(INDEX(2_Girdiler!$B$21:$I$21,G6580+1)-INDEX(2_Girdiler!$B$21:$I$21,G6580))/(INDEX(2_Girdiler!$B$20:$I$20,G6580+1)-INDEX(2_Girdiler!$B$20:$I$20,G6580)))</f>
        <v>11.301771889747</v>
      </c>
      <c r="I6580" s="16" t="n">
        <f aca="false">H6580/2_Girdiler!$B$17</f>
        <v>4.52795348146913</v>
      </c>
      <c r="J6580" s="16" t="n">
        <f aca="false">D6580+I6580</f>
        <v>13.3132970928589</v>
      </c>
    </row>
    <row r="6581" customFormat="false" ht="15" hidden="false" customHeight="false" outlineLevel="0" collapsed="false">
      <c r="A6581" s="0" t="n">
        <v>6569</v>
      </c>
      <c r="B6581" s="7" t="n">
        <v>0.411699</v>
      </c>
      <c r="C6581" s="7" t="n">
        <v>0.202377</v>
      </c>
      <c r="D6581" s="16" t="n">
        <f aca="false">LOGINV(B6581,$B$7,$C$7)</f>
        <v>11.9580096556214</v>
      </c>
      <c r="E6581" s="16" t="n">
        <f aca="false">LOGINV(C6581,$B$8,$C$8)</f>
        <v>63.7789850773192</v>
      </c>
      <c r="F6581" s="16" t="n">
        <f aca="false">$B$5/100*E6581*2_Girdiler!$B$14*2_Girdiler!$B$15*2_Girdiler!$B$16</f>
        <v>1.60467926454535</v>
      </c>
      <c r="G6581" s="16" t="n">
        <f aca="false">MIN(MATCH(F6581,2_Girdiler!$B$20:$I$20,1),7)</f>
        <v>1</v>
      </c>
      <c r="H6581" s="16" t="n">
        <f aca="false">IF(F6581&gt;=40,2_Girdiler!$I$21+(F6581-40)*(2_Girdiler!$I$21-2_Girdiler!$H$21)/(2_Girdiler!$I$20-2_Girdiler!$H$20),INDEX(2_Girdiler!$B$21:$I$21,G6581)+(F6581-INDEX(2_Girdiler!$B$20:$I$20,G6581))*(INDEX(2_Girdiler!$B$21:$I$21,G6581+1)-INDEX(2_Girdiler!$B$21:$I$21,G6581))/(INDEX(2_Girdiler!$B$20:$I$20,G6581+1)-INDEX(2_Girdiler!$B$20:$I$20,G6581)))</f>
        <v>3.53029438199977</v>
      </c>
      <c r="I6581" s="16" t="n">
        <f aca="false">H6581/2_Girdiler!$B$17</f>
        <v>1.41438076201914</v>
      </c>
      <c r="J6581" s="16" t="n">
        <f aca="false">D6581+I6581</f>
        <v>13.3723904176405</v>
      </c>
    </row>
    <row r="6582" customFormat="false" ht="15" hidden="false" customHeight="false" outlineLevel="0" collapsed="false">
      <c r="A6582" s="0" t="n">
        <v>6570</v>
      </c>
      <c r="B6582" s="7" t="n">
        <v>0.570698</v>
      </c>
      <c r="C6582" s="7" t="n">
        <v>0.254288</v>
      </c>
      <c r="D6582" s="16" t="n">
        <f aca="false">LOGINV(B6582,$B$7,$C$7)</f>
        <v>14.9558367915329</v>
      </c>
      <c r="E6582" s="16" t="n">
        <f aca="false">LOGINV(C6582,$B$8,$C$8)</f>
        <v>71.2729622463665</v>
      </c>
      <c r="F6582" s="16" t="n">
        <f aca="false">$B$5/100*E6582*2_Girdiler!$B$14*2_Girdiler!$B$15*2_Girdiler!$B$16</f>
        <v>1.79322773011858</v>
      </c>
      <c r="G6582" s="16" t="n">
        <f aca="false">MIN(MATCH(F6582,2_Girdiler!$B$20:$I$20,1),7)</f>
        <v>1</v>
      </c>
      <c r="H6582" s="16" t="n">
        <f aca="false">IF(F6582&gt;=40,2_Girdiler!$I$21+(F6582-40)*(2_Girdiler!$I$21-2_Girdiler!$H$21)/(2_Girdiler!$I$20-2_Girdiler!$H$20),INDEX(2_Girdiler!$B$21:$I$21,G6582)+(F6582-INDEX(2_Girdiler!$B$20:$I$20,G6582))*(INDEX(2_Girdiler!$B$21:$I$21,G6582+1)-INDEX(2_Girdiler!$B$21:$I$21,G6582))/(INDEX(2_Girdiler!$B$20:$I$20,G6582+1)-INDEX(2_Girdiler!$B$20:$I$20,G6582)))</f>
        <v>3.94510100626088</v>
      </c>
      <c r="I6582" s="16" t="n">
        <f aca="false">H6582/2_Girdiler!$B$17</f>
        <v>1.5805693134058</v>
      </c>
      <c r="J6582" s="16" t="n">
        <f aca="false">D6582+I6582</f>
        <v>16.5364061049387</v>
      </c>
    </row>
    <row r="6583" customFormat="false" ht="15" hidden="false" customHeight="false" outlineLevel="0" collapsed="false">
      <c r="A6583" s="0" t="n">
        <v>6571</v>
      </c>
      <c r="B6583" s="7" t="n">
        <v>0.193929</v>
      </c>
      <c r="C6583" s="7" t="n">
        <v>0.692874</v>
      </c>
      <c r="D6583" s="16" t="n">
        <f aca="false">LOGINV(B6583,$B$7,$C$7)</f>
        <v>8.36854818445416</v>
      </c>
      <c r="E6583" s="16" t="n">
        <f aca="false">LOGINV(C6583,$B$8,$C$8)</f>
        <v>151.19489348744</v>
      </c>
      <c r="F6583" s="16" t="n">
        <f aca="false">$B$5/100*E6583*2_Girdiler!$B$14*2_Girdiler!$B$15*2_Girdiler!$B$16</f>
        <v>3.804063520144</v>
      </c>
      <c r="G6583" s="16" t="n">
        <f aca="false">MIN(MATCH(F6583,2_Girdiler!$B$20:$I$20,1),7)</f>
        <v>1</v>
      </c>
      <c r="H6583" s="16" t="n">
        <f aca="false">IF(F6583&gt;=40,2_Girdiler!$I$21+(F6583-40)*(2_Girdiler!$I$21-2_Girdiler!$H$21)/(2_Girdiler!$I$20-2_Girdiler!$H$20),INDEX(2_Girdiler!$B$21:$I$21,G6583)+(F6583-INDEX(2_Girdiler!$B$20:$I$20,G6583))*(INDEX(2_Girdiler!$B$21:$I$21,G6583+1)-INDEX(2_Girdiler!$B$21:$I$21,G6583))/(INDEX(2_Girdiler!$B$20:$I$20,G6583+1)-INDEX(2_Girdiler!$B$20:$I$20,G6583)))</f>
        <v>8.3689397443168</v>
      </c>
      <c r="I6583" s="16" t="n">
        <f aca="false">H6583/2_Girdiler!$B$17</f>
        <v>3.35294060269103</v>
      </c>
      <c r="J6583" s="16" t="n">
        <f aca="false">D6583+I6583</f>
        <v>11.7214887871452</v>
      </c>
    </row>
    <row r="6584" customFormat="false" ht="15" hidden="false" customHeight="false" outlineLevel="0" collapsed="false">
      <c r="A6584" s="0" t="n">
        <v>6572</v>
      </c>
      <c r="B6584" s="7" t="n">
        <v>0.991678</v>
      </c>
      <c r="C6584" s="7" t="n">
        <v>0.413546</v>
      </c>
      <c r="D6584" s="16" t="n">
        <f aca="false">LOGINV(B6584,$B$7,$C$7)</f>
        <v>51.4434194336206</v>
      </c>
      <c r="E6584" s="16" t="n">
        <f aca="false">LOGINV(C6584,$B$8,$C$8)</f>
        <v>94.8437489289875</v>
      </c>
      <c r="F6584" s="16" t="n">
        <f aca="false">$B$5/100*E6584*2_Girdiler!$B$14*2_Girdiler!$B$15*2_Girdiler!$B$16</f>
        <v>2.38626872305333</v>
      </c>
      <c r="G6584" s="16" t="n">
        <f aca="false">MIN(MATCH(F6584,2_Girdiler!$B$20:$I$20,1),7)</f>
        <v>1</v>
      </c>
      <c r="H6584" s="16" t="n">
        <f aca="false">IF(F6584&gt;=40,2_Girdiler!$I$21+(F6584-40)*(2_Girdiler!$I$21-2_Girdiler!$H$21)/(2_Girdiler!$I$20-2_Girdiler!$H$20),INDEX(2_Girdiler!$B$21:$I$21,G6584)+(F6584-INDEX(2_Girdiler!$B$20:$I$20,G6584))*(INDEX(2_Girdiler!$B$21:$I$21,G6584+1)-INDEX(2_Girdiler!$B$21:$I$21,G6584))/(INDEX(2_Girdiler!$B$20:$I$20,G6584+1)-INDEX(2_Girdiler!$B$20:$I$20,G6584)))</f>
        <v>5.24979119071732</v>
      </c>
      <c r="I6584" s="16" t="n">
        <f aca="false">H6584/2_Girdiler!$B$17</f>
        <v>2.10328172705021</v>
      </c>
      <c r="J6584" s="16" t="n">
        <f aca="false">D6584+I6584</f>
        <v>53.5467011606708</v>
      </c>
    </row>
    <row r="6585" customFormat="false" ht="15" hidden="false" customHeight="false" outlineLevel="0" collapsed="false">
      <c r="A6585" s="0" t="n">
        <v>6573</v>
      </c>
      <c r="B6585" s="7" t="n">
        <v>0.159059</v>
      </c>
      <c r="C6585" s="7" t="n">
        <v>0.003</v>
      </c>
      <c r="D6585" s="16" t="n">
        <f aca="false">LOGINV(B6585,$B$7,$C$7)</f>
        <v>7.76269283268467</v>
      </c>
      <c r="E6585" s="16" t="n">
        <f aca="false">LOGINV(C6585,$B$8,$C$8)</f>
        <v>18.5326908819616</v>
      </c>
      <c r="F6585" s="16" t="n">
        <f aca="false">$B$5/100*E6585*2_Girdiler!$B$14*2_Girdiler!$B$15*2_Girdiler!$B$16</f>
        <v>0.466282502590155</v>
      </c>
      <c r="G6585" s="16" t="n">
        <f aca="false">MIN(MATCH(F6585,2_Girdiler!$B$20:$I$20,1),7)</f>
        <v>1</v>
      </c>
      <c r="H6585" s="16" t="n">
        <f aca="false">IF(F6585&gt;=40,2_Girdiler!$I$21+(F6585-40)*(2_Girdiler!$I$21-2_Girdiler!$H$21)/(2_Girdiler!$I$20-2_Girdiler!$H$20),INDEX(2_Girdiler!$B$21:$I$21,G6585)+(F6585-INDEX(2_Girdiler!$B$20:$I$20,G6585))*(INDEX(2_Girdiler!$B$21:$I$21,G6585+1)-INDEX(2_Girdiler!$B$21:$I$21,G6585))/(INDEX(2_Girdiler!$B$20:$I$20,G6585+1)-INDEX(2_Girdiler!$B$20:$I$20,G6585)))</f>
        <v>1.02582150569834</v>
      </c>
      <c r="I6585" s="16" t="n">
        <f aca="false">H6585/2_Girdiler!$B$17</f>
        <v>0.410986180167604</v>
      </c>
      <c r="J6585" s="16" t="n">
        <f aca="false">D6585+I6585</f>
        <v>8.17367901285228</v>
      </c>
    </row>
    <row r="6586" customFormat="false" ht="15" hidden="false" customHeight="false" outlineLevel="0" collapsed="false">
      <c r="A6586" s="0" t="n">
        <v>6574</v>
      </c>
      <c r="B6586" s="7" t="n">
        <v>0.759306</v>
      </c>
      <c r="C6586" s="7" t="n">
        <v>0.990815</v>
      </c>
      <c r="D6586" s="16" t="n">
        <f aca="false">LOGINV(B6586,$B$7,$C$7)</f>
        <v>20.0504114702403</v>
      </c>
      <c r="E6586" s="16" t="n">
        <f aca="false">LOGINV(C6586,$B$8,$C$8)</f>
        <v>500.379200127913</v>
      </c>
      <c r="F6586" s="16" t="n">
        <f aca="false">$B$5/100*E6586*2_Girdiler!$B$14*2_Girdiler!$B$15*2_Girdiler!$B$16</f>
        <v>12.5895406752183</v>
      </c>
      <c r="G6586" s="16" t="n">
        <f aca="false">MIN(MATCH(F6586,2_Girdiler!$B$20:$I$20,1),7)</f>
        <v>3</v>
      </c>
      <c r="H6586" s="16" t="n">
        <f aca="false">IF(F6586&gt;=40,2_Girdiler!$I$21+(F6586-40)*(2_Girdiler!$I$21-2_Girdiler!$H$21)/(2_Girdiler!$I$20-2_Girdiler!$H$20),INDEX(2_Girdiler!$B$21:$I$21,G6586)+(F6586-INDEX(2_Girdiler!$B$20:$I$20,G6586))*(INDEX(2_Girdiler!$B$21:$I$21,G6586+1)-INDEX(2_Girdiler!$B$21:$I$21,G6586))/(INDEX(2_Girdiler!$B$20:$I$20,G6586+1)-INDEX(2_Girdiler!$B$20:$I$20,G6586)))</f>
        <v>21.3305866076965</v>
      </c>
      <c r="I6586" s="16" t="n">
        <f aca="false">H6586/2_Girdiler!$B$17</f>
        <v>8.54590809603223</v>
      </c>
      <c r="J6586" s="16" t="n">
        <f aca="false">D6586+I6586</f>
        <v>28.5963195662726</v>
      </c>
    </row>
    <row r="6587" customFormat="false" ht="15" hidden="false" customHeight="false" outlineLevel="0" collapsed="false">
      <c r="A6587" s="0" t="n">
        <v>6575</v>
      </c>
      <c r="B6587" s="7" t="n">
        <v>0.347365</v>
      </c>
      <c r="C6587" s="7" t="n">
        <v>0.187855</v>
      </c>
      <c r="D6587" s="16" t="n">
        <f aca="false">LOGINV(B6587,$B$7,$C$7)</f>
        <v>10.8813637470051</v>
      </c>
      <c r="E6587" s="16" t="n">
        <f aca="false">LOGINV(C6587,$B$8,$C$8)</f>
        <v>61.6471416011922</v>
      </c>
      <c r="F6587" s="16" t="n">
        <f aca="false">$B$5/100*E6587*2_Girdiler!$B$14*2_Girdiler!$B$15*2_Girdiler!$B$16</f>
        <v>1.551042082686</v>
      </c>
      <c r="G6587" s="16" t="n">
        <f aca="false">MIN(MATCH(F6587,2_Girdiler!$B$20:$I$20,1),7)</f>
        <v>1</v>
      </c>
      <c r="H6587" s="16" t="n">
        <f aca="false">IF(F6587&gt;=40,2_Girdiler!$I$21+(F6587-40)*(2_Girdiler!$I$21-2_Girdiler!$H$21)/(2_Girdiler!$I$20-2_Girdiler!$H$20),INDEX(2_Girdiler!$B$21:$I$21,G6587)+(F6587-INDEX(2_Girdiler!$B$20:$I$20,G6587))*(INDEX(2_Girdiler!$B$21:$I$21,G6587+1)-INDEX(2_Girdiler!$B$21:$I$21,G6587))/(INDEX(2_Girdiler!$B$20:$I$20,G6587+1)-INDEX(2_Girdiler!$B$20:$I$20,G6587)))</f>
        <v>3.41229258190919</v>
      </c>
      <c r="I6587" s="16" t="n">
        <f aca="false">H6587/2_Girdiler!$B$17</f>
        <v>1.36710439980336</v>
      </c>
      <c r="J6587" s="16" t="n">
        <f aca="false">D6587+I6587</f>
        <v>12.2484681468085</v>
      </c>
    </row>
    <row r="6588" customFormat="false" ht="15" hidden="false" customHeight="false" outlineLevel="0" collapsed="false">
      <c r="A6588" s="0" t="n">
        <v>6576</v>
      </c>
      <c r="B6588" s="7" t="n">
        <v>0.080918</v>
      </c>
      <c r="C6588" s="7" t="n">
        <v>0.397153</v>
      </c>
      <c r="D6588" s="16" t="n">
        <f aca="false">LOGINV(B6588,$B$7,$C$7)</f>
        <v>6.20925040600889</v>
      </c>
      <c r="E6588" s="16" t="n">
        <f aca="false">LOGINV(C6588,$B$8,$C$8)</f>
        <v>92.2896763019331</v>
      </c>
      <c r="F6588" s="16" t="n">
        <f aca="false">$B$5/100*E6588*2_Girdiler!$B$14*2_Girdiler!$B$15*2_Girdiler!$B$16</f>
        <v>2.32200825575664</v>
      </c>
      <c r="G6588" s="16" t="n">
        <f aca="false">MIN(MATCH(F6588,2_Girdiler!$B$20:$I$20,1),7)</f>
        <v>1</v>
      </c>
      <c r="H6588" s="16" t="n">
        <f aca="false">IF(F6588&gt;=40,2_Girdiler!$I$21+(F6588-40)*(2_Girdiler!$I$21-2_Girdiler!$H$21)/(2_Girdiler!$I$20-2_Girdiler!$H$20),INDEX(2_Girdiler!$B$21:$I$21,G6588)+(F6588-INDEX(2_Girdiler!$B$20:$I$20,G6588))*(INDEX(2_Girdiler!$B$21:$I$21,G6588+1)-INDEX(2_Girdiler!$B$21:$I$21,G6588))/(INDEX(2_Girdiler!$B$20:$I$20,G6588+1)-INDEX(2_Girdiler!$B$20:$I$20,G6588)))</f>
        <v>5.1084181626646</v>
      </c>
      <c r="I6588" s="16" t="n">
        <f aca="false">H6588/2_Girdiler!$B$17</f>
        <v>2.04664189209319</v>
      </c>
      <c r="J6588" s="16" t="n">
        <f aca="false">D6588+I6588</f>
        <v>8.25589229810208</v>
      </c>
    </row>
    <row r="6589" customFormat="false" ht="15" hidden="false" customHeight="false" outlineLevel="0" collapsed="false">
      <c r="A6589" s="0" t="n">
        <v>6577</v>
      </c>
      <c r="B6589" s="7" t="n">
        <v>0.377979</v>
      </c>
      <c r="C6589" s="7" t="n">
        <v>0.495259</v>
      </c>
      <c r="D6589" s="16" t="n">
        <f aca="false">LOGINV(B6589,$B$7,$C$7)</f>
        <v>11.3880434861745</v>
      </c>
      <c r="E6589" s="16" t="n">
        <f aca="false">LOGINV(C6589,$B$8,$C$8)</f>
        <v>108.370708019898</v>
      </c>
      <c r="F6589" s="16" t="n">
        <f aca="false">$B$5/100*E6589*2_Girdiler!$B$14*2_Girdiler!$B$15*2_Girdiler!$B$16</f>
        <v>2.72660701378063</v>
      </c>
      <c r="G6589" s="16" t="n">
        <f aca="false">MIN(MATCH(F6589,2_Girdiler!$B$20:$I$20,1),7)</f>
        <v>1</v>
      </c>
      <c r="H6589" s="16" t="n">
        <f aca="false">IF(F6589&gt;=40,2_Girdiler!$I$21+(F6589-40)*(2_Girdiler!$I$21-2_Girdiler!$H$21)/(2_Girdiler!$I$20-2_Girdiler!$H$20),INDEX(2_Girdiler!$B$21:$I$21,G6589)+(F6589-INDEX(2_Girdiler!$B$20:$I$20,G6589))*(INDEX(2_Girdiler!$B$21:$I$21,G6589+1)-INDEX(2_Girdiler!$B$21:$I$21,G6589))/(INDEX(2_Girdiler!$B$20:$I$20,G6589+1)-INDEX(2_Girdiler!$B$20:$I$20,G6589)))</f>
        <v>5.99853543031739</v>
      </c>
      <c r="I6589" s="16" t="n">
        <f aca="false">H6589/2_Girdiler!$B$17</f>
        <v>2.40325938714639</v>
      </c>
      <c r="J6589" s="16" t="n">
        <f aca="false">D6589+I6589</f>
        <v>13.7913028733209</v>
      </c>
    </row>
    <row r="6590" customFormat="false" ht="15" hidden="false" customHeight="false" outlineLevel="0" collapsed="false">
      <c r="A6590" s="0" t="n">
        <v>6578</v>
      </c>
      <c r="B6590" s="7" t="n">
        <v>0.26183</v>
      </c>
      <c r="C6590" s="7" t="n">
        <v>0.702618</v>
      </c>
      <c r="D6590" s="16" t="n">
        <f aca="false">LOGINV(B6590,$B$7,$C$7)</f>
        <v>9.490946339453</v>
      </c>
      <c r="E6590" s="16" t="n">
        <f aca="false">LOGINV(C6590,$B$8,$C$8)</f>
        <v>153.945655911981</v>
      </c>
      <c r="F6590" s="16" t="n">
        <f aca="false">$B$5/100*E6590*2_Girdiler!$B$14*2_Girdiler!$B$15*2_Girdiler!$B$16</f>
        <v>3.87327270274544</v>
      </c>
      <c r="G6590" s="16" t="n">
        <f aca="false">MIN(MATCH(F6590,2_Girdiler!$B$20:$I$20,1),7)</f>
        <v>1</v>
      </c>
      <c r="H6590" s="16" t="n">
        <f aca="false">IF(F6590&gt;=40,2_Girdiler!$I$21+(F6590-40)*(2_Girdiler!$I$21-2_Girdiler!$H$21)/(2_Girdiler!$I$20-2_Girdiler!$H$20),INDEX(2_Girdiler!$B$21:$I$21,G6590)+(F6590-INDEX(2_Girdiler!$B$20:$I$20,G6590))*(INDEX(2_Girdiler!$B$21:$I$21,G6590+1)-INDEX(2_Girdiler!$B$21:$I$21,G6590))/(INDEX(2_Girdiler!$B$20:$I$20,G6590+1)-INDEX(2_Girdiler!$B$20:$I$20,G6590)))</f>
        <v>8.52119994603997</v>
      </c>
      <c r="I6590" s="16" t="n">
        <f aca="false">H6590/2_Girdiler!$B$17</f>
        <v>3.4139422860737</v>
      </c>
      <c r="J6590" s="16" t="n">
        <f aca="false">D6590+I6590</f>
        <v>12.9048886255267</v>
      </c>
    </row>
    <row r="6591" customFormat="false" ht="15" hidden="false" customHeight="false" outlineLevel="0" collapsed="false">
      <c r="A6591" s="0" t="n">
        <v>6579</v>
      </c>
      <c r="B6591" s="7" t="n">
        <v>0.187948</v>
      </c>
      <c r="C6591" s="7" t="n">
        <v>0.661033</v>
      </c>
      <c r="D6591" s="16" t="n">
        <f aca="false">LOGINV(B6591,$B$7,$C$7)</f>
        <v>8.26666849020647</v>
      </c>
      <c r="E6591" s="16" t="n">
        <f aca="false">LOGINV(C6591,$B$8,$C$8)</f>
        <v>142.778561786977</v>
      </c>
      <c r="F6591" s="16" t="n">
        <f aca="false">$B$5/100*E6591*2_Girdiler!$B$14*2_Girdiler!$B$15*2_Girdiler!$B$16</f>
        <v>3.59230861456034</v>
      </c>
      <c r="G6591" s="16" t="n">
        <f aca="false">MIN(MATCH(F6591,2_Girdiler!$B$20:$I$20,1),7)</f>
        <v>1</v>
      </c>
      <c r="H6591" s="16" t="n">
        <f aca="false">IF(F6591&gt;=40,2_Girdiler!$I$21+(F6591-40)*(2_Girdiler!$I$21-2_Girdiler!$H$21)/(2_Girdiler!$I$20-2_Girdiler!$H$20),INDEX(2_Girdiler!$B$21:$I$21,G6591)+(F6591-INDEX(2_Girdiler!$B$20:$I$20,G6591))*(INDEX(2_Girdiler!$B$21:$I$21,G6591+1)-INDEX(2_Girdiler!$B$21:$I$21,G6591))/(INDEX(2_Girdiler!$B$20:$I$20,G6591+1)-INDEX(2_Girdiler!$B$20:$I$20,G6591)))</f>
        <v>7.90307895203275</v>
      </c>
      <c r="I6591" s="16" t="n">
        <f aca="false">H6591/2_Girdiler!$B$17</f>
        <v>3.1662976570644</v>
      </c>
      <c r="J6591" s="16" t="n">
        <f aca="false">D6591+I6591</f>
        <v>11.4329661472709</v>
      </c>
    </row>
    <row r="6592" customFormat="false" ht="15" hidden="false" customHeight="false" outlineLevel="0" collapsed="false">
      <c r="A6592" s="0" t="n">
        <v>6580</v>
      </c>
      <c r="B6592" s="7" t="n">
        <v>0.08095</v>
      </c>
      <c r="C6592" s="7" t="n">
        <v>0.038493</v>
      </c>
      <c r="D6592" s="16" t="n">
        <f aca="false">LOGINV(B6592,$B$7,$C$7)</f>
        <v>6.209988924255</v>
      </c>
      <c r="E6592" s="16" t="n">
        <f aca="false">LOGINV(C6592,$B$8,$C$8)</f>
        <v>34.8724034303637</v>
      </c>
      <c r="F6592" s="16" t="n">
        <f aca="false">$B$5/100*E6592*2_Girdiler!$B$14*2_Girdiler!$B$15*2_Girdiler!$B$16</f>
        <v>0.87738967030795</v>
      </c>
      <c r="G6592" s="16" t="n">
        <f aca="false">MIN(MATCH(F6592,2_Girdiler!$B$20:$I$20,1),7)</f>
        <v>1</v>
      </c>
      <c r="H6592" s="16" t="n">
        <f aca="false">IF(F6592&gt;=40,2_Girdiler!$I$21+(F6592-40)*(2_Girdiler!$I$21-2_Girdiler!$H$21)/(2_Girdiler!$I$20-2_Girdiler!$H$20),INDEX(2_Girdiler!$B$21:$I$21,G6592)+(F6592-INDEX(2_Girdiler!$B$20:$I$20,G6592))*(INDEX(2_Girdiler!$B$21:$I$21,G6592+1)-INDEX(2_Girdiler!$B$21:$I$21,G6592))/(INDEX(2_Girdiler!$B$20:$I$20,G6592+1)-INDEX(2_Girdiler!$B$20:$I$20,G6592)))</f>
        <v>1.93025727467749</v>
      </c>
      <c r="I6592" s="16" t="n">
        <f aca="false">H6592/2_Girdiler!$B$17</f>
        <v>0.773340254277841</v>
      </c>
      <c r="J6592" s="16" t="n">
        <f aca="false">D6592+I6592</f>
        <v>6.98332917853284</v>
      </c>
    </row>
    <row r="6593" customFormat="false" ht="15" hidden="false" customHeight="false" outlineLevel="0" collapsed="false">
      <c r="A6593" s="0" t="n">
        <v>6581</v>
      </c>
      <c r="B6593" s="7" t="n">
        <v>0.036368</v>
      </c>
      <c r="C6593" s="7" t="n">
        <v>0.430449</v>
      </c>
      <c r="D6593" s="16" t="n">
        <f aca="false">LOGINV(B6593,$B$7,$C$7)</f>
        <v>4.98062204878341</v>
      </c>
      <c r="E6593" s="16" t="n">
        <f aca="false">LOGINV(C6593,$B$8,$C$8)</f>
        <v>97.5258404743195</v>
      </c>
      <c r="F6593" s="16" t="n">
        <f aca="false">$B$5/100*E6593*2_Girdiler!$B$14*2_Girdiler!$B$15*2_Girdiler!$B$16</f>
        <v>2.45375014633388</v>
      </c>
      <c r="G6593" s="16" t="n">
        <f aca="false">MIN(MATCH(F6593,2_Girdiler!$B$20:$I$20,1),7)</f>
        <v>1</v>
      </c>
      <c r="H6593" s="16" t="n">
        <f aca="false">IF(F6593&gt;=40,2_Girdiler!$I$21+(F6593-40)*(2_Girdiler!$I$21-2_Girdiler!$H$21)/(2_Girdiler!$I$20-2_Girdiler!$H$20),INDEX(2_Girdiler!$B$21:$I$21,G6593)+(F6593-INDEX(2_Girdiler!$B$20:$I$20,G6593))*(INDEX(2_Girdiler!$B$21:$I$21,G6593+1)-INDEX(2_Girdiler!$B$21:$I$21,G6593))/(INDEX(2_Girdiler!$B$20:$I$20,G6593+1)-INDEX(2_Girdiler!$B$20:$I$20,G6593)))</f>
        <v>5.39825032193453</v>
      </c>
      <c r="I6593" s="16" t="n">
        <f aca="false">H6593/2_Girdiler!$B$17</f>
        <v>2.16276054564685</v>
      </c>
      <c r="J6593" s="16" t="n">
        <f aca="false">D6593+I6593</f>
        <v>7.14338259443026</v>
      </c>
    </row>
    <row r="6594" customFormat="false" ht="15" hidden="false" customHeight="false" outlineLevel="0" collapsed="false">
      <c r="A6594" s="0" t="n">
        <v>6582</v>
      </c>
      <c r="B6594" s="7" t="n">
        <v>0.386606</v>
      </c>
      <c r="C6594" s="7" t="n">
        <v>0.748069</v>
      </c>
      <c r="D6594" s="16" t="n">
        <f aca="false">LOGINV(B6594,$B$7,$C$7)</f>
        <v>11.5325178435237</v>
      </c>
      <c r="E6594" s="16" t="n">
        <f aca="false">LOGINV(C6594,$B$8,$C$8)</f>
        <v>168.123319839258</v>
      </c>
      <c r="F6594" s="16" t="n">
        <f aca="false">$B$5/100*E6594*2_Girdiler!$B$14*2_Girdiler!$B$15*2_Girdiler!$B$16</f>
        <v>4.22998272715574</v>
      </c>
      <c r="G6594" s="16" t="n">
        <f aca="false">MIN(MATCH(F6594,2_Girdiler!$B$20:$I$20,1),7)</f>
        <v>1</v>
      </c>
      <c r="H6594" s="16" t="n">
        <f aca="false">IF(F6594&gt;=40,2_Girdiler!$I$21+(F6594-40)*(2_Girdiler!$I$21-2_Girdiler!$H$21)/(2_Girdiler!$I$20-2_Girdiler!$H$20),INDEX(2_Girdiler!$B$21:$I$21,G6594)+(F6594-INDEX(2_Girdiler!$B$20:$I$20,G6594))*(INDEX(2_Girdiler!$B$21:$I$21,G6594+1)-INDEX(2_Girdiler!$B$21:$I$21,G6594))/(INDEX(2_Girdiler!$B$20:$I$20,G6594+1)-INDEX(2_Girdiler!$B$20:$I$20,G6594)))</f>
        <v>9.30596199974263</v>
      </c>
      <c r="I6594" s="16" t="n">
        <f aca="false">H6594/2_Girdiler!$B$17</f>
        <v>3.7283501601533</v>
      </c>
      <c r="J6594" s="16" t="n">
        <f aca="false">D6594+I6594</f>
        <v>15.260868003677</v>
      </c>
    </row>
    <row r="6595" customFormat="false" ht="15" hidden="false" customHeight="false" outlineLevel="0" collapsed="false">
      <c r="A6595" s="0" t="n">
        <v>6583</v>
      </c>
      <c r="B6595" s="7" t="n">
        <v>0.087888</v>
      </c>
      <c r="C6595" s="7" t="n">
        <v>0.909668</v>
      </c>
      <c r="D6595" s="16" t="n">
        <f aca="false">LOGINV(B6595,$B$7,$C$7)</f>
        <v>6.36713510036255</v>
      </c>
      <c r="E6595" s="16" t="n">
        <f aca="false">LOGINV(C6595,$B$8,$C$8)</f>
        <v>259.140023434923</v>
      </c>
      <c r="F6595" s="16" t="n">
        <f aca="false">$B$5/100*E6595*2_Girdiler!$B$14*2_Girdiler!$B$15*2_Girdiler!$B$16</f>
        <v>6.51996298962265</v>
      </c>
      <c r="G6595" s="16" t="n">
        <f aca="false">MIN(MATCH(F6595,2_Girdiler!$B$20:$I$20,1),7)</f>
        <v>2</v>
      </c>
      <c r="H6595" s="16" t="n">
        <f aca="false">IF(F6595&gt;=40,2_Girdiler!$I$21+(F6595-40)*(2_Girdiler!$I$21-2_Girdiler!$H$21)/(2_Girdiler!$I$20-2_Girdiler!$H$20),INDEX(2_Girdiler!$B$21:$I$21,G6595)+(F6595-INDEX(2_Girdiler!$B$20:$I$20,G6595))*(INDEX(2_Girdiler!$B$21:$I$21,G6595+1)-INDEX(2_Girdiler!$B$21:$I$21,G6595))/(INDEX(2_Girdiler!$B$20:$I$20,G6595+1)-INDEX(2_Girdiler!$B$20:$I$20,G6595)))</f>
        <v>13.4319407833962</v>
      </c>
      <c r="I6595" s="16" t="n">
        <f aca="false">H6595/2_Girdiler!$B$17</f>
        <v>5.38138653180939</v>
      </c>
      <c r="J6595" s="16" t="n">
        <f aca="false">D6595+I6595</f>
        <v>11.7485216321719</v>
      </c>
    </row>
    <row r="6596" customFormat="false" ht="15" hidden="false" customHeight="false" outlineLevel="0" collapsed="false">
      <c r="A6596" s="0" t="n">
        <v>6584</v>
      </c>
      <c r="B6596" s="7" t="n">
        <v>0.494651</v>
      </c>
      <c r="C6596" s="7" t="n">
        <v>0.671403</v>
      </c>
      <c r="D6596" s="16" t="n">
        <f aca="false">LOGINV(B6596,$B$7,$C$7)</f>
        <v>13.4412210397968</v>
      </c>
      <c r="E6596" s="16" t="n">
        <f aca="false">LOGINV(C6596,$B$8,$C$8)</f>
        <v>145.430149110459</v>
      </c>
      <c r="F6596" s="16" t="n">
        <f aca="false">$B$5/100*E6596*2_Girdiler!$B$14*2_Girdiler!$B$15*2_Girdiler!$B$16</f>
        <v>3.65902255161915</v>
      </c>
      <c r="G6596" s="16" t="n">
        <f aca="false">MIN(MATCH(F6596,2_Girdiler!$B$20:$I$20,1),7)</f>
        <v>1</v>
      </c>
      <c r="H6596" s="16" t="n">
        <f aca="false">IF(F6596&gt;=40,2_Girdiler!$I$21+(F6596-40)*(2_Girdiler!$I$21-2_Girdiler!$H$21)/(2_Girdiler!$I$20-2_Girdiler!$H$20),INDEX(2_Girdiler!$B$21:$I$21,G6596)+(F6596-INDEX(2_Girdiler!$B$20:$I$20,G6596))*(INDEX(2_Girdiler!$B$21:$I$21,G6596+1)-INDEX(2_Girdiler!$B$21:$I$21,G6596))/(INDEX(2_Girdiler!$B$20:$I$20,G6596+1)-INDEX(2_Girdiler!$B$20:$I$20,G6596)))</f>
        <v>8.04984961356214</v>
      </c>
      <c r="I6596" s="16" t="n">
        <f aca="false">H6596/2_Girdiler!$B$17</f>
        <v>3.22510000543355</v>
      </c>
      <c r="J6596" s="16" t="n">
        <f aca="false">D6596+I6596</f>
        <v>16.6663210452303</v>
      </c>
    </row>
    <row r="6597" customFormat="false" ht="15" hidden="false" customHeight="false" outlineLevel="0" collapsed="false">
      <c r="A6597" s="0" t="n">
        <v>6585</v>
      </c>
      <c r="B6597" s="7" t="n">
        <v>0.094025</v>
      </c>
      <c r="C6597" s="7" t="n">
        <v>0.64732</v>
      </c>
      <c r="D6597" s="16" t="n">
        <f aca="false">LOGINV(B6597,$B$7,$C$7)</f>
        <v>6.5016471375595</v>
      </c>
      <c r="E6597" s="16" t="n">
        <f aca="false">LOGINV(C6597,$B$8,$C$8)</f>
        <v>139.39190420853</v>
      </c>
      <c r="F6597" s="16" t="n">
        <f aca="false">$B$5/100*E6597*2_Girdiler!$B$14*2_Girdiler!$B$15*2_Girdiler!$B$16</f>
        <v>3.50710030988661</v>
      </c>
      <c r="G6597" s="16" t="n">
        <f aca="false">MIN(MATCH(F6597,2_Girdiler!$B$20:$I$20,1),7)</f>
        <v>1</v>
      </c>
      <c r="H6597" s="16" t="n">
        <f aca="false">IF(F6597&gt;=40,2_Girdiler!$I$21+(F6597-40)*(2_Girdiler!$I$21-2_Girdiler!$H$21)/(2_Girdiler!$I$20-2_Girdiler!$H$20),INDEX(2_Girdiler!$B$21:$I$21,G6597)+(F6597-INDEX(2_Girdiler!$B$20:$I$20,G6597))*(INDEX(2_Girdiler!$B$21:$I$21,G6597+1)-INDEX(2_Girdiler!$B$21:$I$21,G6597))/(INDEX(2_Girdiler!$B$20:$I$20,G6597+1)-INDEX(2_Girdiler!$B$20:$I$20,G6597)))</f>
        <v>7.71562068175054</v>
      </c>
      <c r="I6597" s="16" t="n">
        <f aca="false">H6597/2_Girdiler!$B$17</f>
        <v>3.09119418339365</v>
      </c>
      <c r="J6597" s="16" t="n">
        <f aca="false">D6597+I6597</f>
        <v>9.59284132095315</v>
      </c>
    </row>
    <row r="6598" customFormat="false" ht="15" hidden="false" customHeight="false" outlineLevel="0" collapsed="false">
      <c r="A6598" s="0" t="n">
        <v>6586</v>
      </c>
      <c r="B6598" s="7" t="n">
        <v>0.378526</v>
      </c>
      <c r="C6598" s="7" t="n">
        <v>0.504912</v>
      </c>
      <c r="D6598" s="16" t="n">
        <f aca="false">LOGINV(B6598,$B$7,$C$7)</f>
        <v>11.397179258899</v>
      </c>
      <c r="E6598" s="16" t="n">
        <f aca="false">LOGINV(C6598,$B$8,$C$8)</f>
        <v>110.0766610681</v>
      </c>
      <c r="F6598" s="16" t="n">
        <f aca="false">$B$5/100*E6598*2_Girdiler!$B$14*2_Girdiler!$B$15*2_Girdiler!$B$16</f>
        <v>2.7695287924734</v>
      </c>
      <c r="G6598" s="16" t="n">
        <f aca="false">MIN(MATCH(F6598,2_Girdiler!$B$20:$I$20,1),7)</f>
        <v>1</v>
      </c>
      <c r="H6598" s="16" t="n">
        <f aca="false">IF(F6598&gt;=40,2_Girdiler!$I$21+(F6598-40)*(2_Girdiler!$I$21-2_Girdiler!$H$21)/(2_Girdiler!$I$20-2_Girdiler!$H$20),INDEX(2_Girdiler!$B$21:$I$21,G6598)+(F6598-INDEX(2_Girdiler!$B$20:$I$20,G6598))*(INDEX(2_Girdiler!$B$21:$I$21,G6598+1)-INDEX(2_Girdiler!$B$21:$I$21,G6598))/(INDEX(2_Girdiler!$B$20:$I$20,G6598+1)-INDEX(2_Girdiler!$B$20:$I$20,G6598)))</f>
        <v>6.09296334344147</v>
      </c>
      <c r="I6598" s="16" t="n">
        <f aca="false">H6598/2_Girdiler!$B$17</f>
        <v>2.44109108310956</v>
      </c>
      <c r="J6598" s="16" t="n">
        <f aca="false">D6598+I6598</f>
        <v>13.8382703420086</v>
      </c>
    </row>
    <row r="6599" customFormat="false" ht="15" hidden="false" customHeight="false" outlineLevel="0" collapsed="false">
      <c r="A6599" s="0" t="n">
        <v>6587</v>
      </c>
      <c r="B6599" s="7" t="n">
        <v>0.453908</v>
      </c>
      <c r="C6599" s="7" t="n">
        <v>0.904491</v>
      </c>
      <c r="D6599" s="16" t="n">
        <f aca="false">LOGINV(B6599,$B$7,$C$7)</f>
        <v>12.6956137647587</v>
      </c>
      <c r="E6599" s="16" t="n">
        <f aca="false">LOGINV(C6599,$B$8,$C$8)</f>
        <v>253.983111886168</v>
      </c>
      <c r="F6599" s="16" t="n">
        <f aca="false">$B$5/100*E6599*2_Girdiler!$B$14*2_Girdiler!$B$15*2_Girdiler!$B$16</f>
        <v>6.39021509505598</v>
      </c>
      <c r="G6599" s="16" t="n">
        <f aca="false">MIN(MATCH(F6599,2_Girdiler!$B$20:$I$20,1),7)</f>
        <v>2</v>
      </c>
      <c r="H6599" s="16" t="n">
        <f aca="false">IF(F6599&gt;=40,2_Girdiler!$I$21+(F6599-40)*(2_Girdiler!$I$21-2_Girdiler!$H$21)/(2_Girdiler!$I$20-2_Girdiler!$H$20),INDEX(2_Girdiler!$B$21:$I$21,G6599)+(F6599-INDEX(2_Girdiler!$B$20:$I$20,G6599))*(INDEX(2_Girdiler!$B$21:$I$21,G6599+1)-INDEX(2_Girdiler!$B$21:$I$21,G6599))/(INDEX(2_Girdiler!$B$20:$I$20,G6599+1)-INDEX(2_Girdiler!$B$20:$I$20,G6599)))</f>
        <v>13.2243441520896</v>
      </c>
      <c r="I6599" s="16" t="n">
        <f aca="false">H6599/2_Girdiler!$B$17</f>
        <v>5.29821480452306</v>
      </c>
      <c r="J6599" s="16" t="n">
        <f aca="false">D6599+I6599</f>
        <v>17.9938285692817</v>
      </c>
    </row>
    <row r="6600" customFormat="false" ht="15" hidden="false" customHeight="false" outlineLevel="0" collapsed="false">
      <c r="A6600" s="0" t="n">
        <v>6588</v>
      </c>
      <c r="B6600" s="7" t="n">
        <v>0.238468</v>
      </c>
      <c r="C6600" s="7" t="n">
        <v>0.777814</v>
      </c>
      <c r="D6600" s="16" t="n">
        <f aca="false">LOGINV(B6600,$B$7,$C$7)</f>
        <v>9.10984093919706</v>
      </c>
      <c r="E6600" s="16" t="n">
        <f aca="false">LOGINV(C6600,$B$8,$C$8)</f>
        <v>178.918014915215</v>
      </c>
      <c r="F6600" s="16" t="n">
        <f aca="false">$B$5/100*E6600*2_Girdiler!$B$14*2_Girdiler!$B$15*2_Girdiler!$B$16</f>
        <v>4.5015772552668</v>
      </c>
      <c r="G6600" s="16" t="n">
        <f aca="false">MIN(MATCH(F6600,2_Girdiler!$B$20:$I$20,1),7)</f>
        <v>1</v>
      </c>
      <c r="H6600" s="16" t="n">
        <f aca="false">IF(F6600&gt;=40,2_Girdiler!$I$21+(F6600-40)*(2_Girdiler!$I$21-2_Girdiler!$H$21)/(2_Girdiler!$I$20-2_Girdiler!$H$20),INDEX(2_Girdiler!$B$21:$I$21,G6600)+(F6600-INDEX(2_Girdiler!$B$20:$I$20,G6600))*(INDEX(2_Girdiler!$B$21:$I$21,G6600+1)-INDEX(2_Girdiler!$B$21:$I$21,G6600))/(INDEX(2_Girdiler!$B$20:$I$20,G6600+1)-INDEX(2_Girdiler!$B$20:$I$20,G6600)))</f>
        <v>9.90346996158696</v>
      </c>
      <c r="I6600" s="16" t="n">
        <f aca="false">H6600/2_Girdiler!$B$17</f>
        <v>3.96773636281529</v>
      </c>
      <c r="J6600" s="16" t="n">
        <f aca="false">D6600+I6600</f>
        <v>13.0775773020123</v>
      </c>
    </row>
    <row r="6601" customFormat="false" ht="15" hidden="false" customHeight="false" outlineLevel="0" collapsed="false">
      <c r="A6601" s="0" t="n">
        <v>6589</v>
      </c>
      <c r="B6601" s="7" t="n">
        <v>0.148931</v>
      </c>
      <c r="C6601" s="7" t="n">
        <v>0.11306</v>
      </c>
      <c r="D6601" s="16" t="n">
        <f aca="false">LOGINV(B6601,$B$7,$C$7)</f>
        <v>7.58012983578254</v>
      </c>
      <c r="E6601" s="16" t="n">
        <f aca="false">LOGINV(C6601,$B$8,$C$8)</f>
        <v>49.9941873956322</v>
      </c>
      <c r="F6601" s="16" t="n">
        <f aca="false">$B$5/100*E6601*2_Girdiler!$B$14*2_Girdiler!$B$15*2_Girdiler!$B$16</f>
        <v>1.25785375487411</v>
      </c>
      <c r="G6601" s="16" t="n">
        <f aca="false">MIN(MATCH(F6601,2_Girdiler!$B$20:$I$20,1),7)</f>
        <v>1</v>
      </c>
      <c r="H6601" s="16" t="n">
        <f aca="false">IF(F6601&gt;=40,2_Girdiler!$I$21+(F6601-40)*(2_Girdiler!$I$21-2_Girdiler!$H$21)/(2_Girdiler!$I$20-2_Girdiler!$H$20),INDEX(2_Girdiler!$B$21:$I$21,G6601)+(F6601-INDEX(2_Girdiler!$B$20:$I$20,G6601))*(INDEX(2_Girdiler!$B$21:$I$21,G6601+1)-INDEX(2_Girdiler!$B$21:$I$21,G6601))/(INDEX(2_Girdiler!$B$20:$I$20,G6601+1)-INDEX(2_Girdiler!$B$20:$I$20,G6601)))</f>
        <v>2.76727826072304</v>
      </c>
      <c r="I6601" s="16" t="n">
        <f aca="false">H6601/2_Girdiler!$B$17</f>
        <v>1.10868520061019</v>
      </c>
      <c r="J6601" s="16" t="n">
        <f aca="false">D6601+I6601</f>
        <v>8.68881503639273</v>
      </c>
    </row>
    <row r="6602" customFormat="false" ht="15" hidden="false" customHeight="false" outlineLevel="0" collapsed="false">
      <c r="A6602" s="0" t="n">
        <v>6590</v>
      </c>
      <c r="B6602" s="7" t="n">
        <v>0.005695</v>
      </c>
      <c r="C6602" s="7" t="n">
        <v>0.387782</v>
      </c>
      <c r="D6602" s="16" t="n">
        <f aca="false">LOGINV(B6602,$B$7,$C$7)</f>
        <v>3.30454619151731</v>
      </c>
      <c r="E6602" s="16" t="n">
        <f aca="false">LOGINV(C6602,$B$8,$C$8)</f>
        <v>90.8485710024677</v>
      </c>
      <c r="F6602" s="16" t="n">
        <f aca="false">$B$5/100*E6602*2_Girdiler!$B$14*2_Girdiler!$B$15*2_Girdiler!$B$16</f>
        <v>2.28575004642209</v>
      </c>
      <c r="G6602" s="16" t="n">
        <f aca="false">MIN(MATCH(F6602,2_Girdiler!$B$20:$I$20,1),7)</f>
        <v>1</v>
      </c>
      <c r="H6602" s="16" t="n">
        <f aca="false">IF(F6602&gt;=40,2_Girdiler!$I$21+(F6602-40)*(2_Girdiler!$I$21-2_Girdiler!$H$21)/(2_Girdiler!$I$20-2_Girdiler!$H$20),INDEX(2_Girdiler!$B$21:$I$21,G6602)+(F6602-INDEX(2_Girdiler!$B$20:$I$20,G6602))*(INDEX(2_Girdiler!$B$21:$I$21,G6602+1)-INDEX(2_Girdiler!$B$21:$I$21,G6602))/(INDEX(2_Girdiler!$B$20:$I$20,G6602+1)-INDEX(2_Girdiler!$B$20:$I$20,G6602)))</f>
        <v>5.02865010212859</v>
      </c>
      <c r="I6602" s="16" t="n">
        <f aca="false">H6602/2_Girdiler!$B$17</f>
        <v>2.01468353450665</v>
      </c>
      <c r="J6602" s="16" t="n">
        <f aca="false">D6602+I6602</f>
        <v>5.31922972602395</v>
      </c>
    </row>
    <row r="6603" customFormat="false" ht="15" hidden="false" customHeight="false" outlineLevel="0" collapsed="false">
      <c r="A6603" s="0" t="n">
        <v>6591</v>
      </c>
      <c r="B6603" s="7" t="n">
        <v>0.112988</v>
      </c>
      <c r="C6603" s="7" t="n">
        <v>0.902389</v>
      </c>
      <c r="D6603" s="16" t="n">
        <f aca="false">LOGINV(B6603,$B$7,$C$7)</f>
        <v>6.89575359590426</v>
      </c>
      <c r="E6603" s="16" t="n">
        <f aca="false">LOGINV(C6603,$B$8,$C$8)</f>
        <v>251.9763925554</v>
      </c>
      <c r="F6603" s="16" t="n">
        <f aca="false">$B$5/100*E6603*2_Girdiler!$B$14*2_Girdiler!$B$15*2_Girdiler!$B$16</f>
        <v>6.33972603669387</v>
      </c>
      <c r="G6603" s="16" t="n">
        <f aca="false">MIN(MATCH(F6603,2_Girdiler!$B$20:$I$20,1),7)</f>
        <v>2</v>
      </c>
      <c r="H6603" s="16" t="n">
        <f aca="false">IF(F6603&gt;=40,2_Girdiler!$I$21+(F6603-40)*(2_Girdiler!$I$21-2_Girdiler!$H$21)/(2_Girdiler!$I$20-2_Girdiler!$H$20),INDEX(2_Girdiler!$B$21:$I$21,G6603)+(F6603-INDEX(2_Girdiler!$B$20:$I$20,G6603))*(INDEX(2_Girdiler!$B$21:$I$21,G6603+1)-INDEX(2_Girdiler!$B$21:$I$21,G6603))/(INDEX(2_Girdiler!$B$20:$I$20,G6603+1)-INDEX(2_Girdiler!$B$20:$I$20,G6603)))</f>
        <v>13.1435616587102</v>
      </c>
      <c r="I6603" s="16" t="n">
        <f aca="false">H6603/2_Girdiler!$B$17</f>
        <v>5.26585002352171</v>
      </c>
      <c r="J6603" s="16" t="n">
        <f aca="false">D6603+I6603</f>
        <v>12.161603619426</v>
      </c>
    </row>
    <row r="6604" customFormat="false" ht="15" hidden="false" customHeight="false" outlineLevel="0" collapsed="false">
      <c r="A6604" s="0" t="n">
        <v>6592</v>
      </c>
      <c r="B6604" s="7" t="n">
        <v>0.912466</v>
      </c>
      <c r="C6604" s="7" t="n">
        <v>0.717491</v>
      </c>
      <c r="D6604" s="16" t="n">
        <f aca="false">LOGINV(B6604,$B$7,$C$7)</f>
        <v>28.8378570879275</v>
      </c>
      <c r="E6604" s="16" t="n">
        <f aca="false">LOGINV(C6604,$B$8,$C$8)</f>
        <v>158.325406871443</v>
      </c>
      <c r="F6604" s="16" t="n">
        <f aca="false">$B$5/100*E6604*2_Girdiler!$B$14*2_Girdiler!$B$15*2_Girdiler!$B$16</f>
        <v>3.98346723688551</v>
      </c>
      <c r="G6604" s="16" t="n">
        <f aca="false">MIN(MATCH(F6604,2_Girdiler!$B$20:$I$20,1),7)</f>
        <v>1</v>
      </c>
      <c r="H6604" s="16" t="n">
        <f aca="false">IF(F6604&gt;=40,2_Girdiler!$I$21+(F6604-40)*(2_Girdiler!$I$21-2_Girdiler!$H$21)/(2_Girdiler!$I$20-2_Girdiler!$H$20),INDEX(2_Girdiler!$B$21:$I$21,G6604)+(F6604-INDEX(2_Girdiler!$B$20:$I$20,G6604))*(INDEX(2_Girdiler!$B$21:$I$21,G6604+1)-INDEX(2_Girdiler!$B$21:$I$21,G6604))/(INDEX(2_Girdiler!$B$20:$I$20,G6604+1)-INDEX(2_Girdiler!$B$20:$I$20,G6604)))</f>
        <v>8.76362792114811</v>
      </c>
      <c r="I6604" s="16" t="n">
        <f aca="false">H6604/2_Girdiler!$B$17</f>
        <v>3.51106887866511</v>
      </c>
      <c r="J6604" s="16" t="n">
        <f aca="false">D6604+I6604</f>
        <v>32.3489259665926</v>
      </c>
    </row>
    <row r="6605" customFormat="false" ht="15" hidden="false" customHeight="false" outlineLevel="0" collapsed="false">
      <c r="A6605" s="0" t="n">
        <v>6593</v>
      </c>
      <c r="B6605" s="7" t="n">
        <v>0.426055</v>
      </c>
      <c r="C6605" s="7" t="n">
        <v>0.249746</v>
      </c>
      <c r="D6605" s="16" t="n">
        <f aca="false">LOGINV(B6605,$B$7,$C$7)</f>
        <v>12.2054875113813</v>
      </c>
      <c r="E6605" s="16" t="n">
        <f aca="false">LOGINV(C6605,$B$8,$C$8)</f>
        <v>70.6211640016279</v>
      </c>
      <c r="F6605" s="16" t="n">
        <f aca="false">$B$5/100*E6605*2_Girdiler!$B$14*2_Girdiler!$B$15*2_Girdiler!$B$16</f>
        <v>1.77682848628096</v>
      </c>
      <c r="G6605" s="16" t="n">
        <f aca="false">MIN(MATCH(F6605,2_Girdiler!$B$20:$I$20,1),7)</f>
        <v>1</v>
      </c>
      <c r="H6605" s="16" t="n">
        <f aca="false">IF(F6605&gt;=40,2_Girdiler!$I$21+(F6605-40)*(2_Girdiler!$I$21-2_Girdiler!$H$21)/(2_Girdiler!$I$20-2_Girdiler!$H$20),INDEX(2_Girdiler!$B$21:$I$21,G6605)+(F6605-INDEX(2_Girdiler!$B$20:$I$20,G6605))*(INDEX(2_Girdiler!$B$21:$I$21,G6605+1)-INDEX(2_Girdiler!$B$21:$I$21,G6605))/(INDEX(2_Girdiler!$B$20:$I$20,G6605+1)-INDEX(2_Girdiler!$B$20:$I$20,G6605)))</f>
        <v>3.90902266981811</v>
      </c>
      <c r="I6605" s="16" t="n">
        <f aca="false">H6605/2_Girdiler!$B$17</f>
        <v>1.56611485168995</v>
      </c>
      <c r="J6605" s="16" t="n">
        <f aca="false">D6605+I6605</f>
        <v>13.7716023630712</v>
      </c>
    </row>
    <row r="6606" customFormat="false" ht="15" hidden="false" customHeight="false" outlineLevel="0" collapsed="false">
      <c r="A6606" s="0" t="n">
        <v>6594</v>
      </c>
      <c r="B6606" s="7" t="n">
        <v>0.937685</v>
      </c>
      <c r="C6606" s="7" t="n">
        <v>0.174959</v>
      </c>
      <c r="D6606" s="16" t="n">
        <f aca="false">LOGINV(B6606,$B$7,$C$7)</f>
        <v>31.8729674766581</v>
      </c>
      <c r="E6606" s="16" t="n">
        <f aca="false">LOGINV(C6606,$B$8,$C$8)</f>
        <v>59.7308738694692</v>
      </c>
      <c r="F6606" s="16" t="n">
        <f aca="false">$B$5/100*E6606*2_Girdiler!$B$14*2_Girdiler!$B$15*2_Girdiler!$B$16</f>
        <v>1.50282878655584</v>
      </c>
      <c r="G6606" s="16" t="n">
        <f aca="false">MIN(MATCH(F6606,2_Girdiler!$B$20:$I$20,1),7)</f>
        <v>1</v>
      </c>
      <c r="H6606" s="16" t="n">
        <f aca="false">IF(F6606&gt;=40,2_Girdiler!$I$21+(F6606-40)*(2_Girdiler!$I$21-2_Girdiler!$H$21)/(2_Girdiler!$I$20-2_Girdiler!$H$20),INDEX(2_Girdiler!$B$21:$I$21,G6606)+(F6606-INDEX(2_Girdiler!$B$20:$I$20,G6606))*(INDEX(2_Girdiler!$B$21:$I$21,G6606+1)-INDEX(2_Girdiler!$B$21:$I$21,G6606))/(INDEX(2_Girdiler!$B$20:$I$20,G6606+1)-INDEX(2_Girdiler!$B$20:$I$20,G6606)))</f>
        <v>3.30622333042286</v>
      </c>
      <c r="I6606" s="16" t="n">
        <f aca="false">H6606/2_Girdiler!$B$17</f>
        <v>1.3246087060989</v>
      </c>
      <c r="J6606" s="16" t="n">
        <f aca="false">D6606+I6606</f>
        <v>33.1975761827571</v>
      </c>
    </row>
    <row r="6607" customFormat="false" ht="15" hidden="false" customHeight="false" outlineLevel="0" collapsed="false">
      <c r="A6607" s="0" t="n">
        <v>6595</v>
      </c>
      <c r="B6607" s="7" t="n">
        <v>0.939781</v>
      </c>
      <c r="C6607" s="7" t="n">
        <v>0.902613</v>
      </c>
      <c r="D6607" s="16" t="n">
        <f aca="false">LOGINV(B6607,$B$7,$C$7)</f>
        <v>32.1820073471885</v>
      </c>
      <c r="E6607" s="16" t="n">
        <f aca="false">LOGINV(C6607,$B$8,$C$8)</f>
        <v>252.187967210232</v>
      </c>
      <c r="F6607" s="16" t="n">
        <f aca="false">$B$5/100*E6607*2_Girdiler!$B$14*2_Girdiler!$B$15*2_Girdiler!$B$16</f>
        <v>6.34504925500944</v>
      </c>
      <c r="G6607" s="16" t="n">
        <f aca="false">MIN(MATCH(F6607,2_Girdiler!$B$20:$I$20,1),7)</f>
        <v>2</v>
      </c>
      <c r="H6607" s="16" t="n">
        <f aca="false">IF(F6607&gt;=40,2_Girdiler!$I$21+(F6607-40)*(2_Girdiler!$I$21-2_Girdiler!$H$21)/(2_Girdiler!$I$20-2_Girdiler!$H$20),INDEX(2_Girdiler!$B$21:$I$21,G6607)+(F6607-INDEX(2_Girdiler!$B$20:$I$20,G6607))*(INDEX(2_Girdiler!$B$21:$I$21,G6607+1)-INDEX(2_Girdiler!$B$21:$I$21,G6607))/(INDEX(2_Girdiler!$B$20:$I$20,G6607+1)-INDEX(2_Girdiler!$B$20:$I$20,G6607)))</f>
        <v>13.1520788080151</v>
      </c>
      <c r="I6607" s="16" t="n">
        <f aca="false">H6607/2_Girdiler!$B$17</f>
        <v>5.26926234295477</v>
      </c>
      <c r="J6607" s="16" t="n">
        <f aca="false">D6607+I6607</f>
        <v>37.4512696901433</v>
      </c>
    </row>
    <row r="6608" customFormat="false" ht="15" hidden="false" customHeight="false" outlineLevel="0" collapsed="false">
      <c r="A6608" s="0" t="n">
        <v>6596</v>
      </c>
      <c r="B6608" s="7" t="n">
        <v>0.48563</v>
      </c>
      <c r="C6608" s="7" t="n">
        <v>0.98591</v>
      </c>
      <c r="D6608" s="16" t="n">
        <f aca="false">LOGINV(B6608,$B$7,$C$7)</f>
        <v>13.2728151524252</v>
      </c>
      <c r="E6608" s="16" t="n">
        <f aca="false">LOGINV(C6608,$B$8,$C$8)</f>
        <v>450.317994072924</v>
      </c>
      <c r="F6608" s="16" t="n">
        <f aca="false">$B$5/100*E6608*2_Girdiler!$B$14*2_Girdiler!$B$15*2_Girdiler!$B$16</f>
        <v>11.3300007308748</v>
      </c>
      <c r="G6608" s="16" t="n">
        <f aca="false">MIN(MATCH(F6608,2_Girdiler!$B$20:$I$20,1),7)</f>
        <v>3</v>
      </c>
      <c r="H6608" s="16" t="n">
        <f aca="false">IF(F6608&gt;=40,2_Girdiler!$I$21+(F6608-40)*(2_Girdiler!$I$21-2_Girdiler!$H$21)/(2_Girdiler!$I$20-2_Girdiler!$H$20),INDEX(2_Girdiler!$B$21:$I$21,G6608)+(F6608-INDEX(2_Girdiler!$B$20:$I$20,G6608))*(INDEX(2_Girdiler!$B$21:$I$21,G6608+1)-INDEX(2_Girdiler!$B$21:$I$21,G6608))/(INDEX(2_Girdiler!$B$20:$I$20,G6608+1)-INDEX(2_Girdiler!$B$20:$I$20,G6608)))</f>
        <v>20.1970006577873</v>
      </c>
      <c r="I6608" s="16" t="n">
        <f aca="false">H6608/2_Girdiler!$B$17</f>
        <v>8.09174705840837</v>
      </c>
      <c r="J6608" s="16" t="n">
        <f aca="false">D6608+I6608</f>
        <v>21.3645622108336</v>
      </c>
    </row>
    <row r="6609" customFormat="false" ht="15" hidden="false" customHeight="false" outlineLevel="0" collapsed="false">
      <c r="A6609" s="0" t="n">
        <v>6597</v>
      </c>
      <c r="B6609" s="7" t="n">
        <v>0.644613</v>
      </c>
      <c r="C6609" s="7" t="n">
        <v>0.025023</v>
      </c>
      <c r="D6609" s="16" t="n">
        <f aca="false">LOGINV(B6609,$B$7,$C$7)</f>
        <v>16.6513829819477</v>
      </c>
      <c r="E6609" s="16" t="n">
        <f aca="false">LOGINV(C6609,$B$8,$C$8)</f>
        <v>30.8250075255249</v>
      </c>
      <c r="F6609" s="16" t="n">
        <f aca="false">$B$5/100*E6609*2_Girdiler!$B$14*2_Girdiler!$B$15*2_Girdiler!$B$16</f>
        <v>0.775557189342206</v>
      </c>
      <c r="G6609" s="16" t="n">
        <f aca="false">MIN(MATCH(F6609,2_Girdiler!$B$20:$I$20,1),7)</f>
        <v>1</v>
      </c>
      <c r="H6609" s="16" t="n">
        <f aca="false">IF(F6609&gt;=40,2_Girdiler!$I$21+(F6609-40)*(2_Girdiler!$I$21-2_Girdiler!$H$21)/(2_Girdiler!$I$20-2_Girdiler!$H$20),INDEX(2_Girdiler!$B$21:$I$21,G6609)+(F6609-INDEX(2_Girdiler!$B$20:$I$20,G6609))*(INDEX(2_Girdiler!$B$21:$I$21,G6609+1)-INDEX(2_Girdiler!$B$21:$I$21,G6609))/(INDEX(2_Girdiler!$B$20:$I$20,G6609+1)-INDEX(2_Girdiler!$B$20:$I$20,G6609)))</f>
        <v>1.70622581655285</v>
      </c>
      <c r="I6609" s="16" t="n">
        <f aca="false">H6609/2_Girdiler!$B$17</f>
        <v>0.683584061118932</v>
      </c>
      <c r="J6609" s="16" t="n">
        <f aca="false">D6609+I6609</f>
        <v>17.3349670430666</v>
      </c>
    </row>
    <row r="6610" customFormat="false" ht="15" hidden="false" customHeight="false" outlineLevel="0" collapsed="false">
      <c r="A6610" s="0" t="n">
        <v>6598</v>
      </c>
      <c r="B6610" s="7" t="n">
        <v>0.253025</v>
      </c>
      <c r="C6610" s="7" t="n">
        <v>0.660847</v>
      </c>
      <c r="D6610" s="16" t="n">
        <f aca="false">LOGINV(B6610,$B$7,$C$7)</f>
        <v>9.3476836094013</v>
      </c>
      <c r="E6610" s="16" t="n">
        <f aca="false">LOGINV(C6610,$B$8,$C$8)</f>
        <v>142.731734987872</v>
      </c>
      <c r="F6610" s="16" t="n">
        <f aca="false">$B$5/100*E6610*2_Girdiler!$B$14*2_Girdiler!$B$15*2_Girdiler!$B$16</f>
        <v>3.59113045229485</v>
      </c>
      <c r="G6610" s="16" t="n">
        <f aca="false">MIN(MATCH(F6610,2_Girdiler!$B$20:$I$20,1),7)</f>
        <v>1</v>
      </c>
      <c r="H6610" s="16" t="n">
        <f aca="false">IF(F6610&gt;=40,2_Girdiler!$I$21+(F6610-40)*(2_Girdiler!$I$21-2_Girdiler!$H$21)/(2_Girdiler!$I$20-2_Girdiler!$H$20),INDEX(2_Girdiler!$B$21:$I$21,G6610)+(F6610-INDEX(2_Girdiler!$B$20:$I$20,G6610))*(INDEX(2_Girdiler!$B$21:$I$21,G6610+1)-INDEX(2_Girdiler!$B$21:$I$21,G6610))/(INDEX(2_Girdiler!$B$20:$I$20,G6610+1)-INDEX(2_Girdiler!$B$20:$I$20,G6610)))</f>
        <v>7.90048699504868</v>
      </c>
      <c r="I6610" s="16" t="n">
        <f aca="false">H6610/2_Girdiler!$B$17</f>
        <v>3.16525921275989</v>
      </c>
      <c r="J6610" s="16" t="n">
        <f aca="false">D6610+I6610</f>
        <v>12.5129428221612</v>
      </c>
    </row>
    <row r="6611" customFormat="false" ht="15" hidden="false" customHeight="false" outlineLevel="0" collapsed="false">
      <c r="A6611" s="0" t="n">
        <v>6599</v>
      </c>
      <c r="B6611" s="7" t="n">
        <v>0.688167</v>
      </c>
      <c r="C6611" s="7" t="n">
        <v>0.563367</v>
      </c>
      <c r="D6611" s="16" t="n">
        <f aca="false">LOGINV(B6611,$B$7,$C$7)</f>
        <v>17.8017118905312</v>
      </c>
      <c r="E6611" s="16" t="n">
        <f aca="false">LOGINV(C6611,$B$8,$C$8)</f>
        <v>121.048788186451</v>
      </c>
      <c r="F6611" s="16" t="n">
        <f aca="false">$B$5/100*E6611*2_Girdiler!$B$14*2_Girdiler!$B$15*2_Girdiler!$B$16</f>
        <v>3.0455875107711</v>
      </c>
      <c r="G6611" s="16" t="n">
        <f aca="false">MIN(MATCH(F6611,2_Girdiler!$B$20:$I$20,1),7)</f>
        <v>1</v>
      </c>
      <c r="H6611" s="16" t="n">
        <f aca="false">IF(F6611&gt;=40,2_Girdiler!$I$21+(F6611-40)*(2_Girdiler!$I$21-2_Girdiler!$H$21)/(2_Girdiler!$I$20-2_Girdiler!$H$20),INDEX(2_Girdiler!$B$21:$I$21,G6611)+(F6611-INDEX(2_Girdiler!$B$20:$I$20,G6611))*(INDEX(2_Girdiler!$B$21:$I$21,G6611+1)-INDEX(2_Girdiler!$B$21:$I$21,G6611))/(INDEX(2_Girdiler!$B$20:$I$20,G6611+1)-INDEX(2_Girdiler!$B$20:$I$20,G6611)))</f>
        <v>6.70029252369641</v>
      </c>
      <c r="I6611" s="16" t="n">
        <f aca="false">H6611/2_Girdiler!$B$17</f>
        <v>2.68441206878863</v>
      </c>
      <c r="J6611" s="16" t="n">
        <f aca="false">D6611+I6611</f>
        <v>20.4861239593199</v>
      </c>
    </row>
    <row r="6612" customFormat="false" ht="15" hidden="false" customHeight="false" outlineLevel="0" collapsed="false">
      <c r="A6612" s="0" t="n">
        <v>6600</v>
      </c>
      <c r="B6612" s="7" t="n">
        <v>0.286838</v>
      </c>
      <c r="C6612" s="7" t="n">
        <v>0.84747</v>
      </c>
      <c r="D6612" s="16" t="n">
        <f aca="false">LOGINV(B6612,$B$7,$C$7)</f>
        <v>9.89649991526679</v>
      </c>
      <c r="E6612" s="16" t="n">
        <f aca="false">LOGINV(C6612,$B$8,$C$8)</f>
        <v>211.723562841957</v>
      </c>
      <c r="F6612" s="16" t="n">
        <f aca="false">$B$5/100*E6612*2_Girdiler!$B$14*2_Girdiler!$B$15*2_Girdiler!$B$16</f>
        <v>5.32696484110364</v>
      </c>
      <c r="G6612" s="16" t="n">
        <f aca="false">MIN(MATCH(F6612,2_Girdiler!$B$20:$I$20,1),7)</f>
        <v>2</v>
      </c>
      <c r="H6612" s="16" t="n">
        <f aca="false">IF(F6612&gt;=40,2_Girdiler!$I$21+(F6612-40)*(2_Girdiler!$I$21-2_Girdiler!$H$21)/(2_Girdiler!$I$20-2_Girdiler!$H$20),INDEX(2_Girdiler!$B$21:$I$21,G6612)+(F6612-INDEX(2_Girdiler!$B$20:$I$20,G6612))*(INDEX(2_Girdiler!$B$21:$I$21,G6612+1)-INDEX(2_Girdiler!$B$21:$I$21,G6612))/(INDEX(2_Girdiler!$B$20:$I$20,G6612+1)-INDEX(2_Girdiler!$B$20:$I$20,G6612)))</f>
        <v>11.5231437457658</v>
      </c>
      <c r="I6612" s="16" t="n">
        <f aca="false">H6612/2_Girdiler!$B$17</f>
        <v>4.61664412891259</v>
      </c>
      <c r="J6612" s="16" t="n">
        <f aca="false">D6612+I6612</f>
        <v>14.5131440441794</v>
      </c>
    </row>
    <row r="6613" customFormat="false" ht="15" hidden="false" customHeight="false" outlineLevel="0" collapsed="false">
      <c r="A6613" s="0" t="n">
        <v>6601</v>
      </c>
      <c r="B6613" s="7" t="n">
        <v>0.095277</v>
      </c>
      <c r="C6613" s="7" t="n">
        <v>0.042617</v>
      </c>
      <c r="D6613" s="16" t="n">
        <f aca="false">LOGINV(B6613,$B$7,$C$7)</f>
        <v>6.52862093681817</v>
      </c>
      <c r="E6613" s="16" t="n">
        <f aca="false">LOGINV(C6613,$B$8,$C$8)</f>
        <v>35.9548420307174</v>
      </c>
      <c r="F6613" s="16" t="n">
        <f aca="false">$B$5/100*E6613*2_Girdiler!$B$14*2_Girdiler!$B$15*2_Girdiler!$B$16</f>
        <v>0.904623825492849</v>
      </c>
      <c r="G6613" s="16" t="n">
        <f aca="false">MIN(MATCH(F6613,2_Girdiler!$B$20:$I$20,1),7)</f>
        <v>1</v>
      </c>
      <c r="H6613" s="16" t="n">
        <f aca="false">IF(F6613&gt;=40,2_Girdiler!$I$21+(F6613-40)*(2_Girdiler!$I$21-2_Girdiler!$H$21)/(2_Girdiler!$I$20-2_Girdiler!$H$20),INDEX(2_Girdiler!$B$21:$I$21,G6613)+(F6613-INDEX(2_Girdiler!$B$20:$I$20,G6613))*(INDEX(2_Girdiler!$B$21:$I$21,G6613+1)-INDEX(2_Girdiler!$B$21:$I$21,G6613))/(INDEX(2_Girdiler!$B$20:$I$20,G6613+1)-INDEX(2_Girdiler!$B$20:$I$20,G6613)))</f>
        <v>1.99017241608427</v>
      </c>
      <c r="I6613" s="16" t="n">
        <f aca="false">H6613/2_Girdiler!$B$17</f>
        <v>0.797344717982479</v>
      </c>
      <c r="J6613" s="16" t="n">
        <f aca="false">D6613+I6613</f>
        <v>7.32596565480065</v>
      </c>
    </row>
    <row r="6614" customFormat="false" ht="15" hidden="false" customHeight="false" outlineLevel="0" collapsed="false">
      <c r="A6614" s="0" t="n">
        <v>6602</v>
      </c>
      <c r="B6614" s="7" t="n">
        <v>0.898416</v>
      </c>
      <c r="C6614" s="7" t="n">
        <v>0.96974</v>
      </c>
      <c r="D6614" s="16" t="n">
        <f aca="false">LOGINV(B6614,$B$7,$C$7)</f>
        <v>27.5261017594469</v>
      </c>
      <c r="E6614" s="16" t="n">
        <f aca="false">LOGINV(C6614,$B$8,$C$8)</f>
        <v>366.802507277976</v>
      </c>
      <c r="F6614" s="16" t="n">
        <f aca="false">$B$5/100*E6614*2_Girdiler!$B$14*2_Girdiler!$B$15*2_Girdiler!$B$16</f>
        <v>9.22875108311388</v>
      </c>
      <c r="G6614" s="16" t="n">
        <f aca="false">MIN(MATCH(F6614,2_Girdiler!$B$20:$I$20,1),7)</f>
        <v>2</v>
      </c>
      <c r="H6614" s="16" t="n">
        <f aca="false">IF(F6614&gt;=40,2_Girdiler!$I$21+(F6614-40)*(2_Girdiler!$I$21-2_Girdiler!$H$21)/(2_Girdiler!$I$20-2_Girdiler!$H$20),INDEX(2_Girdiler!$B$21:$I$21,G6614)+(F6614-INDEX(2_Girdiler!$B$20:$I$20,G6614))*(INDEX(2_Girdiler!$B$21:$I$21,G6614+1)-INDEX(2_Girdiler!$B$21:$I$21,G6614))/(INDEX(2_Girdiler!$B$20:$I$20,G6614+1)-INDEX(2_Girdiler!$B$20:$I$20,G6614)))</f>
        <v>17.7660017329822</v>
      </c>
      <c r="I6614" s="16" t="n">
        <f aca="false">H6614/2_Girdiler!$B$17</f>
        <v>7.11778915584223</v>
      </c>
      <c r="J6614" s="16" t="n">
        <f aca="false">D6614+I6614</f>
        <v>34.6438909152891</v>
      </c>
    </row>
    <row r="6615" customFormat="false" ht="15" hidden="false" customHeight="false" outlineLevel="0" collapsed="false">
      <c r="A6615" s="0" t="n">
        <v>6603</v>
      </c>
      <c r="B6615" s="7" t="n">
        <v>0.545797</v>
      </c>
      <c r="C6615" s="7" t="n">
        <v>0.362801</v>
      </c>
      <c r="D6615" s="16" t="n">
        <f aca="false">LOGINV(B6615,$B$7,$C$7)</f>
        <v>14.4389369445297</v>
      </c>
      <c r="E6615" s="16" t="n">
        <f aca="false">LOGINV(C6615,$B$8,$C$8)</f>
        <v>87.0663382741323</v>
      </c>
      <c r="F6615" s="16" t="n">
        <f aca="false">$B$5/100*E6615*2_Girdiler!$B$14*2_Girdiler!$B$15*2_Girdiler!$B$16</f>
        <v>2.19058907097717</v>
      </c>
      <c r="G6615" s="16" t="n">
        <f aca="false">MIN(MATCH(F6615,2_Girdiler!$B$20:$I$20,1),7)</f>
        <v>1</v>
      </c>
      <c r="H6615" s="16" t="n">
        <f aca="false">IF(F6615&gt;=40,2_Girdiler!$I$21+(F6615-40)*(2_Girdiler!$I$21-2_Girdiler!$H$21)/(2_Girdiler!$I$20-2_Girdiler!$H$20),INDEX(2_Girdiler!$B$21:$I$21,G6615)+(F6615-INDEX(2_Girdiler!$B$20:$I$20,G6615))*(INDEX(2_Girdiler!$B$21:$I$21,G6615+1)-INDEX(2_Girdiler!$B$21:$I$21,G6615))/(INDEX(2_Girdiler!$B$20:$I$20,G6615+1)-INDEX(2_Girdiler!$B$20:$I$20,G6615)))</f>
        <v>4.81929595614977</v>
      </c>
      <c r="I6615" s="16" t="n">
        <f aca="false">H6615/2_Girdiler!$B$17</f>
        <v>1.93080767473949</v>
      </c>
      <c r="J6615" s="16" t="n">
        <f aca="false">D6615+I6615</f>
        <v>16.3697446192692</v>
      </c>
    </row>
    <row r="6616" customFormat="false" ht="15" hidden="false" customHeight="false" outlineLevel="0" collapsed="false">
      <c r="A6616" s="0" t="n">
        <v>6604</v>
      </c>
      <c r="B6616" s="7" t="n">
        <v>0.090211</v>
      </c>
      <c r="C6616" s="7" t="n">
        <v>0.280285</v>
      </c>
      <c r="D6616" s="16" t="n">
        <f aca="false">LOGINV(B6616,$B$7,$C$7)</f>
        <v>6.4185148824855</v>
      </c>
      <c r="E6616" s="16" t="n">
        <f aca="false">LOGINV(C6616,$B$8,$C$8)</f>
        <v>75.0047373081414</v>
      </c>
      <c r="F6616" s="16" t="n">
        <f aca="false">$B$5/100*E6616*2_Girdiler!$B$14*2_Girdiler!$B$15*2_Girdiler!$B$16</f>
        <v>1.88711919067284</v>
      </c>
      <c r="G6616" s="16" t="n">
        <f aca="false">MIN(MATCH(F6616,2_Girdiler!$B$20:$I$20,1),7)</f>
        <v>1</v>
      </c>
      <c r="H6616" s="16" t="n">
        <f aca="false">IF(F6616&gt;=40,2_Girdiler!$I$21+(F6616-40)*(2_Girdiler!$I$21-2_Girdiler!$H$21)/(2_Girdiler!$I$20-2_Girdiler!$H$20),INDEX(2_Girdiler!$B$21:$I$21,G6616)+(F6616-INDEX(2_Girdiler!$B$20:$I$20,G6616))*(INDEX(2_Girdiler!$B$21:$I$21,G6616+1)-INDEX(2_Girdiler!$B$21:$I$21,G6616))/(INDEX(2_Girdiler!$B$20:$I$20,G6616+1)-INDEX(2_Girdiler!$B$20:$I$20,G6616)))</f>
        <v>4.15166221948025</v>
      </c>
      <c r="I6616" s="16" t="n">
        <f aca="false">H6616/2_Girdiler!$B$17</f>
        <v>1.66332620972766</v>
      </c>
      <c r="J6616" s="16" t="n">
        <f aca="false">D6616+I6616</f>
        <v>8.08184109221317</v>
      </c>
    </row>
    <row r="6617" customFormat="false" ht="15" hidden="false" customHeight="false" outlineLevel="0" collapsed="false">
      <c r="A6617" s="0" t="n">
        <v>6605</v>
      </c>
      <c r="B6617" s="7" t="n">
        <v>0.780887</v>
      </c>
      <c r="C6617" s="7" t="n">
        <v>0.647349</v>
      </c>
      <c r="D6617" s="16" t="n">
        <f aca="false">LOGINV(B6617,$B$7,$C$7)</f>
        <v>20.8612260572331</v>
      </c>
      <c r="E6617" s="16" t="n">
        <f aca="false">LOGINV(C6617,$B$8,$C$8)</f>
        <v>139.398929778158</v>
      </c>
      <c r="F6617" s="16" t="n">
        <f aca="false">$B$5/100*E6617*2_Girdiler!$B$14*2_Girdiler!$B$15*2_Girdiler!$B$16</f>
        <v>3.50727707321845</v>
      </c>
      <c r="G6617" s="16" t="n">
        <f aca="false">MIN(MATCH(F6617,2_Girdiler!$B$20:$I$20,1),7)</f>
        <v>1</v>
      </c>
      <c r="H6617" s="16" t="n">
        <f aca="false">IF(F6617&gt;=40,2_Girdiler!$I$21+(F6617-40)*(2_Girdiler!$I$21-2_Girdiler!$H$21)/(2_Girdiler!$I$20-2_Girdiler!$H$20),INDEX(2_Girdiler!$B$21:$I$21,G6617)+(F6617-INDEX(2_Girdiler!$B$20:$I$20,G6617))*(INDEX(2_Girdiler!$B$21:$I$21,G6617+1)-INDEX(2_Girdiler!$B$21:$I$21,G6617))/(INDEX(2_Girdiler!$B$20:$I$20,G6617+1)-INDEX(2_Girdiler!$B$20:$I$20,G6617)))</f>
        <v>7.7160095610806</v>
      </c>
      <c r="I6617" s="16" t="n">
        <f aca="false">H6617/2_Girdiler!$B$17</f>
        <v>3.09134998440729</v>
      </c>
      <c r="J6617" s="16" t="n">
        <f aca="false">D6617+I6617</f>
        <v>23.9525760416404</v>
      </c>
    </row>
    <row r="6618" customFormat="false" ht="15" hidden="false" customHeight="false" outlineLevel="0" collapsed="false">
      <c r="A6618" s="0" t="n">
        <v>6606</v>
      </c>
      <c r="B6618" s="7" t="n">
        <v>0.96208</v>
      </c>
      <c r="C6618" s="7" t="n">
        <v>0.673472</v>
      </c>
      <c r="D6618" s="16" t="n">
        <f aca="false">LOGINV(B6618,$B$7,$C$7)</f>
        <v>36.4295579338178</v>
      </c>
      <c r="E6618" s="16" t="n">
        <f aca="false">LOGINV(C6618,$B$8,$C$8)</f>
        <v>145.969071453828</v>
      </c>
      <c r="F6618" s="16" t="n">
        <f aca="false">$B$5/100*E6618*2_Girdiler!$B$14*2_Girdiler!$B$15*2_Girdiler!$B$16</f>
        <v>3.6725818377783</v>
      </c>
      <c r="G6618" s="16" t="n">
        <f aca="false">MIN(MATCH(F6618,2_Girdiler!$B$20:$I$20,1),7)</f>
        <v>1</v>
      </c>
      <c r="H6618" s="16" t="n">
        <f aca="false">IF(F6618&gt;=40,2_Girdiler!$I$21+(F6618-40)*(2_Girdiler!$I$21-2_Girdiler!$H$21)/(2_Girdiler!$I$20-2_Girdiler!$H$20),INDEX(2_Girdiler!$B$21:$I$21,G6618)+(F6618-INDEX(2_Girdiler!$B$20:$I$20,G6618))*(INDEX(2_Girdiler!$B$21:$I$21,G6618+1)-INDEX(2_Girdiler!$B$21:$I$21,G6618))/(INDEX(2_Girdiler!$B$20:$I$20,G6618+1)-INDEX(2_Girdiler!$B$20:$I$20,G6618)))</f>
        <v>8.07968004311227</v>
      </c>
      <c r="I6618" s="16" t="n">
        <f aca="false">H6618/2_Girdiler!$B$17</f>
        <v>3.23705129932382</v>
      </c>
      <c r="J6618" s="16" t="n">
        <f aca="false">D6618+I6618</f>
        <v>39.6666092331417</v>
      </c>
    </row>
    <row r="6619" customFormat="false" ht="15" hidden="false" customHeight="false" outlineLevel="0" collapsed="false">
      <c r="A6619" s="0" t="n">
        <v>6607</v>
      </c>
      <c r="B6619" s="7" t="n">
        <v>0.113747</v>
      </c>
      <c r="C6619" s="7" t="n">
        <v>0.069185</v>
      </c>
      <c r="D6619" s="16" t="n">
        <f aca="false">LOGINV(B6619,$B$7,$C$7)</f>
        <v>6.91095421046746</v>
      </c>
      <c r="E6619" s="16" t="n">
        <f aca="false">LOGINV(C6619,$B$8,$C$8)</f>
        <v>41.9580440217855</v>
      </c>
      <c r="F6619" s="16" t="n">
        <f aca="false">$B$5/100*E6619*2_Girdiler!$B$14*2_Girdiler!$B$15*2_Girdiler!$B$16</f>
        <v>1.05566438758812</v>
      </c>
      <c r="G6619" s="16" t="n">
        <f aca="false">MIN(MATCH(F6619,2_Girdiler!$B$20:$I$20,1),7)</f>
        <v>1</v>
      </c>
      <c r="H6619" s="16" t="n">
        <f aca="false">IF(F6619&gt;=40,2_Girdiler!$I$21+(F6619-40)*(2_Girdiler!$I$21-2_Girdiler!$H$21)/(2_Girdiler!$I$20-2_Girdiler!$H$20),INDEX(2_Girdiler!$B$21:$I$21,G6619)+(F6619-INDEX(2_Girdiler!$B$20:$I$20,G6619))*(INDEX(2_Girdiler!$B$21:$I$21,G6619+1)-INDEX(2_Girdiler!$B$21:$I$21,G6619))/(INDEX(2_Girdiler!$B$20:$I$20,G6619+1)-INDEX(2_Girdiler!$B$20:$I$20,G6619)))</f>
        <v>2.32246165269387</v>
      </c>
      <c r="I6619" s="16" t="n">
        <f aca="false">H6619/2_Girdiler!$B$17</f>
        <v>0.930473418547225</v>
      </c>
      <c r="J6619" s="16" t="n">
        <f aca="false">D6619+I6619</f>
        <v>7.84142762901468</v>
      </c>
    </row>
    <row r="6620" customFormat="false" ht="15" hidden="false" customHeight="false" outlineLevel="0" collapsed="false">
      <c r="A6620" s="0" t="n">
        <v>6608</v>
      </c>
      <c r="B6620" s="7" t="n">
        <v>0.991755</v>
      </c>
      <c r="C6620" s="7" t="n">
        <v>0.792692</v>
      </c>
      <c r="D6620" s="16" t="n">
        <f aca="false">LOGINV(B6620,$B$7,$C$7)</f>
        <v>51.5412064246241</v>
      </c>
      <c r="E6620" s="16" t="n">
        <f aca="false">LOGINV(C6620,$B$8,$C$8)</f>
        <v>184.90206675796</v>
      </c>
      <c r="F6620" s="16" t="n">
        <f aca="false">$B$5/100*E6620*2_Girdiler!$B$14*2_Girdiler!$B$15*2_Girdiler!$B$16</f>
        <v>4.65213599963027</v>
      </c>
      <c r="G6620" s="16" t="n">
        <f aca="false">MIN(MATCH(F6620,2_Girdiler!$B$20:$I$20,1),7)</f>
        <v>1</v>
      </c>
      <c r="H6620" s="16" t="n">
        <f aca="false">IF(F6620&gt;=40,2_Girdiler!$I$21+(F6620-40)*(2_Girdiler!$I$21-2_Girdiler!$H$21)/(2_Girdiler!$I$20-2_Girdiler!$H$20),INDEX(2_Girdiler!$B$21:$I$21,G6620)+(F6620-INDEX(2_Girdiler!$B$20:$I$20,G6620))*(INDEX(2_Girdiler!$B$21:$I$21,G6620+1)-INDEX(2_Girdiler!$B$21:$I$21,G6620))/(INDEX(2_Girdiler!$B$20:$I$20,G6620+1)-INDEX(2_Girdiler!$B$20:$I$20,G6620)))</f>
        <v>10.2346991991866</v>
      </c>
      <c r="I6620" s="16" t="n">
        <f aca="false">H6620/2_Girdiler!$B$17</f>
        <v>4.1004403842895</v>
      </c>
      <c r="J6620" s="16" t="n">
        <f aca="false">D6620+I6620</f>
        <v>55.6416468089136</v>
      </c>
    </row>
    <row r="6621" customFormat="false" ht="15" hidden="false" customHeight="false" outlineLevel="0" collapsed="false">
      <c r="A6621" s="0" t="n">
        <v>6609</v>
      </c>
      <c r="B6621" s="7" t="n">
        <v>0.226032</v>
      </c>
      <c r="C6621" s="7" t="n">
        <v>0.645494</v>
      </c>
      <c r="D6621" s="16" t="n">
        <f aca="false">LOGINV(B6621,$B$7,$C$7)</f>
        <v>8.90530525207024</v>
      </c>
      <c r="E6621" s="16" t="n">
        <f aca="false">LOGINV(C6621,$B$8,$C$8)</f>
        <v>138.950661947057</v>
      </c>
      <c r="F6621" s="16" t="n">
        <f aca="false">$B$5/100*E6621*2_Girdiler!$B$14*2_Girdiler!$B$15*2_Girdiler!$B$16</f>
        <v>3.49599865458796</v>
      </c>
      <c r="G6621" s="16" t="n">
        <f aca="false">MIN(MATCH(F6621,2_Girdiler!$B$20:$I$20,1),7)</f>
        <v>1</v>
      </c>
      <c r="H6621" s="16" t="n">
        <f aca="false">IF(F6621&gt;=40,2_Girdiler!$I$21+(F6621-40)*(2_Girdiler!$I$21-2_Girdiler!$H$21)/(2_Girdiler!$I$20-2_Girdiler!$H$20),INDEX(2_Girdiler!$B$21:$I$21,G6621)+(F6621-INDEX(2_Girdiler!$B$20:$I$20,G6621))*(INDEX(2_Girdiler!$B$21:$I$21,G6621+1)-INDEX(2_Girdiler!$B$21:$I$21,G6621))/(INDEX(2_Girdiler!$B$20:$I$20,G6621+1)-INDEX(2_Girdiler!$B$20:$I$20,G6621)))</f>
        <v>7.6911970400935</v>
      </c>
      <c r="I6621" s="16" t="n">
        <f aca="false">H6621/2_Girdiler!$B$17</f>
        <v>3.08140907055028</v>
      </c>
      <c r="J6621" s="16" t="n">
        <f aca="false">D6621+I6621</f>
        <v>11.9867143226205</v>
      </c>
    </row>
    <row r="6622" customFormat="false" ht="15" hidden="false" customHeight="false" outlineLevel="0" collapsed="false">
      <c r="A6622" s="0" t="n">
        <v>6610</v>
      </c>
      <c r="B6622" s="7" t="n">
        <v>0.042653</v>
      </c>
      <c r="C6622" s="7" t="n">
        <v>0.975069</v>
      </c>
      <c r="D6622" s="16" t="n">
        <f aca="false">LOGINV(B6622,$B$7,$C$7)</f>
        <v>5.18974229381053</v>
      </c>
      <c r="E6622" s="16" t="n">
        <f aca="false">LOGINV(C6622,$B$8,$C$8)</f>
        <v>387.280315971231</v>
      </c>
      <c r="F6622" s="16" t="n">
        <f aca="false">$B$5/100*E6622*2_Girdiler!$B$14*2_Girdiler!$B$15*2_Girdiler!$B$16</f>
        <v>9.74397274983618</v>
      </c>
      <c r="G6622" s="16" t="n">
        <f aca="false">MIN(MATCH(F6622,2_Girdiler!$B$20:$I$20,1),7)</f>
        <v>2</v>
      </c>
      <c r="H6622" s="16" t="n">
        <f aca="false">IF(F6622&gt;=40,2_Girdiler!$I$21+(F6622-40)*(2_Girdiler!$I$21-2_Girdiler!$H$21)/(2_Girdiler!$I$20-2_Girdiler!$H$20),INDEX(2_Girdiler!$B$21:$I$21,G6622)+(F6622-INDEX(2_Girdiler!$B$20:$I$20,G6622))*(INDEX(2_Girdiler!$B$21:$I$21,G6622+1)-INDEX(2_Girdiler!$B$21:$I$21,G6622))/(INDEX(2_Girdiler!$B$20:$I$20,G6622+1)-INDEX(2_Girdiler!$B$20:$I$20,G6622)))</f>
        <v>18.5903563997379</v>
      </c>
      <c r="I6622" s="16" t="n">
        <f aca="false">H6622/2_Girdiler!$B$17</f>
        <v>7.44805945502319</v>
      </c>
      <c r="J6622" s="16" t="n">
        <f aca="false">D6622+I6622</f>
        <v>12.6378017488337</v>
      </c>
    </row>
    <row r="6623" customFormat="false" ht="15" hidden="false" customHeight="false" outlineLevel="0" collapsed="false">
      <c r="A6623" s="0" t="n">
        <v>6611</v>
      </c>
      <c r="B6623" s="7" t="n">
        <v>0.119177</v>
      </c>
      <c r="C6623" s="7" t="n">
        <v>0.250009</v>
      </c>
      <c r="D6623" s="16" t="n">
        <f aca="false">LOGINV(B6623,$B$7,$C$7)</f>
        <v>7.01859852634593</v>
      </c>
      <c r="E6623" s="16" t="n">
        <f aca="false">LOGINV(C6623,$B$8,$C$8)</f>
        <v>70.6589120073549</v>
      </c>
      <c r="F6623" s="16" t="n">
        <f aca="false">$B$5/100*E6623*2_Girdiler!$B$14*2_Girdiler!$B$15*2_Girdiler!$B$16</f>
        <v>1.77777822610505</v>
      </c>
      <c r="G6623" s="16" t="n">
        <f aca="false">MIN(MATCH(F6623,2_Girdiler!$B$20:$I$20,1),7)</f>
        <v>1</v>
      </c>
      <c r="H6623" s="16" t="n">
        <f aca="false">IF(F6623&gt;=40,2_Girdiler!$I$21+(F6623-40)*(2_Girdiler!$I$21-2_Girdiler!$H$21)/(2_Girdiler!$I$20-2_Girdiler!$H$20),INDEX(2_Girdiler!$B$21:$I$21,G6623)+(F6623-INDEX(2_Girdiler!$B$20:$I$20,G6623))*(INDEX(2_Girdiler!$B$21:$I$21,G6623+1)-INDEX(2_Girdiler!$B$21:$I$21,G6623))/(INDEX(2_Girdiler!$B$20:$I$20,G6623+1)-INDEX(2_Girdiler!$B$20:$I$20,G6623)))</f>
        <v>3.91111209743111</v>
      </c>
      <c r="I6623" s="16" t="n">
        <f aca="false">H6623/2_Girdiler!$B$17</f>
        <v>1.56695196211182</v>
      </c>
      <c r="J6623" s="16" t="n">
        <f aca="false">D6623+I6623</f>
        <v>8.58555048845775</v>
      </c>
    </row>
    <row r="6624" customFormat="false" ht="15" hidden="false" customHeight="false" outlineLevel="0" collapsed="false">
      <c r="A6624" s="0" t="n">
        <v>6612</v>
      </c>
      <c r="B6624" s="7" t="n">
        <v>0.441756</v>
      </c>
      <c r="C6624" s="7" t="n">
        <v>0.731267</v>
      </c>
      <c r="D6624" s="16" t="n">
        <f aca="false">LOGINV(B6624,$B$7,$C$7)</f>
        <v>12.4800394866292</v>
      </c>
      <c r="E6624" s="16" t="n">
        <f aca="false">LOGINV(C6624,$B$8,$C$8)</f>
        <v>162.597246923047</v>
      </c>
      <c r="F6624" s="16" t="n">
        <f aca="false">$B$5/100*E6624*2_Girdiler!$B$14*2_Girdiler!$B$15*2_Girdiler!$B$16</f>
        <v>4.09094673258387</v>
      </c>
      <c r="G6624" s="16" t="n">
        <f aca="false">MIN(MATCH(F6624,2_Girdiler!$B$20:$I$20,1),7)</f>
        <v>1</v>
      </c>
      <c r="H6624" s="16" t="n">
        <f aca="false">IF(F6624&gt;=40,2_Girdiler!$I$21+(F6624-40)*(2_Girdiler!$I$21-2_Girdiler!$H$21)/(2_Girdiler!$I$20-2_Girdiler!$H$20),INDEX(2_Girdiler!$B$21:$I$21,G6624)+(F6624-INDEX(2_Girdiler!$B$20:$I$20,G6624))*(INDEX(2_Girdiler!$B$21:$I$21,G6624+1)-INDEX(2_Girdiler!$B$21:$I$21,G6624))/(INDEX(2_Girdiler!$B$20:$I$20,G6624+1)-INDEX(2_Girdiler!$B$20:$I$20,G6624)))</f>
        <v>9.00008281168451</v>
      </c>
      <c r="I6624" s="16" t="n">
        <f aca="false">H6624/2_Girdiler!$B$17</f>
        <v>3.60580240852745</v>
      </c>
      <c r="J6624" s="16" t="n">
        <f aca="false">D6624+I6624</f>
        <v>16.0858418951566</v>
      </c>
    </row>
    <row r="6625" customFormat="false" ht="15" hidden="false" customHeight="false" outlineLevel="0" collapsed="false">
      <c r="A6625" s="0" t="n">
        <v>6613</v>
      </c>
      <c r="B6625" s="7" t="n">
        <v>0.995046</v>
      </c>
      <c r="C6625" s="7" t="n">
        <v>0.244559</v>
      </c>
      <c r="D6625" s="16" t="n">
        <f aca="false">LOGINV(B6625,$B$7,$C$7)</f>
        <v>57.016904184993</v>
      </c>
      <c r="E6625" s="16" t="n">
        <f aca="false">LOGINV(C6625,$B$8,$C$8)</f>
        <v>69.8764571849345</v>
      </c>
      <c r="F6625" s="16" t="n">
        <f aca="false">$B$5/100*E6625*2_Girdiler!$B$14*2_Girdiler!$B$15*2_Girdiler!$B$16</f>
        <v>1.75809166277295</v>
      </c>
      <c r="G6625" s="16" t="n">
        <f aca="false">MIN(MATCH(F6625,2_Girdiler!$B$20:$I$20,1),7)</f>
        <v>1</v>
      </c>
      <c r="H6625" s="16" t="n">
        <f aca="false">IF(F6625&gt;=40,2_Girdiler!$I$21+(F6625-40)*(2_Girdiler!$I$21-2_Girdiler!$H$21)/(2_Girdiler!$I$20-2_Girdiler!$H$20),INDEX(2_Girdiler!$B$21:$I$21,G6625)+(F6625-INDEX(2_Girdiler!$B$20:$I$20,G6625))*(INDEX(2_Girdiler!$B$21:$I$21,G6625+1)-INDEX(2_Girdiler!$B$21:$I$21,G6625))/(INDEX(2_Girdiler!$B$20:$I$20,G6625+1)-INDEX(2_Girdiler!$B$20:$I$20,G6625)))</f>
        <v>3.86780165810049</v>
      </c>
      <c r="I6625" s="16" t="n">
        <f aca="false">H6625/2_Girdiler!$B$17</f>
        <v>1.54960002327744</v>
      </c>
      <c r="J6625" s="16" t="n">
        <f aca="false">D6625+I6625</f>
        <v>58.5665042082704</v>
      </c>
    </row>
    <row r="6626" customFormat="false" ht="15" hidden="false" customHeight="false" outlineLevel="0" collapsed="false">
      <c r="A6626" s="0" t="n">
        <v>6614</v>
      </c>
      <c r="B6626" s="7" t="n">
        <v>0.23847</v>
      </c>
      <c r="C6626" s="7" t="n">
        <v>0.507172</v>
      </c>
      <c r="D6626" s="16" t="n">
        <f aca="false">LOGINV(B6626,$B$7,$C$7)</f>
        <v>9.1098737218312</v>
      </c>
      <c r="E6626" s="16" t="n">
        <f aca="false">LOGINV(C6626,$B$8,$C$8)</f>
        <v>110.479967023367</v>
      </c>
      <c r="F6626" s="16" t="n">
        <f aca="false">$B$5/100*E6626*2_Girdiler!$B$14*2_Girdiler!$B$15*2_Girdiler!$B$16</f>
        <v>2.77967597030792</v>
      </c>
      <c r="G6626" s="16" t="n">
        <f aca="false">MIN(MATCH(F6626,2_Girdiler!$B$20:$I$20,1),7)</f>
        <v>1</v>
      </c>
      <c r="H6626" s="16" t="n">
        <f aca="false">IF(F6626&gt;=40,2_Girdiler!$I$21+(F6626-40)*(2_Girdiler!$I$21-2_Girdiler!$H$21)/(2_Girdiler!$I$20-2_Girdiler!$H$20),INDEX(2_Girdiler!$B$21:$I$21,G6626)+(F6626-INDEX(2_Girdiler!$B$20:$I$20,G6626))*(INDEX(2_Girdiler!$B$21:$I$21,G6626+1)-INDEX(2_Girdiler!$B$21:$I$21,G6626))/(INDEX(2_Girdiler!$B$20:$I$20,G6626+1)-INDEX(2_Girdiler!$B$20:$I$20,G6626)))</f>
        <v>6.11528713467742</v>
      </c>
      <c r="I6626" s="16" t="n">
        <f aca="false">H6626/2_Girdiler!$B$17</f>
        <v>2.45003490972653</v>
      </c>
      <c r="J6626" s="16" t="n">
        <f aca="false">D6626+I6626</f>
        <v>11.5599086315577</v>
      </c>
    </row>
    <row r="6627" customFormat="false" ht="15" hidden="false" customHeight="false" outlineLevel="0" collapsed="false">
      <c r="A6627" s="0" t="n">
        <v>6615</v>
      </c>
      <c r="B6627" s="7" t="n">
        <v>0.636857</v>
      </c>
      <c r="C6627" s="7" t="n">
        <v>0.712778</v>
      </c>
      <c r="D6627" s="16" t="n">
        <f aca="false">LOGINV(B6627,$B$7,$C$7)</f>
        <v>16.4599332554764</v>
      </c>
      <c r="E6627" s="16" t="n">
        <f aca="false">LOGINV(C6627,$B$8,$C$8)</f>
        <v>156.912665998618</v>
      </c>
      <c r="F6627" s="16" t="n">
        <f aca="false">$B$5/100*E6627*2_Girdiler!$B$14*2_Girdiler!$B$15*2_Girdiler!$B$16</f>
        <v>3.94792267652522</v>
      </c>
      <c r="G6627" s="16" t="n">
        <f aca="false">MIN(MATCH(F6627,2_Girdiler!$B$20:$I$20,1),7)</f>
        <v>1</v>
      </c>
      <c r="H6627" s="16" t="n">
        <f aca="false">IF(F6627&gt;=40,2_Girdiler!$I$21+(F6627-40)*(2_Girdiler!$I$21-2_Girdiler!$H$21)/(2_Girdiler!$I$20-2_Girdiler!$H$20),INDEX(2_Girdiler!$B$21:$I$21,G6627)+(F6627-INDEX(2_Girdiler!$B$20:$I$20,G6627))*(INDEX(2_Girdiler!$B$21:$I$21,G6627+1)-INDEX(2_Girdiler!$B$21:$I$21,G6627))/(INDEX(2_Girdiler!$B$20:$I$20,G6627+1)-INDEX(2_Girdiler!$B$20:$I$20,G6627)))</f>
        <v>8.68542988835549</v>
      </c>
      <c r="I6627" s="16" t="n">
        <f aca="false">H6627/2_Girdiler!$B$17</f>
        <v>3.47973953860396</v>
      </c>
      <c r="J6627" s="16" t="n">
        <f aca="false">D6627+I6627</f>
        <v>19.9396727940804</v>
      </c>
    </row>
    <row r="6628" customFormat="false" ht="15" hidden="false" customHeight="false" outlineLevel="0" collapsed="false">
      <c r="A6628" s="0" t="n">
        <v>6616</v>
      </c>
      <c r="B6628" s="7" t="n">
        <v>0.940934</v>
      </c>
      <c r="C6628" s="7" t="n">
        <v>0.428828</v>
      </c>
      <c r="D6628" s="16" t="n">
        <f aca="false">LOGINV(B6628,$B$7,$C$7)</f>
        <v>32.3569254088087</v>
      </c>
      <c r="E6628" s="16" t="n">
        <f aca="false">LOGINV(C6628,$B$8,$C$8)</f>
        <v>97.2663410190367</v>
      </c>
      <c r="F6628" s="16" t="n">
        <f aca="false">$B$5/100*E6628*2_Girdiler!$B$14*2_Girdiler!$B$15*2_Girdiler!$B$16</f>
        <v>2.44722114003896</v>
      </c>
      <c r="G6628" s="16" t="n">
        <f aca="false">MIN(MATCH(F6628,2_Girdiler!$B$20:$I$20,1),7)</f>
        <v>1</v>
      </c>
      <c r="H6628" s="16" t="n">
        <f aca="false">IF(F6628&gt;=40,2_Girdiler!$I$21+(F6628-40)*(2_Girdiler!$I$21-2_Girdiler!$H$21)/(2_Girdiler!$I$20-2_Girdiler!$H$20),INDEX(2_Girdiler!$B$21:$I$21,G6628)+(F6628-INDEX(2_Girdiler!$B$20:$I$20,G6628))*(INDEX(2_Girdiler!$B$21:$I$21,G6628+1)-INDEX(2_Girdiler!$B$21:$I$21,G6628))/(INDEX(2_Girdiler!$B$20:$I$20,G6628+1)-INDEX(2_Girdiler!$B$20:$I$20,G6628)))</f>
        <v>5.38388650808572</v>
      </c>
      <c r="I6628" s="16" t="n">
        <f aca="false">H6628/2_Girdiler!$B$17</f>
        <v>2.15700581253434</v>
      </c>
      <c r="J6628" s="16" t="n">
        <f aca="false">D6628+I6628</f>
        <v>34.513931221343</v>
      </c>
    </row>
    <row r="6629" customFormat="false" ht="15" hidden="false" customHeight="false" outlineLevel="0" collapsed="false">
      <c r="A6629" s="0" t="n">
        <v>6617</v>
      </c>
      <c r="B6629" s="7" t="n">
        <v>0.34087</v>
      </c>
      <c r="C6629" s="7" t="n">
        <v>0.143503</v>
      </c>
      <c r="D6629" s="16" t="n">
        <f aca="false">LOGINV(B6629,$B$7,$C$7)</f>
        <v>10.7748626484302</v>
      </c>
      <c r="E6629" s="16" t="n">
        <f aca="false">LOGINV(C6629,$B$8,$C$8)</f>
        <v>54.9243679446526</v>
      </c>
      <c r="F6629" s="16" t="n">
        <f aca="false">$B$5/100*E6629*2_Girdiler!$B$14*2_Girdiler!$B$15*2_Girdiler!$B$16</f>
        <v>1.38189709748746</v>
      </c>
      <c r="G6629" s="16" t="n">
        <f aca="false">MIN(MATCH(F6629,2_Girdiler!$B$20:$I$20,1),7)</f>
        <v>1</v>
      </c>
      <c r="H6629" s="16" t="n">
        <f aca="false">IF(F6629&gt;=40,2_Girdiler!$I$21+(F6629-40)*(2_Girdiler!$I$21-2_Girdiler!$H$21)/(2_Girdiler!$I$20-2_Girdiler!$H$20),INDEX(2_Girdiler!$B$21:$I$21,G6629)+(F6629-INDEX(2_Girdiler!$B$20:$I$20,G6629))*(INDEX(2_Girdiler!$B$21:$I$21,G6629+1)-INDEX(2_Girdiler!$B$21:$I$21,G6629))/(INDEX(2_Girdiler!$B$20:$I$20,G6629+1)-INDEX(2_Girdiler!$B$20:$I$20,G6629)))</f>
        <v>3.04017361447241</v>
      </c>
      <c r="I6629" s="16" t="n">
        <f aca="false">H6629/2_Girdiler!$B$17</f>
        <v>1.21801827502901</v>
      </c>
      <c r="J6629" s="16" t="n">
        <f aca="false">D6629+I6629</f>
        <v>11.9928809234592</v>
      </c>
    </row>
    <row r="6630" customFormat="false" ht="15" hidden="false" customHeight="false" outlineLevel="0" collapsed="false">
      <c r="A6630" s="0" t="n">
        <v>6618</v>
      </c>
      <c r="B6630" s="7" t="n">
        <v>0.234205</v>
      </c>
      <c r="C6630" s="7" t="n">
        <v>0.129501</v>
      </c>
      <c r="D6630" s="16" t="n">
        <f aca="false">LOGINV(B6630,$B$7,$C$7)</f>
        <v>9.03988823455846</v>
      </c>
      <c r="E6630" s="16" t="n">
        <f aca="false">LOGINV(C6630,$B$8,$C$8)</f>
        <v>52.7001854545133</v>
      </c>
      <c r="F6630" s="16" t="n">
        <f aca="false">$B$5/100*E6630*2_Girdiler!$B$14*2_Girdiler!$B$15*2_Girdiler!$B$16</f>
        <v>1.32593666603556</v>
      </c>
      <c r="G6630" s="16" t="n">
        <f aca="false">MIN(MATCH(F6630,2_Girdiler!$B$20:$I$20,1),7)</f>
        <v>1</v>
      </c>
      <c r="H6630" s="16" t="n">
        <f aca="false">IF(F6630&gt;=40,2_Girdiler!$I$21+(F6630-40)*(2_Girdiler!$I$21-2_Girdiler!$H$21)/(2_Girdiler!$I$20-2_Girdiler!$H$20),INDEX(2_Girdiler!$B$21:$I$21,G6630)+(F6630-INDEX(2_Girdiler!$B$20:$I$20,G6630))*(INDEX(2_Girdiler!$B$21:$I$21,G6630+1)-INDEX(2_Girdiler!$B$21:$I$21,G6630))/(INDEX(2_Girdiler!$B$20:$I$20,G6630+1)-INDEX(2_Girdiler!$B$20:$I$20,G6630)))</f>
        <v>2.91706066527822</v>
      </c>
      <c r="I6630" s="16" t="n">
        <f aca="false">H6630/2_Girdiler!$B$17</f>
        <v>1.16869417679416</v>
      </c>
      <c r="J6630" s="16" t="n">
        <f aca="false">D6630+I6630</f>
        <v>10.2085824113526</v>
      </c>
    </row>
    <row r="6631" customFormat="false" ht="15" hidden="false" customHeight="false" outlineLevel="0" collapsed="false">
      <c r="A6631" s="0" t="n">
        <v>6619</v>
      </c>
      <c r="B6631" s="7" t="n">
        <v>0.125125</v>
      </c>
      <c r="C6631" s="7" t="n">
        <v>0.696274</v>
      </c>
      <c r="D6631" s="16" t="n">
        <f aca="false">LOGINV(B6631,$B$7,$C$7)</f>
        <v>7.13443889087447</v>
      </c>
      <c r="E6631" s="16" t="n">
        <f aca="false">LOGINV(C6631,$B$8,$C$8)</f>
        <v>152.144606714766</v>
      </c>
      <c r="F6631" s="16" t="n">
        <f aca="false">$B$5/100*E6631*2_Girdiler!$B$14*2_Girdiler!$B$15*2_Girdiler!$B$16</f>
        <v>3.8279583049435</v>
      </c>
      <c r="G6631" s="16" t="n">
        <f aca="false">MIN(MATCH(F6631,2_Girdiler!$B$20:$I$20,1),7)</f>
        <v>1</v>
      </c>
      <c r="H6631" s="16" t="n">
        <f aca="false">IF(F6631&gt;=40,2_Girdiler!$I$21+(F6631-40)*(2_Girdiler!$I$21-2_Girdiler!$H$21)/(2_Girdiler!$I$20-2_Girdiler!$H$20),INDEX(2_Girdiler!$B$21:$I$21,G6631)+(F6631-INDEX(2_Girdiler!$B$20:$I$20,G6631))*(INDEX(2_Girdiler!$B$21:$I$21,G6631+1)-INDEX(2_Girdiler!$B$21:$I$21,G6631))/(INDEX(2_Girdiler!$B$20:$I$20,G6631+1)-INDEX(2_Girdiler!$B$20:$I$20,G6631)))</f>
        <v>8.42150827087571</v>
      </c>
      <c r="I6631" s="16" t="n">
        <f aca="false">H6631/2_Girdiler!$B$17</f>
        <v>3.37400171108802</v>
      </c>
      <c r="J6631" s="16" t="n">
        <f aca="false">D6631+I6631</f>
        <v>10.5084406019625</v>
      </c>
    </row>
    <row r="6632" customFormat="false" ht="15" hidden="false" customHeight="false" outlineLevel="0" collapsed="false">
      <c r="A6632" s="0" t="n">
        <v>6620</v>
      </c>
      <c r="B6632" s="7" t="n">
        <v>0.075006</v>
      </c>
      <c r="C6632" s="7" t="n">
        <v>0.779674</v>
      </c>
      <c r="D6632" s="16" t="n">
        <f aca="false">LOGINV(B6632,$B$7,$C$7)</f>
        <v>6.07042599776673</v>
      </c>
      <c r="E6632" s="16" t="n">
        <f aca="false">LOGINV(C6632,$B$8,$C$8)</f>
        <v>179.642613358015</v>
      </c>
      <c r="F6632" s="16" t="n">
        <f aca="false">$B$5/100*E6632*2_Girdiler!$B$14*2_Girdiler!$B$15*2_Girdiler!$B$16</f>
        <v>4.51980815208766</v>
      </c>
      <c r="G6632" s="16" t="n">
        <f aca="false">MIN(MATCH(F6632,2_Girdiler!$B$20:$I$20,1),7)</f>
        <v>1</v>
      </c>
      <c r="H6632" s="16" t="n">
        <f aca="false">IF(F6632&gt;=40,2_Girdiler!$I$21+(F6632-40)*(2_Girdiler!$I$21-2_Girdiler!$H$21)/(2_Girdiler!$I$20-2_Girdiler!$H$20),INDEX(2_Girdiler!$B$21:$I$21,G6632)+(F6632-INDEX(2_Girdiler!$B$20:$I$20,G6632))*(INDEX(2_Girdiler!$B$21:$I$21,G6632+1)-INDEX(2_Girdiler!$B$21:$I$21,G6632))/(INDEX(2_Girdiler!$B$20:$I$20,G6632+1)-INDEX(2_Girdiler!$B$20:$I$20,G6632)))</f>
        <v>9.94357793459286</v>
      </c>
      <c r="I6632" s="16" t="n">
        <f aca="false">H6632/2_Girdiler!$B$17</f>
        <v>3.98380526225676</v>
      </c>
      <c r="J6632" s="16" t="n">
        <f aca="false">D6632+I6632</f>
        <v>10.0542312600235</v>
      </c>
    </row>
    <row r="6633" customFormat="false" ht="15" hidden="false" customHeight="false" outlineLevel="0" collapsed="false">
      <c r="A6633" s="0" t="n">
        <v>6621</v>
      </c>
      <c r="B6633" s="7" t="n">
        <v>0.947901</v>
      </c>
      <c r="C6633" s="7" t="n">
        <v>0.321861</v>
      </c>
      <c r="D6633" s="16" t="n">
        <f aca="false">LOGINV(B6633,$B$7,$C$7)</f>
        <v>33.4978849090441</v>
      </c>
      <c r="E6633" s="16" t="n">
        <f aca="false">LOGINV(C6633,$B$8,$C$8)</f>
        <v>81.0190749766435</v>
      </c>
      <c r="F6633" s="16" t="n">
        <f aca="false">$B$5/100*E6633*2_Girdiler!$B$14*2_Girdiler!$B$15*2_Girdiler!$B$16</f>
        <v>2.03843992641235</v>
      </c>
      <c r="G6633" s="16" t="n">
        <f aca="false">MIN(MATCH(F6633,2_Girdiler!$B$20:$I$20,1),7)</f>
        <v>1</v>
      </c>
      <c r="H6633" s="16" t="n">
        <f aca="false">IF(F6633&gt;=40,2_Girdiler!$I$21+(F6633-40)*(2_Girdiler!$I$21-2_Girdiler!$H$21)/(2_Girdiler!$I$20-2_Girdiler!$H$20),INDEX(2_Girdiler!$B$21:$I$21,G6633)+(F6633-INDEX(2_Girdiler!$B$20:$I$20,G6633))*(INDEX(2_Girdiler!$B$21:$I$21,G6633+1)-INDEX(2_Girdiler!$B$21:$I$21,G6633))/(INDEX(2_Girdiler!$B$20:$I$20,G6633+1)-INDEX(2_Girdiler!$B$20:$I$20,G6633)))</f>
        <v>4.48456783810717</v>
      </c>
      <c r="I6633" s="16" t="n">
        <f aca="false">H6633/2_Girdiler!$B$17</f>
        <v>1.79670185821601</v>
      </c>
      <c r="J6633" s="16" t="n">
        <f aca="false">D6633+I6633</f>
        <v>35.2945867672601</v>
      </c>
    </row>
    <row r="6634" customFormat="false" ht="15" hidden="false" customHeight="false" outlineLevel="0" collapsed="false">
      <c r="A6634" s="0" t="n">
        <v>6622</v>
      </c>
      <c r="B6634" s="7" t="n">
        <v>0.634026</v>
      </c>
      <c r="C6634" s="7" t="n">
        <v>0.020493</v>
      </c>
      <c r="D6634" s="16" t="n">
        <f aca="false">LOGINV(B6634,$B$7,$C$7)</f>
        <v>16.3909481098122</v>
      </c>
      <c r="E6634" s="16" t="n">
        <f aca="false">LOGINV(C6634,$B$8,$C$8)</f>
        <v>29.1962155839276</v>
      </c>
      <c r="F6634" s="16" t="n">
        <f aca="false">$B$5/100*E6634*2_Girdiler!$B$14*2_Girdiler!$B$15*2_Girdiler!$B$16</f>
        <v>0.734576784091619</v>
      </c>
      <c r="G6634" s="16" t="n">
        <f aca="false">MIN(MATCH(F6634,2_Girdiler!$B$20:$I$20,1),7)</f>
        <v>1</v>
      </c>
      <c r="H6634" s="16" t="n">
        <f aca="false">IF(F6634&gt;=40,2_Girdiler!$I$21+(F6634-40)*(2_Girdiler!$I$21-2_Girdiler!$H$21)/(2_Girdiler!$I$20-2_Girdiler!$H$20),INDEX(2_Girdiler!$B$21:$I$21,G6634)+(F6634-INDEX(2_Girdiler!$B$20:$I$20,G6634))*(INDEX(2_Girdiler!$B$21:$I$21,G6634+1)-INDEX(2_Girdiler!$B$21:$I$21,G6634))/(INDEX(2_Girdiler!$B$20:$I$20,G6634+1)-INDEX(2_Girdiler!$B$20:$I$20,G6634)))</f>
        <v>1.61606892500156</v>
      </c>
      <c r="I6634" s="16" t="n">
        <f aca="false">H6634/2_Girdiler!$B$17</f>
        <v>0.647463511619216</v>
      </c>
      <c r="J6634" s="16" t="n">
        <f aca="false">D6634+I6634</f>
        <v>17.0384116214314</v>
      </c>
    </row>
    <row r="6635" customFormat="false" ht="15" hidden="false" customHeight="false" outlineLevel="0" collapsed="false">
      <c r="A6635" s="0" t="n">
        <v>6623</v>
      </c>
      <c r="B6635" s="7" t="n">
        <v>0.932152</v>
      </c>
      <c r="C6635" s="7" t="n">
        <v>0.259186</v>
      </c>
      <c r="D6635" s="16" t="n">
        <f aca="false">LOGINV(B6635,$B$7,$C$7)</f>
        <v>31.1074545864677</v>
      </c>
      <c r="E6635" s="16" t="n">
        <f aca="false">LOGINV(C6635,$B$8,$C$8)</f>
        <v>71.9756907004159</v>
      </c>
      <c r="F6635" s="16" t="n">
        <f aca="false">$B$5/100*E6635*2_Girdiler!$B$14*2_Girdiler!$B$15*2_Girdiler!$B$16</f>
        <v>1.81090837802246</v>
      </c>
      <c r="G6635" s="16" t="n">
        <f aca="false">MIN(MATCH(F6635,2_Girdiler!$B$20:$I$20,1),7)</f>
        <v>1</v>
      </c>
      <c r="H6635" s="16" t="n">
        <f aca="false">IF(F6635&gt;=40,2_Girdiler!$I$21+(F6635-40)*(2_Girdiler!$I$21-2_Girdiler!$H$21)/(2_Girdiler!$I$20-2_Girdiler!$H$20),INDEX(2_Girdiler!$B$21:$I$21,G6635)+(F6635-INDEX(2_Girdiler!$B$20:$I$20,G6635))*(INDEX(2_Girdiler!$B$21:$I$21,G6635+1)-INDEX(2_Girdiler!$B$21:$I$21,G6635))/(INDEX(2_Girdiler!$B$20:$I$20,G6635+1)-INDEX(2_Girdiler!$B$20:$I$20,G6635)))</f>
        <v>3.98399843164942</v>
      </c>
      <c r="I6635" s="16" t="n">
        <f aca="false">H6635/2_Girdiler!$B$17</f>
        <v>1.59615321780826</v>
      </c>
      <c r="J6635" s="16" t="n">
        <f aca="false">D6635+I6635</f>
        <v>32.703607804276</v>
      </c>
    </row>
    <row r="6636" customFormat="false" ht="15" hidden="false" customHeight="false" outlineLevel="0" collapsed="false">
      <c r="A6636" s="0" t="n">
        <v>6624</v>
      </c>
      <c r="B6636" s="7" t="n">
        <v>0.494851</v>
      </c>
      <c r="C6636" s="7" t="n">
        <v>0.615157</v>
      </c>
      <c r="D6636" s="16" t="n">
        <f aca="false">LOGINV(B6636,$B$7,$C$7)</f>
        <v>13.4449778901954</v>
      </c>
      <c r="E6636" s="16" t="n">
        <f aca="false">LOGINV(C6636,$B$8,$C$8)</f>
        <v>131.923500772536</v>
      </c>
      <c r="F6636" s="16" t="n">
        <f aca="false">$B$5/100*E6636*2_Girdiler!$B$14*2_Girdiler!$B$15*2_Girdiler!$B$16</f>
        <v>3.31919527943702</v>
      </c>
      <c r="G6636" s="16" t="n">
        <f aca="false">MIN(MATCH(F6636,2_Girdiler!$B$20:$I$20,1),7)</f>
        <v>1</v>
      </c>
      <c r="H6636" s="16" t="n">
        <f aca="false">IF(F6636&gt;=40,2_Girdiler!$I$21+(F6636-40)*(2_Girdiler!$I$21-2_Girdiler!$H$21)/(2_Girdiler!$I$20-2_Girdiler!$H$20),INDEX(2_Girdiler!$B$21:$I$21,G6636)+(F6636-INDEX(2_Girdiler!$B$20:$I$20,G6636))*(INDEX(2_Girdiler!$B$21:$I$21,G6636+1)-INDEX(2_Girdiler!$B$21:$I$21,G6636))/(INDEX(2_Girdiler!$B$20:$I$20,G6636+1)-INDEX(2_Girdiler!$B$20:$I$20,G6636)))</f>
        <v>7.30222961476144</v>
      </c>
      <c r="I6636" s="16" t="n">
        <f aca="false">H6636/2_Girdiler!$B$17</f>
        <v>2.92557276232429</v>
      </c>
      <c r="J6636" s="16" t="n">
        <f aca="false">D6636+I6636</f>
        <v>16.3705506525197</v>
      </c>
    </row>
    <row r="6637" customFormat="false" ht="15" hidden="false" customHeight="false" outlineLevel="0" collapsed="false">
      <c r="A6637" s="0" t="n">
        <v>6625</v>
      </c>
      <c r="B6637" s="7" t="n">
        <v>0.574982</v>
      </c>
      <c r="C6637" s="7" t="n">
        <v>0.092688</v>
      </c>
      <c r="D6637" s="16" t="n">
        <f aca="false">LOGINV(B6637,$B$7,$C$7)</f>
        <v>15.0471560659591</v>
      </c>
      <c r="E6637" s="16" t="n">
        <f aca="false">LOGINV(C6637,$B$8,$C$8)</f>
        <v>46.448311747099</v>
      </c>
      <c r="F6637" s="16" t="n">
        <f aca="false">$B$5/100*E6637*2_Girdiler!$B$14*2_Girdiler!$B$15*2_Girdiler!$B$16</f>
        <v>1.16863952355701</v>
      </c>
      <c r="G6637" s="16" t="n">
        <f aca="false">MIN(MATCH(F6637,2_Girdiler!$B$20:$I$20,1),7)</f>
        <v>1</v>
      </c>
      <c r="H6637" s="16" t="n">
        <f aca="false">IF(F6637&gt;=40,2_Girdiler!$I$21+(F6637-40)*(2_Girdiler!$I$21-2_Girdiler!$H$21)/(2_Girdiler!$I$20-2_Girdiler!$H$20),INDEX(2_Girdiler!$B$21:$I$21,G6637)+(F6637-INDEX(2_Girdiler!$B$20:$I$20,G6637))*(INDEX(2_Girdiler!$B$21:$I$21,G6637+1)-INDEX(2_Girdiler!$B$21:$I$21,G6637))/(INDEX(2_Girdiler!$B$20:$I$20,G6637+1)-INDEX(2_Girdiler!$B$20:$I$20,G6637)))</f>
        <v>2.57100695182542</v>
      </c>
      <c r="I6637" s="16" t="n">
        <f aca="false">H6637/2_Girdiler!$B$17</f>
        <v>1.03005086210955</v>
      </c>
      <c r="J6637" s="16" t="n">
        <f aca="false">D6637+I6637</f>
        <v>16.0772069280686</v>
      </c>
    </row>
    <row r="6638" customFormat="false" ht="15" hidden="false" customHeight="false" outlineLevel="0" collapsed="false">
      <c r="A6638" s="0" t="n">
        <v>6626</v>
      </c>
      <c r="B6638" s="7" t="n">
        <v>0.277942</v>
      </c>
      <c r="C6638" s="7" t="n">
        <v>0.862409</v>
      </c>
      <c r="D6638" s="16" t="n">
        <f aca="false">LOGINV(B6638,$B$7,$C$7)</f>
        <v>9.75236952464483</v>
      </c>
      <c r="E6638" s="16" t="n">
        <f aca="false">LOGINV(C6638,$B$8,$C$8)</f>
        <v>220.876319347212</v>
      </c>
      <c r="F6638" s="16" t="n">
        <f aca="false">$B$5/100*E6638*2_Girdiler!$B$14*2_Girdiler!$B$15*2_Girdiler!$B$16</f>
        <v>5.55724819477585</v>
      </c>
      <c r="G6638" s="16" t="n">
        <f aca="false">MIN(MATCH(F6638,2_Girdiler!$B$20:$I$20,1),7)</f>
        <v>2</v>
      </c>
      <c r="H6638" s="16" t="n">
        <f aca="false">IF(F6638&gt;=40,2_Girdiler!$I$21+(F6638-40)*(2_Girdiler!$I$21-2_Girdiler!$H$21)/(2_Girdiler!$I$20-2_Girdiler!$H$20),INDEX(2_Girdiler!$B$21:$I$21,G6638)+(F6638-INDEX(2_Girdiler!$B$20:$I$20,G6638))*(INDEX(2_Girdiler!$B$21:$I$21,G6638+1)-INDEX(2_Girdiler!$B$21:$I$21,G6638))/(INDEX(2_Girdiler!$B$20:$I$20,G6638+1)-INDEX(2_Girdiler!$B$20:$I$20,G6638)))</f>
        <v>11.8915971116414</v>
      </c>
      <c r="I6638" s="16" t="n">
        <f aca="false">H6638/2_Girdiler!$B$17</f>
        <v>4.76426166331785</v>
      </c>
      <c r="J6638" s="16" t="n">
        <f aca="false">D6638+I6638</f>
        <v>14.5166311879627</v>
      </c>
    </row>
    <row r="6639" customFormat="false" ht="15" hidden="false" customHeight="false" outlineLevel="0" collapsed="false">
      <c r="A6639" s="0" t="n">
        <v>6627</v>
      </c>
      <c r="B6639" s="7" t="n">
        <v>0.858134</v>
      </c>
      <c r="C6639" s="7" t="n">
        <v>0.739059</v>
      </c>
      <c r="D6639" s="16" t="n">
        <f aca="false">LOGINV(B6639,$B$7,$C$7)</f>
        <v>24.6140630473935</v>
      </c>
      <c r="E6639" s="16" t="n">
        <f aca="false">LOGINV(C6639,$B$8,$C$8)</f>
        <v>165.114248209216</v>
      </c>
      <c r="F6639" s="16" t="n">
        <f aca="false">$B$5/100*E6639*2_Girdiler!$B$14*2_Girdiler!$B$15*2_Girdiler!$B$16</f>
        <v>4.15427448494389</v>
      </c>
      <c r="G6639" s="16" t="n">
        <f aca="false">MIN(MATCH(F6639,2_Girdiler!$B$20:$I$20,1),7)</f>
        <v>1</v>
      </c>
      <c r="H6639" s="16" t="n">
        <f aca="false">IF(F6639&gt;=40,2_Girdiler!$I$21+(F6639-40)*(2_Girdiler!$I$21-2_Girdiler!$H$21)/(2_Girdiler!$I$20-2_Girdiler!$H$20),INDEX(2_Girdiler!$B$21:$I$21,G6639)+(F6639-INDEX(2_Girdiler!$B$20:$I$20,G6639))*(INDEX(2_Girdiler!$B$21:$I$21,G6639+1)-INDEX(2_Girdiler!$B$21:$I$21,G6639))/(INDEX(2_Girdiler!$B$20:$I$20,G6639+1)-INDEX(2_Girdiler!$B$20:$I$20,G6639)))</f>
        <v>9.13940386687655</v>
      </c>
      <c r="I6639" s="16" t="n">
        <f aca="false">H6639/2_Girdiler!$B$17</f>
        <v>3.66162013897298</v>
      </c>
      <c r="J6639" s="16" t="n">
        <f aca="false">D6639+I6639</f>
        <v>28.2756831863665</v>
      </c>
    </row>
    <row r="6640" customFormat="false" ht="15" hidden="false" customHeight="false" outlineLevel="0" collapsed="false">
      <c r="A6640" s="0" t="n">
        <v>6628</v>
      </c>
      <c r="B6640" s="7" t="n">
        <v>0.756888</v>
      </c>
      <c r="C6640" s="7" t="n">
        <v>0.880916</v>
      </c>
      <c r="D6640" s="16" t="n">
        <f aca="false">LOGINV(B6640,$B$7,$C$7)</f>
        <v>19.964041500147</v>
      </c>
      <c r="E6640" s="16" t="n">
        <f aca="false">LOGINV(C6640,$B$8,$C$8)</f>
        <v>233.842268447109</v>
      </c>
      <c r="F6640" s="16" t="n">
        <f aca="false">$B$5/100*E6640*2_Girdiler!$B$14*2_Girdiler!$B$15*2_Girdiler!$B$16</f>
        <v>5.88347147412927</v>
      </c>
      <c r="G6640" s="16" t="n">
        <f aca="false">MIN(MATCH(F6640,2_Girdiler!$B$20:$I$20,1),7)</f>
        <v>2</v>
      </c>
      <c r="H6640" s="16" t="n">
        <f aca="false">IF(F6640&gt;=40,2_Girdiler!$I$21+(F6640-40)*(2_Girdiler!$I$21-2_Girdiler!$H$21)/(2_Girdiler!$I$20-2_Girdiler!$H$20),INDEX(2_Girdiler!$B$21:$I$21,G6640)+(F6640-INDEX(2_Girdiler!$B$20:$I$20,G6640))*(INDEX(2_Girdiler!$B$21:$I$21,G6640+1)-INDEX(2_Girdiler!$B$21:$I$21,G6640))/(INDEX(2_Girdiler!$B$20:$I$20,G6640+1)-INDEX(2_Girdiler!$B$20:$I$20,G6640)))</f>
        <v>12.4135543586068</v>
      </c>
      <c r="I6640" s="16" t="n">
        <f aca="false">H6640/2_Girdiler!$B$17</f>
        <v>4.97337915008286</v>
      </c>
      <c r="J6640" s="16" t="n">
        <f aca="false">D6640+I6640</f>
        <v>24.9374206502299</v>
      </c>
    </row>
    <row r="6641" customFormat="false" ht="15" hidden="false" customHeight="false" outlineLevel="0" collapsed="false">
      <c r="A6641" s="0" t="n">
        <v>6629</v>
      </c>
      <c r="B6641" s="7" t="n">
        <v>0.009675</v>
      </c>
      <c r="C6641" s="7" t="n">
        <v>0.871233</v>
      </c>
      <c r="D6641" s="16" t="n">
        <f aca="false">LOGINV(B6641,$B$7,$C$7)</f>
        <v>3.67737150516329</v>
      </c>
      <c r="E6641" s="16" t="n">
        <f aca="false">LOGINV(C6641,$B$8,$C$8)</f>
        <v>226.804699131628</v>
      </c>
      <c r="F6641" s="16" t="n">
        <f aca="false">$B$5/100*E6641*2_Girdiler!$B$14*2_Girdiler!$B$15*2_Girdiler!$B$16</f>
        <v>5.70640623015175</v>
      </c>
      <c r="G6641" s="16" t="n">
        <f aca="false">MIN(MATCH(F6641,2_Girdiler!$B$20:$I$20,1),7)</f>
        <v>2</v>
      </c>
      <c r="H6641" s="16" t="n">
        <f aca="false">IF(F6641&gt;=40,2_Girdiler!$I$21+(F6641-40)*(2_Girdiler!$I$21-2_Girdiler!$H$21)/(2_Girdiler!$I$20-2_Girdiler!$H$20),INDEX(2_Girdiler!$B$21:$I$21,G6641)+(F6641-INDEX(2_Girdiler!$B$20:$I$20,G6641))*(INDEX(2_Girdiler!$B$21:$I$21,G6641+1)-INDEX(2_Girdiler!$B$21:$I$21,G6641))/(INDEX(2_Girdiler!$B$20:$I$20,G6641+1)-INDEX(2_Girdiler!$B$20:$I$20,G6641)))</f>
        <v>12.1302499682428</v>
      </c>
      <c r="I6641" s="16" t="n">
        <f aca="false">H6641/2_Girdiler!$B$17</f>
        <v>4.85987578855882</v>
      </c>
      <c r="J6641" s="16" t="n">
        <f aca="false">D6641+I6641</f>
        <v>8.53724729372211</v>
      </c>
    </row>
    <row r="6642" customFormat="false" ht="15" hidden="false" customHeight="false" outlineLevel="0" collapsed="false">
      <c r="A6642" s="0" t="n">
        <v>6630</v>
      </c>
      <c r="B6642" s="7" t="n">
        <v>0.266183</v>
      </c>
      <c r="C6642" s="7" t="n">
        <v>0.9276</v>
      </c>
      <c r="D6642" s="16" t="n">
        <f aca="false">LOGINV(B6642,$B$7,$C$7)</f>
        <v>9.56165044222174</v>
      </c>
      <c r="E6642" s="16" t="n">
        <f aca="false">LOGINV(C6642,$B$8,$C$8)</f>
        <v>279.908570603442</v>
      </c>
      <c r="F6642" s="16" t="n">
        <f aca="false">$B$5/100*E6642*2_Girdiler!$B$14*2_Girdiler!$B$15*2_Girdiler!$B$16</f>
        <v>7.04249963638261</v>
      </c>
      <c r="G6642" s="16" t="n">
        <f aca="false">MIN(MATCH(F6642,2_Girdiler!$B$20:$I$20,1),7)</f>
        <v>2</v>
      </c>
      <c r="H6642" s="16" t="n">
        <f aca="false">IF(F6642&gt;=40,2_Girdiler!$I$21+(F6642-40)*(2_Girdiler!$I$21-2_Girdiler!$H$21)/(2_Girdiler!$I$20-2_Girdiler!$H$20),INDEX(2_Girdiler!$B$21:$I$21,G6642)+(F6642-INDEX(2_Girdiler!$B$20:$I$20,G6642))*(INDEX(2_Girdiler!$B$21:$I$21,G6642+1)-INDEX(2_Girdiler!$B$21:$I$21,G6642))/(INDEX(2_Girdiler!$B$20:$I$20,G6642+1)-INDEX(2_Girdiler!$B$20:$I$20,G6642)))</f>
        <v>14.2679994182122</v>
      </c>
      <c r="I6642" s="16" t="n">
        <f aca="false">H6642/2_Girdiler!$B$17</f>
        <v>5.71634592075808</v>
      </c>
      <c r="J6642" s="16" t="n">
        <f aca="false">D6642+I6642</f>
        <v>15.2779963629798</v>
      </c>
    </row>
    <row r="6643" customFormat="false" ht="15" hidden="false" customHeight="false" outlineLevel="0" collapsed="false">
      <c r="A6643" s="0" t="n">
        <v>6631</v>
      </c>
      <c r="B6643" s="7" t="n">
        <v>0.72388</v>
      </c>
      <c r="C6643" s="7" t="n">
        <v>0.815343</v>
      </c>
      <c r="D6643" s="16" t="n">
        <f aca="false">LOGINV(B6643,$B$7,$C$7)</f>
        <v>18.8614923441015</v>
      </c>
      <c r="E6643" s="16" t="n">
        <f aca="false">LOGINV(C6643,$B$8,$C$8)</f>
        <v>194.947942517306</v>
      </c>
      <c r="F6643" s="16" t="n">
        <f aca="false">$B$5/100*E6643*2_Girdiler!$B$14*2_Girdiler!$B$15*2_Girdiler!$B$16</f>
        <v>4.90489023373542</v>
      </c>
      <c r="G6643" s="16" t="n">
        <f aca="false">MIN(MATCH(F6643,2_Girdiler!$B$20:$I$20,1),7)</f>
        <v>1</v>
      </c>
      <c r="H6643" s="16" t="n">
        <f aca="false">IF(F6643&gt;=40,2_Girdiler!$I$21+(F6643-40)*(2_Girdiler!$I$21-2_Girdiler!$H$21)/(2_Girdiler!$I$20-2_Girdiler!$H$20),INDEX(2_Girdiler!$B$21:$I$21,G6643)+(F6643-INDEX(2_Girdiler!$B$20:$I$20,G6643))*(INDEX(2_Girdiler!$B$21:$I$21,G6643+1)-INDEX(2_Girdiler!$B$21:$I$21,G6643))/(INDEX(2_Girdiler!$B$20:$I$20,G6643+1)-INDEX(2_Girdiler!$B$20:$I$20,G6643)))</f>
        <v>10.7907585142179</v>
      </c>
      <c r="I6643" s="16" t="n">
        <f aca="false">H6643/2_Girdiler!$B$17</f>
        <v>4.3232205585809</v>
      </c>
      <c r="J6643" s="16" t="n">
        <f aca="false">D6643+I6643</f>
        <v>23.1847129026824</v>
      </c>
    </row>
    <row r="6644" customFormat="false" ht="15" hidden="false" customHeight="false" outlineLevel="0" collapsed="false">
      <c r="A6644" s="0" t="n">
        <v>6632</v>
      </c>
      <c r="B6644" s="7" t="n">
        <v>0.151889</v>
      </c>
      <c r="C6644" s="7" t="n">
        <v>0.795752</v>
      </c>
      <c r="D6644" s="16" t="n">
        <f aca="false">LOGINV(B6644,$B$7,$C$7)</f>
        <v>7.63382593191378</v>
      </c>
      <c r="E6644" s="16" t="n">
        <f aca="false">LOGINV(C6644,$B$8,$C$8)</f>
        <v>186.189082980194</v>
      </c>
      <c r="F6644" s="16" t="n">
        <f aca="false">$B$5/100*E6644*2_Girdiler!$B$14*2_Girdiler!$B$15*2_Girdiler!$B$16</f>
        <v>4.68451732778167</v>
      </c>
      <c r="G6644" s="16" t="n">
        <f aca="false">MIN(MATCH(F6644,2_Girdiler!$B$20:$I$20,1),7)</f>
        <v>1</v>
      </c>
      <c r="H6644" s="16" t="n">
        <f aca="false">IF(F6644&gt;=40,2_Girdiler!$I$21+(F6644-40)*(2_Girdiler!$I$21-2_Girdiler!$H$21)/(2_Girdiler!$I$20-2_Girdiler!$H$20),INDEX(2_Girdiler!$B$21:$I$21,G6644)+(F6644-INDEX(2_Girdiler!$B$20:$I$20,G6644))*(INDEX(2_Girdiler!$B$21:$I$21,G6644+1)-INDEX(2_Girdiler!$B$21:$I$21,G6644))/(INDEX(2_Girdiler!$B$20:$I$20,G6644+1)-INDEX(2_Girdiler!$B$20:$I$20,G6644)))</f>
        <v>10.3059381211197</v>
      </c>
      <c r="I6644" s="16" t="n">
        <f aca="false">H6644/2_Girdiler!$B$17</f>
        <v>4.12898161903833</v>
      </c>
      <c r="J6644" s="16" t="n">
        <f aca="false">D6644+I6644</f>
        <v>11.7628075509521</v>
      </c>
    </row>
    <row r="6645" customFormat="false" ht="15" hidden="false" customHeight="false" outlineLevel="0" collapsed="false">
      <c r="A6645" s="0" t="n">
        <v>6633</v>
      </c>
      <c r="B6645" s="7" t="n">
        <v>0.183172</v>
      </c>
      <c r="C6645" s="7" t="n">
        <v>0.054973</v>
      </c>
      <c r="D6645" s="16" t="n">
        <f aca="false">LOGINV(B6645,$B$7,$C$7)</f>
        <v>8.18478330759248</v>
      </c>
      <c r="E6645" s="16" t="n">
        <f aca="false">LOGINV(C6645,$B$8,$C$8)</f>
        <v>38.917294389737</v>
      </c>
      <c r="F6645" s="16" t="n">
        <f aca="false">$B$5/100*E6645*2_Girdiler!$B$14*2_Girdiler!$B$15*2_Girdiler!$B$16</f>
        <v>0.979159126845784</v>
      </c>
      <c r="G6645" s="16" t="n">
        <f aca="false">MIN(MATCH(F6645,2_Girdiler!$B$20:$I$20,1),7)</f>
        <v>1</v>
      </c>
      <c r="H6645" s="16" t="n">
        <f aca="false">IF(F6645&gt;=40,2_Girdiler!$I$21+(F6645-40)*(2_Girdiler!$I$21-2_Girdiler!$H$21)/(2_Girdiler!$I$20-2_Girdiler!$H$20),INDEX(2_Girdiler!$B$21:$I$21,G6645)+(F6645-INDEX(2_Girdiler!$B$20:$I$20,G6645))*(INDEX(2_Girdiler!$B$21:$I$21,G6645+1)-INDEX(2_Girdiler!$B$21:$I$21,G6645))/(INDEX(2_Girdiler!$B$20:$I$20,G6645+1)-INDEX(2_Girdiler!$B$20:$I$20,G6645)))</f>
        <v>2.15415007906072</v>
      </c>
      <c r="I6645" s="16" t="n">
        <f aca="false">H6645/2_Girdiler!$B$17</f>
        <v>0.863040897059585</v>
      </c>
      <c r="J6645" s="16" t="n">
        <f aca="false">D6645+I6645</f>
        <v>9.04782420465206</v>
      </c>
    </row>
    <row r="6646" customFormat="false" ht="15" hidden="false" customHeight="false" outlineLevel="0" collapsed="false">
      <c r="A6646" s="0" t="n">
        <v>6634</v>
      </c>
      <c r="B6646" s="7" t="n">
        <v>0.347875</v>
      </c>
      <c r="C6646" s="7" t="n">
        <v>0.179107</v>
      </c>
      <c r="D6646" s="16" t="n">
        <f aca="false">LOGINV(B6646,$B$7,$C$7)</f>
        <v>10.8897391049303</v>
      </c>
      <c r="E6646" s="16" t="n">
        <f aca="false">LOGINV(C6646,$B$8,$C$8)</f>
        <v>60.3499873007917</v>
      </c>
      <c r="F6646" s="16" t="n">
        <f aca="false">$B$5/100*E6646*2_Girdiler!$B$14*2_Girdiler!$B$15*2_Girdiler!$B$16</f>
        <v>1.51840568048792</v>
      </c>
      <c r="G6646" s="16" t="n">
        <f aca="false">MIN(MATCH(F6646,2_Girdiler!$B$20:$I$20,1),7)</f>
        <v>1</v>
      </c>
      <c r="H6646" s="16" t="n">
        <f aca="false">IF(F6646&gt;=40,2_Girdiler!$I$21+(F6646-40)*(2_Girdiler!$I$21-2_Girdiler!$H$21)/(2_Girdiler!$I$20-2_Girdiler!$H$20),INDEX(2_Girdiler!$B$21:$I$21,G6646)+(F6646-INDEX(2_Girdiler!$B$20:$I$20,G6646))*(INDEX(2_Girdiler!$B$21:$I$21,G6646+1)-INDEX(2_Girdiler!$B$21:$I$21,G6646))/(INDEX(2_Girdiler!$B$20:$I$20,G6646+1)-INDEX(2_Girdiler!$B$20:$I$20,G6646)))</f>
        <v>3.34049249707342</v>
      </c>
      <c r="I6646" s="16" t="n">
        <f aca="false">H6646/2_Girdiler!$B$17</f>
        <v>1.33833834017365</v>
      </c>
      <c r="J6646" s="16" t="n">
        <f aca="false">D6646+I6646</f>
        <v>12.2280774451039</v>
      </c>
    </row>
    <row r="6647" customFormat="false" ht="15" hidden="false" customHeight="false" outlineLevel="0" collapsed="false">
      <c r="A6647" s="0" t="n">
        <v>6635</v>
      </c>
      <c r="B6647" s="7" t="n">
        <v>0.085956</v>
      </c>
      <c r="C6647" s="7" t="n">
        <v>0.738562</v>
      </c>
      <c r="D6647" s="16" t="n">
        <f aca="false">LOGINV(B6647,$B$7,$C$7)</f>
        <v>6.32394810575077</v>
      </c>
      <c r="E6647" s="16" t="n">
        <f aca="false">LOGINV(C6647,$B$8,$C$8)</f>
        <v>164.951405530938</v>
      </c>
      <c r="F6647" s="16" t="n">
        <f aca="false">$B$5/100*E6647*2_Girdiler!$B$14*2_Girdiler!$B$15*2_Girdiler!$B$16</f>
        <v>4.15017736315841</v>
      </c>
      <c r="G6647" s="16" t="n">
        <f aca="false">MIN(MATCH(F6647,2_Girdiler!$B$20:$I$20,1),7)</f>
        <v>1</v>
      </c>
      <c r="H6647" s="16" t="n">
        <f aca="false">IF(F6647&gt;=40,2_Girdiler!$I$21+(F6647-40)*(2_Girdiler!$I$21-2_Girdiler!$H$21)/(2_Girdiler!$I$20-2_Girdiler!$H$20),INDEX(2_Girdiler!$B$21:$I$21,G6647)+(F6647-INDEX(2_Girdiler!$B$20:$I$20,G6647))*(INDEX(2_Girdiler!$B$21:$I$21,G6647+1)-INDEX(2_Girdiler!$B$21:$I$21,G6647))/(INDEX(2_Girdiler!$B$20:$I$20,G6647+1)-INDEX(2_Girdiler!$B$20:$I$20,G6647)))</f>
        <v>9.1303901989485</v>
      </c>
      <c r="I6647" s="16" t="n">
        <f aca="false">H6647/2_Girdiler!$B$17</f>
        <v>3.65800889380949</v>
      </c>
      <c r="J6647" s="16" t="n">
        <f aca="false">D6647+I6647</f>
        <v>9.98195699956027</v>
      </c>
    </row>
    <row r="6648" customFormat="false" ht="15" hidden="false" customHeight="false" outlineLevel="0" collapsed="false">
      <c r="A6648" s="0" t="n">
        <v>6636</v>
      </c>
      <c r="B6648" s="7" t="n">
        <v>0.124243</v>
      </c>
      <c r="C6648" s="7" t="n">
        <v>0.774284</v>
      </c>
      <c r="D6648" s="16" t="n">
        <f aca="false">LOGINV(B6648,$B$7,$C$7)</f>
        <v>7.11739036024374</v>
      </c>
      <c r="E6648" s="16" t="n">
        <f aca="false">LOGINV(C6648,$B$8,$C$8)</f>
        <v>177.560219376741</v>
      </c>
      <c r="F6648" s="16" t="n">
        <f aca="false">$B$5/100*E6648*2_Girdiler!$B$14*2_Girdiler!$B$15*2_Girdiler!$B$16</f>
        <v>4.4674151195188</v>
      </c>
      <c r="G6648" s="16" t="n">
        <f aca="false">MIN(MATCH(F6648,2_Girdiler!$B$20:$I$20,1),7)</f>
        <v>1</v>
      </c>
      <c r="H6648" s="16" t="n">
        <f aca="false">IF(F6648&gt;=40,2_Girdiler!$I$21+(F6648-40)*(2_Girdiler!$I$21-2_Girdiler!$H$21)/(2_Girdiler!$I$20-2_Girdiler!$H$20),INDEX(2_Girdiler!$B$21:$I$21,G6648)+(F6648-INDEX(2_Girdiler!$B$20:$I$20,G6648))*(INDEX(2_Girdiler!$B$21:$I$21,G6648+1)-INDEX(2_Girdiler!$B$21:$I$21,G6648))/(INDEX(2_Girdiler!$B$20:$I$20,G6648+1)-INDEX(2_Girdiler!$B$20:$I$20,G6648)))</f>
        <v>9.82831326294136</v>
      </c>
      <c r="I6648" s="16" t="n">
        <f aca="false">H6648/2_Girdiler!$B$17</f>
        <v>3.93762550598612</v>
      </c>
      <c r="J6648" s="16" t="n">
        <f aca="false">D6648+I6648</f>
        <v>11.0550158662299</v>
      </c>
    </row>
    <row r="6649" customFormat="false" ht="15" hidden="false" customHeight="false" outlineLevel="0" collapsed="false">
      <c r="A6649" s="0" t="n">
        <v>6637</v>
      </c>
      <c r="B6649" s="7" t="n">
        <v>0.265777</v>
      </c>
      <c r="C6649" s="7" t="n">
        <v>0.660602</v>
      </c>
      <c r="D6649" s="16" t="n">
        <f aca="false">LOGINV(B6649,$B$7,$C$7)</f>
        <v>9.55505879710462</v>
      </c>
      <c r="E6649" s="16" t="n">
        <f aca="false">LOGINV(C6649,$B$8,$C$8)</f>
        <v>142.670093011388</v>
      </c>
      <c r="F6649" s="16" t="n">
        <f aca="false">$B$5/100*E6649*2_Girdiler!$B$14*2_Girdiler!$B$15*2_Girdiler!$B$16</f>
        <v>3.58957954016652</v>
      </c>
      <c r="G6649" s="16" t="n">
        <f aca="false">MIN(MATCH(F6649,2_Girdiler!$B$20:$I$20,1),7)</f>
        <v>1</v>
      </c>
      <c r="H6649" s="16" t="n">
        <f aca="false">IF(F6649&gt;=40,2_Girdiler!$I$21+(F6649-40)*(2_Girdiler!$I$21-2_Girdiler!$H$21)/(2_Girdiler!$I$20-2_Girdiler!$H$20),INDEX(2_Girdiler!$B$21:$I$21,G6649)+(F6649-INDEX(2_Girdiler!$B$20:$I$20,G6649))*(INDEX(2_Girdiler!$B$21:$I$21,G6649+1)-INDEX(2_Girdiler!$B$21:$I$21,G6649))/(INDEX(2_Girdiler!$B$20:$I$20,G6649+1)-INDEX(2_Girdiler!$B$20:$I$20,G6649)))</f>
        <v>7.89707498836634</v>
      </c>
      <c r="I6649" s="16" t="n">
        <f aca="false">H6649/2_Girdiler!$B$17</f>
        <v>3.16389222290318</v>
      </c>
      <c r="J6649" s="16" t="n">
        <f aca="false">D6649+I6649</f>
        <v>12.7189510200078</v>
      </c>
    </row>
    <row r="6650" customFormat="false" ht="15" hidden="false" customHeight="false" outlineLevel="0" collapsed="false">
      <c r="A6650" s="0" t="n">
        <v>6638</v>
      </c>
      <c r="B6650" s="7" t="n">
        <v>0.263627</v>
      </c>
      <c r="C6650" s="7" t="n">
        <v>0.890573</v>
      </c>
      <c r="D6650" s="16" t="n">
        <f aca="false">LOGINV(B6650,$B$7,$C$7)</f>
        <v>9.52014276859391</v>
      </c>
      <c r="E6650" s="16" t="n">
        <f aca="false">LOGINV(C6650,$B$8,$C$8)</f>
        <v>241.513092119653</v>
      </c>
      <c r="F6650" s="16" t="n">
        <f aca="false">$B$5/100*E6650*2_Girdiler!$B$14*2_Girdiler!$B$15*2_Girdiler!$B$16</f>
        <v>6.07646939773046</v>
      </c>
      <c r="G6650" s="16" t="n">
        <f aca="false">MIN(MATCH(F6650,2_Girdiler!$B$20:$I$20,1),7)</f>
        <v>2</v>
      </c>
      <c r="H6650" s="16" t="n">
        <f aca="false">IF(F6650&gt;=40,2_Girdiler!$I$21+(F6650-40)*(2_Girdiler!$I$21-2_Girdiler!$H$21)/(2_Girdiler!$I$20-2_Girdiler!$H$20),INDEX(2_Girdiler!$B$21:$I$21,G6650)+(F6650-INDEX(2_Girdiler!$B$20:$I$20,G6650))*(INDEX(2_Girdiler!$B$21:$I$21,G6650+1)-INDEX(2_Girdiler!$B$21:$I$21,G6650))/(INDEX(2_Girdiler!$B$20:$I$20,G6650+1)-INDEX(2_Girdiler!$B$20:$I$20,G6650)))</f>
        <v>12.7223510363687</v>
      </c>
      <c r="I6650" s="16" t="n">
        <f aca="false">H6650/2_Girdiler!$B$17</f>
        <v>5.09709576777594</v>
      </c>
      <c r="J6650" s="16" t="n">
        <f aca="false">D6650+I6650</f>
        <v>14.6172385363698</v>
      </c>
    </row>
    <row r="6651" customFormat="false" ht="15" hidden="false" customHeight="false" outlineLevel="0" collapsed="false">
      <c r="A6651" s="0" t="n">
        <v>6639</v>
      </c>
      <c r="B6651" s="7" t="n">
        <v>0.289836</v>
      </c>
      <c r="C6651" s="7" t="n">
        <v>0.142131</v>
      </c>
      <c r="D6651" s="16" t="n">
        <f aca="false">LOGINV(B6651,$B$7,$C$7)</f>
        <v>9.94506320862513</v>
      </c>
      <c r="E6651" s="16" t="n">
        <f aca="false">LOGINV(C6651,$B$8,$C$8)</f>
        <v>54.7091779508058</v>
      </c>
      <c r="F6651" s="16" t="n">
        <f aca="false">$B$5/100*E6651*2_Girdiler!$B$14*2_Girdiler!$B$15*2_Girdiler!$B$16</f>
        <v>1.37648291724227</v>
      </c>
      <c r="G6651" s="16" t="n">
        <f aca="false">MIN(MATCH(F6651,2_Girdiler!$B$20:$I$20,1),7)</f>
        <v>1</v>
      </c>
      <c r="H6651" s="16" t="n">
        <f aca="false">IF(F6651&gt;=40,2_Girdiler!$I$21+(F6651-40)*(2_Girdiler!$I$21-2_Girdiler!$H$21)/(2_Girdiler!$I$20-2_Girdiler!$H$20),INDEX(2_Girdiler!$B$21:$I$21,G6651)+(F6651-INDEX(2_Girdiler!$B$20:$I$20,G6651))*(INDEX(2_Girdiler!$B$21:$I$21,G6651+1)-INDEX(2_Girdiler!$B$21:$I$21,G6651))/(INDEX(2_Girdiler!$B$20:$I$20,G6651+1)-INDEX(2_Girdiler!$B$20:$I$20,G6651)))</f>
        <v>3.028262417933</v>
      </c>
      <c r="I6651" s="16" t="n">
        <f aca="false">H6651/2_Girdiler!$B$17</f>
        <v>1.21324616103085</v>
      </c>
      <c r="J6651" s="16" t="n">
        <f aca="false">D6651+I6651</f>
        <v>11.158309369656</v>
      </c>
    </row>
    <row r="6652" customFormat="false" ht="15" hidden="false" customHeight="false" outlineLevel="0" collapsed="false">
      <c r="A6652" s="0" t="n">
        <v>6640</v>
      </c>
      <c r="B6652" s="7" t="n">
        <v>0.747663</v>
      </c>
      <c r="C6652" s="7" t="n">
        <v>0.502994</v>
      </c>
      <c r="D6652" s="16" t="n">
        <f aca="false">LOGINV(B6652,$B$7,$C$7)</f>
        <v>19.6420257005538</v>
      </c>
      <c r="E6652" s="16" t="n">
        <f aca="false">LOGINV(C6652,$B$8,$C$8)</f>
        <v>109.735563981906</v>
      </c>
      <c r="F6652" s="16" t="n">
        <f aca="false">$B$5/100*E6652*2_Girdiler!$B$14*2_Girdiler!$B$15*2_Girdiler!$B$16</f>
        <v>2.76094678978476</v>
      </c>
      <c r="G6652" s="16" t="n">
        <f aca="false">MIN(MATCH(F6652,2_Girdiler!$B$20:$I$20,1),7)</f>
        <v>1</v>
      </c>
      <c r="H6652" s="16" t="n">
        <f aca="false">IF(F6652&gt;=40,2_Girdiler!$I$21+(F6652-40)*(2_Girdiler!$I$21-2_Girdiler!$H$21)/(2_Girdiler!$I$20-2_Girdiler!$H$20),INDEX(2_Girdiler!$B$21:$I$21,G6652)+(F6652-INDEX(2_Girdiler!$B$20:$I$20,G6652))*(INDEX(2_Girdiler!$B$21:$I$21,G6652+1)-INDEX(2_Girdiler!$B$21:$I$21,G6652))/(INDEX(2_Girdiler!$B$20:$I$20,G6652+1)-INDEX(2_Girdiler!$B$20:$I$20,G6652)))</f>
        <v>6.07408293752646</v>
      </c>
      <c r="I6652" s="16" t="n">
        <f aca="false">H6652/2_Girdiler!$B$17</f>
        <v>2.43352681791926</v>
      </c>
      <c r="J6652" s="16" t="n">
        <f aca="false">D6652+I6652</f>
        <v>22.075552518473</v>
      </c>
    </row>
    <row r="6653" customFormat="false" ht="15" hidden="false" customHeight="false" outlineLevel="0" collapsed="false">
      <c r="A6653" s="0" t="n">
        <v>6641</v>
      </c>
      <c r="B6653" s="7" t="n">
        <v>0.899543</v>
      </c>
      <c r="C6653" s="7" t="n">
        <v>0.589043</v>
      </c>
      <c r="D6653" s="16" t="n">
        <f aca="false">LOGINV(B6653,$B$7,$C$7)</f>
        <v>27.6240779112746</v>
      </c>
      <c r="E6653" s="16" t="n">
        <f aca="false">LOGINV(C6653,$B$8,$C$8)</f>
        <v>126.282409391088</v>
      </c>
      <c r="F6653" s="16" t="n">
        <f aca="false">$B$5/100*E6653*2_Girdiler!$B$14*2_Girdiler!$B$15*2_Girdiler!$B$16</f>
        <v>3.17726542027978</v>
      </c>
      <c r="G6653" s="16" t="n">
        <f aca="false">MIN(MATCH(F6653,2_Girdiler!$B$20:$I$20,1),7)</f>
        <v>1</v>
      </c>
      <c r="H6653" s="16" t="n">
        <f aca="false">IF(F6653&gt;=40,2_Girdiler!$I$21+(F6653-40)*(2_Girdiler!$I$21-2_Girdiler!$H$21)/(2_Girdiler!$I$20-2_Girdiler!$H$20),INDEX(2_Girdiler!$B$21:$I$21,G6653)+(F6653-INDEX(2_Girdiler!$B$20:$I$20,G6653))*(INDEX(2_Girdiler!$B$21:$I$21,G6653+1)-INDEX(2_Girdiler!$B$21:$I$21,G6653))/(INDEX(2_Girdiler!$B$20:$I$20,G6653+1)-INDEX(2_Girdiler!$B$20:$I$20,G6653)))</f>
        <v>6.98998392461552</v>
      </c>
      <c r="I6653" s="16" t="n">
        <f aca="false">H6653/2_Girdiler!$B$17</f>
        <v>2.80047432877224</v>
      </c>
      <c r="J6653" s="16" t="n">
        <f aca="false">D6653+I6653</f>
        <v>30.4245522400469</v>
      </c>
    </row>
    <row r="6654" customFormat="false" ht="15" hidden="false" customHeight="false" outlineLevel="0" collapsed="false">
      <c r="A6654" s="0" t="n">
        <v>6642</v>
      </c>
      <c r="B6654" s="7" t="n">
        <v>0.372023</v>
      </c>
      <c r="C6654" s="7" t="n">
        <v>0.019482</v>
      </c>
      <c r="D6654" s="16" t="n">
        <f aca="false">LOGINV(B6654,$B$7,$C$7)</f>
        <v>11.288774605197</v>
      </c>
      <c r="E6654" s="16" t="n">
        <f aca="false">LOGINV(C6654,$B$8,$C$8)</f>
        <v>28.8050638810233</v>
      </c>
      <c r="F6654" s="16" t="n">
        <f aca="false">$B$5/100*E6654*2_Girdiler!$B$14*2_Girdiler!$B$15*2_Girdiler!$B$16</f>
        <v>0.724735407246545</v>
      </c>
      <c r="G6654" s="16" t="n">
        <f aca="false">MIN(MATCH(F6654,2_Girdiler!$B$20:$I$20,1),7)</f>
        <v>1</v>
      </c>
      <c r="H6654" s="16" t="n">
        <f aca="false">IF(F6654&gt;=40,2_Girdiler!$I$21+(F6654-40)*(2_Girdiler!$I$21-2_Girdiler!$H$21)/(2_Girdiler!$I$20-2_Girdiler!$H$20),INDEX(2_Girdiler!$B$21:$I$21,G6654)+(F6654-INDEX(2_Girdiler!$B$20:$I$20,G6654))*(INDEX(2_Girdiler!$B$21:$I$21,G6654+1)-INDEX(2_Girdiler!$B$21:$I$21,G6654))/(INDEX(2_Girdiler!$B$20:$I$20,G6654+1)-INDEX(2_Girdiler!$B$20:$I$20,G6654)))</f>
        <v>1.5944178959424</v>
      </c>
      <c r="I6654" s="16" t="n">
        <f aca="false">H6654/2_Girdiler!$B$17</f>
        <v>0.638789221130769</v>
      </c>
      <c r="J6654" s="16" t="n">
        <f aca="false">D6654+I6654</f>
        <v>11.9275638263278</v>
      </c>
    </row>
    <row r="6655" customFormat="false" ht="15" hidden="false" customHeight="false" outlineLevel="0" collapsed="false">
      <c r="A6655" s="0" t="n">
        <v>6643</v>
      </c>
      <c r="B6655" s="7" t="n">
        <v>0.486492</v>
      </c>
      <c r="C6655" s="7" t="n">
        <v>0.865279</v>
      </c>
      <c r="D6655" s="16" t="n">
        <f aca="false">LOGINV(B6655,$B$7,$C$7)</f>
        <v>13.2888200983061</v>
      </c>
      <c r="E6655" s="16" t="n">
        <f aca="false">LOGINV(C6655,$B$8,$C$8)</f>
        <v>222.758006720548</v>
      </c>
      <c r="F6655" s="16" t="n">
        <f aca="false">$B$5/100*E6655*2_Girdiler!$B$14*2_Girdiler!$B$15*2_Girdiler!$B$16</f>
        <v>5.60459144908898</v>
      </c>
      <c r="G6655" s="16" t="n">
        <f aca="false">MIN(MATCH(F6655,2_Girdiler!$B$20:$I$20,1),7)</f>
        <v>2</v>
      </c>
      <c r="H6655" s="16" t="n">
        <f aca="false">IF(F6655&gt;=40,2_Girdiler!$I$21+(F6655-40)*(2_Girdiler!$I$21-2_Girdiler!$H$21)/(2_Girdiler!$I$20-2_Girdiler!$H$20),INDEX(2_Girdiler!$B$21:$I$21,G6655)+(F6655-INDEX(2_Girdiler!$B$20:$I$20,G6655))*(INDEX(2_Girdiler!$B$21:$I$21,G6655+1)-INDEX(2_Girdiler!$B$21:$I$21,G6655))/(INDEX(2_Girdiler!$B$20:$I$20,G6655+1)-INDEX(2_Girdiler!$B$20:$I$20,G6655)))</f>
        <v>11.9673463185424</v>
      </c>
      <c r="I6655" s="16" t="n">
        <f aca="false">H6655/2_Girdiler!$B$17</f>
        <v>4.79460990326217</v>
      </c>
      <c r="J6655" s="16" t="n">
        <f aca="false">D6655+I6655</f>
        <v>18.0834300015683</v>
      </c>
    </row>
    <row r="6656" customFormat="false" ht="15" hidden="false" customHeight="false" outlineLevel="0" collapsed="false">
      <c r="A6656" s="0" t="n">
        <v>6644</v>
      </c>
      <c r="B6656" s="7" t="n">
        <v>0.771707</v>
      </c>
      <c r="C6656" s="7" t="n">
        <v>0.716274</v>
      </c>
      <c r="D6656" s="16" t="n">
        <f aca="false">LOGINV(B6656,$B$7,$C$7)</f>
        <v>20.5071432716748</v>
      </c>
      <c r="E6656" s="16" t="n">
        <f aca="false">LOGINV(C6656,$B$8,$C$8)</f>
        <v>157.958318853923</v>
      </c>
      <c r="F6656" s="16" t="n">
        <f aca="false">$B$5/100*E6656*2_Girdiler!$B$14*2_Girdiler!$B$15*2_Girdiler!$B$16</f>
        <v>3.97423130236469</v>
      </c>
      <c r="G6656" s="16" t="n">
        <f aca="false">MIN(MATCH(F6656,2_Girdiler!$B$20:$I$20,1),7)</f>
        <v>1</v>
      </c>
      <c r="H6656" s="16" t="n">
        <f aca="false">IF(F6656&gt;=40,2_Girdiler!$I$21+(F6656-40)*(2_Girdiler!$I$21-2_Girdiler!$H$21)/(2_Girdiler!$I$20-2_Girdiler!$H$20),INDEX(2_Girdiler!$B$21:$I$21,G6656)+(F6656-INDEX(2_Girdiler!$B$20:$I$20,G6656))*(INDEX(2_Girdiler!$B$21:$I$21,G6656+1)-INDEX(2_Girdiler!$B$21:$I$21,G6656))/(INDEX(2_Girdiler!$B$20:$I$20,G6656+1)-INDEX(2_Girdiler!$B$20:$I$20,G6656)))</f>
        <v>8.74330886520233</v>
      </c>
      <c r="I6656" s="16" t="n">
        <f aca="false">H6656/2_Girdiler!$B$17</f>
        <v>3.50292823125093</v>
      </c>
      <c r="J6656" s="16" t="n">
        <f aca="false">D6656+I6656</f>
        <v>24.0100715029258</v>
      </c>
    </row>
    <row r="6657" customFormat="false" ht="15" hidden="false" customHeight="false" outlineLevel="0" collapsed="false">
      <c r="A6657" s="0" t="n">
        <v>6645</v>
      </c>
      <c r="B6657" s="7" t="n">
        <v>0.546187</v>
      </c>
      <c r="C6657" s="7" t="n">
        <v>0.535808</v>
      </c>
      <c r="D6657" s="16" t="n">
        <f aca="false">LOGINV(B6657,$B$7,$C$7)</f>
        <v>14.446859672456</v>
      </c>
      <c r="E6657" s="16" t="n">
        <f aca="false">LOGINV(C6657,$B$8,$C$8)</f>
        <v>115.72833045641</v>
      </c>
      <c r="F6657" s="16" t="n">
        <f aca="false">$B$5/100*E6657*2_Girdiler!$B$14*2_Girdiler!$B$15*2_Girdiler!$B$16</f>
        <v>2.91172479428326</v>
      </c>
      <c r="G6657" s="16" t="n">
        <f aca="false">MIN(MATCH(F6657,2_Girdiler!$B$20:$I$20,1),7)</f>
        <v>1</v>
      </c>
      <c r="H6657" s="16" t="n">
        <f aca="false">IF(F6657&gt;=40,2_Girdiler!$I$21+(F6657-40)*(2_Girdiler!$I$21-2_Girdiler!$H$21)/(2_Girdiler!$I$20-2_Girdiler!$H$20),INDEX(2_Girdiler!$B$21:$I$21,G6657)+(F6657-INDEX(2_Girdiler!$B$20:$I$20,G6657))*(INDEX(2_Girdiler!$B$21:$I$21,G6657+1)-INDEX(2_Girdiler!$B$21:$I$21,G6657))/(INDEX(2_Girdiler!$B$20:$I$20,G6657+1)-INDEX(2_Girdiler!$B$20:$I$20,G6657)))</f>
        <v>6.40579454742318</v>
      </c>
      <c r="I6657" s="16" t="n">
        <f aca="false">H6657/2_Girdiler!$B$17</f>
        <v>2.56642409752531</v>
      </c>
      <c r="J6657" s="16" t="n">
        <f aca="false">D6657+I6657</f>
        <v>17.0132837699813</v>
      </c>
    </row>
    <row r="6658" customFormat="false" ht="15" hidden="false" customHeight="false" outlineLevel="0" collapsed="false">
      <c r="A6658" s="0" t="n">
        <v>6646</v>
      </c>
      <c r="B6658" s="7" t="n">
        <v>0.264875</v>
      </c>
      <c r="C6658" s="7" t="n">
        <v>0.373692</v>
      </c>
      <c r="D6658" s="16" t="n">
        <f aca="false">LOGINV(B6658,$B$7,$C$7)</f>
        <v>9.5404122969515</v>
      </c>
      <c r="E6658" s="16" t="n">
        <f aca="false">LOGINV(C6658,$B$8,$C$8)</f>
        <v>88.705292741075</v>
      </c>
      <c r="F6658" s="16" t="n">
        <f aca="false">$B$5/100*E6658*2_Girdiler!$B$14*2_Girdiler!$B$15*2_Girdiler!$B$16</f>
        <v>2.23182516536545</v>
      </c>
      <c r="G6658" s="16" t="n">
        <f aca="false">MIN(MATCH(F6658,2_Girdiler!$B$20:$I$20,1),7)</f>
        <v>1</v>
      </c>
      <c r="H6658" s="16" t="n">
        <f aca="false">IF(F6658&gt;=40,2_Girdiler!$I$21+(F6658-40)*(2_Girdiler!$I$21-2_Girdiler!$H$21)/(2_Girdiler!$I$20-2_Girdiler!$H$20),INDEX(2_Girdiler!$B$21:$I$21,G6658)+(F6658-INDEX(2_Girdiler!$B$20:$I$20,G6658))*(INDEX(2_Girdiler!$B$21:$I$21,G6658+1)-INDEX(2_Girdiler!$B$21:$I$21,G6658))/(INDEX(2_Girdiler!$B$20:$I$20,G6658+1)-INDEX(2_Girdiler!$B$20:$I$20,G6658)))</f>
        <v>4.91001536380398</v>
      </c>
      <c r="I6658" s="16" t="n">
        <f aca="false">H6658/2_Girdiler!$B$17</f>
        <v>1.96715359126762</v>
      </c>
      <c r="J6658" s="16" t="n">
        <f aca="false">D6658+I6658</f>
        <v>11.5075658882191</v>
      </c>
    </row>
    <row r="6659" customFormat="false" ht="15" hidden="false" customHeight="false" outlineLevel="0" collapsed="false">
      <c r="A6659" s="0" t="n">
        <v>6647</v>
      </c>
      <c r="B6659" s="7" t="n">
        <v>0.521667</v>
      </c>
      <c r="C6659" s="7" t="n">
        <v>0.712121</v>
      </c>
      <c r="D6659" s="16" t="n">
        <f aca="false">LOGINV(B6659,$B$7,$C$7)</f>
        <v>13.9584898352718</v>
      </c>
      <c r="E6659" s="16" t="n">
        <f aca="false">LOGINV(C6659,$B$8,$C$8)</f>
        <v>156.717604315857</v>
      </c>
      <c r="F6659" s="16" t="n">
        <f aca="false">$B$5/100*E6659*2_Girdiler!$B$14*2_Girdiler!$B$15*2_Girdiler!$B$16</f>
        <v>3.94301492458696</v>
      </c>
      <c r="G6659" s="16" t="n">
        <f aca="false">MIN(MATCH(F6659,2_Girdiler!$B$20:$I$20,1),7)</f>
        <v>1</v>
      </c>
      <c r="H6659" s="16" t="n">
        <f aca="false">IF(F6659&gt;=40,2_Girdiler!$I$21+(F6659-40)*(2_Girdiler!$I$21-2_Girdiler!$H$21)/(2_Girdiler!$I$20-2_Girdiler!$H$20),INDEX(2_Girdiler!$B$21:$I$21,G6659)+(F6659-INDEX(2_Girdiler!$B$20:$I$20,G6659))*(INDEX(2_Girdiler!$B$21:$I$21,G6659+1)-INDEX(2_Girdiler!$B$21:$I$21,G6659))/(INDEX(2_Girdiler!$B$20:$I$20,G6659+1)-INDEX(2_Girdiler!$B$20:$I$20,G6659)))</f>
        <v>8.67463283409131</v>
      </c>
      <c r="I6659" s="16" t="n">
        <f aca="false">H6659/2_Girdiler!$B$17</f>
        <v>3.47541379570966</v>
      </c>
      <c r="J6659" s="16" t="n">
        <f aca="false">D6659+I6659</f>
        <v>17.4339036309814</v>
      </c>
    </row>
    <row r="6660" customFormat="false" ht="15" hidden="false" customHeight="false" outlineLevel="0" collapsed="false">
      <c r="A6660" s="0" t="n">
        <v>6648</v>
      </c>
      <c r="B6660" s="7" t="n">
        <v>0.439557</v>
      </c>
      <c r="C6660" s="7" t="n">
        <v>0.548028</v>
      </c>
      <c r="D6660" s="16" t="n">
        <f aca="false">LOGINV(B6660,$B$7,$C$7)</f>
        <v>12.4413257723249</v>
      </c>
      <c r="E6660" s="16" t="n">
        <f aca="false">LOGINV(C6660,$B$8,$C$8)</f>
        <v>118.052380810196</v>
      </c>
      <c r="F6660" s="16" t="n">
        <f aca="false">$B$5/100*E6660*2_Girdiler!$B$14*2_Girdiler!$B$15*2_Girdiler!$B$16</f>
        <v>2.97019790118453</v>
      </c>
      <c r="G6660" s="16" t="n">
        <f aca="false">MIN(MATCH(F6660,2_Girdiler!$B$20:$I$20,1),7)</f>
        <v>1</v>
      </c>
      <c r="H6660" s="16" t="n">
        <f aca="false">IF(F6660&gt;=40,2_Girdiler!$I$21+(F6660-40)*(2_Girdiler!$I$21-2_Girdiler!$H$21)/(2_Girdiler!$I$20-2_Girdiler!$H$20),INDEX(2_Girdiler!$B$21:$I$21,G6660)+(F6660-INDEX(2_Girdiler!$B$20:$I$20,G6660))*(INDEX(2_Girdiler!$B$21:$I$21,G6660+1)-INDEX(2_Girdiler!$B$21:$I$21,G6660))/(INDEX(2_Girdiler!$B$20:$I$20,G6660+1)-INDEX(2_Girdiler!$B$20:$I$20,G6660)))</f>
        <v>6.53443538260595</v>
      </c>
      <c r="I6660" s="16" t="n">
        <f aca="false">H6660/2_Girdiler!$B$17</f>
        <v>2.61796289367226</v>
      </c>
      <c r="J6660" s="16" t="n">
        <f aca="false">D6660+I6660</f>
        <v>15.0592886659972</v>
      </c>
    </row>
    <row r="6661" customFormat="false" ht="15" hidden="false" customHeight="false" outlineLevel="0" collapsed="false">
      <c r="A6661" s="0" t="n">
        <v>6649</v>
      </c>
      <c r="B6661" s="7" t="n">
        <v>0.592904</v>
      </c>
      <c r="C6661" s="7" t="n">
        <v>0.947499</v>
      </c>
      <c r="D6661" s="16" t="n">
        <f aca="false">LOGINV(B6661,$B$7,$C$7)</f>
        <v>15.4375216543036</v>
      </c>
      <c r="E6661" s="16" t="n">
        <f aca="false">LOGINV(C6661,$B$8,$C$8)</f>
        <v>310.949845286429</v>
      </c>
      <c r="F6661" s="16" t="n">
        <f aca="false">$B$5/100*E6661*2_Girdiler!$B$14*2_Girdiler!$B$15*2_Girdiler!$B$16</f>
        <v>7.82349810740655</v>
      </c>
      <c r="G6661" s="16" t="n">
        <f aca="false">MIN(MATCH(F6661,2_Girdiler!$B$20:$I$20,1),7)</f>
        <v>2</v>
      </c>
      <c r="H6661" s="16" t="n">
        <f aca="false">IF(F6661&gt;=40,2_Girdiler!$I$21+(F6661-40)*(2_Girdiler!$I$21-2_Girdiler!$H$21)/(2_Girdiler!$I$20-2_Girdiler!$H$20),INDEX(2_Girdiler!$B$21:$I$21,G6661)+(F6661-INDEX(2_Girdiler!$B$20:$I$20,G6661))*(INDEX(2_Girdiler!$B$21:$I$21,G6661+1)-INDEX(2_Girdiler!$B$21:$I$21,G6661))/(INDEX(2_Girdiler!$B$20:$I$20,G6661+1)-INDEX(2_Girdiler!$B$20:$I$20,G6661)))</f>
        <v>15.5175969718505</v>
      </c>
      <c r="I6661" s="16" t="n">
        <f aca="false">H6661/2_Girdiler!$B$17</f>
        <v>6.21698596628625</v>
      </c>
      <c r="J6661" s="16" t="n">
        <f aca="false">D6661+I6661</f>
        <v>21.6545076205899</v>
      </c>
    </row>
    <row r="6662" customFormat="false" ht="15" hidden="false" customHeight="false" outlineLevel="0" collapsed="false">
      <c r="A6662" s="0" t="n">
        <v>6650</v>
      </c>
      <c r="B6662" s="7" t="n">
        <v>0.23037</v>
      </c>
      <c r="C6662" s="7" t="n">
        <v>0.531303</v>
      </c>
      <c r="D6662" s="16" t="n">
        <f aca="false">LOGINV(B6662,$B$7,$C$7)</f>
        <v>8.97681966132035</v>
      </c>
      <c r="E6662" s="16" t="n">
        <f aca="false">LOGINV(C6662,$B$8,$C$8)</f>
        <v>114.884849277804</v>
      </c>
      <c r="F6662" s="16" t="n">
        <f aca="false">$B$5/100*E6662*2_Girdiler!$B$14*2_Girdiler!$B$15*2_Girdiler!$B$16</f>
        <v>2.89050280782955</v>
      </c>
      <c r="G6662" s="16" t="n">
        <f aca="false">MIN(MATCH(F6662,2_Girdiler!$B$20:$I$20,1),7)</f>
        <v>1</v>
      </c>
      <c r="H6662" s="16" t="n">
        <f aca="false">IF(F6662&gt;=40,2_Girdiler!$I$21+(F6662-40)*(2_Girdiler!$I$21-2_Girdiler!$H$21)/(2_Girdiler!$I$20-2_Girdiler!$H$20),INDEX(2_Girdiler!$B$21:$I$21,G6662)+(F6662-INDEX(2_Girdiler!$B$20:$I$20,G6662))*(INDEX(2_Girdiler!$B$21:$I$21,G6662+1)-INDEX(2_Girdiler!$B$21:$I$21,G6662))/(INDEX(2_Girdiler!$B$20:$I$20,G6662+1)-INDEX(2_Girdiler!$B$20:$I$20,G6662)))</f>
        <v>6.359106177225</v>
      </c>
      <c r="I6662" s="16" t="n">
        <f aca="false">H6662/2_Girdiler!$B$17</f>
        <v>2.54771882100361</v>
      </c>
      <c r="J6662" s="16" t="n">
        <f aca="false">D6662+I6662</f>
        <v>11.524538482324</v>
      </c>
    </row>
    <row r="6663" customFormat="false" ht="15" hidden="false" customHeight="false" outlineLevel="0" collapsed="false">
      <c r="A6663" s="0" t="n">
        <v>6651</v>
      </c>
      <c r="B6663" s="7" t="n">
        <v>0.93131</v>
      </c>
      <c r="C6663" s="7" t="n">
        <v>0.341222</v>
      </c>
      <c r="D6663" s="16" t="n">
        <f aca="false">LOGINV(B6663,$B$7,$C$7)</f>
        <v>30.9967969773005</v>
      </c>
      <c r="E6663" s="16" t="n">
        <f aca="false">LOGINV(C6663,$B$8,$C$8)</f>
        <v>83.8588851115561</v>
      </c>
      <c r="F6663" s="16" t="n">
        <f aca="false">$B$5/100*E6663*2_Girdiler!$B$14*2_Girdiler!$B$15*2_Girdiler!$B$16</f>
        <v>2.10988954940675</v>
      </c>
      <c r="G6663" s="16" t="n">
        <f aca="false">MIN(MATCH(F6663,2_Girdiler!$B$20:$I$20,1),7)</f>
        <v>1</v>
      </c>
      <c r="H6663" s="16" t="n">
        <f aca="false">IF(F6663&gt;=40,2_Girdiler!$I$21+(F6663-40)*(2_Girdiler!$I$21-2_Girdiler!$H$21)/(2_Girdiler!$I$20-2_Girdiler!$H$20),INDEX(2_Girdiler!$B$21:$I$21,G6663)+(F6663-INDEX(2_Girdiler!$B$20:$I$20,G6663))*(INDEX(2_Girdiler!$B$21:$I$21,G6663+1)-INDEX(2_Girdiler!$B$21:$I$21,G6663))/(INDEX(2_Girdiler!$B$20:$I$20,G6663+1)-INDEX(2_Girdiler!$B$20:$I$20,G6663)))</f>
        <v>4.64175700869486</v>
      </c>
      <c r="I6663" s="16" t="n">
        <f aca="false">H6663/2_Girdiler!$B$17</f>
        <v>1.85967828873993</v>
      </c>
      <c r="J6663" s="16" t="n">
        <f aca="false">D6663+I6663</f>
        <v>32.8564752660405</v>
      </c>
    </row>
    <row r="6664" customFormat="false" ht="15" hidden="false" customHeight="false" outlineLevel="0" collapsed="false">
      <c r="A6664" s="0" t="n">
        <v>6652</v>
      </c>
      <c r="B6664" s="7" t="n">
        <v>0.371583</v>
      </c>
      <c r="C6664" s="7" t="n">
        <v>0.405029</v>
      </c>
      <c r="D6664" s="16" t="n">
        <f aca="false">LOGINV(B6664,$B$7,$C$7)</f>
        <v>11.2814556928985</v>
      </c>
      <c r="E6664" s="16" t="n">
        <f aca="false">LOGINV(C6664,$B$8,$C$8)</f>
        <v>93.5113093261784</v>
      </c>
      <c r="F6664" s="16" t="n">
        <f aca="false">$B$5/100*E6664*2_Girdiler!$B$14*2_Girdiler!$B$15*2_Girdiler!$B$16</f>
        <v>2.35274454264665</v>
      </c>
      <c r="G6664" s="16" t="n">
        <f aca="false">MIN(MATCH(F6664,2_Girdiler!$B$20:$I$20,1),7)</f>
        <v>1</v>
      </c>
      <c r="H6664" s="16" t="n">
        <f aca="false">IF(F6664&gt;=40,2_Girdiler!$I$21+(F6664-40)*(2_Girdiler!$I$21-2_Girdiler!$H$21)/(2_Girdiler!$I$20-2_Girdiler!$H$20),INDEX(2_Girdiler!$B$21:$I$21,G6664)+(F6664-INDEX(2_Girdiler!$B$20:$I$20,G6664))*(INDEX(2_Girdiler!$B$21:$I$21,G6664+1)-INDEX(2_Girdiler!$B$21:$I$21,G6664))/(INDEX(2_Girdiler!$B$20:$I$20,G6664+1)-INDEX(2_Girdiler!$B$20:$I$20,G6664)))</f>
        <v>5.17603799382263</v>
      </c>
      <c r="I6664" s="16" t="n">
        <f aca="false">H6664/2_Girdiler!$B$17</f>
        <v>2.07373317060201</v>
      </c>
      <c r="J6664" s="16" t="n">
        <f aca="false">D6664+I6664</f>
        <v>13.3551888635006</v>
      </c>
    </row>
    <row r="6665" customFormat="false" ht="15" hidden="false" customHeight="false" outlineLevel="0" collapsed="false">
      <c r="A6665" s="0" t="n">
        <v>6653</v>
      </c>
      <c r="B6665" s="7" t="n">
        <v>0.533021</v>
      </c>
      <c r="C6665" s="7" t="n">
        <v>0.798969</v>
      </c>
      <c r="D6665" s="16" t="n">
        <f aca="false">LOGINV(B6665,$B$7,$C$7)</f>
        <v>14.1822271403895</v>
      </c>
      <c r="E6665" s="16" t="n">
        <f aca="false">LOGINV(C6665,$B$8,$C$8)</f>
        <v>187.56437155633</v>
      </c>
      <c r="F6665" s="16" t="n">
        <f aca="false">$B$5/100*E6665*2_Girdiler!$B$14*2_Girdiler!$B$15*2_Girdiler!$B$16</f>
        <v>4.71911958835727</v>
      </c>
      <c r="G6665" s="16" t="n">
        <f aca="false">MIN(MATCH(F6665,2_Girdiler!$B$20:$I$20,1),7)</f>
        <v>1</v>
      </c>
      <c r="H6665" s="16" t="n">
        <f aca="false">IF(F6665&gt;=40,2_Girdiler!$I$21+(F6665-40)*(2_Girdiler!$I$21-2_Girdiler!$H$21)/(2_Girdiler!$I$20-2_Girdiler!$H$20),INDEX(2_Girdiler!$B$21:$I$21,G6665)+(F6665-INDEX(2_Girdiler!$B$20:$I$20,G6665))*(INDEX(2_Girdiler!$B$21:$I$21,G6665+1)-INDEX(2_Girdiler!$B$21:$I$21,G6665))/(INDEX(2_Girdiler!$B$20:$I$20,G6665+1)-INDEX(2_Girdiler!$B$20:$I$20,G6665)))</f>
        <v>10.382063094386</v>
      </c>
      <c r="I6665" s="16" t="n">
        <f aca="false">H6665/2_Girdiler!$B$17</f>
        <v>4.15948040640465</v>
      </c>
      <c r="J6665" s="16" t="n">
        <f aca="false">D6665+I6665</f>
        <v>18.3417075467942</v>
      </c>
    </row>
    <row r="6666" customFormat="false" ht="15" hidden="false" customHeight="false" outlineLevel="0" collapsed="false">
      <c r="A6666" s="0" t="n">
        <v>6654</v>
      </c>
      <c r="B6666" s="7" t="n">
        <v>0.80881</v>
      </c>
      <c r="C6666" s="7" t="n">
        <v>0.135939</v>
      </c>
      <c r="D6666" s="16" t="n">
        <f aca="false">LOGINV(B6666,$B$7,$C$7)</f>
        <v>22.0364907810926</v>
      </c>
      <c r="E6666" s="16" t="n">
        <f aca="false">LOGINV(C6666,$B$8,$C$8)</f>
        <v>53.7308471026577</v>
      </c>
      <c r="F6666" s="16" t="n">
        <f aca="false">$B$5/100*E6666*2_Girdiler!$B$14*2_Girdiler!$B$15*2_Girdiler!$B$16</f>
        <v>1.35186811310287</v>
      </c>
      <c r="G6666" s="16" t="n">
        <f aca="false">MIN(MATCH(F6666,2_Girdiler!$B$20:$I$20,1),7)</f>
        <v>1</v>
      </c>
      <c r="H6666" s="16" t="n">
        <f aca="false">IF(F6666&gt;=40,2_Girdiler!$I$21+(F6666-40)*(2_Girdiler!$I$21-2_Girdiler!$H$21)/(2_Girdiler!$I$20-2_Girdiler!$H$20),INDEX(2_Girdiler!$B$21:$I$21,G6666)+(F6666-INDEX(2_Girdiler!$B$20:$I$20,G6666))*(INDEX(2_Girdiler!$B$21:$I$21,G6666+1)-INDEX(2_Girdiler!$B$21:$I$21,G6666))/(INDEX(2_Girdiler!$B$20:$I$20,G6666+1)-INDEX(2_Girdiler!$B$20:$I$20,G6666)))</f>
        <v>2.97410984882631</v>
      </c>
      <c r="I6666" s="16" t="n">
        <f aca="false">H6666/2_Girdiler!$B$17</f>
        <v>1.19155042020285</v>
      </c>
      <c r="J6666" s="16" t="n">
        <f aca="false">D6666+I6666</f>
        <v>23.2280412012954</v>
      </c>
    </row>
    <row r="6667" customFormat="false" ht="15" hidden="false" customHeight="false" outlineLevel="0" collapsed="false">
      <c r="A6667" s="0" t="n">
        <v>6655</v>
      </c>
      <c r="B6667" s="7" t="n">
        <v>0.899841</v>
      </c>
      <c r="C6667" s="7" t="n">
        <v>0.225243</v>
      </c>
      <c r="D6667" s="16" t="n">
        <f aca="false">LOGINV(B6667,$B$7,$C$7)</f>
        <v>27.650177178176</v>
      </c>
      <c r="E6667" s="16" t="n">
        <f aca="false">LOGINV(C6667,$B$8,$C$8)</f>
        <v>67.0964774700622</v>
      </c>
      <c r="F6667" s="16" t="n">
        <f aca="false">$B$5/100*E6667*2_Girdiler!$B$14*2_Girdiler!$B$15*2_Girdiler!$B$16</f>
        <v>1.68814737314677</v>
      </c>
      <c r="G6667" s="16" t="n">
        <f aca="false">MIN(MATCH(F6667,2_Girdiler!$B$20:$I$20,1),7)</f>
        <v>1</v>
      </c>
      <c r="H6667" s="16" t="n">
        <f aca="false">IF(F6667&gt;=40,2_Girdiler!$I$21+(F6667-40)*(2_Girdiler!$I$21-2_Girdiler!$H$21)/(2_Girdiler!$I$20-2_Girdiler!$H$20),INDEX(2_Girdiler!$B$21:$I$21,G6667)+(F6667-INDEX(2_Girdiler!$B$20:$I$20,G6667))*(INDEX(2_Girdiler!$B$21:$I$21,G6667+1)-INDEX(2_Girdiler!$B$21:$I$21,G6667))/(INDEX(2_Girdiler!$B$20:$I$20,G6667+1)-INDEX(2_Girdiler!$B$20:$I$20,G6667)))</f>
        <v>3.71392422092289</v>
      </c>
      <c r="I6667" s="16" t="n">
        <f aca="false">H6667/2_Girdiler!$B$17</f>
        <v>1.48795040902359</v>
      </c>
      <c r="J6667" s="16" t="n">
        <f aca="false">D6667+I6667</f>
        <v>29.1381275871996</v>
      </c>
    </row>
    <row r="6668" customFormat="false" ht="15" hidden="false" customHeight="false" outlineLevel="0" collapsed="false">
      <c r="A6668" s="0" t="n">
        <v>6656</v>
      </c>
      <c r="B6668" s="7" t="n">
        <v>0.989412</v>
      </c>
      <c r="C6668" s="7" t="n">
        <v>0.877533</v>
      </c>
      <c r="D6668" s="16" t="n">
        <f aca="false">LOGINV(B6668,$B$7,$C$7)</f>
        <v>48.9359940015956</v>
      </c>
      <c r="E6668" s="16" t="n">
        <f aca="false">LOGINV(C6668,$B$8,$C$8)</f>
        <v>231.31475002964</v>
      </c>
      <c r="F6668" s="16" t="n">
        <f aca="false">$B$5/100*E6668*2_Girdiler!$B$14*2_Girdiler!$B$15*2_Girdiler!$B$16</f>
        <v>5.81987911074575</v>
      </c>
      <c r="G6668" s="16" t="n">
        <f aca="false">MIN(MATCH(F6668,2_Girdiler!$B$20:$I$20,1),7)</f>
        <v>2</v>
      </c>
      <c r="H6668" s="16" t="n">
        <f aca="false">IF(F6668&gt;=40,2_Girdiler!$I$21+(F6668-40)*(2_Girdiler!$I$21-2_Girdiler!$H$21)/(2_Girdiler!$I$20-2_Girdiler!$H$20),INDEX(2_Girdiler!$B$21:$I$21,G6668)+(F6668-INDEX(2_Girdiler!$B$20:$I$20,G6668))*(INDEX(2_Girdiler!$B$21:$I$21,G6668+1)-INDEX(2_Girdiler!$B$21:$I$21,G6668))/(INDEX(2_Girdiler!$B$20:$I$20,G6668+1)-INDEX(2_Girdiler!$B$20:$I$20,G6668)))</f>
        <v>12.3118065771932</v>
      </c>
      <c r="I6668" s="16" t="n">
        <f aca="false">H6668/2_Girdiler!$B$17</f>
        <v>4.93261481458061</v>
      </c>
      <c r="J6668" s="16" t="n">
        <f aca="false">D6668+I6668</f>
        <v>53.8686088161763</v>
      </c>
    </row>
    <row r="6669" customFormat="false" ht="15" hidden="false" customHeight="false" outlineLevel="0" collapsed="false">
      <c r="A6669" s="0" t="n">
        <v>6657</v>
      </c>
      <c r="B6669" s="7" t="n">
        <v>0.819677</v>
      </c>
      <c r="C6669" s="7" t="n">
        <v>0.594756</v>
      </c>
      <c r="D6669" s="16" t="n">
        <f aca="false">LOGINV(B6669,$B$7,$C$7)</f>
        <v>22.5410650103241</v>
      </c>
      <c r="E6669" s="16" t="n">
        <f aca="false">LOGINV(C6669,$B$8,$C$8)</f>
        <v>127.487425815478</v>
      </c>
      <c r="F6669" s="16" t="n">
        <f aca="false">$B$5/100*E6669*2_Girdiler!$B$14*2_Girdiler!$B$15*2_Girdiler!$B$16</f>
        <v>3.20758363351743</v>
      </c>
      <c r="G6669" s="16" t="n">
        <f aca="false">MIN(MATCH(F6669,2_Girdiler!$B$20:$I$20,1),7)</f>
        <v>1</v>
      </c>
      <c r="H6669" s="16" t="n">
        <f aca="false">IF(F6669&gt;=40,2_Girdiler!$I$21+(F6669-40)*(2_Girdiler!$I$21-2_Girdiler!$H$21)/(2_Girdiler!$I$20-2_Girdiler!$H$20),INDEX(2_Girdiler!$B$21:$I$21,G6669)+(F6669-INDEX(2_Girdiler!$B$20:$I$20,G6669))*(INDEX(2_Girdiler!$B$21:$I$21,G6669+1)-INDEX(2_Girdiler!$B$21:$I$21,G6669))/(INDEX(2_Girdiler!$B$20:$I$20,G6669+1)-INDEX(2_Girdiler!$B$20:$I$20,G6669)))</f>
        <v>7.05668399373834</v>
      </c>
      <c r="I6669" s="16" t="n">
        <f aca="false">H6669/2_Girdiler!$B$17</f>
        <v>2.82719711287594</v>
      </c>
      <c r="J6669" s="16" t="n">
        <f aca="false">D6669+I6669</f>
        <v>25.3682621232</v>
      </c>
    </row>
    <row r="6670" customFormat="false" ht="15" hidden="false" customHeight="false" outlineLevel="0" collapsed="false">
      <c r="A6670" s="0" t="n">
        <v>6658</v>
      </c>
      <c r="B6670" s="7" t="n">
        <v>0.87046</v>
      </c>
      <c r="C6670" s="7" t="n">
        <v>0.192514</v>
      </c>
      <c r="D6670" s="16" t="n">
        <f aca="false">LOGINV(B6670,$B$7,$C$7)</f>
        <v>25.4029156449874</v>
      </c>
      <c r="E6670" s="16" t="n">
        <f aca="false">LOGINV(C6670,$B$8,$C$8)</f>
        <v>62.3337505800335</v>
      </c>
      <c r="F6670" s="16" t="n">
        <f aca="false">$B$5/100*E6670*2_Girdiler!$B$14*2_Girdiler!$B$15*2_Girdiler!$B$16</f>
        <v>1.56831716459364</v>
      </c>
      <c r="G6670" s="16" t="n">
        <f aca="false">MIN(MATCH(F6670,2_Girdiler!$B$20:$I$20,1),7)</f>
        <v>1</v>
      </c>
      <c r="H6670" s="16" t="n">
        <f aca="false">IF(F6670&gt;=40,2_Girdiler!$I$21+(F6670-40)*(2_Girdiler!$I$21-2_Girdiler!$H$21)/(2_Girdiler!$I$20-2_Girdiler!$H$20),INDEX(2_Girdiler!$B$21:$I$21,G6670)+(F6670-INDEX(2_Girdiler!$B$20:$I$20,G6670))*(INDEX(2_Girdiler!$B$21:$I$21,G6670+1)-INDEX(2_Girdiler!$B$21:$I$21,G6670))/(INDEX(2_Girdiler!$B$20:$I$20,G6670+1)-INDEX(2_Girdiler!$B$20:$I$20,G6670)))</f>
        <v>3.45029776210602</v>
      </c>
      <c r="I6670" s="16" t="n">
        <f aca="false">H6670/2_Girdiler!$B$17</f>
        <v>1.38233083417709</v>
      </c>
      <c r="J6670" s="16" t="n">
        <f aca="false">D6670+I6670</f>
        <v>26.7852464791645</v>
      </c>
    </row>
    <row r="6671" customFormat="false" ht="15" hidden="false" customHeight="false" outlineLevel="0" collapsed="false">
      <c r="A6671" s="0" t="n">
        <v>6659</v>
      </c>
      <c r="B6671" s="7" t="n">
        <v>0.909506</v>
      </c>
      <c r="C6671" s="7" t="n">
        <v>0.951257</v>
      </c>
      <c r="D6671" s="16" t="n">
        <f aca="false">LOGINV(B6671,$B$7,$C$7)</f>
        <v>28.5439402886781</v>
      </c>
      <c r="E6671" s="16" t="n">
        <f aca="false">LOGINV(C6671,$B$8,$C$8)</f>
        <v>318.279347833819</v>
      </c>
      <c r="F6671" s="16" t="n">
        <f aca="false">$B$5/100*E6671*2_Girdiler!$B$14*2_Girdiler!$B$15*2_Girdiler!$B$16</f>
        <v>8.00790839149888</v>
      </c>
      <c r="G6671" s="16" t="n">
        <f aca="false">MIN(MATCH(F6671,2_Girdiler!$B$20:$I$20,1),7)</f>
        <v>2</v>
      </c>
      <c r="H6671" s="16" t="n">
        <f aca="false">IF(F6671&gt;=40,2_Girdiler!$I$21+(F6671-40)*(2_Girdiler!$I$21-2_Girdiler!$H$21)/(2_Girdiler!$I$20-2_Girdiler!$H$20),INDEX(2_Girdiler!$B$21:$I$21,G6671)+(F6671-INDEX(2_Girdiler!$B$20:$I$20,G6671))*(INDEX(2_Girdiler!$B$21:$I$21,G6671+1)-INDEX(2_Girdiler!$B$21:$I$21,G6671))/(INDEX(2_Girdiler!$B$20:$I$20,G6671+1)-INDEX(2_Girdiler!$B$20:$I$20,G6671)))</f>
        <v>15.8126534263982</v>
      </c>
      <c r="I6671" s="16" t="n">
        <f aca="false">H6671/2_Girdiler!$B$17</f>
        <v>6.33519768685826</v>
      </c>
      <c r="J6671" s="16" t="n">
        <f aca="false">D6671+I6671</f>
        <v>34.8791379755364</v>
      </c>
    </row>
    <row r="6672" customFormat="false" ht="15" hidden="false" customHeight="false" outlineLevel="0" collapsed="false">
      <c r="A6672" s="0" t="n">
        <v>6660</v>
      </c>
      <c r="B6672" s="7" t="n">
        <v>0.382621</v>
      </c>
      <c r="C6672" s="7" t="n">
        <v>0.68906</v>
      </c>
      <c r="D6672" s="16" t="n">
        <f aca="false">LOGINV(B6672,$B$7,$C$7)</f>
        <v>11.4656771252142</v>
      </c>
      <c r="E6672" s="16" t="n">
        <f aca="false">LOGINV(C6672,$B$8,$C$8)</f>
        <v>150.142029247341</v>
      </c>
      <c r="F6672" s="16" t="n">
        <f aca="false">$B$5/100*E6672*2_Girdiler!$B$14*2_Girdiler!$B$15*2_Girdiler!$B$16</f>
        <v>3.7775734558631</v>
      </c>
      <c r="G6672" s="16" t="n">
        <f aca="false">MIN(MATCH(F6672,2_Girdiler!$B$20:$I$20,1),7)</f>
        <v>1</v>
      </c>
      <c r="H6672" s="16" t="n">
        <f aca="false">IF(F6672&gt;=40,2_Girdiler!$I$21+(F6672-40)*(2_Girdiler!$I$21-2_Girdiler!$H$21)/(2_Girdiler!$I$20-2_Girdiler!$H$20),INDEX(2_Girdiler!$B$21:$I$21,G6672)+(F6672-INDEX(2_Girdiler!$B$20:$I$20,G6672))*(INDEX(2_Girdiler!$B$21:$I$21,G6672+1)-INDEX(2_Girdiler!$B$21:$I$21,G6672))/(INDEX(2_Girdiler!$B$20:$I$20,G6672+1)-INDEX(2_Girdiler!$B$20:$I$20,G6672)))</f>
        <v>8.31066160289882</v>
      </c>
      <c r="I6672" s="16" t="n">
        <f aca="false">H6672/2_Girdiler!$B$17</f>
        <v>3.32959198834087</v>
      </c>
      <c r="J6672" s="16" t="n">
        <f aca="false">D6672+I6672</f>
        <v>14.795269113555</v>
      </c>
    </row>
    <row r="6673" customFormat="false" ht="15" hidden="false" customHeight="false" outlineLevel="0" collapsed="false">
      <c r="A6673" s="0" t="n">
        <v>6661</v>
      </c>
      <c r="B6673" s="7" t="n">
        <v>0.137613</v>
      </c>
      <c r="C6673" s="7" t="n">
        <v>0.780495</v>
      </c>
      <c r="D6673" s="16" t="n">
        <f aca="false">LOGINV(B6673,$B$7,$C$7)</f>
        <v>7.37147047288748</v>
      </c>
      <c r="E6673" s="16" t="n">
        <f aca="false">LOGINV(C6673,$B$8,$C$8)</f>
        <v>179.964501218901</v>
      </c>
      <c r="F6673" s="16" t="n">
        <f aca="false">$B$5/100*E6673*2_Girdiler!$B$14*2_Girdiler!$B$15*2_Girdiler!$B$16</f>
        <v>4.52790685066756</v>
      </c>
      <c r="G6673" s="16" t="n">
        <f aca="false">MIN(MATCH(F6673,2_Girdiler!$B$20:$I$20,1),7)</f>
        <v>1</v>
      </c>
      <c r="H6673" s="16" t="n">
        <f aca="false">IF(F6673&gt;=40,2_Girdiler!$I$21+(F6673-40)*(2_Girdiler!$I$21-2_Girdiler!$H$21)/(2_Girdiler!$I$20-2_Girdiler!$H$20),INDEX(2_Girdiler!$B$21:$I$21,G6673)+(F6673-INDEX(2_Girdiler!$B$20:$I$20,G6673))*(INDEX(2_Girdiler!$B$21:$I$21,G6673+1)-INDEX(2_Girdiler!$B$21:$I$21,G6673))/(INDEX(2_Girdiler!$B$20:$I$20,G6673+1)-INDEX(2_Girdiler!$B$20:$I$20,G6673)))</f>
        <v>9.96139507146863</v>
      </c>
      <c r="I6673" s="16" t="n">
        <f aca="false">H6673/2_Girdiler!$B$17</f>
        <v>3.99094353824865</v>
      </c>
      <c r="J6673" s="16" t="n">
        <f aca="false">D6673+I6673</f>
        <v>11.3624140111361</v>
      </c>
    </row>
    <row r="6674" customFormat="false" ht="15" hidden="false" customHeight="false" outlineLevel="0" collapsed="false">
      <c r="A6674" s="0" t="n">
        <v>6662</v>
      </c>
      <c r="B6674" s="7" t="n">
        <v>0.249859</v>
      </c>
      <c r="C6674" s="7" t="n">
        <v>0.977848</v>
      </c>
      <c r="D6674" s="16" t="n">
        <f aca="false">LOGINV(B6674,$B$7,$C$7)</f>
        <v>9.29607300438375</v>
      </c>
      <c r="E6674" s="16" t="n">
        <f aca="false">LOGINV(C6674,$B$8,$C$8)</f>
        <v>399.998462663712</v>
      </c>
      <c r="F6674" s="16" t="n">
        <f aca="false">$B$5/100*E6674*2_Girdiler!$B$14*2_Girdiler!$B$15*2_Girdiler!$B$16</f>
        <v>10.063961320619</v>
      </c>
      <c r="G6674" s="16" t="n">
        <f aca="false">MIN(MATCH(F6674,2_Girdiler!$B$20:$I$20,1),7)</f>
        <v>3</v>
      </c>
      <c r="H6674" s="16" t="n">
        <f aca="false">IF(F6674&gt;=40,2_Girdiler!$I$21+(F6674-40)*(2_Girdiler!$I$21-2_Girdiler!$H$21)/(2_Girdiler!$I$20-2_Girdiler!$H$20),INDEX(2_Girdiler!$B$21:$I$21,G6674)+(F6674-INDEX(2_Girdiler!$B$20:$I$20,G6674))*(INDEX(2_Girdiler!$B$21:$I$21,G6674+1)-INDEX(2_Girdiler!$B$21:$I$21,G6674))/(INDEX(2_Girdiler!$B$20:$I$20,G6674+1)-INDEX(2_Girdiler!$B$20:$I$20,G6674)))</f>
        <v>19.0575651885571</v>
      </c>
      <c r="I6674" s="16" t="n">
        <f aca="false">H6674/2_Girdiler!$B$17</f>
        <v>7.63524246336422</v>
      </c>
      <c r="J6674" s="16" t="n">
        <f aca="false">D6674+I6674</f>
        <v>16.931315467748</v>
      </c>
    </row>
    <row r="6675" customFormat="false" ht="15" hidden="false" customHeight="false" outlineLevel="0" collapsed="false">
      <c r="A6675" s="0" t="n">
        <v>6663</v>
      </c>
      <c r="B6675" s="7" t="n">
        <v>0.308619</v>
      </c>
      <c r="C6675" s="7" t="n">
        <v>0.628485</v>
      </c>
      <c r="D6675" s="16" t="n">
        <f aca="false">LOGINV(B6675,$B$7,$C$7)</f>
        <v>10.2495004148767</v>
      </c>
      <c r="E6675" s="16" t="n">
        <f aca="false">LOGINV(C6675,$B$8,$C$8)</f>
        <v>134.942944329603</v>
      </c>
      <c r="F6675" s="16" t="n">
        <f aca="false">$B$5/100*E6675*2_Girdiler!$B$14*2_Girdiler!$B$15*2_Girdiler!$B$16</f>
        <v>3.39516447933282</v>
      </c>
      <c r="G6675" s="16" t="n">
        <f aca="false">MIN(MATCH(F6675,2_Girdiler!$B$20:$I$20,1),7)</f>
        <v>1</v>
      </c>
      <c r="H6675" s="16" t="n">
        <f aca="false">IF(F6675&gt;=40,2_Girdiler!$I$21+(F6675-40)*(2_Girdiler!$I$21-2_Girdiler!$H$21)/(2_Girdiler!$I$20-2_Girdiler!$H$20),INDEX(2_Girdiler!$B$21:$I$21,G6675)+(F6675-INDEX(2_Girdiler!$B$20:$I$20,G6675))*(INDEX(2_Girdiler!$B$21:$I$21,G6675+1)-INDEX(2_Girdiler!$B$21:$I$21,G6675))/(INDEX(2_Girdiler!$B$20:$I$20,G6675+1)-INDEX(2_Girdiler!$B$20:$I$20,G6675)))</f>
        <v>7.4693618545322</v>
      </c>
      <c r="I6675" s="16" t="n">
        <f aca="false">H6675/2_Girdiler!$B$17</f>
        <v>2.99253279428374</v>
      </c>
      <c r="J6675" s="16" t="n">
        <f aca="false">D6675+I6675</f>
        <v>13.2420332091605</v>
      </c>
    </row>
    <row r="6676" customFormat="false" ht="15" hidden="false" customHeight="false" outlineLevel="0" collapsed="false">
      <c r="A6676" s="0" t="n">
        <v>6664</v>
      </c>
      <c r="B6676" s="7" t="n">
        <v>0.530702</v>
      </c>
      <c r="C6676" s="7" t="n">
        <v>0.593488</v>
      </c>
      <c r="D6676" s="16" t="n">
        <f aca="false">LOGINV(B6676,$B$7,$C$7)</f>
        <v>14.1362030648077</v>
      </c>
      <c r="E6676" s="16" t="n">
        <f aca="false">LOGINV(C6676,$B$8,$C$8)</f>
        <v>127.218624426922</v>
      </c>
      <c r="F6676" s="16" t="n">
        <f aca="false">$B$5/100*E6676*2_Girdiler!$B$14*2_Girdiler!$B$15*2_Girdiler!$B$16</f>
        <v>3.20082059058135</v>
      </c>
      <c r="G6676" s="16" t="n">
        <f aca="false">MIN(MATCH(F6676,2_Girdiler!$B$20:$I$20,1),7)</f>
        <v>1</v>
      </c>
      <c r="H6676" s="16" t="n">
        <f aca="false">IF(F6676&gt;=40,2_Girdiler!$I$21+(F6676-40)*(2_Girdiler!$I$21-2_Girdiler!$H$21)/(2_Girdiler!$I$20-2_Girdiler!$H$20),INDEX(2_Girdiler!$B$21:$I$21,G6676)+(F6676-INDEX(2_Girdiler!$B$20:$I$20,G6676))*(INDEX(2_Girdiler!$B$21:$I$21,G6676+1)-INDEX(2_Girdiler!$B$21:$I$21,G6676))/(INDEX(2_Girdiler!$B$20:$I$20,G6676+1)-INDEX(2_Girdiler!$B$20:$I$20,G6676)))</f>
        <v>7.04180529927897</v>
      </c>
      <c r="I6676" s="16" t="n">
        <f aca="false">H6676/2_Girdiler!$B$17</f>
        <v>2.82123609746753</v>
      </c>
      <c r="J6676" s="16" t="n">
        <f aca="false">D6676+I6676</f>
        <v>16.9574391622752</v>
      </c>
    </row>
    <row r="6677" customFormat="false" ht="15" hidden="false" customHeight="false" outlineLevel="0" collapsed="false">
      <c r="A6677" s="0" t="n">
        <v>6665</v>
      </c>
      <c r="B6677" s="7" t="n">
        <v>0.704517</v>
      </c>
      <c r="C6677" s="7" t="n">
        <v>0.390776</v>
      </c>
      <c r="D6677" s="16" t="n">
        <f aca="false">LOGINV(B6677,$B$7,$C$7)</f>
        <v>18.2719521615314</v>
      </c>
      <c r="E6677" s="16" t="n">
        <f aca="false">LOGINV(C6677,$B$8,$C$8)</f>
        <v>91.3075814739764</v>
      </c>
      <c r="F6677" s="16" t="n">
        <f aca="false">$B$5/100*E6677*2_Girdiler!$B$14*2_Girdiler!$B$15*2_Girdiler!$B$16</f>
        <v>2.29729874988525</v>
      </c>
      <c r="G6677" s="16" t="n">
        <f aca="false">MIN(MATCH(F6677,2_Girdiler!$B$20:$I$20,1),7)</f>
        <v>1</v>
      </c>
      <c r="H6677" s="16" t="n">
        <f aca="false">IF(F6677&gt;=40,2_Girdiler!$I$21+(F6677-40)*(2_Girdiler!$I$21-2_Girdiler!$H$21)/(2_Girdiler!$I$20-2_Girdiler!$H$20),INDEX(2_Girdiler!$B$21:$I$21,G6677)+(F6677-INDEX(2_Girdiler!$B$20:$I$20,G6677))*(INDEX(2_Girdiler!$B$21:$I$21,G6677+1)-INDEX(2_Girdiler!$B$21:$I$21,G6677))/(INDEX(2_Girdiler!$B$20:$I$20,G6677+1)-INDEX(2_Girdiler!$B$20:$I$20,G6677)))</f>
        <v>5.05405724974754</v>
      </c>
      <c r="I6677" s="16" t="n">
        <f aca="false">H6677/2_Girdiler!$B$17</f>
        <v>2.02486268018732</v>
      </c>
      <c r="J6677" s="16" t="n">
        <f aca="false">D6677+I6677</f>
        <v>20.2968148417188</v>
      </c>
    </row>
    <row r="6678" customFormat="false" ht="15" hidden="false" customHeight="false" outlineLevel="0" collapsed="false">
      <c r="A6678" s="0" t="n">
        <v>6666</v>
      </c>
      <c r="B6678" s="7" t="n">
        <v>0.823219</v>
      </c>
      <c r="C6678" s="7" t="n">
        <v>0.141025</v>
      </c>
      <c r="D6678" s="16" t="n">
        <f aca="false">LOGINV(B6678,$B$7,$C$7)</f>
        <v>22.7121784954521</v>
      </c>
      <c r="E6678" s="16" t="n">
        <f aca="false">LOGINV(C6678,$B$8,$C$8)</f>
        <v>54.5353020484922</v>
      </c>
      <c r="F6678" s="16" t="n">
        <f aca="false">$B$5/100*E6678*2_Girdiler!$B$14*2_Girdiler!$B$15*2_Girdiler!$B$16</f>
        <v>1.37210819954006</v>
      </c>
      <c r="G6678" s="16" t="n">
        <f aca="false">MIN(MATCH(F6678,2_Girdiler!$B$20:$I$20,1),7)</f>
        <v>1</v>
      </c>
      <c r="H6678" s="16" t="n">
        <f aca="false">IF(F6678&gt;=40,2_Girdiler!$I$21+(F6678-40)*(2_Girdiler!$I$21-2_Girdiler!$H$21)/(2_Girdiler!$I$20-2_Girdiler!$H$20),INDEX(2_Girdiler!$B$21:$I$21,G6678)+(F6678-INDEX(2_Girdiler!$B$20:$I$20,G6678))*(INDEX(2_Girdiler!$B$21:$I$21,G6678+1)-INDEX(2_Girdiler!$B$21:$I$21,G6678))/(INDEX(2_Girdiler!$B$20:$I$20,G6678+1)-INDEX(2_Girdiler!$B$20:$I$20,G6678)))</f>
        <v>3.01863803898814</v>
      </c>
      <c r="I6678" s="16" t="n">
        <f aca="false">H6678/2_Girdiler!$B$17</f>
        <v>1.20939023997922</v>
      </c>
      <c r="J6678" s="16" t="n">
        <f aca="false">D6678+I6678</f>
        <v>23.9215687354313</v>
      </c>
    </row>
    <row r="6679" customFormat="false" ht="15" hidden="false" customHeight="false" outlineLevel="0" collapsed="false">
      <c r="A6679" s="0" t="n">
        <v>6667</v>
      </c>
      <c r="B6679" s="7" t="n">
        <v>0.246389</v>
      </c>
      <c r="C6679" s="7" t="n">
        <v>0.627404</v>
      </c>
      <c r="D6679" s="16" t="n">
        <f aca="false">LOGINV(B6679,$B$7,$C$7)</f>
        <v>9.23943703910412</v>
      </c>
      <c r="E6679" s="16" t="n">
        <f aca="false">LOGINV(C6679,$B$8,$C$8)</f>
        <v>134.694231657926</v>
      </c>
      <c r="F6679" s="16" t="n">
        <f aca="false">$B$5/100*E6679*2_Girdiler!$B$14*2_Girdiler!$B$15*2_Girdiler!$B$16</f>
        <v>3.38890686851341</v>
      </c>
      <c r="G6679" s="16" t="n">
        <f aca="false">MIN(MATCH(F6679,2_Girdiler!$B$20:$I$20,1),7)</f>
        <v>1</v>
      </c>
      <c r="H6679" s="16" t="n">
        <f aca="false">IF(F6679&gt;=40,2_Girdiler!$I$21+(F6679-40)*(2_Girdiler!$I$21-2_Girdiler!$H$21)/(2_Girdiler!$I$20-2_Girdiler!$H$20),INDEX(2_Girdiler!$B$21:$I$21,G6679)+(F6679-INDEX(2_Girdiler!$B$20:$I$20,G6679))*(INDEX(2_Girdiler!$B$21:$I$21,G6679+1)-INDEX(2_Girdiler!$B$21:$I$21,G6679))/(INDEX(2_Girdiler!$B$20:$I$20,G6679+1)-INDEX(2_Girdiler!$B$20:$I$20,G6679)))</f>
        <v>7.45559511072951</v>
      </c>
      <c r="I6679" s="16" t="n">
        <f aca="false">H6679/2_Girdiler!$B$17</f>
        <v>2.98701727192689</v>
      </c>
      <c r="J6679" s="16" t="n">
        <f aca="false">D6679+I6679</f>
        <v>12.226454311031</v>
      </c>
    </row>
    <row r="6680" customFormat="false" ht="15" hidden="false" customHeight="false" outlineLevel="0" collapsed="false">
      <c r="A6680" s="0" t="n">
        <v>6668</v>
      </c>
      <c r="B6680" s="7" t="n">
        <v>0.394677</v>
      </c>
      <c r="C6680" s="7" t="n">
        <v>0.556181</v>
      </c>
      <c r="D6680" s="16" t="n">
        <f aca="false">LOGINV(B6680,$B$7,$C$7)</f>
        <v>11.6684757810152</v>
      </c>
      <c r="E6680" s="16" t="n">
        <f aca="false">LOGINV(C6680,$B$8,$C$8)</f>
        <v>119.633643936812</v>
      </c>
      <c r="F6680" s="16" t="n">
        <f aca="false">$B$5/100*E6680*2_Girdiler!$B$14*2_Girdiler!$B$15*2_Girdiler!$B$16</f>
        <v>3.00998248145019</v>
      </c>
      <c r="G6680" s="16" t="n">
        <f aca="false">MIN(MATCH(F6680,2_Girdiler!$B$20:$I$20,1),7)</f>
        <v>1</v>
      </c>
      <c r="H6680" s="16" t="n">
        <f aca="false">IF(F6680&gt;=40,2_Girdiler!$I$21+(F6680-40)*(2_Girdiler!$I$21-2_Girdiler!$H$21)/(2_Girdiler!$I$20-2_Girdiler!$H$20),INDEX(2_Girdiler!$B$21:$I$21,G6680)+(F6680-INDEX(2_Girdiler!$B$20:$I$20,G6680))*(INDEX(2_Girdiler!$B$21:$I$21,G6680+1)-INDEX(2_Girdiler!$B$21:$I$21,G6680))/(INDEX(2_Girdiler!$B$20:$I$20,G6680+1)-INDEX(2_Girdiler!$B$20:$I$20,G6680)))</f>
        <v>6.62196145919043</v>
      </c>
      <c r="I6680" s="16" t="n">
        <f aca="false">H6680/2_Girdiler!$B$17</f>
        <v>2.6530294307654</v>
      </c>
      <c r="J6680" s="16" t="n">
        <f aca="false">D6680+I6680</f>
        <v>14.3215052117806</v>
      </c>
    </row>
    <row r="6681" customFormat="false" ht="15" hidden="false" customHeight="false" outlineLevel="0" collapsed="false">
      <c r="A6681" s="0" t="n">
        <v>6669</v>
      </c>
      <c r="B6681" s="7" t="n">
        <v>0.171565</v>
      </c>
      <c r="C6681" s="7" t="n">
        <v>0.716008</v>
      </c>
      <c r="D6681" s="16" t="n">
        <f aca="false">LOGINV(B6681,$B$7,$C$7)</f>
        <v>7.98356774669406</v>
      </c>
      <c r="E6681" s="16" t="n">
        <f aca="false">LOGINV(C6681,$B$8,$C$8)</f>
        <v>157.878298165122</v>
      </c>
      <c r="F6681" s="16" t="n">
        <f aca="false">$B$5/100*E6681*2_Girdiler!$B$14*2_Girdiler!$B$15*2_Girdiler!$B$16</f>
        <v>3.97221798183446</v>
      </c>
      <c r="G6681" s="16" t="n">
        <f aca="false">MIN(MATCH(F6681,2_Girdiler!$B$20:$I$20,1),7)</f>
        <v>1</v>
      </c>
      <c r="H6681" s="16" t="n">
        <f aca="false">IF(F6681&gt;=40,2_Girdiler!$I$21+(F6681-40)*(2_Girdiler!$I$21-2_Girdiler!$H$21)/(2_Girdiler!$I$20-2_Girdiler!$H$20),INDEX(2_Girdiler!$B$21:$I$21,G6681)+(F6681-INDEX(2_Girdiler!$B$20:$I$20,G6681))*(INDEX(2_Girdiler!$B$21:$I$21,G6681+1)-INDEX(2_Girdiler!$B$21:$I$21,G6681))/(INDEX(2_Girdiler!$B$20:$I$20,G6681+1)-INDEX(2_Girdiler!$B$20:$I$20,G6681)))</f>
        <v>8.7388795600358</v>
      </c>
      <c r="I6681" s="16" t="n">
        <f aca="false">H6681/2_Girdiler!$B$17</f>
        <v>3.50115366988614</v>
      </c>
      <c r="J6681" s="16" t="n">
        <f aca="false">D6681+I6681</f>
        <v>11.4847214165802</v>
      </c>
    </row>
    <row r="6682" customFormat="false" ht="15" hidden="false" customHeight="false" outlineLevel="0" collapsed="false">
      <c r="A6682" s="0" t="n">
        <v>6670</v>
      </c>
      <c r="B6682" s="7" t="n">
        <v>0.972473</v>
      </c>
      <c r="C6682" s="7" t="n">
        <v>0.006075</v>
      </c>
      <c r="D6682" s="16" t="n">
        <f aca="false">LOGINV(B6682,$B$7,$C$7)</f>
        <v>39.4543349401957</v>
      </c>
      <c r="E6682" s="16" t="n">
        <f aca="false">LOGINV(C6682,$B$8,$C$8)</f>
        <v>21.6384457019238</v>
      </c>
      <c r="F6682" s="16" t="n">
        <f aca="false">$B$5/100*E6682*2_Girdiler!$B$14*2_Girdiler!$B$15*2_Girdiler!$B$16</f>
        <v>0.544423293860402</v>
      </c>
      <c r="G6682" s="16" t="n">
        <f aca="false">MIN(MATCH(F6682,2_Girdiler!$B$20:$I$20,1),7)</f>
        <v>1</v>
      </c>
      <c r="H6682" s="16" t="n">
        <f aca="false">IF(F6682&gt;=40,2_Girdiler!$I$21+(F6682-40)*(2_Girdiler!$I$21-2_Girdiler!$H$21)/(2_Girdiler!$I$20-2_Girdiler!$H$20),INDEX(2_Girdiler!$B$21:$I$21,G6682)+(F6682-INDEX(2_Girdiler!$B$20:$I$20,G6682))*(INDEX(2_Girdiler!$B$21:$I$21,G6682+1)-INDEX(2_Girdiler!$B$21:$I$21,G6682))/(INDEX(2_Girdiler!$B$20:$I$20,G6682+1)-INDEX(2_Girdiler!$B$20:$I$20,G6682)))</f>
        <v>1.19773124649288</v>
      </c>
      <c r="I6682" s="16" t="n">
        <f aca="false">H6682/2_Girdiler!$B$17</f>
        <v>0.479860275037213</v>
      </c>
      <c r="J6682" s="16" t="n">
        <f aca="false">D6682+I6682</f>
        <v>39.934195215233</v>
      </c>
    </row>
    <row r="6683" customFormat="false" ht="15" hidden="false" customHeight="false" outlineLevel="0" collapsed="false">
      <c r="A6683" s="0" t="n">
        <v>6671</v>
      </c>
      <c r="B6683" s="7" t="n">
        <v>0.265734</v>
      </c>
      <c r="C6683" s="7" t="n">
        <v>0.382358</v>
      </c>
      <c r="D6683" s="16" t="n">
        <f aca="false">LOGINV(B6683,$B$7,$C$7)</f>
        <v>9.5543606347838</v>
      </c>
      <c r="E6683" s="16" t="n">
        <f aca="false">LOGINV(C6683,$B$8,$C$8)</f>
        <v>90.0202855249936</v>
      </c>
      <c r="F6683" s="16" t="n">
        <f aca="false">$B$5/100*E6683*2_Girdiler!$B$14*2_Girdiler!$B$15*2_Girdiler!$B$16</f>
        <v>2.26491038380884</v>
      </c>
      <c r="G6683" s="16" t="n">
        <f aca="false">MIN(MATCH(F6683,2_Girdiler!$B$20:$I$20,1),7)</f>
        <v>1</v>
      </c>
      <c r="H6683" s="16" t="n">
        <f aca="false">IF(F6683&gt;=40,2_Girdiler!$I$21+(F6683-40)*(2_Girdiler!$I$21-2_Girdiler!$H$21)/(2_Girdiler!$I$20-2_Girdiler!$H$20),INDEX(2_Girdiler!$B$21:$I$21,G6683)+(F6683-INDEX(2_Girdiler!$B$20:$I$20,G6683))*(INDEX(2_Girdiler!$B$21:$I$21,G6683+1)-INDEX(2_Girdiler!$B$21:$I$21,G6683))/(INDEX(2_Girdiler!$B$20:$I$20,G6683+1)-INDEX(2_Girdiler!$B$20:$I$20,G6683)))</f>
        <v>4.98280284437944</v>
      </c>
      <c r="I6683" s="16" t="n">
        <f aca="false">H6683/2_Girdiler!$B$17</f>
        <v>1.9963152421392</v>
      </c>
      <c r="J6683" s="16" t="n">
        <f aca="false">D6683+I6683</f>
        <v>11.550675876923</v>
      </c>
    </row>
    <row r="6684" customFormat="false" ht="15" hidden="false" customHeight="false" outlineLevel="0" collapsed="false">
      <c r="A6684" s="0" t="n">
        <v>6672</v>
      </c>
      <c r="B6684" s="7" t="n">
        <v>0.292319</v>
      </c>
      <c r="C6684" s="7" t="n">
        <v>0.749144</v>
      </c>
      <c r="D6684" s="16" t="n">
        <f aca="false">LOGINV(B6684,$B$7,$C$7)</f>
        <v>9.98528521657631</v>
      </c>
      <c r="E6684" s="16" t="n">
        <f aca="false">LOGINV(C6684,$B$8,$C$8)</f>
        <v>168.489762105259</v>
      </c>
      <c r="F6684" s="16" t="n">
        <f aca="false">$B$5/100*E6684*2_Girdiler!$B$14*2_Girdiler!$B$15*2_Girdiler!$B$16</f>
        <v>4.23920241456832</v>
      </c>
      <c r="G6684" s="16" t="n">
        <f aca="false">MIN(MATCH(F6684,2_Girdiler!$B$20:$I$20,1),7)</f>
        <v>1</v>
      </c>
      <c r="H6684" s="16" t="n">
        <f aca="false">IF(F6684&gt;=40,2_Girdiler!$I$21+(F6684-40)*(2_Girdiler!$I$21-2_Girdiler!$H$21)/(2_Girdiler!$I$20-2_Girdiler!$H$20),INDEX(2_Girdiler!$B$21:$I$21,G6684)+(F6684-INDEX(2_Girdiler!$B$20:$I$20,G6684))*(INDEX(2_Girdiler!$B$21:$I$21,G6684+1)-INDEX(2_Girdiler!$B$21:$I$21,G6684))/(INDEX(2_Girdiler!$B$20:$I$20,G6684+1)-INDEX(2_Girdiler!$B$20:$I$20,G6684)))</f>
        <v>9.3262453120503</v>
      </c>
      <c r="I6684" s="16" t="n">
        <f aca="false">H6684/2_Girdiler!$B$17</f>
        <v>3.73647648719964</v>
      </c>
      <c r="J6684" s="16" t="n">
        <f aca="false">D6684+I6684</f>
        <v>13.7217617037759</v>
      </c>
    </row>
    <row r="6685" customFormat="false" ht="15" hidden="false" customHeight="false" outlineLevel="0" collapsed="false">
      <c r="A6685" s="0" t="n">
        <v>6673</v>
      </c>
      <c r="B6685" s="7" t="n">
        <v>0.799539</v>
      </c>
      <c r="C6685" s="7" t="n">
        <v>0.290548</v>
      </c>
      <c r="D6685" s="16" t="n">
        <f aca="false">LOGINV(B6685,$B$7,$C$7)</f>
        <v>21.6282961966773</v>
      </c>
      <c r="E6685" s="16" t="n">
        <f aca="false">LOGINV(C6685,$B$8,$C$8)</f>
        <v>76.4817531929333</v>
      </c>
      <c r="F6685" s="16" t="n">
        <f aca="false">$B$5/100*E6685*2_Girdiler!$B$14*2_Girdiler!$B$15*2_Girdiler!$B$16</f>
        <v>1.9242809103342</v>
      </c>
      <c r="G6685" s="16" t="n">
        <f aca="false">MIN(MATCH(F6685,2_Girdiler!$B$20:$I$20,1),7)</f>
        <v>1</v>
      </c>
      <c r="H6685" s="16" t="n">
        <f aca="false">IF(F6685&gt;=40,2_Girdiler!$I$21+(F6685-40)*(2_Girdiler!$I$21-2_Girdiler!$H$21)/(2_Girdiler!$I$20-2_Girdiler!$H$20),INDEX(2_Girdiler!$B$21:$I$21,G6685)+(F6685-INDEX(2_Girdiler!$B$20:$I$20,G6685))*(INDEX(2_Girdiler!$B$21:$I$21,G6685+1)-INDEX(2_Girdiler!$B$21:$I$21,G6685))/(INDEX(2_Girdiler!$B$20:$I$20,G6685+1)-INDEX(2_Girdiler!$B$20:$I$20,G6685)))</f>
        <v>4.23341800273524</v>
      </c>
      <c r="I6685" s="16" t="n">
        <f aca="false">H6685/2_Girdiler!$B$17</f>
        <v>1.69608093058303</v>
      </c>
      <c r="J6685" s="16" t="n">
        <f aca="false">D6685+I6685</f>
        <v>23.3243771272603</v>
      </c>
    </row>
    <row r="6686" customFormat="false" ht="15" hidden="false" customHeight="false" outlineLevel="0" collapsed="false">
      <c r="A6686" s="0" t="n">
        <v>6674</v>
      </c>
      <c r="B6686" s="7" t="n">
        <v>0.782802</v>
      </c>
      <c r="C6686" s="7" t="n">
        <v>0.82812</v>
      </c>
      <c r="D6686" s="16" t="n">
        <f aca="false">LOGINV(B6686,$B$7,$C$7)</f>
        <v>20.9369333557688</v>
      </c>
      <c r="E6686" s="16" t="n">
        <f aca="false">LOGINV(C6686,$B$8,$C$8)</f>
        <v>201.212995824503</v>
      </c>
      <c r="F6686" s="16" t="n">
        <f aca="false">$B$5/100*E6686*2_Girdiler!$B$14*2_Girdiler!$B$15*2_Girdiler!$B$16</f>
        <v>5.0625189749445</v>
      </c>
      <c r="G6686" s="16" t="n">
        <f aca="false">MIN(MATCH(F6686,2_Girdiler!$B$20:$I$20,1),7)</f>
        <v>2</v>
      </c>
      <c r="H6686" s="16" t="n">
        <f aca="false">IF(F6686&gt;=40,2_Girdiler!$I$21+(F6686-40)*(2_Girdiler!$I$21-2_Girdiler!$H$21)/(2_Girdiler!$I$20-2_Girdiler!$H$20),INDEX(2_Girdiler!$B$21:$I$21,G6686)+(F6686-INDEX(2_Girdiler!$B$20:$I$20,G6686))*(INDEX(2_Girdiler!$B$21:$I$21,G6686+1)-INDEX(2_Girdiler!$B$21:$I$21,G6686))/(INDEX(2_Girdiler!$B$20:$I$20,G6686+1)-INDEX(2_Girdiler!$B$20:$I$20,G6686)))</f>
        <v>11.1000303599112</v>
      </c>
      <c r="I6686" s="16" t="n">
        <f aca="false">H6686/2_Girdiler!$B$17</f>
        <v>4.44712754804135</v>
      </c>
      <c r="J6686" s="16" t="n">
        <f aca="false">D6686+I6686</f>
        <v>25.3840609038102</v>
      </c>
    </row>
    <row r="6687" customFormat="false" ht="15" hidden="false" customHeight="false" outlineLevel="0" collapsed="false">
      <c r="A6687" s="0" t="n">
        <v>6675</v>
      </c>
      <c r="B6687" s="7" t="n">
        <v>0.667</v>
      </c>
      <c r="C6687" s="7" t="n">
        <v>0.930606</v>
      </c>
      <c r="D6687" s="16" t="n">
        <f aca="false">LOGINV(B6687,$B$7,$C$7)</f>
        <v>17.2256318613281</v>
      </c>
      <c r="E6687" s="16" t="n">
        <f aca="false">LOGINV(C6687,$B$8,$C$8)</f>
        <v>283.943507507697</v>
      </c>
      <c r="F6687" s="16" t="n">
        <f aca="false">$B$5/100*E6687*2_Girdiler!$B$14*2_Girdiler!$B$15*2_Girdiler!$B$16</f>
        <v>7.14401864889365</v>
      </c>
      <c r="G6687" s="16" t="n">
        <f aca="false">MIN(MATCH(F6687,2_Girdiler!$B$20:$I$20,1),7)</f>
        <v>2</v>
      </c>
      <c r="H6687" s="16" t="n">
        <f aca="false">IF(F6687&gt;=40,2_Girdiler!$I$21+(F6687-40)*(2_Girdiler!$I$21-2_Girdiler!$H$21)/(2_Girdiler!$I$20-2_Girdiler!$H$20),INDEX(2_Girdiler!$B$21:$I$21,G6687)+(F6687-INDEX(2_Girdiler!$B$20:$I$20,G6687))*(INDEX(2_Girdiler!$B$21:$I$21,G6687+1)-INDEX(2_Girdiler!$B$21:$I$21,G6687))/(INDEX(2_Girdiler!$B$20:$I$20,G6687+1)-INDEX(2_Girdiler!$B$20:$I$20,G6687)))</f>
        <v>14.4304298382298</v>
      </c>
      <c r="I6687" s="16" t="n">
        <f aca="false">H6687/2_Girdiler!$B$17</f>
        <v>5.78142221082926</v>
      </c>
      <c r="J6687" s="16" t="n">
        <f aca="false">D6687+I6687</f>
        <v>23.0070540721573</v>
      </c>
    </row>
    <row r="6688" customFormat="false" ht="15" hidden="false" customHeight="false" outlineLevel="0" collapsed="false">
      <c r="A6688" s="0" t="n">
        <v>6676</v>
      </c>
      <c r="B6688" s="7" t="n">
        <v>0.220827</v>
      </c>
      <c r="C6688" s="7" t="n">
        <v>0.196229</v>
      </c>
      <c r="D6688" s="16" t="n">
        <f aca="false">LOGINV(B6688,$B$7,$C$7)</f>
        <v>8.81923089554799</v>
      </c>
      <c r="E6688" s="16" t="n">
        <f aca="false">LOGINV(C6688,$B$8,$C$8)</f>
        <v>62.8793607579406</v>
      </c>
      <c r="F6688" s="16" t="n">
        <f aca="false">$B$5/100*E6688*2_Girdiler!$B$14*2_Girdiler!$B$15*2_Girdiler!$B$16</f>
        <v>1.58204471666979</v>
      </c>
      <c r="G6688" s="16" t="n">
        <f aca="false">MIN(MATCH(F6688,2_Girdiler!$B$20:$I$20,1),7)</f>
        <v>1</v>
      </c>
      <c r="H6688" s="16" t="n">
        <f aca="false">IF(F6688&gt;=40,2_Girdiler!$I$21+(F6688-40)*(2_Girdiler!$I$21-2_Girdiler!$H$21)/(2_Girdiler!$I$20-2_Girdiler!$H$20),INDEX(2_Girdiler!$B$21:$I$21,G6688)+(F6688-INDEX(2_Girdiler!$B$20:$I$20,G6688))*(INDEX(2_Girdiler!$B$21:$I$21,G6688+1)-INDEX(2_Girdiler!$B$21:$I$21,G6688))/(INDEX(2_Girdiler!$B$20:$I$20,G6688+1)-INDEX(2_Girdiler!$B$20:$I$20,G6688)))</f>
        <v>3.48049837667353</v>
      </c>
      <c r="I6688" s="16" t="n">
        <f aca="false">H6688/2_Girdiler!$B$17</f>
        <v>1.39443043937241</v>
      </c>
      <c r="J6688" s="16" t="n">
        <f aca="false">D6688+I6688</f>
        <v>10.2136613349204</v>
      </c>
    </row>
    <row r="6689" customFormat="false" ht="15" hidden="false" customHeight="false" outlineLevel="0" collapsed="false">
      <c r="A6689" s="0" t="n">
        <v>6677</v>
      </c>
      <c r="B6689" s="7" t="n">
        <v>0.727791</v>
      </c>
      <c r="C6689" s="7" t="n">
        <v>0.000597</v>
      </c>
      <c r="D6689" s="16" t="n">
        <f aca="false">LOGINV(B6689,$B$7,$C$7)</f>
        <v>18.9853118305461</v>
      </c>
      <c r="E6689" s="16" t="n">
        <f aca="false">LOGINV(C6689,$B$8,$C$8)</f>
        <v>13.4854229517827</v>
      </c>
      <c r="F6689" s="16" t="n">
        <f aca="false">$B$5/100*E6689*2_Girdiler!$B$14*2_Girdiler!$B$15*2_Girdiler!$B$16</f>
        <v>0.339293241466852</v>
      </c>
      <c r="G6689" s="16" t="n">
        <f aca="false">MIN(MATCH(F6689,2_Girdiler!$B$20:$I$20,1),7)</f>
        <v>1</v>
      </c>
      <c r="H6689" s="16" t="n">
        <f aca="false">IF(F6689&gt;=40,2_Girdiler!$I$21+(F6689-40)*(2_Girdiler!$I$21-2_Girdiler!$H$21)/(2_Girdiler!$I$20-2_Girdiler!$H$20),INDEX(2_Girdiler!$B$21:$I$21,G6689)+(F6689-INDEX(2_Girdiler!$B$20:$I$20,G6689))*(INDEX(2_Girdiler!$B$21:$I$21,G6689+1)-INDEX(2_Girdiler!$B$21:$I$21,G6689))/(INDEX(2_Girdiler!$B$20:$I$20,G6689+1)-INDEX(2_Girdiler!$B$20:$I$20,G6689)))</f>
        <v>0.746445131227074</v>
      </c>
      <c r="I6689" s="16" t="n">
        <f aca="false">H6689/2_Girdiler!$B$17</f>
        <v>0.299056542959565</v>
      </c>
      <c r="J6689" s="16" t="n">
        <f aca="false">D6689+I6689</f>
        <v>19.2843683735056</v>
      </c>
    </row>
    <row r="6690" customFormat="false" ht="15" hidden="false" customHeight="false" outlineLevel="0" collapsed="false">
      <c r="A6690" s="0" t="n">
        <v>6678</v>
      </c>
      <c r="B6690" s="7" t="n">
        <v>0.764441</v>
      </c>
      <c r="C6690" s="7" t="n">
        <v>0.959023</v>
      </c>
      <c r="D6690" s="16" t="n">
        <f aca="false">LOGINV(B6690,$B$7,$C$7)</f>
        <v>20.2366748285334</v>
      </c>
      <c r="E6690" s="16" t="n">
        <f aca="false">LOGINV(C6690,$B$8,$C$8)</f>
        <v>335.643657180762</v>
      </c>
      <c r="F6690" s="16" t="n">
        <f aca="false">$B$5/100*E6690*2_Girdiler!$B$14*2_Girdiler!$B$15*2_Girdiler!$B$16</f>
        <v>8.44479441466798</v>
      </c>
      <c r="G6690" s="16" t="n">
        <f aca="false">MIN(MATCH(F6690,2_Girdiler!$B$20:$I$20,1),7)</f>
        <v>2</v>
      </c>
      <c r="H6690" s="16" t="n">
        <f aca="false">IF(F6690&gt;=40,2_Girdiler!$I$21+(F6690-40)*(2_Girdiler!$I$21-2_Girdiler!$H$21)/(2_Girdiler!$I$20-2_Girdiler!$H$20),INDEX(2_Girdiler!$B$21:$I$21,G6690)+(F6690-INDEX(2_Girdiler!$B$20:$I$20,G6690))*(INDEX(2_Girdiler!$B$21:$I$21,G6690+1)-INDEX(2_Girdiler!$B$21:$I$21,G6690))/(INDEX(2_Girdiler!$B$20:$I$20,G6690+1)-INDEX(2_Girdiler!$B$20:$I$20,G6690)))</f>
        <v>16.5116710634688</v>
      </c>
      <c r="I6690" s="16" t="n">
        <f aca="false">H6690/2_Girdiler!$B$17</f>
        <v>6.61525282991537</v>
      </c>
      <c r="J6690" s="16" t="n">
        <f aca="false">D6690+I6690</f>
        <v>26.8519276584488</v>
      </c>
    </row>
    <row r="6691" customFormat="false" ht="15" hidden="false" customHeight="false" outlineLevel="0" collapsed="false">
      <c r="A6691" s="0" t="n">
        <v>6679</v>
      </c>
      <c r="B6691" s="7" t="n">
        <v>0.046068</v>
      </c>
      <c r="C6691" s="7" t="n">
        <v>0.429653</v>
      </c>
      <c r="D6691" s="16" t="n">
        <f aca="false">LOGINV(B6691,$B$7,$C$7)</f>
        <v>5.29629042697198</v>
      </c>
      <c r="E6691" s="16" t="n">
        <f aca="false">LOGINV(C6691,$B$8,$C$8)</f>
        <v>97.3983493247186</v>
      </c>
      <c r="F6691" s="16" t="n">
        <f aca="false">$B$5/100*E6691*2_Girdiler!$B$14*2_Girdiler!$B$15*2_Girdiler!$B$16</f>
        <v>2.45054246900992</v>
      </c>
      <c r="G6691" s="16" t="n">
        <f aca="false">MIN(MATCH(F6691,2_Girdiler!$B$20:$I$20,1),7)</f>
        <v>1</v>
      </c>
      <c r="H6691" s="16" t="n">
        <f aca="false">IF(F6691&gt;=40,2_Girdiler!$I$21+(F6691-40)*(2_Girdiler!$I$21-2_Girdiler!$H$21)/(2_Girdiler!$I$20-2_Girdiler!$H$20),INDEX(2_Girdiler!$B$21:$I$21,G6691)+(F6691-INDEX(2_Girdiler!$B$20:$I$20,G6691))*(INDEX(2_Girdiler!$B$21:$I$21,G6691+1)-INDEX(2_Girdiler!$B$21:$I$21,G6691))/(INDEX(2_Girdiler!$B$20:$I$20,G6691+1)-INDEX(2_Girdiler!$B$20:$I$20,G6691)))</f>
        <v>5.39119343182182</v>
      </c>
      <c r="I6691" s="16" t="n">
        <f aca="false">H6691/2_Girdiler!$B$17</f>
        <v>2.15993326595426</v>
      </c>
      <c r="J6691" s="16" t="n">
        <f aca="false">D6691+I6691</f>
        <v>7.45622369292624</v>
      </c>
    </row>
    <row r="6692" customFormat="false" ht="15" hidden="false" customHeight="false" outlineLevel="0" collapsed="false">
      <c r="A6692" s="0" t="n">
        <v>6680</v>
      </c>
      <c r="B6692" s="7" t="n">
        <v>0.728019</v>
      </c>
      <c r="C6692" s="7" t="n">
        <v>0.486956</v>
      </c>
      <c r="D6692" s="16" t="n">
        <f aca="false">LOGINV(B6692,$B$7,$C$7)</f>
        <v>18.9925823544295</v>
      </c>
      <c r="E6692" s="16" t="n">
        <f aca="false">LOGINV(C6692,$B$8,$C$8)</f>
        <v>106.924155841004</v>
      </c>
      <c r="F6692" s="16" t="n">
        <f aca="false">$B$5/100*E6692*2_Girdiler!$B$14*2_Girdiler!$B$15*2_Girdiler!$B$16</f>
        <v>2.69021176095966</v>
      </c>
      <c r="G6692" s="16" t="n">
        <f aca="false">MIN(MATCH(F6692,2_Girdiler!$B$20:$I$20,1),7)</f>
        <v>1</v>
      </c>
      <c r="H6692" s="16" t="n">
        <f aca="false">IF(F6692&gt;=40,2_Girdiler!$I$21+(F6692-40)*(2_Girdiler!$I$21-2_Girdiler!$H$21)/(2_Girdiler!$I$20-2_Girdiler!$H$20),INDEX(2_Girdiler!$B$21:$I$21,G6692)+(F6692-INDEX(2_Girdiler!$B$20:$I$20,G6692))*(INDEX(2_Girdiler!$B$21:$I$21,G6692+1)-INDEX(2_Girdiler!$B$21:$I$21,G6692))/(INDEX(2_Girdiler!$B$20:$I$20,G6692+1)-INDEX(2_Girdiler!$B$20:$I$20,G6692)))</f>
        <v>5.91846587411126</v>
      </c>
      <c r="I6692" s="16" t="n">
        <f aca="false">H6692/2_Girdiler!$B$17</f>
        <v>2.37118023802535</v>
      </c>
      <c r="J6692" s="16" t="n">
        <f aca="false">D6692+I6692</f>
        <v>21.3637625924548</v>
      </c>
    </row>
    <row r="6693" customFormat="false" ht="15" hidden="false" customHeight="false" outlineLevel="0" collapsed="false">
      <c r="A6693" s="0" t="n">
        <v>6681</v>
      </c>
      <c r="B6693" s="7" t="n">
        <v>0.603371</v>
      </c>
      <c r="C6693" s="7" t="n">
        <v>0.101267</v>
      </c>
      <c r="D6693" s="16" t="n">
        <f aca="false">LOGINV(B6693,$B$7,$C$7)</f>
        <v>15.672140860097</v>
      </c>
      <c r="E6693" s="16" t="n">
        <f aca="false">LOGINV(C6693,$B$8,$C$8)</f>
        <v>47.9724234626168</v>
      </c>
      <c r="F6693" s="16" t="n">
        <f aca="false">$B$5/100*E6693*2_Girdiler!$B$14*2_Girdiler!$B$15*2_Girdiler!$B$16</f>
        <v>1.20698617431944</v>
      </c>
      <c r="G6693" s="16" t="n">
        <f aca="false">MIN(MATCH(F6693,2_Girdiler!$B$20:$I$20,1),7)</f>
        <v>1</v>
      </c>
      <c r="H6693" s="16" t="n">
        <f aca="false">IF(F6693&gt;=40,2_Girdiler!$I$21+(F6693-40)*(2_Girdiler!$I$21-2_Girdiler!$H$21)/(2_Girdiler!$I$20-2_Girdiler!$H$20),INDEX(2_Girdiler!$B$21:$I$21,G6693)+(F6693-INDEX(2_Girdiler!$B$20:$I$20,G6693))*(INDEX(2_Girdiler!$B$21:$I$21,G6693+1)-INDEX(2_Girdiler!$B$21:$I$21,G6693))/(INDEX(2_Girdiler!$B$20:$I$20,G6693+1)-INDEX(2_Girdiler!$B$20:$I$20,G6693)))</f>
        <v>2.65536958350276</v>
      </c>
      <c r="I6693" s="16" t="n">
        <f aca="false">H6693/2_Girdiler!$B$17</f>
        <v>1.06384999339053</v>
      </c>
      <c r="J6693" s="16" t="n">
        <f aca="false">D6693+I6693</f>
        <v>16.7359908534876</v>
      </c>
    </row>
    <row r="6694" customFormat="false" ht="15" hidden="false" customHeight="false" outlineLevel="0" collapsed="false">
      <c r="A6694" s="0" t="n">
        <v>6682</v>
      </c>
      <c r="B6694" s="7" t="n">
        <v>0.118243</v>
      </c>
      <c r="C6694" s="7" t="n">
        <v>0.373069</v>
      </c>
      <c r="D6694" s="16" t="n">
        <f aca="false">LOGINV(B6694,$B$7,$C$7)</f>
        <v>7.00021660572907</v>
      </c>
      <c r="E6694" s="16" t="n">
        <f aca="false">LOGINV(C6694,$B$8,$C$8)</f>
        <v>88.6111393862845</v>
      </c>
      <c r="F6694" s="16" t="n">
        <f aca="false">$B$5/100*E6694*2_Girdiler!$B$14*2_Girdiler!$B$15*2_Girdiler!$B$16</f>
        <v>2.22945626695892</v>
      </c>
      <c r="G6694" s="16" t="n">
        <f aca="false">MIN(MATCH(F6694,2_Girdiler!$B$20:$I$20,1),7)</f>
        <v>1</v>
      </c>
      <c r="H6694" s="16" t="n">
        <f aca="false">IF(F6694&gt;=40,2_Girdiler!$I$21+(F6694-40)*(2_Girdiler!$I$21-2_Girdiler!$H$21)/(2_Girdiler!$I$20-2_Girdiler!$H$20),INDEX(2_Girdiler!$B$21:$I$21,G6694)+(F6694-INDEX(2_Girdiler!$B$20:$I$20,G6694))*(INDEX(2_Girdiler!$B$21:$I$21,G6694+1)-INDEX(2_Girdiler!$B$21:$I$21,G6694))/(INDEX(2_Girdiler!$B$20:$I$20,G6694+1)-INDEX(2_Girdiler!$B$20:$I$20,G6694)))</f>
        <v>4.90480378730962</v>
      </c>
      <c r="I6694" s="16" t="n">
        <f aca="false">H6694/2_Girdiler!$B$17</f>
        <v>1.96506561991571</v>
      </c>
      <c r="J6694" s="16" t="n">
        <f aca="false">D6694+I6694</f>
        <v>8.96528222564478</v>
      </c>
    </row>
    <row r="6695" customFormat="false" ht="15" hidden="false" customHeight="false" outlineLevel="0" collapsed="false">
      <c r="A6695" s="0" t="n">
        <v>6683</v>
      </c>
      <c r="B6695" s="7" t="n">
        <v>0.305373</v>
      </c>
      <c r="C6695" s="7" t="n">
        <v>0.36702</v>
      </c>
      <c r="D6695" s="16" t="n">
        <f aca="false">LOGINV(B6695,$B$7,$C$7)</f>
        <v>10.1968459355605</v>
      </c>
      <c r="E6695" s="16" t="n">
        <f aca="false">LOGINV(C6695,$B$8,$C$8)</f>
        <v>87.6995131380068</v>
      </c>
      <c r="F6695" s="16" t="n">
        <f aca="false">$B$5/100*E6695*2_Girdiler!$B$14*2_Girdiler!$B$15*2_Girdiler!$B$16</f>
        <v>2.20651975055225</v>
      </c>
      <c r="G6695" s="16" t="n">
        <f aca="false">MIN(MATCH(F6695,2_Girdiler!$B$20:$I$20,1),7)</f>
        <v>1</v>
      </c>
      <c r="H6695" s="16" t="n">
        <f aca="false">IF(F6695&gt;=40,2_Girdiler!$I$21+(F6695-40)*(2_Girdiler!$I$21-2_Girdiler!$H$21)/(2_Girdiler!$I$20-2_Girdiler!$H$20),INDEX(2_Girdiler!$B$21:$I$21,G6695)+(F6695-INDEX(2_Girdiler!$B$20:$I$20,G6695))*(INDEX(2_Girdiler!$B$21:$I$21,G6695+1)-INDEX(2_Girdiler!$B$21:$I$21,G6695))/(INDEX(2_Girdiler!$B$20:$I$20,G6695+1)-INDEX(2_Girdiler!$B$20:$I$20,G6695)))</f>
        <v>4.85434345121495</v>
      </c>
      <c r="I6695" s="16" t="n">
        <f aca="false">H6695/2_Girdiler!$B$17</f>
        <v>1.94484913910855</v>
      </c>
      <c r="J6695" s="16" t="n">
        <f aca="false">D6695+I6695</f>
        <v>12.141695074669</v>
      </c>
    </row>
    <row r="6696" customFormat="false" ht="15" hidden="false" customHeight="false" outlineLevel="0" collapsed="false">
      <c r="A6696" s="0" t="n">
        <v>6684</v>
      </c>
      <c r="B6696" s="7" t="n">
        <v>0.147832</v>
      </c>
      <c r="C6696" s="7" t="n">
        <v>0.003921</v>
      </c>
      <c r="D6696" s="16" t="n">
        <f aca="false">LOGINV(B6696,$B$7,$C$7)</f>
        <v>7.56009606518913</v>
      </c>
      <c r="E6696" s="16" t="n">
        <f aca="false">LOGINV(C6696,$B$8,$C$8)</f>
        <v>19.6283533085897</v>
      </c>
      <c r="F6696" s="16" t="n">
        <f aca="false">$B$5/100*E6696*2_Girdiler!$B$14*2_Girdiler!$B$15*2_Girdiler!$B$16</f>
        <v>0.493849369244117</v>
      </c>
      <c r="G6696" s="16" t="n">
        <f aca="false">MIN(MATCH(F6696,2_Girdiler!$B$20:$I$20,1),7)</f>
        <v>1</v>
      </c>
      <c r="H6696" s="16" t="n">
        <f aca="false">IF(F6696&gt;=40,2_Girdiler!$I$21+(F6696-40)*(2_Girdiler!$I$21-2_Girdiler!$H$21)/(2_Girdiler!$I$20-2_Girdiler!$H$20),INDEX(2_Girdiler!$B$21:$I$21,G6696)+(F6696-INDEX(2_Girdiler!$B$20:$I$20,G6696))*(INDEX(2_Girdiler!$B$21:$I$21,G6696+1)-INDEX(2_Girdiler!$B$21:$I$21,G6696))/(INDEX(2_Girdiler!$B$20:$I$20,G6696+1)-INDEX(2_Girdiler!$B$20:$I$20,G6696)))</f>
        <v>1.08646861233706</v>
      </c>
      <c r="I6696" s="16" t="n">
        <f aca="false">H6696/2_Girdiler!$B$17</f>
        <v>0.4352838991735</v>
      </c>
      <c r="J6696" s="16" t="n">
        <f aca="false">D6696+I6696</f>
        <v>7.99537996436263</v>
      </c>
    </row>
    <row r="6697" customFormat="false" ht="15" hidden="false" customHeight="false" outlineLevel="0" collapsed="false">
      <c r="A6697" s="0" t="n">
        <v>6685</v>
      </c>
      <c r="B6697" s="7" t="n">
        <v>0.31788</v>
      </c>
      <c r="C6697" s="7" t="n">
        <v>0.766146</v>
      </c>
      <c r="D6697" s="16" t="n">
        <f aca="false">LOGINV(B6697,$B$7,$C$7)</f>
        <v>10.3998947410942</v>
      </c>
      <c r="E6697" s="16" t="n">
        <f aca="false">LOGINV(C6697,$B$8,$C$8)</f>
        <v>174.513094453716</v>
      </c>
      <c r="F6697" s="16" t="n">
        <f aca="false">$B$5/100*E6697*2_Girdiler!$B$14*2_Girdiler!$B$15*2_Girdiler!$B$16</f>
        <v>4.3907494564555</v>
      </c>
      <c r="G6697" s="16" t="n">
        <f aca="false">MIN(MATCH(F6697,2_Girdiler!$B$20:$I$20,1),7)</f>
        <v>1</v>
      </c>
      <c r="H6697" s="16" t="n">
        <f aca="false">IF(F6697&gt;=40,2_Girdiler!$I$21+(F6697-40)*(2_Girdiler!$I$21-2_Girdiler!$H$21)/(2_Girdiler!$I$20-2_Girdiler!$H$20),INDEX(2_Girdiler!$B$21:$I$21,G6697)+(F6697-INDEX(2_Girdiler!$B$20:$I$20,G6697))*(INDEX(2_Girdiler!$B$21:$I$21,G6697+1)-INDEX(2_Girdiler!$B$21:$I$21,G6697))/(INDEX(2_Girdiler!$B$20:$I$20,G6697+1)-INDEX(2_Girdiler!$B$20:$I$20,G6697)))</f>
        <v>9.6596488042021</v>
      </c>
      <c r="I6697" s="16" t="n">
        <f aca="false">H6697/2_Girdiler!$B$17</f>
        <v>3.87005160424764</v>
      </c>
      <c r="J6697" s="16" t="n">
        <f aca="false">D6697+I6697</f>
        <v>14.2699463453419</v>
      </c>
    </row>
    <row r="6698" customFormat="false" ht="15" hidden="false" customHeight="false" outlineLevel="0" collapsed="false">
      <c r="A6698" s="0" t="n">
        <v>6686</v>
      </c>
      <c r="B6698" s="7" t="n">
        <v>0.777694</v>
      </c>
      <c r="C6698" s="7" t="n">
        <v>0.924537</v>
      </c>
      <c r="D6698" s="16" t="n">
        <f aca="false">LOGINV(B6698,$B$7,$C$7)</f>
        <v>20.7364367145671</v>
      </c>
      <c r="E6698" s="16" t="n">
        <f aca="false">LOGINV(C6698,$B$8,$C$8)</f>
        <v>275.983276776687</v>
      </c>
      <c r="F6698" s="16" t="n">
        <f aca="false">$B$5/100*E6698*2_Girdiler!$B$14*2_Girdiler!$B$15*2_Girdiler!$B$16</f>
        <v>6.94373924370145</v>
      </c>
      <c r="G6698" s="16" t="n">
        <f aca="false">MIN(MATCH(F6698,2_Girdiler!$B$20:$I$20,1),7)</f>
        <v>2</v>
      </c>
      <c r="H6698" s="16" t="n">
        <f aca="false">IF(F6698&gt;=40,2_Girdiler!$I$21+(F6698-40)*(2_Girdiler!$I$21-2_Girdiler!$H$21)/(2_Girdiler!$I$20-2_Girdiler!$H$20),INDEX(2_Girdiler!$B$21:$I$21,G6698)+(F6698-INDEX(2_Girdiler!$B$20:$I$20,G6698))*(INDEX(2_Girdiler!$B$21:$I$21,G6698+1)-INDEX(2_Girdiler!$B$21:$I$21,G6698))/(INDEX(2_Girdiler!$B$20:$I$20,G6698+1)-INDEX(2_Girdiler!$B$20:$I$20,G6698)))</f>
        <v>14.1099827899223</v>
      </c>
      <c r="I6698" s="16" t="n">
        <f aca="false">H6698/2_Girdiler!$B$17</f>
        <v>5.6530379767317</v>
      </c>
      <c r="J6698" s="16" t="n">
        <f aca="false">D6698+I6698</f>
        <v>26.3894746912988</v>
      </c>
    </row>
    <row r="6699" customFormat="false" ht="15" hidden="false" customHeight="false" outlineLevel="0" collapsed="false">
      <c r="A6699" s="0" t="n">
        <v>6687</v>
      </c>
      <c r="B6699" s="7" t="n">
        <v>0.493528</v>
      </c>
      <c r="C6699" s="7" t="n">
        <v>0.214055</v>
      </c>
      <c r="D6699" s="16" t="n">
        <f aca="false">LOGINV(B6699,$B$7,$C$7)</f>
        <v>13.4201453168784</v>
      </c>
      <c r="E6699" s="16" t="n">
        <f aca="false">LOGINV(C6699,$B$8,$C$8)</f>
        <v>65.4780872981452</v>
      </c>
      <c r="F6699" s="16" t="n">
        <f aca="false">$B$5/100*E6699*2_Girdiler!$B$14*2_Girdiler!$B$15*2_Girdiler!$B$16</f>
        <v>1.64742867642133</v>
      </c>
      <c r="G6699" s="16" t="n">
        <f aca="false">MIN(MATCH(F6699,2_Girdiler!$B$20:$I$20,1),7)</f>
        <v>1</v>
      </c>
      <c r="H6699" s="16" t="n">
        <f aca="false">IF(F6699&gt;=40,2_Girdiler!$I$21+(F6699-40)*(2_Girdiler!$I$21-2_Girdiler!$H$21)/(2_Girdiler!$I$20-2_Girdiler!$H$20),INDEX(2_Girdiler!$B$21:$I$21,G6699)+(F6699-INDEX(2_Girdiler!$B$20:$I$20,G6699))*(INDEX(2_Girdiler!$B$21:$I$21,G6699+1)-INDEX(2_Girdiler!$B$21:$I$21,G6699))/(INDEX(2_Girdiler!$B$20:$I$20,G6699+1)-INDEX(2_Girdiler!$B$20:$I$20,G6699)))</f>
        <v>3.62434308812694</v>
      </c>
      <c r="I6699" s="16" t="n">
        <f aca="false">H6699/2_Girdiler!$B$17</f>
        <v>1.45206053210214</v>
      </c>
      <c r="J6699" s="16" t="n">
        <f aca="false">D6699+I6699</f>
        <v>14.8722058489806</v>
      </c>
    </row>
    <row r="6700" customFormat="false" ht="15" hidden="false" customHeight="false" outlineLevel="0" collapsed="false">
      <c r="A6700" s="0" t="n">
        <v>6688</v>
      </c>
      <c r="B6700" s="7" t="n">
        <v>0.964691</v>
      </c>
      <c r="C6700" s="7" t="n">
        <v>0.774253</v>
      </c>
      <c r="D6700" s="16" t="n">
        <f aca="false">LOGINV(B6700,$B$7,$C$7)</f>
        <v>37.097071041872</v>
      </c>
      <c r="E6700" s="16" t="n">
        <f aca="false">LOGINV(C6700,$B$8,$C$8)</f>
        <v>177.548394506233</v>
      </c>
      <c r="F6700" s="16" t="n">
        <f aca="false">$B$5/100*E6700*2_Girdiler!$B$14*2_Girdiler!$B$15*2_Girdiler!$B$16</f>
        <v>4.46711760577683</v>
      </c>
      <c r="G6700" s="16" t="n">
        <f aca="false">MIN(MATCH(F6700,2_Girdiler!$B$20:$I$20,1),7)</f>
        <v>1</v>
      </c>
      <c r="H6700" s="16" t="n">
        <f aca="false">IF(F6700&gt;=40,2_Girdiler!$I$21+(F6700-40)*(2_Girdiler!$I$21-2_Girdiler!$H$21)/(2_Girdiler!$I$20-2_Girdiler!$H$20),INDEX(2_Girdiler!$B$21:$I$21,G6700)+(F6700-INDEX(2_Girdiler!$B$20:$I$20,G6700))*(INDEX(2_Girdiler!$B$21:$I$21,G6700+1)-INDEX(2_Girdiler!$B$21:$I$21,G6700))/(INDEX(2_Girdiler!$B$20:$I$20,G6700+1)-INDEX(2_Girdiler!$B$20:$I$20,G6700)))</f>
        <v>9.82765873270903</v>
      </c>
      <c r="I6700" s="16" t="n">
        <f aca="false">H6700/2_Girdiler!$B$17</f>
        <v>3.93736327432253</v>
      </c>
      <c r="J6700" s="16" t="n">
        <f aca="false">D6700+I6700</f>
        <v>41.0344343161946</v>
      </c>
    </row>
    <row r="6701" customFormat="false" ht="15" hidden="false" customHeight="false" outlineLevel="0" collapsed="false">
      <c r="A6701" s="0" t="n">
        <v>6689</v>
      </c>
      <c r="B6701" s="7" t="n">
        <v>0.324604</v>
      </c>
      <c r="C6701" s="7" t="n">
        <v>0.118803</v>
      </c>
      <c r="D6701" s="16" t="n">
        <f aca="false">LOGINV(B6701,$B$7,$C$7)</f>
        <v>10.5092888280969</v>
      </c>
      <c r="E6701" s="16" t="n">
        <f aca="false">LOGINV(C6701,$B$8,$C$8)</f>
        <v>50.952760017661</v>
      </c>
      <c r="F6701" s="16" t="n">
        <f aca="false">$B$5/100*E6701*2_Girdiler!$B$14*2_Girdiler!$B$15*2_Girdiler!$B$16</f>
        <v>1.28197144204435</v>
      </c>
      <c r="G6701" s="16" t="n">
        <f aca="false">MIN(MATCH(F6701,2_Girdiler!$B$20:$I$20,1),7)</f>
        <v>1</v>
      </c>
      <c r="H6701" s="16" t="n">
        <f aca="false">IF(F6701&gt;=40,2_Girdiler!$I$21+(F6701-40)*(2_Girdiler!$I$21-2_Girdiler!$H$21)/(2_Girdiler!$I$20-2_Girdiler!$H$20),INDEX(2_Girdiler!$B$21:$I$21,G6701)+(F6701-INDEX(2_Girdiler!$B$20:$I$20,G6701))*(INDEX(2_Girdiler!$B$21:$I$21,G6701+1)-INDEX(2_Girdiler!$B$21:$I$21,G6701))/(INDEX(2_Girdiler!$B$20:$I$20,G6701+1)-INDEX(2_Girdiler!$B$20:$I$20,G6701)))</f>
        <v>2.82033717249757</v>
      </c>
      <c r="I6701" s="16" t="n">
        <f aca="false">H6701/2_Girdiler!$B$17</f>
        <v>1.12994277744294</v>
      </c>
      <c r="J6701" s="16" t="n">
        <f aca="false">D6701+I6701</f>
        <v>11.6392316055398</v>
      </c>
    </row>
    <row r="6702" customFormat="false" ht="15" hidden="false" customHeight="false" outlineLevel="0" collapsed="false">
      <c r="A6702" s="0" t="n">
        <v>6690</v>
      </c>
      <c r="B6702" s="7" t="n">
        <v>0.427695</v>
      </c>
      <c r="C6702" s="7" t="n">
        <v>0.768363</v>
      </c>
      <c r="D6702" s="16" t="n">
        <f aca="false">LOGINV(B6702,$B$7,$C$7)</f>
        <v>12.2339675785473</v>
      </c>
      <c r="E6702" s="16" t="n">
        <f aca="false">LOGINV(C6702,$B$8,$C$8)</f>
        <v>175.332057648275</v>
      </c>
      <c r="F6702" s="16" t="n">
        <f aca="false">$B$5/100*E6702*2_Girdiler!$B$14*2_Girdiler!$B$15*2_Girdiler!$B$16</f>
        <v>4.41135457043059</v>
      </c>
      <c r="G6702" s="16" t="n">
        <f aca="false">MIN(MATCH(F6702,2_Girdiler!$B$20:$I$20,1),7)</f>
        <v>1</v>
      </c>
      <c r="H6702" s="16" t="n">
        <f aca="false">IF(F6702&gt;=40,2_Girdiler!$I$21+(F6702-40)*(2_Girdiler!$I$21-2_Girdiler!$H$21)/(2_Girdiler!$I$20-2_Girdiler!$H$20),INDEX(2_Girdiler!$B$21:$I$21,G6702)+(F6702-INDEX(2_Girdiler!$B$20:$I$20,G6702))*(INDEX(2_Girdiler!$B$21:$I$21,G6702+1)-INDEX(2_Girdiler!$B$21:$I$21,G6702))/(INDEX(2_Girdiler!$B$20:$I$20,G6702+1)-INDEX(2_Girdiler!$B$20:$I$20,G6702)))</f>
        <v>9.7049800549473</v>
      </c>
      <c r="I6702" s="16" t="n">
        <f aca="false">H6702/2_Girdiler!$B$17</f>
        <v>3.88821316303978</v>
      </c>
      <c r="J6702" s="16" t="n">
        <f aca="false">D6702+I6702</f>
        <v>16.1221807415871</v>
      </c>
    </row>
    <row r="6703" customFormat="false" ht="15" hidden="false" customHeight="false" outlineLevel="0" collapsed="false">
      <c r="A6703" s="0" t="n">
        <v>6691</v>
      </c>
      <c r="B6703" s="7" t="n">
        <v>0.113471</v>
      </c>
      <c r="C6703" s="7" t="n">
        <v>0.288103</v>
      </c>
      <c r="D6703" s="16" t="n">
        <f aca="false">LOGINV(B6703,$B$7,$C$7)</f>
        <v>6.90543123729459</v>
      </c>
      <c r="E6703" s="16" t="n">
        <f aca="false">LOGINV(C6703,$B$8,$C$8)</f>
        <v>76.1295485008978</v>
      </c>
      <c r="F6703" s="16" t="n">
        <f aca="false">$B$5/100*E6703*2_Girdiler!$B$14*2_Girdiler!$B$15*2_Girdiler!$B$16</f>
        <v>1.91541944028259</v>
      </c>
      <c r="G6703" s="16" t="n">
        <f aca="false">MIN(MATCH(F6703,2_Girdiler!$B$20:$I$20,1),7)</f>
        <v>1</v>
      </c>
      <c r="H6703" s="16" t="n">
        <f aca="false">IF(F6703&gt;=40,2_Girdiler!$I$21+(F6703-40)*(2_Girdiler!$I$21-2_Girdiler!$H$21)/(2_Girdiler!$I$20-2_Girdiler!$H$20),INDEX(2_Girdiler!$B$21:$I$21,G6703)+(F6703-INDEX(2_Girdiler!$B$20:$I$20,G6703))*(INDEX(2_Girdiler!$B$21:$I$21,G6703+1)-INDEX(2_Girdiler!$B$21:$I$21,G6703))/(INDEX(2_Girdiler!$B$20:$I$20,G6703+1)-INDEX(2_Girdiler!$B$20:$I$20,G6703)))</f>
        <v>4.2139227686217</v>
      </c>
      <c r="I6703" s="16" t="n">
        <f aca="false">H6703/2_Girdiler!$B$17</f>
        <v>1.68827033999267</v>
      </c>
      <c r="J6703" s="16" t="n">
        <f aca="false">D6703+I6703</f>
        <v>8.59370157728726</v>
      </c>
    </row>
    <row r="6704" customFormat="false" ht="15" hidden="false" customHeight="false" outlineLevel="0" collapsed="false">
      <c r="A6704" s="0" t="n">
        <v>6692</v>
      </c>
      <c r="B6704" s="7" t="n">
        <v>0.803405</v>
      </c>
      <c r="C6704" s="7" t="n">
        <v>0.443102</v>
      </c>
      <c r="D6704" s="16" t="n">
        <f aca="false">LOGINV(B6704,$B$7,$C$7)</f>
        <v>21.7961660560725</v>
      </c>
      <c r="E6704" s="16" t="n">
        <f aca="false">LOGINV(C6704,$B$8,$C$8)</f>
        <v>99.5691271868957</v>
      </c>
      <c r="F6704" s="16" t="n">
        <f aca="false">$B$5/100*E6704*2_Girdiler!$B$14*2_Girdiler!$B$15*2_Girdiler!$B$16</f>
        <v>2.5051592400223</v>
      </c>
      <c r="G6704" s="16" t="n">
        <f aca="false">MIN(MATCH(F6704,2_Girdiler!$B$20:$I$20,1),7)</f>
        <v>1</v>
      </c>
      <c r="H6704" s="16" t="n">
        <f aca="false">IF(F6704&gt;=40,2_Girdiler!$I$21+(F6704-40)*(2_Girdiler!$I$21-2_Girdiler!$H$21)/(2_Girdiler!$I$20-2_Girdiler!$H$20),INDEX(2_Girdiler!$B$21:$I$21,G6704)+(F6704-INDEX(2_Girdiler!$B$20:$I$20,G6704))*(INDEX(2_Girdiler!$B$21:$I$21,G6704+1)-INDEX(2_Girdiler!$B$21:$I$21,G6704))/(INDEX(2_Girdiler!$B$20:$I$20,G6704+1)-INDEX(2_Girdiler!$B$20:$I$20,G6704)))</f>
        <v>5.51135032804905</v>
      </c>
      <c r="I6704" s="16" t="n">
        <f aca="false">H6704/2_Girdiler!$B$17</f>
        <v>2.20807304809657</v>
      </c>
      <c r="J6704" s="16" t="n">
        <f aca="false">D6704+I6704</f>
        <v>24.0042391041691</v>
      </c>
    </row>
    <row r="6705" customFormat="false" ht="15" hidden="false" customHeight="false" outlineLevel="0" collapsed="false">
      <c r="A6705" s="0" t="n">
        <v>6693</v>
      </c>
      <c r="B6705" s="7" t="n">
        <v>0.752339</v>
      </c>
      <c r="C6705" s="7" t="n">
        <v>0.700699</v>
      </c>
      <c r="D6705" s="16" t="n">
        <f aca="false">LOGINV(B6705,$B$7,$C$7)</f>
        <v>19.8037951707585</v>
      </c>
      <c r="E6705" s="16" t="n">
        <f aca="false">LOGINV(C6705,$B$8,$C$8)</f>
        <v>153.396796184224</v>
      </c>
      <c r="F6705" s="16" t="n">
        <f aca="false">$B$5/100*E6705*2_Girdiler!$B$14*2_Girdiler!$B$15*2_Girdiler!$B$16</f>
        <v>3.85946339199507</v>
      </c>
      <c r="G6705" s="16" t="n">
        <f aca="false">MIN(MATCH(F6705,2_Girdiler!$B$20:$I$20,1),7)</f>
        <v>1</v>
      </c>
      <c r="H6705" s="16" t="n">
        <f aca="false">IF(F6705&gt;=40,2_Girdiler!$I$21+(F6705-40)*(2_Girdiler!$I$21-2_Girdiler!$H$21)/(2_Girdiler!$I$20-2_Girdiler!$H$20),INDEX(2_Girdiler!$B$21:$I$21,G6705)+(F6705-INDEX(2_Girdiler!$B$20:$I$20,G6705))*(INDEX(2_Girdiler!$B$21:$I$21,G6705+1)-INDEX(2_Girdiler!$B$21:$I$21,G6705))/(INDEX(2_Girdiler!$B$20:$I$20,G6705+1)-INDEX(2_Girdiler!$B$20:$I$20,G6705)))</f>
        <v>8.49081946238915</v>
      </c>
      <c r="I6705" s="16" t="n">
        <f aca="false">H6705/2_Girdiler!$B$17</f>
        <v>3.40177061794437</v>
      </c>
      <c r="J6705" s="16" t="n">
        <f aca="false">D6705+I6705</f>
        <v>23.2055657887028</v>
      </c>
    </row>
    <row r="6706" customFormat="false" ht="15" hidden="false" customHeight="false" outlineLevel="0" collapsed="false">
      <c r="A6706" s="0" t="n">
        <v>6694</v>
      </c>
      <c r="B6706" s="7" t="n">
        <v>0.719711</v>
      </c>
      <c r="C6706" s="7" t="n">
        <v>0.191935</v>
      </c>
      <c r="D6706" s="16" t="n">
        <f aca="false">LOGINV(B6706,$B$7,$C$7)</f>
        <v>18.7313283179736</v>
      </c>
      <c r="E6706" s="16" t="n">
        <f aca="false">LOGINV(C6706,$B$8,$C$8)</f>
        <v>62.2485686800453</v>
      </c>
      <c r="F6706" s="16" t="n">
        <f aca="false">$B$5/100*E6706*2_Girdiler!$B$14*2_Girdiler!$B$15*2_Girdiler!$B$16</f>
        <v>1.56617398798994</v>
      </c>
      <c r="G6706" s="16" t="n">
        <f aca="false">MIN(MATCH(F6706,2_Girdiler!$B$20:$I$20,1),7)</f>
        <v>1</v>
      </c>
      <c r="H6706" s="16" t="n">
        <f aca="false">IF(F6706&gt;=40,2_Girdiler!$I$21+(F6706-40)*(2_Girdiler!$I$21-2_Girdiler!$H$21)/(2_Girdiler!$I$20-2_Girdiler!$H$20),INDEX(2_Girdiler!$B$21:$I$21,G6706)+(F6706-INDEX(2_Girdiler!$B$20:$I$20,G6706))*(INDEX(2_Girdiler!$B$21:$I$21,G6706+1)-INDEX(2_Girdiler!$B$21:$I$21,G6706))/(INDEX(2_Girdiler!$B$20:$I$20,G6706+1)-INDEX(2_Girdiler!$B$20:$I$20,G6706)))</f>
        <v>3.44558277357787</v>
      </c>
      <c r="I6706" s="16" t="n">
        <f aca="false">H6706/2_Girdiler!$B$17</f>
        <v>1.38044181633729</v>
      </c>
      <c r="J6706" s="16" t="n">
        <f aca="false">D6706+I6706</f>
        <v>20.1117701343109</v>
      </c>
    </row>
    <row r="6707" customFormat="false" ht="15" hidden="false" customHeight="false" outlineLevel="0" collapsed="false">
      <c r="A6707" s="0" t="n">
        <v>6695</v>
      </c>
      <c r="B6707" s="7" t="n">
        <v>0.428358</v>
      </c>
      <c r="C6707" s="7" t="n">
        <v>0.813693</v>
      </c>
      <c r="D6707" s="16" t="n">
        <f aca="false">LOGINV(B6707,$B$7,$C$7)</f>
        <v>12.2454938226545</v>
      </c>
      <c r="E6707" s="16" t="n">
        <f aca="false">LOGINV(C6707,$B$8,$C$8)</f>
        <v>194.172878490357</v>
      </c>
      <c r="F6707" s="16" t="n">
        <f aca="false">$B$5/100*E6707*2_Girdiler!$B$14*2_Girdiler!$B$15*2_Girdiler!$B$16</f>
        <v>4.88538962281737</v>
      </c>
      <c r="G6707" s="16" t="n">
        <f aca="false">MIN(MATCH(F6707,2_Girdiler!$B$20:$I$20,1),7)</f>
        <v>1</v>
      </c>
      <c r="H6707" s="16" t="n">
        <f aca="false">IF(F6707&gt;=40,2_Girdiler!$I$21+(F6707-40)*(2_Girdiler!$I$21-2_Girdiler!$H$21)/(2_Girdiler!$I$20-2_Girdiler!$H$20),INDEX(2_Girdiler!$B$21:$I$21,G6707)+(F6707-INDEX(2_Girdiler!$B$20:$I$20,G6707))*(INDEX(2_Girdiler!$B$21:$I$21,G6707+1)-INDEX(2_Girdiler!$B$21:$I$21,G6707))/(INDEX(2_Girdiler!$B$20:$I$20,G6707+1)-INDEX(2_Girdiler!$B$20:$I$20,G6707)))</f>
        <v>10.7478571701982</v>
      </c>
      <c r="I6707" s="16" t="n">
        <f aca="false">H6707/2_Girdiler!$B$17</f>
        <v>4.30603252011147</v>
      </c>
      <c r="J6707" s="16" t="n">
        <f aca="false">D6707+I6707</f>
        <v>16.551526342766</v>
      </c>
    </row>
    <row r="6708" customFormat="false" ht="15" hidden="false" customHeight="false" outlineLevel="0" collapsed="false">
      <c r="A6708" s="0" t="n">
        <v>6696</v>
      </c>
      <c r="B6708" s="7" t="n">
        <v>0.050326</v>
      </c>
      <c r="C6708" s="7" t="n">
        <v>0.42748</v>
      </c>
      <c r="D6708" s="16" t="n">
        <f aca="false">LOGINV(B6708,$B$7,$C$7)</f>
        <v>5.42336192614095</v>
      </c>
      <c r="E6708" s="16" t="n">
        <f aca="false">LOGINV(C6708,$B$8,$C$8)</f>
        <v>97.0509252776518</v>
      </c>
      <c r="F6708" s="16" t="n">
        <f aca="false">$B$5/100*E6708*2_Girdiler!$B$14*2_Girdiler!$B$15*2_Girdiler!$B$16</f>
        <v>2.44180127998572</v>
      </c>
      <c r="G6708" s="16" t="n">
        <f aca="false">MIN(MATCH(F6708,2_Girdiler!$B$20:$I$20,1),7)</f>
        <v>1</v>
      </c>
      <c r="H6708" s="16" t="n">
        <f aca="false">IF(F6708&gt;=40,2_Girdiler!$I$21+(F6708-40)*(2_Girdiler!$I$21-2_Girdiler!$H$21)/(2_Girdiler!$I$20-2_Girdiler!$H$20),INDEX(2_Girdiler!$B$21:$I$21,G6708)+(F6708-INDEX(2_Girdiler!$B$20:$I$20,G6708))*(INDEX(2_Girdiler!$B$21:$I$21,G6708+1)-INDEX(2_Girdiler!$B$21:$I$21,G6708))/(INDEX(2_Girdiler!$B$20:$I$20,G6708+1)-INDEX(2_Girdiler!$B$20:$I$20,G6708)))</f>
        <v>5.37196281596858</v>
      </c>
      <c r="I6708" s="16" t="n">
        <f aca="false">H6708/2_Girdiler!$B$17</f>
        <v>2.1522286922951</v>
      </c>
      <c r="J6708" s="16" t="n">
        <f aca="false">D6708+I6708</f>
        <v>7.57559061843606</v>
      </c>
    </row>
    <row r="6709" customFormat="false" ht="15" hidden="false" customHeight="false" outlineLevel="0" collapsed="false">
      <c r="A6709" s="0" t="n">
        <v>6697</v>
      </c>
      <c r="B6709" s="7" t="n">
        <v>0.12386</v>
      </c>
      <c r="C6709" s="7" t="n">
        <v>0.714928</v>
      </c>
      <c r="D6709" s="16" t="n">
        <f aca="false">LOGINV(B6709,$B$7,$C$7)</f>
        <v>7.10997359115243</v>
      </c>
      <c r="E6709" s="16" t="n">
        <f aca="false">LOGINV(C6709,$B$8,$C$8)</f>
        <v>157.554184954819</v>
      </c>
      <c r="F6709" s="16" t="n">
        <f aca="false">$B$5/100*E6709*2_Girdiler!$B$14*2_Girdiler!$B$15*2_Girdiler!$B$16</f>
        <v>3.96406329346324</v>
      </c>
      <c r="G6709" s="16" t="n">
        <f aca="false">MIN(MATCH(F6709,2_Girdiler!$B$20:$I$20,1),7)</f>
        <v>1</v>
      </c>
      <c r="H6709" s="16" t="n">
        <f aca="false">IF(F6709&gt;=40,2_Girdiler!$I$21+(F6709-40)*(2_Girdiler!$I$21-2_Girdiler!$H$21)/(2_Girdiler!$I$20-2_Girdiler!$H$20),INDEX(2_Girdiler!$B$21:$I$21,G6709)+(F6709-INDEX(2_Girdiler!$B$20:$I$20,G6709))*(INDEX(2_Girdiler!$B$21:$I$21,G6709+1)-INDEX(2_Girdiler!$B$21:$I$21,G6709))/(INDEX(2_Girdiler!$B$20:$I$20,G6709+1)-INDEX(2_Girdiler!$B$20:$I$20,G6709)))</f>
        <v>8.72093924561914</v>
      </c>
      <c r="I6709" s="16" t="n">
        <f aca="false">H6709/2_Girdiler!$B$17</f>
        <v>3.49396604391792</v>
      </c>
      <c r="J6709" s="16" t="n">
        <f aca="false">D6709+I6709</f>
        <v>10.6039396350704</v>
      </c>
    </row>
    <row r="6710" customFormat="false" ht="15" hidden="false" customHeight="false" outlineLevel="0" collapsed="false">
      <c r="A6710" s="0" t="n">
        <v>6698</v>
      </c>
      <c r="B6710" s="7" t="n">
        <v>0.326709</v>
      </c>
      <c r="C6710" s="7" t="n">
        <v>0.697886</v>
      </c>
      <c r="D6710" s="16" t="n">
        <f aca="false">LOGINV(B6710,$B$7,$C$7)</f>
        <v>10.5435768764581</v>
      </c>
      <c r="E6710" s="16" t="n">
        <f aca="false">LOGINV(C6710,$B$8,$C$8)</f>
        <v>152.5986287531</v>
      </c>
      <c r="F6710" s="16" t="n">
        <f aca="false">$B$5/100*E6710*2_Girdiler!$B$14*2_Girdiler!$B$15*2_Girdiler!$B$16</f>
        <v>3.839381499428</v>
      </c>
      <c r="G6710" s="16" t="n">
        <f aca="false">MIN(MATCH(F6710,2_Girdiler!$B$20:$I$20,1),7)</f>
        <v>1</v>
      </c>
      <c r="H6710" s="16" t="n">
        <f aca="false">IF(F6710&gt;=40,2_Girdiler!$I$21+(F6710-40)*(2_Girdiler!$I$21-2_Girdiler!$H$21)/(2_Girdiler!$I$20-2_Girdiler!$H$20),INDEX(2_Girdiler!$B$21:$I$21,G6710)+(F6710-INDEX(2_Girdiler!$B$20:$I$20,G6710))*(INDEX(2_Girdiler!$B$21:$I$21,G6710+1)-INDEX(2_Girdiler!$B$21:$I$21,G6710))/(INDEX(2_Girdiler!$B$20:$I$20,G6710+1)-INDEX(2_Girdiler!$B$20:$I$20,G6710)))</f>
        <v>8.44663929874161</v>
      </c>
      <c r="I6710" s="16" t="n">
        <f aca="false">H6710/2_Girdiler!$B$17</f>
        <v>3.38407023186763</v>
      </c>
      <c r="J6710" s="16" t="n">
        <f aca="false">D6710+I6710</f>
        <v>13.9276471083257</v>
      </c>
    </row>
    <row r="6711" customFormat="false" ht="15" hidden="false" customHeight="false" outlineLevel="0" collapsed="false">
      <c r="A6711" s="0" t="n">
        <v>6699</v>
      </c>
      <c r="B6711" s="7" t="n">
        <v>0.568902</v>
      </c>
      <c r="C6711" s="7" t="n">
        <v>0.513671</v>
      </c>
      <c r="D6711" s="16" t="n">
        <f aca="false">LOGINV(B6711,$B$7,$C$7)</f>
        <v>14.9177708030237</v>
      </c>
      <c r="E6711" s="16" t="n">
        <f aca="false">LOGINV(C6711,$B$8,$C$8)</f>
        <v>111.648270054379</v>
      </c>
      <c r="F6711" s="16" t="n">
        <f aca="false">$B$5/100*E6711*2_Girdiler!$B$14*2_Girdiler!$B$15*2_Girdiler!$B$16</f>
        <v>2.80907047456817</v>
      </c>
      <c r="G6711" s="16" t="n">
        <f aca="false">MIN(MATCH(F6711,2_Girdiler!$B$20:$I$20,1),7)</f>
        <v>1</v>
      </c>
      <c r="H6711" s="16" t="n">
        <f aca="false">IF(F6711&gt;=40,2_Girdiler!$I$21+(F6711-40)*(2_Girdiler!$I$21-2_Girdiler!$H$21)/(2_Girdiler!$I$20-2_Girdiler!$H$20),INDEX(2_Girdiler!$B$21:$I$21,G6711)+(F6711-INDEX(2_Girdiler!$B$20:$I$20,G6711))*(INDEX(2_Girdiler!$B$21:$I$21,G6711+1)-INDEX(2_Girdiler!$B$21:$I$21,G6711))/(INDEX(2_Girdiler!$B$20:$I$20,G6711+1)-INDEX(2_Girdiler!$B$20:$I$20,G6711)))</f>
        <v>6.17995504404998</v>
      </c>
      <c r="I6711" s="16" t="n">
        <f aca="false">H6711/2_Girdiler!$B$17</f>
        <v>2.47594352726361</v>
      </c>
      <c r="J6711" s="16" t="n">
        <f aca="false">D6711+I6711</f>
        <v>17.3937143302873</v>
      </c>
    </row>
    <row r="6712" customFormat="false" ht="15" hidden="false" customHeight="false" outlineLevel="0" collapsed="false">
      <c r="A6712" s="0" t="n">
        <v>6700</v>
      </c>
      <c r="B6712" s="7" t="n">
        <v>0.110755</v>
      </c>
      <c r="C6712" s="7" t="n">
        <v>0.207117</v>
      </c>
      <c r="D6712" s="16" t="n">
        <f aca="false">LOGINV(B6712,$B$7,$C$7)</f>
        <v>6.85080257863501</v>
      </c>
      <c r="E6712" s="16" t="n">
        <f aca="false">LOGINV(C6712,$B$8,$C$8)</f>
        <v>64.4700437308399</v>
      </c>
      <c r="F6712" s="16" t="n">
        <f aca="false">$B$5/100*E6712*2_Girdiler!$B$14*2_Girdiler!$B$15*2_Girdiler!$B$16</f>
        <v>1.62206630026793</v>
      </c>
      <c r="G6712" s="16" t="n">
        <f aca="false">MIN(MATCH(F6712,2_Girdiler!$B$20:$I$20,1),7)</f>
        <v>1</v>
      </c>
      <c r="H6712" s="16" t="n">
        <f aca="false">IF(F6712&gt;=40,2_Girdiler!$I$21+(F6712-40)*(2_Girdiler!$I$21-2_Girdiler!$H$21)/(2_Girdiler!$I$20-2_Girdiler!$H$20),INDEX(2_Girdiler!$B$21:$I$21,G6712)+(F6712-INDEX(2_Girdiler!$B$20:$I$20,G6712))*(INDEX(2_Girdiler!$B$21:$I$21,G6712+1)-INDEX(2_Girdiler!$B$21:$I$21,G6712))/(INDEX(2_Girdiler!$B$20:$I$20,G6712+1)-INDEX(2_Girdiler!$B$20:$I$20,G6712)))</f>
        <v>3.56854586058945</v>
      </c>
      <c r="I6712" s="16" t="n">
        <f aca="false">H6712/2_Girdiler!$B$17</f>
        <v>1.42970587363359</v>
      </c>
      <c r="J6712" s="16" t="n">
        <f aca="false">D6712+I6712</f>
        <v>8.2805084522686</v>
      </c>
    </row>
    <row r="6713" customFormat="false" ht="15" hidden="false" customHeight="false" outlineLevel="0" collapsed="false">
      <c r="A6713" s="0" t="n">
        <v>6701</v>
      </c>
      <c r="B6713" s="7" t="n">
        <v>0.767209</v>
      </c>
      <c r="C6713" s="7" t="n">
        <v>0.420927</v>
      </c>
      <c r="D6713" s="16" t="n">
        <f aca="false">LOGINV(B6713,$B$7,$C$7)</f>
        <v>20.3387331416646</v>
      </c>
      <c r="E6713" s="16" t="n">
        <f aca="false">LOGINV(C6713,$B$8,$C$8)</f>
        <v>96.0085526628234</v>
      </c>
      <c r="F6713" s="16" t="n">
        <f aca="false">$B$5/100*E6713*2_Girdiler!$B$14*2_Girdiler!$B$15*2_Girdiler!$B$16</f>
        <v>2.41557518499664</v>
      </c>
      <c r="G6713" s="16" t="n">
        <f aca="false">MIN(MATCH(F6713,2_Girdiler!$B$20:$I$20,1),7)</f>
        <v>1</v>
      </c>
      <c r="H6713" s="16" t="n">
        <f aca="false">IF(F6713&gt;=40,2_Girdiler!$I$21+(F6713-40)*(2_Girdiler!$I$21-2_Girdiler!$H$21)/(2_Girdiler!$I$20-2_Girdiler!$H$20),INDEX(2_Girdiler!$B$21:$I$21,G6713)+(F6713-INDEX(2_Girdiler!$B$20:$I$20,G6713))*(INDEX(2_Girdiler!$B$21:$I$21,G6713+1)-INDEX(2_Girdiler!$B$21:$I$21,G6713))/(INDEX(2_Girdiler!$B$20:$I$20,G6713+1)-INDEX(2_Girdiler!$B$20:$I$20,G6713)))</f>
        <v>5.3142654069926</v>
      </c>
      <c r="I6713" s="16" t="n">
        <f aca="false">H6713/2_Girdiler!$B$17</f>
        <v>2.12911274318614</v>
      </c>
      <c r="J6713" s="16" t="n">
        <f aca="false">D6713+I6713</f>
        <v>22.4678458848507</v>
      </c>
    </row>
    <row r="6714" customFormat="false" ht="15" hidden="false" customHeight="false" outlineLevel="0" collapsed="false">
      <c r="A6714" s="0" t="n">
        <v>6702</v>
      </c>
      <c r="B6714" s="7" t="n">
        <v>0.817084</v>
      </c>
      <c r="C6714" s="7" t="n">
        <v>0.633274</v>
      </c>
      <c r="D6714" s="16" t="n">
        <f aca="false">LOGINV(B6714,$B$7,$C$7)</f>
        <v>22.4179368482188</v>
      </c>
      <c r="E6714" s="16" t="n">
        <f aca="false">LOGINV(C6714,$B$8,$C$8)</f>
        <v>136.053181980989</v>
      </c>
      <c r="F6714" s="16" t="n">
        <f aca="false">$B$5/100*E6714*2_Girdiler!$B$14*2_Girdiler!$B$15*2_Girdiler!$B$16</f>
        <v>3.42309805864169</v>
      </c>
      <c r="G6714" s="16" t="n">
        <f aca="false">MIN(MATCH(F6714,2_Girdiler!$B$20:$I$20,1),7)</f>
        <v>1</v>
      </c>
      <c r="H6714" s="16" t="n">
        <f aca="false">IF(F6714&gt;=40,2_Girdiler!$I$21+(F6714-40)*(2_Girdiler!$I$21-2_Girdiler!$H$21)/(2_Girdiler!$I$20-2_Girdiler!$H$20),INDEX(2_Girdiler!$B$21:$I$21,G6714)+(F6714-INDEX(2_Girdiler!$B$20:$I$20,G6714))*(INDEX(2_Girdiler!$B$21:$I$21,G6714+1)-INDEX(2_Girdiler!$B$21:$I$21,G6714))/(INDEX(2_Girdiler!$B$20:$I$20,G6714+1)-INDEX(2_Girdiler!$B$20:$I$20,G6714)))</f>
        <v>7.53081572901171</v>
      </c>
      <c r="I6714" s="16" t="n">
        <f aca="false">H6714/2_Girdiler!$B$17</f>
        <v>3.01715373758482</v>
      </c>
      <c r="J6714" s="16" t="n">
        <f aca="false">D6714+I6714</f>
        <v>25.4350905858036</v>
      </c>
    </row>
    <row r="6715" customFormat="false" ht="15" hidden="false" customHeight="false" outlineLevel="0" collapsed="false">
      <c r="A6715" s="0" t="n">
        <v>6703</v>
      </c>
      <c r="B6715" s="7" t="n">
        <v>0.874061</v>
      </c>
      <c r="C6715" s="7" t="n">
        <v>0.268112</v>
      </c>
      <c r="D6715" s="16" t="n">
        <f aca="false">LOGINV(B6715,$B$7,$C$7)</f>
        <v>25.6480823276851</v>
      </c>
      <c r="E6715" s="16" t="n">
        <f aca="false">LOGINV(C6715,$B$8,$C$8)</f>
        <v>73.2564276374334</v>
      </c>
      <c r="F6715" s="16" t="n">
        <f aca="false">$B$5/100*E6715*2_Girdiler!$B$14*2_Girdiler!$B$15*2_Girdiler!$B$16</f>
        <v>1.84313171935783</v>
      </c>
      <c r="G6715" s="16" t="n">
        <f aca="false">MIN(MATCH(F6715,2_Girdiler!$B$20:$I$20,1),7)</f>
        <v>1</v>
      </c>
      <c r="H6715" s="16" t="n">
        <f aca="false">IF(F6715&gt;=40,2_Girdiler!$I$21+(F6715-40)*(2_Girdiler!$I$21-2_Girdiler!$H$21)/(2_Girdiler!$I$20-2_Girdiler!$H$20),INDEX(2_Girdiler!$B$21:$I$21,G6715)+(F6715-INDEX(2_Girdiler!$B$20:$I$20,G6715))*(INDEX(2_Girdiler!$B$21:$I$21,G6715+1)-INDEX(2_Girdiler!$B$21:$I$21,G6715))/(INDEX(2_Girdiler!$B$20:$I$20,G6715+1)-INDEX(2_Girdiler!$B$20:$I$20,G6715)))</f>
        <v>4.05488978258722</v>
      </c>
      <c r="I6715" s="16" t="n">
        <f aca="false">H6715/2_Girdiler!$B$17</f>
        <v>1.62455520135706</v>
      </c>
      <c r="J6715" s="16" t="n">
        <f aca="false">D6715+I6715</f>
        <v>27.2726375290422</v>
      </c>
    </row>
    <row r="6716" customFormat="false" ht="15" hidden="false" customHeight="false" outlineLevel="0" collapsed="false">
      <c r="A6716" s="0" t="n">
        <v>6704</v>
      </c>
      <c r="B6716" s="7" t="n">
        <v>0.527826</v>
      </c>
      <c r="C6716" s="7" t="n">
        <v>0.611707</v>
      </c>
      <c r="D6716" s="16" t="n">
        <f aca="false">LOGINV(B6716,$B$7,$C$7)</f>
        <v>14.0793602722221</v>
      </c>
      <c r="E6716" s="16" t="n">
        <f aca="false">LOGINV(C6716,$B$8,$C$8)</f>
        <v>131.158059843648</v>
      </c>
      <c r="F6716" s="16" t="n">
        <f aca="false">$B$5/100*E6716*2_Girdiler!$B$14*2_Girdiler!$B$15*2_Girdiler!$B$16</f>
        <v>3.29993678566618</v>
      </c>
      <c r="G6716" s="16" t="n">
        <f aca="false">MIN(MATCH(F6716,2_Girdiler!$B$20:$I$20,1),7)</f>
        <v>1</v>
      </c>
      <c r="H6716" s="16" t="n">
        <f aca="false">IF(F6716&gt;=40,2_Girdiler!$I$21+(F6716-40)*(2_Girdiler!$I$21-2_Girdiler!$H$21)/(2_Girdiler!$I$20-2_Girdiler!$H$20),INDEX(2_Girdiler!$B$21:$I$21,G6716)+(F6716-INDEX(2_Girdiler!$B$20:$I$20,G6716))*(INDEX(2_Girdiler!$B$21:$I$21,G6716+1)-INDEX(2_Girdiler!$B$21:$I$21,G6716))/(INDEX(2_Girdiler!$B$20:$I$20,G6716+1)-INDEX(2_Girdiler!$B$20:$I$20,G6716)))</f>
        <v>7.25986092846559</v>
      </c>
      <c r="I6716" s="16" t="n">
        <f aca="false">H6716/2_Girdiler!$B$17</f>
        <v>2.90859812839166</v>
      </c>
      <c r="J6716" s="16" t="n">
        <f aca="false">D6716+I6716</f>
        <v>16.9879584006137</v>
      </c>
    </row>
    <row r="6717" customFormat="false" ht="15" hidden="false" customHeight="false" outlineLevel="0" collapsed="false">
      <c r="A6717" s="0" t="n">
        <v>6705</v>
      </c>
      <c r="B6717" s="7" t="n">
        <v>0.994421</v>
      </c>
      <c r="C6717" s="7" t="n">
        <v>0.440811</v>
      </c>
      <c r="D6717" s="16" t="n">
        <f aca="false">LOGINV(B6717,$B$7,$C$7)</f>
        <v>55.7189473788069</v>
      </c>
      <c r="E6717" s="16" t="n">
        <f aca="false">LOGINV(C6717,$B$8,$C$8)</f>
        <v>99.1967760694988</v>
      </c>
      <c r="F6717" s="16" t="n">
        <f aca="false">$B$5/100*E6717*2_Girdiler!$B$14*2_Girdiler!$B$15*2_Girdiler!$B$16</f>
        <v>2.49579088590859</v>
      </c>
      <c r="G6717" s="16" t="n">
        <f aca="false">MIN(MATCH(F6717,2_Girdiler!$B$20:$I$20,1),7)</f>
        <v>1</v>
      </c>
      <c r="H6717" s="16" t="n">
        <f aca="false">IF(F6717&gt;=40,2_Girdiler!$I$21+(F6717-40)*(2_Girdiler!$I$21-2_Girdiler!$H$21)/(2_Girdiler!$I$20-2_Girdiler!$H$20),INDEX(2_Girdiler!$B$21:$I$21,G6717)+(F6717-INDEX(2_Girdiler!$B$20:$I$20,G6717))*(INDEX(2_Girdiler!$B$21:$I$21,G6717+1)-INDEX(2_Girdiler!$B$21:$I$21,G6717))/(INDEX(2_Girdiler!$B$20:$I$20,G6717+1)-INDEX(2_Girdiler!$B$20:$I$20,G6717)))</f>
        <v>5.4907399489989</v>
      </c>
      <c r="I6717" s="16" t="n">
        <f aca="false">H6717/2_Girdiler!$B$17</f>
        <v>2.19981568469507</v>
      </c>
      <c r="J6717" s="16" t="n">
        <f aca="false">D6717+I6717</f>
        <v>57.9187630635019</v>
      </c>
    </row>
    <row r="6718" customFormat="false" ht="15" hidden="false" customHeight="false" outlineLevel="0" collapsed="false">
      <c r="A6718" s="0" t="n">
        <v>6706</v>
      </c>
      <c r="B6718" s="7" t="n">
        <v>0.391728</v>
      </c>
      <c r="C6718" s="7" t="n">
        <v>0.505321</v>
      </c>
      <c r="D6718" s="16" t="n">
        <f aca="false">LOGINV(B6718,$B$7,$C$7)</f>
        <v>11.6187061359384</v>
      </c>
      <c r="E6718" s="16" t="n">
        <f aca="false">LOGINV(C6718,$B$8,$C$8)</f>
        <v>110.149537010781</v>
      </c>
      <c r="F6718" s="16" t="n">
        <f aca="false">$B$5/100*E6718*2_Girdiler!$B$14*2_Girdiler!$B$15*2_Girdiler!$B$16</f>
        <v>2.77136235119125</v>
      </c>
      <c r="G6718" s="16" t="n">
        <f aca="false">MIN(MATCH(F6718,2_Girdiler!$B$20:$I$20,1),7)</f>
        <v>1</v>
      </c>
      <c r="H6718" s="16" t="n">
        <f aca="false">IF(F6718&gt;=40,2_Girdiler!$I$21+(F6718-40)*(2_Girdiler!$I$21-2_Girdiler!$H$21)/(2_Girdiler!$I$20-2_Girdiler!$H$20),INDEX(2_Girdiler!$B$21:$I$21,G6718)+(F6718-INDEX(2_Girdiler!$B$20:$I$20,G6718))*(INDEX(2_Girdiler!$B$21:$I$21,G6718+1)-INDEX(2_Girdiler!$B$21:$I$21,G6718))/(INDEX(2_Girdiler!$B$20:$I$20,G6718+1)-INDEX(2_Girdiler!$B$20:$I$20,G6718)))</f>
        <v>6.09699717262075</v>
      </c>
      <c r="I6718" s="16" t="n">
        <f aca="false">H6718/2_Girdiler!$B$17</f>
        <v>2.44270720056921</v>
      </c>
      <c r="J6718" s="16" t="n">
        <f aca="false">D6718+I6718</f>
        <v>14.0614133365076</v>
      </c>
    </row>
    <row r="6719" customFormat="false" ht="15" hidden="false" customHeight="false" outlineLevel="0" collapsed="false">
      <c r="A6719" s="0" t="n">
        <v>6707</v>
      </c>
      <c r="B6719" s="7" t="n">
        <v>0.033795</v>
      </c>
      <c r="C6719" s="7" t="n">
        <v>0.165322</v>
      </c>
      <c r="D6719" s="16" t="n">
        <f aca="false">LOGINV(B6719,$B$7,$C$7)</f>
        <v>4.88917211957543</v>
      </c>
      <c r="E6719" s="16" t="n">
        <f aca="false">LOGINV(C6719,$B$8,$C$8)</f>
        <v>58.2809561730019</v>
      </c>
      <c r="F6719" s="16" t="n">
        <f aca="false">$B$5/100*E6719*2_Girdiler!$B$14*2_Girdiler!$B$15*2_Girdiler!$B$16</f>
        <v>1.46634885731273</v>
      </c>
      <c r="G6719" s="16" t="n">
        <f aca="false">MIN(MATCH(F6719,2_Girdiler!$B$20:$I$20,1),7)</f>
        <v>1</v>
      </c>
      <c r="H6719" s="16" t="n">
        <f aca="false">IF(F6719&gt;=40,2_Girdiler!$I$21+(F6719-40)*(2_Girdiler!$I$21-2_Girdiler!$H$21)/(2_Girdiler!$I$20-2_Girdiler!$H$20),INDEX(2_Girdiler!$B$21:$I$21,G6719)+(F6719-INDEX(2_Girdiler!$B$20:$I$20,G6719))*(INDEX(2_Girdiler!$B$21:$I$21,G6719+1)-INDEX(2_Girdiler!$B$21:$I$21,G6719))/(INDEX(2_Girdiler!$B$20:$I$20,G6719+1)-INDEX(2_Girdiler!$B$20:$I$20,G6719)))</f>
        <v>3.225967486088</v>
      </c>
      <c r="I6719" s="16" t="n">
        <f aca="false">H6719/2_Girdiler!$B$17</f>
        <v>1.2924549223109</v>
      </c>
      <c r="J6719" s="16" t="n">
        <f aca="false">D6719+I6719</f>
        <v>6.18162704188633</v>
      </c>
    </row>
    <row r="6720" customFormat="false" ht="15" hidden="false" customHeight="false" outlineLevel="0" collapsed="false">
      <c r="A6720" s="0" t="n">
        <v>6708</v>
      </c>
      <c r="B6720" s="7" t="n">
        <v>0.393943</v>
      </c>
      <c r="C6720" s="7" t="n">
        <v>0.625159</v>
      </c>
      <c r="D6720" s="16" t="n">
        <f aca="false">LOGINV(B6720,$B$7,$C$7)</f>
        <v>11.6560779783225</v>
      </c>
      <c r="E6720" s="16" t="n">
        <f aca="false">LOGINV(C6720,$B$8,$C$8)</f>
        <v>134.179904594889</v>
      </c>
      <c r="F6720" s="16" t="n">
        <f aca="false">$B$5/100*E6720*2_Girdiler!$B$14*2_Girdiler!$B$15*2_Girdiler!$B$16</f>
        <v>3.3759663996074</v>
      </c>
      <c r="G6720" s="16" t="n">
        <f aca="false">MIN(MATCH(F6720,2_Girdiler!$B$20:$I$20,1),7)</f>
        <v>1</v>
      </c>
      <c r="H6720" s="16" t="n">
        <f aca="false">IF(F6720&gt;=40,2_Girdiler!$I$21+(F6720-40)*(2_Girdiler!$I$21-2_Girdiler!$H$21)/(2_Girdiler!$I$20-2_Girdiler!$H$20),INDEX(2_Girdiler!$B$21:$I$21,G6720)+(F6720-INDEX(2_Girdiler!$B$20:$I$20,G6720))*(INDEX(2_Girdiler!$B$21:$I$21,G6720+1)-INDEX(2_Girdiler!$B$21:$I$21,G6720))/(INDEX(2_Girdiler!$B$20:$I$20,G6720+1)-INDEX(2_Girdiler!$B$20:$I$20,G6720)))</f>
        <v>7.42712607913627</v>
      </c>
      <c r="I6720" s="16" t="n">
        <f aca="false">H6720/2_Girdiler!$B$17</f>
        <v>2.97561140991036</v>
      </c>
      <c r="J6720" s="16" t="n">
        <f aca="false">D6720+I6720</f>
        <v>14.6316893882328</v>
      </c>
    </row>
    <row r="6721" customFormat="false" ht="15" hidden="false" customHeight="false" outlineLevel="0" collapsed="false">
      <c r="A6721" s="0" t="n">
        <v>6709</v>
      </c>
      <c r="B6721" s="7" t="n">
        <v>0.861533</v>
      </c>
      <c r="C6721" s="7" t="n">
        <v>0.664336</v>
      </c>
      <c r="D6721" s="16" t="n">
        <f aca="false">LOGINV(B6721,$B$7,$C$7)</f>
        <v>24.8243117425092</v>
      </c>
      <c r="E6721" s="16" t="n">
        <f aca="false">LOGINV(C6721,$B$8,$C$8)</f>
        <v>143.614349962516</v>
      </c>
      <c r="F6721" s="16" t="n">
        <f aca="false">$B$5/100*E6721*2_Girdiler!$B$14*2_Girdiler!$B$15*2_Girdiler!$B$16</f>
        <v>3.6133370450569</v>
      </c>
      <c r="G6721" s="16" t="n">
        <f aca="false">MIN(MATCH(F6721,2_Girdiler!$B$20:$I$20,1),7)</f>
        <v>1</v>
      </c>
      <c r="H6721" s="16" t="n">
        <f aca="false">IF(F6721&gt;=40,2_Girdiler!$I$21+(F6721-40)*(2_Girdiler!$I$21-2_Girdiler!$H$21)/(2_Girdiler!$I$20-2_Girdiler!$H$20),INDEX(2_Girdiler!$B$21:$I$21,G6721)+(F6721-INDEX(2_Girdiler!$B$20:$I$20,G6721))*(INDEX(2_Girdiler!$B$21:$I$21,G6721+1)-INDEX(2_Girdiler!$B$21:$I$21,G6721))/(INDEX(2_Girdiler!$B$20:$I$20,G6721+1)-INDEX(2_Girdiler!$B$20:$I$20,G6721)))</f>
        <v>7.94934149912518</v>
      </c>
      <c r="I6721" s="16" t="n">
        <f aca="false">H6721/2_Girdiler!$B$17</f>
        <v>3.18483233138028</v>
      </c>
      <c r="J6721" s="16" t="n">
        <f aca="false">D6721+I6721</f>
        <v>28.0091440738895</v>
      </c>
    </row>
    <row r="6722" customFormat="false" ht="15" hidden="false" customHeight="false" outlineLevel="0" collapsed="false">
      <c r="A6722" s="0" t="n">
        <v>6710</v>
      </c>
      <c r="B6722" s="7" t="n">
        <v>0.176835</v>
      </c>
      <c r="C6722" s="7" t="n">
        <v>0.597433</v>
      </c>
      <c r="D6722" s="16" t="n">
        <f aca="false">LOGINV(B6722,$B$7,$C$7)</f>
        <v>8.07533804185571</v>
      </c>
      <c r="E6722" s="16" t="n">
        <f aca="false">LOGINV(C6722,$B$8,$C$8)</f>
        <v>128.057486190728</v>
      </c>
      <c r="F6722" s="16" t="n">
        <f aca="false">$B$5/100*E6722*2_Girdiler!$B$14*2_Girdiler!$B$15*2_Girdiler!$B$16</f>
        <v>3.22192635255871</v>
      </c>
      <c r="G6722" s="16" t="n">
        <f aca="false">MIN(MATCH(F6722,2_Girdiler!$B$20:$I$20,1),7)</f>
        <v>1</v>
      </c>
      <c r="H6722" s="16" t="n">
        <f aca="false">IF(F6722&gt;=40,2_Girdiler!$I$21+(F6722-40)*(2_Girdiler!$I$21-2_Girdiler!$H$21)/(2_Girdiler!$I$20-2_Girdiler!$H$20),INDEX(2_Girdiler!$B$21:$I$21,G6722)+(F6722-INDEX(2_Girdiler!$B$20:$I$20,G6722))*(INDEX(2_Girdiler!$B$21:$I$21,G6722+1)-INDEX(2_Girdiler!$B$21:$I$21,G6722))/(INDEX(2_Girdiler!$B$20:$I$20,G6722+1)-INDEX(2_Girdiler!$B$20:$I$20,G6722)))</f>
        <v>7.08823797562917</v>
      </c>
      <c r="I6722" s="16" t="n">
        <f aca="false">H6722/2_Girdiler!$B$17</f>
        <v>2.83983893254374</v>
      </c>
      <c r="J6722" s="16" t="n">
        <f aca="false">D6722+I6722</f>
        <v>10.9151769743994</v>
      </c>
    </row>
    <row r="6723" customFormat="false" ht="15" hidden="false" customHeight="false" outlineLevel="0" collapsed="false">
      <c r="A6723" s="0" t="n">
        <v>6711</v>
      </c>
      <c r="B6723" s="7" t="n">
        <v>0.996598</v>
      </c>
      <c r="C6723" s="7" t="n">
        <v>0.641844</v>
      </c>
      <c r="D6723" s="16" t="n">
        <f aca="false">LOGINV(B6723,$B$7,$C$7)</f>
        <v>61.2084320396001</v>
      </c>
      <c r="E6723" s="16" t="n">
        <f aca="false">LOGINV(C6723,$B$8,$C$8)</f>
        <v>138.075229976421</v>
      </c>
      <c r="F6723" s="16" t="n">
        <f aca="false">$B$5/100*E6723*2_Girdiler!$B$14*2_Girdiler!$B$15*2_Girdiler!$B$16</f>
        <v>3.47397278620675</v>
      </c>
      <c r="G6723" s="16" t="n">
        <f aca="false">MIN(MATCH(F6723,2_Girdiler!$B$20:$I$20,1),7)</f>
        <v>1</v>
      </c>
      <c r="H6723" s="16" t="n">
        <f aca="false">IF(F6723&gt;=40,2_Girdiler!$I$21+(F6723-40)*(2_Girdiler!$I$21-2_Girdiler!$H$21)/(2_Girdiler!$I$20-2_Girdiler!$H$20),INDEX(2_Girdiler!$B$21:$I$21,G6723)+(F6723-INDEX(2_Girdiler!$B$20:$I$20,G6723))*(INDEX(2_Girdiler!$B$21:$I$21,G6723+1)-INDEX(2_Girdiler!$B$21:$I$21,G6723))/(INDEX(2_Girdiler!$B$20:$I$20,G6723+1)-INDEX(2_Girdiler!$B$20:$I$20,G6723)))</f>
        <v>7.64274012965485</v>
      </c>
      <c r="I6723" s="16" t="n">
        <f aca="false">H6723/2_Girdiler!$B$17</f>
        <v>3.06199524425275</v>
      </c>
      <c r="J6723" s="16" t="n">
        <f aca="false">D6723+I6723</f>
        <v>64.2704272838529</v>
      </c>
    </row>
    <row r="6724" customFormat="false" ht="15" hidden="false" customHeight="false" outlineLevel="0" collapsed="false">
      <c r="A6724" s="0" t="n">
        <v>6712</v>
      </c>
      <c r="B6724" s="7" t="n">
        <v>0.506022</v>
      </c>
      <c r="C6724" s="7" t="n">
        <v>0.635438</v>
      </c>
      <c r="D6724" s="16" t="n">
        <f aca="false">LOGINV(B6724,$B$7,$C$7)</f>
        <v>13.6564812451463</v>
      </c>
      <c r="E6724" s="16" t="n">
        <f aca="false">LOGINV(C6724,$B$8,$C$8)</f>
        <v>136.55943578024</v>
      </c>
      <c r="F6724" s="16" t="n">
        <f aca="false">$B$5/100*E6724*2_Girdiler!$B$14*2_Girdiler!$B$15*2_Girdiler!$B$16</f>
        <v>3.43583540423083</v>
      </c>
      <c r="G6724" s="16" t="n">
        <f aca="false">MIN(MATCH(F6724,2_Girdiler!$B$20:$I$20,1),7)</f>
        <v>1</v>
      </c>
      <c r="H6724" s="16" t="n">
        <f aca="false">IF(F6724&gt;=40,2_Girdiler!$I$21+(F6724-40)*(2_Girdiler!$I$21-2_Girdiler!$H$21)/(2_Girdiler!$I$20-2_Girdiler!$H$20),INDEX(2_Girdiler!$B$21:$I$21,G6724)+(F6724-INDEX(2_Girdiler!$B$20:$I$20,G6724))*(INDEX(2_Girdiler!$B$21:$I$21,G6724+1)-INDEX(2_Girdiler!$B$21:$I$21,G6724))/(INDEX(2_Girdiler!$B$20:$I$20,G6724+1)-INDEX(2_Girdiler!$B$20:$I$20,G6724)))</f>
        <v>7.55883788930783</v>
      </c>
      <c r="I6724" s="16" t="n">
        <f aca="false">H6724/2_Girdiler!$B$17</f>
        <v>3.02838056462653</v>
      </c>
      <c r="J6724" s="16" t="n">
        <f aca="false">D6724+I6724</f>
        <v>16.6848618097728</v>
      </c>
    </row>
    <row r="6725" customFormat="false" ht="15" hidden="false" customHeight="false" outlineLevel="0" collapsed="false">
      <c r="A6725" s="0" t="n">
        <v>6713</v>
      </c>
      <c r="B6725" s="7" t="n">
        <v>0.877409</v>
      </c>
      <c r="C6725" s="7" t="n">
        <v>0.442112</v>
      </c>
      <c r="D6725" s="16" t="n">
        <f aca="false">LOGINV(B6725,$B$7,$C$7)</f>
        <v>25.8826321934911</v>
      </c>
      <c r="E6725" s="16" t="n">
        <f aca="false">LOGINV(C6725,$B$8,$C$8)</f>
        <v>99.4080922040115</v>
      </c>
      <c r="F6725" s="16" t="n">
        <f aca="false">$B$5/100*E6725*2_Girdiler!$B$14*2_Girdiler!$B$15*2_Girdiler!$B$16</f>
        <v>2.50110759985293</v>
      </c>
      <c r="G6725" s="16" t="n">
        <f aca="false">MIN(MATCH(F6725,2_Girdiler!$B$20:$I$20,1),7)</f>
        <v>1</v>
      </c>
      <c r="H6725" s="16" t="n">
        <f aca="false">IF(F6725&gt;=40,2_Girdiler!$I$21+(F6725-40)*(2_Girdiler!$I$21-2_Girdiler!$H$21)/(2_Girdiler!$I$20-2_Girdiler!$H$20),INDEX(2_Girdiler!$B$21:$I$21,G6725)+(F6725-INDEX(2_Girdiler!$B$20:$I$20,G6725))*(INDEX(2_Girdiler!$B$21:$I$21,G6725+1)-INDEX(2_Girdiler!$B$21:$I$21,G6725))/(INDEX(2_Girdiler!$B$20:$I$20,G6725+1)-INDEX(2_Girdiler!$B$20:$I$20,G6725)))</f>
        <v>5.50243671967644</v>
      </c>
      <c r="I6725" s="16" t="n">
        <f aca="false">H6725/2_Girdiler!$B$17</f>
        <v>2.20450189089601</v>
      </c>
      <c r="J6725" s="16" t="n">
        <f aca="false">D6725+I6725</f>
        <v>28.0871340843871</v>
      </c>
    </row>
    <row r="6726" customFormat="false" ht="15" hidden="false" customHeight="false" outlineLevel="0" collapsed="false">
      <c r="A6726" s="0" t="n">
        <v>6714</v>
      </c>
      <c r="B6726" s="7" t="n">
        <v>0.321047</v>
      </c>
      <c r="C6726" s="7" t="n">
        <v>0.1453</v>
      </c>
      <c r="D6726" s="16" t="n">
        <f aca="false">LOGINV(B6726,$B$7,$C$7)</f>
        <v>10.4513955017796</v>
      </c>
      <c r="E6726" s="16" t="n">
        <f aca="false">LOGINV(C6726,$B$8,$C$8)</f>
        <v>55.2053924830638</v>
      </c>
      <c r="F6726" s="16" t="n">
        <f aca="false">$B$5/100*E6726*2_Girdiler!$B$14*2_Girdiler!$B$15*2_Girdiler!$B$16</f>
        <v>1.38896767487389</v>
      </c>
      <c r="G6726" s="16" t="n">
        <f aca="false">MIN(MATCH(F6726,2_Girdiler!$B$20:$I$20,1),7)</f>
        <v>1</v>
      </c>
      <c r="H6726" s="16" t="n">
        <f aca="false">IF(F6726&gt;=40,2_Girdiler!$I$21+(F6726-40)*(2_Girdiler!$I$21-2_Girdiler!$H$21)/(2_Girdiler!$I$20-2_Girdiler!$H$20),INDEX(2_Girdiler!$B$21:$I$21,G6726)+(F6726-INDEX(2_Girdiler!$B$20:$I$20,G6726))*(INDEX(2_Girdiler!$B$21:$I$21,G6726+1)-INDEX(2_Girdiler!$B$21:$I$21,G6726))/(INDEX(2_Girdiler!$B$20:$I$20,G6726+1)-INDEX(2_Girdiler!$B$20:$I$20,G6726)))</f>
        <v>3.05572888472255</v>
      </c>
      <c r="I6726" s="16" t="n">
        <f aca="false">H6726/2_Girdiler!$B$17</f>
        <v>1.22425035445615</v>
      </c>
      <c r="J6726" s="16" t="n">
        <f aca="false">D6726+I6726</f>
        <v>11.6756458562357</v>
      </c>
    </row>
    <row r="6727" customFormat="false" ht="15" hidden="false" customHeight="false" outlineLevel="0" collapsed="false">
      <c r="A6727" s="0" t="n">
        <v>6715</v>
      </c>
      <c r="B6727" s="7" t="n">
        <v>0.83139</v>
      </c>
      <c r="C6727" s="7" t="n">
        <v>0.588519</v>
      </c>
      <c r="D6727" s="16" t="n">
        <f aca="false">LOGINV(B6727,$B$7,$C$7)</f>
        <v>23.1205429300713</v>
      </c>
      <c r="E6727" s="16" t="n">
        <f aca="false">LOGINV(C6727,$B$8,$C$8)</f>
        <v>126.172658740939</v>
      </c>
      <c r="F6727" s="16" t="n">
        <f aca="false">$B$5/100*E6727*2_Girdiler!$B$14*2_Girdiler!$B$15*2_Girdiler!$B$16</f>
        <v>3.17450409392202</v>
      </c>
      <c r="G6727" s="16" t="n">
        <f aca="false">MIN(MATCH(F6727,2_Girdiler!$B$20:$I$20,1),7)</f>
        <v>1</v>
      </c>
      <c r="H6727" s="16" t="n">
        <f aca="false">IF(F6727&gt;=40,2_Girdiler!$I$21+(F6727-40)*(2_Girdiler!$I$21-2_Girdiler!$H$21)/(2_Girdiler!$I$20-2_Girdiler!$H$20),INDEX(2_Girdiler!$B$21:$I$21,G6727)+(F6727-INDEX(2_Girdiler!$B$20:$I$20,G6727))*(INDEX(2_Girdiler!$B$21:$I$21,G6727+1)-INDEX(2_Girdiler!$B$21:$I$21,G6727))/(INDEX(2_Girdiler!$B$20:$I$20,G6727+1)-INDEX(2_Girdiler!$B$20:$I$20,G6727)))</f>
        <v>6.98390900662845</v>
      </c>
      <c r="I6727" s="16" t="n">
        <f aca="false">H6727/2_Girdiler!$B$17</f>
        <v>2.79804046739922</v>
      </c>
      <c r="J6727" s="16" t="n">
        <f aca="false">D6727+I6727</f>
        <v>25.9185833974705</v>
      </c>
    </row>
    <row r="6728" customFormat="false" ht="15" hidden="false" customHeight="false" outlineLevel="0" collapsed="false">
      <c r="A6728" s="0" t="n">
        <v>6716</v>
      </c>
      <c r="B6728" s="7" t="n">
        <v>0.177669</v>
      </c>
      <c r="C6728" s="7" t="n">
        <v>0.086551</v>
      </c>
      <c r="D6728" s="16" t="n">
        <f aca="false">LOGINV(B6728,$B$7,$C$7)</f>
        <v>8.08979664459896</v>
      </c>
      <c r="E6728" s="16" t="n">
        <f aca="false">LOGINV(C6728,$B$8,$C$8)</f>
        <v>45.3251445622638</v>
      </c>
      <c r="F6728" s="16" t="n">
        <f aca="false">$B$5/100*E6728*2_Girdiler!$B$14*2_Girdiler!$B$15*2_Girdiler!$B$16</f>
        <v>1.14038063718656</v>
      </c>
      <c r="G6728" s="16" t="n">
        <f aca="false">MIN(MATCH(F6728,2_Girdiler!$B$20:$I$20,1),7)</f>
        <v>1</v>
      </c>
      <c r="H6728" s="16" t="n">
        <f aca="false">IF(F6728&gt;=40,2_Girdiler!$I$21+(F6728-40)*(2_Girdiler!$I$21-2_Girdiler!$H$21)/(2_Girdiler!$I$20-2_Girdiler!$H$20),INDEX(2_Girdiler!$B$21:$I$21,G6728)+(F6728-INDEX(2_Girdiler!$B$20:$I$20,G6728))*(INDEX(2_Girdiler!$B$21:$I$21,G6728+1)-INDEX(2_Girdiler!$B$21:$I$21,G6728))/(INDEX(2_Girdiler!$B$20:$I$20,G6728+1)-INDEX(2_Girdiler!$B$20:$I$20,G6728)))</f>
        <v>2.50883740181042</v>
      </c>
      <c r="I6728" s="16" t="n">
        <f aca="false">H6728/2_Girdiler!$B$17</f>
        <v>1.00514318982789</v>
      </c>
      <c r="J6728" s="16" t="n">
        <f aca="false">D6728+I6728</f>
        <v>9.09493983442686</v>
      </c>
    </row>
    <row r="6729" customFormat="false" ht="15" hidden="false" customHeight="false" outlineLevel="0" collapsed="false">
      <c r="A6729" s="0" t="n">
        <v>6717</v>
      </c>
      <c r="B6729" s="7" t="n">
        <v>0.946471</v>
      </c>
      <c r="C6729" s="7" t="n">
        <v>0.757922</v>
      </c>
      <c r="D6729" s="16" t="n">
        <f aca="false">LOGINV(B6729,$B$7,$C$7)</f>
        <v>33.2509330897325</v>
      </c>
      <c r="E6729" s="16" t="n">
        <f aca="false">LOGINV(C6729,$B$8,$C$8)</f>
        <v>171.544502117524</v>
      </c>
      <c r="F6729" s="16" t="n">
        <f aca="false">$B$5/100*E6729*2_Girdiler!$B$14*2_Girdiler!$B$15*2_Girdiler!$B$16</f>
        <v>4.31605967327691</v>
      </c>
      <c r="G6729" s="16" t="n">
        <f aca="false">MIN(MATCH(F6729,2_Girdiler!$B$20:$I$20,1),7)</f>
        <v>1</v>
      </c>
      <c r="H6729" s="16" t="n">
        <f aca="false">IF(F6729&gt;=40,2_Girdiler!$I$21+(F6729-40)*(2_Girdiler!$I$21-2_Girdiler!$H$21)/(2_Girdiler!$I$20-2_Girdiler!$H$20),INDEX(2_Girdiler!$B$21:$I$21,G6729)+(F6729-INDEX(2_Girdiler!$B$20:$I$20,G6729))*(INDEX(2_Girdiler!$B$21:$I$21,G6729+1)-INDEX(2_Girdiler!$B$21:$I$21,G6729))/(INDEX(2_Girdiler!$B$20:$I$20,G6729+1)-INDEX(2_Girdiler!$B$20:$I$20,G6729)))</f>
        <v>9.49533128120919</v>
      </c>
      <c r="I6729" s="16" t="n">
        <f aca="false">H6729/2_Girdiler!$B$17</f>
        <v>3.80421926330497</v>
      </c>
      <c r="J6729" s="16" t="n">
        <f aca="false">D6729+I6729</f>
        <v>37.0551523530374</v>
      </c>
    </row>
    <row r="6730" customFormat="false" ht="15" hidden="false" customHeight="false" outlineLevel="0" collapsed="false">
      <c r="A6730" s="0" t="n">
        <v>6718</v>
      </c>
      <c r="B6730" s="7" t="n">
        <v>0.631859</v>
      </c>
      <c r="C6730" s="7" t="n">
        <v>0.417933</v>
      </c>
      <c r="D6730" s="16" t="n">
        <f aca="false">LOGINV(B6730,$B$7,$C$7)</f>
        <v>16.3384581940108</v>
      </c>
      <c r="E6730" s="16" t="n">
        <f aca="false">LOGINV(C6730,$B$8,$C$8)</f>
        <v>95.5349054029521</v>
      </c>
      <c r="F6730" s="16" t="n">
        <f aca="false">$B$5/100*E6730*2_Girdiler!$B$14*2_Girdiler!$B$15*2_Girdiler!$B$16</f>
        <v>2.40365821993827</v>
      </c>
      <c r="G6730" s="16" t="n">
        <f aca="false">MIN(MATCH(F6730,2_Girdiler!$B$20:$I$20,1),7)</f>
        <v>1</v>
      </c>
      <c r="H6730" s="16" t="n">
        <f aca="false">IF(F6730&gt;=40,2_Girdiler!$I$21+(F6730-40)*(2_Girdiler!$I$21-2_Girdiler!$H$21)/(2_Girdiler!$I$20-2_Girdiler!$H$20),INDEX(2_Girdiler!$B$21:$I$21,G6730)+(F6730-INDEX(2_Girdiler!$B$20:$I$20,G6730))*(INDEX(2_Girdiler!$B$21:$I$21,G6730+1)-INDEX(2_Girdiler!$B$21:$I$21,G6730))/(INDEX(2_Girdiler!$B$20:$I$20,G6730+1)-INDEX(2_Girdiler!$B$20:$I$20,G6730)))</f>
        <v>5.2880480838642</v>
      </c>
      <c r="I6730" s="16" t="n">
        <f aca="false">H6730/2_Girdiler!$B$17</f>
        <v>2.11860900795842</v>
      </c>
      <c r="J6730" s="16" t="n">
        <f aca="false">D6730+I6730</f>
        <v>18.4570672019692</v>
      </c>
    </row>
    <row r="6731" customFormat="false" ht="15" hidden="false" customHeight="false" outlineLevel="0" collapsed="false">
      <c r="A6731" s="0" t="n">
        <v>6719</v>
      </c>
      <c r="B6731" s="7" t="n">
        <v>0.125563</v>
      </c>
      <c r="C6731" s="7" t="n">
        <v>0.346394</v>
      </c>
      <c r="D6731" s="16" t="n">
        <f aca="false">LOGINV(B6731,$B$7,$C$7)</f>
        <v>7.14288908113903</v>
      </c>
      <c r="E6731" s="16" t="n">
        <f aca="false">LOGINV(C6731,$B$8,$C$8)</f>
        <v>84.6232103484861</v>
      </c>
      <c r="F6731" s="16" t="n">
        <f aca="false">$B$5/100*E6731*2_Girdiler!$B$14*2_Girdiler!$B$15*2_Girdiler!$B$16</f>
        <v>2.12911997236791</v>
      </c>
      <c r="G6731" s="16" t="n">
        <f aca="false">MIN(MATCH(F6731,2_Girdiler!$B$20:$I$20,1),7)</f>
        <v>1</v>
      </c>
      <c r="H6731" s="16" t="n">
        <f aca="false">IF(F6731&gt;=40,2_Girdiler!$I$21+(F6731-40)*(2_Girdiler!$I$21-2_Girdiler!$H$21)/(2_Girdiler!$I$20-2_Girdiler!$H$20),INDEX(2_Girdiler!$B$21:$I$21,G6731)+(F6731-INDEX(2_Girdiler!$B$20:$I$20,G6731))*(INDEX(2_Girdiler!$B$21:$I$21,G6731+1)-INDEX(2_Girdiler!$B$21:$I$21,G6731))/(INDEX(2_Girdiler!$B$20:$I$20,G6731+1)-INDEX(2_Girdiler!$B$20:$I$20,G6731)))</f>
        <v>4.6840639392094</v>
      </c>
      <c r="I6731" s="16" t="n">
        <f aca="false">H6731/2_Girdiler!$B$17</f>
        <v>1.876628180773</v>
      </c>
      <c r="J6731" s="16" t="n">
        <f aca="false">D6731+I6731</f>
        <v>9.01951726191203</v>
      </c>
    </row>
    <row r="6732" customFormat="false" ht="15" hidden="false" customHeight="false" outlineLevel="0" collapsed="false">
      <c r="A6732" s="0" t="n">
        <v>6720</v>
      </c>
      <c r="B6732" s="7" t="n">
        <v>0.028533</v>
      </c>
      <c r="C6732" s="7" t="n">
        <v>0.097689</v>
      </c>
      <c r="D6732" s="16" t="n">
        <f aca="false">LOGINV(B6732,$B$7,$C$7)</f>
        <v>4.68879920316286</v>
      </c>
      <c r="E6732" s="16" t="n">
        <f aca="false">LOGINV(C6732,$B$8,$C$8)</f>
        <v>47.3427974366229</v>
      </c>
      <c r="F6732" s="16" t="n">
        <f aca="false">$B$5/100*E6732*2_Girdiler!$B$14*2_Girdiler!$B$15*2_Girdiler!$B$16</f>
        <v>1.19114478350543</v>
      </c>
      <c r="G6732" s="16" t="n">
        <f aca="false">MIN(MATCH(F6732,2_Girdiler!$B$20:$I$20,1),7)</f>
        <v>1</v>
      </c>
      <c r="H6732" s="16" t="n">
        <f aca="false">IF(F6732&gt;=40,2_Girdiler!$I$21+(F6732-40)*(2_Girdiler!$I$21-2_Girdiler!$H$21)/(2_Girdiler!$I$20-2_Girdiler!$H$20),INDEX(2_Girdiler!$B$21:$I$21,G6732)+(F6732-INDEX(2_Girdiler!$B$20:$I$20,G6732))*(INDEX(2_Girdiler!$B$21:$I$21,G6732+1)-INDEX(2_Girdiler!$B$21:$I$21,G6732))/(INDEX(2_Girdiler!$B$20:$I$20,G6732+1)-INDEX(2_Girdiler!$B$20:$I$20,G6732)))</f>
        <v>2.62051852371195</v>
      </c>
      <c r="I6732" s="16" t="n">
        <f aca="false">H6732/2_Girdiler!$B$17</f>
        <v>1.04988722905126</v>
      </c>
      <c r="J6732" s="16" t="n">
        <f aca="false">D6732+I6732</f>
        <v>5.73868643221412</v>
      </c>
    </row>
    <row r="6733" customFormat="false" ht="15" hidden="false" customHeight="false" outlineLevel="0" collapsed="false">
      <c r="A6733" s="0" t="n">
        <v>6721</v>
      </c>
      <c r="B6733" s="7" t="n">
        <v>0.744975</v>
      </c>
      <c r="C6733" s="7" t="n">
        <v>0.332167</v>
      </c>
      <c r="D6733" s="16" t="n">
        <f aca="false">LOGINV(B6733,$B$7,$C$7)</f>
        <v>19.5503411161629</v>
      </c>
      <c r="E6733" s="16" t="n">
        <f aca="false">LOGINV(C6733,$B$8,$C$8)</f>
        <v>82.5267587769368</v>
      </c>
      <c r="F6733" s="16" t="n">
        <f aca="false">$B$5/100*E6733*2_Girdiler!$B$14*2_Girdiler!$B$15*2_Girdiler!$B$16</f>
        <v>2.07637325082773</v>
      </c>
      <c r="G6733" s="16" t="n">
        <f aca="false">MIN(MATCH(F6733,2_Girdiler!$B$20:$I$20,1),7)</f>
        <v>1</v>
      </c>
      <c r="H6733" s="16" t="n">
        <f aca="false">IF(F6733&gt;=40,2_Girdiler!$I$21+(F6733-40)*(2_Girdiler!$I$21-2_Girdiler!$H$21)/(2_Girdiler!$I$20-2_Girdiler!$H$20),INDEX(2_Girdiler!$B$21:$I$21,G6733)+(F6733-INDEX(2_Girdiler!$B$20:$I$20,G6733))*(INDEX(2_Girdiler!$B$21:$I$21,G6733+1)-INDEX(2_Girdiler!$B$21:$I$21,G6733))/(INDEX(2_Girdiler!$B$20:$I$20,G6733+1)-INDEX(2_Girdiler!$B$20:$I$20,G6733)))</f>
        <v>4.56802115182101</v>
      </c>
      <c r="I6733" s="16" t="n">
        <f aca="false">H6733/2_Girdiler!$B$17</f>
        <v>1.83013667941547</v>
      </c>
      <c r="J6733" s="16" t="n">
        <f aca="false">D6733+I6733</f>
        <v>21.3804777955783</v>
      </c>
    </row>
    <row r="6734" customFormat="false" ht="15" hidden="false" customHeight="false" outlineLevel="0" collapsed="false">
      <c r="A6734" s="0" t="n">
        <v>6722</v>
      </c>
      <c r="B6734" s="7" t="n">
        <v>0.039661</v>
      </c>
      <c r="C6734" s="7" t="n">
        <v>0.125386</v>
      </c>
      <c r="D6734" s="16" t="n">
        <f aca="false">LOGINV(B6734,$B$7,$C$7)</f>
        <v>5.0924916539131</v>
      </c>
      <c r="E6734" s="16" t="n">
        <f aca="false">LOGINV(C6734,$B$8,$C$8)</f>
        <v>52.0334960677281</v>
      </c>
      <c r="F6734" s="16" t="n">
        <f aca="false">$B$5/100*E6734*2_Girdiler!$B$14*2_Girdiler!$B$15*2_Girdiler!$B$16</f>
        <v>1.30916276106404</v>
      </c>
      <c r="G6734" s="16" t="n">
        <f aca="false">MIN(MATCH(F6734,2_Girdiler!$B$20:$I$20,1),7)</f>
        <v>1</v>
      </c>
      <c r="H6734" s="16" t="n">
        <f aca="false">IF(F6734&gt;=40,2_Girdiler!$I$21+(F6734-40)*(2_Girdiler!$I$21-2_Girdiler!$H$21)/(2_Girdiler!$I$20-2_Girdiler!$H$20),INDEX(2_Girdiler!$B$21:$I$21,G6734)+(F6734-INDEX(2_Girdiler!$B$20:$I$20,G6734))*(INDEX(2_Girdiler!$B$21:$I$21,G6734+1)-INDEX(2_Girdiler!$B$21:$I$21,G6734))/(INDEX(2_Girdiler!$B$20:$I$20,G6734+1)-INDEX(2_Girdiler!$B$20:$I$20,G6734)))</f>
        <v>2.88015807434089</v>
      </c>
      <c r="I6734" s="16" t="n">
        <f aca="false">H6734/2_Girdiler!$B$17</f>
        <v>1.15390948491222</v>
      </c>
      <c r="J6734" s="16" t="n">
        <f aca="false">D6734+I6734</f>
        <v>6.24640113882531</v>
      </c>
    </row>
    <row r="6735" customFormat="false" ht="15" hidden="false" customHeight="false" outlineLevel="0" collapsed="false">
      <c r="A6735" s="0" t="n">
        <v>6723</v>
      </c>
      <c r="B6735" s="7" t="n">
        <v>0.263551</v>
      </c>
      <c r="C6735" s="7" t="n">
        <v>0.821362</v>
      </c>
      <c r="D6735" s="16" t="n">
        <f aca="false">LOGINV(B6735,$B$7,$C$7)</f>
        <v>9.51890822229546</v>
      </c>
      <c r="E6735" s="16" t="n">
        <f aca="false">LOGINV(C6735,$B$8,$C$8)</f>
        <v>197.839428119063</v>
      </c>
      <c r="F6735" s="16" t="n">
        <f aca="false">$B$5/100*E6735*2_Girdiler!$B$14*2_Girdiler!$B$15*2_Girdiler!$B$16</f>
        <v>4.97764001147562</v>
      </c>
      <c r="G6735" s="16" t="n">
        <f aca="false">MIN(MATCH(F6735,2_Girdiler!$B$20:$I$20,1),7)</f>
        <v>1</v>
      </c>
      <c r="H6735" s="16" t="n">
        <f aca="false">IF(F6735&gt;=40,2_Girdiler!$I$21+(F6735-40)*(2_Girdiler!$I$21-2_Girdiler!$H$21)/(2_Girdiler!$I$20-2_Girdiler!$H$20),INDEX(2_Girdiler!$B$21:$I$21,G6735)+(F6735-INDEX(2_Girdiler!$B$20:$I$20,G6735))*(INDEX(2_Girdiler!$B$21:$I$21,G6735+1)-INDEX(2_Girdiler!$B$21:$I$21,G6735))/(INDEX(2_Girdiler!$B$20:$I$20,G6735+1)-INDEX(2_Girdiler!$B$20:$I$20,G6735)))</f>
        <v>10.9508080252464</v>
      </c>
      <c r="I6735" s="16" t="n">
        <f aca="false">H6735/2_Girdiler!$B$17</f>
        <v>4.38734295883268</v>
      </c>
      <c r="J6735" s="16" t="n">
        <f aca="false">D6735+I6735</f>
        <v>13.9062511811281</v>
      </c>
    </row>
    <row r="6736" customFormat="false" ht="15" hidden="false" customHeight="false" outlineLevel="0" collapsed="false">
      <c r="A6736" s="0" t="n">
        <v>6724</v>
      </c>
      <c r="B6736" s="7" t="n">
        <v>0.444182</v>
      </c>
      <c r="C6736" s="7" t="n">
        <v>0.420666</v>
      </c>
      <c r="D6736" s="16" t="n">
        <f aca="false">LOGINV(B6736,$B$7,$C$7)</f>
        <v>12.522852560875</v>
      </c>
      <c r="E6736" s="16" t="n">
        <f aca="false">LOGINV(C6736,$B$8,$C$8)</f>
        <v>95.9671987633038</v>
      </c>
      <c r="F6736" s="16" t="n">
        <f aca="false">$B$5/100*E6736*2_Girdiler!$B$14*2_Girdiler!$B$15*2_Girdiler!$B$16</f>
        <v>2.41453472088472</v>
      </c>
      <c r="G6736" s="16" t="n">
        <f aca="false">MIN(MATCH(F6736,2_Girdiler!$B$20:$I$20,1),7)</f>
        <v>1</v>
      </c>
      <c r="H6736" s="16" t="n">
        <f aca="false">IF(F6736&gt;=40,2_Girdiler!$I$21+(F6736-40)*(2_Girdiler!$I$21-2_Girdiler!$H$21)/(2_Girdiler!$I$20-2_Girdiler!$H$20),INDEX(2_Girdiler!$B$21:$I$21,G6736)+(F6736-INDEX(2_Girdiler!$B$20:$I$20,G6736))*(INDEX(2_Girdiler!$B$21:$I$21,G6736+1)-INDEX(2_Girdiler!$B$21:$I$21,G6736))/(INDEX(2_Girdiler!$B$20:$I$20,G6736+1)-INDEX(2_Girdiler!$B$20:$I$20,G6736)))</f>
        <v>5.31197638594639</v>
      </c>
      <c r="I6736" s="16" t="n">
        <f aca="false">H6736/2_Girdiler!$B$17</f>
        <v>2.12819566744647</v>
      </c>
      <c r="J6736" s="16" t="n">
        <f aca="false">D6736+I6736</f>
        <v>14.6510482283215</v>
      </c>
    </row>
    <row r="6737" customFormat="false" ht="15" hidden="false" customHeight="false" outlineLevel="0" collapsed="false">
      <c r="A6737" s="0" t="n">
        <v>6725</v>
      </c>
      <c r="B6737" s="7" t="n">
        <v>0.415929</v>
      </c>
      <c r="C6737" s="7" t="n">
        <v>0.289555</v>
      </c>
      <c r="D6737" s="16" t="n">
        <f aca="false">LOGINV(B6737,$B$7,$C$7)</f>
        <v>12.0305983325357</v>
      </c>
      <c r="E6737" s="16" t="n">
        <f aca="false">LOGINV(C6737,$B$8,$C$8)</f>
        <v>76.3386831086102</v>
      </c>
      <c r="F6737" s="16" t="n">
        <f aca="false">$B$5/100*E6737*2_Girdiler!$B$14*2_Girdiler!$B$15*2_Girdiler!$B$16</f>
        <v>1.92068126701263</v>
      </c>
      <c r="G6737" s="16" t="n">
        <f aca="false">MIN(MATCH(F6737,2_Girdiler!$B$20:$I$20,1),7)</f>
        <v>1</v>
      </c>
      <c r="H6737" s="16" t="n">
        <f aca="false">IF(F6737&gt;=40,2_Girdiler!$I$21+(F6737-40)*(2_Girdiler!$I$21-2_Girdiler!$H$21)/(2_Girdiler!$I$20-2_Girdiler!$H$20),INDEX(2_Girdiler!$B$21:$I$21,G6737)+(F6737-INDEX(2_Girdiler!$B$20:$I$20,G6737))*(INDEX(2_Girdiler!$B$21:$I$21,G6737+1)-INDEX(2_Girdiler!$B$21:$I$21,G6737))/(INDEX(2_Girdiler!$B$20:$I$20,G6737+1)-INDEX(2_Girdiler!$B$20:$I$20,G6737)))</f>
        <v>4.22549878742779</v>
      </c>
      <c r="I6737" s="16" t="n">
        <f aca="false">H6737/2_Girdiler!$B$17</f>
        <v>1.69290816803998</v>
      </c>
      <c r="J6737" s="16" t="n">
        <f aca="false">D6737+I6737</f>
        <v>13.7235065005757</v>
      </c>
    </row>
    <row r="6738" customFormat="false" ht="15" hidden="false" customHeight="false" outlineLevel="0" collapsed="false">
      <c r="A6738" s="0" t="n">
        <v>6726</v>
      </c>
      <c r="B6738" s="7" t="n">
        <v>0.555013</v>
      </c>
      <c r="C6738" s="7" t="n">
        <v>0.737784</v>
      </c>
      <c r="D6738" s="16" t="n">
        <f aca="false">LOGINV(B6738,$B$7,$C$7)</f>
        <v>14.6275846197299</v>
      </c>
      <c r="E6738" s="16" t="n">
        <f aca="false">LOGINV(C6738,$B$8,$C$8)</f>
        <v>164.697133390534</v>
      </c>
      <c r="F6738" s="16" t="n">
        <f aca="false">$B$5/100*E6738*2_Girdiler!$B$14*2_Girdiler!$B$15*2_Girdiler!$B$16</f>
        <v>4.14377987610584</v>
      </c>
      <c r="G6738" s="16" t="n">
        <f aca="false">MIN(MATCH(F6738,2_Girdiler!$B$20:$I$20,1),7)</f>
        <v>1</v>
      </c>
      <c r="H6738" s="16" t="n">
        <f aca="false">IF(F6738&gt;=40,2_Girdiler!$I$21+(F6738-40)*(2_Girdiler!$I$21-2_Girdiler!$H$21)/(2_Girdiler!$I$20-2_Girdiler!$H$20),INDEX(2_Girdiler!$B$21:$I$21,G6738)+(F6738-INDEX(2_Girdiler!$B$20:$I$20,G6738))*(INDEX(2_Girdiler!$B$21:$I$21,G6738+1)-INDEX(2_Girdiler!$B$21:$I$21,G6738))/(INDEX(2_Girdiler!$B$20:$I$20,G6738+1)-INDEX(2_Girdiler!$B$20:$I$20,G6738)))</f>
        <v>9.11631572743285</v>
      </c>
      <c r="I6738" s="16" t="n">
        <f aca="false">H6738/2_Girdiler!$B$17</f>
        <v>3.65237008310611</v>
      </c>
      <c r="J6738" s="16" t="n">
        <f aca="false">D6738+I6738</f>
        <v>18.279954702836</v>
      </c>
    </row>
    <row r="6739" customFormat="false" ht="15" hidden="false" customHeight="false" outlineLevel="0" collapsed="false">
      <c r="A6739" s="0" t="n">
        <v>6727</v>
      </c>
      <c r="B6739" s="7" t="n">
        <v>0.020649</v>
      </c>
      <c r="C6739" s="7" t="n">
        <v>0.214266</v>
      </c>
      <c r="D6739" s="16" t="n">
        <f aca="false">LOGINV(B6739,$B$7,$C$7)</f>
        <v>4.34232973116227</v>
      </c>
      <c r="E6739" s="16" t="n">
        <f aca="false">LOGINV(C6739,$B$8,$C$8)</f>
        <v>65.508685657364</v>
      </c>
      <c r="F6739" s="16" t="n">
        <f aca="false">$B$5/100*E6739*2_Girdiler!$B$14*2_Girdiler!$B$15*2_Girdiler!$B$16</f>
        <v>1.64819853113928</v>
      </c>
      <c r="G6739" s="16" t="n">
        <f aca="false">MIN(MATCH(F6739,2_Girdiler!$B$20:$I$20,1),7)</f>
        <v>1</v>
      </c>
      <c r="H6739" s="16" t="n">
        <f aca="false">IF(F6739&gt;=40,2_Girdiler!$I$21+(F6739-40)*(2_Girdiler!$I$21-2_Girdiler!$H$21)/(2_Girdiler!$I$20-2_Girdiler!$H$20),INDEX(2_Girdiler!$B$21:$I$21,G6739)+(F6739-INDEX(2_Girdiler!$B$20:$I$20,G6739))*(INDEX(2_Girdiler!$B$21:$I$21,G6739+1)-INDEX(2_Girdiler!$B$21:$I$21,G6739))/(INDEX(2_Girdiler!$B$20:$I$20,G6739+1)-INDEX(2_Girdiler!$B$20:$I$20,G6739)))</f>
        <v>3.62603676850641</v>
      </c>
      <c r="I6739" s="16" t="n">
        <f aca="false">H6739/2_Girdiler!$B$17</f>
        <v>1.45273908994648</v>
      </c>
      <c r="J6739" s="16" t="n">
        <f aca="false">D6739+I6739</f>
        <v>5.79506882110875</v>
      </c>
    </row>
    <row r="6740" customFormat="false" ht="15" hidden="false" customHeight="false" outlineLevel="0" collapsed="false">
      <c r="A6740" s="0" t="n">
        <v>6728</v>
      </c>
      <c r="B6740" s="7" t="n">
        <v>0.066938</v>
      </c>
      <c r="C6740" s="7" t="n">
        <v>0.344227</v>
      </c>
      <c r="D6740" s="16" t="n">
        <f aca="false">LOGINV(B6740,$B$7,$C$7)</f>
        <v>5.87239459067412</v>
      </c>
      <c r="E6740" s="16" t="n">
        <f aca="false">LOGINV(C6740,$B$8,$C$8)</f>
        <v>84.3026493583443</v>
      </c>
      <c r="F6740" s="16" t="n">
        <f aca="false">$B$5/100*E6740*2_Girdiler!$B$14*2_Girdiler!$B$15*2_Girdiler!$B$16</f>
        <v>2.12105465785594</v>
      </c>
      <c r="G6740" s="16" t="n">
        <f aca="false">MIN(MATCH(F6740,2_Girdiler!$B$20:$I$20,1),7)</f>
        <v>1</v>
      </c>
      <c r="H6740" s="16" t="n">
        <f aca="false">IF(F6740&gt;=40,2_Girdiler!$I$21+(F6740-40)*(2_Girdiler!$I$21-2_Girdiler!$H$21)/(2_Girdiler!$I$20-2_Girdiler!$H$20),INDEX(2_Girdiler!$B$21:$I$21,G6740)+(F6740-INDEX(2_Girdiler!$B$20:$I$20,G6740))*(INDEX(2_Girdiler!$B$21:$I$21,G6740+1)-INDEX(2_Girdiler!$B$21:$I$21,G6740))/(INDEX(2_Girdiler!$B$20:$I$20,G6740+1)-INDEX(2_Girdiler!$B$20:$I$20,G6740)))</f>
        <v>4.66632024728308</v>
      </c>
      <c r="I6740" s="16" t="n">
        <f aca="false">H6740/2_Girdiler!$B$17</f>
        <v>1.86951932984098</v>
      </c>
      <c r="J6740" s="16" t="n">
        <f aca="false">D6740+I6740</f>
        <v>7.74191392051509</v>
      </c>
    </row>
    <row r="6741" customFormat="false" ht="15" hidden="false" customHeight="false" outlineLevel="0" collapsed="false">
      <c r="A6741" s="0" t="n">
        <v>6729</v>
      </c>
      <c r="B6741" s="7" t="n">
        <v>0.601198</v>
      </c>
      <c r="C6741" s="7" t="n">
        <v>0.383802</v>
      </c>
      <c r="D6741" s="16" t="n">
        <f aca="false">LOGINV(B6741,$B$7,$C$7)</f>
        <v>15.6230093390625</v>
      </c>
      <c r="E6741" s="16" t="n">
        <f aca="false">LOGINV(C6741,$B$8,$C$8)</f>
        <v>90.240390883518</v>
      </c>
      <c r="F6741" s="16" t="n">
        <f aca="false">$B$5/100*E6741*2_Girdiler!$B$14*2_Girdiler!$B$15*2_Girdiler!$B$16</f>
        <v>2.27044823462931</v>
      </c>
      <c r="G6741" s="16" t="n">
        <f aca="false">MIN(MATCH(F6741,2_Girdiler!$B$20:$I$20,1),7)</f>
        <v>1</v>
      </c>
      <c r="H6741" s="16" t="n">
        <f aca="false">IF(F6741&gt;=40,2_Girdiler!$I$21+(F6741-40)*(2_Girdiler!$I$21-2_Girdiler!$H$21)/(2_Girdiler!$I$20-2_Girdiler!$H$20),INDEX(2_Girdiler!$B$21:$I$21,G6741)+(F6741-INDEX(2_Girdiler!$B$20:$I$20,G6741))*(INDEX(2_Girdiler!$B$21:$I$21,G6741+1)-INDEX(2_Girdiler!$B$21:$I$21,G6741))/(INDEX(2_Girdiler!$B$20:$I$20,G6741+1)-INDEX(2_Girdiler!$B$20:$I$20,G6741)))</f>
        <v>4.99498611618449</v>
      </c>
      <c r="I6741" s="16" t="n">
        <f aca="false">H6741/2_Girdiler!$B$17</f>
        <v>2.00119636065084</v>
      </c>
      <c r="J6741" s="16" t="n">
        <f aca="false">D6741+I6741</f>
        <v>17.6242056997133</v>
      </c>
    </row>
    <row r="6742" customFormat="false" ht="15" hidden="false" customHeight="false" outlineLevel="0" collapsed="false">
      <c r="A6742" s="0" t="n">
        <v>6730</v>
      </c>
      <c r="B6742" s="7" t="n">
        <v>0.708116</v>
      </c>
      <c r="C6742" s="7" t="n">
        <v>0.39343</v>
      </c>
      <c r="D6742" s="16" t="n">
        <f aca="false">LOGINV(B6742,$B$7,$C$7)</f>
        <v>18.3787191602663</v>
      </c>
      <c r="E6742" s="16" t="n">
        <f aca="false">LOGINV(C6742,$B$8,$C$8)</f>
        <v>91.7155692491511</v>
      </c>
      <c r="F6742" s="16" t="n">
        <f aca="false">$B$5/100*E6742*2_Girdiler!$B$14*2_Girdiler!$B$15*2_Girdiler!$B$16</f>
        <v>2.30756372230864</v>
      </c>
      <c r="G6742" s="16" t="n">
        <f aca="false">MIN(MATCH(F6742,2_Girdiler!$B$20:$I$20,1),7)</f>
        <v>1</v>
      </c>
      <c r="H6742" s="16" t="n">
        <f aca="false">IF(F6742&gt;=40,2_Girdiler!$I$21+(F6742-40)*(2_Girdiler!$I$21-2_Girdiler!$H$21)/(2_Girdiler!$I$20-2_Girdiler!$H$20),INDEX(2_Girdiler!$B$21:$I$21,G6742)+(F6742-INDEX(2_Girdiler!$B$20:$I$20,G6742))*(INDEX(2_Girdiler!$B$21:$I$21,G6742+1)-INDEX(2_Girdiler!$B$21:$I$21,G6742))/(INDEX(2_Girdiler!$B$20:$I$20,G6742+1)-INDEX(2_Girdiler!$B$20:$I$20,G6742)))</f>
        <v>5.07664018907901</v>
      </c>
      <c r="I6742" s="16" t="n">
        <f aca="false">H6742/2_Girdiler!$B$17</f>
        <v>2.03391033216307</v>
      </c>
      <c r="J6742" s="16" t="n">
        <f aca="false">D6742+I6742</f>
        <v>20.4126294924293</v>
      </c>
    </row>
    <row r="6743" customFormat="false" ht="15" hidden="false" customHeight="false" outlineLevel="0" collapsed="false">
      <c r="A6743" s="0" t="n">
        <v>6731</v>
      </c>
      <c r="B6743" s="7" t="n">
        <v>0.62116</v>
      </c>
      <c r="C6743" s="7" t="n">
        <v>0.82735</v>
      </c>
      <c r="D6743" s="16" t="n">
        <f aca="false">LOGINV(B6743,$B$7,$C$7)</f>
        <v>16.083179031309</v>
      </c>
      <c r="E6743" s="16" t="n">
        <f aca="false">LOGINV(C6743,$B$8,$C$8)</f>
        <v>200.821495544531</v>
      </c>
      <c r="F6743" s="16" t="n">
        <f aca="false">$B$5/100*E6743*2_Girdiler!$B$14*2_Girdiler!$B$15*2_Girdiler!$B$16</f>
        <v>5.05266882790041</v>
      </c>
      <c r="G6743" s="16" t="n">
        <f aca="false">MIN(MATCH(F6743,2_Girdiler!$B$20:$I$20,1),7)</f>
        <v>2</v>
      </c>
      <c r="H6743" s="16" t="n">
        <f aca="false">IF(F6743&gt;=40,2_Girdiler!$I$21+(F6743-40)*(2_Girdiler!$I$21-2_Girdiler!$H$21)/(2_Girdiler!$I$20-2_Girdiler!$H$20),INDEX(2_Girdiler!$B$21:$I$21,G6743)+(F6743-INDEX(2_Girdiler!$B$20:$I$20,G6743))*(INDEX(2_Girdiler!$B$21:$I$21,G6743+1)-INDEX(2_Girdiler!$B$21:$I$21,G6743))/(INDEX(2_Girdiler!$B$20:$I$20,G6743+1)-INDEX(2_Girdiler!$B$20:$I$20,G6743)))</f>
        <v>11.0842701246407</v>
      </c>
      <c r="I6743" s="16" t="n">
        <f aca="false">H6743/2_Girdiler!$B$17</f>
        <v>4.44081335121821</v>
      </c>
      <c r="J6743" s="16" t="n">
        <f aca="false">D6743+I6743</f>
        <v>20.5239923825272</v>
      </c>
    </row>
    <row r="6744" customFormat="false" ht="15" hidden="false" customHeight="false" outlineLevel="0" collapsed="false">
      <c r="A6744" s="0" t="n">
        <v>6732</v>
      </c>
      <c r="B6744" s="7" t="n">
        <v>0.582355</v>
      </c>
      <c r="C6744" s="7" t="n">
        <v>0.049845</v>
      </c>
      <c r="D6744" s="16" t="n">
        <f aca="false">LOGINV(B6744,$B$7,$C$7)</f>
        <v>15.2060843012146</v>
      </c>
      <c r="E6744" s="16" t="n">
        <f aca="false">LOGINV(C6744,$B$8,$C$8)</f>
        <v>37.7318584523786</v>
      </c>
      <c r="F6744" s="16" t="n">
        <f aca="false">$B$5/100*E6744*2_Girdiler!$B$14*2_Girdiler!$B$15*2_Girdiler!$B$16</f>
        <v>0.949333558661847</v>
      </c>
      <c r="G6744" s="16" t="n">
        <f aca="false">MIN(MATCH(F6744,2_Girdiler!$B$20:$I$20,1),7)</f>
        <v>1</v>
      </c>
      <c r="H6744" s="16" t="n">
        <f aca="false">IF(F6744&gt;=40,2_Girdiler!$I$21+(F6744-40)*(2_Girdiler!$I$21-2_Girdiler!$H$21)/(2_Girdiler!$I$20-2_Girdiler!$H$20),INDEX(2_Girdiler!$B$21:$I$21,G6744)+(F6744-INDEX(2_Girdiler!$B$20:$I$20,G6744))*(INDEX(2_Girdiler!$B$21:$I$21,G6744+1)-INDEX(2_Girdiler!$B$21:$I$21,G6744))/(INDEX(2_Girdiler!$B$20:$I$20,G6744+1)-INDEX(2_Girdiler!$B$20:$I$20,G6744)))</f>
        <v>2.08853382905606</v>
      </c>
      <c r="I6744" s="16" t="n">
        <f aca="false">H6744/2_Girdiler!$B$17</f>
        <v>0.836752335359</v>
      </c>
      <c r="J6744" s="16" t="n">
        <f aca="false">D6744+I6744</f>
        <v>16.0428366365736</v>
      </c>
    </row>
    <row r="6745" customFormat="false" ht="15" hidden="false" customHeight="false" outlineLevel="0" collapsed="false">
      <c r="A6745" s="0" t="n">
        <v>6733</v>
      </c>
      <c r="B6745" s="7" t="n">
        <v>0.06318</v>
      </c>
      <c r="C6745" s="7" t="n">
        <v>0.189916</v>
      </c>
      <c r="D6745" s="16" t="n">
        <f aca="false">LOGINV(B6745,$B$7,$C$7)</f>
        <v>5.77622404322741</v>
      </c>
      <c r="E6745" s="16" t="n">
        <f aca="false">LOGINV(C6745,$B$8,$C$8)</f>
        <v>61.9512138827067</v>
      </c>
      <c r="F6745" s="16" t="n">
        <f aca="false">$B$5/100*E6745*2_Girdiler!$B$14*2_Girdiler!$B$15*2_Girdiler!$B$16</f>
        <v>1.5586925412889</v>
      </c>
      <c r="G6745" s="16" t="n">
        <f aca="false">MIN(MATCH(F6745,2_Girdiler!$B$20:$I$20,1),7)</f>
        <v>1</v>
      </c>
      <c r="H6745" s="16" t="n">
        <f aca="false">IF(F6745&gt;=40,2_Girdiler!$I$21+(F6745-40)*(2_Girdiler!$I$21-2_Girdiler!$H$21)/(2_Girdiler!$I$20-2_Girdiler!$H$20),INDEX(2_Girdiler!$B$21:$I$21,G6745)+(F6745-INDEX(2_Girdiler!$B$20:$I$20,G6745))*(INDEX(2_Girdiler!$B$21:$I$21,G6745+1)-INDEX(2_Girdiler!$B$21:$I$21,G6745))/(INDEX(2_Girdiler!$B$20:$I$20,G6745+1)-INDEX(2_Girdiler!$B$20:$I$20,G6745)))</f>
        <v>3.42912359083558</v>
      </c>
      <c r="I6745" s="16" t="n">
        <f aca="false">H6745/2_Girdiler!$B$17</f>
        <v>1.3738475924822</v>
      </c>
      <c r="J6745" s="16" t="n">
        <f aca="false">D6745+I6745</f>
        <v>7.15007163570962</v>
      </c>
    </row>
    <row r="6746" customFormat="false" ht="15" hidden="false" customHeight="false" outlineLevel="0" collapsed="false">
      <c r="A6746" s="0" t="n">
        <v>6734</v>
      </c>
      <c r="B6746" s="7" t="n">
        <v>0.163189</v>
      </c>
      <c r="C6746" s="7" t="n">
        <v>0.66253</v>
      </c>
      <c r="D6746" s="16" t="n">
        <f aca="false">LOGINV(B6746,$B$7,$C$7)</f>
        <v>7.83615140587451</v>
      </c>
      <c r="E6746" s="16" t="n">
        <f aca="false">LOGINV(C6746,$B$8,$C$8)</f>
        <v>143.156364134153</v>
      </c>
      <c r="F6746" s="16" t="n">
        <f aca="false">$B$5/100*E6746*2_Girdiler!$B$14*2_Girdiler!$B$15*2_Girdiler!$B$16</f>
        <v>3.6018141216153</v>
      </c>
      <c r="G6746" s="16" t="n">
        <f aca="false">MIN(MATCH(F6746,2_Girdiler!$B$20:$I$20,1),7)</f>
        <v>1</v>
      </c>
      <c r="H6746" s="16" t="n">
        <f aca="false">IF(F6746&gt;=40,2_Girdiler!$I$21+(F6746-40)*(2_Girdiler!$I$21-2_Girdiler!$H$21)/(2_Girdiler!$I$20-2_Girdiler!$H$20),INDEX(2_Girdiler!$B$21:$I$21,G6746)+(F6746-INDEX(2_Girdiler!$B$20:$I$20,G6746))*(INDEX(2_Girdiler!$B$21:$I$21,G6746+1)-INDEX(2_Girdiler!$B$21:$I$21,G6746))/(INDEX(2_Girdiler!$B$20:$I$20,G6746+1)-INDEX(2_Girdiler!$B$20:$I$20,G6746)))</f>
        <v>7.92399106755366</v>
      </c>
      <c r="I6746" s="16" t="n">
        <f aca="false">H6746/2_Girdiler!$B$17</f>
        <v>3.17467590847502</v>
      </c>
      <c r="J6746" s="16" t="n">
        <f aca="false">D6746+I6746</f>
        <v>11.0108273143495</v>
      </c>
    </row>
    <row r="6747" customFormat="false" ht="15" hidden="false" customHeight="false" outlineLevel="0" collapsed="false">
      <c r="A6747" s="0" t="n">
        <v>6735</v>
      </c>
      <c r="B6747" s="7" t="n">
        <v>0.009276</v>
      </c>
      <c r="C6747" s="7" t="n">
        <v>0.444989</v>
      </c>
      <c r="D6747" s="16" t="n">
        <f aca="false">LOGINV(B6747,$B$7,$C$7)</f>
        <v>3.6453425936569</v>
      </c>
      <c r="E6747" s="16" t="n">
        <f aca="false">LOGINV(C6747,$B$8,$C$8)</f>
        <v>99.8766327333652</v>
      </c>
      <c r="F6747" s="16" t="n">
        <f aca="false">$B$5/100*E6747*2_Girdiler!$B$14*2_Girdiler!$B$15*2_Girdiler!$B$16</f>
        <v>2.51289607957147</v>
      </c>
      <c r="G6747" s="16" t="n">
        <f aca="false">MIN(MATCH(F6747,2_Girdiler!$B$20:$I$20,1),7)</f>
        <v>1</v>
      </c>
      <c r="H6747" s="16" t="n">
        <f aca="false">IF(F6747&gt;=40,2_Girdiler!$I$21+(F6747-40)*(2_Girdiler!$I$21-2_Girdiler!$H$21)/(2_Girdiler!$I$20-2_Girdiler!$H$20),INDEX(2_Girdiler!$B$21:$I$21,G6747)+(F6747-INDEX(2_Girdiler!$B$20:$I$20,G6747))*(INDEX(2_Girdiler!$B$21:$I$21,G6747+1)-INDEX(2_Girdiler!$B$21:$I$21,G6747))/(INDEX(2_Girdiler!$B$20:$I$20,G6747+1)-INDEX(2_Girdiler!$B$20:$I$20,G6747)))</f>
        <v>5.52837137505723</v>
      </c>
      <c r="I6747" s="16" t="n">
        <f aca="false">H6747/2_Girdiler!$B$17</f>
        <v>2.21489237782742</v>
      </c>
      <c r="J6747" s="16" t="n">
        <f aca="false">D6747+I6747</f>
        <v>5.86023497148431</v>
      </c>
    </row>
    <row r="6748" customFormat="false" ht="15" hidden="false" customHeight="false" outlineLevel="0" collapsed="false">
      <c r="A6748" s="0" t="n">
        <v>6736</v>
      </c>
      <c r="B6748" s="7" t="n">
        <v>0.30239</v>
      </c>
      <c r="C6748" s="7" t="n">
        <v>0.387121</v>
      </c>
      <c r="D6748" s="16" t="n">
        <f aca="false">LOGINV(B6748,$B$7,$C$7)</f>
        <v>10.1484785746009</v>
      </c>
      <c r="E6748" s="16" t="n">
        <f aca="false">LOGINV(C6748,$B$8,$C$8)</f>
        <v>90.7474080209999</v>
      </c>
      <c r="F6748" s="16" t="n">
        <f aca="false">$B$5/100*E6748*2_Girdiler!$B$14*2_Girdiler!$B$15*2_Girdiler!$B$16</f>
        <v>2.28320478580836</v>
      </c>
      <c r="G6748" s="16" t="n">
        <f aca="false">MIN(MATCH(F6748,2_Girdiler!$B$20:$I$20,1),7)</f>
        <v>1</v>
      </c>
      <c r="H6748" s="16" t="n">
        <f aca="false">IF(F6748&gt;=40,2_Girdiler!$I$21+(F6748-40)*(2_Girdiler!$I$21-2_Girdiler!$H$21)/(2_Girdiler!$I$20-2_Girdiler!$H$20),INDEX(2_Girdiler!$B$21:$I$21,G6748)+(F6748-INDEX(2_Girdiler!$B$20:$I$20,G6748))*(INDEX(2_Girdiler!$B$21:$I$21,G6748+1)-INDEX(2_Girdiler!$B$21:$I$21,G6748))/(INDEX(2_Girdiler!$B$20:$I$20,G6748+1)-INDEX(2_Girdiler!$B$20:$I$20,G6748)))</f>
        <v>5.02305052877838</v>
      </c>
      <c r="I6748" s="16" t="n">
        <f aca="false">H6748/2_Girdiler!$B$17</f>
        <v>2.01244011569647</v>
      </c>
      <c r="J6748" s="16" t="n">
        <f aca="false">D6748+I6748</f>
        <v>12.1609186902973</v>
      </c>
    </row>
    <row r="6749" customFormat="false" ht="15" hidden="false" customHeight="false" outlineLevel="0" collapsed="false">
      <c r="A6749" s="0" t="n">
        <v>6737</v>
      </c>
      <c r="B6749" s="7" t="n">
        <v>0.525015</v>
      </c>
      <c r="C6749" s="7" t="n">
        <v>0.625053</v>
      </c>
      <c r="D6749" s="16" t="n">
        <f aca="false">LOGINV(B6749,$B$7,$C$7)</f>
        <v>14.0240506210614</v>
      </c>
      <c r="E6749" s="16" t="n">
        <f aca="false">LOGINV(C6749,$B$8,$C$8)</f>
        <v>134.155692842824</v>
      </c>
      <c r="F6749" s="16" t="n">
        <f aca="false">$B$5/100*E6749*2_Girdiler!$B$14*2_Girdiler!$B$15*2_Girdiler!$B$16</f>
        <v>3.37535723192546</v>
      </c>
      <c r="G6749" s="16" t="n">
        <f aca="false">MIN(MATCH(F6749,2_Girdiler!$B$20:$I$20,1),7)</f>
        <v>1</v>
      </c>
      <c r="H6749" s="16" t="n">
        <f aca="false">IF(F6749&gt;=40,2_Girdiler!$I$21+(F6749-40)*(2_Girdiler!$I$21-2_Girdiler!$H$21)/(2_Girdiler!$I$20-2_Girdiler!$H$20),INDEX(2_Girdiler!$B$21:$I$21,G6749)+(F6749-INDEX(2_Girdiler!$B$20:$I$20,G6749))*(INDEX(2_Girdiler!$B$21:$I$21,G6749+1)-INDEX(2_Girdiler!$B$21:$I$21,G6749))/(INDEX(2_Girdiler!$B$20:$I$20,G6749+1)-INDEX(2_Girdiler!$B$20:$I$20,G6749)))</f>
        <v>7.42578591023601</v>
      </c>
      <c r="I6749" s="16" t="n">
        <f aca="false">H6749/2_Girdiler!$B$17</f>
        <v>2.97507448326763</v>
      </c>
      <c r="J6749" s="16" t="n">
        <f aca="false">D6749+I6749</f>
        <v>16.999125104329</v>
      </c>
    </row>
    <row r="6750" customFormat="false" ht="15" hidden="false" customHeight="false" outlineLevel="0" collapsed="false">
      <c r="A6750" s="0" t="n">
        <v>6738</v>
      </c>
      <c r="B6750" s="7" t="n">
        <v>0.248434</v>
      </c>
      <c r="C6750" s="7" t="n">
        <v>0.881446</v>
      </c>
      <c r="D6750" s="16" t="n">
        <f aca="false">LOGINV(B6750,$B$7,$C$7)</f>
        <v>9.27282393479743</v>
      </c>
      <c r="E6750" s="16" t="n">
        <f aca="false">LOGINV(C6750,$B$8,$C$8)</f>
        <v>234.245340353742</v>
      </c>
      <c r="F6750" s="16" t="n">
        <f aca="false">$B$5/100*E6750*2_Girdiler!$B$14*2_Girdiler!$B$15*2_Girdiler!$B$16</f>
        <v>5.89361276330015</v>
      </c>
      <c r="G6750" s="16" t="n">
        <f aca="false">MIN(MATCH(F6750,2_Girdiler!$B$20:$I$20,1),7)</f>
        <v>2</v>
      </c>
      <c r="H6750" s="16" t="n">
        <f aca="false">IF(F6750&gt;=40,2_Girdiler!$I$21+(F6750-40)*(2_Girdiler!$I$21-2_Girdiler!$H$21)/(2_Girdiler!$I$20-2_Girdiler!$H$20),INDEX(2_Girdiler!$B$21:$I$21,G6750)+(F6750-INDEX(2_Girdiler!$B$20:$I$20,G6750))*(INDEX(2_Girdiler!$B$21:$I$21,G6750+1)-INDEX(2_Girdiler!$B$21:$I$21,G6750))/(INDEX(2_Girdiler!$B$20:$I$20,G6750+1)-INDEX(2_Girdiler!$B$20:$I$20,G6750)))</f>
        <v>12.4297804212802</v>
      </c>
      <c r="I6750" s="16" t="n">
        <f aca="false">H6750/2_Girdiler!$B$17</f>
        <v>4.97987997647446</v>
      </c>
      <c r="J6750" s="16" t="n">
        <f aca="false">D6750+I6750</f>
        <v>14.2527039112719</v>
      </c>
    </row>
    <row r="6751" customFormat="false" ht="15" hidden="false" customHeight="false" outlineLevel="0" collapsed="false">
      <c r="A6751" s="0" t="n">
        <v>6739</v>
      </c>
      <c r="B6751" s="7" t="n">
        <v>0.575116</v>
      </c>
      <c r="C6751" s="7" t="n">
        <v>0.288466</v>
      </c>
      <c r="D6751" s="16" t="n">
        <f aca="false">LOGINV(B6751,$B$7,$C$7)</f>
        <v>15.050024429732</v>
      </c>
      <c r="E6751" s="16" t="n">
        <f aca="false">LOGINV(C6751,$B$8,$C$8)</f>
        <v>76.1818247909498</v>
      </c>
      <c r="F6751" s="16" t="n">
        <f aca="false">$B$5/100*E6751*2_Girdiler!$B$14*2_Girdiler!$B$15*2_Girdiler!$B$16</f>
        <v>1.9167347117403</v>
      </c>
      <c r="G6751" s="16" t="n">
        <f aca="false">MIN(MATCH(F6751,2_Girdiler!$B$20:$I$20,1),7)</f>
        <v>1</v>
      </c>
      <c r="H6751" s="16" t="n">
        <f aca="false">IF(F6751&gt;=40,2_Girdiler!$I$21+(F6751-40)*(2_Girdiler!$I$21-2_Girdiler!$H$21)/(2_Girdiler!$I$20-2_Girdiler!$H$20),INDEX(2_Girdiler!$B$21:$I$21,G6751)+(F6751-INDEX(2_Girdiler!$B$20:$I$20,G6751))*(INDEX(2_Girdiler!$B$21:$I$21,G6751+1)-INDEX(2_Girdiler!$B$21:$I$21,G6751))/(INDEX(2_Girdiler!$B$20:$I$20,G6751+1)-INDEX(2_Girdiler!$B$20:$I$20,G6751)))</f>
        <v>4.21681636582865</v>
      </c>
      <c r="I6751" s="16" t="n">
        <f aca="false">H6751/2_Girdiler!$B$17</f>
        <v>1.68942963374545</v>
      </c>
      <c r="J6751" s="16" t="n">
        <f aca="false">D6751+I6751</f>
        <v>16.7394540634775</v>
      </c>
    </row>
    <row r="6752" customFormat="false" ht="15" hidden="false" customHeight="false" outlineLevel="0" collapsed="false">
      <c r="A6752" s="0" t="n">
        <v>6740</v>
      </c>
      <c r="B6752" s="7" t="n">
        <v>0.365126</v>
      </c>
      <c r="C6752" s="7" t="n">
        <v>0.835748</v>
      </c>
      <c r="D6752" s="16" t="n">
        <f aca="false">LOGINV(B6752,$B$7,$C$7)</f>
        <v>11.1742705988016</v>
      </c>
      <c r="E6752" s="16" t="n">
        <f aca="false">LOGINV(C6752,$B$8,$C$8)</f>
        <v>205.196390535264</v>
      </c>
      <c r="F6752" s="16" t="n">
        <f aca="false">$B$5/100*E6752*2_Girdiler!$B$14*2_Girdiler!$B$15*2_Girdiler!$B$16</f>
        <v>5.16274118586725</v>
      </c>
      <c r="G6752" s="16" t="n">
        <f aca="false">MIN(MATCH(F6752,2_Girdiler!$B$20:$I$20,1),7)</f>
        <v>2</v>
      </c>
      <c r="H6752" s="16" t="n">
        <f aca="false">IF(F6752&gt;=40,2_Girdiler!$I$21+(F6752-40)*(2_Girdiler!$I$21-2_Girdiler!$H$21)/(2_Girdiler!$I$20-2_Girdiler!$H$20),INDEX(2_Girdiler!$B$21:$I$21,G6752)+(F6752-INDEX(2_Girdiler!$B$20:$I$20,G6752))*(INDEX(2_Girdiler!$B$21:$I$21,G6752+1)-INDEX(2_Girdiler!$B$21:$I$21,G6752))/(INDEX(2_Girdiler!$B$20:$I$20,G6752+1)-INDEX(2_Girdiler!$B$20:$I$20,G6752)))</f>
        <v>11.2603858973876</v>
      </c>
      <c r="I6752" s="16" t="n">
        <f aca="false">H6752/2_Girdiler!$B$17</f>
        <v>4.51137255504311</v>
      </c>
      <c r="J6752" s="16" t="n">
        <f aca="false">D6752+I6752</f>
        <v>15.6856431538448</v>
      </c>
    </row>
    <row r="6753" customFormat="false" ht="15" hidden="false" customHeight="false" outlineLevel="0" collapsed="false">
      <c r="A6753" s="0" t="n">
        <v>6741</v>
      </c>
      <c r="B6753" s="7" t="n">
        <v>0.921415</v>
      </c>
      <c r="C6753" s="7" t="n">
        <v>0.582568</v>
      </c>
      <c r="D6753" s="16" t="n">
        <f aca="false">LOGINV(B6753,$B$7,$C$7)</f>
        <v>29.7946270894614</v>
      </c>
      <c r="E6753" s="16" t="n">
        <f aca="false">LOGINV(C6753,$B$8,$C$8)</f>
        <v>124.935151748017</v>
      </c>
      <c r="F6753" s="16" t="n">
        <f aca="false">$B$5/100*E6753*2_Girdiler!$B$14*2_Girdiler!$B$15*2_Girdiler!$B$16</f>
        <v>3.1433684179801</v>
      </c>
      <c r="G6753" s="16" t="n">
        <f aca="false">MIN(MATCH(F6753,2_Girdiler!$B$20:$I$20,1),7)</f>
        <v>1</v>
      </c>
      <c r="H6753" s="16" t="n">
        <f aca="false">IF(F6753&gt;=40,2_Girdiler!$I$21+(F6753-40)*(2_Girdiler!$I$21-2_Girdiler!$H$21)/(2_Girdiler!$I$20-2_Girdiler!$H$20),INDEX(2_Girdiler!$B$21:$I$21,G6753)+(F6753-INDEX(2_Girdiler!$B$20:$I$20,G6753))*(INDEX(2_Girdiler!$B$21:$I$21,G6753+1)-INDEX(2_Girdiler!$B$21:$I$21,G6753))/(INDEX(2_Girdiler!$B$20:$I$20,G6753+1)-INDEX(2_Girdiler!$B$20:$I$20,G6753)))</f>
        <v>6.91541051955622</v>
      </c>
      <c r="I6753" s="16" t="n">
        <f aca="false">H6753/2_Girdiler!$B$17</f>
        <v>2.77059716328374</v>
      </c>
      <c r="J6753" s="16" t="n">
        <f aca="false">D6753+I6753</f>
        <v>32.5652242527451</v>
      </c>
    </row>
    <row r="6754" customFormat="false" ht="15" hidden="false" customHeight="false" outlineLevel="0" collapsed="false">
      <c r="A6754" s="0" t="n">
        <v>6742</v>
      </c>
      <c r="B6754" s="7" t="n">
        <v>0.915261</v>
      </c>
      <c r="C6754" s="7" t="n">
        <v>0.725593</v>
      </c>
      <c r="D6754" s="16" t="n">
        <f aca="false">LOGINV(B6754,$B$7,$C$7)</f>
        <v>29.1251598052237</v>
      </c>
      <c r="E6754" s="16" t="n">
        <f aca="false">LOGINV(C6754,$B$8,$C$8)</f>
        <v>160.811203188749</v>
      </c>
      <c r="F6754" s="16" t="n">
        <f aca="false">$B$5/100*E6754*2_Girdiler!$B$14*2_Girdiler!$B$15*2_Girdiler!$B$16</f>
        <v>4.04600987222892</v>
      </c>
      <c r="G6754" s="16" t="n">
        <f aca="false">MIN(MATCH(F6754,2_Girdiler!$B$20:$I$20,1),7)</f>
        <v>1</v>
      </c>
      <c r="H6754" s="16" t="n">
        <f aca="false">IF(F6754&gt;=40,2_Girdiler!$I$21+(F6754-40)*(2_Girdiler!$I$21-2_Girdiler!$H$21)/(2_Girdiler!$I$20-2_Girdiler!$H$20),INDEX(2_Girdiler!$B$21:$I$21,G6754)+(F6754-INDEX(2_Girdiler!$B$20:$I$20,G6754))*(INDEX(2_Girdiler!$B$21:$I$21,G6754+1)-INDEX(2_Girdiler!$B$21:$I$21,G6754))/(INDEX(2_Girdiler!$B$20:$I$20,G6754+1)-INDEX(2_Girdiler!$B$20:$I$20,G6754)))</f>
        <v>8.90122171890362</v>
      </c>
      <c r="I6754" s="16" t="n">
        <f aca="false">H6754/2_Girdiler!$B$17</f>
        <v>3.56619459891972</v>
      </c>
      <c r="J6754" s="16" t="n">
        <f aca="false">D6754+I6754</f>
        <v>32.6913544041434</v>
      </c>
    </row>
    <row r="6755" customFormat="false" ht="15" hidden="false" customHeight="false" outlineLevel="0" collapsed="false">
      <c r="A6755" s="0" t="n">
        <v>6743</v>
      </c>
      <c r="B6755" s="7" t="n">
        <v>0.319647</v>
      </c>
      <c r="C6755" s="7" t="n">
        <v>0.486132</v>
      </c>
      <c r="D6755" s="16" t="n">
        <f aca="false">LOGINV(B6755,$B$7,$C$7)</f>
        <v>10.4286241672994</v>
      </c>
      <c r="E6755" s="16" t="n">
        <f aca="false">LOGINV(C6755,$B$8,$C$8)</f>
        <v>106.781612551653</v>
      </c>
      <c r="F6755" s="16" t="n">
        <f aca="false">$B$5/100*E6755*2_Girdiler!$B$14*2_Girdiler!$B$15*2_Girdiler!$B$16</f>
        <v>2.68662537179959</v>
      </c>
      <c r="G6755" s="16" t="n">
        <f aca="false">MIN(MATCH(F6755,2_Girdiler!$B$20:$I$20,1),7)</f>
        <v>1</v>
      </c>
      <c r="H6755" s="16" t="n">
        <f aca="false">IF(F6755&gt;=40,2_Girdiler!$I$21+(F6755-40)*(2_Girdiler!$I$21-2_Girdiler!$H$21)/(2_Girdiler!$I$20-2_Girdiler!$H$20),INDEX(2_Girdiler!$B$21:$I$21,G6755)+(F6755-INDEX(2_Girdiler!$B$20:$I$20,G6755))*(INDEX(2_Girdiler!$B$21:$I$21,G6755+1)-INDEX(2_Girdiler!$B$21:$I$21,G6755))/(INDEX(2_Girdiler!$B$20:$I$20,G6755+1)-INDEX(2_Girdiler!$B$20:$I$20,G6755)))</f>
        <v>5.9105758179591</v>
      </c>
      <c r="I6755" s="16" t="n">
        <f aca="false">H6755/2_Girdiler!$B$17</f>
        <v>2.36801915783618</v>
      </c>
      <c r="J6755" s="16" t="n">
        <f aca="false">D6755+I6755</f>
        <v>12.7966433251356</v>
      </c>
    </row>
    <row r="6756" customFormat="false" ht="15" hidden="false" customHeight="false" outlineLevel="0" collapsed="false">
      <c r="A6756" s="0" t="n">
        <v>6744</v>
      </c>
      <c r="B6756" s="7" t="n">
        <v>0.294566</v>
      </c>
      <c r="C6756" s="7" t="n">
        <v>0.611495</v>
      </c>
      <c r="D6756" s="16" t="n">
        <f aca="false">LOGINV(B6756,$B$7,$C$7)</f>
        <v>10.0216869126096</v>
      </c>
      <c r="E6756" s="16" t="n">
        <f aca="false">LOGINV(C6756,$B$8,$C$8)</f>
        <v>131.111233377415</v>
      </c>
      <c r="F6756" s="16" t="n">
        <f aca="false">$B$5/100*E6756*2_Girdiler!$B$14*2_Girdiler!$B$15*2_Girdiler!$B$16</f>
        <v>3.29875863177576</v>
      </c>
      <c r="G6756" s="16" t="n">
        <f aca="false">MIN(MATCH(F6756,2_Girdiler!$B$20:$I$20,1),7)</f>
        <v>1</v>
      </c>
      <c r="H6756" s="16" t="n">
        <f aca="false">IF(F6756&gt;=40,2_Girdiler!$I$21+(F6756-40)*(2_Girdiler!$I$21-2_Girdiler!$H$21)/(2_Girdiler!$I$20-2_Girdiler!$H$20),INDEX(2_Girdiler!$B$21:$I$21,G6756)+(F6756-INDEX(2_Girdiler!$B$20:$I$20,G6756))*(INDEX(2_Girdiler!$B$21:$I$21,G6756+1)-INDEX(2_Girdiler!$B$21:$I$21,G6756))/(INDEX(2_Girdiler!$B$20:$I$20,G6756+1)-INDEX(2_Girdiler!$B$20:$I$20,G6756)))</f>
        <v>7.25726898990666</v>
      </c>
      <c r="I6756" s="16" t="n">
        <f aca="false">H6756/2_Girdiler!$B$17</f>
        <v>2.90755969146902</v>
      </c>
      <c r="J6756" s="16" t="n">
        <f aca="false">D6756+I6756</f>
        <v>12.9292466040786</v>
      </c>
    </row>
    <row r="6757" customFormat="false" ht="15" hidden="false" customHeight="false" outlineLevel="0" collapsed="false">
      <c r="A6757" s="0" t="n">
        <v>6745</v>
      </c>
      <c r="B6757" s="7" t="n">
        <v>0.624866</v>
      </c>
      <c r="C6757" s="7" t="n">
        <v>0.933703</v>
      </c>
      <c r="D6757" s="16" t="n">
        <f aca="false">LOGINV(B6757,$B$7,$C$7)</f>
        <v>16.1708884847216</v>
      </c>
      <c r="E6757" s="16" t="n">
        <f aca="false">LOGINV(C6757,$B$8,$C$8)</f>
        <v>288.308010514964</v>
      </c>
      <c r="F6757" s="16" t="n">
        <f aca="false">$B$5/100*E6757*2_Girdiler!$B$14*2_Girdiler!$B$15*2_Girdiler!$B$16</f>
        <v>7.2538295445565</v>
      </c>
      <c r="G6757" s="16" t="n">
        <f aca="false">MIN(MATCH(F6757,2_Girdiler!$B$20:$I$20,1),7)</f>
        <v>2</v>
      </c>
      <c r="H6757" s="16" t="n">
        <f aca="false">IF(F6757&gt;=40,2_Girdiler!$I$21+(F6757-40)*(2_Girdiler!$I$21-2_Girdiler!$H$21)/(2_Girdiler!$I$20-2_Girdiler!$H$20),INDEX(2_Girdiler!$B$21:$I$21,G6757)+(F6757-INDEX(2_Girdiler!$B$20:$I$20,G6757))*(INDEX(2_Girdiler!$B$21:$I$21,G6757+1)-INDEX(2_Girdiler!$B$21:$I$21,G6757))/(INDEX(2_Girdiler!$B$20:$I$20,G6757+1)-INDEX(2_Girdiler!$B$20:$I$20,G6757)))</f>
        <v>14.6061272712904</v>
      </c>
      <c r="I6757" s="16" t="n">
        <f aca="false">H6757/2_Girdiler!$B$17</f>
        <v>5.85181381061314</v>
      </c>
      <c r="J6757" s="16" t="n">
        <f aca="false">D6757+I6757</f>
        <v>22.0227022953347</v>
      </c>
    </row>
    <row r="6758" customFormat="false" ht="15" hidden="false" customHeight="false" outlineLevel="0" collapsed="false">
      <c r="A6758" s="0" t="n">
        <v>6746</v>
      </c>
      <c r="B6758" s="7" t="n">
        <v>0.891208</v>
      </c>
      <c r="C6758" s="7" t="n">
        <v>0.245918</v>
      </c>
      <c r="D6758" s="16" t="n">
        <f aca="false">LOGINV(B6758,$B$7,$C$7)</f>
        <v>26.9251796634906</v>
      </c>
      <c r="E6758" s="16" t="n">
        <f aca="false">LOGINV(C6758,$B$8,$C$8)</f>
        <v>70.0716177371958</v>
      </c>
      <c r="F6758" s="16" t="n">
        <f aca="false">$B$5/100*E6758*2_Girdiler!$B$14*2_Girdiler!$B$15*2_Girdiler!$B$16</f>
        <v>1.76300190226785</v>
      </c>
      <c r="G6758" s="16" t="n">
        <f aca="false">MIN(MATCH(F6758,2_Girdiler!$B$20:$I$20,1),7)</f>
        <v>1</v>
      </c>
      <c r="H6758" s="16" t="n">
        <f aca="false">IF(F6758&gt;=40,2_Girdiler!$I$21+(F6758-40)*(2_Girdiler!$I$21-2_Girdiler!$H$21)/(2_Girdiler!$I$20-2_Girdiler!$H$20),INDEX(2_Girdiler!$B$21:$I$21,G6758)+(F6758-INDEX(2_Girdiler!$B$20:$I$20,G6758))*(INDEX(2_Girdiler!$B$21:$I$21,G6758+1)-INDEX(2_Girdiler!$B$21:$I$21,G6758))/(INDEX(2_Girdiler!$B$20:$I$20,G6758+1)-INDEX(2_Girdiler!$B$20:$I$20,G6758)))</f>
        <v>3.87860418498926</v>
      </c>
      <c r="I6758" s="16" t="n">
        <f aca="false">H6758/2_Girdiler!$B$17</f>
        <v>1.55392795872967</v>
      </c>
      <c r="J6758" s="16" t="n">
        <f aca="false">D6758+I6758</f>
        <v>28.4791076222203</v>
      </c>
    </row>
    <row r="6759" customFormat="false" ht="15" hidden="false" customHeight="false" outlineLevel="0" collapsed="false">
      <c r="A6759" s="0" t="n">
        <v>6747</v>
      </c>
      <c r="B6759" s="7" t="n">
        <v>0.182993</v>
      </c>
      <c r="C6759" s="7" t="n">
        <v>0.736099</v>
      </c>
      <c r="D6759" s="16" t="n">
        <f aca="false">LOGINV(B6759,$B$7,$C$7)</f>
        <v>8.1817046165129</v>
      </c>
      <c r="E6759" s="16" t="n">
        <f aca="false">LOGINV(C6759,$B$8,$C$8)</f>
        <v>164.149086428588</v>
      </c>
      <c r="F6759" s="16" t="n">
        <f aca="false">$B$5/100*E6759*2_Girdiler!$B$14*2_Girdiler!$B$15*2_Girdiler!$B$16</f>
        <v>4.12999101454328</v>
      </c>
      <c r="G6759" s="16" t="n">
        <f aca="false">MIN(MATCH(F6759,2_Girdiler!$B$20:$I$20,1),7)</f>
        <v>1</v>
      </c>
      <c r="H6759" s="16" t="n">
        <f aca="false">IF(F6759&gt;=40,2_Girdiler!$I$21+(F6759-40)*(2_Girdiler!$I$21-2_Girdiler!$H$21)/(2_Girdiler!$I$20-2_Girdiler!$H$20),INDEX(2_Girdiler!$B$21:$I$21,G6759)+(F6759-INDEX(2_Girdiler!$B$20:$I$20,G6759))*(INDEX(2_Girdiler!$B$21:$I$21,G6759+1)-INDEX(2_Girdiler!$B$21:$I$21,G6759))/(INDEX(2_Girdiler!$B$20:$I$20,G6759+1)-INDEX(2_Girdiler!$B$20:$I$20,G6759)))</f>
        <v>9.08598023199521</v>
      </c>
      <c r="I6759" s="16" t="n">
        <f aca="false">H6759/2_Girdiler!$B$17</f>
        <v>3.64021643910064</v>
      </c>
      <c r="J6759" s="16" t="n">
        <f aca="false">D6759+I6759</f>
        <v>11.8219210556135</v>
      </c>
    </row>
    <row r="6760" customFormat="false" ht="15" hidden="false" customHeight="false" outlineLevel="0" collapsed="false">
      <c r="A6760" s="0" t="n">
        <v>6748</v>
      </c>
      <c r="B6760" s="7" t="n">
        <v>0.693574</v>
      </c>
      <c r="C6760" s="7" t="n">
        <v>0.034376</v>
      </c>
      <c r="D6760" s="16" t="n">
        <f aca="false">LOGINV(B6760,$B$7,$C$7)</f>
        <v>17.9546312834266</v>
      </c>
      <c r="E6760" s="16" t="n">
        <f aca="false">LOGINV(C6760,$B$8,$C$8)</f>
        <v>33.7300598306617</v>
      </c>
      <c r="F6760" s="16" t="n">
        <f aca="false">$B$5/100*E6760*2_Girdiler!$B$14*2_Girdiler!$B$15*2_Girdiler!$B$16</f>
        <v>0.848648305339449</v>
      </c>
      <c r="G6760" s="16" t="n">
        <f aca="false">MIN(MATCH(F6760,2_Girdiler!$B$20:$I$20,1),7)</f>
        <v>1</v>
      </c>
      <c r="H6760" s="16" t="n">
        <f aca="false">IF(F6760&gt;=40,2_Girdiler!$I$21+(F6760-40)*(2_Girdiler!$I$21-2_Girdiler!$H$21)/(2_Girdiler!$I$20-2_Girdiler!$H$20),INDEX(2_Girdiler!$B$21:$I$21,G6760)+(F6760-INDEX(2_Girdiler!$B$20:$I$20,G6760))*(INDEX(2_Girdiler!$B$21:$I$21,G6760+1)-INDEX(2_Girdiler!$B$21:$I$21,G6760))/(INDEX(2_Girdiler!$B$20:$I$20,G6760+1)-INDEX(2_Girdiler!$B$20:$I$20,G6760)))</f>
        <v>1.86702627174679</v>
      </c>
      <c r="I6760" s="16" t="n">
        <f aca="false">H6760/2_Girdiler!$B$17</f>
        <v>0.748007320411373</v>
      </c>
      <c r="J6760" s="16" t="n">
        <f aca="false">D6760+I6760</f>
        <v>18.702638603838</v>
      </c>
    </row>
    <row r="6761" customFormat="false" ht="15" hidden="false" customHeight="false" outlineLevel="0" collapsed="false">
      <c r="A6761" s="0" t="n">
        <v>6749</v>
      </c>
      <c r="B6761" s="7" t="n">
        <v>0.068153</v>
      </c>
      <c r="C6761" s="7" t="n">
        <v>0.866103</v>
      </c>
      <c r="D6761" s="16" t="n">
        <f aca="false">LOGINV(B6761,$B$7,$C$7)</f>
        <v>5.9029208725435</v>
      </c>
      <c r="E6761" s="16" t="n">
        <f aca="false">LOGINV(C6761,$B$8,$C$8)</f>
        <v>223.30631441443</v>
      </c>
      <c r="F6761" s="16" t="n">
        <f aca="false">$B$5/100*E6761*2_Girdiler!$B$14*2_Girdiler!$B$15*2_Girdiler!$B$16</f>
        <v>5.61838687066706</v>
      </c>
      <c r="G6761" s="16" t="n">
        <f aca="false">MIN(MATCH(F6761,2_Girdiler!$B$20:$I$20,1),7)</f>
        <v>2</v>
      </c>
      <c r="H6761" s="16" t="n">
        <f aca="false">IF(F6761&gt;=40,2_Girdiler!$I$21+(F6761-40)*(2_Girdiler!$I$21-2_Girdiler!$H$21)/(2_Girdiler!$I$20-2_Girdiler!$H$20),INDEX(2_Girdiler!$B$21:$I$21,G6761)+(F6761-INDEX(2_Girdiler!$B$20:$I$20,G6761))*(INDEX(2_Girdiler!$B$21:$I$21,G6761+1)-INDEX(2_Girdiler!$B$21:$I$21,G6761))/(INDEX(2_Girdiler!$B$20:$I$20,G6761+1)-INDEX(2_Girdiler!$B$20:$I$20,G6761)))</f>
        <v>11.9894189930673</v>
      </c>
      <c r="I6761" s="16" t="n">
        <f aca="false">H6761/2_Girdiler!$B$17</f>
        <v>4.80345312222247</v>
      </c>
      <c r="J6761" s="16" t="n">
        <f aca="false">D6761+I6761</f>
        <v>10.706373994766</v>
      </c>
    </row>
    <row r="6762" customFormat="false" ht="15" hidden="false" customHeight="false" outlineLevel="0" collapsed="false">
      <c r="A6762" s="0" t="n">
        <v>6750</v>
      </c>
      <c r="B6762" s="7" t="n">
        <v>0.516272</v>
      </c>
      <c r="C6762" s="7" t="n">
        <v>0.919143</v>
      </c>
      <c r="D6762" s="16" t="n">
        <f aca="false">LOGINV(B6762,$B$7,$C$7)</f>
        <v>13.8535491773137</v>
      </c>
      <c r="E6762" s="16" t="n">
        <f aca="false">LOGINV(C6762,$B$8,$C$8)</f>
        <v>269.480674292405</v>
      </c>
      <c r="F6762" s="16" t="n">
        <f aca="false">$B$5/100*E6762*2_Girdiler!$B$14*2_Girdiler!$B$15*2_Girdiler!$B$16</f>
        <v>6.78013376519691</v>
      </c>
      <c r="G6762" s="16" t="n">
        <f aca="false">MIN(MATCH(F6762,2_Girdiler!$B$20:$I$20,1),7)</f>
        <v>2</v>
      </c>
      <c r="H6762" s="16" t="n">
        <f aca="false">IF(F6762&gt;=40,2_Girdiler!$I$21+(F6762-40)*(2_Girdiler!$I$21-2_Girdiler!$H$21)/(2_Girdiler!$I$20-2_Girdiler!$H$20),INDEX(2_Girdiler!$B$21:$I$21,G6762)+(F6762-INDEX(2_Girdiler!$B$20:$I$20,G6762))*(INDEX(2_Girdiler!$B$21:$I$21,G6762+1)-INDEX(2_Girdiler!$B$21:$I$21,G6762))/(INDEX(2_Girdiler!$B$20:$I$20,G6762+1)-INDEX(2_Girdiler!$B$20:$I$20,G6762)))</f>
        <v>13.8482140243151</v>
      </c>
      <c r="I6762" s="16" t="n">
        <f aca="false">H6762/2_Girdiler!$B$17</f>
        <v>5.54816266999802</v>
      </c>
      <c r="J6762" s="16" t="n">
        <f aca="false">D6762+I6762</f>
        <v>19.4017118473117</v>
      </c>
    </row>
    <row r="6763" customFormat="false" ht="15" hidden="false" customHeight="false" outlineLevel="0" collapsed="false">
      <c r="A6763" s="0" t="n">
        <v>6751</v>
      </c>
      <c r="B6763" s="7" t="n">
        <v>0.586508</v>
      </c>
      <c r="C6763" s="7" t="n">
        <v>0.214346</v>
      </c>
      <c r="D6763" s="16" t="n">
        <f aca="false">LOGINV(B6763,$B$7,$C$7)</f>
        <v>15.2966163577918</v>
      </c>
      <c r="E6763" s="16" t="n">
        <f aca="false">LOGINV(C6763,$B$8,$C$8)</f>
        <v>65.5202860837451</v>
      </c>
      <c r="F6763" s="16" t="n">
        <f aca="false">$B$5/100*E6763*2_Girdiler!$B$14*2_Girdiler!$B$15*2_Girdiler!$B$16</f>
        <v>1.64849039786703</v>
      </c>
      <c r="G6763" s="16" t="n">
        <f aca="false">MIN(MATCH(F6763,2_Girdiler!$B$20:$I$20,1),7)</f>
        <v>1</v>
      </c>
      <c r="H6763" s="16" t="n">
        <f aca="false">IF(F6763&gt;=40,2_Girdiler!$I$21+(F6763-40)*(2_Girdiler!$I$21-2_Girdiler!$H$21)/(2_Girdiler!$I$20-2_Girdiler!$H$20),INDEX(2_Girdiler!$B$21:$I$21,G6763)+(F6763-INDEX(2_Girdiler!$B$20:$I$20,G6763))*(INDEX(2_Girdiler!$B$21:$I$21,G6763+1)-INDEX(2_Girdiler!$B$21:$I$21,G6763))/(INDEX(2_Girdiler!$B$20:$I$20,G6763+1)-INDEX(2_Girdiler!$B$20:$I$20,G6763)))</f>
        <v>3.62667887530746</v>
      </c>
      <c r="I6763" s="16" t="n">
        <f aca="false">H6763/2_Girdiler!$B$17</f>
        <v>1.45299634427382</v>
      </c>
      <c r="J6763" s="16" t="n">
        <f aca="false">D6763+I6763</f>
        <v>16.7496127020656</v>
      </c>
    </row>
    <row r="6764" customFormat="false" ht="15" hidden="false" customHeight="false" outlineLevel="0" collapsed="false">
      <c r="A6764" s="0" t="n">
        <v>6752</v>
      </c>
      <c r="B6764" s="7" t="n">
        <v>0.526628</v>
      </c>
      <c r="C6764" s="7" t="n">
        <v>0.467512</v>
      </c>
      <c r="D6764" s="16" t="n">
        <f aca="false">LOGINV(B6764,$B$7,$C$7)</f>
        <v>14.0557584499689</v>
      </c>
      <c r="E6764" s="16" t="n">
        <f aca="false">LOGINV(C6764,$B$8,$C$8)</f>
        <v>103.606942336349</v>
      </c>
      <c r="F6764" s="16" t="n">
        <f aca="false">$B$5/100*E6764*2_Girdiler!$B$14*2_Girdiler!$B$15*2_Girdiler!$B$16</f>
        <v>2.60675066918255</v>
      </c>
      <c r="G6764" s="16" t="n">
        <f aca="false">MIN(MATCH(F6764,2_Girdiler!$B$20:$I$20,1),7)</f>
        <v>1</v>
      </c>
      <c r="H6764" s="16" t="n">
        <f aca="false">IF(F6764&gt;=40,2_Girdiler!$I$21+(F6764-40)*(2_Girdiler!$I$21-2_Girdiler!$H$21)/(2_Girdiler!$I$20-2_Girdiler!$H$20),INDEX(2_Girdiler!$B$21:$I$21,G6764)+(F6764-INDEX(2_Girdiler!$B$20:$I$20,G6764))*(INDEX(2_Girdiler!$B$21:$I$21,G6764+1)-INDEX(2_Girdiler!$B$21:$I$21,G6764))/(INDEX(2_Girdiler!$B$20:$I$20,G6764+1)-INDEX(2_Girdiler!$B$20:$I$20,G6764)))</f>
        <v>5.73485147220161</v>
      </c>
      <c r="I6764" s="16" t="n">
        <f aca="false">H6764/2_Girdiler!$B$17</f>
        <v>2.2976167757218</v>
      </c>
      <c r="J6764" s="16" t="n">
        <f aca="false">D6764+I6764</f>
        <v>16.3533752256906</v>
      </c>
    </row>
    <row r="6765" customFormat="false" ht="15" hidden="false" customHeight="false" outlineLevel="0" collapsed="false">
      <c r="A6765" s="0" t="n">
        <v>6753</v>
      </c>
      <c r="B6765" s="7" t="n">
        <v>0.09929</v>
      </c>
      <c r="C6765" s="7" t="n">
        <v>0.096354</v>
      </c>
      <c r="D6765" s="16" t="n">
        <f aca="false">LOGINV(B6765,$B$7,$C$7)</f>
        <v>6.6140902191195</v>
      </c>
      <c r="E6765" s="16" t="n">
        <f aca="false">LOGINV(C6765,$B$8,$C$8)</f>
        <v>47.1057211452564</v>
      </c>
      <c r="F6765" s="16" t="n">
        <f aca="false">$B$5/100*E6765*2_Girdiler!$B$14*2_Girdiler!$B$15*2_Girdiler!$B$16</f>
        <v>1.18517994401465</v>
      </c>
      <c r="G6765" s="16" t="n">
        <f aca="false">MIN(MATCH(F6765,2_Girdiler!$B$20:$I$20,1),7)</f>
        <v>1</v>
      </c>
      <c r="H6765" s="16" t="n">
        <f aca="false">IF(F6765&gt;=40,2_Girdiler!$I$21+(F6765-40)*(2_Girdiler!$I$21-2_Girdiler!$H$21)/(2_Girdiler!$I$20-2_Girdiler!$H$20),INDEX(2_Girdiler!$B$21:$I$21,G6765)+(F6765-INDEX(2_Girdiler!$B$20:$I$20,G6765))*(INDEX(2_Girdiler!$B$21:$I$21,G6765+1)-INDEX(2_Girdiler!$B$21:$I$21,G6765))/(INDEX(2_Girdiler!$B$20:$I$20,G6765+1)-INDEX(2_Girdiler!$B$20:$I$20,G6765)))</f>
        <v>2.60739587683223</v>
      </c>
      <c r="I6765" s="16" t="n">
        <f aca="false">H6765/2_Girdiler!$B$17</f>
        <v>1.04462975834625</v>
      </c>
      <c r="J6765" s="16" t="n">
        <f aca="false">D6765+I6765</f>
        <v>7.65871997746575</v>
      </c>
    </row>
    <row r="6766" customFormat="false" ht="15" hidden="false" customHeight="false" outlineLevel="0" collapsed="false">
      <c r="A6766" s="0" t="n">
        <v>6754</v>
      </c>
      <c r="B6766" s="7" t="n">
        <v>0.545284</v>
      </c>
      <c r="C6766" s="7" t="n">
        <v>0.279623</v>
      </c>
      <c r="D6766" s="16" t="n">
        <f aca="false">LOGINV(B6766,$B$7,$C$7)</f>
        <v>14.4285234893757</v>
      </c>
      <c r="E6766" s="16" t="n">
        <f aca="false">LOGINV(C6766,$B$8,$C$8)</f>
        <v>74.9095765805888</v>
      </c>
      <c r="F6766" s="16" t="n">
        <f aca="false">$B$5/100*E6766*2_Girdiler!$B$14*2_Girdiler!$B$15*2_Girdiler!$B$16</f>
        <v>1.88472494676761</v>
      </c>
      <c r="G6766" s="16" t="n">
        <f aca="false">MIN(MATCH(F6766,2_Girdiler!$B$20:$I$20,1),7)</f>
        <v>1</v>
      </c>
      <c r="H6766" s="16" t="n">
        <f aca="false">IF(F6766&gt;=40,2_Girdiler!$I$21+(F6766-40)*(2_Girdiler!$I$21-2_Girdiler!$H$21)/(2_Girdiler!$I$20-2_Girdiler!$H$20),INDEX(2_Girdiler!$B$21:$I$21,G6766)+(F6766-INDEX(2_Girdiler!$B$20:$I$20,G6766))*(INDEX(2_Girdiler!$B$21:$I$21,G6766+1)-INDEX(2_Girdiler!$B$21:$I$21,G6766))/(INDEX(2_Girdiler!$B$20:$I$20,G6766+1)-INDEX(2_Girdiler!$B$20:$I$20,G6766)))</f>
        <v>4.14639488288875</v>
      </c>
      <c r="I6766" s="16" t="n">
        <f aca="false">H6766/2_Girdiler!$B$17</f>
        <v>1.66121589859325</v>
      </c>
      <c r="J6766" s="16" t="n">
        <f aca="false">D6766+I6766</f>
        <v>16.089739387969</v>
      </c>
    </row>
    <row r="6767" customFormat="false" ht="15" hidden="false" customHeight="false" outlineLevel="0" collapsed="false">
      <c r="A6767" s="0" t="n">
        <v>6755</v>
      </c>
      <c r="B6767" s="7" t="n">
        <v>0.238753</v>
      </c>
      <c r="C6767" s="7" t="n">
        <v>0.456785</v>
      </c>
      <c r="D6767" s="16" t="n">
        <f aca="false">LOGINV(B6767,$B$7,$C$7)</f>
        <v>9.11451213704727</v>
      </c>
      <c r="E6767" s="16" t="n">
        <f aca="false">LOGINV(C6767,$B$8,$C$8)</f>
        <v>101.816143424813</v>
      </c>
      <c r="F6767" s="16" t="n">
        <f aca="false">$B$5/100*E6767*2_Girdiler!$B$14*2_Girdiler!$B$15*2_Girdiler!$B$16</f>
        <v>2.5616941685683</v>
      </c>
      <c r="G6767" s="16" t="n">
        <f aca="false">MIN(MATCH(F6767,2_Girdiler!$B$20:$I$20,1),7)</f>
        <v>1</v>
      </c>
      <c r="H6767" s="16" t="n">
        <f aca="false">IF(F6767&gt;=40,2_Girdiler!$I$21+(F6767-40)*(2_Girdiler!$I$21-2_Girdiler!$H$21)/(2_Girdiler!$I$20-2_Girdiler!$H$20),INDEX(2_Girdiler!$B$21:$I$21,G6767)+(F6767-INDEX(2_Girdiler!$B$20:$I$20,G6767))*(INDEX(2_Girdiler!$B$21:$I$21,G6767+1)-INDEX(2_Girdiler!$B$21:$I$21,G6767))/(INDEX(2_Girdiler!$B$20:$I$20,G6767+1)-INDEX(2_Girdiler!$B$20:$I$20,G6767)))</f>
        <v>5.63572717085025</v>
      </c>
      <c r="I6767" s="16" t="n">
        <f aca="false">H6767/2_Girdiler!$B$17</f>
        <v>2.25790351396244</v>
      </c>
      <c r="J6767" s="16" t="n">
        <f aca="false">D6767+I6767</f>
        <v>11.3724156510097</v>
      </c>
    </row>
    <row r="6768" customFormat="false" ht="15" hidden="false" customHeight="false" outlineLevel="0" collapsed="false">
      <c r="A6768" s="0" t="n">
        <v>6756</v>
      </c>
      <c r="B6768" s="7" t="n">
        <v>0.231799</v>
      </c>
      <c r="C6768" s="7" t="n">
        <v>0.574967</v>
      </c>
      <c r="D6768" s="16" t="n">
        <f aca="false">LOGINV(B6768,$B$7,$C$7)</f>
        <v>9.00033647399738</v>
      </c>
      <c r="E6768" s="16" t="n">
        <f aca="false">LOGINV(C6768,$B$8,$C$8)</f>
        <v>123.377735284005</v>
      </c>
      <c r="F6768" s="16" t="n">
        <f aca="false">$B$5/100*E6768*2_Girdiler!$B$14*2_Girdiler!$B$15*2_Girdiler!$B$16</f>
        <v>3.10418381974556</v>
      </c>
      <c r="G6768" s="16" t="n">
        <f aca="false">MIN(MATCH(F6768,2_Girdiler!$B$20:$I$20,1),7)</f>
        <v>1</v>
      </c>
      <c r="H6768" s="16" t="n">
        <f aca="false">IF(F6768&gt;=40,2_Girdiler!$I$21+(F6768-40)*(2_Girdiler!$I$21-2_Girdiler!$H$21)/(2_Girdiler!$I$20-2_Girdiler!$H$20),INDEX(2_Girdiler!$B$21:$I$21,G6768)+(F6768-INDEX(2_Girdiler!$B$20:$I$20,G6768))*(INDEX(2_Girdiler!$B$21:$I$21,G6768+1)-INDEX(2_Girdiler!$B$21:$I$21,G6768))/(INDEX(2_Girdiler!$B$20:$I$20,G6768+1)-INDEX(2_Girdiler!$B$20:$I$20,G6768)))</f>
        <v>6.82920440344024</v>
      </c>
      <c r="I6768" s="16" t="n">
        <f aca="false">H6768/2_Girdiler!$B$17</f>
        <v>2.73605945650651</v>
      </c>
      <c r="J6768" s="16" t="n">
        <f aca="false">D6768+I6768</f>
        <v>11.7363959305039</v>
      </c>
    </row>
    <row r="6769" customFormat="false" ht="15" hidden="false" customHeight="false" outlineLevel="0" collapsed="false">
      <c r="A6769" s="0" t="n">
        <v>6757</v>
      </c>
      <c r="B6769" s="7" t="n">
        <v>0.518223</v>
      </c>
      <c r="C6769" s="7" t="n">
        <v>0.117043</v>
      </c>
      <c r="D6769" s="16" t="n">
        <f aca="false">LOGINV(B6769,$B$7,$C$7)</f>
        <v>13.8913999189244</v>
      </c>
      <c r="E6769" s="16" t="n">
        <f aca="false">LOGINV(C6769,$B$8,$C$8)</f>
        <v>50.6606335454809</v>
      </c>
      <c r="F6769" s="16" t="n">
        <f aca="false">$B$5/100*E6769*2_Girdiler!$B$14*2_Girdiler!$B$15*2_Girdiler!$B$16</f>
        <v>1.2746215400043</v>
      </c>
      <c r="G6769" s="16" t="n">
        <f aca="false">MIN(MATCH(F6769,2_Girdiler!$B$20:$I$20,1),7)</f>
        <v>1</v>
      </c>
      <c r="H6769" s="16" t="n">
        <f aca="false">IF(F6769&gt;=40,2_Girdiler!$I$21+(F6769-40)*(2_Girdiler!$I$21-2_Girdiler!$H$21)/(2_Girdiler!$I$20-2_Girdiler!$H$20),INDEX(2_Girdiler!$B$21:$I$21,G6769)+(F6769-INDEX(2_Girdiler!$B$20:$I$20,G6769))*(INDEX(2_Girdiler!$B$21:$I$21,G6769+1)-INDEX(2_Girdiler!$B$21:$I$21,G6769))/(INDEX(2_Girdiler!$B$20:$I$20,G6769+1)-INDEX(2_Girdiler!$B$20:$I$20,G6769)))</f>
        <v>2.80416738800946</v>
      </c>
      <c r="I6769" s="16" t="n">
        <f aca="false">H6769/2_Girdiler!$B$17</f>
        <v>1.12346449840122</v>
      </c>
      <c r="J6769" s="16" t="n">
        <f aca="false">D6769+I6769</f>
        <v>15.0148644173257</v>
      </c>
    </row>
    <row r="6770" customFormat="false" ht="15" hidden="false" customHeight="false" outlineLevel="0" collapsed="false">
      <c r="A6770" s="0" t="n">
        <v>6758</v>
      </c>
      <c r="B6770" s="7" t="n">
        <v>0.64464</v>
      </c>
      <c r="C6770" s="7" t="n">
        <v>0.172519</v>
      </c>
      <c r="D6770" s="16" t="n">
        <f aca="false">LOGINV(B6770,$B$7,$C$7)</f>
        <v>16.6520558725074</v>
      </c>
      <c r="E6770" s="16" t="n">
        <f aca="false">LOGINV(C6770,$B$8,$C$8)</f>
        <v>59.3653537409458</v>
      </c>
      <c r="F6770" s="16" t="n">
        <f aca="false">$B$5/100*E6770*2_Girdiler!$B$14*2_Girdiler!$B$15*2_Girdiler!$B$16</f>
        <v>1.4936323001222</v>
      </c>
      <c r="G6770" s="16" t="n">
        <f aca="false">MIN(MATCH(F6770,2_Girdiler!$B$20:$I$20,1),7)</f>
        <v>1</v>
      </c>
      <c r="H6770" s="16" t="n">
        <f aca="false">IF(F6770&gt;=40,2_Girdiler!$I$21+(F6770-40)*(2_Girdiler!$I$21-2_Girdiler!$H$21)/(2_Girdiler!$I$20-2_Girdiler!$H$20),INDEX(2_Girdiler!$B$21:$I$21,G6770)+(F6770-INDEX(2_Girdiler!$B$20:$I$20,G6770))*(INDEX(2_Girdiler!$B$21:$I$21,G6770+1)-INDEX(2_Girdiler!$B$21:$I$21,G6770))/(INDEX(2_Girdiler!$B$20:$I$20,G6770+1)-INDEX(2_Girdiler!$B$20:$I$20,G6770)))</f>
        <v>3.28599106026883</v>
      </c>
      <c r="I6770" s="16" t="n">
        <f aca="false">H6770/2_Girdiler!$B$17</f>
        <v>1.31650282863335</v>
      </c>
      <c r="J6770" s="16" t="n">
        <f aca="false">D6770+I6770</f>
        <v>17.9685587011408</v>
      </c>
    </row>
    <row r="6771" customFormat="false" ht="15" hidden="false" customHeight="false" outlineLevel="0" collapsed="false">
      <c r="A6771" s="0" t="n">
        <v>6759</v>
      </c>
      <c r="B6771" s="7" t="n">
        <v>0.977166</v>
      </c>
      <c r="C6771" s="7" t="n">
        <v>0.544334</v>
      </c>
      <c r="D6771" s="16" t="n">
        <f aca="false">LOGINV(B6771,$B$7,$C$7)</f>
        <v>41.2534808039777</v>
      </c>
      <c r="E6771" s="16" t="n">
        <f aca="false">LOGINV(C6771,$B$8,$C$8)</f>
        <v>117.344147611541</v>
      </c>
      <c r="F6771" s="16" t="n">
        <f aca="false">$B$5/100*E6771*2_Girdiler!$B$14*2_Girdiler!$B$15*2_Girdiler!$B$16</f>
        <v>2.95237875390636</v>
      </c>
      <c r="G6771" s="16" t="n">
        <f aca="false">MIN(MATCH(F6771,2_Girdiler!$B$20:$I$20,1),7)</f>
        <v>1</v>
      </c>
      <c r="H6771" s="16" t="n">
        <f aca="false">IF(F6771&gt;=40,2_Girdiler!$I$21+(F6771-40)*(2_Girdiler!$I$21-2_Girdiler!$H$21)/(2_Girdiler!$I$20-2_Girdiler!$H$20),INDEX(2_Girdiler!$B$21:$I$21,G6771)+(F6771-INDEX(2_Girdiler!$B$20:$I$20,G6771))*(INDEX(2_Girdiler!$B$21:$I$21,G6771+1)-INDEX(2_Girdiler!$B$21:$I$21,G6771))/(INDEX(2_Girdiler!$B$20:$I$20,G6771+1)-INDEX(2_Girdiler!$B$20:$I$20,G6771)))</f>
        <v>6.495233258594</v>
      </c>
      <c r="I6771" s="16" t="n">
        <f aca="false">H6771/2_Girdiler!$B$17</f>
        <v>2.6022569145008</v>
      </c>
      <c r="J6771" s="16" t="n">
        <f aca="false">D6771+I6771</f>
        <v>43.8557377184785</v>
      </c>
    </row>
    <row r="6772" customFormat="false" ht="15" hidden="false" customHeight="false" outlineLevel="0" collapsed="false">
      <c r="A6772" s="0" t="n">
        <v>6760</v>
      </c>
      <c r="B6772" s="7" t="n">
        <v>0.185777</v>
      </c>
      <c r="C6772" s="7" t="n">
        <v>0.086933</v>
      </c>
      <c r="D6772" s="16" t="n">
        <f aca="false">LOGINV(B6772,$B$7,$C$7)</f>
        <v>8.22950741910273</v>
      </c>
      <c r="E6772" s="16" t="n">
        <f aca="false">LOGINV(C6772,$B$8,$C$8)</f>
        <v>45.3959407893958</v>
      </c>
      <c r="F6772" s="16" t="n">
        <f aca="false">$B$5/100*E6772*2_Girdiler!$B$14*2_Girdiler!$B$15*2_Girdiler!$B$16</f>
        <v>1.1421618702612</v>
      </c>
      <c r="G6772" s="16" t="n">
        <f aca="false">MIN(MATCH(F6772,2_Girdiler!$B$20:$I$20,1),7)</f>
        <v>1</v>
      </c>
      <c r="H6772" s="16" t="n">
        <f aca="false">IF(F6772&gt;=40,2_Girdiler!$I$21+(F6772-40)*(2_Girdiler!$I$21-2_Girdiler!$H$21)/(2_Girdiler!$I$20-2_Girdiler!$H$20),INDEX(2_Girdiler!$B$21:$I$21,G6772)+(F6772-INDEX(2_Girdiler!$B$20:$I$20,G6772))*(INDEX(2_Girdiler!$B$21:$I$21,G6772+1)-INDEX(2_Girdiler!$B$21:$I$21,G6772))/(INDEX(2_Girdiler!$B$20:$I$20,G6772+1)-INDEX(2_Girdiler!$B$20:$I$20,G6772)))</f>
        <v>2.51275611457464</v>
      </c>
      <c r="I6772" s="16" t="n">
        <f aca="false">H6772/2_Girdiler!$B$17</f>
        <v>1.00671318692894</v>
      </c>
      <c r="J6772" s="16" t="n">
        <f aca="false">D6772+I6772</f>
        <v>9.23622060603167</v>
      </c>
    </row>
    <row r="6773" customFormat="false" ht="15" hidden="false" customHeight="false" outlineLevel="0" collapsed="false">
      <c r="A6773" s="0" t="n">
        <v>6761</v>
      </c>
      <c r="B6773" s="7" t="n">
        <v>0.122893</v>
      </c>
      <c r="C6773" s="7" t="n">
        <v>0.151314</v>
      </c>
      <c r="D6773" s="16" t="n">
        <f aca="false">LOGINV(B6773,$B$7,$C$7)</f>
        <v>7.09121057339717</v>
      </c>
      <c r="E6773" s="16" t="n">
        <f aca="false">LOGINV(C6773,$B$8,$C$8)</f>
        <v>56.1394399133052</v>
      </c>
      <c r="F6773" s="16" t="n">
        <f aca="false">$B$5/100*E6773*2_Girdiler!$B$14*2_Girdiler!$B$15*2_Girdiler!$B$16</f>
        <v>1.41246830821876</v>
      </c>
      <c r="G6773" s="16" t="n">
        <f aca="false">MIN(MATCH(F6773,2_Girdiler!$B$20:$I$20,1),7)</f>
        <v>1</v>
      </c>
      <c r="H6773" s="16" t="n">
        <f aca="false">IF(F6773&gt;=40,2_Girdiler!$I$21+(F6773-40)*(2_Girdiler!$I$21-2_Girdiler!$H$21)/(2_Girdiler!$I$20-2_Girdiler!$H$20),INDEX(2_Girdiler!$B$21:$I$21,G6773)+(F6773-INDEX(2_Girdiler!$B$20:$I$20,G6773))*(INDEX(2_Girdiler!$B$21:$I$21,G6773+1)-INDEX(2_Girdiler!$B$21:$I$21,G6773))/(INDEX(2_Girdiler!$B$20:$I$20,G6773+1)-INDEX(2_Girdiler!$B$20:$I$20,G6773)))</f>
        <v>3.10743027808127</v>
      </c>
      <c r="I6773" s="16" t="n">
        <f aca="false">H6773/2_Girdiler!$B$17</f>
        <v>1.24496405371846</v>
      </c>
      <c r="J6773" s="16" t="n">
        <f aca="false">D6773+I6773</f>
        <v>8.33617462711563</v>
      </c>
    </row>
    <row r="6774" customFormat="false" ht="15" hidden="false" customHeight="false" outlineLevel="0" collapsed="false">
      <c r="A6774" s="0" t="n">
        <v>6762</v>
      </c>
      <c r="B6774" s="7" t="n">
        <v>0.720092</v>
      </c>
      <c r="C6774" s="7" t="n">
        <v>0.304059</v>
      </c>
      <c r="D6774" s="16" t="n">
        <f aca="false">LOGINV(B6774,$B$7,$C$7)</f>
        <v>18.7431472778833</v>
      </c>
      <c r="E6774" s="16" t="n">
        <f aca="false">LOGINV(C6774,$B$8,$C$8)</f>
        <v>78.4327362339241</v>
      </c>
      <c r="F6774" s="16" t="n">
        <f aca="false">$B$5/100*E6774*2_Girdiler!$B$14*2_Girdiler!$B$15*2_Girdiler!$B$16</f>
        <v>1.97336764364553</v>
      </c>
      <c r="G6774" s="16" t="n">
        <f aca="false">MIN(MATCH(F6774,2_Girdiler!$B$20:$I$20,1),7)</f>
        <v>1</v>
      </c>
      <c r="H6774" s="16" t="n">
        <f aca="false">IF(F6774&gt;=40,2_Girdiler!$I$21+(F6774-40)*(2_Girdiler!$I$21-2_Girdiler!$H$21)/(2_Girdiler!$I$20-2_Girdiler!$H$20),INDEX(2_Girdiler!$B$21:$I$21,G6774)+(F6774-INDEX(2_Girdiler!$B$20:$I$20,G6774))*(INDEX(2_Girdiler!$B$21:$I$21,G6774+1)-INDEX(2_Girdiler!$B$21:$I$21,G6774))/(INDEX(2_Girdiler!$B$20:$I$20,G6774+1)-INDEX(2_Girdiler!$B$20:$I$20,G6774)))</f>
        <v>4.34140881602017</v>
      </c>
      <c r="I6774" s="16" t="n">
        <f aca="false">H6774/2_Girdiler!$B$17</f>
        <v>1.73934648077731</v>
      </c>
      <c r="J6774" s="16" t="n">
        <f aca="false">D6774+I6774</f>
        <v>20.4824937586606</v>
      </c>
    </row>
    <row r="6775" customFormat="false" ht="15" hidden="false" customHeight="false" outlineLevel="0" collapsed="false">
      <c r="A6775" s="0" t="n">
        <v>6763</v>
      </c>
      <c r="B6775" s="7" t="n">
        <v>0.473907</v>
      </c>
      <c r="C6775" s="7" t="n">
        <v>0.360233</v>
      </c>
      <c r="D6775" s="16" t="n">
        <f aca="false">LOGINV(B6775,$B$7,$C$7)</f>
        <v>13.0569031279916</v>
      </c>
      <c r="E6775" s="16" t="n">
        <f aca="false">LOGINV(C6775,$B$8,$C$8)</f>
        <v>86.6819706989314</v>
      </c>
      <c r="F6775" s="16" t="n">
        <f aca="false">$B$5/100*E6775*2_Girdiler!$B$14*2_Girdiler!$B$15*2_Girdiler!$B$16</f>
        <v>2.18091838278512</v>
      </c>
      <c r="G6775" s="16" t="n">
        <f aca="false">MIN(MATCH(F6775,2_Girdiler!$B$20:$I$20,1),7)</f>
        <v>1</v>
      </c>
      <c r="H6775" s="16" t="n">
        <f aca="false">IF(F6775&gt;=40,2_Girdiler!$I$21+(F6775-40)*(2_Girdiler!$I$21-2_Girdiler!$H$21)/(2_Girdiler!$I$20-2_Girdiler!$H$20),INDEX(2_Girdiler!$B$21:$I$21,G6775)+(F6775-INDEX(2_Girdiler!$B$20:$I$20,G6775))*(INDEX(2_Girdiler!$B$21:$I$21,G6775+1)-INDEX(2_Girdiler!$B$21:$I$21,G6775))/(INDEX(2_Girdiler!$B$20:$I$20,G6775+1)-INDEX(2_Girdiler!$B$20:$I$20,G6775)))</f>
        <v>4.79802044212725</v>
      </c>
      <c r="I6775" s="16" t="n">
        <f aca="false">H6775/2_Girdiler!$B$17</f>
        <v>1.92228383098047</v>
      </c>
      <c r="J6775" s="16" t="n">
        <f aca="false">D6775+I6775</f>
        <v>14.979186958972</v>
      </c>
    </row>
    <row r="6776" customFormat="false" ht="15" hidden="false" customHeight="false" outlineLevel="0" collapsed="false">
      <c r="A6776" s="0" t="n">
        <v>6764</v>
      </c>
      <c r="B6776" s="7" t="n">
        <v>0.044623</v>
      </c>
      <c r="C6776" s="7" t="n">
        <v>0.602854</v>
      </c>
      <c r="D6776" s="16" t="n">
        <f aca="false">LOGINV(B6776,$B$7,$C$7)</f>
        <v>5.2517472374982</v>
      </c>
      <c r="E6776" s="16" t="n">
        <f aca="false">LOGINV(C6776,$B$8,$C$8)</f>
        <v>129.222742568973</v>
      </c>
      <c r="F6776" s="16" t="n">
        <f aca="false">$B$5/100*E6776*2_Girdiler!$B$14*2_Girdiler!$B$15*2_Girdiler!$B$16</f>
        <v>3.25124420303536</v>
      </c>
      <c r="G6776" s="16" t="n">
        <f aca="false">MIN(MATCH(F6776,2_Girdiler!$B$20:$I$20,1),7)</f>
        <v>1</v>
      </c>
      <c r="H6776" s="16" t="n">
        <f aca="false">IF(F6776&gt;=40,2_Girdiler!$I$21+(F6776-40)*(2_Girdiler!$I$21-2_Girdiler!$H$21)/(2_Girdiler!$I$20-2_Girdiler!$H$20),INDEX(2_Girdiler!$B$21:$I$21,G6776)+(F6776-INDEX(2_Girdiler!$B$20:$I$20,G6776))*(INDEX(2_Girdiler!$B$21:$I$21,G6776+1)-INDEX(2_Girdiler!$B$21:$I$21,G6776))/(INDEX(2_Girdiler!$B$20:$I$20,G6776+1)-INDEX(2_Girdiler!$B$20:$I$20,G6776)))</f>
        <v>7.1527372466778</v>
      </c>
      <c r="I6776" s="16" t="n">
        <f aca="false">H6776/2_Girdiler!$B$17</f>
        <v>2.86567998664976</v>
      </c>
      <c r="J6776" s="16" t="n">
        <f aca="false">D6776+I6776</f>
        <v>8.11742722414796</v>
      </c>
    </row>
    <row r="6777" customFormat="false" ht="15" hidden="false" customHeight="false" outlineLevel="0" collapsed="false">
      <c r="A6777" s="0" t="n">
        <v>6765</v>
      </c>
      <c r="B6777" s="7" t="n">
        <v>0.653397</v>
      </c>
      <c r="C6777" s="7" t="n">
        <v>0.484375</v>
      </c>
      <c r="D6777" s="16" t="n">
        <f aca="false">LOGINV(B6777,$B$7,$C$7)</f>
        <v>16.8727311241169</v>
      </c>
      <c r="E6777" s="16" t="n">
        <f aca="false">LOGINV(C6777,$B$8,$C$8)</f>
        <v>106.478269542267</v>
      </c>
      <c r="F6777" s="16" t="n">
        <f aca="false">$B$5/100*E6777*2_Girdiler!$B$14*2_Girdiler!$B$15*2_Girdiler!$B$16</f>
        <v>2.67899326168344</v>
      </c>
      <c r="G6777" s="16" t="n">
        <f aca="false">MIN(MATCH(F6777,2_Girdiler!$B$20:$I$20,1),7)</f>
        <v>1</v>
      </c>
      <c r="H6777" s="16" t="n">
        <f aca="false">IF(F6777&gt;=40,2_Girdiler!$I$21+(F6777-40)*(2_Girdiler!$I$21-2_Girdiler!$H$21)/(2_Girdiler!$I$20-2_Girdiler!$H$20),INDEX(2_Girdiler!$B$21:$I$21,G6777)+(F6777-INDEX(2_Girdiler!$B$20:$I$20,G6777))*(INDEX(2_Girdiler!$B$21:$I$21,G6777+1)-INDEX(2_Girdiler!$B$21:$I$21,G6777))/(INDEX(2_Girdiler!$B$20:$I$20,G6777+1)-INDEX(2_Girdiler!$B$20:$I$20,G6777)))</f>
        <v>5.89378517570356</v>
      </c>
      <c r="I6777" s="16" t="n">
        <f aca="false">H6777/2_Girdiler!$B$17</f>
        <v>2.36129213770175</v>
      </c>
      <c r="J6777" s="16" t="n">
        <f aca="false">D6777+I6777</f>
        <v>19.2340232618187</v>
      </c>
    </row>
    <row r="6778" customFormat="false" ht="15" hidden="false" customHeight="false" outlineLevel="0" collapsed="false">
      <c r="A6778" s="0" t="n">
        <v>6766</v>
      </c>
      <c r="B6778" s="7" t="n">
        <v>0.899912</v>
      </c>
      <c r="C6778" s="7" t="n">
        <v>0.675004</v>
      </c>
      <c r="D6778" s="16" t="n">
        <f aca="false">LOGINV(B6778,$B$7,$C$7)</f>
        <v>27.6564074614712</v>
      </c>
      <c r="E6778" s="16" t="n">
        <f aca="false">LOGINV(C6778,$B$8,$C$8)</f>
        <v>146.370304815621</v>
      </c>
      <c r="F6778" s="16" t="n">
        <f aca="false">$B$5/100*E6778*2_Girdiler!$B$14*2_Girdiler!$B$15*2_Girdiler!$B$16</f>
        <v>3.68267686916102</v>
      </c>
      <c r="G6778" s="16" t="n">
        <f aca="false">MIN(MATCH(F6778,2_Girdiler!$B$20:$I$20,1),7)</f>
        <v>1</v>
      </c>
      <c r="H6778" s="16" t="n">
        <f aca="false">IF(F6778&gt;=40,2_Girdiler!$I$21+(F6778-40)*(2_Girdiler!$I$21-2_Girdiler!$H$21)/(2_Girdiler!$I$20-2_Girdiler!$H$20),INDEX(2_Girdiler!$B$21:$I$21,G6778)+(F6778-INDEX(2_Girdiler!$B$20:$I$20,G6778))*(INDEX(2_Girdiler!$B$21:$I$21,G6778+1)-INDEX(2_Girdiler!$B$21:$I$21,G6778))/(INDEX(2_Girdiler!$B$20:$I$20,G6778+1)-INDEX(2_Girdiler!$B$20:$I$20,G6778)))</f>
        <v>8.10188911215425</v>
      </c>
      <c r="I6778" s="16" t="n">
        <f aca="false">H6778/2_Girdiler!$B$17</f>
        <v>3.24594916352334</v>
      </c>
      <c r="J6778" s="16" t="n">
        <f aca="false">D6778+I6778</f>
        <v>30.9023566249945</v>
      </c>
    </row>
    <row r="6779" customFormat="false" ht="15" hidden="false" customHeight="false" outlineLevel="0" collapsed="false">
      <c r="A6779" s="0" t="n">
        <v>6767</v>
      </c>
      <c r="B6779" s="7" t="n">
        <v>0.673226</v>
      </c>
      <c r="C6779" s="7" t="n">
        <v>0.352865</v>
      </c>
      <c r="D6779" s="16" t="n">
        <f aca="false">LOGINV(B6779,$B$7,$C$7)</f>
        <v>17.3915195664248</v>
      </c>
      <c r="E6779" s="16" t="n">
        <f aca="false">LOGINV(C6779,$B$8,$C$8)</f>
        <v>85.5833053729442</v>
      </c>
      <c r="F6779" s="16" t="n">
        <f aca="false">$B$5/100*E6779*2_Girdiler!$B$14*2_Girdiler!$B$15*2_Girdiler!$B$16</f>
        <v>2.15327596318328</v>
      </c>
      <c r="G6779" s="16" t="n">
        <f aca="false">MIN(MATCH(F6779,2_Girdiler!$B$20:$I$20,1),7)</f>
        <v>1</v>
      </c>
      <c r="H6779" s="16" t="n">
        <f aca="false">IF(F6779&gt;=40,2_Girdiler!$I$21+(F6779-40)*(2_Girdiler!$I$21-2_Girdiler!$H$21)/(2_Girdiler!$I$20-2_Girdiler!$H$20),INDEX(2_Girdiler!$B$21:$I$21,G6779)+(F6779-INDEX(2_Girdiler!$B$20:$I$20,G6779))*(INDEX(2_Girdiler!$B$21:$I$21,G6779+1)-INDEX(2_Girdiler!$B$21:$I$21,G6779))/(INDEX(2_Girdiler!$B$20:$I$20,G6779+1)-INDEX(2_Girdiler!$B$20:$I$20,G6779)))</f>
        <v>4.73720711900321</v>
      </c>
      <c r="I6779" s="16" t="n">
        <f aca="false">H6779/2_Girdiler!$B$17</f>
        <v>1.89791951883141</v>
      </c>
      <c r="J6779" s="16" t="n">
        <f aca="false">D6779+I6779</f>
        <v>19.2894390852562</v>
      </c>
    </row>
    <row r="6780" customFormat="false" ht="15" hidden="false" customHeight="false" outlineLevel="0" collapsed="false">
      <c r="A6780" s="0" t="n">
        <v>6768</v>
      </c>
      <c r="B6780" s="7" t="n">
        <v>0.240564</v>
      </c>
      <c r="C6780" s="7" t="n">
        <v>0.048201</v>
      </c>
      <c r="D6780" s="16" t="n">
        <f aca="false">LOGINV(B6780,$B$7,$C$7)</f>
        <v>9.1441795724378</v>
      </c>
      <c r="E6780" s="16" t="n">
        <f aca="false">LOGINV(C6780,$B$8,$C$8)</f>
        <v>37.3394842663941</v>
      </c>
      <c r="F6780" s="16" t="n">
        <f aca="false">$B$5/100*E6780*2_Girdiler!$B$14*2_Girdiler!$B$15*2_Girdiler!$B$16</f>
        <v>0.939461424142476</v>
      </c>
      <c r="G6780" s="16" t="n">
        <f aca="false">MIN(MATCH(F6780,2_Girdiler!$B$20:$I$20,1),7)</f>
        <v>1</v>
      </c>
      <c r="H6780" s="16" t="n">
        <f aca="false">IF(F6780&gt;=40,2_Girdiler!$I$21+(F6780-40)*(2_Girdiler!$I$21-2_Girdiler!$H$21)/(2_Girdiler!$I$20-2_Girdiler!$H$20),INDEX(2_Girdiler!$B$21:$I$21,G6780)+(F6780-INDEX(2_Girdiler!$B$20:$I$20,G6780))*(INDEX(2_Girdiler!$B$21:$I$21,G6780+1)-INDEX(2_Girdiler!$B$21:$I$21,G6780))/(INDEX(2_Girdiler!$B$20:$I$20,G6780+1)-INDEX(2_Girdiler!$B$20:$I$20,G6780)))</f>
        <v>2.06681513311345</v>
      </c>
      <c r="I6780" s="16" t="n">
        <f aca="false">H6780/2_Girdiler!$B$17</f>
        <v>0.828050934740965</v>
      </c>
      <c r="J6780" s="16" t="n">
        <f aca="false">D6780+I6780</f>
        <v>9.97223050717877</v>
      </c>
    </row>
    <row r="6781" customFormat="false" ht="15" hidden="false" customHeight="false" outlineLevel="0" collapsed="false">
      <c r="A6781" s="0" t="n">
        <v>6769</v>
      </c>
      <c r="B6781" s="7" t="n">
        <v>0.417042</v>
      </c>
      <c r="C6781" s="7" t="n">
        <v>0.911316</v>
      </c>
      <c r="D6781" s="16" t="n">
        <f aca="false">LOGINV(B6781,$B$7,$C$7)</f>
        <v>12.0497427674956</v>
      </c>
      <c r="E6781" s="16" t="n">
        <f aca="false">LOGINV(C6781,$B$8,$C$8)</f>
        <v>260.850174593518</v>
      </c>
      <c r="F6781" s="16" t="n">
        <f aca="false">$B$5/100*E6781*2_Girdiler!$B$14*2_Girdiler!$B$15*2_Girdiler!$B$16</f>
        <v>6.56299039277291</v>
      </c>
      <c r="G6781" s="16" t="n">
        <f aca="false">MIN(MATCH(F6781,2_Girdiler!$B$20:$I$20,1),7)</f>
        <v>2</v>
      </c>
      <c r="H6781" s="16" t="n">
        <f aca="false">IF(F6781&gt;=40,2_Girdiler!$I$21+(F6781-40)*(2_Girdiler!$I$21-2_Girdiler!$H$21)/(2_Girdiler!$I$20-2_Girdiler!$H$20),INDEX(2_Girdiler!$B$21:$I$21,G6781)+(F6781-INDEX(2_Girdiler!$B$20:$I$20,G6781))*(INDEX(2_Girdiler!$B$21:$I$21,G6781+1)-INDEX(2_Girdiler!$B$21:$I$21,G6781))/(INDEX(2_Girdiler!$B$20:$I$20,G6781+1)-INDEX(2_Girdiler!$B$20:$I$20,G6781)))</f>
        <v>13.5007846284367</v>
      </c>
      <c r="I6781" s="16" t="n">
        <f aca="false">H6781/2_Girdiler!$B$17</f>
        <v>5.40896820049545</v>
      </c>
      <c r="J6781" s="16" t="n">
        <f aca="false">D6781+I6781</f>
        <v>17.458710967991</v>
      </c>
    </row>
    <row r="6782" customFormat="false" ht="15" hidden="false" customHeight="false" outlineLevel="0" collapsed="false">
      <c r="A6782" s="0" t="n">
        <v>6770</v>
      </c>
      <c r="B6782" s="7" t="n">
        <v>0.536298</v>
      </c>
      <c r="C6782" s="7" t="n">
        <v>0.077363</v>
      </c>
      <c r="D6782" s="16" t="n">
        <f aca="false">LOGINV(B6782,$B$7,$C$7)</f>
        <v>14.2475583271988</v>
      </c>
      <c r="E6782" s="16" t="n">
        <f aca="false">LOGINV(C6782,$B$8,$C$8)</f>
        <v>43.5826874988982</v>
      </c>
      <c r="F6782" s="16" t="n">
        <f aca="false">$B$5/100*E6782*2_Girdiler!$B$14*2_Girdiler!$B$15*2_Girdiler!$B$16</f>
        <v>1.09654041747228</v>
      </c>
      <c r="G6782" s="16" t="n">
        <f aca="false">MIN(MATCH(F6782,2_Girdiler!$B$20:$I$20,1),7)</f>
        <v>1</v>
      </c>
      <c r="H6782" s="16" t="n">
        <f aca="false">IF(F6782&gt;=40,2_Girdiler!$I$21+(F6782-40)*(2_Girdiler!$I$21-2_Girdiler!$H$21)/(2_Girdiler!$I$20-2_Girdiler!$H$20),INDEX(2_Girdiler!$B$21:$I$21,G6782)+(F6782-INDEX(2_Girdiler!$B$20:$I$20,G6782))*(INDEX(2_Girdiler!$B$21:$I$21,G6782+1)-INDEX(2_Girdiler!$B$21:$I$21,G6782))/(INDEX(2_Girdiler!$B$20:$I$20,G6782+1)-INDEX(2_Girdiler!$B$20:$I$20,G6782)))</f>
        <v>2.41238891843902</v>
      </c>
      <c r="I6782" s="16" t="n">
        <f aca="false">H6782/2_Girdiler!$B$17</f>
        <v>0.966501970528452</v>
      </c>
      <c r="J6782" s="16" t="n">
        <f aca="false">D6782+I6782</f>
        <v>15.2140602977273</v>
      </c>
    </row>
    <row r="6783" customFormat="false" ht="15" hidden="false" customHeight="false" outlineLevel="0" collapsed="false">
      <c r="A6783" s="0" t="n">
        <v>6771</v>
      </c>
      <c r="B6783" s="7" t="n">
        <v>0.815391</v>
      </c>
      <c r="C6783" s="7" t="n">
        <v>0.289916</v>
      </c>
      <c r="D6783" s="16" t="n">
        <f aca="false">LOGINV(B6783,$B$7,$C$7)</f>
        <v>22.3384916400689</v>
      </c>
      <c r="E6783" s="16" t="n">
        <f aca="false">LOGINV(C6783,$B$8,$C$8)</f>
        <v>76.3906910720198</v>
      </c>
      <c r="F6783" s="16" t="n">
        <f aca="false">$B$5/100*E6783*2_Girdiler!$B$14*2_Girdiler!$B$15*2_Girdiler!$B$16</f>
        <v>1.92198978737202</v>
      </c>
      <c r="G6783" s="16" t="n">
        <f aca="false">MIN(MATCH(F6783,2_Girdiler!$B$20:$I$20,1),7)</f>
        <v>1</v>
      </c>
      <c r="H6783" s="16" t="n">
        <f aca="false">IF(F6783&gt;=40,2_Girdiler!$I$21+(F6783-40)*(2_Girdiler!$I$21-2_Girdiler!$H$21)/(2_Girdiler!$I$20-2_Girdiler!$H$20),INDEX(2_Girdiler!$B$21:$I$21,G6783)+(F6783-INDEX(2_Girdiler!$B$20:$I$20,G6783))*(INDEX(2_Girdiler!$B$21:$I$21,G6783+1)-INDEX(2_Girdiler!$B$21:$I$21,G6783))/(INDEX(2_Girdiler!$B$20:$I$20,G6783+1)-INDEX(2_Girdiler!$B$20:$I$20,G6783)))</f>
        <v>4.22837753221844</v>
      </c>
      <c r="I6783" s="16" t="n">
        <f aca="false">H6783/2_Girdiler!$B$17</f>
        <v>1.69406151130546</v>
      </c>
      <c r="J6783" s="16" t="n">
        <f aca="false">D6783+I6783</f>
        <v>24.0325531513744</v>
      </c>
    </row>
    <row r="6784" customFormat="false" ht="15" hidden="false" customHeight="false" outlineLevel="0" collapsed="false">
      <c r="A6784" s="0" t="n">
        <v>6772</v>
      </c>
      <c r="B6784" s="7" t="n">
        <v>0.996585</v>
      </c>
      <c r="C6784" s="7" t="n">
        <v>0.555644</v>
      </c>
      <c r="D6784" s="16" t="n">
        <f aca="false">LOGINV(B6784,$B$7,$C$7)</f>
        <v>61.1652305209598</v>
      </c>
      <c r="E6784" s="16" t="n">
        <f aca="false">LOGINV(C6784,$B$8,$C$8)</f>
        <v>119.528709804371</v>
      </c>
      <c r="F6784" s="16" t="n">
        <f aca="false">$B$5/100*E6784*2_Girdiler!$B$14*2_Girdiler!$B$15*2_Girdiler!$B$16</f>
        <v>3.00734233867797</v>
      </c>
      <c r="G6784" s="16" t="n">
        <f aca="false">MIN(MATCH(F6784,2_Girdiler!$B$20:$I$20,1),7)</f>
        <v>1</v>
      </c>
      <c r="H6784" s="16" t="n">
        <f aca="false">IF(F6784&gt;=40,2_Girdiler!$I$21+(F6784-40)*(2_Girdiler!$I$21-2_Girdiler!$H$21)/(2_Girdiler!$I$20-2_Girdiler!$H$20),INDEX(2_Girdiler!$B$21:$I$21,G6784)+(F6784-INDEX(2_Girdiler!$B$20:$I$20,G6784))*(INDEX(2_Girdiler!$B$21:$I$21,G6784+1)-INDEX(2_Girdiler!$B$21:$I$21,G6784))/(INDEX(2_Girdiler!$B$20:$I$20,G6784+1)-INDEX(2_Girdiler!$B$20:$I$20,G6784)))</f>
        <v>6.61615314509153</v>
      </c>
      <c r="I6784" s="16" t="n">
        <f aca="false">H6784/2_Girdiler!$B$17</f>
        <v>2.65070238184757</v>
      </c>
      <c r="J6784" s="16" t="n">
        <f aca="false">D6784+I6784</f>
        <v>63.8159329028074</v>
      </c>
    </row>
    <row r="6785" customFormat="false" ht="15" hidden="false" customHeight="false" outlineLevel="0" collapsed="false">
      <c r="A6785" s="0" t="n">
        <v>6773</v>
      </c>
      <c r="B6785" s="7" t="n">
        <v>0.663287</v>
      </c>
      <c r="C6785" s="7" t="n">
        <v>0.098276</v>
      </c>
      <c r="D6785" s="16" t="n">
        <f aca="false">LOGINV(B6785,$B$7,$C$7)</f>
        <v>17.128035484948</v>
      </c>
      <c r="E6785" s="16" t="n">
        <f aca="false">LOGINV(C6785,$B$8,$C$8)</f>
        <v>47.4466619625889</v>
      </c>
      <c r="F6785" s="16" t="n">
        <f aca="false">$B$5/100*E6785*2_Girdiler!$B$14*2_Girdiler!$B$15*2_Girdiler!$B$16</f>
        <v>1.19375801497874</v>
      </c>
      <c r="G6785" s="16" t="n">
        <f aca="false">MIN(MATCH(F6785,2_Girdiler!$B$20:$I$20,1),7)</f>
        <v>1</v>
      </c>
      <c r="H6785" s="16" t="n">
        <f aca="false">IF(F6785&gt;=40,2_Girdiler!$I$21+(F6785-40)*(2_Girdiler!$I$21-2_Girdiler!$H$21)/(2_Girdiler!$I$20-2_Girdiler!$H$20),INDEX(2_Girdiler!$B$21:$I$21,G6785)+(F6785-INDEX(2_Girdiler!$B$20:$I$20,G6785))*(INDEX(2_Girdiler!$B$21:$I$21,G6785+1)-INDEX(2_Girdiler!$B$21:$I$21,G6785))/(INDEX(2_Girdiler!$B$20:$I$20,G6785+1)-INDEX(2_Girdiler!$B$20:$I$20,G6785)))</f>
        <v>2.62626763295322</v>
      </c>
      <c r="I6785" s="16" t="n">
        <f aca="false">H6785/2_Girdiler!$B$17</f>
        <v>1.05219055807421</v>
      </c>
      <c r="J6785" s="16" t="n">
        <f aca="false">D6785+I6785</f>
        <v>18.1802260430222</v>
      </c>
    </row>
    <row r="6786" customFormat="false" ht="15" hidden="false" customHeight="false" outlineLevel="0" collapsed="false">
      <c r="A6786" s="0" t="n">
        <v>6774</v>
      </c>
      <c r="B6786" s="7" t="n">
        <v>0.464318</v>
      </c>
      <c r="C6786" s="7" t="n">
        <v>0.340166</v>
      </c>
      <c r="D6786" s="16" t="n">
        <f aca="false">LOGINV(B6786,$B$7,$C$7)</f>
        <v>12.8826139225067</v>
      </c>
      <c r="E6786" s="16" t="n">
        <f aca="false">LOGINV(C6786,$B$8,$C$8)</f>
        <v>83.7031452568316</v>
      </c>
      <c r="F6786" s="16" t="n">
        <f aca="false">$B$5/100*E6786*2_Girdiler!$B$14*2_Girdiler!$B$15*2_Girdiler!$B$16</f>
        <v>2.10597113466188</v>
      </c>
      <c r="G6786" s="16" t="n">
        <f aca="false">MIN(MATCH(F6786,2_Girdiler!$B$20:$I$20,1),7)</f>
        <v>1</v>
      </c>
      <c r="H6786" s="16" t="n">
        <f aca="false">IF(F6786&gt;=40,2_Girdiler!$I$21+(F6786-40)*(2_Girdiler!$I$21-2_Girdiler!$H$21)/(2_Girdiler!$I$20-2_Girdiler!$H$20),INDEX(2_Girdiler!$B$21:$I$21,G6786)+(F6786-INDEX(2_Girdiler!$B$20:$I$20,G6786))*(INDEX(2_Girdiler!$B$21:$I$21,G6786+1)-INDEX(2_Girdiler!$B$21:$I$21,G6786))/(INDEX(2_Girdiler!$B$20:$I$20,G6786+1)-INDEX(2_Girdiler!$B$20:$I$20,G6786)))</f>
        <v>4.63313649625614</v>
      </c>
      <c r="I6786" s="16" t="n">
        <f aca="false">H6786/2_Girdiler!$B$17</f>
        <v>1.85622455779493</v>
      </c>
      <c r="J6786" s="16" t="n">
        <f aca="false">D6786+I6786</f>
        <v>14.7388384803016</v>
      </c>
    </row>
    <row r="6787" customFormat="false" ht="15" hidden="false" customHeight="false" outlineLevel="0" collapsed="false">
      <c r="A6787" s="0" t="n">
        <v>6775</v>
      </c>
      <c r="B6787" s="7" t="n">
        <v>0.318758</v>
      </c>
      <c r="C6787" s="7" t="n">
        <v>0.804247</v>
      </c>
      <c r="D6787" s="16" t="n">
        <f aca="false">LOGINV(B6787,$B$7,$C$7)</f>
        <v>10.4141684977786</v>
      </c>
      <c r="E6787" s="16" t="n">
        <f aca="false">LOGINV(C6787,$B$8,$C$8)</f>
        <v>189.872195693205</v>
      </c>
      <c r="F6787" s="16" t="n">
        <f aca="false">$B$5/100*E6787*2_Girdiler!$B$14*2_Girdiler!$B$15*2_Girdiler!$B$16</f>
        <v>4.77718444364104</v>
      </c>
      <c r="G6787" s="16" t="n">
        <f aca="false">MIN(MATCH(F6787,2_Girdiler!$B$20:$I$20,1),7)</f>
        <v>1</v>
      </c>
      <c r="H6787" s="16" t="n">
        <f aca="false">IF(F6787&gt;=40,2_Girdiler!$I$21+(F6787-40)*(2_Girdiler!$I$21-2_Girdiler!$H$21)/(2_Girdiler!$I$20-2_Girdiler!$H$20),INDEX(2_Girdiler!$B$21:$I$21,G6787)+(F6787-INDEX(2_Girdiler!$B$20:$I$20,G6787))*(INDEX(2_Girdiler!$B$21:$I$21,G6787+1)-INDEX(2_Girdiler!$B$21:$I$21,G6787))/(INDEX(2_Girdiler!$B$20:$I$20,G6787+1)-INDEX(2_Girdiler!$B$20:$I$20,G6787)))</f>
        <v>10.5098057760103</v>
      </c>
      <c r="I6787" s="16" t="n">
        <f aca="false">H6787/2_Girdiler!$B$17</f>
        <v>4.21065936538874</v>
      </c>
      <c r="J6787" s="16" t="n">
        <f aca="false">D6787+I6787</f>
        <v>14.6248278631673</v>
      </c>
    </row>
    <row r="6788" customFormat="false" ht="15" hidden="false" customHeight="false" outlineLevel="0" collapsed="false">
      <c r="A6788" s="0" t="n">
        <v>6776</v>
      </c>
      <c r="B6788" s="7" t="n">
        <v>0.885134</v>
      </c>
      <c r="C6788" s="7" t="n">
        <v>0.091246</v>
      </c>
      <c r="D6788" s="16" t="n">
        <f aca="false">LOGINV(B6788,$B$7,$C$7)</f>
        <v>26.4502336544673</v>
      </c>
      <c r="E6788" s="16" t="n">
        <f aca="false">LOGINV(C6788,$B$8,$C$8)</f>
        <v>46.1870431530232</v>
      </c>
      <c r="F6788" s="16" t="n">
        <f aca="false">$B$5/100*E6788*2_Girdiler!$B$14*2_Girdiler!$B$15*2_Girdiler!$B$16</f>
        <v>1.16206600573006</v>
      </c>
      <c r="G6788" s="16" t="n">
        <f aca="false">MIN(MATCH(F6788,2_Girdiler!$B$20:$I$20,1),7)</f>
        <v>1</v>
      </c>
      <c r="H6788" s="16" t="n">
        <f aca="false">IF(F6788&gt;=40,2_Girdiler!$I$21+(F6788-40)*(2_Girdiler!$I$21-2_Girdiler!$H$21)/(2_Girdiler!$I$20-2_Girdiler!$H$20),INDEX(2_Girdiler!$B$21:$I$21,G6788)+(F6788-INDEX(2_Girdiler!$B$20:$I$20,G6788))*(INDEX(2_Girdiler!$B$21:$I$21,G6788+1)-INDEX(2_Girdiler!$B$21:$I$21,G6788))/(INDEX(2_Girdiler!$B$20:$I$20,G6788+1)-INDEX(2_Girdiler!$B$20:$I$20,G6788)))</f>
        <v>2.55654521260614</v>
      </c>
      <c r="I6788" s="16" t="n">
        <f aca="false">H6788/2_Girdiler!$B$17</f>
        <v>1.02425689607618</v>
      </c>
      <c r="J6788" s="16" t="n">
        <f aca="false">D6788+I6788</f>
        <v>27.4744905505435</v>
      </c>
    </row>
    <row r="6789" customFormat="false" ht="15" hidden="false" customHeight="false" outlineLevel="0" collapsed="false">
      <c r="A6789" s="0" t="n">
        <v>6777</v>
      </c>
      <c r="B6789" s="7" t="n">
        <v>0.849955</v>
      </c>
      <c r="C6789" s="7" t="n">
        <v>0.52857</v>
      </c>
      <c r="D6789" s="16" t="n">
        <f aca="false">LOGINV(B6789,$B$7,$C$7)</f>
        <v>24.1286613861101</v>
      </c>
      <c r="E6789" s="16" t="n">
        <f aca="false">LOGINV(C6789,$B$8,$C$8)</f>
        <v>114.376512102933</v>
      </c>
      <c r="F6789" s="16" t="n">
        <f aca="false">$B$5/100*E6789*2_Girdiler!$B$14*2_Girdiler!$B$15*2_Girdiler!$B$16</f>
        <v>2.87771304450978</v>
      </c>
      <c r="G6789" s="16" t="n">
        <f aca="false">MIN(MATCH(F6789,2_Girdiler!$B$20:$I$20,1),7)</f>
        <v>1</v>
      </c>
      <c r="H6789" s="16" t="n">
        <f aca="false">IF(F6789&gt;=40,2_Girdiler!$I$21+(F6789-40)*(2_Girdiler!$I$21-2_Girdiler!$H$21)/(2_Girdiler!$I$20-2_Girdiler!$H$20),INDEX(2_Girdiler!$B$21:$I$21,G6789)+(F6789-INDEX(2_Girdiler!$B$20:$I$20,G6789))*(INDEX(2_Girdiler!$B$21:$I$21,G6789+1)-INDEX(2_Girdiler!$B$21:$I$21,G6789))/(INDEX(2_Girdiler!$B$20:$I$20,G6789+1)-INDEX(2_Girdiler!$B$20:$I$20,G6789)))</f>
        <v>6.33096869792153</v>
      </c>
      <c r="I6789" s="16" t="n">
        <f aca="false">H6789/2_Girdiler!$B$17</f>
        <v>2.53644579243651</v>
      </c>
      <c r="J6789" s="16" t="n">
        <f aca="false">D6789+I6789</f>
        <v>26.6651071785466</v>
      </c>
    </row>
    <row r="6790" customFormat="false" ht="15" hidden="false" customHeight="false" outlineLevel="0" collapsed="false">
      <c r="A6790" s="0" t="n">
        <v>6778</v>
      </c>
      <c r="B6790" s="7" t="n">
        <v>0.611705</v>
      </c>
      <c r="C6790" s="7" t="n">
        <v>0.674316</v>
      </c>
      <c r="D6790" s="16" t="n">
        <f aca="false">LOGINV(B6790,$B$7,$C$7)</f>
        <v>15.8627082103584</v>
      </c>
      <c r="E6790" s="16" t="n">
        <f aca="false">LOGINV(C6790,$B$8,$C$8)</f>
        <v>146.189884850669</v>
      </c>
      <c r="F6790" s="16" t="n">
        <f aca="false">$B$5/100*E6790*2_Girdiler!$B$14*2_Girdiler!$B$15*2_Girdiler!$B$16</f>
        <v>3.67813750284282</v>
      </c>
      <c r="G6790" s="16" t="n">
        <f aca="false">MIN(MATCH(F6790,2_Girdiler!$B$20:$I$20,1),7)</f>
        <v>1</v>
      </c>
      <c r="H6790" s="16" t="n">
        <f aca="false">IF(F6790&gt;=40,2_Girdiler!$I$21+(F6790-40)*(2_Girdiler!$I$21-2_Girdiler!$H$21)/(2_Girdiler!$I$20-2_Girdiler!$H$20),INDEX(2_Girdiler!$B$21:$I$21,G6790)+(F6790-INDEX(2_Girdiler!$B$20:$I$20,G6790))*(INDEX(2_Girdiler!$B$21:$I$21,G6790+1)-INDEX(2_Girdiler!$B$21:$I$21,G6790))/(INDEX(2_Girdiler!$B$20:$I$20,G6790+1)-INDEX(2_Girdiler!$B$20:$I$20,G6790)))</f>
        <v>8.09190250625421</v>
      </c>
      <c r="I6790" s="16" t="n">
        <f aca="false">H6790/2_Girdiler!$B$17</f>
        <v>3.24194811949287</v>
      </c>
      <c r="J6790" s="16" t="n">
        <f aca="false">D6790+I6790</f>
        <v>19.1046563298513</v>
      </c>
    </row>
    <row r="6791" customFormat="false" ht="15" hidden="false" customHeight="false" outlineLevel="0" collapsed="false">
      <c r="A6791" s="0" t="n">
        <v>6779</v>
      </c>
      <c r="B6791" s="7" t="n">
        <v>0.759967</v>
      </c>
      <c r="C6791" s="7" t="n">
        <v>0.452972</v>
      </c>
      <c r="D6791" s="16" t="n">
        <f aca="false">LOGINV(B6791,$B$7,$C$7)</f>
        <v>20.074169342772</v>
      </c>
      <c r="E6791" s="16" t="n">
        <f aca="false">LOGINV(C6791,$B$8,$C$8)</f>
        <v>101.185892622241</v>
      </c>
      <c r="F6791" s="16" t="n">
        <f aca="false">$B$5/100*E6791*2_Girdiler!$B$14*2_Girdiler!$B$15*2_Girdiler!$B$16</f>
        <v>2.54583705837559</v>
      </c>
      <c r="G6791" s="16" t="n">
        <f aca="false">MIN(MATCH(F6791,2_Girdiler!$B$20:$I$20,1),7)</f>
        <v>1</v>
      </c>
      <c r="H6791" s="16" t="n">
        <f aca="false">IF(F6791&gt;=40,2_Girdiler!$I$21+(F6791-40)*(2_Girdiler!$I$21-2_Girdiler!$H$21)/(2_Girdiler!$I$20-2_Girdiler!$H$20),INDEX(2_Girdiler!$B$21:$I$21,G6791)+(F6791-INDEX(2_Girdiler!$B$20:$I$20,G6791))*(INDEX(2_Girdiler!$B$21:$I$21,G6791+1)-INDEX(2_Girdiler!$B$21:$I$21,G6791))/(INDEX(2_Girdiler!$B$20:$I$20,G6791+1)-INDEX(2_Girdiler!$B$20:$I$20,G6791)))</f>
        <v>5.6008415284263</v>
      </c>
      <c r="I6791" s="16" t="n">
        <f aca="false">H6791/2_Girdiler!$B$17</f>
        <v>2.24392689440156</v>
      </c>
      <c r="J6791" s="16" t="n">
        <f aca="false">D6791+I6791</f>
        <v>22.3180962371736</v>
      </c>
    </row>
    <row r="6792" customFormat="false" ht="15" hidden="false" customHeight="false" outlineLevel="0" collapsed="false">
      <c r="A6792" s="0" t="n">
        <v>6780</v>
      </c>
      <c r="B6792" s="7" t="n">
        <v>0.021291</v>
      </c>
      <c r="C6792" s="7" t="n">
        <v>0.279143</v>
      </c>
      <c r="D6792" s="16" t="n">
        <f aca="false">LOGINV(B6792,$B$7,$C$7)</f>
        <v>4.37327244187151</v>
      </c>
      <c r="E6792" s="16" t="n">
        <f aca="false">LOGINV(C6792,$B$8,$C$8)</f>
        <v>74.8405850928139</v>
      </c>
      <c r="F6792" s="16" t="n">
        <f aca="false">$B$5/100*E6792*2_Girdiler!$B$14*2_Girdiler!$B$15*2_Girdiler!$B$16</f>
        <v>1.8829891209352</v>
      </c>
      <c r="G6792" s="16" t="n">
        <f aca="false">MIN(MATCH(F6792,2_Girdiler!$B$20:$I$20,1),7)</f>
        <v>1</v>
      </c>
      <c r="H6792" s="16" t="n">
        <f aca="false">IF(F6792&gt;=40,2_Girdiler!$I$21+(F6792-40)*(2_Girdiler!$I$21-2_Girdiler!$H$21)/(2_Girdiler!$I$20-2_Girdiler!$H$20),INDEX(2_Girdiler!$B$21:$I$21,G6792)+(F6792-INDEX(2_Girdiler!$B$20:$I$20,G6792))*(INDEX(2_Girdiler!$B$21:$I$21,G6792+1)-INDEX(2_Girdiler!$B$21:$I$21,G6792))/(INDEX(2_Girdiler!$B$20:$I$20,G6792+1)-INDEX(2_Girdiler!$B$20:$I$20,G6792)))</f>
        <v>4.14257606605743</v>
      </c>
      <c r="I6792" s="16" t="n">
        <f aca="false">H6792/2_Girdiler!$B$17</f>
        <v>1.65968592390122</v>
      </c>
      <c r="J6792" s="16" t="n">
        <f aca="false">D6792+I6792</f>
        <v>6.03295836577273</v>
      </c>
    </row>
    <row r="6793" customFormat="false" ht="15" hidden="false" customHeight="false" outlineLevel="0" collapsed="false">
      <c r="A6793" s="0" t="n">
        <v>6781</v>
      </c>
      <c r="B6793" s="7" t="n">
        <v>0.067712</v>
      </c>
      <c r="C6793" s="7" t="n">
        <v>0.057048</v>
      </c>
      <c r="D6793" s="16" t="n">
        <f aca="false">LOGINV(B6793,$B$7,$C$7)</f>
        <v>5.89187167398855</v>
      </c>
      <c r="E6793" s="16" t="n">
        <f aca="false">LOGINV(C6793,$B$8,$C$8)</f>
        <v>39.3819851397454</v>
      </c>
      <c r="F6793" s="16" t="n">
        <f aca="false">$B$5/100*E6793*2_Girdiler!$B$14*2_Girdiler!$B$15*2_Girdiler!$B$16</f>
        <v>0.990850746115994</v>
      </c>
      <c r="G6793" s="16" t="n">
        <f aca="false">MIN(MATCH(F6793,2_Girdiler!$B$20:$I$20,1),7)</f>
        <v>1</v>
      </c>
      <c r="H6793" s="16" t="n">
        <f aca="false">IF(F6793&gt;=40,2_Girdiler!$I$21+(F6793-40)*(2_Girdiler!$I$21-2_Girdiler!$H$21)/(2_Girdiler!$I$20-2_Girdiler!$H$20),INDEX(2_Girdiler!$B$21:$I$21,G6793)+(F6793-INDEX(2_Girdiler!$B$20:$I$20,G6793))*(INDEX(2_Girdiler!$B$21:$I$21,G6793+1)-INDEX(2_Girdiler!$B$21:$I$21,G6793))/(INDEX(2_Girdiler!$B$20:$I$20,G6793+1)-INDEX(2_Girdiler!$B$20:$I$20,G6793)))</f>
        <v>2.17987164145519</v>
      </c>
      <c r="I6793" s="16" t="n">
        <f aca="false">H6793/2_Girdiler!$B$17</f>
        <v>0.873346010198392</v>
      </c>
      <c r="J6793" s="16" t="n">
        <f aca="false">D6793+I6793</f>
        <v>6.76521768418694</v>
      </c>
    </row>
    <row r="6794" customFormat="false" ht="15" hidden="false" customHeight="false" outlineLevel="0" collapsed="false">
      <c r="A6794" s="0" t="n">
        <v>6782</v>
      </c>
      <c r="B6794" s="7" t="n">
        <v>0.545115</v>
      </c>
      <c r="C6794" s="7" t="n">
        <v>0.720954</v>
      </c>
      <c r="D6794" s="16" t="n">
        <f aca="false">LOGINV(B6794,$B$7,$C$7)</f>
        <v>14.4250949171698</v>
      </c>
      <c r="E6794" s="16" t="n">
        <f aca="false">LOGINV(C6794,$B$8,$C$8)</f>
        <v>159.378862049782</v>
      </c>
      <c r="F6794" s="16" t="n">
        <f aca="false">$B$5/100*E6794*2_Girdiler!$B$14*2_Girdiler!$B$15*2_Girdiler!$B$16</f>
        <v>4.00997216917251</v>
      </c>
      <c r="G6794" s="16" t="n">
        <f aca="false">MIN(MATCH(F6794,2_Girdiler!$B$20:$I$20,1),7)</f>
        <v>1</v>
      </c>
      <c r="H6794" s="16" t="n">
        <f aca="false">IF(F6794&gt;=40,2_Girdiler!$I$21+(F6794-40)*(2_Girdiler!$I$21-2_Girdiler!$H$21)/(2_Girdiler!$I$20-2_Girdiler!$H$20),INDEX(2_Girdiler!$B$21:$I$21,G6794)+(F6794-INDEX(2_Girdiler!$B$20:$I$20,G6794))*(INDEX(2_Girdiler!$B$21:$I$21,G6794+1)-INDEX(2_Girdiler!$B$21:$I$21,G6794))/(INDEX(2_Girdiler!$B$20:$I$20,G6794+1)-INDEX(2_Girdiler!$B$20:$I$20,G6794)))</f>
        <v>8.82193877217953</v>
      </c>
      <c r="I6794" s="16" t="n">
        <f aca="false">H6794/2_Girdiler!$B$17</f>
        <v>3.53443059782834</v>
      </c>
      <c r="J6794" s="16" t="n">
        <f aca="false">D6794+I6794</f>
        <v>17.9595255149981</v>
      </c>
    </row>
    <row r="6795" customFormat="false" ht="15" hidden="false" customHeight="false" outlineLevel="0" collapsed="false">
      <c r="A6795" s="0" t="n">
        <v>6783</v>
      </c>
      <c r="B6795" s="7" t="n">
        <v>0.056751</v>
      </c>
      <c r="C6795" s="7" t="n">
        <v>0.588549</v>
      </c>
      <c r="D6795" s="16" t="n">
        <f aca="false">LOGINV(B6795,$B$7,$C$7)</f>
        <v>5.60485225991397</v>
      </c>
      <c r="E6795" s="16" t="n">
        <f aca="false">LOGINV(C6795,$B$8,$C$8)</f>
        <v>126.178938706139</v>
      </c>
      <c r="F6795" s="16" t="n">
        <f aca="false">$B$5/100*E6795*2_Girdiler!$B$14*2_Girdiler!$B$15*2_Girdiler!$B$16</f>
        <v>3.17466209784646</v>
      </c>
      <c r="G6795" s="16" t="n">
        <f aca="false">MIN(MATCH(F6795,2_Girdiler!$B$20:$I$20,1),7)</f>
        <v>1</v>
      </c>
      <c r="H6795" s="16" t="n">
        <f aca="false">IF(F6795&gt;=40,2_Girdiler!$I$21+(F6795-40)*(2_Girdiler!$I$21-2_Girdiler!$H$21)/(2_Girdiler!$I$20-2_Girdiler!$H$20),INDEX(2_Girdiler!$B$21:$I$21,G6795)+(F6795-INDEX(2_Girdiler!$B$20:$I$20,G6795))*(INDEX(2_Girdiler!$B$21:$I$21,G6795+1)-INDEX(2_Girdiler!$B$21:$I$21,G6795))/(INDEX(2_Girdiler!$B$20:$I$20,G6795+1)-INDEX(2_Girdiler!$B$20:$I$20,G6795)))</f>
        <v>6.98425661526222</v>
      </c>
      <c r="I6795" s="16" t="n">
        <f aca="false">H6795/2_Girdiler!$B$17</f>
        <v>2.79817973367877</v>
      </c>
      <c r="J6795" s="16" t="n">
        <f aca="false">D6795+I6795</f>
        <v>8.40303199359274</v>
      </c>
    </row>
    <row r="6796" customFormat="false" ht="15" hidden="false" customHeight="false" outlineLevel="0" collapsed="false">
      <c r="A6796" s="0" t="n">
        <v>6784</v>
      </c>
      <c r="B6796" s="7" t="n">
        <v>0.737503</v>
      </c>
      <c r="C6796" s="7" t="n">
        <v>0.29969</v>
      </c>
      <c r="D6796" s="16" t="n">
        <f aca="false">LOGINV(B6796,$B$7,$C$7)</f>
        <v>19.3002943958408</v>
      </c>
      <c r="E6796" s="16" t="n">
        <f aca="false">LOGINV(C6796,$B$8,$C$8)</f>
        <v>77.8008927132041</v>
      </c>
      <c r="F6796" s="16" t="n">
        <f aca="false">$B$5/100*E6796*2_Girdiler!$B$14*2_Girdiler!$B$15*2_Girdiler!$B$16</f>
        <v>1.95747046066422</v>
      </c>
      <c r="G6796" s="16" t="n">
        <f aca="false">MIN(MATCH(F6796,2_Girdiler!$B$20:$I$20,1),7)</f>
        <v>1</v>
      </c>
      <c r="H6796" s="16" t="n">
        <f aca="false">IF(F6796&gt;=40,2_Girdiler!$I$21+(F6796-40)*(2_Girdiler!$I$21-2_Girdiler!$H$21)/(2_Girdiler!$I$20-2_Girdiler!$H$20),INDEX(2_Girdiler!$B$21:$I$21,G6796)+(F6796-INDEX(2_Girdiler!$B$20:$I$20,G6796))*(INDEX(2_Girdiler!$B$21:$I$21,G6796+1)-INDEX(2_Girdiler!$B$21:$I$21,G6796))/(INDEX(2_Girdiler!$B$20:$I$20,G6796+1)-INDEX(2_Girdiler!$B$20:$I$20,G6796)))</f>
        <v>4.30643501346127</v>
      </c>
      <c r="I6796" s="16" t="n">
        <f aca="false">H6796/2_Girdiler!$B$17</f>
        <v>1.72533454064955</v>
      </c>
      <c r="J6796" s="16" t="n">
        <f aca="false">D6796+I6796</f>
        <v>21.0256289364903</v>
      </c>
    </row>
    <row r="6797" customFormat="false" ht="15" hidden="false" customHeight="false" outlineLevel="0" collapsed="false">
      <c r="A6797" s="0" t="n">
        <v>6785</v>
      </c>
      <c r="B6797" s="7" t="n">
        <v>0.981164</v>
      </c>
      <c r="C6797" s="7" t="n">
        <v>0.052305</v>
      </c>
      <c r="D6797" s="16" t="n">
        <f aca="false">LOGINV(B6797,$B$7,$C$7)</f>
        <v>43.1336479168616</v>
      </c>
      <c r="E6797" s="16" t="n">
        <f aca="false">LOGINV(C6797,$B$8,$C$8)</f>
        <v>38.3074654225305</v>
      </c>
      <c r="F6797" s="16" t="n">
        <f aca="false">$B$5/100*E6797*2_Girdiler!$B$14*2_Girdiler!$B$15*2_Girdiler!$B$16</f>
        <v>0.963815830030868</v>
      </c>
      <c r="G6797" s="16" t="n">
        <f aca="false">MIN(MATCH(F6797,2_Girdiler!$B$20:$I$20,1),7)</f>
        <v>1</v>
      </c>
      <c r="H6797" s="16" t="n">
        <f aca="false">IF(F6797&gt;=40,2_Girdiler!$I$21+(F6797-40)*(2_Girdiler!$I$21-2_Girdiler!$H$21)/(2_Girdiler!$I$20-2_Girdiler!$H$20),INDEX(2_Girdiler!$B$21:$I$21,G6797)+(F6797-INDEX(2_Girdiler!$B$20:$I$20,G6797))*(INDEX(2_Girdiler!$B$21:$I$21,G6797+1)-INDEX(2_Girdiler!$B$21:$I$21,G6797))/(INDEX(2_Girdiler!$B$20:$I$20,G6797+1)-INDEX(2_Girdiler!$B$20:$I$20,G6797)))</f>
        <v>2.12039482606791</v>
      </c>
      <c r="I6797" s="16" t="n">
        <f aca="false">H6797/2_Girdiler!$B$17</f>
        <v>0.849517157879771</v>
      </c>
      <c r="J6797" s="16" t="n">
        <f aca="false">D6797+I6797</f>
        <v>43.9831650747413</v>
      </c>
    </row>
    <row r="6798" customFormat="false" ht="15" hidden="false" customHeight="false" outlineLevel="0" collapsed="false">
      <c r="A6798" s="0" t="n">
        <v>6786</v>
      </c>
      <c r="B6798" s="7" t="n">
        <v>0.604147</v>
      </c>
      <c r="C6798" s="7" t="n">
        <v>0.409599</v>
      </c>
      <c r="D6798" s="16" t="n">
        <f aca="false">LOGINV(B6798,$B$7,$C$7)</f>
        <v>15.6897411897147</v>
      </c>
      <c r="E6798" s="16" t="n">
        <f aca="false">LOGINV(C6798,$B$8,$C$8)</f>
        <v>94.2247496578209</v>
      </c>
      <c r="F6798" s="16" t="n">
        <f aca="false">$B$5/100*E6798*2_Girdiler!$B$14*2_Girdiler!$B$15*2_Girdiler!$B$16</f>
        <v>2.37069470139077</v>
      </c>
      <c r="G6798" s="16" t="n">
        <f aca="false">MIN(MATCH(F6798,2_Girdiler!$B$20:$I$20,1),7)</f>
        <v>1</v>
      </c>
      <c r="H6798" s="16" t="n">
        <f aca="false">IF(F6798&gt;=40,2_Girdiler!$I$21+(F6798-40)*(2_Girdiler!$I$21-2_Girdiler!$H$21)/(2_Girdiler!$I$20-2_Girdiler!$H$20),INDEX(2_Girdiler!$B$21:$I$21,G6798)+(F6798-INDEX(2_Girdiler!$B$20:$I$20,G6798))*(INDEX(2_Girdiler!$B$21:$I$21,G6798+1)-INDEX(2_Girdiler!$B$21:$I$21,G6798))/(INDEX(2_Girdiler!$B$20:$I$20,G6798+1)-INDEX(2_Girdiler!$B$20:$I$20,G6798)))</f>
        <v>5.2155283430597</v>
      </c>
      <c r="I6798" s="16" t="n">
        <f aca="false">H6798/2_Girdiler!$B$17</f>
        <v>2.08955462462328</v>
      </c>
      <c r="J6798" s="16" t="n">
        <f aca="false">D6798+I6798</f>
        <v>17.779295814338</v>
      </c>
    </row>
    <row r="6799" customFormat="false" ht="15" hidden="false" customHeight="false" outlineLevel="0" collapsed="false">
      <c r="A6799" s="0" t="n">
        <v>6787</v>
      </c>
      <c r="B6799" s="7" t="n">
        <v>0.735124</v>
      </c>
      <c r="C6799" s="7" t="n">
        <v>0.617352</v>
      </c>
      <c r="D6799" s="16" t="n">
        <f aca="false">LOGINV(B6799,$B$7,$C$7)</f>
        <v>19.2221180080223</v>
      </c>
      <c r="E6799" s="16" t="n">
        <f aca="false">LOGINV(C6799,$B$8,$C$8)</f>
        <v>132.413878981339</v>
      </c>
      <c r="F6799" s="16" t="n">
        <f aca="false">$B$5/100*E6799*2_Girdiler!$B$14*2_Girdiler!$B$15*2_Girdiler!$B$16</f>
        <v>3.33153319517049</v>
      </c>
      <c r="G6799" s="16" t="n">
        <f aca="false">MIN(MATCH(F6799,2_Girdiler!$B$20:$I$20,1),7)</f>
        <v>1</v>
      </c>
      <c r="H6799" s="16" t="n">
        <f aca="false">IF(F6799&gt;=40,2_Girdiler!$I$21+(F6799-40)*(2_Girdiler!$I$21-2_Girdiler!$H$21)/(2_Girdiler!$I$20-2_Girdiler!$H$20),INDEX(2_Girdiler!$B$21:$I$21,G6799)+(F6799-INDEX(2_Girdiler!$B$20:$I$20,G6799))*(INDEX(2_Girdiler!$B$21:$I$21,G6799+1)-INDEX(2_Girdiler!$B$21:$I$21,G6799))/(INDEX(2_Girdiler!$B$20:$I$20,G6799+1)-INDEX(2_Girdiler!$B$20:$I$20,G6799)))</f>
        <v>7.32937302937509</v>
      </c>
      <c r="I6799" s="16" t="n">
        <f aca="false">H6799/2_Girdiler!$B$17</f>
        <v>2.93644752779451</v>
      </c>
      <c r="J6799" s="16" t="n">
        <f aca="false">D6799+I6799</f>
        <v>22.1585655358168</v>
      </c>
    </row>
    <row r="6800" customFormat="false" ht="15" hidden="false" customHeight="false" outlineLevel="0" collapsed="false">
      <c r="A6800" s="0" t="n">
        <v>6788</v>
      </c>
      <c r="B6800" s="7" t="n">
        <v>0.994107</v>
      </c>
      <c r="C6800" s="7" t="n">
        <v>0.93415</v>
      </c>
      <c r="D6800" s="16" t="n">
        <f aca="false">LOGINV(B6800,$B$7,$C$7)</f>
        <v>55.1250942723538</v>
      </c>
      <c r="E6800" s="16" t="n">
        <f aca="false">LOGINV(C6800,$B$8,$C$8)</f>
        <v>288.956546482718</v>
      </c>
      <c r="F6800" s="16" t="n">
        <f aca="false">$B$5/100*E6800*2_Girdiler!$B$14*2_Girdiler!$B$15*2_Girdiler!$B$16</f>
        <v>7.27014670950518</v>
      </c>
      <c r="G6800" s="16" t="n">
        <f aca="false">MIN(MATCH(F6800,2_Girdiler!$B$20:$I$20,1),7)</f>
        <v>2</v>
      </c>
      <c r="H6800" s="16" t="n">
        <f aca="false">IF(F6800&gt;=40,2_Girdiler!$I$21+(F6800-40)*(2_Girdiler!$I$21-2_Girdiler!$H$21)/(2_Girdiler!$I$20-2_Girdiler!$H$20),INDEX(2_Girdiler!$B$21:$I$21,G6800)+(F6800-INDEX(2_Girdiler!$B$20:$I$20,G6800))*(INDEX(2_Girdiler!$B$21:$I$21,G6800+1)-INDEX(2_Girdiler!$B$21:$I$21,G6800))/(INDEX(2_Girdiler!$B$20:$I$20,G6800+1)-INDEX(2_Girdiler!$B$20:$I$20,G6800)))</f>
        <v>14.6322347352083</v>
      </c>
      <c r="I6800" s="16" t="n">
        <f aca="false">H6800/2_Girdiler!$B$17</f>
        <v>5.86227353173409</v>
      </c>
      <c r="J6800" s="16" t="n">
        <f aca="false">D6800+I6800</f>
        <v>60.9873678040879</v>
      </c>
    </row>
    <row r="6801" customFormat="false" ht="15" hidden="false" customHeight="false" outlineLevel="0" collapsed="false">
      <c r="A6801" s="0" t="n">
        <v>6789</v>
      </c>
      <c r="B6801" s="7" t="n">
        <v>0.015772</v>
      </c>
      <c r="C6801" s="7" t="n">
        <v>0.684718</v>
      </c>
      <c r="D6801" s="16" t="n">
        <f aca="false">LOGINV(B6801,$B$7,$C$7)</f>
        <v>4.08495601158018</v>
      </c>
      <c r="E6801" s="16" t="n">
        <f aca="false">LOGINV(C6801,$B$8,$C$8)</f>
        <v>148.959049927248</v>
      </c>
      <c r="F6801" s="16" t="n">
        <f aca="false">$B$5/100*E6801*2_Girdiler!$B$14*2_Girdiler!$B$15*2_Girdiler!$B$16</f>
        <v>3.74780969616956</v>
      </c>
      <c r="G6801" s="16" t="n">
        <f aca="false">MIN(MATCH(F6801,2_Girdiler!$B$20:$I$20,1),7)</f>
        <v>1</v>
      </c>
      <c r="H6801" s="16" t="n">
        <f aca="false">IF(F6801&gt;=40,2_Girdiler!$I$21+(F6801-40)*(2_Girdiler!$I$21-2_Girdiler!$H$21)/(2_Girdiler!$I$20-2_Girdiler!$H$20),INDEX(2_Girdiler!$B$21:$I$21,G6801)+(F6801-INDEX(2_Girdiler!$B$20:$I$20,G6801))*(INDEX(2_Girdiler!$B$21:$I$21,G6801+1)-INDEX(2_Girdiler!$B$21:$I$21,G6801))/(INDEX(2_Girdiler!$B$20:$I$20,G6801+1)-INDEX(2_Girdiler!$B$20:$I$20,G6801)))</f>
        <v>8.24518133157303</v>
      </c>
      <c r="I6801" s="16" t="n">
        <f aca="false">H6801/2_Girdiler!$B$17</f>
        <v>3.30335790527766</v>
      </c>
      <c r="J6801" s="16" t="n">
        <f aca="false">D6801+I6801</f>
        <v>7.38831391685784</v>
      </c>
    </row>
    <row r="6802" customFormat="false" ht="15" hidden="false" customHeight="false" outlineLevel="0" collapsed="false">
      <c r="A6802" s="0" t="n">
        <v>6790</v>
      </c>
      <c r="B6802" s="7" t="n">
        <v>0.532334</v>
      </c>
      <c r="C6802" s="7" t="n">
        <v>0.638627</v>
      </c>
      <c r="D6802" s="16" t="n">
        <f aca="false">LOGINV(B6802,$B$7,$C$7)</f>
        <v>14.1685747347692</v>
      </c>
      <c r="E6802" s="16" t="n">
        <f aca="false">LOGINV(C6802,$B$8,$C$8)</f>
        <v>137.310779062089</v>
      </c>
      <c r="F6802" s="16" t="n">
        <f aca="false">$B$5/100*E6802*2_Girdiler!$B$14*2_Girdiler!$B$15*2_Girdiler!$B$16</f>
        <v>3.45473920120217</v>
      </c>
      <c r="G6802" s="16" t="n">
        <f aca="false">MIN(MATCH(F6802,2_Girdiler!$B$20:$I$20,1),7)</f>
        <v>1</v>
      </c>
      <c r="H6802" s="16" t="n">
        <f aca="false">IF(F6802&gt;=40,2_Girdiler!$I$21+(F6802-40)*(2_Girdiler!$I$21-2_Girdiler!$H$21)/(2_Girdiler!$I$20-2_Girdiler!$H$20),INDEX(2_Girdiler!$B$21:$I$21,G6802)+(F6802-INDEX(2_Girdiler!$B$20:$I$20,G6802))*(INDEX(2_Girdiler!$B$21:$I$21,G6802+1)-INDEX(2_Girdiler!$B$21:$I$21,G6802))/(INDEX(2_Girdiler!$B$20:$I$20,G6802+1)-INDEX(2_Girdiler!$B$20:$I$20,G6802)))</f>
        <v>7.60042624264477</v>
      </c>
      <c r="I6802" s="16" t="n">
        <f aca="false">H6802/2_Girdiler!$B$17</f>
        <v>3.04504256516217</v>
      </c>
      <c r="J6802" s="16" t="n">
        <f aca="false">D6802+I6802</f>
        <v>17.2136172999314</v>
      </c>
    </row>
    <row r="6803" customFormat="false" ht="15" hidden="false" customHeight="false" outlineLevel="0" collapsed="false">
      <c r="A6803" s="0" t="n">
        <v>6791</v>
      </c>
      <c r="B6803" s="7" t="n">
        <v>0.467892</v>
      </c>
      <c r="C6803" s="7" t="n">
        <v>0.942583</v>
      </c>
      <c r="D6803" s="16" t="n">
        <f aca="false">LOGINV(B6803,$B$7,$C$7)</f>
        <v>12.9473396480865</v>
      </c>
      <c r="E6803" s="16" t="n">
        <f aca="false">LOGINV(C6803,$B$8,$C$8)</f>
        <v>302.195644503336</v>
      </c>
      <c r="F6803" s="16" t="n">
        <f aca="false">$B$5/100*E6803*2_Girdiler!$B$14*2_Girdiler!$B$15*2_Girdiler!$B$16</f>
        <v>7.60324241570394</v>
      </c>
      <c r="G6803" s="16" t="n">
        <f aca="false">MIN(MATCH(F6803,2_Girdiler!$B$20:$I$20,1),7)</f>
        <v>2</v>
      </c>
      <c r="H6803" s="16" t="n">
        <f aca="false">IF(F6803&gt;=40,2_Girdiler!$I$21+(F6803-40)*(2_Girdiler!$I$21-2_Girdiler!$H$21)/(2_Girdiler!$I$20-2_Girdiler!$H$20),INDEX(2_Girdiler!$B$21:$I$21,G6803)+(F6803-INDEX(2_Girdiler!$B$20:$I$20,G6803))*(INDEX(2_Girdiler!$B$21:$I$21,G6803+1)-INDEX(2_Girdiler!$B$21:$I$21,G6803))/(INDEX(2_Girdiler!$B$20:$I$20,G6803+1)-INDEX(2_Girdiler!$B$20:$I$20,G6803)))</f>
        <v>15.1651878651263</v>
      </c>
      <c r="I6803" s="16" t="n">
        <f aca="false">H6803/2_Girdiler!$B$17</f>
        <v>6.07579642032304</v>
      </c>
      <c r="J6803" s="16" t="n">
        <f aca="false">D6803+I6803</f>
        <v>19.0231360684095</v>
      </c>
    </row>
    <row r="6804" customFormat="false" ht="15" hidden="false" customHeight="false" outlineLevel="0" collapsed="false">
      <c r="A6804" s="0" t="n">
        <v>6792</v>
      </c>
      <c r="B6804" s="7" t="n">
        <v>0.930968</v>
      </c>
      <c r="C6804" s="7" t="n">
        <v>0.691006</v>
      </c>
      <c r="D6804" s="16" t="n">
        <f aca="false">LOGINV(B6804,$B$7,$C$7)</f>
        <v>30.9522607586454</v>
      </c>
      <c r="E6804" s="16" t="n">
        <f aca="false">LOGINV(C6804,$B$8,$C$8)</f>
        <v>150.677597901043</v>
      </c>
      <c r="F6804" s="16" t="n">
        <f aca="false">$B$5/100*E6804*2_Girdiler!$B$14*2_Girdiler!$B$15*2_Girdiler!$B$16</f>
        <v>3.79104836319023</v>
      </c>
      <c r="G6804" s="16" t="n">
        <f aca="false">MIN(MATCH(F6804,2_Girdiler!$B$20:$I$20,1),7)</f>
        <v>1</v>
      </c>
      <c r="H6804" s="16" t="n">
        <f aca="false">IF(F6804&gt;=40,2_Girdiler!$I$21+(F6804-40)*(2_Girdiler!$I$21-2_Girdiler!$H$21)/(2_Girdiler!$I$20-2_Girdiler!$H$20),INDEX(2_Girdiler!$B$21:$I$21,G6804)+(F6804-INDEX(2_Girdiler!$B$20:$I$20,G6804))*(INDEX(2_Girdiler!$B$21:$I$21,G6804+1)-INDEX(2_Girdiler!$B$21:$I$21,G6804))/(INDEX(2_Girdiler!$B$20:$I$20,G6804+1)-INDEX(2_Girdiler!$B$20:$I$20,G6804)))</f>
        <v>8.34030639901851</v>
      </c>
      <c r="I6804" s="16" t="n">
        <f aca="false">H6804/2_Girdiler!$B$17</f>
        <v>3.34146890986318</v>
      </c>
      <c r="J6804" s="16" t="n">
        <f aca="false">D6804+I6804</f>
        <v>34.2937296685086</v>
      </c>
    </row>
    <row r="6805" customFormat="false" ht="15" hidden="false" customHeight="false" outlineLevel="0" collapsed="false">
      <c r="A6805" s="0" t="n">
        <v>6793</v>
      </c>
      <c r="B6805" s="7" t="n">
        <v>0.15396</v>
      </c>
      <c r="C6805" s="7" t="n">
        <v>0.762422</v>
      </c>
      <c r="D6805" s="16" t="n">
        <f aca="false">LOGINV(B6805,$B$7,$C$7)</f>
        <v>7.67123077633513</v>
      </c>
      <c r="E6805" s="16" t="n">
        <f aca="false">LOGINV(C6805,$B$8,$C$8)</f>
        <v>173.155559760352</v>
      </c>
      <c r="F6805" s="16" t="n">
        <f aca="false">$B$5/100*E6805*2_Girdiler!$B$14*2_Girdiler!$B$15*2_Girdiler!$B$16</f>
        <v>4.35659388357046</v>
      </c>
      <c r="G6805" s="16" t="n">
        <f aca="false">MIN(MATCH(F6805,2_Girdiler!$B$20:$I$20,1),7)</f>
        <v>1</v>
      </c>
      <c r="H6805" s="16" t="n">
        <f aca="false">IF(F6805&gt;=40,2_Girdiler!$I$21+(F6805-40)*(2_Girdiler!$I$21-2_Girdiler!$H$21)/(2_Girdiler!$I$20-2_Girdiler!$H$20),INDEX(2_Girdiler!$B$21:$I$21,G6805)+(F6805-INDEX(2_Girdiler!$B$20:$I$20,G6805))*(INDEX(2_Girdiler!$B$21:$I$21,G6805+1)-INDEX(2_Girdiler!$B$21:$I$21,G6805))/(INDEX(2_Girdiler!$B$20:$I$20,G6805+1)-INDEX(2_Girdiler!$B$20:$I$20,G6805)))</f>
        <v>9.58450654385501</v>
      </c>
      <c r="I6805" s="16" t="n">
        <f aca="false">H6805/2_Girdiler!$B$17</f>
        <v>3.83994653199319</v>
      </c>
      <c r="J6805" s="16" t="n">
        <f aca="false">D6805+I6805</f>
        <v>11.5111773083283</v>
      </c>
    </row>
    <row r="6806" customFormat="false" ht="15" hidden="false" customHeight="false" outlineLevel="0" collapsed="false">
      <c r="A6806" s="0" t="n">
        <v>6794</v>
      </c>
      <c r="B6806" s="7" t="n">
        <v>0.260396</v>
      </c>
      <c r="C6806" s="7" t="n">
        <v>0.605314</v>
      </c>
      <c r="D6806" s="16" t="n">
        <f aca="false">LOGINV(B6806,$B$7,$C$7)</f>
        <v>9.46763844340274</v>
      </c>
      <c r="E6806" s="16" t="n">
        <f aca="false">LOGINV(C6806,$B$8,$C$8)</f>
        <v>129.756424971689</v>
      </c>
      <c r="F6806" s="16" t="n">
        <f aca="false">$B$5/100*E6806*2_Girdiler!$B$14*2_Girdiler!$B$15*2_Girdiler!$B$16</f>
        <v>3.26467165228769</v>
      </c>
      <c r="G6806" s="16" t="n">
        <f aca="false">MIN(MATCH(F6806,2_Girdiler!$B$20:$I$20,1),7)</f>
        <v>1</v>
      </c>
      <c r="H6806" s="16" t="n">
        <f aca="false">IF(F6806&gt;=40,2_Girdiler!$I$21+(F6806-40)*(2_Girdiler!$I$21-2_Girdiler!$H$21)/(2_Girdiler!$I$20-2_Girdiler!$H$20),INDEX(2_Girdiler!$B$21:$I$21,G6806)+(F6806-INDEX(2_Girdiler!$B$20:$I$20,G6806))*(INDEX(2_Girdiler!$B$21:$I$21,G6806+1)-INDEX(2_Girdiler!$B$21:$I$21,G6806))/(INDEX(2_Girdiler!$B$20:$I$20,G6806+1)-INDEX(2_Girdiler!$B$20:$I$20,G6806)))</f>
        <v>7.18227763503292</v>
      </c>
      <c r="I6806" s="16" t="n">
        <f aca="false">H6806/2_Girdiler!$B$17</f>
        <v>2.87751507813819</v>
      </c>
      <c r="J6806" s="16" t="n">
        <f aca="false">D6806+I6806</f>
        <v>12.3451535215409</v>
      </c>
    </row>
    <row r="6807" customFormat="false" ht="15" hidden="false" customHeight="false" outlineLevel="0" collapsed="false">
      <c r="A6807" s="0" t="n">
        <v>6795</v>
      </c>
      <c r="B6807" s="7" t="n">
        <v>0.808522</v>
      </c>
      <c r="C6807" s="7" t="n">
        <v>0.544395</v>
      </c>
      <c r="D6807" s="16" t="n">
        <f aca="false">LOGINV(B6807,$B$7,$C$7)</f>
        <v>22.0235143651338</v>
      </c>
      <c r="E6807" s="16" t="n">
        <f aca="false">LOGINV(C6807,$B$8,$C$8)</f>
        <v>117.355802161622</v>
      </c>
      <c r="F6807" s="16" t="n">
        <f aca="false">$B$5/100*E6807*2_Girdiler!$B$14*2_Girdiler!$B$15*2_Girdiler!$B$16</f>
        <v>2.95267198238641</v>
      </c>
      <c r="G6807" s="16" t="n">
        <f aca="false">MIN(MATCH(F6807,2_Girdiler!$B$20:$I$20,1),7)</f>
        <v>1</v>
      </c>
      <c r="H6807" s="16" t="n">
        <f aca="false">IF(F6807&gt;=40,2_Girdiler!$I$21+(F6807-40)*(2_Girdiler!$I$21-2_Girdiler!$H$21)/(2_Girdiler!$I$20-2_Girdiler!$H$20),INDEX(2_Girdiler!$B$21:$I$21,G6807)+(F6807-INDEX(2_Girdiler!$B$20:$I$20,G6807))*(INDEX(2_Girdiler!$B$21:$I$21,G6807+1)-INDEX(2_Girdiler!$B$21:$I$21,G6807))/(INDEX(2_Girdiler!$B$20:$I$20,G6807+1)-INDEX(2_Girdiler!$B$20:$I$20,G6807)))</f>
        <v>6.49587836125009</v>
      </c>
      <c r="I6807" s="16" t="n">
        <f aca="false">H6807/2_Girdiler!$B$17</f>
        <v>2.60251536909058</v>
      </c>
      <c r="J6807" s="16" t="n">
        <f aca="false">D6807+I6807</f>
        <v>24.6260297342244</v>
      </c>
    </row>
    <row r="6808" customFormat="false" ht="15" hidden="false" customHeight="false" outlineLevel="0" collapsed="false">
      <c r="A6808" s="0" t="n">
        <v>6796</v>
      </c>
      <c r="B6808" s="7" t="n">
        <v>0.337713</v>
      </c>
      <c r="C6808" s="7" t="n">
        <v>0.411347</v>
      </c>
      <c r="D6808" s="16" t="n">
        <f aca="false">LOGINV(B6808,$B$7,$C$7)</f>
        <v>10.7231982446014</v>
      </c>
      <c r="E6808" s="16" t="n">
        <f aca="false">LOGINV(C6808,$B$8,$C$8)</f>
        <v>94.4985578953392</v>
      </c>
      <c r="F6808" s="16" t="n">
        <f aca="false">$B$5/100*E6808*2_Girdiler!$B$14*2_Girdiler!$B$15*2_Girdiler!$B$16</f>
        <v>2.37758371664673</v>
      </c>
      <c r="G6808" s="16" t="n">
        <f aca="false">MIN(MATCH(F6808,2_Girdiler!$B$20:$I$20,1),7)</f>
        <v>1</v>
      </c>
      <c r="H6808" s="16" t="n">
        <f aca="false">IF(F6808&gt;=40,2_Girdiler!$I$21+(F6808-40)*(2_Girdiler!$I$21-2_Girdiler!$H$21)/(2_Girdiler!$I$20-2_Girdiler!$H$20),INDEX(2_Girdiler!$B$21:$I$21,G6808)+(F6808-INDEX(2_Girdiler!$B$20:$I$20,G6808))*(INDEX(2_Girdiler!$B$21:$I$21,G6808+1)-INDEX(2_Girdiler!$B$21:$I$21,G6808))/(INDEX(2_Girdiler!$B$20:$I$20,G6808+1)-INDEX(2_Girdiler!$B$20:$I$20,G6808)))</f>
        <v>5.23068417662281</v>
      </c>
      <c r="I6808" s="16" t="n">
        <f aca="false">H6808/2_Girdiler!$B$17</f>
        <v>2.09562667332645</v>
      </c>
      <c r="J6808" s="16" t="n">
        <f aca="false">D6808+I6808</f>
        <v>12.8188249179279</v>
      </c>
    </row>
    <row r="6809" customFormat="false" ht="15" hidden="false" customHeight="false" outlineLevel="0" collapsed="false">
      <c r="A6809" s="0" t="n">
        <v>6797</v>
      </c>
      <c r="B6809" s="7" t="n">
        <v>0.047363</v>
      </c>
      <c r="C6809" s="7" t="n">
        <v>0.299006</v>
      </c>
      <c r="D6809" s="16" t="n">
        <f aca="false">LOGINV(B6809,$B$7,$C$7)</f>
        <v>5.33557574246749</v>
      </c>
      <c r="E6809" s="16" t="n">
        <f aca="false">LOGINV(C6809,$B$8,$C$8)</f>
        <v>77.7020616161848</v>
      </c>
      <c r="F6809" s="16" t="n">
        <f aca="false">$B$5/100*E6809*2_Girdiler!$B$14*2_Girdiler!$B$15*2_Girdiler!$B$16</f>
        <v>1.95498387026321</v>
      </c>
      <c r="G6809" s="16" t="n">
        <f aca="false">MIN(MATCH(F6809,2_Girdiler!$B$20:$I$20,1),7)</f>
        <v>1</v>
      </c>
      <c r="H6809" s="16" t="n">
        <f aca="false">IF(F6809&gt;=40,2_Girdiler!$I$21+(F6809-40)*(2_Girdiler!$I$21-2_Girdiler!$H$21)/(2_Girdiler!$I$20-2_Girdiler!$H$20),INDEX(2_Girdiler!$B$21:$I$21,G6809)+(F6809-INDEX(2_Girdiler!$B$20:$I$20,G6809))*(INDEX(2_Girdiler!$B$21:$I$21,G6809+1)-INDEX(2_Girdiler!$B$21:$I$21,G6809))/(INDEX(2_Girdiler!$B$20:$I$20,G6809+1)-INDEX(2_Girdiler!$B$20:$I$20,G6809)))</f>
        <v>4.30096451457906</v>
      </c>
      <c r="I6809" s="16" t="n">
        <f aca="false">H6809/2_Girdiler!$B$17</f>
        <v>1.72314283436661</v>
      </c>
      <c r="J6809" s="16" t="n">
        <f aca="false">D6809+I6809</f>
        <v>7.0587185768341</v>
      </c>
    </row>
    <row r="6810" customFormat="false" ht="15" hidden="false" customHeight="false" outlineLevel="0" collapsed="false">
      <c r="A6810" s="0" t="n">
        <v>6798</v>
      </c>
      <c r="B6810" s="7" t="n">
        <v>0.070144</v>
      </c>
      <c r="C6810" s="7" t="n">
        <v>0.268613</v>
      </c>
      <c r="D6810" s="16" t="n">
        <f aca="false">LOGINV(B6810,$B$7,$C$7)</f>
        <v>5.95238161089861</v>
      </c>
      <c r="E6810" s="16" t="n">
        <f aca="false">LOGINV(C6810,$B$8,$C$8)</f>
        <v>73.3283320561617</v>
      </c>
      <c r="F6810" s="16" t="n">
        <f aca="false">$B$5/100*E6810*2_Girdiler!$B$14*2_Girdiler!$B$15*2_Girdiler!$B$16</f>
        <v>1.84494083453303</v>
      </c>
      <c r="G6810" s="16" t="n">
        <f aca="false">MIN(MATCH(F6810,2_Girdiler!$B$20:$I$20,1),7)</f>
        <v>1</v>
      </c>
      <c r="H6810" s="16" t="n">
        <f aca="false">IF(F6810&gt;=40,2_Girdiler!$I$21+(F6810-40)*(2_Girdiler!$I$21-2_Girdiler!$H$21)/(2_Girdiler!$I$20-2_Girdiler!$H$20),INDEX(2_Girdiler!$B$21:$I$21,G6810)+(F6810-INDEX(2_Girdiler!$B$20:$I$20,G6810))*(INDEX(2_Girdiler!$B$21:$I$21,G6810+1)-INDEX(2_Girdiler!$B$21:$I$21,G6810))/(INDEX(2_Girdiler!$B$20:$I$20,G6810+1)-INDEX(2_Girdiler!$B$20:$I$20,G6810)))</f>
        <v>4.05886983597266</v>
      </c>
      <c r="I6810" s="16" t="n">
        <f aca="false">H6810/2_Girdiler!$B$17</f>
        <v>1.62614977402751</v>
      </c>
      <c r="J6810" s="16" t="n">
        <f aca="false">D6810+I6810</f>
        <v>7.57853138492611</v>
      </c>
    </row>
    <row r="6811" customFormat="false" ht="15" hidden="false" customHeight="false" outlineLevel="0" collapsed="false">
      <c r="A6811" s="0" t="n">
        <v>6799</v>
      </c>
      <c r="B6811" s="7" t="n">
        <v>0.981458</v>
      </c>
      <c r="C6811" s="7" t="n">
        <v>0.099874</v>
      </c>
      <c r="D6811" s="16" t="n">
        <f aca="false">LOGINV(B6811,$B$7,$C$7)</f>
        <v>43.2885753236916</v>
      </c>
      <c r="E6811" s="16" t="n">
        <f aca="false">LOGINV(C6811,$B$8,$C$8)</f>
        <v>47.7282715616548</v>
      </c>
      <c r="F6811" s="16" t="n">
        <f aca="false">$B$5/100*E6811*2_Girdiler!$B$14*2_Girdiler!$B$15*2_Girdiler!$B$16</f>
        <v>1.20084331249123</v>
      </c>
      <c r="G6811" s="16" t="n">
        <f aca="false">MIN(MATCH(F6811,2_Girdiler!$B$20:$I$20,1),7)</f>
        <v>1</v>
      </c>
      <c r="H6811" s="16" t="n">
        <f aca="false">IF(F6811&gt;=40,2_Girdiler!$I$21+(F6811-40)*(2_Girdiler!$I$21-2_Girdiler!$H$21)/(2_Girdiler!$I$20-2_Girdiler!$H$20),INDEX(2_Girdiler!$B$21:$I$21,G6811)+(F6811-INDEX(2_Girdiler!$B$20:$I$20,G6811))*(INDEX(2_Girdiler!$B$21:$I$21,G6811+1)-INDEX(2_Girdiler!$B$21:$I$21,G6811))/(INDEX(2_Girdiler!$B$20:$I$20,G6811+1)-INDEX(2_Girdiler!$B$20:$I$20,G6811)))</f>
        <v>2.64185528748072</v>
      </c>
      <c r="I6811" s="16" t="n">
        <f aca="false">H6811/2_Girdiler!$B$17</f>
        <v>1.05843561197144</v>
      </c>
      <c r="J6811" s="16" t="n">
        <f aca="false">D6811+I6811</f>
        <v>44.3470109356631</v>
      </c>
    </row>
    <row r="6812" customFormat="false" ht="15" hidden="false" customHeight="false" outlineLevel="0" collapsed="false">
      <c r="A6812" s="0" t="n">
        <v>6800</v>
      </c>
      <c r="B6812" s="7" t="n">
        <v>0.997433</v>
      </c>
      <c r="C6812" s="7" t="n">
        <v>0.599402</v>
      </c>
      <c r="D6812" s="16" t="n">
        <f aca="false">LOGINV(B6812,$B$7,$C$7)</f>
        <v>64.4368643146186</v>
      </c>
      <c r="E6812" s="16" t="n">
        <f aca="false">LOGINV(C6812,$B$8,$C$8)</f>
        <v>128.479029255582</v>
      </c>
      <c r="F6812" s="16" t="n">
        <f aca="false">$B$5/100*E6812*2_Girdiler!$B$14*2_Girdiler!$B$15*2_Girdiler!$B$16</f>
        <v>3.23253237607045</v>
      </c>
      <c r="G6812" s="16" t="n">
        <f aca="false">MIN(MATCH(F6812,2_Girdiler!$B$20:$I$20,1),7)</f>
        <v>1</v>
      </c>
      <c r="H6812" s="16" t="n">
        <f aca="false">IF(F6812&gt;=40,2_Girdiler!$I$21+(F6812-40)*(2_Girdiler!$I$21-2_Girdiler!$H$21)/(2_Girdiler!$I$20-2_Girdiler!$H$20),INDEX(2_Girdiler!$B$21:$I$21,G6812)+(F6812-INDEX(2_Girdiler!$B$20:$I$20,G6812))*(INDEX(2_Girdiler!$B$21:$I$21,G6812+1)-INDEX(2_Girdiler!$B$21:$I$21,G6812))/(INDEX(2_Girdiler!$B$20:$I$20,G6812+1)-INDEX(2_Girdiler!$B$20:$I$20,G6812)))</f>
        <v>7.11157122735498</v>
      </c>
      <c r="I6812" s="16" t="n">
        <f aca="false">H6812/2_Girdiler!$B$17</f>
        <v>2.84918719044671</v>
      </c>
      <c r="J6812" s="16" t="n">
        <f aca="false">D6812+I6812</f>
        <v>67.2860515050653</v>
      </c>
    </row>
    <row r="6813" customFormat="false" ht="15" hidden="false" customHeight="false" outlineLevel="0" collapsed="false">
      <c r="A6813" s="0" t="n">
        <v>6801</v>
      </c>
      <c r="B6813" s="7" t="n">
        <v>0.7097</v>
      </c>
      <c r="C6813" s="7" t="n">
        <v>0.210793</v>
      </c>
      <c r="D6813" s="16" t="n">
        <f aca="false">LOGINV(B6813,$B$7,$C$7)</f>
        <v>18.4261020308379</v>
      </c>
      <c r="E6813" s="16" t="n">
        <f aca="false">LOGINV(C6813,$B$8,$C$8)</f>
        <v>65.0046199355349</v>
      </c>
      <c r="F6813" s="16" t="n">
        <f aca="false">$B$5/100*E6813*2_Girdiler!$B$14*2_Girdiler!$B$15*2_Girdiler!$B$16</f>
        <v>1.63551623757806</v>
      </c>
      <c r="G6813" s="16" t="n">
        <f aca="false">MIN(MATCH(F6813,2_Girdiler!$B$20:$I$20,1),7)</f>
        <v>1</v>
      </c>
      <c r="H6813" s="16" t="n">
        <f aca="false">IF(F6813&gt;=40,2_Girdiler!$I$21+(F6813-40)*(2_Girdiler!$I$21-2_Girdiler!$H$21)/(2_Girdiler!$I$20-2_Girdiler!$H$20),INDEX(2_Girdiler!$B$21:$I$21,G6813)+(F6813-INDEX(2_Girdiler!$B$20:$I$20,G6813))*(INDEX(2_Girdiler!$B$21:$I$21,G6813+1)-INDEX(2_Girdiler!$B$21:$I$21,G6813))/(INDEX(2_Girdiler!$B$20:$I$20,G6813+1)-INDEX(2_Girdiler!$B$20:$I$20,G6813)))</f>
        <v>3.59813572267173</v>
      </c>
      <c r="I6813" s="16" t="n">
        <f aca="false">H6813/2_Girdiler!$B$17</f>
        <v>1.44156078632681</v>
      </c>
      <c r="J6813" s="16" t="n">
        <f aca="false">D6813+I6813</f>
        <v>19.8676628171647</v>
      </c>
    </row>
    <row r="6814" customFormat="false" ht="15" hidden="false" customHeight="false" outlineLevel="0" collapsed="false">
      <c r="A6814" s="0" t="n">
        <v>6802</v>
      </c>
      <c r="B6814" s="7" t="n">
        <v>0.303118</v>
      </c>
      <c r="C6814" s="7" t="n">
        <v>0.33456</v>
      </c>
      <c r="D6814" s="16" t="n">
        <f aca="false">LOGINV(B6814,$B$7,$C$7)</f>
        <v>10.160280958104</v>
      </c>
      <c r="E6814" s="16" t="n">
        <f aca="false">LOGINV(C6814,$B$8,$C$8)</f>
        <v>82.8780913983276</v>
      </c>
      <c r="F6814" s="16" t="n">
        <f aca="false">$B$5/100*E6814*2_Girdiler!$B$14*2_Girdiler!$B$15*2_Girdiler!$B$16</f>
        <v>2.08521277958192</v>
      </c>
      <c r="G6814" s="16" t="n">
        <f aca="false">MIN(MATCH(F6814,2_Girdiler!$B$20:$I$20,1),7)</f>
        <v>1</v>
      </c>
      <c r="H6814" s="16" t="n">
        <f aca="false">IF(F6814&gt;=40,2_Girdiler!$I$21+(F6814-40)*(2_Girdiler!$I$21-2_Girdiler!$H$21)/(2_Girdiler!$I$20-2_Girdiler!$H$20),INDEX(2_Girdiler!$B$21:$I$21,G6814)+(F6814-INDEX(2_Girdiler!$B$20:$I$20,G6814))*(INDEX(2_Girdiler!$B$21:$I$21,G6814+1)-INDEX(2_Girdiler!$B$21:$I$21,G6814))/(INDEX(2_Girdiler!$B$20:$I$20,G6814+1)-INDEX(2_Girdiler!$B$20:$I$20,G6814)))</f>
        <v>4.58746811508023</v>
      </c>
      <c r="I6814" s="16" t="n">
        <f aca="false">H6814/2_Girdiler!$B$17</f>
        <v>1.83792793072125</v>
      </c>
      <c r="J6814" s="16" t="n">
        <f aca="false">D6814+I6814</f>
        <v>11.9982088888253</v>
      </c>
    </row>
    <row r="6815" customFormat="false" ht="15" hidden="false" customHeight="false" outlineLevel="0" collapsed="false">
      <c r="A6815" s="0" t="n">
        <v>6803</v>
      </c>
      <c r="B6815" s="7" t="n">
        <v>0.533246</v>
      </c>
      <c r="C6815" s="7" t="n">
        <v>0.526669</v>
      </c>
      <c r="D6815" s="16" t="n">
        <f aca="false">LOGINV(B6815,$B$7,$C$7)</f>
        <v>14.1867017347171</v>
      </c>
      <c r="E6815" s="16" t="n">
        <f aca="false">LOGINV(C6815,$B$8,$C$8)</f>
        <v>114.024401856259</v>
      </c>
      <c r="F6815" s="16" t="n">
        <f aca="false">$B$5/100*E6815*2_Girdiler!$B$14*2_Girdiler!$B$15*2_Girdiler!$B$16</f>
        <v>2.86885395070347</v>
      </c>
      <c r="G6815" s="16" t="n">
        <f aca="false">MIN(MATCH(F6815,2_Girdiler!$B$20:$I$20,1),7)</f>
        <v>1</v>
      </c>
      <c r="H6815" s="16" t="n">
        <f aca="false">IF(F6815&gt;=40,2_Girdiler!$I$21+(F6815-40)*(2_Girdiler!$I$21-2_Girdiler!$H$21)/(2_Girdiler!$I$20-2_Girdiler!$H$20),INDEX(2_Girdiler!$B$21:$I$21,G6815)+(F6815-INDEX(2_Girdiler!$B$20:$I$20,G6815))*(INDEX(2_Girdiler!$B$21:$I$21,G6815+1)-INDEX(2_Girdiler!$B$21:$I$21,G6815))/(INDEX(2_Girdiler!$B$20:$I$20,G6815+1)-INDEX(2_Girdiler!$B$20:$I$20,G6815)))</f>
        <v>6.31147869154764</v>
      </c>
      <c r="I6815" s="16" t="n">
        <f aca="false">H6815/2_Girdiler!$B$17</f>
        <v>2.52863729629312</v>
      </c>
      <c r="J6815" s="16" t="n">
        <f aca="false">D6815+I6815</f>
        <v>16.7153390310102</v>
      </c>
    </row>
    <row r="6816" customFormat="false" ht="15" hidden="false" customHeight="false" outlineLevel="0" collapsed="false">
      <c r="A6816" s="0" t="n">
        <v>6804</v>
      </c>
      <c r="B6816" s="7" t="n">
        <v>0.589933</v>
      </c>
      <c r="C6816" s="7" t="n">
        <v>0.885308</v>
      </c>
      <c r="D6816" s="16" t="n">
        <f aca="false">LOGINV(B6816,$B$7,$C$7)</f>
        <v>15.3718436985754</v>
      </c>
      <c r="E6816" s="16" t="n">
        <f aca="false">LOGINV(C6816,$B$8,$C$8)</f>
        <v>237.243243381298</v>
      </c>
      <c r="F6816" s="16" t="n">
        <f aca="false">$B$5/100*E6816*2_Girdiler!$B$14*2_Girdiler!$B$15*2_Girdiler!$B$16</f>
        <v>5.96904000347345</v>
      </c>
      <c r="G6816" s="16" t="n">
        <f aca="false">MIN(MATCH(F6816,2_Girdiler!$B$20:$I$20,1),7)</f>
        <v>2</v>
      </c>
      <c r="H6816" s="16" t="n">
        <f aca="false">IF(F6816&gt;=40,2_Girdiler!$I$21+(F6816-40)*(2_Girdiler!$I$21-2_Girdiler!$H$21)/(2_Girdiler!$I$20-2_Girdiler!$H$20),INDEX(2_Girdiler!$B$21:$I$21,G6816)+(F6816-INDEX(2_Girdiler!$B$20:$I$20,G6816))*(INDEX(2_Girdiler!$B$21:$I$21,G6816+1)-INDEX(2_Girdiler!$B$21:$I$21,G6816))/(INDEX(2_Girdiler!$B$20:$I$20,G6816+1)-INDEX(2_Girdiler!$B$20:$I$20,G6816)))</f>
        <v>12.5504640055575</v>
      </c>
      <c r="I6816" s="16" t="n">
        <f aca="false">H6816/2_Girdiler!$B$17</f>
        <v>5.02823077145734</v>
      </c>
      <c r="J6816" s="16" t="n">
        <f aca="false">D6816+I6816</f>
        <v>20.4000744700327</v>
      </c>
    </row>
    <row r="6817" customFormat="false" ht="15" hidden="false" customHeight="false" outlineLevel="0" collapsed="false">
      <c r="A6817" s="0" t="n">
        <v>6805</v>
      </c>
      <c r="B6817" s="7" t="n">
        <v>0.075641</v>
      </c>
      <c r="C6817" s="7" t="n">
        <v>0.816907</v>
      </c>
      <c r="D6817" s="16" t="n">
        <f aca="false">LOGINV(B6817,$B$7,$C$7)</f>
        <v>6.08557385613321</v>
      </c>
      <c r="E6817" s="16" t="n">
        <f aca="false">LOGINV(C6817,$B$8,$C$8)</f>
        <v>195.689473455932</v>
      </c>
      <c r="F6817" s="16" t="n">
        <f aca="false">$B$5/100*E6817*2_Girdiler!$B$14*2_Girdiler!$B$15*2_Girdiler!$B$16</f>
        <v>4.92354715215124</v>
      </c>
      <c r="G6817" s="16" t="n">
        <f aca="false">MIN(MATCH(F6817,2_Girdiler!$B$20:$I$20,1),7)</f>
        <v>1</v>
      </c>
      <c r="H6817" s="16" t="n">
        <f aca="false">IF(F6817&gt;=40,2_Girdiler!$I$21+(F6817-40)*(2_Girdiler!$I$21-2_Girdiler!$H$21)/(2_Girdiler!$I$20-2_Girdiler!$H$20),INDEX(2_Girdiler!$B$21:$I$21,G6817)+(F6817-INDEX(2_Girdiler!$B$20:$I$20,G6817))*(INDEX(2_Girdiler!$B$21:$I$21,G6817+1)-INDEX(2_Girdiler!$B$21:$I$21,G6817))/(INDEX(2_Girdiler!$B$20:$I$20,G6817+1)-INDEX(2_Girdiler!$B$20:$I$20,G6817)))</f>
        <v>10.8318037347327</v>
      </c>
      <c r="I6817" s="16" t="n">
        <f aca="false">H6817/2_Girdiler!$B$17</f>
        <v>4.33966495782561</v>
      </c>
      <c r="J6817" s="16" t="n">
        <f aca="false">D6817+I6817</f>
        <v>10.4252388139588</v>
      </c>
    </row>
    <row r="6818" customFormat="false" ht="15" hidden="false" customHeight="false" outlineLevel="0" collapsed="false">
      <c r="A6818" s="0" t="n">
        <v>6806</v>
      </c>
      <c r="B6818" s="7" t="n">
        <v>0.81642</v>
      </c>
      <c r="C6818" s="7" t="n">
        <v>0.925626</v>
      </c>
      <c r="D6818" s="16" t="n">
        <f aca="false">LOGINV(B6818,$B$7,$C$7)</f>
        <v>22.3866901608682</v>
      </c>
      <c r="E6818" s="16" t="n">
        <f aca="false">LOGINV(C6818,$B$8,$C$8)</f>
        <v>277.358349751852</v>
      </c>
      <c r="F6818" s="16" t="n">
        <f aca="false">$B$5/100*E6818*2_Girdiler!$B$14*2_Girdiler!$B$15*2_Girdiler!$B$16</f>
        <v>6.97833607975659</v>
      </c>
      <c r="G6818" s="16" t="n">
        <f aca="false">MIN(MATCH(F6818,2_Girdiler!$B$20:$I$20,1),7)</f>
        <v>2</v>
      </c>
      <c r="H6818" s="16" t="n">
        <f aca="false">IF(F6818&gt;=40,2_Girdiler!$I$21+(F6818-40)*(2_Girdiler!$I$21-2_Girdiler!$H$21)/(2_Girdiler!$I$20-2_Girdiler!$H$20),INDEX(2_Girdiler!$B$21:$I$21,G6818)+(F6818-INDEX(2_Girdiler!$B$20:$I$20,G6818))*(INDEX(2_Girdiler!$B$21:$I$21,G6818+1)-INDEX(2_Girdiler!$B$21:$I$21,G6818))/(INDEX(2_Girdiler!$B$20:$I$20,G6818+1)-INDEX(2_Girdiler!$B$20:$I$20,G6818)))</f>
        <v>14.1653377276105</v>
      </c>
      <c r="I6818" s="16" t="n">
        <f aca="false">H6818/2_Girdiler!$B$17</f>
        <v>5.6752154357414</v>
      </c>
      <c r="J6818" s="16" t="n">
        <f aca="false">D6818+I6818</f>
        <v>28.0619055966096</v>
      </c>
    </row>
    <row r="6819" customFormat="false" ht="15" hidden="false" customHeight="false" outlineLevel="0" collapsed="false">
      <c r="A6819" s="0" t="n">
        <v>6807</v>
      </c>
      <c r="B6819" s="7" t="n">
        <v>0.115628</v>
      </c>
      <c r="C6819" s="7" t="n">
        <v>0.05364</v>
      </c>
      <c r="D6819" s="16" t="n">
        <f aca="false">LOGINV(B6819,$B$7,$C$7)</f>
        <v>6.94845892469563</v>
      </c>
      <c r="E6819" s="16" t="n">
        <f aca="false">LOGINV(C6819,$B$8,$C$8)</f>
        <v>38.6144084224692</v>
      </c>
      <c r="F6819" s="16" t="n">
        <f aca="false">$B$5/100*E6819*2_Girdiler!$B$14*2_Girdiler!$B$15*2_Girdiler!$B$16</f>
        <v>0.971538515909324</v>
      </c>
      <c r="G6819" s="16" t="n">
        <f aca="false">MIN(MATCH(F6819,2_Girdiler!$B$20:$I$20,1),7)</f>
        <v>1</v>
      </c>
      <c r="H6819" s="16" t="n">
        <f aca="false">IF(F6819&gt;=40,2_Girdiler!$I$21+(F6819-40)*(2_Girdiler!$I$21-2_Girdiler!$H$21)/(2_Girdiler!$I$20-2_Girdiler!$H$20),INDEX(2_Girdiler!$B$21:$I$21,G6819)+(F6819-INDEX(2_Girdiler!$B$20:$I$20,G6819))*(INDEX(2_Girdiler!$B$21:$I$21,G6819+1)-INDEX(2_Girdiler!$B$21:$I$21,G6819))/(INDEX(2_Girdiler!$B$20:$I$20,G6819+1)-INDEX(2_Girdiler!$B$20:$I$20,G6819)))</f>
        <v>2.13738473500051</v>
      </c>
      <c r="I6819" s="16" t="n">
        <f aca="false">H6819/2_Girdiler!$B$17</f>
        <v>0.856324012420077</v>
      </c>
      <c r="J6819" s="16" t="n">
        <f aca="false">D6819+I6819</f>
        <v>7.80478293711571</v>
      </c>
    </row>
    <row r="6820" customFormat="false" ht="15" hidden="false" customHeight="false" outlineLevel="0" collapsed="false">
      <c r="A6820" s="0" t="n">
        <v>6808</v>
      </c>
      <c r="B6820" s="7" t="n">
        <v>0.057706</v>
      </c>
      <c r="C6820" s="7" t="n">
        <v>0.201341</v>
      </c>
      <c r="D6820" s="16" t="n">
        <f aca="false">LOGINV(B6820,$B$7,$C$7)</f>
        <v>5.63090650113696</v>
      </c>
      <c r="E6820" s="16" t="n">
        <f aca="false">LOGINV(C6820,$B$8,$C$8)</f>
        <v>63.6276607711247</v>
      </c>
      <c r="F6820" s="16" t="n">
        <f aca="false">$B$5/100*E6820*2_Girdiler!$B$14*2_Girdiler!$B$15*2_Girdiler!$B$16</f>
        <v>1.6008719450015</v>
      </c>
      <c r="G6820" s="16" t="n">
        <f aca="false">MIN(MATCH(F6820,2_Girdiler!$B$20:$I$20,1),7)</f>
        <v>1</v>
      </c>
      <c r="H6820" s="16" t="n">
        <f aca="false">IF(F6820&gt;=40,2_Girdiler!$I$21+(F6820-40)*(2_Girdiler!$I$21-2_Girdiler!$H$21)/(2_Girdiler!$I$20-2_Girdiler!$H$20),INDEX(2_Girdiler!$B$21:$I$21,G6820)+(F6820-INDEX(2_Girdiler!$B$20:$I$20,G6820))*(INDEX(2_Girdiler!$B$21:$I$21,G6820+1)-INDEX(2_Girdiler!$B$21:$I$21,G6820))/(INDEX(2_Girdiler!$B$20:$I$20,G6820+1)-INDEX(2_Girdiler!$B$20:$I$20,G6820)))</f>
        <v>3.5219182790033</v>
      </c>
      <c r="I6820" s="16" t="n">
        <f aca="false">H6820/2_Girdiler!$B$17</f>
        <v>1.41102495152376</v>
      </c>
      <c r="J6820" s="16" t="n">
        <f aca="false">D6820+I6820</f>
        <v>7.04193145266071</v>
      </c>
    </row>
    <row r="6821" customFormat="false" ht="15" hidden="false" customHeight="false" outlineLevel="0" collapsed="false">
      <c r="A6821" s="0" t="n">
        <v>6809</v>
      </c>
      <c r="B6821" s="7" t="n">
        <v>0.68626</v>
      </c>
      <c r="C6821" s="7" t="n">
        <v>0.293193</v>
      </c>
      <c r="D6821" s="16" t="n">
        <f aca="false">LOGINV(B6821,$B$7,$C$7)</f>
        <v>17.7483631771432</v>
      </c>
      <c r="E6821" s="16" t="n">
        <f aca="false">LOGINV(C6821,$B$8,$C$8)</f>
        <v>76.863033926028</v>
      </c>
      <c r="F6821" s="16" t="n">
        <f aca="false">$B$5/100*E6821*2_Girdiler!$B$14*2_Girdiler!$B$15*2_Girdiler!$B$16</f>
        <v>1.93387393357886</v>
      </c>
      <c r="G6821" s="16" t="n">
        <f aca="false">MIN(MATCH(F6821,2_Girdiler!$B$20:$I$20,1),7)</f>
        <v>1</v>
      </c>
      <c r="H6821" s="16" t="n">
        <f aca="false">IF(F6821&gt;=40,2_Girdiler!$I$21+(F6821-40)*(2_Girdiler!$I$21-2_Girdiler!$H$21)/(2_Girdiler!$I$20-2_Girdiler!$H$20),INDEX(2_Girdiler!$B$21:$I$21,G6821)+(F6821-INDEX(2_Girdiler!$B$20:$I$20,G6821))*(INDEX(2_Girdiler!$B$21:$I$21,G6821+1)-INDEX(2_Girdiler!$B$21:$I$21,G6821))/(INDEX(2_Girdiler!$B$20:$I$20,G6821+1)-INDEX(2_Girdiler!$B$20:$I$20,G6821)))</f>
        <v>4.2545226538735</v>
      </c>
      <c r="I6821" s="16" t="n">
        <f aca="false">H6821/2_Girdiler!$B$17</f>
        <v>1.70453631966086</v>
      </c>
      <c r="J6821" s="16" t="n">
        <f aca="false">D6821+I6821</f>
        <v>19.4528994968041</v>
      </c>
    </row>
    <row r="6822" customFormat="false" ht="15" hidden="false" customHeight="false" outlineLevel="0" collapsed="false">
      <c r="A6822" s="0" t="n">
        <v>6810</v>
      </c>
      <c r="B6822" s="7" t="n">
        <v>0.242192</v>
      </c>
      <c r="C6822" s="7" t="n">
        <v>0.909156</v>
      </c>
      <c r="D6822" s="16" t="n">
        <f aca="false">LOGINV(B6822,$B$7,$C$7)</f>
        <v>9.17082744460517</v>
      </c>
      <c r="E6822" s="16" t="n">
        <f aca="false">LOGINV(C6822,$B$8,$C$8)</f>
        <v>258.615698685736</v>
      </c>
      <c r="F6822" s="16" t="n">
        <f aca="false">$B$5/100*E6822*2_Girdiler!$B$14*2_Girdiler!$B$15*2_Girdiler!$B$16</f>
        <v>6.50677097893311</v>
      </c>
      <c r="G6822" s="16" t="n">
        <f aca="false">MIN(MATCH(F6822,2_Girdiler!$B$20:$I$20,1),7)</f>
        <v>2</v>
      </c>
      <c r="H6822" s="16" t="n">
        <f aca="false">IF(F6822&gt;=40,2_Girdiler!$I$21+(F6822-40)*(2_Girdiler!$I$21-2_Girdiler!$H$21)/(2_Girdiler!$I$20-2_Girdiler!$H$20),INDEX(2_Girdiler!$B$21:$I$21,G6822)+(F6822-INDEX(2_Girdiler!$B$20:$I$20,G6822))*(INDEX(2_Girdiler!$B$21:$I$21,G6822+1)-INDEX(2_Girdiler!$B$21:$I$21,G6822))/(INDEX(2_Girdiler!$B$20:$I$20,G6822+1)-INDEX(2_Girdiler!$B$20:$I$20,G6822)))</f>
        <v>13.410833566293</v>
      </c>
      <c r="I6822" s="16" t="n">
        <f aca="false">H6822/2_Girdiler!$B$17</f>
        <v>5.37293011470071</v>
      </c>
      <c r="J6822" s="16" t="n">
        <f aca="false">D6822+I6822</f>
        <v>14.5437575593059</v>
      </c>
    </row>
    <row r="6823" customFormat="false" ht="15" hidden="false" customHeight="false" outlineLevel="0" collapsed="false">
      <c r="A6823" s="0" t="n">
        <v>6811</v>
      </c>
      <c r="B6823" s="7" t="n">
        <v>0.165665</v>
      </c>
      <c r="C6823" s="7" t="n">
        <v>0.580418</v>
      </c>
      <c r="D6823" s="16" t="n">
        <f aca="false">LOGINV(B6823,$B$7,$C$7)</f>
        <v>7.87993945074923</v>
      </c>
      <c r="E6823" s="16" t="n">
        <f aca="false">LOGINV(C6823,$B$8,$C$8)</f>
        <v>124.492025097074</v>
      </c>
      <c r="F6823" s="16" t="n">
        <f aca="false">$B$5/100*E6823*2_Girdiler!$B$14*2_Girdiler!$B$15*2_Girdiler!$B$16</f>
        <v>3.13221935144237</v>
      </c>
      <c r="G6823" s="16" t="n">
        <f aca="false">MIN(MATCH(F6823,2_Girdiler!$B$20:$I$20,1),7)</f>
        <v>1</v>
      </c>
      <c r="H6823" s="16" t="n">
        <f aca="false">IF(F6823&gt;=40,2_Girdiler!$I$21+(F6823-40)*(2_Girdiler!$I$21-2_Girdiler!$H$21)/(2_Girdiler!$I$20-2_Girdiler!$H$20),INDEX(2_Girdiler!$B$21:$I$21,G6823)+(F6823-INDEX(2_Girdiler!$B$20:$I$20,G6823))*(INDEX(2_Girdiler!$B$21:$I$21,G6823+1)-INDEX(2_Girdiler!$B$21:$I$21,G6823))/(INDEX(2_Girdiler!$B$20:$I$20,G6823+1)-INDEX(2_Girdiler!$B$20:$I$20,G6823)))</f>
        <v>6.89088257317322</v>
      </c>
      <c r="I6823" s="16" t="n">
        <f aca="false">H6823/2_Girdiler!$B$17</f>
        <v>2.76077026168799</v>
      </c>
      <c r="J6823" s="16" t="n">
        <f aca="false">D6823+I6823</f>
        <v>10.6407097124372</v>
      </c>
    </row>
    <row r="6824" customFormat="false" ht="15" hidden="false" customHeight="false" outlineLevel="0" collapsed="false">
      <c r="A6824" s="0" t="n">
        <v>6812</v>
      </c>
      <c r="B6824" s="7" t="n">
        <v>0.135524</v>
      </c>
      <c r="C6824" s="7" t="n">
        <v>0.526805</v>
      </c>
      <c r="D6824" s="16" t="n">
        <f aca="false">LOGINV(B6824,$B$7,$C$7)</f>
        <v>7.3323523858807</v>
      </c>
      <c r="E6824" s="16" t="n">
        <f aca="false">LOGINV(C6824,$B$8,$C$8)</f>
        <v>114.049552411989</v>
      </c>
      <c r="F6824" s="16" t="n">
        <f aca="false">$B$5/100*E6824*2_Girdiler!$B$14*2_Girdiler!$B$15*2_Girdiler!$B$16</f>
        <v>2.86948673868564</v>
      </c>
      <c r="G6824" s="16" t="n">
        <f aca="false">MIN(MATCH(F6824,2_Girdiler!$B$20:$I$20,1),7)</f>
        <v>1</v>
      </c>
      <c r="H6824" s="16" t="n">
        <f aca="false">IF(F6824&gt;=40,2_Girdiler!$I$21+(F6824-40)*(2_Girdiler!$I$21-2_Girdiler!$H$21)/(2_Girdiler!$I$20-2_Girdiler!$H$20),INDEX(2_Girdiler!$B$21:$I$21,G6824)+(F6824-INDEX(2_Girdiler!$B$20:$I$20,G6824))*(INDEX(2_Girdiler!$B$21:$I$21,G6824+1)-INDEX(2_Girdiler!$B$21:$I$21,G6824))/(INDEX(2_Girdiler!$B$20:$I$20,G6824+1)-INDEX(2_Girdiler!$B$20:$I$20,G6824)))</f>
        <v>6.31287082510841</v>
      </c>
      <c r="I6824" s="16" t="n">
        <f aca="false">H6824/2_Girdiler!$B$17</f>
        <v>2.52919504211074</v>
      </c>
      <c r="J6824" s="16" t="n">
        <f aca="false">D6824+I6824</f>
        <v>9.86154742799144</v>
      </c>
    </row>
    <row r="6825" customFormat="false" ht="15" hidden="false" customHeight="false" outlineLevel="0" collapsed="false">
      <c r="A6825" s="0" t="n">
        <v>6813</v>
      </c>
      <c r="B6825" s="7" t="n">
        <v>0.871196</v>
      </c>
      <c r="C6825" s="7" t="n">
        <v>0.540038</v>
      </c>
      <c r="D6825" s="16" t="n">
        <f aca="false">LOGINV(B6825,$B$7,$C$7)</f>
        <v>25.4524460032648</v>
      </c>
      <c r="E6825" s="16" t="n">
        <f aca="false">LOGINV(C6825,$B$8,$C$8)</f>
        <v>116.526748341239</v>
      </c>
      <c r="F6825" s="16" t="n">
        <f aca="false">$B$5/100*E6825*2_Girdiler!$B$14*2_Girdiler!$B$15*2_Girdiler!$B$16</f>
        <v>2.93181298826556</v>
      </c>
      <c r="G6825" s="16" t="n">
        <f aca="false">MIN(MATCH(F6825,2_Girdiler!$B$20:$I$20,1),7)</f>
        <v>1</v>
      </c>
      <c r="H6825" s="16" t="n">
        <f aca="false">IF(F6825&gt;=40,2_Girdiler!$I$21+(F6825-40)*(2_Girdiler!$I$21-2_Girdiler!$H$21)/(2_Girdiler!$I$20-2_Girdiler!$H$20),INDEX(2_Girdiler!$B$21:$I$21,G6825)+(F6825-INDEX(2_Girdiler!$B$20:$I$20,G6825))*(INDEX(2_Girdiler!$B$21:$I$21,G6825+1)-INDEX(2_Girdiler!$B$21:$I$21,G6825))/(INDEX(2_Girdiler!$B$20:$I$20,G6825+1)-INDEX(2_Girdiler!$B$20:$I$20,G6825)))</f>
        <v>6.44998857418424</v>
      </c>
      <c r="I6825" s="16" t="n">
        <f aca="false">H6825/2_Girdiler!$B$17</f>
        <v>2.58413003773407</v>
      </c>
      <c r="J6825" s="16" t="n">
        <f aca="false">D6825+I6825</f>
        <v>28.0365760409989</v>
      </c>
    </row>
    <row r="6826" customFormat="false" ht="15" hidden="false" customHeight="false" outlineLevel="0" collapsed="false">
      <c r="A6826" s="0" t="n">
        <v>6814</v>
      </c>
      <c r="B6826" s="7" t="n">
        <v>0.737147</v>
      </c>
      <c r="C6826" s="7" t="n">
        <v>0.326431</v>
      </c>
      <c r="D6826" s="16" t="n">
        <f aca="false">LOGINV(B6826,$B$7,$C$7)</f>
        <v>19.2885526929313</v>
      </c>
      <c r="E6826" s="16" t="n">
        <f aca="false">LOGINV(C6826,$B$8,$C$8)</f>
        <v>81.686582937692</v>
      </c>
      <c r="F6826" s="16" t="n">
        <f aca="false">$B$5/100*E6826*2_Girdiler!$B$14*2_Girdiler!$B$15*2_Girdiler!$B$16</f>
        <v>2.05523442671233</v>
      </c>
      <c r="G6826" s="16" t="n">
        <f aca="false">MIN(MATCH(F6826,2_Girdiler!$B$20:$I$20,1),7)</f>
        <v>1</v>
      </c>
      <c r="H6826" s="16" t="n">
        <f aca="false">IF(F6826&gt;=40,2_Girdiler!$I$21+(F6826-40)*(2_Girdiler!$I$21-2_Girdiler!$H$21)/(2_Girdiler!$I$20-2_Girdiler!$H$20),INDEX(2_Girdiler!$B$21:$I$21,G6826)+(F6826-INDEX(2_Girdiler!$B$20:$I$20,G6826))*(INDEX(2_Girdiler!$B$21:$I$21,G6826+1)-INDEX(2_Girdiler!$B$21:$I$21,G6826))/(INDEX(2_Girdiler!$B$20:$I$20,G6826+1)-INDEX(2_Girdiler!$B$20:$I$20,G6826)))</f>
        <v>4.52151573876713</v>
      </c>
      <c r="I6826" s="16" t="n">
        <f aca="false">H6826/2_Girdiler!$B$17</f>
        <v>1.8115047030317</v>
      </c>
      <c r="J6826" s="16" t="n">
        <f aca="false">D6826+I6826</f>
        <v>21.100057395963</v>
      </c>
    </row>
    <row r="6827" customFormat="false" ht="15" hidden="false" customHeight="false" outlineLevel="0" collapsed="false">
      <c r="A6827" s="0" t="n">
        <v>6815</v>
      </c>
      <c r="B6827" s="7" t="n">
        <v>0.683048</v>
      </c>
      <c r="C6827" s="7" t="n">
        <v>0.547402</v>
      </c>
      <c r="D6827" s="16" t="n">
        <f aca="false">LOGINV(B6827,$B$7,$C$7)</f>
        <v>17.6591791045413</v>
      </c>
      <c r="E6827" s="16" t="n">
        <f aca="false">LOGINV(C6827,$B$8,$C$8)</f>
        <v>117.932006171882</v>
      </c>
      <c r="F6827" s="16" t="n">
        <f aca="false">$B$5/100*E6827*2_Girdiler!$B$14*2_Girdiler!$B$15*2_Girdiler!$B$16</f>
        <v>2.96716927528456</v>
      </c>
      <c r="G6827" s="16" t="n">
        <f aca="false">MIN(MATCH(F6827,2_Girdiler!$B$20:$I$20,1),7)</f>
        <v>1</v>
      </c>
      <c r="H6827" s="16" t="n">
        <f aca="false">IF(F6827&gt;=40,2_Girdiler!$I$21+(F6827-40)*(2_Girdiler!$I$21-2_Girdiler!$H$21)/(2_Girdiler!$I$20-2_Girdiler!$H$20),INDEX(2_Girdiler!$B$21:$I$21,G6827)+(F6827-INDEX(2_Girdiler!$B$20:$I$20,G6827))*(INDEX(2_Girdiler!$B$21:$I$21,G6827+1)-INDEX(2_Girdiler!$B$21:$I$21,G6827))/(INDEX(2_Girdiler!$B$20:$I$20,G6827+1)-INDEX(2_Girdiler!$B$20:$I$20,G6827)))</f>
        <v>6.52777240562604</v>
      </c>
      <c r="I6827" s="16" t="n">
        <f aca="false">H6827/2_Girdiler!$B$17</f>
        <v>2.6152934317412</v>
      </c>
      <c r="J6827" s="16" t="n">
        <f aca="false">D6827+I6827</f>
        <v>20.2744725362825</v>
      </c>
    </row>
    <row r="6828" customFormat="false" ht="15" hidden="false" customHeight="false" outlineLevel="0" collapsed="false">
      <c r="A6828" s="0" t="n">
        <v>6816</v>
      </c>
      <c r="B6828" s="7" t="n">
        <v>0.640997</v>
      </c>
      <c r="C6828" s="7" t="n">
        <v>0.379206</v>
      </c>
      <c r="D6828" s="16" t="n">
        <f aca="false">LOGINV(B6828,$B$7,$C$7)</f>
        <v>16.5616714840702</v>
      </c>
      <c r="E6828" s="16" t="n">
        <f aca="false">LOGINV(C6828,$B$8,$C$8)</f>
        <v>89.54083091836</v>
      </c>
      <c r="F6828" s="16" t="n">
        <f aca="false">$B$5/100*E6828*2_Girdiler!$B$14*2_Girdiler!$B$15*2_Girdiler!$B$16</f>
        <v>2.25284730590594</v>
      </c>
      <c r="G6828" s="16" t="n">
        <f aca="false">MIN(MATCH(F6828,2_Girdiler!$B$20:$I$20,1),7)</f>
        <v>1</v>
      </c>
      <c r="H6828" s="16" t="n">
        <f aca="false">IF(F6828&gt;=40,2_Girdiler!$I$21+(F6828-40)*(2_Girdiler!$I$21-2_Girdiler!$H$21)/(2_Girdiler!$I$20-2_Girdiler!$H$20),INDEX(2_Girdiler!$B$21:$I$21,G6828)+(F6828-INDEX(2_Girdiler!$B$20:$I$20,G6828))*(INDEX(2_Girdiler!$B$21:$I$21,G6828+1)-INDEX(2_Girdiler!$B$21:$I$21,G6828))/(INDEX(2_Girdiler!$B$20:$I$20,G6828+1)-INDEX(2_Girdiler!$B$20:$I$20,G6828)))</f>
        <v>4.95626407299306</v>
      </c>
      <c r="I6828" s="16" t="n">
        <f aca="false">H6828/2_Girdiler!$B$17</f>
        <v>1.98568272155171</v>
      </c>
      <c r="J6828" s="16" t="n">
        <f aca="false">D6828+I6828</f>
        <v>18.5473542056219</v>
      </c>
    </row>
    <row r="6829" customFormat="false" ht="15" hidden="false" customHeight="false" outlineLevel="0" collapsed="false">
      <c r="A6829" s="0" t="n">
        <v>6817</v>
      </c>
      <c r="B6829" s="7" t="n">
        <v>0.328338</v>
      </c>
      <c r="C6829" s="7" t="n">
        <v>0.632594</v>
      </c>
      <c r="D6829" s="16" t="n">
        <f aca="false">LOGINV(B6829,$B$7,$C$7)</f>
        <v>10.5701262601076</v>
      </c>
      <c r="E6829" s="16" t="n">
        <f aca="false">LOGINV(C6829,$B$8,$C$8)</f>
        <v>135.894693019627</v>
      </c>
      <c r="F6829" s="16" t="n">
        <f aca="false">$B$5/100*E6829*2_Girdiler!$B$14*2_Girdiler!$B$15*2_Girdiler!$B$16</f>
        <v>3.41911047637382</v>
      </c>
      <c r="G6829" s="16" t="n">
        <f aca="false">MIN(MATCH(F6829,2_Girdiler!$B$20:$I$20,1),7)</f>
        <v>1</v>
      </c>
      <c r="H6829" s="16" t="n">
        <f aca="false">IF(F6829&gt;=40,2_Girdiler!$I$21+(F6829-40)*(2_Girdiler!$I$21-2_Girdiler!$H$21)/(2_Girdiler!$I$20-2_Girdiler!$H$20),INDEX(2_Girdiler!$B$21:$I$21,G6829)+(F6829-INDEX(2_Girdiler!$B$20:$I$20,G6829))*(INDEX(2_Girdiler!$B$21:$I$21,G6829+1)-INDEX(2_Girdiler!$B$21:$I$21,G6829))/(INDEX(2_Girdiler!$B$20:$I$20,G6829+1)-INDEX(2_Girdiler!$B$20:$I$20,G6829)))</f>
        <v>7.52204304802241</v>
      </c>
      <c r="I6829" s="16" t="n">
        <f aca="false">H6829/2_Girdiler!$B$17</f>
        <v>3.01363904167565</v>
      </c>
      <c r="J6829" s="16" t="n">
        <f aca="false">D6829+I6829</f>
        <v>13.5837653017832</v>
      </c>
    </row>
    <row r="6830" customFormat="false" ht="15" hidden="false" customHeight="false" outlineLevel="0" collapsed="false">
      <c r="A6830" s="0" t="n">
        <v>6818</v>
      </c>
      <c r="B6830" s="7" t="n">
        <v>0.440929</v>
      </c>
      <c r="C6830" s="7" t="n">
        <v>0.610138</v>
      </c>
      <c r="D6830" s="16" t="n">
        <f aca="false">LOGINV(B6830,$B$7,$C$7)</f>
        <v>12.4654696936485</v>
      </c>
      <c r="E6830" s="16" t="n">
        <f aca="false">LOGINV(C6830,$B$8,$C$8)</f>
        <v>130.812068172903</v>
      </c>
      <c r="F6830" s="16" t="n">
        <f aca="false">$B$5/100*E6830*2_Girdiler!$B$14*2_Girdiler!$B$15*2_Girdiler!$B$16</f>
        <v>3.29123163523023</v>
      </c>
      <c r="G6830" s="16" t="n">
        <f aca="false">MIN(MATCH(F6830,2_Girdiler!$B$20:$I$20,1),7)</f>
        <v>1</v>
      </c>
      <c r="H6830" s="16" t="n">
        <f aca="false">IF(F6830&gt;=40,2_Girdiler!$I$21+(F6830-40)*(2_Girdiler!$I$21-2_Girdiler!$H$21)/(2_Girdiler!$I$20-2_Girdiler!$H$20),INDEX(2_Girdiler!$B$21:$I$21,G6830)+(F6830-INDEX(2_Girdiler!$B$20:$I$20,G6830))*(INDEX(2_Girdiler!$B$21:$I$21,G6830+1)-INDEX(2_Girdiler!$B$21:$I$21,G6830))/(INDEX(2_Girdiler!$B$20:$I$20,G6830+1)-INDEX(2_Girdiler!$B$20:$I$20,G6830)))</f>
        <v>7.24070959750651</v>
      </c>
      <c r="I6830" s="16" t="n">
        <f aca="false">H6830/2_Girdiler!$B$17</f>
        <v>2.90092531951383</v>
      </c>
      <c r="J6830" s="16" t="n">
        <f aca="false">D6830+I6830</f>
        <v>15.3663950131623</v>
      </c>
    </row>
    <row r="6831" customFormat="false" ht="15" hidden="false" customHeight="false" outlineLevel="0" collapsed="false">
      <c r="A6831" s="0" t="n">
        <v>6819</v>
      </c>
      <c r="B6831" s="7" t="n">
        <v>0.20295</v>
      </c>
      <c r="C6831" s="7" t="n">
        <v>0.312233</v>
      </c>
      <c r="D6831" s="16" t="n">
        <f aca="false">LOGINV(B6831,$B$7,$C$7)</f>
        <v>8.52095093568364</v>
      </c>
      <c r="E6831" s="16" t="n">
        <f aca="false">LOGINV(C6831,$B$8,$C$8)</f>
        <v>79.6177456566015</v>
      </c>
      <c r="F6831" s="16" t="n">
        <f aca="false">$B$5/100*E6831*2_Girdiler!$B$14*2_Girdiler!$B$15*2_Girdiler!$B$16</f>
        <v>2.00318248072009</v>
      </c>
      <c r="G6831" s="16" t="n">
        <f aca="false">MIN(MATCH(F6831,2_Girdiler!$B$20:$I$20,1),7)</f>
        <v>1</v>
      </c>
      <c r="H6831" s="16" t="n">
        <f aca="false">IF(F6831&gt;=40,2_Girdiler!$I$21+(F6831-40)*(2_Girdiler!$I$21-2_Girdiler!$H$21)/(2_Girdiler!$I$20-2_Girdiler!$H$20),INDEX(2_Girdiler!$B$21:$I$21,G6831)+(F6831-INDEX(2_Girdiler!$B$20:$I$20,G6831))*(INDEX(2_Girdiler!$B$21:$I$21,G6831+1)-INDEX(2_Girdiler!$B$21:$I$21,G6831))/(INDEX(2_Girdiler!$B$20:$I$20,G6831+1)-INDEX(2_Girdiler!$B$20:$I$20,G6831)))</f>
        <v>4.4070014575842</v>
      </c>
      <c r="I6831" s="16" t="n">
        <f aca="false">H6831/2_Girdiler!$B$17</f>
        <v>1.76562558396803</v>
      </c>
      <c r="J6831" s="16" t="n">
        <f aca="false">D6831+I6831</f>
        <v>10.2865765196517</v>
      </c>
    </row>
    <row r="6832" customFormat="false" ht="15" hidden="false" customHeight="false" outlineLevel="0" collapsed="false">
      <c r="A6832" s="0" t="n">
        <v>6820</v>
      </c>
      <c r="B6832" s="7" t="n">
        <v>0.274457</v>
      </c>
      <c r="C6832" s="7" t="n">
        <v>0.086484</v>
      </c>
      <c r="D6832" s="16" t="n">
        <f aca="false">LOGINV(B6832,$B$7,$C$7)</f>
        <v>9.6958792977049</v>
      </c>
      <c r="E6832" s="16" t="n">
        <f aca="false">LOGINV(C6832,$B$8,$C$8)</f>
        <v>45.312714772697</v>
      </c>
      <c r="F6832" s="16" t="n">
        <f aca="false">$B$5/100*E6832*2_Girdiler!$B$14*2_Girdiler!$B$15*2_Girdiler!$B$16</f>
        <v>1.14006790368106</v>
      </c>
      <c r="G6832" s="16" t="n">
        <f aca="false">MIN(MATCH(F6832,2_Girdiler!$B$20:$I$20,1),7)</f>
        <v>1</v>
      </c>
      <c r="H6832" s="16" t="n">
        <f aca="false">IF(F6832&gt;=40,2_Girdiler!$I$21+(F6832-40)*(2_Girdiler!$I$21-2_Girdiler!$H$21)/(2_Girdiler!$I$20-2_Girdiler!$H$20),INDEX(2_Girdiler!$B$21:$I$21,G6832)+(F6832-INDEX(2_Girdiler!$B$20:$I$20,G6832))*(INDEX(2_Girdiler!$B$21:$I$21,G6832+1)-INDEX(2_Girdiler!$B$21:$I$21,G6832))/(INDEX(2_Girdiler!$B$20:$I$20,G6832+1)-INDEX(2_Girdiler!$B$20:$I$20,G6832)))</f>
        <v>2.50814938809832</v>
      </c>
      <c r="I6832" s="16" t="n">
        <f aca="false">H6832/2_Girdiler!$B$17</f>
        <v>1.00486754330862</v>
      </c>
      <c r="J6832" s="16" t="n">
        <f aca="false">D6832+I6832</f>
        <v>10.7007468410135</v>
      </c>
    </row>
    <row r="6833" customFormat="false" ht="15" hidden="false" customHeight="false" outlineLevel="0" collapsed="false">
      <c r="A6833" s="0" t="n">
        <v>6821</v>
      </c>
      <c r="B6833" s="7" t="n">
        <v>0.737516</v>
      </c>
      <c r="C6833" s="7" t="n">
        <v>0.089583</v>
      </c>
      <c r="D6833" s="16" t="n">
        <f aca="false">LOGINV(B6833,$B$7,$C$7)</f>
        <v>19.3007234553552</v>
      </c>
      <c r="E6833" s="16" t="n">
        <f aca="false">LOGINV(C6833,$B$8,$C$8)</f>
        <v>45.8837628432183</v>
      </c>
      <c r="F6833" s="16" t="n">
        <f aca="false">$B$5/100*E6833*2_Girdiler!$B$14*2_Girdiler!$B$15*2_Girdiler!$B$16</f>
        <v>1.15443547313537</v>
      </c>
      <c r="G6833" s="16" t="n">
        <f aca="false">MIN(MATCH(F6833,2_Girdiler!$B$20:$I$20,1),7)</f>
        <v>1</v>
      </c>
      <c r="H6833" s="16" t="n">
        <f aca="false">IF(F6833&gt;=40,2_Girdiler!$I$21+(F6833-40)*(2_Girdiler!$I$21-2_Girdiler!$H$21)/(2_Girdiler!$I$20-2_Girdiler!$H$20),INDEX(2_Girdiler!$B$21:$I$21,G6833)+(F6833-INDEX(2_Girdiler!$B$20:$I$20,G6833))*(INDEX(2_Girdiler!$B$21:$I$21,G6833+1)-INDEX(2_Girdiler!$B$21:$I$21,G6833))/(INDEX(2_Girdiler!$B$20:$I$20,G6833+1)-INDEX(2_Girdiler!$B$20:$I$20,G6833)))</f>
        <v>2.53975804089782</v>
      </c>
      <c r="I6833" s="16" t="n">
        <f aca="false">H6833/2_Girdiler!$B$17</f>
        <v>1.01753126638534</v>
      </c>
      <c r="J6833" s="16" t="n">
        <f aca="false">D6833+I6833</f>
        <v>20.3182547217405</v>
      </c>
    </row>
    <row r="6834" customFormat="false" ht="15" hidden="false" customHeight="false" outlineLevel="0" collapsed="false">
      <c r="A6834" s="0" t="n">
        <v>6822</v>
      </c>
      <c r="B6834" s="7" t="n">
        <v>0.194535</v>
      </c>
      <c r="C6834" s="7" t="n">
        <v>0.614324</v>
      </c>
      <c r="D6834" s="16" t="n">
        <f aca="false">LOGINV(B6834,$B$7,$C$7)</f>
        <v>8.37883186656893</v>
      </c>
      <c r="E6834" s="16" t="n">
        <f aca="false">LOGINV(C6834,$B$8,$C$8)</f>
        <v>131.738094509017</v>
      </c>
      <c r="F6834" s="16" t="n">
        <f aca="false">$B$5/100*E6834*2_Girdiler!$B$14*2_Girdiler!$B$15*2_Girdiler!$B$16</f>
        <v>3.31453045784687</v>
      </c>
      <c r="G6834" s="16" t="n">
        <f aca="false">MIN(MATCH(F6834,2_Girdiler!$B$20:$I$20,1),7)</f>
        <v>1</v>
      </c>
      <c r="H6834" s="16" t="n">
        <f aca="false">IF(F6834&gt;=40,2_Girdiler!$I$21+(F6834-40)*(2_Girdiler!$I$21-2_Girdiler!$H$21)/(2_Girdiler!$I$20-2_Girdiler!$H$20),INDEX(2_Girdiler!$B$21:$I$21,G6834)+(F6834-INDEX(2_Girdiler!$B$20:$I$20,G6834))*(INDEX(2_Girdiler!$B$21:$I$21,G6834+1)-INDEX(2_Girdiler!$B$21:$I$21,G6834))/(INDEX(2_Girdiler!$B$20:$I$20,G6834+1)-INDEX(2_Girdiler!$B$20:$I$20,G6834)))</f>
        <v>7.29196700726312</v>
      </c>
      <c r="I6834" s="16" t="n">
        <f aca="false">H6834/2_Girdiler!$B$17</f>
        <v>2.92146114073042</v>
      </c>
      <c r="J6834" s="16" t="n">
        <f aca="false">D6834+I6834</f>
        <v>11.3002930072993</v>
      </c>
    </row>
    <row r="6835" customFormat="false" ht="15" hidden="false" customHeight="false" outlineLevel="0" collapsed="false">
      <c r="A6835" s="0" t="n">
        <v>6823</v>
      </c>
      <c r="B6835" s="7" t="n">
        <v>0.824237</v>
      </c>
      <c r="C6835" s="7" t="n">
        <v>0.216596</v>
      </c>
      <c r="D6835" s="16" t="n">
        <f aca="false">LOGINV(B6835,$B$7,$C$7)</f>
        <v>22.7619998966474</v>
      </c>
      <c r="E6835" s="16" t="n">
        <f aca="false">LOGINV(C6835,$B$8,$C$8)</f>
        <v>65.8463615617742</v>
      </c>
      <c r="F6835" s="16" t="n">
        <f aca="false">$B$5/100*E6835*2_Girdiler!$B$14*2_Girdiler!$B$15*2_Girdiler!$B$16</f>
        <v>1.65669445689424</v>
      </c>
      <c r="G6835" s="16" t="n">
        <f aca="false">MIN(MATCH(F6835,2_Girdiler!$B$20:$I$20,1),7)</f>
        <v>1</v>
      </c>
      <c r="H6835" s="16" t="n">
        <f aca="false">IF(F6835&gt;=40,2_Girdiler!$I$21+(F6835-40)*(2_Girdiler!$I$21-2_Girdiler!$H$21)/(2_Girdiler!$I$20-2_Girdiler!$H$20),INDEX(2_Girdiler!$B$21:$I$21,G6835)+(F6835-INDEX(2_Girdiler!$B$20:$I$20,G6835))*(INDEX(2_Girdiler!$B$21:$I$21,G6835+1)-INDEX(2_Girdiler!$B$21:$I$21,G6835))/(INDEX(2_Girdiler!$B$20:$I$20,G6835+1)-INDEX(2_Girdiler!$B$20:$I$20,G6835)))</f>
        <v>3.64472780516733</v>
      </c>
      <c r="I6835" s="16" t="n">
        <f aca="false">H6835/2_Girdiler!$B$17</f>
        <v>1.4602274860446</v>
      </c>
      <c r="J6835" s="16" t="n">
        <f aca="false">D6835+I6835</f>
        <v>24.222227382692</v>
      </c>
    </row>
    <row r="6836" customFormat="false" ht="15" hidden="false" customHeight="false" outlineLevel="0" collapsed="false">
      <c r="A6836" s="0" t="n">
        <v>6824</v>
      </c>
      <c r="B6836" s="7" t="n">
        <v>0.706959</v>
      </c>
      <c r="C6836" s="7" t="n">
        <v>0.726274</v>
      </c>
      <c r="D6836" s="16" t="n">
        <f aca="false">LOGINV(B6836,$B$7,$C$7)</f>
        <v>18.3442617934589</v>
      </c>
      <c r="E6836" s="16" t="n">
        <f aca="false">LOGINV(C6836,$B$8,$C$8)</f>
        <v>161.023554687337</v>
      </c>
      <c r="F6836" s="16" t="n">
        <f aca="false">$B$5/100*E6836*2_Girdiler!$B$14*2_Girdiler!$B$15*2_Girdiler!$B$16</f>
        <v>4.0513526359334</v>
      </c>
      <c r="G6836" s="16" t="n">
        <f aca="false">MIN(MATCH(F6836,2_Girdiler!$B$20:$I$20,1),7)</f>
        <v>1</v>
      </c>
      <c r="H6836" s="16" t="n">
        <f aca="false">IF(F6836&gt;=40,2_Girdiler!$I$21+(F6836-40)*(2_Girdiler!$I$21-2_Girdiler!$H$21)/(2_Girdiler!$I$20-2_Girdiler!$H$20),INDEX(2_Girdiler!$B$21:$I$21,G6836)+(F6836-INDEX(2_Girdiler!$B$20:$I$20,G6836))*(INDEX(2_Girdiler!$B$21:$I$21,G6836+1)-INDEX(2_Girdiler!$B$21:$I$21,G6836))/(INDEX(2_Girdiler!$B$20:$I$20,G6836+1)-INDEX(2_Girdiler!$B$20:$I$20,G6836)))</f>
        <v>8.91297579905349</v>
      </c>
      <c r="I6836" s="16" t="n">
        <f aca="false">H6836/2_Girdiler!$B$17</f>
        <v>3.57090376564643</v>
      </c>
      <c r="J6836" s="16" t="n">
        <f aca="false">D6836+I6836</f>
        <v>21.9151655591054</v>
      </c>
    </row>
    <row r="6837" customFormat="false" ht="15" hidden="false" customHeight="false" outlineLevel="0" collapsed="false">
      <c r="A6837" s="0" t="n">
        <v>6825</v>
      </c>
      <c r="B6837" s="7" t="n">
        <v>0.545458</v>
      </c>
      <c r="C6837" s="7" t="n">
        <v>0.406778</v>
      </c>
      <c r="D6837" s="16" t="n">
        <f aca="false">LOGINV(B6837,$B$7,$C$7)</f>
        <v>14.4320545238773</v>
      </c>
      <c r="E6837" s="16" t="n">
        <f aca="false">LOGINV(C6837,$B$8,$C$8)</f>
        <v>93.7839450896338</v>
      </c>
      <c r="F6837" s="16" t="n">
        <f aca="false">$B$5/100*E6837*2_Girdiler!$B$14*2_Girdiler!$B$15*2_Girdiler!$B$16</f>
        <v>2.35960405845519</v>
      </c>
      <c r="G6837" s="16" t="n">
        <f aca="false">MIN(MATCH(F6837,2_Girdiler!$B$20:$I$20,1),7)</f>
        <v>1</v>
      </c>
      <c r="H6837" s="16" t="n">
        <f aca="false">IF(F6837&gt;=40,2_Girdiler!$I$21+(F6837-40)*(2_Girdiler!$I$21-2_Girdiler!$H$21)/(2_Girdiler!$I$20-2_Girdiler!$H$20),INDEX(2_Girdiler!$B$21:$I$21,G6837)+(F6837-INDEX(2_Girdiler!$B$20:$I$20,G6837))*(INDEX(2_Girdiler!$B$21:$I$21,G6837+1)-INDEX(2_Girdiler!$B$21:$I$21,G6837))/(INDEX(2_Girdiler!$B$20:$I$20,G6837+1)-INDEX(2_Girdiler!$B$20:$I$20,G6837)))</f>
        <v>5.19112892860141</v>
      </c>
      <c r="I6837" s="16" t="n">
        <f aca="false">H6837/2_Girdiler!$B$17</f>
        <v>2.07977921818967</v>
      </c>
      <c r="J6837" s="16" t="n">
        <f aca="false">D6837+I6837</f>
        <v>16.511833742067</v>
      </c>
    </row>
    <row r="6838" customFormat="false" ht="15" hidden="false" customHeight="false" outlineLevel="0" collapsed="false">
      <c r="A6838" s="0" t="n">
        <v>6826</v>
      </c>
      <c r="B6838" s="7" t="n">
        <v>0.979473</v>
      </c>
      <c r="C6838" s="7" t="n">
        <v>0.603039</v>
      </c>
      <c r="D6838" s="16" t="n">
        <f aca="false">LOGINV(B6838,$B$7,$C$7)</f>
        <v>42.2903702119744</v>
      </c>
      <c r="E6838" s="16" t="n">
        <f aca="false">LOGINV(C6838,$B$8,$C$8)</f>
        <v>129.262769681942</v>
      </c>
      <c r="F6838" s="16" t="n">
        <f aca="false">$B$5/100*E6838*2_Girdiler!$B$14*2_Girdiler!$B$15*2_Girdiler!$B$16</f>
        <v>3.25225128519766</v>
      </c>
      <c r="G6838" s="16" t="n">
        <f aca="false">MIN(MATCH(F6838,2_Girdiler!$B$20:$I$20,1),7)</f>
        <v>1</v>
      </c>
      <c r="H6838" s="16" t="n">
        <f aca="false">IF(F6838&gt;=40,2_Girdiler!$I$21+(F6838-40)*(2_Girdiler!$I$21-2_Girdiler!$H$21)/(2_Girdiler!$I$20-2_Girdiler!$H$20),INDEX(2_Girdiler!$B$21:$I$21,G6838)+(F6838-INDEX(2_Girdiler!$B$20:$I$20,G6838))*(INDEX(2_Girdiler!$B$21:$I$21,G6838+1)-INDEX(2_Girdiler!$B$21:$I$21,G6838))/(INDEX(2_Girdiler!$B$20:$I$20,G6838+1)-INDEX(2_Girdiler!$B$20:$I$20,G6838)))</f>
        <v>7.15495282743485</v>
      </c>
      <c r="I6838" s="16" t="n">
        <f aca="false">H6838/2_Girdiler!$B$17</f>
        <v>2.86656763919665</v>
      </c>
      <c r="J6838" s="16" t="n">
        <f aca="false">D6838+I6838</f>
        <v>45.1569378511711</v>
      </c>
    </row>
    <row r="6839" customFormat="false" ht="15" hidden="false" customHeight="false" outlineLevel="0" collapsed="false">
      <c r="A6839" s="0" t="n">
        <v>6827</v>
      </c>
      <c r="B6839" s="7" t="n">
        <v>0.399392</v>
      </c>
      <c r="C6839" s="7" t="n">
        <v>0.194703</v>
      </c>
      <c r="D6839" s="16" t="n">
        <f aca="false">LOGINV(B6839,$B$7,$C$7)</f>
        <v>11.7482812189371</v>
      </c>
      <c r="E6839" s="16" t="n">
        <f aca="false">LOGINV(C6839,$B$8,$C$8)</f>
        <v>62.655434493575</v>
      </c>
      <c r="F6839" s="16" t="n">
        <f aca="false">$B$5/100*E6839*2_Girdiler!$B$14*2_Girdiler!$B$15*2_Girdiler!$B$16</f>
        <v>1.57641073185835</v>
      </c>
      <c r="G6839" s="16" t="n">
        <f aca="false">MIN(MATCH(F6839,2_Girdiler!$B$20:$I$20,1),7)</f>
        <v>1</v>
      </c>
      <c r="H6839" s="16" t="n">
        <f aca="false">IF(F6839&gt;=40,2_Girdiler!$I$21+(F6839-40)*(2_Girdiler!$I$21-2_Girdiler!$H$21)/(2_Girdiler!$I$20-2_Girdiler!$H$20),INDEX(2_Girdiler!$B$21:$I$21,G6839)+(F6839-INDEX(2_Girdiler!$B$20:$I$20,G6839))*(INDEX(2_Girdiler!$B$21:$I$21,G6839+1)-INDEX(2_Girdiler!$B$21:$I$21,G6839))/(INDEX(2_Girdiler!$B$20:$I$20,G6839+1)-INDEX(2_Girdiler!$B$20:$I$20,G6839)))</f>
        <v>3.46810361008837</v>
      </c>
      <c r="I6839" s="16" t="n">
        <f aca="false">H6839/2_Girdiler!$B$17</f>
        <v>1.38946458737515</v>
      </c>
      <c r="J6839" s="16" t="n">
        <f aca="false">D6839+I6839</f>
        <v>13.1377458063122</v>
      </c>
    </row>
    <row r="6840" customFormat="false" ht="15" hidden="false" customHeight="false" outlineLevel="0" collapsed="false">
      <c r="A6840" s="0" t="n">
        <v>6828</v>
      </c>
      <c r="B6840" s="7" t="n">
        <v>0.418072</v>
      </c>
      <c r="C6840" s="7" t="n">
        <v>0.866736</v>
      </c>
      <c r="D6840" s="16" t="n">
        <f aca="false">LOGINV(B6840,$B$7,$C$7)</f>
        <v>12.0674764684832</v>
      </c>
      <c r="E6840" s="16" t="n">
        <f aca="false">LOGINV(C6840,$B$8,$C$8)</f>
        <v>223.730024796942</v>
      </c>
      <c r="F6840" s="16" t="n">
        <f aca="false">$B$5/100*E6840*2_Girdiler!$B$14*2_Girdiler!$B$15*2_Girdiler!$B$16</f>
        <v>5.62904742389106</v>
      </c>
      <c r="G6840" s="16" t="n">
        <f aca="false">MIN(MATCH(F6840,2_Girdiler!$B$20:$I$20,1),7)</f>
        <v>2</v>
      </c>
      <c r="H6840" s="16" t="n">
        <f aca="false">IF(F6840&gt;=40,2_Girdiler!$I$21+(F6840-40)*(2_Girdiler!$I$21-2_Girdiler!$H$21)/(2_Girdiler!$I$20-2_Girdiler!$H$20),INDEX(2_Girdiler!$B$21:$I$21,G6840)+(F6840-INDEX(2_Girdiler!$B$20:$I$20,G6840))*(INDEX(2_Girdiler!$B$21:$I$21,G6840+1)-INDEX(2_Girdiler!$B$21:$I$21,G6840))/(INDEX(2_Girdiler!$B$20:$I$20,G6840+1)-INDEX(2_Girdiler!$B$20:$I$20,G6840)))</f>
        <v>12.0064758782257</v>
      </c>
      <c r="I6840" s="16" t="n">
        <f aca="false">H6840/2_Girdiler!$B$17</f>
        <v>4.81028681018657</v>
      </c>
      <c r="J6840" s="16" t="n">
        <f aca="false">D6840+I6840</f>
        <v>16.8777632786698</v>
      </c>
    </row>
    <row r="6841" customFormat="false" ht="15" hidden="false" customHeight="false" outlineLevel="0" collapsed="false">
      <c r="A6841" s="0" t="n">
        <v>6829</v>
      </c>
      <c r="B6841" s="7" t="n">
        <v>0.139086</v>
      </c>
      <c r="C6841" s="7" t="n">
        <v>0.63597</v>
      </c>
      <c r="D6841" s="16" t="n">
        <f aca="false">LOGINV(B6841,$B$7,$C$7)</f>
        <v>7.39893422215651</v>
      </c>
      <c r="E6841" s="16" t="n">
        <f aca="false">LOGINV(C6841,$B$8,$C$8)</f>
        <v>136.684336355438</v>
      </c>
      <c r="F6841" s="16" t="n">
        <f aca="false">$B$5/100*E6841*2_Girdiler!$B$14*2_Girdiler!$B$15*2_Girdiler!$B$16</f>
        <v>3.43897790270282</v>
      </c>
      <c r="G6841" s="16" t="n">
        <f aca="false">MIN(MATCH(F6841,2_Girdiler!$B$20:$I$20,1),7)</f>
        <v>1</v>
      </c>
      <c r="H6841" s="16" t="n">
        <f aca="false">IF(F6841&gt;=40,2_Girdiler!$I$21+(F6841-40)*(2_Girdiler!$I$21-2_Girdiler!$H$21)/(2_Girdiler!$I$20-2_Girdiler!$H$20),INDEX(2_Girdiler!$B$21:$I$21,G6841)+(F6841-INDEX(2_Girdiler!$B$20:$I$20,G6841))*(INDEX(2_Girdiler!$B$21:$I$21,G6841+1)-INDEX(2_Girdiler!$B$21:$I$21,G6841))/(INDEX(2_Girdiler!$B$20:$I$20,G6841+1)-INDEX(2_Girdiler!$B$20:$I$20,G6841)))</f>
        <v>7.56575138594621</v>
      </c>
      <c r="I6841" s="16" t="n">
        <f aca="false">H6841/2_Girdiler!$B$17</f>
        <v>3.0311503950105</v>
      </c>
      <c r="J6841" s="16" t="n">
        <f aca="false">D6841+I6841</f>
        <v>10.430084617167</v>
      </c>
    </row>
    <row r="6842" customFormat="false" ht="15" hidden="false" customHeight="false" outlineLevel="0" collapsed="false">
      <c r="A6842" s="0" t="n">
        <v>6830</v>
      </c>
      <c r="B6842" s="7" t="n">
        <v>0.628563</v>
      </c>
      <c r="C6842" s="7" t="n">
        <v>0.965762</v>
      </c>
      <c r="D6842" s="16" t="n">
        <f aca="false">LOGINV(B6842,$B$7,$C$7)</f>
        <v>16.2591359859752</v>
      </c>
      <c r="E6842" s="16" t="n">
        <f aca="false">LOGINV(C6842,$B$8,$C$8)</f>
        <v>353.980089219964</v>
      </c>
      <c r="F6842" s="16" t="n">
        <f aca="false">$B$5/100*E6842*2_Girdiler!$B$14*2_Girdiler!$B$15*2_Girdiler!$B$16</f>
        <v>8.90613904477429</v>
      </c>
      <c r="G6842" s="16" t="n">
        <f aca="false">MIN(MATCH(F6842,2_Girdiler!$B$20:$I$20,1),7)</f>
        <v>2</v>
      </c>
      <c r="H6842" s="16" t="n">
        <f aca="false">IF(F6842&gt;=40,2_Girdiler!$I$21+(F6842-40)*(2_Girdiler!$I$21-2_Girdiler!$H$21)/(2_Girdiler!$I$20-2_Girdiler!$H$20),INDEX(2_Girdiler!$B$21:$I$21,G6842)+(F6842-INDEX(2_Girdiler!$B$20:$I$20,G6842))*(INDEX(2_Girdiler!$B$21:$I$21,G6842+1)-INDEX(2_Girdiler!$B$21:$I$21,G6842))/(INDEX(2_Girdiler!$B$20:$I$20,G6842+1)-INDEX(2_Girdiler!$B$20:$I$20,G6842)))</f>
        <v>17.2498224716389</v>
      </c>
      <c r="I6842" s="16" t="n">
        <f aca="false">H6842/2_Girdiler!$B$17</f>
        <v>6.91098656716301</v>
      </c>
      <c r="J6842" s="16" t="n">
        <f aca="false">D6842+I6842</f>
        <v>23.1701225531383</v>
      </c>
    </row>
    <row r="6843" customFormat="false" ht="15" hidden="false" customHeight="false" outlineLevel="0" collapsed="false">
      <c r="A6843" s="0" t="n">
        <v>6831</v>
      </c>
      <c r="B6843" s="7" t="n">
        <v>0.642535</v>
      </c>
      <c r="C6843" s="7" t="n">
        <v>0.217119</v>
      </c>
      <c r="D6843" s="16" t="n">
        <f aca="false">LOGINV(B6843,$B$7,$C$7)</f>
        <v>16.5997305820289</v>
      </c>
      <c r="E6843" s="16" t="n">
        <f aca="false">LOGINV(C6843,$B$8,$C$8)</f>
        <v>65.9221057186107</v>
      </c>
      <c r="F6843" s="16" t="n">
        <f aca="false">$B$5/100*E6843*2_Girdiler!$B$14*2_Girdiler!$B$15*2_Girdiler!$B$16</f>
        <v>1.65860017988025</v>
      </c>
      <c r="G6843" s="16" t="n">
        <f aca="false">MIN(MATCH(F6843,2_Girdiler!$B$20:$I$20,1),7)</f>
        <v>1</v>
      </c>
      <c r="H6843" s="16" t="n">
        <f aca="false">IF(F6843&gt;=40,2_Girdiler!$I$21+(F6843-40)*(2_Girdiler!$I$21-2_Girdiler!$H$21)/(2_Girdiler!$I$20-2_Girdiler!$H$20),INDEX(2_Girdiler!$B$21:$I$21,G6843)+(F6843-INDEX(2_Girdiler!$B$20:$I$20,G6843))*(INDEX(2_Girdiler!$B$21:$I$21,G6843+1)-INDEX(2_Girdiler!$B$21:$I$21,G6843))/(INDEX(2_Girdiler!$B$20:$I$20,G6843+1)-INDEX(2_Girdiler!$B$20:$I$20,G6843)))</f>
        <v>3.64892039573654</v>
      </c>
      <c r="I6843" s="16" t="n">
        <f aca="false">H6843/2_Girdiler!$B$17</f>
        <v>1.46190720983034</v>
      </c>
      <c r="J6843" s="16" t="n">
        <f aca="false">D6843+I6843</f>
        <v>18.0616377918592</v>
      </c>
    </row>
    <row r="6844" customFormat="false" ht="15" hidden="false" customHeight="false" outlineLevel="0" collapsed="false">
      <c r="A6844" s="0" t="n">
        <v>6832</v>
      </c>
      <c r="B6844" s="7" t="n">
        <v>0.319563</v>
      </c>
      <c r="C6844" s="7" t="n">
        <v>0.411532</v>
      </c>
      <c r="D6844" s="16" t="n">
        <f aca="false">LOGINV(B6844,$B$7,$C$7)</f>
        <v>10.4272581421539</v>
      </c>
      <c r="E6844" s="16" t="n">
        <f aca="false">LOGINV(C6844,$B$8,$C$8)</f>
        <v>94.5275667180943</v>
      </c>
      <c r="F6844" s="16" t="n">
        <f aca="false">$B$5/100*E6844*2_Girdiler!$B$14*2_Girdiler!$B$15*2_Girdiler!$B$16</f>
        <v>2.37831357862725</v>
      </c>
      <c r="G6844" s="16" t="n">
        <f aca="false">MIN(MATCH(F6844,2_Girdiler!$B$20:$I$20,1),7)</f>
        <v>1</v>
      </c>
      <c r="H6844" s="16" t="n">
        <f aca="false">IF(F6844&gt;=40,2_Girdiler!$I$21+(F6844-40)*(2_Girdiler!$I$21-2_Girdiler!$H$21)/(2_Girdiler!$I$20-2_Girdiler!$H$20),INDEX(2_Girdiler!$B$21:$I$21,G6844)+(F6844-INDEX(2_Girdiler!$B$20:$I$20,G6844))*(INDEX(2_Girdiler!$B$21:$I$21,G6844+1)-INDEX(2_Girdiler!$B$21:$I$21,G6844))/(INDEX(2_Girdiler!$B$20:$I$20,G6844+1)-INDEX(2_Girdiler!$B$20:$I$20,G6844)))</f>
        <v>5.23228987297996</v>
      </c>
      <c r="I6844" s="16" t="n">
        <f aca="false">H6844/2_Girdiler!$B$17</f>
        <v>2.09626998116184</v>
      </c>
      <c r="J6844" s="16" t="n">
        <f aca="false">D6844+I6844</f>
        <v>12.5235281233158</v>
      </c>
    </row>
    <row r="6845" customFormat="false" ht="15" hidden="false" customHeight="false" outlineLevel="0" collapsed="false">
      <c r="A6845" s="0" t="n">
        <v>6833</v>
      </c>
      <c r="B6845" s="7" t="n">
        <v>0.736193</v>
      </c>
      <c r="C6845" s="7" t="n">
        <v>0.857234</v>
      </c>
      <c r="D6845" s="16" t="n">
        <f aca="false">LOGINV(B6845,$B$7,$C$7)</f>
        <v>19.2571627094589</v>
      </c>
      <c r="E6845" s="16" t="n">
        <f aca="false">LOGINV(C6845,$B$8,$C$8)</f>
        <v>217.588709571785</v>
      </c>
      <c r="F6845" s="16" t="n">
        <f aca="false">$B$5/100*E6845*2_Girdiler!$B$14*2_Girdiler!$B$15*2_Girdiler!$B$16</f>
        <v>5.47453193282612</v>
      </c>
      <c r="G6845" s="16" t="n">
        <f aca="false">MIN(MATCH(F6845,2_Girdiler!$B$20:$I$20,1),7)</f>
        <v>2</v>
      </c>
      <c r="H6845" s="16" t="n">
        <f aca="false">IF(F6845&gt;=40,2_Girdiler!$I$21+(F6845-40)*(2_Girdiler!$I$21-2_Girdiler!$H$21)/(2_Girdiler!$I$20-2_Girdiler!$H$20),INDEX(2_Girdiler!$B$21:$I$21,G6845)+(F6845-INDEX(2_Girdiler!$B$20:$I$20,G6845))*(INDEX(2_Girdiler!$B$21:$I$21,G6845+1)-INDEX(2_Girdiler!$B$21:$I$21,G6845))/(INDEX(2_Girdiler!$B$20:$I$20,G6845+1)-INDEX(2_Girdiler!$B$20:$I$20,G6845)))</f>
        <v>11.7592510925218</v>
      </c>
      <c r="I6845" s="16" t="n">
        <f aca="false">H6845/2_Girdiler!$B$17</f>
        <v>4.71123841847828</v>
      </c>
      <c r="J6845" s="16" t="n">
        <f aca="false">D6845+I6845</f>
        <v>23.9684011279371</v>
      </c>
    </row>
    <row r="6846" customFormat="false" ht="15" hidden="false" customHeight="false" outlineLevel="0" collapsed="false">
      <c r="A6846" s="0" t="n">
        <v>6834</v>
      </c>
      <c r="B6846" s="7" t="n">
        <v>0.430109</v>
      </c>
      <c r="C6846" s="7" t="n">
        <v>0.779767</v>
      </c>
      <c r="D6846" s="16" t="n">
        <f aca="false">LOGINV(B6846,$B$7,$C$7)</f>
        <v>12.2759703106765</v>
      </c>
      <c r="E6846" s="16" t="n">
        <f aca="false">LOGINV(C6846,$B$8,$C$8)</f>
        <v>179.679012177053</v>
      </c>
      <c r="F6846" s="16" t="n">
        <f aca="false">$B$5/100*E6846*2_Girdiler!$B$14*2_Girdiler!$B$15*2_Girdiler!$B$16</f>
        <v>4.52072394637466</v>
      </c>
      <c r="G6846" s="16" t="n">
        <f aca="false">MIN(MATCH(F6846,2_Girdiler!$B$20:$I$20,1),7)</f>
        <v>1</v>
      </c>
      <c r="H6846" s="16" t="n">
        <f aca="false">IF(F6846&gt;=40,2_Girdiler!$I$21+(F6846-40)*(2_Girdiler!$I$21-2_Girdiler!$H$21)/(2_Girdiler!$I$20-2_Girdiler!$H$20),INDEX(2_Girdiler!$B$21:$I$21,G6846)+(F6846-INDEX(2_Girdiler!$B$20:$I$20,G6846))*(INDEX(2_Girdiler!$B$21:$I$21,G6846+1)-INDEX(2_Girdiler!$B$21:$I$21,G6846))/(INDEX(2_Girdiler!$B$20:$I$20,G6846+1)-INDEX(2_Girdiler!$B$20:$I$20,G6846)))</f>
        <v>9.94559268202425</v>
      </c>
      <c r="I6846" s="16" t="n">
        <f aca="false">H6846/2_Girdiler!$B$17</f>
        <v>3.98461245273407</v>
      </c>
      <c r="J6846" s="16" t="n">
        <f aca="false">D6846+I6846</f>
        <v>16.2605827634106</v>
      </c>
    </row>
    <row r="6847" customFormat="false" ht="15" hidden="false" customHeight="false" outlineLevel="0" collapsed="false">
      <c r="A6847" s="0" t="n">
        <v>6835</v>
      </c>
      <c r="B6847" s="7" t="n">
        <v>0.57372</v>
      </c>
      <c r="C6847" s="7" t="n">
        <v>0.224109</v>
      </c>
      <c r="D6847" s="16" t="n">
        <f aca="false">LOGINV(B6847,$B$7,$C$7)</f>
        <v>15.0201779078667</v>
      </c>
      <c r="E6847" s="16" t="n">
        <f aca="false">LOGINV(C6847,$B$8,$C$8)</f>
        <v>66.9327809375205</v>
      </c>
      <c r="F6847" s="16" t="n">
        <f aca="false">$B$5/100*E6847*2_Girdiler!$B$14*2_Girdiler!$B$15*2_Girdiler!$B$16</f>
        <v>1.68402876838801</v>
      </c>
      <c r="G6847" s="16" t="n">
        <f aca="false">MIN(MATCH(F6847,2_Girdiler!$B$20:$I$20,1),7)</f>
        <v>1</v>
      </c>
      <c r="H6847" s="16" t="n">
        <f aca="false">IF(F6847&gt;=40,2_Girdiler!$I$21+(F6847-40)*(2_Girdiler!$I$21-2_Girdiler!$H$21)/(2_Girdiler!$I$20-2_Girdiler!$H$20),INDEX(2_Girdiler!$B$21:$I$21,G6847)+(F6847-INDEX(2_Girdiler!$B$20:$I$20,G6847))*(INDEX(2_Girdiler!$B$21:$I$21,G6847+1)-INDEX(2_Girdiler!$B$21:$I$21,G6847))/(INDEX(2_Girdiler!$B$20:$I$20,G6847+1)-INDEX(2_Girdiler!$B$20:$I$20,G6847)))</f>
        <v>3.70486329045363</v>
      </c>
      <c r="I6847" s="16" t="n">
        <f aca="false">H6847/2_Girdiler!$B$17</f>
        <v>1.48432022854713</v>
      </c>
      <c r="J6847" s="16" t="n">
        <f aca="false">D6847+I6847</f>
        <v>16.5044981364139</v>
      </c>
    </row>
    <row r="6848" customFormat="false" ht="15" hidden="false" customHeight="false" outlineLevel="0" collapsed="false">
      <c r="A6848" s="0" t="n">
        <v>6836</v>
      </c>
      <c r="B6848" s="7" t="n">
        <v>0.858809</v>
      </c>
      <c r="C6848" s="7" t="n">
        <v>0.493435</v>
      </c>
      <c r="D6848" s="16" t="n">
        <f aca="false">LOGINV(B6848,$B$7,$C$7)</f>
        <v>24.6554000850813</v>
      </c>
      <c r="E6848" s="16" t="n">
        <f aca="false">LOGINV(C6848,$B$8,$C$8)</f>
        <v>108.051314481563</v>
      </c>
      <c r="F6848" s="16" t="n">
        <f aca="false">$B$5/100*E6848*2_Girdiler!$B$14*2_Girdiler!$B$15*2_Girdiler!$B$16</f>
        <v>2.71857107235612</v>
      </c>
      <c r="G6848" s="16" t="n">
        <f aca="false">MIN(MATCH(F6848,2_Girdiler!$B$20:$I$20,1),7)</f>
        <v>1</v>
      </c>
      <c r="H6848" s="16" t="n">
        <f aca="false">IF(F6848&gt;=40,2_Girdiler!$I$21+(F6848-40)*(2_Girdiler!$I$21-2_Girdiler!$H$21)/(2_Girdiler!$I$20-2_Girdiler!$H$20),INDEX(2_Girdiler!$B$21:$I$21,G6848)+(F6848-INDEX(2_Girdiler!$B$20:$I$20,G6848))*(INDEX(2_Girdiler!$B$21:$I$21,G6848+1)-INDEX(2_Girdiler!$B$21:$I$21,G6848))/(INDEX(2_Girdiler!$B$20:$I$20,G6848+1)-INDEX(2_Girdiler!$B$20:$I$20,G6848)))</f>
        <v>5.98085635918345</v>
      </c>
      <c r="I6848" s="16" t="n">
        <f aca="false">H6848/2_Girdiler!$B$17</f>
        <v>2.39617642595491</v>
      </c>
      <c r="J6848" s="16" t="n">
        <f aca="false">D6848+I6848</f>
        <v>27.0515765110362</v>
      </c>
    </row>
    <row r="6849" customFormat="false" ht="15" hidden="false" customHeight="false" outlineLevel="0" collapsed="false">
      <c r="A6849" s="0" t="n">
        <v>6837</v>
      </c>
      <c r="B6849" s="7" t="n">
        <v>0.152879</v>
      </c>
      <c r="C6849" s="7" t="n">
        <v>0.285231</v>
      </c>
      <c r="D6849" s="16" t="n">
        <f aca="false">LOGINV(B6849,$B$7,$C$7)</f>
        <v>7.65172566489644</v>
      </c>
      <c r="E6849" s="16" t="n">
        <f aca="false">LOGINV(C6849,$B$8,$C$8)</f>
        <v>75.7161116353657</v>
      </c>
      <c r="F6849" s="16" t="n">
        <f aca="false">$B$5/100*E6849*2_Girdiler!$B$14*2_Girdiler!$B$15*2_Girdiler!$B$16</f>
        <v>1.9050173687458</v>
      </c>
      <c r="G6849" s="16" t="n">
        <f aca="false">MIN(MATCH(F6849,2_Girdiler!$B$20:$I$20,1),7)</f>
        <v>1</v>
      </c>
      <c r="H6849" s="16" t="n">
        <f aca="false">IF(F6849&gt;=40,2_Girdiler!$I$21+(F6849-40)*(2_Girdiler!$I$21-2_Girdiler!$H$21)/(2_Girdiler!$I$20-2_Girdiler!$H$20),INDEX(2_Girdiler!$B$21:$I$21,G6849)+(F6849-INDEX(2_Girdiler!$B$20:$I$20,G6849))*(INDEX(2_Girdiler!$B$21:$I$21,G6849+1)-INDEX(2_Girdiler!$B$21:$I$21,G6849))/(INDEX(2_Girdiler!$B$20:$I$20,G6849+1)-INDEX(2_Girdiler!$B$20:$I$20,G6849)))</f>
        <v>4.19103821124076</v>
      </c>
      <c r="I6849" s="16" t="n">
        <f aca="false">H6849/2_Girdiler!$B$17</f>
        <v>1.67910184745223</v>
      </c>
      <c r="J6849" s="16" t="n">
        <f aca="false">D6849+I6849</f>
        <v>9.33082751234866</v>
      </c>
    </row>
    <row r="6850" customFormat="false" ht="15" hidden="false" customHeight="false" outlineLevel="0" collapsed="false">
      <c r="A6850" s="0" t="n">
        <v>6838</v>
      </c>
      <c r="B6850" s="7" t="n">
        <v>0.479464</v>
      </c>
      <c r="C6850" s="7" t="n">
        <v>0.823852</v>
      </c>
      <c r="D6850" s="16" t="n">
        <f aca="false">LOGINV(B6850,$B$7,$C$7)</f>
        <v>13.1588498975598</v>
      </c>
      <c r="E6850" s="16" t="n">
        <f aca="false">LOGINV(C6850,$B$8,$C$8)</f>
        <v>199.066250102328</v>
      </c>
      <c r="F6850" s="16" t="n">
        <f aca="false">$B$5/100*E6850*2_Girdiler!$B$14*2_Girdiler!$B$15*2_Girdiler!$B$16</f>
        <v>5.00850685257457</v>
      </c>
      <c r="G6850" s="16" t="n">
        <f aca="false">MIN(MATCH(F6850,2_Girdiler!$B$20:$I$20,1),7)</f>
        <v>2</v>
      </c>
      <c r="H6850" s="16" t="n">
        <f aca="false">IF(F6850&gt;=40,2_Girdiler!$I$21+(F6850-40)*(2_Girdiler!$I$21-2_Girdiler!$H$21)/(2_Girdiler!$I$20-2_Girdiler!$H$20),INDEX(2_Girdiler!$B$21:$I$21,G6850)+(F6850-INDEX(2_Girdiler!$B$20:$I$20,G6850))*(INDEX(2_Girdiler!$B$21:$I$21,G6850+1)-INDEX(2_Girdiler!$B$21:$I$21,G6850))/(INDEX(2_Girdiler!$B$20:$I$20,G6850+1)-INDEX(2_Girdiler!$B$20:$I$20,G6850)))</f>
        <v>11.0136109641193</v>
      </c>
      <c r="I6850" s="16" t="n">
        <f aca="false">H6850/2_Girdiler!$B$17</f>
        <v>4.41250439267601</v>
      </c>
      <c r="J6850" s="16" t="n">
        <f aca="false">D6850+I6850</f>
        <v>17.5713542902358</v>
      </c>
    </row>
    <row r="6851" customFormat="false" ht="15" hidden="false" customHeight="false" outlineLevel="0" collapsed="false">
      <c r="A6851" s="0" t="n">
        <v>6839</v>
      </c>
      <c r="B6851" s="7" t="n">
        <v>0.315687</v>
      </c>
      <c r="C6851" s="7" t="n">
        <v>0.95058</v>
      </c>
      <c r="D6851" s="16" t="n">
        <f aca="false">LOGINV(B6851,$B$7,$C$7)</f>
        <v>10.3642555380654</v>
      </c>
      <c r="E6851" s="16" t="n">
        <f aca="false">LOGINV(C6851,$B$8,$C$8)</f>
        <v>316.913561517971</v>
      </c>
      <c r="F6851" s="16" t="n">
        <f aca="false">$B$5/100*E6851*2_Girdiler!$B$14*2_Girdiler!$B$15*2_Girdiler!$B$16</f>
        <v>7.97354520779214</v>
      </c>
      <c r="G6851" s="16" t="n">
        <f aca="false">MIN(MATCH(F6851,2_Girdiler!$B$20:$I$20,1),7)</f>
        <v>2</v>
      </c>
      <c r="H6851" s="16" t="n">
        <f aca="false">IF(F6851&gt;=40,2_Girdiler!$I$21+(F6851-40)*(2_Girdiler!$I$21-2_Girdiler!$H$21)/(2_Girdiler!$I$20-2_Girdiler!$H$20),INDEX(2_Girdiler!$B$21:$I$21,G6851)+(F6851-INDEX(2_Girdiler!$B$20:$I$20,G6851))*(INDEX(2_Girdiler!$B$21:$I$21,G6851+1)-INDEX(2_Girdiler!$B$21:$I$21,G6851))/(INDEX(2_Girdiler!$B$20:$I$20,G6851+1)-INDEX(2_Girdiler!$B$20:$I$20,G6851)))</f>
        <v>15.7576723324674</v>
      </c>
      <c r="I6851" s="16" t="n">
        <f aca="false">H6851/2_Girdiler!$B$17</f>
        <v>6.31317000499496</v>
      </c>
      <c r="J6851" s="16" t="n">
        <f aca="false">D6851+I6851</f>
        <v>16.6774255430604</v>
      </c>
    </row>
    <row r="6852" customFormat="false" ht="15" hidden="false" customHeight="false" outlineLevel="0" collapsed="false">
      <c r="A6852" s="0" t="n">
        <v>6840</v>
      </c>
      <c r="B6852" s="7" t="n">
        <v>0.469264</v>
      </c>
      <c r="C6852" s="7" t="n">
        <v>0.213658</v>
      </c>
      <c r="D6852" s="16" t="n">
        <f aca="false">LOGINV(B6852,$B$7,$C$7)</f>
        <v>12.9722602938514</v>
      </c>
      <c r="E6852" s="16" t="n">
        <f aca="false">LOGINV(C6852,$B$8,$C$8)</f>
        <v>65.4205071392728</v>
      </c>
      <c r="F6852" s="16" t="n">
        <f aca="false">$B$5/100*E6852*2_Girdiler!$B$14*2_Girdiler!$B$15*2_Girdiler!$B$16</f>
        <v>1.6459799596241</v>
      </c>
      <c r="G6852" s="16" t="n">
        <f aca="false">MIN(MATCH(F6852,2_Girdiler!$B$20:$I$20,1),7)</f>
        <v>1</v>
      </c>
      <c r="H6852" s="16" t="n">
        <f aca="false">IF(F6852&gt;=40,2_Girdiler!$I$21+(F6852-40)*(2_Girdiler!$I$21-2_Girdiler!$H$21)/(2_Girdiler!$I$20-2_Girdiler!$H$20),INDEX(2_Girdiler!$B$21:$I$21,G6852)+(F6852-INDEX(2_Girdiler!$B$20:$I$20,G6852))*(INDEX(2_Girdiler!$B$21:$I$21,G6852+1)-INDEX(2_Girdiler!$B$21:$I$21,G6852))/(INDEX(2_Girdiler!$B$20:$I$20,G6852+1)-INDEX(2_Girdiler!$B$20:$I$20,G6852)))</f>
        <v>3.62115591117303</v>
      </c>
      <c r="I6852" s="16" t="n">
        <f aca="false">H6852/2_Girdiler!$B$17</f>
        <v>1.45078361825842</v>
      </c>
      <c r="J6852" s="16" t="n">
        <f aca="false">D6852+I6852</f>
        <v>14.4230439121098</v>
      </c>
    </row>
    <row r="6853" customFormat="false" ht="15" hidden="false" customHeight="false" outlineLevel="0" collapsed="false">
      <c r="A6853" s="0" t="n">
        <v>6841</v>
      </c>
      <c r="B6853" s="7" t="n">
        <v>0.791158</v>
      </c>
      <c r="C6853" s="7" t="n">
        <v>0.683052</v>
      </c>
      <c r="D6853" s="16" t="n">
        <f aca="false">LOGINV(B6853,$B$7,$C$7)</f>
        <v>21.2752088841205</v>
      </c>
      <c r="E6853" s="16" t="n">
        <f aca="false">LOGINV(C6853,$B$8,$C$8)</f>
        <v>148.509467062822</v>
      </c>
      <c r="F6853" s="16" t="n">
        <f aca="false">$B$5/100*E6853*2_Girdiler!$B$14*2_Girdiler!$B$15*2_Girdiler!$B$16</f>
        <v>3.7364981913006</v>
      </c>
      <c r="G6853" s="16" t="n">
        <f aca="false">MIN(MATCH(F6853,2_Girdiler!$B$20:$I$20,1),7)</f>
        <v>1</v>
      </c>
      <c r="H6853" s="16" t="n">
        <f aca="false">IF(F6853&gt;=40,2_Girdiler!$I$21+(F6853-40)*(2_Girdiler!$I$21-2_Girdiler!$H$21)/(2_Girdiler!$I$20-2_Girdiler!$H$20),INDEX(2_Girdiler!$B$21:$I$21,G6853)+(F6853-INDEX(2_Girdiler!$B$20:$I$20,G6853))*(INDEX(2_Girdiler!$B$21:$I$21,G6853+1)-INDEX(2_Girdiler!$B$21:$I$21,G6853))/(INDEX(2_Girdiler!$B$20:$I$20,G6853+1)-INDEX(2_Girdiler!$B$20:$I$20,G6853)))</f>
        <v>8.22029602086131</v>
      </c>
      <c r="I6853" s="16" t="n">
        <f aca="false">H6853/2_Girdiler!$B$17</f>
        <v>3.29338782887072</v>
      </c>
      <c r="J6853" s="16" t="n">
        <f aca="false">D6853+I6853</f>
        <v>24.5685967129913</v>
      </c>
    </row>
    <row r="6854" customFormat="false" ht="15" hidden="false" customHeight="false" outlineLevel="0" collapsed="false">
      <c r="A6854" s="0" t="n">
        <v>6842</v>
      </c>
      <c r="B6854" s="7" t="n">
        <v>0.88206</v>
      </c>
      <c r="C6854" s="7" t="n">
        <v>0.685022</v>
      </c>
      <c r="D6854" s="16" t="n">
        <f aca="false">LOGINV(B6854,$B$7,$C$7)</f>
        <v>26.2197464828999</v>
      </c>
      <c r="E6854" s="16" t="n">
        <f aca="false">LOGINV(C6854,$B$8,$C$8)</f>
        <v>149.041342649588</v>
      </c>
      <c r="F6854" s="16" t="n">
        <f aca="false">$B$5/100*E6854*2_Girdiler!$B$14*2_Girdiler!$B$15*2_Girdiler!$B$16</f>
        <v>3.74988018106364</v>
      </c>
      <c r="G6854" s="16" t="n">
        <f aca="false">MIN(MATCH(F6854,2_Girdiler!$B$20:$I$20,1),7)</f>
        <v>1</v>
      </c>
      <c r="H6854" s="16" t="n">
        <f aca="false">IF(F6854&gt;=40,2_Girdiler!$I$21+(F6854-40)*(2_Girdiler!$I$21-2_Girdiler!$H$21)/(2_Girdiler!$I$20-2_Girdiler!$H$20),INDEX(2_Girdiler!$B$21:$I$21,G6854)+(F6854-INDEX(2_Girdiler!$B$20:$I$20,G6854))*(INDEX(2_Girdiler!$B$21:$I$21,G6854+1)-INDEX(2_Girdiler!$B$21:$I$21,G6854))/(INDEX(2_Girdiler!$B$20:$I$20,G6854+1)-INDEX(2_Girdiler!$B$20:$I$20,G6854)))</f>
        <v>8.24973639834001</v>
      </c>
      <c r="I6854" s="16" t="n">
        <f aca="false">H6854/2_Girdiler!$B$17</f>
        <v>3.30518285189904</v>
      </c>
      <c r="J6854" s="16" t="n">
        <f aca="false">D6854+I6854</f>
        <v>29.5249293347989</v>
      </c>
    </row>
    <row r="6855" customFormat="false" ht="15" hidden="false" customHeight="false" outlineLevel="0" collapsed="false">
      <c r="A6855" s="0" t="n">
        <v>6843</v>
      </c>
      <c r="B6855" s="7" t="n">
        <v>0.316005</v>
      </c>
      <c r="C6855" s="7" t="n">
        <v>0.713311</v>
      </c>
      <c r="D6855" s="16" t="n">
        <f aca="false">LOGINV(B6855,$B$7,$C$7)</f>
        <v>10.3694223780683</v>
      </c>
      <c r="E6855" s="16" t="n">
        <f aca="false">LOGINV(C6855,$B$8,$C$8)</f>
        <v>157.071246190174</v>
      </c>
      <c r="F6855" s="16" t="n">
        <f aca="false">$B$5/100*E6855*2_Girdiler!$B$14*2_Girdiler!$B$15*2_Girdiler!$B$16</f>
        <v>3.95191255414479</v>
      </c>
      <c r="G6855" s="16" t="n">
        <f aca="false">MIN(MATCH(F6855,2_Girdiler!$B$20:$I$20,1),7)</f>
        <v>1</v>
      </c>
      <c r="H6855" s="16" t="n">
        <f aca="false">IF(F6855&gt;=40,2_Girdiler!$I$21+(F6855-40)*(2_Girdiler!$I$21-2_Girdiler!$H$21)/(2_Girdiler!$I$20-2_Girdiler!$H$20),INDEX(2_Girdiler!$B$21:$I$21,G6855)+(F6855-INDEX(2_Girdiler!$B$20:$I$20,G6855))*(INDEX(2_Girdiler!$B$21:$I$21,G6855+1)-INDEX(2_Girdiler!$B$21:$I$21,G6855))/(INDEX(2_Girdiler!$B$20:$I$20,G6855+1)-INDEX(2_Girdiler!$B$20:$I$20,G6855)))</f>
        <v>8.69420761911854</v>
      </c>
      <c r="I6855" s="16" t="n">
        <f aca="false">H6855/2_Girdiler!$B$17</f>
        <v>3.48325625765967</v>
      </c>
      <c r="J6855" s="16" t="n">
        <f aca="false">D6855+I6855</f>
        <v>13.852678635728</v>
      </c>
    </row>
    <row r="6856" customFormat="false" ht="15" hidden="false" customHeight="false" outlineLevel="0" collapsed="false">
      <c r="A6856" s="0" t="n">
        <v>6844</v>
      </c>
      <c r="B6856" s="7" t="n">
        <v>0.845318</v>
      </c>
      <c r="C6856" s="7" t="n">
        <v>0.62653</v>
      </c>
      <c r="D6856" s="16" t="n">
        <f aca="false">LOGINV(B6856,$B$7,$C$7)</f>
        <v>23.8653860796105</v>
      </c>
      <c r="E6856" s="16" t="n">
        <f aca="false">LOGINV(C6856,$B$8,$C$8)</f>
        <v>134.493648429569</v>
      </c>
      <c r="F6856" s="16" t="n">
        <f aca="false">$B$5/100*E6856*2_Girdiler!$B$14*2_Girdiler!$B$15*2_Girdiler!$B$16</f>
        <v>3.38386019448796</v>
      </c>
      <c r="G6856" s="16" t="n">
        <f aca="false">MIN(MATCH(F6856,2_Girdiler!$B$20:$I$20,1),7)</f>
        <v>1</v>
      </c>
      <c r="H6856" s="16" t="n">
        <f aca="false">IF(F6856&gt;=40,2_Girdiler!$I$21+(F6856-40)*(2_Girdiler!$I$21-2_Girdiler!$H$21)/(2_Girdiler!$I$20-2_Girdiler!$H$20),INDEX(2_Girdiler!$B$21:$I$21,G6856)+(F6856-INDEX(2_Girdiler!$B$20:$I$20,G6856))*(INDEX(2_Girdiler!$B$21:$I$21,G6856+1)-INDEX(2_Girdiler!$B$21:$I$21,G6856))/(INDEX(2_Girdiler!$B$20:$I$20,G6856+1)-INDEX(2_Girdiler!$B$20:$I$20,G6856)))</f>
        <v>7.44449242787351</v>
      </c>
      <c r="I6856" s="16" t="n">
        <f aca="false">H6856/2_Girdiler!$B$17</f>
        <v>2.98256908168009</v>
      </c>
      <c r="J6856" s="16" t="n">
        <f aca="false">D6856+I6856</f>
        <v>26.8479551612906</v>
      </c>
    </row>
    <row r="6857" customFormat="false" ht="15" hidden="false" customHeight="false" outlineLevel="0" collapsed="false">
      <c r="A6857" s="0" t="n">
        <v>6845</v>
      </c>
      <c r="B6857" s="7" t="n">
        <v>0.689198</v>
      </c>
      <c r="C6857" s="7" t="n">
        <v>0.181739</v>
      </c>
      <c r="D6857" s="16" t="n">
        <f aca="false">LOGINV(B6857,$B$7,$C$7)</f>
        <v>17.8306799700277</v>
      </c>
      <c r="E6857" s="16" t="n">
        <f aca="false">LOGINV(C6857,$B$8,$C$8)</f>
        <v>60.7414272429045</v>
      </c>
      <c r="F6857" s="16" t="n">
        <f aca="false">$B$5/100*E6857*2_Girdiler!$B$14*2_Girdiler!$B$15*2_Girdiler!$B$16</f>
        <v>1.52825430943148</v>
      </c>
      <c r="G6857" s="16" t="n">
        <f aca="false">MIN(MATCH(F6857,2_Girdiler!$B$20:$I$20,1),7)</f>
        <v>1</v>
      </c>
      <c r="H6857" s="16" t="n">
        <f aca="false">IF(F6857&gt;=40,2_Girdiler!$I$21+(F6857-40)*(2_Girdiler!$I$21-2_Girdiler!$H$21)/(2_Girdiler!$I$20-2_Girdiler!$H$20),INDEX(2_Girdiler!$B$21:$I$21,G6857)+(F6857-INDEX(2_Girdiler!$B$20:$I$20,G6857))*(INDEX(2_Girdiler!$B$21:$I$21,G6857+1)-INDEX(2_Girdiler!$B$21:$I$21,G6857))/(INDEX(2_Girdiler!$B$20:$I$20,G6857+1)-INDEX(2_Girdiler!$B$20:$I$20,G6857)))</f>
        <v>3.36215948074925</v>
      </c>
      <c r="I6857" s="16" t="n">
        <f aca="false">H6857/2_Girdiler!$B$17</f>
        <v>1.34701902273608</v>
      </c>
      <c r="J6857" s="16" t="n">
        <f aca="false">D6857+I6857</f>
        <v>19.1776989927637</v>
      </c>
    </row>
    <row r="6858" customFormat="false" ht="15" hidden="false" customHeight="false" outlineLevel="0" collapsed="false">
      <c r="A6858" s="0" t="n">
        <v>6846</v>
      </c>
      <c r="B6858" s="7" t="n">
        <v>0.533419</v>
      </c>
      <c r="C6858" s="7" t="n">
        <v>0.954135</v>
      </c>
      <c r="D6858" s="16" t="n">
        <f aca="false">LOGINV(B6858,$B$7,$C$7)</f>
        <v>14.1901433042791</v>
      </c>
      <c r="E6858" s="16" t="n">
        <f aca="false">LOGINV(C6858,$B$8,$C$8)</f>
        <v>324.330363165883</v>
      </c>
      <c r="F6858" s="16" t="n">
        <f aca="false">$B$5/100*E6858*2_Girdiler!$B$14*2_Girdiler!$B$15*2_Girdiler!$B$16</f>
        <v>8.16015193725361</v>
      </c>
      <c r="G6858" s="16" t="n">
        <f aca="false">MIN(MATCH(F6858,2_Girdiler!$B$20:$I$20,1),7)</f>
        <v>2</v>
      </c>
      <c r="H6858" s="16" t="n">
        <f aca="false">IF(F6858&gt;=40,2_Girdiler!$I$21+(F6858-40)*(2_Girdiler!$I$21-2_Girdiler!$H$21)/(2_Girdiler!$I$20-2_Girdiler!$H$20),INDEX(2_Girdiler!$B$21:$I$21,G6858)+(F6858-INDEX(2_Girdiler!$B$20:$I$20,G6858))*(INDEX(2_Girdiler!$B$21:$I$21,G6858+1)-INDEX(2_Girdiler!$B$21:$I$21,G6858))/(INDEX(2_Girdiler!$B$20:$I$20,G6858+1)-INDEX(2_Girdiler!$B$20:$I$20,G6858)))</f>
        <v>16.0562430996058</v>
      </c>
      <c r="I6858" s="16" t="n">
        <f aca="false">H6858/2_Girdiler!$B$17</f>
        <v>6.4327897033677</v>
      </c>
      <c r="J6858" s="16" t="n">
        <f aca="false">D6858+I6858</f>
        <v>20.6229330076468</v>
      </c>
    </row>
    <row r="6859" customFormat="false" ht="15" hidden="false" customHeight="false" outlineLevel="0" collapsed="false">
      <c r="A6859" s="0" t="n">
        <v>6847</v>
      </c>
      <c r="B6859" s="7" t="n">
        <v>0.447647</v>
      </c>
      <c r="C6859" s="7" t="n">
        <v>0.273951</v>
      </c>
      <c r="D6859" s="16" t="n">
        <f aca="false">LOGINV(B6859,$B$7,$C$7)</f>
        <v>12.5841923244072</v>
      </c>
      <c r="E6859" s="16" t="n">
        <f aca="false">LOGINV(C6859,$B$8,$C$8)</f>
        <v>74.094676969886</v>
      </c>
      <c r="F6859" s="16" t="n">
        <f aca="false">$B$5/100*E6859*2_Girdiler!$B$14*2_Girdiler!$B$15*2_Girdiler!$B$16</f>
        <v>1.86422207256233</v>
      </c>
      <c r="G6859" s="16" t="n">
        <f aca="false">MIN(MATCH(F6859,2_Girdiler!$B$20:$I$20,1),7)</f>
        <v>1</v>
      </c>
      <c r="H6859" s="16" t="n">
        <f aca="false">IF(F6859&gt;=40,2_Girdiler!$I$21+(F6859-40)*(2_Girdiler!$I$21-2_Girdiler!$H$21)/(2_Girdiler!$I$20-2_Girdiler!$H$20),INDEX(2_Girdiler!$B$21:$I$21,G6859)+(F6859-INDEX(2_Girdiler!$B$20:$I$20,G6859))*(INDEX(2_Girdiler!$B$21:$I$21,G6859+1)-INDEX(2_Girdiler!$B$21:$I$21,G6859))/(INDEX(2_Girdiler!$B$20:$I$20,G6859+1)-INDEX(2_Girdiler!$B$20:$I$20,G6859)))</f>
        <v>4.10128855963713</v>
      </c>
      <c r="I6859" s="16" t="n">
        <f aca="false">H6859/2_Girdiler!$B$17</f>
        <v>1.64314445498282</v>
      </c>
      <c r="J6859" s="16" t="n">
        <f aca="false">D6859+I6859</f>
        <v>14.22733677939</v>
      </c>
    </row>
    <row r="6860" customFormat="false" ht="15" hidden="false" customHeight="false" outlineLevel="0" collapsed="false">
      <c r="A6860" s="0" t="n">
        <v>6848</v>
      </c>
      <c r="B6860" s="7" t="n">
        <v>0.938915</v>
      </c>
      <c r="C6860" s="7" t="n">
        <v>0.577502</v>
      </c>
      <c r="D6860" s="16" t="n">
        <f aca="false">LOGINV(B6860,$B$7,$C$7)</f>
        <v>32.052956153</v>
      </c>
      <c r="E6860" s="16" t="n">
        <f aca="false">LOGINV(C6860,$B$8,$C$8)</f>
        <v>123.894314303628</v>
      </c>
      <c r="F6860" s="16" t="n">
        <f aca="false">$B$5/100*E6860*2_Girdiler!$B$14*2_Girdiler!$B$15*2_Girdiler!$B$16</f>
        <v>3.11718094787929</v>
      </c>
      <c r="G6860" s="16" t="n">
        <f aca="false">MIN(MATCH(F6860,2_Girdiler!$B$20:$I$20,1),7)</f>
        <v>1</v>
      </c>
      <c r="H6860" s="16" t="n">
        <f aca="false">IF(F6860&gt;=40,2_Girdiler!$I$21+(F6860-40)*(2_Girdiler!$I$21-2_Girdiler!$H$21)/(2_Girdiler!$I$20-2_Girdiler!$H$20),INDEX(2_Girdiler!$B$21:$I$21,G6860)+(F6860-INDEX(2_Girdiler!$B$20:$I$20,G6860))*(INDEX(2_Girdiler!$B$21:$I$21,G6860+1)-INDEX(2_Girdiler!$B$21:$I$21,G6860))/(INDEX(2_Girdiler!$B$20:$I$20,G6860+1)-INDEX(2_Girdiler!$B$20:$I$20,G6860)))</f>
        <v>6.85779808533444</v>
      </c>
      <c r="I6860" s="16" t="n">
        <f aca="false">H6860/2_Girdiler!$B$17</f>
        <v>2.74751525854745</v>
      </c>
      <c r="J6860" s="16" t="n">
        <f aca="false">D6860+I6860</f>
        <v>34.8004714115474</v>
      </c>
    </row>
    <row r="6861" customFormat="false" ht="15" hidden="false" customHeight="false" outlineLevel="0" collapsed="false">
      <c r="A6861" s="0" t="n">
        <v>6849</v>
      </c>
      <c r="B6861" s="7" t="n">
        <v>0.571628</v>
      </c>
      <c r="C6861" s="7" t="n">
        <v>0.667054</v>
      </c>
      <c r="D6861" s="16" t="n">
        <f aca="false">LOGINV(B6861,$B$7,$C$7)</f>
        <v>14.9755983496913</v>
      </c>
      <c r="E6861" s="16" t="n">
        <f aca="false">LOGINV(C6861,$B$8,$C$8)</f>
        <v>144.308207410563</v>
      </c>
      <c r="F6861" s="16" t="n">
        <f aca="false">$B$5/100*E6861*2_Girdiler!$B$14*2_Girdiler!$B$15*2_Girdiler!$B$16</f>
        <v>3.63079449844977</v>
      </c>
      <c r="G6861" s="16" t="n">
        <f aca="false">MIN(MATCH(F6861,2_Girdiler!$B$20:$I$20,1),7)</f>
        <v>1</v>
      </c>
      <c r="H6861" s="16" t="n">
        <f aca="false">IF(F6861&gt;=40,2_Girdiler!$I$21+(F6861-40)*(2_Girdiler!$I$21-2_Girdiler!$H$21)/(2_Girdiler!$I$20-2_Girdiler!$H$20),INDEX(2_Girdiler!$B$21:$I$21,G6861)+(F6861-INDEX(2_Girdiler!$B$20:$I$20,G6861))*(INDEX(2_Girdiler!$B$21:$I$21,G6861+1)-INDEX(2_Girdiler!$B$21:$I$21,G6861))/(INDEX(2_Girdiler!$B$20:$I$20,G6861+1)-INDEX(2_Girdiler!$B$20:$I$20,G6861)))</f>
        <v>7.9877478965895</v>
      </c>
      <c r="I6861" s="16" t="n">
        <f aca="false">H6861/2_Girdiler!$B$17</f>
        <v>3.20021950985156</v>
      </c>
      <c r="J6861" s="16" t="n">
        <f aca="false">D6861+I6861</f>
        <v>18.1758178595429</v>
      </c>
    </row>
    <row r="6862" customFormat="false" ht="15" hidden="false" customHeight="false" outlineLevel="0" collapsed="false">
      <c r="A6862" s="0" t="n">
        <v>6850</v>
      </c>
      <c r="B6862" s="7" t="n">
        <v>0.938403</v>
      </c>
      <c r="C6862" s="7" t="n">
        <v>0.457375</v>
      </c>
      <c r="D6862" s="16" t="n">
        <f aca="false">LOGINV(B6862,$B$7,$C$7)</f>
        <v>31.9775700029258</v>
      </c>
      <c r="E6862" s="16" t="n">
        <f aca="false">LOGINV(C6862,$B$8,$C$8)</f>
        <v>101.913954151522</v>
      </c>
      <c r="F6862" s="16" t="n">
        <f aca="false">$B$5/100*E6862*2_Girdiler!$B$14*2_Girdiler!$B$15*2_Girdiler!$B$16</f>
        <v>2.56415508645228</v>
      </c>
      <c r="G6862" s="16" t="n">
        <f aca="false">MIN(MATCH(F6862,2_Girdiler!$B$20:$I$20,1),7)</f>
        <v>1</v>
      </c>
      <c r="H6862" s="16" t="n">
        <f aca="false">IF(F6862&gt;=40,2_Girdiler!$I$21+(F6862-40)*(2_Girdiler!$I$21-2_Girdiler!$H$21)/(2_Girdiler!$I$20-2_Girdiler!$H$20),INDEX(2_Girdiler!$B$21:$I$21,G6862)+(F6862-INDEX(2_Girdiler!$B$20:$I$20,G6862))*(INDEX(2_Girdiler!$B$21:$I$21,G6862+1)-INDEX(2_Girdiler!$B$21:$I$21,G6862))/(INDEX(2_Girdiler!$B$20:$I$20,G6862+1)-INDEX(2_Girdiler!$B$20:$I$20,G6862)))</f>
        <v>5.64114119019502</v>
      </c>
      <c r="I6862" s="16" t="n">
        <f aca="false">H6862/2_Girdiler!$B$17</f>
        <v>2.26007259222557</v>
      </c>
      <c r="J6862" s="16" t="n">
        <f aca="false">D6862+I6862</f>
        <v>34.2376425951513</v>
      </c>
    </row>
    <row r="6863" customFormat="false" ht="15" hidden="false" customHeight="false" outlineLevel="0" collapsed="false">
      <c r="A6863" s="0" t="n">
        <v>6851</v>
      </c>
      <c r="B6863" s="7" t="n">
        <v>0.786436</v>
      </c>
      <c r="C6863" s="7" t="n">
        <v>0.849158</v>
      </c>
      <c r="D6863" s="16" t="n">
        <f aca="false">LOGINV(B6863,$B$7,$C$7)</f>
        <v>21.0824336718613</v>
      </c>
      <c r="E6863" s="16" t="n">
        <f aca="false">LOGINV(C6863,$B$8,$C$8)</f>
        <v>212.707948315344</v>
      </c>
      <c r="F6863" s="16" t="n">
        <f aca="false">$B$5/100*E6863*2_Girdiler!$B$14*2_Girdiler!$B$15*2_Girdiler!$B$16</f>
        <v>5.35173197961406</v>
      </c>
      <c r="G6863" s="16" t="n">
        <f aca="false">MIN(MATCH(F6863,2_Girdiler!$B$20:$I$20,1),7)</f>
        <v>2</v>
      </c>
      <c r="H6863" s="16" t="n">
        <f aca="false">IF(F6863&gt;=40,2_Girdiler!$I$21+(F6863-40)*(2_Girdiler!$I$21-2_Girdiler!$H$21)/(2_Girdiler!$I$20-2_Girdiler!$H$20),INDEX(2_Girdiler!$B$21:$I$21,G6863)+(F6863-INDEX(2_Girdiler!$B$20:$I$20,G6863))*(INDEX(2_Girdiler!$B$21:$I$21,G6863+1)-INDEX(2_Girdiler!$B$21:$I$21,G6863))/(INDEX(2_Girdiler!$B$20:$I$20,G6863+1)-INDEX(2_Girdiler!$B$20:$I$20,G6863)))</f>
        <v>11.5627711673825</v>
      </c>
      <c r="I6863" s="16" t="n">
        <f aca="false">H6863/2_Girdiler!$B$17</f>
        <v>4.6325204997526</v>
      </c>
      <c r="J6863" s="16" t="n">
        <f aca="false">D6863+I6863</f>
        <v>25.7149541716139</v>
      </c>
    </row>
    <row r="6864" customFormat="false" ht="15" hidden="false" customHeight="false" outlineLevel="0" collapsed="false">
      <c r="A6864" s="0" t="n">
        <v>6852</v>
      </c>
      <c r="B6864" s="7" t="n">
        <v>0.96671</v>
      </c>
      <c r="C6864" s="7" t="n">
        <v>0.751911</v>
      </c>
      <c r="D6864" s="16" t="n">
        <f aca="false">LOGINV(B6864,$B$7,$C$7)</f>
        <v>37.6506258746707</v>
      </c>
      <c r="E6864" s="16" t="n">
        <f aca="false">LOGINV(C6864,$B$8,$C$8)</f>
        <v>169.440518466179</v>
      </c>
      <c r="F6864" s="16" t="n">
        <f aca="false">$B$5/100*E6864*2_Girdiler!$B$14*2_Girdiler!$B$15*2_Girdiler!$B$16</f>
        <v>4.26312344460907</v>
      </c>
      <c r="G6864" s="16" t="n">
        <f aca="false">MIN(MATCH(F6864,2_Girdiler!$B$20:$I$20,1),7)</f>
        <v>1</v>
      </c>
      <c r="H6864" s="16" t="n">
        <f aca="false">IF(F6864&gt;=40,2_Girdiler!$I$21+(F6864-40)*(2_Girdiler!$I$21-2_Girdiler!$H$21)/(2_Girdiler!$I$20-2_Girdiler!$H$20),INDEX(2_Girdiler!$B$21:$I$21,G6864)+(F6864-INDEX(2_Girdiler!$B$20:$I$20,G6864))*(INDEX(2_Girdiler!$B$21:$I$21,G6864+1)-INDEX(2_Girdiler!$B$21:$I$21,G6864))/(INDEX(2_Girdiler!$B$20:$I$20,G6864+1)-INDEX(2_Girdiler!$B$20:$I$20,G6864)))</f>
        <v>9.37887157813996</v>
      </c>
      <c r="I6864" s="16" t="n">
        <f aca="false">H6864/2_Girdiler!$B$17</f>
        <v>3.75756072842146</v>
      </c>
      <c r="J6864" s="16" t="n">
        <f aca="false">D6864+I6864</f>
        <v>41.4081866030922</v>
      </c>
    </row>
    <row r="6865" customFormat="false" ht="15" hidden="false" customHeight="false" outlineLevel="0" collapsed="false">
      <c r="A6865" s="0" t="n">
        <v>6853</v>
      </c>
      <c r="B6865" s="7" t="n">
        <v>0.443356</v>
      </c>
      <c r="C6865" s="7" t="n">
        <v>0.696125</v>
      </c>
      <c r="D6865" s="16" t="n">
        <f aca="false">LOGINV(B6865,$B$7,$C$7)</f>
        <v>12.508263408198</v>
      </c>
      <c r="E6865" s="16" t="n">
        <f aca="false">LOGINV(C6865,$B$8,$C$8)</f>
        <v>152.102763278255</v>
      </c>
      <c r="F6865" s="16" t="n">
        <f aca="false">$B$5/100*E6865*2_Girdiler!$B$14*2_Girdiler!$B$15*2_Girdiler!$B$16</f>
        <v>3.8269055240809</v>
      </c>
      <c r="G6865" s="16" t="n">
        <f aca="false">MIN(MATCH(F6865,2_Girdiler!$B$20:$I$20,1),7)</f>
        <v>1</v>
      </c>
      <c r="H6865" s="16" t="n">
        <f aca="false">IF(F6865&gt;=40,2_Girdiler!$I$21+(F6865-40)*(2_Girdiler!$I$21-2_Girdiler!$H$21)/(2_Girdiler!$I$20-2_Girdiler!$H$20),INDEX(2_Girdiler!$B$21:$I$21,G6865)+(F6865-INDEX(2_Girdiler!$B$20:$I$20,G6865))*(INDEX(2_Girdiler!$B$21:$I$21,G6865+1)-INDEX(2_Girdiler!$B$21:$I$21,G6865))/(INDEX(2_Girdiler!$B$20:$I$20,G6865+1)-INDEX(2_Girdiler!$B$20:$I$20,G6865)))</f>
        <v>8.41919215297799</v>
      </c>
      <c r="I6865" s="16" t="n">
        <f aca="false">H6865/2_Girdiler!$B$17</f>
        <v>3.37307377923798</v>
      </c>
      <c r="J6865" s="16" t="n">
        <f aca="false">D6865+I6865</f>
        <v>15.8813371874359</v>
      </c>
    </row>
    <row r="6866" customFormat="false" ht="15" hidden="false" customHeight="false" outlineLevel="0" collapsed="false">
      <c r="A6866" s="0" t="n">
        <v>6854</v>
      </c>
      <c r="B6866" s="7" t="n">
        <v>0.237307</v>
      </c>
      <c r="C6866" s="7" t="n">
        <v>0.507335</v>
      </c>
      <c r="D6866" s="16" t="n">
        <f aca="false">LOGINV(B6866,$B$7,$C$7)</f>
        <v>9.09080507407775</v>
      </c>
      <c r="E6866" s="16" t="n">
        <f aca="false">LOGINV(C6866,$B$8,$C$8)</f>
        <v>110.509113521686</v>
      </c>
      <c r="F6866" s="16" t="n">
        <f aca="false">$B$5/100*E6866*2_Girdiler!$B$14*2_Girdiler!$B$15*2_Girdiler!$B$16</f>
        <v>2.78040929620562</v>
      </c>
      <c r="G6866" s="16" t="n">
        <f aca="false">MIN(MATCH(F6866,2_Girdiler!$B$20:$I$20,1),7)</f>
        <v>1</v>
      </c>
      <c r="H6866" s="16" t="n">
        <f aca="false">IF(F6866&gt;=40,2_Girdiler!$I$21+(F6866-40)*(2_Girdiler!$I$21-2_Girdiler!$H$21)/(2_Girdiler!$I$20-2_Girdiler!$H$20),INDEX(2_Girdiler!$B$21:$I$21,G6866)+(F6866-INDEX(2_Girdiler!$B$20:$I$20,G6866))*(INDEX(2_Girdiler!$B$21:$I$21,G6866+1)-INDEX(2_Girdiler!$B$21:$I$21,G6866))/(INDEX(2_Girdiler!$B$20:$I$20,G6866+1)-INDEX(2_Girdiler!$B$20:$I$20,G6866)))</f>
        <v>6.11690045165235</v>
      </c>
      <c r="I6866" s="16" t="n">
        <f aca="false">H6866/2_Girdiler!$B$17</f>
        <v>2.45068127069405</v>
      </c>
      <c r="J6866" s="16" t="n">
        <f aca="false">D6866+I6866</f>
        <v>11.5414863447718</v>
      </c>
    </row>
    <row r="6867" customFormat="false" ht="15" hidden="false" customHeight="false" outlineLevel="0" collapsed="false">
      <c r="A6867" s="0" t="n">
        <v>6855</v>
      </c>
      <c r="B6867" s="7" t="n">
        <v>0.756232</v>
      </c>
      <c r="C6867" s="7" t="n">
        <v>0.314698</v>
      </c>
      <c r="D6867" s="16" t="n">
        <f aca="false">LOGINV(B6867,$B$7,$C$7)</f>
        <v>19.940753728283</v>
      </c>
      <c r="E6867" s="16" t="n">
        <f aca="false">LOGINV(C6867,$B$8,$C$8)</f>
        <v>79.9759157926733</v>
      </c>
      <c r="F6867" s="16" t="n">
        <f aca="false">$B$5/100*E6867*2_Girdiler!$B$14*2_Girdiler!$B$15*2_Girdiler!$B$16</f>
        <v>2.01219404134366</v>
      </c>
      <c r="G6867" s="16" t="n">
        <f aca="false">MIN(MATCH(F6867,2_Girdiler!$B$20:$I$20,1),7)</f>
        <v>1</v>
      </c>
      <c r="H6867" s="16" t="n">
        <f aca="false">IF(F6867&gt;=40,2_Girdiler!$I$21+(F6867-40)*(2_Girdiler!$I$21-2_Girdiler!$H$21)/(2_Girdiler!$I$20-2_Girdiler!$H$20),INDEX(2_Girdiler!$B$21:$I$21,G6867)+(F6867-INDEX(2_Girdiler!$B$20:$I$20,G6867))*(INDEX(2_Girdiler!$B$21:$I$21,G6867+1)-INDEX(2_Girdiler!$B$21:$I$21,G6867))/(INDEX(2_Girdiler!$B$20:$I$20,G6867+1)-INDEX(2_Girdiler!$B$20:$I$20,G6867)))</f>
        <v>4.42682689095605</v>
      </c>
      <c r="I6867" s="16" t="n">
        <f aca="false">H6867/2_Girdiler!$B$17</f>
        <v>1.77356846592791</v>
      </c>
      <c r="J6867" s="16" t="n">
        <f aca="false">D6867+I6867</f>
        <v>21.7143221942109</v>
      </c>
    </row>
    <row r="6868" customFormat="false" ht="15" hidden="false" customHeight="false" outlineLevel="0" collapsed="false">
      <c r="A6868" s="0" t="n">
        <v>6856</v>
      </c>
      <c r="B6868" s="7" t="n">
        <v>0.122372</v>
      </c>
      <c r="C6868" s="7" t="n">
        <v>0.900487</v>
      </c>
      <c r="D6868" s="16" t="n">
        <f aca="false">LOGINV(B6868,$B$7,$C$7)</f>
        <v>7.08107915890583</v>
      </c>
      <c r="E6868" s="16" t="n">
        <f aca="false">LOGINV(C6868,$B$8,$C$8)</f>
        <v>250.201108186289</v>
      </c>
      <c r="F6868" s="16" t="n">
        <f aca="false">$B$5/100*E6868*2_Girdiler!$B$14*2_Girdiler!$B$15*2_Girdiler!$B$16</f>
        <v>6.29505988196704</v>
      </c>
      <c r="G6868" s="16" t="n">
        <f aca="false">MIN(MATCH(F6868,2_Girdiler!$B$20:$I$20,1),7)</f>
        <v>2</v>
      </c>
      <c r="H6868" s="16" t="n">
        <f aca="false">IF(F6868&gt;=40,2_Girdiler!$I$21+(F6868-40)*(2_Girdiler!$I$21-2_Girdiler!$H$21)/(2_Girdiler!$I$20-2_Girdiler!$H$20),INDEX(2_Girdiler!$B$21:$I$21,G6868)+(F6868-INDEX(2_Girdiler!$B$20:$I$20,G6868))*(INDEX(2_Girdiler!$B$21:$I$21,G6868+1)-INDEX(2_Girdiler!$B$21:$I$21,G6868))/(INDEX(2_Girdiler!$B$20:$I$20,G6868+1)-INDEX(2_Girdiler!$B$20:$I$20,G6868)))</f>
        <v>13.0720958111473</v>
      </c>
      <c r="I6868" s="16" t="n">
        <f aca="false">H6868/2_Girdiler!$B$17</f>
        <v>5.23721787305579</v>
      </c>
      <c r="J6868" s="16" t="n">
        <f aca="false">D6868+I6868</f>
        <v>12.3182970319616</v>
      </c>
    </row>
    <row r="6869" customFormat="false" ht="15" hidden="false" customHeight="false" outlineLevel="0" collapsed="false">
      <c r="A6869" s="0" t="n">
        <v>6857</v>
      </c>
      <c r="B6869" s="7" t="n">
        <v>0.785572</v>
      </c>
      <c r="C6869" s="7" t="n">
        <v>0.255208</v>
      </c>
      <c r="D6869" s="16" t="n">
        <f aca="false">LOGINV(B6869,$B$7,$C$7)</f>
        <v>21.0476192505716</v>
      </c>
      <c r="E6869" s="16" t="n">
        <f aca="false">LOGINV(C6869,$B$8,$C$8)</f>
        <v>71.4049647475895</v>
      </c>
      <c r="F6869" s="16" t="n">
        <f aca="false">$B$5/100*E6869*2_Girdiler!$B$14*2_Girdiler!$B$15*2_Girdiler!$B$16</f>
        <v>1.79654891304935</v>
      </c>
      <c r="G6869" s="16" t="n">
        <f aca="false">MIN(MATCH(F6869,2_Girdiler!$B$20:$I$20,1),7)</f>
        <v>1</v>
      </c>
      <c r="H6869" s="16" t="n">
        <f aca="false">IF(F6869&gt;=40,2_Girdiler!$I$21+(F6869-40)*(2_Girdiler!$I$21-2_Girdiler!$H$21)/(2_Girdiler!$I$20-2_Girdiler!$H$20),INDEX(2_Girdiler!$B$21:$I$21,G6869)+(F6869-INDEX(2_Girdiler!$B$20:$I$20,G6869))*(INDEX(2_Girdiler!$B$21:$I$21,G6869+1)-INDEX(2_Girdiler!$B$21:$I$21,G6869))/(INDEX(2_Girdiler!$B$20:$I$20,G6869+1)-INDEX(2_Girdiler!$B$20:$I$20,G6869)))</f>
        <v>3.95240760870858</v>
      </c>
      <c r="I6869" s="16" t="n">
        <f aca="false">H6869/2_Girdiler!$B$17</f>
        <v>1.5834966381044</v>
      </c>
      <c r="J6869" s="16" t="n">
        <f aca="false">D6869+I6869</f>
        <v>22.631115888676</v>
      </c>
    </row>
    <row r="6870" customFormat="false" ht="15" hidden="false" customHeight="false" outlineLevel="0" collapsed="false">
      <c r="A6870" s="0" t="n">
        <v>6858</v>
      </c>
      <c r="B6870" s="7" t="n">
        <v>0.635672</v>
      </c>
      <c r="C6870" s="7" t="n">
        <v>0.922856</v>
      </c>
      <c r="D6870" s="16" t="n">
        <f aca="false">LOGINV(B6870,$B$7,$C$7)</f>
        <v>16.4310002653291</v>
      </c>
      <c r="E6870" s="16" t="n">
        <f aca="false">LOGINV(C6870,$B$8,$C$8)</f>
        <v>273.903148938469</v>
      </c>
      <c r="F6870" s="16" t="n">
        <f aca="false">$B$5/100*E6870*2_Girdiler!$B$14*2_Girdiler!$B$15*2_Girdiler!$B$16</f>
        <v>6.89140322729187</v>
      </c>
      <c r="G6870" s="16" t="n">
        <f aca="false">MIN(MATCH(F6870,2_Girdiler!$B$20:$I$20,1),7)</f>
        <v>2</v>
      </c>
      <c r="H6870" s="16" t="n">
        <f aca="false">IF(F6870&gt;=40,2_Girdiler!$I$21+(F6870-40)*(2_Girdiler!$I$21-2_Girdiler!$H$21)/(2_Girdiler!$I$20-2_Girdiler!$H$20),INDEX(2_Girdiler!$B$21:$I$21,G6870)+(F6870-INDEX(2_Girdiler!$B$20:$I$20,G6870))*(INDEX(2_Girdiler!$B$21:$I$21,G6870+1)-INDEX(2_Girdiler!$B$21:$I$21,G6870))/(INDEX(2_Girdiler!$B$20:$I$20,G6870+1)-INDEX(2_Girdiler!$B$20:$I$20,G6870)))</f>
        <v>14.026245163667</v>
      </c>
      <c r="I6870" s="16" t="n">
        <f aca="false">H6870/2_Girdiler!$B$17</f>
        <v>5.61948924826402</v>
      </c>
      <c r="J6870" s="16" t="n">
        <f aca="false">D6870+I6870</f>
        <v>22.0504895135931</v>
      </c>
    </row>
    <row r="6871" customFormat="false" ht="15" hidden="false" customHeight="false" outlineLevel="0" collapsed="false">
      <c r="A6871" s="0" t="n">
        <v>6859</v>
      </c>
      <c r="B6871" s="7" t="n">
        <v>0.703474</v>
      </c>
      <c r="C6871" s="7" t="n">
        <v>0.412053</v>
      </c>
      <c r="D6871" s="16" t="n">
        <f aca="false">LOGINV(B6871,$B$7,$C$7)</f>
        <v>18.2412386340946</v>
      </c>
      <c r="E6871" s="16" t="n">
        <f aca="false">LOGINV(C6871,$B$8,$C$8)</f>
        <v>94.6092931309556</v>
      </c>
      <c r="F6871" s="16" t="n">
        <f aca="false">$B$5/100*E6871*2_Girdiler!$B$14*2_Girdiler!$B$15*2_Girdiler!$B$16</f>
        <v>2.38036981517484</v>
      </c>
      <c r="G6871" s="16" t="n">
        <f aca="false">MIN(MATCH(F6871,2_Girdiler!$B$20:$I$20,1),7)</f>
        <v>1</v>
      </c>
      <c r="H6871" s="16" t="n">
        <f aca="false">IF(F6871&gt;=40,2_Girdiler!$I$21+(F6871-40)*(2_Girdiler!$I$21-2_Girdiler!$H$21)/(2_Girdiler!$I$20-2_Girdiler!$H$20),INDEX(2_Girdiler!$B$21:$I$21,G6871)+(F6871-INDEX(2_Girdiler!$B$20:$I$20,G6871))*(INDEX(2_Girdiler!$B$21:$I$21,G6871+1)-INDEX(2_Girdiler!$B$21:$I$21,G6871))/(INDEX(2_Girdiler!$B$20:$I$20,G6871+1)-INDEX(2_Girdiler!$B$20:$I$20,G6871)))</f>
        <v>5.23681359338466</v>
      </c>
      <c r="I6871" s="16" t="n">
        <f aca="false">H6871/2_Girdiler!$B$17</f>
        <v>2.09808236914449</v>
      </c>
      <c r="J6871" s="16" t="n">
        <f aca="false">D6871+I6871</f>
        <v>20.3393210032391</v>
      </c>
    </row>
    <row r="6872" customFormat="false" ht="15" hidden="false" customHeight="false" outlineLevel="0" collapsed="false">
      <c r="A6872" s="0" t="n">
        <v>6860</v>
      </c>
      <c r="B6872" s="7" t="n">
        <v>0.602629</v>
      </c>
      <c r="C6872" s="7" t="n">
        <v>0.278837</v>
      </c>
      <c r="D6872" s="16" t="n">
        <f aca="false">LOGINV(B6872,$B$7,$C$7)</f>
        <v>15.6553388133996</v>
      </c>
      <c r="E6872" s="16" t="n">
        <f aca="false">LOGINV(C6872,$B$8,$C$8)</f>
        <v>74.7966061189718</v>
      </c>
      <c r="F6872" s="16" t="n">
        <f aca="false">$B$5/100*E6872*2_Girdiler!$B$14*2_Girdiler!$B$15*2_Girdiler!$B$16</f>
        <v>1.88188260995333</v>
      </c>
      <c r="G6872" s="16" t="n">
        <f aca="false">MIN(MATCH(F6872,2_Girdiler!$B$20:$I$20,1),7)</f>
        <v>1</v>
      </c>
      <c r="H6872" s="16" t="n">
        <f aca="false">IF(F6872&gt;=40,2_Girdiler!$I$21+(F6872-40)*(2_Girdiler!$I$21-2_Girdiler!$H$21)/(2_Girdiler!$I$20-2_Girdiler!$H$20),INDEX(2_Girdiler!$B$21:$I$21,G6872)+(F6872-INDEX(2_Girdiler!$B$20:$I$20,G6872))*(INDEX(2_Girdiler!$B$21:$I$21,G6872+1)-INDEX(2_Girdiler!$B$21:$I$21,G6872))/(INDEX(2_Girdiler!$B$20:$I$20,G6872+1)-INDEX(2_Girdiler!$B$20:$I$20,G6872)))</f>
        <v>4.14014174189733</v>
      </c>
      <c r="I6872" s="16" t="n">
        <f aca="false">H6872/2_Girdiler!$B$17</f>
        <v>1.65871063377297</v>
      </c>
      <c r="J6872" s="16" t="n">
        <f aca="false">D6872+I6872</f>
        <v>17.3140494471726</v>
      </c>
    </row>
    <row r="6873" customFormat="false" ht="15" hidden="false" customHeight="false" outlineLevel="0" collapsed="false">
      <c r="A6873" s="0" t="n">
        <v>6861</v>
      </c>
      <c r="B6873" s="7" t="n">
        <v>0.433581</v>
      </c>
      <c r="C6873" s="7" t="n">
        <v>0.645528</v>
      </c>
      <c r="D6873" s="16" t="n">
        <f aca="false">LOGINV(B6873,$B$7,$C$7)</f>
        <v>12.3365550903239</v>
      </c>
      <c r="E6873" s="16" t="n">
        <f aca="false">LOGINV(C6873,$B$8,$C$8)</f>
        <v>138.958857666882</v>
      </c>
      <c r="F6873" s="16" t="n">
        <f aca="false">$B$5/100*E6873*2_Girdiler!$B$14*2_Girdiler!$B$15*2_Girdiler!$B$16</f>
        <v>3.49620485889876</v>
      </c>
      <c r="G6873" s="16" t="n">
        <f aca="false">MIN(MATCH(F6873,2_Girdiler!$B$20:$I$20,1),7)</f>
        <v>1</v>
      </c>
      <c r="H6873" s="16" t="n">
        <f aca="false">IF(F6873&gt;=40,2_Girdiler!$I$21+(F6873-40)*(2_Girdiler!$I$21-2_Girdiler!$H$21)/(2_Girdiler!$I$20-2_Girdiler!$H$20),INDEX(2_Girdiler!$B$21:$I$21,G6873)+(F6873-INDEX(2_Girdiler!$B$20:$I$20,G6873))*(INDEX(2_Girdiler!$B$21:$I$21,G6873+1)-INDEX(2_Girdiler!$B$21:$I$21,G6873))/(INDEX(2_Girdiler!$B$20:$I$20,G6873+1)-INDEX(2_Girdiler!$B$20:$I$20,G6873)))</f>
        <v>7.69165068957727</v>
      </c>
      <c r="I6873" s="16" t="n">
        <f aca="false">H6873/2_Girdiler!$B$17</f>
        <v>3.08159082114474</v>
      </c>
      <c r="J6873" s="16" t="n">
        <f aca="false">D6873+I6873</f>
        <v>15.4181459114686</v>
      </c>
    </row>
    <row r="6874" customFormat="false" ht="15" hidden="false" customHeight="false" outlineLevel="0" collapsed="false">
      <c r="A6874" s="0" t="n">
        <v>6862</v>
      </c>
      <c r="B6874" s="7" t="n">
        <v>0.900874</v>
      </c>
      <c r="C6874" s="7" t="n">
        <v>0.881046</v>
      </c>
      <c r="D6874" s="16" t="n">
        <f aca="false">LOGINV(B6874,$B$7,$C$7)</f>
        <v>27.7412828842489</v>
      </c>
      <c r="E6874" s="16" t="n">
        <f aca="false">LOGINV(C6874,$B$8,$C$8)</f>
        <v>233.940953488321</v>
      </c>
      <c r="F6874" s="16" t="n">
        <f aca="false">$B$5/100*E6874*2_Girdiler!$B$14*2_Girdiler!$B$15*2_Girdiler!$B$16</f>
        <v>5.88595438976615</v>
      </c>
      <c r="G6874" s="16" t="n">
        <f aca="false">MIN(MATCH(F6874,2_Girdiler!$B$20:$I$20,1),7)</f>
        <v>2</v>
      </c>
      <c r="H6874" s="16" t="n">
        <f aca="false">IF(F6874&gt;=40,2_Girdiler!$I$21+(F6874-40)*(2_Girdiler!$I$21-2_Girdiler!$H$21)/(2_Girdiler!$I$20-2_Girdiler!$H$20),INDEX(2_Girdiler!$B$21:$I$21,G6874)+(F6874-INDEX(2_Girdiler!$B$20:$I$20,G6874))*(INDEX(2_Girdiler!$B$21:$I$21,G6874+1)-INDEX(2_Girdiler!$B$21:$I$21,G6874))/(INDEX(2_Girdiler!$B$20:$I$20,G6874+1)-INDEX(2_Girdiler!$B$20:$I$20,G6874)))</f>
        <v>12.4175270236258</v>
      </c>
      <c r="I6874" s="16" t="n">
        <f aca="false">H6874/2_Girdiler!$B$17</f>
        <v>4.97497076267061</v>
      </c>
      <c r="J6874" s="16" t="n">
        <f aca="false">D6874+I6874</f>
        <v>32.7162536469195</v>
      </c>
    </row>
    <row r="6875" customFormat="false" ht="15" hidden="false" customHeight="false" outlineLevel="0" collapsed="false">
      <c r="A6875" s="0" t="n">
        <v>6863</v>
      </c>
      <c r="B6875" s="7" t="n">
        <v>0.742449</v>
      </c>
      <c r="C6875" s="7" t="n">
        <v>0.691795</v>
      </c>
      <c r="D6875" s="16" t="n">
        <f aca="false">LOGINV(B6875,$B$7,$C$7)</f>
        <v>19.4650289174825</v>
      </c>
      <c r="E6875" s="16" t="n">
        <f aca="false">LOGINV(C6875,$B$8,$C$8)</f>
        <v>150.895707478118</v>
      </c>
      <c r="F6875" s="16" t="n">
        <f aca="false">$B$5/100*E6875*2_Girdiler!$B$14*2_Girdiler!$B$15*2_Girdiler!$B$16</f>
        <v>3.79653600014944</v>
      </c>
      <c r="G6875" s="16" t="n">
        <f aca="false">MIN(MATCH(F6875,2_Girdiler!$B$20:$I$20,1),7)</f>
        <v>1</v>
      </c>
      <c r="H6875" s="16" t="n">
        <f aca="false">IF(F6875&gt;=40,2_Girdiler!$I$21+(F6875-40)*(2_Girdiler!$I$21-2_Girdiler!$H$21)/(2_Girdiler!$I$20-2_Girdiler!$H$20),INDEX(2_Girdiler!$B$21:$I$21,G6875)+(F6875-INDEX(2_Girdiler!$B$20:$I$20,G6875))*(INDEX(2_Girdiler!$B$21:$I$21,G6875+1)-INDEX(2_Girdiler!$B$21:$I$21,G6875))/(INDEX(2_Girdiler!$B$20:$I$20,G6875+1)-INDEX(2_Girdiler!$B$20:$I$20,G6875)))</f>
        <v>8.35237920032877</v>
      </c>
      <c r="I6875" s="16" t="n">
        <f aca="false">H6875/2_Girdiler!$B$17</f>
        <v>3.34630576936249</v>
      </c>
      <c r="J6875" s="16" t="n">
        <f aca="false">D6875+I6875</f>
        <v>22.811334686845</v>
      </c>
    </row>
    <row r="6876" customFormat="false" ht="15" hidden="false" customHeight="false" outlineLevel="0" collapsed="false">
      <c r="A6876" s="0" t="n">
        <v>6864</v>
      </c>
      <c r="B6876" s="7" t="n">
        <v>0.422433</v>
      </c>
      <c r="C6876" s="7" t="n">
        <v>0.342464</v>
      </c>
      <c r="D6876" s="16" t="n">
        <f aca="false">LOGINV(B6876,$B$7,$C$7)</f>
        <v>12.1427439453312</v>
      </c>
      <c r="E6876" s="16" t="n">
        <f aca="false">LOGINV(C6876,$B$8,$C$8)</f>
        <v>84.0421921402968</v>
      </c>
      <c r="F6876" s="16" t="n">
        <f aca="false">$B$5/100*E6876*2_Girdiler!$B$14*2_Girdiler!$B$15*2_Girdiler!$B$16</f>
        <v>2.11450155424987</v>
      </c>
      <c r="G6876" s="16" t="n">
        <f aca="false">MIN(MATCH(F6876,2_Girdiler!$B$20:$I$20,1),7)</f>
        <v>1</v>
      </c>
      <c r="H6876" s="16" t="n">
        <f aca="false">IF(F6876&gt;=40,2_Girdiler!$I$21+(F6876-40)*(2_Girdiler!$I$21-2_Girdiler!$H$21)/(2_Girdiler!$I$20-2_Girdiler!$H$20),INDEX(2_Girdiler!$B$21:$I$21,G6876)+(F6876-INDEX(2_Girdiler!$B$20:$I$20,G6876))*(INDEX(2_Girdiler!$B$21:$I$21,G6876+1)-INDEX(2_Girdiler!$B$21:$I$21,G6876))/(INDEX(2_Girdiler!$B$20:$I$20,G6876+1)-INDEX(2_Girdiler!$B$20:$I$20,G6876)))</f>
        <v>4.65190341934971</v>
      </c>
      <c r="I6876" s="16" t="n">
        <f aca="false">H6876/2_Girdiler!$B$17</f>
        <v>1.86374335711126</v>
      </c>
      <c r="J6876" s="16" t="n">
        <f aca="false">D6876+I6876</f>
        <v>14.0064873024424</v>
      </c>
    </row>
    <row r="6877" customFormat="false" ht="15" hidden="false" customHeight="false" outlineLevel="0" collapsed="false">
      <c r="A6877" s="0" t="n">
        <v>6865</v>
      </c>
      <c r="B6877" s="7" t="n">
        <v>0.928346</v>
      </c>
      <c r="C6877" s="7" t="n">
        <v>0.00033</v>
      </c>
      <c r="D6877" s="16" t="n">
        <f aca="false">LOGINV(B6877,$B$7,$C$7)</f>
        <v>30.6183959034135</v>
      </c>
      <c r="E6877" s="16" t="n">
        <f aca="false">LOGINV(C6877,$B$8,$C$8)</f>
        <v>12.1200858764777</v>
      </c>
      <c r="F6877" s="16" t="n">
        <f aca="false">$B$5/100*E6877*2_Girdiler!$B$14*2_Girdiler!$B$15*2_Girdiler!$B$16</f>
        <v>0.30494136065218</v>
      </c>
      <c r="G6877" s="16" t="n">
        <f aca="false">MIN(MATCH(F6877,2_Girdiler!$B$20:$I$20,1),7)</f>
        <v>1</v>
      </c>
      <c r="H6877" s="16" t="n">
        <f aca="false">IF(F6877&gt;=40,2_Girdiler!$I$21+(F6877-40)*(2_Girdiler!$I$21-2_Girdiler!$H$21)/(2_Girdiler!$I$20-2_Girdiler!$H$20),INDEX(2_Girdiler!$B$21:$I$21,G6877)+(F6877-INDEX(2_Girdiler!$B$20:$I$20,G6877))*(INDEX(2_Girdiler!$B$21:$I$21,G6877+1)-INDEX(2_Girdiler!$B$21:$I$21,G6877))/(INDEX(2_Girdiler!$B$20:$I$20,G6877+1)-INDEX(2_Girdiler!$B$20:$I$20,G6877)))</f>
        <v>0.670870993434796</v>
      </c>
      <c r="I6877" s="16" t="n">
        <f aca="false">H6877/2_Girdiler!$B$17</f>
        <v>0.268778442882531</v>
      </c>
      <c r="J6877" s="16" t="n">
        <f aca="false">D6877+I6877</f>
        <v>30.887174346296</v>
      </c>
    </row>
    <row r="6878" customFormat="false" ht="15" hidden="false" customHeight="false" outlineLevel="0" collapsed="false">
      <c r="A6878" s="0" t="n">
        <v>6866</v>
      </c>
      <c r="B6878" s="7" t="n">
        <v>0.273466</v>
      </c>
      <c r="C6878" s="7" t="n">
        <v>0.387797</v>
      </c>
      <c r="D6878" s="16" t="n">
        <f aca="false">LOGINV(B6878,$B$7,$C$7)</f>
        <v>9.67981139473597</v>
      </c>
      <c r="E6878" s="16" t="n">
        <f aca="false">LOGINV(C6878,$B$8,$C$8)</f>
        <v>90.850867411933</v>
      </c>
      <c r="F6878" s="16" t="n">
        <f aca="false">$B$5/100*E6878*2_Girdiler!$B$14*2_Girdiler!$B$15*2_Girdiler!$B$16</f>
        <v>2.28580782408424</v>
      </c>
      <c r="G6878" s="16" t="n">
        <f aca="false">MIN(MATCH(F6878,2_Girdiler!$B$20:$I$20,1),7)</f>
        <v>1</v>
      </c>
      <c r="H6878" s="16" t="n">
        <f aca="false">IF(F6878&gt;=40,2_Girdiler!$I$21+(F6878-40)*(2_Girdiler!$I$21-2_Girdiler!$H$21)/(2_Girdiler!$I$20-2_Girdiler!$H$20),INDEX(2_Girdiler!$B$21:$I$21,G6878)+(F6878-INDEX(2_Girdiler!$B$20:$I$20,G6878))*(INDEX(2_Girdiler!$B$21:$I$21,G6878+1)-INDEX(2_Girdiler!$B$21:$I$21,G6878))/(INDEX(2_Girdiler!$B$20:$I$20,G6878+1)-INDEX(2_Girdiler!$B$20:$I$20,G6878)))</f>
        <v>5.02877721298532</v>
      </c>
      <c r="I6878" s="16" t="n">
        <f aca="false">H6878/2_Girdiler!$B$17</f>
        <v>2.01473446033066</v>
      </c>
      <c r="J6878" s="16" t="n">
        <f aca="false">D6878+I6878</f>
        <v>11.6945458550666</v>
      </c>
    </row>
    <row r="6879" customFormat="false" ht="15" hidden="false" customHeight="false" outlineLevel="0" collapsed="false">
      <c r="A6879" s="0" t="n">
        <v>6867</v>
      </c>
      <c r="B6879" s="7" t="n">
        <v>0.476519</v>
      </c>
      <c r="C6879" s="7" t="n">
        <v>0.296857</v>
      </c>
      <c r="D6879" s="16" t="n">
        <f aca="false">LOGINV(B6879,$B$7,$C$7)</f>
        <v>13.104733596421</v>
      </c>
      <c r="E6879" s="16" t="n">
        <f aca="false">LOGINV(C6879,$B$8,$C$8)</f>
        <v>77.391700885854</v>
      </c>
      <c r="F6879" s="16" t="n">
        <f aca="false">$B$5/100*E6879*2_Girdiler!$B$14*2_Girdiler!$B$15*2_Girdiler!$B$16</f>
        <v>1.94717519428809</v>
      </c>
      <c r="G6879" s="16" t="n">
        <f aca="false">MIN(MATCH(F6879,2_Girdiler!$B$20:$I$20,1),7)</f>
        <v>1</v>
      </c>
      <c r="H6879" s="16" t="n">
        <f aca="false">IF(F6879&gt;=40,2_Girdiler!$I$21+(F6879-40)*(2_Girdiler!$I$21-2_Girdiler!$H$21)/(2_Girdiler!$I$20-2_Girdiler!$H$20),INDEX(2_Girdiler!$B$21:$I$21,G6879)+(F6879-INDEX(2_Girdiler!$B$20:$I$20,G6879))*(INDEX(2_Girdiler!$B$21:$I$21,G6879+1)-INDEX(2_Girdiler!$B$21:$I$21,G6879))/(INDEX(2_Girdiler!$B$20:$I$20,G6879+1)-INDEX(2_Girdiler!$B$20:$I$20,G6879)))</f>
        <v>4.28378542743379</v>
      </c>
      <c r="I6879" s="16" t="n">
        <f aca="false">H6879/2_Girdiler!$B$17</f>
        <v>1.71626018727315</v>
      </c>
      <c r="J6879" s="16" t="n">
        <f aca="false">D6879+I6879</f>
        <v>14.8209937836942</v>
      </c>
    </row>
    <row r="6880" customFormat="false" ht="15" hidden="false" customHeight="false" outlineLevel="0" collapsed="false">
      <c r="A6880" s="0" t="n">
        <v>6868</v>
      </c>
      <c r="B6880" s="7" t="n">
        <v>0.711577</v>
      </c>
      <c r="C6880" s="7" t="n">
        <v>0.282593</v>
      </c>
      <c r="D6880" s="16" t="n">
        <f aca="false">LOGINV(B6880,$B$7,$C$7)</f>
        <v>18.4825654759152</v>
      </c>
      <c r="E6880" s="16" t="n">
        <f aca="false">LOGINV(C6880,$B$8,$C$8)</f>
        <v>75.3366013316713</v>
      </c>
      <c r="F6880" s="16" t="n">
        <f aca="false">$B$5/100*E6880*2_Girdiler!$B$14*2_Girdiler!$B$15*2_Girdiler!$B$16</f>
        <v>1.89546888950485</v>
      </c>
      <c r="G6880" s="16" t="n">
        <f aca="false">MIN(MATCH(F6880,2_Girdiler!$B$20:$I$20,1),7)</f>
        <v>1</v>
      </c>
      <c r="H6880" s="16" t="n">
        <f aca="false">IF(F6880&gt;=40,2_Girdiler!$I$21+(F6880-40)*(2_Girdiler!$I$21-2_Girdiler!$H$21)/(2_Girdiler!$I$20-2_Girdiler!$H$20),INDEX(2_Girdiler!$B$21:$I$21,G6880)+(F6880-INDEX(2_Girdiler!$B$20:$I$20,G6880))*(INDEX(2_Girdiler!$B$21:$I$21,G6880+1)-INDEX(2_Girdiler!$B$21:$I$21,G6880))/(INDEX(2_Girdiler!$B$20:$I$20,G6880+1)-INDEX(2_Girdiler!$B$20:$I$20,G6880)))</f>
        <v>4.17003155691067</v>
      </c>
      <c r="I6880" s="16" t="n">
        <f aca="false">H6880/2_Girdiler!$B$17</f>
        <v>1.67068571991613</v>
      </c>
      <c r="J6880" s="16" t="n">
        <f aca="false">D6880+I6880</f>
        <v>20.1532511958314</v>
      </c>
    </row>
    <row r="6881" customFormat="false" ht="15" hidden="false" customHeight="false" outlineLevel="0" collapsed="false">
      <c r="A6881" s="0" t="n">
        <v>6869</v>
      </c>
      <c r="B6881" s="7" t="n">
        <v>0.875702</v>
      </c>
      <c r="C6881" s="7" t="n">
        <v>0.990123</v>
      </c>
      <c r="D6881" s="16" t="n">
        <f aca="false">LOGINV(B6881,$B$7,$C$7)</f>
        <v>25.7622264336773</v>
      </c>
      <c r="E6881" s="16" t="n">
        <f aca="false">LOGINV(C6881,$B$8,$C$8)</f>
        <v>491.706358995557</v>
      </c>
      <c r="F6881" s="16" t="n">
        <f aca="false">$B$5/100*E6881*2_Girdiler!$B$14*2_Girdiler!$B$15*2_Girdiler!$B$16</f>
        <v>12.3713319923282</v>
      </c>
      <c r="G6881" s="16" t="n">
        <f aca="false">MIN(MATCH(F6881,2_Girdiler!$B$20:$I$20,1),7)</f>
        <v>3</v>
      </c>
      <c r="H6881" s="16" t="n">
        <f aca="false">IF(F6881&gt;=40,2_Girdiler!$I$21+(F6881-40)*(2_Girdiler!$I$21-2_Girdiler!$H$21)/(2_Girdiler!$I$20-2_Girdiler!$H$20),INDEX(2_Girdiler!$B$21:$I$21,G6881)+(F6881-INDEX(2_Girdiler!$B$20:$I$20,G6881))*(INDEX(2_Girdiler!$B$21:$I$21,G6881+1)-INDEX(2_Girdiler!$B$21:$I$21,G6881))/(INDEX(2_Girdiler!$B$20:$I$20,G6881+1)-INDEX(2_Girdiler!$B$20:$I$20,G6881)))</f>
        <v>21.1341987930954</v>
      </c>
      <c r="I6881" s="16" t="n">
        <f aca="false">H6881/2_Girdiler!$B$17</f>
        <v>8.46722708056706</v>
      </c>
      <c r="J6881" s="16" t="n">
        <f aca="false">D6881+I6881</f>
        <v>34.2294535142444</v>
      </c>
    </row>
    <row r="6882" customFormat="false" ht="15" hidden="false" customHeight="false" outlineLevel="0" collapsed="false">
      <c r="A6882" s="0" t="n">
        <v>6870</v>
      </c>
      <c r="B6882" s="7" t="n">
        <v>0.740587</v>
      </c>
      <c r="C6882" s="7" t="n">
        <v>0.236824</v>
      </c>
      <c r="D6882" s="16" t="n">
        <f aca="false">LOGINV(B6882,$B$7,$C$7)</f>
        <v>19.4026574286379</v>
      </c>
      <c r="E6882" s="16" t="n">
        <f aca="false">LOGINV(C6882,$B$8,$C$8)</f>
        <v>68.7648073106268</v>
      </c>
      <c r="F6882" s="16" t="n">
        <f aca="false">$B$5/100*E6882*2_Girdiler!$B$14*2_Girdiler!$B$15*2_Girdiler!$B$16</f>
        <v>1.73012255193537</v>
      </c>
      <c r="G6882" s="16" t="n">
        <f aca="false">MIN(MATCH(F6882,2_Girdiler!$B$20:$I$20,1),7)</f>
        <v>1</v>
      </c>
      <c r="H6882" s="16" t="n">
        <f aca="false">IF(F6882&gt;=40,2_Girdiler!$I$21+(F6882-40)*(2_Girdiler!$I$21-2_Girdiler!$H$21)/(2_Girdiler!$I$20-2_Girdiler!$H$20),INDEX(2_Girdiler!$B$21:$I$21,G6882)+(F6882-INDEX(2_Girdiler!$B$20:$I$20,G6882))*(INDEX(2_Girdiler!$B$21:$I$21,G6882+1)-INDEX(2_Girdiler!$B$21:$I$21,G6882))/(INDEX(2_Girdiler!$B$20:$I$20,G6882+1)-INDEX(2_Girdiler!$B$20:$I$20,G6882)))</f>
        <v>3.80626961425782</v>
      </c>
      <c r="I6882" s="16" t="n">
        <f aca="false">H6882/2_Girdiler!$B$17</f>
        <v>1.52494776212252</v>
      </c>
      <c r="J6882" s="16" t="n">
        <f aca="false">D6882+I6882</f>
        <v>20.9276051907604</v>
      </c>
    </row>
    <row r="6883" customFormat="false" ht="15" hidden="false" customHeight="false" outlineLevel="0" collapsed="false">
      <c r="A6883" s="0" t="n">
        <v>6871</v>
      </c>
      <c r="B6883" s="7" t="n">
        <v>0.844731</v>
      </c>
      <c r="C6883" s="7" t="n">
        <v>0.324926</v>
      </c>
      <c r="D6883" s="16" t="n">
        <f aca="false">LOGINV(B6883,$B$7,$C$7)</f>
        <v>23.8326354709192</v>
      </c>
      <c r="E6883" s="16" t="n">
        <f aca="false">LOGINV(C6883,$B$8,$C$8)</f>
        <v>81.4665800288449</v>
      </c>
      <c r="F6883" s="16" t="n">
        <f aca="false">$B$5/100*E6883*2_Girdiler!$B$14*2_Girdiler!$B$15*2_Girdiler!$B$16</f>
        <v>2.04969915352574</v>
      </c>
      <c r="G6883" s="16" t="n">
        <f aca="false">MIN(MATCH(F6883,2_Girdiler!$B$20:$I$20,1),7)</f>
        <v>1</v>
      </c>
      <c r="H6883" s="16" t="n">
        <f aca="false">IF(F6883&gt;=40,2_Girdiler!$I$21+(F6883-40)*(2_Girdiler!$I$21-2_Girdiler!$H$21)/(2_Girdiler!$I$20-2_Girdiler!$H$20),INDEX(2_Girdiler!$B$21:$I$21,G6883)+(F6883-INDEX(2_Girdiler!$B$20:$I$20,G6883))*(INDEX(2_Girdiler!$B$21:$I$21,G6883+1)-INDEX(2_Girdiler!$B$21:$I$21,G6883))/(INDEX(2_Girdiler!$B$20:$I$20,G6883+1)-INDEX(2_Girdiler!$B$20:$I$20,G6883)))</f>
        <v>4.50933813775662</v>
      </c>
      <c r="I6883" s="16" t="n">
        <f aca="false">H6883/2_Girdiler!$B$17</f>
        <v>1.80662585647301</v>
      </c>
      <c r="J6883" s="16" t="n">
        <f aca="false">D6883+I6883</f>
        <v>25.6392613273922</v>
      </c>
    </row>
    <row r="6884" customFormat="false" ht="15" hidden="false" customHeight="false" outlineLevel="0" collapsed="false">
      <c r="A6884" s="0" t="n">
        <v>6872</v>
      </c>
      <c r="B6884" s="7" t="n">
        <v>0.776762</v>
      </c>
      <c r="C6884" s="7" t="n">
        <v>0.450267</v>
      </c>
      <c r="D6884" s="16" t="n">
        <f aca="false">LOGINV(B6884,$B$7,$C$7)</f>
        <v>20.700345564305</v>
      </c>
      <c r="E6884" s="16" t="n">
        <f aca="false">LOGINV(C6884,$B$8,$C$8)</f>
        <v>100.740722008912</v>
      </c>
      <c r="F6884" s="16" t="n">
        <f aca="false">$B$5/100*E6884*2_Girdiler!$B$14*2_Girdiler!$B$15*2_Girdiler!$B$16</f>
        <v>2.53463656574422</v>
      </c>
      <c r="G6884" s="16" t="n">
        <f aca="false">MIN(MATCH(F6884,2_Girdiler!$B$20:$I$20,1),7)</f>
        <v>1</v>
      </c>
      <c r="H6884" s="16" t="n">
        <f aca="false">IF(F6884&gt;=40,2_Girdiler!$I$21+(F6884-40)*(2_Girdiler!$I$21-2_Girdiler!$H$21)/(2_Girdiler!$I$20-2_Girdiler!$H$20),INDEX(2_Girdiler!$B$21:$I$21,G6884)+(F6884-INDEX(2_Girdiler!$B$20:$I$20,G6884))*(INDEX(2_Girdiler!$B$21:$I$21,G6884+1)-INDEX(2_Girdiler!$B$21:$I$21,G6884))/(INDEX(2_Girdiler!$B$20:$I$20,G6884+1)-INDEX(2_Girdiler!$B$20:$I$20,G6884)))</f>
        <v>5.57620044463728</v>
      </c>
      <c r="I6884" s="16" t="n">
        <f aca="false">H6884/2_Girdiler!$B$17</f>
        <v>2.23405466531942</v>
      </c>
      <c r="J6884" s="16" t="n">
        <f aca="false">D6884+I6884</f>
        <v>22.9344002296244</v>
      </c>
    </row>
    <row r="6885" customFormat="false" ht="15" hidden="false" customHeight="false" outlineLevel="0" collapsed="false">
      <c r="A6885" s="0" t="n">
        <v>6873</v>
      </c>
      <c r="B6885" s="7" t="n">
        <v>0.511443</v>
      </c>
      <c r="C6885" s="7" t="n">
        <v>0.300955</v>
      </c>
      <c r="D6885" s="16" t="n">
        <f aca="false">LOGINV(B6885,$B$7,$C$7)</f>
        <v>13.7603365498242</v>
      </c>
      <c r="E6885" s="16" t="n">
        <f aca="false">LOGINV(C6885,$B$8,$C$8)</f>
        <v>77.9837343350823</v>
      </c>
      <c r="F6885" s="16" t="n">
        <f aca="false">$B$5/100*E6885*2_Girdiler!$B$14*2_Girdiler!$B$15*2_Girdiler!$B$16</f>
        <v>1.96207075587067</v>
      </c>
      <c r="G6885" s="16" t="n">
        <f aca="false">MIN(MATCH(F6885,2_Girdiler!$B$20:$I$20,1),7)</f>
        <v>1</v>
      </c>
      <c r="H6885" s="16" t="n">
        <f aca="false">IF(F6885&gt;=40,2_Girdiler!$I$21+(F6885-40)*(2_Girdiler!$I$21-2_Girdiler!$H$21)/(2_Girdiler!$I$20-2_Girdiler!$H$20),INDEX(2_Girdiler!$B$21:$I$21,G6885)+(F6885-INDEX(2_Girdiler!$B$20:$I$20,G6885))*(INDEX(2_Girdiler!$B$21:$I$21,G6885+1)-INDEX(2_Girdiler!$B$21:$I$21,G6885))/(INDEX(2_Girdiler!$B$20:$I$20,G6885+1)-INDEX(2_Girdiler!$B$20:$I$20,G6885)))</f>
        <v>4.31655566291548</v>
      </c>
      <c r="I6885" s="16" t="n">
        <f aca="false">H6885/2_Girdiler!$B$17</f>
        <v>1.72938928802703</v>
      </c>
      <c r="J6885" s="16" t="n">
        <f aca="false">D6885+I6885</f>
        <v>15.4897258378513</v>
      </c>
    </row>
    <row r="6886" customFormat="false" ht="15" hidden="false" customHeight="false" outlineLevel="0" collapsed="false">
      <c r="A6886" s="0" t="n">
        <v>6874</v>
      </c>
      <c r="B6886" s="7" t="n">
        <v>0.9826</v>
      </c>
      <c r="C6886" s="7" t="n">
        <v>0.0303</v>
      </c>
      <c r="D6886" s="16" t="n">
        <f aca="false">LOGINV(B6886,$B$7,$C$7)</f>
        <v>43.9165791351593</v>
      </c>
      <c r="E6886" s="16" t="n">
        <f aca="false">LOGINV(C6886,$B$8,$C$8)</f>
        <v>32.525069285863</v>
      </c>
      <c r="F6886" s="16" t="n">
        <f aca="false">$B$5/100*E6886*2_Girdiler!$B$14*2_Girdiler!$B$15*2_Girdiler!$B$16</f>
        <v>0.818330743232313</v>
      </c>
      <c r="G6886" s="16" t="n">
        <f aca="false">MIN(MATCH(F6886,2_Girdiler!$B$20:$I$20,1),7)</f>
        <v>1</v>
      </c>
      <c r="H6886" s="16" t="n">
        <f aca="false">IF(F6886&gt;=40,2_Girdiler!$I$21+(F6886-40)*(2_Girdiler!$I$21-2_Girdiler!$H$21)/(2_Girdiler!$I$20-2_Girdiler!$H$20),INDEX(2_Girdiler!$B$21:$I$21,G6886)+(F6886-INDEX(2_Girdiler!$B$20:$I$20,G6886))*(INDEX(2_Girdiler!$B$21:$I$21,G6886+1)-INDEX(2_Girdiler!$B$21:$I$21,G6886))/(INDEX(2_Girdiler!$B$20:$I$20,G6886+1)-INDEX(2_Girdiler!$B$20:$I$20,G6886)))</f>
        <v>1.80032763511109</v>
      </c>
      <c r="I6886" s="16" t="n">
        <f aca="false">H6886/2_Girdiler!$B$17</f>
        <v>0.721285110220789</v>
      </c>
      <c r="J6886" s="16" t="n">
        <f aca="false">D6886+I6886</f>
        <v>44.6378642453801</v>
      </c>
    </row>
    <row r="6887" customFormat="false" ht="15" hidden="false" customHeight="false" outlineLevel="0" collapsed="false">
      <c r="A6887" s="0" t="n">
        <v>6875</v>
      </c>
      <c r="B6887" s="7" t="n">
        <v>0.361778</v>
      </c>
      <c r="C6887" s="7" t="n">
        <v>0.688038</v>
      </c>
      <c r="D6887" s="16" t="n">
        <f aca="false">LOGINV(B6887,$B$7,$C$7)</f>
        <v>11.1188501172999</v>
      </c>
      <c r="E6887" s="16" t="n">
        <f aca="false">LOGINV(C6887,$B$8,$C$8)</f>
        <v>149.862103565735</v>
      </c>
      <c r="F6887" s="16" t="n">
        <f aca="false">$B$5/100*E6887*2_Girdiler!$B$14*2_Girdiler!$B$15*2_Girdiler!$B$16</f>
        <v>3.7705305257139</v>
      </c>
      <c r="G6887" s="16" t="n">
        <f aca="false">MIN(MATCH(F6887,2_Girdiler!$B$20:$I$20,1),7)</f>
        <v>1</v>
      </c>
      <c r="H6887" s="16" t="n">
        <f aca="false">IF(F6887&gt;=40,2_Girdiler!$I$21+(F6887-40)*(2_Girdiler!$I$21-2_Girdiler!$H$21)/(2_Girdiler!$I$20-2_Girdiler!$H$20),INDEX(2_Girdiler!$B$21:$I$21,G6887)+(F6887-INDEX(2_Girdiler!$B$20:$I$20,G6887))*(INDEX(2_Girdiler!$B$21:$I$21,G6887+1)-INDEX(2_Girdiler!$B$21:$I$21,G6887))/(INDEX(2_Girdiler!$B$20:$I$20,G6887+1)-INDEX(2_Girdiler!$B$20:$I$20,G6887)))</f>
        <v>8.29516715657057</v>
      </c>
      <c r="I6887" s="16" t="n">
        <f aca="false">H6887/2_Girdiler!$B$17</f>
        <v>3.32338427747219</v>
      </c>
      <c r="J6887" s="16" t="n">
        <f aca="false">D6887+I6887</f>
        <v>14.4422343947721</v>
      </c>
    </row>
    <row r="6888" customFormat="false" ht="15" hidden="false" customHeight="false" outlineLevel="0" collapsed="false">
      <c r="A6888" s="0" t="n">
        <v>6876</v>
      </c>
      <c r="B6888" s="7" t="n">
        <v>0.982624</v>
      </c>
      <c r="C6888" s="7" t="n">
        <v>0.188162</v>
      </c>
      <c r="D6888" s="16" t="n">
        <f aca="false">LOGINV(B6888,$B$7,$C$7)</f>
        <v>43.9302502131801</v>
      </c>
      <c r="E6888" s="16" t="n">
        <f aca="false">LOGINV(C6888,$B$8,$C$8)</f>
        <v>61.6924701531787</v>
      </c>
      <c r="F6888" s="16" t="n">
        <f aca="false">$B$5/100*E6888*2_Girdiler!$B$14*2_Girdiler!$B$15*2_Girdiler!$B$16</f>
        <v>1.55218254905398</v>
      </c>
      <c r="G6888" s="16" t="n">
        <f aca="false">MIN(MATCH(F6888,2_Girdiler!$B$20:$I$20,1),7)</f>
        <v>1</v>
      </c>
      <c r="H6888" s="16" t="n">
        <f aca="false">IF(F6888&gt;=40,2_Girdiler!$I$21+(F6888-40)*(2_Girdiler!$I$21-2_Girdiler!$H$21)/(2_Girdiler!$I$20-2_Girdiler!$H$20),INDEX(2_Girdiler!$B$21:$I$21,G6888)+(F6888-INDEX(2_Girdiler!$B$20:$I$20,G6888))*(INDEX(2_Girdiler!$B$21:$I$21,G6888+1)-INDEX(2_Girdiler!$B$21:$I$21,G6888))/(INDEX(2_Girdiler!$B$20:$I$20,G6888+1)-INDEX(2_Girdiler!$B$20:$I$20,G6888)))</f>
        <v>3.41480160791875</v>
      </c>
      <c r="I6888" s="16" t="n">
        <f aca="false">H6888/2_Girdiler!$B$17</f>
        <v>1.36810961855719</v>
      </c>
      <c r="J6888" s="16" t="n">
        <f aca="false">D6888+I6888</f>
        <v>45.2983598317373</v>
      </c>
    </row>
    <row r="6889" customFormat="false" ht="15" hidden="false" customHeight="false" outlineLevel="0" collapsed="false">
      <c r="A6889" s="0" t="n">
        <v>6877</v>
      </c>
      <c r="B6889" s="7" t="n">
        <v>0.972283</v>
      </c>
      <c r="C6889" s="7" t="n">
        <v>0.601347</v>
      </c>
      <c r="D6889" s="16" t="n">
        <f aca="false">LOGINV(B6889,$B$7,$C$7)</f>
        <v>39.3886150450073</v>
      </c>
      <c r="E6889" s="16" t="n">
        <f aca="false">LOGINV(C6889,$B$8,$C$8)</f>
        <v>128.897330332965</v>
      </c>
      <c r="F6889" s="16" t="n">
        <f aca="false">$B$5/100*E6889*2_Girdiler!$B$14*2_Girdiler!$B$15*2_Girdiler!$B$16</f>
        <v>3.24305683117739</v>
      </c>
      <c r="G6889" s="16" t="n">
        <f aca="false">MIN(MATCH(F6889,2_Girdiler!$B$20:$I$20,1),7)</f>
        <v>1</v>
      </c>
      <c r="H6889" s="16" t="n">
        <f aca="false">IF(F6889&gt;=40,2_Girdiler!$I$21+(F6889-40)*(2_Girdiler!$I$21-2_Girdiler!$H$21)/(2_Girdiler!$I$20-2_Girdiler!$H$20),INDEX(2_Girdiler!$B$21:$I$21,G6889)+(F6889-INDEX(2_Girdiler!$B$20:$I$20,G6889))*(INDEX(2_Girdiler!$B$21:$I$21,G6889+1)-INDEX(2_Girdiler!$B$21:$I$21,G6889))/(INDEX(2_Girdiler!$B$20:$I$20,G6889+1)-INDEX(2_Girdiler!$B$20:$I$20,G6889)))</f>
        <v>7.13472502859026</v>
      </c>
      <c r="I6889" s="16" t="n">
        <f aca="false">H6889/2_Girdiler!$B$17</f>
        <v>2.8584635531211</v>
      </c>
      <c r="J6889" s="16" t="n">
        <f aca="false">D6889+I6889</f>
        <v>42.2470785981284</v>
      </c>
    </row>
    <row r="6890" customFormat="false" ht="15" hidden="false" customHeight="false" outlineLevel="0" collapsed="false">
      <c r="A6890" s="0" t="n">
        <v>6878</v>
      </c>
      <c r="B6890" s="7" t="n">
        <v>0.613978</v>
      </c>
      <c r="C6890" s="7" t="n">
        <v>0.725909</v>
      </c>
      <c r="D6890" s="16" t="n">
        <f aca="false">LOGINV(B6890,$B$7,$C$7)</f>
        <v>15.9152864536876</v>
      </c>
      <c r="E6890" s="16" t="n">
        <f aca="false">LOGINV(C6890,$B$8,$C$8)</f>
        <v>160.909672009981</v>
      </c>
      <c r="F6890" s="16" t="n">
        <f aca="false">$B$5/100*E6890*2_Girdiler!$B$14*2_Girdiler!$B$15*2_Girdiler!$B$16</f>
        <v>4.04848734777112</v>
      </c>
      <c r="G6890" s="16" t="n">
        <f aca="false">MIN(MATCH(F6890,2_Girdiler!$B$20:$I$20,1),7)</f>
        <v>1</v>
      </c>
      <c r="H6890" s="16" t="n">
        <f aca="false">IF(F6890&gt;=40,2_Girdiler!$I$21+(F6890-40)*(2_Girdiler!$I$21-2_Girdiler!$H$21)/(2_Girdiler!$I$20-2_Girdiler!$H$20),INDEX(2_Girdiler!$B$21:$I$21,G6890)+(F6890-INDEX(2_Girdiler!$B$20:$I$20,G6890))*(INDEX(2_Girdiler!$B$21:$I$21,G6890+1)-INDEX(2_Girdiler!$B$21:$I$21,G6890))/(INDEX(2_Girdiler!$B$20:$I$20,G6890+1)-INDEX(2_Girdiler!$B$20:$I$20,G6890)))</f>
        <v>8.90667216509647</v>
      </c>
      <c r="I6890" s="16" t="n">
        <f aca="false">H6890/2_Girdiler!$B$17</f>
        <v>3.56837827127262</v>
      </c>
      <c r="J6890" s="16" t="n">
        <f aca="false">D6890+I6890</f>
        <v>19.4836647249602</v>
      </c>
    </row>
    <row r="6891" customFormat="false" ht="15" hidden="false" customHeight="false" outlineLevel="0" collapsed="false">
      <c r="A6891" s="0" t="n">
        <v>6879</v>
      </c>
      <c r="B6891" s="7" t="n">
        <v>0.212454</v>
      </c>
      <c r="C6891" s="7" t="n">
        <v>0.553507</v>
      </c>
      <c r="D6891" s="16" t="n">
        <f aca="false">LOGINV(B6891,$B$7,$C$7)</f>
        <v>8.68008071965481</v>
      </c>
      <c r="E6891" s="16" t="n">
        <f aca="false">LOGINV(C6891,$B$8,$C$8)</f>
        <v>119.112228908239</v>
      </c>
      <c r="F6891" s="16" t="n">
        <f aca="false">$B$5/100*E6891*2_Girdiler!$B$14*2_Girdiler!$B$15*2_Girdiler!$B$16</f>
        <v>2.9968636793313</v>
      </c>
      <c r="G6891" s="16" t="n">
        <f aca="false">MIN(MATCH(F6891,2_Girdiler!$B$20:$I$20,1),7)</f>
        <v>1</v>
      </c>
      <c r="H6891" s="16" t="n">
        <f aca="false">IF(F6891&gt;=40,2_Girdiler!$I$21+(F6891-40)*(2_Girdiler!$I$21-2_Girdiler!$H$21)/(2_Girdiler!$I$20-2_Girdiler!$H$20),INDEX(2_Girdiler!$B$21:$I$21,G6891)+(F6891-INDEX(2_Girdiler!$B$20:$I$20,G6891))*(INDEX(2_Girdiler!$B$21:$I$21,G6891+1)-INDEX(2_Girdiler!$B$21:$I$21,G6891))/(INDEX(2_Girdiler!$B$20:$I$20,G6891+1)-INDEX(2_Girdiler!$B$20:$I$20,G6891)))</f>
        <v>6.59310009452886</v>
      </c>
      <c r="I6891" s="16" t="n">
        <f aca="false">H6891/2_Girdiler!$B$17</f>
        <v>2.64146638402599</v>
      </c>
      <c r="J6891" s="16" t="n">
        <f aca="false">D6891+I6891</f>
        <v>11.3215471036808</v>
      </c>
    </row>
    <row r="6892" customFormat="false" ht="15" hidden="false" customHeight="false" outlineLevel="0" collapsed="false">
      <c r="A6892" s="0" t="n">
        <v>6880</v>
      </c>
      <c r="B6892" s="7" t="n">
        <v>0.27859</v>
      </c>
      <c r="C6892" s="7" t="n">
        <v>0.088323</v>
      </c>
      <c r="D6892" s="16" t="n">
        <f aca="false">LOGINV(B6892,$B$7,$C$7)</f>
        <v>9.76287107352064</v>
      </c>
      <c r="E6892" s="16" t="n">
        <f aca="false">LOGINV(C6892,$B$8,$C$8)</f>
        <v>45.6525281392984</v>
      </c>
      <c r="F6892" s="16" t="n">
        <f aca="false">$B$5/100*E6892*2_Girdiler!$B$14*2_Girdiler!$B$15*2_Girdiler!$B$16</f>
        <v>1.14861760798475</v>
      </c>
      <c r="G6892" s="16" t="n">
        <f aca="false">MIN(MATCH(F6892,2_Girdiler!$B$20:$I$20,1),7)</f>
        <v>1</v>
      </c>
      <c r="H6892" s="16" t="n">
        <f aca="false">IF(F6892&gt;=40,2_Girdiler!$I$21+(F6892-40)*(2_Girdiler!$I$21-2_Girdiler!$H$21)/(2_Girdiler!$I$20-2_Girdiler!$H$20),INDEX(2_Girdiler!$B$21:$I$21,G6892)+(F6892-INDEX(2_Girdiler!$B$20:$I$20,G6892))*(INDEX(2_Girdiler!$B$21:$I$21,G6892+1)-INDEX(2_Girdiler!$B$21:$I$21,G6892))/(INDEX(2_Girdiler!$B$20:$I$20,G6892+1)-INDEX(2_Girdiler!$B$20:$I$20,G6892)))</f>
        <v>2.52695873756644</v>
      </c>
      <c r="I6892" s="16" t="n">
        <f aca="false">H6892/2_Girdiler!$B$17</f>
        <v>1.01240334037117</v>
      </c>
      <c r="J6892" s="16" t="n">
        <f aca="false">D6892+I6892</f>
        <v>10.7752744138918</v>
      </c>
    </row>
    <row r="6893" customFormat="false" ht="15" hidden="false" customHeight="false" outlineLevel="0" collapsed="false">
      <c r="A6893" s="0" t="n">
        <v>6881</v>
      </c>
      <c r="B6893" s="7" t="n">
        <v>0.622915</v>
      </c>
      <c r="C6893" s="7" t="n">
        <v>0.972334</v>
      </c>
      <c r="D6893" s="16" t="n">
        <f aca="false">LOGINV(B6893,$B$7,$C$7)</f>
        <v>16.1246215287425</v>
      </c>
      <c r="E6893" s="16" t="n">
        <f aca="false">LOGINV(C6893,$B$8,$C$8)</f>
        <v>376.220320716529</v>
      </c>
      <c r="F6893" s="16" t="n">
        <f aca="false">$B$5/100*E6893*2_Girdiler!$B$14*2_Girdiler!$B$15*2_Girdiler!$B$16</f>
        <v>9.46570326922787</v>
      </c>
      <c r="G6893" s="16" t="n">
        <f aca="false">MIN(MATCH(F6893,2_Girdiler!$B$20:$I$20,1),7)</f>
        <v>2</v>
      </c>
      <c r="H6893" s="16" t="n">
        <f aca="false">IF(F6893&gt;=40,2_Girdiler!$I$21+(F6893-40)*(2_Girdiler!$I$21-2_Girdiler!$H$21)/(2_Girdiler!$I$20-2_Girdiler!$H$20),INDEX(2_Girdiler!$B$21:$I$21,G6893)+(F6893-INDEX(2_Girdiler!$B$20:$I$20,G6893))*(INDEX(2_Girdiler!$B$21:$I$21,G6893+1)-INDEX(2_Girdiler!$B$21:$I$21,G6893))/(INDEX(2_Girdiler!$B$20:$I$20,G6893+1)-INDEX(2_Girdiler!$B$20:$I$20,G6893)))</f>
        <v>18.1451252307646</v>
      </c>
      <c r="I6893" s="16" t="n">
        <f aca="false">H6893/2_Girdiler!$B$17</f>
        <v>7.26968158283838</v>
      </c>
      <c r="J6893" s="16" t="n">
        <f aca="false">D6893+I6893</f>
        <v>23.3943031115808</v>
      </c>
    </row>
    <row r="6894" customFormat="false" ht="15" hidden="false" customHeight="false" outlineLevel="0" collapsed="false">
      <c r="A6894" s="0" t="n">
        <v>6882</v>
      </c>
      <c r="B6894" s="7" t="n">
        <v>0.188986</v>
      </c>
      <c r="C6894" s="7" t="n">
        <v>0.380875</v>
      </c>
      <c r="D6894" s="16" t="n">
        <f aca="false">LOGINV(B6894,$B$7,$C$7)</f>
        <v>8.28440110650506</v>
      </c>
      <c r="E6894" s="16" t="n">
        <f aca="false">LOGINV(C6894,$B$8,$C$8)</f>
        <v>89.794535509293</v>
      </c>
      <c r="F6894" s="16" t="n">
        <f aca="false">$B$5/100*E6894*2_Girdiler!$B$14*2_Girdiler!$B$15*2_Girdiler!$B$16</f>
        <v>2.25923051341381</v>
      </c>
      <c r="G6894" s="16" t="n">
        <f aca="false">MIN(MATCH(F6894,2_Girdiler!$B$20:$I$20,1),7)</f>
        <v>1</v>
      </c>
      <c r="H6894" s="16" t="n">
        <f aca="false">IF(F6894&gt;=40,2_Girdiler!$I$21+(F6894-40)*(2_Girdiler!$I$21-2_Girdiler!$H$21)/(2_Girdiler!$I$20-2_Girdiler!$H$20),INDEX(2_Girdiler!$B$21:$I$21,G6894)+(F6894-INDEX(2_Girdiler!$B$20:$I$20,G6894))*(INDEX(2_Girdiler!$B$21:$I$21,G6894+1)-INDEX(2_Girdiler!$B$21:$I$21,G6894))/(INDEX(2_Girdiler!$B$20:$I$20,G6894+1)-INDEX(2_Girdiler!$B$20:$I$20,G6894)))</f>
        <v>4.97030712951039</v>
      </c>
      <c r="I6894" s="16" t="n">
        <f aca="false">H6894/2_Girdiler!$B$17</f>
        <v>1.99130894611794</v>
      </c>
      <c r="J6894" s="16" t="n">
        <f aca="false">D6894+I6894</f>
        <v>10.275710052623</v>
      </c>
    </row>
    <row r="6895" customFormat="false" ht="15" hidden="false" customHeight="false" outlineLevel="0" collapsed="false">
      <c r="A6895" s="0" t="n">
        <v>6883</v>
      </c>
      <c r="B6895" s="7" t="n">
        <v>0.746421</v>
      </c>
      <c r="C6895" s="7" t="n">
        <v>0.16459</v>
      </c>
      <c r="D6895" s="16" t="n">
        <f aca="false">LOGINV(B6895,$B$7,$C$7)</f>
        <v>19.5995457585085</v>
      </c>
      <c r="E6895" s="16" t="n">
        <f aca="false">LOGINV(C6895,$B$8,$C$8)</f>
        <v>58.1701059468704</v>
      </c>
      <c r="F6895" s="16" t="n">
        <f aca="false">$B$5/100*E6895*2_Girdiler!$B$14*2_Girdiler!$B$15*2_Girdiler!$B$16</f>
        <v>1.46355986562326</v>
      </c>
      <c r="G6895" s="16" t="n">
        <f aca="false">MIN(MATCH(F6895,2_Girdiler!$B$20:$I$20,1),7)</f>
        <v>1</v>
      </c>
      <c r="H6895" s="16" t="n">
        <f aca="false">IF(F6895&gt;=40,2_Girdiler!$I$21+(F6895-40)*(2_Girdiler!$I$21-2_Girdiler!$H$21)/(2_Girdiler!$I$20-2_Girdiler!$H$20),INDEX(2_Girdiler!$B$21:$I$21,G6895)+(F6895-INDEX(2_Girdiler!$B$20:$I$20,G6895))*(INDEX(2_Girdiler!$B$21:$I$21,G6895+1)-INDEX(2_Girdiler!$B$21:$I$21,G6895))/(INDEX(2_Girdiler!$B$20:$I$20,G6895+1)-INDEX(2_Girdiler!$B$20:$I$20,G6895)))</f>
        <v>3.21983170437117</v>
      </c>
      <c r="I6895" s="16" t="n">
        <f aca="false">H6895/2_Girdiler!$B$17</f>
        <v>1.28999667643076</v>
      </c>
      <c r="J6895" s="16" t="n">
        <f aca="false">D6895+I6895</f>
        <v>20.8895424349393</v>
      </c>
    </row>
    <row r="6896" customFormat="false" ht="15" hidden="false" customHeight="false" outlineLevel="0" collapsed="false">
      <c r="A6896" s="0" t="n">
        <v>6884</v>
      </c>
      <c r="B6896" s="7" t="n">
        <v>0.911164</v>
      </c>
      <c r="C6896" s="7" t="n">
        <v>0.392556</v>
      </c>
      <c r="D6896" s="16" t="n">
        <f aca="false">LOGINV(B6896,$B$7,$C$7)</f>
        <v>28.7073044639869</v>
      </c>
      <c r="E6896" s="16" t="n">
        <f aca="false">LOGINV(C6896,$B$8,$C$8)</f>
        <v>91.5810972821462</v>
      </c>
      <c r="F6896" s="16" t="n">
        <f aca="false">$B$5/100*E6896*2_Girdiler!$B$14*2_Girdiler!$B$15*2_Girdiler!$B$16</f>
        <v>2.3041804076188</v>
      </c>
      <c r="G6896" s="16" t="n">
        <f aca="false">MIN(MATCH(F6896,2_Girdiler!$B$20:$I$20,1),7)</f>
        <v>1</v>
      </c>
      <c r="H6896" s="16" t="n">
        <f aca="false">IF(F6896&gt;=40,2_Girdiler!$I$21+(F6896-40)*(2_Girdiler!$I$21-2_Girdiler!$H$21)/(2_Girdiler!$I$20-2_Girdiler!$H$20),INDEX(2_Girdiler!$B$21:$I$21,G6896)+(F6896-INDEX(2_Girdiler!$B$20:$I$20,G6896))*(INDEX(2_Girdiler!$B$21:$I$21,G6896+1)-INDEX(2_Girdiler!$B$21:$I$21,G6896))/(INDEX(2_Girdiler!$B$20:$I$20,G6896+1)-INDEX(2_Girdiler!$B$20:$I$20,G6896)))</f>
        <v>5.06919689676135</v>
      </c>
      <c r="I6896" s="16" t="n">
        <f aca="false">H6896/2_Girdiler!$B$17</f>
        <v>2.03092824389477</v>
      </c>
      <c r="J6896" s="16" t="n">
        <f aca="false">D6896+I6896</f>
        <v>30.7382327078817</v>
      </c>
    </row>
    <row r="6897" customFormat="false" ht="15" hidden="false" customHeight="false" outlineLevel="0" collapsed="false">
      <c r="A6897" s="0" t="n">
        <v>6885</v>
      </c>
      <c r="B6897" s="7" t="n">
        <v>0.036042</v>
      </c>
      <c r="C6897" s="7" t="n">
        <v>0.063548</v>
      </c>
      <c r="D6897" s="16" t="n">
        <f aca="false">LOGINV(B6897,$B$7,$C$7)</f>
        <v>4.9692428378894</v>
      </c>
      <c r="E6897" s="16" t="n">
        <f aca="false">LOGINV(C6897,$B$8,$C$8)</f>
        <v>40.7892802709668</v>
      </c>
      <c r="F6897" s="16" t="n">
        <f aca="false">$B$5/100*E6897*2_Girdiler!$B$14*2_Girdiler!$B$15*2_Girdiler!$B$16</f>
        <v>1.02625829161752</v>
      </c>
      <c r="G6897" s="16" t="n">
        <f aca="false">MIN(MATCH(F6897,2_Girdiler!$B$20:$I$20,1),7)</f>
        <v>1</v>
      </c>
      <c r="H6897" s="16" t="n">
        <f aca="false">IF(F6897&gt;=40,2_Girdiler!$I$21+(F6897-40)*(2_Girdiler!$I$21-2_Girdiler!$H$21)/(2_Girdiler!$I$20-2_Girdiler!$H$20),INDEX(2_Girdiler!$B$21:$I$21,G6897)+(F6897-INDEX(2_Girdiler!$B$20:$I$20,G6897))*(INDEX(2_Girdiler!$B$21:$I$21,G6897+1)-INDEX(2_Girdiler!$B$21:$I$21,G6897))/(INDEX(2_Girdiler!$B$20:$I$20,G6897+1)-INDEX(2_Girdiler!$B$20:$I$20,G6897)))</f>
        <v>2.25776824155855</v>
      </c>
      <c r="I6897" s="16" t="n">
        <f aca="false">H6897/2_Girdiler!$B$17</f>
        <v>0.904554583957754</v>
      </c>
      <c r="J6897" s="16" t="n">
        <f aca="false">D6897+I6897</f>
        <v>5.87379742184715</v>
      </c>
    </row>
    <row r="6898" customFormat="false" ht="15" hidden="false" customHeight="false" outlineLevel="0" collapsed="false">
      <c r="A6898" s="0" t="n">
        <v>6886</v>
      </c>
      <c r="B6898" s="7" t="n">
        <v>0.698121</v>
      </c>
      <c r="C6898" s="7" t="n">
        <v>0.065333</v>
      </c>
      <c r="D6898" s="16" t="n">
        <f aca="false">LOGINV(B6898,$B$7,$C$7)</f>
        <v>18.08517950755</v>
      </c>
      <c r="E6898" s="16" t="n">
        <f aca="false">LOGINV(C6898,$B$8,$C$8)</f>
        <v>41.1641718383033</v>
      </c>
      <c r="F6898" s="16" t="n">
        <f aca="false">$B$5/100*E6898*2_Girdiler!$B$14*2_Girdiler!$B$15*2_Girdiler!$B$16</f>
        <v>1.03569056345171</v>
      </c>
      <c r="G6898" s="16" t="n">
        <f aca="false">MIN(MATCH(F6898,2_Girdiler!$B$20:$I$20,1),7)</f>
        <v>1</v>
      </c>
      <c r="H6898" s="16" t="n">
        <f aca="false">IF(F6898&gt;=40,2_Girdiler!$I$21+(F6898-40)*(2_Girdiler!$I$21-2_Girdiler!$H$21)/(2_Girdiler!$I$20-2_Girdiler!$H$20),INDEX(2_Girdiler!$B$21:$I$21,G6898)+(F6898-INDEX(2_Girdiler!$B$20:$I$20,G6898))*(INDEX(2_Girdiler!$B$21:$I$21,G6898+1)-INDEX(2_Girdiler!$B$21:$I$21,G6898))/(INDEX(2_Girdiler!$B$20:$I$20,G6898+1)-INDEX(2_Girdiler!$B$20:$I$20,G6898)))</f>
        <v>2.27851923959376</v>
      </c>
      <c r="I6898" s="16" t="n">
        <f aca="false">H6898/2_Girdiler!$B$17</f>
        <v>0.912868285093655</v>
      </c>
      <c r="J6898" s="16" t="n">
        <f aca="false">D6898+I6898</f>
        <v>18.9980477926436</v>
      </c>
    </row>
    <row r="6899" customFormat="false" ht="15" hidden="false" customHeight="false" outlineLevel="0" collapsed="false">
      <c r="A6899" s="0" t="n">
        <v>6887</v>
      </c>
      <c r="B6899" s="7" t="n">
        <v>0.133744</v>
      </c>
      <c r="C6899" s="7" t="n">
        <v>0.476823</v>
      </c>
      <c r="D6899" s="16" t="n">
        <f aca="false">LOGINV(B6899,$B$7,$C$7)</f>
        <v>7.29885948068866</v>
      </c>
      <c r="E6899" s="16" t="n">
        <f aca="false">LOGINV(C6899,$B$8,$C$8)</f>
        <v>105.183549863896</v>
      </c>
      <c r="F6899" s="16" t="n">
        <f aca="false">$B$5/100*E6899*2_Girdiler!$B$14*2_Girdiler!$B$15*2_Girdiler!$B$16</f>
        <v>2.64641811457563</v>
      </c>
      <c r="G6899" s="16" t="n">
        <f aca="false">MIN(MATCH(F6899,2_Girdiler!$B$20:$I$20,1),7)</f>
        <v>1</v>
      </c>
      <c r="H6899" s="16" t="n">
        <f aca="false">IF(F6899&gt;=40,2_Girdiler!$I$21+(F6899-40)*(2_Girdiler!$I$21-2_Girdiler!$H$21)/(2_Girdiler!$I$20-2_Girdiler!$H$20),INDEX(2_Girdiler!$B$21:$I$21,G6899)+(F6899-INDEX(2_Girdiler!$B$20:$I$20,G6899))*(INDEX(2_Girdiler!$B$21:$I$21,G6899+1)-INDEX(2_Girdiler!$B$21:$I$21,G6899))/(INDEX(2_Girdiler!$B$20:$I$20,G6899+1)-INDEX(2_Girdiler!$B$20:$I$20,G6899)))</f>
        <v>5.82211985206638</v>
      </c>
      <c r="I6899" s="16" t="n">
        <f aca="false">H6899/2_Girdiler!$B$17</f>
        <v>2.33258006893685</v>
      </c>
      <c r="J6899" s="16" t="n">
        <f aca="false">D6899+I6899</f>
        <v>9.63143954962552</v>
      </c>
    </row>
    <row r="6900" customFormat="false" ht="15" hidden="false" customHeight="false" outlineLevel="0" collapsed="false">
      <c r="A6900" s="0" t="n">
        <v>6888</v>
      </c>
      <c r="B6900" s="7" t="n">
        <v>0.00169</v>
      </c>
      <c r="C6900" s="7" t="n">
        <v>0.882543</v>
      </c>
      <c r="D6900" s="16" t="n">
        <f aca="false">LOGINV(B6900,$B$7,$C$7)</f>
        <v>2.64355813275331</v>
      </c>
      <c r="E6900" s="16" t="n">
        <f aca="false">LOGINV(C6900,$B$8,$C$8)</f>
        <v>235.085914274613</v>
      </c>
      <c r="F6900" s="16" t="n">
        <f aca="false">$B$5/100*E6900*2_Girdiler!$B$14*2_Girdiler!$B$15*2_Girdiler!$B$16</f>
        <v>5.91476160314927</v>
      </c>
      <c r="G6900" s="16" t="n">
        <f aca="false">MIN(MATCH(F6900,2_Girdiler!$B$20:$I$20,1),7)</f>
        <v>2</v>
      </c>
      <c r="H6900" s="16" t="n">
        <f aca="false">IF(F6900&gt;=40,2_Girdiler!$I$21+(F6900-40)*(2_Girdiler!$I$21-2_Girdiler!$H$21)/(2_Girdiler!$I$20-2_Girdiler!$H$20),INDEX(2_Girdiler!$B$21:$I$21,G6900)+(F6900-INDEX(2_Girdiler!$B$20:$I$20,G6900))*(INDEX(2_Girdiler!$B$21:$I$21,G6900+1)-INDEX(2_Girdiler!$B$21:$I$21,G6900))/(INDEX(2_Girdiler!$B$20:$I$20,G6900+1)-INDEX(2_Girdiler!$B$20:$I$20,G6900)))</f>
        <v>12.4636185650388</v>
      </c>
      <c r="I6900" s="16" t="n">
        <f aca="false">H6900/2_Girdiler!$B$17</f>
        <v>4.99343692509569</v>
      </c>
      <c r="J6900" s="16" t="n">
        <f aca="false">D6900+I6900</f>
        <v>7.63699505784899</v>
      </c>
    </row>
    <row r="6901" customFormat="false" ht="15" hidden="false" customHeight="false" outlineLevel="0" collapsed="false">
      <c r="A6901" s="0" t="n">
        <v>6889</v>
      </c>
      <c r="B6901" s="7" t="n">
        <v>0.842976</v>
      </c>
      <c r="C6901" s="7" t="n">
        <v>0.820521</v>
      </c>
      <c r="D6901" s="16" t="n">
        <f aca="false">LOGINV(B6901,$B$7,$C$7)</f>
        <v>23.7354683354522</v>
      </c>
      <c r="E6901" s="16" t="n">
        <f aca="false">LOGINV(C6901,$B$8,$C$8)</f>
        <v>197.429202662384</v>
      </c>
      <c r="F6901" s="16" t="n">
        <f aca="false">$B$5/100*E6901*2_Girdiler!$B$14*2_Girdiler!$B$15*2_Girdiler!$B$16</f>
        <v>4.96731873898559</v>
      </c>
      <c r="G6901" s="16" t="n">
        <f aca="false">MIN(MATCH(F6901,2_Girdiler!$B$20:$I$20,1),7)</f>
        <v>1</v>
      </c>
      <c r="H6901" s="16" t="n">
        <f aca="false">IF(F6901&gt;=40,2_Girdiler!$I$21+(F6901-40)*(2_Girdiler!$I$21-2_Girdiler!$H$21)/(2_Girdiler!$I$20-2_Girdiler!$H$20),INDEX(2_Girdiler!$B$21:$I$21,G6901)+(F6901-INDEX(2_Girdiler!$B$20:$I$20,G6901))*(INDEX(2_Girdiler!$B$21:$I$21,G6901+1)-INDEX(2_Girdiler!$B$21:$I$21,G6901))/(INDEX(2_Girdiler!$B$20:$I$20,G6901+1)-INDEX(2_Girdiler!$B$20:$I$20,G6901)))</f>
        <v>10.9281012257683</v>
      </c>
      <c r="I6901" s="16" t="n">
        <f aca="false">H6901/2_Girdiler!$B$17</f>
        <v>4.37824568340076</v>
      </c>
      <c r="J6901" s="16" t="n">
        <f aca="false">D6901+I6901</f>
        <v>28.113714018853</v>
      </c>
    </row>
    <row r="6902" customFormat="false" ht="15" hidden="false" customHeight="false" outlineLevel="0" collapsed="false">
      <c r="A6902" s="0" t="n">
        <v>6890</v>
      </c>
      <c r="B6902" s="7" t="n">
        <v>0.752857</v>
      </c>
      <c r="C6902" s="7" t="n">
        <v>0.897499</v>
      </c>
      <c r="D6902" s="16" t="n">
        <f aca="false">LOGINV(B6902,$B$7,$C$7)</f>
        <v>19.821897642384</v>
      </c>
      <c r="E6902" s="16" t="n">
        <f aca="false">LOGINV(C6902,$B$8,$C$8)</f>
        <v>247.486087202057</v>
      </c>
      <c r="F6902" s="16" t="n">
        <f aca="false">$B$5/100*E6902*2_Girdiler!$B$14*2_Girdiler!$B$15*2_Girdiler!$B$16</f>
        <v>6.22674995400375</v>
      </c>
      <c r="G6902" s="16" t="n">
        <f aca="false">MIN(MATCH(F6902,2_Girdiler!$B$20:$I$20,1),7)</f>
        <v>2</v>
      </c>
      <c r="H6902" s="16" t="n">
        <f aca="false">IF(F6902&gt;=40,2_Girdiler!$I$21+(F6902-40)*(2_Girdiler!$I$21-2_Girdiler!$H$21)/(2_Girdiler!$I$20-2_Girdiler!$H$20),INDEX(2_Girdiler!$B$21:$I$21,G6902)+(F6902-INDEX(2_Girdiler!$B$20:$I$20,G6902))*(INDEX(2_Girdiler!$B$21:$I$21,G6902+1)-INDEX(2_Girdiler!$B$21:$I$21,G6902))/(INDEX(2_Girdiler!$B$20:$I$20,G6902+1)-INDEX(2_Girdiler!$B$20:$I$20,G6902)))</f>
        <v>12.962799926406</v>
      </c>
      <c r="I6902" s="16" t="n">
        <f aca="false">H6902/2_Girdiler!$B$17</f>
        <v>5.19342945769471</v>
      </c>
      <c r="J6902" s="16" t="n">
        <f aca="false">D6902+I6902</f>
        <v>25.0153271000787</v>
      </c>
    </row>
    <row r="6903" customFormat="false" ht="15" hidden="false" customHeight="false" outlineLevel="0" collapsed="false">
      <c r="A6903" s="0" t="n">
        <v>6891</v>
      </c>
      <c r="B6903" s="7" t="n">
        <v>0.710178</v>
      </c>
      <c r="C6903" s="7" t="n">
        <v>0.730865</v>
      </c>
      <c r="D6903" s="16" t="n">
        <f aca="false">LOGINV(B6903,$B$7,$C$7)</f>
        <v>18.4404484173562</v>
      </c>
      <c r="E6903" s="16" t="n">
        <f aca="false">LOGINV(C6903,$B$8,$C$8)</f>
        <v>162.46943737867</v>
      </c>
      <c r="F6903" s="16" t="n">
        <f aca="false">$B$5/100*E6903*2_Girdiler!$B$14*2_Girdiler!$B$15*2_Girdiler!$B$16</f>
        <v>4.08773104444733</v>
      </c>
      <c r="G6903" s="16" t="n">
        <f aca="false">MIN(MATCH(F6903,2_Girdiler!$B$20:$I$20,1),7)</f>
        <v>1</v>
      </c>
      <c r="H6903" s="16" t="n">
        <f aca="false">IF(F6903&gt;=40,2_Girdiler!$I$21+(F6903-40)*(2_Girdiler!$I$21-2_Girdiler!$H$21)/(2_Girdiler!$I$20-2_Girdiler!$H$20),INDEX(2_Girdiler!$B$21:$I$21,G6903)+(F6903-INDEX(2_Girdiler!$B$20:$I$20,G6903))*(INDEX(2_Girdiler!$B$21:$I$21,G6903+1)-INDEX(2_Girdiler!$B$21:$I$21,G6903))/(INDEX(2_Girdiler!$B$20:$I$20,G6903+1)-INDEX(2_Girdiler!$B$20:$I$20,G6903)))</f>
        <v>8.99300829778413</v>
      </c>
      <c r="I6903" s="16" t="n">
        <f aca="false">H6903/2_Girdiler!$B$17</f>
        <v>3.60296806802249</v>
      </c>
      <c r="J6903" s="16" t="n">
        <f aca="false">D6903+I6903</f>
        <v>22.0434164853787</v>
      </c>
    </row>
    <row r="6904" customFormat="false" ht="15" hidden="false" customHeight="false" outlineLevel="0" collapsed="false">
      <c r="A6904" s="0" t="n">
        <v>6892</v>
      </c>
      <c r="B6904" s="7" t="n">
        <v>0.152336</v>
      </c>
      <c r="C6904" s="7" t="n">
        <v>0.66962</v>
      </c>
      <c r="D6904" s="16" t="n">
        <f aca="false">LOGINV(B6904,$B$7,$C$7)</f>
        <v>7.64191230008635</v>
      </c>
      <c r="E6904" s="16" t="n">
        <f aca="false">LOGINV(C6904,$B$8,$C$8)</f>
        <v>144.968411029252</v>
      </c>
      <c r="F6904" s="16" t="n">
        <f aca="false">$B$5/100*E6904*2_Girdiler!$B$14*2_Girdiler!$B$15*2_Girdiler!$B$16</f>
        <v>3.64740522149599</v>
      </c>
      <c r="G6904" s="16" t="n">
        <f aca="false">MIN(MATCH(F6904,2_Girdiler!$B$20:$I$20,1),7)</f>
        <v>1</v>
      </c>
      <c r="H6904" s="16" t="n">
        <f aca="false">IF(F6904&gt;=40,2_Girdiler!$I$21+(F6904-40)*(2_Girdiler!$I$21-2_Girdiler!$H$21)/(2_Girdiler!$I$20-2_Girdiler!$H$20),INDEX(2_Girdiler!$B$21:$I$21,G6904)+(F6904-INDEX(2_Girdiler!$B$20:$I$20,G6904))*(INDEX(2_Girdiler!$B$21:$I$21,G6904+1)-INDEX(2_Girdiler!$B$21:$I$21,G6904))/(INDEX(2_Girdiler!$B$20:$I$20,G6904+1)-INDEX(2_Girdiler!$B$20:$I$20,G6904)))</f>
        <v>8.02429148729117</v>
      </c>
      <c r="I6904" s="16" t="n">
        <f aca="false">H6904/2_Girdiler!$B$17</f>
        <v>3.21486037151089</v>
      </c>
      <c r="J6904" s="16" t="n">
        <f aca="false">D6904+I6904</f>
        <v>10.8567726715972</v>
      </c>
    </row>
    <row r="6905" customFormat="false" ht="15" hidden="false" customHeight="false" outlineLevel="0" collapsed="false">
      <c r="A6905" s="0" t="n">
        <v>6893</v>
      </c>
      <c r="B6905" s="7" t="n">
        <v>0.336247</v>
      </c>
      <c r="C6905" s="7" t="n">
        <v>0.321842</v>
      </c>
      <c r="D6905" s="16" t="n">
        <f aca="false">LOGINV(B6905,$B$7,$C$7)</f>
        <v>10.6992283648276</v>
      </c>
      <c r="E6905" s="16" t="n">
        <f aca="false">LOGINV(C6905,$B$8,$C$8)</f>
        <v>81.0163030973036</v>
      </c>
      <c r="F6905" s="16" t="n">
        <f aca="false">$B$5/100*E6905*2_Girdiler!$B$14*2_Girdiler!$B$15*2_Girdiler!$B$16</f>
        <v>2.03837018592816</v>
      </c>
      <c r="G6905" s="16" t="n">
        <f aca="false">MIN(MATCH(F6905,2_Girdiler!$B$20:$I$20,1),7)</f>
        <v>1</v>
      </c>
      <c r="H6905" s="16" t="n">
        <f aca="false">IF(F6905&gt;=40,2_Girdiler!$I$21+(F6905-40)*(2_Girdiler!$I$21-2_Girdiler!$H$21)/(2_Girdiler!$I$20-2_Girdiler!$H$20),INDEX(2_Girdiler!$B$21:$I$21,G6905)+(F6905-INDEX(2_Girdiler!$B$20:$I$20,G6905))*(INDEX(2_Girdiler!$B$21:$I$21,G6905+1)-INDEX(2_Girdiler!$B$21:$I$21,G6905))/(INDEX(2_Girdiler!$B$20:$I$20,G6905+1)-INDEX(2_Girdiler!$B$20:$I$20,G6905)))</f>
        <v>4.48441440904195</v>
      </c>
      <c r="I6905" s="16" t="n">
        <f aca="false">H6905/2_Girdiler!$B$17</f>
        <v>1.79664038823796</v>
      </c>
      <c r="J6905" s="16" t="n">
        <f aca="false">D6905+I6905</f>
        <v>12.4958687530655</v>
      </c>
    </row>
    <row r="6906" customFormat="false" ht="15" hidden="false" customHeight="false" outlineLevel="0" collapsed="false">
      <c r="A6906" s="0" t="n">
        <v>6894</v>
      </c>
      <c r="B6906" s="7" t="n">
        <v>0.950186</v>
      </c>
      <c r="C6906" s="7" t="n">
        <v>0.958757</v>
      </c>
      <c r="D6906" s="16" t="n">
        <f aca="false">LOGINV(B6906,$B$7,$C$7)</f>
        <v>33.9079041961603</v>
      </c>
      <c r="E6906" s="16" t="n">
        <f aca="false">LOGINV(C6906,$B$8,$C$8)</f>
        <v>334.990211519608</v>
      </c>
      <c r="F6906" s="16" t="n">
        <f aca="false">$B$5/100*E6906*2_Girdiler!$B$14*2_Girdiler!$B$15*2_Girdiler!$B$16</f>
        <v>8.42835372183333</v>
      </c>
      <c r="G6906" s="16" t="n">
        <f aca="false">MIN(MATCH(F6906,2_Girdiler!$B$20:$I$20,1),7)</f>
        <v>2</v>
      </c>
      <c r="H6906" s="16" t="n">
        <f aca="false">IF(F6906&gt;=40,2_Girdiler!$I$21+(F6906-40)*(2_Girdiler!$I$21-2_Girdiler!$H$21)/(2_Girdiler!$I$20-2_Girdiler!$H$20),INDEX(2_Girdiler!$B$21:$I$21,G6906)+(F6906-INDEX(2_Girdiler!$B$20:$I$20,G6906))*(INDEX(2_Girdiler!$B$21:$I$21,G6906+1)-INDEX(2_Girdiler!$B$21:$I$21,G6906))/(INDEX(2_Girdiler!$B$20:$I$20,G6906+1)-INDEX(2_Girdiler!$B$20:$I$20,G6906)))</f>
        <v>16.4853659549333</v>
      </c>
      <c r="I6906" s="16" t="n">
        <f aca="false">H6906/2_Girdiler!$B$17</f>
        <v>6.60471392425214</v>
      </c>
      <c r="J6906" s="16" t="n">
        <f aca="false">D6906+I6906</f>
        <v>40.5126181204125</v>
      </c>
    </row>
    <row r="6907" customFormat="false" ht="15" hidden="false" customHeight="false" outlineLevel="0" collapsed="false">
      <c r="A6907" s="0" t="n">
        <v>6895</v>
      </c>
      <c r="B6907" s="7" t="n">
        <v>0.627058</v>
      </c>
      <c r="C6907" s="7" t="n">
        <v>0.084984</v>
      </c>
      <c r="D6907" s="16" t="n">
        <f aca="false">LOGINV(B6907,$B$7,$C$7)</f>
        <v>16.223119960527</v>
      </c>
      <c r="E6907" s="16" t="n">
        <f aca="false">LOGINV(C6907,$B$8,$C$8)</f>
        <v>45.0334331740001</v>
      </c>
      <c r="F6907" s="16" t="n">
        <f aca="false">$B$5/100*E6907*2_Girdiler!$B$14*2_Girdiler!$B$15*2_Girdiler!$B$16</f>
        <v>1.13304117865784</v>
      </c>
      <c r="G6907" s="16" t="n">
        <f aca="false">MIN(MATCH(F6907,2_Girdiler!$B$20:$I$20,1),7)</f>
        <v>1</v>
      </c>
      <c r="H6907" s="16" t="n">
        <f aca="false">IF(F6907&gt;=40,2_Girdiler!$I$21+(F6907-40)*(2_Girdiler!$I$21-2_Girdiler!$H$21)/(2_Girdiler!$I$20-2_Girdiler!$H$20),INDEX(2_Girdiler!$B$21:$I$21,G6907)+(F6907-INDEX(2_Girdiler!$B$20:$I$20,G6907))*(INDEX(2_Girdiler!$B$21:$I$21,G6907+1)-INDEX(2_Girdiler!$B$21:$I$21,G6907))/(INDEX(2_Girdiler!$B$20:$I$20,G6907+1)-INDEX(2_Girdiler!$B$20:$I$20,G6907)))</f>
        <v>2.49269059304725</v>
      </c>
      <c r="I6907" s="16" t="n">
        <f aca="false">H6907/2_Girdiler!$B$17</f>
        <v>0.998674115804189</v>
      </c>
      <c r="J6907" s="16" t="n">
        <f aca="false">D6907+I6907</f>
        <v>17.2217940763312</v>
      </c>
    </row>
    <row r="6908" customFormat="false" ht="15" hidden="false" customHeight="false" outlineLevel="0" collapsed="false">
      <c r="A6908" s="0" t="n">
        <v>6896</v>
      </c>
      <c r="B6908" s="7" t="n">
        <v>0.150505</v>
      </c>
      <c r="C6908" s="7" t="n">
        <v>0.101725</v>
      </c>
      <c r="D6908" s="16" t="n">
        <f aca="false">LOGINV(B6908,$B$7,$C$7)</f>
        <v>7.60874278542816</v>
      </c>
      <c r="E6908" s="16" t="n">
        <f aca="false">LOGINV(C6908,$B$8,$C$8)</f>
        <v>48.052432621545</v>
      </c>
      <c r="F6908" s="16" t="n">
        <f aca="false">$B$5/100*E6908*2_Girdiler!$B$14*2_Girdiler!$B$15*2_Girdiler!$B$16</f>
        <v>1.20899920475807</v>
      </c>
      <c r="G6908" s="16" t="n">
        <f aca="false">MIN(MATCH(F6908,2_Girdiler!$B$20:$I$20,1),7)</f>
        <v>1</v>
      </c>
      <c r="H6908" s="16" t="n">
        <f aca="false">IF(F6908&gt;=40,2_Girdiler!$I$21+(F6908-40)*(2_Girdiler!$I$21-2_Girdiler!$H$21)/(2_Girdiler!$I$20-2_Girdiler!$H$20),INDEX(2_Girdiler!$B$21:$I$21,G6908)+(F6908-INDEX(2_Girdiler!$B$20:$I$20,G6908))*(INDEX(2_Girdiler!$B$21:$I$21,G6908+1)-INDEX(2_Girdiler!$B$21:$I$21,G6908))/(INDEX(2_Girdiler!$B$20:$I$20,G6908+1)-INDEX(2_Girdiler!$B$20:$I$20,G6908)))</f>
        <v>2.65979825046776</v>
      </c>
      <c r="I6908" s="16" t="n">
        <f aca="false">H6908/2_Girdiler!$B$17</f>
        <v>1.06562429906561</v>
      </c>
      <c r="J6908" s="16" t="n">
        <f aca="false">D6908+I6908</f>
        <v>8.67436708449376</v>
      </c>
    </row>
    <row r="6909" customFormat="false" ht="15" hidden="false" customHeight="false" outlineLevel="0" collapsed="false">
      <c r="A6909" s="0" t="n">
        <v>6897</v>
      </c>
      <c r="B6909" s="7" t="n">
        <v>0.449984</v>
      </c>
      <c r="C6909" s="7" t="n">
        <v>0.243938</v>
      </c>
      <c r="D6909" s="16" t="n">
        <f aca="false">LOGINV(B6909,$B$7,$C$7)</f>
        <v>12.6256925978361</v>
      </c>
      <c r="E6909" s="16" t="n">
        <f aca="false">LOGINV(C6909,$B$8,$C$8)</f>
        <v>69.7872650943703</v>
      </c>
      <c r="F6909" s="16" t="n">
        <f aca="false">$B$5/100*E6909*2_Girdiler!$B$14*2_Girdiler!$B$15*2_Girdiler!$B$16</f>
        <v>1.75584758977436</v>
      </c>
      <c r="G6909" s="16" t="n">
        <f aca="false">MIN(MATCH(F6909,2_Girdiler!$B$20:$I$20,1),7)</f>
        <v>1</v>
      </c>
      <c r="H6909" s="16" t="n">
        <f aca="false">IF(F6909&gt;=40,2_Girdiler!$I$21+(F6909-40)*(2_Girdiler!$I$21-2_Girdiler!$H$21)/(2_Girdiler!$I$20-2_Girdiler!$H$20),INDEX(2_Girdiler!$B$21:$I$21,G6909)+(F6909-INDEX(2_Girdiler!$B$20:$I$20,G6909))*(INDEX(2_Girdiler!$B$21:$I$21,G6909+1)-INDEX(2_Girdiler!$B$21:$I$21,G6909))/(INDEX(2_Girdiler!$B$20:$I$20,G6909+1)-INDEX(2_Girdiler!$B$20:$I$20,G6909)))</f>
        <v>3.86286469750359</v>
      </c>
      <c r="I6909" s="16" t="n">
        <f aca="false">H6909/2_Girdiler!$B$17</f>
        <v>1.54762207432035</v>
      </c>
      <c r="J6909" s="16" t="n">
        <f aca="false">D6909+I6909</f>
        <v>14.1733146721564</v>
      </c>
    </row>
    <row r="6910" customFormat="false" ht="15" hidden="false" customHeight="false" outlineLevel="0" collapsed="false">
      <c r="A6910" s="0" t="n">
        <v>6898</v>
      </c>
      <c r="B6910" s="7" t="n">
        <v>0.71644</v>
      </c>
      <c r="C6910" s="7" t="n">
        <v>0.143157</v>
      </c>
      <c r="D6910" s="16" t="n">
        <f aca="false">LOGINV(B6910,$B$7,$C$7)</f>
        <v>18.6304807821406</v>
      </c>
      <c r="E6910" s="16" t="n">
        <f aca="false">LOGINV(C6910,$B$8,$C$8)</f>
        <v>54.8701519195858</v>
      </c>
      <c r="F6910" s="16" t="n">
        <f aca="false">$B$5/100*E6910*2_Girdiler!$B$14*2_Girdiler!$B$15*2_Girdiler!$B$16</f>
        <v>1.38053302229678</v>
      </c>
      <c r="G6910" s="16" t="n">
        <f aca="false">MIN(MATCH(F6910,2_Girdiler!$B$20:$I$20,1),7)</f>
        <v>1</v>
      </c>
      <c r="H6910" s="16" t="n">
        <f aca="false">IF(F6910&gt;=40,2_Girdiler!$I$21+(F6910-40)*(2_Girdiler!$I$21-2_Girdiler!$H$21)/(2_Girdiler!$I$20-2_Girdiler!$H$20),INDEX(2_Girdiler!$B$21:$I$21,G6910)+(F6910-INDEX(2_Girdiler!$B$20:$I$20,G6910))*(INDEX(2_Girdiler!$B$21:$I$21,G6910+1)-INDEX(2_Girdiler!$B$21:$I$21,G6910))/(INDEX(2_Girdiler!$B$20:$I$20,G6910+1)-INDEX(2_Girdiler!$B$20:$I$20,G6910)))</f>
        <v>3.03717264905291</v>
      </c>
      <c r="I6910" s="16" t="n">
        <f aca="false">H6910/2_Girdiler!$B$17</f>
        <v>1.21681596516543</v>
      </c>
      <c r="J6910" s="16" t="n">
        <f aca="false">D6910+I6910</f>
        <v>19.847296747306</v>
      </c>
    </row>
    <row r="6911" customFormat="false" ht="15" hidden="false" customHeight="false" outlineLevel="0" collapsed="false">
      <c r="A6911" s="0" t="n">
        <v>6899</v>
      </c>
      <c r="B6911" s="7" t="n">
        <v>0.779893</v>
      </c>
      <c r="C6911" s="7" t="n">
        <v>0.935338</v>
      </c>
      <c r="D6911" s="16" t="n">
        <f aca="false">LOGINV(B6911,$B$7,$C$7)</f>
        <v>20.8221869146724</v>
      </c>
      <c r="E6911" s="16" t="n">
        <f aca="false">LOGINV(C6911,$B$8,$C$8)</f>
        <v>290.704139269669</v>
      </c>
      <c r="F6911" s="16" t="n">
        <f aca="false">$B$5/100*E6911*2_Girdiler!$B$14*2_Girdiler!$B$15*2_Girdiler!$B$16</f>
        <v>7.31411614402487</v>
      </c>
      <c r="G6911" s="16" t="n">
        <f aca="false">MIN(MATCH(F6911,2_Girdiler!$B$20:$I$20,1),7)</f>
        <v>2</v>
      </c>
      <c r="H6911" s="16" t="n">
        <f aca="false">IF(F6911&gt;=40,2_Girdiler!$I$21+(F6911-40)*(2_Girdiler!$I$21-2_Girdiler!$H$21)/(2_Girdiler!$I$20-2_Girdiler!$H$20),INDEX(2_Girdiler!$B$21:$I$21,G6911)+(F6911-INDEX(2_Girdiler!$B$20:$I$20,G6911))*(INDEX(2_Girdiler!$B$21:$I$21,G6911+1)-INDEX(2_Girdiler!$B$21:$I$21,G6911))/(INDEX(2_Girdiler!$B$20:$I$20,G6911+1)-INDEX(2_Girdiler!$B$20:$I$20,G6911)))</f>
        <v>14.7025858304398</v>
      </c>
      <c r="I6911" s="16" t="n">
        <f aca="false">H6911/2_Girdiler!$B$17</f>
        <v>5.89045906668261</v>
      </c>
      <c r="J6911" s="16" t="n">
        <f aca="false">D6911+I6911</f>
        <v>26.712645981355</v>
      </c>
    </row>
    <row r="6912" customFormat="false" ht="15" hidden="false" customHeight="false" outlineLevel="0" collapsed="false">
      <c r="A6912" s="0" t="n">
        <v>6900</v>
      </c>
      <c r="B6912" s="7" t="n">
        <v>0.143394</v>
      </c>
      <c r="C6912" s="7" t="n">
        <v>0.330276</v>
      </c>
      <c r="D6912" s="16" t="n">
        <f aca="false">LOGINV(B6912,$B$7,$C$7)</f>
        <v>7.47871272640631</v>
      </c>
      <c r="E6912" s="16" t="n">
        <f aca="false">LOGINV(C6912,$B$8,$C$8)</f>
        <v>82.2494751674577</v>
      </c>
      <c r="F6912" s="16" t="n">
        <f aca="false">$B$5/100*E6912*2_Girdiler!$B$14*2_Girdiler!$B$15*2_Girdiler!$B$16</f>
        <v>2.06939679521323</v>
      </c>
      <c r="G6912" s="16" t="n">
        <f aca="false">MIN(MATCH(F6912,2_Girdiler!$B$20:$I$20,1),7)</f>
        <v>1</v>
      </c>
      <c r="H6912" s="16" t="n">
        <f aca="false">IF(F6912&gt;=40,2_Girdiler!$I$21+(F6912-40)*(2_Girdiler!$I$21-2_Girdiler!$H$21)/(2_Girdiler!$I$20-2_Girdiler!$H$20),INDEX(2_Girdiler!$B$21:$I$21,G6912)+(F6912-INDEX(2_Girdiler!$B$20:$I$20,G6912))*(INDEX(2_Girdiler!$B$21:$I$21,G6912+1)-INDEX(2_Girdiler!$B$21:$I$21,G6912))/(INDEX(2_Girdiler!$B$20:$I$20,G6912+1)-INDEX(2_Girdiler!$B$20:$I$20,G6912)))</f>
        <v>4.55267294946912</v>
      </c>
      <c r="I6912" s="16" t="n">
        <f aca="false">H6912/2_Girdiler!$B$17</f>
        <v>1.82398755988346</v>
      </c>
      <c r="J6912" s="16" t="n">
        <f aca="false">D6912+I6912</f>
        <v>9.30270028628977</v>
      </c>
    </row>
    <row r="6913" customFormat="false" ht="15" hidden="false" customHeight="false" outlineLevel="0" collapsed="false">
      <c r="A6913" s="0" t="n">
        <v>6901</v>
      </c>
      <c r="B6913" s="7" t="n">
        <v>0.812263</v>
      </c>
      <c r="C6913" s="7" t="n">
        <v>0.319261</v>
      </c>
      <c r="D6913" s="16" t="n">
        <f aca="false">LOGINV(B6913,$B$7,$C$7)</f>
        <v>22.1936204711391</v>
      </c>
      <c r="E6913" s="16" t="n">
        <f aca="false">LOGINV(C6913,$B$8,$C$8)</f>
        <v>80.6400118990833</v>
      </c>
      <c r="F6913" s="16" t="n">
        <f aca="false">$B$5/100*E6913*2_Girdiler!$B$14*2_Girdiler!$B$15*2_Girdiler!$B$16</f>
        <v>2.02890269938094</v>
      </c>
      <c r="G6913" s="16" t="n">
        <f aca="false">MIN(MATCH(F6913,2_Girdiler!$B$20:$I$20,1),7)</f>
        <v>1</v>
      </c>
      <c r="H6913" s="16" t="n">
        <f aca="false">IF(F6913&gt;=40,2_Girdiler!$I$21+(F6913-40)*(2_Girdiler!$I$21-2_Girdiler!$H$21)/(2_Girdiler!$I$20-2_Girdiler!$H$20),INDEX(2_Girdiler!$B$21:$I$21,G6913)+(F6913-INDEX(2_Girdiler!$B$20:$I$20,G6913))*(INDEX(2_Girdiler!$B$21:$I$21,G6913+1)-INDEX(2_Girdiler!$B$21:$I$21,G6913))/(INDEX(2_Girdiler!$B$20:$I$20,G6913+1)-INDEX(2_Girdiler!$B$20:$I$20,G6913)))</f>
        <v>4.46358593863806</v>
      </c>
      <c r="I6913" s="16" t="n">
        <f aca="false">H6913/2_Girdiler!$B$17</f>
        <v>1.78829564849281</v>
      </c>
      <c r="J6913" s="16" t="n">
        <f aca="false">D6913+I6913</f>
        <v>23.9819161196319</v>
      </c>
    </row>
    <row r="6914" customFormat="false" ht="15" hidden="false" customHeight="false" outlineLevel="0" collapsed="false">
      <c r="A6914" s="0" t="n">
        <v>6902</v>
      </c>
      <c r="B6914" s="7" t="n">
        <v>0.789747</v>
      </c>
      <c r="C6914" s="7" t="n">
        <v>0.67805</v>
      </c>
      <c r="D6914" s="16" t="n">
        <f aca="false">LOGINV(B6914,$B$7,$C$7)</f>
        <v>21.2171551091136</v>
      </c>
      <c r="E6914" s="16" t="n">
        <f aca="false">LOGINV(C6914,$B$8,$C$8)</f>
        <v>147.173667137091</v>
      </c>
      <c r="F6914" s="16" t="n">
        <f aca="false">$B$5/100*E6914*2_Girdiler!$B$14*2_Girdiler!$B$15*2_Girdiler!$B$16</f>
        <v>3.7028894651692</v>
      </c>
      <c r="G6914" s="16" t="n">
        <f aca="false">MIN(MATCH(F6914,2_Girdiler!$B$20:$I$20,1),7)</f>
        <v>1</v>
      </c>
      <c r="H6914" s="16" t="n">
        <f aca="false">IF(F6914&gt;=40,2_Girdiler!$I$21+(F6914-40)*(2_Girdiler!$I$21-2_Girdiler!$H$21)/(2_Girdiler!$I$20-2_Girdiler!$H$20),INDEX(2_Girdiler!$B$21:$I$21,G6914)+(F6914-INDEX(2_Girdiler!$B$20:$I$20,G6914))*(INDEX(2_Girdiler!$B$21:$I$21,G6914+1)-INDEX(2_Girdiler!$B$21:$I$21,G6914))/(INDEX(2_Girdiler!$B$20:$I$20,G6914+1)-INDEX(2_Girdiler!$B$20:$I$20,G6914)))</f>
        <v>8.14635682337225</v>
      </c>
      <c r="I6914" s="16" t="n">
        <f aca="false">H6914/2_Girdiler!$B$17</f>
        <v>3.26376475295363</v>
      </c>
      <c r="J6914" s="16" t="n">
        <f aca="false">D6914+I6914</f>
        <v>24.4809198620673</v>
      </c>
    </row>
    <row r="6915" customFormat="false" ht="15" hidden="false" customHeight="false" outlineLevel="0" collapsed="false">
      <c r="A6915" s="0" t="n">
        <v>6903</v>
      </c>
      <c r="B6915" s="7" t="n">
        <v>0.675485</v>
      </c>
      <c r="C6915" s="7" t="n">
        <v>0.425713</v>
      </c>
      <c r="D6915" s="16" t="n">
        <f aca="false">LOGINV(B6915,$B$7,$C$7)</f>
        <v>17.4524212863184</v>
      </c>
      <c r="E6915" s="16" t="n">
        <f aca="false">LOGINV(C6915,$B$8,$C$8)</f>
        <v>96.769069499007</v>
      </c>
      <c r="F6915" s="16" t="n">
        <f aca="false">$B$5/100*E6915*2_Girdiler!$B$14*2_Girdiler!$B$15*2_Girdiler!$B$16</f>
        <v>2.43470978859502</v>
      </c>
      <c r="G6915" s="16" t="n">
        <f aca="false">MIN(MATCH(F6915,2_Girdiler!$B$20:$I$20,1),7)</f>
        <v>1</v>
      </c>
      <c r="H6915" s="16" t="n">
        <f aca="false">IF(F6915&gt;=40,2_Girdiler!$I$21+(F6915-40)*(2_Girdiler!$I$21-2_Girdiler!$H$21)/(2_Girdiler!$I$20-2_Girdiler!$H$20),INDEX(2_Girdiler!$B$21:$I$21,G6915)+(F6915-INDEX(2_Girdiler!$B$20:$I$20,G6915))*(INDEX(2_Girdiler!$B$21:$I$21,G6915+1)-INDEX(2_Girdiler!$B$21:$I$21,G6915))/(INDEX(2_Girdiler!$B$20:$I$20,G6915+1)-INDEX(2_Girdiler!$B$20:$I$20,G6915)))</f>
        <v>5.35636153490903</v>
      </c>
      <c r="I6915" s="16" t="n">
        <f aca="false">H6915/2_Girdiler!$B$17</f>
        <v>2.14597817905009</v>
      </c>
      <c r="J6915" s="16" t="n">
        <f aca="false">D6915+I6915</f>
        <v>19.5983994653685</v>
      </c>
    </row>
    <row r="6916" customFormat="false" ht="15" hidden="false" customHeight="false" outlineLevel="0" collapsed="false">
      <c r="A6916" s="0" t="n">
        <v>6904</v>
      </c>
      <c r="B6916" s="7" t="n">
        <v>0.455263</v>
      </c>
      <c r="C6916" s="7" t="n">
        <v>0.53198</v>
      </c>
      <c r="D6916" s="16" t="n">
        <f aca="false">LOGINV(B6916,$B$7,$C$7)</f>
        <v>12.719829083158</v>
      </c>
      <c r="E6916" s="16" t="n">
        <f aca="false">LOGINV(C6916,$B$8,$C$8)</f>
        <v>115.01116143483</v>
      </c>
      <c r="F6916" s="16" t="n">
        <f aca="false">$B$5/100*E6916*2_Girdiler!$B$14*2_Girdiler!$B$15*2_Girdiler!$B$16</f>
        <v>2.89368082170032</v>
      </c>
      <c r="G6916" s="16" t="n">
        <f aca="false">MIN(MATCH(F6916,2_Girdiler!$B$20:$I$20,1),7)</f>
        <v>1</v>
      </c>
      <c r="H6916" s="16" t="n">
        <f aca="false">IF(F6916&gt;=40,2_Girdiler!$I$21+(F6916-40)*(2_Girdiler!$I$21-2_Girdiler!$H$21)/(2_Girdiler!$I$20-2_Girdiler!$H$20),INDEX(2_Girdiler!$B$21:$I$21,G6916)+(F6916-INDEX(2_Girdiler!$B$20:$I$20,G6916))*(INDEX(2_Girdiler!$B$21:$I$21,G6916+1)-INDEX(2_Girdiler!$B$21:$I$21,G6916))/(INDEX(2_Girdiler!$B$20:$I$20,G6916+1)-INDEX(2_Girdiler!$B$20:$I$20,G6916)))</f>
        <v>6.3660978077407</v>
      </c>
      <c r="I6916" s="16" t="n">
        <f aca="false">H6916/2_Girdiler!$B$17</f>
        <v>2.55051995502432</v>
      </c>
      <c r="J6916" s="16" t="n">
        <f aca="false">D6916+I6916</f>
        <v>15.2703490381823</v>
      </c>
    </row>
    <row r="6917" customFormat="false" ht="15" hidden="false" customHeight="false" outlineLevel="0" collapsed="false">
      <c r="A6917" s="0" t="n">
        <v>6905</v>
      </c>
      <c r="B6917" s="7" t="n">
        <v>0.253321</v>
      </c>
      <c r="C6917" s="7" t="n">
        <v>0.6318</v>
      </c>
      <c r="D6917" s="16" t="n">
        <f aca="false">LOGINV(B6917,$B$7,$C$7)</f>
        <v>9.35250596482016</v>
      </c>
      <c r="E6917" s="16" t="n">
        <f aca="false">LOGINV(C6917,$B$8,$C$8)</f>
        <v>135.709989803249</v>
      </c>
      <c r="F6917" s="16" t="n">
        <f aca="false">$B$5/100*E6917*2_Girdiler!$B$14*2_Girdiler!$B$15*2_Girdiler!$B$16</f>
        <v>3.41446334344974</v>
      </c>
      <c r="G6917" s="16" t="n">
        <f aca="false">MIN(MATCH(F6917,2_Girdiler!$B$20:$I$20,1),7)</f>
        <v>1</v>
      </c>
      <c r="H6917" s="16" t="n">
        <f aca="false">IF(F6917&gt;=40,2_Girdiler!$I$21+(F6917-40)*(2_Girdiler!$I$21-2_Girdiler!$H$21)/(2_Girdiler!$I$20-2_Girdiler!$H$20),INDEX(2_Girdiler!$B$21:$I$21,G6917)+(F6917-INDEX(2_Girdiler!$B$20:$I$20,G6917))*(INDEX(2_Girdiler!$B$21:$I$21,G6917+1)-INDEX(2_Girdiler!$B$21:$I$21,G6917))/(INDEX(2_Girdiler!$B$20:$I$20,G6917+1)-INDEX(2_Girdiler!$B$20:$I$20,G6917)))</f>
        <v>7.51181935558942</v>
      </c>
      <c r="I6917" s="16" t="n">
        <f aca="false">H6917/2_Girdiler!$B$17</f>
        <v>3.00954301105345</v>
      </c>
      <c r="J6917" s="16" t="n">
        <f aca="false">D6917+I6917</f>
        <v>12.3620489758736</v>
      </c>
    </row>
    <row r="6918" customFormat="false" ht="15" hidden="false" customHeight="false" outlineLevel="0" collapsed="false">
      <c r="A6918" s="0" t="n">
        <v>6906</v>
      </c>
      <c r="B6918" s="7" t="n">
        <v>0.08501</v>
      </c>
      <c r="C6918" s="7" t="n">
        <v>0.571096</v>
      </c>
      <c r="D6918" s="16" t="n">
        <f aca="false">LOGINV(B6918,$B$7,$C$7)</f>
        <v>6.30264518482408</v>
      </c>
      <c r="E6918" s="16" t="n">
        <f aca="false">LOGINV(C6918,$B$8,$C$8)</f>
        <v>122.594260631578</v>
      </c>
      <c r="F6918" s="16" t="n">
        <f aca="false">$B$5/100*E6918*2_Girdiler!$B$14*2_Girdiler!$B$15*2_Girdiler!$B$16</f>
        <v>3.0844715974905</v>
      </c>
      <c r="G6918" s="16" t="n">
        <f aca="false">MIN(MATCH(F6918,2_Girdiler!$B$20:$I$20,1),7)</f>
        <v>1</v>
      </c>
      <c r="H6918" s="16" t="n">
        <f aca="false">IF(F6918&gt;=40,2_Girdiler!$I$21+(F6918-40)*(2_Girdiler!$I$21-2_Girdiler!$H$21)/(2_Girdiler!$I$20-2_Girdiler!$H$20),INDEX(2_Girdiler!$B$21:$I$21,G6918)+(F6918-INDEX(2_Girdiler!$B$20:$I$20,G6918))*(INDEX(2_Girdiler!$B$21:$I$21,G6918+1)-INDEX(2_Girdiler!$B$21:$I$21,G6918))/(INDEX(2_Girdiler!$B$20:$I$20,G6918+1)-INDEX(2_Girdiler!$B$20:$I$20,G6918)))</f>
        <v>6.78583751447909</v>
      </c>
      <c r="I6918" s="16" t="n">
        <f aca="false">H6918/2_Girdiler!$B$17</f>
        <v>2.71868490163425</v>
      </c>
      <c r="J6918" s="16" t="n">
        <f aca="false">D6918+I6918</f>
        <v>9.02133008645834</v>
      </c>
    </row>
    <row r="6919" customFormat="false" ht="15" hidden="false" customHeight="false" outlineLevel="0" collapsed="false">
      <c r="A6919" s="0" t="n">
        <v>6907</v>
      </c>
      <c r="B6919" s="7" t="n">
        <v>0.573913</v>
      </c>
      <c r="C6919" s="7" t="n">
        <v>0.489909</v>
      </c>
      <c r="D6919" s="16" t="n">
        <f aca="false">LOGINV(B6919,$B$7,$C$7)</f>
        <v>15.0242995407566</v>
      </c>
      <c r="E6919" s="16" t="n">
        <f aca="false">LOGINV(C6919,$B$8,$C$8)</f>
        <v>107.436483077865</v>
      </c>
      <c r="F6919" s="16" t="n">
        <f aca="false">$B$5/100*E6919*2_Girdiler!$B$14*2_Girdiler!$B$15*2_Girdiler!$B$16</f>
        <v>2.70310191423909</v>
      </c>
      <c r="G6919" s="16" t="n">
        <f aca="false">MIN(MATCH(F6919,2_Girdiler!$B$20:$I$20,1),7)</f>
        <v>1</v>
      </c>
      <c r="H6919" s="16" t="n">
        <f aca="false">IF(F6919&gt;=40,2_Girdiler!$I$21+(F6919-40)*(2_Girdiler!$I$21-2_Girdiler!$H$21)/(2_Girdiler!$I$20-2_Girdiler!$H$20),INDEX(2_Girdiler!$B$21:$I$21,G6919)+(F6919-INDEX(2_Girdiler!$B$20:$I$20,G6919))*(INDEX(2_Girdiler!$B$21:$I$21,G6919+1)-INDEX(2_Girdiler!$B$21:$I$21,G6919))/(INDEX(2_Girdiler!$B$20:$I$20,G6919+1)-INDEX(2_Girdiler!$B$20:$I$20,G6919)))</f>
        <v>5.94682421132599</v>
      </c>
      <c r="I6919" s="16" t="n">
        <f aca="false">H6919/2_Girdiler!$B$17</f>
        <v>2.38254175133253</v>
      </c>
      <c r="J6919" s="16" t="n">
        <f aca="false">D6919+I6919</f>
        <v>17.4068412920891</v>
      </c>
    </row>
    <row r="6920" customFormat="false" ht="15" hidden="false" customHeight="false" outlineLevel="0" collapsed="false">
      <c r="A6920" s="0" t="n">
        <v>6908</v>
      </c>
      <c r="B6920" s="7" t="n">
        <v>0.780684</v>
      </c>
      <c r="C6920" s="7" t="n">
        <v>0.807313</v>
      </c>
      <c r="D6920" s="16" t="n">
        <f aca="false">LOGINV(B6920,$B$7,$C$7)</f>
        <v>20.8532390732246</v>
      </c>
      <c r="E6920" s="16" t="n">
        <f aca="false">LOGINV(C6920,$B$8,$C$8)</f>
        <v>191.243415889844</v>
      </c>
      <c r="F6920" s="16" t="n">
        <f aca="false">$B$5/100*E6920*2_Girdiler!$B$14*2_Girdiler!$B$15*2_Girdiler!$B$16</f>
        <v>4.81168434378849</v>
      </c>
      <c r="G6920" s="16" t="n">
        <f aca="false">MIN(MATCH(F6920,2_Girdiler!$B$20:$I$20,1),7)</f>
        <v>1</v>
      </c>
      <c r="H6920" s="16" t="n">
        <f aca="false">IF(F6920&gt;=40,2_Girdiler!$I$21+(F6920-40)*(2_Girdiler!$I$21-2_Girdiler!$H$21)/(2_Girdiler!$I$20-2_Girdiler!$H$20),INDEX(2_Girdiler!$B$21:$I$21,G6920)+(F6920-INDEX(2_Girdiler!$B$20:$I$20,G6920))*(INDEX(2_Girdiler!$B$21:$I$21,G6920+1)-INDEX(2_Girdiler!$B$21:$I$21,G6920))/(INDEX(2_Girdiler!$B$20:$I$20,G6920+1)-INDEX(2_Girdiler!$B$20:$I$20,G6920)))</f>
        <v>10.5857055563347</v>
      </c>
      <c r="I6920" s="16" t="n">
        <f aca="false">H6920/2_Girdiler!$B$17</f>
        <v>4.24106793122383</v>
      </c>
      <c r="J6920" s="16" t="n">
        <f aca="false">D6920+I6920</f>
        <v>25.0943070044484</v>
      </c>
    </row>
    <row r="6921" customFormat="false" ht="15" hidden="false" customHeight="false" outlineLevel="0" collapsed="false">
      <c r="A6921" s="0" t="n">
        <v>6909</v>
      </c>
      <c r="B6921" s="7" t="n">
        <v>0.23426</v>
      </c>
      <c r="C6921" s="7" t="n">
        <v>0.594215</v>
      </c>
      <c r="D6921" s="16" t="n">
        <f aca="false">LOGINV(B6921,$B$7,$C$7)</f>
        <v>9.04079175028225</v>
      </c>
      <c r="E6921" s="16" t="n">
        <f aca="false">LOGINV(C6921,$B$8,$C$8)</f>
        <v>127.372645036126</v>
      </c>
      <c r="F6921" s="16" t="n">
        <f aca="false">$B$5/100*E6921*2_Girdiler!$B$14*2_Girdiler!$B$15*2_Girdiler!$B$16</f>
        <v>3.20469574910893</v>
      </c>
      <c r="G6921" s="16" t="n">
        <f aca="false">MIN(MATCH(F6921,2_Girdiler!$B$20:$I$20,1),7)</f>
        <v>1</v>
      </c>
      <c r="H6921" s="16" t="n">
        <f aca="false">IF(F6921&gt;=40,2_Girdiler!$I$21+(F6921-40)*(2_Girdiler!$I$21-2_Girdiler!$H$21)/(2_Girdiler!$I$20-2_Girdiler!$H$20),INDEX(2_Girdiler!$B$21:$I$21,G6921)+(F6921-INDEX(2_Girdiler!$B$20:$I$20,G6921))*(INDEX(2_Girdiler!$B$21:$I$21,G6921+1)-INDEX(2_Girdiler!$B$21:$I$21,G6921))/(INDEX(2_Girdiler!$B$20:$I$20,G6921+1)-INDEX(2_Girdiler!$B$20:$I$20,G6921)))</f>
        <v>7.05033064803965</v>
      </c>
      <c r="I6921" s="16" t="n">
        <f aca="false">H6921/2_Girdiler!$B$17</f>
        <v>2.82465170193896</v>
      </c>
      <c r="J6921" s="16" t="n">
        <f aca="false">D6921+I6921</f>
        <v>11.8654434522212</v>
      </c>
    </row>
    <row r="6922" customFormat="false" ht="15" hidden="false" customHeight="false" outlineLevel="0" collapsed="false">
      <c r="A6922" s="0" t="n">
        <v>6910</v>
      </c>
      <c r="B6922" s="7" t="n">
        <v>0.979915</v>
      </c>
      <c r="C6922" s="7" t="n">
        <v>0.917324</v>
      </c>
      <c r="D6922" s="16" t="n">
        <f aca="false">LOGINV(B6922,$B$7,$C$7)</f>
        <v>42.5033486162057</v>
      </c>
      <c r="E6922" s="16" t="n">
        <f aca="false">LOGINV(C6922,$B$8,$C$8)</f>
        <v>267.395174330028</v>
      </c>
      <c r="F6922" s="16" t="n">
        <f aca="false">$B$5/100*E6922*2_Girdiler!$B$14*2_Girdiler!$B$15*2_Girdiler!$B$16</f>
        <v>6.7276625861435</v>
      </c>
      <c r="G6922" s="16" t="n">
        <f aca="false">MIN(MATCH(F6922,2_Girdiler!$B$20:$I$20,1),7)</f>
        <v>2</v>
      </c>
      <c r="H6922" s="16" t="n">
        <f aca="false">IF(F6922&gt;=40,2_Girdiler!$I$21+(F6922-40)*(2_Girdiler!$I$21-2_Girdiler!$H$21)/(2_Girdiler!$I$20-2_Girdiler!$H$20),INDEX(2_Girdiler!$B$21:$I$21,G6922)+(F6922-INDEX(2_Girdiler!$B$20:$I$20,G6922))*(INDEX(2_Girdiler!$B$21:$I$21,G6922+1)-INDEX(2_Girdiler!$B$21:$I$21,G6922))/(INDEX(2_Girdiler!$B$20:$I$20,G6922+1)-INDEX(2_Girdiler!$B$20:$I$20,G6922)))</f>
        <v>13.7642601378296</v>
      </c>
      <c r="I6922" s="16" t="n">
        <f aca="false">H6922/2_Girdiler!$B$17</f>
        <v>5.51452729880993</v>
      </c>
      <c r="J6922" s="16" t="n">
        <f aca="false">D6922+I6922</f>
        <v>48.0178759150157</v>
      </c>
    </row>
    <row r="6923" customFormat="false" ht="15" hidden="false" customHeight="false" outlineLevel="0" collapsed="false">
      <c r="A6923" s="0" t="n">
        <v>6911</v>
      </c>
      <c r="B6923" s="7" t="n">
        <v>0.135687</v>
      </c>
      <c r="C6923" s="7" t="n">
        <v>0.031727</v>
      </c>
      <c r="D6923" s="16" t="n">
        <f aca="false">LOGINV(B6923,$B$7,$C$7)</f>
        <v>7.33541194930778</v>
      </c>
      <c r="E6923" s="16" t="n">
        <f aca="false">LOGINV(C6923,$B$8,$C$8)</f>
        <v>32.9563222937771</v>
      </c>
      <c r="F6923" s="16" t="n">
        <f aca="false">$B$5/100*E6923*2_Girdiler!$B$14*2_Girdiler!$B$15*2_Girdiler!$B$16</f>
        <v>0.829181068911431</v>
      </c>
      <c r="G6923" s="16" t="n">
        <f aca="false">MIN(MATCH(F6923,2_Girdiler!$B$20:$I$20,1),7)</f>
        <v>1</v>
      </c>
      <c r="H6923" s="16" t="n">
        <f aca="false">IF(F6923&gt;=40,2_Girdiler!$I$21+(F6923-40)*(2_Girdiler!$I$21-2_Girdiler!$H$21)/(2_Girdiler!$I$20-2_Girdiler!$H$20),INDEX(2_Girdiler!$B$21:$I$21,G6923)+(F6923-INDEX(2_Girdiler!$B$20:$I$20,G6923))*(INDEX(2_Girdiler!$B$21:$I$21,G6923+1)-INDEX(2_Girdiler!$B$21:$I$21,G6923))/(INDEX(2_Girdiler!$B$20:$I$20,G6923+1)-INDEX(2_Girdiler!$B$20:$I$20,G6923)))</f>
        <v>1.82419835160515</v>
      </c>
      <c r="I6923" s="16" t="n">
        <f aca="false">H6923/2_Girdiler!$B$17</f>
        <v>0.730848698559755</v>
      </c>
      <c r="J6923" s="16" t="n">
        <f aca="false">D6923+I6923</f>
        <v>8.06626064786754</v>
      </c>
    </row>
    <row r="6924" customFormat="false" ht="15" hidden="false" customHeight="false" outlineLevel="0" collapsed="false">
      <c r="A6924" s="0" t="n">
        <v>6912</v>
      </c>
      <c r="B6924" s="7" t="n">
        <v>0.096465</v>
      </c>
      <c r="C6924" s="7" t="n">
        <v>0.722116</v>
      </c>
      <c r="D6924" s="16" t="n">
        <f aca="false">LOGINV(B6924,$B$7,$C$7)</f>
        <v>6.55407765346958</v>
      </c>
      <c r="E6924" s="16" t="n">
        <f aca="false">LOGINV(C6924,$B$8,$C$8)</f>
        <v>159.735341724288</v>
      </c>
      <c r="F6924" s="16" t="n">
        <f aca="false">$B$5/100*E6924*2_Girdiler!$B$14*2_Girdiler!$B$15*2_Girdiler!$B$16</f>
        <v>4.0189411977831</v>
      </c>
      <c r="G6924" s="16" t="n">
        <f aca="false">MIN(MATCH(F6924,2_Girdiler!$B$20:$I$20,1),7)</f>
        <v>1</v>
      </c>
      <c r="H6924" s="16" t="n">
        <f aca="false">IF(F6924&gt;=40,2_Girdiler!$I$21+(F6924-40)*(2_Girdiler!$I$21-2_Girdiler!$H$21)/(2_Girdiler!$I$20-2_Girdiler!$H$20),INDEX(2_Girdiler!$B$21:$I$21,G6924)+(F6924-INDEX(2_Girdiler!$B$20:$I$20,G6924))*(INDEX(2_Girdiler!$B$21:$I$21,G6924+1)-INDEX(2_Girdiler!$B$21:$I$21,G6924))/(INDEX(2_Girdiler!$B$20:$I$20,G6924+1)-INDEX(2_Girdiler!$B$20:$I$20,G6924)))</f>
        <v>8.84167063512281</v>
      </c>
      <c r="I6924" s="16" t="n">
        <f aca="false">H6924/2_Girdiler!$B$17</f>
        <v>3.54233599163574</v>
      </c>
      <c r="J6924" s="16" t="n">
        <f aca="false">D6924+I6924</f>
        <v>10.0964136451053</v>
      </c>
    </row>
    <row r="6925" customFormat="false" ht="15" hidden="false" customHeight="false" outlineLevel="0" collapsed="false">
      <c r="A6925" s="0" t="n">
        <v>6913</v>
      </c>
      <c r="B6925" s="7" t="n">
        <v>0.50576</v>
      </c>
      <c r="C6925" s="7" t="n">
        <v>0.77755</v>
      </c>
      <c r="D6925" s="16" t="n">
        <f aca="false">LOGINV(B6925,$B$7,$C$7)</f>
        <v>13.651482455442</v>
      </c>
      <c r="E6925" s="16" t="n">
        <f aca="false">LOGINV(C6925,$B$8,$C$8)</f>
        <v>178.815686380547</v>
      </c>
      <c r="F6925" s="16" t="n">
        <f aca="false">$B$5/100*E6925*2_Girdiler!$B$14*2_Girdiler!$B$15*2_Girdiler!$B$16</f>
        <v>4.49900266933457</v>
      </c>
      <c r="G6925" s="16" t="n">
        <f aca="false">MIN(MATCH(F6925,2_Girdiler!$B$20:$I$20,1),7)</f>
        <v>1</v>
      </c>
      <c r="H6925" s="16" t="n">
        <f aca="false">IF(F6925&gt;=40,2_Girdiler!$I$21+(F6925-40)*(2_Girdiler!$I$21-2_Girdiler!$H$21)/(2_Girdiler!$I$20-2_Girdiler!$H$20),INDEX(2_Girdiler!$B$21:$I$21,G6925)+(F6925-INDEX(2_Girdiler!$B$20:$I$20,G6925))*(INDEX(2_Girdiler!$B$21:$I$21,G6925+1)-INDEX(2_Girdiler!$B$21:$I$21,G6925))/(INDEX(2_Girdiler!$B$20:$I$20,G6925+1)-INDEX(2_Girdiler!$B$20:$I$20,G6925)))</f>
        <v>9.89780587253606</v>
      </c>
      <c r="I6925" s="16" t="n">
        <f aca="false">H6925/2_Girdiler!$B$17</f>
        <v>3.96546709636861</v>
      </c>
      <c r="J6925" s="16" t="n">
        <f aca="false">D6925+I6925</f>
        <v>17.6169495518107</v>
      </c>
    </row>
    <row r="6926" customFormat="false" ht="15" hidden="false" customHeight="false" outlineLevel="0" collapsed="false">
      <c r="A6926" s="0" t="n">
        <v>6914</v>
      </c>
      <c r="B6926" s="7" t="n">
        <v>0.575193</v>
      </c>
      <c r="C6926" s="7" t="n">
        <v>0.276891</v>
      </c>
      <c r="D6926" s="16" t="n">
        <f aca="false">LOGINV(B6926,$B$7,$C$7)</f>
        <v>15.0516730000325</v>
      </c>
      <c r="E6926" s="16" t="n">
        <f aca="false">LOGINV(C6926,$B$8,$C$8)</f>
        <v>74.5169768540799</v>
      </c>
      <c r="F6926" s="16" t="n">
        <f aca="false">$B$5/100*E6926*2_Girdiler!$B$14*2_Girdiler!$B$15*2_Girdiler!$B$16</f>
        <v>1.87484713764865</v>
      </c>
      <c r="G6926" s="16" t="n">
        <f aca="false">MIN(MATCH(F6926,2_Girdiler!$B$20:$I$20,1),7)</f>
        <v>1</v>
      </c>
      <c r="H6926" s="16" t="n">
        <f aca="false">IF(F6926&gt;=40,2_Girdiler!$I$21+(F6926-40)*(2_Girdiler!$I$21-2_Girdiler!$H$21)/(2_Girdiler!$I$20-2_Girdiler!$H$20),INDEX(2_Girdiler!$B$21:$I$21,G6926)+(F6926-INDEX(2_Girdiler!$B$20:$I$20,G6926))*(INDEX(2_Girdiler!$B$21:$I$21,G6926+1)-INDEX(2_Girdiler!$B$21:$I$21,G6926))/(INDEX(2_Girdiler!$B$20:$I$20,G6926+1)-INDEX(2_Girdiler!$B$20:$I$20,G6926)))</f>
        <v>4.12466370282703</v>
      </c>
      <c r="I6926" s="16" t="n">
        <f aca="false">H6926/2_Girdiler!$B$17</f>
        <v>1.65250949632493</v>
      </c>
      <c r="J6926" s="16" t="n">
        <f aca="false">D6926+I6926</f>
        <v>16.7041824963575</v>
      </c>
    </row>
    <row r="6927" customFormat="false" ht="15" hidden="false" customHeight="false" outlineLevel="0" collapsed="false">
      <c r="A6927" s="0" t="n">
        <v>6915</v>
      </c>
      <c r="B6927" s="7" t="n">
        <v>0.727689</v>
      </c>
      <c r="C6927" s="7" t="n">
        <v>0.367781</v>
      </c>
      <c r="D6927" s="16" t="n">
        <f aca="false">LOGINV(B6927,$B$7,$C$7)</f>
        <v>18.9820611085533</v>
      </c>
      <c r="E6927" s="16" t="n">
        <f aca="false">LOGINV(C6927,$B$8,$C$8)</f>
        <v>87.8139507298713</v>
      </c>
      <c r="F6927" s="16" t="n">
        <f aca="false">$B$5/100*E6927*2_Girdiler!$B$14*2_Girdiler!$B$15*2_Girdiler!$B$16</f>
        <v>2.20939900036356</v>
      </c>
      <c r="G6927" s="16" t="n">
        <f aca="false">MIN(MATCH(F6927,2_Girdiler!$B$20:$I$20,1),7)</f>
        <v>1</v>
      </c>
      <c r="H6927" s="16" t="n">
        <f aca="false">IF(F6927&gt;=40,2_Girdiler!$I$21+(F6927-40)*(2_Girdiler!$I$21-2_Girdiler!$H$21)/(2_Girdiler!$I$20-2_Girdiler!$H$20),INDEX(2_Girdiler!$B$21:$I$21,G6927)+(F6927-INDEX(2_Girdiler!$B$20:$I$20,G6927))*(INDEX(2_Girdiler!$B$21:$I$21,G6927+1)-INDEX(2_Girdiler!$B$21:$I$21,G6927))/(INDEX(2_Girdiler!$B$20:$I$20,G6927+1)-INDEX(2_Girdiler!$B$20:$I$20,G6927)))</f>
        <v>4.86067780079983</v>
      </c>
      <c r="I6927" s="16" t="n">
        <f aca="false">H6927/2_Girdiler!$B$17</f>
        <v>1.94738693942301</v>
      </c>
      <c r="J6927" s="16" t="n">
        <f aca="false">D6927+I6927</f>
        <v>20.9294480479763</v>
      </c>
    </row>
    <row r="6928" customFormat="false" ht="15" hidden="false" customHeight="false" outlineLevel="0" collapsed="false">
      <c r="A6928" s="0" t="n">
        <v>6916</v>
      </c>
      <c r="B6928" s="7" t="n">
        <v>0.841084</v>
      </c>
      <c r="C6928" s="7" t="n">
        <v>0.912171</v>
      </c>
      <c r="D6928" s="16" t="n">
        <f aca="false">LOGINV(B6928,$B$7,$C$7)</f>
        <v>23.6319514812036</v>
      </c>
      <c r="E6928" s="16" t="n">
        <f aca="false">LOGINV(C6928,$B$8,$C$8)</f>
        <v>261.751261271639</v>
      </c>
      <c r="F6928" s="16" t="n">
        <f aca="false">$B$5/100*E6928*2_Girdiler!$B$14*2_Girdiler!$B$15*2_Girdiler!$B$16</f>
        <v>6.58566173359445</v>
      </c>
      <c r="G6928" s="16" t="n">
        <f aca="false">MIN(MATCH(F6928,2_Girdiler!$B$20:$I$20,1),7)</f>
        <v>2</v>
      </c>
      <c r="H6928" s="16" t="n">
        <f aca="false">IF(F6928&gt;=40,2_Girdiler!$I$21+(F6928-40)*(2_Girdiler!$I$21-2_Girdiler!$H$21)/(2_Girdiler!$I$20-2_Girdiler!$H$20),INDEX(2_Girdiler!$B$21:$I$21,G6928)+(F6928-INDEX(2_Girdiler!$B$20:$I$20,G6928))*(INDEX(2_Girdiler!$B$21:$I$21,G6928+1)-INDEX(2_Girdiler!$B$21:$I$21,G6928))/(INDEX(2_Girdiler!$B$20:$I$20,G6928+1)-INDEX(2_Girdiler!$B$20:$I$20,G6928)))</f>
        <v>13.5370587737511</v>
      </c>
      <c r="I6928" s="16" t="n">
        <f aca="false">H6928/2_Girdiler!$B$17</f>
        <v>5.42350111127849</v>
      </c>
      <c r="J6928" s="16" t="n">
        <f aca="false">D6928+I6928</f>
        <v>29.0554525924821</v>
      </c>
    </row>
    <row r="6929" customFormat="false" ht="15" hidden="false" customHeight="false" outlineLevel="0" collapsed="false">
      <c r="A6929" s="0" t="n">
        <v>6917</v>
      </c>
      <c r="B6929" s="7" t="n">
        <v>0.602712</v>
      </c>
      <c r="C6929" s="7" t="n">
        <v>0.953925</v>
      </c>
      <c r="D6929" s="16" t="n">
        <f aca="false">LOGINV(B6929,$B$7,$C$7)</f>
        <v>15.6572169737081</v>
      </c>
      <c r="E6929" s="16" t="n">
        <f aca="false">LOGINV(C6929,$B$8,$C$8)</f>
        <v>323.874743381359</v>
      </c>
      <c r="F6929" s="16" t="n">
        <f aca="false">$B$5/100*E6929*2_Girdiler!$B$14*2_Girdiler!$B$15*2_Girdiler!$B$16</f>
        <v>8.148688543475</v>
      </c>
      <c r="G6929" s="16" t="n">
        <f aca="false">MIN(MATCH(F6929,2_Girdiler!$B$20:$I$20,1),7)</f>
        <v>2</v>
      </c>
      <c r="H6929" s="16" t="n">
        <f aca="false">IF(F6929&gt;=40,2_Girdiler!$I$21+(F6929-40)*(2_Girdiler!$I$21-2_Girdiler!$H$21)/(2_Girdiler!$I$20-2_Girdiler!$H$20),INDEX(2_Girdiler!$B$21:$I$21,G6929)+(F6929-INDEX(2_Girdiler!$B$20:$I$20,G6929))*(INDEX(2_Girdiler!$B$21:$I$21,G6929+1)-INDEX(2_Girdiler!$B$21:$I$21,G6929))/(INDEX(2_Girdiler!$B$20:$I$20,G6929+1)-INDEX(2_Girdiler!$B$20:$I$20,G6929)))</f>
        <v>16.03790166956</v>
      </c>
      <c r="I6929" s="16" t="n">
        <f aca="false">H6929/2_Girdiler!$B$17</f>
        <v>6.42544137402243</v>
      </c>
      <c r="J6929" s="16" t="n">
        <f aca="false">D6929+I6929</f>
        <v>22.0826583477305</v>
      </c>
    </row>
    <row r="6930" customFormat="false" ht="15" hidden="false" customHeight="false" outlineLevel="0" collapsed="false">
      <c r="A6930" s="0" t="n">
        <v>6918</v>
      </c>
      <c r="B6930" s="7" t="n">
        <v>0.539223</v>
      </c>
      <c r="C6930" s="7" t="n">
        <v>0.307993</v>
      </c>
      <c r="D6930" s="16" t="n">
        <f aca="false">LOGINV(B6930,$B$7,$C$7)</f>
        <v>14.3061677152006</v>
      </c>
      <c r="E6930" s="16" t="n">
        <f aca="false">LOGINV(C6930,$B$8,$C$8)</f>
        <v>79.0025644494129</v>
      </c>
      <c r="F6930" s="16" t="n">
        <f aca="false">$B$5/100*E6930*2_Girdiler!$B$14*2_Girdiler!$B$15*2_Girdiler!$B$16</f>
        <v>1.98770452154723</v>
      </c>
      <c r="G6930" s="16" t="n">
        <f aca="false">MIN(MATCH(F6930,2_Girdiler!$B$20:$I$20,1),7)</f>
        <v>1</v>
      </c>
      <c r="H6930" s="16" t="n">
        <f aca="false">IF(F6930&gt;=40,2_Girdiler!$I$21+(F6930-40)*(2_Girdiler!$I$21-2_Girdiler!$H$21)/(2_Girdiler!$I$20-2_Girdiler!$H$20),INDEX(2_Girdiler!$B$21:$I$21,G6930)+(F6930-INDEX(2_Girdiler!$B$20:$I$20,G6930))*(INDEX(2_Girdiler!$B$21:$I$21,G6930+1)-INDEX(2_Girdiler!$B$21:$I$21,G6930))/(INDEX(2_Girdiler!$B$20:$I$20,G6930+1)-INDEX(2_Girdiler!$B$20:$I$20,G6930)))</f>
        <v>4.37294994740391</v>
      </c>
      <c r="I6930" s="16" t="n">
        <f aca="false">H6930/2_Girdiler!$B$17</f>
        <v>1.75198315200477</v>
      </c>
      <c r="J6930" s="16" t="n">
        <f aca="false">D6930+I6930</f>
        <v>16.0581508672054</v>
      </c>
    </row>
    <row r="6931" customFormat="false" ht="15" hidden="false" customHeight="false" outlineLevel="0" collapsed="false">
      <c r="A6931" s="0" t="n">
        <v>6919</v>
      </c>
      <c r="B6931" s="7" t="n">
        <v>0.925196</v>
      </c>
      <c r="C6931" s="7" t="n">
        <v>0.397179</v>
      </c>
      <c r="D6931" s="16" t="n">
        <f aca="false">LOGINV(B6931,$B$7,$C$7)</f>
        <v>30.2340084276748</v>
      </c>
      <c r="E6931" s="16" t="n">
        <f aca="false">LOGINV(C6931,$B$8,$C$8)</f>
        <v>92.2936930925923</v>
      </c>
      <c r="F6931" s="16" t="n">
        <f aca="false">$B$5/100*E6931*2_Girdiler!$B$14*2_Girdiler!$B$15*2_Girdiler!$B$16</f>
        <v>2.32210931820962</v>
      </c>
      <c r="G6931" s="16" t="n">
        <f aca="false">MIN(MATCH(F6931,2_Girdiler!$B$20:$I$20,1),7)</f>
        <v>1</v>
      </c>
      <c r="H6931" s="16" t="n">
        <f aca="false">IF(F6931&gt;=40,2_Girdiler!$I$21+(F6931-40)*(2_Girdiler!$I$21-2_Girdiler!$H$21)/(2_Girdiler!$I$20-2_Girdiler!$H$20),INDEX(2_Girdiler!$B$21:$I$21,G6931)+(F6931-INDEX(2_Girdiler!$B$20:$I$20,G6931))*(INDEX(2_Girdiler!$B$21:$I$21,G6931+1)-INDEX(2_Girdiler!$B$21:$I$21,G6931))/(INDEX(2_Girdiler!$B$20:$I$20,G6931+1)-INDEX(2_Girdiler!$B$20:$I$20,G6931)))</f>
        <v>5.10864050006117</v>
      </c>
      <c r="I6931" s="16" t="n">
        <f aca="false">H6931/2_Girdiler!$B$17</f>
        <v>2.04673096957579</v>
      </c>
      <c r="J6931" s="16" t="n">
        <f aca="false">D6931+I6931</f>
        <v>32.2807393972506</v>
      </c>
    </row>
    <row r="6932" customFormat="false" ht="15" hidden="false" customHeight="false" outlineLevel="0" collapsed="false">
      <c r="A6932" s="0" t="n">
        <v>6920</v>
      </c>
      <c r="B6932" s="7" t="n">
        <v>0.13335</v>
      </c>
      <c r="C6932" s="7" t="n">
        <v>0.671962</v>
      </c>
      <c r="D6932" s="16" t="n">
        <f aca="false">LOGINV(B6932,$B$7,$C$7)</f>
        <v>7.29142538819763</v>
      </c>
      <c r="E6932" s="16" t="n">
        <f aca="false">LOGINV(C6932,$B$8,$C$8)</f>
        <v>145.575422355098</v>
      </c>
      <c r="F6932" s="16" t="n">
        <f aca="false">$B$5/100*E6932*2_Girdiler!$B$14*2_Girdiler!$B$15*2_Girdiler!$B$16</f>
        <v>3.66267762645427</v>
      </c>
      <c r="G6932" s="16" t="n">
        <f aca="false">MIN(MATCH(F6932,2_Girdiler!$B$20:$I$20,1),7)</f>
        <v>1</v>
      </c>
      <c r="H6932" s="16" t="n">
        <f aca="false">IF(F6932&gt;=40,2_Girdiler!$I$21+(F6932-40)*(2_Girdiler!$I$21-2_Girdiler!$H$21)/(2_Girdiler!$I$20-2_Girdiler!$H$20),INDEX(2_Girdiler!$B$21:$I$21,G6932)+(F6932-INDEX(2_Girdiler!$B$20:$I$20,G6932))*(INDEX(2_Girdiler!$B$21:$I$21,G6932+1)-INDEX(2_Girdiler!$B$21:$I$21,G6932))/(INDEX(2_Girdiler!$B$20:$I$20,G6932+1)-INDEX(2_Girdiler!$B$20:$I$20,G6932)))</f>
        <v>8.0578907781994</v>
      </c>
      <c r="I6932" s="16" t="n">
        <f aca="false">H6932/2_Girdiler!$B$17</f>
        <v>3.22832162588117</v>
      </c>
      <c r="J6932" s="16" t="n">
        <f aca="false">D6932+I6932</f>
        <v>10.5197470140788</v>
      </c>
    </row>
    <row r="6933" customFormat="false" ht="15" hidden="false" customHeight="false" outlineLevel="0" collapsed="false">
      <c r="A6933" s="0" t="n">
        <v>6921</v>
      </c>
      <c r="B6933" s="7" t="n">
        <v>0.564306</v>
      </c>
      <c r="C6933" s="7" t="n">
        <v>0.735271</v>
      </c>
      <c r="D6933" s="16" t="n">
        <f aca="false">LOGINV(B6933,$B$7,$C$7)</f>
        <v>14.8209342164888</v>
      </c>
      <c r="E6933" s="16" t="n">
        <f aca="false">LOGINV(C6933,$B$8,$C$8)</f>
        <v>163.881099763956</v>
      </c>
      <c r="F6933" s="16" t="n">
        <f aca="false">$B$5/100*E6933*2_Girdiler!$B$14*2_Girdiler!$B$15*2_Girdiler!$B$16</f>
        <v>4.12324847006114</v>
      </c>
      <c r="G6933" s="16" t="n">
        <f aca="false">MIN(MATCH(F6933,2_Girdiler!$B$20:$I$20,1),7)</f>
        <v>1</v>
      </c>
      <c r="H6933" s="16" t="n">
        <f aca="false">IF(F6933&gt;=40,2_Girdiler!$I$21+(F6933-40)*(2_Girdiler!$I$21-2_Girdiler!$H$21)/(2_Girdiler!$I$20-2_Girdiler!$H$20),INDEX(2_Girdiler!$B$21:$I$21,G6933)+(F6933-INDEX(2_Girdiler!$B$20:$I$20,G6933))*(INDEX(2_Girdiler!$B$21:$I$21,G6933+1)-INDEX(2_Girdiler!$B$21:$I$21,G6933))/(INDEX(2_Girdiler!$B$20:$I$20,G6933+1)-INDEX(2_Girdiler!$B$20:$I$20,G6933)))</f>
        <v>9.07114663413451</v>
      </c>
      <c r="I6933" s="16" t="n">
        <f aca="false">H6933/2_Girdiler!$B$17</f>
        <v>3.63427349123979</v>
      </c>
      <c r="J6933" s="16" t="n">
        <f aca="false">D6933+I6933</f>
        <v>18.4552077077286</v>
      </c>
    </row>
    <row r="6934" customFormat="false" ht="15" hidden="false" customHeight="false" outlineLevel="0" collapsed="false">
      <c r="A6934" s="0" t="n">
        <v>6922</v>
      </c>
      <c r="B6934" s="7" t="n">
        <v>0.494651</v>
      </c>
      <c r="C6934" s="7" t="n">
        <v>0.547656</v>
      </c>
      <c r="D6934" s="16" t="n">
        <f aca="false">LOGINV(B6934,$B$7,$C$7)</f>
        <v>13.4412210397968</v>
      </c>
      <c r="E6934" s="16" t="n">
        <f aca="false">LOGINV(C6934,$B$8,$C$8)</f>
        <v>117.980830724408</v>
      </c>
      <c r="F6934" s="16" t="n">
        <f aca="false">$B$5/100*E6934*2_Girdiler!$B$14*2_Girdiler!$B$15*2_Girdiler!$B$16</f>
        <v>2.9683977010261</v>
      </c>
      <c r="G6934" s="16" t="n">
        <f aca="false">MIN(MATCH(F6934,2_Girdiler!$B$20:$I$20,1),7)</f>
        <v>1</v>
      </c>
      <c r="H6934" s="16" t="n">
        <f aca="false">IF(F6934&gt;=40,2_Girdiler!$I$21+(F6934-40)*(2_Girdiler!$I$21-2_Girdiler!$H$21)/(2_Girdiler!$I$20-2_Girdiler!$H$20),INDEX(2_Girdiler!$B$21:$I$21,G6934)+(F6934-INDEX(2_Girdiler!$B$20:$I$20,G6934))*(INDEX(2_Girdiler!$B$21:$I$21,G6934+1)-INDEX(2_Girdiler!$B$21:$I$21,G6934))/(INDEX(2_Girdiler!$B$20:$I$20,G6934+1)-INDEX(2_Girdiler!$B$20:$I$20,G6934)))</f>
        <v>6.53047494225742</v>
      </c>
      <c r="I6934" s="16" t="n">
        <f aca="false">H6934/2_Girdiler!$B$17</f>
        <v>2.61637617878903</v>
      </c>
      <c r="J6934" s="16" t="n">
        <f aca="false">D6934+I6934</f>
        <v>16.0575972185858</v>
      </c>
    </row>
    <row r="6935" customFormat="false" ht="15" hidden="false" customHeight="false" outlineLevel="0" collapsed="false">
      <c r="A6935" s="0" t="n">
        <v>6923</v>
      </c>
      <c r="B6935" s="7" t="n">
        <v>0.308347</v>
      </c>
      <c r="C6935" s="7" t="n">
        <v>0.344171</v>
      </c>
      <c r="D6935" s="16" t="n">
        <f aca="false">LOGINV(B6935,$B$7,$C$7)</f>
        <v>10.2450871961175</v>
      </c>
      <c r="E6935" s="16" t="n">
        <f aca="false">LOGINV(C6935,$B$8,$C$8)</f>
        <v>84.2943715222253</v>
      </c>
      <c r="F6935" s="16" t="n">
        <f aca="false">$B$5/100*E6935*2_Girdiler!$B$14*2_Girdiler!$B$15*2_Girdiler!$B$16</f>
        <v>2.12084638749919</v>
      </c>
      <c r="G6935" s="16" t="n">
        <f aca="false">MIN(MATCH(F6935,2_Girdiler!$B$20:$I$20,1),7)</f>
        <v>1</v>
      </c>
      <c r="H6935" s="16" t="n">
        <f aca="false">IF(F6935&gt;=40,2_Girdiler!$I$21+(F6935-40)*(2_Girdiler!$I$21-2_Girdiler!$H$21)/(2_Girdiler!$I$20-2_Girdiler!$H$20),INDEX(2_Girdiler!$B$21:$I$21,G6935)+(F6935-INDEX(2_Girdiler!$B$20:$I$20,G6935))*(INDEX(2_Girdiler!$B$21:$I$21,G6935+1)-INDEX(2_Girdiler!$B$21:$I$21,G6935))/(INDEX(2_Girdiler!$B$20:$I$20,G6935+1)-INDEX(2_Girdiler!$B$20:$I$20,G6935)))</f>
        <v>4.66586205249821</v>
      </c>
      <c r="I6935" s="16" t="n">
        <f aca="false">H6935/2_Girdiler!$B$17</f>
        <v>1.86933575821242</v>
      </c>
      <c r="J6935" s="16" t="n">
        <f aca="false">D6935+I6935</f>
        <v>12.1144229543299</v>
      </c>
    </row>
    <row r="6936" customFormat="false" ht="15" hidden="false" customHeight="false" outlineLevel="0" collapsed="false">
      <c r="A6936" s="0" t="n">
        <v>6924</v>
      </c>
      <c r="B6936" s="7" t="n">
        <v>0.401762</v>
      </c>
      <c r="C6936" s="7" t="n">
        <v>0.726889</v>
      </c>
      <c r="D6936" s="16" t="n">
        <f aca="false">LOGINV(B6936,$B$7,$C$7)</f>
        <v>11.7885062614222</v>
      </c>
      <c r="E6936" s="16" t="n">
        <f aca="false">LOGINV(C6936,$B$8,$C$8)</f>
        <v>161.215791888223</v>
      </c>
      <c r="F6936" s="16" t="n">
        <f aca="false">$B$5/100*E6936*2_Girdiler!$B$14*2_Girdiler!$B$15*2_Girdiler!$B$16</f>
        <v>4.05618932390769</v>
      </c>
      <c r="G6936" s="16" t="n">
        <f aca="false">MIN(MATCH(F6936,2_Girdiler!$B$20:$I$20,1),7)</f>
        <v>1</v>
      </c>
      <c r="H6936" s="16" t="n">
        <f aca="false">IF(F6936&gt;=40,2_Girdiler!$I$21+(F6936-40)*(2_Girdiler!$I$21-2_Girdiler!$H$21)/(2_Girdiler!$I$20-2_Girdiler!$H$20),INDEX(2_Girdiler!$B$21:$I$21,G6936)+(F6936-INDEX(2_Girdiler!$B$20:$I$20,G6936))*(INDEX(2_Girdiler!$B$21:$I$21,G6936+1)-INDEX(2_Girdiler!$B$21:$I$21,G6936))/(INDEX(2_Girdiler!$B$20:$I$20,G6936+1)-INDEX(2_Girdiler!$B$20:$I$20,G6936)))</f>
        <v>8.92361651259692</v>
      </c>
      <c r="I6936" s="16" t="n">
        <f aca="false">H6936/2_Girdiler!$B$17</f>
        <v>3.57516687203402</v>
      </c>
      <c r="J6936" s="16" t="n">
        <f aca="false">D6936+I6936</f>
        <v>15.3636731334562</v>
      </c>
    </row>
    <row r="6937" customFormat="false" ht="15" hidden="false" customHeight="false" outlineLevel="0" collapsed="false">
      <c r="A6937" s="0" t="n">
        <v>6925</v>
      </c>
      <c r="B6937" s="7" t="n">
        <v>0.135642</v>
      </c>
      <c r="C6937" s="7" t="n">
        <v>0.45859</v>
      </c>
      <c r="D6937" s="16" t="n">
        <f aca="false">LOGINV(B6937,$B$7,$C$7)</f>
        <v>7.33456740875897</v>
      </c>
      <c r="E6937" s="16" t="n">
        <f aca="false">LOGINV(C6937,$B$8,$C$8)</f>
        <v>102.115625096491</v>
      </c>
      <c r="F6937" s="16" t="n">
        <f aca="false">$B$5/100*E6937*2_Girdiler!$B$14*2_Girdiler!$B$15*2_Girdiler!$B$16</f>
        <v>2.56922912742771</v>
      </c>
      <c r="G6937" s="16" t="n">
        <f aca="false">MIN(MATCH(F6937,2_Girdiler!$B$20:$I$20,1),7)</f>
        <v>1</v>
      </c>
      <c r="H6937" s="16" t="n">
        <f aca="false">IF(F6937&gt;=40,2_Girdiler!$I$21+(F6937-40)*(2_Girdiler!$I$21-2_Girdiler!$H$21)/(2_Girdiler!$I$20-2_Girdiler!$H$20),INDEX(2_Girdiler!$B$21:$I$21,G6937)+(F6937-INDEX(2_Girdiler!$B$20:$I$20,G6937))*(INDEX(2_Girdiler!$B$21:$I$21,G6937+1)-INDEX(2_Girdiler!$B$21:$I$21,G6937))/(INDEX(2_Girdiler!$B$20:$I$20,G6937+1)-INDEX(2_Girdiler!$B$20:$I$20,G6937)))</f>
        <v>5.65230408034097</v>
      </c>
      <c r="I6937" s="16" t="n">
        <f aca="false">H6937/2_Girdiler!$B$17</f>
        <v>2.26454490398276</v>
      </c>
      <c r="J6937" s="16" t="n">
        <f aca="false">D6937+I6937</f>
        <v>9.59911231274174</v>
      </c>
    </row>
    <row r="6938" customFormat="false" ht="15" hidden="false" customHeight="false" outlineLevel="0" collapsed="false">
      <c r="A6938" s="0" t="n">
        <v>6926</v>
      </c>
      <c r="B6938" s="7" t="n">
        <v>0.290616</v>
      </c>
      <c r="C6938" s="7" t="n">
        <v>0.79443</v>
      </c>
      <c r="D6938" s="16" t="n">
        <f aca="false">LOGINV(B6938,$B$7,$C$7)</f>
        <v>9.95769818378996</v>
      </c>
      <c r="E6938" s="16" t="n">
        <f aca="false">LOGINV(C6938,$B$8,$C$8)</f>
        <v>185.630567897678</v>
      </c>
      <c r="F6938" s="16" t="n">
        <f aca="false">$B$5/100*E6938*2_Girdiler!$B$14*2_Girdiler!$B$15*2_Girdiler!$B$16</f>
        <v>4.67046508830558</v>
      </c>
      <c r="G6938" s="16" t="n">
        <f aca="false">MIN(MATCH(F6938,2_Girdiler!$B$20:$I$20,1),7)</f>
        <v>1</v>
      </c>
      <c r="H6938" s="16" t="n">
        <f aca="false">IF(F6938&gt;=40,2_Girdiler!$I$21+(F6938-40)*(2_Girdiler!$I$21-2_Girdiler!$H$21)/(2_Girdiler!$I$20-2_Girdiler!$H$20),INDEX(2_Girdiler!$B$21:$I$21,G6938)+(F6938-INDEX(2_Girdiler!$B$20:$I$20,G6938))*(INDEX(2_Girdiler!$B$21:$I$21,G6938+1)-INDEX(2_Girdiler!$B$21:$I$21,G6938))/(INDEX(2_Girdiler!$B$20:$I$20,G6938+1)-INDEX(2_Girdiler!$B$20:$I$20,G6938)))</f>
        <v>10.2750231942723</v>
      </c>
      <c r="I6938" s="16" t="n">
        <f aca="false">H6938/2_Girdiler!$B$17</f>
        <v>4.11659583103857</v>
      </c>
      <c r="J6938" s="16" t="n">
        <f aca="false">D6938+I6938</f>
        <v>14.0742940148285</v>
      </c>
    </row>
    <row r="6939" customFormat="false" ht="15" hidden="false" customHeight="false" outlineLevel="0" collapsed="false">
      <c r="A6939" s="0" t="n">
        <v>6927</v>
      </c>
      <c r="B6939" s="7" t="n">
        <v>0.118601</v>
      </c>
      <c r="C6939" s="7" t="n">
        <v>0.773567</v>
      </c>
      <c r="D6939" s="16" t="n">
        <f aca="false">LOGINV(B6939,$B$7,$C$7)</f>
        <v>7.00726873543719</v>
      </c>
      <c r="E6939" s="16" t="n">
        <f aca="false">LOGINV(C6939,$B$8,$C$8)</f>
        <v>177.287157220971</v>
      </c>
      <c r="F6939" s="16" t="n">
        <f aca="false">$B$5/100*E6939*2_Girdiler!$B$14*2_Girdiler!$B$15*2_Girdiler!$B$16</f>
        <v>4.46054487567963</v>
      </c>
      <c r="G6939" s="16" t="n">
        <f aca="false">MIN(MATCH(F6939,2_Girdiler!$B$20:$I$20,1),7)</f>
        <v>1</v>
      </c>
      <c r="H6939" s="16" t="n">
        <f aca="false">IF(F6939&gt;=40,2_Girdiler!$I$21+(F6939-40)*(2_Girdiler!$I$21-2_Girdiler!$H$21)/(2_Girdiler!$I$20-2_Girdiler!$H$20),INDEX(2_Girdiler!$B$21:$I$21,G6939)+(F6939-INDEX(2_Girdiler!$B$20:$I$20,G6939))*(INDEX(2_Girdiler!$B$21:$I$21,G6939+1)-INDEX(2_Girdiler!$B$21:$I$21,G6939))/(INDEX(2_Girdiler!$B$20:$I$20,G6939+1)-INDEX(2_Girdiler!$B$20:$I$20,G6939)))</f>
        <v>9.81319872649519</v>
      </c>
      <c r="I6939" s="16" t="n">
        <f aca="false">H6939/2_Girdiler!$B$17</f>
        <v>3.93157000260224</v>
      </c>
      <c r="J6939" s="16" t="n">
        <f aca="false">D6939+I6939</f>
        <v>10.9388387380394</v>
      </c>
    </row>
    <row r="6940" customFormat="false" ht="15" hidden="false" customHeight="false" outlineLevel="0" collapsed="false">
      <c r="A6940" s="0" t="n">
        <v>6928</v>
      </c>
      <c r="B6940" s="7" t="n">
        <v>0.760526</v>
      </c>
      <c r="C6940" s="7" t="n">
        <v>0.692798</v>
      </c>
      <c r="D6940" s="16" t="n">
        <f aca="false">LOGINV(B6940,$B$7,$C$7)</f>
        <v>20.0943109635271</v>
      </c>
      <c r="E6940" s="16" t="n">
        <f aca="false">LOGINV(C6940,$B$8,$C$8)</f>
        <v>151.173785603706</v>
      </c>
      <c r="F6940" s="16" t="n">
        <f aca="false">$B$5/100*E6940*2_Girdiler!$B$14*2_Girdiler!$B$15*2_Girdiler!$B$16</f>
        <v>3.80353244578925</v>
      </c>
      <c r="G6940" s="16" t="n">
        <f aca="false">MIN(MATCH(F6940,2_Girdiler!$B$20:$I$20,1),7)</f>
        <v>1</v>
      </c>
      <c r="H6940" s="16" t="n">
        <f aca="false">IF(F6940&gt;=40,2_Girdiler!$I$21+(F6940-40)*(2_Girdiler!$I$21-2_Girdiler!$H$21)/(2_Girdiler!$I$20-2_Girdiler!$H$20),INDEX(2_Girdiler!$B$21:$I$21,G6940)+(F6940-INDEX(2_Girdiler!$B$20:$I$20,G6940))*(INDEX(2_Girdiler!$B$21:$I$21,G6940+1)-INDEX(2_Girdiler!$B$21:$I$21,G6940))/(INDEX(2_Girdiler!$B$20:$I$20,G6940+1)-INDEX(2_Girdiler!$B$20:$I$20,G6940)))</f>
        <v>8.36777138073635</v>
      </c>
      <c r="I6940" s="16" t="n">
        <f aca="false">H6940/2_Girdiler!$B$17</f>
        <v>3.35247250830783</v>
      </c>
      <c r="J6940" s="16" t="n">
        <f aca="false">D6940+I6940</f>
        <v>23.4467834718349</v>
      </c>
    </row>
    <row r="6941" customFormat="false" ht="15" hidden="false" customHeight="false" outlineLevel="0" collapsed="false">
      <c r="A6941" s="0" t="n">
        <v>6929</v>
      </c>
      <c r="B6941" s="7" t="n">
        <v>0.297457</v>
      </c>
      <c r="C6941" s="7" t="n">
        <v>0.549407</v>
      </c>
      <c r="D6941" s="16" t="n">
        <f aca="false">LOGINV(B6941,$B$7,$C$7)</f>
        <v>10.0685277453063</v>
      </c>
      <c r="E6941" s="16" t="n">
        <f aca="false">LOGINV(C6941,$B$8,$C$8)</f>
        <v>118.31806643987</v>
      </c>
      <c r="F6941" s="16" t="n">
        <f aca="false">$B$5/100*E6941*2_Girdiler!$B$14*2_Girdiler!$B$15*2_Girdiler!$B$16</f>
        <v>2.97688255162714</v>
      </c>
      <c r="G6941" s="16" t="n">
        <f aca="false">MIN(MATCH(F6941,2_Girdiler!$B$20:$I$20,1),7)</f>
        <v>1</v>
      </c>
      <c r="H6941" s="16" t="n">
        <f aca="false">IF(F6941&gt;=40,2_Girdiler!$I$21+(F6941-40)*(2_Girdiler!$I$21-2_Girdiler!$H$21)/(2_Girdiler!$I$20-2_Girdiler!$H$20),INDEX(2_Girdiler!$B$21:$I$21,G6941)+(F6941-INDEX(2_Girdiler!$B$20:$I$20,G6941))*(INDEX(2_Girdiler!$B$21:$I$21,G6941+1)-INDEX(2_Girdiler!$B$21:$I$21,G6941))/(INDEX(2_Girdiler!$B$20:$I$20,G6941+1)-INDEX(2_Girdiler!$B$20:$I$20,G6941)))</f>
        <v>6.54914161357971</v>
      </c>
      <c r="I6941" s="16" t="n">
        <f aca="false">H6941/2_Girdiler!$B$17</f>
        <v>2.6238548131329</v>
      </c>
      <c r="J6941" s="16" t="n">
        <f aca="false">D6941+I6941</f>
        <v>12.6923825584392</v>
      </c>
    </row>
    <row r="6942" customFormat="false" ht="15" hidden="false" customHeight="false" outlineLevel="0" collapsed="false">
      <c r="A6942" s="0" t="n">
        <v>6930</v>
      </c>
      <c r="B6942" s="7" t="n">
        <v>0.293623</v>
      </c>
      <c r="C6942" s="7" t="n">
        <v>0.292505</v>
      </c>
      <c r="D6942" s="16" t="n">
        <f aca="false">LOGINV(B6942,$B$7,$C$7)</f>
        <v>10.0064097769685</v>
      </c>
      <c r="E6942" s="16" t="n">
        <f aca="false">LOGINV(C6942,$B$8,$C$8)</f>
        <v>76.7638299453452</v>
      </c>
      <c r="F6942" s="16" t="n">
        <f aca="false">$B$5/100*E6942*2_Girdiler!$B$14*2_Girdiler!$B$15*2_Girdiler!$B$16</f>
        <v>1.93137796142489</v>
      </c>
      <c r="G6942" s="16" t="n">
        <f aca="false">MIN(MATCH(F6942,2_Girdiler!$B$20:$I$20,1),7)</f>
        <v>1</v>
      </c>
      <c r="H6942" s="16" t="n">
        <f aca="false">IF(F6942&gt;=40,2_Girdiler!$I$21+(F6942-40)*(2_Girdiler!$I$21-2_Girdiler!$H$21)/(2_Girdiler!$I$20-2_Girdiler!$H$20),INDEX(2_Girdiler!$B$21:$I$21,G6942)+(F6942-INDEX(2_Girdiler!$B$20:$I$20,G6942))*(INDEX(2_Girdiler!$B$21:$I$21,G6942+1)-INDEX(2_Girdiler!$B$21:$I$21,G6942))/(INDEX(2_Girdiler!$B$20:$I$20,G6942+1)-INDEX(2_Girdiler!$B$20:$I$20,G6942)))</f>
        <v>4.24903151513475</v>
      </c>
      <c r="I6942" s="16" t="n">
        <f aca="false">H6942/2_Girdiler!$B$17</f>
        <v>1.70233634420463</v>
      </c>
      <c r="J6942" s="16" t="n">
        <f aca="false">D6942+I6942</f>
        <v>11.7087461211732</v>
      </c>
    </row>
    <row r="6943" customFormat="false" ht="15" hidden="false" customHeight="false" outlineLevel="0" collapsed="false">
      <c r="A6943" s="0" t="n">
        <v>6931</v>
      </c>
      <c r="B6943" s="7" t="n">
        <v>0.655384</v>
      </c>
      <c r="C6943" s="7" t="n">
        <v>0.178471</v>
      </c>
      <c r="D6943" s="16" t="n">
        <f aca="false">LOGINV(B6943,$B$7,$C$7)</f>
        <v>16.9234947248347</v>
      </c>
      <c r="E6943" s="16" t="n">
        <f aca="false">LOGINV(C6943,$B$8,$C$8)</f>
        <v>60.2552395222561</v>
      </c>
      <c r="F6943" s="16" t="n">
        <f aca="false">$B$5/100*E6943*2_Girdiler!$B$14*2_Girdiler!$B$15*2_Girdiler!$B$16</f>
        <v>1.51602182637996</v>
      </c>
      <c r="G6943" s="16" t="n">
        <f aca="false">MIN(MATCH(F6943,2_Girdiler!$B$20:$I$20,1),7)</f>
        <v>1</v>
      </c>
      <c r="H6943" s="16" t="n">
        <f aca="false">IF(F6943&gt;=40,2_Girdiler!$I$21+(F6943-40)*(2_Girdiler!$I$21-2_Girdiler!$H$21)/(2_Girdiler!$I$20-2_Girdiler!$H$20),INDEX(2_Girdiler!$B$21:$I$21,G6943)+(F6943-INDEX(2_Girdiler!$B$20:$I$20,G6943))*(INDEX(2_Girdiler!$B$21:$I$21,G6943+1)-INDEX(2_Girdiler!$B$21:$I$21,G6943))/(INDEX(2_Girdiler!$B$20:$I$20,G6943+1)-INDEX(2_Girdiler!$B$20:$I$20,G6943)))</f>
        <v>3.33524801803592</v>
      </c>
      <c r="I6943" s="16" t="n">
        <f aca="false">H6943/2_Girdiler!$B$17</f>
        <v>1.33623718671311</v>
      </c>
      <c r="J6943" s="16" t="n">
        <f aca="false">D6943+I6943</f>
        <v>18.2597319115478</v>
      </c>
    </row>
    <row r="6944" customFormat="false" ht="15" hidden="false" customHeight="false" outlineLevel="0" collapsed="false">
      <c r="A6944" s="0" t="n">
        <v>6932</v>
      </c>
      <c r="B6944" s="7" t="n">
        <v>0.854294</v>
      </c>
      <c r="C6944" s="7" t="n">
        <v>0.669774</v>
      </c>
      <c r="D6944" s="16" t="n">
        <f aca="false">LOGINV(B6944,$B$7,$C$7)</f>
        <v>24.3826847716683</v>
      </c>
      <c r="E6944" s="16" t="n">
        <f aca="false">LOGINV(C6944,$B$8,$C$8)</f>
        <v>145.008194558371</v>
      </c>
      <c r="F6944" s="16" t="n">
        <f aca="false">$B$5/100*E6944*2_Girdiler!$B$14*2_Girdiler!$B$15*2_Girdiler!$B$16</f>
        <v>3.64840617508862</v>
      </c>
      <c r="G6944" s="16" t="n">
        <f aca="false">MIN(MATCH(F6944,2_Girdiler!$B$20:$I$20,1),7)</f>
        <v>1</v>
      </c>
      <c r="H6944" s="16" t="n">
        <f aca="false">IF(F6944&gt;=40,2_Girdiler!$I$21+(F6944-40)*(2_Girdiler!$I$21-2_Girdiler!$H$21)/(2_Girdiler!$I$20-2_Girdiler!$H$20),INDEX(2_Girdiler!$B$21:$I$21,G6944)+(F6944-INDEX(2_Girdiler!$B$20:$I$20,G6944))*(INDEX(2_Girdiler!$B$21:$I$21,G6944+1)-INDEX(2_Girdiler!$B$21:$I$21,G6944))/(INDEX(2_Girdiler!$B$20:$I$20,G6944+1)-INDEX(2_Girdiler!$B$20:$I$20,G6944)))</f>
        <v>8.02649358519496</v>
      </c>
      <c r="I6944" s="16" t="n">
        <f aca="false">H6944/2_Girdiler!$B$17</f>
        <v>3.21574262227362</v>
      </c>
      <c r="J6944" s="16" t="n">
        <f aca="false">D6944+I6944</f>
        <v>27.5984273939419</v>
      </c>
    </row>
    <row r="6945" customFormat="false" ht="15" hidden="false" customHeight="false" outlineLevel="0" collapsed="false">
      <c r="A6945" s="0" t="n">
        <v>6933</v>
      </c>
      <c r="B6945" s="7" t="n">
        <v>0.402142</v>
      </c>
      <c r="C6945" s="7" t="n">
        <v>0.3039</v>
      </c>
      <c r="D6945" s="16" t="n">
        <f aca="false">LOGINV(B6945,$B$7,$C$7)</f>
        <v>11.7949628887021</v>
      </c>
      <c r="E6945" s="16" t="n">
        <f aca="false">LOGINV(C6945,$B$8,$C$8)</f>
        <v>78.4097238864635</v>
      </c>
      <c r="F6945" s="16" t="n">
        <f aca="false">$B$5/100*E6945*2_Girdiler!$B$14*2_Girdiler!$B$15*2_Girdiler!$B$16</f>
        <v>1.97278865298342</v>
      </c>
      <c r="G6945" s="16" t="n">
        <f aca="false">MIN(MATCH(F6945,2_Girdiler!$B$20:$I$20,1),7)</f>
        <v>1</v>
      </c>
      <c r="H6945" s="16" t="n">
        <f aca="false">IF(F6945&gt;=40,2_Girdiler!$I$21+(F6945-40)*(2_Girdiler!$I$21-2_Girdiler!$H$21)/(2_Girdiler!$I$20-2_Girdiler!$H$20),INDEX(2_Girdiler!$B$21:$I$21,G6945)+(F6945-INDEX(2_Girdiler!$B$20:$I$20,G6945))*(INDEX(2_Girdiler!$B$21:$I$21,G6945+1)-INDEX(2_Girdiler!$B$21:$I$21,G6945))/(INDEX(2_Girdiler!$B$20:$I$20,G6945+1)-INDEX(2_Girdiler!$B$20:$I$20,G6945)))</f>
        <v>4.34013503656353</v>
      </c>
      <c r="I6945" s="16" t="n">
        <f aca="false">H6945/2_Girdiler!$B$17</f>
        <v>1.73883615246936</v>
      </c>
      <c r="J6945" s="16" t="n">
        <f aca="false">D6945+I6945</f>
        <v>13.5337990411715</v>
      </c>
    </row>
    <row r="6946" customFormat="false" ht="15" hidden="false" customHeight="false" outlineLevel="0" collapsed="false">
      <c r="A6946" s="0" t="n">
        <v>6934</v>
      </c>
      <c r="B6946" s="7" t="n">
        <v>0.187353</v>
      </c>
      <c r="C6946" s="7" t="n">
        <v>0.641563</v>
      </c>
      <c r="D6946" s="16" t="n">
        <f aca="false">LOGINV(B6946,$B$7,$C$7)</f>
        <v>8.25649375586834</v>
      </c>
      <c r="E6946" s="16" t="n">
        <f aca="false">LOGINV(C6946,$B$8,$C$8)</f>
        <v>138.008192352812</v>
      </c>
      <c r="F6946" s="16" t="n">
        <f aca="false">$B$5/100*E6946*2_Girdiler!$B$14*2_Girdiler!$B$15*2_Girdiler!$B$16</f>
        <v>3.47228611959675</v>
      </c>
      <c r="G6946" s="16" t="n">
        <f aca="false">MIN(MATCH(F6946,2_Girdiler!$B$20:$I$20,1),7)</f>
        <v>1</v>
      </c>
      <c r="H6946" s="16" t="n">
        <f aca="false">IF(F6946&gt;=40,2_Girdiler!$I$21+(F6946-40)*(2_Girdiler!$I$21-2_Girdiler!$H$21)/(2_Girdiler!$I$20-2_Girdiler!$H$20),INDEX(2_Girdiler!$B$21:$I$21,G6946)+(F6946-INDEX(2_Girdiler!$B$20:$I$20,G6946))*(INDEX(2_Girdiler!$B$21:$I$21,G6946+1)-INDEX(2_Girdiler!$B$21:$I$21,G6946))/(INDEX(2_Girdiler!$B$20:$I$20,G6946+1)-INDEX(2_Girdiler!$B$20:$I$20,G6946)))</f>
        <v>7.63902946311285</v>
      </c>
      <c r="I6946" s="16" t="n">
        <f aca="false">H6946/2_Girdiler!$B$17</f>
        <v>3.06050859900355</v>
      </c>
      <c r="J6946" s="16" t="n">
        <f aca="false">D6946+I6946</f>
        <v>11.3170023548719</v>
      </c>
    </row>
    <row r="6947" customFormat="false" ht="15" hidden="false" customHeight="false" outlineLevel="0" collapsed="false">
      <c r="A6947" s="0" t="n">
        <v>6935</v>
      </c>
      <c r="B6947" s="7" t="n">
        <v>0.877526</v>
      </c>
      <c r="C6947" s="7" t="n">
        <v>0.917942</v>
      </c>
      <c r="D6947" s="16" t="n">
        <f aca="false">LOGINV(B6947,$B$7,$C$7)</f>
        <v>25.8909485790604</v>
      </c>
      <c r="E6947" s="16" t="n">
        <f aca="false">LOGINV(C6947,$B$8,$C$8)</f>
        <v>268.097991696032</v>
      </c>
      <c r="F6947" s="16" t="n">
        <f aca="false">$B$5/100*E6947*2_Girdiler!$B$14*2_Girdiler!$B$15*2_Girdiler!$B$16</f>
        <v>6.74534547107215</v>
      </c>
      <c r="G6947" s="16" t="n">
        <f aca="false">MIN(MATCH(F6947,2_Girdiler!$B$20:$I$20,1),7)</f>
        <v>2</v>
      </c>
      <c r="H6947" s="16" t="n">
        <f aca="false">IF(F6947&gt;=40,2_Girdiler!$I$21+(F6947-40)*(2_Girdiler!$I$21-2_Girdiler!$H$21)/(2_Girdiler!$I$20-2_Girdiler!$H$20),INDEX(2_Girdiler!$B$21:$I$21,G6947)+(F6947-INDEX(2_Girdiler!$B$20:$I$20,G6947))*(INDEX(2_Girdiler!$B$21:$I$21,G6947+1)-INDEX(2_Girdiler!$B$21:$I$21,G6947))/(INDEX(2_Girdiler!$B$20:$I$20,G6947+1)-INDEX(2_Girdiler!$B$20:$I$20,G6947)))</f>
        <v>13.7925527537154</v>
      </c>
      <c r="I6947" s="16" t="n">
        <f aca="false">H6947/2_Girdiler!$B$17</f>
        <v>5.52586248145651</v>
      </c>
      <c r="J6947" s="16" t="n">
        <f aca="false">D6947+I6947</f>
        <v>31.4168110605169</v>
      </c>
    </row>
    <row r="6948" customFormat="false" ht="15" hidden="false" customHeight="false" outlineLevel="0" collapsed="false">
      <c r="A6948" s="0" t="n">
        <v>6936</v>
      </c>
      <c r="B6948" s="7" t="n">
        <v>0.250812</v>
      </c>
      <c r="C6948" s="7" t="n">
        <v>0.32853</v>
      </c>
      <c r="D6948" s="16" t="n">
        <f aca="false">LOGINV(B6948,$B$7,$C$7)</f>
        <v>9.31161445997449</v>
      </c>
      <c r="E6948" s="16" t="n">
        <f aca="false">LOGINV(C6948,$B$8,$C$8)</f>
        <v>81.9937185990958</v>
      </c>
      <c r="F6948" s="16" t="n">
        <f aca="false">$B$5/100*E6948*2_Girdiler!$B$14*2_Girdiler!$B$15*2_Girdiler!$B$16</f>
        <v>2.06296195995325</v>
      </c>
      <c r="G6948" s="16" t="n">
        <f aca="false">MIN(MATCH(F6948,2_Girdiler!$B$20:$I$20,1),7)</f>
        <v>1</v>
      </c>
      <c r="H6948" s="16" t="n">
        <f aca="false">IF(F6948&gt;=40,2_Girdiler!$I$21+(F6948-40)*(2_Girdiler!$I$21-2_Girdiler!$H$21)/(2_Girdiler!$I$20-2_Girdiler!$H$20),INDEX(2_Girdiler!$B$21:$I$21,G6948)+(F6948-INDEX(2_Girdiler!$B$20:$I$20,G6948))*(INDEX(2_Girdiler!$B$21:$I$21,G6948+1)-INDEX(2_Girdiler!$B$21:$I$21,G6948))/(INDEX(2_Girdiler!$B$20:$I$20,G6948+1)-INDEX(2_Girdiler!$B$20:$I$20,G6948)))</f>
        <v>4.53851631189715</v>
      </c>
      <c r="I6948" s="16" t="n">
        <f aca="false">H6948/2_Girdiler!$B$17</f>
        <v>1.818315830087</v>
      </c>
      <c r="J6948" s="16" t="n">
        <f aca="false">D6948+I6948</f>
        <v>11.1299302900615</v>
      </c>
    </row>
    <row r="6949" customFormat="false" ht="15" hidden="false" customHeight="false" outlineLevel="0" collapsed="false">
      <c r="A6949" s="0" t="n">
        <v>6937</v>
      </c>
      <c r="B6949" s="7" t="n">
        <v>0.017941</v>
      </c>
      <c r="C6949" s="7" t="n">
        <v>0.82047</v>
      </c>
      <c r="D6949" s="16" t="n">
        <f aca="false">LOGINV(B6949,$B$7,$C$7)</f>
        <v>4.20480834567114</v>
      </c>
      <c r="E6949" s="16" t="n">
        <f aca="false">LOGINV(C6949,$B$8,$C$8)</f>
        <v>197.404391976702</v>
      </c>
      <c r="F6949" s="16" t="n">
        <f aca="false">$B$5/100*E6949*2_Girdiler!$B$14*2_Girdiler!$B$15*2_Girdiler!$B$16</f>
        <v>4.96669450213382</v>
      </c>
      <c r="G6949" s="16" t="n">
        <f aca="false">MIN(MATCH(F6949,2_Girdiler!$B$20:$I$20,1),7)</f>
        <v>1</v>
      </c>
      <c r="H6949" s="16" t="n">
        <f aca="false">IF(F6949&gt;=40,2_Girdiler!$I$21+(F6949-40)*(2_Girdiler!$I$21-2_Girdiler!$H$21)/(2_Girdiler!$I$20-2_Girdiler!$H$20),INDEX(2_Girdiler!$B$21:$I$21,G6949)+(F6949-INDEX(2_Girdiler!$B$20:$I$20,G6949))*(INDEX(2_Girdiler!$B$21:$I$21,G6949+1)-INDEX(2_Girdiler!$B$21:$I$21,G6949))/(INDEX(2_Girdiler!$B$20:$I$20,G6949+1)-INDEX(2_Girdiler!$B$20:$I$20,G6949)))</f>
        <v>10.9267279046944</v>
      </c>
      <c r="I6949" s="16" t="n">
        <f aca="false">H6949/2_Girdiler!$B$17</f>
        <v>4.37769547463718</v>
      </c>
      <c r="J6949" s="16" t="n">
        <f aca="false">D6949+I6949</f>
        <v>8.58250382030832</v>
      </c>
    </row>
    <row r="6950" customFormat="false" ht="15" hidden="false" customHeight="false" outlineLevel="0" collapsed="false">
      <c r="A6950" s="0" t="n">
        <v>6938</v>
      </c>
      <c r="B6950" s="7" t="n">
        <v>0.336912</v>
      </c>
      <c r="C6950" s="7" t="n">
        <v>0.956733</v>
      </c>
      <c r="D6950" s="16" t="n">
        <f aca="false">LOGINV(B6950,$B$7,$C$7)</f>
        <v>10.7100998392551</v>
      </c>
      <c r="E6950" s="16" t="n">
        <f aca="false">LOGINV(C6950,$B$8,$C$8)</f>
        <v>330.166647450697</v>
      </c>
      <c r="F6950" s="16" t="n">
        <f aca="false">$B$5/100*E6950*2_Girdiler!$B$14*2_Girdiler!$B$15*2_Girdiler!$B$16</f>
        <v>8.30699284985953</v>
      </c>
      <c r="G6950" s="16" t="n">
        <f aca="false">MIN(MATCH(F6950,2_Girdiler!$B$20:$I$20,1),7)</f>
        <v>2</v>
      </c>
      <c r="H6950" s="16" t="n">
        <f aca="false">IF(F6950&gt;=40,2_Girdiler!$I$21+(F6950-40)*(2_Girdiler!$I$21-2_Girdiler!$H$21)/(2_Girdiler!$I$20-2_Girdiler!$H$20),INDEX(2_Girdiler!$B$21:$I$21,G6950)+(F6950-INDEX(2_Girdiler!$B$20:$I$20,G6950))*(INDEX(2_Girdiler!$B$21:$I$21,G6950+1)-INDEX(2_Girdiler!$B$21:$I$21,G6950))/(INDEX(2_Girdiler!$B$20:$I$20,G6950+1)-INDEX(2_Girdiler!$B$20:$I$20,G6950)))</f>
        <v>16.2911885597752</v>
      </c>
      <c r="I6950" s="16" t="n">
        <f aca="false">H6950/2_Girdiler!$B$17</f>
        <v>6.5269184934997</v>
      </c>
      <c r="J6950" s="16" t="n">
        <f aca="false">D6950+I6950</f>
        <v>17.2370183327548</v>
      </c>
    </row>
    <row r="6951" customFormat="false" ht="15" hidden="false" customHeight="false" outlineLevel="0" collapsed="false">
      <c r="A6951" s="0" t="n">
        <v>6939</v>
      </c>
      <c r="B6951" s="7" t="n">
        <v>0.289162</v>
      </c>
      <c r="C6951" s="7" t="n">
        <v>0.753954</v>
      </c>
      <c r="D6951" s="16" t="n">
        <f aca="false">LOGINV(B6951,$B$7,$C$7)</f>
        <v>9.93414537857983</v>
      </c>
      <c r="E6951" s="16" t="n">
        <f aca="false">LOGINV(C6951,$B$8,$C$8)</f>
        <v>170.149604439052</v>
      </c>
      <c r="F6951" s="16" t="n">
        <f aca="false">$B$5/100*E6951*2_Girdiler!$B$14*2_Girdiler!$B$15*2_Girdiler!$B$16</f>
        <v>4.28096404768655</v>
      </c>
      <c r="G6951" s="16" t="n">
        <f aca="false">MIN(MATCH(F6951,2_Girdiler!$B$20:$I$20,1),7)</f>
        <v>1</v>
      </c>
      <c r="H6951" s="16" t="n">
        <f aca="false">IF(F6951&gt;=40,2_Girdiler!$I$21+(F6951-40)*(2_Girdiler!$I$21-2_Girdiler!$H$21)/(2_Girdiler!$I$20-2_Girdiler!$H$20),INDEX(2_Girdiler!$B$21:$I$21,G6951)+(F6951-INDEX(2_Girdiler!$B$20:$I$20,G6951))*(INDEX(2_Girdiler!$B$21:$I$21,G6951+1)-INDEX(2_Girdiler!$B$21:$I$21,G6951))/(INDEX(2_Girdiler!$B$20:$I$20,G6951+1)-INDEX(2_Girdiler!$B$20:$I$20,G6951)))</f>
        <v>9.41812090491041</v>
      </c>
      <c r="I6951" s="16" t="n">
        <f aca="false">H6951/2_Girdiler!$B$17</f>
        <v>3.77328561895449</v>
      </c>
      <c r="J6951" s="16" t="n">
        <f aca="false">D6951+I6951</f>
        <v>13.7074309975343</v>
      </c>
    </row>
    <row r="6952" customFormat="false" ht="15" hidden="false" customHeight="false" outlineLevel="0" collapsed="false">
      <c r="A6952" s="0" t="n">
        <v>6940</v>
      </c>
      <c r="B6952" s="7" t="n">
        <v>0.949275</v>
      </c>
      <c r="C6952" s="7" t="n">
        <v>0.914757</v>
      </c>
      <c r="D6952" s="16" t="n">
        <f aca="false">LOGINV(B6952,$B$7,$C$7)</f>
        <v>33.7420749395024</v>
      </c>
      <c r="E6952" s="16" t="n">
        <f aca="false">LOGINV(C6952,$B$8,$C$8)</f>
        <v>264.536616993054</v>
      </c>
      <c r="F6952" s="16" t="n">
        <f aca="false">$B$5/100*E6952*2_Girdiler!$B$14*2_Girdiler!$B$15*2_Girdiler!$B$16</f>
        <v>6.65574128354523</v>
      </c>
      <c r="G6952" s="16" t="n">
        <f aca="false">MIN(MATCH(F6952,2_Girdiler!$B$20:$I$20,1),7)</f>
        <v>2</v>
      </c>
      <c r="H6952" s="16" t="n">
        <f aca="false">IF(F6952&gt;=40,2_Girdiler!$I$21+(F6952-40)*(2_Girdiler!$I$21-2_Girdiler!$H$21)/(2_Girdiler!$I$20-2_Girdiler!$H$20),INDEX(2_Girdiler!$B$21:$I$21,G6952)+(F6952-INDEX(2_Girdiler!$B$20:$I$20,G6952))*(INDEX(2_Girdiler!$B$21:$I$21,G6952+1)-INDEX(2_Girdiler!$B$21:$I$21,G6952))/(INDEX(2_Girdiler!$B$20:$I$20,G6952+1)-INDEX(2_Girdiler!$B$20:$I$20,G6952)))</f>
        <v>13.6491860536724</v>
      </c>
      <c r="I6952" s="16" t="n">
        <f aca="false">H6952/2_Girdiler!$B$17</f>
        <v>5.46842389970848</v>
      </c>
      <c r="J6952" s="16" t="n">
        <f aca="false">D6952+I6952</f>
        <v>39.2104988392109</v>
      </c>
    </row>
    <row r="6953" customFormat="false" ht="15" hidden="false" customHeight="false" outlineLevel="0" collapsed="false">
      <c r="A6953" s="0" t="n">
        <v>6941</v>
      </c>
      <c r="B6953" s="7" t="n">
        <v>0.789476</v>
      </c>
      <c r="C6953" s="7" t="n">
        <v>0.315396</v>
      </c>
      <c r="D6953" s="16" t="n">
        <f aca="false">LOGINV(B6953,$B$7,$C$7)</f>
        <v>21.2060494997825</v>
      </c>
      <c r="E6953" s="16" t="n">
        <f aca="false">LOGINV(C6953,$B$8,$C$8)</f>
        <v>80.0774097112561</v>
      </c>
      <c r="F6953" s="16" t="n">
        <f aca="false">$B$5/100*E6953*2_Girdiler!$B$14*2_Girdiler!$B$15*2_Girdiler!$B$16</f>
        <v>2.0147476283352</v>
      </c>
      <c r="G6953" s="16" t="n">
        <f aca="false">MIN(MATCH(F6953,2_Girdiler!$B$20:$I$20,1),7)</f>
        <v>1</v>
      </c>
      <c r="H6953" s="16" t="n">
        <f aca="false">IF(F6953&gt;=40,2_Girdiler!$I$21+(F6953-40)*(2_Girdiler!$I$21-2_Girdiler!$H$21)/(2_Girdiler!$I$20-2_Girdiler!$H$20),INDEX(2_Girdiler!$B$21:$I$21,G6953)+(F6953-INDEX(2_Girdiler!$B$20:$I$20,G6953))*(INDEX(2_Girdiler!$B$21:$I$21,G6953+1)-INDEX(2_Girdiler!$B$21:$I$21,G6953))/(INDEX(2_Girdiler!$B$20:$I$20,G6953+1)-INDEX(2_Girdiler!$B$20:$I$20,G6953)))</f>
        <v>4.43244478233745</v>
      </c>
      <c r="I6953" s="16" t="n">
        <f aca="false">H6953/2_Girdiler!$B$17</f>
        <v>1.77581922369289</v>
      </c>
      <c r="J6953" s="16" t="n">
        <f aca="false">D6953+I6953</f>
        <v>22.9818687234753</v>
      </c>
    </row>
    <row r="6954" customFormat="false" ht="15" hidden="false" customHeight="false" outlineLevel="0" collapsed="false">
      <c r="A6954" s="0" t="n">
        <v>6942</v>
      </c>
      <c r="B6954" s="7" t="n">
        <v>0.195219</v>
      </c>
      <c r="C6954" s="7" t="n">
        <v>0.398913</v>
      </c>
      <c r="D6954" s="16" t="n">
        <f aca="false">LOGINV(B6954,$B$7,$C$7)</f>
        <v>8.3904309327579</v>
      </c>
      <c r="E6954" s="16" t="n">
        <f aca="false">LOGINV(C6954,$B$8,$C$8)</f>
        <v>92.5618183503472</v>
      </c>
      <c r="F6954" s="16" t="n">
        <f aca="false">$B$5/100*E6954*2_Girdiler!$B$14*2_Girdiler!$B$15*2_Girdiler!$B$16</f>
        <v>2.32885534969474</v>
      </c>
      <c r="G6954" s="16" t="n">
        <f aca="false">MIN(MATCH(F6954,2_Girdiler!$B$20:$I$20,1),7)</f>
        <v>1</v>
      </c>
      <c r="H6954" s="16" t="n">
        <f aca="false">IF(F6954&gt;=40,2_Girdiler!$I$21+(F6954-40)*(2_Girdiler!$I$21-2_Girdiler!$H$21)/(2_Girdiler!$I$20-2_Girdiler!$H$20),INDEX(2_Girdiler!$B$21:$I$21,G6954)+(F6954-INDEX(2_Girdiler!$B$20:$I$20,G6954))*(INDEX(2_Girdiler!$B$21:$I$21,G6954+1)-INDEX(2_Girdiler!$B$21:$I$21,G6954))/(INDEX(2_Girdiler!$B$20:$I$20,G6954+1)-INDEX(2_Girdiler!$B$20:$I$20,G6954)))</f>
        <v>5.12348176932842</v>
      </c>
      <c r="I6954" s="16" t="n">
        <f aca="false">H6954/2_Girdiler!$B$17</f>
        <v>2.05267699091683</v>
      </c>
      <c r="J6954" s="16" t="n">
        <f aca="false">D6954+I6954</f>
        <v>10.4431079236747</v>
      </c>
    </row>
    <row r="6955" customFormat="false" ht="15" hidden="false" customHeight="false" outlineLevel="0" collapsed="false">
      <c r="A6955" s="0" t="n">
        <v>6943</v>
      </c>
      <c r="B6955" s="7" t="n">
        <v>0.225549</v>
      </c>
      <c r="C6955" s="7" t="n">
        <v>0.994978</v>
      </c>
      <c r="D6955" s="16" t="n">
        <f aca="false">LOGINV(B6955,$B$7,$C$7)</f>
        <v>8.89733060390803</v>
      </c>
      <c r="E6955" s="16" t="n">
        <f aca="false">LOGINV(C6955,$B$8,$C$8)</f>
        <v>575.331657305149</v>
      </c>
      <c r="F6955" s="16" t="n">
        <f aca="false">$B$5/100*E6955*2_Girdiler!$B$14*2_Girdiler!$B$15*2_Girdiler!$B$16</f>
        <v>14.4753444977975</v>
      </c>
      <c r="G6955" s="16" t="n">
        <f aca="false">MIN(MATCH(F6955,2_Girdiler!$B$20:$I$20,1),7)</f>
        <v>3</v>
      </c>
      <c r="H6955" s="16" t="n">
        <f aca="false">IF(F6955&gt;=40,2_Girdiler!$I$21+(F6955-40)*(2_Girdiler!$I$21-2_Girdiler!$H$21)/(2_Girdiler!$I$20-2_Girdiler!$H$20),INDEX(2_Girdiler!$B$21:$I$21,G6955)+(F6955-INDEX(2_Girdiler!$B$20:$I$20,G6955))*(INDEX(2_Girdiler!$B$21:$I$21,G6955+1)-INDEX(2_Girdiler!$B$21:$I$21,G6955))/(INDEX(2_Girdiler!$B$20:$I$20,G6955+1)-INDEX(2_Girdiler!$B$20:$I$20,G6955)))</f>
        <v>23.0278100480178</v>
      </c>
      <c r="I6955" s="16" t="n">
        <f aca="false">H6955/2_Girdiler!$B$17</f>
        <v>9.22588543590456</v>
      </c>
      <c r="J6955" s="16" t="n">
        <f aca="false">D6955+I6955</f>
        <v>18.1232160398126</v>
      </c>
    </row>
    <row r="6956" customFormat="false" ht="15" hidden="false" customHeight="false" outlineLevel="0" collapsed="false">
      <c r="A6956" s="0" t="n">
        <v>6944</v>
      </c>
      <c r="B6956" s="7" t="n">
        <v>0.707786</v>
      </c>
      <c r="C6956" s="7" t="n">
        <v>0.87222</v>
      </c>
      <c r="D6956" s="16" t="n">
        <f aca="false">LOGINV(B6956,$B$7,$C$7)</f>
        <v>18.3688781579001</v>
      </c>
      <c r="E6956" s="16" t="n">
        <f aca="false">LOGINV(C6956,$B$8,$C$8)</f>
        <v>227.495176831885</v>
      </c>
      <c r="F6956" s="16" t="n">
        <f aca="false">$B$5/100*E6956*2_Girdiler!$B$14*2_Girdiler!$B$15*2_Girdiler!$B$16</f>
        <v>5.72377864909023</v>
      </c>
      <c r="G6956" s="16" t="n">
        <f aca="false">MIN(MATCH(F6956,2_Girdiler!$B$20:$I$20,1),7)</f>
        <v>2</v>
      </c>
      <c r="H6956" s="16" t="n">
        <f aca="false">IF(F6956&gt;=40,2_Girdiler!$I$21+(F6956-40)*(2_Girdiler!$I$21-2_Girdiler!$H$21)/(2_Girdiler!$I$20-2_Girdiler!$H$20),INDEX(2_Girdiler!$B$21:$I$21,G6956)+(F6956-INDEX(2_Girdiler!$B$20:$I$20,G6956))*(INDEX(2_Girdiler!$B$21:$I$21,G6956+1)-INDEX(2_Girdiler!$B$21:$I$21,G6956))/(INDEX(2_Girdiler!$B$20:$I$20,G6956+1)-INDEX(2_Girdiler!$B$20:$I$20,G6956)))</f>
        <v>12.1580458385444</v>
      </c>
      <c r="I6956" s="16" t="n">
        <f aca="false">H6956/2_Girdiler!$B$17</f>
        <v>4.87101195454502</v>
      </c>
      <c r="J6956" s="16" t="n">
        <f aca="false">D6956+I6956</f>
        <v>23.2398901124451</v>
      </c>
    </row>
    <row r="6957" customFormat="false" ht="15" hidden="false" customHeight="false" outlineLevel="0" collapsed="false">
      <c r="A6957" s="0" t="n">
        <v>6945</v>
      </c>
      <c r="B6957" s="7" t="n">
        <v>0.044191</v>
      </c>
      <c r="C6957" s="7" t="n">
        <v>0.645318</v>
      </c>
      <c r="D6957" s="16" t="n">
        <f aca="false">LOGINV(B6957,$B$7,$C$7)</f>
        <v>5.23827959725066</v>
      </c>
      <c r="E6957" s="16" t="n">
        <f aca="false">LOGINV(C6957,$B$8,$C$8)</f>
        <v>138.908249235147</v>
      </c>
      <c r="F6957" s="16" t="n">
        <f aca="false">$B$5/100*E6957*2_Girdiler!$B$14*2_Girdiler!$B$15*2_Girdiler!$B$16</f>
        <v>3.49493155075629</v>
      </c>
      <c r="G6957" s="16" t="n">
        <f aca="false">MIN(MATCH(F6957,2_Girdiler!$B$20:$I$20,1),7)</f>
        <v>1</v>
      </c>
      <c r="H6957" s="16" t="n">
        <f aca="false">IF(F6957&gt;=40,2_Girdiler!$I$21+(F6957-40)*(2_Girdiler!$I$21-2_Girdiler!$H$21)/(2_Girdiler!$I$20-2_Girdiler!$H$20),INDEX(2_Girdiler!$B$21:$I$21,G6957)+(F6957-INDEX(2_Girdiler!$B$20:$I$20,G6957))*(INDEX(2_Girdiler!$B$21:$I$21,G6957+1)-INDEX(2_Girdiler!$B$21:$I$21,G6957))/(INDEX(2_Girdiler!$B$20:$I$20,G6957+1)-INDEX(2_Girdiler!$B$20:$I$20,G6957)))</f>
        <v>7.68884941166385</v>
      </c>
      <c r="I6957" s="16" t="n">
        <f aca="false">H6957/2_Girdiler!$B$17</f>
        <v>3.0804685142884</v>
      </c>
      <c r="J6957" s="16" t="n">
        <f aca="false">D6957+I6957</f>
        <v>8.31874811153906</v>
      </c>
    </row>
    <row r="6958" customFormat="false" ht="15" hidden="false" customHeight="false" outlineLevel="0" collapsed="false">
      <c r="A6958" s="0" t="n">
        <v>6946</v>
      </c>
      <c r="B6958" s="7" t="n">
        <v>0.272746</v>
      </c>
      <c r="C6958" s="7" t="n">
        <v>0.224363</v>
      </c>
      <c r="D6958" s="16" t="n">
        <f aca="false">LOGINV(B6958,$B$7,$C$7)</f>
        <v>9.66813609773231</v>
      </c>
      <c r="E6958" s="16" t="n">
        <f aca="false">LOGINV(C6958,$B$8,$C$8)</f>
        <v>66.9694526473369</v>
      </c>
      <c r="F6958" s="16" t="n">
        <f aca="false">$B$5/100*E6958*2_Girdiler!$B$14*2_Girdiler!$B$15*2_Girdiler!$B$16</f>
        <v>1.684951428607</v>
      </c>
      <c r="G6958" s="16" t="n">
        <f aca="false">MIN(MATCH(F6958,2_Girdiler!$B$20:$I$20,1),7)</f>
        <v>1</v>
      </c>
      <c r="H6958" s="16" t="n">
        <f aca="false">IF(F6958&gt;=40,2_Girdiler!$I$21+(F6958-40)*(2_Girdiler!$I$21-2_Girdiler!$H$21)/(2_Girdiler!$I$20-2_Girdiler!$H$20),INDEX(2_Girdiler!$B$21:$I$21,G6958)+(F6958-INDEX(2_Girdiler!$B$20:$I$20,G6958))*(INDEX(2_Girdiler!$B$21:$I$21,G6958+1)-INDEX(2_Girdiler!$B$21:$I$21,G6958))/(INDEX(2_Girdiler!$B$20:$I$20,G6958+1)-INDEX(2_Girdiler!$B$20:$I$20,G6958)))</f>
        <v>3.70689314293539</v>
      </c>
      <c r="I6958" s="16" t="n">
        <f aca="false">H6958/2_Girdiler!$B$17</f>
        <v>1.48513347072732</v>
      </c>
      <c r="J6958" s="16" t="n">
        <f aca="false">D6958+I6958</f>
        <v>11.1532695684596</v>
      </c>
    </row>
    <row r="6959" customFormat="false" ht="15" hidden="false" customHeight="false" outlineLevel="0" collapsed="false">
      <c r="A6959" s="0" t="n">
        <v>6947</v>
      </c>
      <c r="B6959" s="7" t="n">
        <v>0.276293</v>
      </c>
      <c r="C6959" s="7" t="n">
        <v>0.148502</v>
      </c>
      <c r="D6959" s="16" t="n">
        <f aca="false">LOGINV(B6959,$B$7,$C$7)</f>
        <v>9.72564269410727</v>
      </c>
      <c r="E6959" s="16" t="n">
        <f aca="false">LOGINV(C6959,$B$8,$C$8)</f>
        <v>55.7039042569909</v>
      </c>
      <c r="F6959" s="16" t="n">
        <f aca="false">$B$5/100*E6959*2_Girdiler!$B$14*2_Girdiler!$B$15*2_Girdiler!$B$16</f>
        <v>1.40151023110589</v>
      </c>
      <c r="G6959" s="16" t="n">
        <f aca="false">MIN(MATCH(F6959,2_Girdiler!$B$20:$I$20,1),7)</f>
        <v>1</v>
      </c>
      <c r="H6959" s="16" t="n">
        <f aca="false">IF(F6959&gt;=40,2_Girdiler!$I$21+(F6959-40)*(2_Girdiler!$I$21-2_Girdiler!$H$21)/(2_Girdiler!$I$20-2_Girdiler!$H$20),INDEX(2_Girdiler!$B$21:$I$21,G6959)+(F6959-INDEX(2_Girdiler!$B$20:$I$20,G6959))*(INDEX(2_Girdiler!$B$21:$I$21,G6959+1)-INDEX(2_Girdiler!$B$21:$I$21,G6959))/(INDEX(2_Girdiler!$B$20:$I$20,G6959+1)-INDEX(2_Girdiler!$B$20:$I$20,G6959)))</f>
        <v>3.08332250843296</v>
      </c>
      <c r="I6959" s="16" t="n">
        <f aca="false">H6959/2_Girdiler!$B$17</f>
        <v>1.23530549216064</v>
      </c>
      <c r="J6959" s="16" t="n">
        <f aca="false">D6959+I6959</f>
        <v>10.9609481862679</v>
      </c>
    </row>
    <row r="6960" customFormat="false" ht="15" hidden="false" customHeight="false" outlineLevel="0" collapsed="false">
      <c r="A6960" s="0" t="n">
        <v>6948</v>
      </c>
      <c r="B6960" s="7" t="n">
        <v>0.829934</v>
      </c>
      <c r="C6960" s="7" t="n">
        <v>0.325082</v>
      </c>
      <c r="D6960" s="16" t="n">
        <f aca="false">LOGINV(B6960,$B$7,$C$7)</f>
        <v>23.0463257267452</v>
      </c>
      <c r="E6960" s="16" t="n">
        <f aca="false">LOGINV(C6960,$B$8,$C$8)</f>
        <v>81.4893760718036</v>
      </c>
      <c r="F6960" s="16" t="n">
        <f aca="false">$B$5/100*E6960*2_Girdiler!$B$14*2_Girdiler!$B$15*2_Girdiler!$B$16</f>
        <v>2.05027270196658</v>
      </c>
      <c r="G6960" s="16" t="n">
        <f aca="false">MIN(MATCH(F6960,2_Girdiler!$B$20:$I$20,1),7)</f>
        <v>1</v>
      </c>
      <c r="H6960" s="16" t="n">
        <f aca="false">IF(F6960&gt;=40,2_Girdiler!$I$21+(F6960-40)*(2_Girdiler!$I$21-2_Girdiler!$H$21)/(2_Girdiler!$I$20-2_Girdiler!$H$20),INDEX(2_Girdiler!$B$21:$I$21,G6960)+(F6960-INDEX(2_Girdiler!$B$20:$I$20,G6960))*(INDEX(2_Girdiler!$B$21:$I$21,G6960+1)-INDEX(2_Girdiler!$B$21:$I$21,G6960))/(INDEX(2_Girdiler!$B$20:$I$20,G6960+1)-INDEX(2_Girdiler!$B$20:$I$20,G6960)))</f>
        <v>4.51059994432647</v>
      </c>
      <c r="I6960" s="16" t="n">
        <f aca="false">H6960/2_Girdiler!$B$17</f>
        <v>1.80713138795131</v>
      </c>
      <c r="J6960" s="16" t="n">
        <f aca="false">D6960+I6960</f>
        <v>24.8534571146965</v>
      </c>
    </row>
    <row r="6961" customFormat="false" ht="15" hidden="false" customHeight="false" outlineLevel="0" collapsed="false">
      <c r="A6961" s="0" t="n">
        <v>6949</v>
      </c>
      <c r="B6961" s="7" t="n">
        <v>0.325186</v>
      </c>
      <c r="C6961" s="7" t="n">
        <v>0.005375</v>
      </c>
      <c r="D6961" s="16" t="n">
        <f aca="false">LOGINV(B6961,$B$7,$C$7)</f>
        <v>10.5187668389303</v>
      </c>
      <c r="E6961" s="16" t="n">
        <f aca="false">LOGINV(C6961,$B$8,$C$8)</f>
        <v>21.046578438935</v>
      </c>
      <c r="F6961" s="16" t="n">
        <f aca="false">$B$5/100*E6961*2_Girdiler!$B$14*2_Girdiler!$B$15*2_Girdiler!$B$16</f>
        <v>0.529531913523605</v>
      </c>
      <c r="G6961" s="16" t="n">
        <f aca="false">MIN(MATCH(F6961,2_Girdiler!$B$20:$I$20,1),7)</f>
        <v>1</v>
      </c>
      <c r="H6961" s="16" t="n">
        <f aca="false">IF(F6961&gt;=40,2_Girdiler!$I$21+(F6961-40)*(2_Girdiler!$I$21-2_Girdiler!$H$21)/(2_Girdiler!$I$20-2_Girdiler!$H$20),INDEX(2_Girdiler!$B$21:$I$21,G6961)+(F6961-INDEX(2_Girdiler!$B$20:$I$20,G6961))*(INDEX(2_Girdiler!$B$21:$I$21,G6961+1)-INDEX(2_Girdiler!$B$21:$I$21,G6961))/(INDEX(2_Girdiler!$B$20:$I$20,G6961+1)-INDEX(2_Girdiler!$B$20:$I$20,G6961)))</f>
        <v>1.16497020975193</v>
      </c>
      <c r="I6961" s="16" t="n">
        <f aca="false">H6961/2_Girdiler!$B$17</f>
        <v>0.466734859676255</v>
      </c>
      <c r="J6961" s="16" t="n">
        <f aca="false">D6961+I6961</f>
        <v>10.9855016986066</v>
      </c>
    </row>
    <row r="6962" customFormat="false" ht="15" hidden="false" customHeight="false" outlineLevel="0" collapsed="false">
      <c r="A6962" s="0" t="n">
        <v>6950</v>
      </c>
      <c r="B6962" s="7" t="n">
        <v>0.704842</v>
      </c>
      <c r="C6962" s="7" t="n">
        <v>0.864427</v>
      </c>
      <c r="D6962" s="16" t="n">
        <f aca="false">LOGINV(B6962,$B$7,$C$7)</f>
        <v>18.2815432857776</v>
      </c>
      <c r="E6962" s="16" t="n">
        <f aca="false">LOGINV(C6962,$B$8,$C$8)</f>
        <v>222.19488839638</v>
      </c>
      <c r="F6962" s="16" t="n">
        <f aca="false">$B$5/100*E6962*2_Girdiler!$B$14*2_Girdiler!$B$15*2_Girdiler!$B$16</f>
        <v>5.59042339205293</v>
      </c>
      <c r="G6962" s="16" t="n">
        <f aca="false">MIN(MATCH(F6962,2_Girdiler!$B$20:$I$20,1),7)</f>
        <v>2</v>
      </c>
      <c r="H6962" s="16" t="n">
        <f aca="false">IF(F6962&gt;=40,2_Girdiler!$I$21+(F6962-40)*(2_Girdiler!$I$21-2_Girdiler!$H$21)/(2_Girdiler!$I$20-2_Girdiler!$H$20),INDEX(2_Girdiler!$B$21:$I$21,G6962)+(F6962-INDEX(2_Girdiler!$B$20:$I$20,G6962))*(INDEX(2_Girdiler!$B$21:$I$21,G6962+1)-INDEX(2_Girdiler!$B$21:$I$21,G6962))/(INDEX(2_Girdiler!$B$20:$I$20,G6962+1)-INDEX(2_Girdiler!$B$20:$I$20,G6962)))</f>
        <v>11.9446774272847</v>
      </c>
      <c r="I6962" s="16" t="n">
        <f aca="false">H6962/2_Girdiler!$B$17</f>
        <v>4.78552781541854</v>
      </c>
      <c r="J6962" s="16" t="n">
        <f aca="false">D6962+I6962</f>
        <v>23.0670711011961</v>
      </c>
    </row>
    <row r="6963" customFormat="false" ht="15" hidden="false" customHeight="false" outlineLevel="0" collapsed="false">
      <c r="A6963" s="0" t="n">
        <v>6951</v>
      </c>
      <c r="B6963" s="7" t="n">
        <v>0.303435</v>
      </c>
      <c r="C6963" s="7" t="n">
        <v>0.930066</v>
      </c>
      <c r="D6963" s="16" t="n">
        <f aca="false">LOGINV(B6963,$B$7,$C$7)</f>
        <v>10.1654205022941</v>
      </c>
      <c r="E6963" s="16" t="n">
        <f aca="false">LOGINV(C6963,$B$8,$C$8)</f>
        <v>283.204593656402</v>
      </c>
      <c r="F6963" s="16" t="n">
        <f aca="false">$B$5/100*E6963*2_Girdiler!$B$14*2_Girdiler!$B$15*2_Girdiler!$B$16</f>
        <v>7.12542757639508</v>
      </c>
      <c r="G6963" s="16" t="n">
        <f aca="false">MIN(MATCH(F6963,2_Girdiler!$B$20:$I$20,1),7)</f>
        <v>2</v>
      </c>
      <c r="H6963" s="16" t="n">
        <f aca="false">IF(F6963&gt;=40,2_Girdiler!$I$21+(F6963-40)*(2_Girdiler!$I$21-2_Girdiler!$H$21)/(2_Girdiler!$I$20-2_Girdiler!$H$20),INDEX(2_Girdiler!$B$21:$I$21,G6963)+(F6963-INDEX(2_Girdiler!$B$20:$I$20,G6963))*(INDEX(2_Girdiler!$B$21:$I$21,G6963+1)-INDEX(2_Girdiler!$B$21:$I$21,G6963))/(INDEX(2_Girdiler!$B$20:$I$20,G6963+1)-INDEX(2_Girdiler!$B$20:$I$20,G6963)))</f>
        <v>14.4006841222321</v>
      </c>
      <c r="I6963" s="16" t="n">
        <f aca="false">H6963/2_Girdiler!$B$17</f>
        <v>5.76950485666351</v>
      </c>
      <c r="J6963" s="16" t="n">
        <f aca="false">D6963+I6963</f>
        <v>15.9349253589576</v>
      </c>
    </row>
    <row r="6964" customFormat="false" ht="15" hidden="false" customHeight="false" outlineLevel="0" collapsed="false">
      <c r="A6964" s="0" t="n">
        <v>6952</v>
      </c>
      <c r="B6964" s="7" t="n">
        <v>0.837973</v>
      </c>
      <c r="C6964" s="7" t="n">
        <v>0.953194</v>
      </c>
      <c r="D6964" s="16" t="n">
        <f aca="false">LOGINV(B6964,$B$7,$C$7)</f>
        <v>23.4644443897457</v>
      </c>
      <c r="E6964" s="16" t="n">
        <f aca="false">LOGINV(C6964,$B$8,$C$8)</f>
        <v>322.306560995345</v>
      </c>
      <c r="F6964" s="16" t="n">
        <f aca="false">$B$5/100*E6964*2_Girdiler!$B$14*2_Girdiler!$B$15*2_Girdiler!$B$16</f>
        <v>8.10923307464289</v>
      </c>
      <c r="G6964" s="16" t="n">
        <f aca="false">MIN(MATCH(F6964,2_Girdiler!$B$20:$I$20,1),7)</f>
        <v>2</v>
      </c>
      <c r="H6964" s="16" t="n">
        <f aca="false">IF(F6964&gt;=40,2_Girdiler!$I$21+(F6964-40)*(2_Girdiler!$I$21-2_Girdiler!$H$21)/(2_Girdiler!$I$20-2_Girdiler!$H$20),INDEX(2_Girdiler!$B$21:$I$21,G6964)+(F6964-INDEX(2_Girdiler!$B$20:$I$20,G6964))*(INDEX(2_Girdiler!$B$21:$I$21,G6964+1)-INDEX(2_Girdiler!$B$21:$I$21,G6964))/(INDEX(2_Girdiler!$B$20:$I$20,G6964+1)-INDEX(2_Girdiler!$B$20:$I$20,G6964)))</f>
        <v>15.9747729194286</v>
      </c>
      <c r="I6964" s="16" t="n">
        <f aca="false">H6964/2_Girdiler!$B$17</f>
        <v>6.40014940682236</v>
      </c>
      <c r="J6964" s="16" t="n">
        <f aca="false">D6964+I6964</f>
        <v>29.8645937965681</v>
      </c>
    </row>
    <row r="6965" customFormat="false" ht="15" hidden="false" customHeight="false" outlineLevel="0" collapsed="false">
      <c r="A6965" s="0" t="n">
        <v>6953</v>
      </c>
      <c r="B6965" s="7" t="n">
        <v>0.388809</v>
      </c>
      <c r="C6965" s="7" t="n">
        <v>0.071108</v>
      </c>
      <c r="D6965" s="16" t="n">
        <f aca="false">LOGINV(B6965,$B$7,$C$7)</f>
        <v>11.5695490094168</v>
      </c>
      <c r="E6965" s="16" t="n">
        <f aca="false">LOGINV(C6965,$B$8,$C$8)</f>
        <v>42.3471301283299</v>
      </c>
      <c r="F6965" s="16" t="n">
        <f aca="false">$B$5/100*E6965*2_Girdiler!$B$14*2_Girdiler!$B$15*2_Girdiler!$B$16</f>
        <v>1.06545379402878</v>
      </c>
      <c r="G6965" s="16" t="n">
        <f aca="false">MIN(MATCH(F6965,2_Girdiler!$B$20:$I$20,1),7)</f>
        <v>1</v>
      </c>
      <c r="H6965" s="16" t="n">
        <f aca="false">IF(F6965&gt;=40,2_Girdiler!$I$21+(F6965-40)*(2_Girdiler!$I$21-2_Girdiler!$H$21)/(2_Girdiler!$I$20-2_Girdiler!$H$20),INDEX(2_Girdiler!$B$21:$I$21,G6965)+(F6965-INDEX(2_Girdiler!$B$20:$I$20,G6965))*(INDEX(2_Girdiler!$B$21:$I$21,G6965+1)-INDEX(2_Girdiler!$B$21:$I$21,G6965))/(INDEX(2_Girdiler!$B$20:$I$20,G6965+1)-INDEX(2_Girdiler!$B$20:$I$20,G6965)))</f>
        <v>2.34399834686332</v>
      </c>
      <c r="I6965" s="16" t="n">
        <f aca="false">H6965/2_Girdiler!$B$17</f>
        <v>0.939101901788188</v>
      </c>
      <c r="J6965" s="16" t="n">
        <f aca="false">D6965+I6965</f>
        <v>12.508650911205</v>
      </c>
    </row>
    <row r="6966" customFormat="false" ht="15" hidden="false" customHeight="false" outlineLevel="0" collapsed="false">
      <c r="A6966" s="0" t="n">
        <v>6954</v>
      </c>
      <c r="B6966" s="7" t="n">
        <v>0.576942</v>
      </c>
      <c r="C6966" s="7" t="n">
        <v>0.99364</v>
      </c>
      <c r="D6966" s="16" t="n">
        <f aca="false">LOGINV(B6966,$B$7,$C$7)</f>
        <v>15.0891844912222</v>
      </c>
      <c r="E6966" s="16" t="n">
        <f aca="false">LOGINV(C6966,$B$8,$C$8)</f>
        <v>545.39006094697</v>
      </c>
      <c r="F6966" s="16" t="n">
        <f aca="false">$B$5/100*E6966*2_Girdiler!$B$14*2_Girdiler!$B$15*2_Girdiler!$B$16</f>
        <v>13.7220139334258</v>
      </c>
      <c r="G6966" s="16" t="n">
        <f aca="false">MIN(MATCH(F6966,2_Girdiler!$B$20:$I$20,1),7)</f>
        <v>3</v>
      </c>
      <c r="H6966" s="16" t="n">
        <f aca="false">IF(F6966&gt;=40,2_Girdiler!$I$21+(F6966-40)*(2_Girdiler!$I$21-2_Girdiler!$H$21)/(2_Girdiler!$I$20-2_Girdiler!$H$20),INDEX(2_Girdiler!$B$21:$I$21,G6966)+(F6966-INDEX(2_Girdiler!$B$20:$I$20,G6966))*(INDEX(2_Girdiler!$B$21:$I$21,G6966+1)-INDEX(2_Girdiler!$B$21:$I$21,G6966))/(INDEX(2_Girdiler!$B$20:$I$20,G6966+1)-INDEX(2_Girdiler!$B$20:$I$20,G6966)))</f>
        <v>22.3498125400832</v>
      </c>
      <c r="I6966" s="16" t="n">
        <f aca="false">H6966/2_Girdiler!$B$17</f>
        <v>8.95425181894359</v>
      </c>
      <c r="J6966" s="16" t="n">
        <f aca="false">D6966+I6966</f>
        <v>24.0434363101658</v>
      </c>
    </row>
    <row r="6967" customFormat="false" ht="15" hidden="false" customHeight="false" outlineLevel="0" collapsed="false">
      <c r="A6967" s="0" t="n">
        <v>6955</v>
      </c>
      <c r="B6967" s="7" t="n">
        <v>0.421512</v>
      </c>
      <c r="C6967" s="7" t="n">
        <v>0.806186</v>
      </c>
      <c r="D6967" s="16" t="n">
        <f aca="false">LOGINV(B6967,$B$7,$C$7)</f>
        <v>12.1268232130312</v>
      </c>
      <c r="E6967" s="16" t="n">
        <f aca="false">LOGINV(C6967,$B$8,$C$8)</f>
        <v>190.73669967924</v>
      </c>
      <c r="F6967" s="16" t="n">
        <f aca="false">$B$5/100*E6967*2_Girdiler!$B$14*2_Girdiler!$B$15*2_Girdiler!$B$16</f>
        <v>4.79893536392967</v>
      </c>
      <c r="G6967" s="16" t="n">
        <f aca="false">MIN(MATCH(F6967,2_Girdiler!$B$20:$I$20,1),7)</f>
        <v>1</v>
      </c>
      <c r="H6967" s="16" t="n">
        <f aca="false">IF(F6967&gt;=40,2_Girdiler!$I$21+(F6967-40)*(2_Girdiler!$I$21-2_Girdiler!$H$21)/(2_Girdiler!$I$20-2_Girdiler!$H$20),INDEX(2_Girdiler!$B$21:$I$21,G6967)+(F6967-INDEX(2_Girdiler!$B$20:$I$20,G6967))*(INDEX(2_Girdiler!$B$21:$I$21,G6967+1)-INDEX(2_Girdiler!$B$21:$I$21,G6967))/(INDEX(2_Girdiler!$B$20:$I$20,G6967+1)-INDEX(2_Girdiler!$B$20:$I$20,G6967)))</f>
        <v>10.5576578006453</v>
      </c>
      <c r="I6967" s="16" t="n">
        <f aca="false">H6967/2_Girdiler!$B$17</f>
        <v>4.2298308496175</v>
      </c>
      <c r="J6967" s="16" t="n">
        <f aca="false">D6967+I6967</f>
        <v>16.3566540626487</v>
      </c>
    </row>
    <row r="6968" customFormat="false" ht="15" hidden="false" customHeight="false" outlineLevel="0" collapsed="false">
      <c r="A6968" s="0" t="n">
        <v>6956</v>
      </c>
      <c r="B6968" s="7" t="n">
        <v>0.90142</v>
      </c>
      <c r="C6968" s="7" t="n">
        <v>0.531245</v>
      </c>
      <c r="D6968" s="16" t="n">
        <f aca="false">LOGINV(B6968,$B$7,$C$7)</f>
        <v>27.7898403486137</v>
      </c>
      <c r="E6968" s="16" t="n">
        <f aca="false">LOGINV(C6968,$B$8,$C$8)</f>
        <v>114.87403509596</v>
      </c>
      <c r="F6968" s="16" t="n">
        <f aca="false">$B$5/100*E6968*2_Girdiler!$B$14*2_Girdiler!$B$15*2_Girdiler!$B$16</f>
        <v>2.89023072301435</v>
      </c>
      <c r="G6968" s="16" t="n">
        <f aca="false">MIN(MATCH(F6968,2_Girdiler!$B$20:$I$20,1),7)</f>
        <v>1</v>
      </c>
      <c r="H6968" s="16" t="n">
        <f aca="false">IF(F6968&gt;=40,2_Girdiler!$I$21+(F6968-40)*(2_Girdiler!$I$21-2_Girdiler!$H$21)/(2_Girdiler!$I$20-2_Girdiler!$H$20),INDEX(2_Girdiler!$B$21:$I$21,G6968)+(F6968-INDEX(2_Girdiler!$B$20:$I$20,G6968))*(INDEX(2_Girdiler!$B$21:$I$21,G6968+1)-INDEX(2_Girdiler!$B$21:$I$21,G6968))/(INDEX(2_Girdiler!$B$20:$I$20,G6968+1)-INDEX(2_Girdiler!$B$20:$I$20,G6968)))</f>
        <v>6.35850759063158</v>
      </c>
      <c r="I6968" s="16" t="n">
        <f aca="false">H6968/2_Girdiler!$B$17</f>
        <v>2.54747900265688</v>
      </c>
      <c r="J6968" s="16" t="n">
        <f aca="false">D6968+I6968</f>
        <v>30.3373193512706</v>
      </c>
    </row>
    <row r="6969" customFormat="false" ht="15" hidden="false" customHeight="false" outlineLevel="0" collapsed="false">
      <c r="A6969" s="0" t="n">
        <v>6957</v>
      </c>
      <c r="B6969" s="7" t="n">
        <v>0.97813</v>
      </c>
      <c r="C6969" s="7" t="n">
        <v>0.738165</v>
      </c>
      <c r="D6969" s="16" t="n">
        <f aca="false">LOGINV(B6969,$B$7,$C$7)</f>
        <v>41.6723686399631</v>
      </c>
      <c r="E6969" s="16" t="n">
        <f aca="false">LOGINV(C6969,$B$8,$C$8)</f>
        <v>164.821557405758</v>
      </c>
      <c r="F6969" s="16" t="n">
        <f aca="false">$B$5/100*E6969*2_Girdiler!$B$14*2_Girdiler!$B$15*2_Girdiler!$B$16</f>
        <v>4.14691038432886</v>
      </c>
      <c r="G6969" s="16" t="n">
        <f aca="false">MIN(MATCH(F6969,2_Girdiler!$B$20:$I$20,1),7)</f>
        <v>1</v>
      </c>
      <c r="H6969" s="16" t="n">
        <f aca="false">IF(F6969&gt;=40,2_Girdiler!$I$21+(F6969-40)*(2_Girdiler!$I$21-2_Girdiler!$H$21)/(2_Girdiler!$I$20-2_Girdiler!$H$20),INDEX(2_Girdiler!$B$21:$I$21,G6969)+(F6969-INDEX(2_Girdiler!$B$20:$I$20,G6969))*(INDEX(2_Girdiler!$B$21:$I$21,G6969+1)-INDEX(2_Girdiler!$B$21:$I$21,G6969))/(INDEX(2_Girdiler!$B$20:$I$20,G6969+1)-INDEX(2_Girdiler!$B$20:$I$20,G6969)))</f>
        <v>9.1232028455235</v>
      </c>
      <c r="I6969" s="16" t="n">
        <f aca="false">H6969/2_Girdiler!$B$17</f>
        <v>3.65512934516166</v>
      </c>
      <c r="J6969" s="16" t="n">
        <f aca="false">D6969+I6969</f>
        <v>45.3274979851248</v>
      </c>
    </row>
    <row r="6970" customFormat="false" ht="15" hidden="false" customHeight="false" outlineLevel="0" collapsed="false">
      <c r="A6970" s="0" t="n">
        <v>6958</v>
      </c>
      <c r="B6970" s="7" t="n">
        <v>0.987867</v>
      </c>
      <c r="C6970" s="7" t="n">
        <v>0.021946</v>
      </c>
      <c r="D6970" s="16" t="n">
        <f aca="false">LOGINV(B6970,$B$7,$C$7)</f>
        <v>47.5395331653629</v>
      </c>
      <c r="E6970" s="16" t="n">
        <f aca="false">LOGINV(C6970,$B$8,$C$8)</f>
        <v>29.739278600722</v>
      </c>
      <c r="F6970" s="16" t="n">
        <f aca="false">$B$5/100*E6970*2_Girdiler!$B$14*2_Girdiler!$B$15*2_Girdiler!$B$16</f>
        <v>0.748240249594165</v>
      </c>
      <c r="G6970" s="16" t="n">
        <f aca="false">MIN(MATCH(F6970,2_Girdiler!$B$20:$I$20,1),7)</f>
        <v>1</v>
      </c>
      <c r="H6970" s="16" t="n">
        <f aca="false">IF(F6970&gt;=40,2_Girdiler!$I$21+(F6970-40)*(2_Girdiler!$I$21-2_Girdiler!$H$21)/(2_Girdiler!$I$20-2_Girdiler!$H$20),INDEX(2_Girdiler!$B$21:$I$21,G6970)+(F6970-INDEX(2_Girdiler!$B$20:$I$20,G6970))*(INDEX(2_Girdiler!$B$21:$I$21,G6970+1)-INDEX(2_Girdiler!$B$21:$I$21,G6970))/(INDEX(2_Girdiler!$B$20:$I$20,G6970+1)-INDEX(2_Girdiler!$B$20:$I$20,G6970)))</f>
        <v>1.64612854910716</v>
      </c>
      <c r="I6970" s="16" t="n">
        <f aca="false">H6970/2_Girdiler!$B$17</f>
        <v>0.659506630251267</v>
      </c>
      <c r="J6970" s="16" t="n">
        <f aca="false">D6970+I6970</f>
        <v>48.1990397956142</v>
      </c>
    </row>
    <row r="6971" customFormat="false" ht="15" hidden="false" customHeight="false" outlineLevel="0" collapsed="false">
      <c r="A6971" s="0" t="n">
        <v>6959</v>
      </c>
      <c r="B6971" s="7" t="n">
        <v>0.948669</v>
      </c>
      <c r="C6971" s="7" t="n">
        <v>0.462909</v>
      </c>
      <c r="D6971" s="16" t="n">
        <f aca="false">LOGINV(B6971,$B$7,$C$7)</f>
        <v>33.6335160325687</v>
      </c>
      <c r="E6971" s="16" t="n">
        <f aca="false">LOGINV(C6971,$B$8,$C$8)</f>
        <v>102.835236930989</v>
      </c>
      <c r="F6971" s="16" t="n">
        <f aca="false">$B$5/100*E6971*2_Girdiler!$B$14*2_Girdiler!$B$15*2_Girdiler!$B$16</f>
        <v>2.58733456118369</v>
      </c>
      <c r="G6971" s="16" t="n">
        <f aca="false">MIN(MATCH(F6971,2_Girdiler!$B$20:$I$20,1),7)</f>
        <v>1</v>
      </c>
      <c r="H6971" s="16" t="n">
        <f aca="false">IF(F6971&gt;=40,2_Girdiler!$I$21+(F6971-40)*(2_Girdiler!$I$21-2_Girdiler!$H$21)/(2_Girdiler!$I$20-2_Girdiler!$H$20),INDEX(2_Girdiler!$B$21:$I$21,G6971)+(F6971-INDEX(2_Girdiler!$B$20:$I$20,G6971))*(INDEX(2_Girdiler!$B$21:$I$21,G6971+1)-INDEX(2_Girdiler!$B$21:$I$21,G6971))/(INDEX(2_Girdiler!$B$20:$I$20,G6971+1)-INDEX(2_Girdiler!$B$20:$I$20,G6971)))</f>
        <v>5.69213603460413</v>
      </c>
      <c r="I6971" s="16" t="n">
        <f aca="false">H6971/2_Girdiler!$B$17</f>
        <v>2.28050321899204</v>
      </c>
      <c r="J6971" s="16" t="n">
        <f aca="false">D6971+I6971</f>
        <v>35.9140192515607</v>
      </c>
    </row>
    <row r="6972" customFormat="false" ht="15" hidden="false" customHeight="false" outlineLevel="0" collapsed="false">
      <c r="A6972" s="0" t="n">
        <v>6960</v>
      </c>
      <c r="B6972" s="7" t="n">
        <v>0.462728</v>
      </c>
      <c r="C6972" s="7" t="n">
        <v>0.928712</v>
      </c>
      <c r="D6972" s="16" t="n">
        <f aca="false">LOGINV(B6972,$B$7,$C$7)</f>
        <v>12.8539064836006</v>
      </c>
      <c r="E6972" s="16" t="n">
        <f aca="false">LOGINV(C6972,$B$8,$C$8)</f>
        <v>281.379240668321</v>
      </c>
      <c r="F6972" s="16" t="n">
        <f aca="false">$B$5/100*E6972*2_Girdiler!$B$14*2_Girdiler!$B$15*2_Girdiler!$B$16</f>
        <v>7.07950169521496</v>
      </c>
      <c r="G6972" s="16" t="n">
        <f aca="false">MIN(MATCH(F6972,2_Girdiler!$B$20:$I$20,1),7)</f>
        <v>2</v>
      </c>
      <c r="H6972" s="16" t="n">
        <f aca="false">IF(F6972&gt;=40,2_Girdiler!$I$21+(F6972-40)*(2_Girdiler!$I$21-2_Girdiler!$H$21)/(2_Girdiler!$I$20-2_Girdiler!$H$20),INDEX(2_Girdiler!$B$21:$I$21,G6972)+(F6972-INDEX(2_Girdiler!$B$20:$I$20,G6972))*(INDEX(2_Girdiler!$B$21:$I$21,G6972+1)-INDEX(2_Girdiler!$B$21:$I$21,G6972))/(INDEX(2_Girdiler!$B$20:$I$20,G6972+1)-INDEX(2_Girdiler!$B$20:$I$20,G6972)))</f>
        <v>14.3272027123439</v>
      </c>
      <c r="I6972" s="16" t="n">
        <f aca="false">H6972/2_Girdiler!$B$17</f>
        <v>5.74006518924036</v>
      </c>
      <c r="J6972" s="16" t="n">
        <f aca="false">D6972+I6972</f>
        <v>18.5939716728409</v>
      </c>
    </row>
    <row r="6973" customFormat="false" ht="15" hidden="false" customHeight="false" outlineLevel="0" collapsed="false">
      <c r="A6973" s="0" t="n">
        <v>6961</v>
      </c>
      <c r="B6973" s="7" t="n">
        <v>0.793284</v>
      </c>
      <c r="C6973" s="7" t="n">
        <v>0.854338</v>
      </c>
      <c r="D6973" s="16" t="n">
        <f aca="false">LOGINV(B6973,$B$7,$C$7)</f>
        <v>21.3634212895193</v>
      </c>
      <c r="E6973" s="16" t="n">
        <f aca="false">LOGINV(C6973,$B$8,$C$8)</f>
        <v>215.804864085899</v>
      </c>
      <c r="F6973" s="16" t="n">
        <f aca="false">$B$5/100*E6973*2_Girdiler!$B$14*2_Girdiler!$B$15*2_Girdiler!$B$16</f>
        <v>5.42965038040123</v>
      </c>
      <c r="G6973" s="16" t="n">
        <f aca="false">MIN(MATCH(F6973,2_Girdiler!$B$20:$I$20,1),7)</f>
        <v>2</v>
      </c>
      <c r="H6973" s="16" t="n">
        <f aca="false">IF(F6973&gt;=40,2_Girdiler!$I$21+(F6973-40)*(2_Girdiler!$I$21-2_Girdiler!$H$21)/(2_Girdiler!$I$20-2_Girdiler!$H$20),INDEX(2_Girdiler!$B$21:$I$21,G6973)+(F6973-INDEX(2_Girdiler!$B$20:$I$20,G6973))*(INDEX(2_Girdiler!$B$21:$I$21,G6973+1)-INDEX(2_Girdiler!$B$21:$I$21,G6973))/(INDEX(2_Girdiler!$B$20:$I$20,G6973+1)-INDEX(2_Girdiler!$B$20:$I$20,G6973)))</f>
        <v>11.687440608642</v>
      </c>
      <c r="I6973" s="16" t="n">
        <f aca="false">H6973/2_Girdiler!$B$17</f>
        <v>4.68246819256489</v>
      </c>
      <c r="J6973" s="16" t="n">
        <f aca="false">D6973+I6973</f>
        <v>26.0458894820842</v>
      </c>
    </row>
    <row r="6974" customFormat="false" ht="15" hidden="false" customHeight="false" outlineLevel="0" collapsed="false">
      <c r="A6974" s="0" t="n">
        <v>6962</v>
      </c>
      <c r="B6974" s="7" t="n">
        <v>0.089644</v>
      </c>
      <c r="C6974" s="7" t="n">
        <v>0.926113</v>
      </c>
      <c r="D6974" s="16" t="n">
        <f aca="false">LOGINV(B6974,$B$7,$C$7)</f>
        <v>6.40602777312846</v>
      </c>
      <c r="E6974" s="16" t="n">
        <f aca="false">LOGINV(C6974,$B$8,$C$8)</f>
        <v>277.980497043748</v>
      </c>
      <c r="F6974" s="16" t="n">
        <f aca="false">$B$5/100*E6974*2_Girdiler!$B$14*2_Girdiler!$B$15*2_Girdiler!$B$16</f>
        <v>6.99398930562071</v>
      </c>
      <c r="G6974" s="16" t="n">
        <f aca="false">MIN(MATCH(F6974,2_Girdiler!$B$20:$I$20,1),7)</f>
        <v>2</v>
      </c>
      <c r="H6974" s="16" t="n">
        <f aca="false">IF(F6974&gt;=40,2_Girdiler!$I$21+(F6974-40)*(2_Girdiler!$I$21-2_Girdiler!$H$21)/(2_Girdiler!$I$20-2_Girdiler!$H$20),INDEX(2_Girdiler!$B$21:$I$21,G6974)+(F6974-INDEX(2_Girdiler!$B$20:$I$20,G6974))*(INDEX(2_Girdiler!$B$21:$I$21,G6974+1)-INDEX(2_Girdiler!$B$21:$I$21,G6974))/(INDEX(2_Girdiler!$B$20:$I$20,G6974+1)-INDEX(2_Girdiler!$B$20:$I$20,G6974)))</f>
        <v>14.1903828889931</v>
      </c>
      <c r="I6974" s="16" t="n">
        <f aca="false">H6974/2_Girdiler!$B$17</f>
        <v>5.68524955488507</v>
      </c>
      <c r="J6974" s="16" t="n">
        <f aca="false">D6974+I6974</f>
        <v>12.0912773280135</v>
      </c>
    </row>
    <row r="6975" customFormat="false" ht="15" hidden="false" customHeight="false" outlineLevel="0" collapsed="false">
      <c r="A6975" s="0" t="n">
        <v>6963</v>
      </c>
      <c r="B6975" s="7" t="n">
        <v>0.541706</v>
      </c>
      <c r="C6975" s="7" t="n">
        <v>0.485947</v>
      </c>
      <c r="D6975" s="16" t="n">
        <f aca="false">LOGINV(B6975,$B$7,$C$7)</f>
        <v>14.356143175137</v>
      </c>
      <c r="E6975" s="16" t="n">
        <f aca="false">LOGINV(C6975,$B$8,$C$8)</f>
        <v>106.749634252707</v>
      </c>
      <c r="F6975" s="16" t="n">
        <f aca="false">$B$5/100*E6975*2_Girdiler!$B$14*2_Girdiler!$B$15*2_Girdiler!$B$16</f>
        <v>2.68582079779812</v>
      </c>
      <c r="G6975" s="16" t="n">
        <f aca="false">MIN(MATCH(F6975,2_Girdiler!$B$20:$I$20,1),7)</f>
        <v>1</v>
      </c>
      <c r="H6975" s="16" t="n">
        <f aca="false">IF(F6975&gt;=40,2_Girdiler!$I$21+(F6975-40)*(2_Girdiler!$I$21-2_Girdiler!$H$21)/(2_Girdiler!$I$20-2_Girdiler!$H$20),INDEX(2_Girdiler!$B$21:$I$21,G6975)+(F6975-INDEX(2_Girdiler!$B$20:$I$20,G6975))*(INDEX(2_Girdiler!$B$21:$I$21,G6975+1)-INDEX(2_Girdiler!$B$21:$I$21,G6975))/(INDEX(2_Girdiler!$B$20:$I$20,G6975+1)-INDEX(2_Girdiler!$B$20:$I$20,G6975)))</f>
        <v>5.90880575515586</v>
      </c>
      <c r="I6975" s="16" t="n">
        <f aca="false">H6975/2_Girdiler!$B$17</f>
        <v>2.36730999805924</v>
      </c>
      <c r="J6975" s="16" t="n">
        <f aca="false">D6975+I6975</f>
        <v>16.7234531731962</v>
      </c>
    </row>
    <row r="6976" customFormat="false" ht="15" hidden="false" customHeight="false" outlineLevel="0" collapsed="false">
      <c r="A6976" s="0" t="n">
        <v>6964</v>
      </c>
      <c r="B6976" s="7" t="n">
        <v>0.102462</v>
      </c>
      <c r="C6976" s="7" t="n">
        <v>0.402364</v>
      </c>
      <c r="D6976" s="16" t="n">
        <f aca="false">LOGINV(B6976,$B$7,$C$7)</f>
        <v>6.68063805617242</v>
      </c>
      <c r="E6976" s="16" t="n">
        <f aca="false">LOGINV(C6976,$B$8,$C$8)</f>
        <v>93.0968421514631</v>
      </c>
      <c r="F6976" s="16" t="n">
        <f aca="false">$B$5/100*E6976*2_Girdiler!$B$14*2_Girdiler!$B$15*2_Girdiler!$B$16</f>
        <v>2.34231654853081</v>
      </c>
      <c r="G6976" s="16" t="n">
        <f aca="false">MIN(MATCH(F6976,2_Girdiler!$B$20:$I$20,1),7)</f>
        <v>1</v>
      </c>
      <c r="H6976" s="16" t="n">
        <f aca="false">IF(F6976&gt;=40,2_Girdiler!$I$21+(F6976-40)*(2_Girdiler!$I$21-2_Girdiler!$H$21)/(2_Girdiler!$I$20-2_Girdiler!$H$20),INDEX(2_Girdiler!$B$21:$I$21,G6976)+(F6976-INDEX(2_Girdiler!$B$20:$I$20,G6976))*(INDEX(2_Girdiler!$B$21:$I$21,G6976+1)-INDEX(2_Girdiler!$B$21:$I$21,G6976))/(INDEX(2_Girdiler!$B$20:$I$20,G6976+1)-INDEX(2_Girdiler!$B$20:$I$20,G6976)))</f>
        <v>5.15309640676779</v>
      </c>
      <c r="I6976" s="16" t="n">
        <f aca="false">H6976/2_Girdiler!$B$17</f>
        <v>2.06454182963453</v>
      </c>
      <c r="J6976" s="16" t="n">
        <f aca="false">D6976+I6976</f>
        <v>8.74517988580695</v>
      </c>
    </row>
    <row r="6977" customFormat="false" ht="15" hidden="false" customHeight="false" outlineLevel="0" collapsed="false">
      <c r="A6977" s="0" t="n">
        <v>6965</v>
      </c>
      <c r="B6977" s="7" t="n">
        <v>0.720645</v>
      </c>
      <c r="C6977" s="7" t="n">
        <v>0.816534</v>
      </c>
      <c r="D6977" s="16" t="n">
        <f aca="false">LOGINV(B6977,$B$7,$C$7)</f>
        <v>18.7603290078628</v>
      </c>
      <c r="E6977" s="16" t="n">
        <f aca="false">LOGINV(C6977,$B$8,$C$8)</f>
        <v>195.512011641009</v>
      </c>
      <c r="F6977" s="16" t="n">
        <f aca="false">$B$5/100*E6977*2_Girdiler!$B$14*2_Girdiler!$B$15*2_Girdiler!$B$16</f>
        <v>4.91908221288778</v>
      </c>
      <c r="G6977" s="16" t="n">
        <f aca="false">MIN(MATCH(F6977,2_Girdiler!$B$20:$I$20,1),7)</f>
        <v>1</v>
      </c>
      <c r="H6977" s="16" t="n">
        <f aca="false">IF(F6977&gt;=40,2_Girdiler!$I$21+(F6977-40)*(2_Girdiler!$I$21-2_Girdiler!$H$21)/(2_Girdiler!$I$20-2_Girdiler!$H$20),INDEX(2_Girdiler!$B$21:$I$21,G6977)+(F6977-INDEX(2_Girdiler!$B$20:$I$20,G6977))*(INDEX(2_Girdiler!$B$21:$I$21,G6977+1)-INDEX(2_Girdiler!$B$21:$I$21,G6977))/(INDEX(2_Girdiler!$B$20:$I$20,G6977+1)-INDEX(2_Girdiler!$B$20:$I$20,G6977)))</f>
        <v>10.8219808683531</v>
      </c>
      <c r="I6977" s="16" t="n">
        <f aca="false">H6977/2_Girdiler!$B$17</f>
        <v>4.33572951456455</v>
      </c>
      <c r="J6977" s="16" t="n">
        <f aca="false">D6977+I6977</f>
        <v>23.0960585224274</v>
      </c>
    </row>
    <row r="6978" customFormat="false" ht="15" hidden="false" customHeight="false" outlineLevel="0" collapsed="false">
      <c r="A6978" s="0" t="n">
        <v>6966</v>
      </c>
      <c r="B6978" s="7" t="n">
        <v>0.714946</v>
      </c>
      <c r="C6978" s="7" t="n">
        <v>0.498816</v>
      </c>
      <c r="D6978" s="16" t="n">
        <f aca="false">LOGINV(B6978,$B$7,$C$7)</f>
        <v>18.584785287826</v>
      </c>
      <c r="E6978" s="16" t="n">
        <f aca="false">LOGINV(C6978,$B$8,$C$8)</f>
        <v>108.996234573362</v>
      </c>
      <c r="F6978" s="16" t="n">
        <f aca="false">$B$5/100*E6978*2_Girdiler!$B$14*2_Girdiler!$B$15*2_Girdiler!$B$16</f>
        <v>2.74234526186578</v>
      </c>
      <c r="G6978" s="16" t="n">
        <f aca="false">MIN(MATCH(F6978,2_Girdiler!$B$20:$I$20,1),7)</f>
        <v>1</v>
      </c>
      <c r="H6978" s="16" t="n">
        <f aca="false">IF(F6978&gt;=40,2_Girdiler!$I$21+(F6978-40)*(2_Girdiler!$I$21-2_Girdiler!$H$21)/(2_Girdiler!$I$20-2_Girdiler!$H$20),INDEX(2_Girdiler!$B$21:$I$21,G6978)+(F6978-INDEX(2_Girdiler!$B$20:$I$20,G6978))*(INDEX(2_Girdiler!$B$21:$I$21,G6978+1)-INDEX(2_Girdiler!$B$21:$I$21,G6978))/(INDEX(2_Girdiler!$B$20:$I$20,G6978+1)-INDEX(2_Girdiler!$B$20:$I$20,G6978)))</f>
        <v>6.03315957610471</v>
      </c>
      <c r="I6978" s="16" t="n">
        <f aca="false">H6978/2_Girdiler!$B$17</f>
        <v>2.41713124042657</v>
      </c>
      <c r="J6978" s="16" t="n">
        <f aca="false">D6978+I6978</f>
        <v>21.0019165282526</v>
      </c>
    </row>
    <row r="6979" customFormat="false" ht="15" hidden="false" customHeight="false" outlineLevel="0" collapsed="false">
      <c r="A6979" s="0" t="n">
        <v>6967</v>
      </c>
      <c r="B6979" s="7" t="n">
        <v>0.878923</v>
      </c>
      <c r="C6979" s="7" t="n">
        <v>0.403425</v>
      </c>
      <c r="D6979" s="16" t="n">
        <f aca="false">LOGINV(B6979,$B$7,$C$7)</f>
        <v>25.9908898008477</v>
      </c>
      <c r="E6979" s="16" t="n">
        <f aca="false">LOGINV(C6979,$B$8,$C$8)</f>
        <v>93.261714219602</v>
      </c>
      <c r="F6979" s="16" t="n">
        <f aca="false">$B$5/100*E6979*2_Girdiler!$B$14*2_Girdiler!$B$15*2_Girdiler!$B$16</f>
        <v>2.34646472976519</v>
      </c>
      <c r="G6979" s="16" t="n">
        <f aca="false">MIN(MATCH(F6979,2_Girdiler!$B$20:$I$20,1),7)</f>
        <v>1</v>
      </c>
      <c r="H6979" s="16" t="n">
        <f aca="false">IF(F6979&gt;=40,2_Girdiler!$I$21+(F6979-40)*(2_Girdiler!$I$21-2_Girdiler!$H$21)/(2_Girdiler!$I$20-2_Girdiler!$H$20),INDEX(2_Girdiler!$B$21:$I$21,G6979)+(F6979-INDEX(2_Girdiler!$B$20:$I$20,G6979))*(INDEX(2_Girdiler!$B$21:$I$21,G6979+1)-INDEX(2_Girdiler!$B$21:$I$21,G6979))/(INDEX(2_Girdiler!$B$20:$I$20,G6979+1)-INDEX(2_Girdiler!$B$20:$I$20,G6979)))</f>
        <v>5.16222240548341</v>
      </c>
      <c r="I6979" s="16" t="n">
        <f aca="false">H6979/2_Girdiler!$B$17</f>
        <v>2.06819807911996</v>
      </c>
      <c r="J6979" s="16" t="n">
        <f aca="false">D6979+I6979</f>
        <v>28.0590878799677</v>
      </c>
    </row>
    <row r="6980" customFormat="false" ht="15" hidden="false" customHeight="false" outlineLevel="0" collapsed="false">
      <c r="A6980" s="0" t="n">
        <v>6968</v>
      </c>
      <c r="B6980" s="7" t="n">
        <v>0.042481</v>
      </c>
      <c r="C6980" s="7" t="n">
        <v>0.569846</v>
      </c>
      <c r="D6980" s="16" t="n">
        <f aca="false">LOGINV(B6980,$B$7,$C$7)</f>
        <v>5.18425524220324</v>
      </c>
      <c r="E6980" s="16" t="n">
        <f aca="false">LOGINV(C6980,$B$8,$C$8)</f>
        <v>122.342627639761</v>
      </c>
      <c r="F6980" s="16" t="n">
        <f aca="false">$B$5/100*E6980*2_Girdiler!$B$14*2_Girdiler!$B$15*2_Girdiler!$B$16</f>
        <v>3.0781405114164</v>
      </c>
      <c r="G6980" s="16" t="n">
        <f aca="false">MIN(MATCH(F6980,2_Girdiler!$B$20:$I$20,1),7)</f>
        <v>1</v>
      </c>
      <c r="H6980" s="16" t="n">
        <f aca="false">IF(F6980&gt;=40,2_Girdiler!$I$21+(F6980-40)*(2_Girdiler!$I$21-2_Girdiler!$H$21)/(2_Girdiler!$I$20-2_Girdiler!$H$20),INDEX(2_Girdiler!$B$21:$I$21,G6980)+(F6980-INDEX(2_Girdiler!$B$20:$I$20,G6980))*(INDEX(2_Girdiler!$B$21:$I$21,G6980+1)-INDEX(2_Girdiler!$B$21:$I$21,G6980))/(INDEX(2_Girdiler!$B$20:$I$20,G6980+1)-INDEX(2_Girdiler!$B$20:$I$20,G6980)))</f>
        <v>6.77190912511607</v>
      </c>
      <c r="I6980" s="16" t="n">
        <f aca="false">H6980/2_Girdiler!$B$17</f>
        <v>2.71310461743432</v>
      </c>
      <c r="J6980" s="16" t="n">
        <f aca="false">D6980+I6980</f>
        <v>7.89735985963756</v>
      </c>
    </row>
    <row r="6981" customFormat="false" ht="15" hidden="false" customHeight="false" outlineLevel="0" collapsed="false">
      <c r="A6981" s="0" t="n">
        <v>6969</v>
      </c>
      <c r="B6981" s="7" t="n">
        <v>0.488448</v>
      </c>
      <c r="C6981" s="7" t="n">
        <v>0.12979</v>
      </c>
      <c r="D6981" s="16" t="n">
        <f aca="false">LOGINV(B6981,$B$7,$C$7)</f>
        <v>13.3252049625903</v>
      </c>
      <c r="E6981" s="16" t="n">
        <f aca="false">LOGINV(C6981,$B$8,$C$8)</f>
        <v>52.7467672650748</v>
      </c>
      <c r="F6981" s="16" t="n">
        <f aca="false">$B$5/100*E6981*2_Girdiler!$B$14*2_Girdiler!$B$15*2_Girdiler!$B$16</f>
        <v>1.32710866438928</v>
      </c>
      <c r="G6981" s="16" t="n">
        <f aca="false">MIN(MATCH(F6981,2_Girdiler!$B$20:$I$20,1),7)</f>
        <v>1</v>
      </c>
      <c r="H6981" s="16" t="n">
        <f aca="false">IF(F6981&gt;=40,2_Girdiler!$I$21+(F6981-40)*(2_Girdiler!$I$21-2_Girdiler!$H$21)/(2_Girdiler!$I$20-2_Girdiler!$H$20),INDEX(2_Girdiler!$B$21:$I$21,G6981)+(F6981-INDEX(2_Girdiler!$B$20:$I$20,G6981))*(INDEX(2_Girdiler!$B$21:$I$21,G6981+1)-INDEX(2_Girdiler!$B$21:$I$21,G6981))/(INDEX(2_Girdiler!$B$20:$I$20,G6981+1)-INDEX(2_Girdiler!$B$20:$I$20,G6981)))</f>
        <v>2.91963906165642</v>
      </c>
      <c r="I6981" s="16" t="n">
        <f aca="false">H6981/2_Girdiler!$B$17</f>
        <v>1.16972718816363</v>
      </c>
      <c r="J6981" s="16" t="n">
        <f aca="false">D6981+I6981</f>
        <v>14.4949321507539</v>
      </c>
    </row>
    <row r="6982" customFormat="false" ht="15" hidden="false" customHeight="false" outlineLevel="0" collapsed="false">
      <c r="A6982" s="0" t="n">
        <v>6970</v>
      </c>
      <c r="B6982" s="7" t="n">
        <v>0.803754</v>
      </c>
      <c r="C6982" s="7" t="n">
        <v>0.562316</v>
      </c>
      <c r="D6982" s="16" t="n">
        <f aca="false">LOGINV(B6982,$B$7,$C$7)</f>
        <v>21.8114826008065</v>
      </c>
      <c r="E6982" s="16" t="n">
        <f aca="false">LOGINV(C6982,$B$8,$C$8)</f>
        <v>120.840526851991</v>
      </c>
      <c r="F6982" s="16" t="n">
        <f aca="false">$B$5/100*E6982*2_Girdiler!$B$14*2_Girdiler!$B$15*2_Girdiler!$B$16</f>
        <v>3.04034765559609</v>
      </c>
      <c r="G6982" s="16" t="n">
        <f aca="false">MIN(MATCH(F6982,2_Girdiler!$B$20:$I$20,1),7)</f>
        <v>1</v>
      </c>
      <c r="H6982" s="16" t="n">
        <f aca="false">IF(F6982&gt;=40,2_Girdiler!$I$21+(F6982-40)*(2_Girdiler!$I$21-2_Girdiler!$H$21)/(2_Girdiler!$I$20-2_Girdiler!$H$20),INDEX(2_Girdiler!$B$21:$I$21,G6982)+(F6982-INDEX(2_Girdiler!$B$20:$I$20,G6982))*(INDEX(2_Girdiler!$B$21:$I$21,G6982+1)-INDEX(2_Girdiler!$B$21:$I$21,G6982))/(INDEX(2_Girdiler!$B$20:$I$20,G6982+1)-INDEX(2_Girdiler!$B$20:$I$20,G6982)))</f>
        <v>6.68876484231141</v>
      </c>
      <c r="I6982" s="16" t="n">
        <f aca="false">H6982/2_Girdiler!$B$17</f>
        <v>2.67979360669528</v>
      </c>
      <c r="J6982" s="16" t="n">
        <f aca="false">D6982+I6982</f>
        <v>24.4912762075018</v>
      </c>
    </row>
    <row r="6983" customFormat="false" ht="15" hidden="false" customHeight="false" outlineLevel="0" collapsed="false">
      <c r="A6983" s="0" t="n">
        <v>6971</v>
      </c>
      <c r="B6983" s="7" t="n">
        <v>0.812369</v>
      </c>
      <c r="C6983" s="7" t="n">
        <v>0.142471</v>
      </c>
      <c r="D6983" s="16" t="n">
        <f aca="false">LOGINV(B6983,$B$7,$C$7)</f>
        <v>22.1984898833712</v>
      </c>
      <c r="E6983" s="16" t="n">
        <f aca="false">LOGINV(C6983,$B$8,$C$8)</f>
        <v>54.7625565210994</v>
      </c>
      <c r="F6983" s="16" t="n">
        <f aca="false">$B$5/100*E6983*2_Girdiler!$B$14*2_Girdiler!$B$15*2_Girdiler!$B$16</f>
        <v>1.37782592207086</v>
      </c>
      <c r="G6983" s="16" t="n">
        <f aca="false">MIN(MATCH(F6983,2_Girdiler!$B$20:$I$20,1),7)</f>
        <v>1</v>
      </c>
      <c r="H6983" s="16" t="n">
        <f aca="false">IF(F6983&gt;=40,2_Girdiler!$I$21+(F6983-40)*(2_Girdiler!$I$21-2_Girdiler!$H$21)/(2_Girdiler!$I$20-2_Girdiler!$H$20),INDEX(2_Girdiler!$B$21:$I$21,G6983)+(F6983-INDEX(2_Girdiler!$B$20:$I$20,G6983))*(INDEX(2_Girdiler!$B$21:$I$21,G6983+1)-INDEX(2_Girdiler!$B$21:$I$21,G6983))/(INDEX(2_Girdiler!$B$20:$I$20,G6983+1)-INDEX(2_Girdiler!$B$20:$I$20,G6983)))</f>
        <v>3.0312170285559</v>
      </c>
      <c r="I6983" s="16" t="n">
        <f aca="false">H6983/2_Girdiler!$B$17</f>
        <v>1.21442989926118</v>
      </c>
      <c r="J6983" s="16" t="n">
        <f aca="false">D6983+I6983</f>
        <v>23.4129197826323</v>
      </c>
    </row>
    <row r="6984" customFormat="false" ht="15" hidden="false" customHeight="false" outlineLevel="0" collapsed="false">
      <c r="A6984" s="0" t="n">
        <v>6972</v>
      </c>
      <c r="B6984" s="7" t="n">
        <v>0.923697</v>
      </c>
      <c r="C6984" s="7" t="n">
        <v>0.624264</v>
      </c>
      <c r="D6984" s="16" t="n">
        <f aca="false">LOGINV(B6984,$B$7,$C$7)</f>
        <v>30.0570628405743</v>
      </c>
      <c r="E6984" s="16" t="n">
        <f aca="false">LOGINV(C6984,$B$8,$C$8)</f>
        <v>133.975679958453</v>
      </c>
      <c r="F6984" s="16" t="n">
        <f aca="false">$B$5/100*E6984*2_Girdiler!$B$14*2_Girdiler!$B$15*2_Girdiler!$B$16</f>
        <v>3.37082810775467</v>
      </c>
      <c r="G6984" s="16" t="n">
        <f aca="false">MIN(MATCH(F6984,2_Girdiler!$B$20:$I$20,1),7)</f>
        <v>1</v>
      </c>
      <c r="H6984" s="16" t="n">
        <f aca="false">IF(F6984&gt;=40,2_Girdiler!$I$21+(F6984-40)*(2_Girdiler!$I$21-2_Girdiler!$H$21)/(2_Girdiler!$I$20-2_Girdiler!$H$20),INDEX(2_Girdiler!$B$21:$I$21,G6984)+(F6984-INDEX(2_Girdiler!$B$20:$I$20,G6984))*(INDEX(2_Girdiler!$B$21:$I$21,G6984+1)-INDEX(2_Girdiler!$B$21:$I$21,G6984))/(INDEX(2_Girdiler!$B$20:$I$20,G6984+1)-INDEX(2_Girdiler!$B$20:$I$20,G6984)))</f>
        <v>7.41582183706028</v>
      </c>
      <c r="I6984" s="16" t="n">
        <f aca="false">H6984/2_Girdiler!$B$17</f>
        <v>2.97108246677094</v>
      </c>
      <c r="J6984" s="16" t="n">
        <f aca="false">D6984+I6984</f>
        <v>33.0281453073452</v>
      </c>
    </row>
    <row r="6985" customFormat="false" ht="15" hidden="false" customHeight="false" outlineLevel="0" collapsed="false">
      <c r="A6985" s="0" t="n">
        <v>6973</v>
      </c>
      <c r="B6985" s="7" t="n">
        <v>0.805694</v>
      </c>
      <c r="C6985" s="7" t="n">
        <v>0.678125</v>
      </c>
      <c r="D6985" s="16" t="n">
        <f aca="false">LOGINV(B6985,$B$7,$C$7)</f>
        <v>21.8971238763136</v>
      </c>
      <c r="E6985" s="16" t="n">
        <f aca="false">LOGINV(C6985,$B$8,$C$8)</f>
        <v>147.193543064193</v>
      </c>
      <c r="F6985" s="16" t="n">
        <f aca="false">$B$5/100*E6985*2_Girdiler!$B$14*2_Girdiler!$B$15*2_Girdiler!$B$16</f>
        <v>3.70338954349509</v>
      </c>
      <c r="G6985" s="16" t="n">
        <f aca="false">MIN(MATCH(F6985,2_Girdiler!$B$20:$I$20,1),7)</f>
        <v>1</v>
      </c>
      <c r="H6985" s="16" t="n">
        <f aca="false">IF(F6985&gt;=40,2_Girdiler!$I$21+(F6985-40)*(2_Girdiler!$I$21-2_Girdiler!$H$21)/(2_Girdiler!$I$20-2_Girdiler!$H$20),INDEX(2_Girdiler!$B$21:$I$21,G6985)+(F6985-INDEX(2_Girdiler!$B$20:$I$20,G6985))*(INDEX(2_Girdiler!$B$21:$I$21,G6985+1)-INDEX(2_Girdiler!$B$21:$I$21,G6985))/(INDEX(2_Girdiler!$B$20:$I$20,G6985+1)-INDEX(2_Girdiler!$B$20:$I$20,G6985)))</f>
        <v>8.14745699568921</v>
      </c>
      <c r="I6985" s="16" t="n">
        <f aca="false">H6985/2_Girdiler!$B$17</f>
        <v>3.26420552711907</v>
      </c>
      <c r="J6985" s="16" t="n">
        <f aca="false">D6985+I6985</f>
        <v>25.1613294034326</v>
      </c>
    </row>
    <row r="6986" customFormat="false" ht="15" hidden="false" customHeight="false" outlineLevel="0" collapsed="false">
      <c r="A6986" s="0" t="n">
        <v>6974</v>
      </c>
      <c r="B6986" s="7" t="n">
        <v>0.951126</v>
      </c>
      <c r="C6986" s="7" t="n">
        <v>0.519844</v>
      </c>
      <c r="D6986" s="16" t="n">
        <f aca="false">LOGINV(B6986,$B$7,$C$7)</f>
        <v>34.082441703776</v>
      </c>
      <c r="E6986" s="16" t="n">
        <f aca="false">LOGINV(C6986,$B$8,$C$8)</f>
        <v>112.770016735338</v>
      </c>
      <c r="F6986" s="16" t="n">
        <f aca="false">$B$5/100*E6986*2_Girdiler!$B$14*2_Girdiler!$B$15*2_Girdiler!$B$16</f>
        <v>2.8372936210611</v>
      </c>
      <c r="G6986" s="16" t="n">
        <f aca="false">MIN(MATCH(F6986,2_Girdiler!$B$20:$I$20,1),7)</f>
        <v>1</v>
      </c>
      <c r="H6986" s="16" t="n">
        <f aca="false">IF(F6986&gt;=40,2_Girdiler!$I$21+(F6986-40)*(2_Girdiler!$I$21-2_Girdiler!$H$21)/(2_Girdiler!$I$20-2_Girdiler!$H$20),INDEX(2_Girdiler!$B$21:$I$21,G6986)+(F6986-INDEX(2_Girdiler!$B$20:$I$20,G6986))*(INDEX(2_Girdiler!$B$21:$I$21,G6986+1)-INDEX(2_Girdiler!$B$21:$I$21,G6986))/(INDEX(2_Girdiler!$B$20:$I$20,G6986+1)-INDEX(2_Girdiler!$B$20:$I$20,G6986)))</f>
        <v>6.24204596633441</v>
      </c>
      <c r="I6986" s="16" t="n">
        <f aca="false">H6986/2_Girdiler!$B$17</f>
        <v>2.50081969805065</v>
      </c>
      <c r="J6986" s="16" t="n">
        <f aca="false">D6986+I6986</f>
        <v>36.5832614018266</v>
      </c>
    </row>
    <row r="6987" customFormat="false" ht="15" hidden="false" customHeight="false" outlineLevel="0" collapsed="false">
      <c r="A6987" s="0" t="n">
        <v>6975</v>
      </c>
      <c r="B6987" s="7" t="n">
        <v>0.738116</v>
      </c>
      <c r="C6987" s="7" t="n">
        <v>0.08031</v>
      </c>
      <c r="D6987" s="16" t="n">
        <f aca="false">LOGINV(B6987,$B$7,$C$7)</f>
        <v>19.3205484550017</v>
      </c>
      <c r="E6987" s="16" t="n">
        <f aca="false">LOGINV(C6987,$B$8,$C$8)</f>
        <v>44.1502880507902</v>
      </c>
      <c r="F6987" s="16" t="n">
        <f aca="false">$B$5/100*E6987*2_Girdiler!$B$14*2_Girdiler!$B$15*2_Girdiler!$B$16</f>
        <v>1.11082124735788</v>
      </c>
      <c r="G6987" s="16" t="n">
        <f aca="false">MIN(MATCH(F6987,2_Girdiler!$B$20:$I$20,1),7)</f>
        <v>1</v>
      </c>
      <c r="H6987" s="16" t="n">
        <f aca="false">IF(F6987&gt;=40,2_Girdiler!$I$21+(F6987-40)*(2_Girdiler!$I$21-2_Girdiler!$H$21)/(2_Girdiler!$I$20-2_Girdiler!$H$20),INDEX(2_Girdiler!$B$21:$I$21,G6987)+(F6987-INDEX(2_Girdiler!$B$20:$I$20,G6987))*(INDEX(2_Girdiler!$B$21:$I$21,G6987+1)-INDEX(2_Girdiler!$B$21:$I$21,G6987))/(INDEX(2_Girdiler!$B$20:$I$20,G6987+1)-INDEX(2_Girdiler!$B$20:$I$20,G6987)))</f>
        <v>2.44380674418734</v>
      </c>
      <c r="I6987" s="16" t="n">
        <f aca="false">H6987/2_Girdiler!$B$17</f>
        <v>0.97908924045967</v>
      </c>
      <c r="J6987" s="16" t="n">
        <f aca="false">D6987+I6987</f>
        <v>20.2996376954614</v>
      </c>
    </row>
    <row r="6988" customFormat="false" ht="15" hidden="false" customHeight="false" outlineLevel="0" collapsed="false">
      <c r="A6988" s="0" t="n">
        <v>6976</v>
      </c>
      <c r="B6988" s="7" t="n">
        <v>0.437998</v>
      </c>
      <c r="C6988" s="7" t="n">
        <v>0.430563</v>
      </c>
      <c r="D6988" s="16" t="n">
        <f aca="false">LOGINV(B6988,$B$7,$C$7)</f>
        <v>12.4139323732419</v>
      </c>
      <c r="E6988" s="16" t="n">
        <f aca="false">LOGINV(C6988,$B$8,$C$8)</f>
        <v>97.544109192445</v>
      </c>
      <c r="F6988" s="16" t="n">
        <f aca="false">$B$5/100*E6988*2_Girdiler!$B$14*2_Girdiler!$B$15*2_Girdiler!$B$16</f>
        <v>2.45420978728192</v>
      </c>
      <c r="G6988" s="16" t="n">
        <f aca="false">MIN(MATCH(F6988,2_Girdiler!$B$20:$I$20,1),7)</f>
        <v>1</v>
      </c>
      <c r="H6988" s="16" t="n">
        <f aca="false">IF(F6988&gt;=40,2_Girdiler!$I$21+(F6988-40)*(2_Girdiler!$I$21-2_Girdiler!$H$21)/(2_Girdiler!$I$20-2_Girdiler!$H$20),INDEX(2_Girdiler!$B$21:$I$21,G6988)+(F6988-INDEX(2_Girdiler!$B$20:$I$20,G6988))*(INDEX(2_Girdiler!$B$21:$I$21,G6988+1)-INDEX(2_Girdiler!$B$21:$I$21,G6988))/(INDEX(2_Girdiler!$B$20:$I$20,G6988+1)-INDEX(2_Girdiler!$B$20:$I$20,G6988)))</f>
        <v>5.39926153202022</v>
      </c>
      <c r="I6988" s="16" t="n">
        <f aca="false">H6988/2_Girdiler!$B$17</f>
        <v>2.16316567789272</v>
      </c>
      <c r="J6988" s="16" t="n">
        <f aca="false">D6988+I6988</f>
        <v>14.5770980511346</v>
      </c>
    </row>
    <row r="6989" customFormat="false" ht="15" hidden="false" customHeight="false" outlineLevel="0" collapsed="false">
      <c r="A6989" s="0" t="n">
        <v>6977</v>
      </c>
      <c r="B6989" s="7" t="n">
        <v>0.353087</v>
      </c>
      <c r="C6989" s="7" t="n">
        <v>0.697759</v>
      </c>
      <c r="D6989" s="16" t="n">
        <f aca="false">LOGINV(B6989,$B$7,$C$7)</f>
        <v>10.9754449066886</v>
      </c>
      <c r="E6989" s="16" t="n">
        <f aca="false">LOGINV(C6989,$B$8,$C$8)</f>
        <v>152.562770542483</v>
      </c>
      <c r="F6989" s="16" t="n">
        <f aca="false">$B$5/100*E6989*2_Girdiler!$B$14*2_Girdiler!$B$15*2_Girdiler!$B$16</f>
        <v>3.83847930684886</v>
      </c>
      <c r="G6989" s="16" t="n">
        <f aca="false">MIN(MATCH(F6989,2_Girdiler!$B$20:$I$20,1),7)</f>
        <v>1</v>
      </c>
      <c r="H6989" s="16" t="n">
        <f aca="false">IF(F6989&gt;=40,2_Girdiler!$I$21+(F6989-40)*(2_Girdiler!$I$21-2_Girdiler!$H$21)/(2_Girdiler!$I$20-2_Girdiler!$H$20),INDEX(2_Girdiler!$B$21:$I$21,G6989)+(F6989-INDEX(2_Girdiler!$B$20:$I$20,G6989))*(INDEX(2_Girdiler!$B$21:$I$21,G6989+1)-INDEX(2_Girdiler!$B$21:$I$21,G6989))/(INDEX(2_Girdiler!$B$20:$I$20,G6989+1)-INDEX(2_Girdiler!$B$20:$I$20,G6989)))</f>
        <v>8.4446544750675</v>
      </c>
      <c r="I6989" s="16" t="n">
        <f aca="false">H6989/2_Girdiler!$B$17</f>
        <v>3.38327503007512</v>
      </c>
      <c r="J6989" s="16" t="n">
        <f aca="false">D6989+I6989</f>
        <v>14.3587199367637</v>
      </c>
    </row>
    <row r="6990" customFormat="false" ht="15" hidden="false" customHeight="false" outlineLevel="0" collapsed="false">
      <c r="A6990" s="0" t="n">
        <v>6978</v>
      </c>
      <c r="B6990" s="7" t="n">
        <v>0.135794</v>
      </c>
      <c r="C6990" s="7" t="n">
        <v>0.355835</v>
      </c>
      <c r="D6990" s="16" t="n">
        <f aca="false">LOGINV(B6990,$B$7,$C$7)</f>
        <v>7.33741969918932</v>
      </c>
      <c r="E6990" s="16" t="n">
        <f aca="false">LOGINV(C6990,$B$8,$C$8)</f>
        <v>86.025447346435</v>
      </c>
      <c r="F6990" s="16" t="n">
        <f aca="false">$B$5/100*E6990*2_Girdiler!$B$14*2_Girdiler!$B$15*2_Girdiler!$B$16</f>
        <v>2.1644002552363</v>
      </c>
      <c r="G6990" s="16" t="n">
        <f aca="false">MIN(MATCH(F6990,2_Girdiler!$B$20:$I$20,1),7)</f>
        <v>1</v>
      </c>
      <c r="H6990" s="16" t="n">
        <f aca="false">IF(F6990&gt;=40,2_Girdiler!$I$21+(F6990-40)*(2_Girdiler!$I$21-2_Girdiler!$H$21)/(2_Girdiler!$I$20-2_Girdiler!$H$20),INDEX(2_Girdiler!$B$21:$I$21,G6990)+(F6990-INDEX(2_Girdiler!$B$20:$I$20,G6990))*(INDEX(2_Girdiler!$B$21:$I$21,G6990+1)-INDEX(2_Girdiler!$B$21:$I$21,G6990))/(INDEX(2_Girdiler!$B$20:$I$20,G6990+1)-INDEX(2_Girdiler!$B$20:$I$20,G6990)))</f>
        <v>4.76168056151987</v>
      </c>
      <c r="I6990" s="16" t="n">
        <f aca="false">H6990/2_Girdiler!$B$17</f>
        <v>1.90772458394226</v>
      </c>
      <c r="J6990" s="16" t="n">
        <f aca="false">D6990+I6990</f>
        <v>9.24514428313157</v>
      </c>
    </row>
    <row r="6991" customFormat="false" ht="15" hidden="false" customHeight="false" outlineLevel="0" collapsed="false">
      <c r="A6991" s="0" t="n">
        <v>6979</v>
      </c>
      <c r="B6991" s="7" t="n">
        <v>0.378322</v>
      </c>
      <c r="C6991" s="7" t="n">
        <v>0.525421</v>
      </c>
      <c r="D6991" s="16" t="n">
        <f aca="false">LOGINV(B6991,$B$7,$C$7)</f>
        <v>11.3937717532366</v>
      </c>
      <c r="E6991" s="16" t="n">
        <f aca="false">LOGINV(C6991,$B$8,$C$8)</f>
        <v>113.793893741003</v>
      </c>
      <c r="F6991" s="16" t="n">
        <f aca="false">$B$5/100*E6991*2_Girdiler!$B$14*2_Girdiler!$B$15*2_Girdiler!$B$16</f>
        <v>2.86305436652362</v>
      </c>
      <c r="G6991" s="16" t="n">
        <f aca="false">MIN(MATCH(F6991,2_Girdiler!$B$20:$I$20,1),7)</f>
        <v>1</v>
      </c>
      <c r="H6991" s="16" t="n">
        <f aca="false">IF(F6991&gt;=40,2_Girdiler!$I$21+(F6991-40)*(2_Girdiler!$I$21-2_Girdiler!$H$21)/(2_Girdiler!$I$20-2_Girdiler!$H$20),INDEX(2_Girdiler!$B$21:$I$21,G6991)+(F6991-INDEX(2_Girdiler!$B$20:$I$20,G6991))*(INDEX(2_Girdiler!$B$21:$I$21,G6991+1)-INDEX(2_Girdiler!$B$21:$I$21,G6991))/(INDEX(2_Girdiler!$B$20:$I$20,G6991+1)-INDEX(2_Girdiler!$B$20:$I$20,G6991)))</f>
        <v>6.29871960635197</v>
      </c>
      <c r="I6991" s="16" t="n">
        <f aca="false">H6991/2_Girdiler!$B$17</f>
        <v>2.52352548331409</v>
      </c>
      <c r="J6991" s="16" t="n">
        <f aca="false">D6991+I6991</f>
        <v>13.9172972365507</v>
      </c>
    </row>
    <row r="6992" customFormat="false" ht="15" hidden="false" customHeight="false" outlineLevel="0" collapsed="false">
      <c r="A6992" s="0" t="n">
        <v>6980</v>
      </c>
      <c r="B6992" s="7" t="n">
        <v>0.375195</v>
      </c>
      <c r="C6992" s="7" t="n">
        <v>0.142143</v>
      </c>
      <c r="D6992" s="16" t="n">
        <f aca="false">LOGINV(B6992,$B$7,$C$7)</f>
        <v>11.3415960813686</v>
      </c>
      <c r="E6992" s="16" t="n">
        <f aca="false">LOGINV(C6992,$B$8,$C$8)</f>
        <v>54.7110624837121</v>
      </c>
      <c r="F6992" s="16" t="n">
        <f aca="false">$B$5/100*E6992*2_Girdiler!$B$14*2_Girdiler!$B$15*2_Girdiler!$B$16</f>
        <v>1.3765303320902</v>
      </c>
      <c r="G6992" s="16" t="n">
        <f aca="false">MIN(MATCH(F6992,2_Girdiler!$B$20:$I$20,1),7)</f>
        <v>1</v>
      </c>
      <c r="H6992" s="16" t="n">
        <f aca="false">IF(F6992&gt;=40,2_Girdiler!$I$21+(F6992-40)*(2_Girdiler!$I$21-2_Girdiler!$H$21)/(2_Girdiler!$I$20-2_Girdiler!$H$20),INDEX(2_Girdiler!$B$21:$I$21,G6992)+(F6992-INDEX(2_Girdiler!$B$20:$I$20,G6992))*(INDEX(2_Girdiler!$B$21:$I$21,G6992+1)-INDEX(2_Girdiler!$B$21:$I$21,G6992))/(INDEX(2_Girdiler!$B$20:$I$20,G6992+1)-INDEX(2_Girdiler!$B$20:$I$20,G6992)))</f>
        <v>3.02836673059843</v>
      </c>
      <c r="I6992" s="16" t="n">
        <f aca="false">H6992/2_Girdiler!$B$17</f>
        <v>1.21328795296411</v>
      </c>
      <c r="J6992" s="16" t="n">
        <f aca="false">D6992+I6992</f>
        <v>12.5548840343327</v>
      </c>
    </row>
    <row r="6993" customFormat="false" ht="15" hidden="false" customHeight="false" outlineLevel="0" collapsed="false">
      <c r="A6993" s="0" t="n">
        <v>6981</v>
      </c>
      <c r="B6993" s="7" t="n">
        <v>0.717828</v>
      </c>
      <c r="C6993" s="7" t="n">
        <v>0.962257</v>
      </c>
      <c r="D6993" s="16" t="n">
        <f aca="false">LOGINV(B6993,$B$7,$C$7)</f>
        <v>18.6731386713845</v>
      </c>
      <c r="E6993" s="16" t="n">
        <f aca="false">LOGINV(C6993,$B$8,$C$8)</f>
        <v>343.987509585984</v>
      </c>
      <c r="F6993" s="16" t="n">
        <f aca="false">$B$5/100*E6993*2_Girdiler!$B$14*2_Girdiler!$B$15*2_Girdiler!$B$16</f>
        <v>8.65472574118335</v>
      </c>
      <c r="G6993" s="16" t="n">
        <f aca="false">MIN(MATCH(F6993,2_Girdiler!$B$20:$I$20,1),7)</f>
        <v>2</v>
      </c>
      <c r="H6993" s="16" t="n">
        <f aca="false">IF(F6993&gt;=40,2_Girdiler!$I$21+(F6993-40)*(2_Girdiler!$I$21-2_Girdiler!$H$21)/(2_Girdiler!$I$20-2_Girdiler!$H$20),INDEX(2_Girdiler!$B$21:$I$21,G6993)+(F6993-INDEX(2_Girdiler!$B$20:$I$20,G6993))*(INDEX(2_Girdiler!$B$21:$I$21,G6993+1)-INDEX(2_Girdiler!$B$21:$I$21,G6993))/(INDEX(2_Girdiler!$B$20:$I$20,G6993+1)-INDEX(2_Girdiler!$B$20:$I$20,G6993)))</f>
        <v>16.8475611858934</v>
      </c>
      <c r="I6993" s="16" t="n">
        <f aca="false">H6993/2_Girdiler!$B$17</f>
        <v>6.74982419306625</v>
      </c>
      <c r="J6993" s="16" t="n">
        <f aca="false">D6993+I6993</f>
        <v>25.4229628644508</v>
      </c>
    </row>
    <row r="6994" customFormat="false" ht="15" hidden="false" customHeight="false" outlineLevel="0" collapsed="false">
      <c r="A6994" s="0" t="n">
        <v>6982</v>
      </c>
      <c r="B6994" s="7" t="n">
        <v>0.130539</v>
      </c>
      <c r="C6994" s="7" t="n">
        <v>0.160832</v>
      </c>
      <c r="D6994" s="16" t="n">
        <f aca="false">LOGINV(B6994,$B$7,$C$7)</f>
        <v>7.23816530008707</v>
      </c>
      <c r="E6994" s="16" t="n">
        <f aca="false">LOGINV(C6994,$B$8,$C$8)</f>
        <v>57.5992803293016</v>
      </c>
      <c r="F6994" s="16" t="n">
        <f aca="false">$B$5/100*E6994*2_Girdiler!$B$14*2_Girdiler!$B$15*2_Girdiler!$B$16</f>
        <v>1.44919789308523</v>
      </c>
      <c r="G6994" s="16" t="n">
        <f aca="false">MIN(MATCH(F6994,2_Girdiler!$B$20:$I$20,1),7)</f>
        <v>1</v>
      </c>
      <c r="H6994" s="16" t="n">
        <f aca="false">IF(F6994&gt;=40,2_Girdiler!$I$21+(F6994-40)*(2_Girdiler!$I$21-2_Girdiler!$H$21)/(2_Girdiler!$I$20-2_Girdiler!$H$20),INDEX(2_Girdiler!$B$21:$I$21,G6994)+(F6994-INDEX(2_Girdiler!$B$20:$I$20,G6994))*(INDEX(2_Girdiler!$B$21:$I$21,G6994+1)-INDEX(2_Girdiler!$B$21:$I$21,G6994))/(INDEX(2_Girdiler!$B$20:$I$20,G6994+1)-INDEX(2_Girdiler!$B$20:$I$20,G6994)))</f>
        <v>3.1882353647875</v>
      </c>
      <c r="I6994" s="16" t="n">
        <f aca="false">H6994/2_Girdiler!$B$17</f>
        <v>1.27733788653345</v>
      </c>
      <c r="J6994" s="16" t="n">
        <f aca="false">D6994+I6994</f>
        <v>8.51550318662052</v>
      </c>
    </row>
    <row r="6995" customFormat="false" ht="15" hidden="false" customHeight="false" outlineLevel="0" collapsed="false">
      <c r="A6995" s="0" t="n">
        <v>6983</v>
      </c>
      <c r="B6995" s="7" t="n">
        <v>0.898879</v>
      </c>
      <c r="C6995" s="7" t="n">
        <v>0.667447</v>
      </c>
      <c r="D6995" s="16" t="n">
        <f aca="false">LOGINV(B6995,$B$7,$C$7)</f>
        <v>27.5662143706948</v>
      </c>
      <c r="E6995" s="16" t="n">
        <f aca="false">LOGINV(C6995,$B$8,$C$8)</f>
        <v>144.408995424783</v>
      </c>
      <c r="F6995" s="16" t="n">
        <f aca="false">$B$5/100*E6995*2_Girdiler!$B$14*2_Girdiler!$B$15*2_Girdiler!$B$16</f>
        <v>3.63333032488755</v>
      </c>
      <c r="G6995" s="16" t="n">
        <f aca="false">MIN(MATCH(F6995,2_Girdiler!$B$20:$I$20,1),7)</f>
        <v>1</v>
      </c>
      <c r="H6995" s="16" t="n">
        <f aca="false">IF(F6995&gt;=40,2_Girdiler!$I$21+(F6995-40)*(2_Girdiler!$I$21-2_Girdiler!$H$21)/(2_Girdiler!$I$20-2_Girdiler!$H$20),INDEX(2_Girdiler!$B$21:$I$21,G6995)+(F6995-INDEX(2_Girdiler!$B$20:$I$20,G6995))*(INDEX(2_Girdiler!$B$21:$I$21,G6995+1)-INDEX(2_Girdiler!$B$21:$I$21,G6995))/(INDEX(2_Girdiler!$B$20:$I$20,G6995+1)-INDEX(2_Girdiler!$B$20:$I$20,G6995)))</f>
        <v>7.9933267147526</v>
      </c>
      <c r="I6995" s="16" t="n">
        <f aca="false">H6995/2_Girdiler!$B$17</f>
        <v>3.20245461328229</v>
      </c>
      <c r="J6995" s="16" t="n">
        <f aca="false">D6995+I6995</f>
        <v>30.7686689839771</v>
      </c>
    </row>
    <row r="6996" customFormat="false" ht="15" hidden="false" customHeight="false" outlineLevel="0" collapsed="false">
      <c r="A6996" s="0" t="n">
        <v>6984</v>
      </c>
      <c r="B6996" s="7" t="n">
        <v>0.247432</v>
      </c>
      <c r="C6996" s="7" t="n">
        <v>0.436386</v>
      </c>
      <c r="D6996" s="16" t="n">
        <f aca="false">LOGINV(B6996,$B$7,$C$7)</f>
        <v>9.2564685530186</v>
      </c>
      <c r="E6996" s="16" t="n">
        <f aca="false">LOGINV(C6996,$B$8,$C$8)</f>
        <v>98.4806130880573</v>
      </c>
      <c r="F6996" s="16" t="n">
        <f aca="false">$B$5/100*E6996*2_Girdiler!$B$14*2_Girdiler!$B$15*2_Girdiler!$B$16</f>
        <v>2.47777222529552</v>
      </c>
      <c r="G6996" s="16" t="n">
        <f aca="false">MIN(MATCH(F6996,2_Girdiler!$B$20:$I$20,1),7)</f>
        <v>1</v>
      </c>
      <c r="H6996" s="16" t="n">
        <f aca="false">IF(F6996&gt;=40,2_Girdiler!$I$21+(F6996-40)*(2_Girdiler!$I$21-2_Girdiler!$H$21)/(2_Girdiler!$I$20-2_Girdiler!$H$20),INDEX(2_Girdiler!$B$21:$I$21,G6996)+(F6996-INDEX(2_Girdiler!$B$20:$I$20,G6996))*(INDEX(2_Girdiler!$B$21:$I$21,G6996+1)-INDEX(2_Girdiler!$B$21:$I$21,G6996))/(INDEX(2_Girdiler!$B$20:$I$20,G6996+1)-INDEX(2_Girdiler!$B$20:$I$20,G6996)))</f>
        <v>5.45109889565015</v>
      </c>
      <c r="I6996" s="16" t="n">
        <f aca="false">H6996/2_Girdiler!$B$17</f>
        <v>2.18393385242394</v>
      </c>
      <c r="J6996" s="16" t="n">
        <f aca="false">D6996+I6996</f>
        <v>11.4404024054425</v>
      </c>
    </row>
    <row r="6997" customFormat="false" ht="15" hidden="false" customHeight="false" outlineLevel="0" collapsed="false">
      <c r="A6997" s="0" t="n">
        <v>6985</v>
      </c>
      <c r="B6997" s="7" t="n">
        <v>0.129199</v>
      </c>
      <c r="C6997" s="7" t="n">
        <v>0.646845</v>
      </c>
      <c r="D6997" s="16" t="n">
        <f aca="false">LOGINV(B6997,$B$7,$C$7)</f>
        <v>7.2126361736823</v>
      </c>
      <c r="E6997" s="16" t="n">
        <f aca="false">LOGINV(C6997,$B$8,$C$8)</f>
        <v>139.27691006087</v>
      </c>
      <c r="F6997" s="16" t="n">
        <f aca="false">$B$5/100*E6997*2_Girdiler!$B$14*2_Girdiler!$B$15*2_Girdiler!$B$16</f>
        <v>3.5042070571315</v>
      </c>
      <c r="G6997" s="16" t="n">
        <f aca="false">MIN(MATCH(F6997,2_Girdiler!$B$20:$I$20,1),7)</f>
        <v>1</v>
      </c>
      <c r="H6997" s="16" t="n">
        <f aca="false">IF(F6997&gt;=40,2_Girdiler!$I$21+(F6997-40)*(2_Girdiler!$I$21-2_Girdiler!$H$21)/(2_Girdiler!$I$20-2_Girdiler!$H$20),INDEX(2_Girdiler!$B$21:$I$21,G6997)+(F6997-INDEX(2_Girdiler!$B$20:$I$20,G6997))*(INDEX(2_Girdiler!$B$21:$I$21,G6997+1)-INDEX(2_Girdiler!$B$21:$I$21,G6997))/(INDEX(2_Girdiler!$B$20:$I$20,G6997+1)-INDEX(2_Girdiler!$B$20:$I$20,G6997)))</f>
        <v>7.70925552568929</v>
      </c>
      <c r="I6997" s="16" t="n">
        <f aca="false">H6997/2_Girdiler!$B$17</f>
        <v>3.0886440407409</v>
      </c>
      <c r="J6997" s="16" t="n">
        <f aca="false">D6997+I6997</f>
        <v>10.3012802144232</v>
      </c>
    </row>
    <row r="6998" customFormat="false" ht="15" hidden="false" customHeight="false" outlineLevel="0" collapsed="false">
      <c r="A6998" s="0" t="n">
        <v>6986</v>
      </c>
      <c r="B6998" s="7" t="n">
        <v>0.941561</v>
      </c>
      <c r="C6998" s="7" t="n">
        <v>0.328937</v>
      </c>
      <c r="D6998" s="16" t="n">
        <f aca="false">LOGINV(B6998,$B$7,$C$7)</f>
        <v>32.4535774295533</v>
      </c>
      <c r="E6998" s="16" t="n">
        <f aca="false">LOGINV(C6998,$B$8,$C$8)</f>
        <v>82.0533140909118</v>
      </c>
      <c r="F6998" s="16" t="n">
        <f aca="false">$B$5/100*E6998*2_Girdiler!$B$14*2_Girdiler!$B$15*2_Girdiler!$B$16</f>
        <v>2.06446138252734</v>
      </c>
      <c r="G6998" s="16" t="n">
        <f aca="false">MIN(MATCH(F6998,2_Girdiler!$B$20:$I$20,1),7)</f>
        <v>1</v>
      </c>
      <c r="H6998" s="16" t="n">
        <f aca="false">IF(F6998&gt;=40,2_Girdiler!$I$21+(F6998-40)*(2_Girdiler!$I$21-2_Girdiler!$H$21)/(2_Girdiler!$I$20-2_Girdiler!$H$20),INDEX(2_Girdiler!$B$21:$I$21,G6998)+(F6998-INDEX(2_Girdiler!$B$20:$I$20,G6998))*(INDEX(2_Girdiler!$B$21:$I$21,G6998+1)-INDEX(2_Girdiler!$B$21:$I$21,G6998))/(INDEX(2_Girdiler!$B$20:$I$20,G6998+1)-INDEX(2_Girdiler!$B$20:$I$20,G6998)))</f>
        <v>4.54181504156015</v>
      </c>
      <c r="I6998" s="16" t="n">
        <f aca="false">H6998/2_Girdiler!$B$17</f>
        <v>1.8196374365225</v>
      </c>
      <c r="J6998" s="16" t="n">
        <f aca="false">D6998+I6998</f>
        <v>34.2732148660758</v>
      </c>
    </row>
    <row r="6999" customFormat="false" ht="15" hidden="false" customHeight="false" outlineLevel="0" collapsed="false">
      <c r="A6999" s="0" t="n">
        <v>6987</v>
      </c>
      <c r="B6999" s="7" t="n">
        <v>0.770704</v>
      </c>
      <c r="C6999" s="7" t="n">
        <v>0.958918</v>
      </c>
      <c r="D6999" s="16" t="n">
        <f aca="false">LOGINV(B6999,$B$7,$C$7)</f>
        <v>20.4693093624401</v>
      </c>
      <c r="E6999" s="16" t="n">
        <f aca="false">LOGINV(C6999,$B$8,$C$8)</f>
        <v>335.385156146517</v>
      </c>
      <c r="F6999" s="16" t="n">
        <f aca="false">$B$5/100*E6999*2_Girdiler!$B$14*2_Girdiler!$B$15*2_Girdiler!$B$16</f>
        <v>8.43829052864636</v>
      </c>
      <c r="G6999" s="16" t="n">
        <f aca="false">MIN(MATCH(F6999,2_Girdiler!$B$20:$I$20,1),7)</f>
        <v>2</v>
      </c>
      <c r="H6999" s="16" t="n">
        <f aca="false">IF(F6999&gt;=40,2_Girdiler!$I$21+(F6999-40)*(2_Girdiler!$I$21-2_Girdiler!$H$21)/(2_Girdiler!$I$20-2_Girdiler!$H$20),INDEX(2_Girdiler!$B$21:$I$21,G6999)+(F6999-INDEX(2_Girdiler!$B$20:$I$20,G6999))*(INDEX(2_Girdiler!$B$21:$I$21,G6999+1)-INDEX(2_Girdiler!$B$21:$I$21,G6999))/(INDEX(2_Girdiler!$B$20:$I$20,G6999+1)-INDEX(2_Girdiler!$B$20:$I$20,G6999)))</f>
        <v>16.5012648458342</v>
      </c>
      <c r="I6999" s="16" t="n">
        <f aca="false">H6999/2_Girdiler!$B$17</f>
        <v>6.61108367220921</v>
      </c>
      <c r="J6999" s="16" t="n">
        <f aca="false">D6999+I6999</f>
        <v>27.0803930346493</v>
      </c>
    </row>
    <row r="7000" customFormat="false" ht="15" hidden="false" customHeight="false" outlineLevel="0" collapsed="false">
      <c r="A7000" s="0" t="n">
        <v>6988</v>
      </c>
      <c r="B7000" s="7" t="n">
        <v>0.641646</v>
      </c>
      <c r="C7000" s="7" t="n">
        <v>0.752092</v>
      </c>
      <c r="D7000" s="16" t="n">
        <f aca="false">LOGINV(B7000,$B$7,$C$7)</f>
        <v>16.5777139410123</v>
      </c>
      <c r="E7000" s="16" t="n">
        <f aca="false">LOGINV(C7000,$B$8,$C$8)</f>
        <v>169.503094492246</v>
      </c>
      <c r="F7000" s="16" t="n">
        <f aca="false">$B$5/100*E7000*2_Girdiler!$B$14*2_Girdiler!$B$15*2_Girdiler!$B$16</f>
        <v>4.26469785742491</v>
      </c>
      <c r="G7000" s="16" t="n">
        <f aca="false">MIN(MATCH(F7000,2_Girdiler!$B$20:$I$20,1),7)</f>
        <v>1</v>
      </c>
      <c r="H7000" s="16" t="n">
        <f aca="false">IF(F7000&gt;=40,2_Girdiler!$I$21+(F7000-40)*(2_Girdiler!$I$21-2_Girdiler!$H$21)/(2_Girdiler!$I$20-2_Girdiler!$H$20),INDEX(2_Girdiler!$B$21:$I$21,G7000)+(F7000-INDEX(2_Girdiler!$B$20:$I$20,G7000))*(INDEX(2_Girdiler!$B$21:$I$21,G7000+1)-INDEX(2_Girdiler!$B$21:$I$21,G7000))/(INDEX(2_Girdiler!$B$20:$I$20,G7000+1)-INDEX(2_Girdiler!$B$20:$I$20,G7000)))</f>
        <v>9.38233528633481</v>
      </c>
      <c r="I7000" s="16" t="n">
        <f aca="false">H7000/2_Girdiler!$B$17</f>
        <v>3.75894843202516</v>
      </c>
      <c r="J7000" s="16" t="n">
        <f aca="false">D7000+I7000</f>
        <v>20.3366623730374</v>
      </c>
    </row>
    <row r="7001" customFormat="false" ht="15" hidden="false" customHeight="false" outlineLevel="0" collapsed="false">
      <c r="A7001" s="0" t="n">
        <v>6989</v>
      </c>
      <c r="B7001" s="7" t="n">
        <v>0.203146</v>
      </c>
      <c r="C7001" s="7" t="n">
        <v>0.449978</v>
      </c>
      <c r="D7001" s="16" t="n">
        <f aca="false">LOGINV(B7001,$B$7,$C$7)</f>
        <v>8.52424673142441</v>
      </c>
      <c r="E7001" s="16" t="n">
        <f aca="false">LOGINV(C7001,$B$8,$C$8)</f>
        <v>100.693254242368</v>
      </c>
      <c r="F7001" s="16" t="n">
        <f aca="false">$B$5/100*E7001*2_Girdiler!$B$14*2_Girdiler!$B$15*2_Girdiler!$B$16</f>
        <v>2.53344227673798</v>
      </c>
      <c r="G7001" s="16" t="n">
        <f aca="false">MIN(MATCH(F7001,2_Girdiler!$B$20:$I$20,1),7)</f>
        <v>1</v>
      </c>
      <c r="H7001" s="16" t="n">
        <f aca="false">IF(F7001&gt;=40,2_Girdiler!$I$21+(F7001-40)*(2_Girdiler!$I$21-2_Girdiler!$H$21)/(2_Girdiler!$I$20-2_Girdiler!$H$20),INDEX(2_Girdiler!$B$21:$I$21,G7001)+(F7001-INDEX(2_Girdiler!$B$20:$I$20,G7001))*(INDEX(2_Girdiler!$B$21:$I$21,G7001+1)-INDEX(2_Girdiler!$B$21:$I$21,G7001))/(INDEX(2_Girdiler!$B$20:$I$20,G7001+1)-INDEX(2_Girdiler!$B$20:$I$20,G7001)))</f>
        <v>5.57357300882356</v>
      </c>
      <c r="I7001" s="16" t="n">
        <f aca="false">H7001/2_Girdiler!$B$17</f>
        <v>2.23300200674021</v>
      </c>
      <c r="J7001" s="16" t="n">
        <f aca="false">D7001+I7001</f>
        <v>10.7572487381646</v>
      </c>
    </row>
    <row r="7002" customFormat="false" ht="15" hidden="false" customHeight="false" outlineLevel="0" collapsed="false">
      <c r="A7002" s="0" t="n">
        <v>6990</v>
      </c>
      <c r="B7002" s="7" t="n">
        <v>0.260747</v>
      </c>
      <c r="C7002" s="7" t="n">
        <v>0.751244</v>
      </c>
      <c r="D7002" s="16" t="n">
        <f aca="false">LOGINV(B7002,$B$7,$C$7)</f>
        <v>9.47334430216724</v>
      </c>
      <c r="E7002" s="16" t="n">
        <f aca="false">LOGINV(C7002,$B$8,$C$8)</f>
        <v>169.210329549058</v>
      </c>
      <c r="F7002" s="16" t="n">
        <f aca="false">$B$5/100*E7002*2_Girdiler!$B$14*2_Girdiler!$B$15*2_Girdiler!$B$16</f>
        <v>4.25733189145429</v>
      </c>
      <c r="G7002" s="16" t="n">
        <f aca="false">MIN(MATCH(F7002,2_Girdiler!$B$20:$I$20,1),7)</f>
        <v>1</v>
      </c>
      <c r="H7002" s="16" t="n">
        <f aca="false">IF(F7002&gt;=40,2_Girdiler!$I$21+(F7002-40)*(2_Girdiler!$I$21-2_Girdiler!$H$21)/(2_Girdiler!$I$20-2_Girdiler!$H$20),INDEX(2_Girdiler!$B$21:$I$21,G7002)+(F7002-INDEX(2_Girdiler!$B$20:$I$20,G7002))*(INDEX(2_Girdiler!$B$21:$I$21,G7002+1)-INDEX(2_Girdiler!$B$21:$I$21,G7002))/(INDEX(2_Girdiler!$B$20:$I$20,G7002+1)-INDEX(2_Girdiler!$B$20:$I$20,G7002)))</f>
        <v>9.36613016119943</v>
      </c>
      <c r="I7002" s="16" t="n">
        <f aca="false">H7002/2_Girdiler!$B$17</f>
        <v>3.75245599407029</v>
      </c>
      <c r="J7002" s="16" t="n">
        <f aca="false">D7002+I7002</f>
        <v>13.2258002962375</v>
      </c>
    </row>
    <row r="7003" customFormat="false" ht="15" hidden="false" customHeight="false" outlineLevel="0" collapsed="false">
      <c r="A7003" s="0" t="n">
        <v>6991</v>
      </c>
      <c r="B7003" s="7" t="n">
        <v>0.231875</v>
      </c>
      <c r="C7003" s="7" t="n">
        <v>0.805343</v>
      </c>
      <c r="D7003" s="16" t="n">
        <f aca="false">LOGINV(B7003,$B$7,$C$7)</f>
        <v>9.00158664642015</v>
      </c>
      <c r="E7003" s="16" t="n">
        <f aca="false">LOGINV(C7003,$B$8,$C$8)</f>
        <v>190.359721501809</v>
      </c>
      <c r="F7003" s="16" t="n">
        <f aca="false">$B$5/100*E7003*2_Girdiler!$B$14*2_Girdiler!$B$15*2_Girdiler!$B$16</f>
        <v>4.78945059298552</v>
      </c>
      <c r="G7003" s="16" t="n">
        <f aca="false">MIN(MATCH(F7003,2_Girdiler!$B$20:$I$20,1),7)</f>
        <v>1</v>
      </c>
      <c r="H7003" s="16" t="n">
        <f aca="false">IF(F7003&gt;=40,2_Girdiler!$I$21+(F7003-40)*(2_Girdiler!$I$21-2_Girdiler!$H$21)/(2_Girdiler!$I$20-2_Girdiler!$H$20),INDEX(2_Girdiler!$B$21:$I$21,G7003)+(F7003-INDEX(2_Girdiler!$B$20:$I$20,G7003))*(INDEX(2_Girdiler!$B$21:$I$21,G7003+1)-INDEX(2_Girdiler!$B$21:$I$21,G7003))/(INDEX(2_Girdiler!$B$20:$I$20,G7003+1)-INDEX(2_Girdiler!$B$20:$I$20,G7003)))</f>
        <v>10.5367913045681</v>
      </c>
      <c r="I7003" s="16" t="n">
        <f aca="false">H7003/2_Girdiler!$B$17</f>
        <v>4.22147087522762</v>
      </c>
      <c r="J7003" s="16" t="n">
        <f aca="false">D7003+I7003</f>
        <v>13.2230575216478</v>
      </c>
    </row>
    <row r="7004" customFormat="false" ht="15" hidden="false" customHeight="false" outlineLevel="0" collapsed="false">
      <c r="A7004" s="0" t="n">
        <v>6992</v>
      </c>
      <c r="B7004" s="7" t="n">
        <v>0.024692</v>
      </c>
      <c r="C7004" s="7" t="n">
        <v>0.639223</v>
      </c>
      <c r="D7004" s="16" t="n">
        <f aca="false">LOGINV(B7004,$B$7,$C$7)</f>
        <v>4.52837583706012</v>
      </c>
      <c r="E7004" s="16" t="n">
        <f aca="false">LOGINV(C7004,$B$8,$C$8)</f>
        <v>137.451908216577</v>
      </c>
      <c r="F7004" s="16" t="n">
        <f aca="false">$B$5/100*E7004*2_Girdiler!$B$14*2_Girdiler!$B$15*2_Girdiler!$B$16</f>
        <v>3.45829001072908</v>
      </c>
      <c r="G7004" s="16" t="n">
        <f aca="false">MIN(MATCH(F7004,2_Girdiler!$B$20:$I$20,1),7)</f>
        <v>1</v>
      </c>
      <c r="H7004" s="16" t="n">
        <f aca="false">IF(F7004&gt;=40,2_Girdiler!$I$21+(F7004-40)*(2_Girdiler!$I$21-2_Girdiler!$H$21)/(2_Girdiler!$I$20-2_Girdiler!$H$20),INDEX(2_Girdiler!$B$21:$I$21,G7004)+(F7004-INDEX(2_Girdiler!$B$20:$I$20,G7004))*(INDEX(2_Girdiler!$B$21:$I$21,G7004+1)-INDEX(2_Girdiler!$B$21:$I$21,G7004))/(INDEX(2_Girdiler!$B$20:$I$20,G7004+1)-INDEX(2_Girdiler!$B$20:$I$20,G7004)))</f>
        <v>7.60823802360397</v>
      </c>
      <c r="I7004" s="16" t="n">
        <f aca="false">H7004/2_Girdiler!$B$17</f>
        <v>3.04817228509775</v>
      </c>
      <c r="J7004" s="16" t="n">
        <f aca="false">D7004+I7004</f>
        <v>7.57654812215787</v>
      </c>
    </row>
    <row r="7005" customFormat="false" ht="15" hidden="false" customHeight="false" outlineLevel="0" collapsed="false">
      <c r="A7005" s="0" t="n">
        <v>6993</v>
      </c>
      <c r="B7005" s="7" t="n">
        <v>0.774311</v>
      </c>
      <c r="C7005" s="7" t="n">
        <v>0.720015</v>
      </c>
      <c r="D7005" s="16" t="n">
        <f aca="false">LOGINV(B7005,$B$7,$C$7)</f>
        <v>20.6061362779239</v>
      </c>
      <c r="E7005" s="16" t="n">
        <f aca="false">LOGINV(C7005,$B$8,$C$8)</f>
        <v>159.091901487991</v>
      </c>
      <c r="F7005" s="16" t="n">
        <f aca="false">$B$5/100*E7005*2_Girdiler!$B$14*2_Girdiler!$B$15*2_Girdiler!$B$16</f>
        <v>4.00275224143784</v>
      </c>
      <c r="G7005" s="16" t="n">
        <f aca="false">MIN(MATCH(F7005,2_Girdiler!$B$20:$I$20,1),7)</f>
        <v>1</v>
      </c>
      <c r="H7005" s="16" t="n">
        <f aca="false">IF(F7005&gt;=40,2_Girdiler!$I$21+(F7005-40)*(2_Girdiler!$I$21-2_Girdiler!$H$21)/(2_Girdiler!$I$20-2_Girdiler!$H$20),INDEX(2_Girdiler!$B$21:$I$21,G7005)+(F7005-INDEX(2_Girdiler!$B$20:$I$20,G7005))*(INDEX(2_Girdiler!$B$21:$I$21,G7005+1)-INDEX(2_Girdiler!$B$21:$I$21,G7005))/(INDEX(2_Girdiler!$B$20:$I$20,G7005+1)-INDEX(2_Girdiler!$B$20:$I$20,G7005)))</f>
        <v>8.80605493116325</v>
      </c>
      <c r="I7005" s="16" t="n">
        <f aca="false">H7005/2_Girdiler!$B$17</f>
        <v>3.52806687947246</v>
      </c>
      <c r="J7005" s="16" t="n">
        <f aca="false">D7005+I7005</f>
        <v>24.1342031573963</v>
      </c>
    </row>
    <row r="7006" customFormat="false" ht="15" hidden="false" customHeight="false" outlineLevel="0" collapsed="false">
      <c r="A7006" s="0" t="n">
        <v>6994</v>
      </c>
      <c r="B7006" s="7" t="n">
        <v>0.654087</v>
      </c>
      <c r="C7006" s="7" t="n">
        <v>0.377367</v>
      </c>
      <c r="D7006" s="16" t="n">
        <f aca="false">LOGINV(B7006,$B$7,$C$7)</f>
        <v>16.8903295684238</v>
      </c>
      <c r="E7006" s="16" t="n">
        <f aca="false">LOGINV(C7006,$B$8,$C$8)</f>
        <v>89.2617195782497</v>
      </c>
      <c r="F7006" s="16" t="n">
        <f aca="false">$B$5/100*E7006*2_Girdiler!$B$14*2_Girdiler!$B$15*2_Girdiler!$B$16</f>
        <v>2.24582486458876</v>
      </c>
      <c r="G7006" s="16" t="n">
        <f aca="false">MIN(MATCH(F7006,2_Girdiler!$B$20:$I$20,1),7)</f>
        <v>1</v>
      </c>
      <c r="H7006" s="16" t="n">
        <f aca="false">IF(F7006&gt;=40,2_Girdiler!$I$21+(F7006-40)*(2_Girdiler!$I$21-2_Girdiler!$H$21)/(2_Girdiler!$I$20-2_Girdiler!$H$20),INDEX(2_Girdiler!$B$21:$I$21,G7006)+(F7006-INDEX(2_Girdiler!$B$20:$I$20,G7006))*(INDEX(2_Girdiler!$B$21:$I$21,G7006+1)-INDEX(2_Girdiler!$B$21:$I$21,G7006))/(INDEX(2_Girdiler!$B$20:$I$20,G7006+1)-INDEX(2_Girdiler!$B$20:$I$20,G7006)))</f>
        <v>4.94081470209528</v>
      </c>
      <c r="I7006" s="16" t="n">
        <f aca="false">H7006/2_Girdiler!$B$17</f>
        <v>1.97949306974971</v>
      </c>
      <c r="J7006" s="16" t="n">
        <f aca="false">D7006+I7006</f>
        <v>18.8698226381735</v>
      </c>
    </row>
    <row r="7007" customFormat="false" ht="15" hidden="false" customHeight="false" outlineLevel="0" collapsed="false">
      <c r="A7007" s="0" t="n">
        <v>6995</v>
      </c>
      <c r="B7007" s="7" t="n">
        <v>0.376282</v>
      </c>
      <c r="C7007" s="7" t="n">
        <v>0.529004</v>
      </c>
      <c r="D7007" s="16" t="n">
        <f aca="false">LOGINV(B7007,$B$7,$C$7)</f>
        <v>11.3597214221511</v>
      </c>
      <c r="E7007" s="16" t="n">
        <f aca="false">LOGINV(C7007,$B$8,$C$8)</f>
        <v>114.457068173976</v>
      </c>
      <c r="F7007" s="16" t="n">
        <f aca="false">$B$5/100*E7007*2_Girdiler!$B$14*2_Girdiler!$B$15*2_Girdiler!$B$16</f>
        <v>2.87973983525725</v>
      </c>
      <c r="G7007" s="16" t="n">
        <f aca="false">MIN(MATCH(F7007,2_Girdiler!$B$20:$I$20,1),7)</f>
        <v>1</v>
      </c>
      <c r="H7007" s="16" t="n">
        <f aca="false">IF(F7007&gt;=40,2_Girdiler!$I$21+(F7007-40)*(2_Girdiler!$I$21-2_Girdiler!$H$21)/(2_Girdiler!$I$20-2_Girdiler!$H$20),INDEX(2_Girdiler!$B$21:$I$21,G7007)+(F7007-INDEX(2_Girdiler!$B$20:$I$20,G7007))*(INDEX(2_Girdiler!$B$21:$I$21,G7007+1)-INDEX(2_Girdiler!$B$21:$I$21,G7007))/(INDEX(2_Girdiler!$B$20:$I$20,G7007+1)-INDEX(2_Girdiler!$B$20:$I$20,G7007)))</f>
        <v>6.33542763756594</v>
      </c>
      <c r="I7007" s="16" t="n">
        <f aca="false">H7007/2_Girdiler!$B$17</f>
        <v>2.53823222658892</v>
      </c>
      <c r="J7007" s="16" t="n">
        <f aca="false">D7007+I7007</f>
        <v>13.89795364874</v>
      </c>
    </row>
    <row r="7008" customFormat="false" ht="15" hidden="false" customHeight="false" outlineLevel="0" collapsed="false">
      <c r="A7008" s="0" t="n">
        <v>6996</v>
      </c>
      <c r="B7008" s="7" t="n">
        <v>0.6534</v>
      </c>
      <c r="C7008" s="7" t="n">
        <v>0.771616</v>
      </c>
      <c r="D7008" s="16" t="n">
        <f aca="false">LOGINV(B7008,$B$7,$C$7)</f>
        <v>16.8728075712625</v>
      </c>
      <c r="E7008" s="16" t="n">
        <f aca="false">LOGINV(C7008,$B$8,$C$8)</f>
        <v>176.548710861371</v>
      </c>
      <c r="F7008" s="16" t="n">
        <f aca="false">$B$5/100*E7008*2_Girdiler!$B$14*2_Girdiler!$B$15*2_Girdiler!$B$16</f>
        <v>4.4419655652721</v>
      </c>
      <c r="G7008" s="16" t="n">
        <f aca="false">MIN(MATCH(F7008,2_Girdiler!$B$20:$I$20,1),7)</f>
        <v>1</v>
      </c>
      <c r="H7008" s="16" t="n">
        <f aca="false">IF(F7008&gt;=40,2_Girdiler!$I$21+(F7008-40)*(2_Girdiler!$I$21-2_Girdiler!$H$21)/(2_Girdiler!$I$20-2_Girdiler!$H$20),INDEX(2_Girdiler!$B$21:$I$21,G7008)+(F7008-INDEX(2_Girdiler!$B$20:$I$20,G7008))*(INDEX(2_Girdiler!$B$21:$I$21,G7008+1)-INDEX(2_Girdiler!$B$21:$I$21,G7008))/(INDEX(2_Girdiler!$B$20:$I$20,G7008+1)-INDEX(2_Girdiler!$B$20:$I$20,G7008)))</f>
        <v>9.77232424359861</v>
      </c>
      <c r="I7008" s="16" t="n">
        <f aca="false">H7008/2_Girdiler!$B$17</f>
        <v>3.91519400785201</v>
      </c>
      <c r="J7008" s="16" t="n">
        <f aca="false">D7008+I7008</f>
        <v>20.7880015791145</v>
      </c>
    </row>
    <row r="7009" customFormat="false" ht="15" hidden="false" customHeight="false" outlineLevel="0" collapsed="false">
      <c r="A7009" s="0" t="n">
        <v>6997</v>
      </c>
      <c r="B7009" s="7" t="n">
        <v>0.652675</v>
      </c>
      <c r="C7009" s="7" t="n">
        <v>0.244364</v>
      </c>
      <c r="D7009" s="16" t="n">
        <f aca="false">LOGINV(B7009,$B$7,$C$7)</f>
        <v>16.8543500190968</v>
      </c>
      <c r="E7009" s="16" t="n">
        <f aca="false">LOGINV(C7009,$B$8,$C$8)</f>
        <v>69.8484509015267</v>
      </c>
      <c r="F7009" s="16" t="n">
        <f aca="false">$B$5/100*E7009*2_Girdiler!$B$14*2_Girdiler!$B$15*2_Girdiler!$B$16</f>
        <v>1.75738702468241</v>
      </c>
      <c r="G7009" s="16" t="n">
        <f aca="false">MIN(MATCH(F7009,2_Girdiler!$B$20:$I$20,1),7)</f>
        <v>1</v>
      </c>
      <c r="H7009" s="16" t="n">
        <f aca="false">IF(F7009&gt;=40,2_Girdiler!$I$21+(F7009-40)*(2_Girdiler!$I$21-2_Girdiler!$H$21)/(2_Girdiler!$I$20-2_Girdiler!$H$20),INDEX(2_Girdiler!$B$21:$I$21,G7009)+(F7009-INDEX(2_Girdiler!$B$20:$I$20,G7009))*(INDEX(2_Girdiler!$B$21:$I$21,G7009+1)-INDEX(2_Girdiler!$B$21:$I$21,G7009))/(INDEX(2_Girdiler!$B$20:$I$20,G7009+1)-INDEX(2_Girdiler!$B$20:$I$20,G7009)))</f>
        <v>3.8662514543013</v>
      </c>
      <c r="I7009" s="16" t="n">
        <f aca="false">H7009/2_Girdiler!$B$17</f>
        <v>1.54897894803738</v>
      </c>
      <c r="J7009" s="16" t="n">
        <f aca="false">D7009+I7009</f>
        <v>18.4033289671342</v>
      </c>
    </row>
    <row r="7010" customFormat="false" ht="15" hidden="false" customHeight="false" outlineLevel="0" collapsed="false">
      <c r="A7010" s="0" t="n">
        <v>6998</v>
      </c>
      <c r="B7010" s="7" t="n">
        <v>0.570287</v>
      </c>
      <c r="C7010" s="7" t="n">
        <v>0.297392</v>
      </c>
      <c r="D7010" s="16" t="n">
        <f aca="false">LOGINV(B7010,$B$7,$C$7)</f>
        <v>14.9471144283687</v>
      </c>
      <c r="E7010" s="16" t="n">
        <f aca="false">LOGINV(C7010,$B$8,$C$8)</f>
        <v>77.4689454966412</v>
      </c>
      <c r="F7010" s="16" t="n">
        <f aca="false">$B$5/100*E7010*2_Girdiler!$B$14*2_Girdiler!$B$15*2_Girdiler!$B$16</f>
        <v>1.94911866869549</v>
      </c>
      <c r="G7010" s="16" t="n">
        <f aca="false">MIN(MATCH(F7010,2_Girdiler!$B$20:$I$20,1),7)</f>
        <v>1</v>
      </c>
      <c r="H7010" s="16" t="n">
        <f aca="false">IF(F7010&gt;=40,2_Girdiler!$I$21+(F7010-40)*(2_Girdiler!$I$21-2_Girdiler!$H$21)/(2_Girdiler!$I$20-2_Girdiler!$H$20),INDEX(2_Girdiler!$B$21:$I$21,G7010)+(F7010-INDEX(2_Girdiler!$B$20:$I$20,G7010))*(INDEX(2_Girdiler!$B$21:$I$21,G7010+1)-INDEX(2_Girdiler!$B$21:$I$21,G7010))/(INDEX(2_Girdiler!$B$20:$I$20,G7010+1)-INDEX(2_Girdiler!$B$20:$I$20,G7010)))</f>
        <v>4.28806107113008</v>
      </c>
      <c r="I7010" s="16" t="n">
        <f aca="false">H7010/2_Girdiler!$B$17</f>
        <v>1.71797318554891</v>
      </c>
      <c r="J7010" s="16" t="n">
        <f aca="false">D7010+I7010</f>
        <v>16.6650876139176</v>
      </c>
    </row>
    <row r="7011" customFormat="false" ht="15" hidden="false" customHeight="false" outlineLevel="0" collapsed="false">
      <c r="A7011" s="0" t="n">
        <v>6999</v>
      </c>
      <c r="B7011" s="7" t="n">
        <v>0.129367</v>
      </c>
      <c r="C7011" s="7" t="n">
        <v>0.084031</v>
      </c>
      <c r="D7011" s="16" t="n">
        <f aca="false">LOGINV(B7011,$B$7,$C$7)</f>
        <v>7.21584190794623</v>
      </c>
      <c r="E7011" s="16" t="n">
        <f aca="false">LOGINV(C7011,$B$8,$C$8)</f>
        <v>44.8549801652035</v>
      </c>
      <c r="F7011" s="16" t="n">
        <f aca="false">$B$5/100*E7011*2_Girdiler!$B$14*2_Girdiler!$B$15*2_Girdiler!$B$16</f>
        <v>1.12855130095652</v>
      </c>
      <c r="G7011" s="16" t="n">
        <f aca="false">MIN(MATCH(F7011,2_Girdiler!$B$20:$I$20,1),7)</f>
        <v>1</v>
      </c>
      <c r="H7011" s="16" t="n">
        <f aca="false">IF(F7011&gt;=40,2_Girdiler!$I$21+(F7011-40)*(2_Girdiler!$I$21-2_Girdiler!$H$21)/(2_Girdiler!$I$20-2_Girdiler!$H$20),INDEX(2_Girdiler!$B$21:$I$21,G7011)+(F7011-INDEX(2_Girdiler!$B$20:$I$20,G7011))*(INDEX(2_Girdiler!$B$21:$I$21,G7011+1)-INDEX(2_Girdiler!$B$21:$I$21,G7011))/(INDEX(2_Girdiler!$B$20:$I$20,G7011+1)-INDEX(2_Girdiler!$B$20:$I$20,G7011)))</f>
        <v>2.48281286210434</v>
      </c>
      <c r="I7011" s="16" t="n">
        <f aca="false">H7011/2_Girdiler!$B$17</f>
        <v>0.994716691548214</v>
      </c>
      <c r="J7011" s="16" t="n">
        <f aca="false">D7011+I7011</f>
        <v>8.21055859949445</v>
      </c>
    </row>
    <row r="7012" customFormat="false" ht="15" hidden="false" customHeight="false" outlineLevel="0" collapsed="false">
      <c r="A7012" s="0" t="n">
        <v>7000</v>
      </c>
      <c r="B7012" s="7" t="n">
        <v>0.576107</v>
      </c>
      <c r="C7012" s="7" t="n">
        <v>0.957377</v>
      </c>
      <c r="D7012" s="16" t="n">
        <f aca="false">LOGINV(B7012,$B$7,$C$7)</f>
        <v>15.07126026042</v>
      </c>
      <c r="E7012" s="16" t="n">
        <f aca="false">LOGINV(C7012,$B$8,$C$8)</f>
        <v>331.673720418637</v>
      </c>
      <c r="F7012" s="16" t="n">
        <f aca="false">$B$5/100*E7012*2_Girdiler!$B$14*2_Girdiler!$B$15*2_Girdiler!$B$16</f>
        <v>8.34491080573292</v>
      </c>
      <c r="G7012" s="16" t="n">
        <f aca="false">MIN(MATCH(F7012,2_Girdiler!$B$20:$I$20,1),7)</f>
        <v>2</v>
      </c>
      <c r="H7012" s="16" t="n">
        <f aca="false">IF(F7012&gt;=40,2_Girdiler!$I$21+(F7012-40)*(2_Girdiler!$I$21-2_Girdiler!$H$21)/(2_Girdiler!$I$20-2_Girdiler!$H$20),INDEX(2_Girdiler!$B$21:$I$21,G7012)+(F7012-INDEX(2_Girdiler!$B$20:$I$20,G7012))*(INDEX(2_Girdiler!$B$21:$I$21,G7012+1)-INDEX(2_Girdiler!$B$21:$I$21,G7012))/(INDEX(2_Girdiler!$B$20:$I$20,G7012+1)-INDEX(2_Girdiler!$B$20:$I$20,G7012)))</f>
        <v>16.3518572891727</v>
      </c>
      <c r="I7012" s="16" t="n">
        <f aca="false">H7012/2_Girdiler!$B$17</f>
        <v>6.55122487546982</v>
      </c>
      <c r="J7012" s="16" t="n">
        <f aca="false">D7012+I7012</f>
        <v>21.6224851358899</v>
      </c>
    </row>
    <row r="7013" customFormat="false" ht="15" hidden="false" customHeight="false" outlineLevel="0" collapsed="false">
      <c r="A7013" s="0" t="n">
        <v>7001</v>
      </c>
      <c r="B7013" s="7" t="n">
        <v>0.229498</v>
      </c>
      <c r="C7013" s="7" t="n">
        <v>0.950673</v>
      </c>
      <c r="D7013" s="16" t="n">
        <f aca="false">LOGINV(B7013,$B$7,$C$7)</f>
        <v>8.96245954763383</v>
      </c>
      <c r="E7013" s="16" t="n">
        <f aca="false">LOGINV(C7013,$B$8,$C$8)</f>
        <v>317.099945377209</v>
      </c>
      <c r="F7013" s="16" t="n">
        <f aca="false">$B$5/100*E7013*2_Girdiler!$B$14*2_Girdiler!$B$15*2_Girdiler!$B$16</f>
        <v>7.97823462569059</v>
      </c>
      <c r="G7013" s="16" t="n">
        <f aca="false">MIN(MATCH(F7013,2_Girdiler!$B$20:$I$20,1),7)</f>
        <v>2</v>
      </c>
      <c r="H7013" s="16" t="n">
        <f aca="false">IF(F7013&gt;=40,2_Girdiler!$I$21+(F7013-40)*(2_Girdiler!$I$21-2_Girdiler!$H$21)/(2_Girdiler!$I$20-2_Girdiler!$H$20),INDEX(2_Girdiler!$B$21:$I$21,G7013)+(F7013-INDEX(2_Girdiler!$B$20:$I$20,G7013))*(INDEX(2_Girdiler!$B$21:$I$21,G7013+1)-INDEX(2_Girdiler!$B$21:$I$21,G7013))/(INDEX(2_Girdiler!$B$20:$I$20,G7013+1)-INDEX(2_Girdiler!$B$20:$I$20,G7013)))</f>
        <v>15.7651754011049</v>
      </c>
      <c r="I7013" s="16" t="n">
        <f aca="false">H7013/2_Girdiler!$B$17</f>
        <v>6.31617604210935</v>
      </c>
      <c r="J7013" s="16" t="n">
        <f aca="false">D7013+I7013</f>
        <v>15.2786355897432</v>
      </c>
    </row>
    <row r="7014" customFormat="false" ht="15" hidden="false" customHeight="false" outlineLevel="0" collapsed="false">
      <c r="A7014" s="0" t="n">
        <v>7002</v>
      </c>
      <c r="B7014" s="7" t="n">
        <v>0.428547</v>
      </c>
      <c r="C7014" s="7" t="n">
        <v>0.416803</v>
      </c>
      <c r="D7014" s="16" t="n">
        <f aca="false">LOGINV(B7014,$B$7,$C$7)</f>
        <v>12.2487809273635</v>
      </c>
      <c r="E7014" s="16" t="n">
        <f aca="false">LOGINV(C7014,$B$8,$C$8)</f>
        <v>95.3565554750836</v>
      </c>
      <c r="F7014" s="16" t="n">
        <f aca="false">$B$5/100*E7014*2_Girdiler!$B$14*2_Girdiler!$B$15*2_Girdiler!$B$16</f>
        <v>2.3991709357531</v>
      </c>
      <c r="G7014" s="16" t="n">
        <f aca="false">MIN(MATCH(F7014,2_Girdiler!$B$20:$I$20,1),7)</f>
        <v>1</v>
      </c>
      <c r="H7014" s="16" t="n">
        <f aca="false">IF(F7014&gt;=40,2_Girdiler!$I$21+(F7014-40)*(2_Girdiler!$I$21-2_Girdiler!$H$21)/(2_Girdiler!$I$20-2_Girdiler!$H$20),INDEX(2_Girdiler!$B$21:$I$21,G7014)+(F7014-INDEX(2_Girdiler!$B$20:$I$20,G7014))*(INDEX(2_Girdiler!$B$21:$I$21,G7014+1)-INDEX(2_Girdiler!$B$21:$I$21,G7014))/(INDEX(2_Girdiler!$B$20:$I$20,G7014+1)-INDEX(2_Girdiler!$B$20:$I$20,G7014)))</f>
        <v>5.27817605865683</v>
      </c>
      <c r="I7014" s="16" t="n">
        <f aca="false">H7014/2_Girdiler!$B$17</f>
        <v>2.11465386965418</v>
      </c>
      <c r="J7014" s="16" t="n">
        <f aca="false">D7014+I7014</f>
        <v>14.3634347970177</v>
      </c>
    </row>
    <row r="7015" customFormat="false" ht="15" hidden="false" customHeight="false" outlineLevel="0" collapsed="false">
      <c r="A7015" s="0" t="n">
        <v>7003</v>
      </c>
      <c r="B7015" s="7" t="n">
        <v>0.454068</v>
      </c>
      <c r="C7015" s="7" t="n">
        <v>0.54617</v>
      </c>
      <c r="D7015" s="16" t="n">
        <f aca="false">LOGINV(B7015,$B$7,$C$7)</f>
        <v>12.6984712293969</v>
      </c>
      <c r="E7015" s="16" t="n">
        <f aca="false">LOGINV(C7015,$B$8,$C$8)</f>
        <v>117.695526807393</v>
      </c>
      <c r="F7015" s="16" t="n">
        <f aca="false">$B$5/100*E7015*2_Girdiler!$B$14*2_Girdiler!$B$15*2_Girdiler!$B$16</f>
        <v>2.961219454474</v>
      </c>
      <c r="G7015" s="16" t="n">
        <f aca="false">MIN(MATCH(F7015,2_Girdiler!$B$20:$I$20,1),7)</f>
        <v>1</v>
      </c>
      <c r="H7015" s="16" t="n">
        <f aca="false">IF(F7015&gt;=40,2_Girdiler!$I$21+(F7015-40)*(2_Girdiler!$I$21-2_Girdiler!$H$21)/(2_Girdiler!$I$20-2_Girdiler!$H$20),INDEX(2_Girdiler!$B$21:$I$21,G7015)+(F7015-INDEX(2_Girdiler!$B$20:$I$20,G7015))*(INDEX(2_Girdiler!$B$21:$I$21,G7015+1)-INDEX(2_Girdiler!$B$21:$I$21,G7015))/(INDEX(2_Girdiler!$B$20:$I$20,G7015+1)-INDEX(2_Girdiler!$B$20:$I$20,G7015)))</f>
        <v>6.51468279984279</v>
      </c>
      <c r="I7015" s="16" t="n">
        <f aca="false">H7015/2_Girdiler!$B$17</f>
        <v>2.61004919865497</v>
      </c>
      <c r="J7015" s="16" t="n">
        <f aca="false">D7015+I7015</f>
        <v>15.3085204280518</v>
      </c>
    </row>
    <row r="7016" customFormat="false" ht="15" hidden="false" customHeight="false" outlineLevel="0" collapsed="false">
      <c r="A7016" s="0" t="n">
        <v>7004</v>
      </c>
      <c r="B7016" s="7" t="n">
        <v>0.292525</v>
      </c>
      <c r="C7016" s="7" t="n">
        <v>0.614587</v>
      </c>
      <c r="D7016" s="16" t="n">
        <f aca="false">LOGINV(B7016,$B$7,$C$7)</f>
        <v>9.98862231350189</v>
      </c>
      <c r="E7016" s="16" t="n">
        <f aca="false">LOGINV(C7016,$B$8,$C$8)</f>
        <v>131.796591257775</v>
      </c>
      <c r="F7016" s="16" t="n">
        <f aca="false">$B$5/100*E7016*2_Girdiler!$B$14*2_Girdiler!$B$15*2_Girdiler!$B$16</f>
        <v>3.31600223604562</v>
      </c>
      <c r="G7016" s="16" t="n">
        <f aca="false">MIN(MATCH(F7016,2_Girdiler!$B$20:$I$20,1),7)</f>
        <v>1</v>
      </c>
      <c r="H7016" s="16" t="n">
        <f aca="false">IF(F7016&gt;=40,2_Girdiler!$I$21+(F7016-40)*(2_Girdiler!$I$21-2_Girdiler!$H$21)/(2_Girdiler!$I$20-2_Girdiler!$H$20),INDEX(2_Girdiler!$B$21:$I$21,G7016)+(F7016-INDEX(2_Girdiler!$B$20:$I$20,G7016))*(INDEX(2_Girdiler!$B$21:$I$21,G7016+1)-INDEX(2_Girdiler!$B$21:$I$21,G7016))/(INDEX(2_Girdiler!$B$20:$I$20,G7016+1)-INDEX(2_Girdiler!$B$20:$I$20,G7016)))</f>
        <v>7.29520491930037</v>
      </c>
      <c r="I7016" s="16" t="n">
        <f aca="false">H7016/2_Girdiler!$B$17</f>
        <v>2.92275838112996</v>
      </c>
      <c r="J7016" s="16" t="n">
        <f aca="false">D7016+I7016</f>
        <v>12.9113806946318</v>
      </c>
    </row>
    <row r="7017" customFormat="false" ht="15" hidden="false" customHeight="false" outlineLevel="0" collapsed="false">
      <c r="A7017" s="0" t="n">
        <v>7005</v>
      </c>
      <c r="B7017" s="7" t="n">
        <v>0.514739</v>
      </c>
      <c r="C7017" s="7" t="n">
        <v>0.939461</v>
      </c>
      <c r="D7017" s="16" t="n">
        <f aca="false">LOGINV(B7017,$B$7,$C$7)</f>
        <v>13.8238856231194</v>
      </c>
      <c r="E7017" s="16" t="n">
        <f aca="false">LOGINV(C7017,$B$8,$C$8)</f>
        <v>297.057259306909</v>
      </c>
      <c r="F7017" s="16" t="n">
        <f aca="false">$B$5/100*E7017*2_Girdiler!$B$14*2_Girdiler!$B$15*2_Girdiler!$B$16</f>
        <v>7.47396064416182</v>
      </c>
      <c r="G7017" s="16" t="n">
        <f aca="false">MIN(MATCH(F7017,2_Girdiler!$B$20:$I$20,1),7)</f>
        <v>2</v>
      </c>
      <c r="H7017" s="16" t="n">
        <f aca="false">IF(F7017&gt;=40,2_Girdiler!$I$21+(F7017-40)*(2_Girdiler!$I$21-2_Girdiler!$H$21)/(2_Girdiler!$I$20-2_Girdiler!$H$20),INDEX(2_Girdiler!$B$21:$I$21,G7017)+(F7017-INDEX(2_Girdiler!$B$20:$I$20,G7017))*(INDEX(2_Girdiler!$B$21:$I$21,G7017+1)-INDEX(2_Girdiler!$B$21:$I$21,G7017))/(INDEX(2_Girdiler!$B$20:$I$20,G7017+1)-INDEX(2_Girdiler!$B$20:$I$20,G7017)))</f>
        <v>14.9583370306589</v>
      </c>
      <c r="I7017" s="16" t="n">
        <f aca="false">H7017/2_Girdiler!$B$17</f>
        <v>5.99292348984732</v>
      </c>
      <c r="J7017" s="16" t="n">
        <f aca="false">D7017+I7017</f>
        <v>19.8168091129667</v>
      </c>
    </row>
    <row r="7018" customFormat="false" ht="15" hidden="false" customHeight="false" outlineLevel="0" collapsed="false">
      <c r="A7018" s="0" t="n">
        <v>7006</v>
      </c>
      <c r="B7018" s="7" t="n">
        <v>0.903763</v>
      </c>
      <c r="C7018" s="7" t="n">
        <v>0.383078</v>
      </c>
      <c r="D7018" s="16" t="n">
        <f aca="false">LOGINV(B7018,$B$7,$C$7)</f>
        <v>28.0014625622224</v>
      </c>
      <c r="E7018" s="16" t="n">
        <f aca="false">LOGINV(C7018,$B$8,$C$8)</f>
        <v>90.1299971165116</v>
      </c>
      <c r="F7018" s="16" t="n">
        <f aca="false">$B$5/100*E7018*2_Girdiler!$B$14*2_Girdiler!$B$15*2_Girdiler!$B$16</f>
        <v>2.26767072745143</v>
      </c>
      <c r="G7018" s="16" t="n">
        <f aca="false">MIN(MATCH(F7018,2_Girdiler!$B$20:$I$20,1),7)</f>
        <v>1</v>
      </c>
      <c r="H7018" s="16" t="n">
        <f aca="false">IF(F7018&gt;=40,2_Girdiler!$I$21+(F7018-40)*(2_Girdiler!$I$21-2_Girdiler!$H$21)/(2_Girdiler!$I$20-2_Girdiler!$H$20),INDEX(2_Girdiler!$B$21:$I$21,G7018)+(F7018-INDEX(2_Girdiler!$B$20:$I$20,G7018))*(INDEX(2_Girdiler!$B$21:$I$21,G7018+1)-INDEX(2_Girdiler!$B$21:$I$21,G7018))/(INDEX(2_Girdiler!$B$20:$I$20,G7018+1)-INDEX(2_Girdiler!$B$20:$I$20,G7018)))</f>
        <v>4.98887560039315</v>
      </c>
      <c r="I7018" s="16" t="n">
        <f aca="false">H7018/2_Girdiler!$B$17</f>
        <v>1.998748237337</v>
      </c>
      <c r="J7018" s="16" t="n">
        <f aca="false">D7018+I7018</f>
        <v>30.0002107995594</v>
      </c>
    </row>
    <row r="7019" customFormat="false" ht="15" hidden="false" customHeight="false" outlineLevel="0" collapsed="false">
      <c r="A7019" s="0" t="n">
        <v>7007</v>
      </c>
      <c r="B7019" s="7" t="n">
        <v>0.948786</v>
      </c>
      <c r="C7019" s="7" t="n">
        <v>0.670807</v>
      </c>
      <c r="D7019" s="16" t="n">
        <f aca="false">LOGINV(B7019,$B$7,$C$7)</f>
        <v>33.6543685139721</v>
      </c>
      <c r="E7019" s="16" t="n">
        <f aca="false">LOGINV(C7019,$B$8,$C$8)</f>
        <v>145.275529544011</v>
      </c>
      <c r="F7019" s="16" t="n">
        <f aca="false">$B$5/100*E7019*2_Girdiler!$B$14*2_Girdiler!$B$15*2_Girdiler!$B$16</f>
        <v>3.65513232332731</v>
      </c>
      <c r="G7019" s="16" t="n">
        <f aca="false">MIN(MATCH(F7019,2_Girdiler!$B$20:$I$20,1),7)</f>
        <v>1</v>
      </c>
      <c r="H7019" s="16" t="n">
        <f aca="false">IF(F7019&gt;=40,2_Girdiler!$I$21+(F7019-40)*(2_Girdiler!$I$21-2_Girdiler!$H$21)/(2_Girdiler!$I$20-2_Girdiler!$H$20),INDEX(2_Girdiler!$B$21:$I$21,G7019)+(F7019-INDEX(2_Girdiler!$B$20:$I$20,G7019))*(INDEX(2_Girdiler!$B$21:$I$21,G7019+1)-INDEX(2_Girdiler!$B$21:$I$21,G7019))/(INDEX(2_Girdiler!$B$20:$I$20,G7019+1)-INDEX(2_Girdiler!$B$20:$I$20,G7019)))</f>
        <v>8.04129111132008</v>
      </c>
      <c r="I7019" s="16" t="n">
        <f aca="false">H7019/2_Girdiler!$B$17</f>
        <v>3.22167111831734</v>
      </c>
      <c r="J7019" s="16" t="n">
        <f aca="false">D7019+I7019</f>
        <v>36.8760396322894</v>
      </c>
    </row>
    <row r="7020" customFormat="false" ht="15" hidden="false" customHeight="false" outlineLevel="0" collapsed="false">
      <c r="A7020" s="0" t="n">
        <v>7008</v>
      </c>
      <c r="B7020" s="7" t="n">
        <v>0.773624</v>
      </c>
      <c r="C7020" s="7" t="n">
        <v>0.488905</v>
      </c>
      <c r="D7020" s="16" t="n">
        <f aca="false">LOGINV(B7020,$B$7,$C$7)</f>
        <v>20.5799107671003</v>
      </c>
      <c r="E7020" s="16" t="n">
        <f aca="false">LOGINV(C7020,$B$8,$C$8)</f>
        <v>107.262032632428</v>
      </c>
      <c r="F7020" s="16" t="n">
        <f aca="false">$B$5/100*E7020*2_Girdiler!$B$14*2_Girdiler!$B$15*2_Girdiler!$B$16</f>
        <v>2.69871274103189</v>
      </c>
      <c r="G7020" s="16" t="n">
        <f aca="false">MIN(MATCH(F7020,2_Girdiler!$B$20:$I$20,1),7)</f>
        <v>1</v>
      </c>
      <c r="H7020" s="16" t="n">
        <f aca="false">IF(F7020&gt;=40,2_Girdiler!$I$21+(F7020-40)*(2_Girdiler!$I$21-2_Girdiler!$H$21)/(2_Girdiler!$I$20-2_Girdiler!$H$20),INDEX(2_Girdiler!$B$21:$I$21,G7020)+(F7020-INDEX(2_Girdiler!$B$20:$I$20,G7020))*(INDEX(2_Girdiler!$B$21:$I$21,G7020+1)-INDEX(2_Girdiler!$B$21:$I$21,G7020))/(INDEX(2_Girdiler!$B$20:$I$20,G7020+1)-INDEX(2_Girdiler!$B$20:$I$20,G7020)))</f>
        <v>5.93716803027016</v>
      </c>
      <c r="I7020" s="16" t="n">
        <f aca="false">H7020/2_Girdiler!$B$17</f>
        <v>2.37867308905054</v>
      </c>
      <c r="J7020" s="16" t="n">
        <f aca="false">D7020+I7020</f>
        <v>22.9585838561509</v>
      </c>
    </row>
    <row r="7021" customFormat="false" ht="15" hidden="false" customHeight="false" outlineLevel="0" collapsed="false">
      <c r="A7021" s="0" t="n">
        <v>7009</v>
      </c>
      <c r="B7021" s="7" t="n">
        <v>0.700248</v>
      </c>
      <c r="C7021" s="7" t="n">
        <v>0.308795</v>
      </c>
      <c r="D7021" s="16" t="n">
        <f aca="false">LOGINV(B7021,$B$7,$C$7)</f>
        <v>18.1468773477961</v>
      </c>
      <c r="E7021" s="16" t="n">
        <f aca="false">LOGINV(C7021,$B$8,$C$8)</f>
        <v>79.118842210589</v>
      </c>
      <c r="F7021" s="16" t="n">
        <f aca="false">$B$5/100*E7021*2_Girdiler!$B$14*2_Girdiler!$B$15*2_Girdiler!$B$16</f>
        <v>1.99063007001842</v>
      </c>
      <c r="G7021" s="16" t="n">
        <f aca="false">MIN(MATCH(F7021,2_Girdiler!$B$20:$I$20,1),7)</f>
        <v>1</v>
      </c>
      <c r="H7021" s="16" t="n">
        <f aca="false">IF(F7021&gt;=40,2_Girdiler!$I$21+(F7021-40)*(2_Girdiler!$I$21-2_Girdiler!$H$21)/(2_Girdiler!$I$20-2_Girdiler!$H$20),INDEX(2_Girdiler!$B$21:$I$21,G7021)+(F7021-INDEX(2_Girdiler!$B$20:$I$20,G7021))*(INDEX(2_Girdiler!$B$21:$I$21,G7021+1)-INDEX(2_Girdiler!$B$21:$I$21,G7021))/(INDEX(2_Girdiler!$B$20:$I$20,G7021+1)-INDEX(2_Girdiler!$B$20:$I$20,G7021)))</f>
        <v>4.37938615404052</v>
      </c>
      <c r="I7021" s="16" t="n">
        <f aca="false">H7021/2_Girdiler!$B$17</f>
        <v>1.7545617604329</v>
      </c>
      <c r="J7021" s="16" t="n">
        <f aca="false">D7021+I7021</f>
        <v>19.901439108229</v>
      </c>
    </row>
    <row r="7022" customFormat="false" ht="15" hidden="false" customHeight="false" outlineLevel="0" collapsed="false">
      <c r="A7022" s="0" t="n">
        <v>7010</v>
      </c>
      <c r="B7022" s="7" t="n">
        <v>0.450827</v>
      </c>
      <c r="C7022" s="7" t="n">
        <v>0.44436</v>
      </c>
      <c r="D7022" s="16" t="n">
        <f aca="false">LOGINV(B7022,$B$7,$C$7)</f>
        <v>12.6406884377724</v>
      </c>
      <c r="E7022" s="16" t="n">
        <f aca="false">LOGINV(C7022,$B$8,$C$8)</f>
        <v>99.774048443267</v>
      </c>
      <c r="F7022" s="16" t="n">
        <f aca="false">$B$5/100*E7022*2_Girdiler!$B$14*2_Girdiler!$B$15*2_Girdiler!$B$16</f>
        <v>2.5103150588326</v>
      </c>
      <c r="G7022" s="16" t="n">
        <f aca="false">MIN(MATCH(F7022,2_Girdiler!$B$20:$I$20,1),7)</f>
        <v>1</v>
      </c>
      <c r="H7022" s="16" t="n">
        <f aca="false">IF(F7022&gt;=40,2_Girdiler!$I$21+(F7022-40)*(2_Girdiler!$I$21-2_Girdiler!$H$21)/(2_Girdiler!$I$20-2_Girdiler!$H$20),INDEX(2_Girdiler!$B$21:$I$21,G7022)+(F7022-INDEX(2_Girdiler!$B$20:$I$20,G7022))*(INDEX(2_Girdiler!$B$21:$I$21,G7022+1)-INDEX(2_Girdiler!$B$21:$I$21,G7022))/(INDEX(2_Girdiler!$B$20:$I$20,G7022+1)-INDEX(2_Girdiler!$B$20:$I$20,G7022)))</f>
        <v>5.52269312943172</v>
      </c>
      <c r="I7022" s="16" t="n">
        <f aca="false">H7022/2_Girdiler!$B$17</f>
        <v>2.21261743967617</v>
      </c>
      <c r="J7022" s="16" t="n">
        <f aca="false">D7022+I7022</f>
        <v>14.8533058774485</v>
      </c>
    </row>
    <row r="7023" customFormat="false" ht="15" hidden="false" customHeight="false" outlineLevel="0" collapsed="false">
      <c r="A7023" s="0" t="n">
        <v>7011</v>
      </c>
      <c r="B7023" s="7" t="n">
        <v>0.614637</v>
      </c>
      <c r="C7023" s="7" t="n">
        <v>0.211442</v>
      </c>
      <c r="D7023" s="16" t="n">
        <f aca="false">LOGINV(B7023,$B$7,$C$7)</f>
        <v>15.9305796605664</v>
      </c>
      <c r="E7023" s="16" t="n">
        <f aca="false">LOGINV(C7023,$B$8,$C$8)</f>
        <v>65.0988851659549</v>
      </c>
      <c r="F7023" s="16" t="n">
        <f aca="false">$B$5/100*E7023*2_Girdiler!$B$14*2_Girdiler!$B$15*2_Girdiler!$B$16</f>
        <v>1.63788795077542</v>
      </c>
      <c r="G7023" s="16" t="n">
        <f aca="false">MIN(MATCH(F7023,2_Girdiler!$B$20:$I$20,1),7)</f>
        <v>1</v>
      </c>
      <c r="H7023" s="16" t="n">
        <f aca="false">IF(F7023&gt;=40,2_Girdiler!$I$21+(F7023-40)*(2_Girdiler!$I$21-2_Girdiler!$H$21)/(2_Girdiler!$I$20-2_Girdiler!$H$20),INDEX(2_Girdiler!$B$21:$I$21,G7023)+(F7023-INDEX(2_Girdiler!$B$20:$I$20,G7023))*(INDEX(2_Girdiler!$B$21:$I$21,G7023+1)-INDEX(2_Girdiler!$B$21:$I$21,G7023))/(INDEX(2_Girdiler!$B$20:$I$20,G7023+1)-INDEX(2_Girdiler!$B$20:$I$20,G7023)))</f>
        <v>3.60335349170593</v>
      </c>
      <c r="I7023" s="16" t="n">
        <f aca="false">H7023/2_Girdiler!$B$17</f>
        <v>1.44365123866424</v>
      </c>
      <c r="J7023" s="16" t="n">
        <f aca="false">D7023+I7023</f>
        <v>17.3742308992307</v>
      </c>
    </row>
    <row r="7024" customFormat="false" ht="15" hidden="false" customHeight="false" outlineLevel="0" collapsed="false">
      <c r="A7024" s="0" t="n">
        <v>7012</v>
      </c>
      <c r="B7024" s="7" t="n">
        <v>0.409471</v>
      </c>
      <c r="C7024" s="7" t="n">
        <v>0.661649</v>
      </c>
      <c r="D7024" s="16" t="n">
        <f aca="false">LOGINV(B7024,$B$7,$C$7)</f>
        <v>11.9198825935888</v>
      </c>
      <c r="E7024" s="16" t="n">
        <f aca="false">LOGINV(C7024,$B$8,$C$8)</f>
        <v>142.933824558045</v>
      </c>
      <c r="F7024" s="16" t="n">
        <f aca="false">$B$5/100*E7024*2_Girdiler!$B$14*2_Girdiler!$B$15*2_Girdiler!$B$16</f>
        <v>3.59621502588042</v>
      </c>
      <c r="G7024" s="16" t="n">
        <f aca="false">MIN(MATCH(F7024,2_Girdiler!$B$20:$I$20,1),7)</f>
        <v>1</v>
      </c>
      <c r="H7024" s="16" t="n">
        <f aca="false">IF(F7024&gt;=40,2_Girdiler!$I$21+(F7024-40)*(2_Girdiler!$I$21-2_Girdiler!$H$21)/(2_Girdiler!$I$20-2_Girdiler!$H$20),INDEX(2_Girdiler!$B$21:$I$21,G7024)+(F7024-INDEX(2_Girdiler!$B$20:$I$20,G7024))*(INDEX(2_Girdiler!$B$21:$I$21,G7024+1)-INDEX(2_Girdiler!$B$21:$I$21,G7024))/(INDEX(2_Girdiler!$B$20:$I$20,G7024+1)-INDEX(2_Girdiler!$B$20:$I$20,G7024)))</f>
        <v>7.91167305693692</v>
      </c>
      <c r="I7024" s="16" t="n">
        <f aca="false">H7024/2_Girdiler!$B$17</f>
        <v>3.16974080806768</v>
      </c>
      <c r="J7024" s="16" t="n">
        <f aca="false">D7024+I7024</f>
        <v>15.0896234016565</v>
      </c>
    </row>
    <row r="7025" customFormat="false" ht="15" hidden="false" customHeight="false" outlineLevel="0" collapsed="false">
      <c r="A7025" s="0" t="n">
        <v>7013</v>
      </c>
      <c r="B7025" s="7" t="n">
        <v>0.872462</v>
      </c>
      <c r="C7025" s="7" t="n">
        <v>0.006894</v>
      </c>
      <c r="D7025" s="16" t="n">
        <f aca="false">LOGINV(B7025,$B$7,$C$7)</f>
        <v>25.5383330984984</v>
      </c>
      <c r="E7025" s="16" t="n">
        <f aca="false">LOGINV(C7025,$B$8,$C$8)</f>
        <v>22.2764639285026</v>
      </c>
      <c r="F7025" s="16" t="n">
        <f aca="false">$B$5/100*E7025*2_Girdiler!$B$14*2_Girdiler!$B$15*2_Girdiler!$B$16</f>
        <v>0.560475832441126</v>
      </c>
      <c r="G7025" s="16" t="n">
        <f aca="false">MIN(MATCH(F7025,2_Girdiler!$B$20:$I$20,1),7)</f>
        <v>1</v>
      </c>
      <c r="H7025" s="16" t="n">
        <f aca="false">IF(F7025&gt;=40,2_Girdiler!$I$21+(F7025-40)*(2_Girdiler!$I$21-2_Girdiler!$H$21)/(2_Girdiler!$I$20-2_Girdiler!$H$20),INDEX(2_Girdiler!$B$21:$I$21,G7025)+(F7025-INDEX(2_Girdiler!$B$20:$I$20,G7025))*(INDEX(2_Girdiler!$B$21:$I$21,G7025+1)-INDEX(2_Girdiler!$B$21:$I$21,G7025))/(INDEX(2_Girdiler!$B$20:$I$20,G7025+1)-INDEX(2_Girdiler!$B$20:$I$20,G7025)))</f>
        <v>1.23304683137048</v>
      </c>
      <c r="I7025" s="16" t="n">
        <f aca="false">H7025/2_Girdiler!$B$17</f>
        <v>0.494009147183685</v>
      </c>
      <c r="J7025" s="16" t="n">
        <f aca="false">D7025+I7025</f>
        <v>26.0323422456821</v>
      </c>
    </row>
    <row r="7026" customFormat="false" ht="15" hidden="false" customHeight="false" outlineLevel="0" collapsed="false">
      <c r="A7026" s="0" t="n">
        <v>7014</v>
      </c>
      <c r="B7026" s="7" t="n">
        <v>0.784461</v>
      </c>
      <c r="C7026" s="7" t="n">
        <v>0.23891</v>
      </c>
      <c r="D7026" s="16" t="n">
        <f aca="false">LOGINV(B7026,$B$7,$C$7)</f>
        <v>21.0030558717029</v>
      </c>
      <c r="E7026" s="16" t="n">
        <f aca="false">LOGINV(C7026,$B$8,$C$8)</f>
        <v>69.0647654994476</v>
      </c>
      <c r="F7026" s="16" t="n">
        <f aca="false">$B$5/100*E7026*2_Girdiler!$B$14*2_Girdiler!$B$15*2_Girdiler!$B$16</f>
        <v>1.7376694999661</v>
      </c>
      <c r="G7026" s="16" t="n">
        <f aca="false">MIN(MATCH(F7026,2_Girdiler!$B$20:$I$20,1),7)</f>
        <v>1</v>
      </c>
      <c r="H7026" s="16" t="n">
        <f aca="false">IF(F7026&gt;=40,2_Girdiler!$I$21+(F7026-40)*(2_Girdiler!$I$21-2_Girdiler!$H$21)/(2_Girdiler!$I$20-2_Girdiler!$H$20),INDEX(2_Girdiler!$B$21:$I$21,G7026)+(F7026-INDEX(2_Girdiler!$B$20:$I$20,G7026))*(INDEX(2_Girdiler!$B$21:$I$21,G7026+1)-INDEX(2_Girdiler!$B$21:$I$21,G7026))/(INDEX(2_Girdiler!$B$20:$I$20,G7026+1)-INDEX(2_Girdiler!$B$20:$I$20,G7026)))</f>
        <v>3.82287289992542</v>
      </c>
      <c r="I7026" s="16" t="n">
        <f aca="false">H7026/2_Girdiler!$B$17</f>
        <v>1.5315997195214</v>
      </c>
      <c r="J7026" s="16" t="n">
        <f aca="false">D7026+I7026</f>
        <v>22.5346555912243</v>
      </c>
    </row>
    <row r="7027" customFormat="false" ht="15" hidden="false" customHeight="false" outlineLevel="0" collapsed="false">
      <c r="A7027" s="0" t="n">
        <v>7015</v>
      </c>
      <c r="B7027" s="7" t="n">
        <v>0.396426</v>
      </c>
      <c r="C7027" s="7" t="n">
        <v>0.357683</v>
      </c>
      <c r="D7027" s="16" t="n">
        <f aca="false">LOGINV(B7027,$B$7,$C$7)</f>
        <v>11.6980454293734</v>
      </c>
      <c r="E7027" s="16" t="n">
        <f aca="false">LOGINV(C7027,$B$8,$C$8)</f>
        <v>86.3010474161805</v>
      </c>
      <c r="F7027" s="16" t="n">
        <f aca="false">$B$5/100*E7027*2_Girdiler!$B$14*2_Girdiler!$B$15*2_Girdiler!$B$16</f>
        <v>2.1713343529911</v>
      </c>
      <c r="G7027" s="16" t="n">
        <f aca="false">MIN(MATCH(F7027,2_Girdiler!$B$20:$I$20,1),7)</f>
        <v>1</v>
      </c>
      <c r="H7027" s="16" t="n">
        <f aca="false">IF(F7027&gt;=40,2_Girdiler!$I$21+(F7027-40)*(2_Girdiler!$I$21-2_Girdiler!$H$21)/(2_Girdiler!$I$20-2_Girdiler!$H$20),INDEX(2_Girdiler!$B$21:$I$21,G7027)+(F7027-INDEX(2_Girdiler!$B$20:$I$20,G7027))*(INDEX(2_Girdiler!$B$21:$I$21,G7027+1)-INDEX(2_Girdiler!$B$21:$I$21,G7027))/(INDEX(2_Girdiler!$B$20:$I$20,G7027+1)-INDEX(2_Girdiler!$B$20:$I$20,G7027)))</f>
        <v>4.77693557658042</v>
      </c>
      <c r="I7027" s="16" t="n">
        <f aca="false">H7027/2_Girdiler!$B$17</f>
        <v>1.91383636882228</v>
      </c>
      <c r="J7027" s="16" t="n">
        <f aca="false">D7027+I7027</f>
        <v>13.6118817981957</v>
      </c>
    </row>
    <row r="7028" customFormat="false" ht="15" hidden="false" customHeight="false" outlineLevel="0" collapsed="false">
      <c r="A7028" s="0" t="n">
        <v>7016</v>
      </c>
      <c r="B7028" s="7" t="n">
        <v>0.587342</v>
      </c>
      <c r="C7028" s="7" t="n">
        <v>0.387136</v>
      </c>
      <c r="D7028" s="16" t="n">
        <f aca="false">LOGINV(B7028,$B$7,$C$7)</f>
        <v>15.314886982546</v>
      </c>
      <c r="E7028" s="16" t="n">
        <f aca="false">LOGINV(C7028,$B$8,$C$8)</f>
        <v>90.7497030057667</v>
      </c>
      <c r="F7028" s="16" t="n">
        <f aca="false">$B$5/100*E7028*2_Girdiler!$B$14*2_Girdiler!$B$15*2_Girdiler!$B$16</f>
        <v>2.28326252762509</v>
      </c>
      <c r="G7028" s="16" t="n">
        <f aca="false">MIN(MATCH(F7028,2_Girdiler!$B$20:$I$20,1),7)</f>
        <v>1</v>
      </c>
      <c r="H7028" s="16" t="n">
        <f aca="false">IF(F7028&gt;=40,2_Girdiler!$I$21+(F7028-40)*(2_Girdiler!$I$21-2_Girdiler!$H$21)/(2_Girdiler!$I$20-2_Girdiler!$H$20),INDEX(2_Girdiler!$B$21:$I$21,G7028)+(F7028-INDEX(2_Girdiler!$B$20:$I$20,G7028))*(INDEX(2_Girdiler!$B$21:$I$21,G7028+1)-INDEX(2_Girdiler!$B$21:$I$21,G7028))/(INDEX(2_Girdiler!$B$20:$I$20,G7028+1)-INDEX(2_Girdiler!$B$20:$I$20,G7028)))</f>
        <v>5.0231775607752</v>
      </c>
      <c r="I7028" s="16" t="n">
        <f aca="false">H7028/2_Girdiler!$B$17</f>
        <v>2.01249100992596</v>
      </c>
      <c r="J7028" s="16" t="n">
        <f aca="false">D7028+I7028</f>
        <v>17.327377992472</v>
      </c>
    </row>
    <row r="7029" customFormat="false" ht="15" hidden="false" customHeight="false" outlineLevel="0" collapsed="false">
      <c r="A7029" s="0" t="n">
        <v>7017</v>
      </c>
      <c r="B7029" s="7" t="n">
        <v>0.171536</v>
      </c>
      <c r="C7029" s="7" t="n">
        <v>0.093022</v>
      </c>
      <c r="D7029" s="16" t="n">
        <f aca="false">LOGINV(B7029,$B$7,$C$7)</f>
        <v>7.98306074171001</v>
      </c>
      <c r="E7029" s="16" t="n">
        <f aca="false">LOGINV(C7029,$B$8,$C$8)</f>
        <v>46.508606628794</v>
      </c>
      <c r="F7029" s="16" t="n">
        <f aca="false">$B$5/100*E7029*2_Girdiler!$B$14*2_Girdiler!$B$15*2_Girdiler!$B$16</f>
        <v>1.17015654278046</v>
      </c>
      <c r="G7029" s="16" t="n">
        <f aca="false">MIN(MATCH(F7029,2_Girdiler!$B$20:$I$20,1),7)</f>
        <v>1</v>
      </c>
      <c r="H7029" s="16" t="n">
        <f aca="false">IF(F7029&gt;=40,2_Girdiler!$I$21+(F7029-40)*(2_Girdiler!$I$21-2_Girdiler!$H$21)/(2_Girdiler!$I$20-2_Girdiler!$H$20),INDEX(2_Girdiler!$B$21:$I$21,G7029)+(F7029-INDEX(2_Girdiler!$B$20:$I$20,G7029))*(INDEX(2_Girdiler!$B$21:$I$21,G7029+1)-INDEX(2_Girdiler!$B$21:$I$21,G7029))/(INDEX(2_Girdiler!$B$20:$I$20,G7029+1)-INDEX(2_Girdiler!$B$20:$I$20,G7029)))</f>
        <v>2.574344394117</v>
      </c>
      <c r="I7029" s="16" t="n">
        <f aca="false">H7029/2_Girdiler!$B$17</f>
        <v>1.03138797841226</v>
      </c>
      <c r="J7029" s="16" t="n">
        <f aca="false">D7029+I7029</f>
        <v>9.01444872012227</v>
      </c>
    </row>
    <row r="7030" customFormat="false" ht="15" hidden="false" customHeight="false" outlineLevel="0" collapsed="false">
      <c r="A7030" s="0" t="n">
        <v>7018</v>
      </c>
      <c r="B7030" s="7" t="n">
        <v>0.942832</v>
      </c>
      <c r="C7030" s="7" t="n">
        <v>0.069206</v>
      </c>
      <c r="D7030" s="16" t="n">
        <f aca="false">LOGINV(B7030,$B$7,$C$7)</f>
        <v>32.6529348091506</v>
      </c>
      <c r="E7030" s="16" t="n">
        <f aca="false">LOGINV(C7030,$B$8,$C$8)</f>
        <v>41.9623181337173</v>
      </c>
      <c r="F7030" s="16" t="n">
        <f aca="false">$B$5/100*E7030*2_Girdiler!$B$14*2_Girdiler!$B$15*2_Girdiler!$B$16</f>
        <v>1.05577192424433</v>
      </c>
      <c r="G7030" s="16" t="n">
        <f aca="false">MIN(MATCH(F7030,2_Girdiler!$B$20:$I$20,1),7)</f>
        <v>1</v>
      </c>
      <c r="H7030" s="16" t="n">
        <f aca="false">IF(F7030&gt;=40,2_Girdiler!$I$21+(F7030-40)*(2_Girdiler!$I$21-2_Girdiler!$H$21)/(2_Girdiler!$I$20-2_Girdiler!$H$20),INDEX(2_Girdiler!$B$21:$I$21,G7030)+(F7030-INDEX(2_Girdiler!$B$20:$I$20,G7030))*(INDEX(2_Girdiler!$B$21:$I$21,G7030+1)-INDEX(2_Girdiler!$B$21:$I$21,G7030))/(INDEX(2_Girdiler!$B$20:$I$20,G7030+1)-INDEX(2_Girdiler!$B$20:$I$20,G7030)))</f>
        <v>2.32269823333752</v>
      </c>
      <c r="I7030" s="16" t="n">
        <f aca="false">H7030/2_Girdiler!$B$17</f>
        <v>0.930568202458942</v>
      </c>
      <c r="J7030" s="16" t="n">
        <f aca="false">D7030+I7030</f>
        <v>33.5835030116095</v>
      </c>
    </row>
    <row r="7031" customFormat="false" ht="15" hidden="false" customHeight="false" outlineLevel="0" collapsed="false">
      <c r="A7031" s="0" t="n">
        <v>7019</v>
      </c>
      <c r="B7031" s="7" t="n">
        <v>0.197395</v>
      </c>
      <c r="C7031" s="7" t="n">
        <v>0.454779</v>
      </c>
      <c r="D7031" s="16" t="n">
        <f aca="false">LOGINV(B7031,$B$7,$C$7)</f>
        <v>8.42727372034998</v>
      </c>
      <c r="E7031" s="16" t="n">
        <f aca="false">LOGINV(C7031,$B$8,$C$8)</f>
        <v>101.484169561455</v>
      </c>
      <c r="F7031" s="16" t="n">
        <f aca="false">$B$5/100*E7031*2_Girdiler!$B$14*2_Girdiler!$B$15*2_Girdiler!$B$16</f>
        <v>2.55334170616622</v>
      </c>
      <c r="G7031" s="16" t="n">
        <f aca="false">MIN(MATCH(F7031,2_Girdiler!$B$20:$I$20,1),7)</f>
        <v>1</v>
      </c>
      <c r="H7031" s="16" t="n">
        <f aca="false">IF(F7031&gt;=40,2_Girdiler!$I$21+(F7031-40)*(2_Girdiler!$I$21-2_Girdiler!$H$21)/(2_Girdiler!$I$20-2_Girdiler!$H$20),INDEX(2_Girdiler!$B$21:$I$21,G7031)+(F7031-INDEX(2_Girdiler!$B$20:$I$20,G7031))*(INDEX(2_Girdiler!$B$21:$I$21,G7031+1)-INDEX(2_Girdiler!$B$21:$I$21,G7031))/(INDEX(2_Girdiler!$B$20:$I$20,G7031+1)-INDEX(2_Girdiler!$B$20:$I$20,G7031)))</f>
        <v>5.61735175356568</v>
      </c>
      <c r="I7031" s="16" t="n">
        <f aca="false">H7031/2_Girdiler!$B$17</f>
        <v>2.25054156793497</v>
      </c>
      <c r="J7031" s="16" t="n">
        <f aca="false">D7031+I7031</f>
        <v>10.677815288285</v>
      </c>
    </row>
    <row r="7032" customFormat="false" ht="15" hidden="false" customHeight="false" outlineLevel="0" collapsed="false">
      <c r="A7032" s="0" t="n">
        <v>7020</v>
      </c>
      <c r="B7032" s="7" t="n">
        <v>0.209351</v>
      </c>
      <c r="C7032" s="7" t="n">
        <v>0.534736</v>
      </c>
      <c r="D7032" s="16" t="n">
        <f aca="false">LOGINV(B7032,$B$7,$C$7)</f>
        <v>8.62827366782011</v>
      </c>
      <c r="E7032" s="16" t="n">
        <f aca="false">LOGINV(C7032,$B$8,$C$8)</f>
        <v>115.526983725725</v>
      </c>
      <c r="F7032" s="16" t="n">
        <f aca="false">$B$5/100*E7032*2_Girdiler!$B$14*2_Girdiler!$B$15*2_Girdiler!$B$16</f>
        <v>2.90665891053925</v>
      </c>
      <c r="G7032" s="16" t="n">
        <f aca="false">MIN(MATCH(F7032,2_Girdiler!$B$20:$I$20,1),7)</f>
        <v>1</v>
      </c>
      <c r="H7032" s="16" t="n">
        <f aca="false">IF(F7032&gt;=40,2_Girdiler!$I$21+(F7032-40)*(2_Girdiler!$I$21-2_Girdiler!$H$21)/(2_Girdiler!$I$20-2_Girdiler!$H$20),INDEX(2_Girdiler!$B$21:$I$21,G7032)+(F7032-INDEX(2_Girdiler!$B$20:$I$20,G7032))*(INDEX(2_Girdiler!$B$21:$I$21,G7032+1)-INDEX(2_Girdiler!$B$21:$I$21,G7032))/(INDEX(2_Girdiler!$B$20:$I$20,G7032+1)-INDEX(2_Girdiler!$B$20:$I$20,G7032)))</f>
        <v>6.39464960318635</v>
      </c>
      <c r="I7032" s="16" t="n">
        <f aca="false">H7032/2_Girdiler!$B$17</f>
        <v>2.56195897563556</v>
      </c>
      <c r="J7032" s="16" t="n">
        <f aca="false">D7032+I7032</f>
        <v>11.1902326434557</v>
      </c>
    </row>
    <row r="7033" customFormat="false" ht="15" hidden="false" customHeight="false" outlineLevel="0" collapsed="false">
      <c r="A7033" s="0" t="n">
        <v>7021</v>
      </c>
      <c r="B7033" s="7" t="n">
        <v>0.751262</v>
      </c>
      <c r="C7033" s="7" t="n">
        <v>0.294903</v>
      </c>
      <c r="D7033" s="16" t="n">
        <f aca="false">LOGINV(B7033,$B$7,$C$7)</f>
        <v>19.76627474332</v>
      </c>
      <c r="E7033" s="16" t="n">
        <f aca="false">LOGINV(C7033,$B$8,$C$8)</f>
        <v>77.1096899253136</v>
      </c>
      <c r="F7033" s="16" t="n">
        <f aca="false">$B$5/100*E7033*2_Girdiler!$B$14*2_Girdiler!$B$15*2_Girdiler!$B$16</f>
        <v>1.94007979852089</v>
      </c>
      <c r="G7033" s="16" t="n">
        <f aca="false">MIN(MATCH(F7033,2_Girdiler!$B$20:$I$20,1),7)</f>
        <v>1</v>
      </c>
      <c r="H7033" s="16" t="n">
        <f aca="false">IF(F7033&gt;=40,2_Girdiler!$I$21+(F7033-40)*(2_Girdiler!$I$21-2_Girdiler!$H$21)/(2_Girdiler!$I$20-2_Girdiler!$H$20),INDEX(2_Girdiler!$B$21:$I$21,G7033)+(F7033-INDEX(2_Girdiler!$B$20:$I$20,G7033))*(INDEX(2_Girdiler!$B$21:$I$21,G7033+1)-INDEX(2_Girdiler!$B$21:$I$21,G7033))/(INDEX(2_Girdiler!$B$20:$I$20,G7033+1)-INDEX(2_Girdiler!$B$20:$I$20,G7033)))</f>
        <v>4.26817555674596</v>
      </c>
      <c r="I7033" s="16" t="n">
        <f aca="false">H7033/2_Girdiler!$B$17</f>
        <v>1.71000623267066</v>
      </c>
      <c r="J7033" s="16" t="n">
        <f aca="false">D7033+I7033</f>
        <v>21.4762809759906</v>
      </c>
    </row>
    <row r="7034" customFormat="false" ht="15" hidden="false" customHeight="false" outlineLevel="0" collapsed="false">
      <c r="A7034" s="0" t="n">
        <v>7022</v>
      </c>
      <c r="B7034" s="7" t="n">
        <v>0.091385</v>
      </c>
      <c r="C7034" s="7" t="n">
        <v>0.533505</v>
      </c>
      <c r="D7034" s="16" t="n">
        <f aca="false">LOGINV(B7034,$B$7,$C$7)</f>
        <v>6.44426242254994</v>
      </c>
      <c r="E7034" s="16" t="n">
        <f aca="false">LOGINV(C7034,$B$8,$C$8)</f>
        <v>115.296263266206</v>
      </c>
      <c r="F7034" s="16" t="n">
        <f aca="false">$B$5/100*E7034*2_Girdiler!$B$14*2_Girdiler!$B$15*2_Girdiler!$B$16</f>
        <v>2.90085398377775</v>
      </c>
      <c r="G7034" s="16" t="n">
        <f aca="false">MIN(MATCH(F7034,2_Girdiler!$B$20:$I$20,1),7)</f>
        <v>1</v>
      </c>
      <c r="H7034" s="16" t="n">
        <f aca="false">IF(F7034&gt;=40,2_Girdiler!$I$21+(F7034-40)*(2_Girdiler!$I$21-2_Girdiler!$H$21)/(2_Girdiler!$I$20-2_Girdiler!$H$20),INDEX(2_Girdiler!$B$21:$I$21,G7034)+(F7034-INDEX(2_Girdiler!$B$20:$I$20,G7034))*(INDEX(2_Girdiler!$B$21:$I$21,G7034+1)-INDEX(2_Girdiler!$B$21:$I$21,G7034))/(INDEX(2_Girdiler!$B$20:$I$20,G7034+1)-INDEX(2_Girdiler!$B$20:$I$20,G7034)))</f>
        <v>6.38187876431105</v>
      </c>
      <c r="I7034" s="16" t="n">
        <f aca="false">H7034/2_Girdiler!$B$17</f>
        <v>2.55684245365026</v>
      </c>
      <c r="J7034" s="16" t="n">
        <f aca="false">D7034+I7034</f>
        <v>9.0011048762002</v>
      </c>
    </row>
    <row r="7035" customFormat="false" ht="15" hidden="false" customHeight="false" outlineLevel="0" collapsed="false">
      <c r="A7035" s="0" t="n">
        <v>7023</v>
      </c>
      <c r="B7035" s="7" t="n">
        <v>0.816172</v>
      </c>
      <c r="C7035" s="7" t="n">
        <v>0.381947</v>
      </c>
      <c r="D7035" s="16" t="n">
        <f aca="false">LOGINV(B7035,$B$7,$C$7)</f>
        <v>22.3750489363309</v>
      </c>
      <c r="E7035" s="16" t="n">
        <f aca="false">LOGINV(C7035,$B$8,$C$8)</f>
        <v>89.9576906483005</v>
      </c>
      <c r="F7035" s="16" t="n">
        <f aca="false">$B$5/100*E7035*2_Girdiler!$B$14*2_Girdiler!$B$15*2_Girdiler!$B$16</f>
        <v>2.26333549671124</v>
      </c>
      <c r="G7035" s="16" t="n">
        <f aca="false">MIN(MATCH(F7035,2_Girdiler!$B$20:$I$20,1),7)</f>
        <v>1</v>
      </c>
      <c r="H7035" s="16" t="n">
        <f aca="false">IF(F7035&gt;=40,2_Girdiler!$I$21+(F7035-40)*(2_Girdiler!$I$21-2_Girdiler!$H$21)/(2_Girdiler!$I$20-2_Girdiler!$H$20),INDEX(2_Girdiler!$B$21:$I$21,G7035)+(F7035-INDEX(2_Girdiler!$B$20:$I$20,G7035))*(INDEX(2_Girdiler!$B$21:$I$21,G7035+1)-INDEX(2_Girdiler!$B$21:$I$21,G7035))/(INDEX(2_Girdiler!$B$20:$I$20,G7035+1)-INDEX(2_Girdiler!$B$20:$I$20,G7035)))</f>
        <v>4.97933809276473</v>
      </c>
      <c r="I7035" s="16" t="n">
        <f aca="false">H7035/2_Girdiler!$B$17</f>
        <v>1.99492712049869</v>
      </c>
      <c r="J7035" s="16" t="n">
        <f aca="false">D7035+I7035</f>
        <v>24.3699760568296</v>
      </c>
    </row>
    <row r="7036" customFormat="false" ht="15" hidden="false" customHeight="false" outlineLevel="0" collapsed="false">
      <c r="A7036" s="0" t="n">
        <v>7024</v>
      </c>
      <c r="B7036" s="7" t="n">
        <v>0.225114</v>
      </c>
      <c r="C7036" s="7" t="n">
        <v>0.355802</v>
      </c>
      <c r="D7036" s="16" t="n">
        <f aca="false">LOGINV(B7036,$B$7,$C$7)</f>
        <v>8.89014631423743</v>
      </c>
      <c r="E7036" s="16" t="n">
        <f aca="false">LOGINV(C7036,$B$8,$C$8)</f>
        <v>86.0205293610612</v>
      </c>
      <c r="F7036" s="16" t="n">
        <f aca="false">$B$5/100*E7036*2_Girdiler!$B$14*2_Girdiler!$B$15*2_Girdiler!$B$16</f>
        <v>2.1642765187243</v>
      </c>
      <c r="G7036" s="16" t="n">
        <f aca="false">MIN(MATCH(F7036,2_Girdiler!$B$20:$I$20,1),7)</f>
        <v>1</v>
      </c>
      <c r="H7036" s="16" t="n">
        <f aca="false">IF(F7036&gt;=40,2_Girdiler!$I$21+(F7036-40)*(2_Girdiler!$I$21-2_Girdiler!$H$21)/(2_Girdiler!$I$20-2_Girdiler!$H$20),INDEX(2_Girdiler!$B$21:$I$21,G7036)+(F7036-INDEX(2_Girdiler!$B$20:$I$20,G7036))*(INDEX(2_Girdiler!$B$21:$I$21,G7036+1)-INDEX(2_Girdiler!$B$21:$I$21,G7036))/(INDEX(2_Girdiler!$B$20:$I$20,G7036+1)-INDEX(2_Girdiler!$B$20:$I$20,G7036)))</f>
        <v>4.76140834119346</v>
      </c>
      <c r="I7036" s="16" t="n">
        <f aca="false">H7036/2_Girdiler!$B$17</f>
        <v>1.90761552131148</v>
      </c>
      <c r="J7036" s="16" t="n">
        <f aca="false">D7036+I7036</f>
        <v>10.7977618355489</v>
      </c>
    </row>
    <row r="7037" customFormat="false" ht="15" hidden="false" customHeight="false" outlineLevel="0" collapsed="false">
      <c r="A7037" s="0" t="n">
        <v>7025</v>
      </c>
      <c r="B7037" s="7" t="n">
        <v>0.746697</v>
      </c>
      <c r="C7037" s="7" t="n">
        <v>0.021517</v>
      </c>
      <c r="D7037" s="16" t="n">
        <f aca="false">LOGINV(B7037,$B$7,$C$7)</f>
        <v>19.6089683290314</v>
      </c>
      <c r="E7037" s="16" t="n">
        <f aca="false">LOGINV(C7037,$B$8,$C$8)</f>
        <v>29.5811527176008</v>
      </c>
      <c r="F7037" s="16" t="n">
        <f aca="false">$B$5/100*E7037*2_Girdiler!$B$14*2_Girdiler!$B$15*2_Girdiler!$B$16</f>
        <v>0.744261802374836</v>
      </c>
      <c r="G7037" s="16" t="n">
        <f aca="false">MIN(MATCH(F7037,2_Girdiler!$B$20:$I$20,1),7)</f>
        <v>1</v>
      </c>
      <c r="H7037" s="16" t="n">
        <f aca="false">IF(F7037&gt;=40,2_Girdiler!$I$21+(F7037-40)*(2_Girdiler!$I$21-2_Girdiler!$H$21)/(2_Girdiler!$I$20-2_Girdiler!$H$20),INDEX(2_Girdiler!$B$21:$I$21,G7037)+(F7037-INDEX(2_Girdiler!$B$20:$I$20,G7037))*(INDEX(2_Girdiler!$B$21:$I$21,G7037+1)-INDEX(2_Girdiler!$B$21:$I$21,G7037))/(INDEX(2_Girdiler!$B$20:$I$20,G7037+1)-INDEX(2_Girdiler!$B$20:$I$20,G7037)))</f>
        <v>1.63737596522464</v>
      </c>
      <c r="I7037" s="16" t="n">
        <f aca="false">H7037/2_Girdiler!$B$17</f>
        <v>0.655999986067564</v>
      </c>
      <c r="J7037" s="16" t="n">
        <f aca="false">D7037+I7037</f>
        <v>20.2649683150989</v>
      </c>
    </row>
    <row r="7038" customFormat="false" ht="15" hidden="false" customHeight="false" outlineLevel="0" collapsed="false">
      <c r="A7038" s="0" t="n">
        <v>7026</v>
      </c>
      <c r="B7038" s="7" t="n">
        <v>0.339209</v>
      </c>
      <c r="C7038" s="7" t="n">
        <v>0.344324</v>
      </c>
      <c r="D7038" s="16" t="n">
        <f aca="false">LOGINV(B7038,$B$7,$C$7)</f>
        <v>10.747672393863</v>
      </c>
      <c r="E7038" s="16" t="n">
        <f aca="false">LOGINV(C7038,$B$8,$C$8)</f>
        <v>84.3169884818255</v>
      </c>
      <c r="F7038" s="16" t="n">
        <f aca="false">$B$5/100*E7038*2_Girdiler!$B$14*2_Girdiler!$B$15*2_Girdiler!$B$16</f>
        <v>2.12141543020273</v>
      </c>
      <c r="G7038" s="16" t="n">
        <f aca="false">MIN(MATCH(F7038,2_Girdiler!$B$20:$I$20,1),7)</f>
        <v>1</v>
      </c>
      <c r="H7038" s="16" t="n">
        <f aca="false">IF(F7038&gt;=40,2_Girdiler!$I$21+(F7038-40)*(2_Girdiler!$I$21-2_Girdiler!$H$21)/(2_Girdiler!$I$20-2_Girdiler!$H$20),INDEX(2_Girdiler!$B$21:$I$21,G7038)+(F7038-INDEX(2_Girdiler!$B$20:$I$20,G7038))*(INDEX(2_Girdiler!$B$21:$I$21,G7038+1)-INDEX(2_Girdiler!$B$21:$I$21,G7038))/(INDEX(2_Girdiler!$B$20:$I$20,G7038+1)-INDEX(2_Girdiler!$B$20:$I$20,G7038)))</f>
        <v>4.66711394644601</v>
      </c>
      <c r="I7038" s="16" t="n">
        <f aca="false">H7038/2_Girdiler!$B$17</f>
        <v>1.86983731828766</v>
      </c>
      <c r="J7038" s="16" t="n">
        <f aca="false">D7038+I7038</f>
        <v>12.6175097121507</v>
      </c>
    </row>
    <row r="7039" customFormat="false" ht="15" hidden="false" customHeight="false" outlineLevel="0" collapsed="false">
      <c r="A7039" s="0" t="n">
        <v>7027</v>
      </c>
      <c r="B7039" s="7" t="n">
        <v>0.362695</v>
      </c>
      <c r="C7039" s="7" t="n">
        <v>0.002243</v>
      </c>
      <c r="D7039" s="16" t="n">
        <f aca="false">LOGINV(B7039,$B$7,$C$7)</f>
        <v>11.1340193024139</v>
      </c>
      <c r="E7039" s="16" t="n">
        <f aca="false">LOGINV(C7039,$B$8,$C$8)</f>
        <v>17.4414395735542</v>
      </c>
      <c r="F7039" s="16" t="n">
        <f aca="false">$B$5/100*E7039*2_Girdiler!$B$14*2_Girdiler!$B$15*2_Girdiler!$B$16</f>
        <v>0.438826619670624</v>
      </c>
      <c r="G7039" s="16" t="n">
        <f aca="false">MIN(MATCH(F7039,2_Girdiler!$B$20:$I$20,1),7)</f>
        <v>1</v>
      </c>
      <c r="H7039" s="16" t="n">
        <f aca="false">IF(F7039&gt;=40,2_Girdiler!$I$21+(F7039-40)*(2_Girdiler!$I$21-2_Girdiler!$H$21)/(2_Girdiler!$I$20-2_Girdiler!$H$20),INDEX(2_Girdiler!$B$21:$I$21,G7039)+(F7039-INDEX(2_Girdiler!$B$20:$I$20,G7039))*(INDEX(2_Girdiler!$B$21:$I$21,G7039+1)-INDEX(2_Girdiler!$B$21:$I$21,G7039))/(INDEX(2_Girdiler!$B$20:$I$20,G7039+1)-INDEX(2_Girdiler!$B$20:$I$20,G7039)))</f>
        <v>0.965418563275373</v>
      </c>
      <c r="I7039" s="16" t="n">
        <f aca="false">H7039/2_Girdiler!$B$17</f>
        <v>0.386786283363531</v>
      </c>
      <c r="J7039" s="16" t="n">
        <f aca="false">D7039+I7039</f>
        <v>11.5208055857774</v>
      </c>
    </row>
    <row r="7040" customFormat="false" ht="15" hidden="false" customHeight="false" outlineLevel="0" collapsed="false">
      <c r="A7040" s="0" t="n">
        <v>7028</v>
      </c>
      <c r="B7040" s="7" t="n">
        <v>0.380035</v>
      </c>
      <c r="C7040" s="7" t="n">
        <v>0.805277</v>
      </c>
      <c r="D7040" s="16" t="n">
        <f aca="false">LOGINV(B7040,$B$7,$C$7)</f>
        <v>11.422398924359</v>
      </c>
      <c r="E7040" s="16" t="n">
        <f aca="false">LOGINV(C7040,$B$8,$C$8)</f>
        <v>190.330280604751</v>
      </c>
      <c r="F7040" s="16" t="n">
        <f aca="false">$B$5/100*E7040*2_Girdiler!$B$14*2_Girdiler!$B$15*2_Girdiler!$B$16</f>
        <v>4.78870986001555</v>
      </c>
      <c r="G7040" s="16" t="n">
        <f aca="false">MIN(MATCH(F7040,2_Girdiler!$B$20:$I$20,1),7)</f>
        <v>1</v>
      </c>
      <c r="H7040" s="16" t="n">
        <f aca="false">IF(F7040&gt;=40,2_Girdiler!$I$21+(F7040-40)*(2_Girdiler!$I$21-2_Girdiler!$H$21)/(2_Girdiler!$I$20-2_Girdiler!$H$20),INDEX(2_Girdiler!$B$21:$I$21,G7040)+(F7040-INDEX(2_Girdiler!$B$20:$I$20,G7040))*(INDEX(2_Girdiler!$B$21:$I$21,G7040+1)-INDEX(2_Girdiler!$B$21:$I$21,G7040))/(INDEX(2_Girdiler!$B$20:$I$20,G7040+1)-INDEX(2_Girdiler!$B$20:$I$20,G7040)))</f>
        <v>10.5351616920342</v>
      </c>
      <c r="I7040" s="16" t="n">
        <f aca="false">H7040/2_Girdiler!$B$17</f>
        <v>4.22081798559063</v>
      </c>
      <c r="J7040" s="16" t="n">
        <f aca="false">D7040+I7040</f>
        <v>15.6432169099496</v>
      </c>
    </row>
    <row r="7041" customFormat="false" ht="15" hidden="false" customHeight="false" outlineLevel="0" collapsed="false">
      <c r="A7041" s="0" t="n">
        <v>7029</v>
      </c>
      <c r="B7041" s="7" t="n">
        <v>0.973701</v>
      </c>
      <c r="C7041" s="7" t="n">
        <v>0.437268</v>
      </c>
      <c r="D7041" s="16" t="n">
        <f aca="false">LOGINV(B7041,$B$7,$C$7)</f>
        <v>39.8912283454238</v>
      </c>
      <c r="E7041" s="16" t="n">
        <f aca="false">LOGINV(C7041,$B$8,$C$8)</f>
        <v>98.6230460377855</v>
      </c>
      <c r="F7041" s="16" t="n">
        <f aca="false">$B$5/100*E7041*2_Girdiler!$B$14*2_Girdiler!$B$15*2_Girdiler!$B$16</f>
        <v>2.48135583831068</v>
      </c>
      <c r="G7041" s="16" t="n">
        <f aca="false">MIN(MATCH(F7041,2_Girdiler!$B$20:$I$20,1),7)</f>
        <v>1</v>
      </c>
      <c r="H7041" s="16" t="n">
        <f aca="false">IF(F7041&gt;=40,2_Girdiler!$I$21+(F7041-40)*(2_Girdiler!$I$21-2_Girdiler!$H$21)/(2_Girdiler!$I$20-2_Girdiler!$H$20),INDEX(2_Girdiler!$B$21:$I$21,G7041)+(F7041-INDEX(2_Girdiler!$B$20:$I$20,G7041))*(INDEX(2_Girdiler!$B$21:$I$21,G7041+1)-INDEX(2_Girdiler!$B$21:$I$21,G7041))/(INDEX(2_Girdiler!$B$20:$I$20,G7041+1)-INDEX(2_Girdiler!$B$20:$I$20,G7041)))</f>
        <v>5.45898284428351</v>
      </c>
      <c r="I7041" s="16" t="n">
        <f aca="false">H7041/2_Girdiler!$B$17</f>
        <v>2.18709248569051</v>
      </c>
      <c r="J7041" s="16" t="n">
        <f aca="false">D7041+I7041</f>
        <v>42.0783208311143</v>
      </c>
    </row>
    <row r="7042" customFormat="false" ht="15" hidden="false" customHeight="false" outlineLevel="0" collapsed="false">
      <c r="A7042" s="0" t="n">
        <v>7030</v>
      </c>
      <c r="B7042" s="7" t="n">
        <v>0.961806</v>
      </c>
      <c r="C7042" s="7" t="n">
        <v>0.541487</v>
      </c>
      <c r="D7042" s="16" t="n">
        <f aca="false">LOGINV(B7042,$B$7,$C$7)</f>
        <v>36.3623834710737</v>
      </c>
      <c r="E7042" s="16" t="n">
        <f aca="false">LOGINV(C7042,$B$8,$C$8)</f>
        <v>116.801706909517</v>
      </c>
      <c r="F7042" s="16" t="n">
        <f aca="false">$B$5/100*E7042*2_Girdiler!$B$14*2_Girdiler!$B$15*2_Girdiler!$B$16</f>
        <v>2.93873094584344</v>
      </c>
      <c r="G7042" s="16" t="n">
        <f aca="false">MIN(MATCH(F7042,2_Girdiler!$B$20:$I$20,1),7)</f>
        <v>1</v>
      </c>
      <c r="H7042" s="16" t="n">
        <f aca="false">IF(F7042&gt;=40,2_Girdiler!$I$21+(F7042-40)*(2_Girdiler!$I$21-2_Girdiler!$H$21)/(2_Girdiler!$I$20-2_Girdiler!$H$20),INDEX(2_Girdiler!$B$21:$I$21,G7042)+(F7042-INDEX(2_Girdiler!$B$20:$I$20,G7042))*(INDEX(2_Girdiler!$B$21:$I$21,G7042+1)-INDEX(2_Girdiler!$B$21:$I$21,G7042))/(INDEX(2_Girdiler!$B$20:$I$20,G7042+1)-INDEX(2_Girdiler!$B$20:$I$20,G7042)))</f>
        <v>6.46520808085557</v>
      </c>
      <c r="I7042" s="16" t="n">
        <f aca="false">H7042/2_Girdiler!$B$17</f>
        <v>2.59022759649662</v>
      </c>
      <c r="J7042" s="16" t="n">
        <f aca="false">D7042+I7042</f>
        <v>38.9526110675703</v>
      </c>
    </row>
    <row r="7043" customFormat="false" ht="15" hidden="false" customHeight="false" outlineLevel="0" collapsed="false">
      <c r="A7043" s="0" t="n">
        <v>7031</v>
      </c>
      <c r="B7043" s="7" t="n">
        <v>0.669829</v>
      </c>
      <c r="C7043" s="7" t="n">
        <v>0.303233</v>
      </c>
      <c r="D7043" s="16" t="n">
        <f aca="false">LOGINV(B7043,$B$7,$C$7)</f>
        <v>17.3006562062898</v>
      </c>
      <c r="E7043" s="16" t="n">
        <f aca="false">LOGINV(C7043,$B$8,$C$8)</f>
        <v>78.3132028406347</v>
      </c>
      <c r="F7043" s="16" t="n">
        <f aca="false">$B$5/100*E7043*2_Girdiler!$B$14*2_Girdiler!$B$15*2_Girdiler!$B$16</f>
        <v>1.97036018347037</v>
      </c>
      <c r="G7043" s="16" t="n">
        <f aca="false">MIN(MATCH(F7043,2_Girdiler!$B$20:$I$20,1),7)</f>
        <v>1</v>
      </c>
      <c r="H7043" s="16" t="n">
        <f aca="false">IF(F7043&gt;=40,2_Girdiler!$I$21+(F7043-40)*(2_Girdiler!$I$21-2_Girdiler!$H$21)/(2_Girdiler!$I$20-2_Girdiler!$H$20),INDEX(2_Girdiler!$B$21:$I$21,G7043)+(F7043-INDEX(2_Girdiler!$B$20:$I$20,G7043))*(INDEX(2_Girdiler!$B$21:$I$21,G7043+1)-INDEX(2_Girdiler!$B$21:$I$21,G7043))/(INDEX(2_Girdiler!$B$20:$I$20,G7043+1)-INDEX(2_Girdiler!$B$20:$I$20,G7043)))</f>
        <v>4.33479240363481</v>
      </c>
      <c r="I7043" s="16" t="n">
        <f aca="false">H7043/2_Girdiler!$B$17</f>
        <v>1.73669567453318</v>
      </c>
      <c r="J7043" s="16" t="n">
        <f aca="false">D7043+I7043</f>
        <v>19.037351880823</v>
      </c>
    </row>
    <row r="7044" customFormat="false" ht="15" hidden="false" customHeight="false" outlineLevel="0" collapsed="false">
      <c r="A7044" s="0" t="n">
        <v>7032</v>
      </c>
      <c r="B7044" s="7" t="n">
        <v>0.481451</v>
      </c>
      <c r="C7044" s="7" t="n">
        <v>0.881617</v>
      </c>
      <c r="D7044" s="16" t="n">
        <f aca="false">LOGINV(B7044,$B$7,$C$7)</f>
        <v>13.1954766447246</v>
      </c>
      <c r="E7044" s="16" t="n">
        <f aca="false">LOGINV(C7044,$B$8,$C$8)</f>
        <v>234.375808260644</v>
      </c>
      <c r="F7044" s="16" t="n">
        <f aca="false">$B$5/100*E7044*2_Girdiler!$B$14*2_Girdiler!$B$15*2_Girdiler!$B$16</f>
        <v>5.8968953358378</v>
      </c>
      <c r="G7044" s="16" t="n">
        <f aca="false">MIN(MATCH(F7044,2_Girdiler!$B$20:$I$20,1),7)</f>
        <v>2</v>
      </c>
      <c r="H7044" s="16" t="n">
        <f aca="false">IF(F7044&gt;=40,2_Girdiler!$I$21+(F7044-40)*(2_Girdiler!$I$21-2_Girdiler!$H$21)/(2_Girdiler!$I$20-2_Girdiler!$H$20),INDEX(2_Girdiler!$B$21:$I$21,G7044)+(F7044-INDEX(2_Girdiler!$B$20:$I$20,G7044))*(INDEX(2_Girdiler!$B$21:$I$21,G7044+1)-INDEX(2_Girdiler!$B$21:$I$21,G7044))/(INDEX(2_Girdiler!$B$20:$I$20,G7044+1)-INDEX(2_Girdiler!$B$20:$I$20,G7044)))</f>
        <v>12.4350325373405</v>
      </c>
      <c r="I7044" s="16" t="n">
        <f aca="false">H7044/2_Girdiler!$B$17</f>
        <v>4.98198418963962</v>
      </c>
      <c r="J7044" s="16" t="n">
        <f aca="false">D7044+I7044</f>
        <v>18.1774608343642</v>
      </c>
    </row>
    <row r="7045" customFormat="false" ht="15" hidden="false" customHeight="false" outlineLevel="0" collapsed="false">
      <c r="A7045" s="0" t="n">
        <v>7033</v>
      </c>
      <c r="B7045" s="7" t="n">
        <v>0.177743</v>
      </c>
      <c r="C7045" s="7" t="n">
        <v>0.60347</v>
      </c>
      <c r="D7045" s="16" t="n">
        <f aca="false">LOGINV(B7045,$B$7,$C$7)</f>
        <v>8.09107871840703</v>
      </c>
      <c r="E7045" s="16" t="n">
        <f aca="false">LOGINV(C7045,$B$8,$C$8)</f>
        <v>129.356089629115</v>
      </c>
      <c r="F7045" s="16" t="n">
        <f aca="false">$B$5/100*E7045*2_Girdiler!$B$14*2_Girdiler!$B$15*2_Girdiler!$B$16</f>
        <v>3.25459921506853</v>
      </c>
      <c r="G7045" s="16" t="n">
        <f aca="false">MIN(MATCH(F7045,2_Girdiler!$B$20:$I$20,1),7)</f>
        <v>1</v>
      </c>
      <c r="H7045" s="16" t="n">
        <f aca="false">IF(F7045&gt;=40,2_Girdiler!$I$21+(F7045-40)*(2_Girdiler!$I$21-2_Girdiler!$H$21)/(2_Girdiler!$I$20-2_Girdiler!$H$20),INDEX(2_Girdiler!$B$21:$I$21,G7045)+(F7045-INDEX(2_Girdiler!$B$20:$I$20,G7045))*(INDEX(2_Girdiler!$B$21:$I$21,G7045+1)-INDEX(2_Girdiler!$B$21:$I$21,G7045))/(INDEX(2_Girdiler!$B$20:$I$20,G7045+1)-INDEX(2_Girdiler!$B$20:$I$20,G7045)))</f>
        <v>7.16011827315077</v>
      </c>
      <c r="I7045" s="16" t="n">
        <f aca="false">H7045/2_Girdiler!$B$17</f>
        <v>2.86863712866618</v>
      </c>
      <c r="J7045" s="16" t="n">
        <f aca="false">D7045+I7045</f>
        <v>10.9597158470732</v>
      </c>
    </row>
    <row r="7046" customFormat="false" ht="15" hidden="false" customHeight="false" outlineLevel="0" collapsed="false">
      <c r="A7046" s="0" t="n">
        <v>7034</v>
      </c>
      <c r="B7046" s="7" t="n">
        <v>0.182382</v>
      </c>
      <c r="C7046" s="7" t="n">
        <v>0.938241</v>
      </c>
      <c r="D7046" s="16" t="n">
        <f aca="false">LOGINV(B7046,$B$7,$C$7)</f>
        <v>8.17119034850577</v>
      </c>
      <c r="E7046" s="16" t="n">
        <f aca="false">LOGINV(C7046,$B$8,$C$8)</f>
        <v>295.128611370829</v>
      </c>
      <c r="F7046" s="16" t="n">
        <f aca="false">$B$5/100*E7046*2_Girdiler!$B$14*2_Girdiler!$B$15*2_Girdiler!$B$16</f>
        <v>7.42543586209005</v>
      </c>
      <c r="G7046" s="16" t="n">
        <f aca="false">MIN(MATCH(F7046,2_Girdiler!$B$20:$I$20,1),7)</f>
        <v>2</v>
      </c>
      <c r="H7046" s="16" t="n">
        <f aca="false">IF(F7046&gt;=40,2_Girdiler!$I$21+(F7046-40)*(2_Girdiler!$I$21-2_Girdiler!$H$21)/(2_Girdiler!$I$20-2_Girdiler!$H$20),INDEX(2_Girdiler!$B$21:$I$21,G7046)+(F7046-INDEX(2_Girdiler!$B$20:$I$20,G7046))*(INDEX(2_Girdiler!$B$21:$I$21,G7046+1)-INDEX(2_Girdiler!$B$21:$I$21,G7046))/(INDEX(2_Girdiler!$B$20:$I$20,G7046+1)-INDEX(2_Girdiler!$B$20:$I$20,G7046)))</f>
        <v>14.8806973793441</v>
      </c>
      <c r="I7046" s="16" t="n">
        <f aca="false">H7046/2_Girdiler!$B$17</f>
        <v>5.96181786031414</v>
      </c>
      <c r="J7046" s="16" t="n">
        <f aca="false">D7046+I7046</f>
        <v>14.1330082088199</v>
      </c>
    </row>
    <row r="7047" customFormat="false" ht="15" hidden="false" customHeight="false" outlineLevel="0" collapsed="false">
      <c r="A7047" s="0" t="n">
        <v>7035</v>
      </c>
      <c r="B7047" s="7" t="n">
        <v>0.381583</v>
      </c>
      <c r="C7047" s="7" t="n">
        <v>0.837584</v>
      </c>
      <c r="D7047" s="16" t="n">
        <f aca="false">LOGINV(B7047,$B$7,$C$7)</f>
        <v>11.4482965794965</v>
      </c>
      <c r="E7047" s="16" t="n">
        <f aca="false">LOGINV(C7047,$B$8,$C$8)</f>
        <v>206.18490839312</v>
      </c>
      <c r="F7047" s="16" t="n">
        <f aca="false">$B$5/100*E7047*2_Girdiler!$B$14*2_Girdiler!$B$15*2_Girdiler!$B$16</f>
        <v>5.18761229517091</v>
      </c>
      <c r="G7047" s="16" t="n">
        <f aca="false">MIN(MATCH(F7047,2_Girdiler!$B$20:$I$20,1),7)</f>
        <v>2</v>
      </c>
      <c r="H7047" s="16" t="n">
        <f aca="false">IF(F7047&gt;=40,2_Girdiler!$I$21+(F7047-40)*(2_Girdiler!$I$21-2_Girdiler!$H$21)/(2_Girdiler!$I$20-2_Girdiler!$H$20),INDEX(2_Girdiler!$B$21:$I$21,G7047)+(F7047-INDEX(2_Girdiler!$B$20:$I$20,G7047))*(INDEX(2_Girdiler!$B$21:$I$21,G7047+1)-INDEX(2_Girdiler!$B$21:$I$21,G7047))/(INDEX(2_Girdiler!$B$20:$I$20,G7047+1)-INDEX(2_Girdiler!$B$20:$I$20,G7047)))</f>
        <v>11.3001796722735</v>
      </c>
      <c r="I7047" s="16" t="n">
        <f aca="false">H7047/2_Girdiler!$B$17</f>
        <v>4.52731557382751</v>
      </c>
      <c r="J7047" s="16" t="n">
        <f aca="false">D7047+I7047</f>
        <v>15.975612153324</v>
      </c>
    </row>
    <row r="7048" customFormat="false" ht="15" hidden="false" customHeight="false" outlineLevel="0" collapsed="false">
      <c r="A7048" s="0" t="n">
        <v>7036</v>
      </c>
      <c r="B7048" s="7" t="n">
        <v>0.788264</v>
      </c>
      <c r="C7048" s="7" t="n">
        <v>0.043852</v>
      </c>
      <c r="D7048" s="16" t="n">
        <f aca="false">LOGINV(B7048,$B$7,$C$7)</f>
        <v>21.1565547461186</v>
      </c>
      <c r="E7048" s="16" t="n">
        <f aca="false">LOGINV(C7048,$B$8,$C$8)</f>
        <v>36.2685294922549</v>
      </c>
      <c r="F7048" s="16" t="n">
        <f aca="false">$B$5/100*E7048*2_Girdiler!$B$14*2_Girdiler!$B$15*2_Girdiler!$B$16</f>
        <v>0.912516202025132</v>
      </c>
      <c r="G7048" s="16" t="n">
        <f aca="false">MIN(MATCH(F7048,2_Girdiler!$B$20:$I$20,1),7)</f>
        <v>1</v>
      </c>
      <c r="H7048" s="16" t="n">
        <f aca="false">IF(F7048&gt;=40,2_Girdiler!$I$21+(F7048-40)*(2_Girdiler!$I$21-2_Girdiler!$H$21)/(2_Girdiler!$I$20-2_Girdiler!$H$20),INDEX(2_Girdiler!$B$21:$I$21,G7048)+(F7048-INDEX(2_Girdiler!$B$20:$I$20,G7048))*(INDEX(2_Girdiler!$B$21:$I$21,G7048+1)-INDEX(2_Girdiler!$B$21:$I$21,G7048))/(INDEX(2_Girdiler!$B$20:$I$20,G7048+1)-INDEX(2_Girdiler!$B$20:$I$20,G7048)))</f>
        <v>2.00753564445529</v>
      </c>
      <c r="I7048" s="16" t="n">
        <f aca="false">H7048/2_Girdiler!$B$17</f>
        <v>0.804301139605485</v>
      </c>
      <c r="J7048" s="16" t="n">
        <f aca="false">D7048+I7048</f>
        <v>21.9608558857241</v>
      </c>
    </row>
    <row r="7049" customFormat="false" ht="15" hidden="false" customHeight="false" outlineLevel="0" collapsed="false">
      <c r="A7049" s="0" t="n">
        <v>7037</v>
      </c>
      <c r="B7049" s="7" t="n">
        <v>0.194288</v>
      </c>
      <c r="C7049" s="7" t="n">
        <v>0.98918</v>
      </c>
      <c r="D7049" s="16" t="n">
        <f aca="false">LOGINV(B7049,$B$7,$C$7)</f>
        <v>8.3746411668496</v>
      </c>
      <c r="E7049" s="16" t="n">
        <f aca="false">LOGINV(C7049,$B$8,$C$8)</f>
        <v>480.920713345795</v>
      </c>
      <c r="F7049" s="16" t="n">
        <f aca="false">$B$5/100*E7049*2_Girdiler!$B$14*2_Girdiler!$B$15*2_Girdiler!$B$16</f>
        <v>12.0999651477802</v>
      </c>
      <c r="G7049" s="16" t="n">
        <f aca="false">MIN(MATCH(F7049,2_Girdiler!$B$20:$I$20,1),7)</f>
        <v>3</v>
      </c>
      <c r="H7049" s="16" t="n">
        <f aca="false">IF(F7049&gt;=40,2_Girdiler!$I$21+(F7049-40)*(2_Girdiler!$I$21-2_Girdiler!$H$21)/(2_Girdiler!$I$20-2_Girdiler!$H$20),INDEX(2_Girdiler!$B$21:$I$21,G7049)+(F7049-INDEX(2_Girdiler!$B$20:$I$20,G7049))*(INDEX(2_Girdiler!$B$21:$I$21,G7049+1)-INDEX(2_Girdiler!$B$21:$I$21,G7049))/(INDEX(2_Girdiler!$B$20:$I$20,G7049+1)-INDEX(2_Girdiler!$B$20:$I$20,G7049)))</f>
        <v>20.8899686330022</v>
      </c>
      <c r="I7049" s="16" t="n">
        <f aca="false">H7049/2_Girdiler!$B$17</f>
        <v>8.36937845873485</v>
      </c>
      <c r="J7049" s="16" t="n">
        <f aca="false">D7049+I7049</f>
        <v>16.7440196255845</v>
      </c>
    </row>
    <row r="7050" customFormat="false" ht="15" hidden="false" customHeight="false" outlineLevel="0" collapsed="false">
      <c r="A7050" s="0" t="n">
        <v>7038</v>
      </c>
      <c r="B7050" s="7" t="n">
        <v>0.214115</v>
      </c>
      <c r="C7050" s="7" t="n">
        <v>0.485684</v>
      </c>
      <c r="D7050" s="16" t="n">
        <f aca="false">LOGINV(B7050,$B$7,$C$7)</f>
        <v>8.70775727212197</v>
      </c>
      <c r="E7050" s="16" t="n">
        <f aca="false">LOGINV(C7050,$B$8,$C$8)</f>
        <v>106.704188794202</v>
      </c>
      <c r="F7050" s="16" t="n">
        <f aca="false">$B$5/100*E7050*2_Girdiler!$B$14*2_Girdiler!$B$15*2_Girdiler!$B$16</f>
        <v>2.68467739006212</v>
      </c>
      <c r="G7050" s="16" t="n">
        <f aca="false">MIN(MATCH(F7050,2_Girdiler!$B$20:$I$20,1),7)</f>
        <v>1</v>
      </c>
      <c r="H7050" s="16" t="n">
        <f aca="false">IF(F7050&gt;=40,2_Girdiler!$I$21+(F7050-40)*(2_Girdiler!$I$21-2_Girdiler!$H$21)/(2_Girdiler!$I$20-2_Girdiler!$H$20),INDEX(2_Girdiler!$B$21:$I$21,G7050)+(F7050-INDEX(2_Girdiler!$B$20:$I$20,G7050))*(INDEX(2_Girdiler!$B$21:$I$21,G7050+1)-INDEX(2_Girdiler!$B$21:$I$21,G7050))/(INDEX(2_Girdiler!$B$20:$I$20,G7050+1)-INDEX(2_Girdiler!$B$20:$I$20,G7050)))</f>
        <v>5.90629025813666</v>
      </c>
      <c r="I7050" s="16" t="n">
        <f aca="false">H7050/2_Girdiler!$B$17</f>
        <v>2.36630218675347</v>
      </c>
      <c r="J7050" s="16" t="n">
        <f aca="false">D7050+I7050</f>
        <v>11.0740594588754</v>
      </c>
    </row>
    <row r="7051" customFormat="false" ht="15" hidden="false" customHeight="false" outlineLevel="0" collapsed="false">
      <c r="A7051" s="0" t="n">
        <v>7039</v>
      </c>
      <c r="B7051" s="7" t="n">
        <v>0.666549</v>
      </c>
      <c r="C7051" s="7" t="n">
        <v>0.963227</v>
      </c>
      <c r="D7051" s="16" t="n">
        <f aca="false">LOGINV(B7051,$B$7,$C$7)</f>
        <v>17.2137249133101</v>
      </c>
      <c r="E7051" s="16" t="n">
        <f aca="false">LOGINV(C7051,$B$8,$C$8)</f>
        <v>346.646136807565</v>
      </c>
      <c r="F7051" s="16" t="n">
        <f aca="false">$B$5/100*E7051*2_Girdiler!$B$14*2_Girdiler!$B$15*2_Girdiler!$B$16</f>
        <v>8.72161680207835</v>
      </c>
      <c r="G7051" s="16" t="n">
        <f aca="false">MIN(MATCH(F7051,2_Girdiler!$B$20:$I$20,1),7)</f>
        <v>2</v>
      </c>
      <c r="H7051" s="16" t="n">
        <f aca="false">IF(F7051&gt;=40,2_Girdiler!$I$21+(F7051-40)*(2_Girdiler!$I$21-2_Girdiler!$H$21)/(2_Girdiler!$I$20-2_Girdiler!$H$20),INDEX(2_Girdiler!$B$21:$I$21,G7051)+(F7051-INDEX(2_Girdiler!$B$20:$I$20,G7051))*(INDEX(2_Girdiler!$B$21:$I$21,G7051+1)-INDEX(2_Girdiler!$B$21:$I$21,G7051))/(INDEX(2_Girdiler!$B$20:$I$20,G7051+1)-INDEX(2_Girdiler!$B$20:$I$20,G7051)))</f>
        <v>16.9545868833254</v>
      </c>
      <c r="I7051" s="16" t="n">
        <f aca="false">H7051/2_Girdiler!$B$17</f>
        <v>6.79270307825535</v>
      </c>
      <c r="J7051" s="16" t="n">
        <f aca="false">D7051+I7051</f>
        <v>24.0064279915654</v>
      </c>
    </row>
    <row r="7052" customFormat="false" ht="15" hidden="false" customHeight="false" outlineLevel="0" collapsed="false">
      <c r="A7052" s="0" t="n">
        <v>7040</v>
      </c>
      <c r="B7052" s="7" t="n">
        <v>0.00054</v>
      </c>
      <c r="C7052" s="7" t="n">
        <v>0.828573</v>
      </c>
      <c r="D7052" s="16" t="n">
        <f aca="false">LOGINV(B7052,$B$7,$C$7)</f>
        <v>2.18969910871733</v>
      </c>
      <c r="E7052" s="16" t="n">
        <f aca="false">LOGINV(C7052,$B$8,$C$8)</f>
        <v>201.444200978659</v>
      </c>
      <c r="F7052" s="16" t="n">
        <f aca="false">$B$5/100*E7052*2_Girdiler!$B$14*2_Girdiler!$B$15*2_Girdiler!$B$16</f>
        <v>5.06833609662306</v>
      </c>
      <c r="G7052" s="16" t="n">
        <f aca="false">MIN(MATCH(F7052,2_Girdiler!$B$20:$I$20,1),7)</f>
        <v>2</v>
      </c>
      <c r="H7052" s="16" t="n">
        <f aca="false">IF(F7052&gt;=40,2_Girdiler!$I$21+(F7052-40)*(2_Girdiler!$I$21-2_Girdiler!$H$21)/(2_Girdiler!$I$20-2_Girdiler!$H$20),INDEX(2_Girdiler!$B$21:$I$21,G7052)+(F7052-INDEX(2_Girdiler!$B$20:$I$20,G7052))*(INDEX(2_Girdiler!$B$21:$I$21,G7052+1)-INDEX(2_Girdiler!$B$21:$I$21,G7052))/(INDEX(2_Girdiler!$B$20:$I$20,G7052+1)-INDEX(2_Girdiler!$B$20:$I$20,G7052)))</f>
        <v>11.1093377545969</v>
      </c>
      <c r="I7052" s="16" t="n">
        <f aca="false">H7052/2_Girdiler!$B$17</f>
        <v>4.45085647219427</v>
      </c>
      <c r="J7052" s="16" t="n">
        <f aca="false">D7052+I7052</f>
        <v>6.6405555809116</v>
      </c>
    </row>
    <row r="7053" customFormat="false" ht="15" hidden="false" customHeight="false" outlineLevel="0" collapsed="false">
      <c r="A7053" s="0" t="n">
        <v>7041</v>
      </c>
      <c r="B7053" s="7" t="n">
        <v>0.9614</v>
      </c>
      <c r="C7053" s="7" t="n">
        <v>0.510695</v>
      </c>
      <c r="D7053" s="16" t="n">
        <f aca="false">LOGINV(B7053,$B$7,$C$7)</f>
        <v>36.263791584222</v>
      </c>
      <c r="E7053" s="16" t="n">
        <f aca="false">LOGINV(C7053,$B$8,$C$8)</f>
        <v>111.111696843303</v>
      </c>
      <c r="F7053" s="16" t="n">
        <f aca="false">$B$5/100*E7053*2_Girdiler!$B$14*2_Girdiler!$B$15*2_Girdiler!$B$16</f>
        <v>2.79557029257749</v>
      </c>
      <c r="G7053" s="16" t="n">
        <f aca="false">MIN(MATCH(F7053,2_Girdiler!$B$20:$I$20,1),7)</f>
        <v>1</v>
      </c>
      <c r="H7053" s="16" t="n">
        <f aca="false">IF(F7053&gt;=40,2_Girdiler!$I$21+(F7053-40)*(2_Girdiler!$I$21-2_Girdiler!$H$21)/(2_Girdiler!$I$20-2_Girdiler!$H$20),INDEX(2_Girdiler!$B$21:$I$21,G7053)+(F7053-INDEX(2_Girdiler!$B$20:$I$20,G7053))*(INDEX(2_Girdiler!$B$21:$I$21,G7053+1)-INDEX(2_Girdiler!$B$21:$I$21,G7053))/(INDEX(2_Girdiler!$B$20:$I$20,G7053+1)-INDEX(2_Girdiler!$B$20:$I$20,G7053)))</f>
        <v>6.15025464367048</v>
      </c>
      <c r="I7053" s="16" t="n">
        <f aca="false">H7053/2_Girdiler!$B$17</f>
        <v>2.46404432839362</v>
      </c>
      <c r="J7053" s="16" t="n">
        <f aca="false">D7053+I7053</f>
        <v>38.7278359126156</v>
      </c>
    </row>
    <row r="7054" customFormat="false" ht="15" hidden="false" customHeight="false" outlineLevel="0" collapsed="false">
      <c r="A7054" s="0" t="n">
        <v>7042</v>
      </c>
      <c r="B7054" s="7" t="n">
        <v>0.596036</v>
      </c>
      <c r="C7054" s="7" t="n">
        <v>0.509442</v>
      </c>
      <c r="D7054" s="16" t="n">
        <f aca="false">LOGINV(B7054,$B$7,$C$7)</f>
        <v>15.5071915998424</v>
      </c>
      <c r="E7054" s="16" t="n">
        <f aca="false">LOGINV(C7054,$B$8,$C$8)</f>
        <v>110.886586612274</v>
      </c>
      <c r="F7054" s="16" t="n">
        <f aca="false">$B$5/100*E7054*2_Girdiler!$B$14*2_Girdiler!$B$15*2_Girdiler!$B$16</f>
        <v>2.78990651916481</v>
      </c>
      <c r="G7054" s="16" t="n">
        <f aca="false">MIN(MATCH(F7054,2_Girdiler!$B$20:$I$20,1),7)</f>
        <v>1</v>
      </c>
      <c r="H7054" s="16" t="n">
        <f aca="false">IF(F7054&gt;=40,2_Girdiler!$I$21+(F7054-40)*(2_Girdiler!$I$21-2_Girdiler!$H$21)/(2_Girdiler!$I$20-2_Girdiler!$H$20),INDEX(2_Girdiler!$B$21:$I$21,G7054)+(F7054-INDEX(2_Girdiler!$B$20:$I$20,G7054))*(INDEX(2_Girdiler!$B$21:$I$21,G7054+1)-INDEX(2_Girdiler!$B$21:$I$21,G7054))/(INDEX(2_Girdiler!$B$20:$I$20,G7054+1)-INDEX(2_Girdiler!$B$20:$I$20,G7054)))</f>
        <v>6.13779434216258</v>
      </c>
      <c r="I7054" s="16" t="n">
        <f aca="false">H7054/2_Girdiler!$B$17</f>
        <v>2.4590522204177</v>
      </c>
      <c r="J7054" s="16" t="n">
        <f aca="false">D7054+I7054</f>
        <v>17.9662438202601</v>
      </c>
    </row>
    <row r="7055" customFormat="false" ht="15" hidden="false" customHeight="false" outlineLevel="0" collapsed="false">
      <c r="A7055" s="0" t="n">
        <v>7043</v>
      </c>
      <c r="B7055" s="7" t="n">
        <v>0.464453</v>
      </c>
      <c r="C7055" s="7" t="n">
        <v>0.710699</v>
      </c>
      <c r="D7055" s="16" t="n">
        <f aca="false">LOGINV(B7055,$B$7,$C$7)</f>
        <v>12.8850538165241</v>
      </c>
      <c r="E7055" s="16" t="n">
        <f aca="false">LOGINV(C7055,$B$8,$C$8)</f>
        <v>156.296961610855</v>
      </c>
      <c r="F7055" s="16" t="n">
        <f aca="false">$B$5/100*E7055*2_Girdiler!$B$14*2_Girdiler!$B$15*2_Girdiler!$B$16</f>
        <v>3.9324315541291</v>
      </c>
      <c r="G7055" s="16" t="n">
        <f aca="false">MIN(MATCH(F7055,2_Girdiler!$B$20:$I$20,1),7)</f>
        <v>1</v>
      </c>
      <c r="H7055" s="16" t="n">
        <f aca="false">IF(F7055&gt;=40,2_Girdiler!$I$21+(F7055-40)*(2_Girdiler!$I$21-2_Girdiler!$H$21)/(2_Girdiler!$I$20-2_Girdiler!$H$20),INDEX(2_Girdiler!$B$21:$I$21,G7055)+(F7055-INDEX(2_Girdiler!$B$20:$I$20,G7055))*(INDEX(2_Girdiler!$B$21:$I$21,G7055+1)-INDEX(2_Girdiler!$B$21:$I$21,G7055))/(INDEX(2_Girdiler!$B$20:$I$20,G7055+1)-INDEX(2_Girdiler!$B$20:$I$20,G7055)))</f>
        <v>8.65134941908402</v>
      </c>
      <c r="I7055" s="16" t="n">
        <f aca="false">H7055/2_Girdiler!$B$17</f>
        <v>3.46608550444071</v>
      </c>
      <c r="J7055" s="16" t="n">
        <f aca="false">D7055+I7055</f>
        <v>16.3511393209649</v>
      </c>
    </row>
    <row r="7056" customFormat="false" ht="15" hidden="false" customHeight="false" outlineLevel="0" collapsed="false">
      <c r="A7056" s="0" t="n">
        <v>7044</v>
      </c>
      <c r="B7056" s="7" t="n">
        <v>0.090608</v>
      </c>
      <c r="C7056" s="7" t="n">
        <v>0.245054</v>
      </c>
      <c r="D7056" s="16" t="n">
        <f aca="false">LOGINV(B7056,$B$7,$C$7)</f>
        <v>6.42723780485881</v>
      </c>
      <c r="E7056" s="16" t="n">
        <f aca="false">LOGINV(C7056,$B$8,$C$8)</f>
        <v>69.9475464749068</v>
      </c>
      <c r="F7056" s="16" t="n">
        <f aca="false">$B$5/100*E7056*2_Girdiler!$B$14*2_Girdiler!$B$15*2_Girdiler!$B$16</f>
        <v>1.75988026930866</v>
      </c>
      <c r="G7056" s="16" t="n">
        <f aca="false">MIN(MATCH(F7056,2_Girdiler!$B$20:$I$20,1),7)</f>
        <v>1</v>
      </c>
      <c r="H7056" s="16" t="n">
        <f aca="false">IF(F7056&gt;=40,2_Girdiler!$I$21+(F7056-40)*(2_Girdiler!$I$21-2_Girdiler!$H$21)/(2_Girdiler!$I$20-2_Girdiler!$H$20),INDEX(2_Girdiler!$B$21:$I$21,G7056)+(F7056-INDEX(2_Girdiler!$B$20:$I$20,G7056))*(INDEX(2_Girdiler!$B$21:$I$21,G7056+1)-INDEX(2_Girdiler!$B$21:$I$21,G7056))/(INDEX(2_Girdiler!$B$20:$I$20,G7056+1)-INDEX(2_Girdiler!$B$20:$I$20,G7056)))</f>
        <v>3.87173659247904</v>
      </c>
      <c r="I7056" s="16" t="n">
        <f aca="false">H7056/2_Girdiler!$B$17</f>
        <v>1.55117651942269</v>
      </c>
      <c r="J7056" s="16" t="n">
        <f aca="false">D7056+I7056</f>
        <v>7.9784143242815</v>
      </c>
    </row>
    <row r="7057" customFormat="false" ht="15" hidden="false" customHeight="false" outlineLevel="0" collapsed="false">
      <c r="A7057" s="0" t="n">
        <v>7045</v>
      </c>
      <c r="B7057" s="7" t="n">
        <v>0.588984</v>
      </c>
      <c r="C7057" s="7" t="n">
        <v>0.934452</v>
      </c>
      <c r="D7057" s="16" t="n">
        <f aca="false">LOGINV(B7057,$B$7,$C$7)</f>
        <v>15.3509478600582</v>
      </c>
      <c r="E7057" s="16" t="n">
        <f aca="false">LOGINV(C7057,$B$8,$C$8)</f>
        <v>289.397471637264</v>
      </c>
      <c r="F7057" s="16" t="n">
        <f aca="false">$B$5/100*E7057*2_Girdiler!$B$14*2_Girdiler!$B$15*2_Girdiler!$B$16</f>
        <v>7.28124038639357</v>
      </c>
      <c r="G7057" s="16" t="n">
        <f aca="false">MIN(MATCH(F7057,2_Girdiler!$B$20:$I$20,1),7)</f>
        <v>2</v>
      </c>
      <c r="H7057" s="16" t="n">
        <f aca="false">IF(F7057&gt;=40,2_Girdiler!$I$21+(F7057-40)*(2_Girdiler!$I$21-2_Girdiler!$H$21)/(2_Girdiler!$I$20-2_Girdiler!$H$20),INDEX(2_Girdiler!$B$21:$I$21,G7057)+(F7057-INDEX(2_Girdiler!$B$20:$I$20,G7057))*(INDEX(2_Girdiler!$B$21:$I$21,G7057+1)-INDEX(2_Girdiler!$B$21:$I$21,G7057))/(INDEX(2_Girdiler!$B$20:$I$20,G7057+1)-INDEX(2_Girdiler!$B$20:$I$20,G7057)))</f>
        <v>14.6499846182297</v>
      </c>
      <c r="I7057" s="16" t="n">
        <f aca="false">H7057/2_Girdiler!$B$17</f>
        <v>5.8693848630728</v>
      </c>
      <c r="J7057" s="16" t="n">
        <f aca="false">D7057+I7057</f>
        <v>21.220332723131</v>
      </c>
    </row>
    <row r="7058" customFormat="false" ht="15" hidden="false" customHeight="false" outlineLevel="0" collapsed="false">
      <c r="A7058" s="0" t="n">
        <v>7046</v>
      </c>
      <c r="B7058" s="7" t="n">
        <v>0.898333</v>
      </c>
      <c r="C7058" s="7" t="n">
        <v>0.421702</v>
      </c>
      <c r="D7058" s="16" t="n">
        <f aca="false">LOGINV(B7058,$B$7,$C$7)</f>
        <v>27.5189311867318</v>
      </c>
      <c r="E7058" s="16" t="n">
        <f aca="false">LOGINV(C7058,$B$8,$C$8)</f>
        <v>96.1314194350291</v>
      </c>
      <c r="F7058" s="16" t="n">
        <f aca="false">$B$5/100*E7058*2_Girdiler!$B$14*2_Girdiler!$B$15*2_Girdiler!$B$16</f>
        <v>2.41866651298533</v>
      </c>
      <c r="G7058" s="16" t="n">
        <f aca="false">MIN(MATCH(F7058,2_Girdiler!$B$20:$I$20,1),7)</f>
        <v>1</v>
      </c>
      <c r="H7058" s="16" t="n">
        <f aca="false">IF(F7058&gt;=40,2_Girdiler!$I$21+(F7058-40)*(2_Girdiler!$I$21-2_Girdiler!$H$21)/(2_Girdiler!$I$20-2_Girdiler!$H$20),INDEX(2_Girdiler!$B$21:$I$21,G7058)+(F7058-INDEX(2_Girdiler!$B$20:$I$20,G7058))*(INDEX(2_Girdiler!$B$21:$I$21,G7058+1)-INDEX(2_Girdiler!$B$21:$I$21,G7058))/(INDEX(2_Girdiler!$B$20:$I$20,G7058+1)-INDEX(2_Girdiler!$B$20:$I$20,G7058)))</f>
        <v>5.32106632856773</v>
      </c>
      <c r="I7058" s="16" t="n">
        <f aca="false">H7058/2_Girdiler!$B$17</f>
        <v>2.1318374713813</v>
      </c>
      <c r="J7058" s="16" t="n">
        <f aca="false">D7058+I7058</f>
        <v>29.6507686581131</v>
      </c>
    </row>
    <row r="7059" customFormat="false" ht="15" hidden="false" customHeight="false" outlineLevel="0" collapsed="false">
      <c r="A7059" s="0" t="n">
        <v>7047</v>
      </c>
      <c r="B7059" s="7" t="n">
        <v>0.232584</v>
      </c>
      <c r="C7059" s="7" t="n">
        <v>0.262601</v>
      </c>
      <c r="D7059" s="16" t="n">
        <f aca="false">LOGINV(B7059,$B$7,$C$7)</f>
        <v>9.01324682065343</v>
      </c>
      <c r="E7059" s="16" t="n">
        <f aca="false">LOGINV(C7059,$B$8,$C$8)</f>
        <v>72.4656373605117</v>
      </c>
      <c r="F7059" s="16" t="n">
        <f aca="false">$B$5/100*E7059*2_Girdiler!$B$14*2_Girdiler!$B$15*2_Girdiler!$B$16</f>
        <v>1.82323543599047</v>
      </c>
      <c r="G7059" s="16" t="n">
        <f aca="false">MIN(MATCH(F7059,2_Girdiler!$B$20:$I$20,1),7)</f>
        <v>1</v>
      </c>
      <c r="H7059" s="16" t="n">
        <f aca="false">IF(F7059&gt;=40,2_Girdiler!$I$21+(F7059-40)*(2_Girdiler!$I$21-2_Girdiler!$H$21)/(2_Girdiler!$I$20-2_Girdiler!$H$20),INDEX(2_Girdiler!$B$21:$I$21,G7059)+(F7059-INDEX(2_Girdiler!$B$20:$I$20,G7059))*(INDEX(2_Girdiler!$B$21:$I$21,G7059+1)-INDEX(2_Girdiler!$B$21:$I$21,G7059))/(INDEX(2_Girdiler!$B$20:$I$20,G7059+1)-INDEX(2_Girdiler!$B$20:$I$20,G7059)))</f>
        <v>4.01111795917904</v>
      </c>
      <c r="I7059" s="16" t="n">
        <f aca="false">H7059/2_Girdiler!$B$17</f>
        <v>1.60701841313263</v>
      </c>
      <c r="J7059" s="16" t="n">
        <f aca="false">D7059+I7059</f>
        <v>10.6202652337861</v>
      </c>
    </row>
    <row r="7060" customFormat="false" ht="15" hidden="false" customHeight="false" outlineLevel="0" collapsed="false">
      <c r="A7060" s="0" t="n">
        <v>7048</v>
      </c>
      <c r="B7060" s="7" t="n">
        <v>0.262283</v>
      </c>
      <c r="C7060" s="7" t="n">
        <v>0.288308</v>
      </c>
      <c r="D7060" s="16" t="n">
        <f aca="false">LOGINV(B7060,$B$7,$C$7)</f>
        <v>9.49830755774972</v>
      </c>
      <c r="E7060" s="16" t="n">
        <f aca="false">LOGINV(C7060,$B$8,$C$8)</f>
        <v>76.1590703284178</v>
      </c>
      <c r="F7060" s="16" t="n">
        <f aca="false">$B$5/100*E7060*2_Girdiler!$B$14*2_Girdiler!$B$15*2_Girdiler!$B$16</f>
        <v>1.91616220946299</v>
      </c>
      <c r="G7060" s="16" t="n">
        <f aca="false">MIN(MATCH(F7060,2_Girdiler!$B$20:$I$20,1),7)</f>
        <v>1</v>
      </c>
      <c r="H7060" s="16" t="n">
        <f aca="false">IF(F7060&gt;=40,2_Girdiler!$I$21+(F7060-40)*(2_Girdiler!$I$21-2_Girdiler!$H$21)/(2_Girdiler!$I$20-2_Girdiler!$H$20),INDEX(2_Girdiler!$B$21:$I$21,G7060)+(F7060-INDEX(2_Girdiler!$B$20:$I$20,G7060))*(INDEX(2_Girdiler!$B$21:$I$21,G7060+1)-INDEX(2_Girdiler!$B$21:$I$21,G7060))/(INDEX(2_Girdiler!$B$20:$I$20,G7060+1)-INDEX(2_Girdiler!$B$20:$I$20,G7060)))</f>
        <v>4.21555686081858</v>
      </c>
      <c r="I7060" s="16" t="n">
        <f aca="false">H7060/2_Girdiler!$B$17</f>
        <v>1.68892502436642</v>
      </c>
      <c r="J7060" s="16" t="n">
        <f aca="false">D7060+I7060</f>
        <v>11.1872325821161</v>
      </c>
    </row>
    <row r="7061" customFormat="false" ht="15" hidden="false" customHeight="false" outlineLevel="0" collapsed="false">
      <c r="A7061" s="0" t="n">
        <v>7049</v>
      </c>
      <c r="B7061" s="7" t="n">
        <v>0.846752</v>
      </c>
      <c r="C7061" s="7" t="n">
        <v>0.941825</v>
      </c>
      <c r="D7061" s="16" t="n">
        <f aca="false">LOGINV(B7061,$B$7,$C$7)</f>
        <v>23.9459313816481</v>
      </c>
      <c r="E7061" s="16" t="n">
        <f aca="false">LOGINV(C7061,$B$8,$C$8)</f>
        <v>300.920092668819</v>
      </c>
      <c r="F7061" s="16" t="n">
        <f aca="false">$B$5/100*E7061*2_Girdiler!$B$14*2_Girdiler!$B$15*2_Girdiler!$B$16</f>
        <v>7.5711495315475</v>
      </c>
      <c r="G7061" s="16" t="n">
        <f aca="false">MIN(MATCH(F7061,2_Girdiler!$B$20:$I$20,1),7)</f>
        <v>2</v>
      </c>
      <c r="H7061" s="16" t="n">
        <f aca="false">IF(F7061&gt;=40,2_Girdiler!$I$21+(F7061-40)*(2_Girdiler!$I$21-2_Girdiler!$H$21)/(2_Girdiler!$I$20-2_Girdiler!$H$20),INDEX(2_Girdiler!$B$21:$I$21,G7061)+(F7061-INDEX(2_Girdiler!$B$20:$I$20,G7061))*(INDEX(2_Girdiler!$B$21:$I$21,G7061+1)-INDEX(2_Girdiler!$B$21:$I$21,G7061))/(INDEX(2_Girdiler!$B$20:$I$20,G7061+1)-INDEX(2_Girdiler!$B$20:$I$20,G7061)))</f>
        <v>15.113839250476</v>
      </c>
      <c r="I7061" s="16" t="n">
        <f aca="false">H7061/2_Girdiler!$B$17</f>
        <v>6.05522405868429</v>
      </c>
      <c r="J7061" s="16" t="n">
        <f aca="false">D7061+I7061</f>
        <v>30.0011554403323</v>
      </c>
    </row>
    <row r="7062" customFormat="false" ht="15" hidden="false" customHeight="false" outlineLevel="0" collapsed="false">
      <c r="A7062" s="0" t="n">
        <v>7050</v>
      </c>
      <c r="B7062" s="7" t="n">
        <v>0.65989</v>
      </c>
      <c r="C7062" s="7" t="n">
        <v>0.855467</v>
      </c>
      <c r="D7062" s="16" t="n">
        <f aca="false">LOGINV(B7062,$B$7,$C$7)</f>
        <v>17.0395927543484</v>
      </c>
      <c r="E7062" s="16" t="n">
        <f aca="false">LOGINV(C7062,$B$8,$C$8)</f>
        <v>216.495681313517</v>
      </c>
      <c r="F7062" s="16" t="n">
        <f aca="false">$B$5/100*E7062*2_Girdiler!$B$14*2_Girdiler!$B$15*2_Girdiler!$B$16</f>
        <v>5.44703134184808</v>
      </c>
      <c r="G7062" s="16" t="n">
        <f aca="false">MIN(MATCH(F7062,2_Girdiler!$B$20:$I$20,1),7)</f>
        <v>2</v>
      </c>
      <c r="H7062" s="16" t="n">
        <f aca="false">IF(F7062&gt;=40,2_Girdiler!$I$21+(F7062-40)*(2_Girdiler!$I$21-2_Girdiler!$H$21)/(2_Girdiler!$I$20-2_Girdiler!$H$20),INDEX(2_Girdiler!$B$21:$I$21,G7062)+(F7062-INDEX(2_Girdiler!$B$20:$I$20,G7062))*(INDEX(2_Girdiler!$B$21:$I$21,G7062+1)-INDEX(2_Girdiler!$B$21:$I$21,G7062))/(INDEX(2_Girdiler!$B$20:$I$20,G7062+1)-INDEX(2_Girdiler!$B$20:$I$20,G7062)))</f>
        <v>11.7152501469569</v>
      </c>
      <c r="I7062" s="16" t="n">
        <f aca="false">H7062/2_Girdiler!$B$17</f>
        <v>4.693609834518</v>
      </c>
      <c r="J7062" s="16" t="n">
        <f aca="false">D7062+I7062</f>
        <v>21.7332025888664</v>
      </c>
    </row>
    <row r="7063" customFormat="false" ht="15" hidden="false" customHeight="false" outlineLevel="0" collapsed="false">
      <c r="A7063" s="0" t="n">
        <v>7051</v>
      </c>
      <c r="B7063" s="7" t="n">
        <v>0.214821</v>
      </c>
      <c r="C7063" s="7" t="n">
        <v>0.094275</v>
      </c>
      <c r="D7063" s="16" t="n">
        <f aca="false">LOGINV(B7063,$B$7,$C$7)</f>
        <v>8.71950978323294</v>
      </c>
      <c r="E7063" s="16" t="n">
        <f aca="false">LOGINV(C7063,$B$8,$C$8)</f>
        <v>46.7340777750207</v>
      </c>
      <c r="F7063" s="16" t="n">
        <f aca="false">$B$5/100*E7063*2_Girdiler!$B$14*2_Girdiler!$B$15*2_Girdiler!$B$16</f>
        <v>1.17582939681952</v>
      </c>
      <c r="G7063" s="16" t="n">
        <f aca="false">MIN(MATCH(F7063,2_Girdiler!$B$20:$I$20,1),7)</f>
        <v>1</v>
      </c>
      <c r="H7063" s="16" t="n">
        <f aca="false">IF(F7063&gt;=40,2_Girdiler!$I$21+(F7063-40)*(2_Girdiler!$I$21-2_Girdiler!$H$21)/(2_Girdiler!$I$20-2_Girdiler!$H$20),INDEX(2_Girdiler!$B$21:$I$21,G7063)+(F7063-INDEX(2_Girdiler!$B$20:$I$20,G7063))*(INDEX(2_Girdiler!$B$21:$I$21,G7063+1)-INDEX(2_Girdiler!$B$21:$I$21,G7063))/(INDEX(2_Girdiler!$B$20:$I$20,G7063+1)-INDEX(2_Girdiler!$B$20:$I$20,G7063)))</f>
        <v>2.58682467300294</v>
      </c>
      <c r="I7063" s="16" t="n">
        <f aca="false">H7063/2_Girdiler!$B$17</f>
        <v>1.03638809014541</v>
      </c>
      <c r="J7063" s="16" t="n">
        <f aca="false">D7063+I7063</f>
        <v>9.75589787337835</v>
      </c>
    </row>
    <row r="7064" customFormat="false" ht="15" hidden="false" customHeight="false" outlineLevel="0" collapsed="false">
      <c r="A7064" s="0" t="n">
        <v>7052</v>
      </c>
      <c r="B7064" s="7" t="n">
        <v>0.894725</v>
      </c>
      <c r="C7064" s="7" t="n">
        <v>0.807461</v>
      </c>
      <c r="D7064" s="16" t="n">
        <f aca="false">LOGINV(B7064,$B$7,$C$7)</f>
        <v>27.2130105212798</v>
      </c>
      <c r="E7064" s="16" t="n">
        <f aca="false">LOGINV(C7064,$B$8,$C$8)</f>
        <v>191.310193380414</v>
      </c>
      <c r="F7064" s="16" t="n">
        <f aca="false">$B$5/100*E7064*2_Girdiler!$B$14*2_Girdiler!$B$15*2_Girdiler!$B$16</f>
        <v>4.81336446545121</v>
      </c>
      <c r="G7064" s="16" t="n">
        <f aca="false">MIN(MATCH(F7064,2_Girdiler!$B$20:$I$20,1),7)</f>
        <v>1</v>
      </c>
      <c r="H7064" s="16" t="n">
        <f aca="false">IF(F7064&gt;=40,2_Girdiler!$I$21+(F7064-40)*(2_Girdiler!$I$21-2_Girdiler!$H$21)/(2_Girdiler!$I$20-2_Girdiler!$H$20),INDEX(2_Girdiler!$B$21:$I$21,G7064)+(F7064-INDEX(2_Girdiler!$B$20:$I$20,G7064))*(INDEX(2_Girdiler!$B$21:$I$21,G7064+1)-INDEX(2_Girdiler!$B$21:$I$21,G7064))/(INDEX(2_Girdiler!$B$20:$I$20,G7064+1)-INDEX(2_Girdiler!$B$20:$I$20,G7064)))</f>
        <v>10.5894018239927</v>
      </c>
      <c r="I7064" s="16" t="n">
        <f aca="false">H7064/2_Girdiler!$B$17</f>
        <v>4.24254880768937</v>
      </c>
      <c r="J7064" s="16" t="n">
        <f aca="false">D7064+I7064</f>
        <v>31.4555593289692</v>
      </c>
    </row>
    <row r="7065" customFormat="false" ht="15" hidden="false" customHeight="false" outlineLevel="0" collapsed="false">
      <c r="A7065" s="0" t="n">
        <v>7053</v>
      </c>
      <c r="B7065" s="7" t="n">
        <v>0.934236</v>
      </c>
      <c r="C7065" s="7" t="n">
        <v>0.720893</v>
      </c>
      <c r="D7065" s="16" t="n">
        <f aca="false">LOGINV(B7065,$B$7,$C$7)</f>
        <v>31.3877276433079</v>
      </c>
      <c r="E7065" s="16" t="n">
        <f aca="false">LOGINV(C7065,$B$8,$C$8)</f>
        <v>159.36019035485</v>
      </c>
      <c r="F7065" s="16" t="n">
        <f aca="false">$B$5/100*E7065*2_Girdiler!$B$14*2_Girdiler!$B$15*2_Girdiler!$B$16</f>
        <v>4.00950238932802</v>
      </c>
      <c r="G7065" s="16" t="n">
        <f aca="false">MIN(MATCH(F7065,2_Girdiler!$B$20:$I$20,1),7)</f>
        <v>1</v>
      </c>
      <c r="H7065" s="16" t="n">
        <f aca="false">IF(F7065&gt;=40,2_Girdiler!$I$21+(F7065-40)*(2_Girdiler!$I$21-2_Girdiler!$H$21)/(2_Girdiler!$I$20-2_Girdiler!$H$20),INDEX(2_Girdiler!$B$21:$I$21,G7065)+(F7065-INDEX(2_Girdiler!$B$20:$I$20,G7065))*(INDEX(2_Girdiler!$B$21:$I$21,G7065+1)-INDEX(2_Girdiler!$B$21:$I$21,G7065))/(INDEX(2_Girdiler!$B$20:$I$20,G7065+1)-INDEX(2_Girdiler!$B$20:$I$20,G7065)))</f>
        <v>8.82090525652164</v>
      </c>
      <c r="I7065" s="16" t="n">
        <f aca="false">H7065/2_Girdiler!$B$17</f>
        <v>3.53401652905514</v>
      </c>
      <c r="J7065" s="16" t="n">
        <f aca="false">D7065+I7065</f>
        <v>34.921744172363</v>
      </c>
    </row>
    <row r="7066" customFormat="false" ht="15" hidden="false" customHeight="false" outlineLevel="0" collapsed="false">
      <c r="A7066" s="0" t="n">
        <v>7054</v>
      </c>
      <c r="B7066" s="7" t="n">
        <v>0.186817</v>
      </c>
      <c r="C7066" s="7" t="n">
        <v>0.036679</v>
      </c>
      <c r="D7066" s="16" t="n">
        <f aca="false">LOGINV(B7066,$B$7,$C$7)</f>
        <v>8.24732158076927</v>
      </c>
      <c r="E7066" s="16" t="n">
        <f aca="false">LOGINV(C7066,$B$8,$C$8)</f>
        <v>34.3773802373919</v>
      </c>
      <c r="F7066" s="16" t="n">
        <f aca="false">$B$5/100*E7066*2_Girdiler!$B$14*2_Girdiler!$B$15*2_Girdiler!$B$16</f>
        <v>0.864934886772781</v>
      </c>
      <c r="G7066" s="16" t="n">
        <f aca="false">MIN(MATCH(F7066,2_Girdiler!$B$20:$I$20,1),7)</f>
        <v>1</v>
      </c>
      <c r="H7066" s="16" t="n">
        <f aca="false">IF(F7066&gt;=40,2_Girdiler!$I$21+(F7066-40)*(2_Girdiler!$I$21-2_Girdiler!$H$21)/(2_Girdiler!$I$20-2_Girdiler!$H$20),INDEX(2_Girdiler!$B$21:$I$21,G7066)+(F7066-INDEX(2_Girdiler!$B$20:$I$20,G7066))*(INDEX(2_Girdiler!$B$21:$I$21,G7066+1)-INDEX(2_Girdiler!$B$21:$I$21,G7066))/(INDEX(2_Girdiler!$B$20:$I$20,G7066+1)-INDEX(2_Girdiler!$B$20:$I$20,G7066)))</f>
        <v>1.90285675090012</v>
      </c>
      <c r="I7066" s="16" t="n">
        <f aca="false">H7066/2_Girdiler!$B$17</f>
        <v>0.762362480328573</v>
      </c>
      <c r="J7066" s="16" t="n">
        <f aca="false">D7066+I7066</f>
        <v>9.00968406109784</v>
      </c>
    </row>
    <row r="7067" customFormat="false" ht="15" hidden="false" customHeight="false" outlineLevel="0" collapsed="false">
      <c r="A7067" s="0" t="n">
        <v>7055</v>
      </c>
      <c r="B7067" s="7" t="n">
        <v>0.547028</v>
      </c>
      <c r="C7067" s="7" t="n">
        <v>0.032976</v>
      </c>
      <c r="D7067" s="16" t="n">
        <f aca="false">LOGINV(B7067,$B$7,$C$7)</f>
        <v>14.4639622163226</v>
      </c>
      <c r="E7067" s="16" t="n">
        <f aca="false">LOGINV(C7067,$B$8,$C$8)</f>
        <v>33.3252758139878</v>
      </c>
      <c r="F7067" s="16" t="n">
        <f aca="false">$B$5/100*E7067*2_Girdiler!$B$14*2_Girdiler!$B$15*2_Girdiler!$B$16</f>
        <v>0.838463939479934</v>
      </c>
      <c r="G7067" s="16" t="n">
        <f aca="false">MIN(MATCH(F7067,2_Girdiler!$B$20:$I$20,1),7)</f>
        <v>1</v>
      </c>
      <c r="H7067" s="16" t="n">
        <f aca="false">IF(F7067&gt;=40,2_Girdiler!$I$21+(F7067-40)*(2_Girdiler!$I$21-2_Girdiler!$H$21)/(2_Girdiler!$I$20-2_Girdiler!$H$20),INDEX(2_Girdiler!$B$21:$I$21,G7067)+(F7067-INDEX(2_Girdiler!$B$20:$I$20,G7067))*(INDEX(2_Girdiler!$B$21:$I$21,G7067+1)-INDEX(2_Girdiler!$B$21:$I$21,G7067))/(INDEX(2_Girdiler!$B$20:$I$20,G7067+1)-INDEX(2_Girdiler!$B$20:$I$20,G7067)))</f>
        <v>1.84462066685586</v>
      </c>
      <c r="I7067" s="16" t="n">
        <f aca="false">H7067/2_Girdiler!$B$17</f>
        <v>0.739030715887762</v>
      </c>
      <c r="J7067" s="16" t="n">
        <f aca="false">D7067+I7067</f>
        <v>15.2029929322104</v>
      </c>
    </row>
    <row r="7068" customFormat="false" ht="15" hidden="false" customHeight="false" outlineLevel="0" collapsed="false">
      <c r="A7068" s="0" t="n">
        <v>7056</v>
      </c>
      <c r="B7068" s="7" t="n">
        <v>0.4778</v>
      </c>
      <c r="C7068" s="7" t="n">
        <v>0.650299</v>
      </c>
      <c r="D7068" s="16" t="n">
        <f aca="false">LOGINV(B7068,$B$7,$C$7)</f>
        <v>13.1282481273391</v>
      </c>
      <c r="E7068" s="16" t="n">
        <f aca="false">LOGINV(C7068,$B$8,$C$8)</f>
        <v>140.116552271964</v>
      </c>
      <c r="F7068" s="16" t="n">
        <f aca="false">$B$5/100*E7068*2_Girdiler!$B$14*2_Girdiler!$B$15*2_Girdiler!$B$16</f>
        <v>3.5253324551626</v>
      </c>
      <c r="G7068" s="16" t="n">
        <f aca="false">MIN(MATCH(F7068,2_Girdiler!$B$20:$I$20,1),7)</f>
        <v>1</v>
      </c>
      <c r="H7068" s="16" t="n">
        <f aca="false">IF(F7068&gt;=40,2_Girdiler!$I$21+(F7068-40)*(2_Girdiler!$I$21-2_Girdiler!$H$21)/(2_Girdiler!$I$20-2_Girdiler!$H$20),INDEX(2_Girdiler!$B$21:$I$21,G7068)+(F7068-INDEX(2_Girdiler!$B$20:$I$20,G7068))*(INDEX(2_Girdiler!$B$21:$I$21,G7068+1)-INDEX(2_Girdiler!$B$21:$I$21,G7068))/(INDEX(2_Girdiler!$B$20:$I$20,G7068+1)-INDEX(2_Girdiler!$B$20:$I$20,G7068)))</f>
        <v>7.75573140135772</v>
      </c>
      <c r="I7068" s="16" t="n">
        <f aca="false">H7068/2_Girdiler!$B$17</f>
        <v>3.10726418323627</v>
      </c>
      <c r="J7068" s="16" t="n">
        <f aca="false">D7068+I7068</f>
        <v>16.2355123105754</v>
      </c>
    </row>
    <row r="7069" customFormat="false" ht="15" hidden="false" customHeight="false" outlineLevel="0" collapsed="false">
      <c r="A7069" s="0" t="n">
        <v>7057</v>
      </c>
      <c r="B7069" s="7" t="n">
        <v>0.192872</v>
      </c>
      <c r="C7069" s="7" t="n">
        <v>0.643137</v>
      </c>
      <c r="D7069" s="16" t="n">
        <f aca="false">LOGINV(B7069,$B$7,$C$7)</f>
        <v>8.35059447405345</v>
      </c>
      <c r="E7069" s="16" t="n">
        <f aca="false">LOGINV(C7069,$B$8,$C$8)</f>
        <v>138.384355961964</v>
      </c>
      <c r="F7069" s="16" t="n">
        <f aca="false">$B$5/100*E7069*2_Girdiler!$B$14*2_Girdiler!$B$15*2_Girdiler!$B$16</f>
        <v>3.48175039600302</v>
      </c>
      <c r="G7069" s="16" t="n">
        <f aca="false">MIN(MATCH(F7069,2_Girdiler!$B$20:$I$20,1),7)</f>
        <v>1</v>
      </c>
      <c r="H7069" s="16" t="n">
        <f aca="false">IF(F7069&gt;=40,2_Girdiler!$I$21+(F7069-40)*(2_Girdiler!$I$21-2_Girdiler!$H$21)/(2_Girdiler!$I$20-2_Girdiler!$H$20),INDEX(2_Girdiler!$B$21:$I$21,G7069)+(F7069-INDEX(2_Girdiler!$B$20:$I$20,G7069))*(INDEX(2_Girdiler!$B$21:$I$21,G7069+1)-INDEX(2_Girdiler!$B$21:$I$21,G7069))/(INDEX(2_Girdiler!$B$20:$I$20,G7069+1)-INDEX(2_Girdiler!$B$20:$I$20,G7069)))</f>
        <v>7.65985087120665</v>
      </c>
      <c r="I7069" s="16" t="n">
        <f aca="false">H7069/2_Girdiler!$B$17</f>
        <v>3.06885050929754</v>
      </c>
      <c r="J7069" s="16" t="n">
        <f aca="false">D7069+I7069</f>
        <v>11.419444983351</v>
      </c>
    </row>
    <row r="7070" customFormat="false" ht="15" hidden="false" customHeight="false" outlineLevel="0" collapsed="false">
      <c r="A7070" s="0" t="n">
        <v>7058</v>
      </c>
      <c r="B7070" s="7" t="n">
        <v>0.33051</v>
      </c>
      <c r="C7070" s="7" t="n">
        <v>0.942528</v>
      </c>
      <c r="D7070" s="16" t="n">
        <f aca="false">LOGINV(B7070,$B$7,$C$7)</f>
        <v>10.6055465476482</v>
      </c>
      <c r="E7070" s="16" t="n">
        <f aca="false">LOGINV(C7070,$B$8,$C$8)</f>
        <v>302.102464700434</v>
      </c>
      <c r="F7070" s="16" t="n">
        <f aca="false">$B$5/100*E7070*2_Girdiler!$B$14*2_Girdiler!$B$15*2_Girdiler!$B$16</f>
        <v>7.60089801186292</v>
      </c>
      <c r="G7070" s="16" t="n">
        <f aca="false">MIN(MATCH(F7070,2_Girdiler!$B$20:$I$20,1),7)</f>
        <v>2</v>
      </c>
      <c r="H7070" s="16" t="n">
        <f aca="false">IF(F7070&gt;=40,2_Girdiler!$I$21+(F7070-40)*(2_Girdiler!$I$21-2_Girdiler!$H$21)/(2_Girdiler!$I$20-2_Girdiler!$H$20),INDEX(2_Girdiler!$B$21:$I$21,G7070)+(F7070-INDEX(2_Girdiler!$B$20:$I$20,G7070))*(INDEX(2_Girdiler!$B$21:$I$21,G7070+1)-INDEX(2_Girdiler!$B$21:$I$21,G7070))/(INDEX(2_Girdiler!$B$20:$I$20,G7070+1)-INDEX(2_Girdiler!$B$20:$I$20,G7070)))</f>
        <v>15.1614368189807</v>
      </c>
      <c r="I7070" s="16" t="n">
        <f aca="false">H7070/2_Girdiler!$B$17</f>
        <v>6.07429359734802</v>
      </c>
      <c r="J7070" s="16" t="n">
        <f aca="false">D7070+I7070</f>
        <v>16.6798401449962</v>
      </c>
    </row>
    <row r="7071" customFormat="false" ht="15" hidden="false" customHeight="false" outlineLevel="0" collapsed="false">
      <c r="A7071" s="0" t="n">
        <v>7059</v>
      </c>
      <c r="B7071" s="7" t="n">
        <v>0.966905</v>
      </c>
      <c r="C7071" s="7" t="n">
        <v>0.861623</v>
      </c>
      <c r="D7071" s="16" t="n">
        <f aca="false">LOGINV(B7071,$B$7,$C$7)</f>
        <v>37.7059885627612</v>
      </c>
      <c r="E7071" s="16" t="n">
        <f aca="false">LOGINV(C7071,$B$8,$C$8)</f>
        <v>220.368419874169</v>
      </c>
      <c r="F7071" s="16" t="n">
        <f aca="false">$B$5/100*E7071*2_Girdiler!$B$14*2_Girdiler!$B$15*2_Girdiler!$B$16</f>
        <v>5.54446944403409</v>
      </c>
      <c r="G7071" s="16" t="n">
        <f aca="false">MIN(MATCH(F7071,2_Girdiler!$B$20:$I$20,1),7)</f>
        <v>2</v>
      </c>
      <c r="H7071" s="16" t="n">
        <f aca="false">IF(F7071&gt;=40,2_Girdiler!$I$21+(F7071-40)*(2_Girdiler!$I$21-2_Girdiler!$H$21)/(2_Girdiler!$I$20-2_Girdiler!$H$20),INDEX(2_Girdiler!$B$21:$I$21,G7071)+(F7071-INDEX(2_Girdiler!$B$20:$I$20,G7071))*(INDEX(2_Girdiler!$B$21:$I$21,G7071+1)-INDEX(2_Girdiler!$B$21:$I$21,G7071))/(INDEX(2_Girdiler!$B$20:$I$20,G7071+1)-INDEX(2_Girdiler!$B$20:$I$20,G7071)))</f>
        <v>11.8711511104545</v>
      </c>
      <c r="I7071" s="16" t="n">
        <f aca="false">H7071/2_Girdiler!$B$17</f>
        <v>4.75607015643211</v>
      </c>
      <c r="J7071" s="16" t="n">
        <f aca="false">D7071+I7071</f>
        <v>42.4620587191933</v>
      </c>
    </row>
    <row r="7072" customFormat="false" ht="15" hidden="false" customHeight="false" outlineLevel="0" collapsed="false">
      <c r="A7072" s="0" t="n">
        <v>7060</v>
      </c>
      <c r="B7072" s="7" t="n">
        <v>0.789744</v>
      </c>
      <c r="C7072" s="7" t="n">
        <v>0.85514</v>
      </c>
      <c r="D7072" s="16" t="n">
        <f aca="false">LOGINV(B7072,$B$7,$C$7)</f>
        <v>21.2170320909579</v>
      </c>
      <c r="E7072" s="16" t="n">
        <f aca="false">LOGINV(C7072,$B$8,$C$8)</f>
        <v>216.294995194724</v>
      </c>
      <c r="F7072" s="16" t="n">
        <f aca="false">$B$5/100*E7072*2_Girdiler!$B$14*2_Girdiler!$B$15*2_Girdiler!$B$16</f>
        <v>5.44198207909925</v>
      </c>
      <c r="G7072" s="16" t="n">
        <f aca="false">MIN(MATCH(F7072,2_Girdiler!$B$20:$I$20,1),7)</f>
        <v>2</v>
      </c>
      <c r="H7072" s="16" t="n">
        <f aca="false">IF(F7072&gt;=40,2_Girdiler!$I$21+(F7072-40)*(2_Girdiler!$I$21-2_Girdiler!$H$21)/(2_Girdiler!$I$20-2_Girdiler!$H$20),INDEX(2_Girdiler!$B$21:$I$21,G7072)+(F7072-INDEX(2_Girdiler!$B$20:$I$20,G7072))*(INDEX(2_Girdiler!$B$21:$I$21,G7072+1)-INDEX(2_Girdiler!$B$21:$I$21,G7072))/(INDEX(2_Girdiler!$B$20:$I$20,G7072+1)-INDEX(2_Girdiler!$B$20:$I$20,G7072)))</f>
        <v>11.7071713265588</v>
      </c>
      <c r="I7072" s="16" t="n">
        <f aca="false">H7072/2_Girdiler!$B$17</f>
        <v>4.69037312762772</v>
      </c>
      <c r="J7072" s="16" t="n">
        <f aca="false">D7072+I7072</f>
        <v>25.9074052185856</v>
      </c>
    </row>
    <row r="7073" customFormat="false" ht="15" hidden="false" customHeight="false" outlineLevel="0" collapsed="false">
      <c r="A7073" s="0" t="n">
        <v>7061</v>
      </c>
      <c r="B7073" s="7" t="n">
        <v>0.116554</v>
      </c>
      <c r="C7073" s="7" t="n">
        <v>0.759021</v>
      </c>
      <c r="D7073" s="16" t="n">
        <f aca="false">LOGINV(B7073,$B$7,$C$7)</f>
        <v>6.96683688103927</v>
      </c>
      <c r="E7073" s="16" t="n">
        <f aca="false">LOGINV(C7073,$B$8,$C$8)</f>
        <v>171.935056446474</v>
      </c>
      <c r="F7073" s="16" t="n">
        <f aca="false">$B$5/100*E7073*2_Girdiler!$B$14*2_Girdiler!$B$15*2_Girdiler!$B$16</f>
        <v>4.32588602019329</v>
      </c>
      <c r="G7073" s="16" t="n">
        <f aca="false">MIN(MATCH(F7073,2_Girdiler!$B$20:$I$20,1),7)</f>
        <v>1</v>
      </c>
      <c r="H7073" s="16" t="n">
        <f aca="false">IF(F7073&gt;=40,2_Girdiler!$I$21+(F7073-40)*(2_Girdiler!$I$21-2_Girdiler!$H$21)/(2_Girdiler!$I$20-2_Girdiler!$H$20),INDEX(2_Girdiler!$B$21:$I$21,G7073)+(F7073-INDEX(2_Girdiler!$B$20:$I$20,G7073))*(INDEX(2_Girdiler!$B$21:$I$21,G7073+1)-INDEX(2_Girdiler!$B$21:$I$21,G7073))/(INDEX(2_Girdiler!$B$20:$I$20,G7073+1)-INDEX(2_Girdiler!$B$20:$I$20,G7073)))</f>
        <v>9.51694924442524</v>
      </c>
      <c r="I7073" s="16" t="n">
        <f aca="false">H7073/2_Girdiler!$B$17</f>
        <v>3.81288030626011</v>
      </c>
      <c r="J7073" s="16" t="n">
        <f aca="false">D7073+I7073</f>
        <v>10.7797171872994</v>
      </c>
    </row>
    <row r="7074" customFormat="false" ht="15" hidden="false" customHeight="false" outlineLevel="0" collapsed="false">
      <c r="A7074" s="0" t="n">
        <v>7062</v>
      </c>
      <c r="B7074" s="7" t="n">
        <v>0.825996</v>
      </c>
      <c r="C7074" s="7" t="n">
        <v>0.867327</v>
      </c>
      <c r="D7074" s="16" t="n">
        <f aca="false">LOGINV(B7074,$B$7,$C$7)</f>
        <v>22.8487788391631</v>
      </c>
      <c r="E7074" s="16" t="n">
        <f aca="false">LOGINV(C7074,$B$8,$C$8)</f>
        <v>224.127602618461</v>
      </c>
      <c r="F7074" s="16" t="n">
        <f aca="false">$B$5/100*E7074*2_Girdiler!$B$14*2_Girdiler!$B$15*2_Girdiler!$B$16</f>
        <v>5.63905048188049</v>
      </c>
      <c r="G7074" s="16" t="n">
        <f aca="false">MIN(MATCH(F7074,2_Girdiler!$B$20:$I$20,1),7)</f>
        <v>2</v>
      </c>
      <c r="H7074" s="16" t="n">
        <f aca="false">IF(F7074&gt;=40,2_Girdiler!$I$21+(F7074-40)*(2_Girdiler!$I$21-2_Girdiler!$H$21)/(2_Girdiler!$I$20-2_Girdiler!$H$20),INDEX(2_Girdiler!$B$21:$I$21,G7074)+(F7074-INDEX(2_Girdiler!$B$20:$I$20,G7074))*(INDEX(2_Girdiler!$B$21:$I$21,G7074+1)-INDEX(2_Girdiler!$B$21:$I$21,G7074))/(INDEX(2_Girdiler!$B$20:$I$20,G7074+1)-INDEX(2_Girdiler!$B$20:$I$20,G7074)))</f>
        <v>12.0224807710088</v>
      </c>
      <c r="I7074" s="16" t="n">
        <f aca="false">H7074/2_Girdiler!$B$17</f>
        <v>4.81669902684647</v>
      </c>
      <c r="J7074" s="16" t="n">
        <f aca="false">D7074+I7074</f>
        <v>27.6654778660096</v>
      </c>
    </row>
    <row r="7075" customFormat="false" ht="15" hidden="false" customHeight="false" outlineLevel="0" collapsed="false">
      <c r="A7075" s="0" t="n">
        <v>7063</v>
      </c>
      <c r="B7075" s="7" t="n">
        <v>0.022706</v>
      </c>
      <c r="C7075" s="7" t="n">
        <v>0.70488</v>
      </c>
      <c r="D7075" s="16" t="n">
        <f aca="false">LOGINV(B7075,$B$7,$C$7)</f>
        <v>4.43951000504381</v>
      </c>
      <c r="E7075" s="16" t="n">
        <f aca="false">LOGINV(C7075,$B$8,$C$8)</f>
        <v>154.597235627442</v>
      </c>
      <c r="F7075" s="16" t="n">
        <f aca="false">$B$5/100*E7075*2_Girdiler!$B$14*2_Girdiler!$B$15*2_Girdiler!$B$16</f>
        <v>3.88966644838644</v>
      </c>
      <c r="G7075" s="16" t="n">
        <f aca="false">MIN(MATCH(F7075,2_Girdiler!$B$20:$I$20,1),7)</f>
        <v>1</v>
      </c>
      <c r="H7075" s="16" t="n">
        <f aca="false">IF(F7075&gt;=40,2_Girdiler!$I$21+(F7075-40)*(2_Girdiler!$I$21-2_Girdiler!$H$21)/(2_Girdiler!$I$20-2_Girdiler!$H$20),INDEX(2_Girdiler!$B$21:$I$21,G7075)+(F7075-INDEX(2_Girdiler!$B$20:$I$20,G7075))*(INDEX(2_Girdiler!$B$21:$I$21,G7075+1)-INDEX(2_Girdiler!$B$21:$I$21,G7075))/(INDEX(2_Girdiler!$B$20:$I$20,G7075+1)-INDEX(2_Girdiler!$B$20:$I$20,G7075)))</f>
        <v>8.55726618645017</v>
      </c>
      <c r="I7075" s="16" t="n">
        <f aca="false">H7075/2_Girdiler!$B$17</f>
        <v>3.42839190162267</v>
      </c>
      <c r="J7075" s="16" t="n">
        <f aca="false">D7075+I7075</f>
        <v>7.86790190666648</v>
      </c>
    </row>
    <row r="7076" customFormat="false" ht="15" hidden="false" customHeight="false" outlineLevel="0" collapsed="false">
      <c r="A7076" s="0" t="n">
        <v>7064</v>
      </c>
      <c r="B7076" s="7" t="n">
        <v>0.141158</v>
      </c>
      <c r="C7076" s="7" t="n">
        <v>0.629178</v>
      </c>
      <c r="D7076" s="16" t="n">
        <f aca="false">LOGINV(B7076,$B$7,$C$7)</f>
        <v>7.4374041125161</v>
      </c>
      <c r="E7076" s="16" t="n">
        <f aca="false">LOGINV(C7076,$B$8,$C$8)</f>
        <v>135.102751648479</v>
      </c>
      <c r="F7076" s="16" t="n">
        <f aca="false">$B$5/100*E7076*2_Girdiler!$B$14*2_Girdiler!$B$15*2_Girdiler!$B$16</f>
        <v>3.39918523147572</v>
      </c>
      <c r="G7076" s="16" t="n">
        <f aca="false">MIN(MATCH(F7076,2_Girdiler!$B$20:$I$20,1),7)</f>
        <v>1</v>
      </c>
      <c r="H7076" s="16" t="n">
        <f aca="false">IF(F7076&gt;=40,2_Girdiler!$I$21+(F7076-40)*(2_Girdiler!$I$21-2_Girdiler!$H$21)/(2_Girdiler!$I$20-2_Girdiler!$H$20),INDEX(2_Girdiler!$B$21:$I$21,G7076)+(F7076-INDEX(2_Girdiler!$B$20:$I$20,G7076))*(INDEX(2_Girdiler!$B$21:$I$21,G7076+1)-INDEX(2_Girdiler!$B$21:$I$21,G7076))/(INDEX(2_Girdiler!$B$20:$I$20,G7076+1)-INDEX(2_Girdiler!$B$20:$I$20,G7076)))</f>
        <v>7.47820750924658</v>
      </c>
      <c r="I7076" s="16" t="n">
        <f aca="false">H7076/2_Girdiler!$B$17</f>
        <v>2.99607672646097</v>
      </c>
      <c r="J7076" s="16" t="n">
        <f aca="false">D7076+I7076</f>
        <v>10.4334808389771</v>
      </c>
    </row>
    <row r="7077" customFormat="false" ht="15" hidden="false" customHeight="false" outlineLevel="0" collapsed="false">
      <c r="A7077" s="0" t="n">
        <v>7065</v>
      </c>
      <c r="B7077" s="7" t="n">
        <v>0.573386</v>
      </c>
      <c r="C7077" s="7" t="n">
        <v>0.346672</v>
      </c>
      <c r="D7077" s="16" t="n">
        <f aca="false">LOGINV(B7077,$B$7,$C$7)</f>
        <v>15.0130486948218</v>
      </c>
      <c r="E7077" s="16" t="n">
        <f aca="false">LOGINV(C7077,$B$8,$C$8)</f>
        <v>84.664368383067</v>
      </c>
      <c r="F7077" s="16" t="n">
        <f aca="false">$B$5/100*E7077*2_Girdiler!$B$14*2_Girdiler!$B$15*2_Girdiler!$B$16</f>
        <v>2.13015550851797</v>
      </c>
      <c r="G7077" s="16" t="n">
        <f aca="false">MIN(MATCH(F7077,2_Girdiler!$B$20:$I$20,1),7)</f>
        <v>1</v>
      </c>
      <c r="H7077" s="16" t="n">
        <f aca="false">IF(F7077&gt;=40,2_Girdiler!$I$21+(F7077-40)*(2_Girdiler!$I$21-2_Girdiler!$H$21)/(2_Girdiler!$I$20-2_Girdiler!$H$20),INDEX(2_Girdiler!$B$21:$I$21,G7077)+(F7077-INDEX(2_Girdiler!$B$20:$I$20,G7077))*(INDEX(2_Girdiler!$B$21:$I$21,G7077+1)-INDEX(2_Girdiler!$B$21:$I$21,G7077))/(INDEX(2_Girdiler!$B$20:$I$20,G7077+1)-INDEX(2_Girdiler!$B$20:$I$20,G7077)))</f>
        <v>4.68634211873953</v>
      </c>
      <c r="I7077" s="16" t="n">
        <f aca="false">H7077/2_Girdiler!$B$17</f>
        <v>1.87754091295654</v>
      </c>
      <c r="J7077" s="16" t="n">
        <f aca="false">D7077+I7077</f>
        <v>16.8905896077783</v>
      </c>
    </row>
    <row r="7078" customFormat="false" ht="15" hidden="false" customHeight="false" outlineLevel="0" collapsed="false">
      <c r="A7078" s="0" t="n">
        <v>7066</v>
      </c>
      <c r="B7078" s="7" t="n">
        <v>0.046508</v>
      </c>
      <c r="C7078" s="7" t="n">
        <v>0.54891</v>
      </c>
      <c r="D7078" s="16" t="n">
        <f aca="false">LOGINV(B7078,$B$7,$C$7)</f>
        <v>5.30970394571619</v>
      </c>
      <c r="E7078" s="16" t="n">
        <f aca="false">LOGINV(C7078,$B$8,$C$8)</f>
        <v>118.222229795889</v>
      </c>
      <c r="F7078" s="16" t="n">
        <f aca="false">$B$5/100*E7078*2_Girdiler!$B$14*2_Girdiler!$B$15*2_Girdiler!$B$16</f>
        <v>2.97447130166456</v>
      </c>
      <c r="G7078" s="16" t="n">
        <f aca="false">MIN(MATCH(F7078,2_Girdiler!$B$20:$I$20,1),7)</f>
        <v>1</v>
      </c>
      <c r="H7078" s="16" t="n">
        <f aca="false">IF(F7078&gt;=40,2_Girdiler!$I$21+(F7078-40)*(2_Girdiler!$I$21-2_Girdiler!$H$21)/(2_Girdiler!$I$20-2_Girdiler!$H$20),INDEX(2_Girdiler!$B$21:$I$21,G7078)+(F7078-INDEX(2_Girdiler!$B$20:$I$20,G7078))*(INDEX(2_Girdiler!$B$21:$I$21,G7078+1)-INDEX(2_Girdiler!$B$21:$I$21,G7078))/(INDEX(2_Girdiler!$B$20:$I$20,G7078+1)-INDEX(2_Girdiler!$B$20:$I$20,G7078)))</f>
        <v>6.54383686366204</v>
      </c>
      <c r="I7078" s="16" t="n">
        <f aca="false">H7078/2_Girdiler!$B$17</f>
        <v>2.62172951268511</v>
      </c>
      <c r="J7078" s="16" t="n">
        <f aca="false">D7078+I7078</f>
        <v>7.9314334584013</v>
      </c>
    </row>
    <row r="7079" customFormat="false" ht="15" hidden="false" customHeight="false" outlineLevel="0" collapsed="false">
      <c r="A7079" s="0" t="n">
        <v>7067</v>
      </c>
      <c r="B7079" s="7" t="n">
        <v>0.409662</v>
      </c>
      <c r="C7079" s="7" t="n">
        <v>0.892705</v>
      </c>
      <c r="D7079" s="16" t="n">
        <f aca="false">LOGINV(B7079,$B$7,$C$7)</f>
        <v>11.923148286825</v>
      </c>
      <c r="E7079" s="16" t="n">
        <f aca="false">LOGINV(C7079,$B$8,$C$8)</f>
        <v>243.306528728792</v>
      </c>
      <c r="F7079" s="16" t="n">
        <f aca="false">$B$5/100*E7079*2_Girdiler!$B$14*2_Girdiler!$B$15*2_Girdiler!$B$16</f>
        <v>6.12159226281642</v>
      </c>
      <c r="G7079" s="16" t="n">
        <f aca="false">MIN(MATCH(F7079,2_Girdiler!$B$20:$I$20,1),7)</f>
        <v>2</v>
      </c>
      <c r="H7079" s="16" t="n">
        <f aca="false">IF(F7079&gt;=40,2_Girdiler!$I$21+(F7079-40)*(2_Girdiler!$I$21-2_Girdiler!$H$21)/(2_Girdiler!$I$20-2_Girdiler!$H$20),INDEX(2_Girdiler!$B$21:$I$21,G7079)+(F7079-INDEX(2_Girdiler!$B$20:$I$20,G7079))*(INDEX(2_Girdiler!$B$21:$I$21,G7079+1)-INDEX(2_Girdiler!$B$21:$I$21,G7079))/(INDEX(2_Girdiler!$B$20:$I$20,G7079+1)-INDEX(2_Girdiler!$B$20:$I$20,G7079)))</f>
        <v>12.7945476205063</v>
      </c>
      <c r="I7079" s="16" t="n">
        <f aca="false">H7079/2_Girdiler!$B$17</f>
        <v>5.12602068129258</v>
      </c>
      <c r="J7079" s="16" t="n">
        <f aca="false">D7079+I7079</f>
        <v>17.0491689681175</v>
      </c>
    </row>
    <row r="7080" customFormat="false" ht="15" hidden="false" customHeight="false" outlineLevel="0" collapsed="false">
      <c r="A7080" s="0" t="n">
        <v>7068</v>
      </c>
      <c r="B7080" s="7" t="n">
        <v>0.261632</v>
      </c>
      <c r="C7080" s="7" t="n">
        <v>0.954933</v>
      </c>
      <c r="D7080" s="16" t="n">
        <f aca="false">LOGINV(B7080,$B$7,$C$7)</f>
        <v>9.48772859580444</v>
      </c>
      <c r="E7080" s="16" t="n">
        <f aca="false">LOGINV(C7080,$B$8,$C$8)</f>
        <v>326.083107533561</v>
      </c>
      <c r="F7080" s="16" t="n">
        <f aca="false">$B$5/100*E7080*2_Girdiler!$B$14*2_Girdiler!$B$15*2_Girdiler!$B$16</f>
        <v>8.2042509855444</v>
      </c>
      <c r="G7080" s="16" t="n">
        <f aca="false">MIN(MATCH(F7080,2_Girdiler!$B$20:$I$20,1),7)</f>
        <v>2</v>
      </c>
      <c r="H7080" s="16" t="n">
        <f aca="false">IF(F7080&gt;=40,2_Girdiler!$I$21+(F7080-40)*(2_Girdiler!$I$21-2_Girdiler!$H$21)/(2_Girdiler!$I$20-2_Girdiler!$H$20),INDEX(2_Girdiler!$B$21:$I$21,G7080)+(F7080-INDEX(2_Girdiler!$B$20:$I$20,G7080))*(INDEX(2_Girdiler!$B$21:$I$21,G7080+1)-INDEX(2_Girdiler!$B$21:$I$21,G7080))/(INDEX(2_Girdiler!$B$20:$I$20,G7080+1)-INDEX(2_Girdiler!$B$20:$I$20,G7080)))</f>
        <v>16.126801576871</v>
      </c>
      <c r="I7080" s="16" t="n">
        <f aca="false">H7080/2_Girdiler!$B$17</f>
        <v>6.46105832406692</v>
      </c>
      <c r="J7080" s="16" t="n">
        <f aca="false">D7080+I7080</f>
        <v>15.9487869198714</v>
      </c>
    </row>
    <row r="7081" customFormat="false" ht="15" hidden="false" customHeight="false" outlineLevel="0" collapsed="false">
      <c r="A7081" s="0" t="n">
        <v>7069</v>
      </c>
      <c r="B7081" s="7" t="n">
        <v>0.488278</v>
      </c>
      <c r="C7081" s="7" t="n">
        <v>0.675454</v>
      </c>
      <c r="D7081" s="16" t="n">
        <f aca="false">LOGINV(B7081,$B$7,$C$7)</f>
        <v>13.3220389478053</v>
      </c>
      <c r="E7081" s="16" t="n">
        <f aca="false">LOGINV(C7081,$B$8,$C$8)</f>
        <v>146.488517247327</v>
      </c>
      <c r="F7081" s="16" t="n">
        <f aca="false">$B$5/100*E7081*2_Girdiler!$B$14*2_Girdiler!$B$15*2_Girdiler!$B$16</f>
        <v>3.68565109394275</v>
      </c>
      <c r="G7081" s="16" t="n">
        <f aca="false">MIN(MATCH(F7081,2_Girdiler!$B$20:$I$20,1),7)</f>
        <v>1</v>
      </c>
      <c r="H7081" s="16" t="n">
        <f aca="false">IF(F7081&gt;=40,2_Girdiler!$I$21+(F7081-40)*(2_Girdiler!$I$21-2_Girdiler!$H$21)/(2_Girdiler!$I$20-2_Girdiler!$H$20),INDEX(2_Girdiler!$B$21:$I$21,G7081)+(F7081-INDEX(2_Girdiler!$B$20:$I$20,G7081))*(INDEX(2_Girdiler!$B$21:$I$21,G7081+1)-INDEX(2_Girdiler!$B$21:$I$21,G7081))/(INDEX(2_Girdiler!$B$20:$I$20,G7081+1)-INDEX(2_Girdiler!$B$20:$I$20,G7081)))</f>
        <v>8.10843240667405</v>
      </c>
      <c r="I7081" s="16" t="n">
        <f aca="false">H7081/2_Girdiler!$B$17</f>
        <v>3.24857067575082</v>
      </c>
      <c r="J7081" s="16" t="n">
        <f aca="false">D7081+I7081</f>
        <v>16.5706096235561</v>
      </c>
    </row>
    <row r="7082" customFormat="false" ht="15" hidden="false" customHeight="false" outlineLevel="0" collapsed="false">
      <c r="A7082" s="0" t="n">
        <v>7070</v>
      </c>
      <c r="B7082" s="7" t="n">
        <v>0.256532</v>
      </c>
      <c r="C7082" s="7" t="n">
        <v>0.267771</v>
      </c>
      <c r="D7082" s="16" t="n">
        <f aca="false">LOGINV(B7082,$B$7,$C$7)</f>
        <v>9.40478910458114</v>
      </c>
      <c r="E7082" s="16" t="n">
        <f aca="false">LOGINV(C7082,$B$8,$C$8)</f>
        <v>73.2074884020011</v>
      </c>
      <c r="F7082" s="16" t="n">
        <f aca="false">$B$5/100*E7082*2_Girdiler!$B$14*2_Girdiler!$B$15*2_Girdiler!$B$16</f>
        <v>1.84190040819435</v>
      </c>
      <c r="G7082" s="16" t="n">
        <f aca="false">MIN(MATCH(F7082,2_Girdiler!$B$20:$I$20,1),7)</f>
        <v>1</v>
      </c>
      <c r="H7082" s="16" t="n">
        <f aca="false">IF(F7082&gt;=40,2_Girdiler!$I$21+(F7082-40)*(2_Girdiler!$I$21-2_Girdiler!$H$21)/(2_Girdiler!$I$20-2_Girdiler!$H$20),INDEX(2_Girdiler!$B$21:$I$21,G7082)+(F7082-INDEX(2_Girdiler!$B$20:$I$20,G7082))*(INDEX(2_Girdiler!$B$21:$I$21,G7082+1)-INDEX(2_Girdiler!$B$21:$I$21,G7082))/(INDEX(2_Girdiler!$B$20:$I$20,G7082+1)-INDEX(2_Girdiler!$B$20:$I$20,G7082)))</f>
        <v>4.05218089802756</v>
      </c>
      <c r="I7082" s="16" t="n">
        <f aca="false">H7082/2_Girdiler!$B$17</f>
        <v>1.62346991106873</v>
      </c>
      <c r="J7082" s="16" t="n">
        <f aca="false">D7082+I7082</f>
        <v>11.0282590156499</v>
      </c>
    </row>
    <row r="7083" customFormat="false" ht="15" hidden="false" customHeight="false" outlineLevel="0" collapsed="false">
      <c r="A7083" s="0" t="n">
        <v>7071</v>
      </c>
      <c r="B7083" s="7" t="n">
        <v>0.287084</v>
      </c>
      <c r="C7083" s="7" t="n">
        <v>0.109115</v>
      </c>
      <c r="D7083" s="16" t="n">
        <f aca="false">LOGINV(B7083,$B$7,$C$7)</f>
        <v>9.90048479526573</v>
      </c>
      <c r="E7083" s="16" t="n">
        <f aca="false">LOGINV(C7083,$B$8,$C$8)</f>
        <v>49.3263444269515</v>
      </c>
      <c r="F7083" s="16" t="n">
        <f aca="false">$B$5/100*E7083*2_Girdiler!$B$14*2_Girdiler!$B$15*2_Girdiler!$B$16</f>
        <v>1.2410508257821</v>
      </c>
      <c r="G7083" s="16" t="n">
        <f aca="false">MIN(MATCH(F7083,2_Girdiler!$B$20:$I$20,1),7)</f>
        <v>1</v>
      </c>
      <c r="H7083" s="16" t="n">
        <f aca="false">IF(F7083&gt;=40,2_Girdiler!$I$21+(F7083-40)*(2_Girdiler!$I$21-2_Girdiler!$H$21)/(2_Girdiler!$I$20-2_Girdiler!$H$20),INDEX(2_Girdiler!$B$21:$I$21,G7083)+(F7083-INDEX(2_Girdiler!$B$20:$I$20,G7083))*(INDEX(2_Girdiler!$B$21:$I$21,G7083+1)-INDEX(2_Girdiler!$B$21:$I$21,G7083))/(INDEX(2_Girdiler!$B$20:$I$20,G7083+1)-INDEX(2_Girdiler!$B$20:$I$20,G7083)))</f>
        <v>2.73031181672062</v>
      </c>
      <c r="I7083" s="16" t="n">
        <f aca="false">H7083/2_Girdiler!$B$17</f>
        <v>1.09387492657076</v>
      </c>
      <c r="J7083" s="16" t="n">
        <f aca="false">D7083+I7083</f>
        <v>10.9943597218365</v>
      </c>
    </row>
    <row r="7084" customFormat="false" ht="15" hidden="false" customHeight="false" outlineLevel="0" collapsed="false">
      <c r="A7084" s="0" t="n">
        <v>7072</v>
      </c>
      <c r="B7084" s="7" t="n">
        <v>0.877283</v>
      </c>
      <c r="C7084" s="7" t="n">
        <v>0.607804</v>
      </c>
      <c r="D7084" s="16" t="n">
        <f aca="false">LOGINV(B7084,$B$7,$C$7)</f>
        <v>25.8736852952557</v>
      </c>
      <c r="E7084" s="16" t="n">
        <f aca="false">LOGINV(C7084,$B$8,$C$8)</f>
        <v>130.299794748616</v>
      </c>
      <c r="F7084" s="16" t="n">
        <f aca="false">$B$5/100*E7084*2_Girdiler!$B$14*2_Girdiler!$B$15*2_Girdiler!$B$16</f>
        <v>3.27834283587518</v>
      </c>
      <c r="G7084" s="16" t="n">
        <f aca="false">MIN(MATCH(F7084,2_Girdiler!$B$20:$I$20,1),7)</f>
        <v>1</v>
      </c>
      <c r="H7084" s="16" t="n">
        <f aca="false">IF(F7084&gt;=40,2_Girdiler!$I$21+(F7084-40)*(2_Girdiler!$I$21-2_Girdiler!$H$21)/(2_Girdiler!$I$20-2_Girdiler!$H$20),INDEX(2_Girdiler!$B$21:$I$21,G7084)+(F7084-INDEX(2_Girdiler!$B$20:$I$20,G7084))*(INDEX(2_Girdiler!$B$21:$I$21,G7084+1)-INDEX(2_Girdiler!$B$21:$I$21,G7084))/(INDEX(2_Girdiler!$B$20:$I$20,G7084+1)-INDEX(2_Girdiler!$B$20:$I$20,G7084)))</f>
        <v>7.21235423892539</v>
      </c>
      <c r="I7084" s="16" t="n">
        <f aca="false">H7084/2_Girdiler!$B$17</f>
        <v>2.88956499956947</v>
      </c>
      <c r="J7084" s="16" t="n">
        <f aca="false">D7084+I7084</f>
        <v>28.7632502948252</v>
      </c>
    </row>
    <row r="7085" customFormat="false" ht="15" hidden="false" customHeight="false" outlineLevel="0" collapsed="false">
      <c r="A7085" s="0" t="n">
        <v>7073</v>
      </c>
      <c r="B7085" s="7" t="n">
        <v>0.540976</v>
      </c>
      <c r="C7085" s="7" t="n">
        <v>0.721265</v>
      </c>
      <c r="D7085" s="16" t="n">
        <f aca="false">LOGINV(B7085,$B$7,$C$7)</f>
        <v>14.3414290259006</v>
      </c>
      <c r="E7085" s="16" t="n">
        <f aca="false">LOGINV(C7085,$B$8,$C$8)</f>
        <v>159.474122001135</v>
      </c>
      <c r="F7085" s="16" t="n">
        <f aca="false">$B$5/100*E7085*2_Girdiler!$B$14*2_Girdiler!$B$15*2_Girdiler!$B$16</f>
        <v>4.01236890954855</v>
      </c>
      <c r="G7085" s="16" t="n">
        <f aca="false">MIN(MATCH(F7085,2_Girdiler!$B$20:$I$20,1),7)</f>
        <v>1</v>
      </c>
      <c r="H7085" s="16" t="n">
        <f aca="false">IF(F7085&gt;=40,2_Girdiler!$I$21+(F7085-40)*(2_Girdiler!$I$21-2_Girdiler!$H$21)/(2_Girdiler!$I$20-2_Girdiler!$H$20),INDEX(2_Girdiler!$B$21:$I$21,G7085)+(F7085-INDEX(2_Girdiler!$B$20:$I$20,G7085))*(INDEX(2_Girdiler!$B$21:$I$21,G7085+1)-INDEX(2_Girdiler!$B$21:$I$21,G7085))/(INDEX(2_Girdiler!$B$20:$I$20,G7085+1)-INDEX(2_Girdiler!$B$20:$I$20,G7085)))</f>
        <v>8.82721160100681</v>
      </c>
      <c r="I7085" s="16" t="n">
        <f aca="false">H7085/2_Girdiler!$B$17</f>
        <v>3.53654310937773</v>
      </c>
      <c r="J7085" s="16" t="n">
        <f aca="false">D7085+I7085</f>
        <v>17.8779721352783</v>
      </c>
    </row>
    <row r="7086" customFormat="false" ht="15" hidden="false" customHeight="false" outlineLevel="0" collapsed="false">
      <c r="A7086" s="0" t="n">
        <v>7074</v>
      </c>
      <c r="B7086" s="7" t="n">
        <v>0.581921</v>
      </c>
      <c r="C7086" s="7" t="n">
        <v>0.376806</v>
      </c>
      <c r="D7086" s="16" t="n">
        <f aca="false">LOGINV(B7086,$B$7,$C$7)</f>
        <v>15.1966661210226</v>
      </c>
      <c r="E7086" s="16" t="n">
        <f aca="false">LOGINV(C7086,$B$8,$C$8)</f>
        <v>89.1766644905323</v>
      </c>
      <c r="F7086" s="16" t="n">
        <f aca="false">$B$5/100*E7086*2_Girdiler!$B$14*2_Girdiler!$B$15*2_Girdiler!$B$16</f>
        <v>2.24368487858179</v>
      </c>
      <c r="G7086" s="16" t="n">
        <f aca="false">MIN(MATCH(F7086,2_Girdiler!$B$20:$I$20,1),7)</f>
        <v>1</v>
      </c>
      <c r="H7086" s="16" t="n">
        <f aca="false">IF(F7086&gt;=40,2_Girdiler!$I$21+(F7086-40)*(2_Girdiler!$I$21-2_Girdiler!$H$21)/(2_Girdiler!$I$20-2_Girdiler!$H$20),INDEX(2_Girdiler!$B$21:$I$21,G7086)+(F7086-INDEX(2_Girdiler!$B$20:$I$20,G7086))*(INDEX(2_Girdiler!$B$21:$I$21,G7086+1)-INDEX(2_Girdiler!$B$21:$I$21,G7086))/(INDEX(2_Girdiler!$B$20:$I$20,G7086+1)-INDEX(2_Girdiler!$B$20:$I$20,G7086)))</f>
        <v>4.93610673287994</v>
      </c>
      <c r="I7086" s="16" t="n">
        <f aca="false">H7086/2_Girdiler!$B$17</f>
        <v>1.97760686413459</v>
      </c>
      <c r="J7086" s="16" t="n">
        <f aca="false">D7086+I7086</f>
        <v>17.1742729851572</v>
      </c>
    </row>
    <row r="7087" customFormat="false" ht="15" hidden="false" customHeight="false" outlineLevel="0" collapsed="false">
      <c r="A7087" s="0" t="n">
        <v>7075</v>
      </c>
      <c r="B7087" s="7" t="n">
        <v>0.827537</v>
      </c>
      <c r="C7087" s="7" t="n">
        <v>0.561799</v>
      </c>
      <c r="D7087" s="16" t="n">
        <f aca="false">LOGINV(B7087,$B$7,$C$7)</f>
        <v>22.9255366073429</v>
      </c>
      <c r="E7087" s="16" t="n">
        <f aca="false">LOGINV(C7087,$B$8,$C$8)</f>
        <v>120.738244026513</v>
      </c>
      <c r="F7087" s="16" t="n">
        <f aca="false">$B$5/100*E7087*2_Girdiler!$B$14*2_Girdiler!$B$15*2_Girdiler!$B$16</f>
        <v>3.03777421970707</v>
      </c>
      <c r="G7087" s="16" t="n">
        <f aca="false">MIN(MATCH(F7087,2_Girdiler!$B$20:$I$20,1),7)</f>
        <v>1</v>
      </c>
      <c r="H7087" s="16" t="n">
        <f aca="false">IF(F7087&gt;=40,2_Girdiler!$I$21+(F7087-40)*(2_Girdiler!$I$21-2_Girdiler!$H$21)/(2_Girdiler!$I$20-2_Girdiler!$H$20),INDEX(2_Girdiler!$B$21:$I$21,G7087)+(F7087-INDEX(2_Girdiler!$B$20:$I$20,G7087))*(INDEX(2_Girdiler!$B$21:$I$21,G7087+1)-INDEX(2_Girdiler!$B$21:$I$21,G7087))/(INDEX(2_Girdiler!$B$20:$I$20,G7087+1)-INDEX(2_Girdiler!$B$20:$I$20,G7087)))</f>
        <v>6.68310328335556</v>
      </c>
      <c r="I7087" s="16" t="n">
        <f aca="false">H7087/2_Girdiler!$B$17</f>
        <v>2.67752535390848</v>
      </c>
      <c r="J7087" s="16" t="n">
        <f aca="false">D7087+I7087</f>
        <v>25.6030619612513</v>
      </c>
    </row>
    <row r="7088" customFormat="false" ht="15" hidden="false" customHeight="false" outlineLevel="0" collapsed="false">
      <c r="A7088" s="0" t="n">
        <v>7076</v>
      </c>
      <c r="B7088" s="7" t="n">
        <v>0.776638</v>
      </c>
      <c r="C7088" s="7" t="n">
        <v>0.710674</v>
      </c>
      <c r="D7088" s="16" t="n">
        <f aca="false">LOGINV(B7088,$B$7,$C$7)</f>
        <v>20.6955549408693</v>
      </c>
      <c r="E7088" s="16" t="n">
        <f aca="false">LOGINV(C7088,$B$8,$C$8)</f>
        <v>156.289585157363</v>
      </c>
      <c r="F7088" s="16" t="n">
        <f aca="false">$B$5/100*E7088*2_Girdiler!$B$14*2_Girdiler!$B$15*2_Girdiler!$B$16</f>
        <v>3.93224596255925</v>
      </c>
      <c r="G7088" s="16" t="n">
        <f aca="false">MIN(MATCH(F7088,2_Girdiler!$B$20:$I$20,1),7)</f>
        <v>1</v>
      </c>
      <c r="H7088" s="16" t="n">
        <f aca="false">IF(F7088&gt;=40,2_Girdiler!$I$21+(F7088-40)*(2_Girdiler!$I$21-2_Girdiler!$H$21)/(2_Girdiler!$I$20-2_Girdiler!$H$20),INDEX(2_Girdiler!$B$21:$I$21,G7088)+(F7088-INDEX(2_Girdiler!$B$20:$I$20,G7088))*(INDEX(2_Girdiler!$B$21:$I$21,G7088+1)-INDEX(2_Girdiler!$B$21:$I$21,G7088))/(INDEX(2_Girdiler!$B$20:$I$20,G7088+1)-INDEX(2_Girdiler!$B$20:$I$20,G7088)))</f>
        <v>8.65094111763036</v>
      </c>
      <c r="I7088" s="16" t="n">
        <f aca="false">H7088/2_Girdiler!$B$17</f>
        <v>3.46592192212755</v>
      </c>
      <c r="J7088" s="16" t="n">
        <f aca="false">D7088+I7088</f>
        <v>24.1614768629968</v>
      </c>
    </row>
    <row r="7089" customFormat="false" ht="15" hidden="false" customHeight="false" outlineLevel="0" collapsed="false">
      <c r="A7089" s="0" t="n">
        <v>7077</v>
      </c>
      <c r="B7089" s="7" t="n">
        <v>0.362661</v>
      </c>
      <c r="C7089" s="7" t="n">
        <v>0.075455</v>
      </c>
      <c r="D7089" s="16" t="n">
        <f aca="false">LOGINV(B7089,$B$7,$C$7)</f>
        <v>11.1334567321077</v>
      </c>
      <c r="E7089" s="16" t="n">
        <f aca="false">LOGINV(C7089,$B$8,$C$8)</f>
        <v>43.2104163932319</v>
      </c>
      <c r="F7089" s="16" t="n">
        <f aca="false">$B$5/100*E7089*2_Girdiler!$B$14*2_Girdiler!$B$15*2_Girdiler!$B$16</f>
        <v>1.08717407645371</v>
      </c>
      <c r="G7089" s="16" t="n">
        <f aca="false">MIN(MATCH(F7089,2_Girdiler!$B$20:$I$20,1),7)</f>
        <v>1</v>
      </c>
      <c r="H7089" s="16" t="n">
        <f aca="false">IF(F7089&gt;=40,2_Girdiler!$I$21+(F7089-40)*(2_Girdiler!$I$21-2_Girdiler!$H$21)/(2_Girdiler!$I$20-2_Girdiler!$H$20),INDEX(2_Girdiler!$B$21:$I$21,G7089)+(F7089-INDEX(2_Girdiler!$B$20:$I$20,G7089))*(INDEX(2_Girdiler!$B$21:$I$21,G7089+1)-INDEX(2_Girdiler!$B$21:$I$21,G7089))/(INDEX(2_Girdiler!$B$20:$I$20,G7089+1)-INDEX(2_Girdiler!$B$20:$I$20,G7089)))</f>
        <v>2.39178296819817</v>
      </c>
      <c r="I7089" s="16" t="n">
        <f aca="false">H7089/2_Girdiler!$B$17</f>
        <v>0.958246381489652</v>
      </c>
      <c r="J7089" s="16" t="n">
        <f aca="false">D7089+I7089</f>
        <v>12.0917031135974</v>
      </c>
    </row>
    <row r="7090" customFormat="false" ht="15" hidden="false" customHeight="false" outlineLevel="0" collapsed="false">
      <c r="A7090" s="0" t="n">
        <v>7078</v>
      </c>
      <c r="B7090" s="7" t="n">
        <v>0.154607</v>
      </c>
      <c r="C7090" s="7" t="n">
        <v>0.419193</v>
      </c>
      <c r="D7090" s="16" t="n">
        <f aca="false">LOGINV(B7090,$B$7,$C$7)</f>
        <v>7.68288529863019</v>
      </c>
      <c r="E7090" s="16" t="n">
        <f aca="false">LOGINV(C7090,$B$8,$C$8)</f>
        <v>95.7340404743568</v>
      </c>
      <c r="F7090" s="16" t="n">
        <f aca="false">$B$5/100*E7090*2_Girdiler!$B$14*2_Girdiler!$B$15*2_Girdiler!$B$16</f>
        <v>2.40866845833482</v>
      </c>
      <c r="G7090" s="16" t="n">
        <f aca="false">MIN(MATCH(F7090,2_Girdiler!$B$20:$I$20,1),7)</f>
        <v>1</v>
      </c>
      <c r="H7090" s="16" t="n">
        <f aca="false">IF(F7090&gt;=40,2_Girdiler!$I$21+(F7090-40)*(2_Girdiler!$I$21-2_Girdiler!$H$21)/(2_Girdiler!$I$20-2_Girdiler!$H$20),INDEX(2_Girdiler!$B$21:$I$21,G7090)+(F7090-INDEX(2_Girdiler!$B$20:$I$20,G7090))*(INDEX(2_Girdiler!$B$21:$I$21,G7090+1)-INDEX(2_Girdiler!$B$21:$I$21,G7090))/(INDEX(2_Girdiler!$B$20:$I$20,G7090+1)-INDEX(2_Girdiler!$B$20:$I$20,G7090)))</f>
        <v>5.2990706083366</v>
      </c>
      <c r="I7090" s="16" t="n">
        <f aca="false">H7090/2_Girdiler!$B$17</f>
        <v>2.12302508346819</v>
      </c>
      <c r="J7090" s="16" t="n">
        <f aca="false">D7090+I7090</f>
        <v>9.80591038209837</v>
      </c>
    </row>
    <row r="7091" customFormat="false" ht="15" hidden="false" customHeight="false" outlineLevel="0" collapsed="false">
      <c r="A7091" s="0" t="n">
        <v>7079</v>
      </c>
      <c r="B7091" s="7" t="n">
        <v>0.838254</v>
      </c>
      <c r="C7091" s="7" t="n">
        <v>0.928861</v>
      </c>
      <c r="D7091" s="16" t="n">
        <f aca="false">LOGINV(B7091,$B$7,$C$7)</f>
        <v>23.4794390436972</v>
      </c>
      <c r="E7091" s="16" t="n">
        <f aca="false">LOGINV(C7091,$B$8,$C$8)</f>
        <v>281.578225063898</v>
      </c>
      <c r="F7091" s="16" t="n">
        <f aca="false">$B$5/100*E7091*2_Girdiler!$B$14*2_Girdiler!$B$15*2_Girdiler!$B$16</f>
        <v>7.08450814260767</v>
      </c>
      <c r="G7091" s="16" t="n">
        <f aca="false">MIN(MATCH(F7091,2_Girdiler!$B$20:$I$20,1),7)</f>
        <v>2</v>
      </c>
      <c r="H7091" s="16" t="n">
        <f aca="false">IF(F7091&gt;=40,2_Girdiler!$I$21+(F7091-40)*(2_Girdiler!$I$21-2_Girdiler!$H$21)/(2_Girdiler!$I$20-2_Girdiler!$H$20),INDEX(2_Girdiler!$B$21:$I$21,G7091)+(F7091-INDEX(2_Girdiler!$B$20:$I$20,G7091))*(INDEX(2_Girdiler!$B$21:$I$21,G7091+1)-INDEX(2_Girdiler!$B$21:$I$21,G7091))/(INDEX(2_Girdiler!$B$20:$I$20,G7091+1)-INDEX(2_Girdiler!$B$20:$I$20,G7091)))</f>
        <v>14.3352130281723</v>
      </c>
      <c r="I7091" s="16" t="n">
        <f aca="false">H7091/2_Girdiler!$B$17</f>
        <v>5.74327445038953</v>
      </c>
      <c r="J7091" s="16" t="n">
        <f aca="false">D7091+I7091</f>
        <v>29.2227134940867</v>
      </c>
    </row>
    <row r="7092" customFormat="false" ht="15" hidden="false" customHeight="false" outlineLevel="0" collapsed="false">
      <c r="A7092" s="0" t="n">
        <v>7080</v>
      </c>
      <c r="B7092" s="7" t="n">
        <v>0.466815</v>
      </c>
      <c r="C7092" s="7" t="n">
        <v>0.71775</v>
      </c>
      <c r="D7092" s="16" t="n">
        <f aca="false">LOGINV(B7092,$B$7,$C$7)</f>
        <v>12.9278060224065</v>
      </c>
      <c r="E7092" s="16" t="n">
        <f aca="false">LOGINV(C7092,$B$8,$C$8)</f>
        <v>158.403738112043</v>
      </c>
      <c r="F7092" s="16" t="n">
        <f aca="false">$B$5/100*E7092*2_Girdiler!$B$14*2_Girdiler!$B$15*2_Girdiler!$B$16</f>
        <v>3.98543805089899</v>
      </c>
      <c r="G7092" s="16" t="n">
        <f aca="false">MIN(MATCH(F7092,2_Girdiler!$B$20:$I$20,1),7)</f>
        <v>1</v>
      </c>
      <c r="H7092" s="16" t="n">
        <f aca="false">IF(F7092&gt;=40,2_Girdiler!$I$21+(F7092-40)*(2_Girdiler!$I$21-2_Girdiler!$H$21)/(2_Girdiler!$I$20-2_Girdiler!$H$20),INDEX(2_Girdiler!$B$21:$I$21,G7092)+(F7092-INDEX(2_Girdiler!$B$20:$I$20,G7092))*(INDEX(2_Girdiler!$B$21:$I$21,G7092+1)-INDEX(2_Girdiler!$B$21:$I$21,G7092))/(INDEX(2_Girdiler!$B$20:$I$20,G7092+1)-INDEX(2_Girdiler!$B$20:$I$20,G7092)))</f>
        <v>8.76796371197778</v>
      </c>
      <c r="I7092" s="16" t="n">
        <f aca="false">H7092/2_Girdiler!$B$17</f>
        <v>3.51280597435007</v>
      </c>
      <c r="J7092" s="16" t="n">
        <f aca="false">D7092+I7092</f>
        <v>16.4406119967565</v>
      </c>
    </row>
    <row r="7093" customFormat="false" ht="15" hidden="false" customHeight="false" outlineLevel="0" collapsed="false">
      <c r="A7093" s="0" t="n">
        <v>7081</v>
      </c>
      <c r="B7093" s="7" t="n">
        <v>0.413454</v>
      </c>
      <c r="C7093" s="7" t="n">
        <v>0.152698</v>
      </c>
      <c r="D7093" s="16" t="n">
        <f aca="false">LOGINV(B7093,$B$7,$C$7)</f>
        <v>11.9880937731556</v>
      </c>
      <c r="E7093" s="16" t="n">
        <f aca="false">LOGINV(C7093,$B$8,$C$8)</f>
        <v>56.3530569951249</v>
      </c>
      <c r="F7093" s="16" t="n">
        <f aca="false">$B$5/100*E7093*2_Girdiler!$B$14*2_Girdiler!$B$15*2_Girdiler!$B$16</f>
        <v>1.41784291399734</v>
      </c>
      <c r="G7093" s="16" t="n">
        <f aca="false">MIN(MATCH(F7093,2_Girdiler!$B$20:$I$20,1),7)</f>
        <v>1</v>
      </c>
      <c r="H7093" s="16" t="n">
        <f aca="false">IF(F7093&gt;=40,2_Girdiler!$I$21+(F7093-40)*(2_Girdiler!$I$21-2_Girdiler!$H$21)/(2_Girdiler!$I$20-2_Girdiler!$H$20),INDEX(2_Girdiler!$B$21:$I$21,G7093)+(F7093-INDEX(2_Girdiler!$B$20:$I$20,G7093))*(INDEX(2_Girdiler!$B$21:$I$21,G7093+1)-INDEX(2_Girdiler!$B$21:$I$21,G7093))/(INDEX(2_Girdiler!$B$20:$I$20,G7093+1)-INDEX(2_Girdiler!$B$20:$I$20,G7093)))</f>
        <v>3.11925441079415</v>
      </c>
      <c r="I7093" s="16" t="n">
        <f aca="false">H7093/2_Girdiler!$B$17</f>
        <v>1.24970128637586</v>
      </c>
      <c r="J7093" s="16" t="n">
        <f aca="false">D7093+I7093</f>
        <v>13.2377950595315</v>
      </c>
    </row>
    <row r="7094" customFormat="false" ht="15" hidden="false" customHeight="false" outlineLevel="0" collapsed="false">
      <c r="A7094" s="0" t="n">
        <v>7082</v>
      </c>
      <c r="B7094" s="7" t="n">
        <v>0.449778</v>
      </c>
      <c r="C7094" s="7" t="n">
        <v>0.280447</v>
      </c>
      <c r="D7094" s="16" t="n">
        <f aca="false">LOGINV(B7094,$B$7,$C$7)</f>
        <v>12.6220302322878</v>
      </c>
      <c r="E7094" s="16" t="n">
        <f aca="false">LOGINV(C7094,$B$8,$C$8)</f>
        <v>75.0280261699606</v>
      </c>
      <c r="F7094" s="16" t="n">
        <f aca="false">$B$5/100*E7094*2_Girdiler!$B$14*2_Girdiler!$B$15*2_Girdiler!$B$16</f>
        <v>1.88770513843621</v>
      </c>
      <c r="G7094" s="16" t="n">
        <f aca="false">MIN(MATCH(F7094,2_Girdiler!$B$20:$I$20,1),7)</f>
        <v>1</v>
      </c>
      <c r="H7094" s="16" t="n">
        <f aca="false">IF(F7094&gt;=40,2_Girdiler!$I$21+(F7094-40)*(2_Girdiler!$I$21-2_Girdiler!$H$21)/(2_Girdiler!$I$20-2_Girdiler!$H$20),INDEX(2_Girdiler!$B$21:$I$21,G7094)+(F7094-INDEX(2_Girdiler!$B$20:$I$20,G7094))*(INDEX(2_Girdiler!$B$21:$I$21,G7094+1)-INDEX(2_Girdiler!$B$21:$I$21,G7094))/(INDEX(2_Girdiler!$B$20:$I$20,G7094+1)-INDEX(2_Girdiler!$B$20:$I$20,G7094)))</f>
        <v>4.15295130455966</v>
      </c>
      <c r="I7094" s="16" t="n">
        <f aca="false">H7094/2_Girdiler!$B$17</f>
        <v>1.66384267009602</v>
      </c>
      <c r="J7094" s="16" t="n">
        <f aca="false">D7094+I7094</f>
        <v>14.2858729023838</v>
      </c>
    </row>
    <row r="7095" customFormat="false" ht="15" hidden="false" customHeight="false" outlineLevel="0" collapsed="false">
      <c r="A7095" s="0" t="n">
        <v>7083</v>
      </c>
      <c r="B7095" s="7" t="n">
        <v>0.283853</v>
      </c>
      <c r="C7095" s="7" t="n">
        <v>0.016865</v>
      </c>
      <c r="D7095" s="16" t="n">
        <f aca="false">LOGINV(B7095,$B$7,$C$7)</f>
        <v>9.84814497569527</v>
      </c>
      <c r="E7095" s="16" t="n">
        <f aca="false">LOGINV(C7095,$B$8,$C$8)</f>
        <v>27.7337152951195</v>
      </c>
      <c r="F7095" s="16" t="n">
        <f aca="false">$B$5/100*E7095*2_Girdiler!$B$14*2_Girdiler!$B$15*2_Girdiler!$B$16</f>
        <v>0.697780276825206</v>
      </c>
      <c r="G7095" s="16" t="n">
        <f aca="false">MIN(MATCH(F7095,2_Girdiler!$B$20:$I$20,1),7)</f>
        <v>1</v>
      </c>
      <c r="H7095" s="16" t="n">
        <f aca="false">IF(F7095&gt;=40,2_Girdiler!$I$21+(F7095-40)*(2_Girdiler!$I$21-2_Girdiler!$H$21)/(2_Girdiler!$I$20-2_Girdiler!$H$20),INDEX(2_Girdiler!$B$21:$I$21,G7095)+(F7095-INDEX(2_Girdiler!$B$20:$I$20,G7095))*(INDEX(2_Girdiler!$B$21:$I$21,G7095+1)-INDEX(2_Girdiler!$B$21:$I$21,G7095))/(INDEX(2_Girdiler!$B$20:$I$20,G7095+1)-INDEX(2_Girdiler!$B$20:$I$20,G7095)))</f>
        <v>1.53511660901545</v>
      </c>
      <c r="I7095" s="16" t="n">
        <f aca="false">H7095/2_Girdiler!$B$17</f>
        <v>0.615030692714525</v>
      </c>
      <c r="J7095" s="16" t="n">
        <f aca="false">D7095+I7095</f>
        <v>10.4631756684098</v>
      </c>
    </row>
    <row r="7096" customFormat="false" ht="15" hidden="false" customHeight="false" outlineLevel="0" collapsed="false">
      <c r="A7096" s="0" t="n">
        <v>7084</v>
      </c>
      <c r="B7096" s="7" t="n">
        <v>0.890605</v>
      </c>
      <c r="C7096" s="7" t="n">
        <v>0.190843</v>
      </c>
      <c r="D7096" s="16" t="n">
        <f aca="false">LOGINV(B7096,$B$7,$C$7)</f>
        <v>26.8768076779584</v>
      </c>
      <c r="E7096" s="16" t="n">
        <f aca="false">LOGINV(C7096,$B$8,$C$8)</f>
        <v>62.0878035771791</v>
      </c>
      <c r="F7096" s="16" t="n">
        <f aca="false">$B$5/100*E7096*2_Girdiler!$B$14*2_Girdiler!$B$15*2_Girdiler!$B$16</f>
        <v>1.56212913800183</v>
      </c>
      <c r="G7096" s="16" t="n">
        <f aca="false">MIN(MATCH(F7096,2_Girdiler!$B$20:$I$20,1),7)</f>
        <v>1</v>
      </c>
      <c r="H7096" s="16" t="n">
        <f aca="false">IF(F7096&gt;=40,2_Girdiler!$I$21+(F7096-40)*(2_Girdiler!$I$21-2_Girdiler!$H$21)/(2_Girdiler!$I$20-2_Girdiler!$H$20),INDEX(2_Girdiler!$B$21:$I$21,G7096)+(F7096-INDEX(2_Girdiler!$B$20:$I$20,G7096))*(INDEX(2_Girdiler!$B$21:$I$21,G7096+1)-INDEX(2_Girdiler!$B$21:$I$21,G7096))/(INDEX(2_Girdiler!$B$20:$I$20,G7096+1)-INDEX(2_Girdiler!$B$20:$I$20,G7096)))</f>
        <v>3.43668410360402</v>
      </c>
      <c r="I7096" s="16" t="n">
        <f aca="false">H7096/2_Girdiler!$B$17</f>
        <v>1.37687664407212</v>
      </c>
      <c r="J7096" s="16" t="n">
        <f aca="false">D7096+I7096</f>
        <v>28.2536843220305</v>
      </c>
    </row>
    <row r="7097" customFormat="false" ht="15" hidden="false" customHeight="false" outlineLevel="0" collapsed="false">
      <c r="A7097" s="0" t="n">
        <v>7085</v>
      </c>
      <c r="B7097" s="7" t="n">
        <v>0.423554</v>
      </c>
      <c r="C7097" s="7" t="n">
        <v>0.757645</v>
      </c>
      <c r="D7097" s="16" t="n">
        <f aca="false">LOGINV(B7097,$B$7,$C$7)</f>
        <v>12.1621402514507</v>
      </c>
      <c r="E7097" s="16" t="n">
        <f aca="false">LOGINV(C7097,$B$8,$C$8)</f>
        <v>171.446355645216</v>
      </c>
      <c r="F7097" s="16" t="n">
        <f aca="false">$B$5/100*E7097*2_Girdiler!$B$14*2_Girdiler!$B$15*2_Girdiler!$B$16</f>
        <v>4.31359030803364</v>
      </c>
      <c r="G7097" s="16" t="n">
        <f aca="false">MIN(MATCH(F7097,2_Girdiler!$B$20:$I$20,1),7)</f>
        <v>1</v>
      </c>
      <c r="H7097" s="16" t="n">
        <f aca="false">IF(F7097&gt;=40,2_Girdiler!$I$21+(F7097-40)*(2_Girdiler!$I$21-2_Girdiler!$H$21)/(2_Girdiler!$I$20-2_Girdiler!$H$20),INDEX(2_Girdiler!$B$21:$I$21,G7097)+(F7097-INDEX(2_Girdiler!$B$20:$I$20,G7097))*(INDEX(2_Girdiler!$B$21:$I$21,G7097+1)-INDEX(2_Girdiler!$B$21:$I$21,G7097))/(INDEX(2_Girdiler!$B$20:$I$20,G7097+1)-INDEX(2_Girdiler!$B$20:$I$20,G7097)))</f>
        <v>9.489898677674</v>
      </c>
      <c r="I7097" s="16" t="n">
        <f aca="false">H7097/2_Girdiler!$B$17</f>
        <v>3.80204273945273</v>
      </c>
      <c r="J7097" s="16" t="n">
        <f aca="false">D7097+I7097</f>
        <v>15.9641829909034</v>
      </c>
    </row>
    <row r="7098" customFormat="false" ht="15" hidden="false" customHeight="false" outlineLevel="0" collapsed="false">
      <c r="A7098" s="0" t="n">
        <v>7086</v>
      </c>
      <c r="B7098" s="7" t="n">
        <v>0.677313</v>
      </c>
      <c r="C7098" s="7" t="n">
        <v>0.078727</v>
      </c>
      <c r="D7098" s="16" t="n">
        <f aca="false">LOGINV(B7098,$B$7,$C$7)</f>
        <v>17.5019875339279</v>
      </c>
      <c r="E7098" s="16" t="n">
        <f aca="false">LOGINV(C7098,$B$8,$C$8)</f>
        <v>43.846484179808</v>
      </c>
      <c r="F7098" s="16" t="n">
        <f aca="false">$B$5/100*E7098*2_Girdiler!$B$14*2_Girdiler!$B$15*2_Girdiler!$B$16</f>
        <v>1.10317754196397</v>
      </c>
      <c r="G7098" s="16" t="n">
        <f aca="false">MIN(MATCH(F7098,2_Girdiler!$B$20:$I$20,1),7)</f>
        <v>1</v>
      </c>
      <c r="H7098" s="16" t="n">
        <f aca="false">IF(F7098&gt;=40,2_Girdiler!$I$21+(F7098-40)*(2_Girdiler!$I$21-2_Girdiler!$H$21)/(2_Girdiler!$I$20-2_Girdiler!$H$20),INDEX(2_Girdiler!$B$21:$I$21,G7098)+(F7098-INDEX(2_Girdiler!$B$20:$I$20,G7098))*(INDEX(2_Girdiler!$B$21:$I$21,G7098+1)-INDEX(2_Girdiler!$B$21:$I$21,G7098))/(INDEX(2_Girdiler!$B$20:$I$20,G7098+1)-INDEX(2_Girdiler!$B$20:$I$20,G7098)))</f>
        <v>2.42699059232073</v>
      </c>
      <c r="I7098" s="16" t="n">
        <f aca="false">H7098/2_Girdiler!$B$17</f>
        <v>0.972352000128498</v>
      </c>
      <c r="J7098" s="16" t="n">
        <f aca="false">D7098+I7098</f>
        <v>18.4743395340564</v>
      </c>
    </row>
    <row r="7099" customFormat="false" ht="15" hidden="false" customHeight="false" outlineLevel="0" collapsed="false">
      <c r="A7099" s="0" t="n">
        <v>7087</v>
      </c>
      <c r="B7099" s="7" t="n">
        <v>0.176125</v>
      </c>
      <c r="C7099" s="7" t="n">
        <v>0.740307</v>
      </c>
      <c r="D7099" s="16" t="n">
        <f aca="false">LOGINV(B7099,$B$7,$C$7)</f>
        <v>8.063015606804</v>
      </c>
      <c r="E7099" s="16" t="n">
        <f aca="false">LOGINV(C7099,$B$8,$C$8)</f>
        <v>165.524573130537</v>
      </c>
      <c r="F7099" s="16" t="n">
        <f aca="false">$B$5/100*E7099*2_Girdiler!$B$14*2_Girdiler!$B$15*2_Girdiler!$B$16</f>
        <v>4.16459825996432</v>
      </c>
      <c r="G7099" s="16" t="n">
        <f aca="false">MIN(MATCH(F7099,2_Girdiler!$B$20:$I$20,1),7)</f>
        <v>1</v>
      </c>
      <c r="H7099" s="16" t="n">
        <f aca="false">IF(F7099&gt;=40,2_Girdiler!$I$21+(F7099-40)*(2_Girdiler!$I$21-2_Girdiler!$H$21)/(2_Girdiler!$I$20-2_Girdiler!$H$20),INDEX(2_Girdiler!$B$21:$I$21,G7099)+(F7099-INDEX(2_Girdiler!$B$20:$I$20,G7099))*(INDEX(2_Girdiler!$B$21:$I$21,G7099+1)-INDEX(2_Girdiler!$B$21:$I$21,G7099))/(INDEX(2_Girdiler!$B$20:$I$20,G7099+1)-INDEX(2_Girdiler!$B$20:$I$20,G7099)))</f>
        <v>9.1621161719215</v>
      </c>
      <c r="I7099" s="16" t="n">
        <f aca="false">H7099/2_Girdiler!$B$17</f>
        <v>3.67071962016086</v>
      </c>
      <c r="J7099" s="16" t="n">
        <f aca="false">D7099+I7099</f>
        <v>11.7337352269649</v>
      </c>
    </row>
    <row r="7100" customFormat="false" ht="15" hidden="false" customHeight="false" outlineLevel="0" collapsed="false">
      <c r="A7100" s="0" t="n">
        <v>7088</v>
      </c>
      <c r="B7100" s="7" t="n">
        <v>0.703404</v>
      </c>
      <c r="C7100" s="7" t="n">
        <v>0.127775</v>
      </c>
      <c r="D7100" s="16" t="n">
        <f aca="false">LOGINV(B7100,$B$7,$C$7)</f>
        <v>18.2391809475234</v>
      </c>
      <c r="E7100" s="16" t="n">
        <f aca="false">LOGINV(C7100,$B$8,$C$8)</f>
        <v>52.4213364287895</v>
      </c>
      <c r="F7100" s="16" t="n">
        <f aca="false">$B$5/100*E7100*2_Girdiler!$B$14*2_Girdiler!$B$15*2_Girdiler!$B$16</f>
        <v>1.31892082454834</v>
      </c>
      <c r="G7100" s="16" t="n">
        <f aca="false">MIN(MATCH(F7100,2_Girdiler!$B$20:$I$20,1),7)</f>
        <v>1</v>
      </c>
      <c r="H7100" s="16" t="n">
        <f aca="false">IF(F7100&gt;=40,2_Girdiler!$I$21+(F7100-40)*(2_Girdiler!$I$21-2_Girdiler!$H$21)/(2_Girdiler!$I$20-2_Girdiler!$H$20),INDEX(2_Girdiler!$B$21:$I$21,G7100)+(F7100-INDEX(2_Girdiler!$B$20:$I$20,G7100))*(INDEX(2_Girdiler!$B$21:$I$21,G7100+1)-INDEX(2_Girdiler!$B$21:$I$21,G7100))/(INDEX(2_Girdiler!$B$20:$I$20,G7100+1)-INDEX(2_Girdiler!$B$20:$I$20,G7100)))</f>
        <v>2.90162581400636</v>
      </c>
      <c r="I7100" s="16" t="n">
        <f aca="false">H7100/2_Girdiler!$B$17</f>
        <v>1.16251034214998</v>
      </c>
      <c r="J7100" s="16" t="n">
        <f aca="false">D7100+I7100</f>
        <v>19.4016912896734</v>
      </c>
    </row>
    <row r="7101" customFormat="false" ht="15" hidden="false" customHeight="false" outlineLevel="0" collapsed="false">
      <c r="A7101" s="0" t="n">
        <v>7089</v>
      </c>
      <c r="B7101" s="7" t="n">
        <v>0.647814</v>
      </c>
      <c r="C7101" s="7" t="n">
        <v>0.304787</v>
      </c>
      <c r="D7101" s="16" t="n">
        <f aca="false">LOGINV(B7101,$B$7,$C$7)</f>
        <v>16.7314755968147</v>
      </c>
      <c r="E7101" s="16" t="n">
        <f aca="false">LOGINV(C7101,$B$8,$C$8)</f>
        <v>78.5381187460152</v>
      </c>
      <c r="F7101" s="16" t="n">
        <f aca="false">$B$5/100*E7101*2_Girdiler!$B$14*2_Girdiler!$B$15*2_Girdiler!$B$16</f>
        <v>1.97601906764974</v>
      </c>
      <c r="G7101" s="16" t="n">
        <f aca="false">MIN(MATCH(F7101,2_Girdiler!$B$20:$I$20,1),7)</f>
        <v>1</v>
      </c>
      <c r="H7101" s="16" t="n">
        <f aca="false">IF(F7101&gt;=40,2_Girdiler!$I$21+(F7101-40)*(2_Girdiler!$I$21-2_Girdiler!$H$21)/(2_Girdiler!$I$20-2_Girdiler!$H$20),INDEX(2_Girdiler!$B$21:$I$21,G7101)+(F7101-INDEX(2_Girdiler!$B$20:$I$20,G7101))*(INDEX(2_Girdiler!$B$21:$I$21,G7101+1)-INDEX(2_Girdiler!$B$21:$I$21,G7101))/(INDEX(2_Girdiler!$B$20:$I$20,G7101+1)-INDEX(2_Girdiler!$B$20:$I$20,G7101)))</f>
        <v>4.34724194882943</v>
      </c>
      <c r="I7101" s="16" t="n">
        <f aca="false">H7101/2_Girdiler!$B$17</f>
        <v>1.74168347308872</v>
      </c>
      <c r="J7101" s="16" t="n">
        <f aca="false">D7101+I7101</f>
        <v>18.4731590699034</v>
      </c>
    </row>
    <row r="7102" customFormat="false" ht="15" hidden="false" customHeight="false" outlineLevel="0" collapsed="false">
      <c r="A7102" s="0" t="n">
        <v>7090</v>
      </c>
      <c r="B7102" s="7" t="n">
        <v>0.465519</v>
      </c>
      <c r="C7102" s="7" t="n">
        <v>0.990965</v>
      </c>
      <c r="D7102" s="16" t="n">
        <f aca="false">LOGINV(B7102,$B$7,$C$7)</f>
        <v>12.9043336018112</v>
      </c>
      <c r="E7102" s="16" t="n">
        <f aca="false">LOGINV(C7102,$B$8,$C$8)</f>
        <v>502.355300641919</v>
      </c>
      <c r="F7102" s="16" t="n">
        <f aca="false">$B$5/100*E7102*2_Girdiler!$B$14*2_Girdiler!$B$15*2_Girdiler!$B$16</f>
        <v>12.6392593641507</v>
      </c>
      <c r="G7102" s="16" t="n">
        <f aca="false">MIN(MATCH(F7102,2_Girdiler!$B$20:$I$20,1),7)</f>
        <v>3</v>
      </c>
      <c r="H7102" s="16" t="n">
        <f aca="false">IF(F7102&gt;=40,2_Girdiler!$I$21+(F7102-40)*(2_Girdiler!$I$21-2_Girdiler!$H$21)/(2_Girdiler!$I$20-2_Girdiler!$H$20),INDEX(2_Girdiler!$B$21:$I$21,G7102)+(F7102-INDEX(2_Girdiler!$B$20:$I$20,G7102))*(INDEX(2_Girdiler!$B$21:$I$21,G7102+1)-INDEX(2_Girdiler!$B$21:$I$21,G7102))/(INDEX(2_Girdiler!$B$20:$I$20,G7102+1)-INDEX(2_Girdiler!$B$20:$I$20,G7102)))</f>
        <v>21.3753334277356</v>
      </c>
      <c r="I7102" s="16" t="n">
        <f aca="false">H7102/2_Girdiler!$B$17</f>
        <v>8.5638355079069</v>
      </c>
      <c r="J7102" s="16" t="n">
        <f aca="false">D7102+I7102</f>
        <v>21.4681691097181</v>
      </c>
    </row>
    <row r="7103" customFormat="false" ht="15" hidden="false" customHeight="false" outlineLevel="0" collapsed="false">
      <c r="A7103" s="0" t="n">
        <v>7091</v>
      </c>
      <c r="B7103" s="7" t="n">
        <v>0.841098</v>
      </c>
      <c r="C7103" s="7" t="n">
        <v>0.468411</v>
      </c>
      <c r="D7103" s="16" t="n">
        <f aca="false">LOGINV(B7103,$B$7,$C$7)</f>
        <v>23.6327128302452</v>
      </c>
      <c r="E7103" s="16" t="n">
        <f aca="false">LOGINV(C7103,$B$8,$C$8)</f>
        <v>103.758248019672</v>
      </c>
      <c r="F7103" s="16" t="n">
        <f aca="false">$B$5/100*E7103*2_Girdiler!$B$14*2_Girdiler!$B$15*2_Girdiler!$B$16</f>
        <v>2.61055752017494</v>
      </c>
      <c r="G7103" s="16" t="n">
        <f aca="false">MIN(MATCH(F7103,2_Girdiler!$B$20:$I$20,1),7)</f>
        <v>1</v>
      </c>
      <c r="H7103" s="16" t="n">
        <f aca="false">IF(F7103&gt;=40,2_Girdiler!$I$21+(F7103-40)*(2_Girdiler!$I$21-2_Girdiler!$H$21)/(2_Girdiler!$I$20-2_Girdiler!$H$20),INDEX(2_Girdiler!$B$21:$I$21,G7103)+(F7103-INDEX(2_Girdiler!$B$20:$I$20,G7103))*(INDEX(2_Girdiler!$B$21:$I$21,G7103+1)-INDEX(2_Girdiler!$B$21:$I$21,G7103))/(INDEX(2_Girdiler!$B$20:$I$20,G7103+1)-INDEX(2_Girdiler!$B$20:$I$20,G7103)))</f>
        <v>5.74322654438486</v>
      </c>
      <c r="I7103" s="16" t="n">
        <f aca="false">H7103/2_Girdiler!$B$17</f>
        <v>2.30097217323112</v>
      </c>
      <c r="J7103" s="16" t="n">
        <f aca="false">D7103+I7103</f>
        <v>25.9336850034763</v>
      </c>
    </row>
    <row r="7104" customFormat="false" ht="15" hidden="false" customHeight="false" outlineLevel="0" collapsed="false">
      <c r="A7104" s="0" t="n">
        <v>7092</v>
      </c>
      <c r="B7104" s="7" t="n">
        <v>0.474751</v>
      </c>
      <c r="C7104" s="7" t="n">
        <v>0.099161</v>
      </c>
      <c r="D7104" s="16" t="n">
        <f aca="false">LOGINV(B7104,$B$7,$C$7)</f>
        <v>13.0723413257749</v>
      </c>
      <c r="E7104" s="16" t="n">
        <f aca="false">LOGINV(C7104,$B$8,$C$8)</f>
        <v>47.6028266777241</v>
      </c>
      <c r="F7104" s="16" t="n">
        <f aca="false">$B$5/100*E7104*2_Girdiler!$B$14*2_Girdiler!$B$15*2_Girdiler!$B$16</f>
        <v>1.19768711921154</v>
      </c>
      <c r="G7104" s="16" t="n">
        <f aca="false">MIN(MATCH(F7104,2_Girdiler!$B$20:$I$20,1),7)</f>
        <v>1</v>
      </c>
      <c r="H7104" s="16" t="n">
        <f aca="false">IF(F7104&gt;=40,2_Girdiler!$I$21+(F7104-40)*(2_Girdiler!$I$21-2_Girdiler!$H$21)/(2_Girdiler!$I$20-2_Girdiler!$H$20),INDEX(2_Girdiler!$B$21:$I$21,G7104)+(F7104-INDEX(2_Girdiler!$B$20:$I$20,G7104))*(INDEX(2_Girdiler!$B$21:$I$21,G7104+1)-INDEX(2_Girdiler!$B$21:$I$21,G7104))/(INDEX(2_Girdiler!$B$20:$I$20,G7104+1)-INDEX(2_Girdiler!$B$20:$I$20,G7104)))</f>
        <v>2.63491166226538</v>
      </c>
      <c r="I7104" s="16" t="n">
        <f aca="false">H7104/2_Girdiler!$B$17</f>
        <v>1.0556537108435</v>
      </c>
      <c r="J7104" s="16" t="n">
        <f aca="false">D7104+I7104</f>
        <v>14.1279950366184</v>
      </c>
    </row>
    <row r="7105" customFormat="false" ht="15" hidden="false" customHeight="false" outlineLevel="0" collapsed="false">
      <c r="A7105" s="0" t="n">
        <v>7093</v>
      </c>
      <c r="B7105" s="7" t="n">
        <v>0.317706</v>
      </c>
      <c r="C7105" s="7" t="n">
        <v>0.194105</v>
      </c>
      <c r="D7105" s="16" t="n">
        <f aca="false">LOGINV(B7105,$B$7,$C$7)</f>
        <v>10.3970663532727</v>
      </c>
      <c r="E7105" s="16" t="n">
        <f aca="false">LOGINV(C7105,$B$8,$C$8)</f>
        <v>62.5676111899531</v>
      </c>
      <c r="F7105" s="16" t="n">
        <f aca="false">$B$5/100*E7105*2_Girdiler!$B$14*2_Girdiler!$B$15*2_Girdiler!$B$16</f>
        <v>1.57420109753922</v>
      </c>
      <c r="G7105" s="16" t="n">
        <f aca="false">MIN(MATCH(F7105,2_Girdiler!$B$20:$I$20,1),7)</f>
        <v>1</v>
      </c>
      <c r="H7105" s="16" t="n">
        <f aca="false">IF(F7105&gt;=40,2_Girdiler!$I$21+(F7105-40)*(2_Girdiler!$I$21-2_Girdiler!$H$21)/(2_Girdiler!$I$20-2_Girdiler!$H$20),INDEX(2_Girdiler!$B$21:$I$21,G7105)+(F7105-INDEX(2_Girdiler!$B$20:$I$20,G7105))*(INDEX(2_Girdiler!$B$21:$I$21,G7105+1)-INDEX(2_Girdiler!$B$21:$I$21,G7105))/(INDEX(2_Girdiler!$B$20:$I$20,G7105+1)-INDEX(2_Girdiler!$B$20:$I$20,G7105)))</f>
        <v>3.46324241458628</v>
      </c>
      <c r="I7105" s="16" t="n">
        <f aca="false">H7105/2_Girdiler!$B$17</f>
        <v>1.38751699302335</v>
      </c>
      <c r="J7105" s="16" t="n">
        <f aca="false">D7105+I7105</f>
        <v>11.784583346296</v>
      </c>
    </row>
    <row r="7106" customFormat="false" ht="15" hidden="false" customHeight="false" outlineLevel="0" collapsed="false">
      <c r="A7106" s="0" t="n">
        <v>7094</v>
      </c>
      <c r="B7106" s="7" t="n">
        <v>0.083267</v>
      </c>
      <c r="C7106" s="7" t="n">
        <v>0.877208</v>
      </c>
      <c r="D7106" s="16" t="n">
        <f aca="false">LOGINV(B7106,$B$7,$C$7)</f>
        <v>6.26311605107598</v>
      </c>
      <c r="E7106" s="16" t="n">
        <f aca="false">LOGINV(C7106,$B$8,$C$8)</f>
        <v>231.075957197469</v>
      </c>
      <c r="F7106" s="16" t="n">
        <f aca="false">$B$5/100*E7106*2_Girdiler!$B$14*2_Girdiler!$B$15*2_Girdiler!$B$16</f>
        <v>5.81387108308832</v>
      </c>
      <c r="G7106" s="16" t="n">
        <f aca="false">MIN(MATCH(F7106,2_Girdiler!$B$20:$I$20,1),7)</f>
        <v>2</v>
      </c>
      <c r="H7106" s="16" t="n">
        <f aca="false">IF(F7106&gt;=40,2_Girdiler!$I$21+(F7106-40)*(2_Girdiler!$I$21-2_Girdiler!$H$21)/(2_Girdiler!$I$20-2_Girdiler!$H$20),INDEX(2_Girdiler!$B$21:$I$21,G7106)+(F7106-INDEX(2_Girdiler!$B$20:$I$20,G7106))*(INDEX(2_Girdiler!$B$21:$I$21,G7106+1)-INDEX(2_Girdiler!$B$21:$I$21,G7106))/(INDEX(2_Girdiler!$B$20:$I$20,G7106+1)-INDEX(2_Girdiler!$B$20:$I$20,G7106)))</f>
        <v>12.3021937329413</v>
      </c>
      <c r="I7106" s="16" t="n">
        <f aca="false">H7106/2_Girdiler!$B$17</f>
        <v>4.9287635148002</v>
      </c>
      <c r="J7106" s="16" t="n">
        <f aca="false">D7106+I7106</f>
        <v>11.1918795658762</v>
      </c>
    </row>
    <row r="7107" customFormat="false" ht="15" hidden="false" customHeight="false" outlineLevel="0" collapsed="false">
      <c r="A7107" s="0" t="n">
        <v>7095</v>
      </c>
      <c r="B7107" s="7" t="n">
        <v>0.795049</v>
      </c>
      <c r="C7107" s="7" t="n">
        <v>0.289541</v>
      </c>
      <c r="D7107" s="16" t="n">
        <f aca="false">LOGINV(B7107,$B$7,$C$7)</f>
        <v>21.4373439370488</v>
      </c>
      <c r="E7107" s="16" t="n">
        <f aca="false">LOGINV(C7107,$B$8,$C$8)</f>
        <v>76.336666280038</v>
      </c>
      <c r="F7107" s="16" t="n">
        <f aca="false">$B$5/100*E7107*2_Girdiler!$B$14*2_Girdiler!$B$15*2_Girdiler!$B$16</f>
        <v>1.92063052360576</v>
      </c>
      <c r="G7107" s="16" t="n">
        <f aca="false">MIN(MATCH(F7107,2_Girdiler!$B$20:$I$20,1),7)</f>
        <v>1</v>
      </c>
      <c r="H7107" s="16" t="n">
        <f aca="false">IF(F7107&gt;=40,2_Girdiler!$I$21+(F7107-40)*(2_Girdiler!$I$21-2_Girdiler!$H$21)/(2_Girdiler!$I$20-2_Girdiler!$H$20),INDEX(2_Girdiler!$B$21:$I$21,G7107)+(F7107-INDEX(2_Girdiler!$B$20:$I$20,G7107))*(INDEX(2_Girdiler!$B$21:$I$21,G7107+1)-INDEX(2_Girdiler!$B$21:$I$21,G7107))/(INDEX(2_Girdiler!$B$20:$I$20,G7107+1)-INDEX(2_Girdiler!$B$20:$I$20,G7107)))</f>
        <v>4.22538715193266</v>
      </c>
      <c r="I7107" s="16" t="n">
        <f aca="false">H7107/2_Girdiler!$B$17</f>
        <v>1.69286344228071</v>
      </c>
      <c r="J7107" s="16" t="n">
        <f aca="false">D7107+I7107</f>
        <v>23.1302073793295</v>
      </c>
    </row>
    <row r="7108" customFormat="false" ht="15" hidden="false" customHeight="false" outlineLevel="0" collapsed="false">
      <c r="A7108" s="0" t="n">
        <v>7096</v>
      </c>
      <c r="B7108" s="7" t="n">
        <v>0.45114</v>
      </c>
      <c r="C7108" s="7" t="n">
        <v>0.943874</v>
      </c>
      <c r="D7108" s="16" t="n">
        <f aca="false">LOGINV(B7108,$B$7,$C$7)</f>
        <v>12.6462598121567</v>
      </c>
      <c r="E7108" s="16" t="n">
        <f aca="false">LOGINV(C7108,$B$8,$C$8)</f>
        <v>304.411710032355</v>
      </c>
      <c r="F7108" s="16" t="n">
        <f aca="false">$B$5/100*E7108*2_Girdiler!$B$14*2_Girdiler!$B$15*2_Girdiler!$B$16</f>
        <v>7.65899862441404</v>
      </c>
      <c r="G7108" s="16" t="n">
        <f aca="false">MIN(MATCH(F7108,2_Girdiler!$B$20:$I$20,1),7)</f>
        <v>2</v>
      </c>
      <c r="H7108" s="16" t="n">
        <f aca="false">IF(F7108&gt;=40,2_Girdiler!$I$21+(F7108-40)*(2_Girdiler!$I$21-2_Girdiler!$H$21)/(2_Girdiler!$I$20-2_Girdiler!$H$20),INDEX(2_Girdiler!$B$21:$I$21,G7108)+(F7108-INDEX(2_Girdiler!$B$20:$I$20,G7108))*(INDEX(2_Girdiler!$B$21:$I$21,G7108+1)-INDEX(2_Girdiler!$B$21:$I$21,G7108))/(INDEX(2_Girdiler!$B$20:$I$20,G7108+1)-INDEX(2_Girdiler!$B$20:$I$20,G7108)))</f>
        <v>15.2543977990625</v>
      </c>
      <c r="I7108" s="16" t="n">
        <f aca="false">H7108/2_Girdiler!$B$17</f>
        <v>6.11153757975259</v>
      </c>
      <c r="J7108" s="16" t="n">
        <f aca="false">D7108+I7108</f>
        <v>18.7577973919093</v>
      </c>
    </row>
    <row r="7109" customFormat="false" ht="15" hidden="false" customHeight="false" outlineLevel="0" collapsed="false">
      <c r="A7109" s="0" t="n">
        <v>7097</v>
      </c>
      <c r="B7109" s="7" t="n">
        <v>0.058457</v>
      </c>
      <c r="C7109" s="7" t="n">
        <v>0.94769</v>
      </c>
      <c r="D7109" s="16" t="n">
        <f aca="false">LOGINV(B7109,$B$7,$C$7)</f>
        <v>5.65124171185522</v>
      </c>
      <c r="E7109" s="16" t="n">
        <f aca="false">LOGINV(C7109,$B$8,$C$8)</f>
        <v>311.308126759983</v>
      </c>
      <c r="F7109" s="16" t="n">
        <f aca="false">$B$5/100*E7109*2_Girdiler!$B$14*2_Girdiler!$B$15*2_Girdiler!$B$16</f>
        <v>7.83251246928118</v>
      </c>
      <c r="G7109" s="16" t="n">
        <f aca="false">MIN(MATCH(F7109,2_Girdiler!$B$20:$I$20,1),7)</f>
        <v>2</v>
      </c>
      <c r="H7109" s="16" t="n">
        <f aca="false">IF(F7109&gt;=40,2_Girdiler!$I$21+(F7109-40)*(2_Girdiler!$I$21-2_Girdiler!$H$21)/(2_Girdiler!$I$20-2_Girdiler!$H$20),INDEX(2_Girdiler!$B$21:$I$21,G7109)+(F7109-INDEX(2_Girdiler!$B$20:$I$20,G7109))*(INDEX(2_Girdiler!$B$21:$I$21,G7109+1)-INDEX(2_Girdiler!$B$21:$I$21,G7109))/(INDEX(2_Girdiler!$B$20:$I$20,G7109+1)-INDEX(2_Girdiler!$B$20:$I$20,G7109)))</f>
        <v>15.5320199508499</v>
      </c>
      <c r="I7109" s="16" t="n">
        <f aca="false">H7109/2_Girdiler!$B$17</f>
        <v>6.22276440338537</v>
      </c>
      <c r="J7109" s="16" t="n">
        <f aca="false">D7109+I7109</f>
        <v>11.8740061152406</v>
      </c>
    </row>
    <row r="7110" customFormat="false" ht="15" hidden="false" customHeight="false" outlineLevel="0" collapsed="false">
      <c r="A7110" s="0" t="n">
        <v>7098</v>
      </c>
      <c r="B7110" s="7" t="n">
        <v>0.56472</v>
      </c>
      <c r="C7110" s="7" t="n">
        <v>0.007115</v>
      </c>
      <c r="D7110" s="16" t="n">
        <f aca="false">LOGINV(B7110,$B$7,$C$7)</f>
        <v>14.8296235931099</v>
      </c>
      <c r="E7110" s="16" t="n">
        <f aca="false">LOGINV(C7110,$B$8,$C$8)</f>
        <v>22.4400569340442</v>
      </c>
      <c r="F7110" s="16" t="n">
        <f aca="false">$B$5/100*E7110*2_Girdiler!$B$14*2_Girdiler!$B$15*2_Girdiler!$B$16</f>
        <v>0.564591832460553</v>
      </c>
      <c r="G7110" s="16" t="n">
        <f aca="false">MIN(MATCH(F7110,2_Girdiler!$B$20:$I$20,1),7)</f>
        <v>1</v>
      </c>
      <c r="H7110" s="16" t="n">
        <f aca="false">IF(F7110&gt;=40,2_Girdiler!$I$21+(F7110-40)*(2_Girdiler!$I$21-2_Girdiler!$H$21)/(2_Girdiler!$I$20-2_Girdiler!$H$20),INDEX(2_Girdiler!$B$21:$I$21,G7110)+(F7110-INDEX(2_Girdiler!$B$20:$I$20,G7110))*(INDEX(2_Girdiler!$B$21:$I$21,G7110+1)-INDEX(2_Girdiler!$B$21:$I$21,G7110))/(INDEX(2_Girdiler!$B$20:$I$20,G7110+1)-INDEX(2_Girdiler!$B$20:$I$20,G7110)))</f>
        <v>1.24210203141322</v>
      </c>
      <c r="I7110" s="16" t="n">
        <f aca="false">H7110/2_Girdiler!$B$17</f>
        <v>0.497637031816193</v>
      </c>
      <c r="J7110" s="16" t="n">
        <f aca="false">D7110+I7110</f>
        <v>15.3272606249261</v>
      </c>
    </row>
    <row r="7111" customFormat="false" ht="15" hidden="false" customHeight="false" outlineLevel="0" collapsed="false">
      <c r="A7111" s="0" t="n">
        <v>7099</v>
      </c>
      <c r="B7111" s="7" t="n">
        <v>0.511774</v>
      </c>
      <c r="C7111" s="7" t="n">
        <v>0.96766</v>
      </c>
      <c r="D7111" s="16" t="n">
        <f aca="false">LOGINV(B7111,$B$7,$C$7)</f>
        <v>13.7667044807395</v>
      </c>
      <c r="E7111" s="16" t="n">
        <f aca="false">LOGINV(C7111,$B$8,$C$8)</f>
        <v>359.878586015838</v>
      </c>
      <c r="F7111" s="16" t="n">
        <f aca="false">$B$5/100*E7111*2_Girdiler!$B$14*2_Girdiler!$B$15*2_Girdiler!$B$16</f>
        <v>9.05454522415849</v>
      </c>
      <c r="G7111" s="16" t="n">
        <f aca="false">MIN(MATCH(F7111,2_Girdiler!$B$20:$I$20,1),7)</f>
        <v>2</v>
      </c>
      <c r="H7111" s="16" t="n">
        <f aca="false">IF(F7111&gt;=40,2_Girdiler!$I$21+(F7111-40)*(2_Girdiler!$I$21-2_Girdiler!$H$21)/(2_Girdiler!$I$20-2_Girdiler!$H$20),INDEX(2_Girdiler!$B$21:$I$21,G7111)+(F7111-INDEX(2_Girdiler!$B$20:$I$20,G7111))*(INDEX(2_Girdiler!$B$21:$I$21,G7111+1)-INDEX(2_Girdiler!$B$21:$I$21,G7111))/(INDEX(2_Girdiler!$B$20:$I$20,G7111+1)-INDEX(2_Girdiler!$B$20:$I$20,G7111)))</f>
        <v>17.4872723586536</v>
      </c>
      <c r="I7111" s="16" t="n">
        <f aca="false">H7111/2_Girdiler!$B$17</f>
        <v>7.00611873343493</v>
      </c>
      <c r="J7111" s="16" t="n">
        <f aca="false">D7111+I7111</f>
        <v>20.7728232141744</v>
      </c>
    </row>
    <row r="7112" customFormat="false" ht="15" hidden="false" customHeight="false" outlineLevel="0" collapsed="false">
      <c r="A7112" s="0" t="n">
        <v>7100</v>
      </c>
      <c r="B7112" s="7" t="n">
        <v>0.048142</v>
      </c>
      <c r="C7112" s="7" t="n">
        <v>0.010102</v>
      </c>
      <c r="D7112" s="16" t="n">
        <f aca="false">LOGINV(B7112,$B$7,$C$7)</f>
        <v>5.35893150545375</v>
      </c>
      <c r="E7112" s="16" t="n">
        <f aca="false">LOGINV(C7112,$B$8,$C$8)</f>
        <v>24.3865323849355</v>
      </c>
      <c r="F7112" s="16" t="n">
        <f aca="false">$B$5/100*E7112*2_Girdiler!$B$14*2_Girdiler!$B$15*2_Girdiler!$B$16</f>
        <v>0.613565154804978</v>
      </c>
      <c r="G7112" s="16" t="n">
        <f aca="false">MIN(MATCH(F7112,2_Girdiler!$B$20:$I$20,1),7)</f>
        <v>1</v>
      </c>
      <c r="H7112" s="16" t="n">
        <f aca="false">IF(F7112&gt;=40,2_Girdiler!$I$21+(F7112-40)*(2_Girdiler!$I$21-2_Girdiler!$H$21)/(2_Girdiler!$I$20-2_Girdiler!$H$20),INDEX(2_Girdiler!$B$21:$I$21,G7112)+(F7112-INDEX(2_Girdiler!$B$20:$I$20,G7112))*(INDEX(2_Girdiler!$B$21:$I$21,G7112+1)-INDEX(2_Girdiler!$B$21:$I$21,G7112))/(INDEX(2_Girdiler!$B$20:$I$20,G7112+1)-INDEX(2_Girdiler!$B$20:$I$20,G7112)))</f>
        <v>1.34984334057095</v>
      </c>
      <c r="I7112" s="16" t="n">
        <f aca="false">H7112/2_Girdiler!$B$17</f>
        <v>0.540802620421054</v>
      </c>
      <c r="J7112" s="16" t="n">
        <f aca="false">D7112+I7112</f>
        <v>5.8997341258748</v>
      </c>
    </row>
    <row r="7113" customFormat="false" ht="15" hidden="false" customHeight="false" outlineLevel="0" collapsed="false">
      <c r="A7113" s="0" t="n">
        <v>7101</v>
      </c>
      <c r="B7113" s="7" t="n">
        <v>0.371574</v>
      </c>
      <c r="C7113" s="7" t="n">
        <v>0.317458</v>
      </c>
      <c r="D7113" s="16" t="n">
        <f aca="false">LOGINV(B7113,$B$7,$C$7)</f>
        <v>11.281306008326</v>
      </c>
      <c r="E7113" s="16" t="n">
        <f aca="false">LOGINV(C7113,$B$8,$C$8)</f>
        <v>80.377431841912</v>
      </c>
      <c r="F7113" s="16" t="n">
        <f aca="false">$B$5/100*E7113*2_Girdiler!$B$14*2_Girdiler!$B$15*2_Girdiler!$B$16</f>
        <v>2.0222961851425</v>
      </c>
      <c r="G7113" s="16" t="n">
        <f aca="false">MIN(MATCH(F7113,2_Girdiler!$B$20:$I$20,1),7)</f>
        <v>1</v>
      </c>
      <c r="H7113" s="16" t="n">
        <f aca="false">IF(F7113&gt;=40,2_Girdiler!$I$21+(F7113-40)*(2_Girdiler!$I$21-2_Girdiler!$H$21)/(2_Girdiler!$I$20-2_Girdiler!$H$20),INDEX(2_Girdiler!$B$21:$I$21,G7113)+(F7113-INDEX(2_Girdiler!$B$20:$I$20,G7113))*(INDEX(2_Girdiler!$B$21:$I$21,G7113+1)-INDEX(2_Girdiler!$B$21:$I$21,G7113))/(INDEX(2_Girdiler!$B$20:$I$20,G7113+1)-INDEX(2_Girdiler!$B$20:$I$20,G7113)))</f>
        <v>4.44905160731351</v>
      </c>
      <c r="I7113" s="16" t="n">
        <f aca="false">H7113/2_Girdiler!$B$17</f>
        <v>1.78247259908394</v>
      </c>
      <c r="J7113" s="16" t="n">
        <f aca="false">D7113+I7113</f>
        <v>13.0637786074099</v>
      </c>
    </row>
    <row r="7114" customFormat="false" ht="15" hidden="false" customHeight="false" outlineLevel="0" collapsed="false">
      <c r="A7114" s="0" t="n">
        <v>7102</v>
      </c>
      <c r="B7114" s="7" t="n">
        <v>0.062272</v>
      </c>
      <c r="C7114" s="7" t="n">
        <v>0.497746</v>
      </c>
      <c r="D7114" s="16" t="n">
        <f aca="false">LOGINV(B7114,$B$7,$C$7)</f>
        <v>5.75256804452677</v>
      </c>
      <c r="E7114" s="16" t="n">
        <f aca="false">LOGINV(C7114,$B$8,$C$8)</f>
        <v>108.807691878807</v>
      </c>
      <c r="F7114" s="16" t="n">
        <f aca="false">$B$5/100*E7114*2_Girdiler!$B$14*2_Girdiler!$B$15*2_Girdiler!$B$16</f>
        <v>2.73760152767078</v>
      </c>
      <c r="G7114" s="16" t="n">
        <f aca="false">MIN(MATCH(F7114,2_Girdiler!$B$20:$I$20,1),7)</f>
        <v>1</v>
      </c>
      <c r="H7114" s="16" t="n">
        <f aca="false">IF(F7114&gt;=40,2_Girdiler!$I$21+(F7114-40)*(2_Girdiler!$I$21-2_Girdiler!$H$21)/(2_Girdiler!$I$20-2_Girdiler!$H$20),INDEX(2_Girdiler!$B$21:$I$21,G7114)+(F7114-INDEX(2_Girdiler!$B$20:$I$20,G7114))*(INDEX(2_Girdiler!$B$21:$I$21,G7114+1)-INDEX(2_Girdiler!$B$21:$I$21,G7114))/(INDEX(2_Girdiler!$B$20:$I$20,G7114+1)-INDEX(2_Girdiler!$B$20:$I$20,G7114)))</f>
        <v>6.02272336087572</v>
      </c>
      <c r="I7114" s="16" t="n">
        <f aca="false">H7114/2_Girdiler!$B$17</f>
        <v>2.41295006445341</v>
      </c>
      <c r="J7114" s="16" t="n">
        <f aca="false">D7114+I7114</f>
        <v>8.16551810898018</v>
      </c>
    </row>
    <row r="7115" customFormat="false" ht="15" hidden="false" customHeight="false" outlineLevel="0" collapsed="false">
      <c r="A7115" s="0" t="n">
        <v>7103</v>
      </c>
      <c r="B7115" s="7" t="n">
        <v>0.922008</v>
      </c>
      <c r="C7115" s="7" t="n">
        <v>0.340826</v>
      </c>
      <c r="D7115" s="16" t="n">
        <f aca="false">LOGINV(B7115,$B$7,$C$7)</f>
        <v>29.8620413095125</v>
      </c>
      <c r="E7115" s="16" t="n">
        <f aca="false">LOGINV(C7115,$B$8,$C$8)</f>
        <v>83.8004703125335</v>
      </c>
      <c r="F7115" s="16" t="n">
        <f aca="false">$B$5/100*E7115*2_Girdiler!$B$14*2_Girdiler!$B$15*2_Girdiler!$B$16</f>
        <v>2.10841983306334</v>
      </c>
      <c r="G7115" s="16" t="n">
        <f aca="false">MIN(MATCH(F7115,2_Girdiler!$B$20:$I$20,1),7)</f>
        <v>1</v>
      </c>
      <c r="H7115" s="16" t="n">
        <f aca="false">IF(F7115&gt;=40,2_Girdiler!$I$21+(F7115-40)*(2_Girdiler!$I$21-2_Girdiler!$H$21)/(2_Girdiler!$I$20-2_Girdiler!$H$20),INDEX(2_Girdiler!$B$21:$I$21,G7115)+(F7115-INDEX(2_Girdiler!$B$20:$I$20,G7115))*(INDEX(2_Girdiler!$B$21:$I$21,G7115+1)-INDEX(2_Girdiler!$B$21:$I$21,G7115))/(INDEX(2_Girdiler!$B$20:$I$20,G7115+1)-INDEX(2_Girdiler!$B$20:$I$20,G7115)))</f>
        <v>4.63852363273935</v>
      </c>
      <c r="I7115" s="16" t="n">
        <f aca="false">H7115/2_Girdiler!$B$17</f>
        <v>1.85838286568083</v>
      </c>
      <c r="J7115" s="16" t="n">
        <f aca="false">D7115+I7115</f>
        <v>31.7204241751933</v>
      </c>
    </row>
    <row r="7116" customFormat="false" ht="15" hidden="false" customHeight="false" outlineLevel="0" collapsed="false">
      <c r="A7116" s="0" t="n">
        <v>7104</v>
      </c>
      <c r="B7116" s="7" t="n">
        <v>0.459324</v>
      </c>
      <c r="C7116" s="7" t="n">
        <v>0.890836</v>
      </c>
      <c r="D7116" s="16" t="n">
        <f aca="false">LOGINV(B7116,$B$7,$C$7)</f>
        <v>12.792625644502</v>
      </c>
      <c r="E7116" s="16" t="n">
        <f aca="false">LOGINV(C7116,$B$8,$C$8)</f>
        <v>241.732248023334</v>
      </c>
      <c r="F7116" s="16" t="n">
        <f aca="false">$B$5/100*E7116*2_Girdiler!$B$14*2_Girdiler!$B$15*2_Girdiler!$B$16</f>
        <v>6.08198336026709</v>
      </c>
      <c r="G7116" s="16" t="n">
        <f aca="false">MIN(MATCH(F7116,2_Girdiler!$B$20:$I$20,1),7)</f>
        <v>2</v>
      </c>
      <c r="H7116" s="16" t="n">
        <f aca="false">IF(F7116&gt;=40,2_Girdiler!$I$21+(F7116-40)*(2_Girdiler!$I$21-2_Girdiler!$H$21)/(2_Girdiler!$I$20-2_Girdiler!$H$20),INDEX(2_Girdiler!$B$21:$I$21,G7116)+(F7116-INDEX(2_Girdiler!$B$20:$I$20,G7116))*(INDEX(2_Girdiler!$B$21:$I$21,G7116+1)-INDEX(2_Girdiler!$B$21:$I$21,G7116))/(INDEX(2_Girdiler!$B$20:$I$20,G7116+1)-INDEX(2_Girdiler!$B$20:$I$20,G7116)))</f>
        <v>12.7311733764273</v>
      </c>
      <c r="I7116" s="16" t="n">
        <f aca="false">H7116/2_Girdiler!$B$17</f>
        <v>5.10063035914557</v>
      </c>
      <c r="J7116" s="16" t="n">
        <f aca="false">D7116+I7116</f>
        <v>17.8932560036476</v>
      </c>
    </row>
    <row r="7117" customFormat="false" ht="15" hidden="false" customHeight="false" outlineLevel="0" collapsed="false">
      <c r="A7117" s="0" t="n">
        <v>7105</v>
      </c>
      <c r="B7117" s="7" t="n">
        <v>0.02171</v>
      </c>
      <c r="C7117" s="7" t="n">
        <v>0.325687</v>
      </c>
      <c r="D7117" s="16" t="n">
        <f aca="false">LOGINV(B7117,$B$7,$C$7)</f>
        <v>4.39315951184201</v>
      </c>
      <c r="E7117" s="16" t="n">
        <f aca="false">LOGINV(C7117,$B$8,$C$8)</f>
        <v>81.5778017802193</v>
      </c>
      <c r="F7117" s="16" t="n">
        <f aca="false">$B$5/100*E7117*2_Girdiler!$B$14*2_Girdiler!$B$15*2_Girdiler!$B$16</f>
        <v>2.05249749279032</v>
      </c>
      <c r="G7117" s="16" t="n">
        <f aca="false">MIN(MATCH(F7117,2_Girdiler!$B$20:$I$20,1),7)</f>
        <v>1</v>
      </c>
      <c r="H7117" s="16" t="n">
        <f aca="false">IF(F7117&gt;=40,2_Girdiler!$I$21+(F7117-40)*(2_Girdiler!$I$21-2_Girdiler!$H$21)/(2_Girdiler!$I$20-2_Girdiler!$H$20),INDEX(2_Girdiler!$B$21:$I$21,G7117)+(F7117-INDEX(2_Girdiler!$B$20:$I$20,G7117))*(INDEX(2_Girdiler!$B$21:$I$21,G7117+1)-INDEX(2_Girdiler!$B$21:$I$21,G7117))/(INDEX(2_Girdiler!$B$20:$I$20,G7117+1)-INDEX(2_Girdiler!$B$20:$I$20,G7117)))</f>
        <v>4.5154944841387</v>
      </c>
      <c r="I7117" s="16" t="n">
        <f aca="false">H7117/2_Girdiler!$B$17</f>
        <v>1.80909234140172</v>
      </c>
      <c r="J7117" s="16" t="n">
        <f aca="false">D7117+I7117</f>
        <v>6.20225185324373</v>
      </c>
    </row>
    <row r="7118" customFormat="false" ht="15" hidden="false" customHeight="false" outlineLevel="0" collapsed="false">
      <c r="A7118" s="0" t="n">
        <v>7106</v>
      </c>
      <c r="B7118" s="7" t="n">
        <v>0.910272</v>
      </c>
      <c r="C7118" s="7" t="n">
        <v>0.952438</v>
      </c>
      <c r="D7118" s="16" t="n">
        <f aca="false">LOGINV(B7118,$B$7,$C$7)</f>
        <v>28.6190201319776</v>
      </c>
      <c r="E7118" s="16" t="n">
        <f aca="false">LOGINV(C7118,$B$8,$C$8)</f>
        <v>320.713113003317</v>
      </c>
      <c r="F7118" s="16" t="n">
        <f aca="false">$B$5/100*E7118*2_Girdiler!$B$14*2_Girdiler!$B$15*2_Girdiler!$B$16</f>
        <v>8.06914192316346</v>
      </c>
      <c r="G7118" s="16" t="n">
        <f aca="false">MIN(MATCH(F7118,2_Girdiler!$B$20:$I$20,1),7)</f>
        <v>2</v>
      </c>
      <c r="H7118" s="16" t="n">
        <f aca="false">IF(F7118&gt;=40,2_Girdiler!$I$21+(F7118-40)*(2_Girdiler!$I$21-2_Girdiler!$H$21)/(2_Girdiler!$I$20-2_Girdiler!$H$20),INDEX(2_Girdiler!$B$21:$I$21,G7118)+(F7118-INDEX(2_Girdiler!$B$20:$I$20,G7118))*(INDEX(2_Girdiler!$B$21:$I$21,G7118+1)-INDEX(2_Girdiler!$B$21:$I$21,G7118))/(INDEX(2_Girdiler!$B$20:$I$20,G7118+1)-INDEX(2_Girdiler!$B$20:$I$20,G7118)))</f>
        <v>15.9106270770615</v>
      </c>
      <c r="I7118" s="16" t="n">
        <f aca="false">H7118/2_Girdiler!$B$17</f>
        <v>6.37444995074581</v>
      </c>
      <c r="J7118" s="16" t="n">
        <f aca="false">D7118+I7118</f>
        <v>34.9934700827235</v>
      </c>
    </row>
    <row r="7119" customFormat="false" ht="15" hidden="false" customHeight="false" outlineLevel="0" collapsed="false">
      <c r="A7119" s="0" t="n">
        <v>7107</v>
      </c>
      <c r="B7119" s="7" t="n">
        <v>0.20548</v>
      </c>
      <c r="C7119" s="7" t="n">
        <v>0.10014</v>
      </c>
      <c r="D7119" s="16" t="n">
        <f aca="false">LOGINV(B7119,$B$7,$C$7)</f>
        <v>8.56344621389099</v>
      </c>
      <c r="E7119" s="16" t="n">
        <f aca="false">LOGINV(C7119,$B$8,$C$8)</f>
        <v>47.7749881396486</v>
      </c>
      <c r="F7119" s="16" t="n">
        <f aca="false">$B$5/100*E7119*2_Girdiler!$B$14*2_Girdiler!$B$15*2_Girdiler!$B$16</f>
        <v>1.20201870159356</v>
      </c>
      <c r="G7119" s="16" t="n">
        <f aca="false">MIN(MATCH(F7119,2_Girdiler!$B$20:$I$20,1),7)</f>
        <v>1</v>
      </c>
      <c r="H7119" s="16" t="n">
        <f aca="false">IF(F7119&gt;=40,2_Girdiler!$I$21+(F7119-40)*(2_Girdiler!$I$21-2_Girdiler!$H$21)/(2_Girdiler!$I$20-2_Girdiler!$H$20),INDEX(2_Girdiler!$B$21:$I$21,G7119)+(F7119-INDEX(2_Girdiler!$B$20:$I$20,G7119))*(INDEX(2_Girdiler!$B$21:$I$21,G7119+1)-INDEX(2_Girdiler!$B$21:$I$21,G7119))/(INDEX(2_Girdiler!$B$20:$I$20,G7119+1)-INDEX(2_Girdiler!$B$20:$I$20,G7119)))</f>
        <v>2.64444114350583</v>
      </c>
      <c r="I7119" s="16" t="n">
        <f aca="false">H7119/2_Girdiler!$B$17</f>
        <v>1.0594716119815</v>
      </c>
      <c r="J7119" s="16" t="n">
        <f aca="false">D7119+I7119</f>
        <v>9.62291782587249</v>
      </c>
    </row>
    <row r="7120" customFormat="false" ht="15" hidden="false" customHeight="false" outlineLevel="0" collapsed="false">
      <c r="A7120" s="0" t="n">
        <v>7108</v>
      </c>
      <c r="B7120" s="7" t="n">
        <v>0.761746</v>
      </c>
      <c r="C7120" s="7" t="n">
        <v>0.237433</v>
      </c>
      <c r="D7120" s="16" t="n">
        <f aca="false">LOGINV(B7120,$B$7,$C$7)</f>
        <v>20.1384292659894</v>
      </c>
      <c r="E7120" s="16" t="n">
        <f aca="false">LOGINV(C7120,$B$8,$C$8)</f>
        <v>68.8523932487643</v>
      </c>
      <c r="F7120" s="16" t="n">
        <f aca="false">$B$5/100*E7120*2_Girdiler!$B$14*2_Girdiler!$B$15*2_Girdiler!$B$16</f>
        <v>1.73232621413891</v>
      </c>
      <c r="G7120" s="16" t="n">
        <f aca="false">MIN(MATCH(F7120,2_Girdiler!$B$20:$I$20,1),7)</f>
        <v>1</v>
      </c>
      <c r="H7120" s="16" t="n">
        <f aca="false">IF(F7120&gt;=40,2_Girdiler!$I$21+(F7120-40)*(2_Girdiler!$I$21-2_Girdiler!$H$21)/(2_Girdiler!$I$20-2_Girdiler!$H$20),INDEX(2_Girdiler!$B$21:$I$21,G7120)+(F7120-INDEX(2_Girdiler!$B$20:$I$20,G7120))*(INDEX(2_Girdiler!$B$21:$I$21,G7120+1)-INDEX(2_Girdiler!$B$21:$I$21,G7120))/(INDEX(2_Girdiler!$B$20:$I$20,G7120+1)-INDEX(2_Girdiler!$B$20:$I$20,G7120)))</f>
        <v>3.8111176711056</v>
      </c>
      <c r="I7120" s="16" t="n">
        <f aca="false">H7120/2_Girdiler!$B$17</f>
        <v>1.52689009259038</v>
      </c>
      <c r="J7120" s="16" t="n">
        <f aca="false">D7120+I7120</f>
        <v>21.6653193585797</v>
      </c>
    </row>
    <row r="7121" customFormat="false" ht="15" hidden="false" customHeight="false" outlineLevel="0" collapsed="false">
      <c r="A7121" s="0" t="n">
        <v>7109</v>
      </c>
      <c r="B7121" s="7" t="n">
        <v>0.774374</v>
      </c>
      <c r="C7121" s="7" t="n">
        <v>0.096799</v>
      </c>
      <c r="D7121" s="16" t="n">
        <f aca="false">LOGINV(B7121,$B$7,$C$7)</f>
        <v>20.6085451696459</v>
      </c>
      <c r="E7121" s="16" t="n">
        <f aca="false">LOGINV(C7121,$B$8,$C$8)</f>
        <v>47.1848805997479</v>
      </c>
      <c r="F7121" s="16" t="n">
        <f aca="false">$B$5/100*E7121*2_Girdiler!$B$14*2_Girdiler!$B$15*2_Girdiler!$B$16</f>
        <v>1.18717159588966</v>
      </c>
      <c r="G7121" s="16" t="n">
        <f aca="false">MIN(MATCH(F7121,2_Girdiler!$B$20:$I$20,1),7)</f>
        <v>1</v>
      </c>
      <c r="H7121" s="16" t="n">
        <f aca="false">IF(F7121&gt;=40,2_Girdiler!$I$21+(F7121-40)*(2_Girdiler!$I$21-2_Girdiler!$H$21)/(2_Girdiler!$I$20-2_Girdiler!$H$20),INDEX(2_Girdiler!$B$21:$I$21,G7121)+(F7121-INDEX(2_Girdiler!$B$20:$I$20,G7121))*(INDEX(2_Girdiler!$B$21:$I$21,G7121+1)-INDEX(2_Girdiler!$B$21:$I$21,G7121))/(INDEX(2_Girdiler!$B$20:$I$20,G7121+1)-INDEX(2_Girdiler!$B$20:$I$20,G7121)))</f>
        <v>2.61177751095725</v>
      </c>
      <c r="I7121" s="16" t="n">
        <f aca="false">H7121/2_Girdiler!$B$17</f>
        <v>1.04638522073608</v>
      </c>
      <c r="J7121" s="16" t="n">
        <f aca="false">D7121+I7121</f>
        <v>21.654930390382</v>
      </c>
    </row>
    <row r="7122" customFormat="false" ht="15" hidden="false" customHeight="false" outlineLevel="0" collapsed="false">
      <c r="A7122" s="0" t="n">
        <v>7110</v>
      </c>
      <c r="B7122" s="7" t="n">
        <v>0.21757</v>
      </c>
      <c r="C7122" s="7" t="n">
        <v>0.93068</v>
      </c>
      <c r="D7122" s="16" t="n">
        <f aca="false">LOGINV(B7122,$B$7,$C$7)</f>
        <v>8.76520921589019</v>
      </c>
      <c r="E7122" s="16" t="n">
        <f aca="false">LOGINV(C7122,$B$8,$C$8)</f>
        <v>284.045261340017</v>
      </c>
      <c r="F7122" s="16" t="n">
        <f aca="false">$B$5/100*E7122*2_Girdiler!$B$14*2_Girdiler!$B$15*2_Girdiler!$B$16</f>
        <v>7.14657877531484</v>
      </c>
      <c r="G7122" s="16" t="n">
        <f aca="false">MIN(MATCH(F7122,2_Girdiler!$B$20:$I$20,1),7)</f>
        <v>2</v>
      </c>
      <c r="H7122" s="16" t="n">
        <f aca="false">IF(F7122&gt;=40,2_Girdiler!$I$21+(F7122-40)*(2_Girdiler!$I$21-2_Girdiler!$H$21)/(2_Girdiler!$I$20-2_Girdiler!$H$20),INDEX(2_Girdiler!$B$21:$I$21,G7122)+(F7122-INDEX(2_Girdiler!$B$20:$I$20,G7122))*(INDEX(2_Girdiler!$B$21:$I$21,G7122+1)-INDEX(2_Girdiler!$B$21:$I$21,G7122))/(INDEX(2_Girdiler!$B$20:$I$20,G7122+1)-INDEX(2_Girdiler!$B$20:$I$20,G7122)))</f>
        <v>14.4345260405037</v>
      </c>
      <c r="I7122" s="16" t="n">
        <f aca="false">H7122/2_Girdiler!$B$17</f>
        <v>5.78306331750951</v>
      </c>
      <c r="J7122" s="16" t="n">
        <f aca="false">D7122+I7122</f>
        <v>14.5482725333997</v>
      </c>
    </row>
    <row r="7123" customFormat="false" ht="15" hidden="false" customHeight="false" outlineLevel="0" collapsed="false">
      <c r="A7123" s="0" t="n">
        <v>7111</v>
      </c>
      <c r="B7123" s="7" t="n">
        <v>0.172819</v>
      </c>
      <c r="C7123" s="7" t="n">
        <v>0.751386</v>
      </c>
      <c r="D7123" s="16" t="n">
        <f aca="false">LOGINV(B7123,$B$7,$C$7)</f>
        <v>8.00546989494637</v>
      </c>
      <c r="E7123" s="16" t="n">
        <f aca="false">LOGINV(C7123,$B$8,$C$8)</f>
        <v>169.259281498388</v>
      </c>
      <c r="F7123" s="16" t="n">
        <f aca="false">$B$5/100*E7123*2_Girdiler!$B$14*2_Girdiler!$B$15*2_Girdiler!$B$16</f>
        <v>4.25856352249943</v>
      </c>
      <c r="G7123" s="16" t="n">
        <f aca="false">MIN(MATCH(F7123,2_Girdiler!$B$20:$I$20,1),7)</f>
        <v>1</v>
      </c>
      <c r="H7123" s="16" t="n">
        <f aca="false">IF(F7123&gt;=40,2_Girdiler!$I$21+(F7123-40)*(2_Girdiler!$I$21-2_Girdiler!$H$21)/(2_Girdiler!$I$20-2_Girdiler!$H$20),INDEX(2_Girdiler!$B$21:$I$21,G7123)+(F7123-INDEX(2_Girdiler!$B$20:$I$20,G7123))*(INDEX(2_Girdiler!$B$21:$I$21,G7123+1)-INDEX(2_Girdiler!$B$21:$I$21,G7123))/(INDEX(2_Girdiler!$B$20:$I$20,G7123+1)-INDEX(2_Girdiler!$B$20:$I$20,G7123)))</f>
        <v>9.36883974949875</v>
      </c>
      <c r="I7123" s="16" t="n">
        <f aca="false">H7123/2_Girdiler!$B$17</f>
        <v>3.75354156630559</v>
      </c>
      <c r="J7123" s="16" t="n">
        <f aca="false">D7123+I7123</f>
        <v>11.759011461252</v>
      </c>
    </row>
    <row r="7124" customFormat="false" ht="15" hidden="false" customHeight="false" outlineLevel="0" collapsed="false">
      <c r="A7124" s="0" t="n">
        <v>7112</v>
      </c>
      <c r="B7124" s="7" t="n">
        <v>0.085452</v>
      </c>
      <c r="C7124" s="7" t="n">
        <v>0.868394</v>
      </c>
      <c r="D7124" s="16" t="n">
        <f aca="false">LOGINV(B7124,$B$7,$C$7)</f>
        <v>6.31261158950552</v>
      </c>
      <c r="E7124" s="16" t="n">
        <f aca="false">LOGINV(C7124,$B$8,$C$8)</f>
        <v>224.850299555681</v>
      </c>
      <c r="F7124" s="16" t="n">
        <f aca="false">$B$5/100*E7124*2_Girdiler!$B$14*2_Girdiler!$B$15*2_Girdiler!$B$16</f>
        <v>5.65723353682095</v>
      </c>
      <c r="G7124" s="16" t="n">
        <f aca="false">MIN(MATCH(F7124,2_Girdiler!$B$20:$I$20,1),7)</f>
        <v>2</v>
      </c>
      <c r="H7124" s="16" t="n">
        <f aca="false">IF(F7124&gt;=40,2_Girdiler!$I$21+(F7124-40)*(2_Girdiler!$I$21-2_Girdiler!$H$21)/(2_Girdiler!$I$20-2_Girdiler!$H$20),INDEX(2_Girdiler!$B$21:$I$21,G7124)+(F7124-INDEX(2_Girdiler!$B$20:$I$20,G7124))*(INDEX(2_Girdiler!$B$21:$I$21,G7124+1)-INDEX(2_Girdiler!$B$21:$I$21,G7124))/(INDEX(2_Girdiler!$B$20:$I$20,G7124+1)-INDEX(2_Girdiler!$B$20:$I$20,G7124)))</f>
        <v>12.0515736589135</v>
      </c>
      <c r="I7124" s="16" t="n">
        <f aca="false">H7124/2_Girdiler!$B$17</f>
        <v>4.82835483129548</v>
      </c>
      <c r="J7124" s="16" t="n">
        <f aca="false">D7124+I7124</f>
        <v>11.140966420801</v>
      </c>
    </row>
    <row r="7125" customFormat="false" ht="15" hidden="false" customHeight="false" outlineLevel="0" collapsed="false">
      <c r="A7125" s="0" t="n">
        <v>7113</v>
      </c>
      <c r="B7125" s="7" t="n">
        <v>0.680044</v>
      </c>
      <c r="C7125" s="7" t="n">
        <v>0.214804</v>
      </c>
      <c r="D7125" s="16" t="n">
        <f aca="false">LOGINV(B7125,$B$7,$C$7)</f>
        <v>17.5765195421166</v>
      </c>
      <c r="E7125" s="16" t="n">
        <f aca="false">LOGINV(C7125,$B$8,$C$8)</f>
        <v>65.5866896166922</v>
      </c>
      <c r="F7125" s="16" t="n">
        <f aca="false">$B$5/100*E7125*2_Girdiler!$B$14*2_Girdiler!$B$15*2_Girdiler!$B$16</f>
        <v>1.65016111075598</v>
      </c>
      <c r="G7125" s="16" t="n">
        <f aca="false">MIN(MATCH(F7125,2_Girdiler!$B$20:$I$20,1),7)</f>
        <v>1</v>
      </c>
      <c r="H7125" s="16" t="n">
        <f aca="false">IF(F7125&gt;=40,2_Girdiler!$I$21+(F7125-40)*(2_Girdiler!$I$21-2_Girdiler!$H$21)/(2_Girdiler!$I$20-2_Girdiler!$H$20),INDEX(2_Girdiler!$B$21:$I$21,G7125)+(F7125-INDEX(2_Girdiler!$B$20:$I$20,G7125))*(INDEX(2_Girdiler!$B$21:$I$21,G7125+1)-INDEX(2_Girdiler!$B$21:$I$21,G7125))/(INDEX(2_Girdiler!$B$20:$I$20,G7125+1)-INDEX(2_Girdiler!$B$20:$I$20,G7125)))</f>
        <v>3.63035444366315</v>
      </c>
      <c r="I7125" s="16" t="n">
        <f aca="false">H7125/2_Girdiler!$B$17</f>
        <v>1.45446892774966</v>
      </c>
      <c r="J7125" s="16" t="n">
        <f aca="false">D7125+I7125</f>
        <v>19.0309884698663</v>
      </c>
    </row>
    <row r="7126" customFormat="false" ht="15" hidden="false" customHeight="false" outlineLevel="0" collapsed="false">
      <c r="A7126" s="0" t="n">
        <v>7114</v>
      </c>
      <c r="B7126" s="7" t="n">
        <v>0.837969</v>
      </c>
      <c r="C7126" s="7" t="n">
        <v>0.089814</v>
      </c>
      <c r="D7126" s="16" t="n">
        <f aca="false">LOGINV(B7126,$B$7,$C$7)</f>
        <v>23.4642311341546</v>
      </c>
      <c r="E7126" s="16" t="n">
        <f aca="false">LOGINV(C7126,$B$8,$C$8)</f>
        <v>45.9260189554225</v>
      </c>
      <c r="F7126" s="16" t="n">
        <f aca="false">$B$5/100*E7126*2_Girdiler!$B$14*2_Girdiler!$B$15*2_Girdiler!$B$16</f>
        <v>1.15549863691843</v>
      </c>
      <c r="G7126" s="16" t="n">
        <f aca="false">MIN(MATCH(F7126,2_Girdiler!$B$20:$I$20,1),7)</f>
        <v>1</v>
      </c>
      <c r="H7126" s="16" t="n">
        <f aca="false">IF(F7126&gt;=40,2_Girdiler!$I$21+(F7126-40)*(2_Girdiler!$I$21-2_Girdiler!$H$21)/(2_Girdiler!$I$20-2_Girdiler!$H$20),INDEX(2_Girdiler!$B$21:$I$21,G7126)+(F7126-INDEX(2_Girdiler!$B$20:$I$20,G7126))*(INDEX(2_Girdiler!$B$21:$I$21,G7126+1)-INDEX(2_Girdiler!$B$21:$I$21,G7126))/(INDEX(2_Girdiler!$B$20:$I$20,G7126+1)-INDEX(2_Girdiler!$B$20:$I$20,G7126)))</f>
        <v>2.54209700122055</v>
      </c>
      <c r="I7126" s="16" t="n">
        <f aca="false">H7126/2_Girdiler!$B$17</f>
        <v>1.01846834984798</v>
      </c>
      <c r="J7126" s="16" t="n">
        <f aca="false">D7126+I7126</f>
        <v>24.4826994840026</v>
      </c>
    </row>
    <row r="7127" customFormat="false" ht="15" hidden="false" customHeight="false" outlineLevel="0" collapsed="false">
      <c r="A7127" s="0" t="n">
        <v>7115</v>
      </c>
      <c r="B7127" s="7" t="n">
        <v>0.165572</v>
      </c>
      <c r="C7127" s="7" t="n">
        <v>0.675287</v>
      </c>
      <c r="D7127" s="16" t="n">
        <f aca="false">LOGINV(B7127,$B$7,$C$7)</f>
        <v>7.87829804259347</v>
      </c>
      <c r="E7127" s="16" t="n">
        <f aca="false">LOGINV(C7127,$B$8,$C$8)</f>
        <v>146.444628322042</v>
      </c>
      <c r="F7127" s="16" t="n">
        <f aca="false">$B$5/100*E7127*2_Girdiler!$B$14*2_Girdiler!$B$15*2_Girdiler!$B$16</f>
        <v>3.68454684858257</v>
      </c>
      <c r="G7127" s="16" t="n">
        <f aca="false">MIN(MATCH(F7127,2_Girdiler!$B$20:$I$20,1),7)</f>
        <v>1</v>
      </c>
      <c r="H7127" s="16" t="n">
        <f aca="false">IF(F7127&gt;=40,2_Girdiler!$I$21+(F7127-40)*(2_Girdiler!$I$21-2_Girdiler!$H$21)/(2_Girdiler!$I$20-2_Girdiler!$H$20),INDEX(2_Girdiler!$B$21:$I$21,G7127)+(F7127-INDEX(2_Girdiler!$B$20:$I$20,G7127))*(INDEX(2_Girdiler!$B$21:$I$21,G7127+1)-INDEX(2_Girdiler!$B$21:$I$21,G7127))/(INDEX(2_Girdiler!$B$20:$I$20,G7127+1)-INDEX(2_Girdiler!$B$20:$I$20,G7127)))</f>
        <v>8.10600306688166</v>
      </c>
      <c r="I7127" s="16" t="n">
        <f aca="false">H7127/2_Girdiler!$B$17</f>
        <v>3.24759738256477</v>
      </c>
      <c r="J7127" s="16" t="n">
        <f aca="false">D7127+I7127</f>
        <v>11.1258954251582</v>
      </c>
    </row>
    <row r="7128" customFormat="false" ht="15" hidden="false" customHeight="false" outlineLevel="0" collapsed="false">
      <c r="A7128" s="0" t="n">
        <v>7116</v>
      </c>
      <c r="B7128" s="7" t="n">
        <v>0.440274</v>
      </c>
      <c r="C7128" s="7" t="n">
        <v>0.072876</v>
      </c>
      <c r="D7128" s="16" t="n">
        <f aca="false">LOGINV(B7128,$B$7,$C$7)</f>
        <v>12.4539389945025</v>
      </c>
      <c r="E7128" s="16" t="n">
        <f aca="false">LOGINV(C7128,$B$8,$C$8)</f>
        <v>42.7008781046276</v>
      </c>
      <c r="F7128" s="16" t="n">
        <f aca="false">$B$5/100*E7128*2_Girdiler!$B$14*2_Girdiler!$B$15*2_Girdiler!$B$16</f>
        <v>1.07435409311243</v>
      </c>
      <c r="G7128" s="16" t="n">
        <f aca="false">MIN(MATCH(F7128,2_Girdiler!$B$20:$I$20,1),7)</f>
        <v>1</v>
      </c>
      <c r="H7128" s="16" t="n">
        <f aca="false">IF(F7128&gt;=40,2_Girdiler!$I$21+(F7128-40)*(2_Girdiler!$I$21-2_Girdiler!$H$21)/(2_Girdiler!$I$20-2_Girdiler!$H$20),INDEX(2_Girdiler!$B$21:$I$21,G7128)+(F7128-INDEX(2_Girdiler!$B$20:$I$20,G7128))*(INDEX(2_Girdiler!$B$21:$I$21,G7128+1)-INDEX(2_Girdiler!$B$21:$I$21,G7128))/(INDEX(2_Girdiler!$B$20:$I$20,G7128+1)-INDEX(2_Girdiler!$B$20:$I$20,G7128)))</f>
        <v>2.36357900484735</v>
      </c>
      <c r="I7128" s="16" t="n">
        <f aca="false">H7128/2_Girdiler!$B$17</f>
        <v>0.946946716685636</v>
      </c>
      <c r="J7128" s="16" t="n">
        <f aca="false">D7128+I7128</f>
        <v>13.4008857111881</v>
      </c>
    </row>
    <row r="7129" customFormat="false" ht="15" hidden="false" customHeight="false" outlineLevel="0" collapsed="false">
      <c r="A7129" s="0" t="n">
        <v>7117</v>
      </c>
      <c r="B7129" s="7" t="n">
        <v>0.626676</v>
      </c>
      <c r="C7129" s="7" t="n">
        <v>0.287105</v>
      </c>
      <c r="D7129" s="16" t="n">
        <f aca="false">LOGINV(B7129,$B$7,$C$7)</f>
        <v>16.2139984475346</v>
      </c>
      <c r="E7129" s="16" t="n">
        <f aca="false">LOGINV(C7129,$B$8,$C$8)</f>
        <v>75.9858493443783</v>
      </c>
      <c r="F7129" s="16" t="n">
        <f aca="false">$B$5/100*E7129*2_Girdiler!$B$14*2_Girdiler!$B$15*2_Girdiler!$B$16</f>
        <v>1.91180396950456</v>
      </c>
      <c r="G7129" s="16" t="n">
        <f aca="false">MIN(MATCH(F7129,2_Girdiler!$B$20:$I$20,1),7)</f>
        <v>1</v>
      </c>
      <c r="H7129" s="16" t="n">
        <f aca="false">IF(F7129&gt;=40,2_Girdiler!$I$21+(F7129-40)*(2_Girdiler!$I$21-2_Girdiler!$H$21)/(2_Girdiler!$I$20-2_Girdiler!$H$20),INDEX(2_Girdiler!$B$21:$I$21,G7129)+(F7129-INDEX(2_Girdiler!$B$20:$I$20,G7129))*(INDEX(2_Girdiler!$B$21:$I$21,G7129+1)-INDEX(2_Girdiler!$B$21:$I$21,G7129))/(INDEX(2_Girdiler!$B$20:$I$20,G7129+1)-INDEX(2_Girdiler!$B$20:$I$20,G7129)))</f>
        <v>4.20596873291003</v>
      </c>
      <c r="I7129" s="16" t="n">
        <f aca="false">H7129/2_Girdiler!$B$17</f>
        <v>1.68508362696716</v>
      </c>
      <c r="J7129" s="16" t="n">
        <f aca="false">D7129+I7129</f>
        <v>17.8990820745018</v>
      </c>
    </row>
    <row r="7130" customFormat="false" ht="15" hidden="false" customHeight="false" outlineLevel="0" collapsed="false">
      <c r="A7130" s="0" t="n">
        <v>7118</v>
      </c>
      <c r="B7130" s="7" t="n">
        <v>0.318616</v>
      </c>
      <c r="C7130" s="7" t="n">
        <v>0.248854</v>
      </c>
      <c r="D7130" s="16" t="n">
        <f aca="false">LOGINV(B7130,$B$7,$C$7)</f>
        <v>10.411859782879</v>
      </c>
      <c r="E7130" s="16" t="n">
        <f aca="false">LOGINV(C7130,$B$8,$C$8)</f>
        <v>70.4931294529855</v>
      </c>
      <c r="F7130" s="16" t="n">
        <f aca="false">$B$5/100*E7130*2_Girdiler!$B$14*2_Girdiler!$B$15*2_Girdiler!$B$16</f>
        <v>1.77360713703712</v>
      </c>
      <c r="G7130" s="16" t="n">
        <f aca="false">MIN(MATCH(F7130,2_Girdiler!$B$20:$I$20,1),7)</f>
        <v>1</v>
      </c>
      <c r="H7130" s="16" t="n">
        <f aca="false">IF(F7130&gt;=40,2_Girdiler!$I$21+(F7130-40)*(2_Girdiler!$I$21-2_Girdiler!$H$21)/(2_Girdiler!$I$20-2_Girdiler!$H$20),INDEX(2_Girdiler!$B$21:$I$21,G7130)+(F7130-INDEX(2_Girdiler!$B$20:$I$20,G7130))*(INDEX(2_Girdiler!$B$21:$I$21,G7130+1)-INDEX(2_Girdiler!$B$21:$I$21,G7130))/(INDEX(2_Girdiler!$B$20:$I$20,G7130+1)-INDEX(2_Girdiler!$B$20:$I$20,G7130)))</f>
        <v>3.90193570148166</v>
      </c>
      <c r="I7130" s="16" t="n">
        <f aca="false">H7130/2_Girdiler!$B$17</f>
        <v>1.56327552142695</v>
      </c>
      <c r="J7130" s="16" t="n">
        <f aca="false">D7130+I7130</f>
        <v>11.9751353043059</v>
      </c>
    </row>
    <row r="7131" customFormat="false" ht="15" hidden="false" customHeight="false" outlineLevel="0" collapsed="false">
      <c r="A7131" s="0" t="n">
        <v>7119</v>
      </c>
      <c r="B7131" s="7" t="n">
        <v>0.470077</v>
      </c>
      <c r="C7131" s="7" t="n">
        <v>0.345922</v>
      </c>
      <c r="D7131" s="16" t="n">
        <f aca="false">LOGINV(B7131,$B$7,$C$7)</f>
        <v>12.9870468848428</v>
      </c>
      <c r="E7131" s="16" t="n">
        <f aca="false">LOGINV(C7131,$B$8,$C$8)</f>
        <v>84.5533482909483</v>
      </c>
      <c r="F7131" s="16" t="n">
        <f aca="false">$B$5/100*E7131*2_Girdiler!$B$14*2_Girdiler!$B$15*2_Girdiler!$B$16</f>
        <v>2.12736224300026</v>
      </c>
      <c r="G7131" s="16" t="n">
        <f aca="false">MIN(MATCH(F7131,2_Girdiler!$B$20:$I$20,1),7)</f>
        <v>1</v>
      </c>
      <c r="H7131" s="16" t="n">
        <f aca="false">IF(F7131&gt;=40,2_Girdiler!$I$21+(F7131-40)*(2_Girdiler!$I$21-2_Girdiler!$H$21)/(2_Girdiler!$I$20-2_Girdiler!$H$20),INDEX(2_Girdiler!$B$21:$I$21,G7131)+(F7131-INDEX(2_Girdiler!$B$20:$I$20,G7131))*(INDEX(2_Girdiler!$B$21:$I$21,G7131+1)-INDEX(2_Girdiler!$B$21:$I$21,G7131))/(INDEX(2_Girdiler!$B$20:$I$20,G7131+1)-INDEX(2_Girdiler!$B$20:$I$20,G7131)))</f>
        <v>4.68019693460057</v>
      </c>
      <c r="I7131" s="16" t="n">
        <f aca="false">H7131/2_Girdiler!$B$17</f>
        <v>1.87507890008036</v>
      </c>
      <c r="J7131" s="16" t="n">
        <f aca="false">D7131+I7131</f>
        <v>14.8621257849231</v>
      </c>
    </row>
    <row r="7132" customFormat="false" ht="15" hidden="false" customHeight="false" outlineLevel="0" collapsed="false">
      <c r="A7132" s="0" t="n">
        <v>7120</v>
      </c>
      <c r="B7132" s="7" t="n">
        <v>0.639438</v>
      </c>
      <c r="C7132" s="7" t="n">
        <v>0.453585</v>
      </c>
      <c r="D7132" s="16" t="n">
        <f aca="false">LOGINV(B7132,$B$7,$C$7)</f>
        <v>16.5232392518088</v>
      </c>
      <c r="E7132" s="16" t="n">
        <f aca="false">LOGINV(C7132,$B$8,$C$8)</f>
        <v>101.286998297341</v>
      </c>
      <c r="F7132" s="16" t="n">
        <f aca="false">$B$5/100*E7132*2_Girdiler!$B$14*2_Girdiler!$B$15*2_Girdiler!$B$16</f>
        <v>2.54838087716109</v>
      </c>
      <c r="G7132" s="16" t="n">
        <f aca="false">MIN(MATCH(F7132,2_Girdiler!$B$20:$I$20,1),7)</f>
        <v>1</v>
      </c>
      <c r="H7132" s="16" t="n">
        <f aca="false">IF(F7132&gt;=40,2_Girdiler!$I$21+(F7132-40)*(2_Girdiler!$I$21-2_Girdiler!$H$21)/(2_Girdiler!$I$20-2_Girdiler!$H$20),INDEX(2_Girdiler!$B$21:$I$21,G7132)+(F7132-INDEX(2_Girdiler!$B$20:$I$20,G7132))*(INDEX(2_Girdiler!$B$21:$I$21,G7132+1)-INDEX(2_Girdiler!$B$21:$I$21,G7132))/(INDEX(2_Girdiler!$B$20:$I$20,G7132+1)-INDEX(2_Girdiler!$B$20:$I$20,G7132)))</f>
        <v>5.60643792975441</v>
      </c>
      <c r="I7132" s="16" t="n">
        <f aca="false">H7132/2_Girdiler!$B$17</f>
        <v>2.24616904236955</v>
      </c>
      <c r="J7132" s="16" t="n">
        <f aca="false">D7132+I7132</f>
        <v>18.7694082941783</v>
      </c>
    </row>
    <row r="7133" customFormat="false" ht="15" hidden="false" customHeight="false" outlineLevel="0" collapsed="false">
      <c r="A7133" s="0" t="n">
        <v>7121</v>
      </c>
      <c r="B7133" s="7" t="n">
        <v>0.288761</v>
      </c>
      <c r="C7133" s="7" t="n">
        <v>0.895076</v>
      </c>
      <c r="D7133" s="16" t="n">
        <f aca="false">LOGINV(B7133,$B$7,$C$7)</f>
        <v>9.92764977436141</v>
      </c>
      <c r="E7133" s="16" t="n">
        <f aca="false">LOGINV(C7133,$B$8,$C$8)</f>
        <v>245.347461967479</v>
      </c>
      <c r="F7133" s="16" t="n">
        <f aca="false">$B$5/100*E7133*2_Girdiler!$B$14*2_Girdiler!$B$15*2_Girdiler!$B$16</f>
        <v>6.17294214310176</v>
      </c>
      <c r="G7133" s="16" t="n">
        <f aca="false">MIN(MATCH(F7133,2_Girdiler!$B$20:$I$20,1),7)</f>
        <v>2</v>
      </c>
      <c r="H7133" s="16" t="n">
        <f aca="false">IF(F7133&gt;=40,2_Girdiler!$I$21+(F7133-40)*(2_Girdiler!$I$21-2_Girdiler!$H$21)/(2_Girdiler!$I$20-2_Girdiler!$H$20),INDEX(2_Girdiler!$B$21:$I$21,G7133)+(F7133-INDEX(2_Girdiler!$B$20:$I$20,G7133))*(INDEX(2_Girdiler!$B$21:$I$21,G7133+1)-INDEX(2_Girdiler!$B$21:$I$21,G7133))/(INDEX(2_Girdiler!$B$20:$I$20,G7133+1)-INDEX(2_Girdiler!$B$20:$I$20,G7133)))</f>
        <v>12.8767074289628</v>
      </c>
      <c r="I7133" s="16" t="n">
        <f aca="false">H7133/2_Girdiler!$B$17</f>
        <v>5.15893727121908</v>
      </c>
      <c r="J7133" s="16" t="n">
        <f aca="false">D7133+I7133</f>
        <v>15.0865870455805</v>
      </c>
    </row>
    <row r="7134" customFormat="false" ht="15" hidden="false" customHeight="false" outlineLevel="0" collapsed="false">
      <c r="A7134" s="0" t="n">
        <v>7122</v>
      </c>
      <c r="B7134" s="7" t="n">
        <v>0.171904</v>
      </c>
      <c r="C7134" s="7" t="n">
        <v>0.255143</v>
      </c>
      <c r="D7134" s="16" t="n">
        <f aca="false">LOGINV(B7134,$B$7,$C$7)</f>
        <v>7.9894927893969</v>
      </c>
      <c r="E7134" s="16" t="n">
        <f aca="false">LOGINV(C7134,$B$8,$C$8)</f>
        <v>71.3956386542203</v>
      </c>
      <c r="F7134" s="16" t="n">
        <f aca="false">$B$5/100*E7134*2_Girdiler!$B$14*2_Girdiler!$B$15*2_Girdiler!$B$16</f>
        <v>1.79631426854018</v>
      </c>
      <c r="G7134" s="16" t="n">
        <f aca="false">MIN(MATCH(F7134,2_Girdiler!$B$20:$I$20,1),7)</f>
        <v>1</v>
      </c>
      <c r="H7134" s="16" t="n">
        <f aca="false">IF(F7134&gt;=40,2_Girdiler!$I$21+(F7134-40)*(2_Girdiler!$I$21-2_Girdiler!$H$21)/(2_Girdiler!$I$20-2_Girdiler!$H$20),INDEX(2_Girdiler!$B$21:$I$21,G7134)+(F7134-INDEX(2_Girdiler!$B$20:$I$20,G7134))*(INDEX(2_Girdiler!$B$21:$I$21,G7134+1)-INDEX(2_Girdiler!$B$21:$I$21,G7134))/(INDEX(2_Girdiler!$B$20:$I$20,G7134+1)-INDEX(2_Girdiler!$B$20:$I$20,G7134)))</f>
        <v>3.9518913907884</v>
      </c>
      <c r="I7134" s="16" t="n">
        <f aca="false">H7134/2_Girdiler!$B$17</f>
        <v>1.5832898200274</v>
      </c>
      <c r="J7134" s="16" t="n">
        <f aca="false">D7134+I7134</f>
        <v>9.5727826094243</v>
      </c>
    </row>
    <row r="7135" customFormat="false" ht="15" hidden="false" customHeight="false" outlineLevel="0" collapsed="false">
      <c r="A7135" s="0" t="n">
        <v>7123</v>
      </c>
      <c r="B7135" s="7" t="n">
        <v>0.892738</v>
      </c>
      <c r="C7135" s="7" t="n">
        <v>0.857691</v>
      </c>
      <c r="D7135" s="16" t="n">
        <f aca="false">LOGINV(B7135,$B$7,$C$7)</f>
        <v>27.0491820179549</v>
      </c>
      <c r="E7135" s="16" t="n">
        <f aca="false">LOGINV(C7135,$B$8,$C$8)</f>
        <v>217.873788568768</v>
      </c>
      <c r="F7135" s="16" t="n">
        <f aca="false">$B$5/100*E7135*2_Girdiler!$B$14*2_Girdiler!$B$15*2_Girdiler!$B$16</f>
        <v>5.48170452039021</v>
      </c>
      <c r="G7135" s="16" t="n">
        <f aca="false">MIN(MATCH(F7135,2_Girdiler!$B$20:$I$20,1),7)</f>
        <v>2</v>
      </c>
      <c r="H7135" s="16" t="n">
        <f aca="false">IF(F7135&gt;=40,2_Girdiler!$I$21+(F7135-40)*(2_Girdiler!$I$21-2_Girdiler!$H$21)/(2_Girdiler!$I$20-2_Girdiler!$H$20),INDEX(2_Girdiler!$B$21:$I$21,G7135)+(F7135-INDEX(2_Girdiler!$B$20:$I$20,G7135))*(INDEX(2_Girdiler!$B$21:$I$21,G7135+1)-INDEX(2_Girdiler!$B$21:$I$21,G7135))/(INDEX(2_Girdiler!$B$20:$I$20,G7135+1)-INDEX(2_Girdiler!$B$20:$I$20,G7135)))</f>
        <v>11.7707272326243</v>
      </c>
      <c r="I7135" s="16" t="n">
        <f aca="false">H7135/2_Girdiler!$B$17</f>
        <v>4.71583623101937</v>
      </c>
      <c r="J7135" s="16" t="n">
        <f aca="false">D7135+I7135</f>
        <v>31.7650182489743</v>
      </c>
    </row>
    <row r="7136" customFormat="false" ht="15" hidden="false" customHeight="false" outlineLevel="0" collapsed="false">
      <c r="A7136" s="0" t="n">
        <v>7124</v>
      </c>
      <c r="B7136" s="7" t="n">
        <v>0.07608</v>
      </c>
      <c r="C7136" s="7" t="n">
        <v>0.345778</v>
      </c>
      <c r="D7136" s="16" t="n">
        <f aca="false">LOGINV(B7136,$B$7,$C$7)</f>
        <v>6.09601152750743</v>
      </c>
      <c r="E7136" s="16" t="n">
        <f aca="false">LOGINV(C7136,$B$8,$C$8)</f>
        <v>84.5320388820156</v>
      </c>
      <c r="F7136" s="16" t="n">
        <f aca="false">$B$5/100*E7136*2_Girdiler!$B$14*2_Girdiler!$B$15*2_Girdiler!$B$16</f>
        <v>2.12682609827151</v>
      </c>
      <c r="G7136" s="16" t="n">
        <f aca="false">MIN(MATCH(F7136,2_Girdiler!$B$20:$I$20,1),7)</f>
        <v>1</v>
      </c>
      <c r="H7136" s="16" t="n">
        <f aca="false">IF(F7136&gt;=40,2_Girdiler!$I$21+(F7136-40)*(2_Girdiler!$I$21-2_Girdiler!$H$21)/(2_Girdiler!$I$20-2_Girdiler!$H$20),INDEX(2_Girdiler!$B$21:$I$21,G7136)+(F7136-INDEX(2_Girdiler!$B$20:$I$20,G7136))*(INDEX(2_Girdiler!$B$21:$I$21,G7136+1)-INDEX(2_Girdiler!$B$21:$I$21,G7136))/(INDEX(2_Girdiler!$B$20:$I$20,G7136+1)-INDEX(2_Girdiler!$B$20:$I$20,G7136)))</f>
        <v>4.67901741619733</v>
      </c>
      <c r="I7136" s="16" t="n">
        <f aca="false">H7136/2_Girdiler!$B$17</f>
        <v>1.87460633661752</v>
      </c>
      <c r="J7136" s="16" t="n">
        <f aca="false">D7136+I7136</f>
        <v>7.97061786412495</v>
      </c>
    </row>
    <row r="7137" customFormat="false" ht="15" hidden="false" customHeight="false" outlineLevel="0" collapsed="false">
      <c r="A7137" s="0" t="n">
        <v>7125</v>
      </c>
      <c r="B7137" s="7" t="n">
        <v>0.336203</v>
      </c>
      <c r="C7137" s="7" t="n">
        <v>0.856366</v>
      </c>
      <c r="D7137" s="16" t="n">
        <f aca="false">LOGINV(B7137,$B$7,$C$7)</f>
        <v>10.6985091437214</v>
      </c>
      <c r="E7137" s="16" t="n">
        <f aca="false">LOGINV(C7137,$B$8,$C$8)</f>
        <v>217.049961538017</v>
      </c>
      <c r="F7137" s="16" t="n">
        <f aca="false">$B$5/100*E7137*2_Girdiler!$B$14*2_Girdiler!$B$15*2_Girdiler!$B$16</f>
        <v>5.4609770322965</v>
      </c>
      <c r="G7137" s="16" t="n">
        <f aca="false">MIN(MATCH(F7137,2_Girdiler!$B$20:$I$20,1),7)</f>
        <v>2</v>
      </c>
      <c r="H7137" s="16" t="n">
        <f aca="false">IF(F7137&gt;=40,2_Girdiler!$I$21+(F7137-40)*(2_Girdiler!$I$21-2_Girdiler!$H$21)/(2_Girdiler!$I$20-2_Girdiler!$H$20),INDEX(2_Girdiler!$B$21:$I$21,G7137)+(F7137-INDEX(2_Girdiler!$B$20:$I$20,G7137))*(INDEX(2_Girdiler!$B$21:$I$21,G7137+1)-INDEX(2_Girdiler!$B$21:$I$21,G7137))/(INDEX(2_Girdiler!$B$20:$I$20,G7137+1)-INDEX(2_Girdiler!$B$20:$I$20,G7137)))</f>
        <v>11.7375632516744</v>
      </c>
      <c r="I7137" s="16" t="n">
        <f aca="false">H7137/2_Girdiler!$B$17</f>
        <v>4.70254937967724</v>
      </c>
      <c r="J7137" s="16" t="n">
        <f aca="false">D7137+I7137</f>
        <v>15.4010585233987</v>
      </c>
    </row>
    <row r="7138" customFormat="false" ht="15" hidden="false" customHeight="false" outlineLevel="0" collapsed="false">
      <c r="A7138" s="0" t="n">
        <v>7126</v>
      </c>
      <c r="B7138" s="7" t="n">
        <v>0.079529</v>
      </c>
      <c r="C7138" s="7" t="n">
        <v>0.070637</v>
      </c>
      <c r="D7138" s="16" t="n">
        <f aca="false">LOGINV(B7138,$B$7,$C$7)</f>
        <v>6.17706493253329</v>
      </c>
      <c r="E7138" s="16" t="n">
        <f aca="false">LOGINV(C7138,$B$8,$C$8)</f>
        <v>42.2522561496331</v>
      </c>
      <c r="F7138" s="16" t="n">
        <f aca="false">$B$5/100*E7138*2_Girdiler!$B$14*2_Girdiler!$B$15*2_Girdiler!$B$16</f>
        <v>1.06306676472477</v>
      </c>
      <c r="G7138" s="16" t="n">
        <f aca="false">MIN(MATCH(F7138,2_Girdiler!$B$20:$I$20,1),7)</f>
        <v>1</v>
      </c>
      <c r="H7138" s="16" t="n">
        <f aca="false">IF(F7138&gt;=40,2_Girdiler!$I$21+(F7138-40)*(2_Girdiler!$I$21-2_Girdiler!$H$21)/(2_Girdiler!$I$20-2_Girdiler!$H$20),INDEX(2_Girdiler!$B$21:$I$21,G7138)+(F7138-INDEX(2_Girdiler!$B$20:$I$20,G7138))*(INDEX(2_Girdiler!$B$21:$I$21,G7138+1)-INDEX(2_Girdiler!$B$21:$I$21,G7138))/(INDEX(2_Girdiler!$B$20:$I$20,G7138+1)-INDEX(2_Girdiler!$B$20:$I$20,G7138)))</f>
        <v>2.33874688239449</v>
      </c>
      <c r="I7138" s="16" t="n">
        <f aca="false">H7138/2_Girdiler!$B$17</f>
        <v>0.936997949677281</v>
      </c>
      <c r="J7138" s="16" t="n">
        <f aca="false">D7138+I7138</f>
        <v>7.11406288221057</v>
      </c>
    </row>
    <row r="7139" customFormat="false" ht="15" hidden="false" customHeight="false" outlineLevel="0" collapsed="false">
      <c r="A7139" s="0" t="n">
        <v>7127</v>
      </c>
      <c r="B7139" s="7" t="n">
        <v>0.539332</v>
      </c>
      <c r="C7139" s="7" t="n">
        <v>0.526363</v>
      </c>
      <c r="D7139" s="16" t="n">
        <f aca="false">LOGINV(B7139,$B$7,$C$7)</f>
        <v>14.3083572488549</v>
      </c>
      <c r="E7139" s="16" t="n">
        <f aca="false">LOGINV(C7139,$B$8,$C$8)</f>
        <v>113.967835478636</v>
      </c>
      <c r="F7139" s="16" t="n">
        <f aca="false">$B$5/100*E7139*2_Girdiler!$B$14*2_Girdiler!$B$15*2_Girdiler!$B$16</f>
        <v>2.86743074064248</v>
      </c>
      <c r="G7139" s="16" t="n">
        <f aca="false">MIN(MATCH(F7139,2_Girdiler!$B$20:$I$20,1),7)</f>
        <v>1</v>
      </c>
      <c r="H7139" s="16" t="n">
        <f aca="false">IF(F7139&gt;=40,2_Girdiler!$I$21+(F7139-40)*(2_Girdiler!$I$21-2_Girdiler!$H$21)/(2_Girdiler!$I$20-2_Girdiler!$H$20),INDEX(2_Girdiler!$B$21:$I$21,G7139)+(F7139-INDEX(2_Girdiler!$B$20:$I$20,G7139))*(INDEX(2_Girdiler!$B$21:$I$21,G7139+1)-INDEX(2_Girdiler!$B$21:$I$21,G7139))/(INDEX(2_Girdiler!$B$20:$I$20,G7139+1)-INDEX(2_Girdiler!$B$20:$I$20,G7139)))</f>
        <v>6.30834762941346</v>
      </c>
      <c r="I7139" s="16" t="n">
        <f aca="false">H7139/2_Girdiler!$B$17</f>
        <v>2.52738286434834</v>
      </c>
      <c r="J7139" s="16" t="n">
        <f aca="false">D7139+I7139</f>
        <v>16.8357401132033</v>
      </c>
    </row>
    <row r="7140" customFormat="false" ht="15" hidden="false" customHeight="false" outlineLevel="0" collapsed="false">
      <c r="A7140" s="0" t="n">
        <v>7128</v>
      </c>
      <c r="B7140" s="7" t="n">
        <v>0.347713</v>
      </c>
      <c r="C7140" s="7" t="n">
        <v>0.183853</v>
      </c>
      <c r="D7140" s="16" t="n">
        <f aca="false">LOGINV(B7140,$B$7,$C$7)</f>
        <v>10.8870784894812</v>
      </c>
      <c r="E7140" s="16" t="n">
        <f aca="false">LOGINV(C7140,$B$8,$C$8)</f>
        <v>61.0550829454723</v>
      </c>
      <c r="F7140" s="16" t="n">
        <f aca="false">$B$5/100*E7140*2_Girdiler!$B$14*2_Girdiler!$B$15*2_Girdiler!$B$16</f>
        <v>1.53614588690808</v>
      </c>
      <c r="G7140" s="16" t="n">
        <f aca="false">MIN(MATCH(F7140,2_Girdiler!$B$20:$I$20,1),7)</f>
        <v>1</v>
      </c>
      <c r="H7140" s="16" t="n">
        <f aca="false">IF(F7140&gt;=40,2_Girdiler!$I$21+(F7140-40)*(2_Girdiler!$I$21-2_Girdiler!$H$21)/(2_Girdiler!$I$20-2_Girdiler!$H$20),INDEX(2_Girdiler!$B$21:$I$21,G7140)+(F7140-INDEX(2_Girdiler!$B$20:$I$20,G7140))*(INDEX(2_Girdiler!$B$21:$I$21,G7140+1)-INDEX(2_Girdiler!$B$21:$I$21,G7140))/(INDEX(2_Girdiler!$B$20:$I$20,G7140+1)-INDEX(2_Girdiler!$B$20:$I$20,G7140)))</f>
        <v>3.37952095119778</v>
      </c>
      <c r="I7140" s="16" t="n">
        <f aca="false">H7140/2_Girdiler!$B$17</f>
        <v>1.35397474006321</v>
      </c>
      <c r="J7140" s="16" t="n">
        <f aca="false">D7140+I7140</f>
        <v>12.2410532295445</v>
      </c>
    </row>
    <row r="7141" customFormat="false" ht="15" hidden="false" customHeight="false" outlineLevel="0" collapsed="false">
      <c r="A7141" s="0" t="n">
        <v>7129</v>
      </c>
      <c r="B7141" s="7" t="n">
        <v>0.125002</v>
      </c>
      <c r="C7141" s="7" t="n">
        <v>0.0325</v>
      </c>
      <c r="D7141" s="16" t="n">
        <f aca="false">LOGINV(B7141,$B$7,$C$7)</f>
        <v>7.1320639803768</v>
      </c>
      <c r="E7141" s="16" t="n">
        <f aca="false">LOGINV(C7141,$B$8,$C$8)</f>
        <v>33.1855653233757</v>
      </c>
      <c r="F7141" s="16" t="n">
        <f aca="false">$B$5/100*E7141*2_Girdiler!$B$14*2_Girdiler!$B$15*2_Girdiler!$B$16</f>
        <v>0.834948823536133</v>
      </c>
      <c r="G7141" s="16" t="n">
        <f aca="false">MIN(MATCH(F7141,2_Girdiler!$B$20:$I$20,1),7)</f>
        <v>1</v>
      </c>
      <c r="H7141" s="16" t="n">
        <f aca="false">IF(F7141&gt;=40,2_Girdiler!$I$21+(F7141-40)*(2_Girdiler!$I$21-2_Girdiler!$H$21)/(2_Girdiler!$I$20-2_Girdiler!$H$20),INDEX(2_Girdiler!$B$21:$I$21,G7141)+(F7141-INDEX(2_Girdiler!$B$20:$I$20,G7141))*(INDEX(2_Girdiler!$B$21:$I$21,G7141+1)-INDEX(2_Girdiler!$B$21:$I$21,G7141))/(INDEX(2_Girdiler!$B$20:$I$20,G7141+1)-INDEX(2_Girdiler!$B$20:$I$20,G7141)))</f>
        <v>1.83688741177949</v>
      </c>
      <c r="I7141" s="16" t="n">
        <f aca="false">H7141/2_Girdiler!$B$17</f>
        <v>0.735932456642425</v>
      </c>
      <c r="J7141" s="16" t="n">
        <f aca="false">D7141+I7141</f>
        <v>7.86799643701922</v>
      </c>
    </row>
    <row r="7142" customFormat="false" ht="15" hidden="false" customHeight="false" outlineLevel="0" collapsed="false">
      <c r="A7142" s="0" t="n">
        <v>7130</v>
      </c>
      <c r="B7142" s="7" t="n">
        <v>0.533942</v>
      </c>
      <c r="C7142" s="7" t="n">
        <v>0.517323</v>
      </c>
      <c r="D7142" s="16" t="n">
        <f aca="false">LOGINV(B7142,$B$7,$C$7)</f>
        <v>14.200553432031</v>
      </c>
      <c r="E7142" s="16" t="n">
        <f aca="false">LOGINV(C7142,$B$8,$C$8)</f>
        <v>112.310460678316</v>
      </c>
      <c r="F7142" s="16" t="n">
        <f aca="false">$B$5/100*E7142*2_Girdiler!$B$14*2_Girdiler!$B$15*2_Girdiler!$B$16</f>
        <v>2.82573119066643</v>
      </c>
      <c r="G7142" s="16" t="n">
        <f aca="false">MIN(MATCH(F7142,2_Girdiler!$B$20:$I$20,1),7)</f>
        <v>1</v>
      </c>
      <c r="H7142" s="16" t="n">
        <f aca="false">IF(F7142&gt;=40,2_Girdiler!$I$21+(F7142-40)*(2_Girdiler!$I$21-2_Girdiler!$H$21)/(2_Girdiler!$I$20-2_Girdiler!$H$20),INDEX(2_Girdiler!$B$21:$I$21,G7142)+(F7142-INDEX(2_Girdiler!$B$20:$I$20,G7142))*(INDEX(2_Girdiler!$B$21:$I$21,G7142+1)-INDEX(2_Girdiler!$B$21:$I$21,G7142))/(INDEX(2_Girdiler!$B$20:$I$20,G7142+1)-INDEX(2_Girdiler!$B$20:$I$20,G7142)))</f>
        <v>6.21660861946615</v>
      </c>
      <c r="I7142" s="16" t="n">
        <f aca="false">H7142/2_Girdiler!$B$17</f>
        <v>2.49062845331176</v>
      </c>
      <c r="J7142" s="16" t="n">
        <f aca="false">D7142+I7142</f>
        <v>16.6911818853428</v>
      </c>
    </row>
    <row r="7143" customFormat="false" ht="15" hidden="false" customHeight="false" outlineLevel="0" collapsed="false">
      <c r="A7143" s="0" t="n">
        <v>7131</v>
      </c>
      <c r="B7143" s="7" t="n">
        <v>0.174473</v>
      </c>
      <c r="C7143" s="7" t="n">
        <v>0.726477</v>
      </c>
      <c r="D7143" s="16" t="n">
        <f aca="false">LOGINV(B7143,$B$7,$C$7)</f>
        <v>8.0342952119925</v>
      </c>
      <c r="E7143" s="16" t="n">
        <f aca="false">LOGINV(C7143,$B$8,$C$8)</f>
        <v>161.086959576492</v>
      </c>
      <c r="F7143" s="16" t="n">
        <f aca="false">$B$5/100*E7143*2_Girdiler!$B$14*2_Girdiler!$B$15*2_Girdiler!$B$16</f>
        <v>4.05294790294454</v>
      </c>
      <c r="G7143" s="16" t="n">
        <f aca="false">MIN(MATCH(F7143,2_Girdiler!$B$20:$I$20,1),7)</f>
        <v>1</v>
      </c>
      <c r="H7143" s="16" t="n">
        <f aca="false">IF(F7143&gt;=40,2_Girdiler!$I$21+(F7143-40)*(2_Girdiler!$I$21-2_Girdiler!$H$21)/(2_Girdiler!$I$20-2_Girdiler!$H$20),INDEX(2_Girdiler!$B$21:$I$21,G7143)+(F7143-INDEX(2_Girdiler!$B$20:$I$20,G7143))*(INDEX(2_Girdiler!$B$21:$I$21,G7143+1)-INDEX(2_Girdiler!$B$21:$I$21,G7143))/(INDEX(2_Girdiler!$B$20:$I$20,G7143+1)-INDEX(2_Girdiler!$B$20:$I$20,G7143)))</f>
        <v>8.91648538647798</v>
      </c>
      <c r="I7143" s="16" t="n">
        <f aca="false">H7143/2_Girdiler!$B$17</f>
        <v>3.57230985035176</v>
      </c>
      <c r="J7143" s="16" t="n">
        <f aca="false">D7143+I7143</f>
        <v>11.6066050623443</v>
      </c>
    </row>
    <row r="7144" customFormat="false" ht="15" hidden="false" customHeight="false" outlineLevel="0" collapsed="false">
      <c r="A7144" s="0" t="n">
        <v>7132</v>
      </c>
      <c r="B7144" s="7" t="n">
        <v>0.12577</v>
      </c>
      <c r="C7144" s="7" t="n">
        <v>0.70173</v>
      </c>
      <c r="D7144" s="16" t="n">
        <f aca="false">LOGINV(B7144,$B$7,$C$7)</f>
        <v>7.14687898063573</v>
      </c>
      <c r="E7144" s="16" t="n">
        <f aca="false">LOGINV(C7144,$B$8,$C$8)</f>
        <v>153.691232479098</v>
      </c>
      <c r="F7144" s="16" t="n">
        <f aca="false">$B$5/100*E7144*2_Girdiler!$B$14*2_Girdiler!$B$15*2_Girdiler!$B$16</f>
        <v>3.86687140917409</v>
      </c>
      <c r="G7144" s="16" t="n">
        <f aca="false">MIN(MATCH(F7144,2_Girdiler!$B$20:$I$20,1),7)</f>
        <v>1</v>
      </c>
      <c r="H7144" s="16" t="n">
        <f aca="false">IF(F7144&gt;=40,2_Girdiler!$I$21+(F7144-40)*(2_Girdiler!$I$21-2_Girdiler!$H$21)/(2_Girdiler!$I$20-2_Girdiler!$H$20),INDEX(2_Girdiler!$B$21:$I$21,G7144)+(F7144-INDEX(2_Girdiler!$B$20:$I$20,G7144))*(INDEX(2_Girdiler!$B$21:$I$21,G7144+1)-INDEX(2_Girdiler!$B$21:$I$21,G7144))/(INDEX(2_Girdiler!$B$20:$I$20,G7144+1)-INDEX(2_Girdiler!$B$20:$I$20,G7144)))</f>
        <v>8.50711710018301</v>
      </c>
      <c r="I7144" s="16" t="n">
        <f aca="false">H7144/2_Girdiler!$B$17</f>
        <v>3.40830012026563</v>
      </c>
      <c r="J7144" s="16" t="n">
        <f aca="false">D7144+I7144</f>
        <v>10.5551791009014</v>
      </c>
    </row>
    <row r="7145" customFormat="false" ht="15" hidden="false" customHeight="false" outlineLevel="0" collapsed="false">
      <c r="A7145" s="0" t="n">
        <v>7133</v>
      </c>
      <c r="B7145" s="7" t="n">
        <v>0.313747</v>
      </c>
      <c r="C7145" s="7" t="n">
        <v>0.827005</v>
      </c>
      <c r="D7145" s="16" t="n">
        <f aca="false">LOGINV(B7145,$B$7,$C$7)</f>
        <v>10.3327421837759</v>
      </c>
      <c r="E7145" s="16" t="n">
        <f aca="false">LOGINV(C7145,$B$8,$C$8)</f>
        <v>200.646690812804</v>
      </c>
      <c r="F7145" s="16" t="n">
        <f aca="false">$B$5/100*E7145*2_Girdiler!$B$14*2_Girdiler!$B$15*2_Girdiler!$B$16</f>
        <v>5.04827074085016</v>
      </c>
      <c r="G7145" s="16" t="n">
        <f aca="false">MIN(MATCH(F7145,2_Girdiler!$B$20:$I$20,1),7)</f>
        <v>2</v>
      </c>
      <c r="H7145" s="16" t="n">
        <f aca="false">IF(F7145&gt;=40,2_Girdiler!$I$21+(F7145-40)*(2_Girdiler!$I$21-2_Girdiler!$H$21)/(2_Girdiler!$I$20-2_Girdiler!$H$20),INDEX(2_Girdiler!$B$21:$I$21,G7145)+(F7145-INDEX(2_Girdiler!$B$20:$I$20,G7145))*(INDEX(2_Girdiler!$B$21:$I$21,G7145+1)-INDEX(2_Girdiler!$B$21:$I$21,G7145))/(INDEX(2_Girdiler!$B$20:$I$20,G7145+1)-INDEX(2_Girdiler!$B$20:$I$20,G7145)))</f>
        <v>11.0772331853603</v>
      </c>
      <c r="I7145" s="16" t="n">
        <f aca="false">H7145/2_Girdiler!$B$17</f>
        <v>4.43799406464754</v>
      </c>
      <c r="J7145" s="16" t="n">
        <f aca="false">D7145+I7145</f>
        <v>14.7707362484234</v>
      </c>
    </row>
    <row r="7146" customFormat="false" ht="15" hidden="false" customHeight="false" outlineLevel="0" collapsed="false">
      <c r="A7146" s="0" t="n">
        <v>7134</v>
      </c>
      <c r="B7146" s="7" t="n">
        <v>0.61959</v>
      </c>
      <c r="C7146" s="7" t="n">
        <v>0.792485</v>
      </c>
      <c r="D7146" s="16" t="n">
        <f aca="false">LOGINV(B7146,$B$7,$C$7)</f>
        <v>16.0462451947066</v>
      </c>
      <c r="E7146" s="16" t="n">
        <f aca="false">LOGINV(C7146,$B$8,$C$8)</f>
        <v>184.815731985586</v>
      </c>
      <c r="F7146" s="16" t="n">
        <f aca="false">$B$5/100*E7146*2_Girdiler!$B$14*2_Girdiler!$B$15*2_Girdiler!$B$16</f>
        <v>4.64996381675734</v>
      </c>
      <c r="G7146" s="16" t="n">
        <f aca="false">MIN(MATCH(F7146,2_Girdiler!$B$20:$I$20,1),7)</f>
        <v>1</v>
      </c>
      <c r="H7146" s="16" t="n">
        <f aca="false">IF(F7146&gt;=40,2_Girdiler!$I$21+(F7146-40)*(2_Girdiler!$I$21-2_Girdiler!$H$21)/(2_Girdiler!$I$20-2_Girdiler!$H$20),INDEX(2_Girdiler!$B$21:$I$21,G7146)+(F7146-INDEX(2_Girdiler!$B$20:$I$20,G7146))*(INDEX(2_Girdiler!$B$21:$I$21,G7146+1)-INDEX(2_Girdiler!$B$21:$I$21,G7146))/(INDEX(2_Girdiler!$B$20:$I$20,G7146+1)-INDEX(2_Girdiler!$B$20:$I$20,G7146)))</f>
        <v>10.2299203968662</v>
      </c>
      <c r="I7146" s="16" t="n">
        <f aca="false">H7146/2_Girdiler!$B$17</f>
        <v>4.0985258000265</v>
      </c>
      <c r="J7146" s="16" t="n">
        <f aca="false">D7146+I7146</f>
        <v>20.1447709947331</v>
      </c>
    </row>
    <row r="7147" customFormat="false" ht="15" hidden="false" customHeight="false" outlineLevel="0" collapsed="false">
      <c r="A7147" s="0" t="n">
        <v>7135</v>
      </c>
      <c r="B7147" s="7" t="n">
        <v>0.545772</v>
      </c>
      <c r="C7147" s="7" t="n">
        <v>0.44853</v>
      </c>
      <c r="D7147" s="16" t="n">
        <f aca="false">LOGINV(B7147,$B$7,$C$7)</f>
        <v>14.4384292562307</v>
      </c>
      <c r="E7147" s="16" t="n">
        <f aca="false">LOGINV(C7147,$B$8,$C$8)</f>
        <v>100.45569325892</v>
      </c>
      <c r="F7147" s="16" t="n">
        <f aca="false">$B$5/100*E7147*2_Girdiler!$B$14*2_Girdiler!$B$15*2_Girdiler!$B$16</f>
        <v>2.52746524239444</v>
      </c>
      <c r="G7147" s="16" t="n">
        <f aca="false">MIN(MATCH(F7147,2_Girdiler!$B$20:$I$20,1),7)</f>
        <v>1</v>
      </c>
      <c r="H7147" s="16" t="n">
        <f aca="false">IF(F7147&gt;=40,2_Girdiler!$I$21+(F7147-40)*(2_Girdiler!$I$21-2_Girdiler!$H$21)/(2_Girdiler!$I$20-2_Girdiler!$H$20),INDEX(2_Girdiler!$B$21:$I$21,G7147)+(F7147-INDEX(2_Girdiler!$B$20:$I$20,G7147))*(INDEX(2_Girdiler!$B$21:$I$21,G7147+1)-INDEX(2_Girdiler!$B$21:$I$21,G7147))/(INDEX(2_Girdiler!$B$20:$I$20,G7147+1)-INDEX(2_Girdiler!$B$20:$I$20,G7147)))</f>
        <v>5.56042353326776</v>
      </c>
      <c r="I7147" s="16" t="n">
        <f aca="false">H7147/2_Girdiler!$B$17</f>
        <v>2.22773378736689</v>
      </c>
      <c r="J7147" s="16" t="n">
        <f aca="false">D7147+I7147</f>
        <v>16.6661630435976</v>
      </c>
    </row>
    <row r="7148" customFormat="false" ht="15" hidden="false" customHeight="false" outlineLevel="0" collapsed="false">
      <c r="A7148" s="0" t="n">
        <v>7136</v>
      </c>
      <c r="B7148" s="7" t="n">
        <v>0.617147</v>
      </c>
      <c r="C7148" s="7" t="n">
        <v>0.249041</v>
      </c>
      <c r="D7148" s="16" t="n">
        <f aca="false">LOGINV(B7148,$B$7,$C$7)</f>
        <v>15.9890342604407</v>
      </c>
      <c r="E7148" s="16" t="n">
        <f aca="false">LOGINV(C7148,$B$8,$C$8)</f>
        <v>70.5199717149994</v>
      </c>
      <c r="F7148" s="16" t="n">
        <f aca="false">$B$5/100*E7148*2_Girdiler!$B$14*2_Girdiler!$B$15*2_Girdiler!$B$16</f>
        <v>1.77428248834939</v>
      </c>
      <c r="G7148" s="16" t="n">
        <f aca="false">MIN(MATCH(F7148,2_Girdiler!$B$20:$I$20,1),7)</f>
        <v>1</v>
      </c>
      <c r="H7148" s="16" t="n">
        <f aca="false">IF(F7148&gt;=40,2_Girdiler!$I$21+(F7148-40)*(2_Girdiler!$I$21-2_Girdiler!$H$21)/(2_Girdiler!$I$20-2_Girdiler!$H$20),INDEX(2_Girdiler!$B$21:$I$21,G7148)+(F7148-INDEX(2_Girdiler!$B$20:$I$20,G7148))*(INDEX(2_Girdiler!$B$21:$I$21,G7148+1)-INDEX(2_Girdiler!$B$21:$I$21,G7148))/(INDEX(2_Girdiler!$B$20:$I$20,G7148+1)-INDEX(2_Girdiler!$B$20:$I$20,G7148)))</f>
        <v>3.90342147436865</v>
      </c>
      <c r="I7148" s="16" t="n">
        <f aca="false">H7148/2_Girdiler!$B$17</f>
        <v>1.56387078300026</v>
      </c>
      <c r="J7148" s="16" t="n">
        <f aca="false">D7148+I7148</f>
        <v>17.552905043441</v>
      </c>
    </row>
    <row r="7149" customFormat="false" ht="15" hidden="false" customHeight="false" outlineLevel="0" collapsed="false">
      <c r="A7149" s="0" t="n">
        <v>7137</v>
      </c>
      <c r="B7149" s="7" t="n">
        <v>0.013617</v>
      </c>
      <c r="C7149" s="7" t="n">
        <v>0.875498</v>
      </c>
      <c r="D7149" s="16" t="n">
        <f aca="false">LOGINV(B7149,$B$7,$C$7)</f>
        <v>3.9549922497331</v>
      </c>
      <c r="E7149" s="16" t="n">
        <f aca="false">LOGINV(C7149,$B$8,$C$8)</f>
        <v>229.830793979087</v>
      </c>
      <c r="F7149" s="16" t="n">
        <f aca="false">$B$5/100*E7149*2_Girdiler!$B$14*2_Girdiler!$B$15*2_Girdiler!$B$16</f>
        <v>5.78254277651382</v>
      </c>
      <c r="G7149" s="16" t="n">
        <f aca="false">MIN(MATCH(F7149,2_Girdiler!$B$20:$I$20,1),7)</f>
        <v>2</v>
      </c>
      <c r="H7149" s="16" t="n">
        <f aca="false">IF(F7149&gt;=40,2_Girdiler!$I$21+(F7149-40)*(2_Girdiler!$I$21-2_Girdiler!$H$21)/(2_Girdiler!$I$20-2_Girdiler!$H$20),INDEX(2_Girdiler!$B$21:$I$21,G7149)+(F7149-INDEX(2_Girdiler!$B$20:$I$20,G7149))*(INDEX(2_Girdiler!$B$21:$I$21,G7149+1)-INDEX(2_Girdiler!$B$21:$I$21,G7149))/(INDEX(2_Girdiler!$B$20:$I$20,G7149+1)-INDEX(2_Girdiler!$B$20:$I$20,G7149)))</f>
        <v>12.2520684424221</v>
      </c>
      <c r="I7149" s="16" t="n">
        <f aca="false">H7149/2_Girdiler!$B$17</f>
        <v>4.90868126699604</v>
      </c>
      <c r="J7149" s="16" t="n">
        <f aca="false">D7149+I7149</f>
        <v>8.86367351672914</v>
      </c>
    </row>
    <row r="7150" customFormat="false" ht="15" hidden="false" customHeight="false" outlineLevel="0" collapsed="false">
      <c r="A7150" s="0" t="n">
        <v>7138</v>
      </c>
      <c r="B7150" s="7" t="n">
        <v>0.940538</v>
      </c>
      <c r="C7150" s="7" t="n">
        <v>0.370626</v>
      </c>
      <c r="D7150" s="16" t="n">
        <f aca="false">LOGINV(B7150,$B$7,$C$7)</f>
        <v>32.2964429624157</v>
      </c>
      <c r="E7150" s="16" t="n">
        <f aca="false">LOGINV(C7150,$B$8,$C$8)</f>
        <v>88.242409826932</v>
      </c>
      <c r="F7150" s="16" t="n">
        <f aca="false">$B$5/100*E7150*2_Girdiler!$B$14*2_Girdiler!$B$15*2_Girdiler!$B$16</f>
        <v>2.22017903124561</v>
      </c>
      <c r="G7150" s="16" t="n">
        <f aca="false">MIN(MATCH(F7150,2_Girdiler!$B$20:$I$20,1),7)</f>
        <v>1</v>
      </c>
      <c r="H7150" s="16" t="n">
        <f aca="false">IF(F7150&gt;=40,2_Girdiler!$I$21+(F7150-40)*(2_Girdiler!$I$21-2_Girdiler!$H$21)/(2_Girdiler!$I$20-2_Girdiler!$H$20),INDEX(2_Girdiler!$B$21:$I$21,G7150)+(F7150-INDEX(2_Girdiler!$B$20:$I$20,G7150))*(INDEX(2_Girdiler!$B$21:$I$21,G7150+1)-INDEX(2_Girdiler!$B$21:$I$21,G7150))/(INDEX(2_Girdiler!$B$20:$I$20,G7150+1)-INDEX(2_Girdiler!$B$20:$I$20,G7150)))</f>
        <v>4.88439386874034</v>
      </c>
      <c r="I7150" s="16" t="n">
        <f aca="false">H7150/2_Girdiler!$B$17</f>
        <v>1.95688856920687</v>
      </c>
      <c r="J7150" s="16" t="n">
        <f aca="false">D7150+I7150</f>
        <v>34.2533315316225</v>
      </c>
    </row>
    <row r="7151" customFormat="false" ht="15" hidden="false" customHeight="false" outlineLevel="0" collapsed="false">
      <c r="A7151" s="0" t="n">
        <v>7139</v>
      </c>
      <c r="B7151" s="7" t="n">
        <v>0.650039</v>
      </c>
      <c r="C7151" s="7" t="n">
        <v>0.328219</v>
      </c>
      <c r="D7151" s="16" t="n">
        <f aca="false">LOGINV(B7151,$B$7,$C$7)</f>
        <v>16.7875294956551</v>
      </c>
      <c r="E7151" s="16" t="n">
        <f aca="false">LOGINV(C7151,$B$8,$C$8)</f>
        <v>81.9481891456281</v>
      </c>
      <c r="F7151" s="16" t="n">
        <f aca="false">$B$5/100*E7151*2_Girdiler!$B$14*2_Girdiler!$B$15*2_Girdiler!$B$16</f>
        <v>2.061816438904</v>
      </c>
      <c r="G7151" s="16" t="n">
        <f aca="false">MIN(MATCH(F7151,2_Girdiler!$B$20:$I$20,1),7)</f>
        <v>1</v>
      </c>
      <c r="H7151" s="16" t="n">
        <f aca="false">IF(F7151&gt;=40,2_Girdiler!$I$21+(F7151-40)*(2_Girdiler!$I$21-2_Girdiler!$H$21)/(2_Girdiler!$I$20-2_Girdiler!$H$20),INDEX(2_Girdiler!$B$21:$I$21,G7151)+(F7151-INDEX(2_Girdiler!$B$20:$I$20,G7151))*(INDEX(2_Girdiler!$B$21:$I$21,G7151+1)-INDEX(2_Girdiler!$B$21:$I$21,G7151))/(INDEX(2_Girdiler!$B$20:$I$20,G7151+1)-INDEX(2_Girdiler!$B$20:$I$20,G7151)))</f>
        <v>4.53599616558881</v>
      </c>
      <c r="I7151" s="16" t="n">
        <f aca="false">H7151/2_Girdiler!$B$17</f>
        <v>1.81730615608526</v>
      </c>
      <c r="J7151" s="16" t="n">
        <f aca="false">D7151+I7151</f>
        <v>18.6048356517404</v>
      </c>
    </row>
    <row r="7152" customFormat="false" ht="15" hidden="false" customHeight="false" outlineLevel="0" collapsed="false">
      <c r="A7152" s="0" t="n">
        <v>7140</v>
      </c>
      <c r="B7152" s="7" t="n">
        <v>0.853157</v>
      </c>
      <c r="C7152" s="7" t="n">
        <v>0.935527</v>
      </c>
      <c r="D7152" s="16" t="n">
        <f aca="false">LOGINV(B7152,$B$7,$C$7)</f>
        <v>24.3153766374043</v>
      </c>
      <c r="E7152" s="16" t="n">
        <f aca="false">LOGINV(C7152,$B$8,$C$8)</f>
        <v>290.98544062876</v>
      </c>
      <c r="F7152" s="16" t="n">
        <f aca="false">$B$5/100*E7152*2_Girdiler!$B$14*2_Girdiler!$B$15*2_Girdiler!$B$16</f>
        <v>7.32119368621959</v>
      </c>
      <c r="G7152" s="16" t="n">
        <f aca="false">MIN(MATCH(F7152,2_Girdiler!$B$20:$I$20,1),7)</f>
        <v>2</v>
      </c>
      <c r="H7152" s="16" t="n">
        <f aca="false">IF(F7152&gt;=40,2_Girdiler!$I$21+(F7152-40)*(2_Girdiler!$I$21-2_Girdiler!$H$21)/(2_Girdiler!$I$20-2_Girdiler!$H$20),INDEX(2_Girdiler!$B$21:$I$21,G7152)+(F7152-INDEX(2_Girdiler!$B$20:$I$20,G7152))*(INDEX(2_Girdiler!$B$21:$I$21,G7152+1)-INDEX(2_Girdiler!$B$21:$I$21,G7152))/(INDEX(2_Girdiler!$B$20:$I$20,G7152+1)-INDEX(2_Girdiler!$B$20:$I$20,G7152)))</f>
        <v>14.7139098979514</v>
      </c>
      <c r="I7152" s="16" t="n">
        <f aca="false">H7152/2_Girdiler!$B$17</f>
        <v>5.89499595270487</v>
      </c>
      <c r="J7152" s="16" t="n">
        <f aca="false">D7152+I7152</f>
        <v>30.2103725901091</v>
      </c>
    </row>
    <row r="7153" customFormat="false" ht="15" hidden="false" customHeight="false" outlineLevel="0" collapsed="false">
      <c r="A7153" s="0" t="n">
        <v>7141</v>
      </c>
      <c r="B7153" s="7" t="n">
        <v>0.528565</v>
      </c>
      <c r="C7153" s="7" t="n">
        <v>0.836352</v>
      </c>
      <c r="D7153" s="16" t="n">
        <f aca="false">LOGINV(B7153,$B$7,$C$7)</f>
        <v>14.0939415500087</v>
      </c>
      <c r="E7153" s="16" t="n">
        <f aca="false">LOGINV(C7153,$B$8,$C$8)</f>
        <v>205.520269898903</v>
      </c>
      <c r="F7153" s="16" t="n">
        <f aca="false">$B$5/100*E7153*2_Girdiler!$B$14*2_Girdiler!$B$15*2_Girdiler!$B$16</f>
        <v>5.1708899906564</v>
      </c>
      <c r="G7153" s="16" t="n">
        <f aca="false">MIN(MATCH(F7153,2_Girdiler!$B$20:$I$20,1),7)</f>
        <v>2</v>
      </c>
      <c r="H7153" s="16" t="n">
        <f aca="false">IF(F7153&gt;=40,2_Girdiler!$I$21+(F7153-40)*(2_Girdiler!$I$21-2_Girdiler!$H$21)/(2_Girdiler!$I$20-2_Girdiler!$H$20),INDEX(2_Girdiler!$B$21:$I$21,G7153)+(F7153-INDEX(2_Girdiler!$B$20:$I$20,G7153))*(INDEX(2_Girdiler!$B$21:$I$21,G7153+1)-INDEX(2_Girdiler!$B$21:$I$21,G7153))/(INDEX(2_Girdiler!$B$20:$I$20,G7153+1)-INDEX(2_Girdiler!$B$20:$I$20,G7153)))</f>
        <v>11.2734239850502</v>
      </c>
      <c r="I7153" s="16" t="n">
        <f aca="false">H7153/2_Girdiler!$B$17</f>
        <v>4.51659614785667</v>
      </c>
      <c r="J7153" s="16" t="n">
        <f aca="false">D7153+I7153</f>
        <v>18.6105376978654</v>
      </c>
    </row>
    <row r="7154" customFormat="false" ht="15" hidden="false" customHeight="false" outlineLevel="0" collapsed="false">
      <c r="A7154" s="0" t="n">
        <v>7142</v>
      </c>
      <c r="B7154" s="7" t="n">
        <v>0.75415</v>
      </c>
      <c r="C7154" s="7" t="n">
        <v>0.326467</v>
      </c>
      <c r="D7154" s="16" t="n">
        <f aca="false">LOGINV(B7154,$B$7,$C$7)</f>
        <v>19.8672452102385</v>
      </c>
      <c r="E7154" s="16" t="n">
        <f aca="false">LOGINV(C7154,$B$8,$C$8)</f>
        <v>81.6918476530167</v>
      </c>
      <c r="F7154" s="16" t="n">
        <f aca="false">$B$5/100*E7154*2_Girdiler!$B$14*2_Girdiler!$B$15*2_Girdiler!$B$16</f>
        <v>2.0553668869499</v>
      </c>
      <c r="G7154" s="16" t="n">
        <f aca="false">MIN(MATCH(F7154,2_Girdiler!$B$20:$I$20,1),7)</f>
        <v>1</v>
      </c>
      <c r="H7154" s="16" t="n">
        <f aca="false">IF(F7154&gt;=40,2_Girdiler!$I$21+(F7154-40)*(2_Girdiler!$I$21-2_Girdiler!$H$21)/(2_Girdiler!$I$20-2_Girdiler!$H$20),INDEX(2_Girdiler!$B$21:$I$21,G7154)+(F7154-INDEX(2_Girdiler!$B$20:$I$20,G7154))*(INDEX(2_Girdiler!$B$21:$I$21,G7154+1)-INDEX(2_Girdiler!$B$21:$I$21,G7154))/(INDEX(2_Girdiler!$B$20:$I$20,G7154+1)-INDEX(2_Girdiler!$B$20:$I$20,G7154)))</f>
        <v>4.52180715128978</v>
      </c>
      <c r="I7154" s="16" t="n">
        <f aca="false">H7154/2_Girdiler!$B$17</f>
        <v>1.81162145484366</v>
      </c>
      <c r="J7154" s="16" t="n">
        <f aca="false">D7154+I7154</f>
        <v>21.6788666650822</v>
      </c>
    </row>
    <row r="7155" customFormat="false" ht="15" hidden="false" customHeight="false" outlineLevel="0" collapsed="false">
      <c r="A7155" s="0" t="n">
        <v>7143</v>
      </c>
      <c r="B7155" s="7" t="n">
        <v>0.93211</v>
      </c>
      <c r="C7155" s="7" t="n">
        <v>0.255341</v>
      </c>
      <c r="D7155" s="16" t="n">
        <f aca="false">LOGINV(B7155,$B$7,$C$7)</f>
        <v>31.1019004117832</v>
      </c>
      <c r="E7155" s="16" t="n">
        <f aca="false">LOGINV(C7155,$B$8,$C$8)</f>
        <v>71.4240472951974</v>
      </c>
      <c r="F7155" s="16" t="n">
        <f aca="false">$B$5/100*E7155*2_Girdiler!$B$14*2_Girdiler!$B$15*2_Girdiler!$B$16</f>
        <v>1.79702902994717</v>
      </c>
      <c r="G7155" s="16" t="n">
        <f aca="false">MIN(MATCH(F7155,2_Girdiler!$B$20:$I$20,1),7)</f>
        <v>1</v>
      </c>
      <c r="H7155" s="16" t="n">
        <f aca="false">IF(F7155&gt;=40,2_Girdiler!$I$21+(F7155-40)*(2_Girdiler!$I$21-2_Girdiler!$H$21)/(2_Girdiler!$I$20-2_Girdiler!$H$20),INDEX(2_Girdiler!$B$21:$I$21,G7155)+(F7155-INDEX(2_Girdiler!$B$20:$I$20,G7155))*(INDEX(2_Girdiler!$B$21:$I$21,G7155+1)-INDEX(2_Girdiler!$B$21:$I$21,G7155))/(INDEX(2_Girdiler!$B$20:$I$20,G7155+1)-INDEX(2_Girdiler!$B$20:$I$20,G7155)))</f>
        <v>3.95346386588377</v>
      </c>
      <c r="I7155" s="16" t="n">
        <f aca="false">H7155/2_Girdiler!$B$17</f>
        <v>1.58391981806241</v>
      </c>
      <c r="J7155" s="16" t="n">
        <f aca="false">D7155+I7155</f>
        <v>32.6858202298456</v>
      </c>
    </row>
    <row r="7156" customFormat="false" ht="15" hidden="false" customHeight="false" outlineLevel="0" collapsed="false">
      <c r="A7156" s="0" t="n">
        <v>7144</v>
      </c>
      <c r="B7156" s="7" t="n">
        <v>0.986013</v>
      </c>
      <c r="C7156" s="7" t="n">
        <v>0.124025</v>
      </c>
      <c r="D7156" s="16" t="n">
        <f aca="false">LOGINV(B7156,$B$7,$C$7)</f>
        <v>46.0980457276324</v>
      </c>
      <c r="E7156" s="16" t="n">
        <f aca="false">LOGINV(C7156,$B$8,$C$8)</f>
        <v>51.8115385896038</v>
      </c>
      <c r="F7156" s="16" t="n">
        <f aca="false">$B$5/100*E7156*2_Girdiler!$B$14*2_Girdiler!$B$15*2_Girdiler!$B$16</f>
        <v>1.30357831091443</v>
      </c>
      <c r="G7156" s="16" t="n">
        <f aca="false">MIN(MATCH(F7156,2_Girdiler!$B$20:$I$20,1),7)</f>
        <v>1</v>
      </c>
      <c r="H7156" s="16" t="n">
        <f aca="false">IF(F7156&gt;=40,2_Girdiler!$I$21+(F7156-40)*(2_Girdiler!$I$21-2_Girdiler!$H$21)/(2_Girdiler!$I$20-2_Girdiler!$H$20),INDEX(2_Girdiler!$B$21:$I$21,G7156)+(F7156-INDEX(2_Girdiler!$B$20:$I$20,G7156))*(INDEX(2_Girdiler!$B$21:$I$21,G7156+1)-INDEX(2_Girdiler!$B$21:$I$21,G7156))/(INDEX(2_Girdiler!$B$20:$I$20,G7156+1)-INDEX(2_Girdiler!$B$20:$I$20,G7156)))</f>
        <v>2.86787228401175</v>
      </c>
      <c r="I7156" s="16" t="n">
        <f aca="false">H7156/2_Girdiler!$B$17</f>
        <v>1.14898729327394</v>
      </c>
      <c r="J7156" s="16" t="n">
        <f aca="false">D7156+I7156</f>
        <v>47.2470330209064</v>
      </c>
    </row>
    <row r="7157" customFormat="false" ht="15" hidden="false" customHeight="false" outlineLevel="0" collapsed="false">
      <c r="A7157" s="0" t="n">
        <v>7145</v>
      </c>
      <c r="B7157" s="7" t="n">
        <v>0.230728</v>
      </c>
      <c r="C7157" s="7" t="n">
        <v>0.267876</v>
      </c>
      <c r="D7157" s="16" t="n">
        <f aca="false">LOGINV(B7157,$B$7,$C$7)</f>
        <v>8.982713055164</v>
      </c>
      <c r="E7157" s="16" t="n">
        <f aca="false">LOGINV(C7157,$B$8,$C$8)</f>
        <v>73.2225575256067</v>
      </c>
      <c r="F7157" s="16" t="n">
        <f aca="false">$B$5/100*E7157*2_Girdiler!$B$14*2_Girdiler!$B$15*2_Girdiler!$B$16</f>
        <v>1.84227954734426</v>
      </c>
      <c r="G7157" s="16" t="n">
        <f aca="false">MIN(MATCH(F7157,2_Girdiler!$B$20:$I$20,1),7)</f>
        <v>1</v>
      </c>
      <c r="H7157" s="16" t="n">
        <f aca="false">IF(F7157&gt;=40,2_Girdiler!$I$21+(F7157-40)*(2_Girdiler!$I$21-2_Girdiler!$H$21)/(2_Girdiler!$I$20-2_Girdiler!$H$20),INDEX(2_Girdiler!$B$21:$I$21,G7157)+(F7157-INDEX(2_Girdiler!$B$20:$I$20,G7157))*(INDEX(2_Girdiler!$B$21:$I$21,G7157+1)-INDEX(2_Girdiler!$B$21:$I$21,G7157))/(INDEX(2_Girdiler!$B$20:$I$20,G7157+1)-INDEX(2_Girdiler!$B$20:$I$20,G7157)))</f>
        <v>4.05301500415738</v>
      </c>
      <c r="I7157" s="16" t="n">
        <f aca="false">H7157/2_Girdiler!$B$17</f>
        <v>1.62380408820408</v>
      </c>
      <c r="J7157" s="16" t="n">
        <f aca="false">D7157+I7157</f>
        <v>10.6065171433681</v>
      </c>
    </row>
    <row r="7158" customFormat="false" ht="15" hidden="false" customHeight="false" outlineLevel="0" collapsed="false">
      <c r="A7158" s="0" t="n">
        <v>7146</v>
      </c>
      <c r="B7158" s="7" t="n">
        <v>0.050748</v>
      </c>
      <c r="C7158" s="7" t="n">
        <v>0.418602</v>
      </c>
      <c r="D7158" s="16" t="n">
        <f aca="false">LOGINV(B7158,$B$7,$C$7)</f>
        <v>5.4356401204122</v>
      </c>
      <c r="E7158" s="16" t="n">
        <f aca="false">LOGINV(C7158,$B$8,$C$8)</f>
        <v>95.6406014510726</v>
      </c>
      <c r="F7158" s="16" t="n">
        <f aca="false">$B$5/100*E7158*2_Girdiler!$B$14*2_Girdiler!$B$15*2_Girdiler!$B$16</f>
        <v>2.40631753250899</v>
      </c>
      <c r="G7158" s="16" t="n">
        <f aca="false">MIN(MATCH(F7158,2_Girdiler!$B$20:$I$20,1),7)</f>
        <v>1</v>
      </c>
      <c r="H7158" s="16" t="n">
        <f aca="false">IF(F7158&gt;=40,2_Girdiler!$I$21+(F7158-40)*(2_Girdiler!$I$21-2_Girdiler!$H$21)/(2_Girdiler!$I$20-2_Girdiler!$H$20),INDEX(2_Girdiler!$B$21:$I$21,G7158)+(F7158-INDEX(2_Girdiler!$B$20:$I$20,G7158))*(INDEX(2_Girdiler!$B$21:$I$21,G7158+1)-INDEX(2_Girdiler!$B$21:$I$21,G7158))/(INDEX(2_Girdiler!$B$20:$I$20,G7158+1)-INDEX(2_Girdiler!$B$20:$I$20,G7158)))</f>
        <v>5.29389857151977</v>
      </c>
      <c r="I7158" s="16" t="n">
        <f aca="false">H7158/2_Girdiler!$B$17</f>
        <v>2.12095295333324</v>
      </c>
      <c r="J7158" s="16" t="n">
        <f aca="false">D7158+I7158</f>
        <v>7.55659307374544</v>
      </c>
    </row>
    <row r="7159" customFormat="false" ht="15" hidden="false" customHeight="false" outlineLevel="0" collapsed="false">
      <c r="A7159" s="0" t="n">
        <v>7147</v>
      </c>
      <c r="B7159" s="7" t="n">
        <v>0.963298</v>
      </c>
      <c r="C7159" s="7" t="n">
        <v>0.198027</v>
      </c>
      <c r="D7159" s="16" t="n">
        <f aca="false">LOGINV(B7159,$B$7,$C$7)</f>
        <v>36.7346005315326</v>
      </c>
      <c r="E7159" s="16" t="n">
        <f aca="false">LOGINV(C7159,$B$8,$C$8)</f>
        <v>63.1428690972981</v>
      </c>
      <c r="F7159" s="16" t="n">
        <f aca="false">$B$5/100*E7159*2_Girdiler!$B$14*2_Girdiler!$B$15*2_Girdiler!$B$16</f>
        <v>1.58867458648802</v>
      </c>
      <c r="G7159" s="16" t="n">
        <f aca="false">MIN(MATCH(F7159,2_Girdiler!$B$20:$I$20,1),7)</f>
        <v>1</v>
      </c>
      <c r="H7159" s="16" t="n">
        <f aca="false">IF(F7159&gt;=40,2_Girdiler!$I$21+(F7159-40)*(2_Girdiler!$I$21-2_Girdiler!$H$21)/(2_Girdiler!$I$20-2_Girdiler!$H$20),INDEX(2_Girdiler!$B$21:$I$21,G7159)+(F7159-INDEX(2_Girdiler!$B$20:$I$20,G7159))*(INDEX(2_Girdiler!$B$21:$I$21,G7159+1)-INDEX(2_Girdiler!$B$21:$I$21,G7159))/(INDEX(2_Girdiler!$B$20:$I$20,G7159+1)-INDEX(2_Girdiler!$B$20:$I$20,G7159)))</f>
        <v>3.49508409027365</v>
      </c>
      <c r="I7159" s="16" t="n">
        <f aca="false">H7159/2_Girdiler!$B$17</f>
        <v>1.40027407462886</v>
      </c>
      <c r="J7159" s="16" t="n">
        <f aca="false">D7159+I7159</f>
        <v>38.1348746061614</v>
      </c>
    </row>
    <row r="7160" customFormat="false" ht="15" hidden="false" customHeight="false" outlineLevel="0" collapsed="false">
      <c r="A7160" s="0" t="n">
        <v>7148</v>
      </c>
      <c r="B7160" s="7" t="n">
        <v>0.011719</v>
      </c>
      <c r="C7160" s="7" t="n">
        <v>0.132203</v>
      </c>
      <c r="D7160" s="16" t="n">
        <f aca="false">LOGINV(B7160,$B$7,$C$7)</f>
        <v>3.82902319719923</v>
      </c>
      <c r="E7160" s="16" t="n">
        <f aca="false">LOGINV(C7160,$B$8,$C$8)</f>
        <v>53.1345179350607</v>
      </c>
      <c r="F7160" s="16" t="n">
        <f aca="false">$B$5/100*E7160*2_Girdiler!$B$14*2_Girdiler!$B$15*2_Girdiler!$B$16</f>
        <v>1.33686447124613</v>
      </c>
      <c r="G7160" s="16" t="n">
        <f aca="false">MIN(MATCH(F7160,2_Girdiler!$B$20:$I$20,1),7)</f>
        <v>1</v>
      </c>
      <c r="H7160" s="16" t="n">
        <f aca="false">IF(F7160&gt;=40,2_Girdiler!$I$21+(F7160-40)*(2_Girdiler!$I$21-2_Girdiler!$H$21)/(2_Girdiler!$I$20-2_Girdiler!$H$20),INDEX(2_Girdiler!$B$21:$I$21,G7160)+(F7160-INDEX(2_Girdiler!$B$20:$I$20,G7160))*(INDEX(2_Girdiler!$B$21:$I$21,G7160+1)-INDEX(2_Girdiler!$B$21:$I$21,G7160))/(INDEX(2_Girdiler!$B$20:$I$20,G7160+1)-INDEX(2_Girdiler!$B$20:$I$20,G7160)))</f>
        <v>2.94110183674148</v>
      </c>
      <c r="I7160" s="16" t="n">
        <f aca="false">H7160/2_Girdiler!$B$17</f>
        <v>1.17832605638681</v>
      </c>
      <c r="J7160" s="16" t="n">
        <f aca="false">D7160+I7160</f>
        <v>5.00734925358605</v>
      </c>
    </row>
    <row r="7161" customFormat="false" ht="15" hidden="false" customHeight="false" outlineLevel="0" collapsed="false">
      <c r="A7161" s="0" t="n">
        <v>7149</v>
      </c>
      <c r="B7161" s="7" t="n">
        <v>0.928839</v>
      </c>
      <c r="C7161" s="7" t="n">
        <v>0.267751</v>
      </c>
      <c r="D7161" s="16" t="n">
        <f aca="false">LOGINV(B7161,$B$7,$C$7)</f>
        <v>30.6801718196708</v>
      </c>
      <c r="E7161" s="16" t="n">
        <f aca="false">LOGINV(C7161,$B$8,$C$8)</f>
        <v>73.204618106917</v>
      </c>
      <c r="F7161" s="16" t="n">
        <f aca="false">$B$5/100*E7161*2_Girdiler!$B$14*2_Girdiler!$B$15*2_Girdiler!$B$16</f>
        <v>1.84182819157003</v>
      </c>
      <c r="G7161" s="16" t="n">
        <f aca="false">MIN(MATCH(F7161,2_Girdiler!$B$20:$I$20,1),7)</f>
        <v>1</v>
      </c>
      <c r="H7161" s="16" t="n">
        <f aca="false">IF(F7161&gt;=40,2_Girdiler!$I$21+(F7161-40)*(2_Girdiler!$I$21-2_Girdiler!$H$21)/(2_Girdiler!$I$20-2_Girdiler!$H$20),INDEX(2_Girdiler!$B$21:$I$21,G7161)+(F7161-INDEX(2_Girdiler!$B$20:$I$20,G7161))*(INDEX(2_Girdiler!$B$21:$I$21,G7161+1)-INDEX(2_Girdiler!$B$21:$I$21,G7161))/(INDEX(2_Girdiler!$B$20:$I$20,G7161+1)-INDEX(2_Girdiler!$B$20:$I$20,G7161)))</f>
        <v>4.05202202145407</v>
      </c>
      <c r="I7161" s="16" t="n">
        <f aca="false">H7161/2_Girdiler!$B$17</f>
        <v>1.62340625859538</v>
      </c>
      <c r="J7161" s="16" t="n">
        <f aca="false">D7161+I7161</f>
        <v>32.3035780782662</v>
      </c>
    </row>
    <row r="7162" customFormat="false" ht="15" hidden="false" customHeight="false" outlineLevel="0" collapsed="false">
      <c r="A7162" s="0" t="n">
        <v>7150</v>
      </c>
      <c r="B7162" s="7" t="n">
        <v>0.775318</v>
      </c>
      <c r="C7162" s="7" t="n">
        <v>0.27326</v>
      </c>
      <c r="D7162" s="16" t="n">
        <f aca="false">LOGINV(B7162,$B$7,$C$7)</f>
        <v>20.644719841767</v>
      </c>
      <c r="E7162" s="16" t="n">
        <f aca="false">LOGINV(C7162,$B$8,$C$8)</f>
        <v>73.9954474386505</v>
      </c>
      <c r="F7162" s="16" t="n">
        <f aca="false">$B$5/100*E7162*2_Girdiler!$B$14*2_Girdiler!$B$15*2_Girdiler!$B$16</f>
        <v>1.86172545755645</v>
      </c>
      <c r="G7162" s="16" t="n">
        <f aca="false">MIN(MATCH(F7162,2_Girdiler!$B$20:$I$20,1),7)</f>
        <v>1</v>
      </c>
      <c r="H7162" s="16" t="n">
        <f aca="false">IF(F7162&gt;=40,2_Girdiler!$I$21+(F7162-40)*(2_Girdiler!$I$21-2_Girdiler!$H$21)/(2_Girdiler!$I$20-2_Girdiler!$H$20),INDEX(2_Girdiler!$B$21:$I$21,G7162)+(F7162-INDEX(2_Girdiler!$B$20:$I$20,G7162))*(INDEX(2_Girdiler!$B$21:$I$21,G7162+1)-INDEX(2_Girdiler!$B$21:$I$21,G7162))/(INDEX(2_Girdiler!$B$20:$I$20,G7162+1)-INDEX(2_Girdiler!$B$20:$I$20,G7162)))</f>
        <v>4.09579600662418</v>
      </c>
      <c r="I7162" s="16" t="n">
        <f aca="false">H7162/2_Girdiler!$B$17</f>
        <v>1.64094391291033</v>
      </c>
      <c r="J7162" s="16" t="n">
        <f aca="false">D7162+I7162</f>
        <v>22.2856637546773</v>
      </c>
    </row>
    <row r="7163" customFormat="false" ht="15" hidden="false" customHeight="false" outlineLevel="0" collapsed="false">
      <c r="A7163" s="0" t="n">
        <v>7151</v>
      </c>
      <c r="B7163" s="7" t="n">
        <v>0.335952</v>
      </c>
      <c r="C7163" s="7" t="n">
        <v>0.545156</v>
      </c>
      <c r="D7163" s="16" t="n">
        <f aca="false">LOGINV(B7163,$B$7,$C$7)</f>
        <v>10.6944065371193</v>
      </c>
      <c r="E7163" s="16" t="n">
        <f aca="false">LOGINV(C7163,$B$8,$C$8)</f>
        <v>117.50131170411</v>
      </c>
      <c r="F7163" s="16" t="n">
        <f aca="false">$B$5/100*E7163*2_Girdiler!$B$14*2_Girdiler!$B$15*2_Girdiler!$B$16</f>
        <v>2.95633300247541</v>
      </c>
      <c r="G7163" s="16" t="n">
        <f aca="false">MIN(MATCH(F7163,2_Girdiler!$B$20:$I$20,1),7)</f>
        <v>1</v>
      </c>
      <c r="H7163" s="16" t="n">
        <f aca="false">IF(F7163&gt;=40,2_Girdiler!$I$21+(F7163-40)*(2_Girdiler!$I$21-2_Girdiler!$H$21)/(2_Girdiler!$I$20-2_Girdiler!$H$20),INDEX(2_Girdiler!$B$21:$I$21,G7163)+(F7163-INDEX(2_Girdiler!$B$20:$I$20,G7163))*(INDEX(2_Girdiler!$B$21:$I$21,G7163+1)-INDEX(2_Girdiler!$B$21:$I$21,G7163))/(INDEX(2_Girdiler!$B$20:$I$20,G7163+1)-INDEX(2_Girdiler!$B$20:$I$20,G7163)))</f>
        <v>6.50393260544591</v>
      </c>
      <c r="I7163" s="16" t="n">
        <f aca="false">H7163/2_Girdiler!$B$17</f>
        <v>2.60574222974596</v>
      </c>
      <c r="J7163" s="16" t="n">
        <f aca="false">D7163+I7163</f>
        <v>13.3001487668652</v>
      </c>
    </row>
    <row r="7164" customFormat="false" ht="15" hidden="false" customHeight="false" outlineLevel="0" collapsed="false">
      <c r="A7164" s="0" t="n">
        <v>7152</v>
      </c>
      <c r="B7164" s="7" t="n">
        <v>0.486743</v>
      </c>
      <c r="C7164" s="7" t="n">
        <v>0.294828</v>
      </c>
      <c r="D7164" s="16" t="n">
        <f aca="false">LOGINV(B7164,$B$7,$C$7)</f>
        <v>13.2934838743434</v>
      </c>
      <c r="E7164" s="16" t="n">
        <f aca="false">LOGINV(C7164,$B$8,$C$8)</f>
        <v>77.0988689940622</v>
      </c>
      <c r="F7164" s="16" t="n">
        <f aca="false">$B$5/100*E7164*2_Girdiler!$B$14*2_Girdiler!$B$15*2_Girdiler!$B$16</f>
        <v>1.9398075438906</v>
      </c>
      <c r="G7164" s="16" t="n">
        <f aca="false">MIN(MATCH(F7164,2_Girdiler!$B$20:$I$20,1),7)</f>
        <v>1</v>
      </c>
      <c r="H7164" s="16" t="n">
        <f aca="false">IF(F7164&gt;=40,2_Girdiler!$I$21+(F7164-40)*(2_Girdiler!$I$21-2_Girdiler!$H$21)/(2_Girdiler!$I$20-2_Girdiler!$H$20),INDEX(2_Girdiler!$B$21:$I$21,G7164)+(F7164-INDEX(2_Girdiler!$B$20:$I$20,G7164))*(INDEX(2_Girdiler!$B$21:$I$21,G7164+1)-INDEX(2_Girdiler!$B$21:$I$21,G7164))/(INDEX(2_Girdiler!$B$20:$I$20,G7164+1)-INDEX(2_Girdiler!$B$20:$I$20,G7164)))</f>
        <v>4.26757659655933</v>
      </c>
      <c r="I7164" s="16" t="n">
        <f aca="false">H7164/2_Girdiler!$B$17</f>
        <v>1.70976626464717</v>
      </c>
      <c r="J7164" s="16" t="n">
        <f aca="false">D7164+I7164</f>
        <v>15.0032501389905</v>
      </c>
    </row>
    <row r="7165" customFormat="false" ht="15" hidden="false" customHeight="false" outlineLevel="0" collapsed="false">
      <c r="A7165" s="0" t="n">
        <v>7153</v>
      </c>
      <c r="B7165" s="7" t="n">
        <v>0.733443</v>
      </c>
      <c r="C7165" s="7" t="n">
        <v>0.793112</v>
      </c>
      <c r="D7165" s="16" t="n">
        <f aca="false">LOGINV(B7165,$B$7,$C$7)</f>
        <v>19.1672836983601</v>
      </c>
      <c r="E7165" s="16" t="n">
        <f aca="false">LOGINV(C7165,$B$8,$C$8)</f>
        <v>185.077519689313</v>
      </c>
      <c r="F7165" s="16" t="n">
        <f aca="false">$B$5/100*E7165*2_Girdiler!$B$14*2_Girdiler!$B$15*2_Girdiler!$B$16</f>
        <v>4.65655039538312</v>
      </c>
      <c r="G7165" s="16" t="n">
        <f aca="false">MIN(MATCH(F7165,2_Girdiler!$B$20:$I$20,1),7)</f>
        <v>1</v>
      </c>
      <c r="H7165" s="16" t="n">
        <f aca="false">IF(F7165&gt;=40,2_Girdiler!$I$21+(F7165-40)*(2_Girdiler!$I$21-2_Girdiler!$H$21)/(2_Girdiler!$I$20-2_Girdiler!$H$20),INDEX(2_Girdiler!$B$21:$I$21,G7165)+(F7165-INDEX(2_Girdiler!$B$20:$I$20,G7165))*(INDEX(2_Girdiler!$B$21:$I$21,G7165+1)-INDEX(2_Girdiler!$B$21:$I$21,G7165))/(INDEX(2_Girdiler!$B$20:$I$20,G7165+1)-INDEX(2_Girdiler!$B$20:$I$20,G7165)))</f>
        <v>10.2444108698429</v>
      </c>
      <c r="I7165" s="16" t="n">
        <f aca="false">H7165/2_Girdiler!$B$17</f>
        <v>4.10433127798192</v>
      </c>
      <c r="J7165" s="16" t="n">
        <f aca="false">D7165+I7165</f>
        <v>23.2716149763421</v>
      </c>
    </row>
    <row r="7166" customFormat="false" ht="15" hidden="false" customHeight="false" outlineLevel="0" collapsed="false">
      <c r="A7166" s="0" t="n">
        <v>7154</v>
      </c>
      <c r="B7166" s="7" t="n">
        <v>0.40906</v>
      </c>
      <c r="C7166" s="7" t="n">
        <v>0.294588</v>
      </c>
      <c r="D7166" s="16" t="n">
        <f aca="false">LOGINV(B7166,$B$7,$C$7)</f>
        <v>11.9128571555825</v>
      </c>
      <c r="E7166" s="16" t="n">
        <f aca="false">LOGINV(C7166,$B$8,$C$8)</f>
        <v>77.0642436901746</v>
      </c>
      <c r="F7166" s="16" t="n">
        <f aca="false">$B$5/100*E7166*2_Girdiler!$B$14*2_Girdiler!$B$15*2_Girdiler!$B$16</f>
        <v>1.93893637124479</v>
      </c>
      <c r="G7166" s="16" t="n">
        <f aca="false">MIN(MATCH(F7166,2_Girdiler!$B$20:$I$20,1),7)</f>
        <v>1</v>
      </c>
      <c r="H7166" s="16" t="n">
        <f aca="false">IF(F7166&gt;=40,2_Girdiler!$I$21+(F7166-40)*(2_Girdiler!$I$21-2_Girdiler!$H$21)/(2_Girdiler!$I$20-2_Girdiler!$H$20),INDEX(2_Girdiler!$B$21:$I$21,G7166)+(F7166-INDEX(2_Girdiler!$B$20:$I$20,G7166))*(INDEX(2_Girdiler!$B$21:$I$21,G7166+1)-INDEX(2_Girdiler!$B$21:$I$21,G7166))/(INDEX(2_Girdiler!$B$20:$I$20,G7166+1)-INDEX(2_Girdiler!$B$20:$I$20,G7166)))</f>
        <v>4.26566001673854</v>
      </c>
      <c r="I7166" s="16" t="n">
        <f aca="false">H7166/2_Girdiler!$B$17</f>
        <v>1.70899840414205</v>
      </c>
      <c r="J7166" s="16" t="n">
        <f aca="false">D7166+I7166</f>
        <v>13.6218555597246</v>
      </c>
    </row>
    <row r="7167" customFormat="false" ht="15" hidden="false" customHeight="false" outlineLevel="0" collapsed="false">
      <c r="A7167" s="0" t="n">
        <v>7155</v>
      </c>
      <c r="B7167" s="7" t="n">
        <v>0.289194</v>
      </c>
      <c r="C7167" s="7" t="n">
        <v>0.289055</v>
      </c>
      <c r="D7167" s="16" t="n">
        <f aca="false">LOGINV(B7167,$B$7,$C$7)</f>
        <v>9.93466373143202</v>
      </c>
      <c r="E7167" s="16" t="n">
        <f aca="false">LOGINV(C7167,$B$8,$C$8)</f>
        <v>76.2666581392142</v>
      </c>
      <c r="F7167" s="16" t="n">
        <f aca="false">$B$5/100*E7167*2_Girdiler!$B$14*2_Girdiler!$B$15*2_Girdiler!$B$16</f>
        <v>1.91886911878263</v>
      </c>
      <c r="G7167" s="16" t="n">
        <f aca="false">MIN(MATCH(F7167,2_Girdiler!$B$20:$I$20,1),7)</f>
        <v>1</v>
      </c>
      <c r="H7167" s="16" t="n">
        <f aca="false">IF(F7167&gt;=40,2_Girdiler!$I$21+(F7167-40)*(2_Girdiler!$I$21-2_Girdiler!$H$21)/(2_Girdiler!$I$20-2_Girdiler!$H$20),INDEX(2_Girdiler!$B$21:$I$21,G7167)+(F7167-INDEX(2_Girdiler!$B$20:$I$20,G7167))*(INDEX(2_Girdiler!$B$21:$I$21,G7167+1)-INDEX(2_Girdiler!$B$21:$I$21,G7167))/(INDEX(2_Girdiler!$B$20:$I$20,G7167+1)-INDEX(2_Girdiler!$B$20:$I$20,G7167)))</f>
        <v>4.22151206132179</v>
      </c>
      <c r="I7167" s="16" t="n">
        <f aca="false">H7167/2_Girdiler!$B$17</f>
        <v>1.69131092200392</v>
      </c>
      <c r="J7167" s="16" t="n">
        <f aca="false">D7167+I7167</f>
        <v>11.6259746534359</v>
      </c>
    </row>
    <row r="7168" customFormat="false" ht="15" hidden="false" customHeight="false" outlineLevel="0" collapsed="false">
      <c r="A7168" s="0" t="n">
        <v>7156</v>
      </c>
      <c r="B7168" s="7" t="n">
        <v>0.230916</v>
      </c>
      <c r="C7168" s="7" t="n">
        <v>0.312799</v>
      </c>
      <c r="D7168" s="16" t="n">
        <f aca="false">LOGINV(B7168,$B$7,$C$7)</f>
        <v>8.98580741215324</v>
      </c>
      <c r="E7168" s="16" t="n">
        <f aca="false">LOGINV(C7168,$B$8,$C$8)</f>
        <v>79.6999517585574</v>
      </c>
      <c r="F7168" s="16" t="n">
        <f aca="false">$B$5/100*E7168*2_Girdiler!$B$14*2_Girdiler!$B$15*2_Girdiler!$B$16</f>
        <v>2.0052507862453</v>
      </c>
      <c r="G7168" s="16" t="n">
        <f aca="false">MIN(MATCH(F7168,2_Girdiler!$B$20:$I$20,1),7)</f>
        <v>1</v>
      </c>
      <c r="H7168" s="16" t="n">
        <f aca="false">IF(F7168&gt;=40,2_Girdiler!$I$21+(F7168-40)*(2_Girdiler!$I$21-2_Girdiler!$H$21)/(2_Girdiler!$I$20-2_Girdiler!$H$20),INDEX(2_Girdiler!$B$21:$I$21,G7168)+(F7168-INDEX(2_Girdiler!$B$20:$I$20,G7168))*(INDEX(2_Girdiler!$B$21:$I$21,G7168+1)-INDEX(2_Girdiler!$B$21:$I$21,G7168))/(INDEX(2_Girdiler!$B$20:$I$20,G7168+1)-INDEX(2_Girdiler!$B$20:$I$20,G7168)))</f>
        <v>4.41155172973967</v>
      </c>
      <c r="I7168" s="16" t="n">
        <f aca="false">H7168/2_Girdiler!$B$17</f>
        <v>1.76744860967134</v>
      </c>
      <c r="J7168" s="16" t="n">
        <f aca="false">D7168+I7168</f>
        <v>10.7532560218246</v>
      </c>
    </row>
    <row r="7169" customFormat="false" ht="15" hidden="false" customHeight="false" outlineLevel="0" collapsed="false">
      <c r="A7169" s="0" t="n">
        <v>7157</v>
      </c>
      <c r="B7169" s="7" t="n">
        <v>0.51632</v>
      </c>
      <c r="C7169" s="7" t="n">
        <v>0.014759</v>
      </c>
      <c r="D7169" s="16" t="n">
        <f aca="false">LOGINV(B7169,$B$7,$C$7)</f>
        <v>13.854479077398</v>
      </c>
      <c r="E7169" s="16" t="n">
        <f aca="false">LOGINV(C7169,$B$8,$C$8)</f>
        <v>26.7972505486772</v>
      </c>
      <c r="F7169" s="16" t="n">
        <f aca="false">$B$5/100*E7169*2_Girdiler!$B$14*2_Girdiler!$B$15*2_Girdiler!$B$16</f>
        <v>0.674218823804719</v>
      </c>
      <c r="G7169" s="16" t="n">
        <f aca="false">MIN(MATCH(F7169,2_Girdiler!$B$20:$I$20,1),7)</f>
        <v>1</v>
      </c>
      <c r="H7169" s="16" t="n">
        <f aca="false">IF(F7169&gt;=40,2_Girdiler!$I$21+(F7169-40)*(2_Girdiler!$I$21-2_Girdiler!$H$21)/(2_Girdiler!$I$20-2_Girdiler!$H$20),INDEX(2_Girdiler!$B$21:$I$21,G7169)+(F7169-INDEX(2_Girdiler!$B$20:$I$20,G7169))*(INDEX(2_Girdiler!$B$21:$I$21,G7169+1)-INDEX(2_Girdiler!$B$21:$I$21,G7169))/(INDEX(2_Girdiler!$B$20:$I$20,G7169+1)-INDEX(2_Girdiler!$B$20:$I$20,G7169)))</f>
        <v>1.48328141237038</v>
      </c>
      <c r="I7169" s="16" t="n">
        <f aca="false">H7169/2_Girdiler!$B$17</f>
        <v>0.594263386366339</v>
      </c>
      <c r="J7169" s="16" t="n">
        <f aca="false">D7169+I7169</f>
        <v>14.4487424637644</v>
      </c>
    </row>
    <row r="7170" customFormat="false" ht="15" hidden="false" customHeight="false" outlineLevel="0" collapsed="false">
      <c r="A7170" s="0" t="n">
        <v>7158</v>
      </c>
      <c r="B7170" s="7" t="n">
        <v>0.209734</v>
      </c>
      <c r="C7170" s="7" t="n">
        <v>0.623241</v>
      </c>
      <c r="D7170" s="16" t="n">
        <f aca="false">LOGINV(B7170,$B$7,$C$7)</f>
        <v>8.6346756099549</v>
      </c>
      <c r="E7170" s="16" t="n">
        <f aca="false">LOGINV(C7170,$B$8,$C$8)</f>
        <v>133.742814679063</v>
      </c>
      <c r="F7170" s="16" t="n">
        <f aca="false">$B$5/100*E7170*2_Girdiler!$B$14*2_Girdiler!$B$15*2_Girdiler!$B$16</f>
        <v>3.36496921732523</v>
      </c>
      <c r="G7170" s="16" t="n">
        <f aca="false">MIN(MATCH(F7170,2_Girdiler!$B$20:$I$20,1),7)</f>
        <v>1</v>
      </c>
      <c r="H7170" s="16" t="n">
        <f aca="false">IF(F7170&gt;=40,2_Girdiler!$I$21+(F7170-40)*(2_Girdiler!$I$21-2_Girdiler!$H$21)/(2_Girdiler!$I$20-2_Girdiler!$H$20),INDEX(2_Girdiler!$B$21:$I$21,G7170)+(F7170-INDEX(2_Girdiler!$B$20:$I$20,G7170))*(INDEX(2_Girdiler!$B$21:$I$21,G7170+1)-INDEX(2_Girdiler!$B$21:$I$21,G7170))/(INDEX(2_Girdiler!$B$20:$I$20,G7170+1)-INDEX(2_Girdiler!$B$20:$I$20,G7170)))</f>
        <v>7.40293227811551</v>
      </c>
      <c r="I7170" s="16" t="n">
        <f aca="false">H7170/2_Girdiler!$B$17</f>
        <v>2.96591838065525</v>
      </c>
      <c r="J7170" s="16" t="n">
        <f aca="false">D7170+I7170</f>
        <v>11.6005939906101</v>
      </c>
    </row>
    <row r="7171" customFormat="false" ht="15" hidden="false" customHeight="false" outlineLevel="0" collapsed="false">
      <c r="A7171" s="0" t="n">
        <v>7159</v>
      </c>
      <c r="B7171" s="7" t="n">
        <v>0.018961</v>
      </c>
      <c r="C7171" s="7" t="n">
        <v>0.488825</v>
      </c>
      <c r="D7171" s="16" t="n">
        <f aca="false">LOGINV(B7171,$B$7,$C$7)</f>
        <v>4.25802991071518</v>
      </c>
      <c r="E7171" s="16" t="n">
        <f aca="false">LOGINV(C7171,$B$8,$C$8)</f>
        <v>107.248143878878</v>
      </c>
      <c r="F7171" s="16" t="n">
        <f aca="false">$B$5/100*E7171*2_Girdiler!$B$14*2_Girdiler!$B$15*2_Girdiler!$B$16</f>
        <v>2.69836329999258</v>
      </c>
      <c r="G7171" s="16" t="n">
        <f aca="false">MIN(MATCH(F7171,2_Girdiler!$B$20:$I$20,1),7)</f>
        <v>1</v>
      </c>
      <c r="H7171" s="16" t="n">
        <f aca="false">IF(F7171&gt;=40,2_Girdiler!$I$21+(F7171-40)*(2_Girdiler!$I$21-2_Girdiler!$H$21)/(2_Girdiler!$I$20-2_Girdiler!$H$20),INDEX(2_Girdiler!$B$21:$I$21,G7171)+(F7171-INDEX(2_Girdiler!$B$20:$I$20,G7171))*(INDEX(2_Girdiler!$B$21:$I$21,G7171+1)-INDEX(2_Girdiler!$B$21:$I$21,G7171))/(INDEX(2_Girdiler!$B$20:$I$20,G7171+1)-INDEX(2_Girdiler!$B$20:$I$20,G7171)))</f>
        <v>5.93639925998368</v>
      </c>
      <c r="I7171" s="16" t="n">
        <f aca="false">H7171/2_Girdiler!$B$17</f>
        <v>2.37836508813449</v>
      </c>
      <c r="J7171" s="16" t="n">
        <f aca="false">D7171+I7171</f>
        <v>6.63639499884967</v>
      </c>
    </row>
    <row r="7172" customFormat="false" ht="15" hidden="false" customHeight="false" outlineLevel="0" collapsed="false">
      <c r="A7172" s="0" t="n">
        <v>7160</v>
      </c>
      <c r="B7172" s="7" t="n">
        <v>0.794591</v>
      </c>
      <c r="C7172" s="7" t="n">
        <v>0.32179</v>
      </c>
      <c r="D7172" s="16" t="n">
        <f aca="false">LOGINV(B7172,$B$7,$C$7)</f>
        <v>21.4181009876954</v>
      </c>
      <c r="E7172" s="16" t="n">
        <f aca="false">LOGINV(C7172,$B$8,$C$8)</f>
        <v>81.0087170386364</v>
      </c>
      <c r="F7172" s="16" t="n">
        <f aca="false">$B$5/100*E7172*2_Girdiler!$B$14*2_Girdiler!$B$15*2_Girdiler!$B$16</f>
        <v>2.03817932069209</v>
      </c>
      <c r="G7172" s="16" t="n">
        <f aca="false">MIN(MATCH(F7172,2_Girdiler!$B$20:$I$20,1),7)</f>
        <v>1</v>
      </c>
      <c r="H7172" s="16" t="n">
        <f aca="false">IF(F7172&gt;=40,2_Girdiler!$I$21+(F7172-40)*(2_Girdiler!$I$21-2_Girdiler!$H$21)/(2_Girdiler!$I$20-2_Girdiler!$H$20),INDEX(2_Girdiler!$B$21:$I$21,G7172)+(F7172-INDEX(2_Girdiler!$B$20:$I$20,G7172))*(INDEX(2_Girdiler!$B$21:$I$21,G7172+1)-INDEX(2_Girdiler!$B$21:$I$21,G7172))/(INDEX(2_Girdiler!$B$20:$I$20,G7172+1)-INDEX(2_Girdiler!$B$20:$I$20,G7172)))</f>
        <v>4.4839945055226</v>
      </c>
      <c r="I7172" s="16" t="n">
        <f aca="false">H7172/2_Girdiler!$B$17</f>
        <v>1.7964721576613</v>
      </c>
      <c r="J7172" s="16" t="n">
        <f aca="false">D7172+I7172</f>
        <v>23.2145731453567</v>
      </c>
    </row>
    <row r="7173" customFormat="false" ht="15" hidden="false" customHeight="false" outlineLevel="0" collapsed="false">
      <c r="A7173" s="0" t="n">
        <v>7161</v>
      </c>
      <c r="B7173" s="7" t="n">
        <v>0.681068</v>
      </c>
      <c r="C7173" s="7" t="n">
        <v>0.383869</v>
      </c>
      <c r="D7173" s="16" t="n">
        <f aca="false">LOGINV(B7173,$B$7,$C$7)</f>
        <v>17.6046160623136</v>
      </c>
      <c r="E7173" s="16" t="n">
        <f aca="false">LOGINV(C7173,$B$8,$C$8)</f>
        <v>90.2506105791772</v>
      </c>
      <c r="F7173" s="16" t="n">
        <f aca="false">$B$5/100*E7173*2_Girdiler!$B$14*2_Girdiler!$B$15*2_Girdiler!$B$16</f>
        <v>2.2707053621721</v>
      </c>
      <c r="G7173" s="16" t="n">
        <f aca="false">MIN(MATCH(F7173,2_Girdiler!$B$20:$I$20,1),7)</f>
        <v>1</v>
      </c>
      <c r="H7173" s="16" t="n">
        <f aca="false">IF(F7173&gt;=40,2_Girdiler!$I$21+(F7173-40)*(2_Girdiler!$I$21-2_Girdiler!$H$21)/(2_Girdiler!$I$20-2_Girdiler!$H$20),INDEX(2_Girdiler!$B$21:$I$21,G7173)+(F7173-INDEX(2_Girdiler!$B$20:$I$20,G7173))*(INDEX(2_Girdiler!$B$21:$I$21,G7173+1)-INDEX(2_Girdiler!$B$21:$I$21,G7173))/(INDEX(2_Girdiler!$B$20:$I$20,G7173+1)-INDEX(2_Girdiler!$B$20:$I$20,G7173)))</f>
        <v>4.99555179677862</v>
      </c>
      <c r="I7173" s="16" t="n">
        <f aca="false">H7173/2_Girdiler!$B$17</f>
        <v>2.00142299550425</v>
      </c>
      <c r="J7173" s="16" t="n">
        <f aca="false">D7173+I7173</f>
        <v>19.6060390578178</v>
      </c>
    </row>
    <row r="7174" customFormat="false" ht="15" hidden="false" customHeight="false" outlineLevel="0" collapsed="false">
      <c r="A7174" s="0" t="n">
        <v>7162</v>
      </c>
      <c r="B7174" s="7" t="n">
        <v>0.690647</v>
      </c>
      <c r="C7174" s="7" t="n">
        <v>0.793542</v>
      </c>
      <c r="D7174" s="16" t="n">
        <f aca="false">LOGINV(B7174,$B$7,$C$7)</f>
        <v>17.8715432276296</v>
      </c>
      <c r="E7174" s="16" t="n">
        <f aca="false">LOGINV(C7174,$B$8,$C$8)</f>
        <v>185.257541411554</v>
      </c>
      <c r="F7174" s="16" t="n">
        <f aca="false">$B$5/100*E7174*2_Girdiler!$B$14*2_Girdiler!$B$15*2_Girdiler!$B$16</f>
        <v>4.66107974191469</v>
      </c>
      <c r="G7174" s="16" t="n">
        <f aca="false">MIN(MATCH(F7174,2_Girdiler!$B$20:$I$20,1),7)</f>
        <v>1</v>
      </c>
      <c r="H7174" s="16" t="n">
        <f aca="false">IF(F7174&gt;=40,2_Girdiler!$I$21+(F7174-40)*(2_Girdiler!$I$21-2_Girdiler!$H$21)/(2_Girdiler!$I$20-2_Girdiler!$H$20),INDEX(2_Girdiler!$B$21:$I$21,G7174)+(F7174-INDEX(2_Girdiler!$B$20:$I$20,G7174))*(INDEX(2_Girdiler!$B$21:$I$21,G7174+1)-INDEX(2_Girdiler!$B$21:$I$21,G7174))/(INDEX(2_Girdiler!$B$20:$I$20,G7174+1)-INDEX(2_Girdiler!$B$20:$I$20,G7174)))</f>
        <v>10.2543754322123</v>
      </c>
      <c r="I7174" s="16" t="n">
        <f aca="false">H7174/2_Girdiler!$B$17</f>
        <v>4.10832349046968</v>
      </c>
      <c r="J7174" s="16" t="n">
        <f aca="false">D7174+I7174</f>
        <v>21.9798667180993</v>
      </c>
    </row>
    <row r="7175" customFormat="false" ht="15" hidden="false" customHeight="false" outlineLevel="0" collapsed="false">
      <c r="A7175" s="0" t="n">
        <v>7163</v>
      </c>
      <c r="B7175" s="7" t="n">
        <v>0.056127</v>
      </c>
      <c r="C7175" s="7" t="n">
        <v>0.31076</v>
      </c>
      <c r="D7175" s="16" t="n">
        <f aca="false">LOGINV(B7175,$B$7,$C$7)</f>
        <v>5.5877073845674</v>
      </c>
      <c r="E7175" s="16" t="n">
        <f aca="false">LOGINV(C7175,$B$8,$C$8)</f>
        <v>79.4039020698613</v>
      </c>
      <c r="F7175" s="16" t="n">
        <f aca="false">$B$5/100*E7175*2_Girdiler!$B$14*2_Girdiler!$B$15*2_Girdiler!$B$16</f>
        <v>1.99780217607771</v>
      </c>
      <c r="G7175" s="16" t="n">
        <f aca="false">MIN(MATCH(F7175,2_Girdiler!$B$20:$I$20,1),7)</f>
        <v>1</v>
      </c>
      <c r="H7175" s="16" t="n">
        <f aca="false">IF(F7175&gt;=40,2_Girdiler!$I$21+(F7175-40)*(2_Girdiler!$I$21-2_Girdiler!$H$21)/(2_Girdiler!$I$20-2_Girdiler!$H$20),INDEX(2_Girdiler!$B$21:$I$21,G7175)+(F7175-INDEX(2_Girdiler!$B$20:$I$20,G7175))*(INDEX(2_Girdiler!$B$21:$I$21,G7175+1)-INDEX(2_Girdiler!$B$21:$I$21,G7175))/(INDEX(2_Girdiler!$B$20:$I$20,G7175+1)-INDEX(2_Girdiler!$B$20:$I$20,G7175)))</f>
        <v>4.39516478737096</v>
      </c>
      <c r="I7175" s="16" t="n">
        <f aca="false">H7175/2_Girdiler!$B$17</f>
        <v>1.76088332827362</v>
      </c>
      <c r="J7175" s="16" t="n">
        <f aca="false">D7175+I7175</f>
        <v>7.34859071284102</v>
      </c>
    </row>
    <row r="7176" customFormat="false" ht="15" hidden="false" customHeight="false" outlineLevel="0" collapsed="false">
      <c r="A7176" s="0" t="n">
        <v>7164</v>
      </c>
      <c r="B7176" s="7" t="n">
        <v>0.883245</v>
      </c>
      <c r="C7176" s="7" t="n">
        <v>0.06523</v>
      </c>
      <c r="D7176" s="16" t="n">
        <f aca="false">LOGINV(B7176,$B$7,$C$7)</f>
        <v>26.3078484584464</v>
      </c>
      <c r="E7176" s="16" t="n">
        <f aca="false">LOGINV(C7176,$B$8,$C$8)</f>
        <v>41.1426646308027</v>
      </c>
      <c r="F7176" s="16" t="n">
        <f aca="false">$B$5/100*E7176*2_Girdiler!$B$14*2_Girdiler!$B$15*2_Girdiler!$B$16</f>
        <v>1.035149442111</v>
      </c>
      <c r="G7176" s="16" t="n">
        <f aca="false">MIN(MATCH(F7176,2_Girdiler!$B$20:$I$20,1),7)</f>
        <v>1</v>
      </c>
      <c r="H7176" s="16" t="n">
        <f aca="false">IF(F7176&gt;=40,2_Girdiler!$I$21+(F7176-40)*(2_Girdiler!$I$21-2_Girdiler!$H$21)/(2_Girdiler!$I$20-2_Girdiler!$H$20),INDEX(2_Girdiler!$B$21:$I$21,G7176)+(F7176-INDEX(2_Girdiler!$B$20:$I$20,G7176))*(INDEX(2_Girdiler!$B$21:$I$21,G7176+1)-INDEX(2_Girdiler!$B$21:$I$21,G7176))/(INDEX(2_Girdiler!$B$20:$I$20,G7176+1)-INDEX(2_Girdiler!$B$20:$I$20,G7176)))</f>
        <v>2.27732877264419</v>
      </c>
      <c r="I7176" s="16" t="n">
        <f aca="false">H7176/2_Girdiler!$B$17</f>
        <v>0.912391335193987</v>
      </c>
      <c r="J7176" s="16" t="n">
        <f aca="false">D7176+I7176</f>
        <v>27.2202397936404</v>
      </c>
    </row>
    <row r="7177" customFormat="false" ht="15" hidden="false" customHeight="false" outlineLevel="0" collapsed="false">
      <c r="A7177" s="0" t="n">
        <v>7165</v>
      </c>
      <c r="B7177" s="7" t="n">
        <v>0.501086</v>
      </c>
      <c r="C7177" s="7" t="n">
        <v>0.828746</v>
      </c>
      <c r="D7177" s="16" t="n">
        <f aca="false">LOGINV(B7177,$B$7,$C$7)</f>
        <v>13.5626183185353</v>
      </c>
      <c r="E7177" s="16" t="n">
        <f aca="false">LOGINV(C7177,$B$8,$C$8)</f>
        <v>201.532671076491</v>
      </c>
      <c r="F7177" s="16" t="n">
        <f aca="false">$B$5/100*E7177*2_Girdiler!$B$14*2_Girdiler!$B$15*2_Girdiler!$B$16</f>
        <v>5.07056200428451</v>
      </c>
      <c r="G7177" s="16" t="n">
        <f aca="false">MIN(MATCH(F7177,2_Girdiler!$B$20:$I$20,1),7)</f>
        <v>2</v>
      </c>
      <c r="H7177" s="16" t="n">
        <f aca="false">IF(F7177&gt;=40,2_Girdiler!$I$21+(F7177-40)*(2_Girdiler!$I$21-2_Girdiler!$H$21)/(2_Girdiler!$I$20-2_Girdiler!$H$20),INDEX(2_Girdiler!$B$21:$I$21,G7177)+(F7177-INDEX(2_Girdiler!$B$20:$I$20,G7177))*(INDEX(2_Girdiler!$B$21:$I$21,G7177+1)-INDEX(2_Girdiler!$B$21:$I$21,G7177))/(INDEX(2_Girdiler!$B$20:$I$20,G7177+1)-INDEX(2_Girdiler!$B$20:$I$20,G7177)))</f>
        <v>11.1128992068552</v>
      </c>
      <c r="I7177" s="16" t="n">
        <f aca="false">H7177/2_Girdiler!$B$17</f>
        <v>4.45228333607982</v>
      </c>
      <c r="J7177" s="16" t="n">
        <f aca="false">D7177+I7177</f>
        <v>18.0149016546152</v>
      </c>
    </row>
    <row r="7178" customFormat="false" ht="15" hidden="false" customHeight="false" outlineLevel="0" collapsed="false">
      <c r="A7178" s="0" t="n">
        <v>7166</v>
      </c>
      <c r="B7178" s="7" t="n">
        <v>0.090517</v>
      </c>
      <c r="C7178" s="7" t="n">
        <v>0.767301</v>
      </c>
      <c r="D7178" s="16" t="n">
        <f aca="false">LOGINV(B7178,$B$7,$C$7)</f>
        <v>6.42523980898866</v>
      </c>
      <c r="E7178" s="16" t="n">
        <f aca="false">LOGINV(C7178,$B$8,$C$8)</f>
        <v>174.938733684461</v>
      </c>
      <c r="F7178" s="16" t="n">
        <f aca="false">$B$5/100*E7178*2_Girdiler!$B$14*2_Girdiler!$B$15*2_Girdiler!$B$16</f>
        <v>4.40145853950104</v>
      </c>
      <c r="G7178" s="16" t="n">
        <f aca="false">MIN(MATCH(F7178,2_Girdiler!$B$20:$I$20,1),7)</f>
        <v>1</v>
      </c>
      <c r="H7178" s="16" t="n">
        <f aca="false">IF(F7178&gt;=40,2_Girdiler!$I$21+(F7178-40)*(2_Girdiler!$I$21-2_Girdiler!$H$21)/(2_Girdiler!$I$20-2_Girdiler!$H$20),INDEX(2_Girdiler!$B$21:$I$21,G7178)+(F7178-INDEX(2_Girdiler!$B$20:$I$20,G7178))*(INDEX(2_Girdiler!$B$21:$I$21,G7178+1)-INDEX(2_Girdiler!$B$21:$I$21,G7178))/(INDEX(2_Girdiler!$B$20:$I$20,G7178+1)-INDEX(2_Girdiler!$B$20:$I$20,G7178)))</f>
        <v>9.68320878690228</v>
      </c>
      <c r="I7178" s="16" t="n">
        <f aca="false">H7178/2_Girdiler!$B$17</f>
        <v>3.87949069988072</v>
      </c>
      <c r="J7178" s="16" t="n">
        <f aca="false">D7178+I7178</f>
        <v>10.3047305088694</v>
      </c>
    </row>
    <row r="7179" customFormat="false" ht="15" hidden="false" customHeight="false" outlineLevel="0" collapsed="false">
      <c r="A7179" s="0" t="n">
        <v>7167</v>
      </c>
      <c r="B7179" s="7" t="n">
        <v>0.495754</v>
      </c>
      <c r="C7179" s="7" t="n">
        <v>0.940578</v>
      </c>
      <c r="D7179" s="16" t="n">
        <f aca="false">LOGINV(B7179,$B$7,$C$7)</f>
        <v>13.4619528579399</v>
      </c>
      <c r="E7179" s="16" t="n">
        <f aca="false">LOGINV(C7179,$B$8,$C$8)</f>
        <v>298.861229232387</v>
      </c>
      <c r="F7179" s="16" t="n">
        <f aca="false">$B$5/100*E7179*2_Girdiler!$B$14*2_Girdiler!$B$15*2_Girdiler!$B$16</f>
        <v>7.51934852748686</v>
      </c>
      <c r="G7179" s="16" t="n">
        <f aca="false">MIN(MATCH(F7179,2_Girdiler!$B$20:$I$20,1),7)</f>
        <v>2</v>
      </c>
      <c r="H7179" s="16" t="n">
        <f aca="false">IF(F7179&gt;=40,2_Girdiler!$I$21+(F7179-40)*(2_Girdiler!$I$21-2_Girdiler!$H$21)/(2_Girdiler!$I$20-2_Girdiler!$H$20),INDEX(2_Girdiler!$B$21:$I$21,G7179)+(F7179-INDEX(2_Girdiler!$B$20:$I$20,G7179))*(INDEX(2_Girdiler!$B$21:$I$21,G7179+1)-INDEX(2_Girdiler!$B$21:$I$21,G7179))/(INDEX(2_Girdiler!$B$20:$I$20,G7179+1)-INDEX(2_Girdiler!$B$20:$I$20,G7179)))</f>
        <v>15.030957643979</v>
      </c>
      <c r="I7179" s="16" t="n">
        <f aca="false">H7179/2_Girdiler!$B$17</f>
        <v>6.02201828685055</v>
      </c>
      <c r="J7179" s="16" t="n">
        <f aca="false">D7179+I7179</f>
        <v>19.4839711447905</v>
      </c>
    </row>
    <row r="7180" customFormat="false" ht="15" hidden="false" customHeight="false" outlineLevel="0" collapsed="false">
      <c r="A7180" s="0" t="n">
        <v>7168</v>
      </c>
      <c r="B7180" s="7" t="n">
        <v>0.187273</v>
      </c>
      <c r="C7180" s="7" t="n">
        <v>0.144004</v>
      </c>
      <c r="D7180" s="16" t="n">
        <f aca="false">LOGINV(B7180,$B$7,$C$7)</f>
        <v>8.25512515883417</v>
      </c>
      <c r="E7180" s="16" t="n">
        <f aca="false">LOGINV(C7180,$B$8,$C$8)</f>
        <v>55.0028099908995</v>
      </c>
      <c r="F7180" s="16" t="n">
        <f aca="false">$B$5/100*E7180*2_Girdiler!$B$14*2_Girdiler!$B$15*2_Girdiler!$B$16</f>
        <v>1.38387069937103</v>
      </c>
      <c r="G7180" s="16" t="n">
        <f aca="false">MIN(MATCH(F7180,2_Girdiler!$B$20:$I$20,1),7)</f>
        <v>1</v>
      </c>
      <c r="H7180" s="16" t="n">
        <f aca="false">IF(F7180&gt;=40,2_Girdiler!$I$21+(F7180-40)*(2_Girdiler!$I$21-2_Girdiler!$H$21)/(2_Girdiler!$I$20-2_Girdiler!$H$20),INDEX(2_Girdiler!$B$21:$I$21,G7180)+(F7180-INDEX(2_Girdiler!$B$20:$I$20,G7180))*(INDEX(2_Girdiler!$B$21:$I$21,G7180+1)-INDEX(2_Girdiler!$B$21:$I$21,G7180))/(INDEX(2_Girdiler!$B$20:$I$20,G7180+1)-INDEX(2_Girdiler!$B$20:$I$20,G7180)))</f>
        <v>3.04451553861627</v>
      </c>
      <c r="I7180" s="16" t="n">
        <f aca="false">H7180/2_Girdiler!$B$17</f>
        <v>1.21975782797126</v>
      </c>
      <c r="J7180" s="16" t="n">
        <f aca="false">D7180+I7180</f>
        <v>9.47488298680543</v>
      </c>
    </row>
    <row r="7181" customFormat="false" ht="15" hidden="false" customHeight="false" outlineLevel="0" collapsed="false">
      <c r="A7181" s="0" t="n">
        <v>7169</v>
      </c>
      <c r="B7181" s="7" t="n">
        <v>0.263513</v>
      </c>
      <c r="C7181" s="7" t="n">
        <v>0.045617</v>
      </c>
      <c r="D7181" s="16" t="n">
        <f aca="false">LOGINV(B7181,$B$7,$C$7)</f>
        <v>9.51829094106769</v>
      </c>
      <c r="E7181" s="16" t="n">
        <f aca="false">LOGINV(C7181,$B$8,$C$8)</f>
        <v>36.7092470843882</v>
      </c>
      <c r="F7181" s="16" t="n">
        <f aca="false">$B$5/100*E7181*2_Girdiler!$B$14*2_Girdiler!$B$15*2_Girdiler!$B$16</f>
        <v>0.923604656643208</v>
      </c>
      <c r="G7181" s="16" t="n">
        <f aca="false">MIN(MATCH(F7181,2_Girdiler!$B$20:$I$20,1),7)</f>
        <v>1</v>
      </c>
      <c r="H7181" s="16" t="n">
        <f aca="false">IF(F7181&gt;=40,2_Girdiler!$I$21+(F7181-40)*(2_Girdiler!$I$21-2_Girdiler!$H$21)/(2_Girdiler!$I$20-2_Girdiler!$H$20),INDEX(2_Girdiler!$B$21:$I$21,G7181)+(F7181-INDEX(2_Girdiler!$B$20:$I$20,G7181))*(INDEX(2_Girdiler!$B$21:$I$21,G7181+1)-INDEX(2_Girdiler!$B$21:$I$21,G7181))/(INDEX(2_Girdiler!$B$20:$I$20,G7181+1)-INDEX(2_Girdiler!$B$20:$I$20,G7181)))</f>
        <v>2.03193024461506</v>
      </c>
      <c r="I7181" s="16" t="n">
        <f aca="false">H7181/2_Girdiler!$B$17</f>
        <v>0.814074617233597</v>
      </c>
      <c r="J7181" s="16" t="n">
        <f aca="false">D7181+I7181</f>
        <v>10.3323655583013</v>
      </c>
    </row>
    <row r="7182" customFormat="false" ht="15" hidden="false" customHeight="false" outlineLevel="0" collapsed="false">
      <c r="A7182" s="0" t="n">
        <v>7170</v>
      </c>
      <c r="B7182" s="7" t="n">
        <v>0.498834</v>
      </c>
      <c r="C7182" s="7" t="n">
        <v>0.016771</v>
      </c>
      <c r="D7182" s="16" t="n">
        <f aca="false">LOGINV(B7182,$B$7,$C$7)</f>
        <v>13.5200107911521</v>
      </c>
      <c r="E7182" s="16" t="n">
        <f aca="false">LOGINV(C7182,$B$8,$C$8)</f>
        <v>27.6934605275446</v>
      </c>
      <c r="F7182" s="16" t="n">
        <f aca="false">$B$5/100*E7182*2_Girdiler!$B$14*2_Girdiler!$B$15*2_Girdiler!$B$16</f>
        <v>0.696767466873022</v>
      </c>
      <c r="G7182" s="16" t="n">
        <f aca="false">MIN(MATCH(F7182,2_Girdiler!$B$20:$I$20,1),7)</f>
        <v>1</v>
      </c>
      <c r="H7182" s="16" t="n">
        <f aca="false">IF(F7182&gt;=40,2_Girdiler!$I$21+(F7182-40)*(2_Girdiler!$I$21-2_Girdiler!$H$21)/(2_Girdiler!$I$20-2_Girdiler!$H$20),INDEX(2_Girdiler!$B$21:$I$21,G7182)+(F7182-INDEX(2_Girdiler!$B$20:$I$20,G7182))*(INDEX(2_Girdiler!$B$21:$I$21,G7182+1)-INDEX(2_Girdiler!$B$21:$I$21,G7182))/(INDEX(2_Girdiler!$B$20:$I$20,G7182+1)-INDEX(2_Girdiler!$B$20:$I$20,G7182)))</f>
        <v>1.53288842712065</v>
      </c>
      <c r="I7182" s="16" t="n">
        <f aca="false">H7182/2_Girdiler!$B$17</f>
        <v>0.614137991634875</v>
      </c>
      <c r="J7182" s="16" t="n">
        <f aca="false">D7182+I7182</f>
        <v>14.134148782787</v>
      </c>
    </row>
    <row r="7183" customFormat="false" ht="15" hidden="false" customHeight="false" outlineLevel="0" collapsed="false">
      <c r="A7183" s="0" t="n">
        <v>7171</v>
      </c>
      <c r="B7183" s="7" t="n">
        <v>0.171717</v>
      </c>
      <c r="C7183" s="7" t="n">
        <v>0.743949</v>
      </c>
      <c r="D7183" s="16" t="n">
        <f aca="false">LOGINV(B7183,$B$7,$C$7)</f>
        <v>7.98622478332366</v>
      </c>
      <c r="E7183" s="16" t="n">
        <f aca="false">LOGINV(C7183,$B$8,$C$8)</f>
        <v>166.733768340927</v>
      </c>
      <c r="F7183" s="16" t="n">
        <f aca="false">$B$5/100*E7183*2_Girdiler!$B$14*2_Girdiler!$B$15*2_Girdiler!$B$16</f>
        <v>4.19502161145773</v>
      </c>
      <c r="G7183" s="16" t="n">
        <f aca="false">MIN(MATCH(F7183,2_Girdiler!$B$20:$I$20,1),7)</f>
        <v>1</v>
      </c>
      <c r="H7183" s="16" t="n">
        <f aca="false">IF(F7183&gt;=40,2_Girdiler!$I$21+(F7183-40)*(2_Girdiler!$I$21-2_Girdiler!$H$21)/(2_Girdiler!$I$20-2_Girdiler!$H$20),INDEX(2_Girdiler!$B$21:$I$21,G7183)+(F7183-INDEX(2_Girdiler!$B$20:$I$20,G7183))*(INDEX(2_Girdiler!$B$21:$I$21,G7183+1)-INDEX(2_Girdiler!$B$21:$I$21,G7183))/(INDEX(2_Girdiler!$B$20:$I$20,G7183+1)-INDEX(2_Girdiler!$B$20:$I$20,G7183)))</f>
        <v>9.229047545207</v>
      </c>
      <c r="I7183" s="16" t="n">
        <f aca="false">H7183/2_Girdiler!$B$17</f>
        <v>3.69753507420152</v>
      </c>
      <c r="J7183" s="16" t="n">
        <f aca="false">D7183+I7183</f>
        <v>11.6837598575252</v>
      </c>
    </row>
    <row r="7184" customFormat="false" ht="15" hidden="false" customHeight="false" outlineLevel="0" collapsed="false">
      <c r="A7184" s="0" t="n">
        <v>7172</v>
      </c>
      <c r="B7184" s="7" t="n">
        <v>0.074017</v>
      </c>
      <c r="C7184" s="7" t="n">
        <v>0.339581</v>
      </c>
      <c r="D7184" s="16" t="n">
        <f aca="false">LOGINV(B7184,$B$7,$C$7)</f>
        <v>6.04671355165294</v>
      </c>
      <c r="E7184" s="16" t="n">
        <f aca="false">LOGINV(C7184,$B$8,$C$8)</f>
        <v>83.6169140822228</v>
      </c>
      <c r="F7184" s="16" t="n">
        <f aca="false">$B$5/100*E7184*2_Girdiler!$B$14*2_Girdiler!$B$15*2_Girdiler!$B$16</f>
        <v>2.10380155830872</v>
      </c>
      <c r="G7184" s="16" t="n">
        <f aca="false">MIN(MATCH(F7184,2_Girdiler!$B$20:$I$20,1),7)</f>
        <v>1</v>
      </c>
      <c r="H7184" s="16" t="n">
        <f aca="false">IF(F7184&gt;=40,2_Girdiler!$I$21+(F7184-40)*(2_Girdiler!$I$21-2_Girdiler!$H$21)/(2_Girdiler!$I$20-2_Girdiler!$H$20),INDEX(2_Girdiler!$B$21:$I$21,G7184)+(F7184-INDEX(2_Girdiler!$B$20:$I$20,G7184))*(INDEX(2_Girdiler!$B$21:$I$21,G7184+1)-INDEX(2_Girdiler!$B$21:$I$21,G7184))/(INDEX(2_Girdiler!$B$20:$I$20,G7184+1)-INDEX(2_Girdiler!$B$20:$I$20,G7184)))</f>
        <v>4.62836342827919</v>
      </c>
      <c r="I7184" s="16" t="n">
        <f aca="false">H7184/2_Girdiler!$B$17</f>
        <v>1.85431227094519</v>
      </c>
      <c r="J7184" s="16" t="n">
        <f aca="false">D7184+I7184</f>
        <v>7.90102582259813</v>
      </c>
    </row>
    <row r="7185" customFormat="false" ht="15" hidden="false" customHeight="false" outlineLevel="0" collapsed="false">
      <c r="A7185" s="0" t="n">
        <v>7173</v>
      </c>
      <c r="B7185" s="7" t="n">
        <v>0.699227</v>
      </c>
      <c r="C7185" s="7" t="n">
        <v>0.615671</v>
      </c>
      <c r="D7185" s="16" t="n">
        <f aca="false">LOGINV(B7185,$B$7,$C$7)</f>
        <v>18.117210434434</v>
      </c>
      <c r="E7185" s="16" t="n">
        <f aca="false">LOGINV(C7185,$B$8,$C$8)</f>
        <v>132.038094346118</v>
      </c>
      <c r="F7185" s="16" t="n">
        <f aca="false">$B$5/100*E7185*2_Girdiler!$B$14*2_Girdiler!$B$15*2_Girdiler!$B$16</f>
        <v>3.32207845374832</v>
      </c>
      <c r="G7185" s="16" t="n">
        <f aca="false">MIN(MATCH(F7185,2_Girdiler!$B$20:$I$20,1),7)</f>
        <v>1</v>
      </c>
      <c r="H7185" s="16" t="n">
        <f aca="false">IF(F7185&gt;=40,2_Girdiler!$I$21+(F7185-40)*(2_Girdiler!$I$21-2_Girdiler!$H$21)/(2_Girdiler!$I$20-2_Girdiler!$H$20),INDEX(2_Girdiler!$B$21:$I$21,G7185)+(F7185-INDEX(2_Girdiler!$B$20:$I$20,G7185))*(INDEX(2_Girdiler!$B$21:$I$21,G7185+1)-INDEX(2_Girdiler!$B$21:$I$21,G7185))/(INDEX(2_Girdiler!$B$20:$I$20,G7185+1)-INDEX(2_Girdiler!$B$20:$I$20,G7185)))</f>
        <v>7.30857259824631</v>
      </c>
      <c r="I7185" s="16" t="n">
        <f aca="false">H7185/2_Girdiler!$B$17</f>
        <v>2.9281140217333</v>
      </c>
      <c r="J7185" s="16" t="n">
        <f aca="false">D7185+I7185</f>
        <v>21.0453244561672</v>
      </c>
    </row>
    <row r="7186" customFormat="false" ht="15" hidden="false" customHeight="false" outlineLevel="0" collapsed="false">
      <c r="A7186" s="0" t="n">
        <v>7174</v>
      </c>
      <c r="B7186" s="7" t="n">
        <v>0.311746</v>
      </c>
      <c r="C7186" s="7" t="n">
        <v>0.503648</v>
      </c>
      <c r="D7186" s="16" t="n">
        <f aca="false">LOGINV(B7186,$B$7,$C$7)</f>
        <v>10.3002509621065</v>
      </c>
      <c r="E7186" s="16" t="n">
        <f aca="false">LOGINV(C7186,$B$8,$C$8)</f>
        <v>109.851750630831</v>
      </c>
      <c r="F7186" s="16" t="n">
        <f aca="false">$B$5/100*E7186*2_Girdiler!$B$14*2_Girdiler!$B$15*2_Girdiler!$B$16</f>
        <v>2.76387004587172</v>
      </c>
      <c r="G7186" s="16" t="n">
        <f aca="false">MIN(MATCH(F7186,2_Girdiler!$B$20:$I$20,1),7)</f>
        <v>1</v>
      </c>
      <c r="H7186" s="16" t="n">
        <f aca="false">IF(F7186&gt;=40,2_Girdiler!$I$21+(F7186-40)*(2_Girdiler!$I$21-2_Girdiler!$H$21)/(2_Girdiler!$I$20-2_Girdiler!$H$20),INDEX(2_Girdiler!$B$21:$I$21,G7186)+(F7186-INDEX(2_Girdiler!$B$20:$I$20,G7186))*(INDEX(2_Girdiler!$B$21:$I$21,G7186+1)-INDEX(2_Girdiler!$B$21:$I$21,G7186))/(INDEX(2_Girdiler!$B$20:$I$20,G7186+1)-INDEX(2_Girdiler!$B$20:$I$20,G7186)))</f>
        <v>6.08051410091777</v>
      </c>
      <c r="I7186" s="16" t="n">
        <f aca="false">H7186/2_Girdiler!$B$17</f>
        <v>2.43610340581642</v>
      </c>
      <c r="J7186" s="16" t="n">
        <f aca="false">D7186+I7186</f>
        <v>12.7363543679229</v>
      </c>
    </row>
    <row r="7187" customFormat="false" ht="15" hidden="false" customHeight="false" outlineLevel="0" collapsed="false">
      <c r="A7187" s="0" t="n">
        <v>7175</v>
      </c>
      <c r="B7187" s="7" t="n">
        <v>0.702795</v>
      </c>
      <c r="C7187" s="7" t="n">
        <v>0.803009</v>
      </c>
      <c r="D7187" s="16" t="n">
        <f aca="false">LOGINV(B7187,$B$7,$C$7)</f>
        <v>18.221298227858</v>
      </c>
      <c r="E7187" s="16" t="n">
        <f aca="false">LOGINV(C7187,$B$8,$C$8)</f>
        <v>189.324986652966</v>
      </c>
      <c r="F7187" s="16" t="n">
        <f aca="false">$B$5/100*E7187*2_Girdiler!$B$14*2_Girdiler!$B$15*2_Girdiler!$B$16</f>
        <v>4.76341666418862</v>
      </c>
      <c r="G7187" s="16" t="n">
        <f aca="false">MIN(MATCH(F7187,2_Girdiler!$B$20:$I$20,1),7)</f>
        <v>1</v>
      </c>
      <c r="H7187" s="16" t="n">
        <f aca="false">IF(F7187&gt;=40,2_Girdiler!$I$21+(F7187-40)*(2_Girdiler!$I$21-2_Girdiler!$H$21)/(2_Girdiler!$I$20-2_Girdiler!$H$20),INDEX(2_Girdiler!$B$21:$I$21,G7187)+(F7187-INDEX(2_Girdiler!$B$20:$I$20,G7187))*(INDEX(2_Girdiler!$B$21:$I$21,G7187+1)-INDEX(2_Girdiler!$B$21:$I$21,G7187))/(INDEX(2_Girdiler!$B$20:$I$20,G7187+1)-INDEX(2_Girdiler!$B$20:$I$20,G7187)))</f>
        <v>10.479516661215</v>
      </c>
      <c r="I7187" s="16" t="n">
        <f aca="false">H7187/2_Girdiler!$B$17</f>
        <v>4.19852430337138</v>
      </c>
      <c r="J7187" s="16" t="n">
        <f aca="false">D7187+I7187</f>
        <v>22.4198225312293</v>
      </c>
    </row>
    <row r="7188" customFormat="false" ht="15" hidden="false" customHeight="false" outlineLevel="0" collapsed="false">
      <c r="A7188" s="0" t="n">
        <v>7176</v>
      </c>
      <c r="B7188" s="7" t="n">
        <v>0.060154</v>
      </c>
      <c r="C7188" s="7" t="n">
        <v>0.088588</v>
      </c>
      <c r="D7188" s="16" t="n">
        <f aca="false">LOGINV(B7188,$B$7,$C$7)</f>
        <v>5.69671146233509</v>
      </c>
      <c r="E7188" s="16" t="n">
        <f aca="false">LOGINV(C7188,$B$8,$C$8)</f>
        <v>45.7012665797509</v>
      </c>
      <c r="F7188" s="16" t="n">
        <f aca="false">$B$5/100*E7188*2_Girdiler!$B$14*2_Girdiler!$B$15*2_Girdiler!$B$16</f>
        <v>1.14984386714653</v>
      </c>
      <c r="G7188" s="16" t="n">
        <f aca="false">MIN(MATCH(F7188,2_Girdiler!$B$20:$I$20,1),7)</f>
        <v>1</v>
      </c>
      <c r="H7188" s="16" t="n">
        <f aca="false">IF(F7188&gt;=40,2_Girdiler!$I$21+(F7188-40)*(2_Girdiler!$I$21-2_Girdiler!$H$21)/(2_Girdiler!$I$20-2_Girdiler!$H$20),INDEX(2_Girdiler!$B$21:$I$21,G7188)+(F7188-INDEX(2_Girdiler!$B$20:$I$20,G7188))*(INDEX(2_Girdiler!$B$21:$I$21,G7188+1)-INDEX(2_Girdiler!$B$21:$I$21,G7188))/(INDEX(2_Girdiler!$B$20:$I$20,G7188+1)-INDEX(2_Girdiler!$B$20:$I$20,G7188)))</f>
        <v>2.52965650772237</v>
      </c>
      <c r="I7188" s="16" t="n">
        <f aca="false">H7188/2_Girdiler!$B$17</f>
        <v>1.01348417777339</v>
      </c>
      <c r="J7188" s="16" t="n">
        <f aca="false">D7188+I7188</f>
        <v>6.71019564010847</v>
      </c>
    </row>
    <row r="7189" customFormat="false" ht="15" hidden="false" customHeight="false" outlineLevel="0" collapsed="false">
      <c r="A7189" s="0" t="n">
        <v>7177</v>
      </c>
      <c r="B7189" s="7" t="n">
        <v>0.271091</v>
      </c>
      <c r="C7189" s="7" t="n">
        <v>0.344459</v>
      </c>
      <c r="D7189" s="16" t="n">
        <f aca="false">LOGINV(B7189,$B$7,$C$7)</f>
        <v>9.64129451744494</v>
      </c>
      <c r="E7189" s="16" t="n">
        <f aca="false">LOGINV(C7189,$B$8,$C$8)</f>
        <v>84.3369465334487</v>
      </c>
      <c r="F7189" s="16" t="n">
        <f aca="false">$B$5/100*E7189*2_Girdiler!$B$14*2_Girdiler!$B$15*2_Girdiler!$B$16</f>
        <v>2.12191757478157</v>
      </c>
      <c r="G7189" s="16" t="n">
        <f aca="false">MIN(MATCH(F7189,2_Girdiler!$B$20:$I$20,1),7)</f>
        <v>1</v>
      </c>
      <c r="H7189" s="16" t="n">
        <f aca="false">IF(F7189&gt;=40,2_Girdiler!$I$21+(F7189-40)*(2_Girdiler!$I$21-2_Girdiler!$H$21)/(2_Girdiler!$I$20-2_Girdiler!$H$20),INDEX(2_Girdiler!$B$21:$I$21,G7189)+(F7189-INDEX(2_Girdiler!$B$20:$I$20,G7189))*(INDEX(2_Girdiler!$B$21:$I$21,G7189+1)-INDEX(2_Girdiler!$B$21:$I$21,G7189))/(INDEX(2_Girdiler!$B$20:$I$20,G7189+1)-INDEX(2_Girdiler!$B$20:$I$20,G7189)))</f>
        <v>4.66821866451945</v>
      </c>
      <c r="I7189" s="16" t="n">
        <f aca="false">H7189/2_Girdiler!$B$17</f>
        <v>1.87027991366965</v>
      </c>
      <c r="J7189" s="16" t="n">
        <f aca="false">D7189+I7189</f>
        <v>11.5115744311146</v>
      </c>
    </row>
    <row r="7190" customFormat="false" ht="15" hidden="false" customHeight="false" outlineLevel="0" collapsed="false">
      <c r="A7190" s="0" t="n">
        <v>7178</v>
      </c>
      <c r="B7190" s="7" t="n">
        <v>0.828689</v>
      </c>
      <c r="C7190" s="7" t="n">
        <v>0.653029</v>
      </c>
      <c r="D7190" s="16" t="n">
        <f aca="false">LOGINV(B7190,$B$7,$C$7)</f>
        <v>22.9833738608044</v>
      </c>
      <c r="E7190" s="16" t="n">
        <f aca="false">LOGINV(C7190,$B$8,$C$8)</f>
        <v>140.785931052933</v>
      </c>
      <c r="F7190" s="16" t="n">
        <f aca="false">$B$5/100*E7190*2_Girdiler!$B$14*2_Girdiler!$B$15*2_Girdiler!$B$16</f>
        <v>3.5421740252918</v>
      </c>
      <c r="G7190" s="16" t="n">
        <f aca="false">MIN(MATCH(F7190,2_Girdiler!$B$20:$I$20,1),7)</f>
        <v>1</v>
      </c>
      <c r="H7190" s="16" t="n">
        <f aca="false">IF(F7190&gt;=40,2_Girdiler!$I$21+(F7190-40)*(2_Girdiler!$I$21-2_Girdiler!$H$21)/(2_Girdiler!$I$20-2_Girdiler!$H$20),INDEX(2_Girdiler!$B$21:$I$21,G7190)+(F7190-INDEX(2_Girdiler!$B$20:$I$20,G7190))*(INDEX(2_Girdiler!$B$21:$I$21,G7190+1)-INDEX(2_Girdiler!$B$21:$I$21,G7190))/(INDEX(2_Girdiler!$B$20:$I$20,G7190+1)-INDEX(2_Girdiler!$B$20:$I$20,G7190)))</f>
        <v>7.79278285564197</v>
      </c>
      <c r="I7190" s="16" t="n">
        <f aca="false">H7190/2_Girdiler!$B$17</f>
        <v>3.1221085158822</v>
      </c>
      <c r="J7190" s="16" t="n">
        <f aca="false">D7190+I7190</f>
        <v>26.1054823766866</v>
      </c>
    </row>
    <row r="7191" customFormat="false" ht="15" hidden="false" customHeight="false" outlineLevel="0" collapsed="false">
      <c r="A7191" s="0" t="n">
        <v>7179</v>
      </c>
      <c r="B7191" s="7" t="n">
        <v>0.776244</v>
      </c>
      <c r="C7191" s="7" t="n">
        <v>0.113063</v>
      </c>
      <c r="D7191" s="16" t="n">
        <f aca="false">LOGINV(B7191,$B$7,$C$7)</f>
        <v>20.6803505030215</v>
      </c>
      <c r="E7191" s="16" t="n">
        <f aca="false">LOGINV(C7191,$B$8,$C$8)</f>
        <v>49.9946922521719</v>
      </c>
      <c r="F7191" s="16" t="n">
        <f aca="false">$B$5/100*E7191*2_Girdiler!$B$14*2_Girdiler!$B$15*2_Girdiler!$B$16</f>
        <v>1.25786645706465</v>
      </c>
      <c r="G7191" s="16" t="n">
        <f aca="false">MIN(MATCH(F7191,2_Girdiler!$B$20:$I$20,1),7)</f>
        <v>1</v>
      </c>
      <c r="H7191" s="16" t="n">
        <f aca="false">IF(F7191&gt;=40,2_Girdiler!$I$21+(F7191-40)*(2_Girdiler!$I$21-2_Girdiler!$H$21)/(2_Girdiler!$I$20-2_Girdiler!$H$20),INDEX(2_Girdiler!$B$21:$I$21,G7191)+(F7191-INDEX(2_Girdiler!$B$20:$I$20,G7191))*(INDEX(2_Girdiler!$B$21:$I$21,G7191+1)-INDEX(2_Girdiler!$B$21:$I$21,G7191))/(INDEX(2_Girdiler!$B$20:$I$20,G7191+1)-INDEX(2_Girdiler!$B$20:$I$20,G7191)))</f>
        <v>2.76730620554222</v>
      </c>
      <c r="I7191" s="16" t="n">
        <f aca="false">H7191/2_Girdiler!$B$17</f>
        <v>1.10869639645121</v>
      </c>
      <c r="J7191" s="16" t="n">
        <f aca="false">D7191+I7191</f>
        <v>21.7890468994727</v>
      </c>
    </row>
    <row r="7192" customFormat="false" ht="15" hidden="false" customHeight="false" outlineLevel="0" collapsed="false">
      <c r="A7192" s="0" t="n">
        <v>7180</v>
      </c>
      <c r="B7192" s="7" t="n">
        <v>0.667837</v>
      </c>
      <c r="C7192" s="7" t="n">
        <v>0.375579</v>
      </c>
      <c r="D7192" s="16" t="n">
        <f aca="false">LOGINV(B7192,$B$7,$C$7)</f>
        <v>17.2477684612768</v>
      </c>
      <c r="E7192" s="16" t="n">
        <f aca="false">LOGINV(C7192,$B$8,$C$8)</f>
        <v>88.9907798463612</v>
      </c>
      <c r="F7192" s="16" t="n">
        <f aca="false">$B$5/100*E7192*2_Girdiler!$B$14*2_Girdiler!$B$15*2_Girdiler!$B$16</f>
        <v>2.23900802093445</v>
      </c>
      <c r="G7192" s="16" t="n">
        <f aca="false">MIN(MATCH(F7192,2_Girdiler!$B$20:$I$20,1),7)</f>
        <v>1</v>
      </c>
      <c r="H7192" s="16" t="n">
        <f aca="false">IF(F7192&gt;=40,2_Girdiler!$I$21+(F7192-40)*(2_Girdiler!$I$21-2_Girdiler!$H$21)/(2_Girdiler!$I$20-2_Girdiler!$H$20),INDEX(2_Girdiler!$B$21:$I$21,G7192)+(F7192-INDEX(2_Girdiler!$B$20:$I$20,G7192))*(INDEX(2_Girdiler!$B$21:$I$21,G7192+1)-INDEX(2_Girdiler!$B$21:$I$21,G7192))/(INDEX(2_Girdiler!$B$20:$I$20,G7192+1)-INDEX(2_Girdiler!$B$20:$I$20,G7192)))</f>
        <v>4.92581764605579</v>
      </c>
      <c r="I7192" s="16" t="n">
        <f aca="false">H7192/2_Girdiler!$B$17</f>
        <v>1.97348463383645</v>
      </c>
      <c r="J7192" s="16" t="n">
        <f aca="false">D7192+I7192</f>
        <v>19.2212530951132</v>
      </c>
    </row>
    <row r="7193" customFormat="false" ht="15" hidden="false" customHeight="false" outlineLevel="0" collapsed="false">
      <c r="A7193" s="0" t="n">
        <v>7181</v>
      </c>
      <c r="B7193" s="7" t="n">
        <v>0.447488</v>
      </c>
      <c r="C7193" s="7" t="n">
        <v>0.187467</v>
      </c>
      <c r="D7193" s="16" t="n">
        <f aca="false">LOGINV(B7193,$B$7,$C$7)</f>
        <v>12.5813726213744</v>
      </c>
      <c r="E7193" s="16" t="n">
        <f aca="false">LOGINV(C7193,$B$8,$C$8)</f>
        <v>61.5898356322913</v>
      </c>
      <c r="F7193" s="16" t="n">
        <f aca="false">$B$5/100*E7193*2_Girdiler!$B$14*2_Girdiler!$B$15*2_Girdiler!$B$16</f>
        <v>1.54960026450845</v>
      </c>
      <c r="G7193" s="16" t="n">
        <f aca="false">MIN(MATCH(F7193,2_Girdiler!$B$20:$I$20,1),7)</f>
        <v>1</v>
      </c>
      <c r="H7193" s="16" t="n">
        <f aca="false">IF(F7193&gt;=40,2_Girdiler!$I$21+(F7193-40)*(2_Girdiler!$I$21-2_Girdiler!$H$21)/(2_Girdiler!$I$20-2_Girdiler!$H$20),INDEX(2_Girdiler!$B$21:$I$21,G7193)+(F7193-INDEX(2_Girdiler!$B$20:$I$20,G7193))*(INDEX(2_Girdiler!$B$21:$I$21,G7193+1)-INDEX(2_Girdiler!$B$21:$I$21,G7193))/(INDEX(2_Girdiler!$B$20:$I$20,G7193+1)-INDEX(2_Girdiler!$B$20:$I$20,G7193)))</f>
        <v>3.40912058191859</v>
      </c>
      <c r="I7193" s="16" t="n">
        <f aca="false">H7193/2_Girdiler!$B$17</f>
        <v>1.36583356647379</v>
      </c>
      <c r="J7193" s="16" t="n">
        <f aca="false">D7193+I7193</f>
        <v>13.9472061878482</v>
      </c>
    </row>
    <row r="7194" customFormat="false" ht="15" hidden="false" customHeight="false" outlineLevel="0" collapsed="false">
      <c r="A7194" s="0" t="n">
        <v>7182</v>
      </c>
      <c r="B7194" s="7" t="n">
        <v>0.274032</v>
      </c>
      <c r="C7194" s="7" t="n">
        <v>0.569487</v>
      </c>
      <c r="D7194" s="16" t="n">
        <f aca="false">LOGINV(B7194,$B$7,$C$7)</f>
        <v>9.6889886751937</v>
      </c>
      <c r="E7194" s="16" t="n">
        <f aca="false">LOGINV(C7194,$B$8,$C$8)</f>
        <v>122.270480277343</v>
      </c>
      <c r="F7194" s="16" t="n">
        <f aca="false">$B$5/100*E7194*2_Girdiler!$B$14*2_Girdiler!$B$15*2_Girdiler!$B$16</f>
        <v>3.07632528377794</v>
      </c>
      <c r="G7194" s="16" t="n">
        <f aca="false">MIN(MATCH(F7194,2_Girdiler!$B$20:$I$20,1),7)</f>
        <v>1</v>
      </c>
      <c r="H7194" s="16" t="n">
        <f aca="false">IF(F7194&gt;=40,2_Girdiler!$I$21+(F7194-40)*(2_Girdiler!$I$21-2_Girdiler!$H$21)/(2_Girdiler!$I$20-2_Girdiler!$H$20),INDEX(2_Girdiler!$B$21:$I$21,G7194)+(F7194-INDEX(2_Girdiler!$B$20:$I$20,G7194))*(INDEX(2_Girdiler!$B$21:$I$21,G7194+1)-INDEX(2_Girdiler!$B$21:$I$21,G7194))/(INDEX(2_Girdiler!$B$20:$I$20,G7194+1)-INDEX(2_Girdiler!$B$20:$I$20,G7194)))</f>
        <v>6.76791562431147</v>
      </c>
      <c r="I7194" s="16" t="n">
        <f aca="false">H7194/2_Girdiler!$B$17</f>
        <v>2.71150465717607</v>
      </c>
      <c r="J7194" s="16" t="n">
        <f aca="false">D7194+I7194</f>
        <v>12.4004933323698</v>
      </c>
    </row>
    <row r="7195" customFormat="false" ht="15" hidden="false" customHeight="false" outlineLevel="0" collapsed="false">
      <c r="A7195" s="0" t="n">
        <v>7183</v>
      </c>
      <c r="B7195" s="7" t="n">
        <v>0.173206</v>
      </c>
      <c r="C7195" s="7" t="n">
        <v>0.238717</v>
      </c>
      <c r="D7195" s="16" t="n">
        <f aca="false">LOGINV(B7195,$B$7,$C$7)</f>
        <v>8.01222077673767</v>
      </c>
      <c r="E7195" s="16" t="n">
        <f aca="false">LOGINV(C7195,$B$8,$C$8)</f>
        <v>69.0370185614042</v>
      </c>
      <c r="F7195" s="16" t="n">
        <f aca="false">$B$5/100*E7195*2_Girdiler!$B$14*2_Girdiler!$B$15*2_Girdiler!$B$16</f>
        <v>1.73697138700493</v>
      </c>
      <c r="G7195" s="16" t="n">
        <f aca="false">MIN(MATCH(F7195,2_Girdiler!$B$20:$I$20,1),7)</f>
        <v>1</v>
      </c>
      <c r="H7195" s="16" t="n">
        <f aca="false">IF(F7195&gt;=40,2_Girdiler!$I$21+(F7195-40)*(2_Girdiler!$I$21-2_Girdiler!$H$21)/(2_Girdiler!$I$20-2_Girdiler!$H$20),INDEX(2_Girdiler!$B$21:$I$21,G7195)+(F7195-INDEX(2_Girdiler!$B$20:$I$20,G7195))*(INDEX(2_Girdiler!$B$21:$I$21,G7195+1)-INDEX(2_Girdiler!$B$21:$I$21,G7195))/(INDEX(2_Girdiler!$B$20:$I$20,G7195+1)-INDEX(2_Girdiler!$B$20:$I$20,G7195)))</f>
        <v>3.82133705141085</v>
      </c>
      <c r="I7195" s="16" t="n">
        <f aca="false">H7195/2_Girdiler!$B$17</f>
        <v>1.53098439559729</v>
      </c>
      <c r="J7195" s="16" t="n">
        <f aca="false">D7195+I7195</f>
        <v>9.54320517233497</v>
      </c>
    </row>
    <row r="7196" customFormat="false" ht="15" hidden="false" customHeight="false" outlineLevel="0" collapsed="false">
      <c r="A7196" s="0" t="n">
        <v>7184</v>
      </c>
      <c r="B7196" s="7" t="n">
        <v>0.2309</v>
      </c>
      <c r="C7196" s="7" t="n">
        <v>0.675629</v>
      </c>
      <c r="D7196" s="16" t="n">
        <f aca="false">LOGINV(B7196,$B$7,$C$7)</f>
        <v>8.98554407592006</v>
      </c>
      <c r="E7196" s="16" t="n">
        <f aca="false">LOGINV(C7196,$B$8,$C$8)</f>
        <v>146.534532704134</v>
      </c>
      <c r="F7196" s="16" t="n">
        <f aca="false">$B$5/100*E7196*2_Girdiler!$B$14*2_Girdiler!$B$15*2_Girdiler!$B$16</f>
        <v>3.68680884283601</v>
      </c>
      <c r="G7196" s="16" t="n">
        <f aca="false">MIN(MATCH(F7196,2_Girdiler!$B$20:$I$20,1),7)</f>
        <v>1</v>
      </c>
      <c r="H7196" s="16" t="n">
        <f aca="false">IF(F7196&gt;=40,2_Girdiler!$I$21+(F7196-40)*(2_Girdiler!$I$21-2_Girdiler!$H$21)/(2_Girdiler!$I$20-2_Girdiler!$H$20),INDEX(2_Girdiler!$B$21:$I$21,G7196)+(F7196-INDEX(2_Girdiler!$B$20:$I$20,G7196))*(INDEX(2_Girdiler!$B$21:$I$21,G7196+1)-INDEX(2_Girdiler!$B$21:$I$21,G7196))/(INDEX(2_Girdiler!$B$20:$I$20,G7196+1)-INDEX(2_Girdiler!$B$20:$I$20,G7196)))</f>
        <v>8.11097945423922</v>
      </c>
      <c r="I7196" s="16" t="n">
        <f aca="false">H7196/2_Girdiler!$B$17</f>
        <v>3.24959112749969</v>
      </c>
      <c r="J7196" s="16" t="n">
        <f aca="false">D7196+I7196</f>
        <v>12.2351352034197</v>
      </c>
    </row>
    <row r="7197" customFormat="false" ht="15" hidden="false" customHeight="false" outlineLevel="0" collapsed="false">
      <c r="A7197" s="0" t="n">
        <v>7185</v>
      </c>
      <c r="B7197" s="7" t="n">
        <v>0.01572</v>
      </c>
      <c r="C7197" s="7" t="n">
        <v>0.696836</v>
      </c>
      <c r="D7197" s="16" t="n">
        <f aca="false">LOGINV(B7197,$B$7,$C$7)</f>
        <v>4.08195823914084</v>
      </c>
      <c r="E7197" s="16" t="n">
        <f aca="false">LOGINV(C7197,$B$8,$C$8)</f>
        <v>152.302618553154</v>
      </c>
      <c r="F7197" s="16" t="n">
        <f aca="false">$B$5/100*E7197*2_Girdiler!$B$14*2_Girdiler!$B$15*2_Girdiler!$B$16</f>
        <v>3.83193388279737</v>
      </c>
      <c r="G7197" s="16" t="n">
        <f aca="false">MIN(MATCH(F7197,2_Girdiler!$B$20:$I$20,1),7)</f>
        <v>1</v>
      </c>
      <c r="H7197" s="16" t="n">
        <f aca="false">IF(F7197&gt;=40,2_Girdiler!$I$21+(F7197-40)*(2_Girdiler!$I$21-2_Girdiler!$H$21)/(2_Girdiler!$I$20-2_Girdiler!$H$20),INDEX(2_Girdiler!$B$21:$I$21,G7197)+(F7197-INDEX(2_Girdiler!$B$20:$I$20,G7197))*(INDEX(2_Girdiler!$B$21:$I$21,G7197+1)-INDEX(2_Girdiler!$B$21:$I$21,G7197))/(INDEX(2_Girdiler!$B$20:$I$20,G7197+1)-INDEX(2_Girdiler!$B$20:$I$20,G7197)))</f>
        <v>8.4302545421542</v>
      </c>
      <c r="I7197" s="16" t="n">
        <f aca="false">H7197/2_Girdiler!$B$17</f>
        <v>3.37750582618358</v>
      </c>
      <c r="J7197" s="16" t="n">
        <f aca="false">D7197+I7197</f>
        <v>7.45946406532442</v>
      </c>
    </row>
    <row r="7198" customFormat="false" ht="15" hidden="false" customHeight="false" outlineLevel="0" collapsed="false">
      <c r="A7198" s="0" t="n">
        <v>7186</v>
      </c>
      <c r="B7198" s="7" t="n">
        <v>0.055521</v>
      </c>
      <c r="C7198" s="7" t="n">
        <v>0.317593</v>
      </c>
      <c r="D7198" s="16" t="n">
        <f aca="false">LOGINV(B7198,$B$7,$C$7)</f>
        <v>5.57096344752194</v>
      </c>
      <c r="E7198" s="16" t="n">
        <f aca="false">LOGINV(C7198,$B$8,$C$8)</f>
        <v>80.3970846504666</v>
      </c>
      <c r="F7198" s="16" t="n">
        <f aca="false">$B$5/100*E7198*2_Girdiler!$B$14*2_Girdiler!$B$15*2_Girdiler!$B$16</f>
        <v>2.02279064980574</v>
      </c>
      <c r="G7198" s="16" t="n">
        <f aca="false">MIN(MATCH(F7198,2_Girdiler!$B$20:$I$20,1),7)</f>
        <v>1</v>
      </c>
      <c r="H7198" s="16" t="n">
        <f aca="false">IF(F7198&gt;=40,2_Girdiler!$I$21+(F7198-40)*(2_Girdiler!$I$21-2_Girdiler!$H$21)/(2_Girdiler!$I$20-2_Girdiler!$H$20),INDEX(2_Girdiler!$B$21:$I$21,G7198)+(F7198-INDEX(2_Girdiler!$B$20:$I$20,G7198))*(INDEX(2_Girdiler!$B$21:$I$21,G7198+1)-INDEX(2_Girdiler!$B$21:$I$21,G7198))/(INDEX(2_Girdiler!$B$20:$I$20,G7198+1)-INDEX(2_Girdiler!$B$20:$I$20,G7198)))</f>
        <v>4.45013942957263</v>
      </c>
      <c r="I7198" s="16" t="n">
        <f aca="false">H7198/2_Girdiler!$B$17</f>
        <v>1.78290842530955</v>
      </c>
      <c r="J7198" s="16" t="n">
        <f aca="false">D7198+I7198</f>
        <v>7.35387187283148</v>
      </c>
    </row>
    <row r="7199" customFormat="false" ht="15" hidden="false" customHeight="false" outlineLevel="0" collapsed="false">
      <c r="A7199" s="0" t="n">
        <v>7187</v>
      </c>
      <c r="B7199" s="7" t="n">
        <v>0.944981</v>
      </c>
      <c r="C7199" s="7" t="n">
        <v>0.5856</v>
      </c>
      <c r="D7199" s="16" t="n">
        <f aca="false">LOGINV(B7199,$B$7,$C$7)</f>
        <v>33.0009934563342</v>
      </c>
      <c r="E7199" s="16" t="n">
        <f aca="false">LOGINV(C7199,$B$8,$C$8)</f>
        <v>125.563619798178</v>
      </c>
      <c r="F7199" s="16" t="n">
        <f aca="false">$B$5/100*E7199*2_Girdiler!$B$14*2_Girdiler!$B$15*2_Girdiler!$B$16</f>
        <v>3.15918067412215</v>
      </c>
      <c r="G7199" s="16" t="n">
        <f aca="false">MIN(MATCH(F7199,2_Girdiler!$B$20:$I$20,1),7)</f>
        <v>1</v>
      </c>
      <c r="H7199" s="16" t="n">
        <f aca="false">IF(F7199&gt;=40,2_Girdiler!$I$21+(F7199-40)*(2_Girdiler!$I$21-2_Girdiler!$H$21)/(2_Girdiler!$I$20-2_Girdiler!$H$20),INDEX(2_Girdiler!$B$21:$I$21,G7199)+(F7199-INDEX(2_Girdiler!$B$20:$I$20,G7199))*(INDEX(2_Girdiler!$B$21:$I$21,G7199+1)-INDEX(2_Girdiler!$B$21:$I$21,G7199))/(INDEX(2_Girdiler!$B$20:$I$20,G7199+1)-INDEX(2_Girdiler!$B$20:$I$20,G7199)))</f>
        <v>6.95019748306873</v>
      </c>
      <c r="I7199" s="16" t="n">
        <f aca="false">H7199/2_Girdiler!$B$17</f>
        <v>2.78453424802433</v>
      </c>
      <c r="J7199" s="16" t="n">
        <f aca="false">D7199+I7199</f>
        <v>35.7855277043586</v>
      </c>
    </row>
    <row r="7200" customFormat="false" ht="15" hidden="false" customHeight="false" outlineLevel="0" collapsed="false">
      <c r="A7200" s="0" t="n">
        <v>7188</v>
      </c>
      <c r="B7200" s="7" t="n">
        <v>0.07602</v>
      </c>
      <c r="C7200" s="7" t="n">
        <v>0.480742</v>
      </c>
      <c r="D7200" s="16" t="n">
        <f aca="false">LOGINV(B7200,$B$7,$C$7)</f>
        <v>6.09458662297023</v>
      </c>
      <c r="E7200" s="16" t="n">
        <f aca="false">LOGINV(C7200,$B$8,$C$8)</f>
        <v>105.853597136738</v>
      </c>
      <c r="F7200" s="16" t="n">
        <f aca="false">$B$5/100*E7200*2_Girdiler!$B$14*2_Girdiler!$B$15*2_Girdiler!$B$16</f>
        <v>2.66327650396033</v>
      </c>
      <c r="G7200" s="16" t="n">
        <f aca="false">MIN(MATCH(F7200,2_Girdiler!$B$20:$I$20,1),7)</f>
        <v>1</v>
      </c>
      <c r="H7200" s="16" t="n">
        <f aca="false">IF(F7200&gt;=40,2_Girdiler!$I$21+(F7200-40)*(2_Girdiler!$I$21-2_Girdiler!$H$21)/(2_Girdiler!$I$20-2_Girdiler!$H$20),INDEX(2_Girdiler!$B$21:$I$21,G7200)+(F7200-INDEX(2_Girdiler!$B$20:$I$20,G7200))*(INDEX(2_Girdiler!$B$21:$I$21,G7200+1)-INDEX(2_Girdiler!$B$21:$I$21,G7200))/(INDEX(2_Girdiler!$B$20:$I$20,G7200+1)-INDEX(2_Girdiler!$B$20:$I$20,G7200)))</f>
        <v>5.85920830871273</v>
      </c>
      <c r="I7200" s="16" t="n">
        <f aca="false">H7200/2_Girdiler!$B$17</f>
        <v>2.34743922624709</v>
      </c>
      <c r="J7200" s="16" t="n">
        <f aca="false">D7200+I7200</f>
        <v>8.44202584921732</v>
      </c>
    </row>
    <row r="7201" customFormat="false" ht="15" hidden="false" customHeight="false" outlineLevel="0" collapsed="false">
      <c r="A7201" s="0" t="n">
        <v>7189</v>
      </c>
      <c r="B7201" s="7" t="n">
        <v>0.528222</v>
      </c>
      <c r="C7201" s="7" t="n">
        <v>0.429805</v>
      </c>
      <c r="D7201" s="16" t="n">
        <f aca="false">LOGINV(B7201,$B$7,$C$7)</f>
        <v>14.087171669832</v>
      </c>
      <c r="E7201" s="16" t="n">
        <f aca="false">LOGINV(C7201,$B$8,$C$8)</f>
        <v>97.422685008031</v>
      </c>
      <c r="F7201" s="16" t="n">
        <f aca="false">$B$5/100*E7201*2_Girdiler!$B$14*2_Girdiler!$B$15*2_Girdiler!$B$16</f>
        <v>2.45115475480206</v>
      </c>
      <c r="G7201" s="16" t="n">
        <f aca="false">MIN(MATCH(F7201,2_Girdiler!$B$20:$I$20,1),7)</f>
        <v>1</v>
      </c>
      <c r="H7201" s="16" t="n">
        <f aca="false">IF(F7201&gt;=40,2_Girdiler!$I$21+(F7201-40)*(2_Girdiler!$I$21-2_Girdiler!$H$21)/(2_Girdiler!$I$20-2_Girdiler!$H$20),INDEX(2_Girdiler!$B$21:$I$21,G7201)+(F7201-INDEX(2_Girdiler!$B$20:$I$20,G7201))*(INDEX(2_Girdiler!$B$21:$I$21,G7201+1)-INDEX(2_Girdiler!$B$21:$I$21,G7201))/(INDEX(2_Girdiler!$B$20:$I$20,G7201+1)-INDEX(2_Girdiler!$B$20:$I$20,G7201)))</f>
        <v>5.39254046056453</v>
      </c>
      <c r="I7201" s="16" t="n">
        <f aca="false">H7201/2_Girdiler!$B$17</f>
        <v>2.1604729409313</v>
      </c>
      <c r="J7201" s="16" t="n">
        <f aca="false">D7201+I7201</f>
        <v>16.2476446107633</v>
      </c>
    </row>
    <row r="7202" customFormat="false" ht="15" hidden="false" customHeight="false" outlineLevel="0" collapsed="false">
      <c r="A7202" s="0" t="n">
        <v>7190</v>
      </c>
      <c r="B7202" s="7" t="n">
        <v>0.287463</v>
      </c>
      <c r="C7202" s="7" t="n">
        <v>0.405501</v>
      </c>
      <c r="D7202" s="16" t="n">
        <f aca="false">LOGINV(B7202,$B$7,$C$7)</f>
        <v>9.90662407751463</v>
      </c>
      <c r="E7202" s="16" t="n">
        <f aca="false">LOGINV(C7202,$B$8,$C$8)</f>
        <v>93.5848358205744</v>
      </c>
      <c r="F7202" s="16" t="n">
        <f aca="false">$B$5/100*E7202*2_Girdiler!$B$14*2_Girdiler!$B$15*2_Girdiler!$B$16</f>
        <v>2.35459446924565</v>
      </c>
      <c r="G7202" s="16" t="n">
        <f aca="false">MIN(MATCH(F7202,2_Girdiler!$B$20:$I$20,1),7)</f>
        <v>1</v>
      </c>
      <c r="H7202" s="16" t="n">
        <f aca="false">IF(F7202&gt;=40,2_Girdiler!$I$21+(F7202-40)*(2_Girdiler!$I$21-2_Girdiler!$H$21)/(2_Girdiler!$I$20-2_Girdiler!$H$20),INDEX(2_Girdiler!$B$21:$I$21,G7202)+(F7202-INDEX(2_Girdiler!$B$20:$I$20,G7202))*(INDEX(2_Girdiler!$B$21:$I$21,G7202+1)-INDEX(2_Girdiler!$B$21:$I$21,G7202))/(INDEX(2_Girdiler!$B$20:$I$20,G7202+1)-INDEX(2_Girdiler!$B$20:$I$20,G7202)))</f>
        <v>5.18010783234043</v>
      </c>
      <c r="I7202" s="16" t="n">
        <f aca="false">H7202/2_Girdiler!$B$17</f>
        <v>2.07536371487998</v>
      </c>
      <c r="J7202" s="16" t="n">
        <f aca="false">D7202+I7202</f>
        <v>11.9819877923946</v>
      </c>
    </row>
    <row r="7203" customFormat="false" ht="15" hidden="false" customHeight="false" outlineLevel="0" collapsed="false">
      <c r="A7203" s="0" t="n">
        <v>7191</v>
      </c>
      <c r="B7203" s="7" t="n">
        <v>0.364782</v>
      </c>
      <c r="C7203" s="7" t="n">
        <v>0.231909</v>
      </c>
      <c r="D7203" s="16" t="n">
        <f aca="false">LOGINV(B7203,$B$7,$C$7)</f>
        <v>11.1685714908936</v>
      </c>
      <c r="E7203" s="16" t="n">
        <f aca="false">LOGINV(C7203,$B$8,$C$8)</f>
        <v>68.0574546461182</v>
      </c>
      <c r="F7203" s="16" t="n">
        <f aca="false">$B$5/100*E7203*2_Girdiler!$B$14*2_Girdiler!$B$15*2_Girdiler!$B$16</f>
        <v>1.71232555889633</v>
      </c>
      <c r="G7203" s="16" t="n">
        <f aca="false">MIN(MATCH(F7203,2_Girdiler!$B$20:$I$20,1),7)</f>
        <v>1</v>
      </c>
      <c r="H7203" s="16" t="n">
        <f aca="false">IF(F7203&gt;=40,2_Girdiler!$I$21+(F7203-40)*(2_Girdiler!$I$21-2_Girdiler!$H$21)/(2_Girdiler!$I$20-2_Girdiler!$H$20),INDEX(2_Girdiler!$B$21:$I$21,G7203)+(F7203-INDEX(2_Girdiler!$B$20:$I$20,G7203))*(INDEX(2_Girdiler!$B$21:$I$21,G7203+1)-INDEX(2_Girdiler!$B$21:$I$21,G7203))/(INDEX(2_Girdiler!$B$20:$I$20,G7203+1)-INDEX(2_Girdiler!$B$20:$I$20,G7203)))</f>
        <v>3.76711622957193</v>
      </c>
      <c r="I7203" s="16" t="n">
        <f aca="false">H7203/2_Girdiler!$B$17</f>
        <v>1.50926130992465</v>
      </c>
      <c r="J7203" s="16" t="n">
        <f aca="false">D7203+I7203</f>
        <v>12.6778328008182</v>
      </c>
    </row>
    <row r="7204" customFormat="false" ht="15" hidden="false" customHeight="false" outlineLevel="0" collapsed="false">
      <c r="A7204" s="0" t="n">
        <v>7192</v>
      </c>
      <c r="B7204" s="7" t="n">
        <v>0.148719</v>
      </c>
      <c r="C7204" s="7" t="n">
        <v>0.162245</v>
      </c>
      <c r="D7204" s="16" t="n">
        <f aca="false">LOGINV(B7204,$B$7,$C$7)</f>
        <v>7.57626886085819</v>
      </c>
      <c r="E7204" s="16" t="n">
        <f aca="false">LOGINV(C7204,$B$8,$C$8)</f>
        <v>57.8142561551708</v>
      </c>
      <c r="F7204" s="16" t="n">
        <f aca="false">$B$5/100*E7204*2_Girdiler!$B$14*2_Girdiler!$B$15*2_Girdiler!$B$16</f>
        <v>1.4546066848641</v>
      </c>
      <c r="G7204" s="16" t="n">
        <f aca="false">MIN(MATCH(F7204,2_Girdiler!$B$20:$I$20,1),7)</f>
        <v>1</v>
      </c>
      <c r="H7204" s="16" t="n">
        <f aca="false">IF(F7204&gt;=40,2_Girdiler!$I$21+(F7204-40)*(2_Girdiler!$I$21-2_Girdiler!$H$21)/(2_Girdiler!$I$20-2_Girdiler!$H$20),INDEX(2_Girdiler!$B$21:$I$21,G7204)+(F7204-INDEX(2_Girdiler!$B$20:$I$20,G7204))*(INDEX(2_Girdiler!$B$21:$I$21,G7204+1)-INDEX(2_Girdiler!$B$21:$I$21,G7204))/(INDEX(2_Girdiler!$B$20:$I$20,G7204+1)-INDEX(2_Girdiler!$B$20:$I$20,G7204)))</f>
        <v>3.20013470670102</v>
      </c>
      <c r="I7204" s="16" t="n">
        <f aca="false">H7204/2_Girdiler!$B$17</f>
        <v>1.28210525108214</v>
      </c>
      <c r="J7204" s="16" t="n">
        <f aca="false">D7204+I7204</f>
        <v>8.85837411194033</v>
      </c>
    </row>
    <row r="7205" customFormat="false" ht="15" hidden="false" customHeight="false" outlineLevel="0" collapsed="false">
      <c r="A7205" s="0" t="n">
        <v>7193</v>
      </c>
      <c r="B7205" s="7" t="n">
        <v>0.506487</v>
      </c>
      <c r="C7205" s="7" t="n">
        <v>0.5491</v>
      </c>
      <c r="D7205" s="16" t="n">
        <f aca="false">LOGINV(B7205,$B$7,$C$7)</f>
        <v>13.665357774025</v>
      </c>
      <c r="E7205" s="16" t="n">
        <f aca="false">LOGINV(C7205,$B$8,$C$8)</f>
        <v>118.258856624144</v>
      </c>
      <c r="F7205" s="16" t="n">
        <f aca="false">$B$5/100*E7205*2_Girdiler!$B$14*2_Girdiler!$B$15*2_Girdiler!$B$16</f>
        <v>2.97539283266345</v>
      </c>
      <c r="G7205" s="16" t="n">
        <f aca="false">MIN(MATCH(F7205,2_Girdiler!$B$20:$I$20,1),7)</f>
        <v>1</v>
      </c>
      <c r="H7205" s="16" t="n">
        <f aca="false">IF(F7205&gt;=40,2_Girdiler!$I$21+(F7205-40)*(2_Girdiler!$I$21-2_Girdiler!$H$21)/(2_Girdiler!$I$20-2_Girdiler!$H$20),INDEX(2_Girdiler!$B$21:$I$21,G7205)+(F7205-INDEX(2_Girdiler!$B$20:$I$20,G7205))*(INDEX(2_Girdiler!$B$21:$I$21,G7205+1)-INDEX(2_Girdiler!$B$21:$I$21,G7205))/(INDEX(2_Girdiler!$B$20:$I$20,G7205+1)-INDEX(2_Girdiler!$B$20:$I$20,G7205)))</f>
        <v>6.5458642318596</v>
      </c>
      <c r="I7205" s="16" t="n">
        <f aca="false">H7205/2_Girdiler!$B$17</f>
        <v>2.62254175955913</v>
      </c>
      <c r="J7205" s="16" t="n">
        <f aca="false">D7205+I7205</f>
        <v>16.2878995335842</v>
      </c>
    </row>
    <row r="7206" customFormat="false" ht="15" hidden="false" customHeight="false" outlineLevel="0" collapsed="false">
      <c r="A7206" s="0" t="n">
        <v>7194</v>
      </c>
      <c r="B7206" s="7" t="n">
        <v>0.852656</v>
      </c>
      <c r="C7206" s="7" t="n">
        <v>0.439901</v>
      </c>
      <c r="D7206" s="16" t="n">
        <f aca="false">LOGINV(B7206,$B$7,$C$7)</f>
        <v>24.2858881381268</v>
      </c>
      <c r="E7206" s="16" t="n">
        <f aca="false">LOGINV(C7206,$B$8,$C$8)</f>
        <v>99.0491741283684</v>
      </c>
      <c r="F7206" s="16" t="n">
        <f aca="false">$B$5/100*E7206*2_Girdiler!$B$14*2_Girdiler!$B$15*2_Girdiler!$B$16</f>
        <v>2.49207722106975</v>
      </c>
      <c r="G7206" s="16" t="n">
        <f aca="false">MIN(MATCH(F7206,2_Girdiler!$B$20:$I$20,1),7)</f>
        <v>1</v>
      </c>
      <c r="H7206" s="16" t="n">
        <f aca="false">IF(F7206&gt;=40,2_Girdiler!$I$21+(F7206-40)*(2_Girdiler!$I$21-2_Girdiler!$H$21)/(2_Girdiler!$I$20-2_Girdiler!$H$20),INDEX(2_Girdiler!$B$21:$I$21,G7206)+(F7206-INDEX(2_Girdiler!$B$20:$I$20,G7206))*(INDEX(2_Girdiler!$B$21:$I$21,G7206+1)-INDEX(2_Girdiler!$B$21:$I$21,G7206))/(INDEX(2_Girdiler!$B$20:$I$20,G7206+1)-INDEX(2_Girdiler!$B$20:$I$20,G7206)))</f>
        <v>5.48256988635344</v>
      </c>
      <c r="I7206" s="16" t="n">
        <f aca="false">H7206/2_Girdiler!$B$17</f>
        <v>2.19654242241725</v>
      </c>
      <c r="J7206" s="16" t="n">
        <f aca="false">D7206+I7206</f>
        <v>26.4824305605441</v>
      </c>
    </row>
    <row r="7207" customFormat="false" ht="15" hidden="false" customHeight="false" outlineLevel="0" collapsed="false">
      <c r="A7207" s="0" t="n">
        <v>7195</v>
      </c>
      <c r="B7207" s="7" t="n">
        <v>0.086949</v>
      </c>
      <c r="C7207" s="7" t="n">
        <v>0.118685</v>
      </c>
      <c r="D7207" s="16" t="n">
        <f aca="false">LOGINV(B7207,$B$7,$C$7)</f>
        <v>6.34619799691232</v>
      </c>
      <c r="E7207" s="16" t="n">
        <f aca="false">LOGINV(C7207,$B$8,$C$8)</f>
        <v>50.9332180052346</v>
      </c>
      <c r="F7207" s="16" t="n">
        <f aca="false">$B$5/100*E7207*2_Girdiler!$B$14*2_Girdiler!$B$15*2_Girdiler!$B$16</f>
        <v>1.2814797650117</v>
      </c>
      <c r="G7207" s="16" t="n">
        <f aca="false">MIN(MATCH(F7207,2_Girdiler!$B$20:$I$20,1),7)</f>
        <v>1</v>
      </c>
      <c r="H7207" s="16" t="n">
        <f aca="false">IF(F7207&gt;=40,2_Girdiler!$I$21+(F7207-40)*(2_Girdiler!$I$21-2_Girdiler!$H$21)/(2_Girdiler!$I$20-2_Girdiler!$H$20),INDEX(2_Girdiler!$B$21:$I$21,G7207)+(F7207-INDEX(2_Girdiler!$B$20:$I$20,G7207))*(INDEX(2_Girdiler!$B$21:$I$21,G7207+1)-INDEX(2_Girdiler!$B$21:$I$21,G7207))/(INDEX(2_Girdiler!$B$20:$I$20,G7207+1)-INDEX(2_Girdiler!$B$20:$I$20,G7207)))</f>
        <v>2.81925548302575</v>
      </c>
      <c r="I7207" s="16" t="n">
        <f aca="false">H7207/2_Girdiler!$B$17</f>
        <v>1.12950940826352</v>
      </c>
      <c r="J7207" s="16" t="n">
        <f aca="false">D7207+I7207</f>
        <v>7.47570740517585</v>
      </c>
    </row>
    <row r="7208" customFormat="false" ht="15" hidden="false" customHeight="false" outlineLevel="0" collapsed="false">
      <c r="A7208" s="0" t="n">
        <v>7196</v>
      </c>
      <c r="B7208" s="7" t="n">
        <v>0.491537</v>
      </c>
      <c r="C7208" s="7" t="n">
        <v>0.012824</v>
      </c>
      <c r="D7208" s="16" t="n">
        <f aca="false">LOGINV(B7208,$B$7,$C$7)</f>
        <v>13.3828582784847</v>
      </c>
      <c r="E7208" s="16" t="n">
        <f aca="false">LOGINV(C7208,$B$8,$C$8)</f>
        <v>25.8625403806863</v>
      </c>
      <c r="F7208" s="16" t="n">
        <f aca="false">$B$5/100*E7208*2_Girdiler!$B$14*2_Girdiler!$B$15*2_Girdiler!$B$16</f>
        <v>0.650701515978068</v>
      </c>
      <c r="G7208" s="16" t="n">
        <f aca="false">MIN(MATCH(F7208,2_Girdiler!$B$20:$I$20,1),7)</f>
        <v>1</v>
      </c>
      <c r="H7208" s="16" t="n">
        <f aca="false">IF(F7208&gt;=40,2_Girdiler!$I$21+(F7208-40)*(2_Girdiler!$I$21-2_Girdiler!$H$21)/(2_Girdiler!$I$20-2_Girdiler!$H$20),INDEX(2_Girdiler!$B$21:$I$21,G7208)+(F7208-INDEX(2_Girdiler!$B$20:$I$20,G7208))*(INDEX(2_Girdiler!$B$21:$I$21,G7208+1)-INDEX(2_Girdiler!$B$21:$I$21,G7208))/(INDEX(2_Girdiler!$B$20:$I$20,G7208+1)-INDEX(2_Girdiler!$B$20:$I$20,G7208)))</f>
        <v>1.43154333515175</v>
      </c>
      <c r="I7208" s="16" t="n">
        <f aca="false">H7208/2_Girdiler!$B$17</f>
        <v>0.573534990044771</v>
      </c>
      <c r="J7208" s="16" t="n">
        <f aca="false">D7208+I7208</f>
        <v>13.9563932685295</v>
      </c>
    </row>
    <row r="7209" customFormat="false" ht="15" hidden="false" customHeight="false" outlineLevel="0" collapsed="false">
      <c r="A7209" s="0" t="n">
        <v>7197</v>
      </c>
      <c r="B7209" s="7" t="n">
        <v>0.167179</v>
      </c>
      <c r="C7209" s="7" t="n">
        <v>0.10264</v>
      </c>
      <c r="D7209" s="16" t="n">
        <f aca="false">LOGINV(B7209,$B$7,$C$7)</f>
        <v>7.90662541043582</v>
      </c>
      <c r="E7209" s="16" t="n">
        <f aca="false">LOGINV(C7209,$B$8,$C$8)</f>
        <v>48.2118909680187</v>
      </c>
      <c r="F7209" s="16" t="n">
        <f aca="false">$B$5/100*E7209*2_Girdiler!$B$14*2_Girdiler!$B$15*2_Girdiler!$B$16</f>
        <v>1.21301117675535</v>
      </c>
      <c r="G7209" s="16" t="n">
        <f aca="false">MIN(MATCH(F7209,2_Girdiler!$B$20:$I$20,1),7)</f>
        <v>1</v>
      </c>
      <c r="H7209" s="16" t="n">
        <f aca="false">IF(F7209&gt;=40,2_Girdiler!$I$21+(F7209-40)*(2_Girdiler!$I$21-2_Girdiler!$H$21)/(2_Girdiler!$I$20-2_Girdiler!$H$20),INDEX(2_Girdiler!$B$21:$I$21,G7209)+(F7209-INDEX(2_Girdiler!$B$20:$I$20,G7209))*(INDEX(2_Girdiler!$B$21:$I$21,G7209+1)-INDEX(2_Girdiler!$B$21:$I$21,G7209))/(INDEX(2_Girdiler!$B$20:$I$20,G7209+1)-INDEX(2_Girdiler!$B$20:$I$20,G7209)))</f>
        <v>2.66862458886177</v>
      </c>
      <c r="I7209" s="16" t="n">
        <f aca="false">H7209/2_Girdiler!$B$17</f>
        <v>1.06916049233244</v>
      </c>
      <c r="J7209" s="16" t="n">
        <f aca="false">D7209+I7209</f>
        <v>8.97578590276826</v>
      </c>
    </row>
    <row r="7210" customFormat="false" ht="15" hidden="false" customHeight="false" outlineLevel="0" collapsed="false">
      <c r="A7210" s="0" t="n">
        <v>7198</v>
      </c>
      <c r="B7210" s="7" t="n">
        <v>0.339261</v>
      </c>
      <c r="C7210" s="7" t="n">
        <v>0.648205</v>
      </c>
      <c r="D7210" s="16" t="n">
        <f aca="false">LOGINV(B7210,$B$7,$C$7)</f>
        <v>10.7485233541874</v>
      </c>
      <c r="E7210" s="16" t="n">
        <f aca="false">LOGINV(C7210,$B$8,$C$8)</f>
        <v>139.606558586646</v>
      </c>
      <c r="F7210" s="16" t="n">
        <f aca="false">$B$5/100*E7210*2_Girdiler!$B$14*2_Girdiler!$B$15*2_Girdiler!$B$16</f>
        <v>3.51250101404001</v>
      </c>
      <c r="G7210" s="16" t="n">
        <f aca="false">MIN(MATCH(F7210,2_Girdiler!$B$20:$I$20,1),7)</f>
        <v>1</v>
      </c>
      <c r="H7210" s="16" t="n">
        <f aca="false">IF(F7210&gt;=40,2_Girdiler!$I$21+(F7210-40)*(2_Girdiler!$I$21-2_Girdiler!$H$21)/(2_Girdiler!$I$20-2_Girdiler!$H$20),INDEX(2_Girdiler!$B$21:$I$21,G7210)+(F7210-INDEX(2_Girdiler!$B$20:$I$20,G7210))*(INDEX(2_Girdiler!$B$21:$I$21,G7210+1)-INDEX(2_Girdiler!$B$21:$I$21,G7210))/(INDEX(2_Girdiler!$B$20:$I$20,G7210+1)-INDEX(2_Girdiler!$B$20:$I$20,G7210)))</f>
        <v>7.72750223088802</v>
      </c>
      <c r="I7210" s="16" t="n">
        <f aca="false">H7210/2_Girdiler!$B$17</f>
        <v>3.09595441942629</v>
      </c>
      <c r="J7210" s="16" t="n">
        <f aca="false">D7210+I7210</f>
        <v>13.8444777736137</v>
      </c>
    </row>
    <row r="7211" customFormat="false" ht="15" hidden="false" customHeight="false" outlineLevel="0" collapsed="false">
      <c r="A7211" s="0" t="n">
        <v>7199</v>
      </c>
      <c r="B7211" s="7" t="n">
        <v>0.123385</v>
      </c>
      <c r="C7211" s="7" t="n">
        <v>0.578733</v>
      </c>
      <c r="D7211" s="16" t="n">
        <f aca="false">LOGINV(B7211,$B$7,$C$7)</f>
        <v>7.10076368910603</v>
      </c>
      <c r="E7211" s="16" t="n">
        <f aca="false">LOGINV(C7211,$B$8,$C$8)</f>
        <v>124.146181128002</v>
      </c>
      <c r="F7211" s="16" t="n">
        <f aca="false">$B$5/100*E7211*2_Girdiler!$B$14*2_Girdiler!$B$15*2_Girdiler!$B$16</f>
        <v>3.12351791718054</v>
      </c>
      <c r="G7211" s="16" t="n">
        <f aca="false">MIN(MATCH(F7211,2_Girdiler!$B$20:$I$20,1),7)</f>
        <v>1</v>
      </c>
      <c r="H7211" s="16" t="n">
        <f aca="false">IF(F7211&gt;=40,2_Girdiler!$I$21+(F7211-40)*(2_Girdiler!$I$21-2_Girdiler!$H$21)/(2_Girdiler!$I$20-2_Girdiler!$H$20),INDEX(2_Girdiler!$B$21:$I$21,G7211)+(F7211-INDEX(2_Girdiler!$B$20:$I$20,G7211))*(INDEX(2_Girdiler!$B$21:$I$21,G7211+1)-INDEX(2_Girdiler!$B$21:$I$21,G7211))/(INDEX(2_Girdiler!$B$20:$I$20,G7211+1)-INDEX(2_Girdiler!$B$20:$I$20,G7211)))</f>
        <v>6.87173941779719</v>
      </c>
      <c r="I7211" s="16" t="n">
        <f aca="false">H7211/2_Girdiler!$B$17</f>
        <v>2.75310072828413</v>
      </c>
      <c r="J7211" s="16" t="n">
        <f aca="false">D7211+I7211</f>
        <v>9.85386441739016</v>
      </c>
    </row>
    <row r="7212" customFormat="false" ht="15" hidden="false" customHeight="false" outlineLevel="0" collapsed="false">
      <c r="A7212" s="0" t="n">
        <v>7200</v>
      </c>
      <c r="B7212" s="7" t="n">
        <v>0.070342</v>
      </c>
      <c r="C7212" s="7" t="n">
        <v>0.836401</v>
      </c>
      <c r="D7212" s="16" t="n">
        <f aca="false">LOGINV(B7212,$B$7,$C$7)</f>
        <v>5.95726331226534</v>
      </c>
      <c r="E7212" s="16" t="n">
        <f aca="false">LOGINV(C7212,$B$8,$C$8)</f>
        <v>205.546601318446</v>
      </c>
      <c r="F7212" s="16" t="n">
        <f aca="false">$B$5/100*E7212*2_Girdiler!$B$14*2_Girdiler!$B$15*2_Girdiler!$B$16</f>
        <v>5.17155248917209</v>
      </c>
      <c r="G7212" s="16" t="n">
        <f aca="false">MIN(MATCH(F7212,2_Girdiler!$B$20:$I$20,1),7)</f>
        <v>2</v>
      </c>
      <c r="H7212" s="16" t="n">
        <f aca="false">IF(F7212&gt;=40,2_Girdiler!$I$21+(F7212-40)*(2_Girdiler!$I$21-2_Girdiler!$H$21)/(2_Girdiler!$I$20-2_Girdiler!$H$20),INDEX(2_Girdiler!$B$21:$I$21,G7212)+(F7212-INDEX(2_Girdiler!$B$20:$I$20,G7212))*(INDEX(2_Girdiler!$B$21:$I$21,G7212+1)-INDEX(2_Girdiler!$B$21:$I$21,G7212))/(INDEX(2_Girdiler!$B$20:$I$20,G7212+1)-INDEX(2_Girdiler!$B$20:$I$20,G7212)))</f>
        <v>11.2744839826753</v>
      </c>
      <c r="I7212" s="16" t="n">
        <f aca="false">H7212/2_Girdiler!$B$17</f>
        <v>4.51702082639237</v>
      </c>
      <c r="J7212" s="16" t="n">
        <f aca="false">D7212+I7212</f>
        <v>10.4742841386577</v>
      </c>
    </row>
    <row r="7213" customFormat="false" ht="15" hidden="false" customHeight="false" outlineLevel="0" collapsed="false">
      <c r="A7213" s="0" t="n">
        <v>7201</v>
      </c>
      <c r="B7213" s="7" t="n">
        <v>0.414272</v>
      </c>
      <c r="C7213" s="7" t="n">
        <v>0.07931</v>
      </c>
      <c r="D7213" s="16" t="n">
        <f aca="false">LOGINV(B7213,$B$7,$C$7)</f>
        <v>12.0021315467644</v>
      </c>
      <c r="E7213" s="16" t="n">
        <f aca="false">LOGINV(C7213,$B$8,$C$8)</f>
        <v>43.9586603639527</v>
      </c>
      <c r="F7213" s="16" t="n">
        <f aca="false">$B$5/100*E7213*2_Girdiler!$B$14*2_Girdiler!$B$15*2_Girdiler!$B$16</f>
        <v>1.10599989475705</v>
      </c>
      <c r="G7213" s="16" t="n">
        <f aca="false">MIN(MATCH(F7213,2_Girdiler!$B$20:$I$20,1),7)</f>
        <v>1</v>
      </c>
      <c r="H7213" s="16" t="n">
        <f aca="false">IF(F7213&gt;=40,2_Girdiler!$I$21+(F7213-40)*(2_Girdiler!$I$21-2_Girdiler!$H$21)/(2_Girdiler!$I$20-2_Girdiler!$H$20),INDEX(2_Girdiler!$B$21:$I$21,G7213)+(F7213-INDEX(2_Girdiler!$B$20:$I$20,G7213))*(INDEX(2_Girdiler!$B$21:$I$21,G7213+1)-INDEX(2_Girdiler!$B$21:$I$21,G7213))/(INDEX(2_Girdiler!$B$20:$I$20,G7213+1)-INDEX(2_Girdiler!$B$20:$I$20,G7213)))</f>
        <v>2.43319976846551</v>
      </c>
      <c r="I7213" s="16" t="n">
        <f aca="false">H7213/2_Girdiler!$B$17</f>
        <v>0.974839650827527</v>
      </c>
      <c r="J7213" s="16" t="n">
        <f aca="false">D7213+I7213</f>
        <v>12.9769711975919</v>
      </c>
    </row>
    <row r="7214" customFormat="false" ht="15" hidden="false" customHeight="false" outlineLevel="0" collapsed="false">
      <c r="A7214" s="0" t="n">
        <v>7202</v>
      </c>
      <c r="B7214" s="7" t="n">
        <v>0.136473</v>
      </c>
      <c r="C7214" s="7" t="n">
        <v>0.759718</v>
      </c>
      <c r="D7214" s="16" t="n">
        <f aca="false">LOGINV(B7214,$B$7,$C$7)</f>
        <v>7.35014805701464</v>
      </c>
      <c r="E7214" s="16" t="n">
        <f aca="false">LOGINV(C7214,$B$8,$C$8)</f>
        <v>172.183715012511</v>
      </c>
      <c r="F7214" s="16" t="n">
        <f aca="false">$B$5/100*E7214*2_Girdiler!$B$14*2_Girdiler!$B$15*2_Girdiler!$B$16</f>
        <v>4.33214226971479</v>
      </c>
      <c r="G7214" s="16" t="n">
        <f aca="false">MIN(MATCH(F7214,2_Girdiler!$B$20:$I$20,1),7)</f>
        <v>1</v>
      </c>
      <c r="H7214" s="16" t="n">
        <f aca="false">IF(F7214&gt;=40,2_Girdiler!$I$21+(F7214-40)*(2_Girdiler!$I$21-2_Girdiler!$H$21)/(2_Girdiler!$I$20-2_Girdiler!$H$20),INDEX(2_Girdiler!$B$21:$I$21,G7214)+(F7214-INDEX(2_Girdiler!$B$20:$I$20,G7214))*(INDEX(2_Girdiler!$B$21:$I$21,G7214+1)-INDEX(2_Girdiler!$B$21:$I$21,G7214))/(INDEX(2_Girdiler!$B$20:$I$20,G7214+1)-INDEX(2_Girdiler!$B$20:$I$20,G7214)))</f>
        <v>9.53071299337253</v>
      </c>
      <c r="I7214" s="16" t="n">
        <f aca="false">H7214/2_Girdiler!$B$17</f>
        <v>3.81839462875502</v>
      </c>
      <c r="J7214" s="16" t="n">
        <f aca="false">D7214+I7214</f>
        <v>11.1685426857697</v>
      </c>
    </row>
    <row r="7215" customFormat="false" ht="15" hidden="false" customHeight="false" outlineLevel="0" collapsed="false">
      <c r="A7215" s="0" t="n">
        <v>7203</v>
      </c>
      <c r="B7215" s="7" t="n">
        <v>0.374464</v>
      </c>
      <c r="C7215" s="7" t="n">
        <v>0.192871</v>
      </c>
      <c r="D7215" s="16" t="n">
        <f aca="false">LOGINV(B7215,$B$7,$C$7)</f>
        <v>11.3294139116951</v>
      </c>
      <c r="E7215" s="16" t="n">
        <f aca="false">LOGINV(C7215,$B$8,$C$8)</f>
        <v>62.3862519845605</v>
      </c>
      <c r="F7215" s="16" t="n">
        <f aca="false">$B$5/100*E7215*2_Girdiler!$B$14*2_Girdiler!$B$15*2_Girdiler!$B$16</f>
        <v>1.56963809993154</v>
      </c>
      <c r="G7215" s="16" t="n">
        <f aca="false">MIN(MATCH(F7215,2_Girdiler!$B$20:$I$20,1),7)</f>
        <v>1</v>
      </c>
      <c r="H7215" s="16" t="n">
        <f aca="false">IF(F7215&gt;=40,2_Girdiler!$I$21+(F7215-40)*(2_Girdiler!$I$21-2_Girdiler!$H$21)/(2_Girdiler!$I$20-2_Girdiler!$H$20),INDEX(2_Girdiler!$B$21:$I$21,G7215)+(F7215-INDEX(2_Girdiler!$B$20:$I$20,G7215))*(INDEX(2_Girdiler!$B$21:$I$21,G7215+1)-INDEX(2_Girdiler!$B$21:$I$21,G7215))/(INDEX(2_Girdiler!$B$20:$I$20,G7215+1)-INDEX(2_Girdiler!$B$20:$I$20,G7215)))</f>
        <v>3.45320381984939</v>
      </c>
      <c r="I7215" s="16" t="n">
        <f aca="false">H7215/2_Girdiler!$B$17</f>
        <v>1.38349512013197</v>
      </c>
      <c r="J7215" s="16" t="n">
        <f aca="false">D7215+I7215</f>
        <v>12.7129090318271</v>
      </c>
    </row>
    <row r="7216" customFormat="false" ht="15" hidden="false" customHeight="false" outlineLevel="0" collapsed="false">
      <c r="A7216" s="0" t="n">
        <v>7204</v>
      </c>
      <c r="B7216" s="7" t="n">
        <v>0.752842</v>
      </c>
      <c r="C7216" s="7" t="n">
        <v>0.268685</v>
      </c>
      <c r="D7216" s="16" t="n">
        <f aca="false">LOGINV(B7216,$B$7,$C$7)</f>
        <v>19.8213729218243</v>
      </c>
      <c r="E7216" s="16" t="n">
        <f aca="false">LOGINV(C7216,$B$8,$C$8)</f>
        <v>73.3386658772229</v>
      </c>
      <c r="F7216" s="16" t="n">
        <f aca="false">$B$5/100*E7216*2_Girdiler!$B$14*2_Girdiler!$B$15*2_Girdiler!$B$16</f>
        <v>1.84520083347093</v>
      </c>
      <c r="G7216" s="16" t="n">
        <f aca="false">MIN(MATCH(F7216,2_Girdiler!$B$20:$I$20,1),7)</f>
        <v>1</v>
      </c>
      <c r="H7216" s="16" t="n">
        <f aca="false">IF(F7216&gt;=40,2_Girdiler!$I$21+(F7216-40)*(2_Girdiler!$I$21-2_Girdiler!$H$21)/(2_Girdiler!$I$20-2_Girdiler!$H$20),INDEX(2_Girdiler!$B$21:$I$21,G7216)+(F7216-INDEX(2_Girdiler!$B$20:$I$20,G7216))*(INDEX(2_Girdiler!$B$21:$I$21,G7216+1)-INDEX(2_Girdiler!$B$21:$I$21,G7216))/(INDEX(2_Girdiler!$B$20:$I$20,G7216+1)-INDEX(2_Girdiler!$B$20:$I$20,G7216)))</f>
        <v>4.05944183363604</v>
      </c>
      <c r="I7216" s="16" t="n">
        <f aca="false">H7216/2_Girdiler!$B$17</f>
        <v>1.62637893975803</v>
      </c>
      <c r="J7216" s="16" t="n">
        <f aca="false">D7216+I7216</f>
        <v>21.4477518615823</v>
      </c>
    </row>
    <row r="7217" customFormat="false" ht="15" hidden="false" customHeight="false" outlineLevel="0" collapsed="false">
      <c r="A7217" s="0" t="n">
        <v>7205</v>
      </c>
      <c r="B7217" s="7" t="n">
        <v>0.677021</v>
      </c>
      <c r="C7217" s="7" t="n">
        <v>0.713221</v>
      </c>
      <c r="D7217" s="16" t="n">
        <f aca="false">LOGINV(B7217,$B$7,$C$7)</f>
        <v>17.4940527454851</v>
      </c>
      <c r="E7217" s="16" t="n">
        <f aca="false">LOGINV(C7217,$B$8,$C$8)</f>
        <v>157.044448005649</v>
      </c>
      <c r="F7217" s="16" t="n">
        <f aca="false">$B$5/100*E7217*2_Girdiler!$B$14*2_Girdiler!$B$15*2_Girdiler!$B$16</f>
        <v>3.95123831182213</v>
      </c>
      <c r="G7217" s="16" t="n">
        <f aca="false">MIN(MATCH(F7217,2_Girdiler!$B$20:$I$20,1),7)</f>
        <v>1</v>
      </c>
      <c r="H7217" s="16" t="n">
        <f aca="false">IF(F7217&gt;=40,2_Girdiler!$I$21+(F7217-40)*(2_Girdiler!$I$21-2_Girdiler!$H$21)/(2_Girdiler!$I$20-2_Girdiler!$H$20),INDEX(2_Girdiler!$B$21:$I$21,G7217)+(F7217-INDEX(2_Girdiler!$B$20:$I$20,G7217))*(INDEX(2_Girdiler!$B$21:$I$21,G7217+1)-INDEX(2_Girdiler!$B$21:$I$21,G7217))/(INDEX(2_Girdiler!$B$20:$I$20,G7217+1)-INDEX(2_Girdiler!$B$20:$I$20,G7217)))</f>
        <v>8.69272428600869</v>
      </c>
      <c r="I7217" s="16" t="n">
        <f aca="false">H7217/2_Girdiler!$B$17</f>
        <v>3.48266197356118</v>
      </c>
      <c r="J7217" s="16" t="n">
        <f aca="false">D7217+I7217</f>
        <v>20.9767147190463</v>
      </c>
    </row>
    <row r="7218" customFormat="false" ht="15" hidden="false" customHeight="false" outlineLevel="0" collapsed="false">
      <c r="A7218" s="0" t="n">
        <v>7206</v>
      </c>
      <c r="B7218" s="7" t="n">
        <v>0.448481</v>
      </c>
      <c r="C7218" s="7" t="n">
        <v>0.707454</v>
      </c>
      <c r="D7218" s="16" t="n">
        <f aca="false">LOGINV(B7218,$B$7,$C$7)</f>
        <v>12.5989903831026</v>
      </c>
      <c r="E7218" s="16" t="n">
        <f aca="false">LOGINV(C7218,$B$8,$C$8)</f>
        <v>155.344868212348</v>
      </c>
      <c r="F7218" s="16" t="n">
        <f aca="false">$B$5/100*E7218*2_Girdiler!$B$14*2_Girdiler!$B$15*2_Girdiler!$B$16</f>
        <v>3.90847688422269</v>
      </c>
      <c r="G7218" s="16" t="n">
        <f aca="false">MIN(MATCH(F7218,2_Girdiler!$B$20:$I$20,1),7)</f>
        <v>1</v>
      </c>
      <c r="H7218" s="16" t="n">
        <f aca="false">IF(F7218&gt;=40,2_Girdiler!$I$21+(F7218-40)*(2_Girdiler!$I$21-2_Girdiler!$H$21)/(2_Girdiler!$I$20-2_Girdiler!$H$20),INDEX(2_Girdiler!$B$21:$I$21,G7218)+(F7218-INDEX(2_Girdiler!$B$20:$I$20,G7218))*(INDEX(2_Girdiler!$B$21:$I$21,G7218+1)-INDEX(2_Girdiler!$B$21:$I$21,G7218))/(INDEX(2_Girdiler!$B$20:$I$20,G7218+1)-INDEX(2_Girdiler!$B$20:$I$20,G7218)))</f>
        <v>8.59864914528991</v>
      </c>
      <c r="I7218" s="16" t="n">
        <f aca="false">H7218/2_Girdiler!$B$17</f>
        <v>3.44497161269628</v>
      </c>
      <c r="J7218" s="16" t="n">
        <f aca="false">D7218+I7218</f>
        <v>16.0439619957989</v>
      </c>
    </row>
    <row r="7219" customFormat="false" ht="15" hidden="false" customHeight="false" outlineLevel="0" collapsed="false">
      <c r="A7219" s="0" t="n">
        <v>7207</v>
      </c>
      <c r="B7219" s="7" t="n">
        <v>0.536611</v>
      </c>
      <c r="C7219" s="7" t="n">
        <v>0.857703</v>
      </c>
      <c r="D7219" s="16" t="n">
        <f aca="false">LOGINV(B7219,$B$7,$C$7)</f>
        <v>14.253816611417</v>
      </c>
      <c r="E7219" s="16" t="n">
        <f aca="false">LOGINV(C7219,$B$8,$C$8)</f>
        <v>217.881287605676</v>
      </c>
      <c r="F7219" s="16" t="n">
        <f aca="false">$B$5/100*E7219*2_Girdiler!$B$14*2_Girdiler!$B$15*2_Girdiler!$B$16</f>
        <v>5.48189319615882</v>
      </c>
      <c r="G7219" s="16" t="n">
        <f aca="false">MIN(MATCH(F7219,2_Girdiler!$B$20:$I$20,1),7)</f>
        <v>2</v>
      </c>
      <c r="H7219" s="16" t="n">
        <f aca="false">IF(F7219&gt;=40,2_Girdiler!$I$21+(F7219-40)*(2_Girdiler!$I$21-2_Girdiler!$H$21)/(2_Girdiler!$I$20-2_Girdiler!$H$20),INDEX(2_Girdiler!$B$21:$I$21,G7219)+(F7219-INDEX(2_Girdiler!$B$20:$I$20,G7219))*(INDEX(2_Girdiler!$B$21:$I$21,G7219+1)-INDEX(2_Girdiler!$B$21:$I$21,G7219))/(INDEX(2_Girdiler!$B$20:$I$20,G7219+1)-INDEX(2_Girdiler!$B$20:$I$20,G7219)))</f>
        <v>11.7710291138541</v>
      </c>
      <c r="I7219" s="16" t="n">
        <f aca="false">H7219/2_Girdiler!$B$17</f>
        <v>4.71595717702488</v>
      </c>
      <c r="J7219" s="16" t="n">
        <f aca="false">D7219+I7219</f>
        <v>18.9697737884419</v>
      </c>
    </row>
    <row r="7220" customFormat="false" ht="15" hidden="false" customHeight="false" outlineLevel="0" collapsed="false">
      <c r="A7220" s="0" t="n">
        <v>7208</v>
      </c>
      <c r="B7220" s="7" t="n">
        <v>0.886775</v>
      </c>
      <c r="C7220" s="7" t="n">
        <v>0.133088</v>
      </c>
      <c r="D7220" s="16" t="n">
        <f aca="false">LOGINV(B7220,$B$7,$C$7)</f>
        <v>26.5759192209689</v>
      </c>
      <c r="E7220" s="16" t="n">
        <f aca="false">LOGINV(C7220,$B$8,$C$8)</f>
        <v>53.2762118557078</v>
      </c>
      <c r="F7220" s="16" t="n">
        <f aca="false">$B$5/100*E7220*2_Girdiler!$B$14*2_Girdiler!$B$15*2_Girdiler!$B$16</f>
        <v>1.34042949028961</v>
      </c>
      <c r="G7220" s="16" t="n">
        <f aca="false">MIN(MATCH(F7220,2_Girdiler!$B$20:$I$20,1),7)</f>
        <v>1</v>
      </c>
      <c r="H7220" s="16" t="n">
        <f aca="false">IF(F7220&gt;=40,2_Girdiler!$I$21+(F7220-40)*(2_Girdiler!$I$21-2_Girdiler!$H$21)/(2_Girdiler!$I$20-2_Girdiler!$H$20),INDEX(2_Girdiler!$B$21:$I$21,G7220)+(F7220-INDEX(2_Girdiler!$B$20:$I$20,G7220))*(INDEX(2_Girdiler!$B$21:$I$21,G7220+1)-INDEX(2_Girdiler!$B$21:$I$21,G7220))/(INDEX(2_Girdiler!$B$20:$I$20,G7220+1)-INDEX(2_Girdiler!$B$20:$I$20,G7220)))</f>
        <v>2.94894487863714</v>
      </c>
      <c r="I7220" s="16" t="n">
        <f aca="false">H7220/2_Girdiler!$B$17</f>
        <v>1.18146830073603</v>
      </c>
      <c r="J7220" s="16" t="n">
        <f aca="false">D7220+I7220</f>
        <v>27.7573875217049</v>
      </c>
    </row>
    <row r="7221" customFormat="false" ht="15" hidden="false" customHeight="false" outlineLevel="0" collapsed="false">
      <c r="A7221" s="0" t="n">
        <v>7209</v>
      </c>
      <c r="B7221" s="7" t="n">
        <v>0.756257</v>
      </c>
      <c r="C7221" s="7" t="n">
        <v>0.703812</v>
      </c>
      <c r="D7221" s="16" t="n">
        <f aca="false">LOGINV(B7221,$B$7,$C$7)</f>
        <v>19.941640100972</v>
      </c>
      <c r="E7221" s="16" t="n">
        <f aca="false">LOGINV(C7221,$B$8,$C$8)</f>
        <v>154.288965841206</v>
      </c>
      <c r="F7221" s="16" t="n">
        <f aca="false">$B$5/100*E7221*2_Girdiler!$B$14*2_Girdiler!$B$15*2_Girdiler!$B$16</f>
        <v>3.88191038056473</v>
      </c>
      <c r="G7221" s="16" t="n">
        <f aca="false">MIN(MATCH(F7221,2_Girdiler!$B$20:$I$20,1),7)</f>
        <v>1</v>
      </c>
      <c r="H7221" s="16" t="n">
        <f aca="false">IF(F7221&gt;=40,2_Girdiler!$I$21+(F7221-40)*(2_Girdiler!$I$21-2_Girdiler!$H$21)/(2_Girdiler!$I$20-2_Girdiler!$H$20),INDEX(2_Girdiler!$B$21:$I$21,G7221)+(F7221-INDEX(2_Girdiler!$B$20:$I$20,G7221))*(INDEX(2_Girdiler!$B$21:$I$21,G7221+1)-INDEX(2_Girdiler!$B$21:$I$21,G7221))/(INDEX(2_Girdiler!$B$20:$I$20,G7221+1)-INDEX(2_Girdiler!$B$20:$I$20,G7221)))</f>
        <v>8.54020283724242</v>
      </c>
      <c r="I7221" s="16" t="n">
        <f aca="false">H7221/2_Girdiler!$B$17</f>
        <v>3.4215556238952</v>
      </c>
      <c r="J7221" s="16" t="n">
        <f aca="false">D7221+I7221</f>
        <v>23.3631957248672</v>
      </c>
    </row>
    <row r="7222" customFormat="false" ht="15" hidden="false" customHeight="false" outlineLevel="0" collapsed="false">
      <c r="A7222" s="0" t="n">
        <v>7210</v>
      </c>
      <c r="B7222" s="7" t="n">
        <v>0.44522</v>
      </c>
      <c r="C7222" s="7" t="n">
        <v>0.158177</v>
      </c>
      <c r="D7222" s="16" t="n">
        <f aca="false">LOGINV(B7222,$B$7,$C$7)</f>
        <v>12.5412041997615</v>
      </c>
      <c r="E7222" s="16" t="n">
        <f aca="false">LOGINV(C7222,$B$8,$C$8)</f>
        <v>57.1941723468059</v>
      </c>
      <c r="F7222" s="16" t="n">
        <f aca="false">$B$5/100*E7222*2_Girdiler!$B$14*2_Girdiler!$B$15*2_Girdiler!$B$16</f>
        <v>1.43900537624564</v>
      </c>
      <c r="G7222" s="16" t="n">
        <f aca="false">MIN(MATCH(F7222,2_Girdiler!$B$20:$I$20,1),7)</f>
        <v>1</v>
      </c>
      <c r="H7222" s="16" t="n">
        <f aca="false">IF(F7222&gt;=40,2_Girdiler!$I$21+(F7222-40)*(2_Girdiler!$I$21-2_Girdiler!$H$21)/(2_Girdiler!$I$20-2_Girdiler!$H$20),INDEX(2_Girdiler!$B$21:$I$21,G7222)+(F7222-INDEX(2_Girdiler!$B$20:$I$20,G7222))*(INDEX(2_Girdiler!$B$21:$I$21,G7222+1)-INDEX(2_Girdiler!$B$21:$I$21,G7222))/(INDEX(2_Girdiler!$B$20:$I$20,G7222+1)-INDEX(2_Girdiler!$B$20:$I$20,G7222)))</f>
        <v>3.1658118277404</v>
      </c>
      <c r="I7222" s="16" t="n">
        <f aca="false">H7222/2_Girdiler!$B$17</f>
        <v>1.2683540976524</v>
      </c>
      <c r="J7222" s="16" t="n">
        <f aca="false">D7222+I7222</f>
        <v>13.8095582974139</v>
      </c>
    </row>
    <row r="7223" customFormat="false" ht="15" hidden="false" customHeight="false" outlineLevel="0" collapsed="false">
      <c r="A7223" s="0" t="n">
        <v>7211</v>
      </c>
      <c r="B7223" s="7" t="n">
        <v>0.792478</v>
      </c>
      <c r="C7223" s="7" t="n">
        <v>0.293941</v>
      </c>
      <c r="D7223" s="16" t="n">
        <f aca="false">LOGINV(B7223,$B$7,$C$7)</f>
        <v>21.3298727862937</v>
      </c>
      <c r="E7223" s="16" t="n">
        <f aca="false">LOGINV(C7223,$B$8,$C$8)</f>
        <v>76.9709122588511</v>
      </c>
      <c r="F7223" s="16" t="n">
        <f aca="false">$B$5/100*E7223*2_Girdiler!$B$14*2_Girdiler!$B$15*2_Girdiler!$B$16</f>
        <v>1.93658815243269</v>
      </c>
      <c r="G7223" s="16" t="n">
        <f aca="false">MIN(MATCH(F7223,2_Girdiler!$B$20:$I$20,1),7)</f>
        <v>1</v>
      </c>
      <c r="H7223" s="16" t="n">
        <f aca="false">IF(F7223&gt;=40,2_Girdiler!$I$21+(F7223-40)*(2_Girdiler!$I$21-2_Girdiler!$H$21)/(2_Girdiler!$I$20-2_Girdiler!$H$20),INDEX(2_Girdiler!$B$21:$I$21,G7223)+(F7223-INDEX(2_Girdiler!$B$20:$I$20,G7223))*(INDEX(2_Girdiler!$B$21:$I$21,G7223+1)-INDEX(2_Girdiler!$B$21:$I$21,G7223))/(INDEX(2_Girdiler!$B$20:$I$20,G7223+1)-INDEX(2_Girdiler!$B$20:$I$20,G7223)))</f>
        <v>4.26049393535193</v>
      </c>
      <c r="I7223" s="16" t="n">
        <f aca="false">H7223/2_Girdiler!$B$17</f>
        <v>1.70692865999677</v>
      </c>
      <c r="J7223" s="16" t="n">
        <f aca="false">D7223+I7223</f>
        <v>23.0368014462905</v>
      </c>
    </row>
    <row r="7224" customFormat="false" ht="15" hidden="false" customHeight="false" outlineLevel="0" collapsed="false">
      <c r="A7224" s="0" t="n">
        <v>7212</v>
      </c>
      <c r="B7224" s="7" t="n">
        <v>0.622052</v>
      </c>
      <c r="C7224" s="7" t="n">
        <v>0.995403</v>
      </c>
      <c r="D7224" s="16" t="n">
        <f aca="false">LOGINV(B7224,$B$7,$C$7)</f>
        <v>16.1042219219941</v>
      </c>
      <c r="E7224" s="16" t="n">
        <f aca="false">LOGINV(C7224,$B$8,$C$8)</f>
        <v>586.749708529203</v>
      </c>
      <c r="F7224" s="16" t="n">
        <f aca="false">$B$5/100*E7224*2_Girdiler!$B$14*2_Girdiler!$B$15*2_Girdiler!$B$16</f>
        <v>14.7626226665947</v>
      </c>
      <c r="G7224" s="16" t="n">
        <f aca="false">MIN(MATCH(F7224,2_Girdiler!$B$20:$I$20,1),7)</f>
        <v>3</v>
      </c>
      <c r="H7224" s="16" t="n">
        <f aca="false">IF(F7224&gt;=40,2_Girdiler!$I$21+(F7224-40)*(2_Girdiler!$I$21-2_Girdiler!$H$21)/(2_Girdiler!$I$20-2_Girdiler!$H$20),INDEX(2_Girdiler!$B$21:$I$21,G7224)+(F7224-INDEX(2_Girdiler!$B$20:$I$20,G7224))*(INDEX(2_Girdiler!$B$21:$I$21,G7224+1)-INDEX(2_Girdiler!$B$21:$I$21,G7224))/(INDEX(2_Girdiler!$B$20:$I$20,G7224+1)-INDEX(2_Girdiler!$B$20:$I$20,G7224)))</f>
        <v>23.2863603999353</v>
      </c>
      <c r="I7224" s="16" t="n">
        <f aca="false">H7224/2_Girdiler!$B$17</f>
        <v>9.32947131407663</v>
      </c>
      <c r="J7224" s="16" t="n">
        <f aca="false">D7224+I7224</f>
        <v>25.4336932360707</v>
      </c>
    </row>
    <row r="7225" customFormat="false" ht="15" hidden="false" customHeight="false" outlineLevel="0" collapsed="false">
      <c r="A7225" s="0" t="n">
        <v>7213</v>
      </c>
      <c r="B7225" s="7" t="n">
        <v>0.449958</v>
      </c>
      <c r="C7225" s="7" t="n">
        <v>0.212251</v>
      </c>
      <c r="D7225" s="16" t="n">
        <f aca="false">LOGINV(B7225,$B$7,$C$7)</f>
        <v>12.6252303121679</v>
      </c>
      <c r="E7225" s="16" t="n">
        <f aca="false">LOGINV(C7225,$B$8,$C$8)</f>
        <v>65.2163438086006</v>
      </c>
      <c r="F7225" s="16" t="n">
        <f aca="false">$B$5/100*E7225*2_Girdiler!$B$14*2_Girdiler!$B$15*2_Girdiler!$B$16</f>
        <v>1.64084321022439</v>
      </c>
      <c r="G7225" s="16" t="n">
        <f aca="false">MIN(MATCH(F7225,2_Girdiler!$B$20:$I$20,1),7)</f>
        <v>1</v>
      </c>
      <c r="H7225" s="16" t="n">
        <f aca="false">IF(F7225&gt;=40,2_Girdiler!$I$21+(F7225-40)*(2_Girdiler!$I$21-2_Girdiler!$H$21)/(2_Girdiler!$I$20-2_Girdiler!$H$20),INDEX(2_Girdiler!$B$21:$I$21,G7225)+(F7225-INDEX(2_Girdiler!$B$20:$I$20,G7225))*(INDEX(2_Girdiler!$B$21:$I$21,G7225+1)-INDEX(2_Girdiler!$B$21:$I$21,G7225))/(INDEX(2_Girdiler!$B$20:$I$20,G7225+1)-INDEX(2_Girdiler!$B$20:$I$20,G7225)))</f>
        <v>3.60985506249366</v>
      </c>
      <c r="I7225" s="16" t="n">
        <f aca="false">H7225/2_Girdiler!$B$17</f>
        <v>1.44625603465291</v>
      </c>
      <c r="J7225" s="16" t="n">
        <f aca="false">D7225+I7225</f>
        <v>14.0714863468208</v>
      </c>
    </row>
    <row r="7226" customFormat="false" ht="15" hidden="false" customHeight="false" outlineLevel="0" collapsed="false">
      <c r="A7226" s="0" t="n">
        <v>7214</v>
      </c>
      <c r="B7226" s="7" t="n">
        <v>0.891875</v>
      </c>
      <c r="C7226" s="7" t="n">
        <v>0.510163</v>
      </c>
      <c r="D7226" s="16" t="n">
        <f aca="false">LOGINV(B7226,$B$7,$C$7)</f>
        <v>26.9790128211001</v>
      </c>
      <c r="E7226" s="16" t="n">
        <f aca="false">LOGINV(C7226,$B$8,$C$8)</f>
        <v>111.016061356278</v>
      </c>
      <c r="F7226" s="16" t="n">
        <f aca="false">$B$5/100*E7226*2_Girdiler!$B$14*2_Girdiler!$B$15*2_Girdiler!$B$16</f>
        <v>2.79316410372395</v>
      </c>
      <c r="G7226" s="16" t="n">
        <f aca="false">MIN(MATCH(F7226,2_Girdiler!$B$20:$I$20,1),7)</f>
        <v>1</v>
      </c>
      <c r="H7226" s="16" t="n">
        <f aca="false">IF(F7226&gt;=40,2_Girdiler!$I$21+(F7226-40)*(2_Girdiler!$I$21-2_Girdiler!$H$21)/(2_Girdiler!$I$20-2_Girdiler!$H$20),INDEX(2_Girdiler!$B$21:$I$21,G7226)+(F7226-INDEX(2_Girdiler!$B$20:$I$20,G7226))*(INDEX(2_Girdiler!$B$21:$I$21,G7226+1)-INDEX(2_Girdiler!$B$21:$I$21,G7226))/(INDEX(2_Girdiler!$B$20:$I$20,G7226+1)-INDEX(2_Girdiler!$B$20:$I$20,G7226)))</f>
        <v>6.14496102819269</v>
      </c>
      <c r="I7226" s="16" t="n">
        <f aca="false">H7226/2_Girdiler!$B$17</f>
        <v>2.46192348885925</v>
      </c>
      <c r="J7226" s="16" t="n">
        <f aca="false">D7226+I7226</f>
        <v>29.4409363099594</v>
      </c>
    </row>
    <row r="7227" customFormat="false" ht="15" hidden="false" customHeight="false" outlineLevel="0" collapsed="false">
      <c r="A7227" s="0" t="n">
        <v>7215</v>
      </c>
      <c r="B7227" s="7" t="n">
        <v>0.592535</v>
      </c>
      <c r="C7227" s="7" t="n">
        <v>0.828749</v>
      </c>
      <c r="D7227" s="16" t="n">
        <f aca="false">LOGINV(B7227,$B$7,$C$7)</f>
        <v>15.4293428187739</v>
      </c>
      <c r="E7227" s="16" t="n">
        <f aca="false">LOGINV(C7227,$B$8,$C$8)</f>
        <v>201.534206086703</v>
      </c>
      <c r="F7227" s="16" t="n">
        <f aca="false">$B$5/100*E7227*2_Girdiler!$B$14*2_Girdiler!$B$15*2_Girdiler!$B$16</f>
        <v>5.07060062514145</v>
      </c>
      <c r="G7227" s="16" t="n">
        <f aca="false">MIN(MATCH(F7227,2_Girdiler!$B$20:$I$20,1),7)</f>
        <v>2</v>
      </c>
      <c r="H7227" s="16" t="n">
        <f aca="false">IF(F7227&gt;=40,2_Girdiler!$I$21+(F7227-40)*(2_Girdiler!$I$21-2_Girdiler!$H$21)/(2_Girdiler!$I$20-2_Girdiler!$H$20),INDEX(2_Girdiler!$B$21:$I$21,G7227)+(F7227-INDEX(2_Girdiler!$B$20:$I$20,G7227))*(INDEX(2_Girdiler!$B$21:$I$21,G7227+1)-INDEX(2_Girdiler!$B$21:$I$21,G7227))/(INDEX(2_Girdiler!$B$20:$I$20,G7227+1)-INDEX(2_Girdiler!$B$20:$I$20,G7227)))</f>
        <v>11.1129610002263</v>
      </c>
      <c r="I7227" s="16" t="n">
        <f aca="false">H7227/2_Girdiler!$B$17</f>
        <v>4.45230809303939</v>
      </c>
      <c r="J7227" s="16" t="n">
        <f aca="false">D7227+I7227</f>
        <v>19.8816509118132</v>
      </c>
    </row>
    <row r="7228" customFormat="false" ht="15" hidden="false" customHeight="false" outlineLevel="0" collapsed="false">
      <c r="A7228" s="0" t="n">
        <v>7216</v>
      </c>
      <c r="B7228" s="7" t="n">
        <v>0.705209</v>
      </c>
      <c r="C7228" s="7" t="n">
        <v>0.987911</v>
      </c>
      <c r="D7228" s="16" t="n">
        <f aca="false">LOGINV(B7228,$B$7,$C$7)</f>
        <v>18.2923857839635</v>
      </c>
      <c r="E7228" s="16" t="n">
        <f aca="false">LOGINV(C7228,$B$8,$C$8)</f>
        <v>467.955180534433</v>
      </c>
      <c r="F7228" s="16" t="n">
        <f aca="false">$B$5/100*E7228*2_Girdiler!$B$14*2_Girdiler!$B$15*2_Girdiler!$B$16</f>
        <v>11.7737523422463</v>
      </c>
      <c r="G7228" s="16" t="n">
        <f aca="false">MIN(MATCH(F7228,2_Girdiler!$B$20:$I$20,1),7)</f>
        <v>3</v>
      </c>
      <c r="H7228" s="16" t="n">
        <f aca="false">IF(F7228&gt;=40,2_Girdiler!$I$21+(F7228-40)*(2_Girdiler!$I$21-2_Girdiler!$H$21)/(2_Girdiler!$I$20-2_Girdiler!$H$20),INDEX(2_Girdiler!$B$21:$I$21,G7228)+(F7228-INDEX(2_Girdiler!$B$20:$I$20,G7228))*(INDEX(2_Girdiler!$B$21:$I$21,G7228+1)-INDEX(2_Girdiler!$B$21:$I$21,G7228))/(INDEX(2_Girdiler!$B$20:$I$20,G7228+1)-INDEX(2_Girdiler!$B$20:$I$20,G7228)))</f>
        <v>20.5963771080217</v>
      </c>
      <c r="I7228" s="16" t="n">
        <f aca="false">H7228/2_Girdiler!$B$17</f>
        <v>8.25175364904715</v>
      </c>
      <c r="J7228" s="16" t="n">
        <f aca="false">D7228+I7228</f>
        <v>26.5441394330106</v>
      </c>
    </row>
    <row r="7229" customFormat="false" ht="15" hidden="false" customHeight="false" outlineLevel="0" collapsed="false">
      <c r="A7229" s="0" t="n">
        <v>7217</v>
      </c>
      <c r="B7229" s="7" t="n">
        <v>0.140061</v>
      </c>
      <c r="C7229" s="7" t="n">
        <v>0.169262</v>
      </c>
      <c r="D7229" s="16" t="n">
        <f aca="false">LOGINV(B7229,$B$7,$C$7)</f>
        <v>7.41705990498373</v>
      </c>
      <c r="E7229" s="16" t="n">
        <f aca="false">LOGINV(C7229,$B$8,$C$8)</f>
        <v>58.8758082781173</v>
      </c>
      <c r="F7229" s="16" t="n">
        <f aca="false">$B$5/100*E7229*2_Girdiler!$B$14*2_Girdiler!$B$15*2_Girdiler!$B$16</f>
        <v>1.48131533627743</v>
      </c>
      <c r="G7229" s="16" t="n">
        <f aca="false">MIN(MATCH(F7229,2_Girdiler!$B$20:$I$20,1),7)</f>
        <v>1</v>
      </c>
      <c r="H7229" s="16" t="n">
        <f aca="false">IF(F7229&gt;=40,2_Girdiler!$I$21+(F7229-40)*(2_Girdiler!$I$21-2_Girdiler!$H$21)/(2_Girdiler!$I$20-2_Girdiler!$H$20),INDEX(2_Girdiler!$B$21:$I$21,G7229)+(F7229-INDEX(2_Girdiler!$B$20:$I$20,G7229))*(INDEX(2_Girdiler!$B$21:$I$21,G7229+1)-INDEX(2_Girdiler!$B$21:$I$21,G7229))/(INDEX(2_Girdiler!$B$20:$I$20,G7229+1)-INDEX(2_Girdiler!$B$20:$I$20,G7229)))</f>
        <v>3.25889373981035</v>
      </c>
      <c r="I7229" s="16" t="n">
        <f aca="false">H7229/2_Girdiler!$B$17</f>
        <v>1.30564653037274</v>
      </c>
      <c r="J7229" s="16" t="n">
        <f aca="false">D7229+I7229</f>
        <v>8.72270643535647</v>
      </c>
    </row>
    <row r="7230" customFormat="false" ht="15" hidden="false" customHeight="false" outlineLevel="0" collapsed="false">
      <c r="A7230" s="0" t="n">
        <v>7218</v>
      </c>
      <c r="B7230" s="7" t="n">
        <v>0.871187</v>
      </c>
      <c r="C7230" s="7" t="n">
        <v>0.723065</v>
      </c>
      <c r="D7230" s="16" t="n">
        <f aca="false">LOGINV(B7230,$B$7,$C$7)</f>
        <v>25.45183856545</v>
      </c>
      <c r="E7230" s="16" t="n">
        <f aca="false">LOGINV(C7230,$B$8,$C$8)</f>
        <v>160.027610044195</v>
      </c>
      <c r="F7230" s="16" t="n">
        <f aca="false">$B$5/100*E7230*2_Girdiler!$B$14*2_Girdiler!$B$15*2_Girdiler!$B$16</f>
        <v>4.02629466871195</v>
      </c>
      <c r="G7230" s="16" t="n">
        <f aca="false">MIN(MATCH(F7230,2_Girdiler!$B$20:$I$20,1),7)</f>
        <v>1</v>
      </c>
      <c r="H7230" s="16" t="n">
        <f aca="false">IF(F7230&gt;=40,2_Girdiler!$I$21+(F7230-40)*(2_Girdiler!$I$21-2_Girdiler!$H$21)/(2_Girdiler!$I$20-2_Girdiler!$H$20),INDEX(2_Girdiler!$B$21:$I$21,G7230)+(F7230-INDEX(2_Girdiler!$B$20:$I$20,G7230))*(INDEX(2_Girdiler!$B$21:$I$21,G7230+1)-INDEX(2_Girdiler!$B$21:$I$21,G7230))/(INDEX(2_Girdiler!$B$20:$I$20,G7230+1)-INDEX(2_Girdiler!$B$20:$I$20,G7230)))</f>
        <v>8.8578482711663</v>
      </c>
      <c r="I7230" s="16" t="n">
        <f aca="false">H7230/2_Girdiler!$B$17</f>
        <v>3.54881741633265</v>
      </c>
      <c r="J7230" s="16" t="n">
        <f aca="false">D7230+I7230</f>
        <v>29.0006559817826</v>
      </c>
    </row>
    <row r="7231" customFormat="false" ht="15" hidden="false" customHeight="false" outlineLevel="0" collapsed="false">
      <c r="A7231" s="0" t="n">
        <v>7219</v>
      </c>
      <c r="B7231" s="7" t="n">
        <v>0.625054</v>
      </c>
      <c r="C7231" s="7" t="n">
        <v>0.827341</v>
      </c>
      <c r="D7231" s="16" t="n">
        <f aca="false">LOGINV(B7231,$B$7,$C$7)</f>
        <v>16.1753578024988</v>
      </c>
      <c r="E7231" s="16" t="n">
        <f aca="false">LOGINV(C7231,$B$8,$C$8)</f>
        <v>200.81693065896</v>
      </c>
      <c r="F7231" s="16" t="n">
        <f aca="false">$B$5/100*E7231*2_Girdiler!$B$14*2_Girdiler!$B$15*2_Girdiler!$B$16</f>
        <v>5.05255397537943</v>
      </c>
      <c r="G7231" s="16" t="n">
        <f aca="false">MIN(MATCH(F7231,2_Girdiler!$B$20:$I$20,1),7)</f>
        <v>2</v>
      </c>
      <c r="H7231" s="16" t="n">
        <f aca="false">IF(F7231&gt;=40,2_Girdiler!$I$21+(F7231-40)*(2_Girdiler!$I$21-2_Girdiler!$H$21)/(2_Girdiler!$I$20-2_Girdiler!$H$20),INDEX(2_Girdiler!$B$21:$I$21,G7231)+(F7231-INDEX(2_Girdiler!$B$20:$I$20,G7231))*(INDEX(2_Girdiler!$B$21:$I$21,G7231+1)-INDEX(2_Girdiler!$B$21:$I$21,G7231))/(INDEX(2_Girdiler!$B$20:$I$20,G7231+1)-INDEX(2_Girdiler!$B$20:$I$20,G7231)))</f>
        <v>11.0840863606071</v>
      </c>
      <c r="I7231" s="16" t="n">
        <f aca="false">H7231/2_Girdiler!$B$17</f>
        <v>4.44073972780733</v>
      </c>
      <c r="J7231" s="16" t="n">
        <f aca="false">D7231+I7231</f>
        <v>20.6160975303061</v>
      </c>
    </row>
    <row r="7232" customFormat="false" ht="15" hidden="false" customHeight="false" outlineLevel="0" collapsed="false">
      <c r="A7232" s="0" t="n">
        <v>7220</v>
      </c>
      <c r="B7232" s="7" t="n">
        <v>0.148294</v>
      </c>
      <c r="C7232" s="7" t="n">
        <v>0.81608</v>
      </c>
      <c r="D7232" s="16" t="n">
        <f aca="false">LOGINV(B7232,$B$7,$C$7)</f>
        <v>7.56852353943476</v>
      </c>
      <c r="E7232" s="16" t="n">
        <f aca="false">LOGINV(C7232,$B$8,$C$8)</f>
        <v>195.296532382242</v>
      </c>
      <c r="F7232" s="16" t="n">
        <f aca="false">$B$5/100*E7232*2_Girdiler!$B$14*2_Girdiler!$B$15*2_Girdiler!$B$16</f>
        <v>4.91366075473721</v>
      </c>
      <c r="G7232" s="16" t="n">
        <f aca="false">MIN(MATCH(F7232,2_Girdiler!$B$20:$I$20,1),7)</f>
        <v>1</v>
      </c>
      <c r="H7232" s="16" t="n">
        <f aca="false">IF(F7232&gt;=40,2_Girdiler!$I$21+(F7232-40)*(2_Girdiler!$I$21-2_Girdiler!$H$21)/(2_Girdiler!$I$20-2_Girdiler!$H$20),INDEX(2_Girdiler!$B$21:$I$21,G7232)+(F7232-INDEX(2_Girdiler!$B$20:$I$20,G7232))*(INDEX(2_Girdiler!$B$21:$I$21,G7232+1)-INDEX(2_Girdiler!$B$21:$I$21,G7232))/(INDEX(2_Girdiler!$B$20:$I$20,G7232+1)-INDEX(2_Girdiler!$B$20:$I$20,G7232)))</f>
        <v>10.8100536604219</v>
      </c>
      <c r="I7232" s="16" t="n">
        <f aca="false">H7232/2_Girdiler!$B$17</f>
        <v>4.33095098574594</v>
      </c>
      <c r="J7232" s="16" t="n">
        <f aca="false">D7232+I7232</f>
        <v>11.8994745251807</v>
      </c>
    </row>
    <row r="7233" customFormat="false" ht="15" hidden="false" customHeight="false" outlineLevel="0" collapsed="false">
      <c r="A7233" s="0" t="n">
        <v>7221</v>
      </c>
      <c r="B7233" s="7" t="n">
        <v>0.748285</v>
      </c>
      <c r="C7233" s="7" t="n">
        <v>0.215734</v>
      </c>
      <c r="D7233" s="16" t="n">
        <f aca="false">LOGINV(B7233,$B$7,$C$7)</f>
        <v>19.6633759528521</v>
      </c>
      <c r="E7233" s="16" t="n">
        <f aca="false">LOGINV(C7233,$B$8,$C$8)</f>
        <v>65.7214804273545</v>
      </c>
      <c r="F7233" s="16" t="n">
        <f aca="false">$B$5/100*E7233*2_Girdiler!$B$14*2_Girdiler!$B$15*2_Girdiler!$B$16</f>
        <v>1.65355244755224</v>
      </c>
      <c r="G7233" s="16" t="n">
        <f aca="false">MIN(MATCH(F7233,2_Girdiler!$B$20:$I$20,1),7)</f>
        <v>1</v>
      </c>
      <c r="H7233" s="16" t="n">
        <f aca="false">IF(F7233&gt;=40,2_Girdiler!$I$21+(F7233-40)*(2_Girdiler!$I$21-2_Girdiler!$H$21)/(2_Girdiler!$I$20-2_Girdiler!$H$20),INDEX(2_Girdiler!$B$21:$I$21,G7233)+(F7233-INDEX(2_Girdiler!$B$20:$I$20,G7233))*(INDEX(2_Girdiler!$B$21:$I$21,G7233+1)-INDEX(2_Girdiler!$B$21:$I$21,G7233))/(INDEX(2_Girdiler!$B$20:$I$20,G7233+1)-INDEX(2_Girdiler!$B$20:$I$20,G7233)))</f>
        <v>3.63781538461492</v>
      </c>
      <c r="I7233" s="16" t="n">
        <f aca="false">H7233/2_Girdiler!$B$17</f>
        <v>1.45745808678483</v>
      </c>
      <c r="J7233" s="16" t="n">
        <f aca="false">D7233+I7233</f>
        <v>21.120834039637</v>
      </c>
    </row>
    <row r="7234" customFormat="false" ht="15" hidden="false" customHeight="false" outlineLevel="0" collapsed="false">
      <c r="A7234" s="0" t="n">
        <v>7222</v>
      </c>
      <c r="B7234" s="7" t="n">
        <v>0.217227</v>
      </c>
      <c r="C7234" s="7" t="n">
        <v>0.139092</v>
      </c>
      <c r="D7234" s="16" t="n">
        <f aca="false">LOGINV(B7234,$B$7,$C$7)</f>
        <v>8.75951247182004</v>
      </c>
      <c r="E7234" s="16" t="n">
        <f aca="false">LOGINV(C7234,$B$8,$C$8)</f>
        <v>54.2305189041968</v>
      </c>
      <c r="F7234" s="16" t="n">
        <f aca="false">$B$5/100*E7234*2_Girdiler!$B$14*2_Girdiler!$B$15*2_Girdiler!$B$16</f>
        <v>1.36443985562959</v>
      </c>
      <c r="G7234" s="16" t="n">
        <f aca="false">MIN(MATCH(F7234,2_Girdiler!$B$20:$I$20,1),7)</f>
        <v>1</v>
      </c>
      <c r="H7234" s="16" t="n">
        <f aca="false">IF(F7234&gt;=40,2_Girdiler!$I$21+(F7234-40)*(2_Girdiler!$I$21-2_Girdiler!$H$21)/(2_Girdiler!$I$20-2_Girdiler!$H$20),INDEX(2_Girdiler!$B$21:$I$21,G7234)+(F7234-INDEX(2_Girdiler!$B$20:$I$20,G7234))*(INDEX(2_Girdiler!$B$21:$I$21,G7234+1)-INDEX(2_Girdiler!$B$21:$I$21,G7234))/(INDEX(2_Girdiler!$B$20:$I$20,G7234+1)-INDEX(2_Girdiler!$B$20:$I$20,G7234)))</f>
        <v>3.0017676823851</v>
      </c>
      <c r="I7234" s="16" t="n">
        <f aca="false">H7234/2_Girdiler!$B$17</f>
        <v>1.20263128300685</v>
      </c>
      <c r="J7234" s="16" t="n">
        <f aca="false">D7234+I7234</f>
        <v>9.96214375482689</v>
      </c>
    </row>
    <row r="7235" customFormat="false" ht="15" hidden="false" customHeight="false" outlineLevel="0" collapsed="false">
      <c r="A7235" s="0" t="n">
        <v>7223</v>
      </c>
      <c r="B7235" s="7" t="n">
        <v>0.388859</v>
      </c>
      <c r="C7235" s="7" t="n">
        <v>0.28839</v>
      </c>
      <c r="D7235" s="16" t="n">
        <f aca="false">LOGINV(B7235,$B$7,$C$7)</f>
        <v>11.5703901557818</v>
      </c>
      <c r="E7235" s="16" t="n">
        <f aca="false">LOGINV(C7235,$B$8,$C$8)</f>
        <v>76.1708794915609</v>
      </c>
      <c r="F7235" s="16" t="n">
        <f aca="false">$B$5/100*E7235*2_Girdiler!$B$14*2_Girdiler!$B$15*2_Girdiler!$B$16</f>
        <v>1.91645932800767</v>
      </c>
      <c r="G7235" s="16" t="n">
        <f aca="false">MIN(MATCH(F7235,2_Girdiler!$B$20:$I$20,1),7)</f>
        <v>1</v>
      </c>
      <c r="H7235" s="16" t="n">
        <f aca="false">IF(F7235&gt;=40,2_Girdiler!$I$21+(F7235-40)*(2_Girdiler!$I$21-2_Girdiler!$H$21)/(2_Girdiler!$I$20-2_Girdiler!$H$20),INDEX(2_Girdiler!$B$21:$I$21,G7235)+(F7235-INDEX(2_Girdiler!$B$20:$I$20,G7235))*(INDEX(2_Girdiler!$B$21:$I$21,G7235+1)-INDEX(2_Girdiler!$B$21:$I$21,G7235))/(INDEX(2_Girdiler!$B$20:$I$20,G7235+1)-INDEX(2_Girdiler!$B$20:$I$20,G7235)))</f>
        <v>4.21621052161688</v>
      </c>
      <c r="I7235" s="16" t="n">
        <f aca="false">H7235/2_Girdiler!$B$17</f>
        <v>1.68918690769907</v>
      </c>
      <c r="J7235" s="16" t="n">
        <f aca="false">D7235+I7235</f>
        <v>13.2595770634808</v>
      </c>
    </row>
    <row r="7236" customFormat="false" ht="15" hidden="false" customHeight="false" outlineLevel="0" collapsed="false">
      <c r="A7236" s="0" t="n">
        <v>7224</v>
      </c>
      <c r="B7236" s="7" t="n">
        <v>0.74514</v>
      </c>
      <c r="C7236" s="7" t="n">
        <v>0.532803</v>
      </c>
      <c r="D7236" s="16" t="n">
        <f aca="false">LOGINV(B7236,$B$7,$C$7)</f>
        <v>19.5559421102591</v>
      </c>
      <c r="E7236" s="16" t="n">
        <f aca="false">LOGINV(C7236,$B$8,$C$8)</f>
        <v>115.164924098537</v>
      </c>
      <c r="F7236" s="16" t="n">
        <f aca="false">$B$5/100*E7236*2_Girdiler!$B$14*2_Girdiler!$B$15*2_Girdiler!$B$16</f>
        <v>2.8975494903192</v>
      </c>
      <c r="G7236" s="16" t="n">
        <f aca="false">MIN(MATCH(F7236,2_Girdiler!$B$20:$I$20,1),7)</f>
        <v>1</v>
      </c>
      <c r="H7236" s="16" t="n">
        <f aca="false">IF(F7236&gt;=40,2_Girdiler!$I$21+(F7236-40)*(2_Girdiler!$I$21-2_Girdiler!$H$21)/(2_Girdiler!$I$20-2_Girdiler!$H$20),INDEX(2_Girdiler!$B$21:$I$21,G7236)+(F7236-INDEX(2_Girdiler!$B$20:$I$20,G7236))*(INDEX(2_Girdiler!$B$21:$I$21,G7236+1)-INDEX(2_Girdiler!$B$21:$I$21,G7236))/(INDEX(2_Girdiler!$B$20:$I$20,G7236+1)-INDEX(2_Girdiler!$B$20:$I$20,G7236)))</f>
        <v>6.37460887870224</v>
      </c>
      <c r="I7236" s="16" t="n">
        <f aca="false">H7236/2_Girdiler!$B$17</f>
        <v>2.55392983922365</v>
      </c>
      <c r="J7236" s="16" t="n">
        <f aca="false">D7236+I7236</f>
        <v>22.1098719494828</v>
      </c>
    </row>
    <row r="7237" customFormat="false" ht="15" hidden="false" customHeight="false" outlineLevel="0" collapsed="false">
      <c r="A7237" s="0" t="n">
        <v>7225</v>
      </c>
      <c r="B7237" s="7" t="n">
        <v>0.579651</v>
      </c>
      <c r="C7237" s="7" t="n">
        <v>0.698576</v>
      </c>
      <c r="D7237" s="16" t="n">
        <f aca="false">LOGINV(B7237,$B$7,$C$7)</f>
        <v>15.14753495121</v>
      </c>
      <c r="E7237" s="16" t="n">
        <f aca="false">LOGINV(C7237,$B$8,$C$8)</f>
        <v>152.79371492222</v>
      </c>
      <c r="F7237" s="16" t="n">
        <f aca="false">$B$5/100*E7237*2_Girdiler!$B$14*2_Girdiler!$B$15*2_Girdiler!$B$16</f>
        <v>3.84428986744306</v>
      </c>
      <c r="G7237" s="16" t="n">
        <f aca="false">MIN(MATCH(F7237,2_Girdiler!$B$20:$I$20,1),7)</f>
        <v>1</v>
      </c>
      <c r="H7237" s="16" t="n">
        <f aca="false">IF(F7237&gt;=40,2_Girdiler!$I$21+(F7237-40)*(2_Girdiler!$I$21-2_Girdiler!$H$21)/(2_Girdiler!$I$20-2_Girdiler!$H$20),INDEX(2_Girdiler!$B$21:$I$21,G7237)+(F7237-INDEX(2_Girdiler!$B$20:$I$20,G7237))*(INDEX(2_Girdiler!$B$21:$I$21,G7237+1)-INDEX(2_Girdiler!$B$21:$I$21,G7237))/(INDEX(2_Girdiler!$B$20:$I$20,G7237+1)-INDEX(2_Girdiler!$B$20:$I$20,G7237)))</f>
        <v>8.45743770837473</v>
      </c>
      <c r="I7237" s="16" t="n">
        <f aca="false">H7237/2_Girdiler!$B$17</f>
        <v>3.38839651777834</v>
      </c>
      <c r="J7237" s="16" t="n">
        <f aca="false">D7237+I7237</f>
        <v>18.5359314689883</v>
      </c>
    </row>
    <row r="7238" customFormat="false" ht="15" hidden="false" customHeight="false" outlineLevel="0" collapsed="false">
      <c r="A7238" s="0" t="n">
        <v>7226</v>
      </c>
      <c r="B7238" s="7" t="n">
        <v>0.459605</v>
      </c>
      <c r="C7238" s="7" t="n">
        <v>0.382307</v>
      </c>
      <c r="D7238" s="16" t="n">
        <f aca="false">LOGINV(B7238,$B$7,$C$7)</f>
        <v>12.7976752588588</v>
      </c>
      <c r="E7238" s="16" t="n">
        <f aca="false">LOGINV(C7238,$B$8,$C$8)</f>
        <v>90.0125170099215</v>
      </c>
      <c r="F7238" s="16" t="n">
        <f aca="false">$B$5/100*E7238*2_Girdiler!$B$14*2_Girdiler!$B$15*2_Girdiler!$B$16</f>
        <v>2.26471492796963</v>
      </c>
      <c r="G7238" s="16" t="n">
        <f aca="false">MIN(MATCH(F7238,2_Girdiler!$B$20:$I$20,1),7)</f>
        <v>1</v>
      </c>
      <c r="H7238" s="16" t="n">
        <f aca="false">IF(F7238&gt;=40,2_Girdiler!$I$21+(F7238-40)*(2_Girdiler!$I$21-2_Girdiler!$H$21)/(2_Girdiler!$I$20-2_Girdiler!$H$20),INDEX(2_Girdiler!$B$21:$I$21,G7238)+(F7238-INDEX(2_Girdiler!$B$20:$I$20,G7238))*(INDEX(2_Girdiler!$B$21:$I$21,G7238+1)-INDEX(2_Girdiler!$B$21:$I$21,G7238))/(INDEX(2_Girdiler!$B$20:$I$20,G7238+1)-INDEX(2_Girdiler!$B$20:$I$20,G7238)))</f>
        <v>4.98237284153318</v>
      </c>
      <c r="I7238" s="16" t="n">
        <f aca="false">H7238/2_Girdiler!$B$17</f>
        <v>1.99614296535784</v>
      </c>
      <c r="J7238" s="16" t="n">
        <f aca="false">D7238+I7238</f>
        <v>14.7938182242166</v>
      </c>
    </row>
    <row r="7239" customFormat="false" ht="15" hidden="false" customHeight="false" outlineLevel="0" collapsed="false">
      <c r="A7239" s="0" t="n">
        <v>7227</v>
      </c>
      <c r="B7239" s="7" t="n">
        <v>0.775462</v>
      </c>
      <c r="C7239" s="7" t="n">
        <v>0.207157</v>
      </c>
      <c r="D7239" s="16" t="n">
        <f aca="false">LOGINV(B7239,$B$7,$C$7)</f>
        <v>20.6502511675779</v>
      </c>
      <c r="E7239" s="16" t="n">
        <f aca="false">LOGINV(C7239,$B$8,$C$8)</f>
        <v>64.4758668101623</v>
      </c>
      <c r="F7239" s="16" t="n">
        <f aca="false">$B$5/100*E7239*2_Girdiler!$B$14*2_Girdiler!$B$15*2_Girdiler!$B$16</f>
        <v>1.62221280894368</v>
      </c>
      <c r="G7239" s="16" t="n">
        <f aca="false">MIN(MATCH(F7239,2_Girdiler!$B$20:$I$20,1),7)</f>
        <v>1</v>
      </c>
      <c r="H7239" s="16" t="n">
        <f aca="false">IF(F7239&gt;=40,2_Girdiler!$I$21+(F7239-40)*(2_Girdiler!$I$21-2_Girdiler!$H$21)/(2_Girdiler!$I$20-2_Girdiler!$H$20),INDEX(2_Girdiler!$B$21:$I$21,G7239)+(F7239-INDEX(2_Girdiler!$B$20:$I$20,G7239))*(INDEX(2_Girdiler!$B$21:$I$21,G7239+1)-INDEX(2_Girdiler!$B$21:$I$21,G7239))/(INDEX(2_Girdiler!$B$20:$I$20,G7239+1)-INDEX(2_Girdiler!$B$20:$I$20,G7239)))</f>
        <v>3.5688681796761</v>
      </c>
      <c r="I7239" s="16" t="n">
        <f aca="false">H7239/2_Girdiler!$B$17</f>
        <v>1.42983500788305</v>
      </c>
      <c r="J7239" s="16" t="n">
        <f aca="false">D7239+I7239</f>
        <v>22.080086175461</v>
      </c>
    </row>
    <row r="7240" customFormat="false" ht="15" hidden="false" customHeight="false" outlineLevel="0" collapsed="false">
      <c r="A7240" s="0" t="n">
        <v>7228</v>
      </c>
      <c r="B7240" s="7" t="n">
        <v>0.438121</v>
      </c>
      <c r="C7240" s="7" t="n">
        <v>0.321947</v>
      </c>
      <c r="D7240" s="16" t="n">
        <f aca="false">LOGINV(B7240,$B$7,$C$7)</f>
        <v>12.4160920376423</v>
      </c>
      <c r="E7240" s="16" t="n">
        <f aca="false">LOGINV(C7240,$B$8,$C$8)</f>
        <v>81.0316217142297</v>
      </c>
      <c r="F7240" s="16" t="n">
        <f aca="false">$B$5/100*E7240*2_Girdiler!$B$14*2_Girdiler!$B$15*2_Girdiler!$B$16</f>
        <v>2.03875560233002</v>
      </c>
      <c r="G7240" s="16" t="n">
        <f aca="false">MIN(MATCH(F7240,2_Girdiler!$B$20:$I$20,1),7)</f>
        <v>1</v>
      </c>
      <c r="H7240" s="16" t="n">
        <f aca="false">IF(F7240&gt;=40,2_Girdiler!$I$21+(F7240-40)*(2_Girdiler!$I$21-2_Girdiler!$H$21)/(2_Girdiler!$I$20-2_Girdiler!$H$20),INDEX(2_Girdiler!$B$21:$I$21,G7240)+(F7240-INDEX(2_Girdiler!$B$20:$I$20,G7240))*(INDEX(2_Girdiler!$B$21:$I$21,G7240+1)-INDEX(2_Girdiler!$B$21:$I$21,G7240))/(INDEX(2_Girdiler!$B$20:$I$20,G7240+1)-INDEX(2_Girdiler!$B$20:$I$20,G7240)))</f>
        <v>4.48526232512605</v>
      </c>
      <c r="I7240" s="16" t="n">
        <f aca="false">H7240/2_Girdiler!$B$17</f>
        <v>1.79698009820755</v>
      </c>
      <c r="J7240" s="16" t="n">
        <f aca="false">D7240+I7240</f>
        <v>14.2130721358498</v>
      </c>
    </row>
    <row r="7241" customFormat="false" ht="15" hidden="false" customHeight="false" outlineLevel="0" collapsed="false">
      <c r="A7241" s="0" t="n">
        <v>7229</v>
      </c>
      <c r="B7241" s="7" t="n">
        <v>0.323951</v>
      </c>
      <c r="C7241" s="7" t="n">
        <v>0.06316</v>
      </c>
      <c r="D7241" s="16" t="n">
        <f aca="false">LOGINV(B7241,$B$7,$C$7)</f>
        <v>10.4986564354979</v>
      </c>
      <c r="E7241" s="16" t="n">
        <f aca="false">LOGINV(C7241,$B$8,$C$8)</f>
        <v>40.7071700211215</v>
      </c>
      <c r="F7241" s="16" t="n">
        <f aca="false">$B$5/100*E7241*2_Girdiler!$B$14*2_Girdiler!$B$15*2_Girdiler!$B$16</f>
        <v>1.02419239773142</v>
      </c>
      <c r="G7241" s="16" t="n">
        <f aca="false">MIN(MATCH(F7241,2_Girdiler!$B$20:$I$20,1),7)</f>
        <v>1</v>
      </c>
      <c r="H7241" s="16" t="n">
        <f aca="false">IF(F7241&gt;=40,2_Girdiler!$I$21+(F7241-40)*(2_Girdiler!$I$21-2_Girdiler!$H$21)/(2_Girdiler!$I$20-2_Girdiler!$H$20),INDEX(2_Girdiler!$B$21:$I$21,G7241)+(F7241-INDEX(2_Girdiler!$B$20:$I$20,G7241))*(INDEX(2_Girdiler!$B$21:$I$21,G7241+1)-INDEX(2_Girdiler!$B$21:$I$21,G7241))/(INDEX(2_Girdiler!$B$20:$I$20,G7241+1)-INDEX(2_Girdiler!$B$20:$I$20,G7241)))</f>
        <v>2.25322327500912</v>
      </c>
      <c r="I7241" s="16" t="n">
        <f aca="false">H7241/2_Girdiler!$B$17</f>
        <v>0.902733683897884</v>
      </c>
      <c r="J7241" s="16" t="n">
        <f aca="false">D7241+I7241</f>
        <v>11.4013901193957</v>
      </c>
    </row>
    <row r="7242" customFormat="false" ht="15" hidden="false" customHeight="false" outlineLevel="0" collapsed="false">
      <c r="A7242" s="0" t="n">
        <v>7230</v>
      </c>
      <c r="B7242" s="7" t="n">
        <v>0.236439</v>
      </c>
      <c r="C7242" s="7" t="n">
        <v>0.295159</v>
      </c>
      <c r="D7242" s="16" t="n">
        <f aca="false">LOGINV(B7242,$B$7,$C$7)</f>
        <v>9.07656591448429</v>
      </c>
      <c r="E7242" s="16" t="n">
        <f aca="false">LOGINV(C7242,$B$8,$C$8)</f>
        <v>77.1466272586492</v>
      </c>
      <c r="F7242" s="16" t="n">
        <f aca="false">$B$5/100*E7242*2_Girdiler!$B$14*2_Girdiler!$B$15*2_Girdiler!$B$16</f>
        <v>1.94100914182761</v>
      </c>
      <c r="G7242" s="16" t="n">
        <f aca="false">MIN(MATCH(F7242,2_Girdiler!$B$20:$I$20,1),7)</f>
        <v>1</v>
      </c>
      <c r="H7242" s="16" t="n">
        <f aca="false">IF(F7242&gt;=40,2_Girdiler!$I$21+(F7242-40)*(2_Girdiler!$I$21-2_Girdiler!$H$21)/(2_Girdiler!$I$20-2_Girdiler!$H$20),INDEX(2_Girdiler!$B$21:$I$21,G7242)+(F7242-INDEX(2_Girdiler!$B$20:$I$20,G7242))*(INDEX(2_Girdiler!$B$21:$I$21,G7242+1)-INDEX(2_Girdiler!$B$21:$I$21,G7242))/(INDEX(2_Girdiler!$B$20:$I$20,G7242+1)-INDEX(2_Girdiler!$B$20:$I$20,G7242)))</f>
        <v>4.27022011202075</v>
      </c>
      <c r="I7242" s="16" t="n">
        <f aca="false">H7242/2_Girdiler!$B$17</f>
        <v>1.71082536539293</v>
      </c>
      <c r="J7242" s="16" t="n">
        <f aca="false">D7242+I7242</f>
        <v>10.7873912798772</v>
      </c>
    </row>
    <row r="7243" customFormat="false" ht="15" hidden="false" customHeight="false" outlineLevel="0" collapsed="false">
      <c r="A7243" s="0" t="n">
        <v>7231</v>
      </c>
      <c r="B7243" s="7" t="n">
        <v>0.072414</v>
      </c>
      <c r="C7243" s="7" t="n">
        <v>0.032347</v>
      </c>
      <c r="D7243" s="16" t="n">
        <f aca="false">LOGINV(B7243,$B$7,$C$7)</f>
        <v>6.00796106723645</v>
      </c>
      <c r="E7243" s="16" t="n">
        <f aca="false">LOGINV(C7243,$B$8,$C$8)</f>
        <v>33.1404257205484</v>
      </c>
      <c r="F7243" s="16" t="n">
        <f aca="false">$B$5/100*E7243*2_Girdiler!$B$14*2_Girdiler!$B$15*2_Girdiler!$B$16</f>
        <v>0.833813111128997</v>
      </c>
      <c r="G7243" s="16" t="n">
        <f aca="false">MIN(MATCH(F7243,2_Girdiler!$B$20:$I$20,1),7)</f>
        <v>1</v>
      </c>
      <c r="H7243" s="16" t="n">
        <f aca="false">IF(F7243&gt;=40,2_Girdiler!$I$21+(F7243-40)*(2_Girdiler!$I$21-2_Girdiler!$H$21)/(2_Girdiler!$I$20-2_Girdiler!$H$20),INDEX(2_Girdiler!$B$21:$I$21,G7243)+(F7243-INDEX(2_Girdiler!$B$20:$I$20,G7243))*(INDEX(2_Girdiler!$B$21:$I$21,G7243+1)-INDEX(2_Girdiler!$B$21:$I$21,G7243))/(INDEX(2_Girdiler!$B$20:$I$20,G7243+1)-INDEX(2_Girdiler!$B$20:$I$20,G7243)))</f>
        <v>1.83438884448379</v>
      </c>
      <c r="I7243" s="16" t="n">
        <f aca="false">H7243/2_Girdiler!$B$17</f>
        <v>0.734931428078443</v>
      </c>
      <c r="J7243" s="16" t="n">
        <f aca="false">D7243+I7243</f>
        <v>6.74289249531489</v>
      </c>
    </row>
    <row r="7244" customFormat="false" ht="15" hidden="false" customHeight="false" outlineLevel="0" collapsed="false">
      <c r="A7244" s="0" t="n">
        <v>7232</v>
      </c>
      <c r="B7244" s="7" t="n">
        <v>0.882253</v>
      </c>
      <c r="C7244" s="7" t="n">
        <v>0.994252</v>
      </c>
      <c r="D7244" s="16" t="n">
        <f aca="false">LOGINV(B7244,$B$7,$C$7)</f>
        <v>26.2340326300065</v>
      </c>
      <c r="E7244" s="16" t="n">
        <f aca="false">LOGINV(C7244,$B$8,$C$8)</f>
        <v>558.116768102934</v>
      </c>
      <c r="F7244" s="16" t="n">
        <f aca="false">$B$5/100*E7244*2_Girdiler!$B$14*2_Girdiler!$B$15*2_Girdiler!$B$16</f>
        <v>14.0422178854698</v>
      </c>
      <c r="G7244" s="16" t="n">
        <f aca="false">MIN(MATCH(F7244,2_Girdiler!$B$20:$I$20,1),7)</f>
        <v>3</v>
      </c>
      <c r="H7244" s="16" t="n">
        <f aca="false">IF(F7244&gt;=40,2_Girdiler!$I$21+(F7244-40)*(2_Girdiler!$I$21-2_Girdiler!$H$21)/(2_Girdiler!$I$20-2_Girdiler!$H$20),INDEX(2_Girdiler!$B$21:$I$21,G7244)+(F7244-INDEX(2_Girdiler!$B$20:$I$20,G7244))*(INDEX(2_Girdiler!$B$21:$I$21,G7244+1)-INDEX(2_Girdiler!$B$21:$I$21,G7244))/(INDEX(2_Girdiler!$B$20:$I$20,G7244+1)-INDEX(2_Girdiler!$B$20:$I$20,G7244)))</f>
        <v>22.6379960969228</v>
      </c>
      <c r="I7244" s="16" t="n">
        <f aca="false">H7244/2_Girdiler!$B$17</f>
        <v>9.0697099747287</v>
      </c>
      <c r="J7244" s="16" t="n">
        <f aca="false">D7244+I7244</f>
        <v>35.3037426047352</v>
      </c>
    </row>
    <row r="7245" customFormat="false" ht="15" hidden="false" customHeight="false" outlineLevel="0" collapsed="false">
      <c r="A7245" s="0" t="n">
        <v>7233</v>
      </c>
      <c r="B7245" s="7" t="n">
        <v>0.98113</v>
      </c>
      <c r="C7245" s="7" t="n">
        <v>0.640285</v>
      </c>
      <c r="D7245" s="16" t="n">
        <f aca="false">LOGINV(B7245,$B$7,$C$7)</f>
        <v>43.1158996611729</v>
      </c>
      <c r="E7245" s="16" t="n">
        <f aca="false">LOGINV(C7245,$B$8,$C$8)</f>
        <v>137.703942187021</v>
      </c>
      <c r="F7245" s="16" t="n">
        <f aca="false">$B$5/100*E7245*2_Girdiler!$B$14*2_Girdiler!$B$15*2_Girdiler!$B$16</f>
        <v>3.46463118542545</v>
      </c>
      <c r="G7245" s="16" t="n">
        <f aca="false">MIN(MATCH(F7245,2_Girdiler!$B$20:$I$20,1),7)</f>
        <v>1</v>
      </c>
      <c r="H7245" s="16" t="n">
        <f aca="false">IF(F7245&gt;=40,2_Girdiler!$I$21+(F7245-40)*(2_Girdiler!$I$21-2_Girdiler!$H$21)/(2_Girdiler!$I$20-2_Girdiler!$H$20),INDEX(2_Girdiler!$B$21:$I$21,G7245)+(F7245-INDEX(2_Girdiler!$B$20:$I$20,G7245))*(INDEX(2_Girdiler!$B$21:$I$21,G7245+1)-INDEX(2_Girdiler!$B$21:$I$21,G7245))/(INDEX(2_Girdiler!$B$20:$I$20,G7245+1)-INDEX(2_Girdiler!$B$20:$I$20,G7245)))</f>
        <v>7.622188607936</v>
      </c>
      <c r="I7245" s="16" t="n">
        <f aca="false">H7245/2_Girdiler!$B$17</f>
        <v>3.05376146151282</v>
      </c>
      <c r="J7245" s="16" t="n">
        <f aca="false">D7245+I7245</f>
        <v>46.1696611226857</v>
      </c>
    </row>
    <row r="7246" customFormat="false" ht="15" hidden="false" customHeight="false" outlineLevel="0" collapsed="false">
      <c r="A7246" s="0" t="n">
        <v>7234</v>
      </c>
      <c r="B7246" s="7" t="n">
        <v>0.196072</v>
      </c>
      <c r="C7246" s="7" t="n">
        <v>0.691792</v>
      </c>
      <c r="D7246" s="16" t="n">
        <f aca="false">LOGINV(B7246,$B$7,$C$7)</f>
        <v>8.40488372085109</v>
      </c>
      <c r="E7246" s="16" t="n">
        <f aca="false">LOGINV(C7246,$B$8,$C$8)</f>
        <v>150.894877102968</v>
      </c>
      <c r="F7246" s="16" t="n">
        <f aca="false">$B$5/100*E7246*2_Girdiler!$B$14*2_Girdiler!$B$15*2_Girdiler!$B$16</f>
        <v>3.79651510791068</v>
      </c>
      <c r="G7246" s="16" t="n">
        <f aca="false">MIN(MATCH(F7246,2_Girdiler!$B$20:$I$20,1),7)</f>
        <v>1</v>
      </c>
      <c r="H7246" s="16" t="n">
        <f aca="false">IF(F7246&gt;=40,2_Girdiler!$I$21+(F7246-40)*(2_Girdiler!$I$21-2_Girdiler!$H$21)/(2_Girdiler!$I$20-2_Girdiler!$H$20),INDEX(2_Girdiler!$B$21:$I$21,G7246)+(F7246-INDEX(2_Girdiler!$B$20:$I$20,G7246))*(INDEX(2_Girdiler!$B$21:$I$21,G7246+1)-INDEX(2_Girdiler!$B$21:$I$21,G7246))/(INDEX(2_Girdiler!$B$20:$I$20,G7246+1)-INDEX(2_Girdiler!$B$20:$I$20,G7246)))</f>
        <v>8.35233323740351</v>
      </c>
      <c r="I7246" s="16" t="n">
        <f aca="false">H7246/2_Girdiler!$B$17</f>
        <v>3.34628735472897</v>
      </c>
      <c r="J7246" s="16" t="n">
        <f aca="false">D7246+I7246</f>
        <v>11.7511710755801</v>
      </c>
    </row>
    <row r="7247" customFormat="false" ht="15" hidden="false" customHeight="false" outlineLevel="0" collapsed="false">
      <c r="A7247" s="0" t="n">
        <v>7235</v>
      </c>
      <c r="B7247" s="7" t="n">
        <v>0.320937</v>
      </c>
      <c r="C7247" s="7" t="n">
        <v>0.353436</v>
      </c>
      <c r="D7247" s="16" t="n">
        <f aca="false">LOGINV(B7247,$B$7,$C$7)</f>
        <v>10.4496060313225</v>
      </c>
      <c r="E7247" s="16" t="n">
        <f aca="false">LOGINV(C7247,$B$8,$C$8)</f>
        <v>85.6682354756225</v>
      </c>
      <c r="F7247" s="16" t="n">
        <f aca="false">$B$5/100*E7247*2_Girdiler!$B$14*2_Girdiler!$B$15*2_Girdiler!$B$16</f>
        <v>2.15541280456666</v>
      </c>
      <c r="G7247" s="16" t="n">
        <f aca="false">MIN(MATCH(F7247,2_Girdiler!$B$20:$I$20,1),7)</f>
        <v>1</v>
      </c>
      <c r="H7247" s="16" t="n">
        <f aca="false">IF(F7247&gt;=40,2_Girdiler!$I$21+(F7247-40)*(2_Girdiler!$I$21-2_Girdiler!$H$21)/(2_Girdiler!$I$20-2_Girdiler!$H$20),INDEX(2_Girdiler!$B$21:$I$21,G7247)+(F7247-INDEX(2_Girdiler!$B$20:$I$20,G7247))*(INDEX(2_Girdiler!$B$21:$I$21,G7247+1)-INDEX(2_Girdiler!$B$21:$I$21,G7247))/(INDEX(2_Girdiler!$B$20:$I$20,G7247+1)-INDEX(2_Girdiler!$B$20:$I$20,G7247)))</f>
        <v>4.74190817004665</v>
      </c>
      <c r="I7247" s="16" t="n">
        <f aca="false">H7247/2_Girdiler!$B$17</f>
        <v>1.89980295274305</v>
      </c>
      <c r="J7247" s="16" t="n">
        <f aca="false">D7247+I7247</f>
        <v>12.3494089840656</v>
      </c>
    </row>
    <row r="7248" customFormat="false" ht="15" hidden="false" customHeight="false" outlineLevel="0" collapsed="false">
      <c r="A7248" s="0" t="n">
        <v>7236</v>
      </c>
      <c r="B7248" s="7" t="n">
        <v>0.432881</v>
      </c>
      <c r="C7248" s="7" t="n">
        <v>0.477597</v>
      </c>
      <c r="D7248" s="16" t="n">
        <f aca="false">LOGINV(B7248,$B$7,$C$7)</f>
        <v>12.324323764523</v>
      </c>
      <c r="E7248" s="16" t="n">
        <f aca="false">LOGINV(C7248,$B$8,$C$8)</f>
        <v>105.315575068228</v>
      </c>
      <c r="F7248" s="16" t="n">
        <f aca="false">$B$5/100*E7248*2_Girdiler!$B$14*2_Girdiler!$B$15*2_Girdiler!$B$16</f>
        <v>2.64973986871661</v>
      </c>
      <c r="G7248" s="16" t="n">
        <f aca="false">MIN(MATCH(F7248,2_Girdiler!$B$20:$I$20,1),7)</f>
        <v>1</v>
      </c>
      <c r="H7248" s="16" t="n">
        <f aca="false">IF(F7248&gt;=40,2_Girdiler!$I$21+(F7248-40)*(2_Girdiler!$I$21-2_Girdiler!$H$21)/(2_Girdiler!$I$20-2_Girdiler!$H$20),INDEX(2_Girdiler!$B$21:$I$21,G7248)+(F7248-INDEX(2_Girdiler!$B$20:$I$20,G7248))*(INDEX(2_Girdiler!$B$21:$I$21,G7248+1)-INDEX(2_Girdiler!$B$21:$I$21,G7248))/(INDEX(2_Girdiler!$B$20:$I$20,G7248+1)-INDEX(2_Girdiler!$B$20:$I$20,G7248)))</f>
        <v>5.82942771117655</v>
      </c>
      <c r="I7248" s="16" t="n">
        <f aca="false">H7248/2_Girdiler!$B$17</f>
        <v>2.33550789710599</v>
      </c>
      <c r="J7248" s="16" t="n">
        <f aca="false">D7248+I7248</f>
        <v>14.659831661629</v>
      </c>
    </row>
    <row r="7249" customFormat="false" ht="15" hidden="false" customHeight="false" outlineLevel="0" collapsed="false">
      <c r="A7249" s="0" t="n">
        <v>7237</v>
      </c>
      <c r="B7249" s="7" t="n">
        <v>0.007342</v>
      </c>
      <c r="C7249" s="7" t="n">
        <v>0.628249</v>
      </c>
      <c r="D7249" s="16" t="n">
        <f aca="false">LOGINV(B7249,$B$7,$C$7)</f>
        <v>3.47536418550069</v>
      </c>
      <c r="E7249" s="16" t="n">
        <f aca="false">LOGINV(C7249,$B$8,$C$8)</f>
        <v>134.888587296714</v>
      </c>
      <c r="F7249" s="16" t="n">
        <f aca="false">$B$5/100*E7249*2_Girdiler!$B$14*2_Girdiler!$B$15*2_Girdiler!$B$16</f>
        <v>3.39379685638531</v>
      </c>
      <c r="G7249" s="16" t="n">
        <f aca="false">MIN(MATCH(F7249,2_Girdiler!$B$20:$I$20,1),7)</f>
        <v>1</v>
      </c>
      <c r="H7249" s="16" t="n">
        <f aca="false">IF(F7249&gt;=40,2_Girdiler!$I$21+(F7249-40)*(2_Girdiler!$I$21-2_Girdiler!$H$21)/(2_Girdiler!$I$20-2_Girdiler!$H$20),INDEX(2_Girdiler!$B$21:$I$21,G7249)+(F7249-INDEX(2_Girdiler!$B$20:$I$20,G7249))*(INDEX(2_Girdiler!$B$21:$I$21,G7249+1)-INDEX(2_Girdiler!$B$21:$I$21,G7249))/(INDEX(2_Girdiler!$B$20:$I$20,G7249+1)-INDEX(2_Girdiler!$B$20:$I$20,G7249)))</f>
        <v>7.46635308404769</v>
      </c>
      <c r="I7249" s="16" t="n">
        <f aca="false">H7249/2_Girdiler!$B$17</f>
        <v>2.9913273573909</v>
      </c>
      <c r="J7249" s="16" t="n">
        <f aca="false">D7249+I7249</f>
        <v>6.46669154289159</v>
      </c>
    </row>
    <row r="7250" customFormat="false" ht="15" hidden="false" customHeight="false" outlineLevel="0" collapsed="false">
      <c r="A7250" s="0" t="n">
        <v>7238</v>
      </c>
      <c r="B7250" s="7" t="n">
        <v>0.945915</v>
      </c>
      <c r="C7250" s="7" t="n">
        <v>0.589253</v>
      </c>
      <c r="D7250" s="16" t="n">
        <f aca="false">LOGINV(B7250,$B$7,$C$7)</f>
        <v>33.1568094177995</v>
      </c>
      <c r="E7250" s="16" t="n">
        <f aca="false">LOGINV(C7250,$B$8,$C$8)</f>
        <v>126.32642955923</v>
      </c>
      <c r="F7250" s="16" t="n">
        <f aca="false">$B$5/100*E7250*2_Girdiler!$B$14*2_Girdiler!$B$15*2_Girdiler!$B$16</f>
        <v>3.17837296771023</v>
      </c>
      <c r="G7250" s="16" t="n">
        <f aca="false">MIN(MATCH(F7250,2_Girdiler!$B$20:$I$20,1),7)</f>
        <v>1</v>
      </c>
      <c r="H7250" s="16" t="n">
        <f aca="false">IF(F7250&gt;=40,2_Girdiler!$I$21+(F7250-40)*(2_Girdiler!$I$21-2_Girdiler!$H$21)/(2_Girdiler!$I$20-2_Girdiler!$H$20),INDEX(2_Girdiler!$B$21:$I$21,G7250)+(F7250-INDEX(2_Girdiler!$B$20:$I$20,G7250))*(INDEX(2_Girdiler!$B$21:$I$21,G7250+1)-INDEX(2_Girdiler!$B$21:$I$21,G7250))/(INDEX(2_Girdiler!$B$20:$I$20,G7250+1)-INDEX(2_Girdiler!$B$20:$I$20,G7250)))</f>
        <v>6.99242052896251</v>
      </c>
      <c r="I7250" s="16" t="n">
        <f aca="false">H7250/2_Girdiler!$B$17</f>
        <v>2.8014505324369</v>
      </c>
      <c r="J7250" s="16" t="n">
        <f aca="false">D7250+I7250</f>
        <v>35.9582599502364</v>
      </c>
    </row>
    <row r="7251" customFormat="false" ht="15" hidden="false" customHeight="false" outlineLevel="0" collapsed="false">
      <c r="A7251" s="0" t="n">
        <v>7239</v>
      </c>
      <c r="B7251" s="7" t="n">
        <v>0.619406</v>
      </c>
      <c r="C7251" s="7" t="n">
        <v>0.725409</v>
      </c>
      <c r="D7251" s="16" t="n">
        <f aca="false">LOGINV(B7251,$B$7,$C$7)</f>
        <v>16.0419252415317</v>
      </c>
      <c r="E7251" s="16" t="n">
        <f aca="false">LOGINV(C7251,$B$8,$C$8)</f>
        <v>160.753920442253</v>
      </c>
      <c r="F7251" s="16" t="n">
        <f aca="false">$B$5/100*E7251*2_Girdiler!$B$14*2_Girdiler!$B$15*2_Girdiler!$B$16</f>
        <v>4.04456863832708</v>
      </c>
      <c r="G7251" s="16" t="n">
        <f aca="false">MIN(MATCH(F7251,2_Girdiler!$B$20:$I$20,1),7)</f>
        <v>1</v>
      </c>
      <c r="H7251" s="16" t="n">
        <f aca="false">IF(F7251&gt;=40,2_Girdiler!$I$21+(F7251-40)*(2_Girdiler!$I$21-2_Girdiler!$H$21)/(2_Girdiler!$I$20-2_Girdiler!$H$20),INDEX(2_Girdiler!$B$21:$I$21,G7251)+(F7251-INDEX(2_Girdiler!$B$20:$I$20,G7251))*(INDEX(2_Girdiler!$B$21:$I$21,G7251+1)-INDEX(2_Girdiler!$B$21:$I$21,G7251))/(INDEX(2_Girdiler!$B$20:$I$20,G7251+1)-INDEX(2_Girdiler!$B$20:$I$20,G7251)))</f>
        <v>8.89805100431958</v>
      </c>
      <c r="I7251" s="16" t="n">
        <f aca="false">H7251/2_Girdiler!$B$17</f>
        <v>3.56492428057676</v>
      </c>
      <c r="J7251" s="16" t="n">
        <f aca="false">D7251+I7251</f>
        <v>19.6068495221084</v>
      </c>
    </row>
    <row r="7252" customFormat="false" ht="15" hidden="false" customHeight="false" outlineLevel="0" collapsed="false">
      <c r="A7252" s="0" t="n">
        <v>7240</v>
      </c>
      <c r="B7252" s="7" t="n">
        <v>0.798013</v>
      </c>
      <c r="C7252" s="7" t="n">
        <v>0.599032</v>
      </c>
      <c r="D7252" s="16" t="n">
        <f aca="false">LOGINV(B7252,$B$7,$C$7)</f>
        <v>21.5629232601848</v>
      </c>
      <c r="E7252" s="16" t="n">
        <f aca="false">LOGINV(C7252,$B$8,$C$8)</f>
        <v>128.399669285816</v>
      </c>
      <c r="F7252" s="16" t="n">
        <f aca="false">$B$5/100*E7252*2_Girdiler!$B$14*2_Girdiler!$B$15*2_Girdiler!$B$16</f>
        <v>3.23053567923113</v>
      </c>
      <c r="G7252" s="16" t="n">
        <f aca="false">MIN(MATCH(F7252,2_Girdiler!$B$20:$I$20,1),7)</f>
        <v>1</v>
      </c>
      <c r="H7252" s="16" t="n">
        <f aca="false">IF(F7252&gt;=40,2_Girdiler!$I$21+(F7252-40)*(2_Girdiler!$I$21-2_Girdiler!$H$21)/(2_Girdiler!$I$20-2_Girdiler!$H$20),INDEX(2_Girdiler!$B$21:$I$21,G7252)+(F7252-INDEX(2_Girdiler!$B$20:$I$20,G7252))*(INDEX(2_Girdiler!$B$21:$I$21,G7252+1)-INDEX(2_Girdiler!$B$21:$I$21,G7252))/(INDEX(2_Girdiler!$B$20:$I$20,G7252+1)-INDEX(2_Girdiler!$B$20:$I$20,G7252)))</f>
        <v>7.10717849430848</v>
      </c>
      <c r="I7252" s="16" t="n">
        <f aca="false">H7252/2_Girdiler!$B$17</f>
        <v>2.84742728137359</v>
      </c>
      <c r="J7252" s="16" t="n">
        <f aca="false">D7252+I7252</f>
        <v>24.4103505415584</v>
      </c>
    </row>
    <row r="7253" customFormat="false" ht="15" hidden="false" customHeight="false" outlineLevel="0" collapsed="false">
      <c r="A7253" s="0" t="n">
        <v>7241</v>
      </c>
      <c r="B7253" s="7" t="n">
        <v>0.811518</v>
      </c>
      <c r="C7253" s="7" t="n">
        <v>0.640182</v>
      </c>
      <c r="D7253" s="16" t="n">
        <f aca="false">LOGINV(B7253,$B$7,$C$7)</f>
        <v>22.1594746089668</v>
      </c>
      <c r="E7253" s="16" t="n">
        <f aca="false">LOGINV(C7253,$B$8,$C$8)</f>
        <v>137.679466760647</v>
      </c>
      <c r="F7253" s="16" t="n">
        <f aca="false">$B$5/100*E7253*2_Girdiler!$B$14*2_Girdiler!$B$15*2_Girdiler!$B$16</f>
        <v>3.46401538369788</v>
      </c>
      <c r="G7253" s="16" t="n">
        <f aca="false">MIN(MATCH(F7253,2_Girdiler!$B$20:$I$20,1),7)</f>
        <v>1</v>
      </c>
      <c r="H7253" s="16" t="n">
        <f aca="false">IF(F7253&gt;=40,2_Girdiler!$I$21+(F7253-40)*(2_Girdiler!$I$21-2_Girdiler!$H$21)/(2_Girdiler!$I$20-2_Girdiler!$H$20),INDEX(2_Girdiler!$B$21:$I$21,G7253)+(F7253-INDEX(2_Girdiler!$B$20:$I$20,G7253))*(INDEX(2_Girdiler!$B$21:$I$21,G7253+1)-INDEX(2_Girdiler!$B$21:$I$21,G7253))/(INDEX(2_Girdiler!$B$20:$I$20,G7253+1)-INDEX(2_Girdiler!$B$20:$I$20,G7253)))</f>
        <v>7.62083384413533</v>
      </c>
      <c r="I7253" s="16" t="n">
        <f aca="false">H7253/2_Girdiler!$B$17</f>
        <v>3.05321868755422</v>
      </c>
      <c r="J7253" s="16" t="n">
        <f aca="false">D7253+I7253</f>
        <v>25.212693296521</v>
      </c>
    </row>
    <row r="7254" customFormat="false" ht="15" hidden="false" customHeight="false" outlineLevel="0" collapsed="false">
      <c r="A7254" s="0" t="n">
        <v>7242</v>
      </c>
      <c r="B7254" s="7" t="n">
        <v>0.198284</v>
      </c>
      <c r="C7254" s="7" t="n">
        <v>0.60334</v>
      </c>
      <c r="D7254" s="16" t="n">
        <f aca="false">LOGINV(B7254,$B$7,$C$7)</f>
        <v>8.44230123582584</v>
      </c>
      <c r="E7254" s="16" t="n">
        <f aca="false">LOGINV(C7254,$B$8,$C$8)</f>
        <v>129.327932109705</v>
      </c>
      <c r="F7254" s="16" t="n">
        <f aca="false">$B$5/100*E7254*2_Girdiler!$B$14*2_Girdiler!$B$15*2_Girdiler!$B$16</f>
        <v>3.25389077188019</v>
      </c>
      <c r="G7254" s="16" t="n">
        <f aca="false">MIN(MATCH(F7254,2_Girdiler!$B$20:$I$20,1),7)</f>
        <v>1</v>
      </c>
      <c r="H7254" s="16" t="n">
        <f aca="false">IF(F7254&gt;=40,2_Girdiler!$I$21+(F7254-40)*(2_Girdiler!$I$21-2_Girdiler!$H$21)/(2_Girdiler!$I$20-2_Girdiler!$H$20),INDEX(2_Girdiler!$B$21:$I$21,G7254)+(F7254-INDEX(2_Girdiler!$B$20:$I$20,G7254))*(INDEX(2_Girdiler!$B$21:$I$21,G7254+1)-INDEX(2_Girdiler!$B$21:$I$21,G7254))/(INDEX(2_Girdiler!$B$20:$I$20,G7254+1)-INDEX(2_Girdiler!$B$20:$I$20,G7254)))</f>
        <v>7.15855969813642</v>
      </c>
      <c r="I7254" s="16" t="n">
        <f aca="false">H7254/2_Girdiler!$B$17</f>
        <v>2.86801269957389</v>
      </c>
      <c r="J7254" s="16" t="n">
        <f aca="false">D7254+I7254</f>
        <v>11.3103139353997</v>
      </c>
    </row>
    <row r="7255" customFormat="false" ht="15" hidden="false" customHeight="false" outlineLevel="0" collapsed="false">
      <c r="A7255" s="0" t="n">
        <v>7243</v>
      </c>
      <c r="B7255" s="7" t="n">
        <v>0.342442</v>
      </c>
      <c r="C7255" s="7" t="n">
        <v>0.367414</v>
      </c>
      <c r="D7255" s="16" t="n">
        <f aca="false">LOGINV(B7255,$B$7,$C$7)</f>
        <v>10.8006126940351</v>
      </c>
      <c r="E7255" s="16" t="n">
        <f aca="false">LOGINV(C7255,$B$8,$C$8)</f>
        <v>87.7587531819508</v>
      </c>
      <c r="F7255" s="16" t="n">
        <f aca="false">$B$5/100*E7255*2_Girdiler!$B$14*2_Girdiler!$B$15*2_Girdiler!$B$16</f>
        <v>2.20801023005788</v>
      </c>
      <c r="G7255" s="16" t="n">
        <f aca="false">MIN(MATCH(F7255,2_Girdiler!$B$20:$I$20,1),7)</f>
        <v>1</v>
      </c>
      <c r="H7255" s="16" t="n">
        <f aca="false">IF(F7255&gt;=40,2_Girdiler!$I$21+(F7255-40)*(2_Girdiler!$I$21-2_Girdiler!$H$21)/(2_Girdiler!$I$20-2_Girdiler!$H$20),INDEX(2_Girdiler!$B$21:$I$21,G7255)+(F7255-INDEX(2_Girdiler!$B$20:$I$20,G7255))*(INDEX(2_Girdiler!$B$21:$I$21,G7255+1)-INDEX(2_Girdiler!$B$21:$I$21,G7255))/(INDEX(2_Girdiler!$B$20:$I$20,G7255+1)-INDEX(2_Girdiler!$B$20:$I$20,G7255)))</f>
        <v>4.85762250612734</v>
      </c>
      <c r="I7255" s="16" t="n">
        <f aca="false">H7255/2_Girdiler!$B$17</f>
        <v>1.94616286303179</v>
      </c>
      <c r="J7255" s="16" t="n">
        <f aca="false">D7255+I7255</f>
        <v>12.7467755570669</v>
      </c>
    </row>
    <row r="7256" customFormat="false" ht="15" hidden="false" customHeight="false" outlineLevel="0" collapsed="false">
      <c r="A7256" s="0" t="n">
        <v>7244</v>
      </c>
      <c r="B7256" s="7" t="n">
        <v>0.178167</v>
      </c>
      <c r="C7256" s="7" t="n">
        <v>0.997234</v>
      </c>
      <c r="D7256" s="16" t="n">
        <f aca="false">LOGINV(B7256,$B$7,$C$7)</f>
        <v>8.09842208371049</v>
      </c>
      <c r="E7256" s="16" t="n">
        <f aca="false">LOGINV(C7256,$B$8,$C$8)</f>
        <v>654.611616503562</v>
      </c>
      <c r="F7256" s="16" t="n">
        <f aca="false">$B$5/100*E7256*2_Girdiler!$B$14*2_Girdiler!$B$15*2_Girdiler!$B$16</f>
        <v>16.4700282712296</v>
      </c>
      <c r="G7256" s="16" t="n">
        <f aca="false">MIN(MATCH(F7256,2_Girdiler!$B$20:$I$20,1),7)</f>
        <v>4</v>
      </c>
      <c r="H7256" s="16" t="n">
        <f aca="false">IF(F7256&gt;=40,2_Girdiler!$I$21+(F7256-40)*(2_Girdiler!$I$21-2_Girdiler!$H$21)/(2_Girdiler!$I$20-2_Girdiler!$H$20),INDEX(2_Girdiler!$B$21:$I$21,G7256)+(F7256-INDEX(2_Girdiler!$B$20:$I$20,G7256))*(INDEX(2_Girdiler!$B$21:$I$21,G7256+1)-INDEX(2_Girdiler!$B$21:$I$21,G7256))/(INDEX(2_Girdiler!$B$20:$I$20,G7256+1)-INDEX(2_Girdiler!$B$20:$I$20,G7256)))</f>
        <v>24.2350141356148</v>
      </c>
      <c r="I7256" s="16" t="n">
        <f aca="false">H7256/2_Girdiler!$B$17</f>
        <v>9.70954091971747</v>
      </c>
      <c r="J7256" s="16" t="n">
        <f aca="false">D7256+I7256</f>
        <v>17.807963003428</v>
      </c>
    </row>
    <row r="7257" customFormat="false" ht="15" hidden="false" customHeight="false" outlineLevel="0" collapsed="false">
      <c r="A7257" s="0" t="n">
        <v>7245</v>
      </c>
      <c r="B7257" s="7" t="n">
        <v>0.611533</v>
      </c>
      <c r="C7257" s="7" t="n">
        <v>0.236593</v>
      </c>
      <c r="D7257" s="16" t="n">
        <f aca="false">LOGINV(B7257,$B$7,$C$7)</f>
        <v>15.8587402616677</v>
      </c>
      <c r="E7257" s="16" t="n">
        <f aca="false">LOGINV(C7257,$B$8,$C$8)</f>
        <v>68.7315818648106</v>
      </c>
      <c r="F7257" s="16" t="n">
        <f aca="false">$B$5/100*E7257*2_Girdiler!$B$14*2_Girdiler!$B$15*2_Girdiler!$B$16</f>
        <v>1.72928659971864</v>
      </c>
      <c r="G7257" s="16" t="n">
        <f aca="false">MIN(MATCH(F7257,2_Girdiler!$B$20:$I$20,1),7)</f>
        <v>1</v>
      </c>
      <c r="H7257" s="16" t="n">
        <f aca="false">IF(F7257&gt;=40,2_Girdiler!$I$21+(F7257-40)*(2_Girdiler!$I$21-2_Girdiler!$H$21)/(2_Girdiler!$I$20-2_Girdiler!$H$20),INDEX(2_Girdiler!$B$21:$I$21,G7257)+(F7257-INDEX(2_Girdiler!$B$20:$I$20,G7257))*(INDEX(2_Girdiler!$B$21:$I$21,G7257+1)-INDEX(2_Girdiler!$B$21:$I$21,G7257))/(INDEX(2_Girdiler!$B$20:$I$20,G7257+1)-INDEX(2_Girdiler!$B$20:$I$20,G7257)))</f>
        <v>3.804430519381</v>
      </c>
      <c r="I7257" s="16" t="n">
        <f aca="false">H7257/2_Girdiler!$B$17</f>
        <v>1.52421094526482</v>
      </c>
      <c r="J7257" s="16" t="n">
        <f aca="false">D7257+I7257</f>
        <v>17.3829512069325</v>
      </c>
    </row>
    <row r="7258" customFormat="false" ht="15" hidden="false" customHeight="false" outlineLevel="0" collapsed="false">
      <c r="A7258" s="0" t="n">
        <v>7246</v>
      </c>
      <c r="B7258" s="7" t="n">
        <v>0.03818</v>
      </c>
      <c r="C7258" s="7" t="n">
        <v>0.832728</v>
      </c>
      <c r="D7258" s="16" t="n">
        <f aca="false">LOGINV(B7258,$B$7,$C$7)</f>
        <v>5.04284869375138</v>
      </c>
      <c r="E7258" s="16" t="n">
        <f aca="false">LOGINV(C7258,$B$8,$C$8)</f>
        <v>203.595995253504</v>
      </c>
      <c r="F7258" s="16" t="n">
        <f aca="false">$B$5/100*E7258*2_Girdiler!$B$14*2_Girdiler!$B$15*2_Girdiler!$B$16</f>
        <v>5.12247524057816</v>
      </c>
      <c r="G7258" s="16" t="n">
        <f aca="false">MIN(MATCH(F7258,2_Girdiler!$B$20:$I$20,1),7)</f>
        <v>2</v>
      </c>
      <c r="H7258" s="16" t="n">
        <f aca="false">IF(F7258&gt;=40,2_Girdiler!$I$21+(F7258-40)*(2_Girdiler!$I$21-2_Girdiler!$H$21)/(2_Girdiler!$I$20-2_Girdiler!$H$20),INDEX(2_Girdiler!$B$21:$I$21,G7258)+(F7258-INDEX(2_Girdiler!$B$20:$I$20,G7258))*(INDEX(2_Girdiler!$B$21:$I$21,G7258+1)-INDEX(2_Girdiler!$B$21:$I$21,G7258))/(INDEX(2_Girdiler!$B$20:$I$20,G7258+1)-INDEX(2_Girdiler!$B$20:$I$20,G7258)))</f>
        <v>11.1959603849251</v>
      </c>
      <c r="I7258" s="16" t="n">
        <f aca="false">H7258/2_Girdiler!$B$17</f>
        <v>4.48556105165267</v>
      </c>
      <c r="J7258" s="16" t="n">
        <f aca="false">D7258+I7258</f>
        <v>9.52840974540404</v>
      </c>
    </row>
    <row r="7259" customFormat="false" ht="15" hidden="false" customHeight="false" outlineLevel="0" collapsed="false">
      <c r="A7259" s="0" t="n">
        <v>7247</v>
      </c>
      <c r="B7259" s="7" t="n">
        <v>0.35371</v>
      </c>
      <c r="C7259" s="7" t="n">
        <v>0.454894</v>
      </c>
      <c r="D7259" s="16" t="n">
        <f aca="false">LOGINV(B7259,$B$7,$C$7)</f>
        <v>10.985703688276</v>
      </c>
      <c r="E7259" s="16" t="n">
        <f aca="false">LOGINV(C7259,$B$8,$C$8)</f>
        <v>101.50317675124</v>
      </c>
      <c r="F7259" s="16" t="n">
        <f aca="false">$B$5/100*E7259*2_Girdiler!$B$14*2_Girdiler!$B$15*2_Girdiler!$B$16</f>
        <v>2.55381992706119</v>
      </c>
      <c r="G7259" s="16" t="n">
        <f aca="false">MIN(MATCH(F7259,2_Girdiler!$B$20:$I$20,1),7)</f>
        <v>1</v>
      </c>
      <c r="H7259" s="16" t="n">
        <f aca="false">IF(F7259&gt;=40,2_Girdiler!$I$21+(F7259-40)*(2_Girdiler!$I$21-2_Girdiler!$H$21)/(2_Girdiler!$I$20-2_Girdiler!$H$20),INDEX(2_Girdiler!$B$21:$I$21,G7259)+(F7259-INDEX(2_Girdiler!$B$20:$I$20,G7259))*(INDEX(2_Girdiler!$B$21:$I$21,G7259+1)-INDEX(2_Girdiler!$B$21:$I$21,G7259))/(INDEX(2_Girdiler!$B$20:$I$20,G7259+1)-INDEX(2_Girdiler!$B$20:$I$20,G7259)))</f>
        <v>5.61840383953462</v>
      </c>
      <c r="I7259" s="16" t="n">
        <f aca="false">H7259/2_Girdiler!$B$17</f>
        <v>2.25096307673663</v>
      </c>
      <c r="J7259" s="16" t="n">
        <f aca="false">D7259+I7259</f>
        <v>13.2366667650126</v>
      </c>
    </row>
    <row r="7260" customFormat="false" ht="15" hidden="false" customHeight="false" outlineLevel="0" collapsed="false">
      <c r="A7260" s="0" t="n">
        <v>7248</v>
      </c>
      <c r="B7260" s="7" t="n">
        <v>0.362091</v>
      </c>
      <c r="C7260" s="7" t="n">
        <v>0.038397</v>
      </c>
      <c r="D7260" s="16" t="n">
        <f aca="false">LOGINV(B7260,$B$7,$C$7)</f>
        <v>11.1240269675896</v>
      </c>
      <c r="E7260" s="16" t="n">
        <f aca="false">LOGINV(C7260,$B$8,$C$8)</f>
        <v>34.8465136635757</v>
      </c>
      <c r="F7260" s="16" t="n">
        <f aca="false">$B$5/100*E7260*2_Girdiler!$B$14*2_Girdiler!$B$15*2_Girdiler!$B$16</f>
        <v>0.876738283775563</v>
      </c>
      <c r="G7260" s="16" t="n">
        <f aca="false">MIN(MATCH(F7260,2_Girdiler!$B$20:$I$20,1),7)</f>
        <v>1</v>
      </c>
      <c r="H7260" s="16" t="n">
        <f aca="false">IF(F7260&gt;=40,2_Girdiler!$I$21+(F7260-40)*(2_Girdiler!$I$21-2_Girdiler!$H$21)/(2_Girdiler!$I$20-2_Girdiler!$H$20),INDEX(2_Girdiler!$B$21:$I$21,G7260)+(F7260-INDEX(2_Girdiler!$B$20:$I$20,G7260))*(INDEX(2_Girdiler!$B$21:$I$21,G7260+1)-INDEX(2_Girdiler!$B$21:$I$21,G7260))/(INDEX(2_Girdiler!$B$20:$I$20,G7260+1)-INDEX(2_Girdiler!$B$20:$I$20,G7260)))</f>
        <v>1.92882422430624</v>
      </c>
      <c r="I7260" s="16" t="n">
        <f aca="false">H7260/2_Girdiler!$B$17</f>
        <v>0.772766115507307</v>
      </c>
      <c r="J7260" s="16" t="n">
        <f aca="false">D7260+I7260</f>
        <v>11.8967930830969</v>
      </c>
    </row>
    <row r="7261" customFormat="false" ht="15" hidden="false" customHeight="false" outlineLevel="0" collapsed="false">
      <c r="A7261" s="0" t="n">
        <v>7249</v>
      </c>
      <c r="B7261" s="7" t="n">
        <v>0.34294</v>
      </c>
      <c r="C7261" s="7" t="n">
        <v>0.63212</v>
      </c>
      <c r="D7261" s="16" t="n">
        <f aca="false">LOGINV(B7261,$B$7,$C$7)</f>
        <v>10.8087736143516</v>
      </c>
      <c r="E7261" s="16" t="n">
        <f aca="false">LOGINV(C7261,$B$8,$C$8)</f>
        <v>135.784383364651</v>
      </c>
      <c r="F7261" s="16" t="n">
        <f aca="false">$B$5/100*E7261*2_Girdiler!$B$14*2_Girdiler!$B$15*2_Girdiler!$B$16</f>
        <v>3.41633508545462</v>
      </c>
      <c r="G7261" s="16" t="n">
        <f aca="false">MIN(MATCH(F7261,2_Girdiler!$B$20:$I$20,1),7)</f>
        <v>1</v>
      </c>
      <c r="H7261" s="16" t="n">
        <f aca="false">IF(F7261&gt;=40,2_Girdiler!$I$21+(F7261-40)*(2_Girdiler!$I$21-2_Girdiler!$H$21)/(2_Girdiler!$I$20-2_Girdiler!$H$20),INDEX(2_Girdiler!$B$21:$I$21,G7261)+(F7261-INDEX(2_Girdiler!$B$20:$I$20,G7261))*(INDEX(2_Girdiler!$B$21:$I$21,G7261+1)-INDEX(2_Girdiler!$B$21:$I$21,G7261))/(INDEX(2_Girdiler!$B$20:$I$20,G7261+1)-INDEX(2_Girdiler!$B$20:$I$20,G7261)))</f>
        <v>7.51593718800015</v>
      </c>
      <c r="I7261" s="16" t="n">
        <f aca="false">H7261/2_Girdiler!$B$17</f>
        <v>3.01119278365391</v>
      </c>
      <c r="J7261" s="16" t="n">
        <f aca="false">D7261+I7261</f>
        <v>13.8199663980055</v>
      </c>
    </row>
    <row r="7262" customFormat="false" ht="15" hidden="false" customHeight="false" outlineLevel="0" collapsed="false">
      <c r="A7262" s="0" t="n">
        <v>7250</v>
      </c>
      <c r="B7262" s="7" t="n">
        <v>0.923408</v>
      </c>
      <c r="C7262" s="7" t="n">
        <v>0.337096</v>
      </c>
      <c r="D7262" s="16" t="n">
        <f aca="false">LOGINV(B7262,$B$7,$C$7)</f>
        <v>30.0233715488611</v>
      </c>
      <c r="E7262" s="16" t="n">
        <f aca="false">LOGINV(C7262,$B$8,$C$8)</f>
        <v>83.2509692498065</v>
      </c>
      <c r="F7262" s="16" t="n">
        <f aca="false">$B$5/100*E7262*2_Girdiler!$B$14*2_Girdiler!$B$15*2_Girdiler!$B$16</f>
        <v>2.09459438632513</v>
      </c>
      <c r="G7262" s="16" t="n">
        <f aca="false">MIN(MATCH(F7262,2_Girdiler!$B$20:$I$20,1),7)</f>
        <v>1</v>
      </c>
      <c r="H7262" s="16" t="n">
        <f aca="false">IF(F7262&gt;=40,2_Girdiler!$I$21+(F7262-40)*(2_Girdiler!$I$21-2_Girdiler!$H$21)/(2_Girdiler!$I$20-2_Girdiler!$H$20),INDEX(2_Girdiler!$B$21:$I$21,G7262)+(F7262-INDEX(2_Girdiler!$B$20:$I$20,G7262))*(INDEX(2_Girdiler!$B$21:$I$21,G7262+1)-INDEX(2_Girdiler!$B$21:$I$21,G7262))/(INDEX(2_Girdiler!$B$20:$I$20,G7262+1)-INDEX(2_Girdiler!$B$20:$I$20,G7262)))</f>
        <v>4.60810764991529</v>
      </c>
      <c r="I7262" s="16" t="n">
        <f aca="false">H7262/2_Girdiler!$B$17</f>
        <v>1.84619697512632</v>
      </c>
      <c r="J7262" s="16" t="n">
        <f aca="false">D7262+I7262</f>
        <v>31.8695685239875</v>
      </c>
    </row>
    <row r="7263" customFormat="false" ht="15" hidden="false" customHeight="false" outlineLevel="0" collapsed="false">
      <c r="A7263" s="0" t="n">
        <v>7251</v>
      </c>
      <c r="B7263" s="7" t="n">
        <v>0.906028</v>
      </c>
      <c r="C7263" s="7" t="n">
        <v>0.577456</v>
      </c>
      <c r="D7263" s="16" t="n">
        <f aca="false">LOGINV(B7263,$B$7,$C$7)</f>
        <v>28.2112435897785</v>
      </c>
      <c r="E7263" s="16" t="n">
        <f aca="false">LOGINV(C7263,$B$8,$C$8)</f>
        <v>123.884915470527</v>
      </c>
      <c r="F7263" s="16" t="n">
        <f aca="false">$B$5/100*E7263*2_Girdiler!$B$14*2_Girdiler!$B$15*2_Girdiler!$B$16</f>
        <v>3.11694447323847</v>
      </c>
      <c r="G7263" s="16" t="n">
        <f aca="false">MIN(MATCH(F7263,2_Girdiler!$B$20:$I$20,1),7)</f>
        <v>1</v>
      </c>
      <c r="H7263" s="16" t="n">
        <f aca="false">IF(F7263&gt;=40,2_Girdiler!$I$21+(F7263-40)*(2_Girdiler!$I$21-2_Girdiler!$H$21)/(2_Girdiler!$I$20-2_Girdiler!$H$20),INDEX(2_Girdiler!$B$21:$I$21,G7263)+(F7263-INDEX(2_Girdiler!$B$20:$I$20,G7263))*(INDEX(2_Girdiler!$B$21:$I$21,G7263+1)-INDEX(2_Girdiler!$B$21:$I$21,G7263))/(INDEX(2_Girdiler!$B$20:$I$20,G7263+1)-INDEX(2_Girdiler!$B$20:$I$20,G7263)))</f>
        <v>6.85727784112463</v>
      </c>
      <c r="I7263" s="16" t="n">
        <f aca="false">H7263/2_Girdiler!$B$17</f>
        <v>2.74730682737365</v>
      </c>
      <c r="J7263" s="16" t="n">
        <f aca="false">D7263+I7263</f>
        <v>30.9585504171522</v>
      </c>
    </row>
    <row r="7264" customFormat="false" ht="15" hidden="false" customHeight="false" outlineLevel="0" collapsed="false">
      <c r="A7264" s="0" t="n">
        <v>7252</v>
      </c>
      <c r="B7264" s="7" t="n">
        <v>0.43883</v>
      </c>
      <c r="C7264" s="7" t="n">
        <v>0.363483</v>
      </c>
      <c r="D7264" s="16" t="n">
        <f aca="false">LOGINV(B7264,$B$7,$C$7)</f>
        <v>12.4285461200262</v>
      </c>
      <c r="E7264" s="16" t="n">
        <f aca="false">LOGINV(C7264,$B$8,$C$8)</f>
        <v>87.1685468420174</v>
      </c>
      <c r="F7264" s="16" t="n">
        <f aca="false">$B$5/100*E7264*2_Girdiler!$B$14*2_Girdiler!$B$15*2_Girdiler!$B$16</f>
        <v>2.19316063854516</v>
      </c>
      <c r="G7264" s="16" t="n">
        <f aca="false">MIN(MATCH(F7264,2_Girdiler!$B$20:$I$20,1),7)</f>
        <v>1</v>
      </c>
      <c r="H7264" s="16" t="n">
        <f aca="false">IF(F7264&gt;=40,2_Girdiler!$I$21+(F7264-40)*(2_Girdiler!$I$21-2_Girdiler!$H$21)/(2_Girdiler!$I$20-2_Girdiler!$H$20),INDEX(2_Girdiler!$B$21:$I$21,G7264)+(F7264-INDEX(2_Girdiler!$B$20:$I$20,G7264))*(INDEX(2_Girdiler!$B$21:$I$21,G7264+1)-INDEX(2_Girdiler!$B$21:$I$21,G7264))/(INDEX(2_Girdiler!$B$20:$I$20,G7264+1)-INDEX(2_Girdiler!$B$20:$I$20,G7264)))</f>
        <v>4.82495340479935</v>
      </c>
      <c r="I7264" s="16" t="n">
        <f aca="false">H7264/2_Girdiler!$B$17</f>
        <v>1.93307428076897</v>
      </c>
      <c r="J7264" s="16" t="n">
        <f aca="false">D7264+I7264</f>
        <v>14.3616204007951</v>
      </c>
    </row>
    <row r="7265" customFormat="false" ht="15" hidden="false" customHeight="false" outlineLevel="0" collapsed="false">
      <c r="A7265" s="0" t="n">
        <v>7253</v>
      </c>
      <c r="B7265" s="7" t="n">
        <v>0.017994</v>
      </c>
      <c r="C7265" s="7" t="n">
        <v>0.29369</v>
      </c>
      <c r="D7265" s="16" t="n">
        <f aca="false">LOGINV(B7265,$B$7,$C$7)</f>
        <v>4.20761968156339</v>
      </c>
      <c r="E7265" s="16" t="n">
        <f aca="false">LOGINV(C7265,$B$8,$C$8)</f>
        <v>76.9347097624623</v>
      </c>
      <c r="F7265" s="16" t="n">
        <f aca="false">$B$5/100*E7265*2_Girdiler!$B$14*2_Girdiler!$B$15*2_Girdiler!$B$16</f>
        <v>1.93567729762355</v>
      </c>
      <c r="G7265" s="16" t="n">
        <f aca="false">MIN(MATCH(F7265,2_Girdiler!$B$20:$I$20,1),7)</f>
        <v>1</v>
      </c>
      <c r="H7265" s="16" t="n">
        <f aca="false">IF(F7265&gt;=40,2_Girdiler!$I$21+(F7265-40)*(2_Girdiler!$I$21-2_Girdiler!$H$21)/(2_Girdiler!$I$20-2_Girdiler!$H$20),INDEX(2_Girdiler!$B$21:$I$21,G7265)+(F7265-INDEX(2_Girdiler!$B$20:$I$20,G7265))*(INDEX(2_Girdiler!$B$21:$I$21,G7265+1)-INDEX(2_Girdiler!$B$21:$I$21,G7265))/(INDEX(2_Girdiler!$B$20:$I$20,G7265+1)-INDEX(2_Girdiler!$B$20:$I$20,G7265)))</f>
        <v>4.25849005477181</v>
      </c>
      <c r="I7265" s="16" t="n">
        <f aca="false">H7265/2_Girdiler!$B$17</f>
        <v>1.70612582322589</v>
      </c>
      <c r="J7265" s="16" t="n">
        <f aca="false">D7265+I7265</f>
        <v>5.91374550478927</v>
      </c>
    </row>
    <row r="7266" customFormat="false" ht="15" hidden="false" customHeight="false" outlineLevel="0" collapsed="false">
      <c r="A7266" s="0" t="n">
        <v>7254</v>
      </c>
      <c r="B7266" s="7" t="n">
        <v>0.149286</v>
      </c>
      <c r="C7266" s="7" t="n">
        <v>0.974009</v>
      </c>
      <c r="D7266" s="16" t="n">
        <f aca="false">LOGINV(B7266,$B$7,$C$7)</f>
        <v>7.58659133110549</v>
      </c>
      <c r="E7266" s="16" t="n">
        <f aca="false">LOGINV(C7266,$B$8,$C$8)</f>
        <v>382.840361470861</v>
      </c>
      <c r="F7266" s="16" t="n">
        <f aca="false">$B$5/100*E7266*2_Girdiler!$B$14*2_Girdiler!$B$15*2_Girdiler!$B$16</f>
        <v>9.63226349460686</v>
      </c>
      <c r="G7266" s="16" t="n">
        <f aca="false">MIN(MATCH(F7266,2_Girdiler!$B$20:$I$20,1),7)</f>
        <v>2</v>
      </c>
      <c r="H7266" s="16" t="n">
        <f aca="false">IF(F7266&gt;=40,2_Girdiler!$I$21+(F7266-40)*(2_Girdiler!$I$21-2_Girdiler!$H$21)/(2_Girdiler!$I$20-2_Girdiler!$H$20),INDEX(2_Girdiler!$B$21:$I$21,G7266)+(F7266-INDEX(2_Girdiler!$B$20:$I$20,G7266))*(INDEX(2_Girdiler!$B$21:$I$21,G7266+1)-INDEX(2_Girdiler!$B$21:$I$21,G7266))/(INDEX(2_Girdiler!$B$20:$I$20,G7266+1)-INDEX(2_Girdiler!$B$20:$I$20,G7266)))</f>
        <v>18.411621591371</v>
      </c>
      <c r="I7266" s="16" t="n">
        <f aca="false">H7266/2_Girdiler!$B$17</f>
        <v>7.37645095808132</v>
      </c>
      <c r="J7266" s="16" t="n">
        <f aca="false">D7266+I7266</f>
        <v>14.9630422891868</v>
      </c>
    </row>
    <row r="7267" customFormat="false" ht="15" hidden="false" customHeight="false" outlineLevel="0" collapsed="false">
      <c r="A7267" s="0" t="n">
        <v>7255</v>
      </c>
      <c r="B7267" s="7" t="n">
        <v>0.818584</v>
      </c>
      <c r="C7267" s="7" t="n">
        <v>0.195911</v>
      </c>
      <c r="D7267" s="16" t="n">
        <f aca="false">LOGINV(B7267,$B$7,$C$7)</f>
        <v>22.4889475737996</v>
      </c>
      <c r="E7267" s="16" t="n">
        <f aca="false">LOGINV(C7267,$B$8,$C$8)</f>
        <v>62.832718841819</v>
      </c>
      <c r="F7267" s="16" t="n">
        <f aca="false">$B$5/100*E7267*2_Girdiler!$B$14*2_Girdiler!$B$15*2_Girdiler!$B$16</f>
        <v>1.58087120606017</v>
      </c>
      <c r="G7267" s="16" t="n">
        <f aca="false">MIN(MATCH(F7267,2_Girdiler!$B$20:$I$20,1),7)</f>
        <v>1</v>
      </c>
      <c r="H7267" s="16" t="n">
        <f aca="false">IF(F7267&gt;=40,2_Girdiler!$I$21+(F7267-40)*(2_Girdiler!$I$21-2_Girdiler!$H$21)/(2_Girdiler!$I$20-2_Girdiler!$H$20),INDEX(2_Girdiler!$B$21:$I$21,G7267)+(F7267-INDEX(2_Girdiler!$B$20:$I$20,G7267))*(INDEX(2_Girdiler!$B$21:$I$21,G7267+1)-INDEX(2_Girdiler!$B$21:$I$21,G7267))/(INDEX(2_Girdiler!$B$20:$I$20,G7267+1)-INDEX(2_Girdiler!$B$20:$I$20,G7267)))</f>
        <v>3.47791665333236</v>
      </c>
      <c r="I7267" s="16" t="n">
        <f aca="false">H7267/2_Girdiler!$B$17</f>
        <v>1.39339609508508</v>
      </c>
      <c r="J7267" s="16" t="n">
        <f aca="false">D7267+I7267</f>
        <v>23.8823436688847</v>
      </c>
    </row>
    <row r="7268" customFormat="false" ht="15" hidden="false" customHeight="false" outlineLevel="0" collapsed="false">
      <c r="A7268" s="0" t="n">
        <v>7256</v>
      </c>
      <c r="B7268" s="7" t="n">
        <v>0.806263</v>
      </c>
      <c r="C7268" s="7" t="n">
        <v>0.907233</v>
      </c>
      <c r="D7268" s="16" t="n">
        <f aca="false">LOGINV(B7268,$B$7,$C$7)</f>
        <v>21.922404975858</v>
      </c>
      <c r="E7268" s="16" t="n">
        <f aca="false">LOGINV(C7268,$B$8,$C$8)</f>
        <v>256.675053366279</v>
      </c>
      <c r="F7268" s="16" t="n">
        <f aca="false">$B$5/100*E7268*2_Girdiler!$B$14*2_Girdiler!$B$15*2_Girdiler!$B$16</f>
        <v>6.45794434269557</v>
      </c>
      <c r="G7268" s="16" t="n">
        <f aca="false">MIN(MATCH(F7268,2_Girdiler!$B$20:$I$20,1),7)</f>
        <v>2</v>
      </c>
      <c r="H7268" s="16" t="n">
        <f aca="false">IF(F7268&gt;=40,2_Girdiler!$I$21+(F7268-40)*(2_Girdiler!$I$21-2_Girdiler!$H$21)/(2_Girdiler!$I$20-2_Girdiler!$H$20),INDEX(2_Girdiler!$B$21:$I$21,G7268)+(F7268-INDEX(2_Girdiler!$B$20:$I$20,G7268))*(INDEX(2_Girdiler!$B$21:$I$21,G7268+1)-INDEX(2_Girdiler!$B$21:$I$21,G7268))/(INDEX(2_Girdiler!$B$20:$I$20,G7268+1)-INDEX(2_Girdiler!$B$20:$I$20,G7268)))</f>
        <v>13.3327109483129</v>
      </c>
      <c r="I7268" s="16" t="n">
        <f aca="false">H7268/2_Girdiler!$B$17</f>
        <v>5.34163098890742</v>
      </c>
      <c r="J7268" s="16" t="n">
        <f aca="false">D7268+I7268</f>
        <v>27.2640359647654</v>
      </c>
    </row>
    <row r="7269" customFormat="false" ht="15" hidden="false" customHeight="false" outlineLevel="0" collapsed="false">
      <c r="A7269" s="0" t="n">
        <v>7257</v>
      </c>
      <c r="B7269" s="7" t="n">
        <v>0.680653</v>
      </c>
      <c r="C7269" s="7" t="n">
        <v>0.089002</v>
      </c>
      <c r="D7269" s="16" t="n">
        <f aca="false">LOGINV(B7269,$B$7,$C$7)</f>
        <v>17.5932193254193</v>
      </c>
      <c r="E7269" s="16" t="n">
        <f aca="false">LOGINV(C7269,$B$8,$C$8)</f>
        <v>45.7772956916567</v>
      </c>
      <c r="F7269" s="16" t="n">
        <f aca="false">$B$5/100*E7269*2_Girdiler!$B$14*2_Girdiler!$B$15*2_Girdiler!$B$16</f>
        <v>1.15175675960208</v>
      </c>
      <c r="G7269" s="16" t="n">
        <f aca="false">MIN(MATCH(F7269,2_Girdiler!$B$20:$I$20,1),7)</f>
        <v>1</v>
      </c>
      <c r="H7269" s="16" t="n">
        <f aca="false">IF(F7269&gt;=40,2_Girdiler!$I$21+(F7269-40)*(2_Girdiler!$I$21-2_Girdiler!$H$21)/(2_Girdiler!$I$20-2_Girdiler!$H$20),INDEX(2_Girdiler!$B$21:$I$21,G7269)+(F7269-INDEX(2_Girdiler!$B$20:$I$20,G7269))*(INDEX(2_Girdiler!$B$21:$I$21,G7269+1)-INDEX(2_Girdiler!$B$21:$I$21,G7269))/(INDEX(2_Girdiler!$B$20:$I$20,G7269+1)-INDEX(2_Girdiler!$B$20:$I$20,G7269)))</f>
        <v>2.53386487112458</v>
      </c>
      <c r="I7269" s="16" t="n">
        <f aca="false">H7269/2_Girdiler!$B$17</f>
        <v>1.01517022080312</v>
      </c>
      <c r="J7269" s="16" t="n">
        <f aca="false">D7269+I7269</f>
        <v>18.6083895462224</v>
      </c>
    </row>
    <row r="7270" customFormat="false" ht="15" hidden="false" customHeight="false" outlineLevel="0" collapsed="false">
      <c r="A7270" s="0" t="n">
        <v>7258</v>
      </c>
      <c r="B7270" s="7" t="n">
        <v>0.861175</v>
      </c>
      <c r="C7270" s="7" t="n">
        <v>0.283476</v>
      </c>
      <c r="D7270" s="16" t="n">
        <f aca="false">LOGINV(B7270,$B$7,$C$7)</f>
        <v>24.8019181713379</v>
      </c>
      <c r="E7270" s="16" t="n">
        <f aca="false">LOGINV(C7270,$B$8,$C$8)</f>
        <v>75.4636079796629</v>
      </c>
      <c r="F7270" s="16" t="n">
        <f aca="false">$B$5/100*E7270*2_Girdiler!$B$14*2_Girdiler!$B$15*2_Girdiler!$B$16</f>
        <v>1.89866437676832</v>
      </c>
      <c r="G7270" s="16" t="n">
        <f aca="false">MIN(MATCH(F7270,2_Girdiler!$B$20:$I$20,1),7)</f>
        <v>1</v>
      </c>
      <c r="H7270" s="16" t="n">
        <f aca="false">IF(F7270&gt;=40,2_Girdiler!$I$21+(F7270-40)*(2_Girdiler!$I$21-2_Girdiler!$H$21)/(2_Girdiler!$I$20-2_Girdiler!$H$20),INDEX(2_Girdiler!$B$21:$I$21,G7270)+(F7270-INDEX(2_Girdiler!$B$20:$I$20,G7270))*(INDEX(2_Girdiler!$B$21:$I$21,G7270+1)-INDEX(2_Girdiler!$B$21:$I$21,G7270))/(INDEX(2_Girdiler!$B$20:$I$20,G7270+1)-INDEX(2_Girdiler!$B$20:$I$20,G7270)))</f>
        <v>4.1770616288903</v>
      </c>
      <c r="I7270" s="16" t="n">
        <f aca="false">H7270/2_Girdiler!$B$17</f>
        <v>1.67350225516438</v>
      </c>
      <c r="J7270" s="16" t="n">
        <f aca="false">D7270+I7270</f>
        <v>26.4754204265023</v>
      </c>
    </row>
    <row r="7271" customFormat="false" ht="15" hidden="false" customHeight="false" outlineLevel="0" collapsed="false">
      <c r="A7271" s="0" t="n">
        <v>7259</v>
      </c>
      <c r="B7271" s="7" t="n">
        <v>0.075784</v>
      </c>
      <c r="C7271" s="7" t="n">
        <v>0.310417</v>
      </c>
      <c r="D7271" s="16" t="n">
        <f aca="false">LOGINV(B7271,$B$7,$C$7)</f>
        <v>6.08897691573794</v>
      </c>
      <c r="E7271" s="16" t="n">
        <f aca="false">LOGINV(C7271,$B$8,$C$8)</f>
        <v>79.3541264132635</v>
      </c>
      <c r="F7271" s="16" t="n">
        <f aca="false">$B$5/100*E7271*2_Girdiler!$B$14*2_Girdiler!$B$15*2_Girdiler!$B$16</f>
        <v>1.99654982055771</v>
      </c>
      <c r="G7271" s="16" t="n">
        <f aca="false">MIN(MATCH(F7271,2_Girdiler!$B$20:$I$20,1),7)</f>
        <v>1</v>
      </c>
      <c r="H7271" s="16" t="n">
        <f aca="false">IF(F7271&gt;=40,2_Girdiler!$I$21+(F7271-40)*(2_Girdiler!$I$21-2_Girdiler!$H$21)/(2_Girdiler!$I$20-2_Girdiler!$H$20),INDEX(2_Girdiler!$B$21:$I$21,G7271)+(F7271-INDEX(2_Girdiler!$B$20:$I$20,G7271))*(INDEX(2_Girdiler!$B$21:$I$21,G7271+1)-INDEX(2_Girdiler!$B$21:$I$21,G7271))/(INDEX(2_Girdiler!$B$20:$I$20,G7271+1)-INDEX(2_Girdiler!$B$20:$I$20,G7271)))</f>
        <v>4.39240960522696</v>
      </c>
      <c r="I7271" s="16" t="n">
        <f aca="false">H7271/2_Girdiler!$B$17</f>
        <v>1.75977948927362</v>
      </c>
      <c r="J7271" s="16" t="n">
        <f aca="false">D7271+I7271</f>
        <v>7.84875640501156</v>
      </c>
    </row>
    <row r="7272" customFormat="false" ht="15" hidden="false" customHeight="false" outlineLevel="0" collapsed="false">
      <c r="A7272" s="0" t="n">
        <v>7260</v>
      </c>
      <c r="B7272" s="7" t="n">
        <v>0.96951</v>
      </c>
      <c r="C7272" s="7" t="n">
        <v>0.336425</v>
      </c>
      <c r="D7272" s="16" t="n">
        <f aca="false">LOGINV(B7272,$B$7,$C$7)</f>
        <v>38.4810988624354</v>
      </c>
      <c r="E7272" s="16" t="n">
        <f aca="false">LOGINV(C7272,$B$8,$C$8)</f>
        <v>83.1522534904703</v>
      </c>
      <c r="F7272" s="16" t="n">
        <f aca="false">$B$5/100*E7272*2_Girdiler!$B$14*2_Girdiler!$B$15*2_Girdiler!$B$16</f>
        <v>2.09211069782023</v>
      </c>
      <c r="G7272" s="16" t="n">
        <f aca="false">MIN(MATCH(F7272,2_Girdiler!$B$20:$I$20,1),7)</f>
        <v>1</v>
      </c>
      <c r="H7272" s="16" t="n">
        <f aca="false">IF(F7272&gt;=40,2_Girdiler!$I$21+(F7272-40)*(2_Girdiler!$I$21-2_Girdiler!$H$21)/(2_Girdiler!$I$20-2_Girdiler!$H$20),INDEX(2_Girdiler!$B$21:$I$21,G7272)+(F7272-INDEX(2_Girdiler!$B$20:$I$20,G7272))*(INDEX(2_Girdiler!$B$21:$I$21,G7272+1)-INDEX(2_Girdiler!$B$21:$I$21,G7272))/(INDEX(2_Girdiler!$B$20:$I$20,G7272+1)-INDEX(2_Girdiler!$B$20:$I$20,G7272)))</f>
        <v>4.60264353520451</v>
      </c>
      <c r="I7272" s="16" t="n">
        <f aca="false">H7272/2_Girdiler!$B$17</f>
        <v>1.84400782660437</v>
      </c>
      <c r="J7272" s="16" t="n">
        <f aca="false">D7272+I7272</f>
        <v>40.3251066890397</v>
      </c>
    </row>
    <row r="7273" customFormat="false" ht="15" hidden="false" customHeight="false" outlineLevel="0" collapsed="false">
      <c r="A7273" s="0" t="n">
        <v>7261</v>
      </c>
      <c r="B7273" s="7" t="n">
        <v>0.537336</v>
      </c>
      <c r="C7273" s="7" t="n">
        <v>0.632054</v>
      </c>
      <c r="D7273" s="16" t="n">
        <f aca="false">LOGINV(B7273,$B$7,$C$7)</f>
        <v>14.2683249466219</v>
      </c>
      <c r="E7273" s="16" t="n">
        <f aca="false">LOGINV(C7273,$B$8,$C$8)</f>
        <v>135.769034611837</v>
      </c>
      <c r="F7273" s="16" t="n">
        <f aca="false">$B$5/100*E7273*2_Girdiler!$B$14*2_Girdiler!$B$15*2_Girdiler!$B$16</f>
        <v>3.41594891083382</v>
      </c>
      <c r="G7273" s="16" t="n">
        <f aca="false">MIN(MATCH(F7273,2_Girdiler!$B$20:$I$20,1),7)</f>
        <v>1</v>
      </c>
      <c r="H7273" s="16" t="n">
        <f aca="false">IF(F7273&gt;=40,2_Girdiler!$I$21+(F7273-40)*(2_Girdiler!$I$21-2_Girdiler!$H$21)/(2_Girdiler!$I$20-2_Girdiler!$H$20),INDEX(2_Girdiler!$B$21:$I$21,G7273)+(F7273-INDEX(2_Girdiler!$B$20:$I$20,G7273))*(INDEX(2_Girdiler!$B$21:$I$21,G7273+1)-INDEX(2_Girdiler!$B$21:$I$21,G7273))/(INDEX(2_Girdiler!$B$20:$I$20,G7273+1)-INDEX(2_Girdiler!$B$20:$I$20,G7273)))</f>
        <v>7.5150876038344</v>
      </c>
      <c r="I7273" s="16" t="n">
        <f aca="false">H7273/2_Girdiler!$B$17</f>
        <v>3.01085240538237</v>
      </c>
      <c r="J7273" s="16" t="n">
        <f aca="false">D7273+I7273</f>
        <v>17.2791773520042</v>
      </c>
    </row>
    <row r="7274" customFormat="false" ht="15" hidden="false" customHeight="false" outlineLevel="0" collapsed="false">
      <c r="A7274" s="0" t="n">
        <v>7262</v>
      </c>
      <c r="B7274" s="7" t="n">
        <v>0.744882</v>
      </c>
      <c r="C7274" s="7" t="n">
        <v>0.846908</v>
      </c>
      <c r="D7274" s="16" t="n">
        <f aca="false">LOGINV(B7274,$B$7,$C$7)</f>
        <v>19.547185734346</v>
      </c>
      <c r="E7274" s="16" t="n">
        <f aca="false">LOGINV(C7274,$B$8,$C$8)</f>
        <v>211.398434664751</v>
      </c>
      <c r="F7274" s="16" t="n">
        <f aca="false">$B$5/100*E7274*2_Girdiler!$B$14*2_Girdiler!$B$15*2_Girdiler!$B$16</f>
        <v>5.31878461616515</v>
      </c>
      <c r="G7274" s="16" t="n">
        <f aca="false">MIN(MATCH(F7274,2_Girdiler!$B$20:$I$20,1),7)</f>
        <v>2</v>
      </c>
      <c r="H7274" s="16" t="n">
        <f aca="false">IF(F7274&gt;=40,2_Girdiler!$I$21+(F7274-40)*(2_Girdiler!$I$21-2_Girdiler!$H$21)/(2_Girdiler!$I$20-2_Girdiler!$H$20),INDEX(2_Girdiler!$B$21:$I$21,G7274)+(F7274-INDEX(2_Girdiler!$B$20:$I$20,G7274))*(INDEX(2_Girdiler!$B$21:$I$21,G7274+1)-INDEX(2_Girdiler!$B$21:$I$21,G7274))/(INDEX(2_Girdiler!$B$20:$I$20,G7274+1)-INDEX(2_Girdiler!$B$20:$I$20,G7274)))</f>
        <v>11.5100553858642</v>
      </c>
      <c r="I7274" s="16" t="n">
        <f aca="false">H7274/2_Girdiler!$B$17</f>
        <v>4.61140039497766</v>
      </c>
      <c r="J7274" s="16" t="n">
        <f aca="false">D7274+I7274</f>
        <v>24.1585861293236</v>
      </c>
    </row>
    <row r="7275" customFormat="false" ht="15" hidden="false" customHeight="false" outlineLevel="0" collapsed="false">
      <c r="A7275" s="0" t="n">
        <v>7263</v>
      </c>
      <c r="B7275" s="7" t="n">
        <v>0.851669</v>
      </c>
      <c r="C7275" s="7" t="n">
        <v>0.588207</v>
      </c>
      <c r="D7275" s="16" t="n">
        <f aca="false">LOGINV(B7275,$B$7,$C$7)</f>
        <v>24.2280939734766</v>
      </c>
      <c r="E7275" s="16" t="n">
        <f aca="false">LOGINV(C7275,$B$8,$C$8)</f>
        <v>126.107372039322</v>
      </c>
      <c r="F7275" s="16" t="n">
        <f aca="false">$B$5/100*E7275*2_Girdiler!$B$14*2_Girdiler!$B$15*2_Girdiler!$B$16</f>
        <v>3.17286148050933</v>
      </c>
      <c r="G7275" s="16" t="n">
        <f aca="false">MIN(MATCH(F7275,2_Girdiler!$B$20:$I$20,1),7)</f>
        <v>1</v>
      </c>
      <c r="H7275" s="16" t="n">
        <f aca="false">IF(F7275&gt;=40,2_Girdiler!$I$21+(F7275-40)*(2_Girdiler!$I$21-2_Girdiler!$H$21)/(2_Girdiler!$I$20-2_Girdiler!$H$20),INDEX(2_Girdiler!$B$21:$I$21,G7275)+(F7275-INDEX(2_Girdiler!$B$20:$I$20,G7275))*(INDEX(2_Girdiler!$B$21:$I$21,G7275+1)-INDEX(2_Girdiler!$B$21:$I$21,G7275))/(INDEX(2_Girdiler!$B$20:$I$20,G7275+1)-INDEX(2_Girdiler!$B$20:$I$20,G7275)))</f>
        <v>6.98029525712053</v>
      </c>
      <c r="I7275" s="16" t="n">
        <f aca="false">H7275/2_Girdiler!$B$17</f>
        <v>2.79659265108996</v>
      </c>
      <c r="J7275" s="16" t="n">
        <f aca="false">D7275+I7275</f>
        <v>27.0246866245666</v>
      </c>
    </row>
    <row r="7276" customFormat="false" ht="15" hidden="false" customHeight="false" outlineLevel="0" collapsed="false">
      <c r="A7276" s="0" t="n">
        <v>7264</v>
      </c>
      <c r="B7276" s="7" t="n">
        <v>0.045217</v>
      </c>
      <c r="C7276" s="7" t="n">
        <v>0.92028</v>
      </c>
      <c r="D7276" s="16" t="n">
        <f aca="false">LOGINV(B7276,$B$7,$C$7)</f>
        <v>5.27015055371418</v>
      </c>
      <c r="E7276" s="16" t="n">
        <f aca="false">LOGINV(C7276,$B$8,$C$8)</f>
        <v>270.810715216547</v>
      </c>
      <c r="F7276" s="16" t="n">
        <f aca="false">$B$5/100*E7276*2_Girdiler!$B$14*2_Girdiler!$B$15*2_Girdiler!$B$16</f>
        <v>6.81359759484832</v>
      </c>
      <c r="G7276" s="16" t="n">
        <f aca="false">MIN(MATCH(F7276,2_Girdiler!$B$20:$I$20,1),7)</f>
        <v>2</v>
      </c>
      <c r="H7276" s="16" t="n">
        <f aca="false">IF(F7276&gt;=40,2_Girdiler!$I$21+(F7276-40)*(2_Girdiler!$I$21-2_Girdiler!$H$21)/(2_Girdiler!$I$20-2_Girdiler!$H$20),INDEX(2_Girdiler!$B$21:$I$21,G7276)+(F7276-INDEX(2_Girdiler!$B$20:$I$20,G7276))*(INDEX(2_Girdiler!$B$21:$I$21,G7276+1)-INDEX(2_Girdiler!$B$21:$I$21,G7276))/(INDEX(2_Girdiler!$B$20:$I$20,G7276+1)-INDEX(2_Girdiler!$B$20:$I$20,G7276)))</f>
        <v>13.9017561517573</v>
      </c>
      <c r="I7276" s="16" t="n">
        <f aca="false">H7276/2_Girdiler!$B$17</f>
        <v>5.56961384285148</v>
      </c>
      <c r="J7276" s="16" t="n">
        <f aca="false">D7276+I7276</f>
        <v>10.8397643965657</v>
      </c>
    </row>
    <row r="7277" customFormat="false" ht="15" hidden="false" customHeight="false" outlineLevel="0" collapsed="false">
      <c r="A7277" s="0" t="n">
        <v>7265</v>
      </c>
      <c r="B7277" s="7" t="n">
        <v>0.742192</v>
      </c>
      <c r="C7277" s="7" t="n">
        <v>0.592247</v>
      </c>
      <c r="D7277" s="16" t="n">
        <f aca="false">LOGINV(B7277,$B$7,$C$7)</f>
        <v>19.4563943781929</v>
      </c>
      <c r="E7277" s="16" t="n">
        <f aca="false">LOGINV(C7277,$B$8,$C$8)</f>
        <v>126.95629605634</v>
      </c>
      <c r="F7277" s="16" t="n">
        <f aca="false">$B$5/100*E7277*2_Girdiler!$B$14*2_Girdiler!$B$15*2_Girdiler!$B$16</f>
        <v>3.19422040877752</v>
      </c>
      <c r="G7277" s="16" t="n">
        <f aca="false">MIN(MATCH(F7277,2_Girdiler!$B$20:$I$20,1),7)</f>
        <v>1</v>
      </c>
      <c r="H7277" s="16" t="n">
        <f aca="false">IF(F7277&gt;=40,2_Girdiler!$I$21+(F7277-40)*(2_Girdiler!$I$21-2_Girdiler!$H$21)/(2_Girdiler!$I$20-2_Girdiler!$H$20),INDEX(2_Girdiler!$B$21:$I$21,G7277)+(F7277-INDEX(2_Girdiler!$B$20:$I$20,G7277))*(INDEX(2_Girdiler!$B$21:$I$21,G7277+1)-INDEX(2_Girdiler!$B$21:$I$21,G7277))/(INDEX(2_Girdiler!$B$20:$I$20,G7277+1)-INDEX(2_Girdiler!$B$20:$I$20,G7277)))</f>
        <v>7.02728489931054</v>
      </c>
      <c r="I7277" s="16" t="n">
        <f aca="false">H7277/2_Girdiler!$B$17</f>
        <v>2.81541862953147</v>
      </c>
      <c r="J7277" s="16" t="n">
        <f aca="false">D7277+I7277</f>
        <v>22.2718130077244</v>
      </c>
    </row>
    <row r="7278" customFormat="false" ht="15" hidden="false" customHeight="false" outlineLevel="0" collapsed="false">
      <c r="A7278" s="0" t="n">
        <v>7266</v>
      </c>
      <c r="B7278" s="7" t="n">
        <v>0.344453</v>
      </c>
      <c r="C7278" s="7" t="n">
        <v>0.370226</v>
      </c>
      <c r="D7278" s="16" t="n">
        <f aca="false">LOGINV(B7278,$B$7,$C$7)</f>
        <v>10.8335781692894</v>
      </c>
      <c r="E7278" s="16" t="n">
        <f aca="false">LOGINV(C7278,$B$8,$C$8)</f>
        <v>88.1821085500827</v>
      </c>
      <c r="F7278" s="16" t="n">
        <f aca="false">$B$5/100*E7278*2_Girdiler!$B$14*2_Girdiler!$B$15*2_Girdiler!$B$16</f>
        <v>2.21866185112008</v>
      </c>
      <c r="G7278" s="16" t="n">
        <f aca="false">MIN(MATCH(F7278,2_Girdiler!$B$20:$I$20,1),7)</f>
        <v>1</v>
      </c>
      <c r="H7278" s="16" t="n">
        <f aca="false">IF(F7278&gt;=40,2_Girdiler!$I$21+(F7278-40)*(2_Girdiler!$I$21-2_Girdiler!$H$21)/(2_Girdiler!$I$20-2_Girdiler!$H$20),INDEX(2_Girdiler!$B$21:$I$21,G7278)+(F7278-INDEX(2_Girdiler!$B$20:$I$20,G7278))*(INDEX(2_Girdiler!$B$21:$I$21,G7278+1)-INDEX(2_Girdiler!$B$21:$I$21,G7278))/(INDEX(2_Girdiler!$B$20:$I$20,G7278+1)-INDEX(2_Girdiler!$B$20:$I$20,G7278)))</f>
        <v>4.88105607246418</v>
      </c>
      <c r="I7278" s="16" t="n">
        <f aca="false">H7278/2_Girdiler!$B$17</f>
        <v>1.9555513110834</v>
      </c>
      <c r="J7278" s="16" t="n">
        <f aca="false">D7278+I7278</f>
        <v>12.7891294803728</v>
      </c>
    </row>
    <row r="7279" customFormat="false" ht="15" hidden="false" customHeight="false" outlineLevel="0" collapsed="false">
      <c r="A7279" s="0" t="n">
        <v>7267</v>
      </c>
      <c r="B7279" s="7" t="n">
        <v>0.505684</v>
      </c>
      <c r="C7279" s="7" t="n">
        <v>0.123851</v>
      </c>
      <c r="D7279" s="16" t="n">
        <f aca="false">LOGINV(B7279,$B$7,$C$7)</f>
        <v>13.6500327761978</v>
      </c>
      <c r="E7279" s="16" t="n">
        <f aca="false">LOGINV(C7279,$B$8,$C$8)</f>
        <v>51.7831080296241</v>
      </c>
      <c r="F7279" s="16" t="n">
        <f aca="false">$B$5/100*E7279*2_Girdiler!$B$14*2_Girdiler!$B$15*2_Girdiler!$B$16</f>
        <v>1.30286299802534</v>
      </c>
      <c r="G7279" s="16" t="n">
        <f aca="false">MIN(MATCH(F7279,2_Girdiler!$B$20:$I$20,1),7)</f>
        <v>1</v>
      </c>
      <c r="H7279" s="16" t="n">
        <f aca="false">IF(F7279&gt;=40,2_Girdiler!$I$21+(F7279-40)*(2_Girdiler!$I$21-2_Girdiler!$H$21)/(2_Girdiler!$I$20-2_Girdiler!$H$20),INDEX(2_Girdiler!$B$21:$I$21,G7279)+(F7279-INDEX(2_Girdiler!$B$20:$I$20,G7279))*(INDEX(2_Girdiler!$B$21:$I$21,G7279+1)-INDEX(2_Girdiler!$B$21:$I$21,G7279))/(INDEX(2_Girdiler!$B$20:$I$20,G7279+1)-INDEX(2_Girdiler!$B$20:$I$20,G7279)))</f>
        <v>2.86629859565575</v>
      </c>
      <c r="I7279" s="16" t="n">
        <f aca="false">H7279/2_Girdiler!$B$17</f>
        <v>1.14835680915695</v>
      </c>
      <c r="J7279" s="16" t="n">
        <f aca="false">D7279+I7279</f>
        <v>14.7983895853548</v>
      </c>
    </row>
    <row r="7280" customFormat="false" ht="15" hidden="false" customHeight="false" outlineLevel="0" collapsed="false">
      <c r="A7280" s="0" t="n">
        <v>7268</v>
      </c>
      <c r="B7280" s="7" t="n">
        <v>0.622241</v>
      </c>
      <c r="C7280" s="7" t="n">
        <v>0.313744</v>
      </c>
      <c r="D7280" s="16" t="n">
        <f aca="false">LOGINV(B7280,$B$7,$C$7)</f>
        <v>16.108686063752</v>
      </c>
      <c r="E7280" s="16" t="n">
        <f aca="false">LOGINV(C7280,$B$8,$C$8)</f>
        <v>79.8372502334062</v>
      </c>
      <c r="F7280" s="16" t="n">
        <f aca="false">$B$5/100*E7280*2_Girdiler!$B$14*2_Girdiler!$B$15*2_Girdiler!$B$16</f>
        <v>2.0087052158725</v>
      </c>
      <c r="G7280" s="16" t="n">
        <f aca="false">MIN(MATCH(F7280,2_Girdiler!$B$20:$I$20,1),7)</f>
        <v>1</v>
      </c>
      <c r="H7280" s="16" t="n">
        <f aca="false">IF(F7280&gt;=40,2_Girdiler!$I$21+(F7280-40)*(2_Girdiler!$I$21-2_Girdiler!$H$21)/(2_Girdiler!$I$20-2_Girdiler!$H$20),INDEX(2_Girdiler!$B$21:$I$21,G7280)+(F7280-INDEX(2_Girdiler!$B$20:$I$20,G7280))*(INDEX(2_Girdiler!$B$21:$I$21,G7280+1)-INDEX(2_Girdiler!$B$21:$I$21,G7280))/(INDEX(2_Girdiler!$B$20:$I$20,G7280+1)-INDEX(2_Girdiler!$B$20:$I$20,G7280)))</f>
        <v>4.4191514749195</v>
      </c>
      <c r="I7280" s="16" t="n">
        <f aca="false">H7280/2_Girdiler!$B$17</f>
        <v>1.7704933793748</v>
      </c>
      <c r="J7280" s="16" t="n">
        <f aca="false">D7280+I7280</f>
        <v>17.8791794431268</v>
      </c>
    </row>
    <row r="7281" customFormat="false" ht="15" hidden="false" customHeight="false" outlineLevel="0" collapsed="false">
      <c r="A7281" s="0" t="n">
        <v>7269</v>
      </c>
      <c r="B7281" s="7" t="n">
        <v>0.050801</v>
      </c>
      <c r="C7281" s="7" t="n">
        <v>0.217178</v>
      </c>
      <c r="D7281" s="16" t="n">
        <f aca="false">LOGINV(B7281,$B$7,$C$7)</f>
        <v>5.43717836963124</v>
      </c>
      <c r="E7281" s="16" t="n">
        <f aca="false">LOGINV(C7281,$B$8,$C$8)</f>
        <v>65.9306493109624</v>
      </c>
      <c r="F7281" s="16" t="n">
        <f aca="false">$B$5/100*E7281*2_Girdiler!$B$14*2_Girdiler!$B$15*2_Girdiler!$B$16</f>
        <v>1.65881513666381</v>
      </c>
      <c r="G7281" s="16" t="n">
        <f aca="false">MIN(MATCH(F7281,2_Girdiler!$B$20:$I$20,1),7)</f>
        <v>1</v>
      </c>
      <c r="H7281" s="16" t="n">
        <f aca="false">IF(F7281&gt;=40,2_Girdiler!$I$21+(F7281-40)*(2_Girdiler!$I$21-2_Girdiler!$H$21)/(2_Girdiler!$I$20-2_Girdiler!$H$20),INDEX(2_Girdiler!$B$21:$I$21,G7281)+(F7281-INDEX(2_Girdiler!$B$20:$I$20,G7281))*(INDEX(2_Girdiler!$B$21:$I$21,G7281+1)-INDEX(2_Girdiler!$B$21:$I$21,G7281))/(INDEX(2_Girdiler!$B$20:$I$20,G7281+1)-INDEX(2_Girdiler!$B$20:$I$20,G7281)))</f>
        <v>3.64939330066039</v>
      </c>
      <c r="I7281" s="16" t="n">
        <f aca="false">H7281/2_Girdiler!$B$17</f>
        <v>1.46209667494407</v>
      </c>
      <c r="J7281" s="16" t="n">
        <f aca="false">D7281+I7281</f>
        <v>6.89927504457531</v>
      </c>
    </row>
    <row r="7282" customFormat="false" ht="15" hidden="false" customHeight="false" outlineLevel="0" collapsed="false">
      <c r="A7282" s="0" t="n">
        <v>7270</v>
      </c>
      <c r="B7282" s="7" t="n">
        <v>0.167354</v>
      </c>
      <c r="C7282" s="7" t="n">
        <v>0.050344</v>
      </c>
      <c r="D7282" s="16" t="n">
        <f aca="false">LOGINV(B7282,$B$7,$C$7)</f>
        <v>7.90970571417433</v>
      </c>
      <c r="E7282" s="16" t="n">
        <f aca="false">LOGINV(C7282,$B$8,$C$8)</f>
        <v>37.8497064983106</v>
      </c>
      <c r="F7282" s="16" t="n">
        <f aca="false">$B$5/100*E7282*2_Girdiler!$B$14*2_Girdiler!$B$15*2_Girdiler!$B$16</f>
        <v>0.952298615497495</v>
      </c>
      <c r="G7282" s="16" t="n">
        <f aca="false">MIN(MATCH(F7282,2_Girdiler!$B$20:$I$20,1),7)</f>
        <v>1</v>
      </c>
      <c r="H7282" s="16" t="n">
        <f aca="false">IF(F7282&gt;=40,2_Girdiler!$I$21+(F7282-40)*(2_Girdiler!$I$21-2_Girdiler!$H$21)/(2_Girdiler!$I$20-2_Girdiler!$H$20),INDEX(2_Girdiler!$B$21:$I$21,G7282)+(F7282-INDEX(2_Girdiler!$B$20:$I$20,G7282))*(INDEX(2_Girdiler!$B$21:$I$21,G7282+1)-INDEX(2_Girdiler!$B$21:$I$21,G7282))/(INDEX(2_Girdiler!$B$20:$I$20,G7282+1)-INDEX(2_Girdiler!$B$20:$I$20,G7282)))</f>
        <v>2.09505695409449</v>
      </c>
      <c r="I7282" s="16" t="n">
        <f aca="false">H7282/2_Girdiler!$B$17</f>
        <v>0.839365766864779</v>
      </c>
      <c r="J7282" s="16" t="n">
        <f aca="false">D7282+I7282</f>
        <v>8.74907148103911</v>
      </c>
    </row>
    <row r="7283" customFormat="false" ht="15" hidden="false" customHeight="false" outlineLevel="0" collapsed="false">
      <c r="A7283" s="0" t="n">
        <v>7271</v>
      </c>
      <c r="B7283" s="7" t="n">
        <v>0.094934</v>
      </c>
      <c r="C7283" s="7" t="n">
        <v>0.916262</v>
      </c>
      <c r="D7283" s="16" t="n">
        <f aca="false">LOGINV(B7283,$B$7,$C$7)</f>
        <v>6.52124617031981</v>
      </c>
      <c r="E7283" s="16" t="n">
        <f aca="false">LOGINV(C7283,$B$8,$C$8)</f>
        <v>266.200846031772</v>
      </c>
      <c r="F7283" s="16" t="n">
        <f aca="false">$B$5/100*E7283*2_Girdiler!$B$14*2_Girdiler!$B$15*2_Girdiler!$B$16</f>
        <v>6.69761328615938</v>
      </c>
      <c r="G7283" s="16" t="n">
        <f aca="false">MIN(MATCH(F7283,2_Girdiler!$B$20:$I$20,1),7)</f>
        <v>2</v>
      </c>
      <c r="H7283" s="16" t="n">
        <f aca="false">IF(F7283&gt;=40,2_Girdiler!$I$21+(F7283-40)*(2_Girdiler!$I$21-2_Girdiler!$H$21)/(2_Girdiler!$I$20-2_Girdiler!$H$20),INDEX(2_Girdiler!$B$21:$I$21,G7283)+(F7283-INDEX(2_Girdiler!$B$20:$I$20,G7283))*(INDEX(2_Girdiler!$B$21:$I$21,G7283+1)-INDEX(2_Girdiler!$B$21:$I$21,G7283))/(INDEX(2_Girdiler!$B$20:$I$20,G7283+1)-INDEX(2_Girdiler!$B$20:$I$20,G7283)))</f>
        <v>13.716181257855</v>
      </c>
      <c r="I7283" s="16" t="n">
        <f aca="false">H7283/2_Girdiler!$B$17</f>
        <v>5.49526492702524</v>
      </c>
      <c r="J7283" s="16" t="n">
        <f aca="false">D7283+I7283</f>
        <v>12.016511097345</v>
      </c>
    </row>
    <row r="7284" customFormat="false" ht="15" hidden="false" customHeight="false" outlineLevel="0" collapsed="false">
      <c r="A7284" s="0" t="n">
        <v>7272</v>
      </c>
      <c r="B7284" s="7" t="n">
        <v>0.334447</v>
      </c>
      <c r="C7284" s="7" t="n">
        <v>0.736471</v>
      </c>
      <c r="D7284" s="16" t="n">
        <f aca="false">LOGINV(B7284,$B$7,$C$7)</f>
        <v>10.6698151041465</v>
      </c>
      <c r="E7284" s="16" t="n">
        <f aca="false">LOGINV(C7284,$B$8,$C$8)</f>
        <v>164.269768547338</v>
      </c>
      <c r="F7284" s="16" t="n">
        <f aca="false">$B$5/100*E7284*2_Girdiler!$B$14*2_Girdiler!$B$15*2_Girdiler!$B$16</f>
        <v>4.13302737665102</v>
      </c>
      <c r="G7284" s="16" t="n">
        <f aca="false">MIN(MATCH(F7284,2_Girdiler!$B$20:$I$20,1),7)</f>
        <v>1</v>
      </c>
      <c r="H7284" s="16" t="n">
        <f aca="false">IF(F7284&gt;=40,2_Girdiler!$I$21+(F7284-40)*(2_Girdiler!$I$21-2_Girdiler!$H$21)/(2_Girdiler!$I$20-2_Girdiler!$H$20),INDEX(2_Girdiler!$B$21:$I$21,G7284)+(F7284-INDEX(2_Girdiler!$B$20:$I$20,G7284))*(INDEX(2_Girdiler!$B$21:$I$21,G7284+1)-INDEX(2_Girdiler!$B$21:$I$21,G7284))/(INDEX(2_Girdiler!$B$20:$I$20,G7284+1)-INDEX(2_Girdiler!$B$20:$I$20,G7284)))</f>
        <v>9.09266022863224</v>
      </c>
      <c r="I7284" s="16" t="n">
        <f aca="false">H7284/2_Girdiler!$B$17</f>
        <v>3.64289271980459</v>
      </c>
      <c r="J7284" s="16" t="n">
        <f aca="false">D7284+I7284</f>
        <v>14.312707823951</v>
      </c>
    </row>
    <row r="7285" customFormat="false" ht="15" hidden="false" customHeight="false" outlineLevel="0" collapsed="false">
      <c r="A7285" s="0" t="n">
        <v>7273</v>
      </c>
      <c r="B7285" s="7" t="n">
        <v>0.444917</v>
      </c>
      <c r="C7285" s="7" t="n">
        <v>0.036849</v>
      </c>
      <c r="D7285" s="16" t="n">
        <f aca="false">LOGINV(B7285,$B$7,$C$7)</f>
        <v>12.5358451329866</v>
      </c>
      <c r="E7285" s="16" t="n">
        <f aca="false">LOGINV(C7285,$B$8,$C$8)</f>
        <v>34.4243056505391</v>
      </c>
      <c r="F7285" s="16" t="n">
        <f aca="false">$B$5/100*E7285*2_Girdiler!$B$14*2_Girdiler!$B$15*2_Girdiler!$B$16</f>
        <v>0.866115530167562</v>
      </c>
      <c r="G7285" s="16" t="n">
        <f aca="false">MIN(MATCH(F7285,2_Girdiler!$B$20:$I$20,1),7)</f>
        <v>1</v>
      </c>
      <c r="H7285" s="16" t="n">
        <f aca="false">IF(F7285&gt;=40,2_Girdiler!$I$21+(F7285-40)*(2_Girdiler!$I$21-2_Girdiler!$H$21)/(2_Girdiler!$I$20-2_Girdiler!$H$20),INDEX(2_Girdiler!$B$21:$I$21,G7285)+(F7285-INDEX(2_Girdiler!$B$20:$I$20,G7285))*(INDEX(2_Girdiler!$B$21:$I$21,G7285+1)-INDEX(2_Girdiler!$B$21:$I$21,G7285))/(INDEX(2_Girdiler!$B$20:$I$20,G7285+1)-INDEX(2_Girdiler!$B$20:$I$20,G7285)))</f>
        <v>1.90545416636864</v>
      </c>
      <c r="I7285" s="16" t="n">
        <f aca="false">H7285/2_Girdiler!$B$17</f>
        <v>0.763403111525896</v>
      </c>
      <c r="J7285" s="16" t="n">
        <f aca="false">D7285+I7285</f>
        <v>13.2992482445125</v>
      </c>
    </row>
    <row r="7286" customFormat="false" ht="15" hidden="false" customHeight="false" outlineLevel="0" collapsed="false">
      <c r="A7286" s="0" t="n">
        <v>7274</v>
      </c>
      <c r="B7286" s="7" t="n">
        <v>0.949834</v>
      </c>
      <c r="C7286" s="7" t="n">
        <v>0.045448</v>
      </c>
      <c r="D7286" s="16" t="n">
        <f aca="false">LOGINV(B7286,$B$7,$C$7)</f>
        <v>33.8434487933445</v>
      </c>
      <c r="E7286" s="16" t="n">
        <f aca="false">LOGINV(C7286,$B$8,$C$8)</f>
        <v>36.6674204096734</v>
      </c>
      <c r="F7286" s="16" t="n">
        <f aca="false">$B$5/100*E7286*2_Girdiler!$B$14*2_Girdiler!$B$15*2_Girdiler!$B$16</f>
        <v>0.922552297507384</v>
      </c>
      <c r="G7286" s="16" t="n">
        <f aca="false">MIN(MATCH(F7286,2_Girdiler!$B$20:$I$20,1),7)</f>
        <v>1</v>
      </c>
      <c r="H7286" s="16" t="n">
        <f aca="false">IF(F7286&gt;=40,2_Girdiler!$I$21+(F7286-40)*(2_Girdiler!$I$21-2_Girdiler!$H$21)/(2_Girdiler!$I$20-2_Girdiler!$H$20),INDEX(2_Girdiler!$B$21:$I$21,G7286)+(F7286-INDEX(2_Girdiler!$B$20:$I$20,G7286))*(INDEX(2_Girdiler!$B$21:$I$21,G7286+1)-INDEX(2_Girdiler!$B$21:$I$21,G7286))/(INDEX(2_Girdiler!$B$20:$I$20,G7286+1)-INDEX(2_Girdiler!$B$20:$I$20,G7286)))</f>
        <v>2.02961505451624</v>
      </c>
      <c r="I7286" s="16" t="n">
        <f aca="false">H7286/2_Girdiler!$B$17</f>
        <v>0.813147057097854</v>
      </c>
      <c r="J7286" s="16" t="n">
        <f aca="false">D7286+I7286</f>
        <v>34.6565958504423</v>
      </c>
    </row>
    <row r="7287" customFormat="false" ht="15" hidden="false" customHeight="false" outlineLevel="0" collapsed="false">
      <c r="A7287" s="0" t="n">
        <v>7275</v>
      </c>
      <c r="B7287" s="7" t="n">
        <v>0.14143</v>
      </c>
      <c r="C7287" s="7" t="n">
        <v>0.419167</v>
      </c>
      <c r="D7287" s="16" t="n">
        <f aca="false">LOGINV(B7287,$B$7,$C$7)</f>
        <v>7.44244042609641</v>
      </c>
      <c r="E7287" s="16" t="n">
        <f aca="false">LOGINV(C7287,$B$8,$C$8)</f>
        <v>95.7299284787536</v>
      </c>
      <c r="F7287" s="16" t="n">
        <f aca="false">$B$5/100*E7287*2_Girdiler!$B$14*2_Girdiler!$B$15*2_Girdiler!$B$16</f>
        <v>2.40856500052544</v>
      </c>
      <c r="G7287" s="16" t="n">
        <f aca="false">MIN(MATCH(F7287,2_Girdiler!$B$20:$I$20,1),7)</f>
        <v>1</v>
      </c>
      <c r="H7287" s="16" t="n">
        <f aca="false">IF(F7287&gt;=40,2_Girdiler!$I$21+(F7287-40)*(2_Girdiler!$I$21-2_Girdiler!$H$21)/(2_Girdiler!$I$20-2_Girdiler!$H$20),INDEX(2_Girdiler!$B$21:$I$21,G7287)+(F7287-INDEX(2_Girdiler!$B$20:$I$20,G7287))*(INDEX(2_Girdiler!$B$21:$I$21,G7287+1)-INDEX(2_Girdiler!$B$21:$I$21,G7287))/(INDEX(2_Girdiler!$B$20:$I$20,G7287+1)-INDEX(2_Girdiler!$B$20:$I$20,G7287)))</f>
        <v>5.29884300115597</v>
      </c>
      <c r="I7287" s="16" t="n">
        <f aca="false">H7287/2_Girdiler!$B$17</f>
        <v>2.1229338946939</v>
      </c>
      <c r="J7287" s="16" t="n">
        <f aca="false">D7287+I7287</f>
        <v>9.5653743207903</v>
      </c>
    </row>
    <row r="7288" customFormat="false" ht="15" hidden="false" customHeight="false" outlineLevel="0" collapsed="false">
      <c r="A7288" s="0" t="n">
        <v>7276</v>
      </c>
      <c r="B7288" s="7" t="n">
        <v>0.119959</v>
      </c>
      <c r="C7288" s="7" t="n">
        <v>0.163394</v>
      </c>
      <c r="D7288" s="16" t="n">
        <f aca="false">LOGINV(B7288,$B$7,$C$7)</f>
        <v>7.03394774050294</v>
      </c>
      <c r="E7288" s="16" t="n">
        <f aca="false">LOGINV(C7288,$B$8,$C$8)</f>
        <v>57.98875658616</v>
      </c>
      <c r="F7288" s="16" t="n">
        <f aca="false">$B$5/100*E7288*2_Girdiler!$B$14*2_Girdiler!$B$15*2_Girdiler!$B$16</f>
        <v>1.45899711570778</v>
      </c>
      <c r="G7288" s="16" t="n">
        <f aca="false">MIN(MATCH(F7288,2_Girdiler!$B$20:$I$20,1),7)</f>
        <v>1</v>
      </c>
      <c r="H7288" s="16" t="n">
        <f aca="false">IF(F7288&gt;=40,2_Girdiler!$I$21+(F7288-40)*(2_Girdiler!$I$21-2_Girdiler!$H$21)/(2_Girdiler!$I$20-2_Girdiler!$H$20),INDEX(2_Girdiler!$B$21:$I$21,G7288)+(F7288-INDEX(2_Girdiler!$B$20:$I$20,G7288))*(INDEX(2_Girdiler!$B$21:$I$21,G7288+1)-INDEX(2_Girdiler!$B$21:$I$21,G7288))/(INDEX(2_Girdiler!$B$20:$I$20,G7288+1)-INDEX(2_Girdiler!$B$20:$I$20,G7288)))</f>
        <v>3.20979365455713</v>
      </c>
      <c r="I7288" s="16" t="n">
        <f aca="false">H7288/2_Girdiler!$B$17</f>
        <v>1.28597502185782</v>
      </c>
      <c r="J7288" s="16" t="n">
        <f aca="false">D7288+I7288</f>
        <v>8.31992276236077</v>
      </c>
    </row>
    <row r="7289" customFormat="false" ht="15" hidden="false" customHeight="false" outlineLevel="0" collapsed="false">
      <c r="A7289" s="0" t="n">
        <v>7277</v>
      </c>
      <c r="B7289" s="7" t="n">
        <v>0.688529</v>
      </c>
      <c r="C7289" s="7" t="n">
        <v>0.662405</v>
      </c>
      <c r="D7289" s="16" t="n">
        <f aca="false">LOGINV(B7289,$B$7,$C$7)</f>
        <v>17.811872930981</v>
      </c>
      <c r="E7289" s="16" t="n">
        <f aca="false">LOGINV(C7289,$B$8,$C$8)</f>
        <v>143.124754525327</v>
      </c>
      <c r="F7289" s="16" t="n">
        <f aca="false">$B$5/100*E7289*2_Girdiler!$B$14*2_Girdiler!$B$15*2_Girdiler!$B$16</f>
        <v>3.60101882385723</v>
      </c>
      <c r="G7289" s="16" t="n">
        <f aca="false">MIN(MATCH(F7289,2_Girdiler!$B$20:$I$20,1),7)</f>
        <v>1</v>
      </c>
      <c r="H7289" s="16" t="n">
        <f aca="false">IF(F7289&gt;=40,2_Girdiler!$I$21+(F7289-40)*(2_Girdiler!$I$21-2_Girdiler!$H$21)/(2_Girdiler!$I$20-2_Girdiler!$H$20),INDEX(2_Girdiler!$B$21:$I$21,G7289)+(F7289-INDEX(2_Girdiler!$B$20:$I$20,G7289))*(INDEX(2_Girdiler!$B$21:$I$21,G7289+1)-INDEX(2_Girdiler!$B$21:$I$21,G7289))/(INDEX(2_Girdiler!$B$20:$I$20,G7289+1)-INDEX(2_Girdiler!$B$20:$I$20,G7289)))</f>
        <v>7.9222414124859</v>
      </c>
      <c r="I7289" s="16" t="n">
        <f aca="false">H7289/2_Girdiler!$B$17</f>
        <v>3.17397492487416</v>
      </c>
      <c r="J7289" s="16" t="n">
        <f aca="false">D7289+I7289</f>
        <v>20.9858478558551</v>
      </c>
    </row>
    <row r="7290" customFormat="false" ht="15" hidden="false" customHeight="false" outlineLevel="0" collapsed="false">
      <c r="A7290" s="0" t="n">
        <v>7278</v>
      </c>
      <c r="B7290" s="7" t="n">
        <v>0.385308</v>
      </c>
      <c r="C7290" s="7" t="n">
        <v>0.547656</v>
      </c>
      <c r="D7290" s="16" t="n">
        <f aca="false">LOGINV(B7290,$B$7,$C$7)</f>
        <v>11.5107261330764</v>
      </c>
      <c r="E7290" s="16" t="n">
        <f aca="false">LOGINV(C7290,$B$8,$C$8)</f>
        <v>117.980830724408</v>
      </c>
      <c r="F7290" s="16" t="n">
        <f aca="false">$B$5/100*E7290*2_Girdiler!$B$14*2_Girdiler!$B$15*2_Girdiler!$B$16</f>
        <v>2.9683977010261</v>
      </c>
      <c r="G7290" s="16" t="n">
        <f aca="false">MIN(MATCH(F7290,2_Girdiler!$B$20:$I$20,1),7)</f>
        <v>1</v>
      </c>
      <c r="H7290" s="16" t="n">
        <f aca="false">IF(F7290&gt;=40,2_Girdiler!$I$21+(F7290-40)*(2_Girdiler!$I$21-2_Girdiler!$H$21)/(2_Girdiler!$I$20-2_Girdiler!$H$20),INDEX(2_Girdiler!$B$21:$I$21,G7290)+(F7290-INDEX(2_Girdiler!$B$20:$I$20,G7290))*(INDEX(2_Girdiler!$B$21:$I$21,G7290+1)-INDEX(2_Girdiler!$B$21:$I$21,G7290))/(INDEX(2_Girdiler!$B$20:$I$20,G7290+1)-INDEX(2_Girdiler!$B$20:$I$20,G7290)))</f>
        <v>6.53047494225742</v>
      </c>
      <c r="I7290" s="16" t="n">
        <f aca="false">H7290/2_Girdiler!$B$17</f>
        <v>2.61637617878903</v>
      </c>
      <c r="J7290" s="16" t="n">
        <f aca="false">D7290+I7290</f>
        <v>14.1271023118654</v>
      </c>
    </row>
    <row r="7291" customFormat="false" ht="15" hidden="false" customHeight="false" outlineLevel="0" collapsed="false">
      <c r="A7291" s="0" t="n">
        <v>7279</v>
      </c>
      <c r="B7291" s="7" t="n">
        <v>0.737159</v>
      </c>
      <c r="C7291" s="7" t="n">
        <v>0.23003</v>
      </c>
      <c r="D7291" s="16" t="n">
        <f aca="false">LOGINV(B7291,$B$7,$C$7)</f>
        <v>19.2889482318171</v>
      </c>
      <c r="E7291" s="16" t="n">
        <f aca="false">LOGINV(C7291,$B$8,$C$8)</f>
        <v>67.7867825668681</v>
      </c>
      <c r="F7291" s="16" t="n">
        <f aca="false">$B$5/100*E7291*2_Girdiler!$B$14*2_Girdiler!$B$15*2_Girdiler!$B$16</f>
        <v>1.7055154493824</v>
      </c>
      <c r="G7291" s="16" t="n">
        <f aca="false">MIN(MATCH(F7291,2_Girdiler!$B$20:$I$20,1),7)</f>
        <v>1</v>
      </c>
      <c r="H7291" s="16" t="n">
        <f aca="false">IF(F7291&gt;=40,2_Girdiler!$I$21+(F7291-40)*(2_Girdiler!$I$21-2_Girdiler!$H$21)/(2_Girdiler!$I$20-2_Girdiler!$H$20),INDEX(2_Girdiler!$B$21:$I$21,G7291)+(F7291-INDEX(2_Girdiler!$B$20:$I$20,G7291))*(INDEX(2_Girdiler!$B$21:$I$21,G7291+1)-INDEX(2_Girdiler!$B$21:$I$21,G7291))/(INDEX(2_Girdiler!$B$20:$I$20,G7291+1)-INDEX(2_Girdiler!$B$20:$I$20,G7291)))</f>
        <v>3.75213398864128</v>
      </c>
      <c r="I7291" s="16" t="n">
        <f aca="false">H7291/2_Girdiler!$B$17</f>
        <v>1.5032588095518</v>
      </c>
      <c r="J7291" s="16" t="n">
        <f aca="false">D7291+I7291</f>
        <v>20.7922070413689</v>
      </c>
    </row>
    <row r="7292" customFormat="false" ht="15" hidden="false" customHeight="false" outlineLevel="0" collapsed="false">
      <c r="A7292" s="0" t="n">
        <v>7280</v>
      </c>
      <c r="B7292" s="7" t="n">
        <v>0.136481</v>
      </c>
      <c r="C7292" s="7" t="n">
        <v>0.188254</v>
      </c>
      <c r="D7292" s="16" t="n">
        <f aca="false">LOGINV(B7292,$B$7,$C$7)</f>
        <v>7.35029789567849</v>
      </c>
      <c r="E7292" s="16" t="n">
        <f aca="false">LOGINV(C7292,$B$8,$C$8)</f>
        <v>61.7060515477184</v>
      </c>
      <c r="F7292" s="16" t="n">
        <f aca="false">$B$5/100*E7292*2_Girdiler!$B$14*2_Girdiler!$B$15*2_Girdiler!$B$16</f>
        <v>1.55252425694059</v>
      </c>
      <c r="G7292" s="16" t="n">
        <f aca="false">MIN(MATCH(F7292,2_Girdiler!$B$20:$I$20,1),7)</f>
        <v>1</v>
      </c>
      <c r="H7292" s="16" t="n">
        <f aca="false">IF(F7292&gt;=40,2_Girdiler!$I$21+(F7292-40)*(2_Girdiler!$I$21-2_Girdiler!$H$21)/(2_Girdiler!$I$20-2_Girdiler!$H$20),INDEX(2_Girdiler!$B$21:$I$21,G7292)+(F7292-INDEX(2_Girdiler!$B$20:$I$20,G7292))*(INDEX(2_Girdiler!$B$21:$I$21,G7292+1)-INDEX(2_Girdiler!$B$21:$I$21,G7292))/(INDEX(2_Girdiler!$B$20:$I$20,G7292+1)-INDEX(2_Girdiler!$B$20:$I$20,G7292)))</f>
        <v>3.41555336526931</v>
      </c>
      <c r="I7292" s="16" t="n">
        <f aca="false">H7292/2_Girdiler!$B$17</f>
        <v>1.36841080339315</v>
      </c>
      <c r="J7292" s="16" t="n">
        <f aca="false">D7292+I7292</f>
        <v>8.71870869907164</v>
      </c>
    </row>
    <row r="7293" customFormat="false" ht="15" hidden="false" customHeight="false" outlineLevel="0" collapsed="false">
      <c r="A7293" s="0" t="n">
        <v>7281</v>
      </c>
      <c r="B7293" s="7" t="n">
        <v>0.646966</v>
      </c>
      <c r="C7293" s="7" t="n">
        <v>0.421484</v>
      </c>
      <c r="D7293" s="16" t="n">
        <f aca="false">LOGINV(B7293,$B$7,$C$7)</f>
        <v>16.7101949802434</v>
      </c>
      <c r="E7293" s="16" t="n">
        <f aca="false">LOGINV(C7293,$B$8,$C$8)</f>
        <v>96.0968471984303</v>
      </c>
      <c r="F7293" s="16" t="n">
        <f aca="false">$B$5/100*E7293*2_Girdiler!$B$14*2_Girdiler!$B$15*2_Girdiler!$B$16</f>
        <v>2.41779667551251</v>
      </c>
      <c r="G7293" s="16" t="n">
        <f aca="false">MIN(MATCH(F7293,2_Girdiler!$B$20:$I$20,1),7)</f>
        <v>1</v>
      </c>
      <c r="H7293" s="16" t="n">
        <f aca="false">IF(F7293&gt;=40,2_Girdiler!$I$21+(F7293-40)*(2_Girdiler!$I$21-2_Girdiler!$H$21)/(2_Girdiler!$I$20-2_Girdiler!$H$20),INDEX(2_Girdiler!$B$21:$I$21,G7293)+(F7293-INDEX(2_Girdiler!$B$20:$I$20,G7293))*(INDEX(2_Girdiler!$B$21:$I$21,G7293+1)-INDEX(2_Girdiler!$B$21:$I$21,G7293))/(INDEX(2_Girdiler!$B$20:$I$20,G7293+1)-INDEX(2_Girdiler!$B$20:$I$20,G7293)))</f>
        <v>5.31915268612751</v>
      </c>
      <c r="I7293" s="16" t="n">
        <f aca="false">H7293/2_Girdiler!$B$17</f>
        <v>2.13107078771134</v>
      </c>
      <c r="J7293" s="16" t="n">
        <f aca="false">D7293+I7293</f>
        <v>18.8412657679548</v>
      </c>
    </row>
    <row r="7294" customFormat="false" ht="15" hidden="false" customHeight="false" outlineLevel="0" collapsed="false">
      <c r="A7294" s="0" t="n">
        <v>7282</v>
      </c>
      <c r="B7294" s="7" t="n">
        <v>0.738707</v>
      </c>
      <c r="C7294" s="7" t="n">
        <v>0.054766</v>
      </c>
      <c r="D7294" s="16" t="n">
        <f aca="false">LOGINV(B7294,$B$7,$C$7)</f>
        <v>19.3401188065736</v>
      </c>
      <c r="E7294" s="16" t="n">
        <f aca="false">LOGINV(C7294,$B$8,$C$8)</f>
        <v>38.8704890211877</v>
      </c>
      <c r="F7294" s="16" t="n">
        <f aca="false">$B$5/100*E7294*2_Girdiler!$B$14*2_Girdiler!$B$15*2_Girdiler!$B$16</f>
        <v>0.977981503773083</v>
      </c>
      <c r="G7294" s="16" t="n">
        <f aca="false">MIN(MATCH(F7294,2_Girdiler!$B$20:$I$20,1),7)</f>
        <v>1</v>
      </c>
      <c r="H7294" s="16" t="n">
        <f aca="false">IF(F7294&gt;=40,2_Girdiler!$I$21+(F7294-40)*(2_Girdiler!$I$21-2_Girdiler!$H$21)/(2_Girdiler!$I$20-2_Girdiler!$H$20),INDEX(2_Girdiler!$B$21:$I$21,G7294)+(F7294-INDEX(2_Girdiler!$B$20:$I$20,G7294))*(INDEX(2_Girdiler!$B$21:$I$21,G7294+1)-INDEX(2_Girdiler!$B$21:$I$21,G7294))/(INDEX(2_Girdiler!$B$20:$I$20,G7294+1)-INDEX(2_Girdiler!$B$20:$I$20,G7294)))</f>
        <v>2.15155930830078</v>
      </c>
      <c r="I7294" s="16" t="n">
        <f aca="false">H7294/2_Girdiler!$B$17</f>
        <v>0.862002928005121</v>
      </c>
      <c r="J7294" s="16" t="n">
        <f aca="false">D7294+I7294</f>
        <v>20.2021217345788</v>
      </c>
    </row>
    <row r="7295" customFormat="false" ht="15" hidden="false" customHeight="false" outlineLevel="0" collapsed="false">
      <c r="A7295" s="0" t="n">
        <v>7283</v>
      </c>
      <c r="B7295" s="7" t="n">
        <v>0.53489</v>
      </c>
      <c r="C7295" s="7" t="n">
        <v>0.239209</v>
      </c>
      <c r="D7295" s="16" t="n">
        <f aca="false">LOGINV(B7295,$B$7,$C$7)</f>
        <v>14.2194454961363</v>
      </c>
      <c r="E7295" s="16" t="n">
        <f aca="false">LOGINV(C7295,$B$8,$C$8)</f>
        <v>69.1077494994453</v>
      </c>
      <c r="F7295" s="16" t="n">
        <f aca="false">$B$5/100*E7295*2_Girdiler!$B$14*2_Girdiler!$B$15*2_Girdiler!$B$16</f>
        <v>1.73875097740604</v>
      </c>
      <c r="G7295" s="16" t="n">
        <f aca="false">MIN(MATCH(F7295,2_Girdiler!$B$20:$I$20,1),7)</f>
        <v>1</v>
      </c>
      <c r="H7295" s="16" t="n">
        <f aca="false">IF(F7295&gt;=40,2_Girdiler!$I$21+(F7295-40)*(2_Girdiler!$I$21-2_Girdiler!$H$21)/(2_Girdiler!$I$20-2_Girdiler!$H$20),INDEX(2_Girdiler!$B$21:$I$21,G7295)+(F7295-INDEX(2_Girdiler!$B$20:$I$20,G7295))*(INDEX(2_Girdiler!$B$21:$I$21,G7295+1)-INDEX(2_Girdiler!$B$21:$I$21,G7295))/(INDEX(2_Girdiler!$B$20:$I$20,G7295+1)-INDEX(2_Girdiler!$B$20:$I$20,G7295)))</f>
        <v>3.82525215029329</v>
      </c>
      <c r="I7295" s="16" t="n">
        <f aca="false">H7295/2_Girdiler!$B$17</f>
        <v>1.53255294482904</v>
      </c>
      <c r="J7295" s="16" t="n">
        <f aca="false">D7295+I7295</f>
        <v>15.7519984409654</v>
      </c>
    </row>
    <row r="7296" customFormat="false" ht="15" hidden="false" customHeight="false" outlineLevel="0" collapsed="false">
      <c r="A7296" s="0" t="n">
        <v>7284</v>
      </c>
      <c r="B7296" s="7" t="n">
        <v>0.347623</v>
      </c>
      <c r="C7296" s="7" t="n">
        <v>0.280829</v>
      </c>
      <c r="D7296" s="16" t="n">
        <f aca="false">LOGINV(B7296,$B$7,$C$7)</f>
        <v>10.8856004534326</v>
      </c>
      <c r="E7296" s="16" t="n">
        <f aca="false">LOGINV(C7296,$B$8,$C$8)</f>
        <v>75.0829447276018</v>
      </c>
      <c r="F7296" s="16" t="n">
        <f aca="false">$B$5/100*E7296*2_Girdiler!$B$14*2_Girdiler!$B$15*2_Girdiler!$B$16</f>
        <v>1.88908688934646</v>
      </c>
      <c r="G7296" s="16" t="n">
        <f aca="false">MIN(MATCH(F7296,2_Girdiler!$B$20:$I$20,1),7)</f>
        <v>1</v>
      </c>
      <c r="H7296" s="16" t="n">
        <f aca="false">IF(F7296&gt;=40,2_Girdiler!$I$21+(F7296-40)*(2_Girdiler!$I$21-2_Girdiler!$H$21)/(2_Girdiler!$I$20-2_Girdiler!$H$20),INDEX(2_Girdiler!$B$21:$I$21,G7296)+(F7296-INDEX(2_Girdiler!$B$20:$I$20,G7296))*(INDEX(2_Girdiler!$B$21:$I$21,G7296+1)-INDEX(2_Girdiler!$B$21:$I$21,G7296))/(INDEX(2_Girdiler!$B$20:$I$20,G7296+1)-INDEX(2_Girdiler!$B$20:$I$20,G7296)))</f>
        <v>4.15599115656221</v>
      </c>
      <c r="I7296" s="16" t="n">
        <f aca="false">H7296/2_Girdiler!$B$17</f>
        <v>1.66506055952012</v>
      </c>
      <c r="J7296" s="16" t="n">
        <f aca="false">D7296+I7296</f>
        <v>12.5506610129527</v>
      </c>
    </row>
    <row r="7297" customFormat="false" ht="15" hidden="false" customHeight="false" outlineLevel="0" collapsed="false">
      <c r="A7297" s="0" t="n">
        <v>7285</v>
      </c>
      <c r="B7297" s="7" t="n">
        <v>0.501819</v>
      </c>
      <c r="C7297" s="7" t="n">
        <v>0.420091</v>
      </c>
      <c r="D7297" s="16" t="n">
        <f aca="false">LOGINV(B7297,$B$7,$C$7)</f>
        <v>13.5765155971113</v>
      </c>
      <c r="E7297" s="16" t="n">
        <f aca="false">LOGINV(C7297,$B$8,$C$8)</f>
        <v>95.8761367623179</v>
      </c>
      <c r="F7297" s="16" t="n">
        <f aca="false">$B$5/100*E7297*2_Girdiler!$B$14*2_Girdiler!$B$15*2_Girdiler!$B$16</f>
        <v>2.41224360093992</v>
      </c>
      <c r="G7297" s="16" t="n">
        <f aca="false">MIN(MATCH(F7297,2_Girdiler!$B$20:$I$20,1),7)</f>
        <v>1</v>
      </c>
      <c r="H7297" s="16" t="n">
        <f aca="false">IF(F7297&gt;=40,2_Girdiler!$I$21+(F7297-40)*(2_Girdiler!$I$21-2_Girdiler!$H$21)/(2_Girdiler!$I$20-2_Girdiler!$H$20),INDEX(2_Girdiler!$B$21:$I$21,G7297)+(F7297-INDEX(2_Girdiler!$B$20:$I$20,G7297))*(INDEX(2_Girdiler!$B$21:$I$21,G7297+1)-INDEX(2_Girdiler!$B$21:$I$21,G7297))/(INDEX(2_Girdiler!$B$20:$I$20,G7297+1)-INDEX(2_Girdiler!$B$20:$I$20,G7297)))</f>
        <v>5.30693592206782</v>
      </c>
      <c r="I7297" s="16" t="n">
        <f aca="false">H7297/2_Girdiler!$B$17</f>
        <v>2.12617625082845</v>
      </c>
      <c r="J7297" s="16" t="n">
        <f aca="false">D7297+I7297</f>
        <v>15.7026918479398</v>
      </c>
    </row>
    <row r="7298" customFormat="false" ht="15" hidden="false" customHeight="false" outlineLevel="0" collapsed="false">
      <c r="A7298" s="0" t="n">
        <v>7286</v>
      </c>
      <c r="B7298" s="7" t="n">
        <v>0.771838</v>
      </c>
      <c r="C7298" s="7" t="n">
        <v>0.144327</v>
      </c>
      <c r="D7298" s="16" t="n">
        <f aca="false">LOGINV(B7298,$B$7,$C$7)</f>
        <v>20.5120967458001</v>
      </c>
      <c r="E7298" s="16" t="n">
        <f aca="false">LOGINV(C7298,$B$8,$C$8)</f>
        <v>55.0533440884149</v>
      </c>
      <c r="F7298" s="16" t="n">
        <f aca="false">$B$5/100*E7298*2_Girdiler!$B$14*2_Girdiler!$B$15*2_Girdiler!$B$16</f>
        <v>1.38514213726452</v>
      </c>
      <c r="G7298" s="16" t="n">
        <f aca="false">MIN(MATCH(F7298,2_Girdiler!$B$20:$I$20,1),7)</f>
        <v>1</v>
      </c>
      <c r="H7298" s="16" t="n">
        <f aca="false">IF(F7298&gt;=40,2_Girdiler!$I$21+(F7298-40)*(2_Girdiler!$I$21-2_Girdiler!$H$21)/(2_Girdiler!$I$20-2_Girdiler!$H$20),INDEX(2_Girdiler!$B$21:$I$21,G7298)+(F7298-INDEX(2_Girdiler!$B$20:$I$20,G7298))*(INDEX(2_Girdiler!$B$21:$I$21,G7298+1)-INDEX(2_Girdiler!$B$21:$I$21,G7298))/(INDEX(2_Girdiler!$B$20:$I$20,G7298+1)-INDEX(2_Girdiler!$B$20:$I$20,G7298)))</f>
        <v>3.04731270198194</v>
      </c>
      <c r="I7298" s="16" t="n">
        <f aca="false">H7298/2_Girdiler!$B$17</f>
        <v>1.22087848637097</v>
      </c>
      <c r="J7298" s="16" t="n">
        <f aca="false">D7298+I7298</f>
        <v>21.732975232171</v>
      </c>
    </row>
    <row r="7299" customFormat="false" ht="15" hidden="false" customHeight="false" outlineLevel="0" collapsed="false">
      <c r="A7299" s="0" t="n">
        <v>7287</v>
      </c>
      <c r="B7299" s="7" t="n">
        <v>0.18262</v>
      </c>
      <c r="C7299" s="7" t="n">
        <v>0.779161</v>
      </c>
      <c r="D7299" s="16" t="n">
        <f aca="false">LOGINV(B7299,$B$7,$C$7)</f>
        <v>8.17528692595689</v>
      </c>
      <c r="E7299" s="16" t="n">
        <f aca="false">LOGINV(C7299,$B$8,$C$8)</f>
        <v>179.44212312569</v>
      </c>
      <c r="F7299" s="16" t="n">
        <f aca="false">$B$5/100*E7299*2_Girdiler!$B$14*2_Girdiler!$B$15*2_Girdiler!$B$16</f>
        <v>4.51476381784236</v>
      </c>
      <c r="G7299" s="16" t="n">
        <f aca="false">MIN(MATCH(F7299,2_Girdiler!$B$20:$I$20,1),7)</f>
        <v>1</v>
      </c>
      <c r="H7299" s="16" t="n">
        <f aca="false">IF(F7299&gt;=40,2_Girdiler!$I$21+(F7299-40)*(2_Girdiler!$I$21-2_Girdiler!$H$21)/(2_Girdiler!$I$20-2_Girdiler!$H$20),INDEX(2_Girdiler!$B$21:$I$21,G7299)+(F7299-INDEX(2_Girdiler!$B$20:$I$20,G7299))*(INDEX(2_Girdiler!$B$21:$I$21,G7299+1)-INDEX(2_Girdiler!$B$21:$I$21,G7299))/(INDEX(2_Girdiler!$B$20:$I$20,G7299+1)-INDEX(2_Girdiler!$B$20:$I$20,G7299)))</f>
        <v>9.93248039925319</v>
      </c>
      <c r="I7299" s="16" t="n">
        <f aca="false">H7299/2_Girdiler!$B$17</f>
        <v>3.97935913431618</v>
      </c>
      <c r="J7299" s="16" t="n">
        <f aca="false">D7299+I7299</f>
        <v>12.1546460602731</v>
      </c>
    </row>
    <row r="7300" customFormat="false" ht="15" hidden="false" customHeight="false" outlineLevel="0" collapsed="false">
      <c r="A7300" s="0" t="n">
        <v>7288</v>
      </c>
      <c r="B7300" s="7" t="n">
        <v>0.147708</v>
      </c>
      <c r="C7300" s="7" t="n">
        <v>0.949217</v>
      </c>
      <c r="D7300" s="16" t="n">
        <f aca="false">LOGINV(B7300,$B$7,$C$7)</f>
        <v>7.55783274569919</v>
      </c>
      <c r="E7300" s="16" t="n">
        <f aca="false">LOGINV(C7300,$B$8,$C$8)</f>
        <v>314.225780470873</v>
      </c>
      <c r="F7300" s="16" t="n">
        <f aca="false">$B$5/100*E7300*2_Girdiler!$B$14*2_Girdiler!$B$15*2_Girdiler!$B$16</f>
        <v>7.90592063664717</v>
      </c>
      <c r="G7300" s="16" t="n">
        <f aca="false">MIN(MATCH(F7300,2_Girdiler!$B$20:$I$20,1),7)</f>
        <v>2</v>
      </c>
      <c r="H7300" s="16" t="n">
        <f aca="false">IF(F7300&gt;=40,2_Girdiler!$I$21+(F7300-40)*(2_Girdiler!$I$21-2_Girdiler!$H$21)/(2_Girdiler!$I$20-2_Girdiler!$H$20),INDEX(2_Girdiler!$B$21:$I$21,G7300)+(F7300-INDEX(2_Girdiler!$B$20:$I$20,G7300))*(INDEX(2_Girdiler!$B$21:$I$21,G7300+1)-INDEX(2_Girdiler!$B$21:$I$21,G7300))/(INDEX(2_Girdiler!$B$20:$I$20,G7300+1)-INDEX(2_Girdiler!$B$20:$I$20,G7300)))</f>
        <v>15.6494730186355</v>
      </c>
      <c r="I7300" s="16" t="n">
        <f aca="false">H7300/2_Girdiler!$B$17</f>
        <v>6.26982092092768</v>
      </c>
      <c r="J7300" s="16" t="n">
        <f aca="false">D7300+I7300</f>
        <v>13.8276536666269</v>
      </c>
    </row>
    <row r="7301" customFormat="false" ht="15" hidden="false" customHeight="false" outlineLevel="0" collapsed="false">
      <c r="A7301" s="0" t="n">
        <v>7289</v>
      </c>
      <c r="B7301" s="7" t="n">
        <v>0.409495</v>
      </c>
      <c r="C7301" s="7" t="n">
        <v>0.069755</v>
      </c>
      <c r="D7301" s="16" t="n">
        <f aca="false">LOGINV(B7301,$B$7,$C$7)</f>
        <v>11.9202929135002</v>
      </c>
      <c r="E7301" s="16" t="n">
        <f aca="false">LOGINV(C7301,$B$8,$C$8)</f>
        <v>42.0738564854097</v>
      </c>
      <c r="F7301" s="16" t="n">
        <f aca="false">$B$5/100*E7301*2_Girdiler!$B$14*2_Girdiler!$B$15*2_Girdiler!$B$16</f>
        <v>1.05857822917291</v>
      </c>
      <c r="G7301" s="16" t="n">
        <f aca="false">MIN(MATCH(F7301,2_Girdiler!$B$20:$I$20,1),7)</f>
        <v>1</v>
      </c>
      <c r="H7301" s="16" t="n">
        <f aca="false">IF(F7301&gt;=40,2_Girdiler!$I$21+(F7301-40)*(2_Girdiler!$I$21-2_Girdiler!$H$21)/(2_Girdiler!$I$20-2_Girdiler!$H$20),INDEX(2_Girdiler!$B$21:$I$21,G7301)+(F7301-INDEX(2_Girdiler!$B$20:$I$20,G7301))*(INDEX(2_Girdiler!$B$21:$I$21,G7301+1)-INDEX(2_Girdiler!$B$21:$I$21,G7301))/(INDEX(2_Girdiler!$B$20:$I$20,G7301+1)-INDEX(2_Girdiler!$B$20:$I$20,G7301)))</f>
        <v>2.3288721041804</v>
      </c>
      <c r="I7301" s="16" t="n">
        <f aca="false">H7301/2_Girdiler!$B$17</f>
        <v>0.933041708405608</v>
      </c>
      <c r="J7301" s="16" t="n">
        <f aca="false">D7301+I7301</f>
        <v>12.8533346219059</v>
      </c>
    </row>
    <row r="7302" customFormat="false" ht="15" hidden="false" customHeight="false" outlineLevel="0" collapsed="false">
      <c r="A7302" s="0" t="n">
        <v>7290</v>
      </c>
      <c r="B7302" s="7" t="n">
        <v>0.549449</v>
      </c>
      <c r="C7302" s="7" t="n">
        <v>0.007774</v>
      </c>
      <c r="D7302" s="16" t="n">
        <f aca="false">LOGINV(B7302,$B$7,$C$7)</f>
        <v>14.513333023186</v>
      </c>
      <c r="E7302" s="16" t="n">
        <f aca="false">LOGINV(C7302,$B$8,$C$8)</f>
        <v>22.909108807343</v>
      </c>
      <c r="F7302" s="16" t="n">
        <f aca="false">$B$5/100*E7302*2_Girdiler!$B$14*2_Girdiler!$B$15*2_Girdiler!$B$16</f>
        <v>0.576393177592751</v>
      </c>
      <c r="G7302" s="16" t="n">
        <f aca="false">MIN(MATCH(F7302,2_Girdiler!$B$20:$I$20,1),7)</f>
        <v>1</v>
      </c>
      <c r="H7302" s="16" t="n">
        <f aca="false">IF(F7302&gt;=40,2_Girdiler!$I$21+(F7302-40)*(2_Girdiler!$I$21-2_Girdiler!$H$21)/(2_Girdiler!$I$20-2_Girdiler!$H$20),INDEX(2_Girdiler!$B$21:$I$21,G7302)+(F7302-INDEX(2_Girdiler!$B$20:$I$20,G7302))*(INDEX(2_Girdiler!$B$21:$I$21,G7302+1)-INDEX(2_Girdiler!$B$21:$I$21,G7302))/(INDEX(2_Girdiler!$B$20:$I$20,G7302+1)-INDEX(2_Girdiler!$B$20:$I$20,G7302)))</f>
        <v>1.26806499070405</v>
      </c>
      <c r="I7302" s="16" t="n">
        <f aca="false">H7302/2_Girdiler!$B$17</f>
        <v>0.508038858455149</v>
      </c>
      <c r="J7302" s="16" t="n">
        <f aca="false">D7302+I7302</f>
        <v>15.0213718816411</v>
      </c>
    </row>
    <row r="7303" customFormat="false" ht="15" hidden="false" customHeight="false" outlineLevel="0" collapsed="false">
      <c r="A7303" s="0" t="n">
        <v>7291</v>
      </c>
      <c r="B7303" s="7" t="n">
        <v>0.224164</v>
      </c>
      <c r="C7303" s="7" t="n">
        <v>0.299786</v>
      </c>
      <c r="D7303" s="16" t="n">
        <f aca="false">LOGINV(B7303,$B$7,$C$7)</f>
        <v>8.87444930264255</v>
      </c>
      <c r="E7303" s="16" t="n">
        <f aca="false">LOGINV(C7303,$B$8,$C$8)</f>
        <v>77.8147656073982</v>
      </c>
      <c r="F7303" s="16" t="n">
        <f aca="false">$B$5/100*E7303*2_Girdiler!$B$14*2_Girdiler!$B$15*2_Girdiler!$B$16</f>
        <v>1.95781950268214</v>
      </c>
      <c r="G7303" s="16" t="n">
        <f aca="false">MIN(MATCH(F7303,2_Girdiler!$B$20:$I$20,1),7)</f>
        <v>1</v>
      </c>
      <c r="H7303" s="16" t="n">
        <f aca="false">IF(F7303&gt;=40,2_Girdiler!$I$21+(F7303-40)*(2_Girdiler!$I$21-2_Girdiler!$H$21)/(2_Girdiler!$I$20-2_Girdiler!$H$20),INDEX(2_Girdiler!$B$21:$I$21,G7303)+(F7303-INDEX(2_Girdiler!$B$20:$I$20,G7303))*(INDEX(2_Girdiler!$B$21:$I$21,G7303+1)-INDEX(2_Girdiler!$B$21:$I$21,G7303))/(INDEX(2_Girdiler!$B$20:$I$20,G7303+1)-INDEX(2_Girdiler!$B$20:$I$20,G7303)))</f>
        <v>4.30720290590071</v>
      </c>
      <c r="I7303" s="16" t="n">
        <f aca="false">H7303/2_Girdiler!$B$17</f>
        <v>1.72564218986406</v>
      </c>
      <c r="J7303" s="16" t="n">
        <f aca="false">D7303+I7303</f>
        <v>10.6000914925066</v>
      </c>
    </row>
    <row r="7304" customFormat="false" ht="15" hidden="false" customHeight="false" outlineLevel="0" collapsed="false">
      <c r="A7304" s="0" t="n">
        <v>7292</v>
      </c>
      <c r="B7304" s="7" t="n">
        <v>0.28672</v>
      </c>
      <c r="C7304" s="7" t="n">
        <v>0.585297</v>
      </c>
      <c r="D7304" s="16" t="n">
        <f aca="false">LOGINV(B7304,$B$7,$C$7)</f>
        <v>9.89458846353247</v>
      </c>
      <c r="E7304" s="16" t="n">
        <f aca="false">LOGINV(C7304,$B$8,$C$8)</f>
        <v>125.500625530755</v>
      </c>
      <c r="F7304" s="16" t="n">
        <f aca="false">$B$5/100*E7304*2_Girdiler!$B$14*2_Girdiler!$B$15*2_Girdiler!$B$16</f>
        <v>3.1575957383538</v>
      </c>
      <c r="G7304" s="16" t="n">
        <f aca="false">MIN(MATCH(F7304,2_Girdiler!$B$20:$I$20,1),7)</f>
        <v>1</v>
      </c>
      <c r="H7304" s="16" t="n">
        <f aca="false">IF(F7304&gt;=40,2_Girdiler!$I$21+(F7304-40)*(2_Girdiler!$I$21-2_Girdiler!$H$21)/(2_Girdiler!$I$20-2_Girdiler!$H$20),INDEX(2_Girdiler!$B$21:$I$21,G7304)+(F7304-INDEX(2_Girdiler!$B$20:$I$20,G7304))*(INDEX(2_Girdiler!$B$21:$I$21,G7304+1)-INDEX(2_Girdiler!$B$21:$I$21,G7304))/(INDEX(2_Girdiler!$B$20:$I$20,G7304+1)-INDEX(2_Girdiler!$B$20:$I$20,G7304)))</f>
        <v>6.94671062437836</v>
      </c>
      <c r="I7304" s="16" t="n">
        <f aca="false">H7304/2_Girdiler!$B$17</f>
        <v>2.78313726938235</v>
      </c>
      <c r="J7304" s="16" t="n">
        <f aca="false">D7304+I7304</f>
        <v>12.6777257329148</v>
      </c>
    </row>
    <row r="7305" customFormat="false" ht="15" hidden="false" customHeight="false" outlineLevel="0" collapsed="false">
      <c r="A7305" s="0" t="n">
        <v>7293</v>
      </c>
      <c r="B7305" s="7" t="n">
        <v>0.627166</v>
      </c>
      <c r="C7305" s="7" t="n">
        <v>0.09941</v>
      </c>
      <c r="D7305" s="16" t="n">
        <f aca="false">LOGINV(B7305,$B$7,$C$7)</f>
        <v>16.2257002887121</v>
      </c>
      <c r="E7305" s="16" t="n">
        <f aca="false">LOGINV(C7305,$B$8,$C$8)</f>
        <v>47.6466727733206</v>
      </c>
      <c r="F7305" s="16" t="n">
        <f aca="false">$B$5/100*E7305*2_Girdiler!$B$14*2_Girdiler!$B$15*2_Girdiler!$B$16</f>
        <v>1.19879028697675</v>
      </c>
      <c r="G7305" s="16" t="n">
        <f aca="false">MIN(MATCH(F7305,2_Girdiler!$B$20:$I$20,1),7)</f>
        <v>1</v>
      </c>
      <c r="H7305" s="16" t="n">
        <f aca="false">IF(F7305&gt;=40,2_Girdiler!$I$21+(F7305-40)*(2_Girdiler!$I$21-2_Girdiler!$H$21)/(2_Girdiler!$I$20-2_Girdiler!$H$20),INDEX(2_Girdiler!$B$21:$I$21,G7305)+(F7305-INDEX(2_Girdiler!$B$20:$I$20,G7305))*(INDEX(2_Girdiler!$B$21:$I$21,G7305+1)-INDEX(2_Girdiler!$B$21:$I$21,G7305))/(INDEX(2_Girdiler!$B$20:$I$20,G7305+1)-INDEX(2_Girdiler!$B$20:$I$20,G7305)))</f>
        <v>2.63733863134884</v>
      </c>
      <c r="I7305" s="16" t="n">
        <f aca="false">H7305/2_Girdiler!$B$17</f>
        <v>1.0566260542263</v>
      </c>
      <c r="J7305" s="16" t="n">
        <f aca="false">D7305+I7305</f>
        <v>17.2823263429384</v>
      </c>
    </row>
    <row r="7306" customFormat="false" ht="15" hidden="false" customHeight="false" outlineLevel="0" collapsed="false">
      <c r="A7306" s="0" t="n">
        <v>7294</v>
      </c>
      <c r="B7306" s="7" t="n">
        <v>0.165739</v>
      </c>
      <c r="C7306" s="7" t="n">
        <v>0.247322</v>
      </c>
      <c r="D7306" s="16" t="n">
        <f aca="false">LOGINV(B7306,$B$7,$C$7)</f>
        <v>7.88124533602297</v>
      </c>
      <c r="E7306" s="16" t="n">
        <f aca="false">LOGINV(C7306,$B$8,$C$8)</f>
        <v>70.2732035596113</v>
      </c>
      <c r="F7306" s="16" t="n">
        <f aca="false">$B$5/100*E7306*2_Girdiler!$B$14*2_Girdiler!$B$15*2_Girdiler!$B$16</f>
        <v>1.76807380155982</v>
      </c>
      <c r="G7306" s="16" t="n">
        <f aca="false">MIN(MATCH(F7306,2_Girdiler!$B$20:$I$20,1),7)</f>
        <v>1</v>
      </c>
      <c r="H7306" s="16" t="n">
        <f aca="false">IF(F7306&gt;=40,2_Girdiler!$I$21+(F7306-40)*(2_Girdiler!$I$21-2_Girdiler!$H$21)/(2_Girdiler!$I$20-2_Girdiler!$H$20),INDEX(2_Girdiler!$B$21:$I$21,G7306)+(F7306-INDEX(2_Girdiler!$B$20:$I$20,G7306))*(INDEX(2_Girdiler!$B$21:$I$21,G7306+1)-INDEX(2_Girdiler!$B$21:$I$21,G7306))/(INDEX(2_Girdiler!$B$20:$I$20,G7306+1)-INDEX(2_Girdiler!$B$20:$I$20,G7306)))</f>
        <v>3.88976236343161</v>
      </c>
      <c r="I7306" s="16" t="n">
        <f aca="false">H7306/2_Girdiler!$B$17</f>
        <v>1.5583983827851</v>
      </c>
      <c r="J7306" s="16" t="n">
        <f aca="false">D7306+I7306</f>
        <v>9.43964371880806</v>
      </c>
    </row>
    <row r="7307" customFormat="false" ht="15" hidden="false" customHeight="false" outlineLevel="0" collapsed="false">
      <c r="A7307" s="0" t="n">
        <v>7295</v>
      </c>
      <c r="B7307" s="7" t="n">
        <v>0.275094</v>
      </c>
      <c r="C7307" s="7" t="n">
        <v>0.094067</v>
      </c>
      <c r="D7307" s="16" t="n">
        <f aca="false">LOGINV(B7307,$B$7,$C$7)</f>
        <v>9.7062064376768</v>
      </c>
      <c r="E7307" s="16" t="n">
        <f aca="false">LOGINV(C7307,$B$8,$C$8)</f>
        <v>46.6967276893488</v>
      </c>
      <c r="F7307" s="16" t="n">
        <f aca="false">$B$5/100*E7307*2_Girdiler!$B$14*2_Girdiler!$B$15*2_Girdiler!$B$16</f>
        <v>1.17488966866402</v>
      </c>
      <c r="G7307" s="16" t="n">
        <f aca="false">MIN(MATCH(F7307,2_Girdiler!$B$20:$I$20,1),7)</f>
        <v>1</v>
      </c>
      <c r="H7307" s="16" t="n">
        <f aca="false">IF(F7307&gt;=40,2_Girdiler!$I$21+(F7307-40)*(2_Girdiler!$I$21-2_Girdiler!$H$21)/(2_Girdiler!$I$20-2_Girdiler!$H$20),INDEX(2_Girdiler!$B$21:$I$21,G7307)+(F7307-INDEX(2_Girdiler!$B$20:$I$20,G7307))*(INDEX(2_Girdiler!$B$21:$I$21,G7307+1)-INDEX(2_Girdiler!$B$21:$I$21,G7307))/(INDEX(2_Girdiler!$B$20:$I$20,G7307+1)-INDEX(2_Girdiler!$B$20:$I$20,G7307)))</f>
        <v>2.58475727106084</v>
      </c>
      <c r="I7307" s="16" t="n">
        <f aca="false">H7307/2_Girdiler!$B$17</f>
        <v>1.03555980411091</v>
      </c>
      <c r="J7307" s="16" t="n">
        <f aca="false">D7307+I7307</f>
        <v>10.7417662417877</v>
      </c>
    </row>
    <row r="7308" customFormat="false" ht="15" hidden="false" customHeight="false" outlineLevel="0" collapsed="false">
      <c r="A7308" s="0" t="n">
        <v>7296</v>
      </c>
      <c r="B7308" s="7" t="n">
        <v>0.855477</v>
      </c>
      <c r="C7308" s="7" t="n">
        <v>0.591342</v>
      </c>
      <c r="D7308" s="16" t="n">
        <f aca="false">LOGINV(B7308,$B$7,$C$7)</f>
        <v>24.4532912814445</v>
      </c>
      <c r="E7308" s="16" t="n">
        <f aca="false">LOGINV(C7308,$B$8,$C$8)</f>
        <v>126.765457246395</v>
      </c>
      <c r="F7308" s="16" t="n">
        <f aca="false">$B$5/100*E7308*2_Girdiler!$B$14*2_Girdiler!$B$15*2_Girdiler!$B$16</f>
        <v>3.18941890431929</v>
      </c>
      <c r="G7308" s="16" t="n">
        <f aca="false">MIN(MATCH(F7308,2_Girdiler!$B$20:$I$20,1),7)</f>
        <v>1</v>
      </c>
      <c r="H7308" s="16" t="n">
        <f aca="false">IF(F7308&gt;=40,2_Girdiler!$I$21+(F7308-40)*(2_Girdiler!$I$21-2_Girdiler!$H$21)/(2_Girdiler!$I$20-2_Girdiler!$H$20),INDEX(2_Girdiler!$B$21:$I$21,G7308)+(F7308-INDEX(2_Girdiler!$B$20:$I$20,G7308))*(INDEX(2_Girdiler!$B$21:$I$21,G7308+1)-INDEX(2_Girdiler!$B$21:$I$21,G7308))/(INDEX(2_Girdiler!$B$20:$I$20,G7308+1)-INDEX(2_Girdiler!$B$20:$I$20,G7308)))</f>
        <v>7.01672158950243</v>
      </c>
      <c r="I7308" s="16" t="n">
        <f aca="false">H7308/2_Girdiler!$B$17</f>
        <v>2.81118653425578</v>
      </c>
      <c r="J7308" s="16" t="n">
        <f aca="false">D7308+I7308</f>
        <v>27.2644778157003</v>
      </c>
    </row>
    <row r="7309" customFormat="false" ht="15" hidden="false" customHeight="false" outlineLevel="0" collapsed="false">
      <c r="A7309" s="0" t="n">
        <v>7297</v>
      </c>
      <c r="B7309" s="7" t="n">
        <v>0.494518</v>
      </c>
      <c r="C7309" s="7" t="n">
        <v>0.197165</v>
      </c>
      <c r="D7309" s="16" t="n">
        <f aca="false">LOGINV(B7309,$B$7,$C$7)</f>
        <v>13.438723301538</v>
      </c>
      <c r="E7309" s="16" t="n">
        <f aca="false">LOGINV(C7309,$B$8,$C$8)</f>
        <v>63.0165814774335</v>
      </c>
      <c r="F7309" s="16" t="n">
        <f aca="false">$B$5/100*E7309*2_Girdiler!$B$14*2_Girdiler!$B$15*2_Girdiler!$B$16</f>
        <v>1.58549718997223</v>
      </c>
      <c r="G7309" s="16" t="n">
        <f aca="false">MIN(MATCH(F7309,2_Girdiler!$B$20:$I$20,1),7)</f>
        <v>1</v>
      </c>
      <c r="H7309" s="16" t="n">
        <f aca="false">IF(F7309&gt;=40,2_Girdiler!$I$21+(F7309-40)*(2_Girdiler!$I$21-2_Girdiler!$H$21)/(2_Girdiler!$I$20-2_Girdiler!$H$20),INDEX(2_Girdiler!$B$21:$I$21,G7309)+(F7309-INDEX(2_Girdiler!$B$20:$I$20,G7309))*(INDEX(2_Girdiler!$B$21:$I$21,G7309+1)-INDEX(2_Girdiler!$B$21:$I$21,G7309))/(INDEX(2_Girdiler!$B$20:$I$20,G7309+1)-INDEX(2_Girdiler!$B$20:$I$20,G7309)))</f>
        <v>3.4880938179389</v>
      </c>
      <c r="I7309" s="16" t="n">
        <f aca="false">H7309/2_Girdiler!$B$17</f>
        <v>1.39747348475116</v>
      </c>
      <c r="J7309" s="16" t="n">
        <f aca="false">D7309+I7309</f>
        <v>14.8361967862892</v>
      </c>
    </row>
    <row r="7310" customFormat="false" ht="15" hidden="false" customHeight="false" outlineLevel="0" collapsed="false">
      <c r="A7310" s="0" t="n">
        <v>7298</v>
      </c>
      <c r="B7310" s="7" t="n">
        <v>0.151851</v>
      </c>
      <c r="C7310" s="7" t="n">
        <v>0.320191</v>
      </c>
      <c r="D7310" s="16" t="n">
        <f aca="false">LOGINV(B7310,$B$7,$C$7)</f>
        <v>7.63313816678446</v>
      </c>
      <c r="E7310" s="16" t="n">
        <f aca="false">LOGINV(C7310,$B$8,$C$8)</f>
        <v>80.7755432049131</v>
      </c>
      <c r="F7310" s="16" t="n">
        <f aca="false">$B$5/100*E7310*2_Girdiler!$B$14*2_Girdiler!$B$15*2_Girdiler!$B$16</f>
        <v>2.03231266703561</v>
      </c>
      <c r="G7310" s="16" t="n">
        <f aca="false">MIN(MATCH(F7310,2_Girdiler!$B$20:$I$20,1),7)</f>
        <v>1</v>
      </c>
      <c r="H7310" s="16" t="n">
        <f aca="false">IF(F7310&gt;=40,2_Girdiler!$I$21+(F7310-40)*(2_Girdiler!$I$21-2_Girdiler!$H$21)/(2_Girdiler!$I$20-2_Girdiler!$H$20),INDEX(2_Girdiler!$B$21:$I$21,G7310)+(F7310-INDEX(2_Girdiler!$B$20:$I$20,G7310))*(INDEX(2_Girdiler!$B$21:$I$21,G7310+1)-INDEX(2_Girdiler!$B$21:$I$21,G7310))/(INDEX(2_Girdiler!$B$20:$I$20,G7310+1)-INDEX(2_Girdiler!$B$20:$I$20,G7310)))</f>
        <v>4.47108786747835</v>
      </c>
      <c r="I7310" s="16" t="n">
        <f aca="false">H7310/2_Girdiler!$B$17</f>
        <v>1.79130122895767</v>
      </c>
      <c r="J7310" s="16" t="n">
        <f aca="false">D7310+I7310</f>
        <v>9.42443939574214</v>
      </c>
    </row>
    <row r="7311" customFormat="false" ht="15" hidden="false" customHeight="false" outlineLevel="0" collapsed="false">
      <c r="A7311" s="0" t="n">
        <v>7299</v>
      </c>
      <c r="B7311" s="7" t="n">
        <v>0.468119</v>
      </c>
      <c r="C7311" s="7" t="n">
        <v>0.549675</v>
      </c>
      <c r="D7311" s="16" t="n">
        <f aca="false">LOGINV(B7311,$B$7,$C$7)</f>
        <v>12.9514599784798</v>
      </c>
      <c r="E7311" s="16" t="n">
        <f aca="false">LOGINV(C7311,$B$8,$C$8)</f>
        <v>118.36978338527</v>
      </c>
      <c r="F7311" s="16" t="n">
        <f aca="false">$B$5/100*E7311*2_Girdiler!$B$14*2_Girdiler!$B$15*2_Girdiler!$B$16</f>
        <v>2.9781837499734</v>
      </c>
      <c r="G7311" s="16" t="n">
        <f aca="false">MIN(MATCH(F7311,2_Girdiler!$B$20:$I$20,1),7)</f>
        <v>1</v>
      </c>
      <c r="H7311" s="16" t="n">
        <f aca="false">IF(F7311&gt;=40,2_Girdiler!$I$21+(F7311-40)*(2_Girdiler!$I$21-2_Girdiler!$H$21)/(2_Girdiler!$I$20-2_Girdiler!$H$20),INDEX(2_Girdiler!$B$21:$I$21,G7311)+(F7311-INDEX(2_Girdiler!$B$20:$I$20,G7311))*(INDEX(2_Girdiler!$B$21:$I$21,G7311+1)-INDEX(2_Girdiler!$B$21:$I$21,G7311))/(INDEX(2_Girdiler!$B$20:$I$20,G7311+1)-INDEX(2_Girdiler!$B$20:$I$20,G7311)))</f>
        <v>6.55200424994149</v>
      </c>
      <c r="I7311" s="16" t="n">
        <f aca="false">H7311/2_Girdiler!$B$17</f>
        <v>2.62500170270092</v>
      </c>
      <c r="J7311" s="16" t="n">
        <f aca="false">D7311+I7311</f>
        <v>15.5764616811807</v>
      </c>
    </row>
    <row r="7312" customFormat="false" ht="15" hidden="false" customHeight="false" outlineLevel="0" collapsed="false">
      <c r="A7312" s="0" t="n">
        <v>7300</v>
      </c>
      <c r="B7312" s="7" t="n">
        <v>0.190141</v>
      </c>
      <c r="C7312" s="7" t="n">
        <v>0.831443</v>
      </c>
      <c r="D7312" s="16" t="n">
        <f aca="false">LOGINV(B7312,$B$7,$C$7)</f>
        <v>8.30410658138271</v>
      </c>
      <c r="E7312" s="16" t="n">
        <f aca="false">LOGINV(C7312,$B$8,$C$8)</f>
        <v>202.924436816478</v>
      </c>
      <c r="F7312" s="16" t="n">
        <f aca="false">$B$5/100*E7312*2_Girdiler!$B$14*2_Girdiler!$B$15*2_Girdiler!$B$16</f>
        <v>5.10557883030258</v>
      </c>
      <c r="G7312" s="16" t="n">
        <f aca="false">MIN(MATCH(F7312,2_Girdiler!$B$20:$I$20,1),7)</f>
        <v>2</v>
      </c>
      <c r="H7312" s="16" t="n">
        <f aca="false">IF(F7312&gt;=40,2_Girdiler!$I$21+(F7312-40)*(2_Girdiler!$I$21-2_Girdiler!$H$21)/(2_Girdiler!$I$20-2_Girdiler!$H$20),INDEX(2_Girdiler!$B$21:$I$21,G7312)+(F7312-INDEX(2_Girdiler!$B$20:$I$20,G7312))*(INDEX(2_Girdiler!$B$21:$I$21,G7312+1)-INDEX(2_Girdiler!$B$21:$I$21,G7312))/(INDEX(2_Girdiler!$B$20:$I$20,G7312+1)-INDEX(2_Girdiler!$B$20:$I$20,G7312)))</f>
        <v>11.1689261284841</v>
      </c>
      <c r="I7312" s="16" t="n">
        <f aca="false">H7312/2_Girdiler!$B$17</f>
        <v>4.47473001942473</v>
      </c>
      <c r="J7312" s="16" t="n">
        <f aca="false">D7312+I7312</f>
        <v>12.7788366008074</v>
      </c>
    </row>
    <row r="7313" customFormat="false" ht="15" hidden="false" customHeight="false" outlineLevel="0" collapsed="false">
      <c r="A7313" s="0" t="n">
        <v>7301</v>
      </c>
      <c r="B7313" s="7" t="n">
        <v>0.402679</v>
      </c>
      <c r="C7313" s="7" t="n">
        <v>0.857677</v>
      </c>
      <c r="D7313" s="16" t="n">
        <f aca="false">LOGINV(B7313,$B$7,$C$7)</f>
        <v>11.8040904722577</v>
      </c>
      <c r="E7313" s="16" t="n">
        <f aca="false">LOGINV(C7313,$B$8,$C$8)</f>
        <v>217.86504055927</v>
      </c>
      <c r="F7313" s="16" t="n">
        <f aca="false">$B$5/100*E7313*2_Girdiler!$B$14*2_Girdiler!$B$15*2_Girdiler!$B$16</f>
        <v>5.48148442047123</v>
      </c>
      <c r="G7313" s="16" t="n">
        <f aca="false">MIN(MATCH(F7313,2_Girdiler!$B$20:$I$20,1),7)</f>
        <v>2</v>
      </c>
      <c r="H7313" s="16" t="n">
        <f aca="false">IF(F7313&gt;=40,2_Girdiler!$I$21+(F7313-40)*(2_Girdiler!$I$21-2_Girdiler!$H$21)/(2_Girdiler!$I$20-2_Girdiler!$H$20),INDEX(2_Girdiler!$B$21:$I$21,G7313)+(F7313-INDEX(2_Girdiler!$B$20:$I$20,G7313))*(INDEX(2_Girdiler!$B$21:$I$21,G7313+1)-INDEX(2_Girdiler!$B$21:$I$21,G7313))/(INDEX(2_Girdiler!$B$20:$I$20,G7313+1)-INDEX(2_Girdiler!$B$20:$I$20,G7313)))</f>
        <v>11.770375072754</v>
      </c>
      <c r="I7313" s="16" t="n">
        <f aca="false">H7313/2_Girdiler!$B$17</f>
        <v>4.71569514132771</v>
      </c>
      <c r="J7313" s="16" t="n">
        <f aca="false">D7313+I7313</f>
        <v>16.5197856135854</v>
      </c>
    </row>
    <row r="7314" customFormat="false" ht="15" hidden="false" customHeight="false" outlineLevel="0" collapsed="false">
      <c r="A7314" s="0" t="n">
        <v>7302</v>
      </c>
      <c r="B7314" s="7" t="n">
        <v>0.660588</v>
      </c>
      <c r="C7314" s="7" t="n">
        <v>0.903577</v>
      </c>
      <c r="D7314" s="16" t="n">
        <f aca="false">LOGINV(B7314,$B$7,$C$7)</f>
        <v>17.0577003830924</v>
      </c>
      <c r="E7314" s="16" t="n">
        <f aca="false">LOGINV(C7314,$B$8,$C$8)</f>
        <v>253.104636955987</v>
      </c>
      <c r="F7314" s="16" t="n">
        <f aca="false">$B$5/100*E7314*2_Girdiler!$B$14*2_Girdiler!$B$15*2_Girdiler!$B$16</f>
        <v>6.36811266581263</v>
      </c>
      <c r="G7314" s="16" t="n">
        <f aca="false">MIN(MATCH(F7314,2_Girdiler!$B$20:$I$20,1),7)</f>
        <v>2</v>
      </c>
      <c r="H7314" s="16" t="n">
        <f aca="false">IF(F7314&gt;=40,2_Girdiler!$I$21+(F7314-40)*(2_Girdiler!$I$21-2_Girdiler!$H$21)/(2_Girdiler!$I$20-2_Girdiler!$H$20),INDEX(2_Girdiler!$B$21:$I$21,G7314)+(F7314-INDEX(2_Girdiler!$B$20:$I$20,G7314))*(INDEX(2_Girdiler!$B$21:$I$21,G7314+1)-INDEX(2_Girdiler!$B$21:$I$21,G7314))/(INDEX(2_Girdiler!$B$20:$I$20,G7314+1)-INDEX(2_Girdiler!$B$20:$I$20,G7314)))</f>
        <v>13.1889802653002</v>
      </c>
      <c r="I7314" s="16" t="n">
        <f aca="false">H7314/2_Girdiler!$B$17</f>
        <v>5.28404658064912</v>
      </c>
      <c r="J7314" s="16" t="n">
        <f aca="false">D7314+I7314</f>
        <v>22.3417469637415</v>
      </c>
    </row>
    <row r="7315" customFormat="false" ht="15" hidden="false" customHeight="false" outlineLevel="0" collapsed="false">
      <c r="A7315" s="0" t="n">
        <v>7303</v>
      </c>
      <c r="B7315" s="7" t="n">
        <v>0.961829</v>
      </c>
      <c r="C7315" s="7" t="n">
        <v>0.106128</v>
      </c>
      <c r="D7315" s="16" t="n">
        <f aca="false">LOGINV(B7315,$B$7,$C$7)</f>
        <v>36.3680023096893</v>
      </c>
      <c r="E7315" s="16" t="n">
        <f aca="false">LOGINV(C7315,$B$8,$C$8)</f>
        <v>48.8151857441724</v>
      </c>
      <c r="F7315" s="16" t="n">
        <f aca="false">$B$5/100*E7315*2_Girdiler!$B$14*2_Girdiler!$B$15*2_Girdiler!$B$16</f>
        <v>1.22819007332338</v>
      </c>
      <c r="G7315" s="16" t="n">
        <f aca="false">MIN(MATCH(F7315,2_Girdiler!$B$20:$I$20,1),7)</f>
        <v>1</v>
      </c>
      <c r="H7315" s="16" t="n">
        <f aca="false">IF(F7315&gt;=40,2_Girdiler!$I$21+(F7315-40)*(2_Girdiler!$I$21-2_Girdiler!$H$21)/(2_Girdiler!$I$20-2_Girdiler!$H$20),INDEX(2_Girdiler!$B$21:$I$21,G7315)+(F7315-INDEX(2_Girdiler!$B$20:$I$20,G7315))*(INDEX(2_Girdiler!$B$21:$I$21,G7315+1)-INDEX(2_Girdiler!$B$21:$I$21,G7315))/(INDEX(2_Girdiler!$B$20:$I$20,G7315+1)-INDEX(2_Girdiler!$B$20:$I$20,G7315)))</f>
        <v>2.70201816131143</v>
      </c>
      <c r="I7315" s="16" t="n">
        <f aca="false">H7315/2_Girdiler!$B$17</f>
        <v>1.08253932744849</v>
      </c>
      <c r="J7315" s="16" t="n">
        <f aca="false">D7315+I7315</f>
        <v>37.4505416371378</v>
      </c>
    </row>
    <row r="7316" customFormat="false" ht="15" hidden="false" customHeight="false" outlineLevel="0" collapsed="false">
      <c r="A7316" s="0" t="n">
        <v>7304</v>
      </c>
      <c r="B7316" s="7" t="n">
        <v>0.991339</v>
      </c>
      <c r="C7316" s="7" t="n">
        <v>0.479796</v>
      </c>
      <c r="D7316" s="16" t="n">
        <f aca="false">LOGINV(B7316,$B$7,$C$7)</f>
        <v>51.0242471977559</v>
      </c>
      <c r="E7316" s="16" t="n">
        <f aca="false">LOGINV(C7316,$B$8,$C$8)</f>
        <v>105.691497556921</v>
      </c>
      <c r="F7316" s="16" t="n">
        <f aca="false">$B$5/100*E7316*2_Girdiler!$B$14*2_Girdiler!$B$15*2_Girdiler!$B$16</f>
        <v>2.65919807853214</v>
      </c>
      <c r="G7316" s="16" t="n">
        <f aca="false">MIN(MATCH(F7316,2_Girdiler!$B$20:$I$20,1),7)</f>
        <v>1</v>
      </c>
      <c r="H7316" s="16" t="n">
        <f aca="false">IF(F7316&gt;=40,2_Girdiler!$I$21+(F7316-40)*(2_Girdiler!$I$21-2_Girdiler!$H$21)/(2_Girdiler!$I$20-2_Girdiler!$H$20),INDEX(2_Girdiler!$B$21:$I$21,G7316)+(F7316-INDEX(2_Girdiler!$B$20:$I$20,G7316))*(INDEX(2_Girdiler!$B$21:$I$21,G7316+1)-INDEX(2_Girdiler!$B$21:$I$21,G7316))/(INDEX(2_Girdiler!$B$20:$I$20,G7316+1)-INDEX(2_Girdiler!$B$20:$I$20,G7316)))</f>
        <v>5.85023577277071</v>
      </c>
      <c r="I7316" s="16" t="n">
        <f aca="false">H7316/2_Girdiler!$B$17</f>
        <v>2.34384446024467</v>
      </c>
      <c r="J7316" s="16" t="n">
        <f aca="false">D7316+I7316</f>
        <v>53.3680916580005</v>
      </c>
    </row>
    <row r="7317" customFormat="false" ht="15" hidden="false" customHeight="false" outlineLevel="0" collapsed="false">
      <c r="A7317" s="0" t="n">
        <v>7305</v>
      </c>
      <c r="B7317" s="7" t="n">
        <v>0.749014</v>
      </c>
      <c r="C7317" s="7" t="n">
        <v>0.802446</v>
      </c>
      <c r="D7317" s="16" t="n">
        <f aca="false">LOGINV(B7317,$B$7,$C$7)</f>
        <v>19.6884640994884</v>
      </c>
      <c r="E7317" s="16" t="n">
        <f aca="false">LOGINV(C7317,$B$8,$C$8)</f>
        <v>189.077343646361</v>
      </c>
      <c r="F7317" s="16" t="n">
        <f aca="false">$B$5/100*E7317*2_Girdiler!$B$14*2_Girdiler!$B$15*2_Girdiler!$B$16</f>
        <v>4.75718596614245</v>
      </c>
      <c r="G7317" s="16" t="n">
        <f aca="false">MIN(MATCH(F7317,2_Girdiler!$B$20:$I$20,1),7)</f>
        <v>1</v>
      </c>
      <c r="H7317" s="16" t="n">
        <f aca="false">IF(F7317&gt;=40,2_Girdiler!$I$21+(F7317-40)*(2_Girdiler!$I$21-2_Girdiler!$H$21)/(2_Girdiler!$I$20-2_Girdiler!$H$20),INDEX(2_Girdiler!$B$21:$I$21,G7317)+(F7317-INDEX(2_Girdiler!$B$20:$I$20,G7317))*(INDEX(2_Girdiler!$B$21:$I$21,G7317+1)-INDEX(2_Girdiler!$B$21:$I$21,G7317))/(INDEX(2_Girdiler!$B$20:$I$20,G7317+1)-INDEX(2_Girdiler!$B$20:$I$20,G7317)))</f>
        <v>10.4658091255134</v>
      </c>
      <c r="I7317" s="16" t="n">
        <f aca="false">H7317/2_Girdiler!$B$17</f>
        <v>4.19303250220889</v>
      </c>
      <c r="J7317" s="16" t="n">
        <f aca="false">D7317+I7317</f>
        <v>23.8814966016972</v>
      </c>
    </row>
    <row r="7318" customFormat="false" ht="15" hidden="false" customHeight="false" outlineLevel="0" collapsed="false">
      <c r="A7318" s="0" t="n">
        <v>7306</v>
      </c>
      <c r="B7318" s="7" t="n">
        <v>0.764862</v>
      </c>
      <c r="C7318" s="7" t="n">
        <v>0.561297</v>
      </c>
      <c r="D7318" s="16" t="n">
        <f aca="false">LOGINV(B7318,$B$7,$C$7)</f>
        <v>20.2521214728684</v>
      </c>
      <c r="E7318" s="16" t="n">
        <f aca="false">LOGINV(C7318,$B$8,$C$8)</f>
        <v>120.639031574524</v>
      </c>
      <c r="F7318" s="16" t="n">
        <f aca="false">$B$5/100*E7318*2_Girdiler!$B$14*2_Girdiler!$B$15*2_Girdiler!$B$16</f>
        <v>3.03527803441501</v>
      </c>
      <c r="G7318" s="16" t="n">
        <f aca="false">MIN(MATCH(F7318,2_Girdiler!$B$20:$I$20,1),7)</f>
        <v>1</v>
      </c>
      <c r="H7318" s="16" t="n">
        <f aca="false">IF(F7318&gt;=40,2_Girdiler!$I$21+(F7318-40)*(2_Girdiler!$I$21-2_Girdiler!$H$21)/(2_Girdiler!$I$20-2_Girdiler!$H$20),INDEX(2_Girdiler!$B$21:$I$21,G7318)+(F7318-INDEX(2_Girdiler!$B$20:$I$20,G7318))*(INDEX(2_Girdiler!$B$21:$I$21,G7318+1)-INDEX(2_Girdiler!$B$21:$I$21,G7318))/(INDEX(2_Girdiler!$B$20:$I$20,G7318+1)-INDEX(2_Girdiler!$B$20:$I$20,G7318)))</f>
        <v>6.67761167571303</v>
      </c>
      <c r="I7318" s="16" t="n">
        <f aca="false">H7318/2_Girdiler!$B$17</f>
        <v>2.67532519059016</v>
      </c>
      <c r="J7318" s="16" t="n">
        <f aca="false">D7318+I7318</f>
        <v>22.9274466634586</v>
      </c>
    </row>
    <row r="7319" customFormat="false" ht="15" hidden="false" customHeight="false" outlineLevel="0" collapsed="false">
      <c r="A7319" s="0" t="n">
        <v>7307</v>
      </c>
      <c r="B7319" s="7" t="n">
        <v>0.951027</v>
      </c>
      <c r="C7319" s="7" t="n">
        <v>0.286037</v>
      </c>
      <c r="D7319" s="16" t="n">
        <f aca="false">LOGINV(B7319,$B$7,$C$7)</f>
        <v>34.0638913954363</v>
      </c>
      <c r="E7319" s="16" t="n">
        <f aca="false">LOGINV(C7319,$B$8,$C$8)</f>
        <v>75.832110050486</v>
      </c>
      <c r="F7319" s="16" t="n">
        <f aca="false">$B$5/100*E7319*2_Girdiler!$B$14*2_Girdiler!$B$15*2_Girdiler!$B$16</f>
        <v>1.90793588887023</v>
      </c>
      <c r="G7319" s="16" t="n">
        <f aca="false">MIN(MATCH(F7319,2_Girdiler!$B$20:$I$20,1),7)</f>
        <v>1</v>
      </c>
      <c r="H7319" s="16" t="n">
        <f aca="false">IF(F7319&gt;=40,2_Girdiler!$I$21+(F7319-40)*(2_Girdiler!$I$21-2_Girdiler!$H$21)/(2_Girdiler!$I$20-2_Girdiler!$H$20),INDEX(2_Girdiler!$B$21:$I$21,G7319)+(F7319-INDEX(2_Girdiler!$B$20:$I$20,G7319))*(INDEX(2_Girdiler!$B$21:$I$21,G7319+1)-INDEX(2_Girdiler!$B$21:$I$21,G7319))/(INDEX(2_Girdiler!$B$20:$I$20,G7319+1)-INDEX(2_Girdiler!$B$20:$I$20,G7319)))</f>
        <v>4.1974589555145</v>
      </c>
      <c r="I7319" s="16" t="n">
        <f aca="false">H7319/2_Girdiler!$B$17</f>
        <v>1.68167426102344</v>
      </c>
      <c r="J7319" s="16" t="n">
        <f aca="false">D7319+I7319</f>
        <v>35.7455656564597</v>
      </c>
    </row>
    <row r="7320" customFormat="false" ht="15" hidden="false" customHeight="false" outlineLevel="0" collapsed="false">
      <c r="A7320" s="0" t="n">
        <v>7308</v>
      </c>
      <c r="B7320" s="7" t="n">
        <v>0.55462</v>
      </c>
      <c r="C7320" s="7" t="n">
        <v>0.003764</v>
      </c>
      <c r="D7320" s="16" t="n">
        <f aca="false">LOGINV(B7320,$B$7,$C$7)</f>
        <v>14.6194782300323</v>
      </c>
      <c r="E7320" s="16" t="n">
        <f aca="false">LOGINV(C7320,$B$8,$C$8)</f>
        <v>19.4550424660817</v>
      </c>
      <c r="F7320" s="16" t="n">
        <f aca="false">$B$5/100*E7320*2_Girdiler!$B$14*2_Girdiler!$B$15*2_Girdiler!$B$16</f>
        <v>0.489488868446614</v>
      </c>
      <c r="G7320" s="16" t="n">
        <f aca="false">MIN(MATCH(F7320,2_Girdiler!$B$20:$I$20,1),7)</f>
        <v>1</v>
      </c>
      <c r="H7320" s="16" t="n">
        <f aca="false">IF(F7320&gt;=40,2_Girdiler!$I$21+(F7320-40)*(2_Girdiler!$I$21-2_Girdiler!$H$21)/(2_Girdiler!$I$20-2_Girdiler!$H$20),INDEX(2_Girdiler!$B$21:$I$21,G7320)+(F7320-INDEX(2_Girdiler!$B$20:$I$20,G7320))*(INDEX(2_Girdiler!$B$21:$I$21,G7320+1)-INDEX(2_Girdiler!$B$21:$I$21,G7320))/(INDEX(2_Girdiler!$B$20:$I$20,G7320+1)-INDEX(2_Girdiler!$B$20:$I$20,G7320)))</f>
        <v>1.07687551058255</v>
      </c>
      <c r="I7320" s="16" t="n">
        <f aca="false">H7320/2_Girdiler!$B$17</f>
        <v>0.431440509047497</v>
      </c>
      <c r="J7320" s="16" t="n">
        <f aca="false">D7320+I7320</f>
        <v>15.0509187390798</v>
      </c>
    </row>
    <row r="7321" customFormat="false" ht="15" hidden="false" customHeight="false" outlineLevel="0" collapsed="false">
      <c r="A7321" s="0" t="n">
        <v>7309</v>
      </c>
      <c r="B7321" s="7" t="n">
        <v>0.316501</v>
      </c>
      <c r="C7321" s="7" t="n">
        <v>0.831225</v>
      </c>
      <c r="D7321" s="16" t="n">
        <f aca="false">LOGINV(B7321,$B$7,$C$7)</f>
        <v>10.3774820739834</v>
      </c>
      <c r="E7321" s="16" t="n">
        <f aca="false">LOGINV(C7321,$B$8,$C$8)</f>
        <v>202.811053429045</v>
      </c>
      <c r="F7321" s="16" t="n">
        <f aca="false">$B$5/100*E7321*2_Girdiler!$B$14*2_Girdiler!$B$15*2_Girdiler!$B$16</f>
        <v>5.10272610427478</v>
      </c>
      <c r="G7321" s="16" t="n">
        <f aca="false">MIN(MATCH(F7321,2_Girdiler!$B$20:$I$20,1),7)</f>
        <v>2</v>
      </c>
      <c r="H7321" s="16" t="n">
        <f aca="false">IF(F7321&gt;=40,2_Girdiler!$I$21+(F7321-40)*(2_Girdiler!$I$21-2_Girdiler!$H$21)/(2_Girdiler!$I$20-2_Girdiler!$H$20),INDEX(2_Girdiler!$B$21:$I$21,G7321)+(F7321-INDEX(2_Girdiler!$B$20:$I$20,G7321))*(INDEX(2_Girdiler!$B$21:$I$21,G7321+1)-INDEX(2_Girdiler!$B$21:$I$21,G7321))/(INDEX(2_Girdiler!$B$20:$I$20,G7321+1)-INDEX(2_Girdiler!$B$20:$I$20,G7321)))</f>
        <v>11.1643617668397</v>
      </c>
      <c r="I7321" s="16" t="n">
        <f aca="false">H7321/2_Girdiler!$B$17</f>
        <v>4.47290134889409</v>
      </c>
      <c r="J7321" s="16" t="n">
        <f aca="false">D7321+I7321</f>
        <v>14.8503834228774</v>
      </c>
    </row>
    <row r="7322" customFormat="false" ht="15" hidden="false" customHeight="false" outlineLevel="0" collapsed="false">
      <c r="A7322" s="0" t="n">
        <v>7310</v>
      </c>
      <c r="B7322" s="7" t="n">
        <v>0.861501</v>
      </c>
      <c r="C7322" s="7" t="n">
        <v>0.372206</v>
      </c>
      <c r="D7322" s="16" t="n">
        <f aca="false">LOGINV(B7322,$B$7,$C$7)</f>
        <v>24.8223076550878</v>
      </c>
      <c r="E7322" s="16" t="n">
        <f aca="false">LOGINV(C7322,$B$8,$C$8)</f>
        <v>88.4807973635006</v>
      </c>
      <c r="F7322" s="16" t="n">
        <f aca="false">$B$5/100*E7322*2_Girdiler!$B$14*2_Girdiler!$B$15*2_Girdiler!$B$16</f>
        <v>2.22617686166568</v>
      </c>
      <c r="G7322" s="16" t="n">
        <f aca="false">MIN(MATCH(F7322,2_Girdiler!$B$20:$I$20,1),7)</f>
        <v>1</v>
      </c>
      <c r="H7322" s="16" t="n">
        <f aca="false">IF(F7322&gt;=40,2_Girdiler!$I$21+(F7322-40)*(2_Girdiler!$I$21-2_Girdiler!$H$21)/(2_Girdiler!$I$20-2_Girdiler!$H$20),INDEX(2_Girdiler!$B$21:$I$21,G7322)+(F7322-INDEX(2_Girdiler!$B$20:$I$20,G7322))*(INDEX(2_Girdiler!$B$21:$I$21,G7322+1)-INDEX(2_Girdiler!$B$21:$I$21,G7322))/(INDEX(2_Girdiler!$B$20:$I$20,G7322+1)-INDEX(2_Girdiler!$B$20:$I$20,G7322)))</f>
        <v>4.89758909566448</v>
      </c>
      <c r="I7322" s="16" t="n">
        <f aca="false">H7322/2_Girdiler!$B$17</f>
        <v>1.96217511845532</v>
      </c>
      <c r="J7322" s="16" t="n">
        <f aca="false">D7322+I7322</f>
        <v>26.7844827735431</v>
      </c>
    </row>
    <row r="7323" customFormat="false" ht="15" hidden="false" customHeight="false" outlineLevel="0" collapsed="false">
      <c r="A7323" s="0" t="n">
        <v>7311</v>
      </c>
      <c r="B7323" s="7" t="n">
        <v>0.139349</v>
      </c>
      <c r="C7323" s="7" t="n">
        <v>0.704623</v>
      </c>
      <c r="D7323" s="16" t="n">
        <f aca="false">LOGINV(B7323,$B$7,$C$7)</f>
        <v>7.40382762663523</v>
      </c>
      <c r="E7323" s="16" t="n">
        <f aca="false">LOGINV(C7323,$B$8,$C$8)</f>
        <v>154.52295155011</v>
      </c>
      <c r="F7323" s="16" t="n">
        <f aca="false">$B$5/100*E7323*2_Girdiler!$B$14*2_Girdiler!$B$15*2_Girdiler!$B$16</f>
        <v>3.88779746100077</v>
      </c>
      <c r="G7323" s="16" t="n">
        <f aca="false">MIN(MATCH(F7323,2_Girdiler!$B$20:$I$20,1),7)</f>
        <v>1</v>
      </c>
      <c r="H7323" s="16" t="n">
        <f aca="false">IF(F7323&gt;=40,2_Girdiler!$I$21+(F7323-40)*(2_Girdiler!$I$21-2_Girdiler!$H$21)/(2_Girdiler!$I$20-2_Girdiler!$H$20),INDEX(2_Girdiler!$B$21:$I$21,G7323)+(F7323-INDEX(2_Girdiler!$B$20:$I$20,G7323))*(INDEX(2_Girdiler!$B$21:$I$21,G7323+1)-INDEX(2_Girdiler!$B$21:$I$21,G7323))/(INDEX(2_Girdiler!$B$20:$I$20,G7323+1)-INDEX(2_Girdiler!$B$20:$I$20,G7323)))</f>
        <v>8.5531544142017</v>
      </c>
      <c r="I7323" s="16" t="n">
        <f aca="false">H7323/2_Girdiler!$B$17</f>
        <v>3.42674455697183</v>
      </c>
      <c r="J7323" s="16" t="n">
        <f aca="false">D7323+I7323</f>
        <v>10.8305721836071</v>
      </c>
    </row>
    <row r="7324" customFormat="false" ht="15" hidden="false" customHeight="false" outlineLevel="0" collapsed="false">
      <c r="A7324" s="0" t="n">
        <v>7312</v>
      </c>
      <c r="B7324" s="7" t="n">
        <v>0.821846</v>
      </c>
      <c r="C7324" s="7" t="n">
        <v>0.556696</v>
      </c>
      <c r="D7324" s="16" t="n">
        <f aca="false">LOGINV(B7324,$B$7,$C$7)</f>
        <v>22.6454411039578</v>
      </c>
      <c r="E7324" s="16" t="n">
        <f aca="false">LOGINV(C7324,$B$8,$C$8)</f>
        <v>119.734384587774</v>
      </c>
      <c r="F7324" s="16" t="n">
        <f aca="false">$B$5/100*E7324*2_Girdiler!$B$14*2_Girdiler!$B$15*2_Girdiler!$B$16</f>
        <v>3.0125171162284</v>
      </c>
      <c r="G7324" s="16" t="n">
        <f aca="false">MIN(MATCH(F7324,2_Girdiler!$B$20:$I$20,1),7)</f>
        <v>1</v>
      </c>
      <c r="H7324" s="16" t="n">
        <f aca="false">IF(F7324&gt;=40,2_Girdiler!$I$21+(F7324-40)*(2_Girdiler!$I$21-2_Girdiler!$H$21)/(2_Girdiler!$I$20-2_Girdiler!$H$20),INDEX(2_Girdiler!$B$21:$I$21,G7324)+(F7324-INDEX(2_Girdiler!$B$20:$I$20,G7324))*(INDEX(2_Girdiler!$B$21:$I$21,G7324+1)-INDEX(2_Girdiler!$B$21:$I$21,G7324))/(INDEX(2_Girdiler!$B$20:$I$20,G7324+1)-INDEX(2_Girdiler!$B$20:$I$20,G7324)))</f>
        <v>6.62753765570247</v>
      </c>
      <c r="I7324" s="16" t="n">
        <f aca="false">H7324/2_Girdiler!$B$17</f>
        <v>2.65526348385516</v>
      </c>
      <c r="J7324" s="16" t="n">
        <f aca="false">D7324+I7324</f>
        <v>25.3007045878129</v>
      </c>
    </row>
    <row r="7325" customFormat="false" ht="15" hidden="false" customHeight="false" outlineLevel="0" collapsed="false">
      <c r="A7325" s="0" t="n">
        <v>7313</v>
      </c>
      <c r="B7325" s="7" t="n">
        <v>0.466747</v>
      </c>
      <c r="C7325" s="7" t="n">
        <v>0.323582</v>
      </c>
      <c r="D7325" s="16" t="n">
        <f aca="false">LOGINV(B7325,$B$7,$C$7)</f>
        <v>12.9265735448532</v>
      </c>
      <c r="E7325" s="16" t="n">
        <f aca="false">LOGINV(C7325,$B$8,$C$8)</f>
        <v>81.2702613130066</v>
      </c>
      <c r="F7325" s="16" t="n">
        <f aca="false">$B$5/100*E7325*2_Girdiler!$B$14*2_Girdiler!$B$15*2_Girdiler!$B$16</f>
        <v>2.04475977463525</v>
      </c>
      <c r="G7325" s="16" t="n">
        <f aca="false">MIN(MATCH(F7325,2_Girdiler!$B$20:$I$20,1),7)</f>
        <v>1</v>
      </c>
      <c r="H7325" s="16" t="n">
        <f aca="false">IF(F7325&gt;=40,2_Girdiler!$I$21+(F7325-40)*(2_Girdiler!$I$21-2_Girdiler!$H$21)/(2_Girdiler!$I$20-2_Girdiler!$H$20),INDEX(2_Girdiler!$B$21:$I$21,G7325)+(F7325-INDEX(2_Girdiler!$B$20:$I$20,G7325))*(INDEX(2_Girdiler!$B$21:$I$21,G7325+1)-INDEX(2_Girdiler!$B$21:$I$21,G7325))/(INDEX(2_Girdiler!$B$20:$I$20,G7325+1)-INDEX(2_Girdiler!$B$20:$I$20,G7325)))</f>
        <v>4.49847150419754</v>
      </c>
      <c r="I7325" s="16" t="n">
        <f aca="false">H7325/2_Girdiler!$B$17</f>
        <v>1.80227223725863</v>
      </c>
      <c r="J7325" s="16" t="n">
        <f aca="false">D7325+I7325</f>
        <v>14.7288457821119</v>
      </c>
    </row>
    <row r="7326" customFormat="false" ht="15" hidden="false" customHeight="false" outlineLevel="0" collapsed="false">
      <c r="A7326" s="0" t="n">
        <v>7314</v>
      </c>
      <c r="B7326" s="7" t="n">
        <v>0.070833</v>
      </c>
      <c r="C7326" s="7" t="n">
        <v>0.157733</v>
      </c>
      <c r="D7326" s="16" t="n">
        <f aca="false">LOGINV(B7326,$B$7,$C$7)</f>
        <v>5.96934069553453</v>
      </c>
      <c r="E7326" s="16" t="n">
        <f aca="false">LOGINV(C7326,$B$8,$C$8)</f>
        <v>57.1262721704973</v>
      </c>
      <c r="F7326" s="16" t="n">
        <f aca="false">$B$5/100*E7326*2_Girdiler!$B$14*2_Girdiler!$B$15*2_Girdiler!$B$16</f>
        <v>1.43729700780971</v>
      </c>
      <c r="G7326" s="16" t="n">
        <f aca="false">MIN(MATCH(F7326,2_Girdiler!$B$20:$I$20,1),7)</f>
        <v>1</v>
      </c>
      <c r="H7326" s="16" t="n">
        <f aca="false">IF(F7326&gt;=40,2_Girdiler!$I$21+(F7326-40)*(2_Girdiler!$I$21-2_Girdiler!$H$21)/(2_Girdiler!$I$20-2_Girdiler!$H$20),INDEX(2_Girdiler!$B$21:$I$21,G7326)+(F7326-INDEX(2_Girdiler!$B$20:$I$20,G7326))*(INDEX(2_Girdiler!$B$21:$I$21,G7326+1)-INDEX(2_Girdiler!$B$21:$I$21,G7326))/(INDEX(2_Girdiler!$B$20:$I$20,G7326+1)-INDEX(2_Girdiler!$B$20:$I$20,G7326)))</f>
        <v>3.16205341718137</v>
      </c>
      <c r="I7326" s="16" t="n">
        <f aca="false">H7326/2_Girdiler!$B$17</f>
        <v>1.26684832419125</v>
      </c>
      <c r="J7326" s="16" t="n">
        <f aca="false">D7326+I7326</f>
        <v>7.23618901972578</v>
      </c>
    </row>
    <row r="7327" customFormat="false" ht="15" hidden="false" customHeight="false" outlineLevel="0" collapsed="false">
      <c r="A7327" s="0" t="n">
        <v>7315</v>
      </c>
      <c r="B7327" s="7" t="n">
        <v>0.826526</v>
      </c>
      <c r="C7327" s="7" t="n">
        <v>0.550742</v>
      </c>
      <c r="D7327" s="16" t="n">
        <f aca="false">LOGINV(B7327,$B$7,$C$7)</f>
        <v>22.8751003089927</v>
      </c>
      <c r="E7327" s="16" t="n">
        <f aca="false">LOGINV(C7327,$B$8,$C$8)</f>
        <v>118.575954230947</v>
      </c>
      <c r="F7327" s="16" t="n">
        <f aca="false">$B$5/100*E7327*2_Girdiler!$B$14*2_Girdiler!$B$15*2_Girdiler!$B$16</f>
        <v>2.98337100845062</v>
      </c>
      <c r="G7327" s="16" t="n">
        <f aca="false">MIN(MATCH(F7327,2_Girdiler!$B$20:$I$20,1),7)</f>
        <v>1</v>
      </c>
      <c r="H7327" s="16" t="n">
        <f aca="false">IF(F7327&gt;=40,2_Girdiler!$I$21+(F7327-40)*(2_Girdiler!$I$21-2_Girdiler!$H$21)/(2_Girdiler!$I$20-2_Girdiler!$H$20),INDEX(2_Girdiler!$B$21:$I$21,G7327)+(F7327-INDEX(2_Girdiler!$B$20:$I$20,G7327))*(INDEX(2_Girdiler!$B$21:$I$21,G7327+1)-INDEX(2_Girdiler!$B$21:$I$21,G7327))/(INDEX(2_Girdiler!$B$20:$I$20,G7327+1)-INDEX(2_Girdiler!$B$20:$I$20,G7327)))</f>
        <v>6.56341621859136</v>
      </c>
      <c r="I7327" s="16" t="n">
        <f aca="false">H7327/2_Girdiler!$B$17</f>
        <v>2.62957380552538</v>
      </c>
      <c r="J7327" s="16" t="n">
        <f aca="false">D7327+I7327</f>
        <v>25.504674114518</v>
      </c>
    </row>
    <row r="7328" customFormat="false" ht="15" hidden="false" customHeight="false" outlineLevel="0" collapsed="false">
      <c r="A7328" s="0" t="n">
        <v>7316</v>
      </c>
      <c r="B7328" s="7" t="n">
        <v>0.916058</v>
      </c>
      <c r="C7328" s="7" t="n">
        <v>0.553194</v>
      </c>
      <c r="D7328" s="16" t="n">
        <f aca="false">LOGINV(B7328,$B$7,$C$7)</f>
        <v>29.2089170748228</v>
      </c>
      <c r="E7328" s="16" t="n">
        <f aca="false">LOGINV(C7328,$B$8,$C$8)</f>
        <v>119.051375818945</v>
      </c>
      <c r="F7328" s="16" t="n">
        <f aca="false">$B$5/100*E7328*2_Girdiler!$B$14*2_Girdiler!$B$15*2_Girdiler!$B$16</f>
        <v>2.99533261560467</v>
      </c>
      <c r="G7328" s="16" t="n">
        <f aca="false">MIN(MATCH(F7328,2_Girdiler!$B$20:$I$20,1),7)</f>
        <v>1</v>
      </c>
      <c r="H7328" s="16" t="n">
        <f aca="false">IF(F7328&gt;=40,2_Girdiler!$I$21+(F7328-40)*(2_Girdiler!$I$21-2_Girdiler!$H$21)/(2_Girdiler!$I$20-2_Girdiler!$H$20),INDEX(2_Girdiler!$B$21:$I$21,G7328)+(F7328-INDEX(2_Girdiler!$B$20:$I$20,G7328))*(INDEX(2_Girdiler!$B$21:$I$21,G7328+1)-INDEX(2_Girdiler!$B$21:$I$21,G7328))/(INDEX(2_Girdiler!$B$20:$I$20,G7328+1)-INDEX(2_Girdiler!$B$20:$I$20,G7328)))</f>
        <v>6.58973175433027</v>
      </c>
      <c r="I7328" s="16" t="n">
        <f aca="false">H7328/2_Girdiler!$B$17</f>
        <v>2.64011688875411</v>
      </c>
      <c r="J7328" s="16" t="n">
        <f aca="false">D7328+I7328</f>
        <v>31.849033963577</v>
      </c>
    </row>
    <row r="7329" customFormat="false" ht="15" hidden="false" customHeight="false" outlineLevel="0" collapsed="false">
      <c r="A7329" s="0" t="n">
        <v>7317</v>
      </c>
      <c r="B7329" s="7" t="n">
        <v>0.281085</v>
      </c>
      <c r="C7329" s="7" t="n">
        <v>0.193066</v>
      </c>
      <c r="D7329" s="16" t="n">
        <f aca="false">LOGINV(B7329,$B$7,$C$7)</f>
        <v>9.80330002220129</v>
      </c>
      <c r="E7329" s="16" t="n">
        <f aca="false">LOGINV(C7329,$B$8,$C$8)</f>
        <v>62.4149228042213</v>
      </c>
      <c r="F7329" s="16" t="n">
        <f aca="false">$B$5/100*E7329*2_Girdiler!$B$14*2_Girdiler!$B$15*2_Girdiler!$B$16</f>
        <v>1.57035945775421</v>
      </c>
      <c r="G7329" s="16" t="n">
        <f aca="false">MIN(MATCH(F7329,2_Girdiler!$B$20:$I$20,1),7)</f>
        <v>1</v>
      </c>
      <c r="H7329" s="16" t="n">
        <f aca="false">IF(F7329&gt;=40,2_Girdiler!$I$21+(F7329-40)*(2_Girdiler!$I$21-2_Girdiler!$H$21)/(2_Girdiler!$I$20-2_Girdiler!$H$20),INDEX(2_Girdiler!$B$21:$I$21,G7329)+(F7329-INDEX(2_Girdiler!$B$20:$I$20,G7329))*(INDEX(2_Girdiler!$B$21:$I$21,G7329+1)-INDEX(2_Girdiler!$B$21:$I$21,G7329))/(INDEX(2_Girdiler!$B$20:$I$20,G7329+1)-INDEX(2_Girdiler!$B$20:$I$20,G7329)))</f>
        <v>3.45479080705926</v>
      </c>
      <c r="I7329" s="16" t="n">
        <f aca="false">H7329/2_Girdiler!$B$17</f>
        <v>1.38413093231541</v>
      </c>
      <c r="J7329" s="16" t="n">
        <f aca="false">D7329+I7329</f>
        <v>11.1874309545167</v>
      </c>
    </row>
    <row r="7330" customFormat="false" ht="15" hidden="false" customHeight="false" outlineLevel="0" collapsed="false">
      <c r="A7330" s="0" t="n">
        <v>7318</v>
      </c>
      <c r="B7330" s="7" t="n">
        <v>0.97428</v>
      </c>
      <c r="C7330" s="7" t="n">
        <v>0.922871</v>
      </c>
      <c r="D7330" s="16" t="n">
        <f aca="false">LOGINV(B7330,$B$7,$C$7)</f>
        <v>40.1049028413088</v>
      </c>
      <c r="E7330" s="16" t="n">
        <f aca="false">LOGINV(C7330,$B$8,$C$8)</f>
        <v>273.921488366935</v>
      </c>
      <c r="F7330" s="16" t="n">
        <f aca="false">$B$5/100*E7330*2_Girdiler!$B$14*2_Girdiler!$B$15*2_Girdiler!$B$16</f>
        <v>6.89186464731209</v>
      </c>
      <c r="G7330" s="16" t="n">
        <f aca="false">MIN(MATCH(F7330,2_Girdiler!$B$20:$I$20,1),7)</f>
        <v>2</v>
      </c>
      <c r="H7330" s="16" t="n">
        <f aca="false">IF(F7330&gt;=40,2_Girdiler!$I$21+(F7330-40)*(2_Girdiler!$I$21-2_Girdiler!$H$21)/(2_Girdiler!$I$20-2_Girdiler!$H$20),INDEX(2_Girdiler!$B$21:$I$21,G7330)+(F7330-INDEX(2_Girdiler!$B$20:$I$20,G7330))*(INDEX(2_Girdiler!$B$21:$I$21,G7330+1)-INDEX(2_Girdiler!$B$21:$I$21,G7330))/(INDEX(2_Girdiler!$B$20:$I$20,G7330+1)-INDEX(2_Girdiler!$B$20:$I$20,G7330)))</f>
        <v>14.0269834356993</v>
      </c>
      <c r="I7330" s="16" t="n">
        <f aca="false">H7330/2_Girdiler!$B$17</f>
        <v>5.61978503032826</v>
      </c>
      <c r="J7330" s="16" t="n">
        <f aca="false">D7330+I7330</f>
        <v>45.724687871637</v>
      </c>
    </row>
    <row r="7331" customFormat="false" ht="15" hidden="false" customHeight="false" outlineLevel="0" collapsed="false">
      <c r="A7331" s="0" t="n">
        <v>7319</v>
      </c>
      <c r="B7331" s="7" t="n">
        <v>0.239627</v>
      </c>
      <c r="C7331" s="7" t="n">
        <v>0.14809</v>
      </c>
      <c r="D7331" s="16" t="n">
        <f aca="false">LOGINV(B7331,$B$7,$C$7)</f>
        <v>9.1288330681418</v>
      </c>
      <c r="E7331" s="16" t="n">
        <f aca="false">LOGINV(C7331,$B$8,$C$8)</f>
        <v>55.6399172510137</v>
      </c>
      <c r="F7331" s="16" t="n">
        <f aca="false">$B$5/100*E7331*2_Girdiler!$B$14*2_Girdiler!$B$15*2_Girdiler!$B$16</f>
        <v>1.39990031803551</v>
      </c>
      <c r="G7331" s="16" t="n">
        <f aca="false">MIN(MATCH(F7331,2_Girdiler!$B$20:$I$20,1),7)</f>
        <v>1</v>
      </c>
      <c r="H7331" s="16" t="n">
        <f aca="false">IF(F7331&gt;=40,2_Girdiler!$I$21+(F7331-40)*(2_Girdiler!$I$21-2_Girdiler!$H$21)/(2_Girdiler!$I$20-2_Girdiler!$H$20),INDEX(2_Girdiler!$B$21:$I$21,G7331)+(F7331-INDEX(2_Girdiler!$B$20:$I$20,G7331))*(INDEX(2_Girdiler!$B$21:$I$21,G7331+1)-INDEX(2_Girdiler!$B$21:$I$21,G7331))/(INDEX(2_Girdiler!$B$20:$I$20,G7331+1)-INDEX(2_Girdiler!$B$20:$I$20,G7331)))</f>
        <v>3.07978069967811</v>
      </c>
      <c r="I7331" s="16" t="n">
        <f aca="false">H7331/2_Girdiler!$B$17</f>
        <v>1.23388649826847</v>
      </c>
      <c r="J7331" s="16" t="n">
        <f aca="false">D7331+I7331</f>
        <v>10.3627195664103</v>
      </c>
    </row>
    <row r="7332" customFormat="false" ht="15" hidden="false" customHeight="false" outlineLevel="0" collapsed="false">
      <c r="A7332" s="0" t="n">
        <v>7320</v>
      </c>
      <c r="B7332" s="7" t="n">
        <v>0.721415</v>
      </c>
      <c r="C7332" s="7" t="n">
        <v>0.778278</v>
      </c>
      <c r="D7332" s="16" t="n">
        <f aca="false">LOGINV(B7332,$B$7,$C$7)</f>
        <v>18.7843067729035</v>
      </c>
      <c r="E7332" s="16" t="n">
        <f aca="false">LOGINV(C7332,$B$8,$C$8)</f>
        <v>179.098175522825</v>
      </c>
      <c r="F7332" s="16" t="n">
        <f aca="false">$B$5/100*E7332*2_Girdiler!$B$14*2_Girdiler!$B$15*2_Girdiler!$B$16</f>
        <v>4.50611009615428</v>
      </c>
      <c r="G7332" s="16" t="n">
        <f aca="false">MIN(MATCH(F7332,2_Girdiler!$B$20:$I$20,1),7)</f>
        <v>1</v>
      </c>
      <c r="H7332" s="16" t="n">
        <f aca="false">IF(F7332&gt;=40,2_Girdiler!$I$21+(F7332-40)*(2_Girdiler!$I$21-2_Girdiler!$H$21)/(2_Girdiler!$I$20-2_Girdiler!$H$20),INDEX(2_Girdiler!$B$21:$I$21,G7332)+(F7332-INDEX(2_Girdiler!$B$20:$I$20,G7332))*(INDEX(2_Girdiler!$B$21:$I$21,G7332+1)-INDEX(2_Girdiler!$B$21:$I$21,G7332))/(INDEX(2_Girdiler!$B$20:$I$20,G7332+1)-INDEX(2_Girdiler!$B$20:$I$20,G7332)))</f>
        <v>9.91344221153942</v>
      </c>
      <c r="I7332" s="16" t="n">
        <f aca="false">H7332/2_Girdiler!$B$17</f>
        <v>3.97173165526419</v>
      </c>
      <c r="J7332" s="16" t="n">
        <f aca="false">D7332+I7332</f>
        <v>22.7560384281677</v>
      </c>
    </row>
    <row r="7333" customFormat="false" ht="15" hidden="false" customHeight="false" outlineLevel="0" collapsed="false">
      <c r="A7333" s="0" t="n">
        <v>7321</v>
      </c>
      <c r="B7333" s="7" t="n">
        <v>0.801295</v>
      </c>
      <c r="C7333" s="7" t="n">
        <v>0.499661</v>
      </c>
      <c r="D7333" s="16" t="n">
        <f aca="false">LOGINV(B7333,$B$7,$C$7)</f>
        <v>21.7041403592031</v>
      </c>
      <c r="E7333" s="16" t="n">
        <f aca="false">LOGINV(C7333,$B$8,$C$8)</f>
        <v>109.145360162048</v>
      </c>
      <c r="F7333" s="16" t="n">
        <f aca="false">$B$5/100*E7333*2_Girdiler!$B$14*2_Girdiler!$B$15*2_Girdiler!$B$16</f>
        <v>2.74609726167713</v>
      </c>
      <c r="G7333" s="16" t="n">
        <f aca="false">MIN(MATCH(F7333,2_Girdiler!$B$20:$I$20,1),7)</f>
        <v>1</v>
      </c>
      <c r="H7333" s="16" t="n">
        <f aca="false">IF(F7333&gt;=40,2_Girdiler!$I$21+(F7333-40)*(2_Girdiler!$I$21-2_Girdiler!$H$21)/(2_Girdiler!$I$20-2_Girdiler!$H$20),INDEX(2_Girdiler!$B$21:$I$21,G7333)+(F7333-INDEX(2_Girdiler!$B$20:$I$20,G7333))*(INDEX(2_Girdiler!$B$21:$I$21,G7333+1)-INDEX(2_Girdiler!$B$21:$I$21,G7333))/(INDEX(2_Girdiler!$B$20:$I$20,G7333+1)-INDEX(2_Girdiler!$B$20:$I$20,G7333)))</f>
        <v>6.04141397568969</v>
      </c>
      <c r="I7333" s="16" t="n">
        <f aca="false">H7333/2_Girdiler!$B$17</f>
        <v>2.42043829154234</v>
      </c>
      <c r="J7333" s="16" t="n">
        <f aca="false">D7333+I7333</f>
        <v>24.1245786507454</v>
      </c>
    </row>
    <row r="7334" customFormat="false" ht="15" hidden="false" customHeight="false" outlineLevel="0" collapsed="false">
      <c r="A7334" s="0" t="n">
        <v>7322</v>
      </c>
      <c r="B7334" s="7" t="n">
        <v>0.348384</v>
      </c>
      <c r="C7334" s="7" t="n">
        <v>0.112916</v>
      </c>
      <c r="D7334" s="16" t="n">
        <f aca="false">LOGINV(B7334,$B$7,$C$7)</f>
        <v>10.8980999576083</v>
      </c>
      <c r="E7334" s="16" t="n">
        <f aca="false">LOGINV(C7334,$B$8,$C$8)</f>
        <v>49.9699490301293</v>
      </c>
      <c r="F7334" s="16" t="n">
        <f aca="false">$B$5/100*E7334*2_Girdiler!$B$14*2_Girdiler!$B$15*2_Girdiler!$B$16</f>
        <v>1.25724391759805</v>
      </c>
      <c r="G7334" s="16" t="n">
        <f aca="false">MIN(MATCH(F7334,2_Girdiler!$B$20:$I$20,1),7)</f>
        <v>1</v>
      </c>
      <c r="H7334" s="16" t="n">
        <f aca="false">IF(F7334&gt;=40,2_Girdiler!$I$21+(F7334-40)*(2_Girdiler!$I$21-2_Girdiler!$H$21)/(2_Girdiler!$I$20-2_Girdiler!$H$20),INDEX(2_Girdiler!$B$21:$I$21,G7334)+(F7334-INDEX(2_Girdiler!$B$20:$I$20,G7334))*(INDEX(2_Girdiler!$B$21:$I$21,G7334+1)-INDEX(2_Girdiler!$B$21:$I$21,G7334))/(INDEX(2_Girdiler!$B$20:$I$20,G7334+1)-INDEX(2_Girdiler!$B$20:$I$20,G7334)))</f>
        <v>2.76593661871572</v>
      </c>
      <c r="I7334" s="16" t="n">
        <f aca="false">H7334/2_Girdiler!$B$17</f>
        <v>1.10814768378034</v>
      </c>
      <c r="J7334" s="16" t="n">
        <f aca="false">D7334+I7334</f>
        <v>12.0062476413886</v>
      </c>
    </row>
    <row r="7335" customFormat="false" ht="15" hidden="false" customHeight="false" outlineLevel="0" collapsed="false">
      <c r="A7335" s="0" t="n">
        <v>7323</v>
      </c>
      <c r="B7335" s="7" t="n">
        <v>0.466518</v>
      </c>
      <c r="C7335" s="7" t="n">
        <v>0.113617</v>
      </c>
      <c r="D7335" s="16" t="n">
        <f aca="false">LOGINV(B7335,$B$7,$C$7)</f>
        <v>12.9224237299646</v>
      </c>
      <c r="E7335" s="16" t="n">
        <f aca="false">LOGINV(C7335,$B$8,$C$8)</f>
        <v>50.0878462006343</v>
      </c>
      <c r="F7335" s="16" t="n">
        <f aca="false">$B$5/100*E7335*2_Girdiler!$B$14*2_Girdiler!$B$15*2_Girdiler!$B$16</f>
        <v>1.26021021040796</v>
      </c>
      <c r="G7335" s="16" t="n">
        <f aca="false">MIN(MATCH(F7335,2_Girdiler!$B$20:$I$20,1),7)</f>
        <v>1</v>
      </c>
      <c r="H7335" s="16" t="n">
        <f aca="false">IF(F7335&gt;=40,2_Girdiler!$I$21+(F7335-40)*(2_Girdiler!$I$21-2_Girdiler!$H$21)/(2_Girdiler!$I$20-2_Girdiler!$H$20),INDEX(2_Girdiler!$B$21:$I$21,G7335)+(F7335-INDEX(2_Girdiler!$B$20:$I$20,G7335))*(INDEX(2_Girdiler!$B$21:$I$21,G7335+1)-INDEX(2_Girdiler!$B$21:$I$21,G7335))/(INDEX(2_Girdiler!$B$20:$I$20,G7335+1)-INDEX(2_Girdiler!$B$20:$I$20,G7335)))</f>
        <v>2.77246246289751</v>
      </c>
      <c r="I7335" s="16" t="n">
        <f aca="false">H7335/2_Girdiler!$B$17</f>
        <v>1.1107622046865</v>
      </c>
      <c r="J7335" s="16" t="n">
        <f aca="false">D7335+I7335</f>
        <v>14.0331859346511</v>
      </c>
    </row>
    <row r="7336" customFormat="false" ht="15" hidden="false" customHeight="false" outlineLevel="0" collapsed="false">
      <c r="A7336" s="0" t="n">
        <v>7324</v>
      </c>
      <c r="B7336" s="7" t="n">
        <v>0.180279</v>
      </c>
      <c r="C7336" s="7" t="n">
        <v>0.286564</v>
      </c>
      <c r="D7336" s="16" t="n">
        <f aca="false">LOGINV(B7336,$B$7,$C$7)</f>
        <v>8.13493600676891</v>
      </c>
      <c r="E7336" s="16" t="n">
        <f aca="false">LOGINV(C7336,$B$8,$C$8)</f>
        <v>75.9079670956482</v>
      </c>
      <c r="F7336" s="16" t="n">
        <f aca="false">$B$5/100*E7336*2_Girdiler!$B$14*2_Girdiler!$B$15*2_Girdiler!$B$16</f>
        <v>1.90984445212651</v>
      </c>
      <c r="G7336" s="16" t="n">
        <f aca="false">MIN(MATCH(F7336,2_Girdiler!$B$20:$I$20,1),7)</f>
        <v>1</v>
      </c>
      <c r="H7336" s="16" t="n">
        <f aca="false">IF(F7336&gt;=40,2_Girdiler!$I$21+(F7336-40)*(2_Girdiler!$I$21-2_Girdiler!$H$21)/(2_Girdiler!$I$20-2_Girdiler!$H$20),INDEX(2_Girdiler!$B$21:$I$21,G7336)+(F7336-INDEX(2_Girdiler!$B$20:$I$20,G7336))*(INDEX(2_Girdiler!$B$21:$I$21,G7336+1)-INDEX(2_Girdiler!$B$21:$I$21,G7336))/(INDEX(2_Girdiler!$B$20:$I$20,G7336+1)-INDEX(2_Girdiler!$B$20:$I$20,G7336)))</f>
        <v>4.20165779467832</v>
      </c>
      <c r="I7336" s="16" t="n">
        <f aca="false">H7336/2_Girdiler!$B$17</f>
        <v>1.68335648825253</v>
      </c>
      <c r="J7336" s="16" t="n">
        <f aca="false">D7336+I7336</f>
        <v>9.81829249502144</v>
      </c>
    </row>
    <row r="7337" customFormat="false" ht="15" hidden="false" customHeight="false" outlineLevel="0" collapsed="false">
      <c r="A7337" s="0" t="n">
        <v>7325</v>
      </c>
      <c r="B7337" s="7" t="n">
        <v>0.481922</v>
      </c>
      <c r="C7337" s="7" t="n">
        <v>0.931319</v>
      </c>
      <c r="D7337" s="16" t="n">
        <f aca="false">LOGINV(B7337,$B$7,$C$7)</f>
        <v>13.2041723314263</v>
      </c>
      <c r="E7337" s="16" t="n">
        <f aca="false">LOGINV(C7337,$B$8,$C$8)</f>
        <v>284.928949581164</v>
      </c>
      <c r="F7337" s="16" t="n">
        <f aca="false">$B$5/100*E7337*2_Girdiler!$B$14*2_Girdiler!$B$15*2_Girdiler!$B$16</f>
        <v>7.16881237146209</v>
      </c>
      <c r="G7337" s="16" t="n">
        <f aca="false">MIN(MATCH(F7337,2_Girdiler!$B$20:$I$20,1),7)</f>
        <v>2</v>
      </c>
      <c r="H7337" s="16" t="n">
        <f aca="false">IF(F7337&gt;=40,2_Girdiler!$I$21+(F7337-40)*(2_Girdiler!$I$21-2_Girdiler!$H$21)/(2_Girdiler!$I$20-2_Girdiler!$H$20),INDEX(2_Girdiler!$B$21:$I$21,G7337)+(F7337-INDEX(2_Girdiler!$B$20:$I$20,G7337))*(INDEX(2_Girdiler!$B$21:$I$21,G7337+1)-INDEX(2_Girdiler!$B$21:$I$21,G7337))/(INDEX(2_Girdiler!$B$20:$I$20,G7337+1)-INDEX(2_Girdiler!$B$20:$I$20,G7337)))</f>
        <v>14.4700997943394</v>
      </c>
      <c r="I7337" s="16" t="n">
        <f aca="false">H7337/2_Girdiler!$B$17</f>
        <v>5.79731562273211</v>
      </c>
      <c r="J7337" s="16" t="n">
        <f aca="false">D7337+I7337</f>
        <v>19.0014879541584</v>
      </c>
    </row>
    <row r="7338" customFormat="false" ht="15" hidden="false" customHeight="false" outlineLevel="0" collapsed="false">
      <c r="A7338" s="0" t="n">
        <v>7326</v>
      </c>
      <c r="B7338" s="7" t="n">
        <v>0.608664</v>
      </c>
      <c r="C7338" s="7" t="n">
        <v>0.17398</v>
      </c>
      <c r="D7338" s="16" t="n">
        <f aca="false">LOGINV(B7338,$B$7,$C$7)</f>
        <v>15.7927734836172</v>
      </c>
      <c r="E7338" s="16" t="n">
        <f aca="false">LOGINV(C7338,$B$8,$C$8)</f>
        <v>59.5843389812598</v>
      </c>
      <c r="F7338" s="16" t="n">
        <f aca="false">$B$5/100*E7338*2_Girdiler!$B$14*2_Girdiler!$B$15*2_Girdiler!$B$16</f>
        <v>1.4991419687685</v>
      </c>
      <c r="G7338" s="16" t="n">
        <f aca="false">MIN(MATCH(F7338,2_Girdiler!$B$20:$I$20,1),7)</f>
        <v>1</v>
      </c>
      <c r="H7338" s="16" t="n">
        <f aca="false">IF(F7338&gt;=40,2_Girdiler!$I$21+(F7338-40)*(2_Girdiler!$I$21-2_Girdiler!$H$21)/(2_Girdiler!$I$20-2_Girdiler!$H$20),INDEX(2_Girdiler!$B$21:$I$21,G7338)+(F7338-INDEX(2_Girdiler!$B$20:$I$20,G7338))*(INDEX(2_Girdiler!$B$21:$I$21,G7338+1)-INDEX(2_Girdiler!$B$21:$I$21,G7338))/(INDEX(2_Girdiler!$B$20:$I$20,G7338+1)-INDEX(2_Girdiler!$B$20:$I$20,G7338)))</f>
        <v>3.29811233129069</v>
      </c>
      <c r="I7338" s="16" t="n">
        <f aca="false">H7338/2_Girdiler!$B$17</f>
        <v>1.32135910708762</v>
      </c>
      <c r="J7338" s="16" t="n">
        <f aca="false">D7338+I7338</f>
        <v>17.1141325907049</v>
      </c>
    </row>
    <row r="7339" customFormat="false" ht="15" hidden="false" customHeight="false" outlineLevel="0" collapsed="false">
      <c r="A7339" s="0" t="n">
        <v>7327</v>
      </c>
      <c r="B7339" s="7" t="n">
        <v>0.746207</v>
      </c>
      <c r="C7339" s="7" t="n">
        <v>0.657056</v>
      </c>
      <c r="D7339" s="16" t="n">
        <f aca="false">LOGINV(B7339,$B$7,$C$7)</f>
        <v>19.592246674263</v>
      </c>
      <c r="E7339" s="16" t="n">
        <f aca="false">LOGINV(C7339,$B$8,$C$8)</f>
        <v>141.782776545652</v>
      </c>
      <c r="F7339" s="16" t="n">
        <f aca="false">$B$5/100*E7339*2_Girdiler!$B$14*2_Girdiler!$B$15*2_Girdiler!$B$16</f>
        <v>3.56725465788859</v>
      </c>
      <c r="G7339" s="16" t="n">
        <f aca="false">MIN(MATCH(F7339,2_Girdiler!$B$20:$I$20,1),7)</f>
        <v>1</v>
      </c>
      <c r="H7339" s="16" t="n">
        <f aca="false">IF(F7339&gt;=40,2_Girdiler!$I$21+(F7339-40)*(2_Girdiler!$I$21-2_Girdiler!$H$21)/(2_Girdiler!$I$20-2_Girdiler!$H$20),INDEX(2_Girdiler!$B$21:$I$21,G7339)+(F7339-INDEX(2_Girdiler!$B$20:$I$20,G7339))*(INDEX(2_Girdiler!$B$21:$I$21,G7339+1)-INDEX(2_Girdiler!$B$21:$I$21,G7339))/(INDEX(2_Girdiler!$B$20:$I$20,G7339+1)-INDEX(2_Girdiler!$B$20:$I$20,G7339)))</f>
        <v>7.84796024735491</v>
      </c>
      <c r="I7339" s="16" t="n">
        <f aca="false">H7339/2_Girdiler!$B$17</f>
        <v>3.14421484269027</v>
      </c>
      <c r="J7339" s="16" t="n">
        <f aca="false">D7339+I7339</f>
        <v>22.7364615169533</v>
      </c>
    </row>
    <row r="7340" customFormat="false" ht="15" hidden="false" customHeight="false" outlineLevel="0" collapsed="false">
      <c r="A7340" s="0" t="n">
        <v>7328</v>
      </c>
      <c r="B7340" s="7" t="n">
        <v>0.972809</v>
      </c>
      <c r="C7340" s="7" t="n">
        <v>0.359771</v>
      </c>
      <c r="D7340" s="16" t="n">
        <f aca="false">LOGINV(B7340,$B$7,$C$7)</f>
        <v>39.5717589919322</v>
      </c>
      <c r="E7340" s="16" t="n">
        <f aca="false">LOGINV(C7340,$B$8,$C$8)</f>
        <v>86.6129014271169</v>
      </c>
      <c r="F7340" s="16" t="n">
        <f aca="false">$B$5/100*E7340*2_Girdiler!$B$14*2_Girdiler!$B$15*2_Girdiler!$B$16</f>
        <v>2.17918059990626</v>
      </c>
      <c r="G7340" s="16" t="n">
        <f aca="false">MIN(MATCH(F7340,2_Girdiler!$B$20:$I$20,1),7)</f>
        <v>1</v>
      </c>
      <c r="H7340" s="16" t="n">
        <f aca="false">IF(F7340&gt;=40,2_Girdiler!$I$21+(F7340-40)*(2_Girdiler!$I$21-2_Girdiler!$H$21)/(2_Girdiler!$I$20-2_Girdiler!$H$20),INDEX(2_Girdiler!$B$21:$I$21,G7340)+(F7340-INDEX(2_Girdiler!$B$20:$I$20,G7340))*(INDEX(2_Girdiler!$B$21:$I$21,G7340+1)-INDEX(2_Girdiler!$B$21:$I$21,G7340))/(INDEX(2_Girdiler!$B$20:$I$20,G7340+1)-INDEX(2_Girdiler!$B$20:$I$20,G7340)))</f>
        <v>4.79419731979378</v>
      </c>
      <c r="I7340" s="16" t="n">
        <f aca="false">H7340/2_Girdiler!$B$17</f>
        <v>1.92075213132763</v>
      </c>
      <c r="J7340" s="16" t="n">
        <f aca="false">D7340+I7340</f>
        <v>41.4925111232598</v>
      </c>
    </row>
    <row r="7341" customFormat="false" ht="15" hidden="false" customHeight="false" outlineLevel="0" collapsed="false">
      <c r="A7341" s="0" t="n">
        <v>7329</v>
      </c>
      <c r="B7341" s="7" t="n">
        <v>0.518395</v>
      </c>
      <c r="C7341" s="7" t="n">
        <v>0.064485</v>
      </c>
      <c r="D7341" s="16" t="n">
        <f aca="false">LOGINV(B7341,$B$7,$C$7)</f>
        <v>13.8947421870755</v>
      </c>
      <c r="E7341" s="16" t="n">
        <f aca="false">LOGINV(C7341,$B$8,$C$8)</f>
        <v>40.9866502668367</v>
      </c>
      <c r="F7341" s="16" t="n">
        <f aca="false">$B$5/100*E7341*2_Girdiler!$B$14*2_Girdiler!$B$15*2_Girdiler!$B$16</f>
        <v>1.03122412071361</v>
      </c>
      <c r="G7341" s="16" t="n">
        <f aca="false">MIN(MATCH(F7341,2_Girdiler!$B$20:$I$20,1),7)</f>
        <v>1</v>
      </c>
      <c r="H7341" s="16" t="n">
        <f aca="false">IF(F7341&gt;=40,2_Girdiler!$I$21+(F7341-40)*(2_Girdiler!$I$21-2_Girdiler!$H$21)/(2_Girdiler!$I$20-2_Girdiler!$H$20),INDEX(2_Girdiler!$B$21:$I$21,G7341)+(F7341-INDEX(2_Girdiler!$B$20:$I$20,G7341))*(INDEX(2_Girdiler!$B$21:$I$21,G7341+1)-INDEX(2_Girdiler!$B$21:$I$21,G7341))/(INDEX(2_Girdiler!$B$20:$I$20,G7341+1)-INDEX(2_Girdiler!$B$20:$I$20,G7341)))</f>
        <v>2.26869306556995</v>
      </c>
      <c r="I7341" s="16" t="n">
        <f aca="false">H7341/2_Girdiler!$B$17</f>
        <v>0.908931516654626</v>
      </c>
      <c r="J7341" s="16" t="n">
        <f aca="false">D7341+I7341</f>
        <v>14.8036737037301</v>
      </c>
    </row>
    <row r="7342" customFormat="false" ht="15" hidden="false" customHeight="false" outlineLevel="0" collapsed="false">
      <c r="A7342" s="0" t="n">
        <v>7330</v>
      </c>
      <c r="B7342" s="7" t="n">
        <v>0.752256</v>
      </c>
      <c r="C7342" s="7" t="n">
        <v>0.399542</v>
      </c>
      <c r="D7342" s="16" t="n">
        <f aca="false">LOGINV(B7342,$B$7,$C$7)</f>
        <v>19.8008979987165</v>
      </c>
      <c r="E7342" s="16" t="n">
        <f aca="false">LOGINV(C7342,$B$8,$C$8)</f>
        <v>92.6591951637418</v>
      </c>
      <c r="F7342" s="16" t="n">
        <f aca="false">$B$5/100*E7342*2_Girdiler!$B$14*2_Girdiler!$B$15*2_Girdiler!$B$16</f>
        <v>2.33130535031974</v>
      </c>
      <c r="G7342" s="16" t="n">
        <f aca="false">MIN(MATCH(F7342,2_Girdiler!$B$20:$I$20,1),7)</f>
        <v>1</v>
      </c>
      <c r="H7342" s="16" t="n">
        <f aca="false">IF(F7342&gt;=40,2_Girdiler!$I$21+(F7342-40)*(2_Girdiler!$I$21-2_Girdiler!$H$21)/(2_Girdiler!$I$20-2_Girdiler!$H$20),INDEX(2_Girdiler!$B$21:$I$21,G7342)+(F7342-INDEX(2_Girdiler!$B$20:$I$20,G7342))*(INDEX(2_Girdiler!$B$21:$I$21,G7342+1)-INDEX(2_Girdiler!$B$21:$I$21,G7342))/(INDEX(2_Girdiler!$B$20:$I$20,G7342+1)-INDEX(2_Girdiler!$B$20:$I$20,G7342)))</f>
        <v>5.12887177070344</v>
      </c>
      <c r="I7342" s="16" t="n">
        <f aca="false">H7342/2_Girdiler!$B$17</f>
        <v>2.05483644659593</v>
      </c>
      <c r="J7342" s="16" t="n">
        <f aca="false">D7342+I7342</f>
        <v>21.8557344453124</v>
      </c>
    </row>
    <row r="7343" customFormat="false" ht="15" hidden="false" customHeight="false" outlineLevel="0" collapsed="false">
      <c r="A7343" s="0" t="n">
        <v>7331</v>
      </c>
      <c r="B7343" s="7" t="n">
        <v>0.964755</v>
      </c>
      <c r="C7343" s="7" t="n">
        <v>0.440534</v>
      </c>
      <c r="D7343" s="16" t="n">
        <f aca="false">LOGINV(B7343,$B$7,$C$7)</f>
        <v>37.1140912932057</v>
      </c>
      <c r="E7343" s="16" t="n">
        <f aca="false">LOGINV(C7343,$B$8,$C$8)</f>
        <v>99.1518288215601</v>
      </c>
      <c r="F7343" s="16" t="n">
        <f aca="false">$B$5/100*E7343*2_Girdiler!$B$14*2_Girdiler!$B$15*2_Girdiler!$B$16</f>
        <v>2.49466001315045</v>
      </c>
      <c r="G7343" s="16" t="n">
        <f aca="false">MIN(MATCH(F7343,2_Girdiler!$B$20:$I$20,1),7)</f>
        <v>1</v>
      </c>
      <c r="H7343" s="16" t="n">
        <f aca="false">IF(F7343&gt;=40,2_Girdiler!$I$21+(F7343-40)*(2_Girdiler!$I$21-2_Girdiler!$H$21)/(2_Girdiler!$I$20-2_Girdiler!$H$20),INDEX(2_Girdiler!$B$21:$I$21,G7343)+(F7343-INDEX(2_Girdiler!$B$20:$I$20,G7343))*(INDEX(2_Girdiler!$B$21:$I$21,G7343+1)-INDEX(2_Girdiler!$B$21:$I$21,G7343))/(INDEX(2_Girdiler!$B$20:$I$20,G7343+1)-INDEX(2_Girdiler!$B$20:$I$20,G7343)))</f>
        <v>5.488252028931</v>
      </c>
      <c r="I7343" s="16" t="n">
        <f aca="false">H7343/2_Girdiler!$B$17</f>
        <v>2.19881892184735</v>
      </c>
      <c r="J7343" s="16" t="n">
        <f aca="false">D7343+I7343</f>
        <v>39.3129102150531</v>
      </c>
    </row>
    <row r="7344" customFormat="false" ht="15" hidden="false" customHeight="false" outlineLevel="0" collapsed="false">
      <c r="A7344" s="0" t="n">
        <v>7332</v>
      </c>
      <c r="B7344" s="7" t="n">
        <v>0.144563</v>
      </c>
      <c r="C7344" s="7" t="n">
        <v>0.21247</v>
      </c>
      <c r="D7344" s="16" t="n">
        <f aca="false">LOGINV(B7344,$B$7,$C$7)</f>
        <v>7.50022643384478</v>
      </c>
      <c r="E7344" s="16" t="n">
        <f aca="false">LOGINV(C7344,$B$8,$C$8)</f>
        <v>65.2481317283853</v>
      </c>
      <c r="F7344" s="16" t="n">
        <f aca="false">$B$5/100*E7344*2_Girdiler!$B$14*2_Girdiler!$B$15*2_Girdiler!$B$16</f>
        <v>1.64164299428617</v>
      </c>
      <c r="G7344" s="16" t="n">
        <f aca="false">MIN(MATCH(F7344,2_Girdiler!$B$20:$I$20,1),7)</f>
        <v>1</v>
      </c>
      <c r="H7344" s="16" t="n">
        <f aca="false">IF(F7344&gt;=40,2_Girdiler!$I$21+(F7344-40)*(2_Girdiler!$I$21-2_Girdiler!$H$21)/(2_Girdiler!$I$20-2_Girdiler!$H$20),INDEX(2_Girdiler!$B$21:$I$21,G7344)+(F7344-INDEX(2_Girdiler!$B$20:$I$20,G7344))*(INDEX(2_Girdiler!$B$21:$I$21,G7344+1)-INDEX(2_Girdiler!$B$21:$I$21,G7344))/(INDEX(2_Girdiler!$B$20:$I$20,G7344+1)-INDEX(2_Girdiler!$B$20:$I$20,G7344)))</f>
        <v>3.61161458742958</v>
      </c>
      <c r="I7344" s="16" t="n">
        <f aca="false">H7344/2_Girdiler!$B$17</f>
        <v>1.44696097252788</v>
      </c>
      <c r="J7344" s="16" t="n">
        <f aca="false">D7344+I7344</f>
        <v>8.94718740637266</v>
      </c>
    </row>
    <row r="7345" customFormat="false" ht="15" hidden="false" customHeight="false" outlineLevel="0" collapsed="false">
      <c r="A7345" s="0" t="n">
        <v>7333</v>
      </c>
      <c r="B7345" s="7" t="n">
        <v>0.030781</v>
      </c>
      <c r="C7345" s="7" t="n">
        <v>0.707746</v>
      </c>
      <c r="D7345" s="16" t="n">
        <f aca="false">LOGINV(B7345,$B$7,$C$7)</f>
        <v>4.77682286095334</v>
      </c>
      <c r="E7345" s="16" t="n">
        <f aca="false">LOGINV(C7345,$B$8,$C$8)</f>
        <v>155.430102025103</v>
      </c>
      <c r="F7345" s="16" t="n">
        <f aca="false">$B$5/100*E7345*2_Girdiler!$B$14*2_Girdiler!$B$15*2_Girdiler!$B$16</f>
        <v>3.91062136695159</v>
      </c>
      <c r="G7345" s="16" t="n">
        <f aca="false">MIN(MATCH(F7345,2_Girdiler!$B$20:$I$20,1),7)</f>
        <v>1</v>
      </c>
      <c r="H7345" s="16" t="n">
        <f aca="false">IF(F7345&gt;=40,2_Girdiler!$I$21+(F7345-40)*(2_Girdiler!$I$21-2_Girdiler!$H$21)/(2_Girdiler!$I$20-2_Girdiler!$H$20),INDEX(2_Girdiler!$B$21:$I$21,G7345)+(F7345-INDEX(2_Girdiler!$B$20:$I$20,G7345))*(INDEX(2_Girdiler!$B$21:$I$21,G7345+1)-INDEX(2_Girdiler!$B$21:$I$21,G7345))/(INDEX(2_Girdiler!$B$20:$I$20,G7345+1)-INDEX(2_Girdiler!$B$20:$I$20,G7345)))</f>
        <v>8.60336700729349</v>
      </c>
      <c r="I7345" s="16" t="n">
        <f aca="false">H7345/2_Girdiler!$B$17</f>
        <v>3.44686178176823</v>
      </c>
      <c r="J7345" s="16" t="n">
        <f aca="false">D7345+I7345</f>
        <v>8.22368464272157</v>
      </c>
    </row>
    <row r="7346" customFormat="false" ht="15" hidden="false" customHeight="false" outlineLevel="0" collapsed="false">
      <c r="A7346" s="0" t="n">
        <v>7334</v>
      </c>
      <c r="B7346" s="7" t="n">
        <v>0.660222</v>
      </c>
      <c r="C7346" s="7" t="n">
        <v>0.864074</v>
      </c>
      <c r="D7346" s="16" t="n">
        <f aca="false">LOGINV(B7346,$B$7,$C$7)</f>
        <v>17.0482013762587</v>
      </c>
      <c r="E7346" s="16" t="n">
        <f aca="false">LOGINV(C7346,$B$8,$C$8)</f>
        <v>221.962703828021</v>
      </c>
      <c r="F7346" s="16" t="n">
        <f aca="false">$B$5/100*E7346*2_Girdiler!$B$14*2_Girdiler!$B$15*2_Girdiler!$B$16</f>
        <v>5.584581628313</v>
      </c>
      <c r="G7346" s="16" t="n">
        <f aca="false">MIN(MATCH(F7346,2_Girdiler!$B$20:$I$20,1),7)</f>
        <v>2</v>
      </c>
      <c r="H7346" s="16" t="n">
        <f aca="false">IF(F7346&gt;=40,2_Girdiler!$I$21+(F7346-40)*(2_Girdiler!$I$21-2_Girdiler!$H$21)/(2_Girdiler!$I$20-2_Girdiler!$H$20),INDEX(2_Girdiler!$B$21:$I$21,G7346)+(F7346-INDEX(2_Girdiler!$B$20:$I$20,G7346))*(INDEX(2_Girdiler!$B$21:$I$21,G7346+1)-INDEX(2_Girdiler!$B$21:$I$21,G7346))/(INDEX(2_Girdiler!$B$20:$I$20,G7346+1)-INDEX(2_Girdiler!$B$20:$I$20,G7346)))</f>
        <v>11.9353306053008</v>
      </c>
      <c r="I7346" s="16" t="n">
        <f aca="false">H7346/2_Girdiler!$B$17</f>
        <v>4.78178309507243</v>
      </c>
      <c r="J7346" s="16" t="n">
        <f aca="false">D7346+I7346</f>
        <v>21.8299844713312</v>
      </c>
    </row>
    <row r="7347" customFormat="false" ht="15" hidden="false" customHeight="false" outlineLevel="0" collapsed="false">
      <c r="A7347" s="0" t="n">
        <v>7335</v>
      </c>
      <c r="B7347" s="7" t="n">
        <v>0.294953</v>
      </c>
      <c r="C7347" s="7" t="n">
        <v>0.142845</v>
      </c>
      <c r="D7347" s="16" t="n">
        <f aca="false">LOGINV(B7347,$B$7,$C$7)</f>
        <v>10.0279567352466</v>
      </c>
      <c r="E7347" s="16" t="n">
        <f aca="false">LOGINV(C7347,$B$8,$C$8)</f>
        <v>54.8212335282313</v>
      </c>
      <c r="F7347" s="16" t="n">
        <f aca="false">$B$5/100*E7347*2_Girdiler!$B$14*2_Girdiler!$B$15*2_Girdiler!$B$16</f>
        <v>1.3793022355703</v>
      </c>
      <c r="G7347" s="16" t="n">
        <f aca="false">MIN(MATCH(F7347,2_Girdiler!$B$20:$I$20,1),7)</f>
        <v>1</v>
      </c>
      <c r="H7347" s="16" t="n">
        <f aca="false">IF(F7347&gt;=40,2_Girdiler!$I$21+(F7347-40)*(2_Girdiler!$I$21-2_Girdiler!$H$21)/(2_Girdiler!$I$20-2_Girdiler!$H$20),INDEX(2_Girdiler!$B$21:$I$21,G7347)+(F7347-INDEX(2_Girdiler!$B$20:$I$20,G7347))*(INDEX(2_Girdiler!$B$21:$I$21,G7347+1)-INDEX(2_Girdiler!$B$21:$I$21,G7347))/(INDEX(2_Girdiler!$B$20:$I$20,G7347+1)-INDEX(2_Girdiler!$B$20:$I$20,G7347)))</f>
        <v>3.03446491825466</v>
      </c>
      <c r="I7347" s="16" t="n">
        <f aca="false">H7347/2_Girdiler!$B$17</f>
        <v>1.21573113712126</v>
      </c>
      <c r="J7347" s="16" t="n">
        <f aca="false">D7347+I7347</f>
        <v>11.2436878723678</v>
      </c>
    </row>
    <row r="7348" customFormat="false" ht="15" hidden="false" customHeight="false" outlineLevel="0" collapsed="false">
      <c r="A7348" s="0" t="n">
        <v>7336</v>
      </c>
      <c r="B7348" s="7" t="n">
        <v>0.763794</v>
      </c>
      <c r="C7348" s="7" t="n">
        <v>0.302687</v>
      </c>
      <c r="D7348" s="16" t="n">
        <f aca="false">LOGINV(B7348,$B$7,$C$7)</f>
        <v>20.2129887316756</v>
      </c>
      <c r="E7348" s="16" t="n">
        <f aca="false">LOGINV(C7348,$B$8,$C$8)</f>
        <v>78.2342095048975</v>
      </c>
      <c r="F7348" s="16" t="n">
        <f aca="false">$B$5/100*E7348*2_Girdiler!$B$14*2_Girdiler!$B$15*2_Girdiler!$B$16</f>
        <v>1.96837271114322</v>
      </c>
      <c r="G7348" s="16" t="n">
        <f aca="false">MIN(MATCH(F7348,2_Girdiler!$B$20:$I$20,1),7)</f>
        <v>1</v>
      </c>
      <c r="H7348" s="16" t="n">
        <f aca="false">IF(F7348&gt;=40,2_Girdiler!$I$21+(F7348-40)*(2_Girdiler!$I$21-2_Girdiler!$H$21)/(2_Girdiler!$I$20-2_Girdiler!$H$20),INDEX(2_Girdiler!$B$21:$I$21,G7348)+(F7348-INDEX(2_Girdiler!$B$20:$I$20,G7348))*(INDEX(2_Girdiler!$B$21:$I$21,G7348+1)-INDEX(2_Girdiler!$B$21:$I$21,G7348))/(INDEX(2_Girdiler!$B$20:$I$20,G7348+1)-INDEX(2_Girdiler!$B$20:$I$20,G7348)))</f>
        <v>4.33041996451509</v>
      </c>
      <c r="I7348" s="16" t="n">
        <f aca="false">H7348/2_Girdiler!$B$17</f>
        <v>1.7349438960397</v>
      </c>
      <c r="J7348" s="16" t="n">
        <f aca="false">D7348+I7348</f>
        <v>21.9479326277153</v>
      </c>
    </row>
    <row r="7349" customFormat="false" ht="15" hidden="false" customHeight="false" outlineLevel="0" collapsed="false">
      <c r="A7349" s="0" t="n">
        <v>7337</v>
      </c>
      <c r="B7349" s="7" t="n">
        <v>0.579187</v>
      </c>
      <c r="C7349" s="7" t="n">
        <v>0.981261</v>
      </c>
      <c r="D7349" s="16" t="n">
        <f aca="false">LOGINV(B7349,$B$7,$C$7)</f>
        <v>15.1375189456956</v>
      </c>
      <c r="E7349" s="16" t="n">
        <f aca="false">LOGINV(C7349,$B$8,$C$8)</f>
        <v>418.30203587522</v>
      </c>
      <c r="F7349" s="16" t="n">
        <f aca="false">$B$5/100*E7349*2_Girdiler!$B$14*2_Girdiler!$B$15*2_Girdiler!$B$16</f>
        <v>10.5244792226205</v>
      </c>
      <c r="G7349" s="16" t="n">
        <f aca="false">MIN(MATCH(F7349,2_Girdiler!$B$20:$I$20,1),7)</f>
        <v>3</v>
      </c>
      <c r="H7349" s="16" t="n">
        <f aca="false">IF(F7349&gt;=40,2_Girdiler!$I$21+(F7349-40)*(2_Girdiler!$I$21-2_Girdiler!$H$21)/(2_Girdiler!$I$20-2_Girdiler!$H$20),INDEX(2_Girdiler!$B$21:$I$21,G7349)+(F7349-INDEX(2_Girdiler!$B$20:$I$20,G7349))*(INDEX(2_Girdiler!$B$21:$I$21,G7349+1)-INDEX(2_Girdiler!$B$21:$I$21,G7349))/(INDEX(2_Girdiler!$B$20:$I$20,G7349+1)-INDEX(2_Girdiler!$B$20:$I$20,G7349)))</f>
        <v>19.4720313003585</v>
      </c>
      <c r="I7349" s="16" t="n">
        <f aca="false">H7349/2_Girdiler!$B$17</f>
        <v>7.80129459148978</v>
      </c>
      <c r="J7349" s="16" t="n">
        <f aca="false">D7349+I7349</f>
        <v>22.9388135371853</v>
      </c>
    </row>
    <row r="7350" customFormat="false" ht="15" hidden="false" customHeight="false" outlineLevel="0" collapsed="false">
      <c r="A7350" s="0" t="n">
        <v>7338</v>
      </c>
      <c r="B7350" s="7" t="n">
        <v>0.614307</v>
      </c>
      <c r="C7350" s="7" t="n">
        <v>0.479882</v>
      </c>
      <c r="D7350" s="16" t="n">
        <f aca="false">LOGINV(B7350,$B$7,$C$7)</f>
        <v>15.9229186606416</v>
      </c>
      <c r="E7350" s="16" t="n">
        <f aca="false">LOGINV(C7350,$B$8,$C$8)</f>
        <v>105.706224410647</v>
      </c>
      <c r="F7350" s="16" t="n">
        <f aca="false">$B$5/100*E7350*2_Girdiler!$B$14*2_Girdiler!$B$15*2_Girdiler!$B$16</f>
        <v>2.65956860617188</v>
      </c>
      <c r="G7350" s="16" t="n">
        <f aca="false">MIN(MATCH(F7350,2_Girdiler!$B$20:$I$20,1),7)</f>
        <v>1</v>
      </c>
      <c r="H7350" s="16" t="n">
        <f aca="false">IF(F7350&gt;=40,2_Girdiler!$I$21+(F7350-40)*(2_Girdiler!$I$21-2_Girdiler!$H$21)/(2_Girdiler!$I$20-2_Girdiler!$H$20),INDEX(2_Girdiler!$B$21:$I$21,G7350)+(F7350-INDEX(2_Girdiler!$B$20:$I$20,G7350))*(INDEX(2_Girdiler!$B$21:$I$21,G7350+1)-INDEX(2_Girdiler!$B$21:$I$21,G7350))/(INDEX(2_Girdiler!$B$20:$I$20,G7350+1)-INDEX(2_Girdiler!$B$20:$I$20,G7350)))</f>
        <v>5.85105093357815</v>
      </c>
      <c r="I7350" s="16" t="n">
        <f aca="false">H7350/2_Girdiler!$B$17</f>
        <v>2.34417104710663</v>
      </c>
      <c r="J7350" s="16" t="n">
        <f aca="false">D7350+I7350</f>
        <v>18.2670897077482</v>
      </c>
    </row>
    <row r="7351" customFormat="false" ht="15" hidden="false" customHeight="false" outlineLevel="0" collapsed="false">
      <c r="A7351" s="0" t="n">
        <v>7339</v>
      </c>
      <c r="B7351" s="7" t="n">
        <v>0.00664</v>
      </c>
      <c r="C7351" s="7" t="n">
        <v>0.424531</v>
      </c>
      <c r="D7351" s="16" t="n">
        <f aca="false">LOGINV(B7351,$B$7,$C$7)</f>
        <v>3.40614907645692</v>
      </c>
      <c r="E7351" s="16" t="n">
        <f aca="false">LOGINV(C7351,$B$8,$C$8)</f>
        <v>96.5808526134962</v>
      </c>
      <c r="F7351" s="16" t="n">
        <f aca="false">$B$5/100*E7351*2_Girdiler!$B$14*2_Girdiler!$B$15*2_Girdiler!$B$16</f>
        <v>2.42997425175557</v>
      </c>
      <c r="G7351" s="16" t="n">
        <f aca="false">MIN(MATCH(F7351,2_Girdiler!$B$20:$I$20,1),7)</f>
        <v>1</v>
      </c>
      <c r="H7351" s="16" t="n">
        <f aca="false">IF(F7351&gt;=40,2_Girdiler!$I$21+(F7351-40)*(2_Girdiler!$I$21-2_Girdiler!$H$21)/(2_Girdiler!$I$20-2_Girdiler!$H$20),INDEX(2_Girdiler!$B$21:$I$21,G7351)+(F7351-INDEX(2_Girdiler!$B$20:$I$20,G7351))*(INDEX(2_Girdiler!$B$21:$I$21,G7351+1)-INDEX(2_Girdiler!$B$21:$I$21,G7351))/(INDEX(2_Girdiler!$B$20:$I$20,G7351+1)-INDEX(2_Girdiler!$B$20:$I$20,G7351)))</f>
        <v>5.34594335386224</v>
      </c>
      <c r="I7351" s="16" t="n">
        <f aca="false">H7351/2_Girdiler!$B$17</f>
        <v>2.14180422831019</v>
      </c>
      <c r="J7351" s="16" t="n">
        <f aca="false">D7351+I7351</f>
        <v>5.54795330476711</v>
      </c>
    </row>
    <row r="7352" customFormat="false" ht="15" hidden="false" customHeight="false" outlineLevel="0" collapsed="false">
      <c r="A7352" s="0" t="n">
        <v>7340</v>
      </c>
      <c r="B7352" s="7" t="n">
        <v>0.871282</v>
      </c>
      <c r="C7352" s="7" t="n">
        <v>0.423829</v>
      </c>
      <c r="D7352" s="16" t="n">
        <f aca="false">LOGINV(B7352,$B$7,$C$7)</f>
        <v>25.4582526261</v>
      </c>
      <c r="E7352" s="16" t="n">
        <f aca="false">LOGINV(C7352,$B$8,$C$8)</f>
        <v>96.4691913608397</v>
      </c>
      <c r="F7352" s="16" t="n">
        <f aca="false">$B$5/100*E7352*2_Girdiler!$B$14*2_Girdiler!$B$15*2_Girdiler!$B$16</f>
        <v>2.42716485463873</v>
      </c>
      <c r="G7352" s="16" t="n">
        <f aca="false">MIN(MATCH(F7352,2_Girdiler!$B$20:$I$20,1),7)</f>
        <v>1</v>
      </c>
      <c r="H7352" s="16" t="n">
        <f aca="false">IF(F7352&gt;=40,2_Girdiler!$I$21+(F7352-40)*(2_Girdiler!$I$21-2_Girdiler!$H$21)/(2_Girdiler!$I$20-2_Girdiler!$H$20),INDEX(2_Girdiler!$B$21:$I$21,G7352)+(F7352-INDEX(2_Girdiler!$B$20:$I$20,G7352))*(INDEX(2_Girdiler!$B$21:$I$21,G7352+1)-INDEX(2_Girdiler!$B$21:$I$21,G7352))/(INDEX(2_Girdiler!$B$20:$I$20,G7352+1)-INDEX(2_Girdiler!$B$20:$I$20,G7352)))</f>
        <v>5.3397626802052</v>
      </c>
      <c r="I7352" s="16" t="n">
        <f aca="false">H7352/2_Girdiler!$B$17</f>
        <v>2.13932799687708</v>
      </c>
      <c r="J7352" s="16" t="n">
        <f aca="false">D7352+I7352</f>
        <v>27.5975806229771</v>
      </c>
    </row>
    <row r="7353" customFormat="false" ht="15" hidden="false" customHeight="false" outlineLevel="0" collapsed="false">
      <c r="A7353" s="0" t="n">
        <v>7341</v>
      </c>
      <c r="B7353" s="7" t="n">
        <v>0.161075</v>
      </c>
      <c r="C7353" s="7" t="n">
        <v>0.116967</v>
      </c>
      <c r="D7353" s="16" t="n">
        <f aca="false">LOGINV(B7353,$B$7,$C$7)</f>
        <v>7.7986176549705</v>
      </c>
      <c r="E7353" s="16" t="n">
        <f aca="false">LOGINV(C7353,$B$8,$C$8)</f>
        <v>50.6479871650828</v>
      </c>
      <c r="F7353" s="16" t="n">
        <f aca="false">$B$5/100*E7353*2_Girdiler!$B$14*2_Girdiler!$B$15*2_Girdiler!$B$16</f>
        <v>1.27430335707348</v>
      </c>
      <c r="G7353" s="16" t="n">
        <f aca="false">MIN(MATCH(F7353,2_Girdiler!$B$20:$I$20,1),7)</f>
        <v>1</v>
      </c>
      <c r="H7353" s="16" t="n">
        <f aca="false">IF(F7353&gt;=40,2_Girdiler!$I$21+(F7353-40)*(2_Girdiler!$I$21-2_Girdiler!$H$21)/(2_Girdiler!$I$20-2_Girdiler!$H$20),INDEX(2_Girdiler!$B$21:$I$21,G7353)+(F7353-INDEX(2_Girdiler!$B$20:$I$20,G7353))*(INDEX(2_Girdiler!$B$21:$I$21,G7353+1)-INDEX(2_Girdiler!$B$21:$I$21,G7353))/(INDEX(2_Girdiler!$B$20:$I$20,G7353+1)-INDEX(2_Girdiler!$B$20:$I$20,G7353)))</f>
        <v>2.80346738556166</v>
      </c>
      <c r="I7353" s="16" t="n">
        <f aca="false">H7353/2_Girdiler!$B$17</f>
        <v>1.12318404870259</v>
      </c>
      <c r="J7353" s="16" t="n">
        <f aca="false">D7353+I7353</f>
        <v>8.92180170367309</v>
      </c>
    </row>
    <row r="7354" customFormat="false" ht="15" hidden="false" customHeight="false" outlineLevel="0" collapsed="false">
      <c r="A7354" s="0" t="n">
        <v>7342</v>
      </c>
      <c r="B7354" s="7" t="n">
        <v>0.79493</v>
      </c>
      <c r="C7354" s="7" t="n">
        <v>0.09666</v>
      </c>
      <c r="D7354" s="16" t="n">
        <f aca="false">LOGINV(B7354,$B$7,$C$7)</f>
        <v>21.4323400138994</v>
      </c>
      <c r="E7354" s="16" t="n">
        <f aca="false">LOGINV(C7354,$B$8,$C$8)</f>
        <v>47.1601688821216</v>
      </c>
      <c r="F7354" s="16" t="n">
        <f aca="false">$B$5/100*E7354*2_Girdiler!$B$14*2_Girdiler!$B$15*2_Girdiler!$B$16</f>
        <v>1.18654984907418</v>
      </c>
      <c r="G7354" s="16" t="n">
        <f aca="false">MIN(MATCH(F7354,2_Girdiler!$B$20:$I$20,1),7)</f>
        <v>1</v>
      </c>
      <c r="H7354" s="16" t="n">
        <f aca="false">IF(F7354&gt;=40,2_Girdiler!$I$21+(F7354-40)*(2_Girdiler!$I$21-2_Girdiler!$H$21)/(2_Girdiler!$I$20-2_Girdiler!$H$20),INDEX(2_Girdiler!$B$21:$I$21,G7354)+(F7354-INDEX(2_Girdiler!$B$20:$I$20,G7354))*(INDEX(2_Girdiler!$B$21:$I$21,G7354+1)-INDEX(2_Girdiler!$B$21:$I$21,G7354))/(INDEX(2_Girdiler!$B$20:$I$20,G7354+1)-INDEX(2_Girdiler!$B$20:$I$20,G7354)))</f>
        <v>2.61040966796319</v>
      </c>
      <c r="I7354" s="16" t="n">
        <f aca="false">H7354/2_Girdiler!$B$17</f>
        <v>1.04583720671602</v>
      </c>
      <c r="J7354" s="16" t="n">
        <f aca="false">D7354+I7354</f>
        <v>22.4781772206154</v>
      </c>
    </row>
    <row r="7355" customFormat="false" ht="15" hidden="false" customHeight="false" outlineLevel="0" collapsed="false">
      <c r="A7355" s="0" t="n">
        <v>7343</v>
      </c>
      <c r="B7355" s="7" t="n">
        <v>0.197096</v>
      </c>
      <c r="C7355" s="7" t="n">
        <v>0.355554</v>
      </c>
      <c r="D7355" s="16" t="n">
        <f aca="false">LOGINV(B7355,$B$7,$C$7)</f>
        <v>8.42221630726457</v>
      </c>
      <c r="E7355" s="16" t="n">
        <f aca="false">LOGINV(C7355,$B$8,$C$8)</f>
        <v>85.9835737969704</v>
      </c>
      <c r="F7355" s="16" t="n">
        <f aca="false">$B$5/100*E7355*2_Girdiler!$B$14*2_Girdiler!$B$15*2_Girdiler!$B$16</f>
        <v>2.16334671673178</v>
      </c>
      <c r="G7355" s="16" t="n">
        <f aca="false">MIN(MATCH(F7355,2_Girdiler!$B$20:$I$20,1),7)</f>
        <v>1</v>
      </c>
      <c r="H7355" s="16" t="n">
        <f aca="false">IF(F7355&gt;=40,2_Girdiler!$I$21+(F7355-40)*(2_Girdiler!$I$21-2_Girdiler!$H$21)/(2_Girdiler!$I$20-2_Girdiler!$H$20),INDEX(2_Girdiler!$B$21:$I$21,G7355)+(F7355-INDEX(2_Girdiler!$B$20:$I$20,G7355))*(INDEX(2_Girdiler!$B$21:$I$21,G7355+1)-INDEX(2_Girdiler!$B$21:$I$21,G7355))/(INDEX(2_Girdiler!$B$20:$I$20,G7355+1)-INDEX(2_Girdiler!$B$20:$I$20,G7355)))</f>
        <v>4.75936277680991</v>
      </c>
      <c r="I7355" s="16" t="n">
        <f aca="false">H7355/2_Girdiler!$B$17</f>
        <v>1.90679598429884</v>
      </c>
      <c r="J7355" s="16" t="n">
        <f aca="false">D7355+I7355</f>
        <v>10.3290122915634</v>
      </c>
    </row>
    <row r="7356" customFormat="false" ht="15" hidden="false" customHeight="false" outlineLevel="0" collapsed="false">
      <c r="A7356" s="0" t="n">
        <v>7344</v>
      </c>
      <c r="B7356" s="7" t="n">
        <v>0.135385</v>
      </c>
      <c r="C7356" s="7" t="n">
        <v>0.555633</v>
      </c>
      <c r="D7356" s="16" t="n">
        <f aca="false">LOGINV(B7356,$B$7,$C$7)</f>
        <v>7.32974232710647</v>
      </c>
      <c r="E7356" s="16" t="n">
        <f aca="false">LOGINV(C7356,$B$8,$C$8)</f>
        <v>119.52656148709</v>
      </c>
      <c r="F7356" s="16" t="n">
        <f aca="false">$B$5/100*E7356*2_Girdiler!$B$14*2_Girdiler!$B$15*2_Girdiler!$B$16</f>
        <v>3.00728828701517</v>
      </c>
      <c r="G7356" s="16" t="n">
        <f aca="false">MIN(MATCH(F7356,2_Girdiler!$B$20:$I$20,1),7)</f>
        <v>1</v>
      </c>
      <c r="H7356" s="16" t="n">
        <f aca="false">IF(F7356&gt;=40,2_Girdiler!$I$21+(F7356-40)*(2_Girdiler!$I$21-2_Girdiler!$H$21)/(2_Girdiler!$I$20-2_Girdiler!$H$20),INDEX(2_Girdiler!$B$21:$I$21,G7356)+(F7356-INDEX(2_Girdiler!$B$20:$I$20,G7356))*(INDEX(2_Girdiler!$B$21:$I$21,G7356+1)-INDEX(2_Girdiler!$B$21:$I$21,G7356))/(INDEX(2_Girdiler!$B$20:$I$20,G7356+1)-INDEX(2_Girdiler!$B$20:$I$20,G7356)))</f>
        <v>6.61603423143338</v>
      </c>
      <c r="I7356" s="16" t="n">
        <f aca="false">H7356/2_Girdiler!$B$17</f>
        <v>2.65065474015761</v>
      </c>
      <c r="J7356" s="16" t="n">
        <f aca="false">D7356+I7356</f>
        <v>9.98039706726408</v>
      </c>
    </row>
    <row r="7357" customFormat="false" ht="15" hidden="false" customHeight="false" outlineLevel="0" collapsed="false">
      <c r="A7357" s="0" t="n">
        <v>7345</v>
      </c>
      <c r="B7357" s="7" t="n">
        <v>0.922647</v>
      </c>
      <c r="C7357" s="7" t="n">
        <v>0.315145</v>
      </c>
      <c r="D7357" s="16" t="n">
        <f aca="false">LOGINV(B7357,$B$7,$C$7)</f>
        <v>29.9352940379769</v>
      </c>
      <c r="E7357" s="16" t="n">
        <f aca="false">LOGINV(C7357,$B$8,$C$8)</f>
        <v>80.0409088490387</v>
      </c>
      <c r="F7357" s="16" t="n">
        <f aca="false">$B$5/100*E7357*2_Girdiler!$B$14*2_Girdiler!$B$15*2_Girdiler!$B$16</f>
        <v>2.01382926664181</v>
      </c>
      <c r="G7357" s="16" t="n">
        <f aca="false">MIN(MATCH(F7357,2_Girdiler!$B$20:$I$20,1),7)</f>
        <v>1</v>
      </c>
      <c r="H7357" s="16" t="n">
        <f aca="false">IF(F7357&gt;=40,2_Girdiler!$I$21+(F7357-40)*(2_Girdiler!$I$21-2_Girdiler!$H$21)/(2_Girdiler!$I$20-2_Girdiler!$H$20),INDEX(2_Girdiler!$B$21:$I$21,G7357)+(F7357-INDEX(2_Girdiler!$B$20:$I$20,G7357))*(INDEX(2_Girdiler!$B$21:$I$21,G7357+1)-INDEX(2_Girdiler!$B$21:$I$21,G7357))/(INDEX(2_Girdiler!$B$20:$I$20,G7357+1)-INDEX(2_Girdiler!$B$20:$I$20,G7357)))</f>
        <v>4.43042438661199</v>
      </c>
      <c r="I7357" s="16" t="n">
        <f aca="false">H7357/2_Girdiler!$B$17</f>
        <v>1.77500977027724</v>
      </c>
      <c r="J7357" s="16" t="n">
        <f aca="false">D7357+I7357</f>
        <v>31.7103038082541</v>
      </c>
    </row>
    <row r="7358" customFormat="false" ht="15" hidden="false" customHeight="false" outlineLevel="0" collapsed="false">
      <c r="A7358" s="0" t="n">
        <v>7346</v>
      </c>
      <c r="B7358" s="7" t="n">
        <v>0.692368</v>
      </c>
      <c r="C7358" s="7" t="n">
        <v>0.48898</v>
      </c>
      <c r="D7358" s="16" t="n">
        <f aca="false">LOGINV(B7358,$B$7,$C$7)</f>
        <v>17.9203080795242</v>
      </c>
      <c r="E7358" s="16" t="n">
        <f aca="false">LOGINV(C7358,$B$8,$C$8)</f>
        <v>107.275054901972</v>
      </c>
      <c r="F7358" s="16" t="n">
        <f aca="false">$B$5/100*E7358*2_Girdiler!$B$14*2_Girdiler!$B$15*2_Girdiler!$B$16</f>
        <v>2.69904038133362</v>
      </c>
      <c r="G7358" s="16" t="n">
        <f aca="false">MIN(MATCH(F7358,2_Girdiler!$B$20:$I$20,1),7)</f>
        <v>1</v>
      </c>
      <c r="H7358" s="16" t="n">
        <f aca="false">IF(F7358&gt;=40,2_Girdiler!$I$21+(F7358-40)*(2_Girdiler!$I$21-2_Girdiler!$H$21)/(2_Girdiler!$I$20-2_Girdiler!$H$20),INDEX(2_Girdiler!$B$21:$I$21,G7358)+(F7358-INDEX(2_Girdiler!$B$20:$I$20,G7358))*(INDEX(2_Girdiler!$B$21:$I$21,G7358+1)-INDEX(2_Girdiler!$B$21:$I$21,G7358))/(INDEX(2_Girdiler!$B$20:$I$20,G7358+1)-INDEX(2_Girdiler!$B$20:$I$20,G7358)))</f>
        <v>5.93788883893397</v>
      </c>
      <c r="I7358" s="16" t="n">
        <f aca="false">H7358/2_Girdiler!$B$17</f>
        <v>2.3789618745729</v>
      </c>
      <c r="J7358" s="16" t="n">
        <f aca="false">D7358+I7358</f>
        <v>20.2992699540971</v>
      </c>
    </row>
    <row r="7359" customFormat="false" ht="15" hidden="false" customHeight="false" outlineLevel="0" collapsed="false">
      <c r="A7359" s="0" t="n">
        <v>7347</v>
      </c>
      <c r="B7359" s="7" t="n">
        <v>0.514039</v>
      </c>
      <c r="C7359" s="7" t="n">
        <v>0.146947</v>
      </c>
      <c r="D7359" s="16" t="n">
        <f aca="false">LOGINV(B7359,$B$7,$C$7)</f>
        <v>13.8103631777639</v>
      </c>
      <c r="E7359" s="16" t="n">
        <f aca="false">LOGINV(C7359,$B$8,$C$8)</f>
        <v>55.4621605024007</v>
      </c>
      <c r="F7359" s="16" t="n">
        <f aca="false">$B$5/100*E7359*2_Girdiler!$B$14*2_Girdiler!$B$15*2_Girdiler!$B$16</f>
        <v>1.3954279582404</v>
      </c>
      <c r="G7359" s="16" t="n">
        <f aca="false">MIN(MATCH(F7359,2_Girdiler!$B$20:$I$20,1),7)</f>
        <v>1</v>
      </c>
      <c r="H7359" s="16" t="n">
        <f aca="false">IF(F7359&gt;=40,2_Girdiler!$I$21+(F7359-40)*(2_Girdiler!$I$21-2_Girdiler!$H$21)/(2_Girdiler!$I$20-2_Girdiler!$H$20),INDEX(2_Girdiler!$B$21:$I$21,G7359)+(F7359-INDEX(2_Girdiler!$B$20:$I$20,G7359))*(INDEX(2_Girdiler!$B$21:$I$21,G7359+1)-INDEX(2_Girdiler!$B$21:$I$21,G7359))/(INDEX(2_Girdiler!$B$20:$I$20,G7359+1)-INDEX(2_Girdiler!$B$20:$I$20,G7359)))</f>
        <v>3.06994150812888</v>
      </c>
      <c r="I7359" s="16" t="n">
        <f aca="false">H7359/2_Girdiler!$B$17</f>
        <v>1.22994451447471</v>
      </c>
      <c r="J7359" s="16" t="n">
        <f aca="false">D7359+I7359</f>
        <v>15.0403076922386</v>
      </c>
    </row>
    <row r="7360" customFormat="false" ht="15" hidden="false" customHeight="false" outlineLevel="0" collapsed="false">
      <c r="A7360" s="0" t="n">
        <v>7348</v>
      </c>
      <c r="B7360" s="7" t="n">
        <v>0.500676</v>
      </c>
      <c r="C7360" s="7" t="n">
        <v>0.595285</v>
      </c>
      <c r="D7360" s="16" t="n">
        <f aca="false">LOGINV(B7360,$B$7,$C$7)</f>
        <v>13.5548511811652</v>
      </c>
      <c r="E7360" s="16" t="n">
        <f aca="false">LOGINV(C7360,$B$8,$C$8)</f>
        <v>127.599797841667</v>
      </c>
      <c r="F7360" s="16" t="n">
        <f aca="false">$B$5/100*E7360*2_Girdiler!$B$14*2_Girdiler!$B$15*2_Girdiler!$B$16</f>
        <v>3.21041091369634</v>
      </c>
      <c r="G7360" s="16" t="n">
        <f aca="false">MIN(MATCH(F7360,2_Girdiler!$B$20:$I$20,1),7)</f>
        <v>1</v>
      </c>
      <c r="H7360" s="16" t="n">
        <f aca="false">IF(F7360&gt;=40,2_Girdiler!$I$21+(F7360-40)*(2_Girdiler!$I$21-2_Girdiler!$H$21)/(2_Girdiler!$I$20-2_Girdiler!$H$20),INDEX(2_Girdiler!$B$21:$I$21,G7360)+(F7360-INDEX(2_Girdiler!$B$20:$I$20,G7360))*(INDEX(2_Girdiler!$B$21:$I$21,G7360+1)-INDEX(2_Girdiler!$B$21:$I$21,G7360))/(INDEX(2_Girdiler!$B$20:$I$20,G7360+1)-INDEX(2_Girdiler!$B$20:$I$20,G7360)))</f>
        <v>7.06290401013195</v>
      </c>
      <c r="I7360" s="16" t="n">
        <f aca="false">H7360/2_Girdiler!$B$17</f>
        <v>2.82968910662338</v>
      </c>
      <c r="J7360" s="16" t="n">
        <f aca="false">D7360+I7360</f>
        <v>16.3845402877886</v>
      </c>
    </row>
    <row r="7361" customFormat="false" ht="15" hidden="false" customHeight="false" outlineLevel="0" collapsed="false">
      <c r="A7361" s="0" t="n">
        <v>7349</v>
      </c>
      <c r="B7361" s="7" t="n">
        <v>0.073412</v>
      </c>
      <c r="C7361" s="7" t="n">
        <v>0.119867</v>
      </c>
      <c r="D7361" s="16" t="n">
        <f aca="false">LOGINV(B7361,$B$7,$C$7)</f>
        <v>6.03213461025258</v>
      </c>
      <c r="E7361" s="16" t="n">
        <f aca="false">LOGINV(C7361,$B$8,$C$8)</f>
        <v>51.1286902301333</v>
      </c>
      <c r="F7361" s="16" t="n">
        <f aca="false">$B$5/100*E7361*2_Girdiler!$B$14*2_Girdiler!$B$15*2_Girdiler!$B$16</f>
        <v>1.28639784619015</v>
      </c>
      <c r="G7361" s="16" t="n">
        <f aca="false">MIN(MATCH(F7361,2_Girdiler!$B$20:$I$20,1),7)</f>
        <v>1</v>
      </c>
      <c r="H7361" s="16" t="n">
        <f aca="false">IF(F7361&gt;=40,2_Girdiler!$I$21+(F7361-40)*(2_Girdiler!$I$21-2_Girdiler!$H$21)/(2_Girdiler!$I$20-2_Girdiler!$H$20),INDEX(2_Girdiler!$B$21:$I$21,G7361)+(F7361-INDEX(2_Girdiler!$B$20:$I$20,G7361))*(INDEX(2_Girdiler!$B$21:$I$21,G7361+1)-INDEX(2_Girdiler!$B$21:$I$21,G7361))/(INDEX(2_Girdiler!$B$20:$I$20,G7361+1)-INDEX(2_Girdiler!$B$20:$I$20,G7361)))</f>
        <v>2.83007526161834</v>
      </c>
      <c r="I7361" s="16" t="n">
        <f aca="false">H7361/2_Girdiler!$B$17</f>
        <v>1.13384425545607</v>
      </c>
      <c r="J7361" s="16" t="n">
        <f aca="false">D7361+I7361</f>
        <v>7.16597886570864</v>
      </c>
    </row>
    <row r="7362" customFormat="false" ht="15" hidden="false" customHeight="false" outlineLevel="0" collapsed="false">
      <c r="A7362" s="0" t="n">
        <v>7350</v>
      </c>
      <c r="B7362" s="7" t="n">
        <v>0.838559</v>
      </c>
      <c r="C7362" s="7" t="n">
        <v>0.891361</v>
      </c>
      <c r="D7362" s="16" t="n">
        <f aca="false">LOGINV(B7362,$B$7,$C$7)</f>
        <v>23.4957444706409</v>
      </c>
      <c r="E7362" s="16" t="n">
        <f aca="false">LOGINV(C7362,$B$8,$C$8)</f>
        <v>242.171461347483</v>
      </c>
      <c r="F7362" s="16" t="n">
        <f aca="false">$B$5/100*E7362*2_Girdiler!$B$14*2_Girdiler!$B$15*2_Girdiler!$B$16</f>
        <v>6.09303396750268</v>
      </c>
      <c r="G7362" s="16" t="n">
        <f aca="false">MIN(MATCH(F7362,2_Girdiler!$B$20:$I$20,1),7)</f>
        <v>2</v>
      </c>
      <c r="H7362" s="16" t="n">
        <f aca="false">IF(F7362&gt;=40,2_Girdiler!$I$21+(F7362-40)*(2_Girdiler!$I$21-2_Girdiler!$H$21)/(2_Girdiler!$I$20-2_Girdiler!$H$20),INDEX(2_Girdiler!$B$21:$I$21,G7362)+(F7362-INDEX(2_Girdiler!$B$20:$I$20,G7362))*(INDEX(2_Girdiler!$B$21:$I$21,G7362+1)-INDEX(2_Girdiler!$B$21:$I$21,G7362))/(INDEX(2_Girdiler!$B$20:$I$20,G7362+1)-INDEX(2_Girdiler!$B$20:$I$20,G7362)))</f>
        <v>12.7488543480043</v>
      </c>
      <c r="I7362" s="16" t="n">
        <f aca="false">H7362/2_Girdiler!$B$17</f>
        <v>5.10771408173249</v>
      </c>
      <c r="J7362" s="16" t="n">
        <f aca="false">D7362+I7362</f>
        <v>28.6034585523734</v>
      </c>
    </row>
    <row r="7363" customFormat="false" ht="15" hidden="false" customHeight="false" outlineLevel="0" collapsed="false">
      <c r="A7363" s="0" t="n">
        <v>7351</v>
      </c>
      <c r="B7363" s="7" t="n">
        <v>0.666262</v>
      </c>
      <c r="C7363" s="7" t="n">
        <v>0.376896</v>
      </c>
      <c r="D7363" s="16" t="n">
        <f aca="false">LOGINV(B7363,$B$7,$C$7)</f>
        <v>17.2061553575381</v>
      </c>
      <c r="E7363" s="16" t="n">
        <f aca="false">LOGINV(C7363,$B$8,$C$8)</f>
        <v>89.1903068815502</v>
      </c>
      <c r="F7363" s="16" t="n">
        <f aca="false">$B$5/100*E7363*2_Girdiler!$B$14*2_Girdiler!$B$15*2_Girdiler!$B$16</f>
        <v>2.2440281211398</v>
      </c>
      <c r="G7363" s="16" t="n">
        <f aca="false">MIN(MATCH(F7363,2_Girdiler!$B$20:$I$20,1),7)</f>
        <v>1</v>
      </c>
      <c r="H7363" s="16" t="n">
        <f aca="false">IF(F7363&gt;=40,2_Girdiler!$I$21+(F7363-40)*(2_Girdiler!$I$21-2_Girdiler!$H$21)/(2_Girdiler!$I$20-2_Girdiler!$H$20),INDEX(2_Girdiler!$B$21:$I$21,G7363)+(F7363-INDEX(2_Girdiler!$B$20:$I$20,G7363))*(INDEX(2_Girdiler!$B$21:$I$21,G7363+1)-INDEX(2_Girdiler!$B$21:$I$21,G7363))/(INDEX(2_Girdiler!$B$20:$I$20,G7363+1)-INDEX(2_Girdiler!$B$20:$I$20,G7363)))</f>
        <v>4.93686186650757</v>
      </c>
      <c r="I7363" s="16" t="n">
        <f aca="false">H7363/2_Girdiler!$B$17</f>
        <v>1.97790940164566</v>
      </c>
      <c r="J7363" s="16" t="n">
        <f aca="false">D7363+I7363</f>
        <v>19.1840647591838</v>
      </c>
    </row>
    <row r="7364" customFormat="false" ht="15" hidden="false" customHeight="false" outlineLevel="0" collapsed="false">
      <c r="A7364" s="0" t="n">
        <v>7352</v>
      </c>
      <c r="B7364" s="7" t="n">
        <v>0.451372</v>
      </c>
      <c r="C7364" s="7" t="n">
        <v>0.995998</v>
      </c>
      <c r="D7364" s="16" t="n">
        <f aca="false">LOGINV(B7364,$B$7,$C$7)</f>
        <v>12.6503906283814</v>
      </c>
      <c r="E7364" s="16" t="n">
        <f aca="false">LOGINV(C7364,$B$8,$C$8)</f>
        <v>604.880642334078</v>
      </c>
      <c r="F7364" s="16" t="n">
        <f aca="false">$B$5/100*E7364*2_Girdiler!$B$14*2_Girdiler!$B$15*2_Girdiler!$B$16</f>
        <v>15.2187969611254</v>
      </c>
      <c r="G7364" s="16" t="n">
        <f aca="false">MIN(MATCH(F7364,2_Girdiler!$B$20:$I$20,1),7)</f>
        <v>4</v>
      </c>
      <c r="H7364" s="16" t="n">
        <f aca="false">IF(F7364&gt;=40,2_Girdiler!$I$21+(F7364-40)*(2_Girdiler!$I$21-2_Girdiler!$H$21)/(2_Girdiler!$I$20-2_Girdiler!$H$20),INDEX(2_Girdiler!$B$21:$I$21,G7364)+(F7364-INDEX(2_Girdiler!$B$20:$I$20,G7364))*(INDEX(2_Girdiler!$B$21:$I$21,G7364+1)-INDEX(2_Girdiler!$B$21:$I$21,G7364))/(INDEX(2_Girdiler!$B$20:$I$20,G7364+1)-INDEX(2_Girdiler!$B$20:$I$20,G7364)))</f>
        <v>23.6093984805627</v>
      </c>
      <c r="I7364" s="16" t="n">
        <f aca="false">H7364/2_Girdiler!$B$17</f>
        <v>9.45889362202031</v>
      </c>
      <c r="J7364" s="16" t="n">
        <f aca="false">D7364+I7364</f>
        <v>22.1092842504017</v>
      </c>
    </row>
    <row r="7365" customFormat="false" ht="15" hidden="false" customHeight="false" outlineLevel="0" collapsed="false">
      <c r="A7365" s="0" t="n">
        <v>7353</v>
      </c>
      <c r="B7365" s="7" t="n">
        <v>0.320168</v>
      </c>
      <c r="C7365" s="7" t="n">
        <v>0.644347</v>
      </c>
      <c r="D7365" s="16" t="n">
        <f aca="false">LOGINV(B7365,$B$7,$C$7)</f>
        <v>10.4370974145694</v>
      </c>
      <c r="E7365" s="16" t="n">
        <f aca="false">LOGINV(C7365,$B$8,$C$8)</f>
        <v>138.674622805349</v>
      </c>
      <c r="F7365" s="16" t="n">
        <f aca="false">$B$5/100*E7365*2_Girdiler!$B$14*2_Girdiler!$B$15*2_Girdiler!$B$16</f>
        <v>3.48905350978258</v>
      </c>
      <c r="G7365" s="16" t="n">
        <f aca="false">MIN(MATCH(F7365,2_Girdiler!$B$20:$I$20,1),7)</f>
        <v>1</v>
      </c>
      <c r="H7365" s="16" t="n">
        <f aca="false">IF(F7365&gt;=40,2_Girdiler!$I$21+(F7365-40)*(2_Girdiler!$I$21-2_Girdiler!$H$21)/(2_Girdiler!$I$20-2_Girdiler!$H$20),INDEX(2_Girdiler!$B$21:$I$21,G7365)+(F7365-INDEX(2_Girdiler!$B$20:$I$20,G7365))*(INDEX(2_Girdiler!$B$21:$I$21,G7365+1)-INDEX(2_Girdiler!$B$21:$I$21,G7365))/(INDEX(2_Girdiler!$B$20:$I$20,G7365+1)-INDEX(2_Girdiler!$B$20:$I$20,G7365)))</f>
        <v>7.67591772152167</v>
      </c>
      <c r="I7365" s="16" t="n">
        <f aca="false">H7365/2_Girdiler!$B$17</f>
        <v>3.07528754868657</v>
      </c>
      <c r="J7365" s="16" t="n">
        <f aca="false">D7365+I7365</f>
        <v>13.512384963256</v>
      </c>
    </row>
    <row r="7366" customFormat="false" ht="15" hidden="false" customHeight="false" outlineLevel="0" collapsed="false">
      <c r="A7366" s="0" t="n">
        <v>7354</v>
      </c>
      <c r="B7366" s="7" t="n">
        <v>0.0544</v>
      </c>
      <c r="C7366" s="7" t="n">
        <v>0.980549</v>
      </c>
      <c r="D7366" s="16" t="n">
        <f aca="false">LOGINV(B7366,$B$7,$C$7)</f>
        <v>5.53974057476705</v>
      </c>
      <c r="E7366" s="16" t="n">
        <f aca="false">LOGINV(C7366,$B$8,$C$8)</f>
        <v>414.192089207922</v>
      </c>
      <c r="F7366" s="16" t="n">
        <f aca="false">$B$5/100*E7366*2_Girdiler!$B$14*2_Girdiler!$B$15*2_Girdiler!$B$16</f>
        <v>10.4210729644713</v>
      </c>
      <c r="G7366" s="16" t="n">
        <f aca="false">MIN(MATCH(F7366,2_Girdiler!$B$20:$I$20,1),7)</f>
        <v>3</v>
      </c>
      <c r="H7366" s="16" t="n">
        <f aca="false">IF(F7366&gt;=40,2_Girdiler!$I$21+(F7366-40)*(2_Girdiler!$I$21-2_Girdiler!$H$21)/(2_Girdiler!$I$20-2_Girdiler!$H$20),INDEX(2_Girdiler!$B$21:$I$21,G7366)+(F7366-INDEX(2_Girdiler!$B$20:$I$20,G7366))*(INDEX(2_Girdiler!$B$21:$I$21,G7366+1)-INDEX(2_Girdiler!$B$21:$I$21,G7366))/(INDEX(2_Girdiler!$B$20:$I$20,G7366+1)-INDEX(2_Girdiler!$B$20:$I$20,G7366)))</f>
        <v>19.3789656680242</v>
      </c>
      <c r="I7366" s="16" t="n">
        <f aca="false">H7366/2_Girdiler!$B$17</f>
        <v>7.76400868109944</v>
      </c>
      <c r="J7366" s="16" t="n">
        <f aca="false">D7366+I7366</f>
        <v>13.3037492558665</v>
      </c>
    </row>
    <row r="7367" customFormat="false" ht="15" hidden="false" customHeight="false" outlineLevel="0" collapsed="false">
      <c r="A7367" s="0" t="n">
        <v>7355</v>
      </c>
      <c r="B7367" s="7" t="n">
        <v>0.949865</v>
      </c>
      <c r="C7367" s="7" t="n">
        <v>0.972824</v>
      </c>
      <c r="D7367" s="16" t="n">
        <f aca="false">LOGINV(B7367,$B$7,$C$7)</f>
        <v>33.8491058444847</v>
      </c>
      <c r="E7367" s="16" t="n">
        <f aca="false">LOGINV(C7367,$B$8,$C$8)</f>
        <v>378.109696851468</v>
      </c>
      <c r="F7367" s="16" t="n">
        <f aca="false">$B$5/100*E7367*2_Girdiler!$B$14*2_Girdiler!$B$15*2_Girdiler!$B$16</f>
        <v>9.51323997278293</v>
      </c>
      <c r="G7367" s="16" t="n">
        <f aca="false">MIN(MATCH(F7367,2_Girdiler!$B$20:$I$20,1),7)</f>
        <v>2</v>
      </c>
      <c r="H7367" s="16" t="n">
        <f aca="false">IF(F7367&gt;=40,2_Girdiler!$I$21+(F7367-40)*(2_Girdiler!$I$21-2_Girdiler!$H$21)/(2_Girdiler!$I$20-2_Girdiler!$H$20),INDEX(2_Girdiler!$B$21:$I$21,G7367)+(F7367-INDEX(2_Girdiler!$B$20:$I$20,G7367))*(INDEX(2_Girdiler!$B$21:$I$21,G7367+1)-INDEX(2_Girdiler!$B$21:$I$21,G7367))/(INDEX(2_Girdiler!$B$20:$I$20,G7367+1)-INDEX(2_Girdiler!$B$20:$I$20,G7367)))</f>
        <v>18.2211839564527</v>
      </c>
      <c r="I7367" s="16" t="n">
        <f aca="false">H7367/2_Girdiler!$B$17</f>
        <v>7.30015382870701</v>
      </c>
      <c r="J7367" s="16" t="n">
        <f aca="false">D7367+I7367</f>
        <v>41.1492596731917</v>
      </c>
    </row>
    <row r="7368" customFormat="false" ht="15" hidden="false" customHeight="false" outlineLevel="0" collapsed="false">
      <c r="A7368" s="0" t="n">
        <v>7356</v>
      </c>
      <c r="B7368" s="7" t="n">
        <v>0.770462</v>
      </c>
      <c r="C7368" s="7" t="n">
        <v>0.692449</v>
      </c>
      <c r="D7368" s="16" t="n">
        <f aca="false">LOGINV(B7368,$B$7,$C$7)</f>
        <v>20.460205289675</v>
      </c>
      <c r="E7368" s="16" t="n">
        <f aca="false">LOGINV(C7368,$B$8,$C$8)</f>
        <v>151.076923295135</v>
      </c>
      <c r="F7368" s="16" t="n">
        <f aca="false">$B$5/100*E7368*2_Girdiler!$B$14*2_Girdiler!$B$15*2_Girdiler!$B$16</f>
        <v>3.8010953901056</v>
      </c>
      <c r="G7368" s="16" t="n">
        <f aca="false">MIN(MATCH(F7368,2_Girdiler!$B$20:$I$20,1),7)</f>
        <v>1</v>
      </c>
      <c r="H7368" s="16" t="n">
        <f aca="false">IF(F7368&gt;=40,2_Girdiler!$I$21+(F7368-40)*(2_Girdiler!$I$21-2_Girdiler!$H$21)/(2_Girdiler!$I$20-2_Girdiler!$H$20),INDEX(2_Girdiler!$B$21:$I$21,G7368)+(F7368-INDEX(2_Girdiler!$B$20:$I$20,G7368))*(INDEX(2_Girdiler!$B$21:$I$21,G7368+1)-INDEX(2_Girdiler!$B$21:$I$21,G7368))/(INDEX(2_Girdiler!$B$20:$I$20,G7368+1)-INDEX(2_Girdiler!$B$20:$I$20,G7368)))</f>
        <v>8.36240985823233</v>
      </c>
      <c r="I7368" s="16" t="n">
        <f aca="false">H7368/2_Girdiler!$B$17</f>
        <v>3.35032446243282</v>
      </c>
      <c r="J7368" s="16" t="n">
        <f aca="false">D7368+I7368</f>
        <v>23.8105297521078</v>
      </c>
    </row>
    <row r="7369" customFormat="false" ht="15" hidden="false" customHeight="false" outlineLevel="0" collapsed="false">
      <c r="A7369" s="0" t="n">
        <v>7357</v>
      </c>
      <c r="B7369" s="7" t="n">
        <v>0.913979</v>
      </c>
      <c r="C7369" s="7" t="n">
        <v>0.484048</v>
      </c>
      <c r="D7369" s="16" t="n">
        <f aca="false">LOGINV(B7369,$B$7,$C$7)</f>
        <v>28.9921603346596</v>
      </c>
      <c r="E7369" s="16" t="n">
        <f aca="false">LOGINV(C7369,$B$8,$C$8)</f>
        <v>106.421903151502</v>
      </c>
      <c r="F7369" s="16" t="n">
        <f aca="false">$B$5/100*E7369*2_Girdiler!$B$14*2_Girdiler!$B$15*2_Girdiler!$B$16</f>
        <v>2.67757508329179</v>
      </c>
      <c r="G7369" s="16" t="n">
        <f aca="false">MIN(MATCH(F7369,2_Girdiler!$B$20:$I$20,1),7)</f>
        <v>1</v>
      </c>
      <c r="H7369" s="16" t="n">
        <f aca="false">IF(F7369&gt;=40,2_Girdiler!$I$21+(F7369-40)*(2_Girdiler!$I$21-2_Girdiler!$H$21)/(2_Girdiler!$I$20-2_Girdiler!$H$20),INDEX(2_Girdiler!$B$21:$I$21,G7369)+(F7369-INDEX(2_Girdiler!$B$20:$I$20,G7369))*(INDEX(2_Girdiler!$B$21:$I$21,G7369+1)-INDEX(2_Girdiler!$B$21:$I$21,G7369))/(INDEX(2_Girdiler!$B$20:$I$20,G7369+1)-INDEX(2_Girdiler!$B$20:$I$20,G7369)))</f>
        <v>5.89066518324194</v>
      </c>
      <c r="I7369" s="16" t="n">
        <f aca="false">H7369/2_Girdiler!$B$17</f>
        <v>2.36004214072193</v>
      </c>
      <c r="J7369" s="16" t="n">
        <f aca="false">D7369+I7369</f>
        <v>31.3522024753816</v>
      </c>
    </row>
    <row r="7370" customFormat="false" ht="15" hidden="false" customHeight="false" outlineLevel="0" collapsed="false">
      <c r="A7370" s="0" t="n">
        <v>7358</v>
      </c>
      <c r="B7370" s="7" t="n">
        <v>0.719937</v>
      </c>
      <c r="C7370" s="7" t="n">
        <v>0.730113</v>
      </c>
      <c r="D7370" s="16" t="n">
        <f aca="false">LOGINV(B7370,$B$7,$C$7)</f>
        <v>18.738337199797</v>
      </c>
      <c r="E7370" s="16" t="n">
        <f aca="false">LOGINV(C7370,$B$8,$C$8)</f>
        <v>162.230876904171</v>
      </c>
      <c r="F7370" s="16" t="n">
        <f aca="false">$B$5/100*E7370*2_Girdiler!$B$14*2_Girdiler!$B$15*2_Girdiler!$B$16</f>
        <v>4.08172886290894</v>
      </c>
      <c r="G7370" s="16" t="n">
        <f aca="false">MIN(MATCH(F7370,2_Girdiler!$B$20:$I$20,1),7)</f>
        <v>1</v>
      </c>
      <c r="H7370" s="16" t="n">
        <f aca="false">IF(F7370&gt;=40,2_Girdiler!$I$21+(F7370-40)*(2_Girdiler!$I$21-2_Girdiler!$H$21)/(2_Girdiler!$I$20-2_Girdiler!$H$20),INDEX(2_Girdiler!$B$21:$I$21,G7370)+(F7370-INDEX(2_Girdiler!$B$20:$I$20,G7370))*(INDEX(2_Girdiler!$B$21:$I$21,G7370+1)-INDEX(2_Girdiler!$B$21:$I$21,G7370))/(INDEX(2_Girdiler!$B$20:$I$20,G7370+1)-INDEX(2_Girdiler!$B$20:$I$20,G7370)))</f>
        <v>8.97980349839966</v>
      </c>
      <c r="I7370" s="16" t="n">
        <f aca="false">H7370/2_Girdiler!$B$17</f>
        <v>3.59767768365371</v>
      </c>
      <c r="J7370" s="16" t="n">
        <f aca="false">D7370+I7370</f>
        <v>22.3360148834507</v>
      </c>
    </row>
    <row r="7371" customFormat="false" ht="15" hidden="false" customHeight="false" outlineLevel="0" collapsed="false">
      <c r="A7371" s="0" t="n">
        <v>7359</v>
      </c>
      <c r="B7371" s="7" t="n">
        <v>0.261632</v>
      </c>
      <c r="C7371" s="7" t="n">
        <v>0.479633</v>
      </c>
      <c r="D7371" s="16" t="n">
        <f aca="false">LOGINV(B7371,$B$7,$C$7)</f>
        <v>9.48772859580444</v>
      </c>
      <c r="E7371" s="16" t="n">
        <f aca="false">LOGINV(C7371,$B$8,$C$8)</f>
        <v>105.663590218902</v>
      </c>
      <c r="F7371" s="16" t="n">
        <f aca="false">$B$5/100*E7371*2_Girdiler!$B$14*2_Girdiler!$B$15*2_Girdiler!$B$16</f>
        <v>2.65849592990758</v>
      </c>
      <c r="G7371" s="16" t="n">
        <f aca="false">MIN(MATCH(F7371,2_Girdiler!$B$20:$I$20,1),7)</f>
        <v>1</v>
      </c>
      <c r="H7371" s="16" t="n">
        <f aca="false">IF(F7371&gt;=40,2_Girdiler!$I$21+(F7371-40)*(2_Girdiler!$I$21-2_Girdiler!$H$21)/(2_Girdiler!$I$20-2_Girdiler!$H$20),INDEX(2_Girdiler!$B$21:$I$21,G7371)+(F7371-INDEX(2_Girdiler!$B$20:$I$20,G7371))*(INDEX(2_Girdiler!$B$21:$I$21,G7371+1)-INDEX(2_Girdiler!$B$21:$I$21,G7371))/(INDEX(2_Girdiler!$B$20:$I$20,G7371+1)-INDEX(2_Girdiler!$B$20:$I$20,G7371)))</f>
        <v>5.84869104579667</v>
      </c>
      <c r="I7371" s="16" t="n">
        <f aca="false">H7371/2_Girdiler!$B$17</f>
        <v>2.34322557924546</v>
      </c>
      <c r="J7371" s="16" t="n">
        <f aca="false">D7371+I7371</f>
        <v>11.8309541750499</v>
      </c>
    </row>
    <row r="7372" customFormat="false" ht="15" hidden="false" customHeight="false" outlineLevel="0" collapsed="false">
      <c r="A7372" s="0" t="n">
        <v>7360</v>
      </c>
      <c r="B7372" s="7" t="n">
        <v>0.465862</v>
      </c>
      <c r="C7372" s="7" t="n">
        <v>0.038923</v>
      </c>
      <c r="D7372" s="16" t="n">
        <f aca="false">LOGINV(B7372,$B$7,$C$7)</f>
        <v>12.9105423079758</v>
      </c>
      <c r="E7372" s="16" t="n">
        <f aca="false">LOGINV(C7372,$B$8,$C$8)</f>
        <v>34.9879602728518</v>
      </c>
      <c r="F7372" s="16" t="n">
        <f aca="false">$B$5/100*E7372*2_Girdiler!$B$14*2_Girdiler!$B$15*2_Girdiler!$B$16</f>
        <v>0.880297080464951</v>
      </c>
      <c r="G7372" s="16" t="n">
        <f aca="false">MIN(MATCH(F7372,2_Girdiler!$B$20:$I$20,1),7)</f>
        <v>1</v>
      </c>
      <c r="H7372" s="16" t="n">
        <f aca="false">IF(F7372&gt;=40,2_Girdiler!$I$21+(F7372-40)*(2_Girdiler!$I$21-2_Girdiler!$H$21)/(2_Girdiler!$I$20-2_Girdiler!$H$20),INDEX(2_Girdiler!$B$21:$I$21,G7372)+(F7372-INDEX(2_Girdiler!$B$20:$I$20,G7372))*(INDEX(2_Girdiler!$B$21:$I$21,G7372+1)-INDEX(2_Girdiler!$B$21:$I$21,G7372))/(INDEX(2_Girdiler!$B$20:$I$20,G7372+1)-INDEX(2_Girdiler!$B$20:$I$20,G7372)))</f>
        <v>1.93665357702289</v>
      </c>
      <c r="I7372" s="16" t="n">
        <f aca="false">H7372/2_Girdiler!$B$17</f>
        <v>0.775902875409812</v>
      </c>
      <c r="J7372" s="16" t="n">
        <f aca="false">D7372+I7372</f>
        <v>13.6864451833856</v>
      </c>
    </row>
    <row r="7373" customFormat="false" ht="15" hidden="false" customHeight="false" outlineLevel="0" collapsed="false">
      <c r="A7373" s="0" t="n">
        <v>7361</v>
      </c>
      <c r="B7373" s="7" t="n">
        <v>0.997932</v>
      </c>
      <c r="C7373" s="7" t="n">
        <v>0.659012</v>
      </c>
      <c r="D7373" s="16" t="n">
        <f aca="false">LOGINV(B7373,$B$7,$C$7)</f>
        <v>66.9669637339327</v>
      </c>
      <c r="E7373" s="16" t="n">
        <f aca="false">LOGINV(C7373,$B$8,$C$8)</f>
        <v>142.271107805516</v>
      </c>
      <c r="F7373" s="16" t="n">
        <f aca="false">$B$5/100*E7373*2_Girdiler!$B$14*2_Girdiler!$B$15*2_Girdiler!$B$16</f>
        <v>3.57954107238677</v>
      </c>
      <c r="G7373" s="16" t="n">
        <f aca="false">MIN(MATCH(F7373,2_Girdiler!$B$20:$I$20,1),7)</f>
        <v>1</v>
      </c>
      <c r="H7373" s="16" t="n">
        <f aca="false">IF(F7373&gt;=40,2_Girdiler!$I$21+(F7373-40)*(2_Girdiler!$I$21-2_Girdiler!$H$21)/(2_Girdiler!$I$20-2_Girdiler!$H$20),INDEX(2_Girdiler!$B$21:$I$21,G7373)+(F7373-INDEX(2_Girdiler!$B$20:$I$20,G7373))*(INDEX(2_Girdiler!$B$21:$I$21,G7373+1)-INDEX(2_Girdiler!$B$21:$I$21,G7373))/(INDEX(2_Girdiler!$B$20:$I$20,G7373+1)-INDEX(2_Girdiler!$B$20:$I$20,G7373)))</f>
        <v>7.8749903592509</v>
      </c>
      <c r="I7373" s="16" t="n">
        <f aca="false">H7373/2_Girdiler!$B$17</f>
        <v>3.15504421444347</v>
      </c>
      <c r="J7373" s="16" t="n">
        <f aca="false">D7373+I7373</f>
        <v>70.1220079483762</v>
      </c>
    </row>
    <row r="7374" customFormat="false" ht="15" hidden="false" customHeight="false" outlineLevel="0" collapsed="false">
      <c r="A7374" s="0" t="n">
        <v>7362</v>
      </c>
      <c r="B7374" s="7" t="n">
        <v>0.688397</v>
      </c>
      <c r="C7374" s="7" t="n">
        <v>0.763069</v>
      </c>
      <c r="D7374" s="16" t="n">
        <f aca="false">LOGINV(B7374,$B$7,$C$7)</f>
        <v>17.8081665365584</v>
      </c>
      <c r="E7374" s="16" t="n">
        <f aca="false">LOGINV(C7374,$B$8,$C$8)</f>
        <v>173.389811072487</v>
      </c>
      <c r="F7374" s="16" t="n">
        <f aca="false">$B$5/100*E7374*2_Girdiler!$B$14*2_Girdiler!$B$15*2_Girdiler!$B$16</f>
        <v>4.36248764658377</v>
      </c>
      <c r="G7374" s="16" t="n">
        <f aca="false">MIN(MATCH(F7374,2_Girdiler!$B$20:$I$20,1),7)</f>
        <v>1</v>
      </c>
      <c r="H7374" s="16" t="n">
        <f aca="false">IF(F7374&gt;=40,2_Girdiler!$I$21+(F7374-40)*(2_Girdiler!$I$21-2_Girdiler!$H$21)/(2_Girdiler!$I$20-2_Girdiler!$H$20),INDEX(2_Girdiler!$B$21:$I$21,G7374)+(F7374-INDEX(2_Girdiler!$B$20:$I$20,G7374))*(INDEX(2_Girdiler!$B$21:$I$21,G7374+1)-INDEX(2_Girdiler!$B$21:$I$21,G7374))/(INDEX(2_Girdiler!$B$20:$I$20,G7374+1)-INDEX(2_Girdiler!$B$20:$I$20,G7374)))</f>
        <v>9.5974728224843</v>
      </c>
      <c r="I7374" s="16" t="n">
        <f aca="false">H7374/2_Girdiler!$B$17</f>
        <v>3.84514135516198</v>
      </c>
      <c r="J7374" s="16" t="n">
        <f aca="false">D7374+I7374</f>
        <v>21.6533078917204</v>
      </c>
    </row>
    <row r="7375" customFormat="false" ht="15" hidden="false" customHeight="false" outlineLevel="0" collapsed="false">
      <c r="A7375" s="0" t="n">
        <v>7363</v>
      </c>
      <c r="B7375" s="7" t="n">
        <v>0.399813</v>
      </c>
      <c r="C7375" s="7" t="n">
        <v>0.060465</v>
      </c>
      <c r="D7375" s="16" t="n">
        <f aca="false">LOGINV(B7375,$B$7,$C$7)</f>
        <v>11.7554211871973</v>
      </c>
      <c r="E7375" s="16" t="n">
        <f aca="false">LOGINV(C7375,$B$8,$C$8)</f>
        <v>40.1304290267299</v>
      </c>
      <c r="F7375" s="16" t="n">
        <f aca="false">$B$5/100*E7375*2_Girdiler!$B$14*2_Girdiler!$B$15*2_Girdiler!$B$16</f>
        <v>1.00968159431253</v>
      </c>
      <c r="G7375" s="16" t="n">
        <f aca="false">MIN(MATCH(F7375,2_Girdiler!$B$20:$I$20,1),7)</f>
        <v>1</v>
      </c>
      <c r="H7375" s="16" t="n">
        <f aca="false">IF(F7375&gt;=40,2_Girdiler!$I$21+(F7375-40)*(2_Girdiler!$I$21-2_Girdiler!$H$21)/(2_Girdiler!$I$20-2_Girdiler!$H$20),INDEX(2_Girdiler!$B$21:$I$21,G7375)+(F7375-INDEX(2_Girdiler!$B$20:$I$20,G7375))*(INDEX(2_Girdiler!$B$21:$I$21,G7375+1)-INDEX(2_Girdiler!$B$21:$I$21,G7375))/(INDEX(2_Girdiler!$B$20:$I$20,G7375+1)-INDEX(2_Girdiler!$B$20:$I$20,G7375)))</f>
        <v>2.22129950748756</v>
      </c>
      <c r="I7375" s="16" t="n">
        <f aca="false">H7375/2_Girdiler!$B$17</f>
        <v>0.889943712935719</v>
      </c>
      <c r="J7375" s="16" t="n">
        <f aca="false">D7375+I7375</f>
        <v>12.645364900133</v>
      </c>
    </row>
    <row r="7376" customFormat="false" ht="15" hidden="false" customHeight="false" outlineLevel="0" collapsed="false">
      <c r="A7376" s="0" t="n">
        <v>7364</v>
      </c>
      <c r="B7376" s="7" t="n">
        <v>0.696559</v>
      </c>
      <c r="C7376" s="7" t="n">
        <v>0.275206</v>
      </c>
      <c r="D7376" s="16" t="n">
        <f aca="false">LOGINV(B7376,$B$7,$C$7)</f>
        <v>18.0401281167719</v>
      </c>
      <c r="E7376" s="16" t="n">
        <f aca="false">LOGINV(C7376,$B$8,$C$8)</f>
        <v>74.2749222469647</v>
      </c>
      <c r="F7376" s="16" t="n">
        <f aca="false">$B$5/100*E7376*2_Girdiler!$B$14*2_Girdiler!$B$15*2_Girdiler!$B$16</f>
        <v>1.86875704373363</v>
      </c>
      <c r="G7376" s="16" t="n">
        <f aca="false">MIN(MATCH(F7376,2_Girdiler!$B$20:$I$20,1),7)</f>
        <v>1</v>
      </c>
      <c r="H7376" s="16" t="n">
        <f aca="false">IF(F7376&gt;=40,2_Girdiler!$I$21+(F7376-40)*(2_Girdiler!$I$21-2_Girdiler!$H$21)/(2_Girdiler!$I$20-2_Girdiler!$H$20),INDEX(2_Girdiler!$B$21:$I$21,G7376)+(F7376-INDEX(2_Girdiler!$B$20:$I$20,G7376))*(INDEX(2_Girdiler!$B$21:$I$21,G7376+1)-INDEX(2_Girdiler!$B$21:$I$21,G7376))/(INDEX(2_Girdiler!$B$20:$I$20,G7376+1)-INDEX(2_Girdiler!$B$20:$I$20,G7376)))</f>
        <v>4.11126549621399</v>
      </c>
      <c r="I7376" s="16" t="n">
        <f aca="false">H7376/2_Girdiler!$B$17</f>
        <v>1.64714162508573</v>
      </c>
      <c r="J7376" s="16" t="n">
        <f aca="false">D7376+I7376</f>
        <v>19.6872697418576</v>
      </c>
    </row>
    <row r="7377" customFormat="false" ht="15" hidden="false" customHeight="false" outlineLevel="0" collapsed="false">
      <c r="A7377" s="0" t="n">
        <v>7365</v>
      </c>
      <c r="B7377" s="7" t="n">
        <v>0.161636</v>
      </c>
      <c r="C7377" s="7" t="n">
        <v>0.082425</v>
      </c>
      <c r="D7377" s="16" t="n">
        <f aca="false">LOGINV(B7377,$B$7,$C$7)</f>
        <v>7.80859165827296</v>
      </c>
      <c r="E7377" s="16" t="n">
        <f aca="false">LOGINV(C7377,$B$8,$C$8)</f>
        <v>44.5524089237071</v>
      </c>
      <c r="F7377" s="16" t="n">
        <f aca="false">$B$5/100*E7377*2_Girdiler!$B$14*2_Girdiler!$B$15*2_Girdiler!$B$16</f>
        <v>1.12093860852047</v>
      </c>
      <c r="G7377" s="16" t="n">
        <f aca="false">MIN(MATCH(F7377,2_Girdiler!$B$20:$I$20,1),7)</f>
        <v>1</v>
      </c>
      <c r="H7377" s="16" t="n">
        <f aca="false">IF(F7377&gt;=40,2_Girdiler!$I$21+(F7377-40)*(2_Girdiler!$I$21-2_Girdiler!$H$21)/(2_Girdiler!$I$20-2_Girdiler!$H$20),INDEX(2_Girdiler!$B$21:$I$21,G7377)+(F7377-INDEX(2_Girdiler!$B$20:$I$20,G7377))*(INDEX(2_Girdiler!$B$21:$I$21,G7377+1)-INDEX(2_Girdiler!$B$21:$I$21,G7377))/(INDEX(2_Girdiler!$B$20:$I$20,G7377+1)-INDEX(2_Girdiler!$B$20:$I$20,G7377)))</f>
        <v>2.46606493874503</v>
      </c>
      <c r="I7377" s="16" t="n">
        <f aca="false">H7377/2_Girdiler!$B$17</f>
        <v>0.988006786356183</v>
      </c>
      <c r="J7377" s="16" t="n">
        <f aca="false">D7377+I7377</f>
        <v>8.79659844462914</v>
      </c>
    </row>
    <row r="7378" customFormat="false" ht="15" hidden="false" customHeight="false" outlineLevel="0" collapsed="false">
      <c r="A7378" s="0" t="n">
        <v>7366</v>
      </c>
      <c r="B7378" s="7" t="n">
        <v>0.372491</v>
      </c>
      <c r="C7378" s="7" t="n">
        <v>0.623301</v>
      </c>
      <c r="D7378" s="16" t="n">
        <f aca="false">LOGINV(B7378,$B$7,$C$7)</f>
        <v>11.2965614245086</v>
      </c>
      <c r="E7378" s="16" t="n">
        <f aca="false">LOGINV(C7378,$B$8,$C$8)</f>
        <v>133.756455835701</v>
      </c>
      <c r="F7378" s="16" t="n">
        <f aca="false">$B$5/100*E7378*2_Girdiler!$B$14*2_Girdiler!$B$15*2_Girdiler!$B$16</f>
        <v>3.36531242882624</v>
      </c>
      <c r="G7378" s="16" t="n">
        <f aca="false">MIN(MATCH(F7378,2_Girdiler!$B$20:$I$20,1),7)</f>
        <v>1</v>
      </c>
      <c r="H7378" s="16" t="n">
        <f aca="false">IF(F7378&gt;=40,2_Girdiler!$I$21+(F7378-40)*(2_Girdiler!$I$21-2_Girdiler!$H$21)/(2_Girdiler!$I$20-2_Girdiler!$H$20),INDEX(2_Girdiler!$B$21:$I$21,G7378)+(F7378-INDEX(2_Girdiler!$B$20:$I$20,G7378))*(INDEX(2_Girdiler!$B$21:$I$21,G7378+1)-INDEX(2_Girdiler!$B$21:$I$21,G7378))/(INDEX(2_Girdiler!$B$20:$I$20,G7378+1)-INDEX(2_Girdiler!$B$20:$I$20,G7378)))</f>
        <v>7.40368734341772</v>
      </c>
      <c r="I7378" s="16" t="n">
        <f aca="false">H7378/2_Girdiler!$B$17</f>
        <v>2.96622089079235</v>
      </c>
      <c r="J7378" s="16" t="n">
        <f aca="false">D7378+I7378</f>
        <v>14.2627823153009</v>
      </c>
    </row>
    <row r="7379" customFormat="false" ht="15" hidden="false" customHeight="false" outlineLevel="0" collapsed="false">
      <c r="A7379" s="0" t="n">
        <v>7367</v>
      </c>
      <c r="B7379" s="7" t="n">
        <v>0.793474</v>
      </c>
      <c r="C7379" s="7" t="n">
        <v>0.391809</v>
      </c>
      <c r="D7379" s="16" t="n">
        <f aca="false">LOGINV(B7379,$B$7,$C$7)</f>
        <v>21.3713487118857</v>
      </c>
      <c r="E7379" s="16" t="n">
        <f aca="false">LOGINV(C7379,$B$8,$C$8)</f>
        <v>91.466255635192</v>
      </c>
      <c r="F7379" s="16" t="n">
        <f aca="false">$B$5/100*E7379*2_Girdiler!$B$14*2_Girdiler!$B$15*2_Girdiler!$B$16</f>
        <v>2.30129099178143</v>
      </c>
      <c r="G7379" s="16" t="n">
        <f aca="false">MIN(MATCH(F7379,2_Girdiler!$B$20:$I$20,1),7)</f>
        <v>1</v>
      </c>
      <c r="H7379" s="16" t="n">
        <f aca="false">IF(F7379&gt;=40,2_Girdiler!$I$21+(F7379-40)*(2_Girdiler!$I$21-2_Girdiler!$H$21)/(2_Girdiler!$I$20-2_Girdiler!$H$20),INDEX(2_Girdiler!$B$21:$I$21,G7379)+(F7379-INDEX(2_Girdiler!$B$20:$I$20,G7379))*(INDEX(2_Girdiler!$B$21:$I$21,G7379+1)-INDEX(2_Girdiler!$B$21:$I$21,G7379))/(INDEX(2_Girdiler!$B$20:$I$20,G7379+1)-INDEX(2_Girdiler!$B$20:$I$20,G7379)))</f>
        <v>5.06284018191915</v>
      </c>
      <c r="I7379" s="16" t="n">
        <f aca="false">H7379/2_Girdiler!$B$17</f>
        <v>2.02838148314068</v>
      </c>
      <c r="J7379" s="16" t="n">
        <f aca="false">D7379+I7379</f>
        <v>23.3997301950264</v>
      </c>
    </row>
    <row r="7380" customFormat="false" ht="15" hidden="false" customHeight="false" outlineLevel="0" collapsed="false">
      <c r="A7380" s="0" t="n">
        <v>7368</v>
      </c>
      <c r="B7380" s="7" t="n">
        <v>0.04782</v>
      </c>
      <c r="C7380" s="7" t="n">
        <v>0.824645</v>
      </c>
      <c r="D7380" s="16" t="n">
        <f aca="false">LOGINV(B7380,$B$7,$C$7)</f>
        <v>5.34930199296513</v>
      </c>
      <c r="E7380" s="16" t="n">
        <f aca="false">LOGINV(C7380,$B$8,$C$8)</f>
        <v>199.460867770252</v>
      </c>
      <c r="F7380" s="16" t="n">
        <f aca="false">$B$5/100*E7380*2_Girdiler!$B$14*2_Girdiler!$B$15*2_Girdiler!$B$16</f>
        <v>5.01843543309955</v>
      </c>
      <c r="G7380" s="16" t="n">
        <f aca="false">MIN(MATCH(F7380,2_Girdiler!$B$20:$I$20,1),7)</f>
        <v>2</v>
      </c>
      <c r="H7380" s="16" t="n">
        <f aca="false">IF(F7380&gt;=40,2_Girdiler!$I$21+(F7380-40)*(2_Girdiler!$I$21-2_Girdiler!$H$21)/(2_Girdiler!$I$20-2_Girdiler!$H$20),INDEX(2_Girdiler!$B$21:$I$21,G7380)+(F7380-INDEX(2_Girdiler!$B$20:$I$20,G7380))*(INDEX(2_Girdiler!$B$21:$I$21,G7380+1)-INDEX(2_Girdiler!$B$21:$I$21,G7380))/(INDEX(2_Girdiler!$B$20:$I$20,G7380+1)-INDEX(2_Girdiler!$B$20:$I$20,G7380)))</f>
        <v>11.0294966929593</v>
      </c>
      <c r="I7380" s="16" t="n">
        <f aca="false">H7380/2_Girdiler!$B$17</f>
        <v>4.41886886737151</v>
      </c>
      <c r="J7380" s="16" t="n">
        <f aca="false">D7380+I7380</f>
        <v>9.76817086033664</v>
      </c>
    </row>
    <row r="7381" customFormat="false" ht="15" hidden="false" customHeight="false" outlineLevel="0" collapsed="false">
      <c r="A7381" s="0" t="n">
        <v>7369</v>
      </c>
      <c r="B7381" s="7" t="n">
        <v>0.107227</v>
      </c>
      <c r="C7381" s="7" t="n">
        <v>0.873005</v>
      </c>
      <c r="D7381" s="16" t="n">
        <f aca="false">LOGINV(B7381,$B$7,$C$7)</f>
        <v>6.77905405692695</v>
      </c>
      <c r="E7381" s="16" t="n">
        <f aca="false">LOGINV(C7381,$B$8,$C$8)</f>
        <v>228.048502791975</v>
      </c>
      <c r="F7381" s="16" t="n">
        <f aca="false">$B$5/100*E7381*2_Girdiler!$B$14*2_Girdiler!$B$15*2_Girdiler!$B$16</f>
        <v>5.73770033024609</v>
      </c>
      <c r="G7381" s="16" t="n">
        <f aca="false">MIN(MATCH(F7381,2_Girdiler!$B$20:$I$20,1),7)</f>
        <v>2</v>
      </c>
      <c r="H7381" s="16" t="n">
        <f aca="false">IF(F7381&gt;=40,2_Girdiler!$I$21+(F7381-40)*(2_Girdiler!$I$21-2_Girdiler!$H$21)/(2_Girdiler!$I$20-2_Girdiler!$H$20),INDEX(2_Girdiler!$B$21:$I$21,G7381)+(F7381-INDEX(2_Girdiler!$B$20:$I$20,G7381))*(INDEX(2_Girdiler!$B$21:$I$21,G7381+1)-INDEX(2_Girdiler!$B$21:$I$21,G7381))/(INDEX(2_Girdiler!$B$20:$I$20,G7381+1)-INDEX(2_Girdiler!$B$20:$I$20,G7381)))</f>
        <v>12.1803205283937</v>
      </c>
      <c r="I7381" s="16" t="n">
        <f aca="false">H7381/2_Girdiler!$B$17</f>
        <v>4.87993610913211</v>
      </c>
      <c r="J7381" s="16" t="n">
        <f aca="false">D7381+I7381</f>
        <v>11.6589901660591</v>
      </c>
    </row>
    <row r="7382" customFormat="false" ht="15" hidden="false" customHeight="false" outlineLevel="0" collapsed="false">
      <c r="A7382" s="0" t="n">
        <v>7370</v>
      </c>
      <c r="B7382" s="7" t="n">
        <v>0.114859</v>
      </c>
      <c r="C7382" s="7" t="n">
        <v>0.351661</v>
      </c>
      <c r="D7382" s="16" t="n">
        <f aca="false">LOGINV(B7382,$B$7,$C$7)</f>
        <v>6.93315439330451</v>
      </c>
      <c r="E7382" s="16" t="n">
        <f aca="false">LOGINV(C7382,$B$8,$C$8)</f>
        <v>85.4043376925045</v>
      </c>
      <c r="F7382" s="16" t="n">
        <f aca="false">$B$5/100*E7382*2_Girdiler!$B$14*2_Girdiler!$B$15*2_Girdiler!$B$16</f>
        <v>2.14877313634341</v>
      </c>
      <c r="G7382" s="16" t="n">
        <f aca="false">MIN(MATCH(F7382,2_Girdiler!$B$20:$I$20,1),7)</f>
        <v>1</v>
      </c>
      <c r="H7382" s="16" t="n">
        <f aca="false">IF(F7382&gt;=40,2_Girdiler!$I$21+(F7382-40)*(2_Girdiler!$I$21-2_Girdiler!$H$21)/(2_Girdiler!$I$20-2_Girdiler!$H$20),INDEX(2_Girdiler!$B$21:$I$21,G7382)+(F7382-INDEX(2_Girdiler!$B$20:$I$20,G7382))*(INDEX(2_Girdiler!$B$21:$I$21,G7382+1)-INDEX(2_Girdiler!$B$21:$I$21,G7382))/(INDEX(2_Girdiler!$B$20:$I$20,G7382+1)-INDEX(2_Girdiler!$B$20:$I$20,G7382)))</f>
        <v>4.72730089995551</v>
      </c>
      <c r="I7382" s="16" t="n">
        <f aca="false">H7382/2_Girdiler!$B$17</f>
        <v>1.89395068107192</v>
      </c>
      <c r="J7382" s="16" t="n">
        <f aca="false">D7382+I7382</f>
        <v>8.82710507437643</v>
      </c>
    </row>
    <row r="7383" customFormat="false" ht="15" hidden="false" customHeight="false" outlineLevel="0" collapsed="false">
      <c r="A7383" s="0" t="n">
        <v>7371</v>
      </c>
      <c r="B7383" s="7" t="n">
        <v>0.054175</v>
      </c>
      <c r="C7383" s="7" t="n">
        <v>0.862262</v>
      </c>
      <c r="D7383" s="16" t="n">
        <f aca="false">LOGINV(B7383,$B$7,$C$7)</f>
        <v>5.53343388258978</v>
      </c>
      <c r="E7383" s="16" t="n">
        <f aca="false">LOGINV(C7383,$B$8,$C$8)</f>
        <v>220.781091302642</v>
      </c>
      <c r="F7383" s="16" t="n">
        <f aca="false">$B$5/100*E7383*2_Girdiler!$B$14*2_Girdiler!$B$15*2_Girdiler!$B$16</f>
        <v>5.55485225717448</v>
      </c>
      <c r="G7383" s="16" t="n">
        <f aca="false">MIN(MATCH(F7383,2_Girdiler!$B$20:$I$20,1),7)</f>
        <v>2</v>
      </c>
      <c r="H7383" s="16" t="n">
        <f aca="false">IF(F7383&gt;=40,2_Girdiler!$I$21+(F7383-40)*(2_Girdiler!$I$21-2_Girdiler!$H$21)/(2_Girdiler!$I$20-2_Girdiler!$H$20),INDEX(2_Girdiler!$B$21:$I$21,G7383)+(F7383-INDEX(2_Girdiler!$B$20:$I$20,G7383))*(INDEX(2_Girdiler!$B$21:$I$21,G7383+1)-INDEX(2_Girdiler!$B$21:$I$21,G7383))/(INDEX(2_Girdiler!$B$20:$I$20,G7383+1)-INDEX(2_Girdiler!$B$20:$I$20,G7383)))</f>
        <v>11.8877636114792</v>
      </c>
      <c r="I7383" s="16" t="n">
        <f aca="false">H7383/2_Girdiler!$B$17</f>
        <v>4.76272580588108</v>
      </c>
      <c r="J7383" s="16" t="n">
        <f aca="false">D7383+I7383</f>
        <v>10.2961596884709</v>
      </c>
    </row>
    <row r="7384" customFormat="false" ht="15" hidden="false" customHeight="false" outlineLevel="0" collapsed="false">
      <c r="A7384" s="0" t="n">
        <v>7372</v>
      </c>
      <c r="B7384" s="7" t="n">
        <v>0.974669</v>
      </c>
      <c r="C7384" s="7" t="n">
        <v>0.303942</v>
      </c>
      <c r="D7384" s="16" t="n">
        <f aca="false">LOGINV(B7384,$B$7,$C$7)</f>
        <v>40.2513885028937</v>
      </c>
      <c r="E7384" s="16" t="n">
        <f aca="false">LOGINV(C7384,$B$8,$C$8)</f>
        <v>78.4158024850625</v>
      </c>
      <c r="F7384" s="16" t="n">
        <f aca="false">$B$5/100*E7384*2_Girdiler!$B$14*2_Girdiler!$B$15*2_Girdiler!$B$16</f>
        <v>1.97294159052417</v>
      </c>
      <c r="G7384" s="16" t="n">
        <f aca="false">MIN(MATCH(F7384,2_Girdiler!$B$20:$I$20,1),7)</f>
        <v>1</v>
      </c>
      <c r="H7384" s="16" t="n">
        <f aca="false">IF(F7384&gt;=40,2_Girdiler!$I$21+(F7384-40)*(2_Girdiler!$I$21-2_Girdiler!$H$21)/(2_Girdiler!$I$20-2_Girdiler!$H$20),INDEX(2_Girdiler!$B$21:$I$21,G7384)+(F7384-INDEX(2_Girdiler!$B$20:$I$20,G7384))*(INDEX(2_Girdiler!$B$21:$I$21,G7384+1)-INDEX(2_Girdiler!$B$21:$I$21,G7384))/(INDEX(2_Girdiler!$B$20:$I$20,G7384+1)-INDEX(2_Girdiler!$B$20:$I$20,G7384)))</f>
        <v>4.34047149915318</v>
      </c>
      <c r="I7384" s="16" t="n">
        <f aca="false">H7384/2_Girdiler!$B$17</f>
        <v>1.73897095318637</v>
      </c>
      <c r="J7384" s="16" t="n">
        <f aca="false">D7384+I7384</f>
        <v>41.9903594560801</v>
      </c>
    </row>
    <row r="7385" customFormat="false" ht="15" hidden="false" customHeight="false" outlineLevel="0" collapsed="false">
      <c r="A7385" s="0" t="n">
        <v>7373</v>
      </c>
      <c r="B7385" s="7" t="n">
        <v>0.386572</v>
      </c>
      <c r="C7385" s="7" t="n">
        <v>0.259881</v>
      </c>
      <c r="D7385" s="16" t="n">
        <f aca="false">LOGINV(B7385,$B$7,$C$7)</f>
        <v>11.5319467755015</v>
      </c>
      <c r="E7385" s="16" t="n">
        <f aca="false">LOGINV(C7385,$B$8,$C$8)</f>
        <v>72.0754000473765</v>
      </c>
      <c r="F7385" s="16" t="n">
        <f aca="false">$B$5/100*E7385*2_Girdiler!$B$14*2_Girdiler!$B$15*2_Girdiler!$B$16</f>
        <v>1.81341706519199</v>
      </c>
      <c r="G7385" s="16" t="n">
        <f aca="false">MIN(MATCH(F7385,2_Girdiler!$B$20:$I$20,1),7)</f>
        <v>1</v>
      </c>
      <c r="H7385" s="16" t="n">
        <f aca="false">IF(F7385&gt;=40,2_Girdiler!$I$21+(F7385-40)*(2_Girdiler!$I$21-2_Girdiler!$H$21)/(2_Girdiler!$I$20-2_Girdiler!$H$20),INDEX(2_Girdiler!$B$21:$I$21,G7385)+(F7385-INDEX(2_Girdiler!$B$20:$I$20,G7385))*(INDEX(2_Girdiler!$B$21:$I$21,G7385+1)-INDEX(2_Girdiler!$B$21:$I$21,G7385))/(INDEX(2_Girdiler!$B$20:$I$20,G7385+1)-INDEX(2_Girdiler!$B$20:$I$20,G7385)))</f>
        <v>3.98951754342238</v>
      </c>
      <c r="I7385" s="16" t="n">
        <f aca="false">H7385/2_Girdiler!$B$17</f>
        <v>1.59836440040961</v>
      </c>
      <c r="J7385" s="16" t="n">
        <f aca="false">D7385+I7385</f>
        <v>13.1303111759112</v>
      </c>
    </row>
    <row r="7386" customFormat="false" ht="15" hidden="false" customHeight="false" outlineLevel="0" collapsed="false">
      <c r="A7386" s="0" t="n">
        <v>7374</v>
      </c>
      <c r="B7386" s="7" t="n">
        <v>0.617507</v>
      </c>
      <c r="C7386" s="7" t="n">
        <v>0.037162</v>
      </c>
      <c r="D7386" s="16" t="n">
        <f aca="false">LOGINV(B7386,$B$7,$C$7)</f>
        <v>15.9974451128687</v>
      </c>
      <c r="E7386" s="16" t="n">
        <f aca="false">LOGINV(C7386,$B$8,$C$8)</f>
        <v>34.5104087408724</v>
      </c>
      <c r="F7386" s="16" t="n">
        <f aca="false">$B$5/100*E7386*2_Girdiler!$B$14*2_Girdiler!$B$15*2_Girdiler!$B$16</f>
        <v>0.86828188392035</v>
      </c>
      <c r="G7386" s="16" t="n">
        <f aca="false">MIN(MATCH(F7386,2_Girdiler!$B$20:$I$20,1),7)</f>
        <v>1</v>
      </c>
      <c r="H7386" s="16" t="n">
        <f aca="false">IF(F7386&gt;=40,2_Girdiler!$I$21+(F7386-40)*(2_Girdiler!$I$21-2_Girdiler!$H$21)/(2_Girdiler!$I$20-2_Girdiler!$H$20),INDEX(2_Girdiler!$B$21:$I$21,G7386)+(F7386-INDEX(2_Girdiler!$B$20:$I$20,G7386))*(INDEX(2_Girdiler!$B$21:$I$21,G7386+1)-INDEX(2_Girdiler!$B$21:$I$21,G7386))/(INDEX(2_Girdiler!$B$20:$I$20,G7386+1)-INDEX(2_Girdiler!$B$20:$I$20,G7386)))</f>
        <v>1.91022014462477</v>
      </c>
      <c r="I7386" s="16" t="n">
        <f aca="false">H7386/2_Girdiler!$B$17</f>
        <v>0.765312557942617</v>
      </c>
      <c r="J7386" s="16" t="n">
        <f aca="false">D7386+I7386</f>
        <v>16.7627576708113</v>
      </c>
    </row>
    <row r="7387" customFormat="false" ht="15" hidden="false" customHeight="false" outlineLevel="0" collapsed="false">
      <c r="A7387" s="0" t="n">
        <v>7375</v>
      </c>
      <c r="B7387" s="7" t="n">
        <v>0.239855</v>
      </c>
      <c r="C7387" s="7" t="n">
        <v>0.456494</v>
      </c>
      <c r="D7387" s="16" t="n">
        <f aca="false">LOGINV(B7387,$B$7,$C$7)</f>
        <v>9.13256796346105</v>
      </c>
      <c r="E7387" s="16" t="n">
        <f aca="false">LOGINV(C7387,$B$8,$C$8)</f>
        <v>101.76792996183</v>
      </c>
      <c r="F7387" s="16" t="n">
        <f aca="false">$B$5/100*E7387*2_Girdiler!$B$14*2_Girdiler!$B$15*2_Girdiler!$B$16</f>
        <v>2.56048111783964</v>
      </c>
      <c r="G7387" s="16" t="n">
        <f aca="false">MIN(MATCH(F7387,2_Girdiler!$B$20:$I$20,1),7)</f>
        <v>1</v>
      </c>
      <c r="H7387" s="16" t="n">
        <f aca="false">IF(F7387&gt;=40,2_Girdiler!$I$21+(F7387-40)*(2_Girdiler!$I$21-2_Girdiler!$H$21)/(2_Girdiler!$I$20-2_Girdiler!$H$20),INDEX(2_Girdiler!$B$21:$I$21,G7387)+(F7387-INDEX(2_Girdiler!$B$20:$I$20,G7387))*(INDEX(2_Girdiler!$B$21:$I$21,G7387+1)-INDEX(2_Girdiler!$B$21:$I$21,G7387))/(INDEX(2_Girdiler!$B$20:$I$20,G7387+1)-INDEX(2_Girdiler!$B$20:$I$20,G7387)))</f>
        <v>5.6330584592472</v>
      </c>
      <c r="I7387" s="16" t="n">
        <f aca="false">H7387/2_Girdiler!$B$17</f>
        <v>2.25683431860865</v>
      </c>
      <c r="J7387" s="16" t="n">
        <f aca="false">D7387+I7387</f>
        <v>11.3894022820697</v>
      </c>
    </row>
    <row r="7388" customFormat="false" ht="15" hidden="false" customHeight="false" outlineLevel="0" collapsed="false">
      <c r="A7388" s="0" t="n">
        <v>7376</v>
      </c>
      <c r="B7388" s="7" t="n">
        <v>0.664828</v>
      </c>
      <c r="C7388" s="7" t="n">
        <v>0.387543</v>
      </c>
      <c r="D7388" s="16" t="n">
        <f aca="false">LOGINV(B7388,$B$7,$C$7)</f>
        <v>17.1684219984379</v>
      </c>
      <c r="E7388" s="16" t="n">
        <f aca="false">LOGINV(C7388,$B$8,$C$8)</f>
        <v>90.8119859145204</v>
      </c>
      <c r="F7388" s="16" t="n">
        <f aca="false">$B$5/100*E7388*2_Girdiler!$B$14*2_Girdiler!$B$15*2_Girdiler!$B$16</f>
        <v>2.28482956560933</v>
      </c>
      <c r="G7388" s="16" t="n">
        <f aca="false">MIN(MATCH(F7388,2_Girdiler!$B$20:$I$20,1),7)</f>
        <v>1</v>
      </c>
      <c r="H7388" s="16" t="n">
        <f aca="false">IF(F7388&gt;=40,2_Girdiler!$I$21+(F7388-40)*(2_Girdiler!$I$21-2_Girdiler!$H$21)/(2_Girdiler!$I$20-2_Girdiler!$H$20),INDEX(2_Girdiler!$B$21:$I$21,G7388)+(F7388-INDEX(2_Girdiler!$B$20:$I$20,G7388))*(INDEX(2_Girdiler!$B$21:$I$21,G7388+1)-INDEX(2_Girdiler!$B$21:$I$21,G7388))/(INDEX(2_Girdiler!$B$20:$I$20,G7388+1)-INDEX(2_Girdiler!$B$20:$I$20,G7388)))</f>
        <v>5.02662504434053</v>
      </c>
      <c r="I7388" s="16" t="n">
        <f aca="false">H7388/2_Girdiler!$B$17</f>
        <v>2.01387221327746</v>
      </c>
      <c r="J7388" s="16" t="n">
        <f aca="false">D7388+I7388</f>
        <v>19.1822942117153</v>
      </c>
    </row>
    <row r="7389" customFormat="false" ht="15" hidden="false" customHeight="false" outlineLevel="0" collapsed="false">
      <c r="A7389" s="0" t="n">
        <v>7377</v>
      </c>
      <c r="B7389" s="7" t="n">
        <v>0.508506</v>
      </c>
      <c r="C7389" s="7" t="n">
        <v>0.580908</v>
      </c>
      <c r="D7389" s="16" t="n">
        <f aca="false">LOGINV(B7389,$B$7,$C$7)</f>
        <v>13.7039681635305</v>
      </c>
      <c r="E7389" s="16" t="n">
        <f aca="false">LOGINV(C7389,$B$8,$C$8)</f>
        <v>124.59283427934</v>
      </c>
      <c r="F7389" s="16" t="n">
        <f aca="false">$B$5/100*E7389*2_Girdiler!$B$14*2_Girdiler!$B$15*2_Girdiler!$B$16</f>
        <v>3.1347557104682</v>
      </c>
      <c r="G7389" s="16" t="n">
        <f aca="false">MIN(MATCH(F7389,2_Girdiler!$B$20:$I$20,1),7)</f>
        <v>1</v>
      </c>
      <c r="H7389" s="16" t="n">
        <f aca="false">IF(F7389&gt;=40,2_Girdiler!$I$21+(F7389-40)*(2_Girdiler!$I$21-2_Girdiler!$H$21)/(2_Girdiler!$I$20-2_Girdiler!$H$20),INDEX(2_Girdiler!$B$21:$I$21,G7389)+(F7389-INDEX(2_Girdiler!$B$20:$I$20,G7389))*(INDEX(2_Girdiler!$B$21:$I$21,G7389+1)-INDEX(2_Girdiler!$B$21:$I$21,G7389))/(INDEX(2_Girdiler!$B$20:$I$20,G7389+1)-INDEX(2_Girdiler!$B$20:$I$20,G7389)))</f>
        <v>6.89646256303004</v>
      </c>
      <c r="I7389" s="16" t="n">
        <f aca="false">H7389/2_Girdiler!$B$17</f>
        <v>2.76300583454729</v>
      </c>
      <c r="J7389" s="16" t="n">
        <f aca="false">D7389+I7389</f>
        <v>16.4669739980778</v>
      </c>
    </row>
    <row r="7390" customFormat="false" ht="15" hidden="false" customHeight="false" outlineLevel="0" collapsed="false">
      <c r="A7390" s="0" t="n">
        <v>7378</v>
      </c>
      <c r="B7390" s="7" t="n">
        <v>0.495275</v>
      </c>
      <c r="C7390" s="7" t="n">
        <v>0.290096</v>
      </c>
      <c r="D7390" s="16" t="n">
        <f aca="false">LOGINV(B7390,$B$7,$C$7)</f>
        <v>13.4529458068278</v>
      </c>
      <c r="E7390" s="16" t="n">
        <f aca="false">LOGINV(C7390,$B$8,$C$8)</f>
        <v>76.4166249000424</v>
      </c>
      <c r="F7390" s="16" t="n">
        <f aca="false">$B$5/100*E7390*2_Girdiler!$B$14*2_Girdiler!$B$15*2_Girdiler!$B$16</f>
        <v>1.92264228248507</v>
      </c>
      <c r="G7390" s="16" t="n">
        <f aca="false">MIN(MATCH(F7390,2_Girdiler!$B$20:$I$20,1),7)</f>
        <v>1</v>
      </c>
      <c r="H7390" s="16" t="n">
        <f aca="false">IF(F7390&gt;=40,2_Girdiler!$I$21+(F7390-40)*(2_Girdiler!$I$21-2_Girdiler!$H$21)/(2_Girdiler!$I$20-2_Girdiler!$H$20),INDEX(2_Girdiler!$B$21:$I$21,G7390)+(F7390-INDEX(2_Girdiler!$B$20:$I$20,G7390))*(INDEX(2_Girdiler!$B$21:$I$21,G7390+1)-INDEX(2_Girdiler!$B$21:$I$21,G7390))/(INDEX(2_Girdiler!$B$20:$I$20,G7390+1)-INDEX(2_Girdiler!$B$20:$I$20,G7390)))</f>
        <v>4.22981302146715</v>
      </c>
      <c r="I7390" s="16" t="n">
        <f aca="false">H7390/2_Girdiler!$B$17</f>
        <v>1.69463662719036</v>
      </c>
      <c r="J7390" s="16" t="n">
        <f aca="false">D7390+I7390</f>
        <v>15.1475824340182</v>
      </c>
    </row>
    <row r="7391" customFormat="false" ht="15" hidden="false" customHeight="false" outlineLevel="0" collapsed="false">
      <c r="A7391" s="0" t="n">
        <v>7379</v>
      </c>
      <c r="B7391" s="7" t="n">
        <v>0.750985</v>
      </c>
      <c r="C7391" s="7" t="n">
        <v>0.97296</v>
      </c>
      <c r="D7391" s="16" t="n">
        <f aca="false">LOGINV(B7391,$B$7,$C$7)</f>
        <v>19.7566501240131</v>
      </c>
      <c r="E7391" s="16" t="n">
        <f aca="false">LOGINV(C7391,$B$8,$C$8)</f>
        <v>378.640830708507</v>
      </c>
      <c r="F7391" s="16" t="n">
        <f aca="false">$B$5/100*E7391*2_Girdiler!$B$14*2_Girdiler!$B$15*2_Girdiler!$B$16</f>
        <v>9.52660330062603</v>
      </c>
      <c r="G7391" s="16" t="n">
        <f aca="false">MIN(MATCH(F7391,2_Girdiler!$B$20:$I$20,1),7)</f>
        <v>2</v>
      </c>
      <c r="H7391" s="16" t="n">
        <f aca="false">IF(F7391&gt;=40,2_Girdiler!$I$21+(F7391-40)*(2_Girdiler!$I$21-2_Girdiler!$H$21)/(2_Girdiler!$I$20-2_Girdiler!$H$20),INDEX(2_Girdiler!$B$21:$I$21,G7391)+(F7391-INDEX(2_Girdiler!$B$20:$I$20,G7391))*(INDEX(2_Girdiler!$B$21:$I$21,G7391+1)-INDEX(2_Girdiler!$B$21:$I$21,G7391))/(INDEX(2_Girdiler!$B$20:$I$20,G7391+1)-INDEX(2_Girdiler!$B$20:$I$20,G7391)))</f>
        <v>18.2425652810016</v>
      </c>
      <c r="I7391" s="16" t="n">
        <f aca="false">H7391/2_Girdiler!$B$17</f>
        <v>7.30872006450386</v>
      </c>
      <c r="J7391" s="16" t="n">
        <f aca="false">D7391+I7391</f>
        <v>27.0653701885169</v>
      </c>
    </row>
    <row r="7392" customFormat="false" ht="15" hidden="false" customHeight="false" outlineLevel="0" collapsed="false">
      <c r="A7392" s="0" t="n">
        <v>7380</v>
      </c>
      <c r="B7392" s="7" t="n">
        <v>0.212225</v>
      </c>
      <c r="C7392" s="7" t="n">
        <v>0.195008</v>
      </c>
      <c r="D7392" s="16" t="n">
        <f aca="false">LOGINV(B7392,$B$7,$C$7)</f>
        <v>8.6762620221994</v>
      </c>
      <c r="E7392" s="16" t="n">
        <f aca="false">LOGINV(C7392,$B$8,$C$8)</f>
        <v>62.7002114874715</v>
      </c>
      <c r="F7392" s="16" t="n">
        <f aca="false">$B$5/100*E7392*2_Girdiler!$B$14*2_Girdiler!$B$15*2_Girdiler!$B$16</f>
        <v>1.57753732102478</v>
      </c>
      <c r="G7392" s="16" t="n">
        <f aca="false">MIN(MATCH(F7392,2_Girdiler!$B$20:$I$20,1),7)</f>
        <v>1</v>
      </c>
      <c r="H7392" s="16" t="n">
        <f aca="false">IF(F7392&gt;=40,2_Girdiler!$I$21+(F7392-40)*(2_Girdiler!$I$21-2_Girdiler!$H$21)/(2_Girdiler!$I$20-2_Girdiler!$H$20),INDEX(2_Girdiler!$B$21:$I$21,G7392)+(F7392-INDEX(2_Girdiler!$B$20:$I$20,G7392))*(INDEX(2_Girdiler!$B$21:$I$21,G7392+1)-INDEX(2_Girdiler!$B$21:$I$21,G7392))/(INDEX(2_Girdiler!$B$20:$I$20,G7392+1)-INDEX(2_Girdiler!$B$20:$I$20,G7392)))</f>
        <v>3.47058210625452</v>
      </c>
      <c r="I7392" s="16" t="n">
        <f aca="false">H7392/2_Girdiler!$B$17</f>
        <v>1.3904575746212</v>
      </c>
      <c r="J7392" s="16" t="n">
        <f aca="false">D7392+I7392</f>
        <v>10.0667195968206</v>
      </c>
    </row>
    <row r="7393" customFormat="false" ht="15" hidden="false" customHeight="false" outlineLevel="0" collapsed="false">
      <c r="A7393" s="0" t="n">
        <v>7381</v>
      </c>
      <c r="B7393" s="7" t="n">
        <v>0.421331</v>
      </c>
      <c r="C7393" s="7" t="n">
        <v>0.561746</v>
      </c>
      <c r="D7393" s="16" t="n">
        <f aca="false">LOGINV(B7393,$B$7,$C$7)</f>
        <v>12.1236959689157</v>
      </c>
      <c r="E7393" s="16" t="n">
        <f aca="false">LOGINV(C7393,$B$8,$C$8)</f>
        <v>120.727764628483</v>
      </c>
      <c r="F7393" s="16" t="n">
        <f aca="false">$B$5/100*E7393*2_Girdiler!$B$14*2_Girdiler!$B$15*2_Girdiler!$B$16</f>
        <v>3.03751055805264</v>
      </c>
      <c r="G7393" s="16" t="n">
        <f aca="false">MIN(MATCH(F7393,2_Girdiler!$B$20:$I$20,1),7)</f>
        <v>1</v>
      </c>
      <c r="H7393" s="16" t="n">
        <f aca="false">IF(F7393&gt;=40,2_Girdiler!$I$21+(F7393-40)*(2_Girdiler!$I$21-2_Girdiler!$H$21)/(2_Girdiler!$I$20-2_Girdiler!$H$20),INDEX(2_Girdiler!$B$21:$I$21,G7393)+(F7393-INDEX(2_Girdiler!$B$20:$I$20,G7393))*(INDEX(2_Girdiler!$B$21:$I$21,G7393+1)-INDEX(2_Girdiler!$B$21:$I$21,G7393))/(INDEX(2_Girdiler!$B$20:$I$20,G7393+1)-INDEX(2_Girdiler!$B$20:$I$20,G7393)))</f>
        <v>6.6825232277158</v>
      </c>
      <c r="I7393" s="16" t="n">
        <f aca="false">H7393/2_Girdiler!$B$17</f>
        <v>2.67729295982204</v>
      </c>
      <c r="J7393" s="16" t="n">
        <f aca="false">D7393+I7393</f>
        <v>14.8009889287377</v>
      </c>
    </row>
    <row r="7394" customFormat="false" ht="15" hidden="false" customHeight="false" outlineLevel="0" collapsed="false">
      <c r="A7394" s="0" t="n">
        <v>7382</v>
      </c>
      <c r="B7394" s="7" t="n">
        <v>0.074082</v>
      </c>
      <c r="C7394" s="7" t="n">
        <v>0.293897</v>
      </c>
      <c r="D7394" s="16" t="n">
        <f aca="false">LOGINV(B7394,$B$7,$C$7)</f>
        <v>6.04827654661789</v>
      </c>
      <c r="E7394" s="16" t="n">
        <f aca="false">LOGINV(C7394,$B$8,$C$8)</f>
        <v>76.9645658074819</v>
      </c>
      <c r="F7394" s="16" t="n">
        <f aca="false">$B$5/100*E7394*2_Girdiler!$B$14*2_Girdiler!$B$15*2_Girdiler!$B$16</f>
        <v>1.93642847571624</v>
      </c>
      <c r="G7394" s="16" t="n">
        <f aca="false">MIN(MATCH(F7394,2_Girdiler!$B$20:$I$20,1),7)</f>
        <v>1</v>
      </c>
      <c r="H7394" s="16" t="n">
        <f aca="false">IF(F7394&gt;=40,2_Girdiler!$I$21+(F7394-40)*(2_Girdiler!$I$21-2_Girdiler!$H$21)/(2_Girdiler!$I$20-2_Girdiler!$H$20),INDEX(2_Girdiler!$B$21:$I$21,G7394)+(F7394-INDEX(2_Girdiler!$B$20:$I$20,G7394))*(INDEX(2_Girdiler!$B$21:$I$21,G7394+1)-INDEX(2_Girdiler!$B$21:$I$21,G7394))/(INDEX(2_Girdiler!$B$20:$I$20,G7394+1)-INDEX(2_Girdiler!$B$20:$I$20,G7394)))</f>
        <v>4.26014264657574</v>
      </c>
      <c r="I7394" s="16" t="n">
        <f aca="false">H7394/2_Girdiler!$B$17</f>
        <v>1.70678791930118</v>
      </c>
      <c r="J7394" s="16" t="n">
        <f aca="false">D7394+I7394</f>
        <v>7.75506446591907</v>
      </c>
    </row>
    <row r="7395" customFormat="false" ht="15" hidden="false" customHeight="false" outlineLevel="0" collapsed="false">
      <c r="A7395" s="0" t="n">
        <v>7383</v>
      </c>
      <c r="B7395" s="7" t="n">
        <v>0.234005</v>
      </c>
      <c r="C7395" s="7" t="n">
        <v>0.586067</v>
      </c>
      <c r="D7395" s="16" t="n">
        <f aca="false">LOGINV(B7395,$B$7,$C$7)</f>
        <v>9.03660249359581</v>
      </c>
      <c r="E7395" s="16" t="n">
        <f aca="false">LOGINV(C7395,$B$8,$C$8)</f>
        <v>125.660792678996</v>
      </c>
      <c r="F7395" s="16" t="n">
        <f aca="false">$B$5/100*E7395*2_Girdiler!$B$14*2_Girdiler!$B$15*2_Girdiler!$B$16</f>
        <v>3.16162554380355</v>
      </c>
      <c r="G7395" s="16" t="n">
        <f aca="false">MIN(MATCH(F7395,2_Girdiler!$B$20:$I$20,1),7)</f>
        <v>1</v>
      </c>
      <c r="H7395" s="16" t="n">
        <f aca="false">IF(F7395&gt;=40,2_Girdiler!$I$21+(F7395-40)*(2_Girdiler!$I$21-2_Girdiler!$H$21)/(2_Girdiler!$I$20-2_Girdiler!$H$20),INDEX(2_Girdiler!$B$21:$I$21,G7395)+(F7395-INDEX(2_Girdiler!$B$20:$I$20,G7395))*(INDEX(2_Girdiler!$B$21:$I$21,G7395+1)-INDEX(2_Girdiler!$B$21:$I$21,G7395))/(INDEX(2_Girdiler!$B$20:$I$20,G7395+1)-INDEX(2_Girdiler!$B$20:$I$20,G7395)))</f>
        <v>6.9555761963678</v>
      </c>
      <c r="I7395" s="16" t="n">
        <f aca="false">H7395/2_Girdiler!$B$17</f>
        <v>2.7866891812371</v>
      </c>
      <c r="J7395" s="16" t="n">
        <f aca="false">D7395+I7395</f>
        <v>11.8232916748329</v>
      </c>
    </row>
    <row r="7396" customFormat="false" ht="15" hidden="false" customHeight="false" outlineLevel="0" collapsed="false">
      <c r="A7396" s="0" t="n">
        <v>7384</v>
      </c>
      <c r="B7396" s="7" t="n">
        <v>0.950426</v>
      </c>
      <c r="C7396" s="7" t="n">
        <v>0.150091</v>
      </c>
      <c r="D7396" s="16" t="n">
        <f aca="false">LOGINV(B7396,$B$7,$C$7)</f>
        <v>33.9521305015953</v>
      </c>
      <c r="E7396" s="16" t="n">
        <f aca="false">LOGINV(C7396,$B$8,$C$8)</f>
        <v>55.9502684180566</v>
      </c>
      <c r="F7396" s="16" t="n">
        <f aca="false">$B$5/100*E7396*2_Girdiler!$B$14*2_Girdiler!$B$15*2_Girdiler!$B$16</f>
        <v>1.4077087533983</v>
      </c>
      <c r="G7396" s="16" t="n">
        <f aca="false">MIN(MATCH(F7396,2_Girdiler!$B$20:$I$20,1),7)</f>
        <v>1</v>
      </c>
      <c r="H7396" s="16" t="n">
        <f aca="false">IF(F7396&gt;=40,2_Girdiler!$I$21+(F7396-40)*(2_Girdiler!$I$21-2_Girdiler!$H$21)/(2_Girdiler!$I$20-2_Girdiler!$H$20),INDEX(2_Girdiler!$B$21:$I$21,G7396)+(F7396-INDEX(2_Girdiler!$B$20:$I$20,G7396))*(INDEX(2_Girdiler!$B$21:$I$21,G7396+1)-INDEX(2_Girdiler!$B$21:$I$21,G7396))/(INDEX(2_Girdiler!$B$20:$I$20,G7396+1)-INDEX(2_Girdiler!$B$20:$I$20,G7396)))</f>
        <v>3.09695925747627</v>
      </c>
      <c r="I7396" s="16" t="n">
        <f aca="false">H7396/2_Girdiler!$B$17</f>
        <v>1.24076893328376</v>
      </c>
      <c r="J7396" s="16" t="n">
        <f aca="false">D7396+I7396</f>
        <v>35.1928994348791</v>
      </c>
    </row>
    <row r="7397" customFormat="false" ht="15" hidden="false" customHeight="false" outlineLevel="0" collapsed="false">
      <c r="A7397" s="0" t="n">
        <v>7385</v>
      </c>
      <c r="B7397" s="7" t="n">
        <v>0.464217</v>
      </c>
      <c r="C7397" s="7" t="n">
        <v>0.743041</v>
      </c>
      <c r="D7397" s="16" t="n">
        <f aca="false">LOGINV(B7397,$B$7,$C$7)</f>
        <v>12.8807887739252</v>
      </c>
      <c r="E7397" s="16" t="n">
        <f aca="false">LOGINV(C7397,$B$8,$C$8)</f>
        <v>166.430642464709</v>
      </c>
      <c r="F7397" s="16" t="n">
        <f aca="false">$B$5/100*E7397*2_Girdiler!$B$14*2_Girdiler!$B$15*2_Girdiler!$B$16</f>
        <v>4.18739496441208</v>
      </c>
      <c r="G7397" s="16" t="n">
        <f aca="false">MIN(MATCH(F7397,2_Girdiler!$B$20:$I$20,1),7)</f>
        <v>1</v>
      </c>
      <c r="H7397" s="16" t="n">
        <f aca="false">IF(F7397&gt;=40,2_Girdiler!$I$21+(F7397-40)*(2_Girdiler!$I$21-2_Girdiler!$H$21)/(2_Girdiler!$I$20-2_Girdiler!$H$20),INDEX(2_Girdiler!$B$21:$I$21,G7397)+(F7397-INDEX(2_Girdiler!$B$20:$I$20,G7397))*(INDEX(2_Girdiler!$B$21:$I$21,G7397+1)-INDEX(2_Girdiler!$B$21:$I$21,G7397))/(INDEX(2_Girdiler!$B$20:$I$20,G7397+1)-INDEX(2_Girdiler!$B$20:$I$20,G7397)))</f>
        <v>9.21226892170657</v>
      </c>
      <c r="I7397" s="16" t="n">
        <f aca="false">H7397/2_Girdiler!$B$17</f>
        <v>3.69081286927347</v>
      </c>
      <c r="J7397" s="16" t="n">
        <f aca="false">D7397+I7397</f>
        <v>16.5716016431986</v>
      </c>
    </row>
    <row r="7398" customFormat="false" ht="15" hidden="false" customHeight="false" outlineLevel="0" collapsed="false">
      <c r="A7398" s="0" t="n">
        <v>7386</v>
      </c>
      <c r="B7398" s="7" t="n">
        <v>0.582447</v>
      </c>
      <c r="C7398" s="7" t="n">
        <v>0.398042</v>
      </c>
      <c r="D7398" s="16" t="n">
        <f aca="false">LOGINV(B7398,$B$7,$C$7)</f>
        <v>15.2080818108622</v>
      </c>
      <c r="E7398" s="16" t="n">
        <f aca="false">LOGINV(C7398,$B$8,$C$8)</f>
        <v>92.4270789062223</v>
      </c>
      <c r="F7398" s="16" t="n">
        <f aca="false">$B$5/100*E7398*2_Girdiler!$B$14*2_Girdiler!$B$15*2_Girdiler!$B$16</f>
        <v>2.32546530528055</v>
      </c>
      <c r="G7398" s="16" t="n">
        <f aca="false">MIN(MATCH(F7398,2_Girdiler!$B$20:$I$20,1),7)</f>
        <v>1</v>
      </c>
      <c r="H7398" s="16" t="n">
        <f aca="false">IF(F7398&gt;=40,2_Girdiler!$I$21+(F7398-40)*(2_Girdiler!$I$21-2_Girdiler!$H$21)/(2_Girdiler!$I$20-2_Girdiler!$H$20),INDEX(2_Girdiler!$B$21:$I$21,G7398)+(F7398-INDEX(2_Girdiler!$B$20:$I$20,G7398))*(INDEX(2_Girdiler!$B$21:$I$21,G7398+1)-INDEX(2_Girdiler!$B$21:$I$21,G7398))/(INDEX(2_Girdiler!$B$20:$I$20,G7398+1)-INDEX(2_Girdiler!$B$20:$I$20,G7398)))</f>
        <v>5.11602367161721</v>
      </c>
      <c r="I7398" s="16" t="n">
        <f aca="false">H7398/2_Girdiler!$B$17</f>
        <v>2.04968897100049</v>
      </c>
      <c r="J7398" s="16" t="n">
        <f aca="false">D7398+I7398</f>
        <v>17.2577707818627</v>
      </c>
    </row>
    <row r="7399" customFormat="false" ht="15" hidden="false" customHeight="false" outlineLevel="0" collapsed="false">
      <c r="A7399" s="0" t="n">
        <v>7387</v>
      </c>
      <c r="B7399" s="7" t="n">
        <v>0.781704</v>
      </c>
      <c r="C7399" s="7" t="n">
        <v>0.221698</v>
      </c>
      <c r="D7399" s="16" t="n">
        <f aca="false">LOGINV(B7399,$B$7,$C$7)</f>
        <v>20.8934448507099</v>
      </c>
      <c r="E7399" s="16" t="n">
        <f aca="false">LOGINV(C7399,$B$8,$C$8)</f>
        <v>66.5845093427877</v>
      </c>
      <c r="F7399" s="16" t="n">
        <f aca="false">$B$5/100*E7399*2_Girdiler!$B$14*2_Girdiler!$B$15*2_Girdiler!$B$16</f>
        <v>1.67526625506454</v>
      </c>
      <c r="G7399" s="16" t="n">
        <f aca="false">MIN(MATCH(F7399,2_Girdiler!$B$20:$I$20,1),7)</f>
        <v>1</v>
      </c>
      <c r="H7399" s="16" t="n">
        <f aca="false">IF(F7399&gt;=40,2_Girdiler!$I$21+(F7399-40)*(2_Girdiler!$I$21-2_Girdiler!$H$21)/(2_Girdiler!$I$20-2_Girdiler!$H$20),INDEX(2_Girdiler!$B$21:$I$21,G7399)+(F7399-INDEX(2_Girdiler!$B$20:$I$20,G7399))*(INDEX(2_Girdiler!$B$21:$I$21,G7399+1)-INDEX(2_Girdiler!$B$21:$I$21,G7399))/(INDEX(2_Girdiler!$B$20:$I$20,G7399+1)-INDEX(2_Girdiler!$B$20:$I$20,G7399)))</f>
        <v>3.68558576114199</v>
      </c>
      <c r="I7399" s="16" t="n">
        <f aca="false">H7399/2_Girdiler!$B$17</f>
        <v>1.47659685943189</v>
      </c>
      <c r="J7399" s="16" t="n">
        <f aca="false">D7399+I7399</f>
        <v>22.3700417101418</v>
      </c>
    </row>
    <row r="7400" customFormat="false" ht="15" hidden="false" customHeight="false" outlineLevel="0" collapsed="false">
      <c r="A7400" s="0" t="n">
        <v>7388</v>
      </c>
      <c r="B7400" s="7" t="n">
        <v>0.159606</v>
      </c>
      <c r="C7400" s="7" t="n">
        <v>0.988198</v>
      </c>
      <c r="D7400" s="16" t="n">
        <f aca="false">LOGINV(B7400,$B$7,$C$7)</f>
        <v>7.77245317126495</v>
      </c>
      <c r="E7400" s="16" t="n">
        <f aca="false">LOGINV(C7400,$B$8,$C$8)</f>
        <v>470.750189603861</v>
      </c>
      <c r="F7400" s="16" t="n">
        <f aca="false">$B$5/100*E7400*2_Girdiler!$B$14*2_Girdiler!$B$15*2_Girdiler!$B$16</f>
        <v>11.8440747704331</v>
      </c>
      <c r="G7400" s="16" t="n">
        <f aca="false">MIN(MATCH(F7400,2_Girdiler!$B$20:$I$20,1),7)</f>
        <v>3</v>
      </c>
      <c r="H7400" s="16" t="n">
        <f aca="false">IF(F7400&gt;=40,2_Girdiler!$I$21+(F7400-40)*(2_Girdiler!$I$21-2_Girdiler!$H$21)/(2_Girdiler!$I$20-2_Girdiler!$H$20),INDEX(2_Girdiler!$B$21:$I$21,G7400)+(F7400-INDEX(2_Girdiler!$B$20:$I$20,G7400))*(INDEX(2_Girdiler!$B$21:$I$21,G7400+1)-INDEX(2_Girdiler!$B$21:$I$21,G7400))/(INDEX(2_Girdiler!$B$20:$I$20,G7400+1)-INDEX(2_Girdiler!$B$20:$I$20,G7400)))</f>
        <v>20.6596672933898</v>
      </c>
      <c r="I7400" s="16" t="n">
        <f aca="false">H7400/2_Girdiler!$B$17</f>
        <v>8.27711029382605</v>
      </c>
      <c r="J7400" s="16" t="n">
        <f aca="false">D7400+I7400</f>
        <v>16.049563465091</v>
      </c>
    </row>
    <row r="7401" customFormat="false" ht="15" hidden="false" customHeight="false" outlineLevel="0" collapsed="false">
      <c r="A7401" s="0" t="n">
        <v>7389</v>
      </c>
      <c r="B7401" s="7" t="n">
        <v>0.83944</v>
      </c>
      <c r="C7401" s="7" t="n">
        <v>0.997196</v>
      </c>
      <c r="D7401" s="16" t="n">
        <f aca="false">LOGINV(B7401,$B$7,$C$7)</f>
        <v>23.5430201323808</v>
      </c>
      <c r="E7401" s="16" t="n">
        <f aca="false">LOGINV(C7401,$B$8,$C$8)</f>
        <v>652.737551959518</v>
      </c>
      <c r="F7401" s="16" t="n">
        <f aca="false">$B$5/100*E7401*2_Girdiler!$B$14*2_Girdiler!$B$15*2_Girdiler!$B$16</f>
        <v>16.4228768073015</v>
      </c>
      <c r="G7401" s="16" t="n">
        <f aca="false">MIN(MATCH(F7401,2_Girdiler!$B$20:$I$20,1),7)</f>
        <v>4</v>
      </c>
      <c r="H7401" s="16" t="n">
        <f aca="false">IF(F7401&gt;=40,2_Girdiler!$I$21+(F7401-40)*(2_Girdiler!$I$21-2_Girdiler!$H$21)/(2_Girdiler!$I$20-2_Girdiler!$H$20),INDEX(2_Girdiler!$B$21:$I$21,G7401)+(F7401-INDEX(2_Girdiler!$B$20:$I$20,G7401))*(INDEX(2_Girdiler!$B$21:$I$21,G7401+1)-INDEX(2_Girdiler!$B$21:$I$21,G7401))/(INDEX(2_Girdiler!$B$20:$I$20,G7401+1)-INDEX(2_Girdiler!$B$20:$I$20,G7401)))</f>
        <v>24.2114384036507</v>
      </c>
      <c r="I7401" s="16" t="n">
        <f aca="false">H7401/2_Girdiler!$B$17</f>
        <v>9.70009551428315</v>
      </c>
      <c r="J7401" s="16" t="n">
        <f aca="false">D7401+I7401</f>
        <v>33.243115646664</v>
      </c>
    </row>
    <row r="7402" customFormat="false" ht="15" hidden="false" customHeight="false" outlineLevel="0" collapsed="false">
      <c r="A7402" s="0" t="n">
        <v>7390</v>
      </c>
      <c r="B7402" s="7" t="n">
        <v>0.927599</v>
      </c>
      <c r="C7402" s="7" t="n">
        <v>0.45008</v>
      </c>
      <c r="D7402" s="16" t="n">
        <f aca="false">LOGINV(B7402,$B$7,$C$7)</f>
        <v>30.5256450250479</v>
      </c>
      <c r="E7402" s="16" t="n">
        <f aca="false">LOGINV(C7402,$B$8,$C$8)</f>
        <v>100.71000551345</v>
      </c>
      <c r="F7402" s="16" t="n">
        <f aca="false">$B$5/100*E7402*2_Girdiler!$B$14*2_Girdiler!$B$15*2_Girdiler!$B$16</f>
        <v>2.53386373871841</v>
      </c>
      <c r="G7402" s="16" t="n">
        <f aca="false">MIN(MATCH(F7402,2_Girdiler!$B$20:$I$20,1),7)</f>
        <v>1</v>
      </c>
      <c r="H7402" s="16" t="n">
        <f aca="false">IF(F7402&gt;=40,2_Girdiler!$I$21+(F7402-40)*(2_Girdiler!$I$21-2_Girdiler!$H$21)/(2_Girdiler!$I$20-2_Girdiler!$H$20),INDEX(2_Girdiler!$B$21:$I$21,G7402)+(F7402-INDEX(2_Girdiler!$B$20:$I$20,G7402))*(INDEX(2_Girdiler!$B$21:$I$21,G7402+1)-INDEX(2_Girdiler!$B$21:$I$21,G7402))/(INDEX(2_Girdiler!$B$20:$I$20,G7402+1)-INDEX(2_Girdiler!$B$20:$I$20,G7402)))</f>
        <v>5.5745002251805</v>
      </c>
      <c r="I7402" s="16" t="n">
        <f aca="false">H7402/2_Girdiler!$B$17</f>
        <v>2.23337348765244</v>
      </c>
      <c r="J7402" s="16" t="n">
        <f aca="false">D7402+I7402</f>
        <v>32.7590185127004</v>
      </c>
    </row>
    <row r="7403" customFormat="false" ht="15" hidden="false" customHeight="false" outlineLevel="0" collapsed="false">
      <c r="A7403" s="0" t="n">
        <v>7391</v>
      </c>
      <c r="B7403" s="7" t="n">
        <v>0.830591</v>
      </c>
      <c r="C7403" s="7" t="n">
        <v>0.831509</v>
      </c>
      <c r="D7403" s="16" t="n">
        <f aca="false">LOGINV(B7403,$B$7,$C$7)</f>
        <v>23.0797349873479</v>
      </c>
      <c r="E7403" s="16" t="n">
        <f aca="false">LOGINV(C7403,$B$8,$C$8)</f>
        <v>202.958794992132</v>
      </c>
      <c r="F7403" s="16" t="n">
        <f aca="false">$B$5/100*E7403*2_Girdiler!$B$14*2_Girdiler!$B$15*2_Girdiler!$B$16</f>
        <v>5.10644328200204</v>
      </c>
      <c r="G7403" s="16" t="n">
        <f aca="false">MIN(MATCH(F7403,2_Girdiler!$B$20:$I$20,1),7)</f>
        <v>2</v>
      </c>
      <c r="H7403" s="16" t="n">
        <f aca="false">IF(F7403&gt;=40,2_Girdiler!$I$21+(F7403-40)*(2_Girdiler!$I$21-2_Girdiler!$H$21)/(2_Girdiler!$I$20-2_Girdiler!$H$20),INDEX(2_Girdiler!$B$21:$I$21,G7403)+(F7403-INDEX(2_Girdiler!$B$20:$I$20,G7403))*(INDEX(2_Girdiler!$B$21:$I$21,G7403+1)-INDEX(2_Girdiler!$B$21:$I$21,G7403))/(INDEX(2_Girdiler!$B$20:$I$20,G7403+1)-INDEX(2_Girdiler!$B$20:$I$20,G7403)))</f>
        <v>11.1703092512033</v>
      </c>
      <c r="I7403" s="16" t="n">
        <f aca="false">H7403/2_Girdiler!$B$17</f>
        <v>4.47528415512951</v>
      </c>
      <c r="J7403" s="16" t="n">
        <f aca="false">D7403+I7403</f>
        <v>27.5550191424774</v>
      </c>
    </row>
    <row r="7404" customFormat="false" ht="15" hidden="false" customHeight="false" outlineLevel="0" collapsed="false">
      <c r="A7404" s="0" t="n">
        <v>7392</v>
      </c>
      <c r="B7404" s="7" t="n">
        <v>0.874628</v>
      </c>
      <c r="C7404" s="7" t="n">
        <v>0.926387</v>
      </c>
      <c r="D7404" s="16" t="n">
        <f aca="false">LOGINV(B7404,$B$7,$C$7)</f>
        <v>25.687346239118</v>
      </c>
      <c r="E7404" s="16" t="n">
        <f aca="false">LOGINV(C7404,$B$8,$C$8)</f>
        <v>278.332529797245</v>
      </c>
      <c r="F7404" s="16" t="n">
        <f aca="false">$B$5/100*E7404*2_Girdiler!$B$14*2_Girdiler!$B$15*2_Girdiler!$B$16</f>
        <v>7.00284644969867</v>
      </c>
      <c r="G7404" s="16" t="n">
        <f aca="false">MIN(MATCH(F7404,2_Girdiler!$B$20:$I$20,1),7)</f>
        <v>2</v>
      </c>
      <c r="H7404" s="16" t="n">
        <f aca="false">IF(F7404&gt;=40,2_Girdiler!$I$21+(F7404-40)*(2_Girdiler!$I$21-2_Girdiler!$H$21)/(2_Girdiler!$I$20-2_Girdiler!$H$20),INDEX(2_Girdiler!$B$21:$I$21,G7404)+(F7404-INDEX(2_Girdiler!$B$20:$I$20,G7404))*(INDEX(2_Girdiler!$B$21:$I$21,G7404+1)-INDEX(2_Girdiler!$B$21:$I$21,G7404))/(INDEX(2_Girdiler!$B$20:$I$20,G7404+1)-INDEX(2_Girdiler!$B$20:$I$20,G7404)))</f>
        <v>14.2045543195179</v>
      </c>
      <c r="I7404" s="16" t="n">
        <f aca="false">H7404/2_Girdiler!$B$17</f>
        <v>5.6909272113453</v>
      </c>
      <c r="J7404" s="16" t="n">
        <f aca="false">D7404+I7404</f>
        <v>31.3782734504634</v>
      </c>
    </row>
    <row r="7405" customFormat="false" ht="15" hidden="false" customHeight="false" outlineLevel="0" collapsed="false">
      <c r="A7405" s="0" t="n">
        <v>7393</v>
      </c>
      <c r="B7405" s="7" t="n">
        <v>0.594961</v>
      </c>
      <c r="C7405" s="7" t="n">
        <v>0.564422</v>
      </c>
      <c r="D7405" s="16" t="n">
        <f aca="false">LOGINV(B7405,$B$7,$C$7)</f>
        <v>15.4832281301759</v>
      </c>
      <c r="E7405" s="16" t="n">
        <f aca="false">LOGINV(C7405,$B$8,$C$8)</f>
        <v>121.258292517503</v>
      </c>
      <c r="F7405" s="16" t="n">
        <f aca="false">$B$5/100*E7405*2_Girdiler!$B$14*2_Girdiler!$B$15*2_Girdiler!$B$16</f>
        <v>3.05085863974037</v>
      </c>
      <c r="G7405" s="16" t="n">
        <f aca="false">MIN(MATCH(F7405,2_Girdiler!$B$20:$I$20,1),7)</f>
        <v>1</v>
      </c>
      <c r="H7405" s="16" t="n">
        <f aca="false">IF(F7405&gt;=40,2_Girdiler!$I$21+(F7405-40)*(2_Girdiler!$I$21-2_Girdiler!$H$21)/(2_Girdiler!$I$20-2_Girdiler!$H$20),INDEX(2_Girdiler!$B$21:$I$21,G7405)+(F7405-INDEX(2_Girdiler!$B$20:$I$20,G7405))*(INDEX(2_Girdiler!$B$21:$I$21,G7405+1)-INDEX(2_Girdiler!$B$21:$I$21,G7405))/(INDEX(2_Girdiler!$B$20:$I$20,G7405+1)-INDEX(2_Girdiler!$B$20:$I$20,G7405)))</f>
        <v>6.71188900742881</v>
      </c>
      <c r="I7405" s="16" t="n">
        <f aca="false">H7405/2_Girdiler!$B$17</f>
        <v>2.689058095925</v>
      </c>
      <c r="J7405" s="16" t="n">
        <f aca="false">D7405+I7405</f>
        <v>18.1722862261009</v>
      </c>
    </row>
    <row r="7406" customFormat="false" ht="15" hidden="false" customHeight="false" outlineLevel="0" collapsed="false">
      <c r="A7406" s="0" t="n">
        <v>7394</v>
      </c>
      <c r="B7406" s="7" t="n">
        <v>0.501432</v>
      </c>
      <c r="C7406" s="7" t="n">
        <v>0.455004</v>
      </c>
      <c r="D7406" s="16" t="n">
        <f aca="false">LOGINV(B7406,$B$7,$C$7)</f>
        <v>13.5691765039902</v>
      </c>
      <c r="E7406" s="16" t="n">
        <f aca="false">LOGINV(C7406,$B$8,$C$8)</f>
        <v>101.521360287733</v>
      </c>
      <c r="F7406" s="16" t="n">
        <f aca="false">$B$5/100*E7406*2_Girdiler!$B$14*2_Girdiler!$B$15*2_Girdiler!$B$16</f>
        <v>2.55427742483935</v>
      </c>
      <c r="G7406" s="16" t="n">
        <f aca="false">MIN(MATCH(F7406,2_Girdiler!$B$20:$I$20,1),7)</f>
        <v>1</v>
      </c>
      <c r="H7406" s="16" t="n">
        <f aca="false">IF(F7406&gt;=40,2_Girdiler!$I$21+(F7406-40)*(2_Girdiler!$I$21-2_Girdiler!$H$21)/(2_Girdiler!$I$20-2_Girdiler!$H$20),INDEX(2_Girdiler!$B$21:$I$21,G7406)+(F7406-INDEX(2_Girdiler!$B$20:$I$20,G7406))*(INDEX(2_Girdiler!$B$21:$I$21,G7406+1)-INDEX(2_Girdiler!$B$21:$I$21,G7406))/(INDEX(2_Girdiler!$B$20:$I$20,G7406+1)-INDEX(2_Girdiler!$B$20:$I$20,G7406)))</f>
        <v>5.61941033464657</v>
      </c>
      <c r="I7406" s="16" t="n">
        <f aca="false">H7406/2_Girdiler!$B$17</f>
        <v>2.25136631997058</v>
      </c>
      <c r="J7406" s="16" t="n">
        <f aca="false">D7406+I7406</f>
        <v>15.8205428239608</v>
      </c>
    </row>
    <row r="7407" customFormat="false" ht="15" hidden="false" customHeight="false" outlineLevel="0" collapsed="false">
      <c r="A7407" s="0" t="n">
        <v>7395</v>
      </c>
      <c r="B7407" s="7" t="n">
        <v>0.409401</v>
      </c>
      <c r="C7407" s="7" t="n">
        <v>0.916175</v>
      </c>
      <c r="D7407" s="16" t="n">
        <f aca="false">LOGINV(B7407,$B$7,$C$7)</f>
        <v>11.9186858747189</v>
      </c>
      <c r="E7407" s="16" t="n">
        <f aca="false">LOGINV(C7407,$B$8,$C$8)</f>
        <v>266.103746553375</v>
      </c>
      <c r="F7407" s="16" t="n">
        <f aca="false">$B$5/100*E7407*2_Girdiler!$B$14*2_Girdiler!$B$15*2_Girdiler!$B$16</f>
        <v>6.69517026328292</v>
      </c>
      <c r="G7407" s="16" t="n">
        <f aca="false">MIN(MATCH(F7407,2_Girdiler!$B$20:$I$20,1),7)</f>
        <v>2</v>
      </c>
      <c r="H7407" s="16" t="n">
        <f aca="false">IF(F7407&gt;=40,2_Girdiler!$I$21+(F7407-40)*(2_Girdiler!$I$21-2_Girdiler!$H$21)/(2_Girdiler!$I$20-2_Girdiler!$H$20),INDEX(2_Girdiler!$B$21:$I$21,G7407)+(F7407-INDEX(2_Girdiler!$B$20:$I$20,G7407))*(INDEX(2_Girdiler!$B$21:$I$21,G7407+1)-INDEX(2_Girdiler!$B$21:$I$21,G7407))/(INDEX(2_Girdiler!$B$20:$I$20,G7407+1)-INDEX(2_Girdiler!$B$20:$I$20,G7407)))</f>
        <v>13.7122724212527</v>
      </c>
      <c r="I7407" s="16" t="n">
        <f aca="false">H7407/2_Girdiler!$B$17</f>
        <v>5.49369888671982</v>
      </c>
      <c r="J7407" s="16" t="n">
        <f aca="false">D7407+I7407</f>
        <v>17.4123847614388</v>
      </c>
    </row>
    <row r="7408" customFormat="false" ht="15" hidden="false" customHeight="false" outlineLevel="0" collapsed="false">
      <c r="A7408" s="0" t="n">
        <v>7396</v>
      </c>
      <c r="B7408" s="7" t="n">
        <v>0.183125</v>
      </c>
      <c r="C7408" s="7" t="n">
        <v>0.827901</v>
      </c>
      <c r="D7408" s="16" t="n">
        <f aca="false">LOGINV(B7408,$B$7,$C$7)</f>
        <v>8.18397500583946</v>
      </c>
      <c r="E7408" s="16" t="n">
        <f aca="false">LOGINV(C7408,$B$8,$C$8)</f>
        <v>201.101455697467</v>
      </c>
      <c r="F7408" s="16" t="n">
        <f aca="false">$B$5/100*E7408*2_Girdiler!$B$14*2_Girdiler!$B$15*2_Girdiler!$B$16</f>
        <v>5.05971262534827</v>
      </c>
      <c r="G7408" s="16" t="n">
        <f aca="false">MIN(MATCH(F7408,2_Girdiler!$B$20:$I$20,1),7)</f>
        <v>2</v>
      </c>
      <c r="H7408" s="16" t="n">
        <f aca="false">IF(F7408&gt;=40,2_Girdiler!$I$21+(F7408-40)*(2_Girdiler!$I$21-2_Girdiler!$H$21)/(2_Girdiler!$I$20-2_Girdiler!$H$20),INDEX(2_Girdiler!$B$21:$I$21,G7408)+(F7408-INDEX(2_Girdiler!$B$20:$I$20,G7408))*(INDEX(2_Girdiler!$B$21:$I$21,G7408+1)-INDEX(2_Girdiler!$B$21:$I$21,G7408))/(INDEX(2_Girdiler!$B$20:$I$20,G7408+1)-INDEX(2_Girdiler!$B$20:$I$20,G7408)))</f>
        <v>11.0955402005572</v>
      </c>
      <c r="I7408" s="16" t="n">
        <f aca="false">H7408/2_Girdiler!$B$17</f>
        <v>4.44532860599248</v>
      </c>
      <c r="J7408" s="16" t="n">
        <f aca="false">D7408+I7408</f>
        <v>12.6293036118319</v>
      </c>
    </row>
    <row r="7409" customFormat="false" ht="15" hidden="false" customHeight="false" outlineLevel="0" collapsed="false">
      <c r="A7409" s="0" t="n">
        <v>7397</v>
      </c>
      <c r="B7409" s="7" t="n">
        <v>0.416414</v>
      </c>
      <c r="C7409" s="7" t="n">
        <v>0.942967</v>
      </c>
      <c r="D7409" s="16" t="n">
        <f aca="false">LOGINV(B7409,$B$7,$C$7)</f>
        <v>12.038938370436</v>
      </c>
      <c r="E7409" s="16" t="n">
        <f aca="false">LOGINV(C7409,$B$8,$C$8)</f>
        <v>302.84897929219</v>
      </c>
      <c r="F7409" s="16" t="n">
        <f aca="false">$B$5/100*E7409*2_Girdiler!$B$14*2_Girdiler!$B$15*2_Girdiler!$B$16</f>
        <v>7.61968031899151</v>
      </c>
      <c r="G7409" s="16" t="n">
        <f aca="false">MIN(MATCH(F7409,2_Girdiler!$B$20:$I$20,1),7)</f>
        <v>2</v>
      </c>
      <c r="H7409" s="16" t="n">
        <f aca="false">IF(F7409&gt;=40,2_Girdiler!$I$21+(F7409-40)*(2_Girdiler!$I$21-2_Girdiler!$H$21)/(2_Girdiler!$I$20-2_Girdiler!$H$20),INDEX(2_Girdiler!$B$21:$I$21,G7409)+(F7409-INDEX(2_Girdiler!$B$20:$I$20,G7409))*(INDEX(2_Girdiler!$B$21:$I$21,G7409+1)-INDEX(2_Girdiler!$B$21:$I$21,G7409))/(INDEX(2_Girdiler!$B$20:$I$20,G7409+1)-INDEX(2_Girdiler!$B$20:$I$20,G7409)))</f>
        <v>15.1914885103864</v>
      </c>
      <c r="I7409" s="16" t="n">
        <f aca="false">H7409/2_Girdiler!$B$17</f>
        <v>6.08633353781507</v>
      </c>
      <c r="J7409" s="16" t="n">
        <f aca="false">D7409+I7409</f>
        <v>18.1252719082511</v>
      </c>
    </row>
    <row r="7410" customFormat="false" ht="15" hidden="false" customHeight="false" outlineLevel="0" collapsed="false">
      <c r="A7410" s="0" t="n">
        <v>7398</v>
      </c>
      <c r="B7410" s="7" t="n">
        <v>0.775804</v>
      </c>
      <c r="C7410" s="7" t="n">
        <v>0.97431</v>
      </c>
      <c r="D7410" s="16" t="n">
        <f aca="false">LOGINV(B7410,$B$7,$C$7)</f>
        <v>20.663402085873</v>
      </c>
      <c r="E7410" s="16" t="n">
        <f aca="false">LOGINV(C7410,$B$8,$C$8)</f>
        <v>384.080328934206</v>
      </c>
      <c r="F7410" s="16" t="n">
        <f aca="false">$B$5/100*E7410*2_Girdiler!$B$14*2_Girdiler!$B$15*2_Girdiler!$B$16</f>
        <v>9.66346107598462</v>
      </c>
      <c r="G7410" s="16" t="n">
        <f aca="false">MIN(MATCH(F7410,2_Girdiler!$B$20:$I$20,1),7)</f>
        <v>2</v>
      </c>
      <c r="H7410" s="16" t="n">
        <f aca="false">IF(F7410&gt;=40,2_Girdiler!$I$21+(F7410-40)*(2_Girdiler!$I$21-2_Girdiler!$H$21)/(2_Girdiler!$I$20-2_Girdiler!$H$20),INDEX(2_Girdiler!$B$21:$I$21,G7410)+(F7410-INDEX(2_Girdiler!$B$20:$I$20,G7410))*(INDEX(2_Girdiler!$B$21:$I$21,G7410+1)-INDEX(2_Girdiler!$B$21:$I$21,G7410))/(INDEX(2_Girdiler!$B$20:$I$20,G7410+1)-INDEX(2_Girdiler!$B$20:$I$20,G7410)))</f>
        <v>18.4615377215754</v>
      </c>
      <c r="I7410" s="16" t="n">
        <f aca="false">H7410/2_Girdiler!$B$17</f>
        <v>7.39644940768245</v>
      </c>
      <c r="J7410" s="16" t="n">
        <f aca="false">D7410+I7410</f>
        <v>28.0598514935555</v>
      </c>
    </row>
    <row r="7411" customFormat="false" ht="15" hidden="false" customHeight="false" outlineLevel="0" collapsed="false">
      <c r="A7411" s="0" t="n">
        <v>7399</v>
      </c>
      <c r="B7411" s="7" t="n">
        <v>0.340266</v>
      </c>
      <c r="C7411" s="7" t="n">
        <v>0.200397</v>
      </c>
      <c r="D7411" s="16" t="n">
        <f aca="false">LOGINV(B7411,$B$7,$C$7)</f>
        <v>10.7649732118868</v>
      </c>
      <c r="E7411" s="16" t="n">
        <f aca="false">LOGINV(C7411,$B$8,$C$8)</f>
        <v>63.4896816369007</v>
      </c>
      <c r="F7411" s="16" t="n">
        <f aca="false">$B$5/100*E7411*2_Girdiler!$B$14*2_Girdiler!$B$15*2_Girdiler!$B$16</f>
        <v>1.59740038998442</v>
      </c>
      <c r="G7411" s="16" t="n">
        <f aca="false">MIN(MATCH(F7411,2_Girdiler!$B$20:$I$20,1),7)</f>
        <v>1</v>
      </c>
      <c r="H7411" s="16" t="n">
        <f aca="false">IF(F7411&gt;=40,2_Girdiler!$I$21+(F7411-40)*(2_Girdiler!$I$21-2_Girdiler!$H$21)/(2_Girdiler!$I$20-2_Girdiler!$H$20),INDEX(2_Girdiler!$B$21:$I$21,G7411)+(F7411-INDEX(2_Girdiler!$B$20:$I$20,G7411))*(INDEX(2_Girdiler!$B$21:$I$21,G7411+1)-INDEX(2_Girdiler!$B$21:$I$21,G7411))/(INDEX(2_Girdiler!$B$20:$I$20,G7411+1)-INDEX(2_Girdiler!$B$20:$I$20,G7411)))</f>
        <v>3.51428085796573</v>
      </c>
      <c r="I7411" s="16" t="n">
        <f aca="false">H7411/2_Girdiler!$B$17</f>
        <v>1.40796508732601</v>
      </c>
      <c r="J7411" s="16" t="n">
        <f aca="false">D7411+I7411</f>
        <v>12.1729382992128</v>
      </c>
    </row>
    <row r="7412" customFormat="false" ht="15" hidden="false" customHeight="false" outlineLevel="0" collapsed="false">
      <c r="A7412" s="0" t="n">
        <v>7400</v>
      </c>
      <c r="B7412" s="7" t="n">
        <v>0.544547</v>
      </c>
      <c r="C7412" s="7" t="n">
        <v>0.357007</v>
      </c>
      <c r="D7412" s="16" t="n">
        <f aca="false">LOGINV(B7412,$B$7,$C$7)</f>
        <v>14.4135788472537</v>
      </c>
      <c r="E7412" s="16" t="n">
        <f aca="false">LOGINV(C7412,$B$8,$C$8)</f>
        <v>86.2001885423294</v>
      </c>
      <c r="F7412" s="16" t="n">
        <f aca="false">$B$5/100*E7412*2_Girdiler!$B$14*2_Girdiler!$B$15*2_Girdiler!$B$16</f>
        <v>2.16879674372501</v>
      </c>
      <c r="G7412" s="16" t="n">
        <f aca="false">MIN(MATCH(F7412,2_Girdiler!$B$20:$I$20,1),7)</f>
        <v>1</v>
      </c>
      <c r="H7412" s="16" t="n">
        <f aca="false">IF(F7412&gt;=40,2_Girdiler!$I$21+(F7412-40)*(2_Girdiler!$I$21-2_Girdiler!$H$21)/(2_Girdiler!$I$20-2_Girdiler!$H$20),INDEX(2_Girdiler!$B$21:$I$21,G7412)+(F7412-INDEX(2_Girdiler!$B$20:$I$20,G7412))*(INDEX(2_Girdiler!$B$21:$I$21,G7412+1)-INDEX(2_Girdiler!$B$21:$I$21,G7412))/(INDEX(2_Girdiler!$B$20:$I$20,G7412+1)-INDEX(2_Girdiler!$B$20:$I$20,G7412)))</f>
        <v>4.77135283619502</v>
      </c>
      <c r="I7412" s="16" t="n">
        <f aca="false">H7412/2_Girdiler!$B$17</f>
        <v>1.91159969398839</v>
      </c>
      <c r="J7412" s="16" t="n">
        <f aca="false">D7412+I7412</f>
        <v>16.3251785412421</v>
      </c>
    </row>
    <row r="7413" customFormat="false" ht="15" hidden="false" customHeight="false" outlineLevel="0" collapsed="false">
      <c r="A7413" s="0" t="n">
        <v>7401</v>
      </c>
      <c r="B7413" s="7" t="n">
        <v>0.086618</v>
      </c>
      <c r="C7413" s="7" t="n">
        <v>0.504098</v>
      </c>
      <c r="D7413" s="16" t="n">
        <f aca="false">LOGINV(B7413,$B$7,$C$7)</f>
        <v>6.3387938996317</v>
      </c>
      <c r="E7413" s="16" t="n">
        <f aca="false">LOGINV(C7413,$B$8,$C$8)</f>
        <v>109.931768002082</v>
      </c>
      <c r="F7413" s="16" t="n">
        <f aca="false">$B$5/100*E7413*2_Girdiler!$B$14*2_Girdiler!$B$15*2_Girdiler!$B$16</f>
        <v>2.76588328293239</v>
      </c>
      <c r="G7413" s="16" t="n">
        <f aca="false">MIN(MATCH(F7413,2_Girdiler!$B$20:$I$20,1),7)</f>
        <v>1</v>
      </c>
      <c r="H7413" s="16" t="n">
        <f aca="false">IF(F7413&gt;=40,2_Girdiler!$I$21+(F7413-40)*(2_Girdiler!$I$21-2_Girdiler!$H$21)/(2_Girdiler!$I$20-2_Girdiler!$H$20),INDEX(2_Girdiler!$B$21:$I$21,G7413)+(F7413-INDEX(2_Girdiler!$B$20:$I$20,G7413))*(INDEX(2_Girdiler!$B$21:$I$21,G7413+1)-INDEX(2_Girdiler!$B$21:$I$21,G7413))/(INDEX(2_Girdiler!$B$20:$I$20,G7413+1)-INDEX(2_Girdiler!$B$20:$I$20,G7413)))</f>
        <v>6.08494322245125</v>
      </c>
      <c r="I7413" s="16" t="n">
        <f aca="false">H7413/2_Girdiler!$B$17</f>
        <v>2.43787789361028</v>
      </c>
      <c r="J7413" s="16" t="n">
        <f aca="false">D7413+I7413</f>
        <v>8.77667179324198</v>
      </c>
    </row>
    <row r="7414" customFormat="false" ht="15" hidden="false" customHeight="false" outlineLevel="0" collapsed="false">
      <c r="A7414" s="0" t="n">
        <v>7402</v>
      </c>
      <c r="B7414" s="7" t="n">
        <v>0.922945</v>
      </c>
      <c r="C7414" s="7" t="n">
        <v>0.883256</v>
      </c>
      <c r="D7414" s="16" t="n">
        <f aca="false">LOGINV(B7414,$B$7,$C$7)</f>
        <v>29.9696747225468</v>
      </c>
      <c r="E7414" s="16" t="n">
        <f aca="false">LOGINV(C7414,$B$8,$C$8)</f>
        <v>235.636862291574</v>
      </c>
      <c r="F7414" s="16" t="n">
        <f aca="false">$B$5/100*E7414*2_Girdiler!$B$14*2_Girdiler!$B$15*2_Girdiler!$B$16</f>
        <v>5.92862345525601</v>
      </c>
      <c r="G7414" s="16" t="n">
        <f aca="false">MIN(MATCH(F7414,2_Girdiler!$B$20:$I$20,1),7)</f>
        <v>2</v>
      </c>
      <c r="H7414" s="16" t="n">
        <f aca="false">IF(F7414&gt;=40,2_Girdiler!$I$21+(F7414-40)*(2_Girdiler!$I$21-2_Girdiler!$H$21)/(2_Girdiler!$I$20-2_Girdiler!$H$20),INDEX(2_Girdiler!$B$21:$I$21,G7414)+(F7414-INDEX(2_Girdiler!$B$20:$I$20,G7414))*(INDEX(2_Girdiler!$B$21:$I$21,G7414+1)-INDEX(2_Girdiler!$B$21:$I$21,G7414))/(INDEX(2_Girdiler!$B$20:$I$20,G7414+1)-INDEX(2_Girdiler!$B$20:$I$20,G7414)))</f>
        <v>12.4857975284096</v>
      </c>
      <c r="I7414" s="16" t="n">
        <f aca="false">H7414/2_Girdiler!$B$17</f>
        <v>5.00232272772821</v>
      </c>
      <c r="J7414" s="16" t="n">
        <f aca="false">D7414+I7414</f>
        <v>34.971997450275</v>
      </c>
    </row>
    <row r="7415" customFormat="false" ht="15" hidden="false" customHeight="false" outlineLevel="0" collapsed="false">
      <c r="A7415" s="0" t="n">
        <v>7403</v>
      </c>
      <c r="B7415" s="7" t="n">
        <v>0.03936</v>
      </c>
      <c r="C7415" s="7" t="n">
        <v>0.349475</v>
      </c>
      <c r="D7415" s="16" t="n">
        <f aca="false">LOGINV(B7415,$B$7,$C$7)</f>
        <v>5.08248679628176</v>
      </c>
      <c r="E7415" s="16" t="n">
        <f aca="false">LOGINV(C7415,$B$8,$C$8)</f>
        <v>85.0797927804319</v>
      </c>
      <c r="F7415" s="16" t="n">
        <f aca="false">$B$5/100*E7415*2_Girdiler!$B$14*2_Girdiler!$B$15*2_Girdiler!$B$16</f>
        <v>2.14060758635567</v>
      </c>
      <c r="G7415" s="16" t="n">
        <f aca="false">MIN(MATCH(F7415,2_Girdiler!$B$20:$I$20,1),7)</f>
        <v>1</v>
      </c>
      <c r="H7415" s="16" t="n">
        <f aca="false">IF(F7415&gt;=40,2_Girdiler!$I$21+(F7415-40)*(2_Girdiler!$I$21-2_Girdiler!$H$21)/(2_Girdiler!$I$20-2_Girdiler!$H$20),INDEX(2_Girdiler!$B$21:$I$21,G7415)+(F7415-INDEX(2_Girdiler!$B$20:$I$20,G7415))*(INDEX(2_Girdiler!$B$21:$I$21,G7415+1)-INDEX(2_Girdiler!$B$21:$I$21,G7415))/(INDEX(2_Girdiler!$B$20:$I$20,G7415+1)-INDEX(2_Girdiler!$B$20:$I$20,G7415)))</f>
        <v>4.70933668998247</v>
      </c>
      <c r="I7415" s="16" t="n">
        <f aca="false">H7415/2_Girdiler!$B$17</f>
        <v>1.88675348156349</v>
      </c>
      <c r="J7415" s="16" t="n">
        <f aca="false">D7415+I7415</f>
        <v>6.96924027784525</v>
      </c>
    </row>
    <row r="7416" customFormat="false" ht="15" hidden="false" customHeight="false" outlineLevel="0" collapsed="false">
      <c r="A7416" s="0" t="n">
        <v>7404</v>
      </c>
      <c r="B7416" s="7" t="n">
        <v>0.801439</v>
      </c>
      <c r="C7416" s="7" t="n">
        <v>0.055124</v>
      </c>
      <c r="D7416" s="16" t="n">
        <f aca="false">LOGINV(B7416,$B$7,$C$7)</f>
        <v>21.7103896281283</v>
      </c>
      <c r="E7416" s="16" t="n">
        <f aca="false">LOGINV(C7416,$B$8,$C$8)</f>
        <v>38.9513850765493</v>
      </c>
      <c r="F7416" s="16" t="n">
        <f aca="false">$B$5/100*E7416*2_Girdiler!$B$14*2_Girdiler!$B$15*2_Girdiler!$B$16</f>
        <v>0.98001684852598</v>
      </c>
      <c r="G7416" s="16" t="n">
        <f aca="false">MIN(MATCH(F7416,2_Girdiler!$B$20:$I$20,1),7)</f>
        <v>1</v>
      </c>
      <c r="H7416" s="16" t="n">
        <f aca="false">IF(F7416&gt;=40,2_Girdiler!$I$21+(F7416-40)*(2_Girdiler!$I$21-2_Girdiler!$H$21)/(2_Girdiler!$I$20-2_Girdiler!$H$20),INDEX(2_Girdiler!$B$21:$I$21,G7416)+(F7416-INDEX(2_Girdiler!$B$20:$I$20,G7416))*(INDEX(2_Girdiler!$B$21:$I$21,G7416+1)-INDEX(2_Girdiler!$B$21:$I$21,G7416))/(INDEX(2_Girdiler!$B$20:$I$20,G7416+1)-INDEX(2_Girdiler!$B$20:$I$20,G7416)))</f>
        <v>2.15603706675716</v>
      </c>
      <c r="I7416" s="16" t="n">
        <f aca="false">H7416/2_Girdiler!$B$17</f>
        <v>0.863796901745655</v>
      </c>
      <c r="J7416" s="16" t="n">
        <f aca="false">D7416+I7416</f>
        <v>22.574186529874</v>
      </c>
    </row>
    <row r="7417" customFormat="false" ht="15" hidden="false" customHeight="false" outlineLevel="0" collapsed="false">
      <c r="A7417" s="0" t="n">
        <v>7405</v>
      </c>
      <c r="B7417" s="7" t="n">
        <v>0.473488</v>
      </c>
      <c r="C7417" s="7" t="n">
        <v>0.045278</v>
      </c>
      <c r="D7417" s="16" t="n">
        <f aca="false">LOGINV(B7417,$B$7,$C$7)</f>
        <v>13.0492448874217</v>
      </c>
      <c r="E7417" s="16" t="n">
        <f aca="false">LOGINV(C7417,$B$8,$C$8)</f>
        <v>36.6252681525957</v>
      </c>
      <c r="F7417" s="16" t="n">
        <f aca="false">$B$5/100*E7417*2_Girdiler!$B$14*2_Girdiler!$B$15*2_Girdiler!$B$16</f>
        <v>0.921491746719308</v>
      </c>
      <c r="G7417" s="16" t="n">
        <f aca="false">MIN(MATCH(F7417,2_Girdiler!$B$20:$I$20,1),7)</f>
        <v>1</v>
      </c>
      <c r="H7417" s="16" t="n">
        <f aca="false">IF(F7417&gt;=40,2_Girdiler!$I$21+(F7417-40)*(2_Girdiler!$I$21-2_Girdiler!$H$21)/(2_Girdiler!$I$20-2_Girdiler!$H$20),INDEX(2_Girdiler!$B$21:$I$21,G7417)+(F7417-INDEX(2_Girdiler!$B$20:$I$20,G7417))*(INDEX(2_Girdiler!$B$21:$I$21,G7417+1)-INDEX(2_Girdiler!$B$21:$I$21,G7417))/(INDEX(2_Girdiler!$B$20:$I$20,G7417+1)-INDEX(2_Girdiler!$B$20:$I$20,G7417)))</f>
        <v>2.02728184278248</v>
      </c>
      <c r="I7417" s="16" t="n">
        <f aca="false">H7417/2_Girdiler!$B$17</f>
        <v>0.812212276755801</v>
      </c>
      <c r="J7417" s="16" t="n">
        <f aca="false">D7417+I7417</f>
        <v>13.8614571641775</v>
      </c>
    </row>
    <row r="7418" customFormat="false" ht="15" hidden="false" customHeight="false" outlineLevel="0" collapsed="false">
      <c r="A7418" s="0" t="n">
        <v>7406</v>
      </c>
      <c r="B7418" s="7" t="n">
        <v>0.393094</v>
      </c>
      <c r="C7418" s="7" t="n">
        <v>0.656238</v>
      </c>
      <c r="D7418" s="16" t="n">
        <f aca="false">LOGINV(B7418,$B$7,$C$7)</f>
        <v>11.6417462413318</v>
      </c>
      <c r="E7418" s="16" t="n">
        <f aca="false">LOGINV(C7418,$B$8,$C$8)</f>
        <v>141.579364967553</v>
      </c>
      <c r="F7418" s="16" t="n">
        <f aca="false">$B$5/100*E7418*2_Girdiler!$B$14*2_Girdiler!$B$15*2_Girdiler!$B$16</f>
        <v>3.56213682258364</v>
      </c>
      <c r="G7418" s="16" t="n">
        <f aca="false">MIN(MATCH(F7418,2_Girdiler!$B$20:$I$20,1),7)</f>
        <v>1</v>
      </c>
      <c r="H7418" s="16" t="n">
        <f aca="false">IF(F7418&gt;=40,2_Girdiler!$I$21+(F7418-40)*(2_Girdiler!$I$21-2_Girdiler!$H$21)/(2_Girdiler!$I$20-2_Girdiler!$H$20),INDEX(2_Girdiler!$B$21:$I$21,G7418)+(F7418-INDEX(2_Girdiler!$B$20:$I$20,G7418))*(INDEX(2_Girdiler!$B$21:$I$21,G7418+1)-INDEX(2_Girdiler!$B$21:$I$21,G7418))/(INDEX(2_Girdiler!$B$20:$I$20,G7418+1)-INDEX(2_Girdiler!$B$20:$I$20,G7418)))</f>
        <v>7.83670100968402</v>
      </c>
      <c r="I7418" s="16" t="n">
        <f aca="false">H7418/2_Girdiler!$B$17</f>
        <v>3.13970393016187</v>
      </c>
      <c r="J7418" s="16" t="n">
        <f aca="false">D7418+I7418</f>
        <v>14.7814501714937</v>
      </c>
    </row>
    <row r="7419" customFormat="false" ht="15" hidden="false" customHeight="false" outlineLevel="0" collapsed="false">
      <c r="A7419" s="0" t="n">
        <v>7407</v>
      </c>
      <c r="B7419" s="7" t="n">
        <v>0.155847</v>
      </c>
      <c r="C7419" s="7" t="n">
        <v>0.228103</v>
      </c>
      <c r="D7419" s="16" t="n">
        <f aca="false">LOGINV(B7419,$B$7,$C$7)</f>
        <v>7.70518107562377</v>
      </c>
      <c r="E7419" s="16" t="n">
        <f aca="false">LOGINV(C7419,$B$8,$C$8)</f>
        <v>67.5090336643396</v>
      </c>
      <c r="F7419" s="16" t="n">
        <f aca="false">$B$5/100*E7419*2_Girdiler!$B$14*2_Girdiler!$B$15*2_Girdiler!$B$16</f>
        <v>1.69852728699478</v>
      </c>
      <c r="G7419" s="16" t="n">
        <f aca="false">MIN(MATCH(F7419,2_Girdiler!$B$20:$I$20,1),7)</f>
        <v>1</v>
      </c>
      <c r="H7419" s="16" t="n">
        <f aca="false">IF(F7419&gt;=40,2_Girdiler!$I$21+(F7419-40)*(2_Girdiler!$I$21-2_Girdiler!$H$21)/(2_Girdiler!$I$20-2_Girdiler!$H$20),INDEX(2_Girdiler!$B$21:$I$21,G7419)+(F7419-INDEX(2_Girdiler!$B$20:$I$20,G7419))*(INDEX(2_Girdiler!$B$21:$I$21,G7419+1)-INDEX(2_Girdiler!$B$21:$I$21,G7419))/(INDEX(2_Girdiler!$B$20:$I$20,G7419+1)-INDEX(2_Girdiler!$B$20:$I$20,G7419)))</f>
        <v>3.73676003138853</v>
      </c>
      <c r="I7419" s="16" t="n">
        <f aca="false">H7419/2_Girdiler!$B$17</f>
        <v>1.49709937154989</v>
      </c>
      <c r="J7419" s="16" t="n">
        <f aca="false">D7419+I7419</f>
        <v>9.20228044717366</v>
      </c>
    </row>
    <row r="7420" customFormat="false" ht="15" hidden="false" customHeight="false" outlineLevel="0" collapsed="false">
      <c r="A7420" s="0" t="n">
        <v>7408</v>
      </c>
      <c r="B7420" s="7" t="n">
        <v>0.132426</v>
      </c>
      <c r="C7420" s="7" t="n">
        <v>0.139339</v>
      </c>
      <c r="D7420" s="16" t="n">
        <f aca="false">LOGINV(B7420,$B$7,$C$7)</f>
        <v>7.27396149410318</v>
      </c>
      <c r="E7420" s="16" t="n">
        <f aca="false">LOGINV(C7420,$B$8,$C$8)</f>
        <v>54.2695286391806</v>
      </c>
      <c r="F7420" s="16" t="n">
        <f aca="false">$B$5/100*E7420*2_Girdiler!$B$14*2_Girdiler!$B$15*2_Girdiler!$B$16</f>
        <v>1.36542134056178</v>
      </c>
      <c r="G7420" s="16" t="n">
        <f aca="false">MIN(MATCH(F7420,2_Girdiler!$B$20:$I$20,1),7)</f>
        <v>1</v>
      </c>
      <c r="H7420" s="16" t="n">
        <f aca="false">IF(F7420&gt;=40,2_Girdiler!$I$21+(F7420-40)*(2_Girdiler!$I$21-2_Girdiler!$H$21)/(2_Girdiler!$I$20-2_Girdiler!$H$20),INDEX(2_Girdiler!$B$21:$I$21,G7420)+(F7420-INDEX(2_Girdiler!$B$20:$I$20,G7420))*(INDEX(2_Girdiler!$B$21:$I$21,G7420+1)-INDEX(2_Girdiler!$B$21:$I$21,G7420))/(INDEX(2_Girdiler!$B$20:$I$20,G7420+1)-INDEX(2_Girdiler!$B$20:$I$20,G7420)))</f>
        <v>3.00392694923593</v>
      </c>
      <c r="I7420" s="16" t="n">
        <f aca="false">H7420/2_Girdiler!$B$17</f>
        <v>1.2034963738926</v>
      </c>
      <c r="J7420" s="16" t="n">
        <f aca="false">D7420+I7420</f>
        <v>8.47745786799578</v>
      </c>
    </row>
    <row r="7421" customFormat="false" ht="15" hidden="false" customHeight="false" outlineLevel="0" collapsed="false">
      <c r="A7421" s="0" t="n">
        <v>7409</v>
      </c>
      <c r="B7421" s="7" t="n">
        <v>0.093403</v>
      </c>
      <c r="C7421" s="7" t="n">
        <v>0.111022</v>
      </c>
      <c r="D7421" s="16" t="n">
        <f aca="false">LOGINV(B7421,$B$7,$C$7)</f>
        <v>6.4881896802331</v>
      </c>
      <c r="E7421" s="16" t="n">
        <f aca="false">LOGINV(C7421,$B$8,$C$8)</f>
        <v>49.6501773804815</v>
      </c>
      <c r="F7421" s="16" t="n">
        <f aca="false">$B$5/100*E7421*2_Girdiler!$B$14*2_Girdiler!$B$15*2_Girdiler!$B$16</f>
        <v>1.24919846289292</v>
      </c>
      <c r="G7421" s="16" t="n">
        <f aca="false">MIN(MATCH(F7421,2_Girdiler!$B$20:$I$20,1),7)</f>
        <v>1</v>
      </c>
      <c r="H7421" s="16" t="n">
        <f aca="false">IF(F7421&gt;=40,2_Girdiler!$I$21+(F7421-40)*(2_Girdiler!$I$21-2_Girdiler!$H$21)/(2_Girdiler!$I$20-2_Girdiler!$H$20),INDEX(2_Girdiler!$B$21:$I$21,G7421)+(F7421-INDEX(2_Girdiler!$B$20:$I$20,G7421))*(INDEX(2_Girdiler!$B$21:$I$21,G7421+1)-INDEX(2_Girdiler!$B$21:$I$21,G7421))/(INDEX(2_Girdiler!$B$20:$I$20,G7421+1)-INDEX(2_Girdiler!$B$20:$I$20,G7421)))</f>
        <v>2.74823661836441</v>
      </c>
      <c r="I7421" s="16" t="n">
        <f aca="false">H7421/2_Girdiler!$B$17</f>
        <v>1.10105633748574</v>
      </c>
      <c r="J7421" s="16" t="n">
        <f aca="false">D7421+I7421</f>
        <v>7.58924601771884</v>
      </c>
    </row>
    <row r="7422" customFormat="false" ht="15" hidden="false" customHeight="false" outlineLevel="0" collapsed="false">
      <c r="A7422" s="0" t="n">
        <v>7410</v>
      </c>
      <c r="B7422" s="7" t="n">
        <v>0.040323</v>
      </c>
      <c r="C7422" s="7" t="n">
        <v>0.007856</v>
      </c>
      <c r="D7422" s="16" t="n">
        <f aca="false">LOGINV(B7422,$B$7,$C$7)</f>
        <v>5.11434856100186</v>
      </c>
      <c r="E7422" s="16" t="n">
        <f aca="false">LOGINV(C7422,$B$8,$C$8)</f>
        <v>22.9656495660299</v>
      </c>
      <c r="F7422" s="16" t="n">
        <f aca="false">$B$5/100*E7422*2_Girdiler!$B$14*2_Girdiler!$B$15*2_Girdiler!$B$16</f>
        <v>0.577815743081313</v>
      </c>
      <c r="G7422" s="16" t="n">
        <f aca="false">MIN(MATCH(F7422,2_Girdiler!$B$20:$I$20,1),7)</f>
        <v>1</v>
      </c>
      <c r="H7422" s="16" t="n">
        <f aca="false">IF(F7422&gt;=40,2_Girdiler!$I$21+(F7422-40)*(2_Girdiler!$I$21-2_Girdiler!$H$21)/(2_Girdiler!$I$20-2_Girdiler!$H$20),INDEX(2_Girdiler!$B$21:$I$21,G7422)+(F7422-INDEX(2_Girdiler!$B$20:$I$20,G7422))*(INDEX(2_Girdiler!$B$21:$I$21,G7422+1)-INDEX(2_Girdiler!$B$21:$I$21,G7422))/(INDEX(2_Girdiler!$B$20:$I$20,G7422+1)-INDEX(2_Girdiler!$B$20:$I$20,G7422)))</f>
        <v>1.27119463477889</v>
      </c>
      <c r="I7422" s="16" t="n">
        <f aca="false">H7422/2_Girdiler!$B$17</f>
        <v>0.509292722267183</v>
      </c>
      <c r="J7422" s="16" t="n">
        <f aca="false">D7422+I7422</f>
        <v>5.62364128326904</v>
      </c>
    </row>
    <row r="7423" customFormat="false" ht="15" hidden="false" customHeight="false" outlineLevel="0" collapsed="false">
      <c r="A7423" s="0" t="n">
        <v>7411</v>
      </c>
      <c r="B7423" s="7" t="n">
        <v>0.081101</v>
      </c>
      <c r="C7423" s="7" t="n">
        <v>0.819408</v>
      </c>
      <c r="D7423" s="16" t="n">
        <f aca="false">LOGINV(B7423,$B$7,$C$7)</f>
        <v>6.21347202054645</v>
      </c>
      <c r="E7423" s="16" t="n">
        <f aca="false">LOGINV(C7423,$B$8,$C$8)</f>
        <v>196.889453852131</v>
      </c>
      <c r="F7423" s="16" t="n">
        <f aca="false">$B$5/100*E7423*2_Girdiler!$B$14*2_Girdiler!$B$15*2_Girdiler!$B$16</f>
        <v>4.95373865891961</v>
      </c>
      <c r="G7423" s="16" t="n">
        <f aca="false">MIN(MATCH(F7423,2_Girdiler!$B$20:$I$20,1),7)</f>
        <v>1</v>
      </c>
      <c r="H7423" s="16" t="n">
        <f aca="false">IF(F7423&gt;=40,2_Girdiler!$I$21+(F7423-40)*(2_Girdiler!$I$21-2_Girdiler!$H$21)/(2_Girdiler!$I$20-2_Girdiler!$H$20),INDEX(2_Girdiler!$B$21:$I$21,G7423)+(F7423-INDEX(2_Girdiler!$B$20:$I$20,G7423))*(INDEX(2_Girdiler!$B$21:$I$21,G7423+1)-INDEX(2_Girdiler!$B$21:$I$21,G7423))/(INDEX(2_Girdiler!$B$20:$I$20,G7423+1)-INDEX(2_Girdiler!$B$20:$I$20,G7423)))</f>
        <v>10.8982250496231</v>
      </c>
      <c r="I7423" s="16" t="n">
        <f aca="false">H7423/2_Girdiler!$B$17</f>
        <v>4.36627606154773</v>
      </c>
      <c r="J7423" s="16" t="n">
        <f aca="false">D7423+I7423</f>
        <v>10.5797480820942</v>
      </c>
    </row>
    <row r="7424" customFormat="false" ht="15" hidden="false" customHeight="false" outlineLevel="0" collapsed="false">
      <c r="A7424" s="0" t="n">
        <v>7412</v>
      </c>
      <c r="B7424" s="7" t="n">
        <v>0.691685</v>
      </c>
      <c r="C7424" s="7" t="n">
        <v>0.561782</v>
      </c>
      <c r="D7424" s="16" t="n">
        <f aca="false">LOGINV(B7424,$B$7,$C$7)</f>
        <v>17.9009249635682</v>
      </c>
      <c r="E7424" s="16" t="n">
        <f aca="false">LOGINV(C7424,$B$8,$C$8)</f>
        <v>120.73488258721</v>
      </c>
      <c r="F7424" s="16" t="n">
        <f aca="false">$B$5/100*E7424*2_Girdiler!$B$14*2_Girdiler!$B$15*2_Girdiler!$B$16</f>
        <v>3.03768964589421</v>
      </c>
      <c r="G7424" s="16" t="n">
        <f aca="false">MIN(MATCH(F7424,2_Girdiler!$B$20:$I$20,1),7)</f>
        <v>1</v>
      </c>
      <c r="H7424" s="16" t="n">
        <f aca="false">IF(F7424&gt;=40,2_Girdiler!$I$21+(F7424-40)*(2_Girdiler!$I$21-2_Girdiler!$H$21)/(2_Girdiler!$I$20-2_Girdiler!$H$20),INDEX(2_Girdiler!$B$21:$I$21,G7424)+(F7424-INDEX(2_Girdiler!$B$20:$I$20,G7424))*(INDEX(2_Girdiler!$B$21:$I$21,G7424+1)-INDEX(2_Girdiler!$B$21:$I$21,G7424))/(INDEX(2_Girdiler!$B$20:$I$20,G7424+1)-INDEX(2_Girdiler!$B$20:$I$20,G7424)))</f>
        <v>6.68291722096726</v>
      </c>
      <c r="I7424" s="16" t="n">
        <f aca="false">H7424/2_Girdiler!$B$17</f>
        <v>2.6774508096824</v>
      </c>
      <c r="J7424" s="16" t="n">
        <f aca="false">D7424+I7424</f>
        <v>20.5783757732506</v>
      </c>
    </row>
    <row r="7425" customFormat="false" ht="15" hidden="false" customHeight="false" outlineLevel="0" collapsed="false">
      <c r="A7425" s="0" t="n">
        <v>7413</v>
      </c>
      <c r="B7425" s="7" t="n">
        <v>0.123879</v>
      </c>
      <c r="C7425" s="7" t="n">
        <v>0.785904</v>
      </c>
      <c r="D7425" s="16" t="n">
        <f aca="false">LOGINV(B7425,$B$7,$C$7)</f>
        <v>7.11034172048206</v>
      </c>
      <c r="E7425" s="16" t="n">
        <f aca="false">LOGINV(C7425,$B$8,$C$8)</f>
        <v>182.117452973176</v>
      </c>
      <c r="F7425" s="16" t="n">
        <f aca="false">$B$5/100*E7425*2_Girdiler!$B$14*2_Girdiler!$B$15*2_Girdiler!$B$16</f>
        <v>4.58207511680511</v>
      </c>
      <c r="G7425" s="16" t="n">
        <f aca="false">MIN(MATCH(F7425,2_Girdiler!$B$20:$I$20,1),7)</f>
        <v>1</v>
      </c>
      <c r="H7425" s="16" t="n">
        <f aca="false">IF(F7425&gt;=40,2_Girdiler!$I$21+(F7425-40)*(2_Girdiler!$I$21-2_Girdiler!$H$21)/(2_Girdiler!$I$20-2_Girdiler!$H$20),INDEX(2_Girdiler!$B$21:$I$21,G7425)+(F7425-INDEX(2_Girdiler!$B$20:$I$20,G7425))*(INDEX(2_Girdiler!$B$21:$I$21,G7425+1)-INDEX(2_Girdiler!$B$21:$I$21,G7425))/(INDEX(2_Girdiler!$B$20:$I$20,G7425+1)-INDEX(2_Girdiler!$B$20:$I$20,G7425)))</f>
        <v>10.0805652569712</v>
      </c>
      <c r="I7425" s="16" t="n">
        <f aca="false">H7425/2_Girdiler!$B$17</f>
        <v>4.03868800359424</v>
      </c>
      <c r="J7425" s="16" t="n">
        <f aca="false">D7425+I7425</f>
        <v>11.1490297240763</v>
      </c>
    </row>
    <row r="7426" customFormat="false" ht="15" hidden="false" customHeight="false" outlineLevel="0" collapsed="false">
      <c r="A7426" s="0" t="n">
        <v>7414</v>
      </c>
      <c r="B7426" s="7" t="n">
        <v>0.616567</v>
      </c>
      <c r="C7426" s="7" t="n">
        <v>0.537771</v>
      </c>
      <c r="D7426" s="16" t="n">
        <f aca="false">LOGINV(B7426,$B$7,$C$7)</f>
        <v>15.975497706431</v>
      </c>
      <c r="E7426" s="16" t="n">
        <f aca="false">LOGINV(C7426,$B$8,$C$8)</f>
        <v>116.098066110379</v>
      </c>
      <c r="F7426" s="16" t="n">
        <f aca="false">$B$5/100*E7426*2_Girdiler!$B$14*2_Girdiler!$B$15*2_Girdiler!$B$16</f>
        <v>2.92102734333715</v>
      </c>
      <c r="G7426" s="16" t="n">
        <f aca="false">MIN(MATCH(F7426,2_Girdiler!$B$20:$I$20,1),7)</f>
        <v>1</v>
      </c>
      <c r="H7426" s="16" t="n">
        <f aca="false">IF(F7426&gt;=40,2_Girdiler!$I$21+(F7426-40)*(2_Girdiler!$I$21-2_Girdiler!$H$21)/(2_Girdiler!$I$20-2_Girdiler!$H$20),INDEX(2_Girdiler!$B$21:$I$21,G7426)+(F7426-INDEX(2_Girdiler!$B$20:$I$20,G7426))*(INDEX(2_Girdiler!$B$21:$I$21,G7426+1)-INDEX(2_Girdiler!$B$21:$I$21,G7426))/(INDEX(2_Girdiler!$B$20:$I$20,G7426+1)-INDEX(2_Girdiler!$B$20:$I$20,G7426)))</f>
        <v>6.42626015534172</v>
      </c>
      <c r="I7426" s="16" t="n">
        <f aca="false">H7426/2_Girdiler!$B$17</f>
        <v>2.57462345967216</v>
      </c>
      <c r="J7426" s="16" t="n">
        <f aca="false">D7426+I7426</f>
        <v>18.5501211661031</v>
      </c>
    </row>
    <row r="7427" customFormat="false" ht="15" hidden="false" customHeight="false" outlineLevel="0" collapsed="false">
      <c r="A7427" s="0" t="n">
        <v>7415</v>
      </c>
      <c r="B7427" s="7" t="n">
        <v>0.606401</v>
      </c>
      <c r="C7427" s="7" t="n">
        <v>0.755169</v>
      </c>
      <c r="D7427" s="16" t="n">
        <f aca="false">LOGINV(B7427,$B$7,$C$7)</f>
        <v>15.7410295675534</v>
      </c>
      <c r="E7427" s="16" t="n">
        <f aca="false">LOGINV(C7427,$B$8,$C$8)</f>
        <v>170.574218195641</v>
      </c>
      <c r="F7427" s="16" t="n">
        <f aca="false">$B$5/100*E7427*2_Girdiler!$B$14*2_Girdiler!$B$15*2_Girdiler!$B$16</f>
        <v>4.29164732980233</v>
      </c>
      <c r="G7427" s="16" t="n">
        <f aca="false">MIN(MATCH(F7427,2_Girdiler!$B$20:$I$20,1),7)</f>
        <v>1</v>
      </c>
      <c r="H7427" s="16" t="n">
        <f aca="false">IF(F7427&gt;=40,2_Girdiler!$I$21+(F7427-40)*(2_Girdiler!$I$21-2_Girdiler!$H$21)/(2_Girdiler!$I$20-2_Girdiler!$H$20),INDEX(2_Girdiler!$B$21:$I$21,G7427)+(F7427-INDEX(2_Girdiler!$B$20:$I$20,G7427))*(INDEX(2_Girdiler!$B$21:$I$21,G7427+1)-INDEX(2_Girdiler!$B$21:$I$21,G7427))/(INDEX(2_Girdiler!$B$20:$I$20,G7427+1)-INDEX(2_Girdiler!$B$20:$I$20,G7427)))</f>
        <v>9.44162412556514</v>
      </c>
      <c r="I7427" s="16" t="n">
        <f aca="false">H7427/2_Girdiler!$B$17</f>
        <v>3.78270197338347</v>
      </c>
      <c r="J7427" s="16" t="n">
        <f aca="false">D7427+I7427</f>
        <v>19.5237315409369</v>
      </c>
    </row>
    <row r="7428" customFormat="false" ht="15" hidden="false" customHeight="false" outlineLevel="0" collapsed="false">
      <c r="A7428" s="0" t="n">
        <v>7416</v>
      </c>
      <c r="B7428" s="7" t="n">
        <v>0.320121</v>
      </c>
      <c r="C7428" s="7" t="n">
        <v>0.989629</v>
      </c>
      <c r="D7428" s="16" t="n">
        <f aca="false">LOGINV(B7428,$B$7,$C$7)</f>
        <v>10.4363329879252</v>
      </c>
      <c r="E7428" s="16" t="n">
        <f aca="false">LOGINV(C7428,$B$8,$C$8)</f>
        <v>485.919674668894</v>
      </c>
      <c r="F7428" s="16" t="n">
        <f aca="false">$B$5/100*E7428*2_Girdiler!$B$14*2_Girdiler!$B$15*2_Girdiler!$B$16</f>
        <v>12.2257390146694</v>
      </c>
      <c r="G7428" s="16" t="n">
        <f aca="false">MIN(MATCH(F7428,2_Girdiler!$B$20:$I$20,1),7)</f>
        <v>3</v>
      </c>
      <c r="H7428" s="16" t="n">
        <f aca="false">IF(F7428&gt;=40,2_Girdiler!$I$21+(F7428-40)*(2_Girdiler!$I$21-2_Girdiler!$H$21)/(2_Girdiler!$I$20-2_Girdiler!$H$20),INDEX(2_Girdiler!$B$21:$I$21,G7428)+(F7428-INDEX(2_Girdiler!$B$20:$I$20,G7428))*(INDEX(2_Girdiler!$B$21:$I$21,G7428+1)-INDEX(2_Girdiler!$B$21:$I$21,G7428))/(INDEX(2_Girdiler!$B$20:$I$20,G7428+1)-INDEX(2_Girdiler!$B$20:$I$20,G7428)))</f>
        <v>21.0031651132024</v>
      </c>
      <c r="I7428" s="16" t="n">
        <f aca="false">H7428/2_Girdiler!$B$17</f>
        <v>8.41472961266123</v>
      </c>
      <c r="J7428" s="16" t="n">
        <f aca="false">D7428+I7428</f>
        <v>18.8510626005864</v>
      </c>
    </row>
    <row r="7429" customFormat="false" ht="15" hidden="false" customHeight="false" outlineLevel="0" collapsed="false">
      <c r="A7429" s="0" t="n">
        <v>7417</v>
      </c>
      <c r="B7429" s="7" t="n">
        <v>0.19239</v>
      </c>
      <c r="C7429" s="7" t="n">
        <v>0.20426</v>
      </c>
      <c r="D7429" s="16" t="n">
        <f aca="false">LOGINV(B7429,$B$7,$C$7)</f>
        <v>8.3424003337682</v>
      </c>
      <c r="E7429" s="16" t="n">
        <f aca="false">LOGINV(C7429,$B$8,$C$8)</f>
        <v>64.0537618267277</v>
      </c>
      <c r="F7429" s="16" t="n">
        <f aca="false">$B$5/100*E7429*2_Girdiler!$B$14*2_Girdiler!$B$15*2_Girdiler!$B$16</f>
        <v>1.61159264756047</v>
      </c>
      <c r="G7429" s="16" t="n">
        <f aca="false">MIN(MATCH(F7429,2_Girdiler!$B$20:$I$20,1),7)</f>
        <v>1</v>
      </c>
      <c r="H7429" s="16" t="n">
        <f aca="false">IF(F7429&gt;=40,2_Girdiler!$I$21+(F7429-40)*(2_Girdiler!$I$21-2_Girdiler!$H$21)/(2_Girdiler!$I$20-2_Girdiler!$H$20),INDEX(2_Girdiler!$B$21:$I$21,G7429)+(F7429-INDEX(2_Girdiler!$B$20:$I$20,G7429))*(INDEX(2_Girdiler!$B$21:$I$21,G7429+1)-INDEX(2_Girdiler!$B$21:$I$21,G7429))/(INDEX(2_Girdiler!$B$20:$I$20,G7429+1)-INDEX(2_Girdiler!$B$20:$I$20,G7429)))</f>
        <v>3.54550382463303</v>
      </c>
      <c r="I7429" s="16" t="n">
        <f aca="false">H7429/2_Girdiler!$B$17</f>
        <v>1.42047428871516</v>
      </c>
      <c r="J7429" s="16" t="n">
        <f aca="false">D7429+I7429</f>
        <v>9.76287462248335</v>
      </c>
    </row>
    <row r="7430" customFormat="false" ht="15" hidden="false" customHeight="false" outlineLevel="0" collapsed="false">
      <c r="A7430" s="0" t="n">
        <v>7418</v>
      </c>
      <c r="B7430" s="7" t="n">
        <v>0.170643</v>
      </c>
      <c r="C7430" s="7" t="n">
        <v>0.454293</v>
      </c>
      <c r="D7430" s="16" t="n">
        <f aca="false">LOGINV(B7430,$B$7,$C$7)</f>
        <v>7.96743738692848</v>
      </c>
      <c r="E7430" s="16" t="n">
        <f aca="false">LOGINV(C7430,$B$8,$C$8)</f>
        <v>101.403875890039</v>
      </c>
      <c r="F7430" s="16" t="n">
        <f aca="false">$B$5/100*E7430*2_Girdiler!$B$14*2_Girdiler!$B$15*2_Girdiler!$B$16</f>
        <v>2.55132151739337</v>
      </c>
      <c r="G7430" s="16" t="n">
        <f aca="false">MIN(MATCH(F7430,2_Girdiler!$B$20:$I$20,1),7)</f>
        <v>1</v>
      </c>
      <c r="H7430" s="16" t="n">
        <f aca="false">IF(F7430&gt;=40,2_Girdiler!$I$21+(F7430-40)*(2_Girdiler!$I$21-2_Girdiler!$H$21)/(2_Girdiler!$I$20-2_Girdiler!$H$20),INDEX(2_Girdiler!$B$21:$I$21,G7430)+(F7430-INDEX(2_Girdiler!$B$20:$I$20,G7430))*(INDEX(2_Girdiler!$B$21:$I$21,G7430+1)-INDEX(2_Girdiler!$B$21:$I$21,G7430))/(INDEX(2_Girdiler!$B$20:$I$20,G7430+1)-INDEX(2_Girdiler!$B$20:$I$20,G7430)))</f>
        <v>5.61290733826542</v>
      </c>
      <c r="I7430" s="16" t="n">
        <f aca="false">H7430/2_Girdiler!$B$17</f>
        <v>2.2487609528307</v>
      </c>
      <c r="J7430" s="16" t="n">
        <f aca="false">D7430+I7430</f>
        <v>10.2161983397592</v>
      </c>
    </row>
    <row r="7431" customFormat="false" ht="15" hidden="false" customHeight="false" outlineLevel="0" collapsed="false">
      <c r="A7431" s="0" t="n">
        <v>7419</v>
      </c>
      <c r="B7431" s="7" t="n">
        <v>0.409945</v>
      </c>
      <c r="C7431" s="7" t="n">
        <v>0.712289</v>
      </c>
      <c r="D7431" s="16" t="n">
        <f aca="false">LOGINV(B7431,$B$7,$C$7)</f>
        <v>11.9279879551244</v>
      </c>
      <c r="E7431" s="16" t="n">
        <f aca="false">LOGINV(C7431,$B$8,$C$8)</f>
        <v>156.767439979472</v>
      </c>
      <c r="F7431" s="16" t="n">
        <f aca="false">$B$5/100*E7431*2_Girdiler!$B$14*2_Girdiler!$B$15*2_Girdiler!$B$16</f>
        <v>3.94426878988352</v>
      </c>
      <c r="G7431" s="16" t="n">
        <f aca="false">MIN(MATCH(F7431,2_Girdiler!$B$20:$I$20,1),7)</f>
        <v>1</v>
      </c>
      <c r="H7431" s="16" t="n">
        <f aca="false">IF(F7431&gt;=40,2_Girdiler!$I$21+(F7431-40)*(2_Girdiler!$I$21-2_Girdiler!$H$21)/(2_Girdiler!$I$20-2_Girdiler!$H$20),INDEX(2_Girdiler!$B$21:$I$21,G7431)+(F7431-INDEX(2_Girdiler!$B$20:$I$20,G7431))*(INDEX(2_Girdiler!$B$21:$I$21,G7431+1)-INDEX(2_Girdiler!$B$21:$I$21,G7431))/(INDEX(2_Girdiler!$B$20:$I$20,G7431+1)-INDEX(2_Girdiler!$B$20:$I$20,G7431)))</f>
        <v>8.67739133774374</v>
      </c>
      <c r="I7431" s="16" t="n">
        <f aca="false">H7431/2_Girdiler!$B$17</f>
        <v>3.4765189654422</v>
      </c>
      <c r="J7431" s="16" t="n">
        <f aca="false">D7431+I7431</f>
        <v>15.4045069205666</v>
      </c>
    </row>
    <row r="7432" customFormat="false" ht="15" hidden="false" customHeight="false" outlineLevel="0" collapsed="false">
      <c r="A7432" s="0" t="n">
        <v>7420</v>
      </c>
      <c r="B7432" s="7" t="n">
        <v>0.390215</v>
      </c>
      <c r="C7432" s="7" t="n">
        <v>0.502939</v>
      </c>
      <c r="D7432" s="16" t="n">
        <f aca="false">LOGINV(B7432,$B$7,$C$7)</f>
        <v>11.5932136011199</v>
      </c>
      <c r="E7432" s="16" t="n">
        <f aca="false">LOGINV(C7432,$B$8,$C$8)</f>
        <v>109.725798606542</v>
      </c>
      <c r="F7432" s="16" t="n">
        <f aca="false">$B$5/100*E7432*2_Girdiler!$B$14*2_Girdiler!$B$15*2_Girdiler!$B$16</f>
        <v>2.7607010929406</v>
      </c>
      <c r="G7432" s="16" t="n">
        <f aca="false">MIN(MATCH(F7432,2_Girdiler!$B$20:$I$20,1),7)</f>
        <v>1</v>
      </c>
      <c r="H7432" s="16" t="n">
        <f aca="false">IF(F7432&gt;=40,2_Girdiler!$I$21+(F7432-40)*(2_Girdiler!$I$21-2_Girdiler!$H$21)/(2_Girdiler!$I$20-2_Girdiler!$H$20),INDEX(2_Girdiler!$B$21:$I$21,G7432)+(F7432-INDEX(2_Girdiler!$B$20:$I$20,G7432))*(INDEX(2_Girdiler!$B$21:$I$21,G7432+1)-INDEX(2_Girdiler!$B$21:$I$21,G7432))/(INDEX(2_Girdiler!$B$20:$I$20,G7432+1)-INDEX(2_Girdiler!$B$20:$I$20,G7432)))</f>
        <v>6.07354240446932</v>
      </c>
      <c r="I7432" s="16" t="n">
        <f aca="false">H7432/2_Girdiler!$B$17</f>
        <v>2.43331025820085</v>
      </c>
      <c r="J7432" s="16" t="n">
        <f aca="false">D7432+I7432</f>
        <v>14.0265238593207</v>
      </c>
    </row>
    <row r="7433" customFormat="false" ht="15" hidden="false" customHeight="false" outlineLevel="0" collapsed="false">
      <c r="A7433" s="0" t="n">
        <v>7421</v>
      </c>
      <c r="B7433" s="7" t="n">
        <v>0.316745</v>
      </c>
      <c r="C7433" s="7" t="n">
        <v>0.715962</v>
      </c>
      <c r="D7433" s="16" t="n">
        <f aca="false">LOGINV(B7433,$B$7,$C$7)</f>
        <v>10.3814472527344</v>
      </c>
      <c r="E7433" s="16" t="n">
        <f aca="false">LOGINV(C7433,$B$8,$C$8)</f>
        <v>157.864467750075</v>
      </c>
      <c r="F7433" s="16" t="n">
        <f aca="false">$B$5/100*E7433*2_Girdiler!$B$14*2_Girdiler!$B$15*2_Girdiler!$B$16</f>
        <v>3.9718700085919</v>
      </c>
      <c r="G7433" s="16" t="n">
        <f aca="false">MIN(MATCH(F7433,2_Girdiler!$B$20:$I$20,1),7)</f>
        <v>1</v>
      </c>
      <c r="H7433" s="16" t="n">
        <f aca="false">IF(F7433&gt;=40,2_Girdiler!$I$21+(F7433-40)*(2_Girdiler!$I$21-2_Girdiler!$H$21)/(2_Girdiler!$I$20-2_Girdiler!$H$20),INDEX(2_Girdiler!$B$21:$I$21,G7433)+(F7433-INDEX(2_Girdiler!$B$20:$I$20,G7433))*(INDEX(2_Girdiler!$B$21:$I$21,G7433+1)-INDEX(2_Girdiler!$B$21:$I$21,G7433))/(INDEX(2_Girdiler!$B$20:$I$20,G7433+1)-INDEX(2_Girdiler!$B$20:$I$20,G7433)))</f>
        <v>8.73811401890217</v>
      </c>
      <c r="I7433" s="16" t="n">
        <f aca="false">H7433/2_Girdiler!$B$17</f>
        <v>3.50084696270119</v>
      </c>
      <c r="J7433" s="16" t="n">
        <f aca="false">D7433+I7433</f>
        <v>13.8822942154356</v>
      </c>
    </row>
    <row r="7434" customFormat="false" ht="15" hidden="false" customHeight="false" outlineLevel="0" collapsed="false">
      <c r="A7434" s="0" t="n">
        <v>7422</v>
      </c>
      <c r="B7434" s="7" t="n">
        <v>0.663409</v>
      </c>
      <c r="C7434" s="7" t="n">
        <v>0.264344</v>
      </c>
      <c r="D7434" s="16" t="n">
        <f aca="false">LOGINV(B7434,$B$7,$C$7)</f>
        <v>17.13122676692</v>
      </c>
      <c r="E7434" s="16" t="n">
        <f aca="false">LOGINV(C7434,$B$8,$C$8)</f>
        <v>72.7157205387782</v>
      </c>
      <c r="F7434" s="16" t="n">
        <f aca="false">$B$5/100*E7434*2_Girdiler!$B$14*2_Girdiler!$B$15*2_Girdiler!$B$16</f>
        <v>1.82952752875566</v>
      </c>
      <c r="G7434" s="16" t="n">
        <f aca="false">MIN(MATCH(F7434,2_Girdiler!$B$20:$I$20,1),7)</f>
        <v>1</v>
      </c>
      <c r="H7434" s="16" t="n">
        <f aca="false">IF(F7434&gt;=40,2_Girdiler!$I$21+(F7434-40)*(2_Girdiler!$I$21-2_Girdiler!$H$21)/(2_Girdiler!$I$20-2_Girdiler!$H$20),INDEX(2_Girdiler!$B$21:$I$21,G7434)+(F7434-INDEX(2_Girdiler!$B$20:$I$20,G7434))*(INDEX(2_Girdiler!$B$21:$I$21,G7434+1)-INDEX(2_Girdiler!$B$21:$I$21,G7434))/(INDEX(2_Girdiler!$B$20:$I$20,G7434+1)-INDEX(2_Girdiler!$B$20:$I$20,G7434)))</f>
        <v>4.02496056326245</v>
      </c>
      <c r="I7434" s="16" t="n">
        <f aca="false">H7434/2_Girdiler!$B$17</f>
        <v>1.61256432823015</v>
      </c>
      <c r="J7434" s="16" t="n">
        <f aca="false">D7434+I7434</f>
        <v>18.7437910951501</v>
      </c>
    </row>
    <row r="7435" customFormat="false" ht="15" hidden="false" customHeight="false" outlineLevel="0" collapsed="false">
      <c r="A7435" s="0" t="n">
        <v>7423</v>
      </c>
      <c r="B7435" s="7" t="n">
        <v>0.986265</v>
      </c>
      <c r="C7435" s="7" t="n">
        <v>0.847851</v>
      </c>
      <c r="D7435" s="16" t="n">
        <f aca="false">LOGINV(B7435,$B$7,$C$7)</f>
        <v>46.2814248430317</v>
      </c>
      <c r="E7435" s="16" t="n">
        <f aca="false">LOGINV(C7435,$B$8,$C$8)</f>
        <v>211.944716407081</v>
      </c>
      <c r="F7435" s="16" t="n">
        <f aca="false">$B$5/100*E7435*2_Girdiler!$B$14*2_Girdiler!$B$15*2_Girdiler!$B$16</f>
        <v>5.33252906480216</v>
      </c>
      <c r="G7435" s="16" t="n">
        <f aca="false">MIN(MATCH(F7435,2_Girdiler!$B$20:$I$20,1),7)</f>
        <v>2</v>
      </c>
      <c r="H7435" s="16" t="n">
        <f aca="false">IF(F7435&gt;=40,2_Girdiler!$I$21+(F7435-40)*(2_Girdiler!$I$21-2_Girdiler!$H$21)/(2_Girdiler!$I$20-2_Girdiler!$H$20),INDEX(2_Girdiler!$B$21:$I$21,G7435)+(F7435-INDEX(2_Girdiler!$B$20:$I$20,G7435))*(INDEX(2_Girdiler!$B$21:$I$21,G7435+1)-INDEX(2_Girdiler!$B$21:$I$21,G7435))/(INDEX(2_Girdiler!$B$20:$I$20,G7435+1)-INDEX(2_Girdiler!$B$20:$I$20,G7435)))</f>
        <v>11.5320465036835</v>
      </c>
      <c r="I7435" s="16" t="n">
        <f aca="false">H7435/2_Girdiler!$B$17</f>
        <v>4.62021093897574</v>
      </c>
      <c r="J7435" s="16" t="n">
        <f aca="false">D7435+I7435</f>
        <v>50.9016357820075</v>
      </c>
    </row>
    <row r="7436" customFormat="false" ht="15" hidden="false" customHeight="false" outlineLevel="0" collapsed="false">
      <c r="A7436" s="0" t="n">
        <v>7424</v>
      </c>
      <c r="B7436" s="7" t="n">
        <v>0.085027</v>
      </c>
      <c r="C7436" s="7" t="n">
        <v>0.279022</v>
      </c>
      <c r="D7436" s="16" t="n">
        <f aca="false">LOGINV(B7436,$B$7,$C$7)</f>
        <v>6.30302893359764</v>
      </c>
      <c r="E7436" s="16" t="n">
        <f aca="false">LOGINV(C7436,$B$8,$C$8)</f>
        <v>74.8231944285473</v>
      </c>
      <c r="F7436" s="16" t="n">
        <f aca="false">$B$5/100*E7436*2_Girdiler!$B$14*2_Girdiler!$B$15*2_Girdiler!$B$16</f>
        <v>1.88255157182225</v>
      </c>
      <c r="G7436" s="16" t="n">
        <f aca="false">MIN(MATCH(F7436,2_Girdiler!$B$20:$I$20,1),7)</f>
        <v>1</v>
      </c>
      <c r="H7436" s="16" t="n">
        <f aca="false">IF(F7436&gt;=40,2_Girdiler!$I$21+(F7436-40)*(2_Girdiler!$I$21-2_Girdiler!$H$21)/(2_Girdiler!$I$20-2_Girdiler!$H$20),INDEX(2_Girdiler!$B$21:$I$21,G7436)+(F7436-INDEX(2_Girdiler!$B$20:$I$20,G7436))*(INDEX(2_Girdiler!$B$21:$I$21,G7436+1)-INDEX(2_Girdiler!$B$21:$I$21,G7436))/(INDEX(2_Girdiler!$B$20:$I$20,G7436+1)-INDEX(2_Girdiler!$B$20:$I$20,G7436)))</f>
        <v>4.14161345800895</v>
      </c>
      <c r="I7436" s="16" t="n">
        <f aca="false">H7436/2_Girdiler!$B$17</f>
        <v>1.65930026362538</v>
      </c>
      <c r="J7436" s="16" t="n">
        <f aca="false">D7436+I7436</f>
        <v>7.96232919722302</v>
      </c>
    </row>
    <row r="7437" customFormat="false" ht="15" hidden="false" customHeight="false" outlineLevel="0" collapsed="false">
      <c r="A7437" s="0" t="n">
        <v>7425</v>
      </c>
      <c r="B7437" s="7" t="n">
        <v>0.67981</v>
      </c>
      <c r="C7437" s="7" t="n">
        <v>0.978655</v>
      </c>
      <c r="D7437" s="16" t="n">
        <f aca="false">LOGINV(B7437,$B$7,$C$7)</f>
        <v>17.570110630771</v>
      </c>
      <c r="E7437" s="16" t="n">
        <f aca="false">LOGINV(C7437,$B$8,$C$8)</f>
        <v>404.027712801489</v>
      </c>
      <c r="F7437" s="16" t="n">
        <f aca="false">$B$5/100*E7437*2_Girdiler!$B$14*2_Girdiler!$B$15*2_Girdiler!$B$16</f>
        <v>10.1653372540855</v>
      </c>
      <c r="G7437" s="16" t="n">
        <f aca="false">MIN(MATCH(F7437,2_Girdiler!$B$20:$I$20,1),7)</f>
        <v>3</v>
      </c>
      <c r="H7437" s="16" t="n">
        <f aca="false">IF(F7437&gt;=40,2_Girdiler!$I$21+(F7437-40)*(2_Girdiler!$I$21-2_Girdiler!$H$21)/(2_Girdiler!$I$20-2_Girdiler!$H$20),INDEX(2_Girdiler!$B$21:$I$21,G7437)+(F7437-INDEX(2_Girdiler!$B$20:$I$20,G7437))*(INDEX(2_Girdiler!$B$21:$I$21,G7437+1)-INDEX(2_Girdiler!$B$21:$I$21,G7437))/(INDEX(2_Girdiler!$B$20:$I$20,G7437+1)-INDEX(2_Girdiler!$B$20:$I$20,G7437)))</f>
        <v>19.1488035286769</v>
      </c>
      <c r="I7437" s="16" t="n">
        <f aca="false">H7437/2_Girdiler!$B$17</f>
        <v>7.67179628552761</v>
      </c>
      <c r="J7437" s="16" t="n">
        <f aca="false">D7437+I7437</f>
        <v>25.2419069162986</v>
      </c>
    </row>
    <row r="7438" customFormat="false" ht="15" hidden="false" customHeight="false" outlineLevel="0" collapsed="false">
      <c r="A7438" s="0" t="n">
        <v>7426</v>
      </c>
      <c r="B7438" s="7" t="n">
        <v>0.193282</v>
      </c>
      <c r="C7438" s="7" t="n">
        <v>0.302703</v>
      </c>
      <c r="D7438" s="16" t="n">
        <f aca="false">LOGINV(B7438,$B$7,$C$7)</f>
        <v>8.35756107465069</v>
      </c>
      <c r="E7438" s="16" t="n">
        <f aca="false">LOGINV(C7438,$B$8,$C$8)</f>
        <v>78.2365241006999</v>
      </c>
      <c r="F7438" s="16" t="n">
        <f aca="false">$B$5/100*E7438*2_Girdiler!$B$14*2_Girdiler!$B$15*2_Girdiler!$B$16</f>
        <v>1.96843094637361</v>
      </c>
      <c r="G7438" s="16" t="n">
        <f aca="false">MIN(MATCH(F7438,2_Girdiler!$B$20:$I$20,1),7)</f>
        <v>1</v>
      </c>
      <c r="H7438" s="16" t="n">
        <f aca="false">IF(F7438&gt;=40,2_Girdiler!$I$21+(F7438-40)*(2_Girdiler!$I$21-2_Girdiler!$H$21)/(2_Girdiler!$I$20-2_Girdiler!$H$20),INDEX(2_Girdiler!$B$21:$I$21,G7438)+(F7438-INDEX(2_Girdiler!$B$20:$I$20,G7438))*(INDEX(2_Girdiler!$B$21:$I$21,G7438+1)-INDEX(2_Girdiler!$B$21:$I$21,G7438))/(INDEX(2_Girdiler!$B$20:$I$20,G7438+1)-INDEX(2_Girdiler!$B$20:$I$20,G7438)))</f>
        <v>4.33054808202194</v>
      </c>
      <c r="I7438" s="16" t="n">
        <f aca="false">H7438/2_Girdiler!$B$17</f>
        <v>1.73499522516905</v>
      </c>
      <c r="J7438" s="16" t="n">
        <f aca="false">D7438+I7438</f>
        <v>10.0925562998197</v>
      </c>
    </row>
    <row r="7439" customFormat="false" ht="15" hidden="false" customHeight="false" outlineLevel="0" collapsed="false">
      <c r="A7439" s="0" t="n">
        <v>7427</v>
      </c>
      <c r="B7439" s="7" t="n">
        <v>0.403377</v>
      </c>
      <c r="C7439" s="7" t="n">
        <v>0.031619</v>
      </c>
      <c r="D7439" s="16" t="n">
        <f aca="false">LOGINV(B7439,$B$7,$C$7)</f>
        <v>11.8159605219504</v>
      </c>
      <c r="E7439" s="16" t="n">
        <f aca="false">LOGINV(C7439,$B$8,$C$8)</f>
        <v>32.9240551876143</v>
      </c>
      <c r="F7439" s="16" t="n">
        <f aca="false">$B$5/100*E7439*2_Girdiler!$B$14*2_Girdiler!$B$15*2_Girdiler!$B$16</f>
        <v>0.828369228520375</v>
      </c>
      <c r="G7439" s="16" t="n">
        <f aca="false">MIN(MATCH(F7439,2_Girdiler!$B$20:$I$20,1),7)</f>
        <v>1</v>
      </c>
      <c r="H7439" s="16" t="n">
        <f aca="false">IF(F7439&gt;=40,2_Girdiler!$I$21+(F7439-40)*(2_Girdiler!$I$21-2_Girdiler!$H$21)/(2_Girdiler!$I$20-2_Girdiler!$H$20),INDEX(2_Girdiler!$B$21:$I$21,G7439)+(F7439-INDEX(2_Girdiler!$B$20:$I$20,G7439))*(INDEX(2_Girdiler!$B$21:$I$21,G7439+1)-INDEX(2_Girdiler!$B$21:$I$21,G7439))/(INDEX(2_Girdiler!$B$20:$I$20,G7439+1)-INDEX(2_Girdiler!$B$20:$I$20,G7439)))</f>
        <v>1.82241230274483</v>
      </c>
      <c r="I7439" s="16" t="n">
        <f aca="false">H7439/2_Girdiler!$B$17</f>
        <v>0.73013313411251</v>
      </c>
      <c r="J7439" s="16" t="n">
        <f aca="false">D7439+I7439</f>
        <v>12.5460936560629</v>
      </c>
    </row>
    <row r="7440" customFormat="false" ht="15" hidden="false" customHeight="false" outlineLevel="0" collapsed="false">
      <c r="A7440" s="0" t="n">
        <v>7428</v>
      </c>
      <c r="B7440" s="7" t="n">
        <v>0.90511</v>
      </c>
      <c r="C7440" s="7" t="n">
        <v>0.354846</v>
      </c>
      <c r="D7440" s="16" t="n">
        <f aca="false">LOGINV(B7440,$B$7,$C$7)</f>
        <v>28.1255865960042</v>
      </c>
      <c r="E7440" s="16" t="n">
        <f aca="false">LOGINV(C7440,$B$8,$C$8)</f>
        <v>85.8781088126791</v>
      </c>
      <c r="F7440" s="16" t="n">
        <f aca="false">$B$5/100*E7440*2_Girdiler!$B$14*2_Girdiler!$B$15*2_Girdiler!$B$16</f>
        <v>2.16069321772701</v>
      </c>
      <c r="G7440" s="16" t="n">
        <f aca="false">MIN(MATCH(F7440,2_Girdiler!$B$20:$I$20,1),7)</f>
        <v>1</v>
      </c>
      <c r="H7440" s="16" t="n">
        <f aca="false">IF(F7440&gt;=40,2_Girdiler!$I$21+(F7440-40)*(2_Girdiler!$I$21-2_Girdiler!$H$21)/(2_Girdiler!$I$20-2_Girdiler!$H$20),INDEX(2_Girdiler!$B$21:$I$21,G7440)+(F7440-INDEX(2_Girdiler!$B$20:$I$20,G7440))*(INDEX(2_Girdiler!$B$21:$I$21,G7440+1)-INDEX(2_Girdiler!$B$21:$I$21,G7440))/(INDEX(2_Girdiler!$B$20:$I$20,G7440+1)-INDEX(2_Girdiler!$B$20:$I$20,G7440)))</f>
        <v>4.75352507899941</v>
      </c>
      <c r="I7440" s="16" t="n">
        <f aca="false">H7440/2_Girdiler!$B$17</f>
        <v>1.90445716306066</v>
      </c>
      <c r="J7440" s="16" t="n">
        <f aca="false">D7440+I7440</f>
        <v>30.0300437590649</v>
      </c>
    </row>
    <row r="7441" customFormat="false" ht="15" hidden="false" customHeight="false" outlineLevel="0" collapsed="false">
      <c r="A7441" s="0" t="n">
        <v>7429</v>
      </c>
      <c r="B7441" s="7" t="n">
        <v>0.614071</v>
      </c>
      <c r="C7441" s="7" t="n">
        <v>0.363936</v>
      </c>
      <c r="D7441" s="16" t="n">
        <f aca="false">LOGINV(B7441,$B$7,$C$7)</f>
        <v>15.9174433220454</v>
      </c>
      <c r="E7441" s="16" t="n">
        <f aca="false">LOGINV(C7441,$B$8,$C$8)</f>
        <v>87.2364665152154</v>
      </c>
      <c r="F7441" s="16" t="n">
        <f aca="false">$B$5/100*E7441*2_Girdiler!$B$14*2_Girdiler!$B$15*2_Girdiler!$B$16</f>
        <v>2.19486949752282</v>
      </c>
      <c r="G7441" s="16" t="n">
        <f aca="false">MIN(MATCH(F7441,2_Girdiler!$B$20:$I$20,1),7)</f>
        <v>1</v>
      </c>
      <c r="H7441" s="16" t="n">
        <f aca="false">IF(F7441&gt;=40,2_Girdiler!$I$21+(F7441-40)*(2_Girdiler!$I$21-2_Girdiler!$H$21)/(2_Girdiler!$I$20-2_Girdiler!$H$20),INDEX(2_Girdiler!$B$21:$I$21,G7441)+(F7441-INDEX(2_Girdiler!$B$20:$I$20,G7441))*(INDEX(2_Girdiler!$B$21:$I$21,G7441+1)-INDEX(2_Girdiler!$B$21:$I$21,G7441))/(INDEX(2_Girdiler!$B$20:$I$20,G7441+1)-INDEX(2_Girdiler!$B$20:$I$20,G7441)))</f>
        <v>4.8287128945502</v>
      </c>
      <c r="I7441" s="16" t="n">
        <f aca="false">H7441/2_Girdiler!$B$17</f>
        <v>1.93458048659864</v>
      </c>
      <c r="J7441" s="16" t="n">
        <f aca="false">D7441+I7441</f>
        <v>17.852023808644</v>
      </c>
    </row>
    <row r="7442" customFormat="false" ht="15" hidden="false" customHeight="false" outlineLevel="0" collapsed="false">
      <c r="A7442" s="0" t="n">
        <v>7430</v>
      </c>
      <c r="B7442" s="7" t="n">
        <v>0.771164</v>
      </c>
      <c r="C7442" s="7" t="n">
        <v>0.715861</v>
      </c>
      <c r="D7442" s="16" t="n">
        <f aca="false">LOGINV(B7442,$B$7,$C$7)</f>
        <v>20.4866406768445</v>
      </c>
      <c r="E7442" s="16" t="n">
        <f aca="false">LOGINV(C7442,$B$8,$C$8)</f>
        <v>157.834108977171</v>
      </c>
      <c r="F7442" s="16" t="n">
        <f aca="false">$B$5/100*E7442*2_Girdiler!$B$14*2_Girdiler!$B$15*2_Girdiler!$B$16</f>
        <v>3.97110618186562</v>
      </c>
      <c r="G7442" s="16" t="n">
        <f aca="false">MIN(MATCH(F7442,2_Girdiler!$B$20:$I$20,1),7)</f>
        <v>1</v>
      </c>
      <c r="H7442" s="16" t="n">
        <f aca="false">IF(F7442&gt;=40,2_Girdiler!$I$21+(F7442-40)*(2_Girdiler!$I$21-2_Girdiler!$H$21)/(2_Girdiler!$I$20-2_Girdiler!$H$20),INDEX(2_Girdiler!$B$21:$I$21,G7442)+(F7442-INDEX(2_Girdiler!$B$20:$I$20,G7442))*(INDEX(2_Girdiler!$B$21:$I$21,G7442+1)-INDEX(2_Girdiler!$B$21:$I$21,G7442))/(INDEX(2_Girdiler!$B$20:$I$20,G7442+1)-INDEX(2_Girdiler!$B$20:$I$20,G7442)))</f>
        <v>8.73643360010436</v>
      </c>
      <c r="I7442" s="16" t="n">
        <f aca="false">H7442/2_Girdiler!$B$17</f>
        <v>3.50017371799053</v>
      </c>
      <c r="J7442" s="16" t="n">
        <f aca="false">D7442+I7442</f>
        <v>23.986814394835</v>
      </c>
    </row>
    <row r="7443" customFormat="false" ht="15" hidden="false" customHeight="false" outlineLevel="0" collapsed="false">
      <c r="A7443" s="0" t="n">
        <v>7431</v>
      </c>
      <c r="B7443" s="7" t="n">
        <v>0.753888</v>
      </c>
      <c r="C7443" s="7" t="n">
        <v>0.329967</v>
      </c>
      <c r="D7443" s="16" t="n">
        <f aca="false">LOGINV(B7443,$B$7,$C$7)</f>
        <v>19.8580377649093</v>
      </c>
      <c r="E7443" s="16" t="n">
        <f aca="false">LOGINV(C7443,$B$8,$C$8)</f>
        <v>82.2041940355866</v>
      </c>
      <c r="F7443" s="16" t="n">
        <f aca="false">$B$5/100*E7443*2_Girdiler!$B$14*2_Girdiler!$B$15*2_Girdiler!$B$16</f>
        <v>2.06825752193536</v>
      </c>
      <c r="G7443" s="16" t="n">
        <f aca="false">MIN(MATCH(F7443,2_Girdiler!$B$20:$I$20,1),7)</f>
        <v>1</v>
      </c>
      <c r="H7443" s="16" t="n">
        <f aca="false">IF(F7443&gt;=40,2_Girdiler!$I$21+(F7443-40)*(2_Girdiler!$I$21-2_Girdiler!$H$21)/(2_Girdiler!$I$20-2_Girdiler!$H$20),INDEX(2_Girdiler!$B$21:$I$21,G7443)+(F7443-INDEX(2_Girdiler!$B$20:$I$20,G7443))*(INDEX(2_Girdiler!$B$21:$I$21,G7443+1)-INDEX(2_Girdiler!$B$21:$I$21,G7443))/(INDEX(2_Girdiler!$B$20:$I$20,G7443+1)-INDEX(2_Girdiler!$B$20:$I$20,G7443)))</f>
        <v>4.55016654825779</v>
      </c>
      <c r="I7443" s="16" t="n">
        <f aca="false">H7443/2_Girdiler!$B$17</f>
        <v>1.82298339273149</v>
      </c>
      <c r="J7443" s="16" t="n">
        <f aca="false">D7443+I7443</f>
        <v>21.6810211576408</v>
      </c>
    </row>
    <row r="7444" customFormat="false" ht="15" hidden="false" customHeight="false" outlineLevel="0" collapsed="false">
      <c r="A7444" s="0" t="n">
        <v>7432</v>
      </c>
      <c r="B7444" s="7" t="n">
        <v>0.326858</v>
      </c>
      <c r="C7444" s="7" t="n">
        <v>0.998863</v>
      </c>
      <c r="D7444" s="16" t="n">
        <f aca="false">LOGINV(B7444,$B$7,$C$7)</f>
        <v>10.5460047254033</v>
      </c>
      <c r="E7444" s="16" t="n">
        <f aca="false">LOGINV(C7444,$B$8,$C$8)</f>
        <v>783.07513261211</v>
      </c>
      <c r="F7444" s="16" t="n">
        <f aca="false">$B$5/100*E7444*2_Girdiler!$B$14*2_Girdiler!$B$15*2_Girdiler!$B$16</f>
        <v>19.7021703365207</v>
      </c>
      <c r="G7444" s="16" t="n">
        <f aca="false">MIN(MATCH(F7444,2_Girdiler!$B$20:$I$20,1),7)</f>
        <v>4</v>
      </c>
      <c r="H7444" s="16" t="n">
        <f aca="false">IF(F7444&gt;=40,2_Girdiler!$I$21+(F7444-40)*(2_Girdiler!$I$21-2_Girdiler!$H$21)/(2_Girdiler!$I$20-2_Girdiler!$H$20),INDEX(2_Girdiler!$B$21:$I$21,G7444)+(F7444-INDEX(2_Girdiler!$B$20:$I$20,G7444))*(INDEX(2_Girdiler!$B$21:$I$21,G7444+1)-INDEX(2_Girdiler!$B$21:$I$21,G7444))/(INDEX(2_Girdiler!$B$20:$I$20,G7444+1)-INDEX(2_Girdiler!$B$20:$I$20,G7444)))</f>
        <v>25.8510851682603</v>
      </c>
      <c r="I7444" s="16" t="n">
        <f aca="false">H7444/2_Girdiler!$B$17</f>
        <v>10.3570052757453</v>
      </c>
      <c r="J7444" s="16" t="n">
        <f aca="false">D7444+I7444</f>
        <v>20.9030100011486</v>
      </c>
    </row>
    <row r="7445" customFormat="false" ht="15" hidden="false" customHeight="false" outlineLevel="0" collapsed="false">
      <c r="A7445" s="0" t="n">
        <v>7433</v>
      </c>
      <c r="B7445" s="7" t="n">
        <v>0.053447</v>
      </c>
      <c r="C7445" s="7" t="n">
        <v>0.340774</v>
      </c>
      <c r="D7445" s="16" t="n">
        <f aca="false">LOGINV(B7445,$B$7,$C$7)</f>
        <v>5.51293488796169</v>
      </c>
      <c r="E7445" s="16" t="n">
        <f aca="false">LOGINV(C7445,$B$8,$C$8)</f>
        <v>83.792800785955</v>
      </c>
      <c r="F7445" s="16" t="n">
        <f aca="false">$B$5/100*E7445*2_Girdiler!$B$14*2_Girdiler!$B$15*2_Girdiler!$B$16</f>
        <v>2.10822686777463</v>
      </c>
      <c r="G7445" s="16" t="n">
        <f aca="false">MIN(MATCH(F7445,2_Girdiler!$B$20:$I$20,1),7)</f>
        <v>1</v>
      </c>
      <c r="H7445" s="16" t="n">
        <f aca="false">IF(F7445&gt;=40,2_Girdiler!$I$21+(F7445-40)*(2_Girdiler!$I$21-2_Girdiler!$H$21)/(2_Girdiler!$I$20-2_Girdiler!$H$20),INDEX(2_Girdiler!$B$21:$I$21,G7445)+(F7445-INDEX(2_Girdiler!$B$20:$I$20,G7445))*(INDEX(2_Girdiler!$B$21:$I$21,G7445+1)-INDEX(2_Girdiler!$B$21:$I$21,G7445))/(INDEX(2_Girdiler!$B$20:$I$20,G7445+1)-INDEX(2_Girdiler!$B$20:$I$20,G7445)))</f>
        <v>4.63809910910418</v>
      </c>
      <c r="I7445" s="16" t="n">
        <f aca="false">H7445/2_Girdiler!$B$17</f>
        <v>1.85821278409623</v>
      </c>
      <c r="J7445" s="16" t="n">
        <f aca="false">D7445+I7445</f>
        <v>7.37114767205791</v>
      </c>
    </row>
    <row r="7446" customFormat="false" ht="15" hidden="false" customHeight="false" outlineLevel="0" collapsed="false">
      <c r="A7446" s="0" t="n">
        <v>7434</v>
      </c>
      <c r="B7446" s="7" t="n">
        <v>0.975852</v>
      </c>
      <c r="C7446" s="7" t="n">
        <v>0.04665</v>
      </c>
      <c r="D7446" s="16" t="n">
        <f aca="false">LOGINV(B7446,$B$7,$C$7)</f>
        <v>40.7122174698979</v>
      </c>
      <c r="E7446" s="16" t="n">
        <f aca="false">LOGINV(C7446,$B$8,$C$8)</f>
        <v>36.9632563290819</v>
      </c>
      <c r="F7446" s="16" t="n">
        <f aca="false">$B$5/100*E7446*2_Girdiler!$B$14*2_Girdiler!$B$15*2_Girdiler!$B$16</f>
        <v>0.929995529239701</v>
      </c>
      <c r="G7446" s="16" t="n">
        <f aca="false">MIN(MATCH(F7446,2_Girdiler!$B$20:$I$20,1),7)</f>
        <v>1</v>
      </c>
      <c r="H7446" s="16" t="n">
        <f aca="false">IF(F7446&gt;=40,2_Girdiler!$I$21+(F7446-40)*(2_Girdiler!$I$21-2_Girdiler!$H$21)/(2_Girdiler!$I$20-2_Girdiler!$H$20),INDEX(2_Girdiler!$B$21:$I$21,G7446)+(F7446-INDEX(2_Girdiler!$B$20:$I$20,G7446))*(INDEX(2_Girdiler!$B$21:$I$21,G7446+1)-INDEX(2_Girdiler!$B$21:$I$21,G7446))/(INDEX(2_Girdiler!$B$20:$I$20,G7446+1)-INDEX(2_Girdiler!$B$20:$I$20,G7446)))</f>
        <v>2.04599016432734</v>
      </c>
      <c r="I7446" s="16" t="n">
        <f aca="false">H7446/2_Girdiler!$B$17</f>
        <v>0.819707597887557</v>
      </c>
      <c r="J7446" s="16" t="n">
        <f aca="false">D7446+I7446</f>
        <v>41.5319250677854</v>
      </c>
    </row>
    <row r="7447" customFormat="false" ht="15" hidden="false" customHeight="false" outlineLevel="0" collapsed="false">
      <c r="A7447" s="0" t="n">
        <v>7435</v>
      </c>
      <c r="B7447" s="7" t="n">
        <v>0.766931</v>
      </c>
      <c r="C7447" s="7" t="n">
        <v>0.217544</v>
      </c>
      <c r="D7447" s="16" t="n">
        <f aca="false">LOGINV(B7447,$B$7,$C$7)</f>
        <v>20.328429520588</v>
      </c>
      <c r="E7447" s="16" t="n">
        <f aca="false">LOGINV(C7447,$B$8,$C$8)</f>
        <v>65.9836433384584</v>
      </c>
      <c r="F7447" s="16" t="n">
        <f aca="false">$B$5/100*E7447*2_Girdiler!$B$14*2_Girdiler!$B$15*2_Girdiler!$B$16</f>
        <v>1.66014846639561</v>
      </c>
      <c r="G7447" s="16" t="n">
        <f aca="false">MIN(MATCH(F7447,2_Girdiler!$B$20:$I$20,1),7)</f>
        <v>1</v>
      </c>
      <c r="H7447" s="16" t="n">
        <f aca="false">IF(F7447&gt;=40,2_Girdiler!$I$21+(F7447-40)*(2_Girdiler!$I$21-2_Girdiler!$H$21)/(2_Girdiler!$I$20-2_Girdiler!$H$20),INDEX(2_Girdiler!$B$21:$I$21,G7447)+(F7447-INDEX(2_Girdiler!$B$20:$I$20,G7447))*(INDEX(2_Girdiler!$B$21:$I$21,G7447+1)-INDEX(2_Girdiler!$B$21:$I$21,G7447))/(INDEX(2_Girdiler!$B$20:$I$20,G7447+1)-INDEX(2_Girdiler!$B$20:$I$20,G7447)))</f>
        <v>3.65232662607035</v>
      </c>
      <c r="I7447" s="16" t="n">
        <f aca="false">H7447/2_Girdiler!$B$17</f>
        <v>1.46327188544485</v>
      </c>
      <c r="J7447" s="16" t="n">
        <f aca="false">D7447+I7447</f>
        <v>21.7917014060328</v>
      </c>
    </row>
    <row r="7448" customFormat="false" ht="15" hidden="false" customHeight="false" outlineLevel="0" collapsed="false">
      <c r="A7448" s="0" t="n">
        <v>7436</v>
      </c>
      <c r="B7448" s="7" t="n">
        <v>0.478522</v>
      </c>
      <c r="C7448" s="7" t="n">
        <v>0.020184</v>
      </c>
      <c r="D7448" s="16" t="n">
        <f aca="false">LOGINV(B7448,$B$7,$C$7)</f>
        <v>13.141518151432</v>
      </c>
      <c r="E7448" s="16" t="n">
        <f aca="false">LOGINV(C7448,$B$8,$C$8)</f>
        <v>29.0778794404798</v>
      </c>
      <c r="F7448" s="16" t="n">
        <f aca="false">$B$5/100*E7448*2_Girdiler!$B$14*2_Girdiler!$B$15*2_Girdiler!$B$16</f>
        <v>0.731599446722472</v>
      </c>
      <c r="G7448" s="16" t="n">
        <f aca="false">MIN(MATCH(F7448,2_Girdiler!$B$20:$I$20,1),7)</f>
        <v>1</v>
      </c>
      <c r="H7448" s="16" t="n">
        <f aca="false">IF(F7448&gt;=40,2_Girdiler!$I$21+(F7448-40)*(2_Girdiler!$I$21-2_Girdiler!$H$21)/(2_Girdiler!$I$20-2_Girdiler!$H$20),INDEX(2_Girdiler!$B$21:$I$21,G7448)+(F7448-INDEX(2_Girdiler!$B$20:$I$20,G7448))*(INDEX(2_Girdiler!$B$21:$I$21,G7448+1)-INDEX(2_Girdiler!$B$21:$I$21,G7448))/(INDEX(2_Girdiler!$B$20:$I$20,G7448+1)-INDEX(2_Girdiler!$B$20:$I$20,G7448)))</f>
        <v>1.60951878278944</v>
      </c>
      <c r="I7448" s="16" t="n">
        <f aca="false">H7448/2_Girdiler!$B$17</f>
        <v>0.644839255925256</v>
      </c>
      <c r="J7448" s="16" t="n">
        <f aca="false">D7448+I7448</f>
        <v>13.7863574073573</v>
      </c>
    </row>
    <row r="7449" customFormat="false" ht="15" hidden="false" customHeight="false" outlineLevel="0" collapsed="false">
      <c r="A7449" s="0" t="n">
        <v>7437</v>
      </c>
      <c r="B7449" s="7" t="n">
        <v>0.400935</v>
      </c>
      <c r="C7449" s="7" t="n">
        <v>0.046556</v>
      </c>
      <c r="D7449" s="16" t="n">
        <f aca="false">LOGINV(B7449,$B$7,$C$7)</f>
        <v>11.7744613581321</v>
      </c>
      <c r="E7449" s="16" t="n">
        <f aca="false">LOGINV(C7449,$B$8,$C$8)</f>
        <v>36.9402581008423</v>
      </c>
      <c r="F7449" s="16" t="n">
        <f aca="false">$B$5/100*E7449*2_Girdiler!$B$14*2_Girdiler!$B$15*2_Girdiler!$B$16</f>
        <v>0.929416893817193</v>
      </c>
      <c r="G7449" s="16" t="n">
        <f aca="false">MIN(MATCH(F7449,2_Girdiler!$B$20:$I$20,1),7)</f>
        <v>1</v>
      </c>
      <c r="H7449" s="16" t="n">
        <f aca="false">IF(F7449&gt;=40,2_Girdiler!$I$21+(F7449-40)*(2_Girdiler!$I$21-2_Girdiler!$H$21)/(2_Girdiler!$I$20-2_Girdiler!$H$20),INDEX(2_Girdiler!$B$21:$I$21,G7449)+(F7449-INDEX(2_Girdiler!$B$20:$I$20,G7449))*(INDEX(2_Girdiler!$B$21:$I$21,G7449+1)-INDEX(2_Girdiler!$B$21:$I$21,G7449))/(INDEX(2_Girdiler!$B$20:$I$20,G7449+1)-INDEX(2_Girdiler!$B$20:$I$20,G7449)))</f>
        <v>2.04471716639782</v>
      </c>
      <c r="I7449" s="16" t="n">
        <f aca="false">H7449/2_Girdiler!$B$17</f>
        <v>0.819197582691436</v>
      </c>
      <c r="J7449" s="16" t="n">
        <f aca="false">D7449+I7449</f>
        <v>12.5936589408236</v>
      </c>
    </row>
    <row r="7450" customFormat="false" ht="15" hidden="false" customHeight="false" outlineLevel="0" collapsed="false">
      <c r="A7450" s="0" t="n">
        <v>7438</v>
      </c>
      <c r="B7450" s="7" t="n">
        <v>0.658371</v>
      </c>
      <c r="C7450" s="7" t="n">
        <v>0.108999</v>
      </c>
      <c r="D7450" s="16" t="n">
        <f aca="false">LOGINV(B7450,$B$7,$C$7)</f>
        <v>17.0003018695013</v>
      </c>
      <c r="E7450" s="16" t="n">
        <f aca="false">LOGINV(C7450,$B$8,$C$8)</f>
        <v>49.306584228654</v>
      </c>
      <c r="F7450" s="16" t="n">
        <f aca="false">$B$5/100*E7450*2_Girdiler!$B$14*2_Girdiler!$B$15*2_Girdiler!$B$16</f>
        <v>1.24055365919294</v>
      </c>
      <c r="G7450" s="16" t="n">
        <f aca="false">MIN(MATCH(F7450,2_Girdiler!$B$20:$I$20,1),7)</f>
        <v>1</v>
      </c>
      <c r="H7450" s="16" t="n">
        <f aca="false">IF(F7450&gt;=40,2_Girdiler!$I$21+(F7450-40)*(2_Girdiler!$I$21-2_Girdiler!$H$21)/(2_Girdiler!$I$20-2_Girdiler!$H$20),INDEX(2_Girdiler!$B$21:$I$21,G7450)+(F7450-INDEX(2_Girdiler!$B$20:$I$20,G7450))*(INDEX(2_Girdiler!$B$21:$I$21,G7450+1)-INDEX(2_Girdiler!$B$21:$I$21,G7450))/(INDEX(2_Girdiler!$B$20:$I$20,G7450+1)-INDEX(2_Girdiler!$B$20:$I$20,G7450)))</f>
        <v>2.72921805022446</v>
      </c>
      <c r="I7450" s="16" t="n">
        <f aca="false">H7450/2_Girdiler!$B$17</f>
        <v>1.09343671883993</v>
      </c>
      <c r="J7450" s="16" t="n">
        <f aca="false">D7450+I7450</f>
        <v>18.0937385883412</v>
      </c>
    </row>
    <row r="7451" customFormat="false" ht="15" hidden="false" customHeight="false" outlineLevel="0" collapsed="false">
      <c r="A7451" s="0" t="n">
        <v>7439</v>
      </c>
      <c r="B7451" s="7" t="n">
        <v>0.597231</v>
      </c>
      <c r="C7451" s="7" t="n">
        <v>0.641079</v>
      </c>
      <c r="D7451" s="16" t="n">
        <f aca="false">LOGINV(B7451,$B$7,$C$7)</f>
        <v>15.533892632828</v>
      </c>
      <c r="E7451" s="16" t="n">
        <f aca="false">LOGINV(C7451,$B$8,$C$8)</f>
        <v>137.892844512337</v>
      </c>
      <c r="F7451" s="16" t="n">
        <f aca="false">$B$5/100*E7451*2_Girdiler!$B$14*2_Girdiler!$B$15*2_Girdiler!$B$16</f>
        <v>3.46938396793041</v>
      </c>
      <c r="G7451" s="16" t="n">
        <f aca="false">MIN(MATCH(F7451,2_Girdiler!$B$20:$I$20,1),7)</f>
        <v>1</v>
      </c>
      <c r="H7451" s="16" t="n">
        <f aca="false">IF(F7451&gt;=40,2_Girdiler!$I$21+(F7451-40)*(2_Girdiler!$I$21-2_Girdiler!$H$21)/(2_Girdiler!$I$20-2_Girdiler!$H$20),INDEX(2_Girdiler!$B$21:$I$21,G7451)+(F7451-INDEX(2_Girdiler!$B$20:$I$20,G7451))*(INDEX(2_Girdiler!$B$21:$I$21,G7451+1)-INDEX(2_Girdiler!$B$21:$I$21,G7451))/(INDEX(2_Girdiler!$B$20:$I$20,G7451+1)-INDEX(2_Girdiler!$B$20:$I$20,G7451)))</f>
        <v>7.6326447294469</v>
      </c>
      <c r="I7451" s="16" t="n">
        <f aca="false">H7451/2_Girdiler!$B$17</f>
        <v>3.05795061275917</v>
      </c>
      <c r="J7451" s="16" t="n">
        <f aca="false">D7451+I7451</f>
        <v>18.5918432455872</v>
      </c>
    </row>
    <row r="7452" customFormat="false" ht="15" hidden="false" customHeight="false" outlineLevel="0" collapsed="false">
      <c r="A7452" s="0" t="n">
        <v>7440</v>
      </c>
      <c r="B7452" s="7" t="n">
        <v>0.994975</v>
      </c>
      <c r="C7452" s="7" t="n">
        <v>0.522798</v>
      </c>
      <c r="D7452" s="16" t="n">
        <f aca="false">LOGINV(B7452,$B$7,$C$7)</f>
        <v>56.8607719703458</v>
      </c>
      <c r="E7452" s="16" t="n">
        <f aca="false">LOGINV(C7452,$B$8,$C$8)</f>
        <v>113.311084814488</v>
      </c>
      <c r="F7452" s="16" t="n">
        <f aca="false">$B$5/100*E7452*2_Girdiler!$B$14*2_Girdiler!$B$15*2_Girdiler!$B$16</f>
        <v>2.85090689393251</v>
      </c>
      <c r="G7452" s="16" t="n">
        <f aca="false">MIN(MATCH(F7452,2_Girdiler!$B$20:$I$20,1),7)</f>
        <v>1</v>
      </c>
      <c r="H7452" s="16" t="n">
        <f aca="false">IF(F7452&gt;=40,2_Girdiler!$I$21+(F7452-40)*(2_Girdiler!$I$21-2_Girdiler!$H$21)/(2_Girdiler!$I$20-2_Girdiler!$H$20),INDEX(2_Girdiler!$B$21:$I$21,G7452)+(F7452-INDEX(2_Girdiler!$B$20:$I$20,G7452))*(INDEX(2_Girdiler!$B$21:$I$21,G7452+1)-INDEX(2_Girdiler!$B$21:$I$21,G7452))/(INDEX(2_Girdiler!$B$20:$I$20,G7452+1)-INDEX(2_Girdiler!$B$20:$I$20,G7452)))</f>
        <v>6.27199516665152</v>
      </c>
      <c r="I7452" s="16" t="n">
        <f aca="false">H7452/2_Girdiler!$B$17</f>
        <v>2.51281857638282</v>
      </c>
      <c r="J7452" s="16" t="n">
        <f aca="false">D7452+I7452</f>
        <v>59.3735905467286</v>
      </c>
    </row>
    <row r="7453" customFormat="false" ht="15" hidden="false" customHeight="false" outlineLevel="0" collapsed="false">
      <c r="A7453" s="0" t="n">
        <v>7441</v>
      </c>
      <c r="B7453" s="7" t="n">
        <v>0.664901</v>
      </c>
      <c r="C7453" s="7" t="n">
        <v>0.591489</v>
      </c>
      <c r="D7453" s="16" t="n">
        <f aca="false">LOGINV(B7453,$B$7,$C$7)</f>
        <v>17.1703393422219</v>
      </c>
      <c r="E7453" s="16" t="n">
        <f aca="false">LOGINV(C7453,$B$8,$C$8)</f>
        <v>126.796428837203</v>
      </c>
      <c r="F7453" s="16" t="n">
        <f aca="false">$B$5/100*E7453*2_Girdiler!$B$14*2_Girdiler!$B$15*2_Girdiler!$B$16</f>
        <v>3.19019814954403</v>
      </c>
      <c r="G7453" s="16" t="n">
        <f aca="false">MIN(MATCH(F7453,2_Girdiler!$B$20:$I$20,1),7)</f>
        <v>1</v>
      </c>
      <c r="H7453" s="16" t="n">
        <f aca="false">IF(F7453&gt;=40,2_Girdiler!$I$21+(F7453-40)*(2_Girdiler!$I$21-2_Girdiler!$H$21)/(2_Girdiler!$I$20-2_Girdiler!$H$20),INDEX(2_Girdiler!$B$21:$I$21,G7453)+(F7453-INDEX(2_Girdiler!$B$20:$I$20,G7453))*(INDEX(2_Girdiler!$B$21:$I$21,G7453+1)-INDEX(2_Girdiler!$B$21:$I$21,G7453))/(INDEX(2_Girdiler!$B$20:$I$20,G7453+1)-INDEX(2_Girdiler!$B$20:$I$20,G7453)))</f>
        <v>7.01843592899687</v>
      </c>
      <c r="I7453" s="16" t="n">
        <f aca="false">H7453/2_Girdiler!$B$17</f>
        <v>2.81187336898913</v>
      </c>
      <c r="J7453" s="16" t="n">
        <f aca="false">D7453+I7453</f>
        <v>19.982212711211</v>
      </c>
    </row>
    <row r="7454" customFormat="false" ht="15" hidden="false" customHeight="false" outlineLevel="0" collapsed="false">
      <c r="A7454" s="0" t="n">
        <v>7442</v>
      </c>
      <c r="B7454" s="7" t="n">
        <v>0.175296</v>
      </c>
      <c r="C7454" s="7" t="n">
        <v>0.627419</v>
      </c>
      <c r="D7454" s="16" t="n">
        <f aca="false">LOGINV(B7454,$B$7,$C$7)</f>
        <v>8.04861189596347</v>
      </c>
      <c r="E7454" s="16" t="n">
        <f aca="false">LOGINV(C7454,$B$8,$C$8)</f>
        <v>134.697678083613</v>
      </c>
      <c r="F7454" s="16" t="n">
        <f aca="false">$B$5/100*E7454*2_Girdiler!$B$14*2_Girdiler!$B$15*2_Girdiler!$B$16</f>
        <v>3.38899358058369</v>
      </c>
      <c r="G7454" s="16" t="n">
        <f aca="false">MIN(MATCH(F7454,2_Girdiler!$B$20:$I$20,1),7)</f>
        <v>1</v>
      </c>
      <c r="H7454" s="16" t="n">
        <f aca="false">IF(F7454&gt;=40,2_Girdiler!$I$21+(F7454-40)*(2_Girdiler!$I$21-2_Girdiler!$H$21)/(2_Girdiler!$I$20-2_Girdiler!$H$20),INDEX(2_Girdiler!$B$21:$I$21,G7454)+(F7454-INDEX(2_Girdiler!$B$20:$I$20,G7454))*(INDEX(2_Girdiler!$B$21:$I$21,G7454+1)-INDEX(2_Girdiler!$B$21:$I$21,G7454))/(INDEX(2_Girdiler!$B$20:$I$20,G7454+1)-INDEX(2_Girdiler!$B$20:$I$20,G7454)))</f>
        <v>7.45578587728412</v>
      </c>
      <c r="I7454" s="16" t="n">
        <f aca="false">H7454/2_Girdiler!$B$17</f>
        <v>2.98709370083498</v>
      </c>
      <c r="J7454" s="16" t="n">
        <f aca="false">D7454+I7454</f>
        <v>11.0357055967985</v>
      </c>
    </row>
    <row r="7455" customFormat="false" ht="15" hidden="false" customHeight="false" outlineLevel="0" collapsed="false">
      <c r="A7455" s="0" t="n">
        <v>7443</v>
      </c>
      <c r="B7455" s="7" t="n">
        <v>0.31533</v>
      </c>
      <c r="C7455" s="7" t="n">
        <v>0.237061</v>
      </c>
      <c r="D7455" s="16" t="n">
        <f aca="false">LOGINV(B7455,$B$7,$C$7)</f>
        <v>10.3584554560764</v>
      </c>
      <c r="E7455" s="16" t="n">
        <f aca="false">LOGINV(C7455,$B$8,$C$8)</f>
        <v>68.7988939186791</v>
      </c>
      <c r="F7455" s="16" t="n">
        <f aca="false">$B$5/100*E7455*2_Girdiler!$B$14*2_Girdiler!$B$15*2_Girdiler!$B$16</f>
        <v>1.73098017099397</v>
      </c>
      <c r="G7455" s="16" t="n">
        <f aca="false">MIN(MATCH(F7455,2_Girdiler!$B$20:$I$20,1),7)</f>
        <v>1</v>
      </c>
      <c r="H7455" s="16" t="n">
        <f aca="false">IF(F7455&gt;=40,2_Girdiler!$I$21+(F7455-40)*(2_Girdiler!$I$21-2_Girdiler!$H$21)/(2_Girdiler!$I$20-2_Girdiler!$H$20),INDEX(2_Girdiler!$B$21:$I$21,G7455)+(F7455-INDEX(2_Girdiler!$B$20:$I$20,G7455))*(INDEX(2_Girdiler!$B$21:$I$21,G7455+1)-INDEX(2_Girdiler!$B$21:$I$21,G7455))/(INDEX(2_Girdiler!$B$20:$I$20,G7455+1)-INDEX(2_Girdiler!$B$20:$I$20,G7455)))</f>
        <v>3.80815637618672</v>
      </c>
      <c r="I7455" s="16" t="n">
        <f aca="false">H7455/2_Girdiler!$B$17</f>
        <v>1.52570367635686</v>
      </c>
      <c r="J7455" s="16" t="n">
        <f aca="false">D7455+I7455</f>
        <v>11.8841591324333</v>
      </c>
    </row>
    <row r="7456" customFormat="false" ht="15" hidden="false" customHeight="false" outlineLevel="0" collapsed="false">
      <c r="A7456" s="0" t="n">
        <v>7444</v>
      </c>
      <c r="B7456" s="7" t="n">
        <v>0.484813</v>
      </c>
      <c r="C7456" s="7" t="n">
        <v>0.762955</v>
      </c>
      <c r="D7456" s="16" t="n">
        <f aca="false">LOGINV(B7456,$B$7,$C$7)</f>
        <v>13.2576623773334</v>
      </c>
      <c r="E7456" s="16" t="n">
        <f aca="false">LOGINV(C7456,$B$8,$C$8)</f>
        <v>173.348488018735</v>
      </c>
      <c r="F7456" s="16" t="n">
        <f aca="false">$B$5/100*E7456*2_Girdiler!$B$14*2_Girdiler!$B$15*2_Girdiler!$B$16</f>
        <v>4.36144795855136</v>
      </c>
      <c r="G7456" s="16" t="n">
        <f aca="false">MIN(MATCH(F7456,2_Girdiler!$B$20:$I$20,1),7)</f>
        <v>1</v>
      </c>
      <c r="H7456" s="16" t="n">
        <f aca="false">IF(F7456&gt;=40,2_Girdiler!$I$21+(F7456-40)*(2_Girdiler!$I$21-2_Girdiler!$H$21)/(2_Girdiler!$I$20-2_Girdiler!$H$20),INDEX(2_Girdiler!$B$21:$I$21,G7456)+(F7456-INDEX(2_Girdiler!$B$20:$I$20,G7456))*(INDEX(2_Girdiler!$B$21:$I$21,G7456+1)-INDEX(2_Girdiler!$B$21:$I$21,G7456))/(INDEX(2_Girdiler!$B$20:$I$20,G7456+1)-INDEX(2_Girdiler!$B$20:$I$20,G7456)))</f>
        <v>9.595185508813</v>
      </c>
      <c r="I7456" s="16" t="n">
        <f aca="false">H7456/2_Girdiler!$B$17</f>
        <v>3.84422496346675</v>
      </c>
      <c r="J7456" s="16" t="n">
        <f aca="false">D7456+I7456</f>
        <v>17.1018873408001</v>
      </c>
    </row>
    <row r="7457" customFormat="false" ht="15" hidden="false" customHeight="false" outlineLevel="0" collapsed="false">
      <c r="A7457" s="0" t="n">
        <v>7445</v>
      </c>
      <c r="B7457" s="7" t="n">
        <v>0.712948</v>
      </c>
      <c r="C7457" s="7" t="n">
        <v>0.967582</v>
      </c>
      <c r="D7457" s="16" t="n">
        <f aca="false">LOGINV(B7457,$B$7,$C$7)</f>
        <v>18.5240267557285</v>
      </c>
      <c r="E7457" s="16" t="n">
        <f aca="false">LOGINV(C7457,$B$8,$C$8)</f>
        <v>359.628664267489</v>
      </c>
      <c r="F7457" s="16" t="n">
        <f aca="false">$B$5/100*E7457*2_Girdiler!$B$14*2_Girdiler!$B$15*2_Girdiler!$B$16</f>
        <v>9.04825719297003</v>
      </c>
      <c r="G7457" s="16" t="n">
        <f aca="false">MIN(MATCH(F7457,2_Girdiler!$B$20:$I$20,1),7)</f>
        <v>2</v>
      </c>
      <c r="H7457" s="16" t="n">
        <f aca="false">IF(F7457&gt;=40,2_Girdiler!$I$21+(F7457-40)*(2_Girdiler!$I$21-2_Girdiler!$H$21)/(2_Girdiler!$I$20-2_Girdiler!$H$20),INDEX(2_Girdiler!$B$21:$I$21,G7457)+(F7457-INDEX(2_Girdiler!$B$20:$I$20,G7457))*(INDEX(2_Girdiler!$B$21:$I$21,G7457+1)-INDEX(2_Girdiler!$B$21:$I$21,G7457))/(INDEX(2_Girdiler!$B$20:$I$20,G7457+1)-INDEX(2_Girdiler!$B$20:$I$20,G7457)))</f>
        <v>17.477211508752</v>
      </c>
      <c r="I7457" s="16" t="n">
        <f aca="false">H7457/2_Girdiler!$B$17</f>
        <v>7.00208794421156</v>
      </c>
      <c r="J7457" s="16" t="n">
        <f aca="false">D7457+I7457</f>
        <v>25.5261146999401</v>
      </c>
    </row>
    <row r="7458" customFormat="false" ht="15" hidden="false" customHeight="false" outlineLevel="0" collapsed="false">
      <c r="A7458" s="0" t="n">
        <v>7446</v>
      </c>
      <c r="B7458" s="7" t="n">
        <v>0.074082</v>
      </c>
      <c r="C7458" s="7" t="n">
        <v>0.223924</v>
      </c>
      <c r="D7458" s="16" t="n">
        <f aca="false">LOGINV(B7458,$B$7,$C$7)</f>
        <v>6.04827654661789</v>
      </c>
      <c r="E7458" s="16" t="n">
        <f aca="false">LOGINV(C7458,$B$8,$C$8)</f>
        <v>66.9060690173934</v>
      </c>
      <c r="F7458" s="16" t="n">
        <f aca="false">$B$5/100*E7458*2_Girdiler!$B$14*2_Girdiler!$B$15*2_Girdiler!$B$16</f>
        <v>1.68335669647762</v>
      </c>
      <c r="G7458" s="16" t="n">
        <f aca="false">MIN(MATCH(F7458,2_Girdiler!$B$20:$I$20,1),7)</f>
        <v>1</v>
      </c>
      <c r="H7458" s="16" t="n">
        <f aca="false">IF(F7458&gt;=40,2_Girdiler!$I$21+(F7458-40)*(2_Girdiler!$I$21-2_Girdiler!$H$21)/(2_Girdiler!$I$20-2_Girdiler!$H$20),INDEX(2_Girdiler!$B$21:$I$21,G7458)+(F7458-INDEX(2_Girdiler!$B$20:$I$20,G7458))*(INDEX(2_Girdiler!$B$21:$I$21,G7458+1)-INDEX(2_Girdiler!$B$21:$I$21,G7458))/(INDEX(2_Girdiler!$B$20:$I$20,G7458+1)-INDEX(2_Girdiler!$B$20:$I$20,G7458)))</f>
        <v>3.70338473225076</v>
      </c>
      <c r="I7458" s="16" t="n">
        <f aca="false">H7458/2_Girdiler!$B$17</f>
        <v>1.48372785747226</v>
      </c>
      <c r="J7458" s="16" t="n">
        <f aca="false">D7458+I7458</f>
        <v>7.53200440409015</v>
      </c>
    </row>
    <row r="7459" customFormat="false" ht="15" hidden="false" customHeight="false" outlineLevel="0" collapsed="false">
      <c r="A7459" s="0" t="n">
        <v>7447</v>
      </c>
      <c r="B7459" s="7" t="n">
        <v>0.170922</v>
      </c>
      <c r="C7459" s="7" t="n">
        <v>0.152632</v>
      </c>
      <c r="D7459" s="16" t="n">
        <f aca="false">LOGINV(B7459,$B$7,$C$7)</f>
        <v>7.97232090845406</v>
      </c>
      <c r="E7459" s="16" t="n">
        <f aca="false">LOGINV(C7459,$B$8,$C$8)</f>
        <v>56.3428809269662</v>
      </c>
      <c r="F7459" s="16" t="n">
        <f aca="false">$B$5/100*E7459*2_Girdiler!$B$14*2_Girdiler!$B$15*2_Girdiler!$B$16</f>
        <v>1.41758688412247</v>
      </c>
      <c r="G7459" s="16" t="n">
        <f aca="false">MIN(MATCH(F7459,2_Girdiler!$B$20:$I$20,1),7)</f>
        <v>1</v>
      </c>
      <c r="H7459" s="16" t="n">
        <f aca="false">IF(F7459&gt;=40,2_Girdiler!$I$21+(F7459-40)*(2_Girdiler!$I$21-2_Girdiler!$H$21)/(2_Girdiler!$I$20-2_Girdiler!$H$20),INDEX(2_Girdiler!$B$21:$I$21,G7459)+(F7459-INDEX(2_Girdiler!$B$20:$I$20,G7459))*(INDEX(2_Girdiler!$B$21:$I$21,G7459+1)-INDEX(2_Girdiler!$B$21:$I$21,G7459))/(INDEX(2_Girdiler!$B$20:$I$20,G7459+1)-INDEX(2_Girdiler!$B$20:$I$20,G7459)))</f>
        <v>3.11869114506943</v>
      </c>
      <c r="I7459" s="16" t="n">
        <f aca="false">H7459/2_Girdiler!$B$17</f>
        <v>1.2494756190182</v>
      </c>
      <c r="J7459" s="16" t="n">
        <f aca="false">D7459+I7459</f>
        <v>9.22179652747226</v>
      </c>
    </row>
    <row r="7460" customFormat="false" ht="15" hidden="false" customHeight="false" outlineLevel="0" collapsed="false">
      <c r="A7460" s="0" t="n">
        <v>7448</v>
      </c>
      <c r="B7460" s="7" t="n">
        <v>0.03486</v>
      </c>
      <c r="C7460" s="7" t="n">
        <v>0.03996</v>
      </c>
      <c r="D7460" s="16" t="n">
        <f aca="false">LOGINV(B7460,$B$7,$C$7)</f>
        <v>4.92748845237371</v>
      </c>
      <c r="E7460" s="16" t="n">
        <f aca="false">LOGINV(C7460,$B$8,$C$8)</f>
        <v>35.2639609720613</v>
      </c>
      <c r="F7460" s="16" t="n">
        <f aca="false">$B$5/100*E7460*2_Girdiler!$B$14*2_Girdiler!$B$15*2_Girdiler!$B$16</f>
        <v>0.887241258057063</v>
      </c>
      <c r="G7460" s="16" t="n">
        <f aca="false">MIN(MATCH(F7460,2_Girdiler!$B$20:$I$20,1),7)</f>
        <v>1</v>
      </c>
      <c r="H7460" s="16" t="n">
        <f aca="false">IF(F7460&gt;=40,2_Girdiler!$I$21+(F7460-40)*(2_Girdiler!$I$21-2_Girdiler!$H$21)/(2_Girdiler!$I$20-2_Girdiler!$H$20),INDEX(2_Girdiler!$B$21:$I$21,G7460)+(F7460-INDEX(2_Girdiler!$B$20:$I$20,G7460))*(INDEX(2_Girdiler!$B$21:$I$21,G7460+1)-INDEX(2_Girdiler!$B$21:$I$21,G7460))/(INDEX(2_Girdiler!$B$20:$I$20,G7460+1)-INDEX(2_Girdiler!$B$20:$I$20,G7460)))</f>
        <v>1.95193076772554</v>
      </c>
      <c r="I7460" s="16" t="n">
        <f aca="false">H7460/2_Girdiler!$B$17</f>
        <v>0.782023544761834</v>
      </c>
      <c r="J7460" s="16" t="n">
        <f aca="false">D7460+I7460</f>
        <v>5.70951199713554</v>
      </c>
    </row>
    <row r="7461" customFormat="false" ht="15" hidden="false" customHeight="false" outlineLevel="0" collapsed="false">
      <c r="A7461" s="0" t="n">
        <v>7449</v>
      </c>
      <c r="B7461" s="7" t="n">
        <v>0.448979</v>
      </c>
      <c r="C7461" s="7" t="n">
        <v>0.517436</v>
      </c>
      <c r="D7461" s="16" t="n">
        <f aca="false">LOGINV(B7461,$B$7,$C$7)</f>
        <v>12.6078329973585</v>
      </c>
      <c r="E7461" s="16" t="n">
        <f aca="false">LOGINV(C7461,$B$8,$C$8)</f>
        <v>112.331016598874</v>
      </c>
      <c r="F7461" s="16" t="n">
        <f aca="false">$B$5/100*E7461*2_Girdiler!$B$14*2_Girdiler!$B$15*2_Girdiler!$B$16</f>
        <v>2.82624837762766</v>
      </c>
      <c r="G7461" s="16" t="n">
        <f aca="false">MIN(MATCH(F7461,2_Girdiler!$B$20:$I$20,1),7)</f>
        <v>1</v>
      </c>
      <c r="H7461" s="16" t="n">
        <f aca="false">IF(F7461&gt;=40,2_Girdiler!$I$21+(F7461-40)*(2_Girdiler!$I$21-2_Girdiler!$H$21)/(2_Girdiler!$I$20-2_Girdiler!$H$20),INDEX(2_Girdiler!$B$21:$I$21,G7461)+(F7461-INDEX(2_Girdiler!$B$20:$I$20,G7461))*(INDEX(2_Girdiler!$B$21:$I$21,G7461+1)-INDEX(2_Girdiler!$B$21:$I$21,G7461))/(INDEX(2_Girdiler!$B$20:$I$20,G7461+1)-INDEX(2_Girdiler!$B$20:$I$20,G7461)))</f>
        <v>6.21774643078085</v>
      </c>
      <c r="I7461" s="16" t="n">
        <f aca="false">H7461/2_Girdiler!$B$17</f>
        <v>2.49108430720387</v>
      </c>
      <c r="J7461" s="16" t="n">
        <f aca="false">D7461+I7461</f>
        <v>15.0989173045623</v>
      </c>
    </row>
    <row r="7462" customFormat="false" ht="15" hidden="false" customHeight="false" outlineLevel="0" collapsed="false">
      <c r="A7462" s="0" t="n">
        <v>7450</v>
      </c>
      <c r="B7462" s="7" t="n">
        <v>0.540708</v>
      </c>
      <c r="C7462" s="7" t="n">
        <v>0.179151</v>
      </c>
      <c r="D7462" s="16" t="n">
        <f aca="false">LOGINV(B7462,$B$7,$C$7)</f>
        <v>14.3360316054085</v>
      </c>
      <c r="E7462" s="16" t="n">
        <f aca="false">LOGINV(C7462,$B$8,$C$8)</f>
        <v>60.3565398425138</v>
      </c>
      <c r="F7462" s="16" t="n">
        <f aca="false">$B$5/100*E7462*2_Girdiler!$B$14*2_Girdiler!$B$15*2_Girdiler!$B$16</f>
        <v>1.51857054243765</v>
      </c>
      <c r="G7462" s="16" t="n">
        <f aca="false">MIN(MATCH(F7462,2_Girdiler!$B$20:$I$20,1),7)</f>
        <v>1</v>
      </c>
      <c r="H7462" s="16" t="n">
        <f aca="false">IF(F7462&gt;=40,2_Girdiler!$I$21+(F7462-40)*(2_Girdiler!$I$21-2_Girdiler!$H$21)/(2_Girdiler!$I$20-2_Girdiler!$H$20),INDEX(2_Girdiler!$B$21:$I$21,G7462)+(F7462-INDEX(2_Girdiler!$B$20:$I$20,G7462))*(INDEX(2_Girdiler!$B$21:$I$21,G7462+1)-INDEX(2_Girdiler!$B$21:$I$21,G7462))/(INDEX(2_Girdiler!$B$20:$I$20,G7462+1)-INDEX(2_Girdiler!$B$20:$I$20,G7462)))</f>
        <v>3.34085519336282</v>
      </c>
      <c r="I7462" s="16" t="n">
        <f aca="false">H7462/2_Girdiler!$B$17</f>
        <v>1.33848365118703</v>
      </c>
      <c r="J7462" s="16" t="n">
        <f aca="false">D7462+I7462</f>
        <v>15.6745152565955</v>
      </c>
    </row>
    <row r="7463" customFormat="false" ht="15" hidden="false" customHeight="false" outlineLevel="0" collapsed="false">
      <c r="A7463" s="0" t="n">
        <v>7451</v>
      </c>
      <c r="B7463" s="7" t="n">
        <v>0.586236</v>
      </c>
      <c r="C7463" s="7" t="n">
        <v>0.849212</v>
      </c>
      <c r="D7463" s="16" t="n">
        <f aca="false">LOGINV(B7463,$B$7,$C$7)</f>
        <v>15.2906641589772</v>
      </c>
      <c r="E7463" s="16" t="n">
        <f aca="false">LOGINV(C7463,$B$8,$C$8)</f>
        <v>212.739635700966</v>
      </c>
      <c r="F7463" s="16" t="n">
        <f aca="false">$B$5/100*E7463*2_Girdiler!$B$14*2_Girdiler!$B$15*2_Girdiler!$B$16</f>
        <v>5.35252923423631</v>
      </c>
      <c r="G7463" s="16" t="n">
        <f aca="false">MIN(MATCH(F7463,2_Girdiler!$B$20:$I$20,1),7)</f>
        <v>2</v>
      </c>
      <c r="H7463" s="16" t="n">
        <f aca="false">IF(F7463&gt;=40,2_Girdiler!$I$21+(F7463-40)*(2_Girdiler!$I$21-2_Girdiler!$H$21)/(2_Girdiler!$I$20-2_Girdiler!$H$20),INDEX(2_Girdiler!$B$21:$I$21,G7463)+(F7463-INDEX(2_Girdiler!$B$20:$I$20,G7463))*(INDEX(2_Girdiler!$B$21:$I$21,G7463+1)-INDEX(2_Girdiler!$B$21:$I$21,G7463))/(INDEX(2_Girdiler!$B$20:$I$20,G7463+1)-INDEX(2_Girdiler!$B$20:$I$20,G7463)))</f>
        <v>11.5640467747781</v>
      </c>
      <c r="I7463" s="16" t="n">
        <f aca="false">H7463/2_Girdiler!$B$17</f>
        <v>4.63303156040789</v>
      </c>
      <c r="J7463" s="16" t="n">
        <f aca="false">D7463+I7463</f>
        <v>19.9236957193851</v>
      </c>
    </row>
    <row r="7464" customFormat="false" ht="15" hidden="false" customHeight="false" outlineLevel="0" collapsed="false">
      <c r="A7464" s="0" t="n">
        <v>7452</v>
      </c>
      <c r="B7464" s="7" t="n">
        <v>0.173589</v>
      </c>
      <c r="C7464" s="7" t="n">
        <v>0.483085</v>
      </c>
      <c r="D7464" s="16" t="n">
        <f aca="false">LOGINV(B7464,$B$7,$C$7)</f>
        <v>8.01889802433506</v>
      </c>
      <c r="E7464" s="16" t="n">
        <f aca="false">LOGINV(C7464,$B$8,$C$8)</f>
        <v>106.256069118882</v>
      </c>
      <c r="F7464" s="16" t="n">
        <f aca="false">$B$5/100*E7464*2_Girdiler!$B$14*2_Girdiler!$B$15*2_Girdiler!$B$16</f>
        <v>2.67340269903106</v>
      </c>
      <c r="G7464" s="16" t="n">
        <f aca="false">MIN(MATCH(F7464,2_Girdiler!$B$20:$I$20,1),7)</f>
        <v>1</v>
      </c>
      <c r="H7464" s="16" t="n">
        <f aca="false">IF(F7464&gt;=40,2_Girdiler!$I$21+(F7464-40)*(2_Girdiler!$I$21-2_Girdiler!$H$21)/(2_Girdiler!$I$20-2_Girdiler!$H$20),INDEX(2_Girdiler!$B$21:$I$21,G7464)+(F7464-INDEX(2_Girdiler!$B$20:$I$20,G7464))*(INDEX(2_Girdiler!$B$21:$I$21,G7464+1)-INDEX(2_Girdiler!$B$21:$I$21,G7464))/(INDEX(2_Girdiler!$B$20:$I$20,G7464+1)-INDEX(2_Girdiler!$B$20:$I$20,G7464)))</f>
        <v>5.88148593786833</v>
      </c>
      <c r="I7464" s="16" t="n">
        <f aca="false">H7464/2_Girdiler!$B$17</f>
        <v>2.35636455844084</v>
      </c>
      <c r="J7464" s="16" t="n">
        <f aca="false">D7464+I7464</f>
        <v>10.3752625827759</v>
      </c>
    </row>
    <row r="7465" customFormat="false" ht="15" hidden="false" customHeight="false" outlineLevel="0" collapsed="false">
      <c r="A7465" s="0" t="n">
        <v>7453</v>
      </c>
      <c r="B7465" s="7" t="n">
        <v>0.911828</v>
      </c>
      <c r="C7465" s="7" t="n">
        <v>0.821041</v>
      </c>
      <c r="D7465" s="16" t="n">
        <f aca="false">LOGINV(B7465,$B$7,$C$7)</f>
        <v>28.7736307216556</v>
      </c>
      <c r="E7465" s="16" t="n">
        <f aca="false">LOGINV(C7465,$B$8,$C$8)</f>
        <v>197.682606175789</v>
      </c>
      <c r="F7465" s="16" t="n">
        <f aca="false">$B$5/100*E7465*2_Girdiler!$B$14*2_Girdiler!$B$15*2_Girdiler!$B$16</f>
        <v>4.97369437138285</v>
      </c>
      <c r="G7465" s="16" t="n">
        <f aca="false">MIN(MATCH(F7465,2_Girdiler!$B$20:$I$20,1),7)</f>
        <v>1</v>
      </c>
      <c r="H7465" s="16" t="n">
        <f aca="false">IF(F7465&gt;=40,2_Girdiler!$I$21+(F7465-40)*(2_Girdiler!$I$21-2_Girdiler!$H$21)/(2_Girdiler!$I$20-2_Girdiler!$H$20),INDEX(2_Girdiler!$B$21:$I$21,G7465)+(F7465-INDEX(2_Girdiler!$B$20:$I$20,G7465))*(INDEX(2_Girdiler!$B$21:$I$21,G7465+1)-INDEX(2_Girdiler!$B$21:$I$21,G7465))/(INDEX(2_Girdiler!$B$20:$I$20,G7465+1)-INDEX(2_Girdiler!$B$20:$I$20,G7465)))</f>
        <v>10.9421276170423</v>
      </c>
      <c r="I7465" s="16" t="n">
        <f aca="false">H7465/2_Girdiler!$B$17</f>
        <v>4.38386523118681</v>
      </c>
      <c r="J7465" s="16" t="n">
        <f aca="false">D7465+I7465</f>
        <v>33.1574959528425</v>
      </c>
    </row>
    <row r="7466" customFormat="false" ht="15" hidden="false" customHeight="false" outlineLevel="0" collapsed="false">
      <c r="A7466" s="0" t="n">
        <v>7454</v>
      </c>
      <c r="B7466" s="7" t="n">
        <v>0.934439</v>
      </c>
      <c r="C7466" s="7" t="n">
        <v>0.900953</v>
      </c>
      <c r="D7466" s="16" t="n">
        <f aca="false">LOGINV(B7466,$B$7,$C$7)</f>
        <v>31.4155311757589</v>
      </c>
      <c r="E7466" s="16" t="n">
        <f aca="false">LOGINV(C7466,$B$8,$C$8)</f>
        <v>250.632593730125</v>
      </c>
      <c r="F7466" s="16" t="n">
        <f aca="false">$B$5/100*E7466*2_Girdiler!$B$14*2_Girdiler!$B$15*2_Girdiler!$B$16</f>
        <v>6.30591605824994</v>
      </c>
      <c r="G7466" s="16" t="n">
        <f aca="false">MIN(MATCH(F7466,2_Girdiler!$B$20:$I$20,1),7)</f>
        <v>2</v>
      </c>
      <c r="H7466" s="16" t="n">
        <f aca="false">IF(F7466&gt;=40,2_Girdiler!$I$21+(F7466-40)*(2_Girdiler!$I$21-2_Girdiler!$H$21)/(2_Girdiler!$I$20-2_Girdiler!$H$20),INDEX(2_Girdiler!$B$21:$I$21,G7466)+(F7466-INDEX(2_Girdiler!$B$20:$I$20,G7466))*(INDEX(2_Girdiler!$B$21:$I$21,G7466+1)-INDEX(2_Girdiler!$B$21:$I$21,G7466))/(INDEX(2_Girdiler!$B$20:$I$20,G7466+1)-INDEX(2_Girdiler!$B$20:$I$20,G7466)))</f>
        <v>13.0894656931999</v>
      </c>
      <c r="I7466" s="16" t="n">
        <f aca="false">H7466/2_Girdiler!$B$17</f>
        <v>5.24417696041663</v>
      </c>
      <c r="J7466" s="16" t="n">
        <f aca="false">D7466+I7466</f>
        <v>36.6597081361755</v>
      </c>
    </row>
    <row r="7467" customFormat="false" ht="15" hidden="false" customHeight="false" outlineLevel="0" collapsed="false">
      <c r="A7467" s="0" t="n">
        <v>7455</v>
      </c>
      <c r="B7467" s="7" t="n">
        <v>0.136203</v>
      </c>
      <c r="C7467" s="7" t="n">
        <v>0.953998</v>
      </c>
      <c r="D7467" s="16" t="n">
        <f aca="false">LOGINV(B7467,$B$7,$C$7)</f>
        <v>7.34508926787257</v>
      </c>
      <c r="E7467" s="16" t="n">
        <f aca="false">LOGINV(C7467,$B$8,$C$8)</f>
        <v>324.032863386865</v>
      </c>
      <c r="F7467" s="16" t="n">
        <f aca="false">$B$5/100*E7467*2_Girdiler!$B$14*2_Girdiler!$B$15*2_Girdiler!$B$16</f>
        <v>8.15266684281352</v>
      </c>
      <c r="G7467" s="16" t="n">
        <f aca="false">MIN(MATCH(F7467,2_Girdiler!$B$20:$I$20,1),7)</f>
        <v>2</v>
      </c>
      <c r="H7467" s="16" t="n">
        <f aca="false">IF(F7467&gt;=40,2_Girdiler!$I$21+(F7467-40)*(2_Girdiler!$I$21-2_Girdiler!$H$21)/(2_Girdiler!$I$20-2_Girdiler!$H$20),INDEX(2_Girdiler!$B$21:$I$21,G7467)+(F7467-INDEX(2_Girdiler!$B$20:$I$20,G7467))*(INDEX(2_Girdiler!$B$21:$I$21,G7467+1)-INDEX(2_Girdiler!$B$21:$I$21,G7467))/(INDEX(2_Girdiler!$B$20:$I$20,G7467+1)-INDEX(2_Girdiler!$B$20:$I$20,G7467)))</f>
        <v>16.0442669485016</v>
      </c>
      <c r="I7467" s="16" t="n">
        <f aca="false">H7467/2_Girdiler!$B$17</f>
        <v>6.4279915659061</v>
      </c>
      <c r="J7467" s="16" t="n">
        <f aca="false">D7467+I7467</f>
        <v>13.7730808337787</v>
      </c>
    </row>
    <row r="7468" customFormat="false" ht="15" hidden="false" customHeight="false" outlineLevel="0" collapsed="false">
      <c r="A7468" s="0" t="n">
        <v>7456</v>
      </c>
      <c r="B7468" s="7" t="n">
        <v>0.369034</v>
      </c>
      <c r="C7468" s="7" t="n">
        <v>0.645388</v>
      </c>
      <c r="D7468" s="16" t="n">
        <f aca="false">LOGINV(B7468,$B$7,$C$7)</f>
        <v>11.2390940963451</v>
      </c>
      <c r="E7468" s="16" t="n">
        <f aca="false">LOGINV(C7468,$B$8,$C$8)</f>
        <v>138.925115480734</v>
      </c>
      <c r="F7468" s="16" t="n">
        <f aca="false">$B$5/100*E7468*2_Girdiler!$B$14*2_Girdiler!$B$15*2_Girdiler!$B$16</f>
        <v>3.49535590549527</v>
      </c>
      <c r="G7468" s="16" t="n">
        <f aca="false">MIN(MATCH(F7468,2_Girdiler!$B$20:$I$20,1),7)</f>
        <v>1</v>
      </c>
      <c r="H7468" s="16" t="n">
        <f aca="false">IF(F7468&gt;=40,2_Girdiler!$I$21+(F7468-40)*(2_Girdiler!$I$21-2_Girdiler!$H$21)/(2_Girdiler!$I$20-2_Girdiler!$H$20),INDEX(2_Girdiler!$B$21:$I$21,G7468)+(F7468-INDEX(2_Girdiler!$B$20:$I$20,G7468))*(INDEX(2_Girdiler!$B$21:$I$21,G7468+1)-INDEX(2_Girdiler!$B$21:$I$21,G7468))/(INDEX(2_Girdiler!$B$20:$I$20,G7468+1)-INDEX(2_Girdiler!$B$20:$I$20,G7468)))</f>
        <v>7.68978299208958</v>
      </c>
      <c r="I7468" s="16" t="n">
        <f aca="false">H7468/2_Girdiler!$B$17</f>
        <v>3.08084254490769</v>
      </c>
      <c r="J7468" s="16" t="n">
        <f aca="false">D7468+I7468</f>
        <v>14.3199366412528</v>
      </c>
    </row>
    <row r="7469" customFormat="false" ht="15" hidden="false" customHeight="false" outlineLevel="0" collapsed="false">
      <c r="A7469" s="0" t="n">
        <v>7457</v>
      </c>
      <c r="B7469" s="7" t="n">
        <v>0.224284</v>
      </c>
      <c r="C7469" s="7" t="n">
        <v>0.258744</v>
      </c>
      <c r="D7469" s="16" t="n">
        <f aca="false">LOGINV(B7469,$B$7,$C$7)</f>
        <v>8.87643263143336</v>
      </c>
      <c r="E7469" s="16" t="n">
        <f aca="false">LOGINV(C7469,$B$8,$C$8)</f>
        <v>71.9122784142775</v>
      </c>
      <c r="F7469" s="16" t="n">
        <f aca="false">$B$5/100*E7469*2_Girdiler!$B$14*2_Girdiler!$B$15*2_Girdiler!$B$16</f>
        <v>1.80931292490322</v>
      </c>
      <c r="G7469" s="16" t="n">
        <f aca="false">MIN(MATCH(F7469,2_Girdiler!$B$20:$I$20,1),7)</f>
        <v>1</v>
      </c>
      <c r="H7469" s="16" t="n">
        <f aca="false">IF(F7469&gt;=40,2_Girdiler!$I$21+(F7469-40)*(2_Girdiler!$I$21-2_Girdiler!$H$21)/(2_Girdiler!$I$20-2_Girdiler!$H$20),INDEX(2_Girdiler!$B$21:$I$21,G7469)+(F7469-INDEX(2_Girdiler!$B$20:$I$20,G7469))*(INDEX(2_Girdiler!$B$21:$I$21,G7469+1)-INDEX(2_Girdiler!$B$21:$I$21,G7469))/(INDEX(2_Girdiler!$B$20:$I$20,G7469+1)-INDEX(2_Girdiler!$B$20:$I$20,G7469)))</f>
        <v>3.98048843478709</v>
      </c>
      <c r="I7469" s="16" t="n">
        <f aca="false">H7469/2_Girdiler!$B$17</f>
        <v>1.59474696906534</v>
      </c>
      <c r="J7469" s="16" t="n">
        <f aca="false">D7469+I7469</f>
        <v>10.4711796004987</v>
      </c>
    </row>
    <row r="7470" customFormat="false" ht="15" hidden="false" customHeight="false" outlineLevel="0" collapsed="false">
      <c r="A7470" s="0" t="n">
        <v>7458</v>
      </c>
      <c r="B7470" s="7" t="n">
        <v>0.205578</v>
      </c>
      <c r="C7470" s="7" t="n">
        <v>0.596439</v>
      </c>
      <c r="D7470" s="16" t="n">
        <f aca="false">LOGINV(B7470,$B$7,$C$7)</f>
        <v>8.56509023734249</v>
      </c>
      <c r="E7470" s="16" t="n">
        <f aca="false">LOGINV(C7470,$B$8,$C$8)</f>
        <v>127.845407406026</v>
      </c>
      <c r="F7470" s="16" t="n">
        <f aca="false">$B$5/100*E7470*2_Girdiler!$B$14*2_Girdiler!$B$15*2_Girdiler!$B$16</f>
        <v>3.21659045033562</v>
      </c>
      <c r="G7470" s="16" t="n">
        <f aca="false">MIN(MATCH(F7470,2_Girdiler!$B$20:$I$20,1),7)</f>
        <v>1</v>
      </c>
      <c r="H7470" s="16" t="n">
        <f aca="false">IF(F7470&gt;=40,2_Girdiler!$I$21+(F7470-40)*(2_Girdiler!$I$21-2_Girdiler!$H$21)/(2_Girdiler!$I$20-2_Girdiler!$H$20),INDEX(2_Girdiler!$B$21:$I$21,G7470)+(F7470-INDEX(2_Girdiler!$B$20:$I$20,G7470))*(INDEX(2_Girdiler!$B$21:$I$21,G7470+1)-INDEX(2_Girdiler!$B$21:$I$21,G7470))/(INDEX(2_Girdiler!$B$20:$I$20,G7470+1)-INDEX(2_Girdiler!$B$20:$I$20,G7470)))</f>
        <v>7.07649899073837</v>
      </c>
      <c r="I7470" s="16" t="n">
        <f aca="false">H7470/2_Girdiler!$B$17</f>
        <v>2.8351358135971</v>
      </c>
      <c r="J7470" s="16" t="n">
        <f aca="false">D7470+I7470</f>
        <v>11.4002260509396</v>
      </c>
    </row>
    <row r="7471" customFormat="false" ht="15" hidden="false" customHeight="false" outlineLevel="0" collapsed="false">
      <c r="A7471" s="0" t="n">
        <v>7459</v>
      </c>
      <c r="B7471" s="7" t="n">
        <v>0.376311</v>
      </c>
      <c r="C7471" s="7" t="n">
        <v>0.371611</v>
      </c>
      <c r="D7471" s="16" t="n">
        <f aca="false">LOGINV(B7471,$B$7,$C$7)</f>
        <v>11.3602051584294</v>
      </c>
      <c r="E7471" s="16" t="n">
        <f aca="false">LOGINV(C7471,$B$8,$C$8)</f>
        <v>88.3909877011272</v>
      </c>
      <c r="F7471" s="16" t="n">
        <f aca="false">$B$5/100*E7471*2_Girdiler!$B$14*2_Girdiler!$B$15*2_Girdiler!$B$16</f>
        <v>2.22391725056036</v>
      </c>
      <c r="G7471" s="16" t="n">
        <f aca="false">MIN(MATCH(F7471,2_Girdiler!$B$20:$I$20,1),7)</f>
        <v>1</v>
      </c>
      <c r="H7471" s="16" t="n">
        <f aca="false">IF(F7471&gt;=40,2_Girdiler!$I$21+(F7471-40)*(2_Girdiler!$I$21-2_Girdiler!$H$21)/(2_Girdiler!$I$20-2_Girdiler!$H$20),INDEX(2_Girdiler!$B$21:$I$21,G7471)+(F7471-INDEX(2_Girdiler!$B$20:$I$20,G7471))*(INDEX(2_Girdiler!$B$21:$I$21,G7471+1)-INDEX(2_Girdiler!$B$21:$I$21,G7471))/(INDEX(2_Girdiler!$B$20:$I$20,G7471+1)-INDEX(2_Girdiler!$B$20:$I$20,G7471)))</f>
        <v>4.89261795123279</v>
      </c>
      <c r="I7471" s="16" t="n">
        <f aca="false">H7471/2_Girdiler!$B$17</f>
        <v>1.9601834740516</v>
      </c>
      <c r="J7471" s="16" t="n">
        <f aca="false">D7471+I7471</f>
        <v>13.320388632481</v>
      </c>
    </row>
    <row r="7472" customFormat="false" ht="15" hidden="false" customHeight="false" outlineLevel="0" collapsed="false">
      <c r="A7472" s="0" t="n">
        <v>7460</v>
      </c>
      <c r="B7472" s="7" t="n">
        <v>0.884645</v>
      </c>
      <c r="C7472" s="7" t="n">
        <v>0.83992</v>
      </c>
      <c r="D7472" s="16" t="n">
        <f aca="false">LOGINV(B7472,$B$7,$C$7)</f>
        <v>26.4131422309124</v>
      </c>
      <c r="E7472" s="16" t="n">
        <f aca="false">LOGINV(C7472,$B$8,$C$8)</f>
        <v>207.460182234362</v>
      </c>
      <c r="F7472" s="16" t="n">
        <f aca="false">$B$5/100*E7472*2_Girdiler!$B$14*2_Girdiler!$B$15*2_Girdiler!$B$16</f>
        <v>5.21969818501655</v>
      </c>
      <c r="G7472" s="16" t="n">
        <f aca="false">MIN(MATCH(F7472,2_Girdiler!$B$20:$I$20,1),7)</f>
        <v>2</v>
      </c>
      <c r="H7472" s="16" t="n">
        <f aca="false">IF(F7472&gt;=40,2_Girdiler!$I$21+(F7472-40)*(2_Girdiler!$I$21-2_Girdiler!$H$21)/(2_Girdiler!$I$20-2_Girdiler!$H$20),INDEX(2_Girdiler!$B$21:$I$21,G7472)+(F7472-INDEX(2_Girdiler!$B$20:$I$20,G7472))*(INDEX(2_Girdiler!$B$21:$I$21,G7472+1)-INDEX(2_Girdiler!$B$21:$I$21,G7472))/(INDEX(2_Girdiler!$B$20:$I$20,G7472+1)-INDEX(2_Girdiler!$B$20:$I$20,G7472)))</f>
        <v>11.3515170960265</v>
      </c>
      <c r="I7472" s="16" t="n">
        <f aca="false">H7472/2_Girdiler!$B$17</f>
        <v>4.54788345193368</v>
      </c>
      <c r="J7472" s="16" t="n">
        <f aca="false">D7472+I7472</f>
        <v>30.9610256828461</v>
      </c>
    </row>
    <row r="7473" customFormat="false" ht="15" hidden="false" customHeight="false" outlineLevel="0" collapsed="false">
      <c r="A7473" s="0" t="n">
        <v>7461</v>
      </c>
      <c r="B7473" s="7" t="n">
        <v>0.497552</v>
      </c>
      <c r="C7473" s="7" t="n">
        <v>0.946229</v>
      </c>
      <c r="D7473" s="16" t="n">
        <f aca="false">LOGINV(B7473,$B$7,$C$7)</f>
        <v>13.4958151183493</v>
      </c>
      <c r="E7473" s="16" t="n">
        <f aca="false">LOGINV(C7473,$B$8,$C$8)</f>
        <v>308.603745939886</v>
      </c>
      <c r="F7473" s="16" t="n">
        <f aca="false">$B$5/100*E7473*2_Girdiler!$B$14*2_Girdiler!$B$15*2_Girdiler!$B$16</f>
        <v>7.76447024784753</v>
      </c>
      <c r="G7473" s="16" t="n">
        <f aca="false">MIN(MATCH(F7473,2_Girdiler!$B$20:$I$20,1),7)</f>
        <v>2</v>
      </c>
      <c r="H7473" s="16" t="n">
        <f aca="false">IF(F7473&gt;=40,2_Girdiler!$I$21+(F7473-40)*(2_Girdiler!$I$21-2_Girdiler!$H$21)/(2_Girdiler!$I$20-2_Girdiler!$H$20),INDEX(2_Girdiler!$B$21:$I$21,G7473)+(F7473-INDEX(2_Girdiler!$B$20:$I$20,G7473))*(INDEX(2_Girdiler!$B$21:$I$21,G7473+1)-INDEX(2_Girdiler!$B$21:$I$21,G7473))/(INDEX(2_Girdiler!$B$20:$I$20,G7473+1)-INDEX(2_Girdiler!$B$20:$I$20,G7473)))</f>
        <v>15.423152396556</v>
      </c>
      <c r="I7473" s="16" t="n">
        <f aca="false">H7473/2_Girdiler!$B$17</f>
        <v>6.17914759477406</v>
      </c>
      <c r="J7473" s="16" t="n">
        <f aca="false">D7473+I7473</f>
        <v>19.6749627131234</v>
      </c>
    </row>
    <row r="7474" customFormat="false" ht="15" hidden="false" customHeight="false" outlineLevel="0" collapsed="false">
      <c r="A7474" s="0" t="n">
        <v>7462</v>
      </c>
      <c r="B7474" s="7" t="n">
        <v>0.148165</v>
      </c>
      <c r="C7474" s="7" t="n">
        <v>0.289405</v>
      </c>
      <c r="D7474" s="16" t="n">
        <f aca="false">LOGINV(B7474,$B$7,$C$7)</f>
        <v>7.56617123919521</v>
      </c>
      <c r="E7474" s="16" t="n">
        <f aca="false">LOGINV(C7474,$B$8,$C$8)</f>
        <v>76.3170746205147</v>
      </c>
      <c r="F7474" s="16" t="n">
        <f aca="false">$B$5/100*E7474*2_Girdiler!$B$14*2_Girdiler!$B$15*2_Girdiler!$B$16</f>
        <v>1.92013759745215</v>
      </c>
      <c r="G7474" s="16" t="n">
        <f aca="false">MIN(MATCH(F7474,2_Girdiler!$B$20:$I$20,1),7)</f>
        <v>1</v>
      </c>
      <c r="H7474" s="16" t="n">
        <f aca="false">IF(F7474&gt;=40,2_Girdiler!$I$21+(F7474-40)*(2_Girdiler!$I$21-2_Girdiler!$H$21)/(2_Girdiler!$I$20-2_Girdiler!$H$20),INDEX(2_Girdiler!$B$21:$I$21,G7474)+(F7474-INDEX(2_Girdiler!$B$20:$I$20,G7474))*(INDEX(2_Girdiler!$B$21:$I$21,G7474+1)-INDEX(2_Girdiler!$B$21:$I$21,G7474))/(INDEX(2_Girdiler!$B$20:$I$20,G7474+1)-INDEX(2_Girdiler!$B$20:$I$20,G7474)))</f>
        <v>4.22430271439473</v>
      </c>
      <c r="I7474" s="16" t="n">
        <f aca="false">H7474/2_Girdiler!$B$17</f>
        <v>1.69242897211327</v>
      </c>
      <c r="J7474" s="16" t="n">
        <f aca="false">D7474+I7474</f>
        <v>9.25860021130848</v>
      </c>
    </row>
    <row r="7475" customFormat="false" ht="15" hidden="false" customHeight="false" outlineLevel="0" collapsed="false">
      <c r="A7475" s="0" t="n">
        <v>7463</v>
      </c>
      <c r="B7475" s="7" t="n">
        <v>0.730514</v>
      </c>
      <c r="C7475" s="7" t="n">
        <v>0.452455</v>
      </c>
      <c r="D7475" s="16" t="n">
        <f aca="false">LOGINV(B7475,$B$7,$C$7)</f>
        <v>19.0725260397962</v>
      </c>
      <c r="E7475" s="16" t="n">
        <f aca="false">LOGINV(C7475,$B$8,$C$8)</f>
        <v>101.100684905602</v>
      </c>
      <c r="F7475" s="16" t="n">
        <f aca="false">$B$5/100*E7475*2_Girdiler!$B$14*2_Girdiler!$B$15*2_Girdiler!$B$16</f>
        <v>2.54369323222494</v>
      </c>
      <c r="G7475" s="16" t="n">
        <f aca="false">MIN(MATCH(F7475,2_Girdiler!$B$20:$I$20,1),7)</f>
        <v>1</v>
      </c>
      <c r="H7475" s="16" t="n">
        <f aca="false">IF(F7475&gt;=40,2_Girdiler!$I$21+(F7475-40)*(2_Girdiler!$I$21-2_Girdiler!$H$21)/(2_Girdiler!$I$20-2_Girdiler!$H$20),INDEX(2_Girdiler!$B$21:$I$21,G7475)+(F7475-INDEX(2_Girdiler!$B$20:$I$20,G7475))*(INDEX(2_Girdiler!$B$21:$I$21,G7475+1)-INDEX(2_Girdiler!$B$21:$I$21,G7475))/(INDEX(2_Girdiler!$B$20:$I$20,G7475+1)-INDEX(2_Girdiler!$B$20:$I$20,G7475)))</f>
        <v>5.59612511089486</v>
      </c>
      <c r="I7475" s="16" t="n">
        <f aca="false">H7475/2_Girdiler!$B$17</f>
        <v>2.24203730404442</v>
      </c>
      <c r="J7475" s="16" t="n">
        <f aca="false">D7475+I7475</f>
        <v>21.3145633438406</v>
      </c>
    </row>
    <row r="7476" customFormat="false" ht="15" hidden="false" customHeight="false" outlineLevel="0" collapsed="false">
      <c r="A7476" s="0" t="n">
        <v>7464</v>
      </c>
      <c r="B7476" s="7" t="n">
        <v>0.977378</v>
      </c>
      <c r="C7476" s="7" t="n">
        <v>0.672426</v>
      </c>
      <c r="D7476" s="16" t="n">
        <f aca="false">LOGINV(B7476,$B$7,$C$7)</f>
        <v>41.3439450185064</v>
      </c>
      <c r="E7476" s="16" t="n">
        <f aca="false">LOGINV(C7476,$B$8,$C$8)</f>
        <v>145.696193293362</v>
      </c>
      <c r="F7476" s="16" t="n">
        <f aca="false">$B$5/100*E7476*2_Girdiler!$B$14*2_Girdiler!$B$15*2_Girdiler!$B$16</f>
        <v>3.66571622326099</v>
      </c>
      <c r="G7476" s="16" t="n">
        <f aca="false">MIN(MATCH(F7476,2_Girdiler!$B$20:$I$20,1),7)</f>
        <v>1</v>
      </c>
      <c r="H7476" s="16" t="n">
        <f aca="false">IF(F7476&gt;=40,2_Girdiler!$I$21+(F7476-40)*(2_Girdiler!$I$21-2_Girdiler!$H$21)/(2_Girdiler!$I$20-2_Girdiler!$H$20),INDEX(2_Girdiler!$B$21:$I$21,G7476)+(F7476-INDEX(2_Girdiler!$B$20:$I$20,G7476))*(INDEX(2_Girdiler!$B$21:$I$21,G7476+1)-INDEX(2_Girdiler!$B$21:$I$21,G7476))/(INDEX(2_Girdiler!$B$20:$I$20,G7476+1)-INDEX(2_Girdiler!$B$20:$I$20,G7476)))</f>
        <v>8.06457569117419</v>
      </c>
      <c r="I7476" s="16" t="n">
        <f aca="false">H7476/2_Girdiler!$B$17</f>
        <v>3.23099987627171</v>
      </c>
      <c r="J7476" s="16" t="n">
        <f aca="false">D7476+I7476</f>
        <v>44.5749448947781</v>
      </c>
    </row>
    <row r="7477" customFormat="false" ht="15" hidden="false" customHeight="false" outlineLevel="0" collapsed="false">
      <c r="A7477" s="0" t="n">
        <v>7465</v>
      </c>
      <c r="B7477" s="7" t="n">
        <v>0.367642</v>
      </c>
      <c r="C7477" s="7" t="n">
        <v>0.776817</v>
      </c>
      <c r="D7477" s="16" t="n">
        <f aca="false">LOGINV(B7477,$B$7,$C$7)</f>
        <v>11.2159876208365</v>
      </c>
      <c r="E7477" s="16" t="n">
        <f aca="false">LOGINV(C7477,$B$8,$C$8)</f>
        <v>178.532238156238</v>
      </c>
      <c r="F7477" s="16" t="n">
        <f aca="false">$B$5/100*E7477*2_Girdiler!$B$14*2_Girdiler!$B$15*2_Girdiler!$B$16</f>
        <v>4.49187111201095</v>
      </c>
      <c r="G7477" s="16" t="n">
        <f aca="false">MIN(MATCH(F7477,2_Girdiler!$B$20:$I$20,1),7)</f>
        <v>1</v>
      </c>
      <c r="H7477" s="16" t="n">
        <f aca="false">IF(F7477&gt;=40,2_Girdiler!$I$21+(F7477-40)*(2_Girdiler!$I$21-2_Girdiler!$H$21)/(2_Girdiler!$I$20-2_Girdiler!$H$20),INDEX(2_Girdiler!$B$21:$I$21,G7477)+(F7477-INDEX(2_Girdiler!$B$20:$I$20,G7477))*(INDEX(2_Girdiler!$B$21:$I$21,G7477+1)-INDEX(2_Girdiler!$B$21:$I$21,G7477))/(INDEX(2_Girdiler!$B$20:$I$20,G7477+1)-INDEX(2_Girdiler!$B$20:$I$20,G7477)))</f>
        <v>9.8821164464241</v>
      </c>
      <c r="I7477" s="16" t="n">
        <f aca="false">H7477/2_Girdiler!$B$17</f>
        <v>3.9591812685994</v>
      </c>
      <c r="J7477" s="16" t="n">
        <f aca="false">D7477+I7477</f>
        <v>15.1751688894359</v>
      </c>
    </row>
    <row r="7478" customFormat="false" ht="15" hidden="false" customHeight="false" outlineLevel="0" collapsed="false">
      <c r="A7478" s="0" t="n">
        <v>7466</v>
      </c>
      <c r="B7478" s="7" t="n">
        <v>0.914506</v>
      </c>
      <c r="C7478" s="7" t="n">
        <v>0.166779</v>
      </c>
      <c r="D7478" s="16" t="n">
        <f aca="false">LOGINV(B7478,$B$7,$C$7)</f>
        <v>29.046578762789</v>
      </c>
      <c r="E7478" s="16" t="n">
        <f aca="false">LOGINV(C7478,$B$8,$C$8)</f>
        <v>58.5012800453832</v>
      </c>
      <c r="F7478" s="16" t="n">
        <f aca="false">$B$5/100*E7478*2_Girdiler!$B$14*2_Girdiler!$B$15*2_Girdiler!$B$16</f>
        <v>1.47189220594184</v>
      </c>
      <c r="G7478" s="16" t="n">
        <f aca="false">MIN(MATCH(F7478,2_Girdiler!$B$20:$I$20,1),7)</f>
        <v>1</v>
      </c>
      <c r="H7478" s="16" t="n">
        <f aca="false">IF(F7478&gt;=40,2_Girdiler!$I$21+(F7478-40)*(2_Girdiler!$I$21-2_Girdiler!$H$21)/(2_Girdiler!$I$20-2_Girdiler!$H$20),INDEX(2_Girdiler!$B$21:$I$21,G7478)+(F7478-INDEX(2_Girdiler!$B$20:$I$20,G7478))*(INDEX(2_Girdiler!$B$21:$I$21,G7478+1)-INDEX(2_Girdiler!$B$21:$I$21,G7478))/(INDEX(2_Girdiler!$B$20:$I$20,G7478+1)-INDEX(2_Girdiler!$B$20:$I$20,G7478)))</f>
        <v>3.23816285307205</v>
      </c>
      <c r="I7478" s="16" t="n">
        <f aca="false">H7478/2_Girdiler!$B$17</f>
        <v>1.29734088664746</v>
      </c>
      <c r="J7478" s="16" t="n">
        <f aca="false">D7478+I7478</f>
        <v>30.3439196494365</v>
      </c>
    </row>
    <row r="7479" customFormat="false" ht="15" hidden="false" customHeight="false" outlineLevel="0" collapsed="false">
      <c r="A7479" s="0" t="n">
        <v>7467</v>
      </c>
      <c r="B7479" s="7" t="n">
        <v>0.632041</v>
      </c>
      <c r="C7479" s="7" t="n">
        <v>0.426297</v>
      </c>
      <c r="D7479" s="16" t="n">
        <f aca="false">LOGINV(B7479,$B$7,$C$7)</f>
        <v>16.3428562655108</v>
      </c>
      <c r="E7479" s="16" t="n">
        <f aca="false">LOGINV(C7479,$B$8,$C$8)</f>
        <v>96.8621592160901</v>
      </c>
      <c r="F7479" s="16" t="n">
        <f aca="false">$B$5/100*E7479*2_Girdiler!$B$14*2_Girdiler!$B$15*2_Girdiler!$B$16</f>
        <v>2.43705192587683</v>
      </c>
      <c r="G7479" s="16" t="n">
        <f aca="false">MIN(MATCH(F7479,2_Girdiler!$B$20:$I$20,1),7)</f>
        <v>1</v>
      </c>
      <c r="H7479" s="16" t="n">
        <f aca="false">IF(F7479&gt;=40,2_Girdiler!$I$21+(F7479-40)*(2_Girdiler!$I$21-2_Girdiler!$H$21)/(2_Girdiler!$I$20-2_Girdiler!$H$20),INDEX(2_Girdiler!$B$21:$I$21,G7479)+(F7479-INDEX(2_Girdiler!$B$20:$I$20,G7479))*(INDEX(2_Girdiler!$B$21:$I$21,G7479+1)-INDEX(2_Girdiler!$B$21:$I$21,G7479))/(INDEX(2_Girdiler!$B$20:$I$20,G7479+1)-INDEX(2_Girdiler!$B$20:$I$20,G7479)))</f>
        <v>5.36151423692902</v>
      </c>
      <c r="I7479" s="16" t="n">
        <f aca="false">H7479/2_Girdiler!$B$17</f>
        <v>2.1480425628722</v>
      </c>
      <c r="J7479" s="16" t="n">
        <f aca="false">D7479+I7479</f>
        <v>18.490898828383</v>
      </c>
    </row>
    <row r="7480" customFormat="false" ht="15" hidden="false" customHeight="false" outlineLevel="0" collapsed="false">
      <c r="A7480" s="0" t="n">
        <v>7468</v>
      </c>
      <c r="B7480" s="7" t="n">
        <v>0.15155</v>
      </c>
      <c r="C7480" s="7" t="n">
        <v>0.183741</v>
      </c>
      <c r="D7480" s="16" t="n">
        <f aca="false">LOGINV(B7480,$B$7,$C$7)</f>
        <v>7.62768848973282</v>
      </c>
      <c r="E7480" s="16" t="n">
        <f aca="false">LOGINV(C7480,$B$8,$C$8)</f>
        <v>61.0384816055413</v>
      </c>
      <c r="F7480" s="16" t="n">
        <f aca="false">$B$5/100*E7480*2_Girdiler!$B$14*2_Girdiler!$B$15*2_Girdiler!$B$16</f>
        <v>1.53572819719542</v>
      </c>
      <c r="G7480" s="16" t="n">
        <f aca="false">MIN(MATCH(F7480,2_Girdiler!$B$20:$I$20,1),7)</f>
        <v>1</v>
      </c>
      <c r="H7480" s="16" t="n">
        <f aca="false">IF(F7480&gt;=40,2_Girdiler!$I$21+(F7480-40)*(2_Girdiler!$I$21-2_Girdiler!$H$21)/(2_Girdiler!$I$20-2_Girdiler!$H$20),INDEX(2_Girdiler!$B$21:$I$21,G7480)+(F7480-INDEX(2_Girdiler!$B$20:$I$20,G7480))*(INDEX(2_Girdiler!$B$21:$I$21,G7480+1)-INDEX(2_Girdiler!$B$21:$I$21,G7480))/(INDEX(2_Girdiler!$B$20:$I$20,G7480+1)-INDEX(2_Girdiler!$B$20:$I$20,G7480)))</f>
        <v>3.37860203382992</v>
      </c>
      <c r="I7480" s="16" t="n">
        <f aca="false">H7480/2_Girdiler!$B$17</f>
        <v>1.35360658406647</v>
      </c>
      <c r="J7480" s="16" t="n">
        <f aca="false">D7480+I7480</f>
        <v>8.9812950737993</v>
      </c>
    </row>
    <row r="7481" customFormat="false" ht="15" hidden="false" customHeight="false" outlineLevel="0" collapsed="false">
      <c r="A7481" s="0" t="n">
        <v>7469</v>
      </c>
      <c r="B7481" s="7" t="n">
        <v>0.622304</v>
      </c>
      <c r="C7481" s="7" t="n">
        <v>0.533579</v>
      </c>
      <c r="D7481" s="16" t="n">
        <f aca="false">LOGINV(B7481,$B$7,$C$7)</f>
        <v>16.1101745395707</v>
      </c>
      <c r="E7481" s="16" t="n">
        <f aca="false">LOGINV(C7481,$B$8,$C$8)</f>
        <v>115.31011798947</v>
      </c>
      <c r="F7481" s="16" t="n">
        <f aca="false">$B$5/100*E7481*2_Girdiler!$B$14*2_Girdiler!$B$15*2_Girdiler!$B$16</f>
        <v>2.90120256861507</v>
      </c>
      <c r="G7481" s="16" t="n">
        <f aca="false">MIN(MATCH(F7481,2_Girdiler!$B$20:$I$20,1),7)</f>
        <v>1</v>
      </c>
      <c r="H7481" s="16" t="n">
        <f aca="false">IF(F7481&gt;=40,2_Girdiler!$I$21+(F7481-40)*(2_Girdiler!$I$21-2_Girdiler!$H$21)/(2_Girdiler!$I$20-2_Girdiler!$H$20),INDEX(2_Girdiler!$B$21:$I$21,G7481)+(F7481-INDEX(2_Girdiler!$B$20:$I$20,G7481))*(INDEX(2_Girdiler!$B$21:$I$21,G7481+1)-INDEX(2_Girdiler!$B$21:$I$21,G7481))/(INDEX(2_Girdiler!$B$20:$I$20,G7481+1)-INDEX(2_Girdiler!$B$20:$I$20,G7481)))</f>
        <v>6.38264565095315</v>
      </c>
      <c r="I7481" s="16" t="n">
        <f aca="false">H7481/2_Girdiler!$B$17</f>
        <v>2.5571496999011</v>
      </c>
      <c r="J7481" s="16" t="n">
        <f aca="false">D7481+I7481</f>
        <v>18.6673242394718</v>
      </c>
    </row>
    <row r="7482" customFormat="false" ht="15" hidden="false" customHeight="false" outlineLevel="0" collapsed="false">
      <c r="A7482" s="0" t="n">
        <v>7470</v>
      </c>
      <c r="B7482" s="7" t="n">
        <v>0.408926</v>
      </c>
      <c r="C7482" s="7" t="n">
        <v>0.17078</v>
      </c>
      <c r="D7482" s="16" t="n">
        <f aca="false">LOGINV(B7482,$B$7,$C$7)</f>
        <v>11.910567149807</v>
      </c>
      <c r="E7482" s="16" t="n">
        <f aca="false">LOGINV(C7482,$B$8,$C$8)</f>
        <v>59.1042108379358</v>
      </c>
      <c r="F7482" s="16" t="n">
        <f aca="false">$B$5/100*E7482*2_Girdiler!$B$14*2_Girdiler!$B$15*2_Girdiler!$B$16</f>
        <v>1.48706194468246</v>
      </c>
      <c r="G7482" s="16" t="n">
        <f aca="false">MIN(MATCH(F7482,2_Girdiler!$B$20:$I$20,1),7)</f>
        <v>1</v>
      </c>
      <c r="H7482" s="16" t="n">
        <f aca="false">IF(F7482&gt;=40,2_Girdiler!$I$21+(F7482-40)*(2_Girdiler!$I$21-2_Girdiler!$H$21)/(2_Girdiler!$I$20-2_Girdiler!$H$20),INDEX(2_Girdiler!$B$21:$I$21,G7482)+(F7482-INDEX(2_Girdiler!$B$20:$I$20,G7482))*(INDEX(2_Girdiler!$B$21:$I$21,G7482+1)-INDEX(2_Girdiler!$B$21:$I$21,G7482))/(INDEX(2_Girdiler!$B$20:$I$20,G7482+1)-INDEX(2_Girdiler!$B$20:$I$20,G7482)))</f>
        <v>3.27153627830142</v>
      </c>
      <c r="I7482" s="16" t="n">
        <f aca="false">H7482/2_Girdiler!$B$17</f>
        <v>1.31071164996051</v>
      </c>
      <c r="J7482" s="16" t="n">
        <f aca="false">D7482+I7482</f>
        <v>13.2212787997675</v>
      </c>
    </row>
    <row r="7483" customFormat="false" ht="15" hidden="false" customHeight="false" outlineLevel="0" collapsed="false">
      <c r="A7483" s="0" t="n">
        <v>7471</v>
      </c>
      <c r="B7483" s="7" t="n">
        <v>0.405248</v>
      </c>
      <c r="C7483" s="7" t="n">
        <v>0.362414</v>
      </c>
      <c r="D7483" s="16" t="n">
        <f aca="false">LOGINV(B7483,$B$7,$C$7)</f>
        <v>11.847811512163</v>
      </c>
      <c r="E7483" s="16" t="n">
        <f aca="false">LOGINV(C7483,$B$8,$C$8)</f>
        <v>87.0083645115484</v>
      </c>
      <c r="F7483" s="16" t="n">
        <f aca="false">$B$5/100*E7483*2_Girdiler!$B$14*2_Girdiler!$B$15*2_Girdiler!$B$16</f>
        <v>2.18913045111056</v>
      </c>
      <c r="G7483" s="16" t="n">
        <f aca="false">MIN(MATCH(F7483,2_Girdiler!$B$20:$I$20,1),7)</f>
        <v>1</v>
      </c>
      <c r="H7483" s="16" t="n">
        <f aca="false">IF(F7483&gt;=40,2_Girdiler!$I$21+(F7483-40)*(2_Girdiler!$I$21-2_Girdiler!$H$21)/(2_Girdiler!$I$20-2_Girdiler!$H$20),INDEX(2_Girdiler!$B$21:$I$21,G7483)+(F7483-INDEX(2_Girdiler!$B$20:$I$20,G7483))*(INDEX(2_Girdiler!$B$21:$I$21,G7483+1)-INDEX(2_Girdiler!$B$21:$I$21,G7483))/(INDEX(2_Girdiler!$B$20:$I$20,G7483+1)-INDEX(2_Girdiler!$B$20:$I$20,G7483)))</f>
        <v>4.81608699244323</v>
      </c>
      <c r="I7483" s="16" t="n">
        <f aca="false">H7483/2_Girdiler!$B$17</f>
        <v>1.92952203222886</v>
      </c>
      <c r="J7483" s="16" t="n">
        <f aca="false">D7483+I7483</f>
        <v>13.7773335443919</v>
      </c>
    </row>
    <row r="7484" customFormat="false" ht="15" hidden="false" customHeight="false" outlineLevel="0" collapsed="false">
      <c r="A7484" s="0" t="n">
        <v>7472</v>
      </c>
      <c r="B7484" s="7" t="n">
        <v>0.361029</v>
      </c>
      <c r="C7484" s="7" t="n">
        <v>0.262366</v>
      </c>
      <c r="D7484" s="16" t="n">
        <f aca="false">LOGINV(B7484,$B$7,$C$7)</f>
        <v>11.1064656319032</v>
      </c>
      <c r="E7484" s="16" t="n">
        <f aca="false">LOGINV(C7484,$B$8,$C$8)</f>
        <v>72.4319210871152</v>
      </c>
      <c r="F7484" s="16" t="n">
        <f aca="false">$B$5/100*E7484*2_Girdiler!$B$14*2_Girdiler!$B$15*2_Girdiler!$B$16</f>
        <v>1.82238713455182</v>
      </c>
      <c r="G7484" s="16" t="n">
        <f aca="false">MIN(MATCH(F7484,2_Girdiler!$B$20:$I$20,1),7)</f>
        <v>1</v>
      </c>
      <c r="H7484" s="16" t="n">
        <f aca="false">IF(F7484&gt;=40,2_Girdiler!$I$21+(F7484-40)*(2_Girdiler!$I$21-2_Girdiler!$H$21)/(2_Girdiler!$I$20-2_Girdiler!$H$20),INDEX(2_Girdiler!$B$21:$I$21,G7484)+(F7484-INDEX(2_Girdiler!$B$20:$I$20,G7484))*(INDEX(2_Girdiler!$B$21:$I$21,G7484+1)-INDEX(2_Girdiler!$B$21:$I$21,G7484))/(INDEX(2_Girdiler!$B$20:$I$20,G7484+1)-INDEX(2_Girdiler!$B$20:$I$20,G7484)))</f>
        <v>4.009251696014</v>
      </c>
      <c r="I7484" s="16" t="n">
        <f aca="false">H7484/2_Girdiler!$B$17</f>
        <v>1.60627071154407</v>
      </c>
      <c r="J7484" s="16" t="n">
        <f aca="false">D7484+I7484</f>
        <v>12.7127363434473</v>
      </c>
    </row>
    <row r="7485" customFormat="false" ht="15" hidden="false" customHeight="false" outlineLevel="0" collapsed="false">
      <c r="A7485" s="0" t="n">
        <v>7473</v>
      </c>
      <c r="B7485" s="7" t="n">
        <v>0.496887</v>
      </c>
      <c r="C7485" s="7" t="n">
        <v>0.941174</v>
      </c>
      <c r="D7485" s="16" t="n">
        <f aca="false">LOGINV(B7485,$B$7,$C$7)</f>
        <v>13.4832812100085</v>
      </c>
      <c r="E7485" s="16" t="n">
        <f aca="false">LOGINV(C7485,$B$8,$C$8)</f>
        <v>299.839220379288</v>
      </c>
      <c r="F7485" s="16" t="n">
        <f aca="false">$B$5/100*E7485*2_Girdiler!$B$14*2_Girdiler!$B$15*2_Girdiler!$B$16</f>
        <v>7.54395478474289</v>
      </c>
      <c r="G7485" s="16" t="n">
        <f aca="false">MIN(MATCH(F7485,2_Girdiler!$B$20:$I$20,1),7)</f>
        <v>2</v>
      </c>
      <c r="H7485" s="16" t="n">
        <f aca="false">IF(F7485&gt;=40,2_Girdiler!$I$21+(F7485-40)*(2_Girdiler!$I$21-2_Girdiler!$H$21)/(2_Girdiler!$I$20-2_Girdiler!$H$20),INDEX(2_Girdiler!$B$21:$I$21,G7485)+(F7485-INDEX(2_Girdiler!$B$20:$I$20,G7485))*(INDEX(2_Girdiler!$B$21:$I$21,G7485+1)-INDEX(2_Girdiler!$B$21:$I$21,G7485))/(INDEX(2_Girdiler!$B$20:$I$20,G7485+1)-INDEX(2_Girdiler!$B$20:$I$20,G7485)))</f>
        <v>15.0703276555886</v>
      </c>
      <c r="I7485" s="16" t="n">
        <f aca="false">H7485/2_Girdiler!$B$17</f>
        <v>6.03779152868134</v>
      </c>
      <c r="J7485" s="16" t="n">
        <f aca="false">D7485+I7485</f>
        <v>19.5210727386898</v>
      </c>
    </row>
    <row r="7486" customFormat="false" ht="15" hidden="false" customHeight="false" outlineLevel="0" collapsed="false">
      <c r="A7486" s="0" t="n">
        <v>7474</v>
      </c>
      <c r="B7486" s="7" t="n">
        <v>0.274488</v>
      </c>
      <c r="C7486" s="7" t="n">
        <v>0.672491</v>
      </c>
      <c r="D7486" s="16" t="n">
        <f aca="false">LOGINV(B7486,$B$7,$C$7)</f>
        <v>9.69638189324434</v>
      </c>
      <c r="E7486" s="16" t="n">
        <f aca="false">LOGINV(C7486,$B$8,$C$8)</f>
        <v>145.713125168299</v>
      </c>
      <c r="F7486" s="16" t="n">
        <f aca="false">$B$5/100*E7486*2_Girdiler!$B$14*2_Girdiler!$B$15*2_Girdiler!$B$16</f>
        <v>3.66614222923441</v>
      </c>
      <c r="G7486" s="16" t="n">
        <f aca="false">MIN(MATCH(F7486,2_Girdiler!$B$20:$I$20,1),7)</f>
        <v>1</v>
      </c>
      <c r="H7486" s="16" t="n">
        <f aca="false">IF(F7486&gt;=40,2_Girdiler!$I$21+(F7486-40)*(2_Girdiler!$I$21-2_Girdiler!$H$21)/(2_Girdiler!$I$20-2_Girdiler!$H$20),INDEX(2_Girdiler!$B$21:$I$21,G7486)+(F7486-INDEX(2_Girdiler!$B$20:$I$20,G7486))*(INDEX(2_Girdiler!$B$21:$I$21,G7486+1)-INDEX(2_Girdiler!$B$21:$I$21,G7486))/(INDEX(2_Girdiler!$B$20:$I$20,G7486+1)-INDEX(2_Girdiler!$B$20:$I$20,G7486)))</f>
        <v>8.06551290431571</v>
      </c>
      <c r="I7486" s="16" t="n">
        <f aca="false">H7486/2_Girdiler!$B$17</f>
        <v>3.23137536230597</v>
      </c>
      <c r="J7486" s="16" t="n">
        <f aca="false">D7486+I7486</f>
        <v>12.9277572555503</v>
      </c>
    </row>
    <row r="7487" customFormat="false" ht="15" hidden="false" customHeight="false" outlineLevel="0" collapsed="false">
      <c r="A7487" s="0" t="n">
        <v>7475</v>
      </c>
      <c r="B7487" s="7" t="n">
        <v>0.082481</v>
      </c>
      <c r="C7487" s="7" t="n">
        <v>0.441624</v>
      </c>
      <c r="D7487" s="16" t="n">
        <f aca="false">LOGINV(B7487,$B$7,$C$7)</f>
        <v>6.24516929034495</v>
      </c>
      <c r="E7487" s="16" t="n">
        <f aca="false">LOGINV(C7487,$B$8,$C$8)</f>
        <v>99.3287876582433</v>
      </c>
      <c r="F7487" s="16" t="n">
        <f aca="false">$B$5/100*E7487*2_Girdiler!$B$14*2_Girdiler!$B$15*2_Girdiler!$B$16</f>
        <v>2.4991122974814</v>
      </c>
      <c r="G7487" s="16" t="n">
        <f aca="false">MIN(MATCH(F7487,2_Girdiler!$B$20:$I$20,1),7)</f>
        <v>1</v>
      </c>
      <c r="H7487" s="16" t="n">
        <f aca="false">IF(F7487&gt;=40,2_Girdiler!$I$21+(F7487-40)*(2_Girdiler!$I$21-2_Girdiler!$H$21)/(2_Girdiler!$I$20-2_Girdiler!$H$20),INDEX(2_Girdiler!$B$21:$I$21,G7487)+(F7487-INDEX(2_Girdiler!$B$20:$I$20,G7487))*(INDEX(2_Girdiler!$B$21:$I$21,G7487+1)-INDEX(2_Girdiler!$B$21:$I$21,G7487))/(INDEX(2_Girdiler!$B$20:$I$20,G7487+1)-INDEX(2_Girdiler!$B$20:$I$20,G7487)))</f>
        <v>5.49804705445908</v>
      </c>
      <c r="I7487" s="16" t="n">
        <f aca="false">H7487/2_Girdiler!$B$17</f>
        <v>2.20274321092111</v>
      </c>
      <c r="J7487" s="16" t="n">
        <f aca="false">D7487+I7487</f>
        <v>8.44791250126606</v>
      </c>
    </row>
    <row r="7488" customFormat="false" ht="15" hidden="false" customHeight="false" outlineLevel="0" collapsed="false">
      <c r="A7488" s="0" t="n">
        <v>7476</v>
      </c>
      <c r="B7488" s="7" t="n">
        <v>0.291682</v>
      </c>
      <c r="C7488" s="7" t="n">
        <v>0.552261</v>
      </c>
      <c r="D7488" s="16" t="n">
        <f aca="false">LOGINV(B7488,$B$7,$C$7)</f>
        <v>9.9749662664727</v>
      </c>
      <c r="E7488" s="16" t="n">
        <f aca="false">LOGINV(C7488,$B$8,$C$8)</f>
        <v>118.870205455442</v>
      </c>
      <c r="F7488" s="16" t="n">
        <f aca="false">$B$5/100*E7488*2_Girdiler!$B$14*2_Girdiler!$B$15*2_Girdiler!$B$16</f>
        <v>2.99077436925891</v>
      </c>
      <c r="G7488" s="16" t="n">
        <f aca="false">MIN(MATCH(F7488,2_Girdiler!$B$20:$I$20,1),7)</f>
        <v>1</v>
      </c>
      <c r="H7488" s="16" t="n">
        <f aca="false">IF(F7488&gt;=40,2_Girdiler!$I$21+(F7488-40)*(2_Girdiler!$I$21-2_Girdiler!$H$21)/(2_Girdiler!$I$20-2_Girdiler!$H$20),INDEX(2_Girdiler!$B$21:$I$21,G7488)+(F7488-INDEX(2_Girdiler!$B$20:$I$20,G7488))*(INDEX(2_Girdiler!$B$21:$I$21,G7488+1)-INDEX(2_Girdiler!$B$21:$I$21,G7488))/(INDEX(2_Girdiler!$B$20:$I$20,G7488+1)-INDEX(2_Girdiler!$B$20:$I$20,G7488)))</f>
        <v>6.5797036123696</v>
      </c>
      <c r="I7488" s="16" t="n">
        <f aca="false">H7488/2_Girdiler!$B$17</f>
        <v>2.63609920367372</v>
      </c>
      <c r="J7488" s="16" t="n">
        <f aca="false">D7488+I7488</f>
        <v>12.6110654701464</v>
      </c>
    </row>
    <row r="7489" customFormat="false" ht="15" hidden="false" customHeight="false" outlineLevel="0" collapsed="false">
      <c r="A7489" s="0" t="n">
        <v>7477</v>
      </c>
      <c r="B7489" s="7" t="n">
        <v>0.335381</v>
      </c>
      <c r="C7489" s="7" t="n">
        <v>0.382225</v>
      </c>
      <c r="D7489" s="16" t="n">
        <f aca="false">LOGINV(B7489,$B$7,$C$7)</f>
        <v>10.6850749205947</v>
      </c>
      <c r="E7489" s="16" t="n">
        <f aca="false">LOGINV(C7489,$B$8,$C$8)</f>
        <v>90.0000272097786</v>
      </c>
      <c r="F7489" s="16" t="n">
        <f aca="false">$B$5/100*E7489*2_Girdiler!$B$14*2_Girdiler!$B$15*2_Girdiler!$B$16</f>
        <v>2.26440068459803</v>
      </c>
      <c r="G7489" s="16" t="n">
        <f aca="false">MIN(MATCH(F7489,2_Girdiler!$B$20:$I$20,1),7)</f>
        <v>1</v>
      </c>
      <c r="H7489" s="16" t="n">
        <f aca="false">IF(F7489&gt;=40,2_Girdiler!$I$21+(F7489-40)*(2_Girdiler!$I$21-2_Girdiler!$H$21)/(2_Girdiler!$I$20-2_Girdiler!$H$20),INDEX(2_Girdiler!$B$21:$I$21,G7489)+(F7489-INDEX(2_Girdiler!$B$20:$I$20,G7489))*(INDEX(2_Girdiler!$B$21:$I$21,G7489+1)-INDEX(2_Girdiler!$B$21:$I$21,G7489))/(INDEX(2_Girdiler!$B$20:$I$20,G7489+1)-INDEX(2_Girdiler!$B$20:$I$20,G7489)))</f>
        <v>4.98168150611567</v>
      </c>
      <c r="I7489" s="16" t="n">
        <f aca="false">H7489/2_Girdiler!$B$17</f>
        <v>1.99586598802711</v>
      </c>
      <c r="J7489" s="16" t="n">
        <f aca="false">D7489+I7489</f>
        <v>12.6809409086218</v>
      </c>
    </row>
    <row r="7490" customFormat="false" ht="15" hidden="false" customHeight="false" outlineLevel="0" collapsed="false">
      <c r="A7490" s="0" t="n">
        <v>7478</v>
      </c>
      <c r="B7490" s="7" t="n">
        <v>0.240263</v>
      </c>
      <c r="C7490" s="7" t="n">
        <v>0.905109</v>
      </c>
      <c r="D7490" s="16" t="n">
        <f aca="false">LOGINV(B7490,$B$7,$C$7)</f>
        <v>9.13925044036052</v>
      </c>
      <c r="E7490" s="16" t="n">
        <f aca="false">LOGINV(C7490,$B$8,$C$8)</f>
        <v>254.582344738577</v>
      </c>
      <c r="F7490" s="16" t="n">
        <f aca="false">$B$5/100*E7490*2_Girdiler!$B$14*2_Girdiler!$B$15*2_Girdiler!$B$16</f>
        <v>6.40529179362259</v>
      </c>
      <c r="G7490" s="16" t="n">
        <f aca="false">MIN(MATCH(F7490,2_Girdiler!$B$20:$I$20,1),7)</f>
        <v>2</v>
      </c>
      <c r="H7490" s="16" t="n">
        <f aca="false">IF(F7490&gt;=40,2_Girdiler!$I$21+(F7490-40)*(2_Girdiler!$I$21-2_Girdiler!$H$21)/(2_Girdiler!$I$20-2_Girdiler!$H$20),INDEX(2_Girdiler!$B$21:$I$21,G7490)+(F7490-INDEX(2_Girdiler!$B$20:$I$20,G7490))*(INDEX(2_Girdiler!$B$21:$I$21,G7490+1)-INDEX(2_Girdiler!$B$21:$I$21,G7490))/(INDEX(2_Girdiler!$B$20:$I$20,G7490+1)-INDEX(2_Girdiler!$B$20:$I$20,G7490)))</f>
        <v>13.2484668697961</v>
      </c>
      <c r="I7490" s="16" t="n">
        <f aca="false">H7490/2_Girdiler!$B$17</f>
        <v>5.30787935488628</v>
      </c>
      <c r="J7490" s="16" t="n">
        <f aca="false">D7490+I7490</f>
        <v>14.4471297952468</v>
      </c>
    </row>
    <row r="7491" customFormat="false" ht="15" hidden="false" customHeight="false" outlineLevel="0" collapsed="false">
      <c r="A7491" s="0" t="n">
        <v>7479</v>
      </c>
      <c r="B7491" s="7" t="n">
        <v>0.011218</v>
      </c>
      <c r="C7491" s="7" t="n">
        <v>0.957175</v>
      </c>
      <c r="D7491" s="16" t="n">
        <f aca="false">LOGINV(B7491,$B$7,$C$7)</f>
        <v>3.79357590573379</v>
      </c>
      <c r="E7491" s="16" t="n">
        <f aca="false">LOGINV(C7491,$B$8,$C$8)</f>
        <v>331.198295173255</v>
      </c>
      <c r="F7491" s="16" t="n">
        <f aca="false">$B$5/100*E7491*2_Girdiler!$B$14*2_Girdiler!$B$15*2_Girdiler!$B$16</f>
        <v>8.3329491065591</v>
      </c>
      <c r="G7491" s="16" t="n">
        <f aca="false">MIN(MATCH(F7491,2_Girdiler!$B$20:$I$20,1),7)</f>
        <v>2</v>
      </c>
      <c r="H7491" s="16" t="n">
        <f aca="false">IF(F7491&gt;=40,2_Girdiler!$I$21+(F7491-40)*(2_Girdiler!$I$21-2_Girdiler!$H$21)/(2_Girdiler!$I$20-2_Girdiler!$H$20),INDEX(2_Girdiler!$B$21:$I$21,G7491)+(F7491-INDEX(2_Girdiler!$B$20:$I$20,G7491))*(INDEX(2_Girdiler!$B$21:$I$21,G7491+1)-INDEX(2_Girdiler!$B$21:$I$21,G7491))/(INDEX(2_Girdiler!$B$20:$I$20,G7491+1)-INDEX(2_Girdiler!$B$20:$I$20,G7491)))</f>
        <v>16.3327185704946</v>
      </c>
      <c r="I7491" s="16" t="n">
        <f aca="false">H7491/2_Girdiler!$B$17</f>
        <v>6.54355711958917</v>
      </c>
      <c r="J7491" s="16" t="n">
        <f aca="false">D7491+I7491</f>
        <v>10.337133025323</v>
      </c>
    </row>
    <row r="7492" customFormat="false" ht="15" hidden="false" customHeight="false" outlineLevel="0" collapsed="false">
      <c r="A7492" s="0" t="n">
        <v>7480</v>
      </c>
      <c r="B7492" s="7" t="n">
        <v>0.477626</v>
      </c>
      <c r="C7492" s="7" t="n">
        <v>0.003487</v>
      </c>
      <c r="D7492" s="16" t="n">
        <f aca="false">LOGINV(B7492,$B$7,$C$7)</f>
        <v>13.1250518941263</v>
      </c>
      <c r="E7492" s="16" t="n">
        <f aca="false">LOGINV(C7492,$B$8,$C$8)</f>
        <v>19.1368615561276</v>
      </c>
      <c r="F7492" s="16" t="n">
        <f aca="false">$B$5/100*E7492*2_Girdiler!$B$14*2_Girdiler!$B$15*2_Girdiler!$B$16</f>
        <v>0.48148343675217</v>
      </c>
      <c r="G7492" s="16" t="n">
        <f aca="false">MIN(MATCH(F7492,2_Girdiler!$B$20:$I$20,1),7)</f>
        <v>1</v>
      </c>
      <c r="H7492" s="16" t="n">
        <f aca="false">IF(F7492&gt;=40,2_Girdiler!$I$21+(F7492-40)*(2_Girdiler!$I$21-2_Girdiler!$H$21)/(2_Girdiler!$I$20-2_Girdiler!$H$20),INDEX(2_Girdiler!$B$21:$I$21,G7492)+(F7492-INDEX(2_Girdiler!$B$20:$I$20,G7492))*(INDEX(2_Girdiler!$B$21:$I$21,G7492+1)-INDEX(2_Girdiler!$B$21:$I$21,G7492))/(INDEX(2_Girdiler!$B$20:$I$20,G7492+1)-INDEX(2_Girdiler!$B$20:$I$20,G7492)))</f>
        <v>1.05926356085477</v>
      </c>
      <c r="I7492" s="16" t="n">
        <f aca="false">H7492/2_Girdiler!$B$17</f>
        <v>0.424384439445022</v>
      </c>
      <c r="J7492" s="16" t="n">
        <f aca="false">D7492+I7492</f>
        <v>13.5494363335714</v>
      </c>
    </row>
    <row r="7493" customFormat="false" ht="15" hidden="false" customHeight="false" outlineLevel="0" collapsed="false">
      <c r="A7493" s="0" t="n">
        <v>7481</v>
      </c>
      <c r="B7493" s="7" t="n">
        <v>0.382812</v>
      </c>
      <c r="C7493" s="7" t="n">
        <v>0.217304</v>
      </c>
      <c r="D7493" s="16" t="n">
        <f aca="false">LOGINV(B7493,$B$7,$C$7)</f>
        <v>11.4688766092751</v>
      </c>
      <c r="E7493" s="16" t="n">
        <f aca="false">LOGINV(C7493,$B$8,$C$8)</f>
        <v>65.9488941669</v>
      </c>
      <c r="F7493" s="16" t="n">
        <f aca="false">$B$5/100*E7493*2_Girdiler!$B$14*2_Girdiler!$B$15*2_Girdiler!$B$16</f>
        <v>1.6592741772392</v>
      </c>
      <c r="G7493" s="16" t="n">
        <f aca="false">MIN(MATCH(F7493,2_Girdiler!$B$20:$I$20,1),7)</f>
        <v>1</v>
      </c>
      <c r="H7493" s="16" t="n">
        <f aca="false">IF(F7493&gt;=40,2_Girdiler!$I$21+(F7493-40)*(2_Girdiler!$I$21-2_Girdiler!$H$21)/(2_Girdiler!$I$20-2_Girdiler!$H$20),INDEX(2_Girdiler!$B$21:$I$21,G7493)+(F7493-INDEX(2_Girdiler!$B$20:$I$20,G7493))*(INDEX(2_Girdiler!$B$21:$I$21,G7493+1)-INDEX(2_Girdiler!$B$21:$I$21,G7493))/(INDEX(2_Girdiler!$B$20:$I$20,G7493+1)-INDEX(2_Girdiler!$B$20:$I$20,G7493)))</f>
        <v>3.65040318992625</v>
      </c>
      <c r="I7493" s="16" t="n">
        <f aca="false">H7493/2_Girdiler!$B$17</f>
        <v>1.46250127801532</v>
      </c>
      <c r="J7493" s="16" t="n">
        <f aca="false">D7493+I7493</f>
        <v>12.9313778872904</v>
      </c>
    </row>
    <row r="7494" customFormat="false" ht="15" hidden="false" customHeight="false" outlineLevel="0" collapsed="false">
      <c r="A7494" s="0" t="n">
        <v>7482</v>
      </c>
      <c r="B7494" s="7" t="n">
        <v>0.281311</v>
      </c>
      <c r="C7494" s="7" t="n">
        <v>0.665201</v>
      </c>
      <c r="D7494" s="16" t="n">
        <f aca="false">LOGINV(B7494,$B$7,$C$7)</f>
        <v>9.80696176143071</v>
      </c>
      <c r="E7494" s="16" t="n">
        <f aca="false">LOGINV(C7494,$B$8,$C$8)</f>
        <v>143.834566490642</v>
      </c>
      <c r="F7494" s="16" t="n">
        <f aca="false">$B$5/100*E7494*2_Girdiler!$B$14*2_Girdiler!$B$15*2_Girdiler!$B$16</f>
        <v>3.61887769290454</v>
      </c>
      <c r="G7494" s="16" t="n">
        <f aca="false">MIN(MATCH(F7494,2_Girdiler!$B$20:$I$20,1),7)</f>
        <v>1</v>
      </c>
      <c r="H7494" s="16" t="n">
        <f aca="false">IF(F7494&gt;=40,2_Girdiler!$I$21+(F7494-40)*(2_Girdiler!$I$21-2_Girdiler!$H$21)/(2_Girdiler!$I$20-2_Girdiler!$H$20),INDEX(2_Girdiler!$B$21:$I$21,G7494)+(F7494-INDEX(2_Girdiler!$B$20:$I$20,G7494))*(INDEX(2_Girdiler!$B$21:$I$21,G7494+1)-INDEX(2_Girdiler!$B$21:$I$21,G7494))/(INDEX(2_Girdiler!$B$20:$I$20,G7494+1)-INDEX(2_Girdiler!$B$20:$I$20,G7494)))</f>
        <v>7.96153092438999</v>
      </c>
      <c r="I7494" s="16" t="n">
        <f aca="false">H7494/2_Girdiler!$B$17</f>
        <v>3.18971591522035</v>
      </c>
      <c r="J7494" s="16" t="n">
        <f aca="false">D7494+I7494</f>
        <v>12.9966776766511</v>
      </c>
    </row>
    <row r="7495" customFormat="false" ht="15" hidden="false" customHeight="false" outlineLevel="0" collapsed="false">
      <c r="A7495" s="0" t="n">
        <v>7483</v>
      </c>
      <c r="B7495" s="7" t="n">
        <v>0.578362</v>
      </c>
      <c r="C7495" s="7" t="n">
        <v>0.40393</v>
      </c>
      <c r="D7495" s="16" t="n">
        <f aca="false">LOGINV(B7495,$B$7,$C$7)</f>
        <v>15.1197325141698</v>
      </c>
      <c r="E7495" s="16" t="n">
        <f aca="false">LOGINV(C7495,$B$8,$C$8)</f>
        <v>93.3402513208745</v>
      </c>
      <c r="F7495" s="16" t="n">
        <f aca="false">$B$5/100*E7495*2_Girdiler!$B$14*2_Girdiler!$B$15*2_Girdiler!$B$16</f>
        <v>2.3484407232332</v>
      </c>
      <c r="G7495" s="16" t="n">
        <f aca="false">MIN(MATCH(F7495,2_Girdiler!$B$20:$I$20,1),7)</f>
        <v>1</v>
      </c>
      <c r="H7495" s="16" t="n">
        <f aca="false">IF(F7495&gt;=40,2_Girdiler!$I$21+(F7495-40)*(2_Girdiler!$I$21-2_Girdiler!$H$21)/(2_Girdiler!$I$20-2_Girdiler!$H$20),INDEX(2_Girdiler!$B$21:$I$21,G7495)+(F7495-INDEX(2_Girdiler!$B$20:$I$20,G7495))*(INDEX(2_Girdiler!$B$21:$I$21,G7495+1)-INDEX(2_Girdiler!$B$21:$I$21,G7495))/(INDEX(2_Girdiler!$B$20:$I$20,G7495+1)-INDEX(2_Girdiler!$B$20:$I$20,G7495)))</f>
        <v>5.16656959111304</v>
      </c>
      <c r="I7495" s="16" t="n">
        <f aca="false">H7495/2_Girdiler!$B$17</f>
        <v>2.06993974002926</v>
      </c>
      <c r="J7495" s="16" t="n">
        <f aca="false">D7495+I7495</f>
        <v>17.1896722541991</v>
      </c>
    </row>
    <row r="7496" customFormat="false" ht="15" hidden="false" customHeight="false" outlineLevel="0" collapsed="false">
      <c r="A7496" s="0" t="n">
        <v>7484</v>
      </c>
      <c r="B7496" s="7" t="n">
        <v>0.310797</v>
      </c>
      <c r="C7496" s="7" t="n">
        <v>0.544251</v>
      </c>
      <c r="D7496" s="16" t="n">
        <f aca="false">LOGINV(B7496,$B$7,$C$7)</f>
        <v>10.2848459164303</v>
      </c>
      <c r="E7496" s="16" t="n">
        <f aca="false">LOGINV(C7496,$B$8,$C$8)</f>
        <v>117.328291960472</v>
      </c>
      <c r="F7496" s="16" t="n">
        <f aca="false">$B$5/100*E7496*2_Girdiler!$B$14*2_Girdiler!$B$15*2_Girdiler!$B$16</f>
        <v>2.95197982572546</v>
      </c>
      <c r="G7496" s="16" t="n">
        <f aca="false">MIN(MATCH(F7496,2_Girdiler!$B$20:$I$20,1),7)</f>
        <v>1</v>
      </c>
      <c r="H7496" s="16" t="n">
        <f aca="false">IF(F7496&gt;=40,2_Girdiler!$I$21+(F7496-40)*(2_Girdiler!$I$21-2_Girdiler!$H$21)/(2_Girdiler!$I$20-2_Girdiler!$H$20),INDEX(2_Girdiler!$B$21:$I$21,G7496)+(F7496-INDEX(2_Girdiler!$B$20:$I$20,G7496))*(INDEX(2_Girdiler!$B$21:$I$21,G7496+1)-INDEX(2_Girdiler!$B$21:$I$21,G7496))/(INDEX(2_Girdiler!$B$20:$I$20,G7496+1)-INDEX(2_Girdiler!$B$20:$I$20,G7496)))</f>
        <v>6.49435561659602</v>
      </c>
      <c r="I7496" s="16" t="n">
        <f aca="false">H7496/2_Girdiler!$B$17</f>
        <v>2.60190529511058</v>
      </c>
      <c r="J7496" s="16" t="n">
        <f aca="false">D7496+I7496</f>
        <v>12.8867512115409</v>
      </c>
    </row>
    <row r="7497" customFormat="false" ht="15" hidden="false" customHeight="false" outlineLevel="0" collapsed="false">
      <c r="A7497" s="0" t="n">
        <v>7485</v>
      </c>
      <c r="B7497" s="7" t="n">
        <v>0.91201</v>
      </c>
      <c r="C7497" s="7" t="n">
        <v>0.107017</v>
      </c>
      <c r="D7497" s="16" t="n">
        <f aca="false">LOGINV(B7497,$B$7,$C$7)</f>
        <v>28.7919023407014</v>
      </c>
      <c r="E7497" s="16" t="n">
        <f aca="false">LOGINV(C7497,$B$8,$C$8)</f>
        <v>48.9678322677711</v>
      </c>
      <c r="F7497" s="16" t="n">
        <f aca="false">$B$5/100*E7497*2_Girdiler!$B$14*2_Girdiler!$B$15*2_Girdiler!$B$16</f>
        <v>1.23203065985712</v>
      </c>
      <c r="G7497" s="16" t="n">
        <f aca="false">MIN(MATCH(F7497,2_Girdiler!$B$20:$I$20,1),7)</f>
        <v>1</v>
      </c>
      <c r="H7497" s="16" t="n">
        <f aca="false">IF(F7497&gt;=40,2_Girdiler!$I$21+(F7497-40)*(2_Girdiler!$I$21-2_Girdiler!$H$21)/(2_Girdiler!$I$20-2_Girdiler!$H$20),INDEX(2_Girdiler!$B$21:$I$21,G7497)+(F7497-INDEX(2_Girdiler!$B$20:$I$20,G7497))*(INDEX(2_Girdiler!$B$21:$I$21,G7497+1)-INDEX(2_Girdiler!$B$21:$I$21,G7497))/(INDEX(2_Girdiler!$B$20:$I$20,G7497+1)-INDEX(2_Girdiler!$B$20:$I$20,G7497)))</f>
        <v>2.71046745168567</v>
      </c>
      <c r="I7497" s="16" t="n">
        <f aca="false">H7497/2_Girdiler!$B$17</f>
        <v>1.08592445980996</v>
      </c>
      <c r="J7497" s="16" t="n">
        <f aca="false">D7497+I7497</f>
        <v>29.8778268005113</v>
      </c>
    </row>
    <row r="7498" customFormat="false" ht="15" hidden="false" customHeight="false" outlineLevel="0" collapsed="false">
      <c r="A7498" s="0" t="n">
        <v>7486</v>
      </c>
      <c r="B7498" s="7" t="n">
        <v>0.891053</v>
      </c>
      <c r="C7498" s="7" t="n">
        <v>0.273475</v>
      </c>
      <c r="D7498" s="16" t="n">
        <f aca="false">LOGINV(B7498,$B$7,$C$7)</f>
        <v>26.9127190586458</v>
      </c>
      <c r="E7498" s="16" t="n">
        <f aca="false">LOGINV(C7498,$B$8,$C$8)</f>
        <v>74.0263210807694</v>
      </c>
      <c r="F7498" s="16" t="n">
        <f aca="false">$B$5/100*E7498*2_Girdiler!$B$14*2_Girdiler!$B$15*2_Girdiler!$B$16</f>
        <v>1.86250223839216</v>
      </c>
      <c r="G7498" s="16" t="n">
        <f aca="false">MIN(MATCH(F7498,2_Girdiler!$B$20:$I$20,1),7)</f>
        <v>1</v>
      </c>
      <c r="H7498" s="16" t="n">
        <f aca="false">IF(F7498&gt;=40,2_Girdiler!$I$21+(F7498-40)*(2_Girdiler!$I$21-2_Girdiler!$H$21)/(2_Girdiler!$I$20-2_Girdiler!$H$20),INDEX(2_Girdiler!$B$21:$I$21,G7498)+(F7498-INDEX(2_Girdiler!$B$20:$I$20,G7498))*(INDEX(2_Girdiler!$B$21:$I$21,G7498+1)-INDEX(2_Girdiler!$B$21:$I$21,G7498))/(INDEX(2_Girdiler!$B$20:$I$20,G7498+1)-INDEX(2_Girdiler!$B$20:$I$20,G7498)))</f>
        <v>4.09750492446275</v>
      </c>
      <c r="I7498" s="16" t="n">
        <f aca="false">H7498/2_Girdiler!$B$17</f>
        <v>1.64162857550591</v>
      </c>
      <c r="J7498" s="16" t="n">
        <f aca="false">D7498+I7498</f>
        <v>28.5543476341517</v>
      </c>
    </row>
    <row r="7499" customFormat="false" ht="15" hidden="false" customHeight="false" outlineLevel="0" collapsed="false">
      <c r="A7499" s="0" t="n">
        <v>7487</v>
      </c>
      <c r="B7499" s="7" t="n">
        <v>0.84515</v>
      </c>
      <c r="C7499" s="7" t="n">
        <v>0.021314</v>
      </c>
      <c r="D7499" s="16" t="n">
        <f aca="false">LOGINV(B7499,$B$7,$C$7)</f>
        <v>23.8559998526073</v>
      </c>
      <c r="E7499" s="16" t="n">
        <f aca="false">LOGINV(C7499,$B$8,$C$8)</f>
        <v>29.5056962616273</v>
      </c>
      <c r="F7499" s="16" t="n">
        <f aca="false">$B$5/100*E7499*2_Girdiler!$B$14*2_Girdiler!$B$15*2_Girdiler!$B$16</f>
        <v>0.742363317942542</v>
      </c>
      <c r="G7499" s="16" t="n">
        <f aca="false">MIN(MATCH(F7499,2_Girdiler!$B$20:$I$20,1),7)</f>
        <v>1</v>
      </c>
      <c r="H7499" s="16" t="n">
        <f aca="false">IF(F7499&gt;=40,2_Girdiler!$I$21+(F7499-40)*(2_Girdiler!$I$21-2_Girdiler!$H$21)/(2_Girdiler!$I$20-2_Girdiler!$H$20),INDEX(2_Girdiler!$B$21:$I$21,G7499)+(F7499-INDEX(2_Girdiler!$B$20:$I$20,G7499))*(INDEX(2_Girdiler!$B$21:$I$21,G7499+1)-INDEX(2_Girdiler!$B$21:$I$21,G7499))/(INDEX(2_Girdiler!$B$20:$I$20,G7499+1)-INDEX(2_Girdiler!$B$20:$I$20,G7499)))</f>
        <v>1.63319929947359</v>
      </c>
      <c r="I7499" s="16" t="n">
        <f aca="false">H7499/2_Girdiler!$B$17</f>
        <v>0.654326642417305</v>
      </c>
      <c r="J7499" s="16" t="n">
        <f aca="false">D7499+I7499</f>
        <v>24.5103264950246</v>
      </c>
    </row>
    <row r="7500" customFormat="false" ht="15" hidden="false" customHeight="false" outlineLevel="0" collapsed="false">
      <c r="A7500" s="0" t="n">
        <v>7488</v>
      </c>
      <c r="B7500" s="7" t="n">
        <v>0.58846</v>
      </c>
      <c r="C7500" s="7" t="n">
        <v>0.56107</v>
      </c>
      <c r="D7500" s="16" t="n">
        <f aca="false">LOGINV(B7500,$B$7,$C$7)</f>
        <v>15.3394270991779</v>
      </c>
      <c r="E7500" s="16" t="n">
        <f aca="false">LOGINV(C7500,$B$8,$C$8)</f>
        <v>120.594201747739</v>
      </c>
      <c r="F7500" s="16" t="n">
        <f aca="false">$B$5/100*E7500*2_Girdiler!$B$14*2_Girdiler!$B$15*2_Girdiler!$B$16</f>
        <v>3.03415011597311</v>
      </c>
      <c r="G7500" s="16" t="n">
        <f aca="false">MIN(MATCH(F7500,2_Girdiler!$B$20:$I$20,1),7)</f>
        <v>1</v>
      </c>
      <c r="H7500" s="16" t="n">
        <f aca="false">IF(F7500&gt;=40,2_Girdiler!$I$21+(F7500-40)*(2_Girdiler!$I$21-2_Girdiler!$H$21)/(2_Girdiler!$I$20-2_Girdiler!$H$20),INDEX(2_Girdiler!$B$21:$I$21,G7500)+(F7500-INDEX(2_Girdiler!$B$20:$I$20,G7500))*(INDEX(2_Girdiler!$B$21:$I$21,G7500+1)-INDEX(2_Girdiler!$B$21:$I$21,G7500))/(INDEX(2_Girdiler!$B$20:$I$20,G7500+1)-INDEX(2_Girdiler!$B$20:$I$20,G7500)))</f>
        <v>6.67513025514084</v>
      </c>
      <c r="I7500" s="16" t="n">
        <f aca="false">H7500/2_Girdiler!$B$17</f>
        <v>2.67433103170707</v>
      </c>
      <c r="J7500" s="16" t="n">
        <f aca="false">D7500+I7500</f>
        <v>18.013758130885</v>
      </c>
    </row>
    <row r="7501" customFormat="false" ht="15" hidden="false" customHeight="false" outlineLevel="0" collapsed="false">
      <c r="A7501" s="0" t="n">
        <v>7489</v>
      </c>
      <c r="B7501" s="7" t="n">
        <v>0.824263</v>
      </c>
      <c r="C7501" s="7" t="n">
        <v>0.286776</v>
      </c>
      <c r="D7501" s="16" t="n">
        <f aca="false">LOGINV(B7501,$B$7,$C$7)</f>
        <v>22.7632761713165</v>
      </c>
      <c r="E7501" s="16" t="n">
        <f aca="false">LOGINV(C7501,$B$8,$C$8)</f>
        <v>75.9384853515141</v>
      </c>
      <c r="F7501" s="16" t="n">
        <f aca="false">$B$5/100*E7501*2_Girdiler!$B$14*2_Girdiler!$B$15*2_Girdiler!$B$16</f>
        <v>1.9106122914441</v>
      </c>
      <c r="G7501" s="16" t="n">
        <f aca="false">MIN(MATCH(F7501,2_Girdiler!$B$20:$I$20,1),7)</f>
        <v>1</v>
      </c>
      <c r="H7501" s="16" t="n">
        <f aca="false">IF(F7501&gt;=40,2_Girdiler!$I$21+(F7501-40)*(2_Girdiler!$I$21-2_Girdiler!$H$21)/(2_Girdiler!$I$20-2_Girdiler!$H$20),INDEX(2_Girdiler!$B$21:$I$21,G7501)+(F7501-INDEX(2_Girdiler!$B$20:$I$20,G7501))*(INDEX(2_Girdiler!$B$21:$I$21,G7501+1)-INDEX(2_Girdiler!$B$21:$I$21,G7501))/(INDEX(2_Girdiler!$B$20:$I$20,G7501+1)-INDEX(2_Girdiler!$B$20:$I$20,G7501)))</f>
        <v>4.20334704117701</v>
      </c>
      <c r="I7501" s="16" t="n">
        <f aca="false">H7501/2_Girdiler!$B$17</f>
        <v>1.68403326970233</v>
      </c>
      <c r="J7501" s="16" t="n">
        <f aca="false">D7501+I7501</f>
        <v>24.4473094410188</v>
      </c>
    </row>
    <row r="7502" customFormat="false" ht="15" hidden="false" customHeight="false" outlineLevel="0" collapsed="false">
      <c r="A7502" s="0" t="n">
        <v>7490</v>
      </c>
      <c r="B7502" s="7" t="n">
        <v>0.206876</v>
      </c>
      <c r="C7502" s="7" t="n">
        <v>0.619815</v>
      </c>
      <c r="D7502" s="16" t="n">
        <f aca="false">LOGINV(B7502,$B$7,$C$7)</f>
        <v>8.58685113378675</v>
      </c>
      <c r="E7502" s="16" t="n">
        <f aca="false">LOGINV(C7502,$B$8,$C$8)</f>
        <v>132.967311363524</v>
      </c>
      <c r="F7502" s="16" t="n">
        <f aca="false">$B$5/100*E7502*2_Girdiler!$B$14*2_Girdiler!$B$15*2_Girdiler!$B$16</f>
        <v>3.34545755390627</v>
      </c>
      <c r="G7502" s="16" t="n">
        <f aca="false">MIN(MATCH(F7502,2_Girdiler!$B$20:$I$20,1),7)</f>
        <v>1</v>
      </c>
      <c r="H7502" s="16" t="n">
        <f aca="false">IF(F7502&gt;=40,2_Girdiler!$I$21+(F7502-40)*(2_Girdiler!$I$21-2_Girdiler!$H$21)/(2_Girdiler!$I$20-2_Girdiler!$H$20),INDEX(2_Girdiler!$B$21:$I$21,G7502)+(F7502-INDEX(2_Girdiler!$B$20:$I$20,G7502))*(INDEX(2_Girdiler!$B$21:$I$21,G7502+1)-INDEX(2_Girdiler!$B$21:$I$21,G7502))/(INDEX(2_Girdiler!$B$20:$I$20,G7502+1)-INDEX(2_Girdiler!$B$20:$I$20,G7502)))</f>
        <v>7.3600066185938</v>
      </c>
      <c r="I7502" s="16" t="n">
        <f aca="false">H7502/2_Girdiler!$B$17</f>
        <v>2.94872060039816</v>
      </c>
      <c r="J7502" s="16" t="n">
        <f aca="false">D7502+I7502</f>
        <v>11.5355717341849</v>
      </c>
    </row>
    <row r="7503" customFormat="false" ht="15" hidden="false" customHeight="false" outlineLevel="0" collapsed="false">
      <c r="A7503" s="0" t="n">
        <v>7491</v>
      </c>
      <c r="B7503" s="7" t="n">
        <v>0.309351</v>
      </c>
      <c r="C7503" s="7" t="n">
        <v>0.535003</v>
      </c>
      <c r="D7503" s="16" t="n">
        <f aca="false">LOGINV(B7503,$B$7,$C$7)</f>
        <v>10.2613781484213</v>
      </c>
      <c r="E7503" s="16" t="n">
        <f aca="false">LOGINV(C7503,$B$8,$C$8)</f>
        <v>115.57709531849</v>
      </c>
      <c r="F7503" s="16" t="n">
        <f aca="false">$B$5/100*E7503*2_Girdiler!$B$14*2_Girdiler!$B$15*2_Girdiler!$B$16</f>
        <v>2.9079197182132</v>
      </c>
      <c r="G7503" s="16" t="n">
        <f aca="false">MIN(MATCH(F7503,2_Girdiler!$B$20:$I$20,1),7)</f>
        <v>1</v>
      </c>
      <c r="H7503" s="16" t="n">
        <f aca="false">IF(F7503&gt;=40,2_Girdiler!$I$21+(F7503-40)*(2_Girdiler!$I$21-2_Girdiler!$H$21)/(2_Girdiler!$I$20-2_Girdiler!$H$20),INDEX(2_Girdiler!$B$21:$I$21,G7503)+(F7503-INDEX(2_Girdiler!$B$20:$I$20,G7503))*(INDEX(2_Girdiler!$B$21:$I$21,G7503+1)-INDEX(2_Girdiler!$B$21:$I$21,G7503))/(INDEX(2_Girdiler!$B$20:$I$20,G7503+1)-INDEX(2_Girdiler!$B$20:$I$20,G7503)))</f>
        <v>6.39742338006905</v>
      </c>
      <c r="I7503" s="16" t="n">
        <f aca="false">H7503/2_Girdiler!$B$17</f>
        <v>2.56307026445074</v>
      </c>
      <c r="J7503" s="16" t="n">
        <f aca="false">D7503+I7503</f>
        <v>12.8244484128721</v>
      </c>
    </row>
    <row r="7504" customFormat="false" ht="15" hidden="false" customHeight="false" outlineLevel="0" collapsed="false">
      <c r="A7504" s="0" t="n">
        <v>7492</v>
      </c>
      <c r="B7504" s="7" t="n">
        <v>0.34128</v>
      </c>
      <c r="C7504" s="7" t="n">
        <v>0.703675</v>
      </c>
      <c r="D7504" s="16" t="n">
        <f aca="false">LOGINV(B7504,$B$7,$C$7)</f>
        <v>10.7815770421349</v>
      </c>
      <c r="E7504" s="16" t="n">
        <f aca="false">LOGINV(C7504,$B$8,$C$8)</f>
        <v>154.249503301797</v>
      </c>
      <c r="F7504" s="16" t="n">
        <f aca="false">$B$5/100*E7504*2_Girdiler!$B$14*2_Girdiler!$B$15*2_Girdiler!$B$16</f>
        <v>3.88091750307321</v>
      </c>
      <c r="G7504" s="16" t="n">
        <f aca="false">MIN(MATCH(F7504,2_Girdiler!$B$20:$I$20,1),7)</f>
        <v>1</v>
      </c>
      <c r="H7504" s="16" t="n">
        <f aca="false">IF(F7504&gt;=40,2_Girdiler!$I$21+(F7504-40)*(2_Girdiler!$I$21-2_Girdiler!$H$21)/(2_Girdiler!$I$20-2_Girdiler!$H$20),INDEX(2_Girdiler!$B$21:$I$21,G7504)+(F7504-INDEX(2_Girdiler!$B$20:$I$20,G7504))*(INDEX(2_Girdiler!$B$21:$I$21,G7504+1)-INDEX(2_Girdiler!$B$21:$I$21,G7504))/(INDEX(2_Girdiler!$B$20:$I$20,G7504+1)-INDEX(2_Girdiler!$B$20:$I$20,G7504)))</f>
        <v>8.53801850676106</v>
      </c>
      <c r="I7504" s="16" t="n">
        <f aca="false">H7504/2_Girdiler!$B$17</f>
        <v>3.42068049149081</v>
      </c>
      <c r="J7504" s="16" t="n">
        <f aca="false">D7504+I7504</f>
        <v>14.2022575336257</v>
      </c>
    </row>
    <row r="7505" customFormat="false" ht="15" hidden="false" customHeight="false" outlineLevel="0" collapsed="false">
      <c r="A7505" s="0" t="n">
        <v>7493</v>
      </c>
      <c r="B7505" s="7" t="n">
        <v>0.311921</v>
      </c>
      <c r="C7505" s="7" t="n">
        <v>0.948697</v>
      </c>
      <c r="D7505" s="16" t="n">
        <f aca="false">LOGINV(B7505,$B$7,$C$7)</f>
        <v>10.3030920209457</v>
      </c>
      <c r="E7505" s="16" t="n">
        <f aca="false">LOGINV(C7505,$B$8,$C$8)</f>
        <v>313.221401905508</v>
      </c>
      <c r="F7505" s="16" t="n">
        <f aca="false">$B$5/100*E7505*2_Girdiler!$B$14*2_Girdiler!$B$15*2_Girdiler!$B$16</f>
        <v>7.88065047194257</v>
      </c>
      <c r="G7505" s="16" t="n">
        <f aca="false">MIN(MATCH(F7505,2_Girdiler!$B$20:$I$20,1),7)</f>
        <v>2</v>
      </c>
      <c r="H7505" s="16" t="n">
        <f aca="false">IF(F7505&gt;=40,2_Girdiler!$I$21+(F7505-40)*(2_Girdiler!$I$21-2_Girdiler!$H$21)/(2_Girdiler!$I$20-2_Girdiler!$H$20),INDEX(2_Girdiler!$B$21:$I$21,G7505)+(F7505-INDEX(2_Girdiler!$B$20:$I$20,G7505))*(INDEX(2_Girdiler!$B$21:$I$21,G7505+1)-INDEX(2_Girdiler!$B$21:$I$21,G7505))/(INDEX(2_Girdiler!$B$20:$I$20,G7505+1)-INDEX(2_Girdiler!$B$20:$I$20,G7505)))</f>
        <v>15.6090407551081</v>
      </c>
      <c r="I7505" s="16" t="n">
        <f aca="false">H7505/2_Girdiler!$B$17</f>
        <v>6.25362209739908</v>
      </c>
      <c r="J7505" s="16" t="n">
        <f aca="false">D7505+I7505</f>
        <v>16.5567141183447</v>
      </c>
    </row>
    <row r="7506" customFormat="false" ht="15" hidden="false" customHeight="false" outlineLevel="0" collapsed="false">
      <c r="A7506" s="0" t="n">
        <v>7494</v>
      </c>
      <c r="B7506" s="7" t="n">
        <v>0.911548</v>
      </c>
      <c r="C7506" s="7" t="n">
        <v>0.245921</v>
      </c>
      <c r="D7506" s="16" t="n">
        <f aca="false">LOGINV(B7506,$B$7,$C$7)</f>
        <v>28.7455979241132</v>
      </c>
      <c r="E7506" s="16" t="n">
        <f aca="false">LOGINV(C7506,$B$8,$C$8)</f>
        <v>70.0720485147975</v>
      </c>
      <c r="F7506" s="16" t="n">
        <f aca="false">$B$5/100*E7506*2_Girdiler!$B$14*2_Girdiler!$B$15*2_Girdiler!$B$16</f>
        <v>1.7630127406323</v>
      </c>
      <c r="G7506" s="16" t="n">
        <f aca="false">MIN(MATCH(F7506,2_Girdiler!$B$20:$I$20,1),7)</f>
        <v>1</v>
      </c>
      <c r="H7506" s="16" t="n">
        <f aca="false">IF(F7506&gt;=40,2_Girdiler!$I$21+(F7506-40)*(2_Girdiler!$I$21-2_Girdiler!$H$21)/(2_Girdiler!$I$20-2_Girdiler!$H$20),INDEX(2_Girdiler!$B$21:$I$21,G7506)+(F7506-INDEX(2_Girdiler!$B$20:$I$20,G7506))*(INDEX(2_Girdiler!$B$21:$I$21,G7506+1)-INDEX(2_Girdiler!$B$21:$I$21,G7506))/(INDEX(2_Girdiler!$B$20:$I$20,G7506+1)-INDEX(2_Girdiler!$B$20:$I$20,G7506)))</f>
        <v>3.87862802939107</v>
      </c>
      <c r="I7506" s="16" t="n">
        <f aca="false">H7506/2_Girdiler!$B$17</f>
        <v>1.55393751177527</v>
      </c>
      <c r="J7506" s="16" t="n">
        <f aca="false">D7506+I7506</f>
        <v>30.2995354358884</v>
      </c>
    </row>
    <row r="7507" customFormat="false" ht="15" hidden="false" customHeight="false" outlineLevel="0" collapsed="false">
      <c r="A7507" s="0" t="n">
        <v>7495</v>
      </c>
      <c r="B7507" s="7" t="n">
        <v>0.868699</v>
      </c>
      <c r="C7507" s="7" t="n">
        <v>0.841511</v>
      </c>
      <c r="D7507" s="16" t="n">
        <f aca="false">LOGINV(B7507,$B$7,$C$7)</f>
        <v>25.2855783925596</v>
      </c>
      <c r="E7507" s="16" t="n">
        <f aca="false">LOGINV(C7507,$B$8,$C$8)</f>
        <v>208.340285820844</v>
      </c>
      <c r="F7507" s="16" t="n">
        <f aca="false">$B$5/100*E7507*2_Girdiler!$B$14*2_Girdiler!$B$15*2_Girdiler!$B$16</f>
        <v>5.24184159125243</v>
      </c>
      <c r="G7507" s="16" t="n">
        <f aca="false">MIN(MATCH(F7507,2_Girdiler!$B$20:$I$20,1),7)</f>
        <v>2</v>
      </c>
      <c r="H7507" s="16" t="n">
        <f aca="false">IF(F7507&gt;=40,2_Girdiler!$I$21+(F7507-40)*(2_Girdiler!$I$21-2_Girdiler!$H$21)/(2_Girdiler!$I$20-2_Girdiler!$H$20),INDEX(2_Girdiler!$B$21:$I$21,G7507)+(F7507-INDEX(2_Girdiler!$B$20:$I$20,G7507))*(INDEX(2_Girdiler!$B$21:$I$21,G7507+1)-INDEX(2_Girdiler!$B$21:$I$21,G7507))/(INDEX(2_Girdiler!$B$20:$I$20,G7507+1)-INDEX(2_Girdiler!$B$20:$I$20,G7507)))</f>
        <v>11.3869465460039</v>
      </c>
      <c r="I7507" s="16" t="n">
        <f aca="false">H7507/2_Girdiler!$B$17</f>
        <v>4.56207794311053</v>
      </c>
      <c r="J7507" s="16" t="n">
        <f aca="false">D7507+I7507</f>
        <v>29.8476563356702</v>
      </c>
    </row>
    <row r="7508" customFormat="false" ht="15" hidden="false" customHeight="false" outlineLevel="0" collapsed="false">
      <c r="A7508" s="0" t="n">
        <v>7496</v>
      </c>
      <c r="B7508" s="7" t="n">
        <v>0.476264</v>
      </c>
      <c r="C7508" s="7" t="n">
        <v>0.131501</v>
      </c>
      <c r="D7508" s="16" t="n">
        <f aca="false">LOGINV(B7508,$B$7,$C$7)</f>
        <v>13.1000572236503</v>
      </c>
      <c r="E7508" s="16" t="n">
        <f aca="false">LOGINV(C7508,$B$8,$C$8)</f>
        <v>53.0219273654571</v>
      </c>
      <c r="F7508" s="16" t="n">
        <f aca="false">$B$5/100*E7508*2_Girdiler!$B$14*2_Girdiler!$B$15*2_Girdiler!$B$16</f>
        <v>1.3340316925149</v>
      </c>
      <c r="G7508" s="16" t="n">
        <f aca="false">MIN(MATCH(F7508,2_Girdiler!$B$20:$I$20,1),7)</f>
        <v>1</v>
      </c>
      <c r="H7508" s="16" t="n">
        <f aca="false">IF(F7508&gt;=40,2_Girdiler!$I$21+(F7508-40)*(2_Girdiler!$I$21-2_Girdiler!$H$21)/(2_Girdiler!$I$20-2_Girdiler!$H$20),INDEX(2_Girdiler!$B$21:$I$21,G7508)+(F7508-INDEX(2_Girdiler!$B$20:$I$20,G7508))*(INDEX(2_Girdiler!$B$21:$I$21,G7508+1)-INDEX(2_Girdiler!$B$21:$I$21,G7508))/(INDEX(2_Girdiler!$B$20:$I$20,G7508+1)-INDEX(2_Girdiler!$B$20:$I$20,G7508)))</f>
        <v>2.93486972353278</v>
      </c>
      <c r="I7508" s="16" t="n">
        <f aca="false">H7508/2_Girdiler!$B$17</f>
        <v>1.17582921615897</v>
      </c>
      <c r="J7508" s="16" t="n">
        <f aca="false">D7508+I7508</f>
        <v>14.2758864398092</v>
      </c>
    </row>
    <row r="7509" customFormat="false" ht="15" hidden="false" customHeight="false" outlineLevel="0" collapsed="false">
      <c r="A7509" s="0" t="n">
        <v>7497</v>
      </c>
      <c r="B7509" s="7" t="n">
        <v>0.819699</v>
      </c>
      <c r="C7509" s="7" t="n">
        <v>0.570196</v>
      </c>
      <c r="D7509" s="16" t="n">
        <f aca="false">LOGINV(B7509,$B$7,$C$7)</f>
        <v>22.54211730709</v>
      </c>
      <c r="E7509" s="16" t="n">
        <f aca="false">LOGINV(C7509,$B$8,$C$8)</f>
        <v>122.413018458915</v>
      </c>
      <c r="F7509" s="16" t="n">
        <f aca="false">$B$5/100*E7509*2_Girdiler!$B$14*2_Girdiler!$B$15*2_Girdiler!$B$16</f>
        <v>3.0799115444263</v>
      </c>
      <c r="G7509" s="16" t="n">
        <f aca="false">MIN(MATCH(F7509,2_Girdiler!$B$20:$I$20,1),7)</f>
        <v>1</v>
      </c>
      <c r="H7509" s="16" t="n">
        <f aca="false">IF(F7509&gt;=40,2_Girdiler!$I$21+(F7509-40)*(2_Girdiler!$I$21-2_Girdiler!$H$21)/(2_Girdiler!$I$20-2_Girdiler!$H$20),INDEX(2_Girdiler!$B$21:$I$21,G7509)+(F7509-INDEX(2_Girdiler!$B$20:$I$20,G7509))*(INDEX(2_Girdiler!$B$21:$I$21,G7509+1)-INDEX(2_Girdiler!$B$21:$I$21,G7509))/(INDEX(2_Girdiler!$B$20:$I$20,G7509+1)-INDEX(2_Girdiler!$B$20:$I$20,G7509)))</f>
        <v>6.77580539773787</v>
      </c>
      <c r="I7509" s="16" t="n">
        <f aca="false">H7509/2_Girdiler!$B$17</f>
        <v>2.7146656240937</v>
      </c>
      <c r="J7509" s="16" t="n">
        <f aca="false">D7509+I7509</f>
        <v>25.2567829311837</v>
      </c>
    </row>
    <row r="7510" customFormat="false" ht="15" hidden="false" customHeight="false" outlineLevel="0" collapsed="false">
      <c r="A7510" s="0" t="n">
        <v>7498</v>
      </c>
      <c r="B7510" s="7" t="n">
        <v>0.071571</v>
      </c>
      <c r="C7510" s="7" t="n">
        <v>0.347476</v>
      </c>
      <c r="D7510" s="16" t="n">
        <f aca="false">LOGINV(B7510,$B$7,$C$7)</f>
        <v>5.98741884622096</v>
      </c>
      <c r="E7510" s="16" t="n">
        <f aca="false">LOGINV(C7510,$B$8,$C$8)</f>
        <v>84.7834448791398</v>
      </c>
      <c r="F7510" s="16" t="n">
        <f aca="false">$B$5/100*E7510*2_Girdiler!$B$14*2_Girdiler!$B$15*2_Girdiler!$B$16</f>
        <v>2.13315147315916</v>
      </c>
      <c r="G7510" s="16" t="n">
        <f aca="false">MIN(MATCH(F7510,2_Girdiler!$B$20:$I$20,1),7)</f>
        <v>1</v>
      </c>
      <c r="H7510" s="16" t="n">
        <f aca="false">IF(F7510&gt;=40,2_Girdiler!$I$21+(F7510-40)*(2_Girdiler!$I$21-2_Girdiler!$H$21)/(2_Girdiler!$I$20-2_Girdiler!$H$20),INDEX(2_Girdiler!$B$21:$I$21,G7510)+(F7510-INDEX(2_Girdiler!$B$20:$I$20,G7510))*(INDEX(2_Girdiler!$B$21:$I$21,G7510+1)-INDEX(2_Girdiler!$B$21:$I$21,G7510))/(INDEX(2_Girdiler!$B$20:$I$20,G7510+1)-INDEX(2_Girdiler!$B$20:$I$20,G7510)))</f>
        <v>4.69293324095015</v>
      </c>
      <c r="I7510" s="16" t="n">
        <f aca="false">H7510/2_Girdiler!$B$17</f>
        <v>1.88018158691913</v>
      </c>
      <c r="J7510" s="16" t="n">
        <f aca="false">D7510+I7510</f>
        <v>7.86760043314008</v>
      </c>
    </row>
    <row r="7511" customFormat="false" ht="15" hidden="false" customHeight="false" outlineLevel="0" collapsed="false">
      <c r="A7511" s="0" t="n">
        <v>7499</v>
      </c>
      <c r="B7511" s="7" t="n">
        <v>0.712985</v>
      </c>
      <c r="C7511" s="7" t="n">
        <v>0.551761</v>
      </c>
      <c r="D7511" s="16" t="n">
        <f aca="false">LOGINV(B7511,$B$7,$C$7)</f>
        <v>18.5251482818268</v>
      </c>
      <c r="E7511" s="16" t="n">
        <f aca="false">LOGINV(C7511,$B$8,$C$8)</f>
        <v>118.77325185384</v>
      </c>
      <c r="F7511" s="16" t="n">
        <f aca="false">$B$5/100*E7511*2_Girdiler!$B$14*2_Girdiler!$B$15*2_Girdiler!$B$16</f>
        <v>2.98833501664263</v>
      </c>
      <c r="G7511" s="16" t="n">
        <f aca="false">MIN(MATCH(F7511,2_Girdiler!$B$20:$I$20,1),7)</f>
        <v>1</v>
      </c>
      <c r="H7511" s="16" t="n">
        <f aca="false">IF(F7511&gt;=40,2_Girdiler!$I$21+(F7511-40)*(2_Girdiler!$I$21-2_Girdiler!$H$21)/(2_Girdiler!$I$20-2_Girdiler!$H$20),INDEX(2_Girdiler!$B$21:$I$21,G7511)+(F7511-INDEX(2_Girdiler!$B$20:$I$20,G7511))*(INDEX(2_Girdiler!$B$21:$I$21,G7511+1)-INDEX(2_Girdiler!$B$21:$I$21,G7511))/(INDEX(2_Girdiler!$B$20:$I$20,G7511+1)-INDEX(2_Girdiler!$B$20:$I$20,G7511)))</f>
        <v>6.57433703661378</v>
      </c>
      <c r="I7511" s="16" t="n">
        <f aca="false">H7511/2_Girdiler!$B$17</f>
        <v>2.63394913325873</v>
      </c>
      <c r="J7511" s="16" t="n">
        <f aca="false">D7511+I7511</f>
        <v>21.1590974150855</v>
      </c>
    </row>
    <row r="7512" customFormat="false" ht="15" hidden="false" customHeight="false" outlineLevel="0" collapsed="false">
      <c r="A7512" s="0" t="n">
        <v>7500</v>
      </c>
      <c r="B7512" s="7" t="n">
        <v>0.96048</v>
      </c>
      <c r="C7512" s="7" t="n">
        <v>0.876259</v>
      </c>
      <c r="D7512" s="16" t="n">
        <f aca="false">LOGINV(B7512,$B$7,$C$7)</f>
        <v>36.0444343925981</v>
      </c>
      <c r="E7512" s="16" t="n">
        <f aca="false">LOGINV(C7512,$B$8,$C$8)</f>
        <v>230.382609395929</v>
      </c>
      <c r="F7512" s="16" t="n">
        <f aca="false">$B$5/100*E7512*2_Girdiler!$B$14*2_Girdiler!$B$15*2_Girdiler!$B$16</f>
        <v>5.79642645240156</v>
      </c>
      <c r="G7512" s="16" t="n">
        <f aca="false">MIN(MATCH(F7512,2_Girdiler!$B$20:$I$20,1),7)</f>
        <v>2</v>
      </c>
      <c r="H7512" s="16" t="n">
        <f aca="false">IF(F7512&gt;=40,2_Girdiler!$I$21+(F7512-40)*(2_Girdiler!$I$21-2_Girdiler!$H$21)/(2_Girdiler!$I$20-2_Girdiler!$H$20),INDEX(2_Girdiler!$B$21:$I$21,G7512)+(F7512-INDEX(2_Girdiler!$B$20:$I$20,G7512))*(INDEX(2_Girdiler!$B$21:$I$21,G7512+1)-INDEX(2_Girdiler!$B$21:$I$21,G7512))/(INDEX(2_Girdiler!$B$20:$I$20,G7512+1)-INDEX(2_Girdiler!$B$20:$I$20,G7512)))</f>
        <v>12.2742823238425</v>
      </c>
      <c r="I7512" s="16" t="n">
        <f aca="false">H7512/2_Girdiler!$B$17</f>
        <v>4.91758105923177</v>
      </c>
      <c r="J7512" s="16" t="n">
        <f aca="false">D7512+I7512</f>
        <v>40.9620154518299</v>
      </c>
    </row>
    <row r="7513" customFormat="false" ht="15" hidden="false" customHeight="false" outlineLevel="0" collapsed="false">
      <c r="A7513" s="0" t="n">
        <v>7501</v>
      </c>
      <c r="B7513" s="7" t="n">
        <v>0.055548</v>
      </c>
      <c r="C7513" s="7" t="n">
        <v>0.831375</v>
      </c>
      <c r="D7513" s="16" t="n">
        <f aca="false">LOGINV(B7513,$B$7,$C$7)</f>
        <v>5.57171145332043</v>
      </c>
      <c r="E7513" s="16" t="n">
        <f aca="false">LOGINV(C7513,$B$8,$C$8)</f>
        <v>202.889052609761</v>
      </c>
      <c r="F7513" s="16" t="n">
        <f aca="false">$B$5/100*E7513*2_Girdiler!$B$14*2_Girdiler!$B$15*2_Girdiler!$B$16</f>
        <v>5.1046885636616</v>
      </c>
      <c r="G7513" s="16" t="n">
        <f aca="false">MIN(MATCH(F7513,2_Girdiler!$B$20:$I$20,1),7)</f>
        <v>2</v>
      </c>
      <c r="H7513" s="16" t="n">
        <f aca="false">IF(F7513&gt;=40,2_Girdiler!$I$21+(F7513-40)*(2_Girdiler!$I$21-2_Girdiler!$H$21)/(2_Girdiler!$I$20-2_Girdiler!$H$20),INDEX(2_Girdiler!$B$21:$I$21,G7513)+(F7513-INDEX(2_Girdiler!$B$20:$I$20,G7513))*(INDEX(2_Girdiler!$B$21:$I$21,G7513+1)-INDEX(2_Girdiler!$B$21:$I$21,G7513))/(INDEX(2_Girdiler!$B$20:$I$20,G7513+1)-INDEX(2_Girdiler!$B$20:$I$20,G7513)))</f>
        <v>11.1675017018586</v>
      </c>
      <c r="I7513" s="16" t="n">
        <f aca="false">H7513/2_Girdiler!$B$17</f>
        <v>4.47415933568051</v>
      </c>
      <c r="J7513" s="16" t="n">
        <f aca="false">D7513+I7513</f>
        <v>10.0458707890009</v>
      </c>
    </row>
    <row r="7514" customFormat="false" ht="15" hidden="false" customHeight="false" outlineLevel="0" collapsed="false">
      <c r="A7514" s="0" t="n">
        <v>7502</v>
      </c>
      <c r="B7514" s="7" t="n">
        <v>0.648818</v>
      </c>
      <c r="C7514" s="7" t="n">
        <v>0.334373</v>
      </c>
      <c r="D7514" s="16" t="n">
        <f aca="false">LOGINV(B7514,$B$7,$C$7)</f>
        <v>16.7567300032848</v>
      </c>
      <c r="E7514" s="16" t="n">
        <f aca="false">LOGINV(C7514,$B$8,$C$8)</f>
        <v>82.8506186881102</v>
      </c>
      <c r="F7514" s="16" t="n">
        <f aca="false">$B$5/100*E7514*2_Girdiler!$B$14*2_Girdiler!$B$15*2_Girdiler!$B$16</f>
        <v>2.08452156619285</v>
      </c>
      <c r="G7514" s="16" t="n">
        <f aca="false">MIN(MATCH(F7514,2_Girdiler!$B$20:$I$20,1),7)</f>
        <v>1</v>
      </c>
      <c r="H7514" s="16" t="n">
        <f aca="false">IF(F7514&gt;=40,2_Girdiler!$I$21+(F7514-40)*(2_Girdiler!$I$21-2_Girdiler!$H$21)/(2_Girdiler!$I$20-2_Girdiler!$H$20),INDEX(2_Girdiler!$B$21:$I$21,G7514)+(F7514-INDEX(2_Girdiler!$B$20:$I$20,G7514))*(INDEX(2_Girdiler!$B$21:$I$21,G7514+1)-INDEX(2_Girdiler!$B$21:$I$21,G7514))/(INDEX(2_Girdiler!$B$20:$I$20,G7514+1)-INDEX(2_Girdiler!$B$20:$I$20,G7514)))</f>
        <v>4.58594744562428</v>
      </c>
      <c r="I7514" s="16" t="n">
        <f aca="false">H7514/2_Girdiler!$B$17</f>
        <v>1.83731868815075</v>
      </c>
      <c r="J7514" s="16" t="n">
        <f aca="false">D7514+I7514</f>
        <v>18.5940486914356</v>
      </c>
    </row>
    <row r="7515" customFormat="false" ht="15" hidden="false" customHeight="false" outlineLevel="0" collapsed="false">
      <c r="A7515" s="0" t="n">
        <v>7503</v>
      </c>
      <c r="B7515" s="7" t="n">
        <v>0.344486</v>
      </c>
      <c r="C7515" s="7" t="n">
        <v>0.564338</v>
      </c>
      <c r="D7515" s="16" t="n">
        <f aca="false">LOGINV(B7515,$B$7,$C$7)</f>
        <v>10.8341193577035</v>
      </c>
      <c r="E7515" s="16" t="n">
        <f aca="false">LOGINV(C7515,$B$8,$C$8)</f>
        <v>121.241595008021</v>
      </c>
      <c r="F7515" s="16" t="n">
        <f aca="false">$B$5/100*E7515*2_Girdiler!$B$14*2_Girdiler!$B$15*2_Girdiler!$B$16</f>
        <v>3.05043853040182</v>
      </c>
      <c r="G7515" s="16" t="n">
        <f aca="false">MIN(MATCH(F7515,2_Girdiler!$B$20:$I$20,1),7)</f>
        <v>1</v>
      </c>
      <c r="H7515" s="16" t="n">
        <f aca="false">IF(F7515&gt;=40,2_Girdiler!$I$21+(F7515-40)*(2_Girdiler!$I$21-2_Girdiler!$H$21)/(2_Girdiler!$I$20-2_Girdiler!$H$20),INDEX(2_Girdiler!$B$21:$I$21,G7515)+(F7515-INDEX(2_Girdiler!$B$20:$I$20,G7515))*(INDEX(2_Girdiler!$B$21:$I$21,G7515+1)-INDEX(2_Girdiler!$B$21:$I$21,G7515))/(INDEX(2_Girdiler!$B$20:$I$20,G7515+1)-INDEX(2_Girdiler!$B$20:$I$20,G7515)))</f>
        <v>6.710964766884</v>
      </c>
      <c r="I7515" s="16" t="n">
        <f aca="false">H7515/2_Girdiler!$B$17</f>
        <v>2.68868780724519</v>
      </c>
      <c r="J7515" s="16" t="n">
        <f aca="false">D7515+I7515</f>
        <v>13.5228071649487</v>
      </c>
    </row>
    <row r="7516" customFormat="false" ht="15" hidden="false" customHeight="false" outlineLevel="0" collapsed="false">
      <c r="A7516" s="0" t="n">
        <v>7504</v>
      </c>
      <c r="B7516" s="7" t="n">
        <v>0.689486</v>
      </c>
      <c r="C7516" s="7" t="n">
        <v>0.417337</v>
      </c>
      <c r="D7516" s="16" t="n">
        <f aca="false">LOGINV(B7516,$B$7,$C$7)</f>
        <v>17.8387878029601</v>
      </c>
      <c r="E7516" s="16" t="n">
        <f aca="false">LOGINV(C7516,$B$8,$C$8)</f>
        <v>95.440809546312</v>
      </c>
      <c r="F7516" s="16" t="n">
        <f aca="false">$B$5/100*E7516*2_Girdiler!$B$14*2_Girdiler!$B$15*2_Girdiler!$B$16</f>
        <v>2.40129076818521</v>
      </c>
      <c r="G7516" s="16" t="n">
        <f aca="false">MIN(MATCH(F7516,2_Girdiler!$B$20:$I$20,1),7)</f>
        <v>1</v>
      </c>
      <c r="H7516" s="16" t="n">
        <f aca="false">IF(F7516&gt;=40,2_Girdiler!$I$21+(F7516-40)*(2_Girdiler!$I$21-2_Girdiler!$H$21)/(2_Girdiler!$I$20-2_Girdiler!$H$20),INDEX(2_Girdiler!$B$21:$I$21,G7516)+(F7516-INDEX(2_Girdiler!$B$20:$I$20,G7516))*(INDEX(2_Girdiler!$B$21:$I$21,G7516+1)-INDEX(2_Girdiler!$B$21:$I$21,G7516))/(INDEX(2_Girdiler!$B$20:$I$20,G7516+1)-INDEX(2_Girdiler!$B$20:$I$20,G7516)))</f>
        <v>5.28283969000746</v>
      </c>
      <c r="I7516" s="16" t="n">
        <f aca="false">H7516/2_Girdiler!$B$17</f>
        <v>2.11652231170171</v>
      </c>
      <c r="J7516" s="16" t="n">
        <f aca="false">D7516+I7516</f>
        <v>19.9553101146618</v>
      </c>
    </row>
    <row r="7517" customFormat="false" ht="15" hidden="false" customHeight="false" outlineLevel="0" collapsed="false">
      <c r="A7517" s="0" t="n">
        <v>7505</v>
      </c>
      <c r="B7517" s="7" t="n">
        <v>0.699022</v>
      </c>
      <c r="C7517" s="7" t="n">
        <v>0.85319</v>
      </c>
      <c r="D7517" s="16" t="n">
        <f aca="false">LOGINV(B7517,$B$7,$C$7)</f>
        <v>18.1112651352228</v>
      </c>
      <c r="E7517" s="16" t="n">
        <f aca="false">LOGINV(C7517,$B$8,$C$8)</f>
        <v>215.108344902963</v>
      </c>
      <c r="F7517" s="16" t="n">
        <f aca="false">$B$5/100*E7517*2_Girdiler!$B$14*2_Girdiler!$B$15*2_Girdiler!$B$16</f>
        <v>5.41212595775856</v>
      </c>
      <c r="G7517" s="16" t="n">
        <f aca="false">MIN(MATCH(F7517,2_Girdiler!$B$20:$I$20,1),7)</f>
        <v>2</v>
      </c>
      <c r="H7517" s="16" t="n">
        <f aca="false">IF(F7517&gt;=40,2_Girdiler!$I$21+(F7517-40)*(2_Girdiler!$I$21-2_Girdiler!$H$21)/(2_Girdiler!$I$20-2_Girdiler!$H$20),INDEX(2_Girdiler!$B$21:$I$21,G7517)+(F7517-INDEX(2_Girdiler!$B$20:$I$20,G7517))*(INDEX(2_Girdiler!$B$21:$I$21,G7517+1)-INDEX(2_Girdiler!$B$21:$I$21,G7517))/(INDEX(2_Girdiler!$B$20:$I$20,G7517+1)-INDEX(2_Girdiler!$B$20:$I$20,G7517)))</f>
        <v>11.6594015324137</v>
      </c>
      <c r="I7517" s="16" t="n">
        <f aca="false">H7517/2_Girdiler!$B$17</f>
        <v>4.67123458830677</v>
      </c>
      <c r="J7517" s="16" t="n">
        <f aca="false">D7517+I7517</f>
        <v>22.7824997235296</v>
      </c>
    </row>
    <row r="7518" customFormat="false" ht="15" hidden="false" customHeight="false" outlineLevel="0" collapsed="false">
      <c r="A7518" s="0" t="n">
        <v>7506</v>
      </c>
      <c r="B7518" s="7" t="n">
        <v>0.299388</v>
      </c>
      <c r="C7518" s="7" t="n">
        <v>0.810315</v>
      </c>
      <c r="D7518" s="16" t="n">
        <f aca="false">LOGINV(B7518,$B$7,$C$7)</f>
        <v>10.0998197669797</v>
      </c>
      <c r="E7518" s="16" t="n">
        <f aca="false">LOGINV(C7518,$B$8,$C$8)</f>
        <v>192.608726105001</v>
      </c>
      <c r="F7518" s="16" t="n">
        <f aca="false">$B$5/100*E7518*2_Girdiler!$B$14*2_Girdiler!$B$15*2_Girdiler!$B$16</f>
        <v>4.84603554880181</v>
      </c>
      <c r="G7518" s="16" t="n">
        <f aca="false">MIN(MATCH(F7518,2_Girdiler!$B$20:$I$20,1),7)</f>
        <v>1</v>
      </c>
      <c r="H7518" s="16" t="n">
        <f aca="false">IF(F7518&gt;=40,2_Girdiler!$I$21+(F7518-40)*(2_Girdiler!$I$21-2_Girdiler!$H$21)/(2_Girdiler!$I$20-2_Girdiler!$H$20),INDEX(2_Girdiler!$B$21:$I$21,G7518)+(F7518-INDEX(2_Girdiler!$B$20:$I$20,G7518))*(INDEX(2_Girdiler!$B$21:$I$21,G7518+1)-INDEX(2_Girdiler!$B$21:$I$21,G7518))/(INDEX(2_Girdiler!$B$20:$I$20,G7518+1)-INDEX(2_Girdiler!$B$20:$I$20,G7518)))</f>
        <v>10.661278207364</v>
      </c>
      <c r="I7518" s="16" t="n">
        <f aca="false">H7518/2_Girdiler!$B$17</f>
        <v>4.27134543564263</v>
      </c>
      <c r="J7518" s="16" t="n">
        <f aca="false">D7518+I7518</f>
        <v>14.3711652026223</v>
      </c>
    </row>
    <row r="7519" customFormat="false" ht="15" hidden="false" customHeight="false" outlineLevel="0" collapsed="false">
      <c r="A7519" s="0" t="n">
        <v>7507</v>
      </c>
      <c r="B7519" s="7" t="n">
        <v>0.315284</v>
      </c>
      <c r="C7519" s="7" t="n">
        <v>0.856111</v>
      </c>
      <c r="D7519" s="16" t="n">
        <f aca="false">LOGINV(B7519,$B$7,$C$7)</f>
        <v>10.3577081391532</v>
      </c>
      <c r="E7519" s="16" t="n">
        <f aca="false">LOGINV(C7519,$B$8,$C$8)</f>
        <v>216.892359499335</v>
      </c>
      <c r="F7519" s="16" t="n">
        <f aca="false">$B$5/100*E7519*2_Girdiler!$B$14*2_Girdiler!$B$15*2_Girdiler!$B$16</f>
        <v>5.45701176500327</v>
      </c>
      <c r="G7519" s="16" t="n">
        <f aca="false">MIN(MATCH(F7519,2_Girdiler!$B$20:$I$20,1),7)</f>
        <v>2</v>
      </c>
      <c r="H7519" s="16" t="n">
        <f aca="false">IF(F7519&gt;=40,2_Girdiler!$I$21+(F7519-40)*(2_Girdiler!$I$21-2_Girdiler!$H$21)/(2_Girdiler!$I$20-2_Girdiler!$H$20),INDEX(2_Girdiler!$B$21:$I$21,G7519)+(F7519-INDEX(2_Girdiler!$B$20:$I$20,G7519))*(INDEX(2_Girdiler!$B$21:$I$21,G7519+1)-INDEX(2_Girdiler!$B$21:$I$21,G7519))/(INDEX(2_Girdiler!$B$20:$I$20,G7519+1)-INDEX(2_Girdiler!$B$20:$I$20,G7519)))</f>
        <v>11.7312188240052</v>
      </c>
      <c r="I7519" s="16" t="n">
        <f aca="false">H7519/2_Girdiler!$B$17</f>
        <v>4.70000754166876</v>
      </c>
      <c r="J7519" s="16" t="n">
        <f aca="false">D7519+I7519</f>
        <v>15.0577156808219</v>
      </c>
    </row>
    <row r="7520" customFormat="false" ht="15" hidden="false" customHeight="false" outlineLevel="0" collapsed="false">
      <c r="A7520" s="0" t="n">
        <v>7508</v>
      </c>
      <c r="B7520" s="7" t="n">
        <v>0.814649</v>
      </c>
      <c r="C7520" s="7" t="n">
        <v>0.616098</v>
      </c>
      <c r="D7520" s="16" t="n">
        <f aca="false">LOGINV(B7520,$B$7,$C$7)</f>
        <v>22.30390397233</v>
      </c>
      <c r="E7520" s="16" t="n">
        <f aca="false">LOGINV(C7520,$B$8,$C$8)</f>
        <v>132.133401940098</v>
      </c>
      <c r="F7520" s="16" t="n">
        <f aca="false">$B$5/100*E7520*2_Girdiler!$B$14*2_Girdiler!$B$15*2_Girdiler!$B$16</f>
        <v>3.32447639281286</v>
      </c>
      <c r="G7520" s="16" t="n">
        <f aca="false">MIN(MATCH(F7520,2_Girdiler!$B$20:$I$20,1),7)</f>
        <v>1</v>
      </c>
      <c r="H7520" s="16" t="n">
        <f aca="false">IF(F7520&gt;=40,2_Girdiler!$I$21+(F7520-40)*(2_Girdiler!$I$21-2_Girdiler!$H$21)/(2_Girdiler!$I$20-2_Girdiler!$H$20),INDEX(2_Girdiler!$B$21:$I$21,G7520)+(F7520-INDEX(2_Girdiler!$B$20:$I$20,G7520))*(INDEX(2_Girdiler!$B$21:$I$21,G7520+1)-INDEX(2_Girdiler!$B$21:$I$21,G7520))/(INDEX(2_Girdiler!$B$20:$I$20,G7520+1)-INDEX(2_Girdiler!$B$20:$I$20,G7520)))</f>
        <v>7.3138480641883</v>
      </c>
      <c r="I7520" s="16" t="n">
        <f aca="false">H7520/2_Girdiler!$B$17</f>
        <v>2.93022758981903</v>
      </c>
      <c r="J7520" s="16" t="n">
        <f aca="false">D7520+I7520</f>
        <v>25.234131562149</v>
      </c>
    </row>
    <row r="7521" customFormat="false" ht="15" hidden="false" customHeight="false" outlineLevel="0" collapsed="false">
      <c r="A7521" s="0" t="n">
        <v>7509</v>
      </c>
      <c r="B7521" s="7" t="n">
        <v>0.979627</v>
      </c>
      <c r="C7521" s="7" t="n">
        <v>0.748919</v>
      </c>
      <c r="D7521" s="16" t="n">
        <f aca="false">LOGINV(B7521,$B$7,$C$7)</f>
        <v>42.3640091232951</v>
      </c>
      <c r="E7521" s="16" t="n">
        <f aca="false">LOGINV(C7521,$B$8,$C$8)</f>
        <v>168.412930212094</v>
      </c>
      <c r="F7521" s="16" t="n">
        <f aca="false">$B$5/100*E7521*2_Girdiler!$B$14*2_Girdiler!$B$15*2_Girdiler!$B$16</f>
        <v>4.23726932413628</v>
      </c>
      <c r="G7521" s="16" t="n">
        <f aca="false">MIN(MATCH(F7521,2_Girdiler!$B$20:$I$20,1),7)</f>
        <v>1</v>
      </c>
      <c r="H7521" s="16" t="n">
        <f aca="false">IF(F7521&gt;=40,2_Girdiler!$I$21+(F7521-40)*(2_Girdiler!$I$21-2_Girdiler!$H$21)/(2_Girdiler!$I$20-2_Girdiler!$H$20),INDEX(2_Girdiler!$B$21:$I$21,G7521)+(F7521-INDEX(2_Girdiler!$B$20:$I$20,G7521))*(INDEX(2_Girdiler!$B$21:$I$21,G7521+1)-INDEX(2_Girdiler!$B$21:$I$21,G7521))/(INDEX(2_Girdiler!$B$20:$I$20,G7521+1)-INDEX(2_Girdiler!$B$20:$I$20,G7521)))</f>
        <v>9.3219925130998</v>
      </c>
      <c r="I7521" s="16" t="n">
        <f aca="false">H7521/2_Girdiler!$B$17</f>
        <v>3.73477264146627</v>
      </c>
      <c r="J7521" s="16" t="n">
        <f aca="false">D7521+I7521</f>
        <v>46.0987817647614</v>
      </c>
    </row>
    <row r="7522" customFormat="false" ht="15" hidden="false" customHeight="false" outlineLevel="0" collapsed="false">
      <c r="A7522" s="0" t="n">
        <v>7510</v>
      </c>
      <c r="B7522" s="7" t="n">
        <v>0.009609</v>
      </c>
      <c r="C7522" s="7" t="n">
        <v>0.151849</v>
      </c>
      <c r="D7522" s="16" t="n">
        <f aca="false">LOGINV(B7522,$B$7,$C$7)</f>
        <v>3.67213505862987</v>
      </c>
      <c r="E7522" s="16" t="n">
        <f aca="false">LOGINV(C7522,$B$8,$C$8)</f>
        <v>56.2220729120648</v>
      </c>
      <c r="F7522" s="16" t="n">
        <f aca="false">$B$5/100*E7522*2_Girdiler!$B$14*2_Girdiler!$B$15*2_Girdiler!$B$16</f>
        <v>1.41454735446755</v>
      </c>
      <c r="G7522" s="16" t="n">
        <f aca="false">MIN(MATCH(F7522,2_Girdiler!$B$20:$I$20,1),7)</f>
        <v>1</v>
      </c>
      <c r="H7522" s="16" t="n">
        <f aca="false">IF(F7522&gt;=40,2_Girdiler!$I$21+(F7522-40)*(2_Girdiler!$I$21-2_Girdiler!$H$21)/(2_Girdiler!$I$20-2_Girdiler!$H$20),INDEX(2_Girdiler!$B$21:$I$21,G7522)+(F7522-INDEX(2_Girdiler!$B$20:$I$20,G7522))*(INDEX(2_Girdiler!$B$21:$I$21,G7522+1)-INDEX(2_Girdiler!$B$21:$I$21,G7522))/(INDEX(2_Girdiler!$B$20:$I$20,G7522+1)-INDEX(2_Girdiler!$B$20:$I$20,G7522)))</f>
        <v>3.11200417982861</v>
      </c>
      <c r="I7522" s="16" t="n">
        <f aca="false">H7522/2_Girdiler!$B$17</f>
        <v>1.24679654640569</v>
      </c>
      <c r="J7522" s="16" t="n">
        <f aca="false">D7522+I7522</f>
        <v>4.91893160503557</v>
      </c>
    </row>
    <row r="7523" customFormat="false" ht="15" hidden="false" customHeight="false" outlineLevel="0" collapsed="false">
      <c r="A7523" s="0" t="n">
        <v>7511</v>
      </c>
      <c r="B7523" s="7" t="n">
        <v>0.764685</v>
      </c>
      <c r="C7523" s="7" t="n">
        <v>0.724856</v>
      </c>
      <c r="D7523" s="16" t="n">
        <f aca="false">LOGINV(B7523,$B$7,$C$7)</f>
        <v>20.2456239834525</v>
      </c>
      <c r="E7523" s="16" t="n">
        <f aca="false">LOGINV(C7523,$B$8,$C$8)</f>
        <v>160.581997358415</v>
      </c>
      <c r="F7523" s="16" t="n">
        <f aca="false">$B$5/100*E7523*2_Girdiler!$B$14*2_Girdiler!$B$15*2_Girdiler!$B$16</f>
        <v>4.04024305353771</v>
      </c>
      <c r="G7523" s="16" t="n">
        <f aca="false">MIN(MATCH(F7523,2_Girdiler!$B$20:$I$20,1),7)</f>
        <v>1</v>
      </c>
      <c r="H7523" s="16" t="n">
        <f aca="false">IF(F7523&gt;=40,2_Girdiler!$I$21+(F7523-40)*(2_Girdiler!$I$21-2_Girdiler!$H$21)/(2_Girdiler!$I$20-2_Girdiler!$H$20),INDEX(2_Girdiler!$B$21:$I$21,G7523)+(F7523-INDEX(2_Girdiler!$B$20:$I$20,G7523))*(INDEX(2_Girdiler!$B$21:$I$21,G7523+1)-INDEX(2_Girdiler!$B$21:$I$21,G7523))/(INDEX(2_Girdiler!$B$20:$I$20,G7523+1)-INDEX(2_Girdiler!$B$20:$I$20,G7523)))</f>
        <v>8.88853471778296</v>
      </c>
      <c r="I7523" s="16" t="n">
        <f aca="false">H7523/2_Girdiler!$B$17</f>
        <v>3.56111166577843</v>
      </c>
      <c r="J7523" s="16" t="n">
        <f aca="false">D7523+I7523</f>
        <v>23.806735649231</v>
      </c>
    </row>
    <row r="7524" customFormat="false" ht="15" hidden="false" customHeight="false" outlineLevel="0" collapsed="false">
      <c r="A7524" s="0" t="n">
        <v>7512</v>
      </c>
      <c r="B7524" s="7" t="n">
        <v>0.380889</v>
      </c>
      <c r="C7524" s="7" t="n">
        <v>0.54096</v>
      </c>
      <c r="D7524" s="16" t="n">
        <f aca="false">LOGINV(B7524,$B$7,$C$7)</f>
        <v>11.436682825486</v>
      </c>
      <c r="E7524" s="16" t="n">
        <f aca="false">LOGINV(C7524,$B$8,$C$8)</f>
        <v>116.70161781878</v>
      </c>
      <c r="F7524" s="16" t="n">
        <f aca="false">$B$5/100*E7524*2_Girdiler!$B$14*2_Girdiler!$B$15*2_Girdiler!$B$16</f>
        <v>2.93621270432051</v>
      </c>
      <c r="G7524" s="16" t="n">
        <f aca="false">MIN(MATCH(F7524,2_Girdiler!$B$20:$I$20,1),7)</f>
        <v>1</v>
      </c>
      <c r="H7524" s="16" t="n">
        <f aca="false">IF(F7524&gt;=40,2_Girdiler!$I$21+(F7524-40)*(2_Girdiler!$I$21-2_Girdiler!$H$21)/(2_Girdiler!$I$20-2_Girdiler!$H$20),INDEX(2_Girdiler!$B$21:$I$21,G7524)+(F7524-INDEX(2_Girdiler!$B$20:$I$20,G7524))*(INDEX(2_Girdiler!$B$21:$I$21,G7524+1)-INDEX(2_Girdiler!$B$21:$I$21,G7524))/(INDEX(2_Girdiler!$B$20:$I$20,G7524+1)-INDEX(2_Girdiler!$B$20:$I$20,G7524)))</f>
        <v>6.45966794950513</v>
      </c>
      <c r="I7524" s="16" t="n">
        <f aca="false">H7524/2_Girdiler!$B$17</f>
        <v>2.5880079925902</v>
      </c>
      <c r="J7524" s="16" t="n">
        <f aca="false">D7524+I7524</f>
        <v>14.0246908180762</v>
      </c>
    </row>
    <row r="7525" customFormat="false" ht="15" hidden="false" customHeight="false" outlineLevel="0" collapsed="false">
      <c r="A7525" s="0" t="n">
        <v>7513</v>
      </c>
      <c r="B7525" s="7" t="n">
        <v>0.817284</v>
      </c>
      <c r="C7525" s="7" t="n">
        <v>0.218608</v>
      </c>
      <c r="D7525" s="16" t="n">
        <f aca="false">LOGINV(B7525,$B$7,$C$7)</f>
        <v>22.427370924365</v>
      </c>
      <c r="E7525" s="16" t="n">
        <f aca="false">LOGINV(C7525,$B$8,$C$8)</f>
        <v>66.1376522609951</v>
      </c>
      <c r="F7525" s="16" t="n">
        <f aca="false">$B$5/100*E7525*2_Girdiler!$B$14*2_Girdiler!$B$15*2_Girdiler!$B$16</f>
        <v>1.66402333088664</v>
      </c>
      <c r="G7525" s="16" t="n">
        <f aca="false">MIN(MATCH(F7525,2_Girdiler!$B$20:$I$20,1),7)</f>
        <v>1</v>
      </c>
      <c r="H7525" s="16" t="n">
        <f aca="false">IF(F7525&gt;=40,2_Girdiler!$I$21+(F7525-40)*(2_Girdiler!$I$21-2_Girdiler!$H$21)/(2_Girdiler!$I$20-2_Girdiler!$H$20),INDEX(2_Girdiler!$B$21:$I$21,G7525)+(F7525-INDEX(2_Girdiler!$B$20:$I$20,G7525))*(INDEX(2_Girdiler!$B$21:$I$21,G7525+1)-INDEX(2_Girdiler!$B$21:$I$21,G7525))/(INDEX(2_Girdiler!$B$20:$I$20,G7525+1)-INDEX(2_Girdiler!$B$20:$I$20,G7525)))</f>
        <v>3.6608513279506</v>
      </c>
      <c r="I7525" s="16" t="n">
        <f aca="false">H7525/2_Girdiler!$B$17</f>
        <v>1.46668723074944</v>
      </c>
      <c r="J7525" s="16" t="n">
        <f aca="false">D7525+I7525</f>
        <v>23.8940581551145</v>
      </c>
    </row>
    <row r="7526" customFormat="false" ht="15" hidden="false" customHeight="false" outlineLevel="0" collapsed="false">
      <c r="A7526" s="0" t="n">
        <v>7514</v>
      </c>
      <c r="B7526" s="7" t="n">
        <v>0.578542</v>
      </c>
      <c r="C7526" s="7" t="n">
        <v>0.794706</v>
      </c>
      <c r="D7526" s="16" t="n">
        <f aca="false">LOGINV(B7526,$B$7,$C$7)</f>
        <v>15.1236107717678</v>
      </c>
      <c r="E7526" s="16" t="n">
        <f aca="false">LOGINV(C7526,$B$8,$C$8)</f>
        <v>185.746856536747</v>
      </c>
      <c r="F7526" s="16" t="n">
        <f aca="false">$B$5/100*E7526*2_Girdiler!$B$14*2_Girdiler!$B$15*2_Girdiler!$B$16</f>
        <v>4.67339091046456</v>
      </c>
      <c r="G7526" s="16" t="n">
        <f aca="false">MIN(MATCH(F7526,2_Girdiler!$B$20:$I$20,1),7)</f>
        <v>1</v>
      </c>
      <c r="H7526" s="16" t="n">
        <f aca="false">IF(F7526&gt;=40,2_Girdiler!$I$21+(F7526-40)*(2_Girdiler!$I$21-2_Girdiler!$H$21)/(2_Girdiler!$I$20-2_Girdiler!$H$20),INDEX(2_Girdiler!$B$21:$I$21,G7526)+(F7526-INDEX(2_Girdiler!$B$20:$I$20,G7526))*(INDEX(2_Girdiler!$B$21:$I$21,G7526+1)-INDEX(2_Girdiler!$B$21:$I$21,G7526))/(INDEX(2_Girdiler!$B$20:$I$20,G7526+1)-INDEX(2_Girdiler!$B$20:$I$20,G7526)))</f>
        <v>10.281460003022</v>
      </c>
      <c r="I7526" s="16" t="n">
        <f aca="false">H7526/2_Girdiler!$B$17</f>
        <v>4.11917468069793</v>
      </c>
      <c r="J7526" s="16" t="n">
        <f aca="false">D7526+I7526</f>
        <v>19.2427854524657</v>
      </c>
    </row>
    <row r="7527" customFormat="false" ht="15" hidden="false" customHeight="false" outlineLevel="0" collapsed="false">
      <c r="A7527" s="0" t="n">
        <v>7515</v>
      </c>
      <c r="B7527" s="7" t="n">
        <v>0.265984</v>
      </c>
      <c r="C7527" s="7" t="n">
        <v>0.252472</v>
      </c>
      <c r="D7527" s="16" t="n">
        <f aca="false">LOGINV(B7527,$B$7,$C$7)</f>
        <v>9.55841963087765</v>
      </c>
      <c r="E7527" s="16" t="n">
        <f aca="false">LOGINV(C7527,$B$8,$C$8)</f>
        <v>71.012382442074</v>
      </c>
      <c r="F7527" s="16" t="n">
        <f aca="false">$B$5/100*E7527*2_Girdiler!$B$14*2_Girdiler!$B$15*2_Girdiler!$B$16</f>
        <v>1.78667154224258</v>
      </c>
      <c r="G7527" s="16" t="n">
        <f aca="false">MIN(MATCH(F7527,2_Girdiler!$B$20:$I$20,1),7)</f>
        <v>1</v>
      </c>
      <c r="H7527" s="16" t="n">
        <f aca="false">IF(F7527&gt;=40,2_Girdiler!$I$21+(F7527-40)*(2_Girdiler!$I$21-2_Girdiler!$H$21)/(2_Girdiler!$I$20-2_Girdiler!$H$20),INDEX(2_Girdiler!$B$21:$I$21,G7527)+(F7527-INDEX(2_Girdiler!$B$20:$I$20,G7527))*(INDEX(2_Girdiler!$B$21:$I$21,G7527+1)-INDEX(2_Girdiler!$B$21:$I$21,G7527))/(INDEX(2_Girdiler!$B$20:$I$20,G7527+1)-INDEX(2_Girdiler!$B$20:$I$20,G7527)))</f>
        <v>3.93067739293368</v>
      </c>
      <c r="I7527" s="16" t="n">
        <f aca="false">H7527/2_Girdiler!$B$17</f>
        <v>1.57479062216894</v>
      </c>
      <c r="J7527" s="16" t="n">
        <f aca="false">D7527+I7527</f>
        <v>11.1332102530466</v>
      </c>
    </row>
    <row r="7528" customFormat="false" ht="15" hidden="false" customHeight="false" outlineLevel="0" collapsed="false">
      <c r="A7528" s="0" t="n">
        <v>7516</v>
      </c>
      <c r="B7528" s="7" t="n">
        <v>0.629955</v>
      </c>
      <c r="C7528" s="7" t="n">
        <v>0.267929</v>
      </c>
      <c r="D7528" s="16" t="n">
        <f aca="false">LOGINV(B7528,$B$7,$C$7)</f>
        <v>16.2925610075215</v>
      </c>
      <c r="E7528" s="16" t="n">
        <f aca="false">LOGINV(C7528,$B$8,$C$8)</f>
        <v>73.2301638929425</v>
      </c>
      <c r="F7528" s="16" t="n">
        <f aca="false">$B$5/100*E7528*2_Girdiler!$B$14*2_Girdiler!$B$15*2_Girdiler!$B$16</f>
        <v>1.84247092354643</v>
      </c>
      <c r="G7528" s="16" t="n">
        <f aca="false">MIN(MATCH(F7528,2_Girdiler!$B$20:$I$20,1),7)</f>
        <v>1</v>
      </c>
      <c r="H7528" s="16" t="n">
        <f aca="false">IF(F7528&gt;=40,2_Girdiler!$I$21+(F7528-40)*(2_Girdiler!$I$21-2_Girdiler!$H$21)/(2_Girdiler!$I$20-2_Girdiler!$H$20),INDEX(2_Girdiler!$B$21:$I$21,G7528)+(F7528-INDEX(2_Girdiler!$B$20:$I$20,G7528))*(INDEX(2_Girdiler!$B$21:$I$21,G7528+1)-INDEX(2_Girdiler!$B$21:$I$21,G7528))/(INDEX(2_Girdiler!$B$20:$I$20,G7528+1)-INDEX(2_Girdiler!$B$20:$I$20,G7528)))</f>
        <v>4.05343603180216</v>
      </c>
      <c r="I7528" s="16" t="n">
        <f aca="false">H7528/2_Girdiler!$B$17</f>
        <v>1.6239727691515</v>
      </c>
      <c r="J7528" s="16" t="n">
        <f aca="false">D7528+I7528</f>
        <v>17.916533776673</v>
      </c>
    </row>
    <row r="7529" customFormat="false" ht="15" hidden="false" customHeight="false" outlineLevel="0" collapsed="false">
      <c r="A7529" s="0" t="n">
        <v>7517</v>
      </c>
      <c r="B7529" s="7" t="n">
        <v>0.959177</v>
      </c>
      <c r="C7529" s="7" t="n">
        <v>0.142587</v>
      </c>
      <c r="D7529" s="16" t="n">
        <f aca="false">LOGINV(B7529,$B$7,$C$7)</f>
        <v>35.7429454442669</v>
      </c>
      <c r="E7529" s="16" t="n">
        <f aca="false">LOGINV(C7529,$B$8,$C$8)</f>
        <v>54.7807602132613</v>
      </c>
      <c r="F7529" s="16" t="n">
        <f aca="false">$B$5/100*E7529*2_Girdiler!$B$14*2_Girdiler!$B$15*2_Girdiler!$B$16</f>
        <v>1.37828392696565</v>
      </c>
      <c r="G7529" s="16" t="n">
        <f aca="false">MIN(MATCH(F7529,2_Girdiler!$B$20:$I$20,1),7)</f>
        <v>1</v>
      </c>
      <c r="H7529" s="16" t="n">
        <f aca="false">IF(F7529&gt;=40,2_Girdiler!$I$21+(F7529-40)*(2_Girdiler!$I$21-2_Girdiler!$H$21)/(2_Girdiler!$I$20-2_Girdiler!$H$20),INDEX(2_Girdiler!$B$21:$I$21,G7529)+(F7529-INDEX(2_Girdiler!$B$20:$I$20,G7529))*(INDEX(2_Girdiler!$B$21:$I$21,G7529+1)-INDEX(2_Girdiler!$B$21:$I$21,G7529))/(INDEX(2_Girdiler!$B$20:$I$20,G7529+1)-INDEX(2_Girdiler!$B$20:$I$20,G7529)))</f>
        <v>3.03222463932444</v>
      </c>
      <c r="I7529" s="16" t="n">
        <f aca="false">H7529/2_Girdiler!$B$17</f>
        <v>1.21483358947293</v>
      </c>
      <c r="J7529" s="16" t="n">
        <f aca="false">D7529+I7529</f>
        <v>36.9577790337398</v>
      </c>
    </row>
    <row r="7530" customFormat="false" ht="15" hidden="false" customHeight="false" outlineLevel="0" collapsed="false">
      <c r="A7530" s="0" t="n">
        <v>7518</v>
      </c>
      <c r="B7530" s="7" t="n">
        <v>0.432354</v>
      </c>
      <c r="C7530" s="7" t="n">
        <v>0.704848</v>
      </c>
      <c r="D7530" s="16" t="n">
        <f aca="false">LOGINV(B7530,$B$7,$C$7)</f>
        <v>12.3151209024917</v>
      </c>
      <c r="E7530" s="16" t="n">
        <f aca="false">LOGINV(C7530,$B$8,$C$8)</f>
        <v>154.587982679145</v>
      </c>
      <c r="F7530" s="16" t="n">
        <f aca="false">$B$5/100*E7530*2_Girdiler!$B$14*2_Girdiler!$B$15*2_Girdiler!$B$16</f>
        <v>3.88943364420728</v>
      </c>
      <c r="G7530" s="16" t="n">
        <f aca="false">MIN(MATCH(F7530,2_Girdiler!$B$20:$I$20,1),7)</f>
        <v>1</v>
      </c>
      <c r="H7530" s="16" t="n">
        <f aca="false">IF(F7530&gt;=40,2_Girdiler!$I$21+(F7530-40)*(2_Girdiler!$I$21-2_Girdiler!$H$21)/(2_Girdiler!$I$20-2_Girdiler!$H$20),INDEX(2_Girdiler!$B$21:$I$21,G7530)+(F7530-INDEX(2_Girdiler!$B$20:$I$20,G7530))*(INDEX(2_Girdiler!$B$21:$I$21,G7530+1)-INDEX(2_Girdiler!$B$21:$I$21,G7530))/(INDEX(2_Girdiler!$B$20:$I$20,G7530+1)-INDEX(2_Girdiler!$B$20:$I$20,G7530)))</f>
        <v>8.55675401725602</v>
      </c>
      <c r="I7530" s="16" t="n">
        <f aca="false">H7530/2_Girdiler!$B$17</f>
        <v>3.42818670563142</v>
      </c>
      <c r="J7530" s="16" t="n">
        <f aca="false">D7530+I7530</f>
        <v>15.7433076081231</v>
      </c>
    </row>
    <row r="7531" customFormat="false" ht="15" hidden="false" customHeight="false" outlineLevel="0" collapsed="false">
      <c r="A7531" s="0" t="n">
        <v>7519</v>
      </c>
      <c r="B7531" s="7" t="n">
        <v>0.465042</v>
      </c>
      <c r="C7531" s="7" t="n">
        <v>0.014609</v>
      </c>
      <c r="D7531" s="16" t="n">
        <f aca="false">LOGINV(B7531,$B$7,$C$7)</f>
        <v>12.8957035288379</v>
      </c>
      <c r="E7531" s="16" t="n">
        <f aca="false">LOGINV(C7531,$B$8,$C$8)</f>
        <v>26.7275611196721</v>
      </c>
      <c r="F7531" s="16" t="n">
        <f aca="false">$B$5/100*E7531*2_Girdiler!$B$14*2_Girdiler!$B$15*2_Girdiler!$B$16</f>
        <v>0.67246543777095</v>
      </c>
      <c r="G7531" s="16" t="n">
        <f aca="false">MIN(MATCH(F7531,2_Girdiler!$B$20:$I$20,1),7)</f>
        <v>1</v>
      </c>
      <c r="H7531" s="16" t="n">
        <f aca="false">IF(F7531&gt;=40,2_Girdiler!$I$21+(F7531-40)*(2_Girdiler!$I$21-2_Girdiler!$H$21)/(2_Girdiler!$I$20-2_Girdiler!$H$20),INDEX(2_Girdiler!$B$21:$I$21,G7531)+(F7531-INDEX(2_Girdiler!$B$20:$I$20,G7531))*(INDEX(2_Girdiler!$B$21:$I$21,G7531+1)-INDEX(2_Girdiler!$B$21:$I$21,G7531))/(INDEX(2_Girdiler!$B$20:$I$20,G7531+1)-INDEX(2_Girdiler!$B$20:$I$20,G7531)))</f>
        <v>1.47942396309609</v>
      </c>
      <c r="I7531" s="16" t="n">
        <f aca="false">H7531/2_Girdiler!$B$17</f>
        <v>0.592717933932728</v>
      </c>
      <c r="J7531" s="16" t="n">
        <f aca="false">D7531+I7531</f>
        <v>13.4884214627706</v>
      </c>
    </row>
    <row r="7532" customFormat="false" ht="15" hidden="false" customHeight="false" outlineLevel="0" collapsed="false">
      <c r="A7532" s="0" t="n">
        <v>7520</v>
      </c>
      <c r="B7532" s="7" t="n">
        <v>0.664547</v>
      </c>
      <c r="C7532" s="7" t="n">
        <v>0.907113</v>
      </c>
      <c r="D7532" s="16" t="n">
        <f aca="false">LOGINV(B7532,$B$7,$C$7)</f>
        <v>17.1610450605102</v>
      </c>
      <c r="E7532" s="16" t="n">
        <f aca="false">LOGINV(C7532,$B$8,$C$8)</f>
        <v>256.555422689481</v>
      </c>
      <c r="F7532" s="16" t="n">
        <f aca="false">$B$5/100*E7532*2_Girdiler!$B$14*2_Girdiler!$B$15*2_Girdiler!$B$16</f>
        <v>6.45493443486734</v>
      </c>
      <c r="G7532" s="16" t="n">
        <f aca="false">MIN(MATCH(F7532,2_Girdiler!$B$20:$I$20,1),7)</f>
        <v>2</v>
      </c>
      <c r="H7532" s="16" t="n">
        <f aca="false">IF(F7532&gt;=40,2_Girdiler!$I$21+(F7532-40)*(2_Girdiler!$I$21-2_Girdiler!$H$21)/(2_Girdiler!$I$20-2_Girdiler!$H$20),INDEX(2_Girdiler!$B$21:$I$21,G7532)+(F7532-INDEX(2_Girdiler!$B$20:$I$20,G7532))*(INDEX(2_Girdiler!$B$21:$I$21,G7532+1)-INDEX(2_Girdiler!$B$21:$I$21,G7532))/(INDEX(2_Girdiler!$B$20:$I$20,G7532+1)-INDEX(2_Girdiler!$B$20:$I$20,G7532)))</f>
        <v>13.3278950957877</v>
      </c>
      <c r="I7532" s="16" t="n">
        <f aca="false">H7532/2_Girdiler!$B$17</f>
        <v>5.3397015608124</v>
      </c>
      <c r="J7532" s="16" t="n">
        <f aca="false">D7532+I7532</f>
        <v>22.5007466213226</v>
      </c>
    </row>
    <row r="7533" customFormat="false" ht="15" hidden="false" customHeight="false" outlineLevel="0" collapsed="false">
      <c r="A7533" s="0" t="n">
        <v>7521</v>
      </c>
      <c r="B7533" s="7" t="n">
        <v>0.766612</v>
      </c>
      <c r="C7533" s="7" t="n">
        <v>0.639067</v>
      </c>
      <c r="D7533" s="16" t="n">
        <f aca="false">LOGINV(B7533,$B$7,$C$7)</f>
        <v>20.3166211290914</v>
      </c>
      <c r="E7533" s="16" t="n">
        <f aca="false">LOGINV(C7533,$B$8,$C$8)</f>
        <v>137.41494664049</v>
      </c>
      <c r="F7533" s="16" t="n">
        <f aca="false">$B$5/100*E7533*2_Girdiler!$B$14*2_Girdiler!$B$15*2_Girdiler!$B$16</f>
        <v>3.45736005747473</v>
      </c>
      <c r="G7533" s="16" t="n">
        <f aca="false">MIN(MATCH(F7533,2_Girdiler!$B$20:$I$20,1),7)</f>
        <v>1</v>
      </c>
      <c r="H7533" s="16" t="n">
        <f aca="false">IF(F7533&gt;=40,2_Girdiler!$I$21+(F7533-40)*(2_Girdiler!$I$21-2_Girdiler!$H$21)/(2_Girdiler!$I$20-2_Girdiler!$H$20),INDEX(2_Girdiler!$B$21:$I$21,G7533)+(F7533-INDEX(2_Girdiler!$B$20:$I$20,G7533))*(INDEX(2_Girdiler!$B$21:$I$21,G7533+1)-INDEX(2_Girdiler!$B$21:$I$21,G7533))/(INDEX(2_Girdiler!$B$20:$I$20,G7533+1)-INDEX(2_Girdiler!$B$20:$I$20,G7533)))</f>
        <v>7.60619212644441</v>
      </c>
      <c r="I7533" s="16" t="n">
        <f aca="false">H7533/2_Girdiler!$B$17</f>
        <v>3.04735261476138</v>
      </c>
      <c r="J7533" s="16" t="n">
        <f aca="false">D7533+I7533</f>
        <v>23.3639737438528</v>
      </c>
    </row>
    <row r="7534" customFormat="false" ht="15" hidden="false" customHeight="false" outlineLevel="0" collapsed="false">
      <c r="A7534" s="0" t="n">
        <v>7522</v>
      </c>
      <c r="B7534" s="7" t="n">
        <v>0.914804</v>
      </c>
      <c r="C7534" s="7" t="n">
        <v>0.16712</v>
      </c>
      <c r="D7534" s="16" t="n">
        <f aca="false">LOGINV(B7534,$B$7,$C$7)</f>
        <v>29.0775071537572</v>
      </c>
      <c r="E7534" s="16" t="n">
        <f aca="false">LOGINV(C7534,$B$8,$C$8)</f>
        <v>58.5527852514459</v>
      </c>
      <c r="F7534" s="16" t="n">
        <f aca="false">$B$5/100*E7534*2_Girdiler!$B$14*2_Girdiler!$B$15*2_Girdiler!$B$16</f>
        <v>1.47318807692638</v>
      </c>
      <c r="G7534" s="16" t="n">
        <f aca="false">MIN(MATCH(F7534,2_Girdiler!$B$20:$I$20,1),7)</f>
        <v>1</v>
      </c>
      <c r="H7534" s="16" t="n">
        <f aca="false">IF(F7534&gt;=40,2_Girdiler!$I$21+(F7534-40)*(2_Girdiler!$I$21-2_Girdiler!$H$21)/(2_Girdiler!$I$20-2_Girdiler!$H$20),INDEX(2_Girdiler!$B$21:$I$21,G7534)+(F7534-INDEX(2_Girdiler!$B$20:$I$20,G7534))*(INDEX(2_Girdiler!$B$21:$I$21,G7534+1)-INDEX(2_Girdiler!$B$21:$I$21,G7534))/(INDEX(2_Girdiler!$B$20:$I$20,G7534+1)-INDEX(2_Girdiler!$B$20:$I$20,G7534)))</f>
        <v>3.24101376923803</v>
      </c>
      <c r="I7534" s="16" t="n">
        <f aca="false">H7534/2_Girdiler!$B$17</f>
        <v>1.29848308062421</v>
      </c>
      <c r="J7534" s="16" t="n">
        <f aca="false">D7534+I7534</f>
        <v>30.3759902343814</v>
      </c>
    </row>
    <row r="7535" customFormat="false" ht="15" hidden="false" customHeight="false" outlineLevel="0" collapsed="false">
      <c r="A7535" s="0" t="n">
        <v>7523</v>
      </c>
      <c r="B7535" s="7" t="n">
        <v>0.336389</v>
      </c>
      <c r="C7535" s="7" t="n">
        <v>0.301114</v>
      </c>
      <c r="D7535" s="16" t="n">
        <f aca="false">LOGINV(B7535,$B$7,$C$7)</f>
        <v>10.7015495672207</v>
      </c>
      <c r="E7535" s="16" t="n">
        <f aca="false">LOGINV(C7535,$B$8,$C$8)</f>
        <v>78.0067217831657</v>
      </c>
      <c r="F7535" s="16" t="n">
        <f aca="false">$B$5/100*E7535*2_Girdiler!$B$14*2_Girdiler!$B$15*2_Girdiler!$B$16</f>
        <v>1.96264912006445</v>
      </c>
      <c r="G7535" s="16" t="n">
        <f aca="false">MIN(MATCH(F7535,2_Girdiler!$B$20:$I$20,1),7)</f>
        <v>1</v>
      </c>
      <c r="H7535" s="16" t="n">
        <f aca="false">IF(F7535&gt;=40,2_Girdiler!$I$21+(F7535-40)*(2_Girdiler!$I$21-2_Girdiler!$H$21)/(2_Girdiler!$I$20-2_Girdiler!$H$20),INDEX(2_Girdiler!$B$21:$I$21,G7535)+(F7535-INDEX(2_Girdiler!$B$20:$I$20,G7535))*(INDEX(2_Girdiler!$B$21:$I$21,G7535+1)-INDEX(2_Girdiler!$B$21:$I$21,G7535))/(INDEX(2_Girdiler!$B$20:$I$20,G7535+1)-INDEX(2_Girdiler!$B$20:$I$20,G7535)))</f>
        <v>4.31782806414179</v>
      </c>
      <c r="I7535" s="16" t="n">
        <f aca="false">H7535/2_Girdiler!$B$17</f>
        <v>1.72989906415937</v>
      </c>
      <c r="J7535" s="16" t="n">
        <f aca="false">D7535+I7535</f>
        <v>12.43144863138</v>
      </c>
    </row>
    <row r="7536" customFormat="false" ht="15" hidden="false" customHeight="false" outlineLevel="0" collapsed="false">
      <c r="A7536" s="0" t="n">
        <v>7524</v>
      </c>
      <c r="B7536" s="7" t="n">
        <v>0.344112</v>
      </c>
      <c r="C7536" s="7" t="n">
        <v>0.661999</v>
      </c>
      <c r="D7536" s="16" t="n">
        <f aca="false">LOGINV(B7536,$B$7,$C$7)</f>
        <v>10.8279863343009</v>
      </c>
      <c r="E7536" s="16" t="n">
        <f aca="false">LOGINV(C7536,$B$8,$C$8)</f>
        <v>143.022165862823</v>
      </c>
      <c r="F7536" s="16" t="n">
        <f aca="false">$B$5/100*E7536*2_Girdiler!$B$14*2_Girdiler!$B$15*2_Girdiler!$B$16</f>
        <v>3.59843769310863</v>
      </c>
      <c r="G7536" s="16" t="n">
        <f aca="false">MIN(MATCH(F7536,2_Girdiler!$B$20:$I$20,1),7)</f>
        <v>1</v>
      </c>
      <c r="H7536" s="16" t="n">
        <f aca="false">IF(F7536&gt;=40,2_Girdiler!$I$21+(F7536-40)*(2_Girdiler!$I$21-2_Girdiler!$H$21)/(2_Girdiler!$I$20-2_Girdiler!$H$20),INDEX(2_Girdiler!$B$21:$I$21,G7536)+(F7536-INDEX(2_Girdiler!$B$20:$I$20,G7536))*(INDEX(2_Girdiler!$B$21:$I$21,G7536+1)-INDEX(2_Girdiler!$B$21:$I$21,G7536))/(INDEX(2_Girdiler!$B$20:$I$20,G7536+1)-INDEX(2_Girdiler!$B$20:$I$20,G7536)))</f>
        <v>7.91656292483898</v>
      </c>
      <c r="I7536" s="16" t="n">
        <f aca="false">H7536/2_Girdiler!$B$17</f>
        <v>3.17169988975921</v>
      </c>
      <c r="J7536" s="16" t="n">
        <f aca="false">D7536+I7536</f>
        <v>13.9996862240601</v>
      </c>
    </row>
    <row r="7537" customFormat="false" ht="15" hidden="false" customHeight="false" outlineLevel="0" collapsed="false">
      <c r="A7537" s="0" t="n">
        <v>7525</v>
      </c>
      <c r="B7537" s="7" t="n">
        <v>0.291089</v>
      </c>
      <c r="C7537" s="7" t="n">
        <v>0.896078</v>
      </c>
      <c r="D7537" s="16" t="n">
        <f aca="false">LOGINV(B7537,$B$7,$C$7)</f>
        <v>9.9653602395914</v>
      </c>
      <c r="E7537" s="16" t="n">
        <f aca="false">LOGINV(C7537,$B$8,$C$8)</f>
        <v>246.22522553661</v>
      </c>
      <c r="F7537" s="16" t="n">
        <f aca="false">$B$5/100*E7537*2_Girdiler!$B$14*2_Girdiler!$B$15*2_Girdiler!$B$16</f>
        <v>6.19502667450111</v>
      </c>
      <c r="G7537" s="16" t="n">
        <f aca="false">MIN(MATCH(F7537,2_Girdiler!$B$20:$I$20,1),7)</f>
        <v>2</v>
      </c>
      <c r="H7537" s="16" t="n">
        <f aca="false">IF(F7537&gt;=40,2_Girdiler!$I$21+(F7537-40)*(2_Girdiler!$I$21-2_Girdiler!$H$21)/(2_Girdiler!$I$20-2_Girdiler!$H$20),INDEX(2_Girdiler!$B$21:$I$21,G7537)+(F7537-INDEX(2_Girdiler!$B$20:$I$20,G7537))*(INDEX(2_Girdiler!$B$21:$I$21,G7537+1)-INDEX(2_Girdiler!$B$21:$I$21,G7537))/(INDEX(2_Girdiler!$B$20:$I$20,G7537+1)-INDEX(2_Girdiler!$B$20:$I$20,G7537)))</f>
        <v>12.9120426792018</v>
      </c>
      <c r="I7537" s="16" t="n">
        <f aca="false">H7537/2_Girdiler!$B$17</f>
        <v>5.1730940221161</v>
      </c>
      <c r="J7537" s="16" t="n">
        <f aca="false">D7537+I7537</f>
        <v>15.1384542617075</v>
      </c>
    </row>
    <row r="7538" customFormat="false" ht="15" hidden="false" customHeight="false" outlineLevel="0" collapsed="false">
      <c r="A7538" s="0" t="n">
        <v>7526</v>
      </c>
      <c r="B7538" s="7" t="n">
        <v>0.195205</v>
      </c>
      <c r="C7538" s="7" t="n">
        <v>0.371891</v>
      </c>
      <c r="D7538" s="16" t="n">
        <f aca="false">LOGINV(B7538,$B$7,$C$7)</f>
        <v>8.39019361215643</v>
      </c>
      <c r="E7538" s="16" t="n">
        <f aca="false">LOGINV(C7538,$B$8,$C$8)</f>
        <v>88.4332454626857</v>
      </c>
      <c r="F7538" s="16" t="n">
        <f aca="false">$B$5/100*E7538*2_Girdiler!$B$14*2_Girdiler!$B$15*2_Girdiler!$B$16</f>
        <v>2.22498045584117</v>
      </c>
      <c r="G7538" s="16" t="n">
        <f aca="false">MIN(MATCH(F7538,2_Girdiler!$B$20:$I$20,1),7)</f>
        <v>1</v>
      </c>
      <c r="H7538" s="16" t="n">
        <f aca="false">IF(F7538&gt;=40,2_Girdiler!$I$21+(F7538-40)*(2_Girdiler!$I$21-2_Girdiler!$H$21)/(2_Girdiler!$I$20-2_Girdiler!$H$20),INDEX(2_Girdiler!$B$21:$I$21,G7538)+(F7538-INDEX(2_Girdiler!$B$20:$I$20,G7538))*(INDEX(2_Girdiler!$B$21:$I$21,G7538+1)-INDEX(2_Girdiler!$B$21:$I$21,G7538))/(INDEX(2_Girdiler!$B$20:$I$20,G7538+1)-INDEX(2_Girdiler!$B$20:$I$20,G7538)))</f>
        <v>4.89495700285058</v>
      </c>
      <c r="I7538" s="16" t="n">
        <f aca="false">H7538/2_Girdiler!$B$17</f>
        <v>1.96112059409078</v>
      </c>
      <c r="J7538" s="16" t="n">
        <f aca="false">D7538+I7538</f>
        <v>10.3513142062472</v>
      </c>
    </row>
    <row r="7539" customFormat="false" ht="15" hidden="false" customHeight="false" outlineLevel="0" collapsed="false">
      <c r="A7539" s="0" t="n">
        <v>7527</v>
      </c>
      <c r="B7539" s="7" t="n">
        <v>0.84201</v>
      </c>
      <c r="C7539" s="7" t="n">
        <v>0.08895</v>
      </c>
      <c r="D7539" s="16" t="n">
        <f aca="false">LOGINV(B7539,$B$7,$C$7)</f>
        <v>23.682457425485</v>
      </c>
      <c r="E7539" s="16" t="n">
        <f aca="false">LOGINV(C7539,$B$8,$C$8)</f>
        <v>45.7677536879279</v>
      </c>
      <c r="F7539" s="16" t="n">
        <f aca="false">$B$5/100*E7539*2_Girdiler!$B$14*2_Girdiler!$B$15*2_Girdiler!$B$16</f>
        <v>1.15151668278827</v>
      </c>
      <c r="G7539" s="16" t="n">
        <f aca="false">MIN(MATCH(F7539,2_Girdiler!$B$20:$I$20,1),7)</f>
        <v>1</v>
      </c>
      <c r="H7539" s="16" t="n">
        <f aca="false">IF(F7539&gt;=40,2_Girdiler!$I$21+(F7539-40)*(2_Girdiler!$I$21-2_Girdiler!$H$21)/(2_Girdiler!$I$20-2_Girdiler!$H$20),INDEX(2_Girdiler!$B$21:$I$21,G7539)+(F7539-INDEX(2_Girdiler!$B$20:$I$20,G7539))*(INDEX(2_Girdiler!$B$21:$I$21,G7539+1)-INDEX(2_Girdiler!$B$21:$I$21,G7539))/(INDEX(2_Girdiler!$B$20:$I$20,G7539+1)-INDEX(2_Girdiler!$B$20:$I$20,G7539)))</f>
        <v>2.53333670213418</v>
      </c>
      <c r="I7539" s="16" t="n">
        <f aca="false">H7539/2_Girdiler!$B$17</f>
        <v>1.01495861463709</v>
      </c>
      <c r="J7539" s="16" t="n">
        <f aca="false">D7539+I7539</f>
        <v>24.6974160401221</v>
      </c>
    </row>
    <row r="7540" customFormat="false" ht="15" hidden="false" customHeight="false" outlineLevel="0" collapsed="false">
      <c r="A7540" s="0" t="n">
        <v>7528</v>
      </c>
      <c r="B7540" s="7" t="n">
        <v>0.959667</v>
      </c>
      <c r="C7540" s="7" t="n">
        <v>0.402893</v>
      </c>
      <c r="D7540" s="16" t="n">
        <f aca="false">LOGINV(B7540,$B$7,$C$7)</f>
        <v>35.855096248559</v>
      </c>
      <c r="E7540" s="16" t="n">
        <f aca="false">LOGINV(C7540,$B$8,$C$8)</f>
        <v>93.1790225197274</v>
      </c>
      <c r="F7540" s="16" t="n">
        <f aca="false">$B$5/100*E7540*2_Girdiler!$B$14*2_Girdiler!$B$15*2_Girdiler!$B$16</f>
        <v>2.34438420659634</v>
      </c>
      <c r="G7540" s="16" t="n">
        <f aca="false">MIN(MATCH(F7540,2_Girdiler!$B$20:$I$20,1),7)</f>
        <v>1</v>
      </c>
      <c r="H7540" s="16" t="n">
        <f aca="false">IF(F7540&gt;=40,2_Girdiler!$I$21+(F7540-40)*(2_Girdiler!$I$21-2_Girdiler!$H$21)/(2_Girdiler!$I$20-2_Girdiler!$H$20),INDEX(2_Girdiler!$B$21:$I$21,G7540)+(F7540-INDEX(2_Girdiler!$B$20:$I$20,G7540))*(INDEX(2_Girdiler!$B$21:$I$21,G7540+1)-INDEX(2_Girdiler!$B$21:$I$21,G7540))/(INDEX(2_Girdiler!$B$20:$I$20,G7540+1)-INDEX(2_Girdiler!$B$20:$I$20,G7540)))</f>
        <v>5.15764525451195</v>
      </c>
      <c r="I7540" s="16" t="n">
        <f aca="false">H7540/2_Girdiler!$B$17</f>
        <v>2.06636428466024</v>
      </c>
      <c r="J7540" s="16" t="n">
        <f aca="false">D7540+I7540</f>
        <v>37.9214605332192</v>
      </c>
    </row>
    <row r="7541" customFormat="false" ht="15" hidden="false" customHeight="false" outlineLevel="0" collapsed="false">
      <c r="A7541" s="0" t="n">
        <v>7529</v>
      </c>
      <c r="B7541" s="7" t="n">
        <v>0.527023</v>
      </c>
      <c r="C7541" s="7" t="n">
        <v>0.777951</v>
      </c>
      <c r="D7541" s="16" t="n">
        <f aca="false">LOGINV(B7541,$B$7,$C$7)</f>
        <v>14.0635354430811</v>
      </c>
      <c r="E7541" s="16" t="n">
        <f aca="false">LOGINV(C7541,$B$8,$C$8)</f>
        <v>178.971167660798</v>
      </c>
      <c r="F7541" s="16" t="n">
        <f aca="false">$B$5/100*E7541*2_Girdiler!$B$14*2_Girdiler!$B$15*2_Girdiler!$B$16</f>
        <v>4.50291457834569</v>
      </c>
      <c r="G7541" s="16" t="n">
        <f aca="false">MIN(MATCH(F7541,2_Girdiler!$B$20:$I$20,1),7)</f>
        <v>1</v>
      </c>
      <c r="H7541" s="16" t="n">
        <f aca="false">IF(F7541&gt;=40,2_Girdiler!$I$21+(F7541-40)*(2_Girdiler!$I$21-2_Girdiler!$H$21)/(2_Girdiler!$I$20-2_Girdiler!$H$20),INDEX(2_Girdiler!$B$21:$I$21,G7541)+(F7541-INDEX(2_Girdiler!$B$20:$I$20,G7541))*(INDEX(2_Girdiler!$B$21:$I$21,G7541+1)-INDEX(2_Girdiler!$B$21:$I$21,G7541))/(INDEX(2_Girdiler!$B$20:$I$20,G7541+1)-INDEX(2_Girdiler!$B$20:$I$20,G7541)))</f>
        <v>9.90641207236051</v>
      </c>
      <c r="I7541" s="16" t="n">
        <f aca="false">H7541/2_Girdiler!$B$17</f>
        <v>3.96891509309315</v>
      </c>
      <c r="J7541" s="16" t="n">
        <f aca="false">D7541+I7541</f>
        <v>18.0324505361743</v>
      </c>
    </row>
    <row r="7542" customFormat="false" ht="15" hidden="false" customHeight="false" outlineLevel="0" collapsed="false">
      <c r="A7542" s="0" t="n">
        <v>7530</v>
      </c>
      <c r="B7542" s="7" t="n">
        <v>0.30043</v>
      </c>
      <c r="C7542" s="7" t="n">
        <v>0.50568</v>
      </c>
      <c r="D7542" s="16" t="n">
        <f aca="false">LOGINV(B7542,$B$7,$C$7)</f>
        <v>10.1167076634615</v>
      </c>
      <c r="E7542" s="16" t="n">
        <f aca="false">LOGINV(C7542,$B$8,$C$8)</f>
        <v>110.21354449297</v>
      </c>
      <c r="F7542" s="16" t="n">
        <f aca="false">$B$5/100*E7542*2_Girdiler!$B$14*2_Girdiler!$B$15*2_Girdiler!$B$16</f>
        <v>2.77297277944313</v>
      </c>
      <c r="G7542" s="16" t="n">
        <f aca="false">MIN(MATCH(F7542,2_Girdiler!$B$20:$I$20,1),7)</f>
        <v>1</v>
      </c>
      <c r="H7542" s="16" t="n">
        <f aca="false">IF(F7542&gt;=40,2_Girdiler!$I$21+(F7542-40)*(2_Girdiler!$I$21-2_Girdiler!$H$21)/(2_Girdiler!$I$20-2_Girdiler!$H$20),INDEX(2_Girdiler!$B$21:$I$21,G7542)+(F7542-INDEX(2_Girdiler!$B$20:$I$20,G7542))*(INDEX(2_Girdiler!$B$21:$I$21,G7542+1)-INDEX(2_Girdiler!$B$21:$I$21,G7542))/(INDEX(2_Girdiler!$B$20:$I$20,G7542+1)-INDEX(2_Girdiler!$B$20:$I$20,G7542)))</f>
        <v>6.10054011477488</v>
      </c>
      <c r="I7542" s="16" t="n">
        <f aca="false">H7542/2_Girdiler!$B$17</f>
        <v>2.44412664854763</v>
      </c>
      <c r="J7542" s="16" t="n">
        <f aca="false">D7542+I7542</f>
        <v>12.5608343120091</v>
      </c>
    </row>
    <row r="7543" customFormat="false" ht="15" hidden="false" customHeight="false" outlineLevel="0" collapsed="false">
      <c r="A7543" s="0" t="n">
        <v>7531</v>
      </c>
      <c r="B7543" s="7" t="n">
        <v>0.790663</v>
      </c>
      <c r="C7543" s="7" t="n">
        <v>0.689432</v>
      </c>
      <c r="D7543" s="16" t="n">
        <f aca="false">LOGINV(B7543,$B$7,$C$7)</f>
        <v>21.2547984688727</v>
      </c>
      <c r="E7543" s="16" t="n">
        <f aca="false">LOGINV(C7543,$B$8,$C$8)</f>
        <v>150.244148946965</v>
      </c>
      <c r="F7543" s="16" t="n">
        <f aca="false">$B$5/100*E7543*2_Girdiler!$B$14*2_Girdiler!$B$15*2_Girdiler!$B$16</f>
        <v>3.78014278750564</v>
      </c>
      <c r="G7543" s="16" t="n">
        <f aca="false">MIN(MATCH(F7543,2_Girdiler!$B$20:$I$20,1),7)</f>
        <v>1</v>
      </c>
      <c r="H7543" s="16" t="n">
        <f aca="false">IF(F7543&gt;=40,2_Girdiler!$I$21+(F7543-40)*(2_Girdiler!$I$21-2_Girdiler!$H$21)/(2_Girdiler!$I$20-2_Girdiler!$H$20),INDEX(2_Girdiler!$B$21:$I$21,G7543)+(F7543-INDEX(2_Girdiler!$B$20:$I$20,G7543))*(INDEX(2_Girdiler!$B$21:$I$21,G7543+1)-INDEX(2_Girdiler!$B$21:$I$21,G7543))/(INDEX(2_Girdiler!$B$20:$I$20,G7543+1)-INDEX(2_Girdiler!$B$20:$I$20,G7543)))</f>
        <v>8.31631413251241</v>
      </c>
      <c r="I7543" s="16" t="n">
        <f aca="false">H7543/2_Girdiler!$B$17</f>
        <v>3.33185662360273</v>
      </c>
      <c r="J7543" s="16" t="n">
        <f aca="false">D7543+I7543</f>
        <v>24.5866550924754</v>
      </c>
    </row>
    <row r="7544" customFormat="false" ht="15" hidden="false" customHeight="false" outlineLevel="0" collapsed="false">
      <c r="A7544" s="0" t="n">
        <v>7532</v>
      </c>
      <c r="B7544" s="7" t="n">
        <v>0.755116</v>
      </c>
      <c r="C7544" s="7" t="n">
        <v>0.203973</v>
      </c>
      <c r="D7544" s="16" t="n">
        <f aca="false">LOGINV(B7544,$B$7,$C$7)</f>
        <v>19.9012758806586</v>
      </c>
      <c r="E7544" s="16" t="n">
        <f aca="false">LOGINV(C7544,$B$8,$C$8)</f>
        <v>64.0119030361224</v>
      </c>
      <c r="F7544" s="16" t="n">
        <f aca="false">$B$5/100*E7544*2_Girdiler!$B$14*2_Girdiler!$B$15*2_Girdiler!$B$16</f>
        <v>1.61053948038884</v>
      </c>
      <c r="G7544" s="16" t="n">
        <f aca="false">MIN(MATCH(F7544,2_Girdiler!$B$20:$I$20,1),7)</f>
        <v>1</v>
      </c>
      <c r="H7544" s="16" t="n">
        <f aca="false">IF(F7544&gt;=40,2_Girdiler!$I$21+(F7544-40)*(2_Girdiler!$I$21-2_Girdiler!$H$21)/(2_Girdiler!$I$20-2_Girdiler!$H$20),INDEX(2_Girdiler!$B$21:$I$21,G7544)+(F7544-INDEX(2_Girdiler!$B$20:$I$20,G7544))*(INDEX(2_Girdiler!$B$21:$I$21,G7544+1)-INDEX(2_Girdiler!$B$21:$I$21,G7544))/(INDEX(2_Girdiler!$B$20:$I$20,G7544+1)-INDEX(2_Girdiler!$B$20:$I$20,G7544)))</f>
        <v>3.54318685685545</v>
      </c>
      <c r="I7544" s="16" t="n">
        <f aca="false">H7544/2_Girdiler!$B$17</f>
        <v>1.41954601636837</v>
      </c>
      <c r="J7544" s="16" t="n">
        <f aca="false">D7544+I7544</f>
        <v>21.320821897027</v>
      </c>
    </row>
    <row r="7545" customFormat="false" ht="15" hidden="false" customHeight="false" outlineLevel="0" collapsed="false">
      <c r="A7545" s="0" t="n">
        <v>7533</v>
      </c>
      <c r="B7545" s="7" t="n">
        <v>0.430575</v>
      </c>
      <c r="C7545" s="7" t="n">
        <v>0.367801</v>
      </c>
      <c r="D7545" s="16" t="n">
        <f aca="false">LOGINV(B7545,$B$7,$C$7)</f>
        <v>12.2840898373894</v>
      </c>
      <c r="E7545" s="16" t="n">
        <f aca="false">LOGINV(C7545,$B$8,$C$8)</f>
        <v>87.8169592456116</v>
      </c>
      <c r="F7545" s="16" t="n">
        <f aca="false">$B$5/100*E7545*2_Girdiler!$B$14*2_Girdiler!$B$15*2_Girdiler!$B$16</f>
        <v>2.20947469461959</v>
      </c>
      <c r="G7545" s="16" t="n">
        <f aca="false">MIN(MATCH(F7545,2_Girdiler!$B$20:$I$20,1),7)</f>
        <v>1</v>
      </c>
      <c r="H7545" s="16" t="n">
        <f aca="false">IF(F7545&gt;=40,2_Girdiler!$I$21+(F7545-40)*(2_Girdiler!$I$21-2_Girdiler!$H$21)/(2_Girdiler!$I$20-2_Girdiler!$H$20),INDEX(2_Girdiler!$B$21:$I$21,G7545)+(F7545-INDEX(2_Girdiler!$B$20:$I$20,G7545))*(INDEX(2_Girdiler!$B$21:$I$21,G7545+1)-INDEX(2_Girdiler!$B$21:$I$21,G7545))/(INDEX(2_Girdiler!$B$20:$I$20,G7545+1)-INDEX(2_Girdiler!$B$20:$I$20,G7545)))</f>
        <v>4.86084432816309</v>
      </c>
      <c r="I7545" s="16" t="n">
        <f aca="false">H7545/2_Girdiler!$B$17</f>
        <v>1.94745365711662</v>
      </c>
      <c r="J7545" s="16" t="n">
        <f aca="false">D7545+I7545</f>
        <v>14.231543494506</v>
      </c>
    </row>
    <row r="7546" customFormat="false" ht="15" hidden="false" customHeight="false" outlineLevel="0" collapsed="false">
      <c r="A7546" s="0" t="n">
        <v>7534</v>
      </c>
      <c r="B7546" s="7" t="n">
        <v>0.568487</v>
      </c>
      <c r="C7546" s="7" t="n">
        <v>0.415741</v>
      </c>
      <c r="D7546" s="16" t="n">
        <f aca="false">LOGINV(B7546,$B$7,$C$7)</f>
        <v>14.9089930368303</v>
      </c>
      <c r="E7546" s="16" t="n">
        <f aca="false">LOGINV(C7546,$B$8,$C$8)</f>
        <v>95.1891429904948</v>
      </c>
      <c r="F7546" s="16" t="n">
        <f aca="false">$B$5/100*E7546*2_Girdiler!$B$14*2_Girdiler!$B$15*2_Girdiler!$B$16</f>
        <v>2.39495883764085</v>
      </c>
      <c r="G7546" s="16" t="n">
        <f aca="false">MIN(MATCH(F7546,2_Girdiler!$B$20:$I$20,1),7)</f>
        <v>1</v>
      </c>
      <c r="H7546" s="16" t="n">
        <f aca="false">IF(F7546&gt;=40,2_Girdiler!$I$21+(F7546-40)*(2_Girdiler!$I$21-2_Girdiler!$H$21)/(2_Girdiler!$I$20-2_Girdiler!$H$20),INDEX(2_Girdiler!$B$21:$I$21,G7546)+(F7546-INDEX(2_Girdiler!$B$20:$I$20,G7546))*(INDEX(2_Girdiler!$B$21:$I$21,G7546+1)-INDEX(2_Girdiler!$B$21:$I$21,G7546))/(INDEX(2_Girdiler!$B$20:$I$20,G7546+1)-INDEX(2_Girdiler!$B$20:$I$20,G7546)))</f>
        <v>5.26890944280987</v>
      </c>
      <c r="I7546" s="16" t="n">
        <f aca="false">H7546/2_Girdiler!$B$17</f>
        <v>2.11094128317703</v>
      </c>
      <c r="J7546" s="16" t="n">
        <f aca="false">D7546+I7546</f>
        <v>17.0199343200073</v>
      </c>
    </row>
    <row r="7547" customFormat="false" ht="15" hidden="false" customHeight="false" outlineLevel="0" collapsed="false">
      <c r="A7547" s="0" t="n">
        <v>7535</v>
      </c>
      <c r="B7547" s="7" t="n">
        <v>0.629825</v>
      </c>
      <c r="C7547" s="7" t="n">
        <v>0.018505</v>
      </c>
      <c r="D7547" s="16" t="n">
        <f aca="false">LOGINV(B7547,$B$7,$C$7)</f>
        <v>16.2894347865734</v>
      </c>
      <c r="E7547" s="16" t="n">
        <f aca="false">LOGINV(C7547,$B$8,$C$8)</f>
        <v>28.4156381808944</v>
      </c>
      <c r="F7547" s="16" t="n">
        <f aca="false">$B$5/100*E7547*2_Girdiler!$B$14*2_Girdiler!$B$15*2_Girdiler!$B$16</f>
        <v>0.714937456631303</v>
      </c>
      <c r="G7547" s="16" t="n">
        <f aca="false">MIN(MATCH(F7547,2_Girdiler!$B$20:$I$20,1),7)</f>
        <v>1</v>
      </c>
      <c r="H7547" s="16" t="n">
        <f aca="false">IF(F7547&gt;=40,2_Girdiler!$I$21+(F7547-40)*(2_Girdiler!$I$21-2_Girdiler!$H$21)/(2_Girdiler!$I$20-2_Girdiler!$H$20),INDEX(2_Girdiler!$B$21:$I$21,G7547)+(F7547-INDEX(2_Girdiler!$B$20:$I$20,G7547))*(INDEX(2_Girdiler!$B$21:$I$21,G7547+1)-INDEX(2_Girdiler!$B$21:$I$21,G7547))/(INDEX(2_Girdiler!$B$20:$I$20,G7547+1)-INDEX(2_Girdiler!$B$20:$I$20,G7547)))</f>
        <v>1.57286240458887</v>
      </c>
      <c r="I7547" s="16" t="n">
        <f aca="false">H7547/2_Girdiler!$B$17</f>
        <v>0.630153206966693</v>
      </c>
      <c r="J7547" s="16" t="n">
        <f aca="false">D7547+I7547</f>
        <v>16.9195879935401</v>
      </c>
    </row>
    <row r="7548" customFormat="false" ht="15" hidden="false" customHeight="false" outlineLevel="0" collapsed="false">
      <c r="A7548" s="0" t="n">
        <v>7536</v>
      </c>
      <c r="B7548" s="7" t="n">
        <v>0.683157</v>
      </c>
      <c r="C7548" s="7" t="n">
        <v>0.377559</v>
      </c>
      <c r="D7548" s="16" t="n">
        <f aca="false">LOGINV(B7548,$B$7,$C$7)</f>
        <v>17.6621919192024</v>
      </c>
      <c r="E7548" s="16" t="n">
        <f aca="false">LOGINV(C7548,$B$8,$C$8)</f>
        <v>89.2908389423671</v>
      </c>
      <c r="F7548" s="16" t="n">
        <f aca="false">$B$5/100*E7548*2_Girdiler!$B$14*2_Girdiler!$B$15*2_Girdiler!$B$16</f>
        <v>2.24655750778995</v>
      </c>
      <c r="G7548" s="16" t="n">
        <f aca="false">MIN(MATCH(F7548,2_Girdiler!$B$20:$I$20,1),7)</f>
        <v>1</v>
      </c>
      <c r="H7548" s="16" t="n">
        <f aca="false">IF(F7548&gt;=40,2_Girdiler!$I$21+(F7548-40)*(2_Girdiler!$I$21-2_Girdiler!$H$21)/(2_Girdiler!$I$20-2_Girdiler!$H$20),INDEX(2_Girdiler!$B$21:$I$21,G7548)+(F7548-INDEX(2_Girdiler!$B$20:$I$20,G7548))*(INDEX(2_Girdiler!$B$21:$I$21,G7548+1)-INDEX(2_Girdiler!$B$21:$I$21,G7548))/(INDEX(2_Girdiler!$B$20:$I$20,G7548+1)-INDEX(2_Girdiler!$B$20:$I$20,G7548)))</f>
        <v>4.9424265171379</v>
      </c>
      <c r="I7548" s="16" t="n">
        <f aca="false">H7548/2_Girdiler!$B$17</f>
        <v>1.98013882898153</v>
      </c>
      <c r="J7548" s="16" t="n">
        <f aca="false">D7548+I7548</f>
        <v>19.6423307481839</v>
      </c>
    </row>
    <row r="7549" customFormat="false" ht="15" hidden="false" customHeight="false" outlineLevel="0" collapsed="false">
      <c r="A7549" s="0" t="n">
        <v>7537</v>
      </c>
      <c r="B7549" s="7" t="n">
        <v>0.919628</v>
      </c>
      <c r="C7549" s="7" t="n">
        <v>0.886743</v>
      </c>
      <c r="D7549" s="16" t="n">
        <f aca="false">LOGINV(B7549,$B$7,$C$7)</f>
        <v>29.5946789064553</v>
      </c>
      <c r="E7549" s="16" t="n">
        <f aca="false">LOGINV(C7549,$B$8,$C$8)</f>
        <v>238.385404433864</v>
      </c>
      <c r="F7549" s="16" t="n">
        <f aca="false">$B$5/100*E7549*2_Girdiler!$B$14*2_Girdiler!$B$15*2_Girdiler!$B$16</f>
        <v>5.99777677555602</v>
      </c>
      <c r="G7549" s="16" t="n">
        <f aca="false">MIN(MATCH(F7549,2_Girdiler!$B$20:$I$20,1),7)</f>
        <v>2</v>
      </c>
      <c r="H7549" s="16" t="n">
        <f aca="false">IF(F7549&gt;=40,2_Girdiler!$I$21+(F7549-40)*(2_Girdiler!$I$21-2_Girdiler!$H$21)/(2_Girdiler!$I$20-2_Girdiler!$H$20),INDEX(2_Girdiler!$B$21:$I$21,G7549)+(F7549-INDEX(2_Girdiler!$B$20:$I$20,G7549))*(INDEX(2_Girdiler!$B$21:$I$21,G7549+1)-INDEX(2_Girdiler!$B$21:$I$21,G7549))/(INDEX(2_Girdiler!$B$20:$I$20,G7549+1)-INDEX(2_Girdiler!$B$20:$I$20,G7549)))</f>
        <v>12.5964428408896</v>
      </c>
      <c r="I7549" s="16" t="n">
        <f aca="false">H7549/2_Girdiler!$B$17</f>
        <v>5.04665177920258</v>
      </c>
      <c r="J7549" s="16" t="n">
        <f aca="false">D7549+I7549</f>
        <v>34.6413306856578</v>
      </c>
    </row>
    <row r="7550" customFormat="false" ht="15" hidden="false" customHeight="false" outlineLevel="0" collapsed="false">
      <c r="A7550" s="0" t="n">
        <v>7538</v>
      </c>
      <c r="B7550" s="7" t="n">
        <v>0.511194</v>
      </c>
      <c r="C7550" s="7" t="n">
        <v>0.889478</v>
      </c>
      <c r="D7550" s="16" t="n">
        <f aca="false">LOGINV(B7550,$B$7,$C$7)</f>
        <v>13.7555482143512</v>
      </c>
      <c r="E7550" s="16" t="n">
        <f aca="false">LOGINV(C7550,$B$8,$C$8)</f>
        <v>240.606797086693</v>
      </c>
      <c r="F7550" s="16" t="n">
        <f aca="false">$B$5/100*E7550*2_Girdiler!$B$14*2_Girdiler!$B$15*2_Girdiler!$B$16</f>
        <v>6.05366701470119</v>
      </c>
      <c r="G7550" s="16" t="n">
        <f aca="false">MIN(MATCH(F7550,2_Girdiler!$B$20:$I$20,1),7)</f>
        <v>2</v>
      </c>
      <c r="H7550" s="16" t="n">
        <f aca="false">IF(F7550&gt;=40,2_Girdiler!$I$21+(F7550-40)*(2_Girdiler!$I$21-2_Girdiler!$H$21)/(2_Girdiler!$I$20-2_Girdiler!$H$20),INDEX(2_Girdiler!$B$21:$I$21,G7550)+(F7550-INDEX(2_Girdiler!$B$20:$I$20,G7550))*(INDEX(2_Girdiler!$B$21:$I$21,G7550+1)-INDEX(2_Girdiler!$B$21:$I$21,G7550))/(INDEX(2_Girdiler!$B$20:$I$20,G7550+1)-INDEX(2_Girdiler!$B$20:$I$20,G7550)))</f>
        <v>12.6858672235219</v>
      </c>
      <c r="I7550" s="16" t="n">
        <f aca="false">H7550/2_Girdiler!$B$17</f>
        <v>5.08247885557769</v>
      </c>
      <c r="J7550" s="16" t="n">
        <f aca="false">D7550+I7550</f>
        <v>18.8380270699288</v>
      </c>
    </row>
    <row r="7551" customFormat="false" ht="15" hidden="false" customHeight="false" outlineLevel="0" collapsed="false">
      <c r="A7551" s="0" t="n">
        <v>7539</v>
      </c>
      <c r="B7551" s="7" t="n">
        <v>0.614754</v>
      </c>
      <c r="C7551" s="7" t="n">
        <v>0.320766</v>
      </c>
      <c r="D7551" s="16" t="n">
        <f aca="false">LOGINV(B7551,$B$7,$C$7)</f>
        <v>15.9332971808559</v>
      </c>
      <c r="E7551" s="16" t="n">
        <f aca="false">LOGINV(C7551,$B$8,$C$8)</f>
        <v>80.8593708318353</v>
      </c>
      <c r="F7551" s="16" t="n">
        <f aca="false">$B$5/100*E7551*2_Girdiler!$B$14*2_Girdiler!$B$15*2_Girdiler!$B$16</f>
        <v>2.03442177012898</v>
      </c>
      <c r="G7551" s="16" t="n">
        <f aca="false">MIN(MATCH(F7551,2_Girdiler!$B$20:$I$20,1),7)</f>
        <v>1</v>
      </c>
      <c r="H7551" s="16" t="n">
        <f aca="false">IF(F7551&gt;=40,2_Girdiler!$I$21+(F7551-40)*(2_Girdiler!$I$21-2_Girdiler!$H$21)/(2_Girdiler!$I$20-2_Girdiler!$H$20),INDEX(2_Girdiler!$B$21:$I$21,G7551)+(F7551-INDEX(2_Girdiler!$B$20:$I$20,G7551))*(INDEX(2_Girdiler!$B$21:$I$21,G7551+1)-INDEX(2_Girdiler!$B$21:$I$21,G7551))/(INDEX(2_Girdiler!$B$20:$I$20,G7551+1)-INDEX(2_Girdiler!$B$20:$I$20,G7551)))</f>
        <v>4.47572789428375</v>
      </c>
      <c r="I7551" s="16" t="n">
        <f aca="false">H7551/2_Girdiler!$B$17</f>
        <v>1.79316021405599</v>
      </c>
      <c r="J7551" s="16" t="n">
        <f aca="false">D7551+I7551</f>
        <v>17.7264573949118</v>
      </c>
    </row>
    <row r="7552" customFormat="false" ht="15" hidden="false" customHeight="false" outlineLevel="0" collapsed="false">
      <c r="A7552" s="0" t="n">
        <v>7540</v>
      </c>
      <c r="B7552" s="7" t="n">
        <v>0.411281</v>
      </c>
      <c r="C7552" s="7" t="n">
        <v>0.578947</v>
      </c>
      <c r="D7552" s="16" t="n">
        <f aca="false">LOGINV(B7552,$B$7,$C$7)</f>
        <v>11.9508510269979</v>
      </c>
      <c r="E7552" s="16" t="n">
        <f aca="false">LOGINV(C7552,$B$8,$C$8)</f>
        <v>124.190034493675</v>
      </c>
      <c r="F7552" s="16" t="n">
        <f aca="false">$B$5/100*E7552*2_Girdiler!$B$14*2_Girdiler!$B$15*2_Girdiler!$B$16</f>
        <v>3.12462126786087</v>
      </c>
      <c r="G7552" s="16" t="n">
        <f aca="false">MIN(MATCH(F7552,2_Girdiler!$B$20:$I$20,1),7)</f>
        <v>1</v>
      </c>
      <c r="H7552" s="16" t="n">
        <f aca="false">IF(F7552&gt;=40,2_Girdiler!$I$21+(F7552-40)*(2_Girdiler!$I$21-2_Girdiler!$H$21)/(2_Girdiler!$I$20-2_Girdiler!$H$20),INDEX(2_Girdiler!$B$21:$I$21,G7552)+(F7552-INDEX(2_Girdiler!$B$20:$I$20,G7552))*(INDEX(2_Girdiler!$B$21:$I$21,G7552+1)-INDEX(2_Girdiler!$B$21:$I$21,G7552))/(INDEX(2_Girdiler!$B$20:$I$20,G7552+1)-INDEX(2_Girdiler!$B$20:$I$20,G7552)))</f>
        <v>6.87416678929391</v>
      </c>
      <c r="I7552" s="16" t="n">
        <f aca="false">H7552/2_Girdiler!$B$17</f>
        <v>2.75407323289019</v>
      </c>
      <c r="J7552" s="16" t="n">
        <f aca="false">D7552+I7552</f>
        <v>14.7049242598881</v>
      </c>
    </row>
    <row r="7553" customFormat="false" ht="15" hidden="false" customHeight="false" outlineLevel="0" collapsed="false">
      <c r="A7553" s="0" t="n">
        <v>7541</v>
      </c>
      <c r="B7553" s="7" t="n">
        <v>0.998393</v>
      </c>
      <c r="C7553" s="7" t="n">
        <v>0.070628</v>
      </c>
      <c r="D7553" s="16" t="n">
        <f aca="false">LOGINV(B7553,$B$7,$C$7)</f>
        <v>69.977589011377</v>
      </c>
      <c r="E7553" s="16" t="n">
        <f aca="false">LOGINV(C7553,$B$8,$C$8)</f>
        <v>42.2504406211911</v>
      </c>
      <c r="F7553" s="16" t="n">
        <f aca="false">$B$5/100*E7553*2_Girdiler!$B$14*2_Girdiler!$B$15*2_Girdiler!$B$16</f>
        <v>1.06302108602917</v>
      </c>
      <c r="G7553" s="16" t="n">
        <f aca="false">MIN(MATCH(F7553,2_Girdiler!$B$20:$I$20,1),7)</f>
        <v>1</v>
      </c>
      <c r="H7553" s="16" t="n">
        <f aca="false">IF(F7553&gt;=40,2_Girdiler!$I$21+(F7553-40)*(2_Girdiler!$I$21-2_Girdiler!$H$21)/(2_Girdiler!$I$20-2_Girdiler!$H$20),INDEX(2_Girdiler!$B$21:$I$21,G7553)+(F7553-INDEX(2_Girdiler!$B$20:$I$20,G7553))*(INDEX(2_Girdiler!$B$21:$I$21,G7553+1)-INDEX(2_Girdiler!$B$21:$I$21,G7553))/(INDEX(2_Girdiler!$B$20:$I$20,G7553+1)-INDEX(2_Girdiler!$B$20:$I$20,G7553)))</f>
        <v>2.33864638926417</v>
      </c>
      <c r="I7553" s="16" t="n">
        <f aca="false">H7553/2_Girdiler!$B$17</f>
        <v>0.936957688006479</v>
      </c>
      <c r="J7553" s="16" t="n">
        <f aca="false">D7553+I7553</f>
        <v>70.9145466993835</v>
      </c>
    </row>
    <row r="7554" customFormat="false" ht="15" hidden="false" customHeight="false" outlineLevel="0" collapsed="false">
      <c r="A7554" s="0" t="n">
        <v>7542</v>
      </c>
      <c r="B7554" s="7" t="n">
        <v>0.707067</v>
      </c>
      <c r="C7554" s="7" t="n">
        <v>0.442424</v>
      </c>
      <c r="D7554" s="16" t="n">
        <f aca="false">LOGINV(B7554,$B$7,$C$7)</f>
        <v>18.3474728001774</v>
      </c>
      <c r="E7554" s="16" t="n">
        <f aca="false">LOGINV(C7554,$B$8,$C$8)</f>
        <v>99.4588207928671</v>
      </c>
      <c r="F7554" s="16" t="n">
        <f aca="false">$B$5/100*E7554*2_Girdiler!$B$14*2_Girdiler!$B$15*2_Girdiler!$B$16</f>
        <v>2.50238393114854</v>
      </c>
      <c r="G7554" s="16" t="n">
        <f aca="false">MIN(MATCH(F7554,2_Girdiler!$B$20:$I$20,1),7)</f>
        <v>1</v>
      </c>
      <c r="H7554" s="16" t="n">
        <f aca="false">IF(F7554&gt;=40,2_Girdiler!$I$21+(F7554-40)*(2_Girdiler!$I$21-2_Girdiler!$H$21)/(2_Girdiler!$I$20-2_Girdiler!$H$20),INDEX(2_Girdiler!$B$21:$I$21,G7554)+(F7554-INDEX(2_Girdiler!$B$20:$I$20,G7554))*(INDEX(2_Girdiler!$B$21:$I$21,G7554+1)-INDEX(2_Girdiler!$B$21:$I$21,G7554))/(INDEX(2_Girdiler!$B$20:$I$20,G7554+1)-INDEX(2_Girdiler!$B$20:$I$20,G7554)))</f>
        <v>5.50524464852678</v>
      </c>
      <c r="I7554" s="16" t="n">
        <f aca="false">H7554/2_Girdiler!$B$17</f>
        <v>2.20562686239054</v>
      </c>
      <c r="J7554" s="16" t="n">
        <f aca="false">D7554+I7554</f>
        <v>20.5530996625679</v>
      </c>
    </row>
    <row r="7555" customFormat="false" ht="15" hidden="false" customHeight="false" outlineLevel="0" collapsed="false">
      <c r="A7555" s="0" t="n">
        <v>7543</v>
      </c>
      <c r="B7555" s="7" t="n">
        <v>0.720669</v>
      </c>
      <c r="C7555" s="7" t="n">
        <v>0.988428</v>
      </c>
      <c r="D7555" s="16" t="n">
        <f aca="false">LOGINV(B7555,$B$7,$C$7)</f>
        <v>18.7610754191663</v>
      </c>
      <c r="E7555" s="16" t="n">
        <f aca="false">LOGINV(C7555,$B$8,$C$8)</f>
        <v>473.04536933306</v>
      </c>
      <c r="F7555" s="16" t="n">
        <f aca="false">$B$5/100*E7555*2_Girdiler!$B$14*2_Girdiler!$B$15*2_Girdiler!$B$16</f>
        <v>11.9018214924198</v>
      </c>
      <c r="G7555" s="16" t="n">
        <f aca="false">MIN(MATCH(F7555,2_Girdiler!$B$20:$I$20,1),7)</f>
        <v>3</v>
      </c>
      <c r="H7555" s="16" t="n">
        <f aca="false">IF(F7555&gt;=40,2_Girdiler!$I$21+(F7555-40)*(2_Girdiler!$I$21-2_Girdiler!$H$21)/(2_Girdiler!$I$20-2_Girdiler!$H$20),INDEX(2_Girdiler!$B$21:$I$21,G7555)+(F7555-INDEX(2_Girdiler!$B$20:$I$20,G7555))*(INDEX(2_Girdiler!$B$21:$I$21,G7555+1)-INDEX(2_Girdiler!$B$21:$I$21,G7555))/(INDEX(2_Girdiler!$B$20:$I$20,G7555+1)-INDEX(2_Girdiler!$B$20:$I$20,G7555)))</f>
        <v>20.7116393431778</v>
      </c>
      <c r="I7555" s="16" t="n">
        <f aca="false">H7555/2_Girdiler!$B$17</f>
        <v>8.29793242915778</v>
      </c>
      <c r="J7555" s="16" t="n">
        <f aca="false">D7555+I7555</f>
        <v>27.0590078483241</v>
      </c>
    </row>
    <row r="7556" customFormat="false" ht="15" hidden="false" customHeight="false" outlineLevel="0" collapsed="false">
      <c r="A7556" s="0" t="n">
        <v>7544</v>
      </c>
      <c r="B7556" s="7" t="n">
        <v>0.504499</v>
      </c>
      <c r="C7556" s="7" t="n">
        <v>0.790319</v>
      </c>
      <c r="D7556" s="16" t="n">
        <f aca="false">LOGINV(B7556,$B$7,$C$7)</f>
        <v>13.6274496028174</v>
      </c>
      <c r="E7556" s="16" t="n">
        <f aca="false">LOGINV(C7556,$B$8,$C$8)</f>
        <v>183.917775786125</v>
      </c>
      <c r="F7556" s="16" t="n">
        <f aca="false">$B$5/100*E7556*2_Girdiler!$B$14*2_Girdiler!$B$15*2_Girdiler!$B$16</f>
        <v>4.6273712387789</v>
      </c>
      <c r="G7556" s="16" t="n">
        <f aca="false">MIN(MATCH(F7556,2_Girdiler!$B$20:$I$20,1),7)</f>
        <v>1</v>
      </c>
      <c r="H7556" s="16" t="n">
        <f aca="false">IF(F7556&gt;=40,2_Girdiler!$I$21+(F7556-40)*(2_Girdiler!$I$21-2_Girdiler!$H$21)/(2_Girdiler!$I$20-2_Girdiler!$H$20),INDEX(2_Girdiler!$B$21:$I$21,G7556)+(F7556-INDEX(2_Girdiler!$B$20:$I$20,G7556))*(INDEX(2_Girdiler!$B$21:$I$21,G7556+1)-INDEX(2_Girdiler!$B$21:$I$21,G7556))/(INDEX(2_Girdiler!$B$20:$I$20,G7556+1)-INDEX(2_Girdiler!$B$20:$I$20,G7556)))</f>
        <v>10.1802167253136</v>
      </c>
      <c r="I7556" s="16" t="n">
        <f aca="false">H7556/2_Girdiler!$B$17</f>
        <v>4.07861247007755</v>
      </c>
      <c r="J7556" s="16" t="n">
        <f aca="false">D7556+I7556</f>
        <v>17.706062072895</v>
      </c>
    </row>
    <row r="7557" customFormat="false" ht="15" hidden="false" customHeight="false" outlineLevel="0" collapsed="false">
      <c r="A7557" s="0" t="n">
        <v>7545</v>
      </c>
      <c r="B7557" s="7" t="n">
        <v>0.073478</v>
      </c>
      <c r="C7557" s="7" t="n">
        <v>0.886742</v>
      </c>
      <c r="D7557" s="16" t="n">
        <f aca="false">LOGINV(B7557,$B$7,$C$7)</f>
        <v>6.03372778016904</v>
      </c>
      <c r="E7557" s="16" t="n">
        <f aca="false">LOGINV(C7557,$B$8,$C$8)</f>
        <v>238.384603000838</v>
      </c>
      <c r="F7557" s="16" t="n">
        <f aca="false">$B$5/100*E7557*2_Girdiler!$B$14*2_Girdiler!$B$15*2_Girdiler!$B$16</f>
        <v>5.99775661150108</v>
      </c>
      <c r="G7557" s="16" t="n">
        <f aca="false">MIN(MATCH(F7557,2_Girdiler!$B$20:$I$20,1),7)</f>
        <v>2</v>
      </c>
      <c r="H7557" s="16" t="n">
        <f aca="false">IF(F7557&gt;=40,2_Girdiler!$I$21+(F7557-40)*(2_Girdiler!$I$21-2_Girdiler!$H$21)/(2_Girdiler!$I$20-2_Girdiler!$H$20),INDEX(2_Girdiler!$B$21:$I$21,G7557)+(F7557-INDEX(2_Girdiler!$B$20:$I$20,G7557))*(INDEX(2_Girdiler!$B$21:$I$21,G7557+1)-INDEX(2_Girdiler!$B$21:$I$21,G7557))/(INDEX(2_Girdiler!$B$20:$I$20,G7557+1)-INDEX(2_Girdiler!$B$20:$I$20,G7557)))</f>
        <v>12.5964105784017</v>
      </c>
      <c r="I7557" s="16" t="n">
        <f aca="false">H7557/2_Girdiler!$B$17</f>
        <v>5.04663885352634</v>
      </c>
      <c r="J7557" s="16" t="n">
        <f aca="false">D7557+I7557</f>
        <v>11.0803666336954</v>
      </c>
    </row>
    <row r="7558" customFormat="false" ht="15" hidden="false" customHeight="false" outlineLevel="0" collapsed="false">
      <c r="A7558" s="0" t="n">
        <v>7546</v>
      </c>
      <c r="B7558" s="7" t="n">
        <v>0.168752</v>
      </c>
      <c r="C7558" s="7" t="n">
        <v>0.483985</v>
      </c>
      <c r="D7558" s="16" t="n">
        <f aca="false">LOGINV(B7558,$B$7,$C$7)</f>
        <v>7.93428167593704</v>
      </c>
      <c r="E7558" s="16" t="n">
        <f aca="false">LOGINV(C7558,$B$8,$C$8)</f>
        <v>106.411046789039</v>
      </c>
      <c r="F7558" s="16" t="n">
        <f aca="false">$B$5/100*E7558*2_Girdiler!$B$14*2_Girdiler!$B$15*2_Girdiler!$B$16</f>
        <v>2.67730193721223</v>
      </c>
      <c r="G7558" s="16" t="n">
        <f aca="false">MIN(MATCH(F7558,2_Girdiler!$B$20:$I$20,1),7)</f>
        <v>1</v>
      </c>
      <c r="H7558" s="16" t="n">
        <f aca="false">IF(F7558&gt;=40,2_Girdiler!$I$21+(F7558-40)*(2_Girdiler!$I$21-2_Girdiler!$H$21)/(2_Girdiler!$I$20-2_Girdiler!$H$20),INDEX(2_Girdiler!$B$21:$I$21,G7558)+(F7558-INDEX(2_Girdiler!$B$20:$I$20,G7558))*(INDEX(2_Girdiler!$B$21:$I$21,G7558+1)-INDEX(2_Girdiler!$B$21:$I$21,G7558))/(INDEX(2_Girdiler!$B$20:$I$20,G7558+1)-INDEX(2_Girdiler!$B$20:$I$20,G7558)))</f>
        <v>5.8900642618669</v>
      </c>
      <c r="I7558" s="16" t="n">
        <f aca="false">H7558/2_Girdiler!$B$17</f>
        <v>2.3598013869659</v>
      </c>
      <c r="J7558" s="16" t="n">
        <f aca="false">D7558+I7558</f>
        <v>10.2940830629029</v>
      </c>
    </row>
    <row r="7559" customFormat="false" ht="15" hidden="false" customHeight="false" outlineLevel="0" collapsed="false">
      <c r="A7559" s="0" t="n">
        <v>7547</v>
      </c>
      <c r="B7559" s="7" t="n">
        <v>0.837859</v>
      </c>
      <c r="C7559" s="7" t="n">
        <v>0.006958</v>
      </c>
      <c r="D7559" s="16" t="n">
        <f aca="false">LOGINV(B7559,$B$7,$C$7)</f>
        <v>23.4583687076494</v>
      </c>
      <c r="E7559" s="16" t="n">
        <f aca="false">LOGINV(C7559,$B$8,$C$8)</f>
        <v>22.3241861504535</v>
      </c>
      <c r="F7559" s="16" t="n">
        <f aca="false">$B$5/100*E7559*2_Girdiler!$B$14*2_Girdiler!$B$15*2_Girdiler!$B$16</f>
        <v>0.561676523545409</v>
      </c>
      <c r="G7559" s="16" t="n">
        <f aca="false">MIN(MATCH(F7559,2_Girdiler!$B$20:$I$20,1),7)</f>
        <v>1</v>
      </c>
      <c r="H7559" s="16" t="n">
        <f aca="false">IF(F7559&gt;=40,2_Girdiler!$I$21+(F7559-40)*(2_Girdiler!$I$21-2_Girdiler!$H$21)/(2_Girdiler!$I$20-2_Girdiler!$H$20),INDEX(2_Girdiler!$B$21:$I$21,G7559)+(F7559-INDEX(2_Girdiler!$B$20:$I$20,G7559))*(INDEX(2_Girdiler!$B$21:$I$21,G7559+1)-INDEX(2_Girdiler!$B$21:$I$21,G7559))/(INDEX(2_Girdiler!$B$20:$I$20,G7559+1)-INDEX(2_Girdiler!$B$20:$I$20,G7559)))</f>
        <v>1.2356883517999</v>
      </c>
      <c r="I7559" s="16" t="n">
        <f aca="false">H7559/2_Girdiler!$B$17</f>
        <v>0.49506744863778</v>
      </c>
      <c r="J7559" s="16" t="n">
        <f aca="false">D7559+I7559</f>
        <v>23.9534361562872</v>
      </c>
    </row>
    <row r="7560" customFormat="false" ht="15" hidden="false" customHeight="false" outlineLevel="0" collapsed="false">
      <c r="A7560" s="0" t="n">
        <v>7548</v>
      </c>
      <c r="B7560" s="7" t="n">
        <v>0.916852</v>
      </c>
      <c r="C7560" s="7" t="n">
        <v>0.975627</v>
      </c>
      <c r="D7560" s="16" t="n">
        <f aca="false">LOGINV(B7560,$B$7,$C$7)</f>
        <v>29.2931970838608</v>
      </c>
      <c r="E7560" s="16" t="n">
        <f aca="false">LOGINV(C7560,$B$8,$C$8)</f>
        <v>389.702925873505</v>
      </c>
      <c r="F7560" s="16" t="n">
        <f aca="false">$B$5/100*E7560*2_Girdiler!$B$14*2_Girdiler!$B$15*2_Girdiler!$B$16</f>
        <v>9.80492561497739</v>
      </c>
      <c r="G7560" s="16" t="n">
        <f aca="false">MIN(MATCH(F7560,2_Girdiler!$B$20:$I$20,1),7)</f>
        <v>2</v>
      </c>
      <c r="H7560" s="16" t="n">
        <f aca="false">IF(F7560&gt;=40,2_Girdiler!$I$21+(F7560-40)*(2_Girdiler!$I$21-2_Girdiler!$H$21)/(2_Girdiler!$I$20-2_Girdiler!$H$20),INDEX(2_Girdiler!$B$21:$I$21,G7560)+(F7560-INDEX(2_Girdiler!$B$20:$I$20,G7560))*(INDEX(2_Girdiler!$B$21:$I$21,G7560+1)-INDEX(2_Girdiler!$B$21:$I$21,G7560))/(INDEX(2_Girdiler!$B$20:$I$20,G7560+1)-INDEX(2_Girdiler!$B$20:$I$20,G7560)))</f>
        <v>18.6878809839638</v>
      </c>
      <c r="I7560" s="16" t="n">
        <f aca="false">H7560/2_Girdiler!$B$17</f>
        <v>7.48713180447269</v>
      </c>
      <c r="J7560" s="16" t="n">
        <f aca="false">D7560+I7560</f>
        <v>36.7803288883334</v>
      </c>
    </row>
    <row r="7561" customFormat="false" ht="15" hidden="false" customHeight="false" outlineLevel="0" collapsed="false">
      <c r="A7561" s="0" t="n">
        <v>7549</v>
      </c>
      <c r="B7561" s="7" t="n">
        <v>0.10034</v>
      </c>
      <c r="C7561" s="7" t="n">
        <v>0.434772</v>
      </c>
      <c r="D7561" s="16" t="n">
        <f aca="false">LOGINV(B7561,$B$7,$C$7)</f>
        <v>6.63621448482893</v>
      </c>
      <c r="E7561" s="16" t="n">
        <f aca="false">LOGINV(C7561,$B$8,$C$8)</f>
        <v>98.220370522288</v>
      </c>
      <c r="F7561" s="16" t="n">
        <f aca="false">$B$5/100*E7561*2_Girdiler!$B$14*2_Girdiler!$B$15*2_Girdiler!$B$16</f>
        <v>2.47122452234077</v>
      </c>
      <c r="G7561" s="16" t="n">
        <f aca="false">MIN(MATCH(F7561,2_Girdiler!$B$20:$I$20,1),7)</f>
        <v>1</v>
      </c>
      <c r="H7561" s="16" t="n">
        <f aca="false">IF(F7561&gt;=40,2_Girdiler!$I$21+(F7561-40)*(2_Girdiler!$I$21-2_Girdiler!$H$21)/(2_Girdiler!$I$20-2_Girdiler!$H$20),INDEX(2_Girdiler!$B$21:$I$21,G7561)+(F7561-INDEX(2_Girdiler!$B$20:$I$20,G7561))*(INDEX(2_Girdiler!$B$21:$I$21,G7561+1)-INDEX(2_Girdiler!$B$21:$I$21,G7561))/(INDEX(2_Girdiler!$B$20:$I$20,G7561+1)-INDEX(2_Girdiler!$B$20:$I$20,G7561)))</f>
        <v>5.43669394914968</v>
      </c>
      <c r="I7561" s="16" t="n">
        <f aca="false">H7561/2_Girdiler!$B$17</f>
        <v>2.17816263988369</v>
      </c>
      <c r="J7561" s="16" t="n">
        <f aca="false">D7561+I7561</f>
        <v>8.81437712471262</v>
      </c>
    </row>
    <row r="7562" customFormat="false" ht="15" hidden="false" customHeight="false" outlineLevel="0" collapsed="false">
      <c r="A7562" s="0" t="n">
        <v>7550</v>
      </c>
      <c r="B7562" s="7" t="n">
        <v>0.643147</v>
      </c>
      <c r="C7562" s="7" t="n">
        <v>0.369689</v>
      </c>
      <c r="D7562" s="16" t="n">
        <f aca="false">LOGINV(B7562,$B$7,$C$7)</f>
        <v>16.6149152810294</v>
      </c>
      <c r="E7562" s="16" t="n">
        <f aca="false">LOGINV(C7562,$B$8,$C$8)</f>
        <v>88.1011856285395</v>
      </c>
      <c r="F7562" s="16" t="n">
        <f aca="false">$B$5/100*E7562*2_Girdiler!$B$14*2_Girdiler!$B$15*2_Girdiler!$B$16</f>
        <v>2.21662583041405</v>
      </c>
      <c r="G7562" s="16" t="n">
        <f aca="false">MIN(MATCH(F7562,2_Girdiler!$B$20:$I$20,1),7)</f>
        <v>1</v>
      </c>
      <c r="H7562" s="16" t="n">
        <f aca="false">IF(F7562&gt;=40,2_Girdiler!$I$21+(F7562-40)*(2_Girdiler!$I$21-2_Girdiler!$H$21)/(2_Girdiler!$I$20-2_Girdiler!$H$20),INDEX(2_Girdiler!$B$21:$I$21,G7562)+(F7562-INDEX(2_Girdiler!$B$20:$I$20,G7562))*(INDEX(2_Girdiler!$B$21:$I$21,G7562+1)-INDEX(2_Girdiler!$B$21:$I$21,G7562))/(INDEX(2_Girdiler!$B$20:$I$20,G7562+1)-INDEX(2_Girdiler!$B$20:$I$20,G7562)))</f>
        <v>4.87657682691092</v>
      </c>
      <c r="I7562" s="16" t="n">
        <f aca="false">H7562/2_Girdiler!$B$17</f>
        <v>1.95375674155085</v>
      </c>
      <c r="J7562" s="16" t="n">
        <f aca="false">D7562+I7562</f>
        <v>18.5686720225803</v>
      </c>
    </row>
    <row r="7563" customFormat="false" ht="15" hidden="false" customHeight="false" outlineLevel="0" collapsed="false">
      <c r="A7563" s="0" t="n">
        <v>7551</v>
      </c>
      <c r="B7563" s="7" t="n">
        <v>0.213763</v>
      </c>
      <c r="C7563" s="7" t="n">
        <v>0.549551</v>
      </c>
      <c r="D7563" s="16" t="n">
        <f aca="false">LOGINV(B7563,$B$7,$C$7)</f>
        <v>8.70189517066647</v>
      </c>
      <c r="E7563" s="16" t="n">
        <f aca="false">LOGINV(C7563,$B$8,$C$8)</f>
        <v>118.345851298081</v>
      </c>
      <c r="F7563" s="16" t="n">
        <f aca="false">$B$5/100*E7563*2_Girdiler!$B$14*2_Girdiler!$B$15*2_Girdiler!$B$16</f>
        <v>2.97758161865972</v>
      </c>
      <c r="G7563" s="16" t="n">
        <f aca="false">MIN(MATCH(F7563,2_Girdiler!$B$20:$I$20,1),7)</f>
        <v>1</v>
      </c>
      <c r="H7563" s="16" t="n">
        <f aca="false">IF(F7563&gt;=40,2_Girdiler!$I$21+(F7563-40)*(2_Girdiler!$I$21-2_Girdiler!$H$21)/(2_Girdiler!$I$20-2_Girdiler!$H$20),INDEX(2_Girdiler!$B$21:$I$21,G7563)+(F7563-INDEX(2_Girdiler!$B$20:$I$20,G7563))*(INDEX(2_Girdiler!$B$21:$I$21,G7563+1)-INDEX(2_Girdiler!$B$21:$I$21,G7563))/(INDEX(2_Girdiler!$B$20:$I$20,G7563+1)-INDEX(2_Girdiler!$B$20:$I$20,G7563)))</f>
        <v>6.55067956105138</v>
      </c>
      <c r="I7563" s="16" t="n">
        <f aca="false">H7563/2_Girdiler!$B$17</f>
        <v>2.62447097798533</v>
      </c>
      <c r="J7563" s="16" t="n">
        <f aca="false">D7563+I7563</f>
        <v>11.3263661486518</v>
      </c>
    </row>
    <row r="7564" customFormat="false" ht="15" hidden="false" customHeight="false" outlineLevel="0" collapsed="false">
      <c r="A7564" s="0" t="n">
        <v>7552</v>
      </c>
      <c r="B7564" s="7" t="n">
        <v>0.38972</v>
      </c>
      <c r="C7564" s="7" t="n">
        <v>0.211981</v>
      </c>
      <c r="D7564" s="16" t="n">
        <f aca="false">LOGINV(B7564,$B$7,$C$7)</f>
        <v>11.5848794430305</v>
      </c>
      <c r="E7564" s="16" t="n">
        <f aca="false">LOGINV(C7564,$B$8,$C$8)</f>
        <v>65.1771481603332</v>
      </c>
      <c r="F7564" s="16" t="n">
        <f aca="false">$B$5/100*E7564*2_Girdiler!$B$14*2_Girdiler!$B$15*2_Girdiler!$B$16</f>
        <v>1.63985704771398</v>
      </c>
      <c r="G7564" s="16" t="n">
        <f aca="false">MIN(MATCH(F7564,2_Girdiler!$B$20:$I$20,1),7)</f>
        <v>1</v>
      </c>
      <c r="H7564" s="16" t="n">
        <f aca="false">IF(F7564&gt;=40,2_Girdiler!$I$21+(F7564-40)*(2_Girdiler!$I$21-2_Girdiler!$H$21)/(2_Girdiler!$I$20-2_Girdiler!$H$20),INDEX(2_Girdiler!$B$21:$I$21,G7564)+(F7564-INDEX(2_Girdiler!$B$20:$I$20,G7564))*(INDEX(2_Girdiler!$B$21:$I$21,G7564+1)-INDEX(2_Girdiler!$B$21:$I$21,G7564))/(INDEX(2_Girdiler!$B$20:$I$20,G7564+1)-INDEX(2_Girdiler!$B$20:$I$20,G7564)))</f>
        <v>3.60768550497076</v>
      </c>
      <c r="I7564" s="16" t="n">
        <f aca="false">H7564/2_Girdiler!$B$17</f>
        <v>1.44538682090175</v>
      </c>
      <c r="J7564" s="16" t="n">
        <f aca="false">D7564+I7564</f>
        <v>13.0302662639322</v>
      </c>
    </row>
    <row r="7565" customFormat="false" ht="15" hidden="false" customHeight="false" outlineLevel="0" collapsed="false">
      <c r="A7565" s="0" t="n">
        <v>7553</v>
      </c>
      <c r="B7565" s="7" t="n">
        <v>0.869442</v>
      </c>
      <c r="C7565" s="7" t="n">
        <v>0.833916</v>
      </c>
      <c r="D7565" s="16" t="n">
        <f aca="false">LOGINV(B7565,$B$7,$C$7)</f>
        <v>25.3348855092577</v>
      </c>
      <c r="E7565" s="16" t="n">
        <f aca="false">LOGINV(C7565,$B$8,$C$8)</f>
        <v>204.221815568893</v>
      </c>
      <c r="F7565" s="16" t="n">
        <f aca="false">$B$5/100*E7565*2_Girdiler!$B$14*2_Girdiler!$B$15*2_Girdiler!$B$16</f>
        <v>5.13822087971334</v>
      </c>
      <c r="G7565" s="16" t="n">
        <f aca="false">MIN(MATCH(F7565,2_Girdiler!$B$20:$I$20,1),7)</f>
        <v>2</v>
      </c>
      <c r="H7565" s="16" t="n">
        <f aca="false">IF(F7565&gt;=40,2_Girdiler!$I$21+(F7565-40)*(2_Girdiler!$I$21-2_Girdiler!$H$21)/(2_Girdiler!$I$20-2_Girdiler!$H$20),INDEX(2_Girdiler!$B$21:$I$21,G7565)+(F7565-INDEX(2_Girdiler!$B$20:$I$20,G7565))*(INDEX(2_Girdiler!$B$21:$I$21,G7565+1)-INDEX(2_Girdiler!$B$21:$I$21,G7565))/(INDEX(2_Girdiler!$B$20:$I$20,G7565+1)-INDEX(2_Girdiler!$B$20:$I$20,G7565)))</f>
        <v>11.2211534075413</v>
      </c>
      <c r="I7565" s="16" t="n">
        <f aca="false">H7565/2_Girdiler!$B$17</f>
        <v>4.49565441007266</v>
      </c>
      <c r="J7565" s="16" t="n">
        <f aca="false">D7565+I7565</f>
        <v>29.8305399193304</v>
      </c>
    </row>
    <row r="7566" customFormat="false" ht="15" hidden="false" customHeight="false" outlineLevel="0" collapsed="false">
      <c r="A7566" s="0" t="n">
        <v>7554</v>
      </c>
      <c r="B7566" s="7" t="n">
        <v>0.31596</v>
      </c>
      <c r="C7566" s="7" t="n">
        <v>0.006577</v>
      </c>
      <c r="D7566" s="16" t="n">
        <f aca="false">LOGINV(B7566,$B$7,$C$7)</f>
        <v>10.3686911995314</v>
      </c>
      <c r="E7566" s="16" t="n">
        <f aca="false">LOGINV(C7566,$B$8,$C$8)</f>
        <v>22.0357272849546</v>
      </c>
      <c r="F7566" s="16" t="n">
        <f aca="false">$B$5/100*E7566*2_Girdiler!$B$14*2_Girdiler!$B$15*2_Girdiler!$B$16</f>
        <v>0.554418898489457</v>
      </c>
      <c r="G7566" s="16" t="n">
        <f aca="false">MIN(MATCH(F7566,2_Girdiler!$B$20:$I$20,1),7)</f>
        <v>1</v>
      </c>
      <c r="H7566" s="16" t="n">
        <f aca="false">IF(F7566&gt;=40,2_Girdiler!$I$21+(F7566-40)*(2_Girdiler!$I$21-2_Girdiler!$H$21)/(2_Girdiler!$I$20-2_Girdiler!$H$20),INDEX(2_Girdiler!$B$21:$I$21,G7566)+(F7566-INDEX(2_Girdiler!$B$20:$I$20,G7566))*(INDEX(2_Girdiler!$B$21:$I$21,G7566+1)-INDEX(2_Girdiler!$B$21:$I$21,G7566))/(INDEX(2_Girdiler!$B$20:$I$20,G7566+1)-INDEX(2_Girdiler!$B$20:$I$20,G7566)))</f>
        <v>1.21972157667681</v>
      </c>
      <c r="I7566" s="16" t="n">
        <f aca="false">H7566/2_Girdiler!$B$17</f>
        <v>0.488670503476284</v>
      </c>
      <c r="J7566" s="16" t="n">
        <f aca="false">D7566+I7566</f>
        <v>10.8573617030076</v>
      </c>
    </row>
    <row r="7567" customFormat="false" ht="15" hidden="false" customHeight="false" outlineLevel="0" collapsed="false">
      <c r="A7567" s="0" t="n">
        <v>7555</v>
      </c>
      <c r="B7567" s="7" t="n">
        <v>0.517046</v>
      </c>
      <c r="C7567" s="7" t="n">
        <v>0.322345</v>
      </c>
      <c r="D7567" s="16" t="n">
        <f aca="false">LOGINV(B7567,$B$7,$C$7)</f>
        <v>13.86855199732</v>
      </c>
      <c r="E7567" s="16" t="n">
        <f aca="false">LOGINV(C7567,$B$8,$C$8)</f>
        <v>81.0896940414833</v>
      </c>
      <c r="F7567" s="16" t="n">
        <f aca="false">$B$5/100*E7567*2_Girdiler!$B$14*2_Girdiler!$B$15*2_Girdiler!$B$16</f>
        <v>2.04021670208372</v>
      </c>
      <c r="G7567" s="16" t="n">
        <f aca="false">MIN(MATCH(F7567,2_Girdiler!$B$20:$I$20,1),7)</f>
        <v>1</v>
      </c>
      <c r="H7567" s="16" t="n">
        <f aca="false">IF(F7567&gt;=40,2_Girdiler!$I$21+(F7567-40)*(2_Girdiler!$I$21-2_Girdiler!$H$21)/(2_Girdiler!$I$20-2_Girdiler!$H$20),INDEX(2_Girdiler!$B$21:$I$21,G7567)+(F7567-INDEX(2_Girdiler!$B$20:$I$20,G7567))*(INDEX(2_Girdiler!$B$21:$I$21,G7567+1)-INDEX(2_Girdiler!$B$21:$I$21,G7567))/(INDEX(2_Girdiler!$B$20:$I$20,G7567+1)-INDEX(2_Girdiler!$B$20:$I$20,G7567)))</f>
        <v>4.48847674458419</v>
      </c>
      <c r="I7567" s="16" t="n">
        <f aca="false">H7567/2_Girdiler!$B$17</f>
        <v>1.7982679265161</v>
      </c>
      <c r="J7567" s="16" t="n">
        <f aca="false">D7567+I7567</f>
        <v>15.6668199238361</v>
      </c>
    </row>
    <row r="7568" customFormat="false" ht="15" hidden="false" customHeight="false" outlineLevel="0" collapsed="false">
      <c r="A7568" s="0" t="n">
        <v>7556</v>
      </c>
      <c r="B7568" s="7" t="n">
        <v>0.915669</v>
      </c>
      <c r="C7568" s="7" t="n">
        <v>0.714753</v>
      </c>
      <c r="D7568" s="16" t="n">
        <f aca="false">LOGINV(B7568,$B$7,$C$7)</f>
        <v>29.1679325441994</v>
      </c>
      <c r="E7568" s="16" t="n">
        <f aca="false">LOGINV(C7568,$B$8,$C$8)</f>
        <v>157.501784420488</v>
      </c>
      <c r="F7568" s="16" t="n">
        <f aca="false">$B$5/100*E7568*2_Girdiler!$B$14*2_Girdiler!$B$15*2_Girdiler!$B$16</f>
        <v>3.96274489601947</v>
      </c>
      <c r="G7568" s="16" t="n">
        <f aca="false">MIN(MATCH(F7568,2_Girdiler!$B$20:$I$20,1),7)</f>
        <v>1</v>
      </c>
      <c r="H7568" s="16" t="n">
        <f aca="false">IF(F7568&gt;=40,2_Girdiler!$I$21+(F7568-40)*(2_Girdiler!$I$21-2_Girdiler!$H$21)/(2_Girdiler!$I$20-2_Girdiler!$H$20),INDEX(2_Girdiler!$B$21:$I$21,G7568)+(F7568-INDEX(2_Girdiler!$B$20:$I$20,G7568))*(INDEX(2_Girdiler!$B$21:$I$21,G7568+1)-INDEX(2_Girdiler!$B$21:$I$21,G7568))/(INDEX(2_Girdiler!$B$20:$I$20,G7568+1)-INDEX(2_Girdiler!$B$20:$I$20,G7568)))</f>
        <v>8.71803877124284</v>
      </c>
      <c r="I7568" s="16" t="n">
        <f aca="false">H7568/2_Girdiler!$B$17</f>
        <v>3.49280399488896</v>
      </c>
      <c r="J7568" s="16" t="n">
        <f aca="false">D7568+I7568</f>
        <v>32.6607365390884</v>
      </c>
    </row>
    <row r="7569" customFormat="false" ht="15" hidden="false" customHeight="false" outlineLevel="0" collapsed="false">
      <c r="A7569" s="0" t="n">
        <v>7557</v>
      </c>
      <c r="B7569" s="7" t="n">
        <v>0.511126</v>
      </c>
      <c r="C7569" s="7" t="n">
        <v>0.813094</v>
      </c>
      <c r="D7569" s="16" t="n">
        <f aca="false">LOGINV(B7569,$B$7,$C$7)</f>
        <v>13.7542408608094</v>
      </c>
      <c r="E7569" s="16" t="n">
        <f aca="false">LOGINV(C7569,$B$8,$C$8)</f>
        <v>193.89331952563</v>
      </c>
      <c r="F7569" s="16" t="n">
        <f aca="false">$B$5/100*E7569*2_Girdiler!$B$14*2_Girdiler!$B$15*2_Girdiler!$B$16</f>
        <v>4.87835591926485</v>
      </c>
      <c r="G7569" s="16" t="n">
        <f aca="false">MIN(MATCH(F7569,2_Girdiler!$B$20:$I$20,1),7)</f>
        <v>1</v>
      </c>
      <c r="H7569" s="16" t="n">
        <f aca="false">IF(F7569&gt;=40,2_Girdiler!$I$21+(F7569-40)*(2_Girdiler!$I$21-2_Girdiler!$H$21)/(2_Girdiler!$I$20-2_Girdiler!$H$20),INDEX(2_Girdiler!$B$21:$I$21,G7569)+(F7569-INDEX(2_Girdiler!$B$20:$I$20,G7569))*(INDEX(2_Girdiler!$B$21:$I$21,G7569+1)-INDEX(2_Girdiler!$B$21:$I$21,G7569))/(INDEX(2_Girdiler!$B$20:$I$20,G7569+1)-INDEX(2_Girdiler!$B$20:$I$20,G7569)))</f>
        <v>10.7323830223827</v>
      </c>
      <c r="I7569" s="16" t="n">
        <f aca="false">H7569/2_Girdiler!$B$17</f>
        <v>4.29983294165972</v>
      </c>
      <c r="J7569" s="16" t="n">
        <f aca="false">D7569+I7569</f>
        <v>18.0540738024691</v>
      </c>
    </row>
    <row r="7570" customFormat="false" ht="15" hidden="false" customHeight="false" outlineLevel="0" collapsed="false">
      <c r="A7570" s="0" t="n">
        <v>7558</v>
      </c>
      <c r="B7570" s="7" t="n">
        <v>0.085311</v>
      </c>
      <c r="C7570" s="7" t="n">
        <v>0.957272</v>
      </c>
      <c r="D7570" s="16" t="n">
        <f aca="false">LOGINV(B7570,$B$7,$C$7)</f>
        <v>6.30943475570154</v>
      </c>
      <c r="E7570" s="16" t="n">
        <f aca="false">LOGINV(C7570,$B$8,$C$8)</f>
        <v>331.426281563495</v>
      </c>
      <c r="F7570" s="16" t="n">
        <f aca="false">$B$5/100*E7570*2_Girdiler!$B$14*2_Girdiler!$B$15*2_Girdiler!$B$16</f>
        <v>8.33868524413752</v>
      </c>
      <c r="G7570" s="16" t="n">
        <f aca="false">MIN(MATCH(F7570,2_Girdiler!$B$20:$I$20,1),7)</f>
        <v>2</v>
      </c>
      <c r="H7570" s="16" t="n">
        <f aca="false">IF(F7570&gt;=40,2_Girdiler!$I$21+(F7570-40)*(2_Girdiler!$I$21-2_Girdiler!$H$21)/(2_Girdiler!$I$20-2_Girdiler!$H$20),INDEX(2_Girdiler!$B$21:$I$21,G7570)+(F7570-INDEX(2_Girdiler!$B$20:$I$20,G7570))*(INDEX(2_Girdiler!$B$21:$I$21,G7570+1)-INDEX(2_Girdiler!$B$21:$I$21,G7570))/(INDEX(2_Girdiler!$B$20:$I$20,G7570+1)-INDEX(2_Girdiler!$B$20:$I$20,G7570)))</f>
        <v>16.34189639062</v>
      </c>
      <c r="I7570" s="16" t="n">
        <f aca="false">H7570/2_Girdiler!$B$17</f>
        <v>6.54723413085739</v>
      </c>
      <c r="J7570" s="16" t="n">
        <f aca="false">D7570+I7570</f>
        <v>12.8566688865589</v>
      </c>
    </row>
    <row r="7571" customFormat="false" ht="15" hidden="false" customHeight="false" outlineLevel="0" collapsed="false">
      <c r="A7571" s="0" t="n">
        <v>7559</v>
      </c>
      <c r="B7571" s="7" t="n">
        <v>0.768312</v>
      </c>
      <c r="C7571" s="7" t="n">
        <v>0.346056</v>
      </c>
      <c r="D7571" s="16" t="n">
        <f aca="false">LOGINV(B7571,$B$7,$C$7)</f>
        <v>20.3797332753583</v>
      </c>
      <c r="E7571" s="16" t="n">
        <f aca="false">LOGINV(C7571,$B$8,$C$8)</f>
        <v>84.5731797418671</v>
      </c>
      <c r="F7571" s="16" t="n">
        <f aca="false">$B$5/100*E7571*2_Girdiler!$B$14*2_Girdiler!$B$15*2_Girdiler!$B$16</f>
        <v>2.12786120230538</v>
      </c>
      <c r="G7571" s="16" t="n">
        <f aca="false">MIN(MATCH(F7571,2_Girdiler!$B$20:$I$20,1),7)</f>
        <v>1</v>
      </c>
      <c r="H7571" s="16" t="n">
        <f aca="false">IF(F7571&gt;=40,2_Girdiler!$I$21+(F7571-40)*(2_Girdiler!$I$21-2_Girdiler!$H$21)/(2_Girdiler!$I$20-2_Girdiler!$H$20),INDEX(2_Girdiler!$B$21:$I$21,G7571)+(F7571-INDEX(2_Girdiler!$B$20:$I$20,G7571))*(INDEX(2_Girdiler!$B$21:$I$21,G7571+1)-INDEX(2_Girdiler!$B$21:$I$21,G7571))/(INDEX(2_Girdiler!$B$20:$I$20,G7571+1)-INDEX(2_Girdiler!$B$20:$I$20,G7571)))</f>
        <v>4.68129464507183</v>
      </c>
      <c r="I7571" s="16" t="n">
        <f aca="false">H7571/2_Girdiler!$B$17</f>
        <v>1.87551868792942</v>
      </c>
      <c r="J7571" s="16" t="n">
        <f aca="false">D7571+I7571</f>
        <v>22.2552519632878</v>
      </c>
    </row>
    <row r="7572" customFormat="false" ht="15" hidden="false" customHeight="false" outlineLevel="0" collapsed="false">
      <c r="A7572" s="0" t="n">
        <v>7560</v>
      </c>
      <c r="B7572" s="7" t="n">
        <v>0.612913</v>
      </c>
      <c r="C7572" s="7" t="n">
        <v>0.042073</v>
      </c>
      <c r="D7572" s="16" t="n">
        <f aca="false">LOGINV(B7572,$B$7,$C$7)</f>
        <v>15.8906184347883</v>
      </c>
      <c r="E7572" s="16" t="n">
        <f aca="false">LOGINV(C7572,$B$8,$C$8)</f>
        <v>35.8152128466049</v>
      </c>
      <c r="F7572" s="16" t="n">
        <f aca="false">$B$5/100*E7572*2_Girdiler!$B$14*2_Girdiler!$B$15*2_Girdiler!$B$16</f>
        <v>0.90111075522058</v>
      </c>
      <c r="G7572" s="16" t="n">
        <f aca="false">MIN(MATCH(F7572,2_Girdiler!$B$20:$I$20,1),7)</f>
        <v>1</v>
      </c>
      <c r="H7572" s="16" t="n">
        <f aca="false">IF(F7572&gt;=40,2_Girdiler!$I$21+(F7572-40)*(2_Girdiler!$I$21-2_Girdiler!$H$21)/(2_Girdiler!$I$20-2_Girdiler!$H$20),INDEX(2_Girdiler!$B$21:$I$21,G7572)+(F7572-INDEX(2_Girdiler!$B$20:$I$20,G7572))*(INDEX(2_Girdiler!$B$21:$I$21,G7572+1)-INDEX(2_Girdiler!$B$21:$I$21,G7572))/(INDEX(2_Girdiler!$B$20:$I$20,G7572+1)-INDEX(2_Girdiler!$B$20:$I$20,G7572)))</f>
        <v>1.98244366148528</v>
      </c>
      <c r="I7572" s="16" t="n">
        <f aca="false">H7572/2_Girdiler!$B$17</f>
        <v>0.794248261813011</v>
      </c>
      <c r="J7572" s="16" t="n">
        <f aca="false">D7572+I7572</f>
        <v>16.6848666966013</v>
      </c>
    </row>
    <row r="7573" customFormat="false" ht="15" hidden="false" customHeight="false" outlineLevel="0" collapsed="false">
      <c r="A7573" s="0" t="n">
        <v>7561</v>
      </c>
      <c r="B7573" s="7" t="n">
        <v>0.003316</v>
      </c>
      <c r="C7573" s="7" t="n">
        <v>0.272498</v>
      </c>
      <c r="D7573" s="16" t="n">
        <f aca="false">LOGINV(B7573,$B$7,$C$7)</f>
        <v>2.98196403176008</v>
      </c>
      <c r="E7573" s="16" t="n">
        <f aca="false">LOGINV(C7573,$B$8,$C$8)</f>
        <v>73.8860322532792</v>
      </c>
      <c r="F7573" s="16" t="n">
        <f aca="false">$B$5/100*E7573*2_Girdiler!$B$14*2_Girdiler!$B$15*2_Girdiler!$B$16</f>
        <v>1.8589725714925</v>
      </c>
      <c r="G7573" s="16" t="n">
        <f aca="false">MIN(MATCH(F7573,2_Girdiler!$B$20:$I$20,1),7)</f>
        <v>1</v>
      </c>
      <c r="H7573" s="16" t="n">
        <f aca="false">IF(F7573&gt;=40,2_Girdiler!$I$21+(F7573-40)*(2_Girdiler!$I$21-2_Girdiler!$H$21)/(2_Girdiler!$I$20-2_Girdiler!$H$20),INDEX(2_Girdiler!$B$21:$I$21,G7573)+(F7573-INDEX(2_Girdiler!$B$20:$I$20,G7573))*(INDEX(2_Girdiler!$B$21:$I$21,G7573+1)-INDEX(2_Girdiler!$B$21:$I$21,G7573))/(INDEX(2_Girdiler!$B$20:$I$20,G7573+1)-INDEX(2_Girdiler!$B$20:$I$20,G7573)))</f>
        <v>4.08973965728351</v>
      </c>
      <c r="I7573" s="16" t="n">
        <f aca="false">H7573/2_Girdiler!$B$17</f>
        <v>1.63851749089884</v>
      </c>
      <c r="J7573" s="16" t="n">
        <f aca="false">D7573+I7573</f>
        <v>4.62048152265892</v>
      </c>
    </row>
    <row r="7574" customFormat="false" ht="15" hidden="false" customHeight="false" outlineLevel="0" collapsed="false">
      <c r="A7574" s="0" t="n">
        <v>7562</v>
      </c>
      <c r="B7574" s="7" t="n">
        <v>0.717343</v>
      </c>
      <c r="C7574" s="7" t="n">
        <v>0.619624</v>
      </c>
      <c r="D7574" s="16" t="n">
        <f aca="false">LOGINV(B7574,$B$7,$C$7)</f>
        <v>18.6582104693192</v>
      </c>
      <c r="E7574" s="16" t="n">
        <f aca="false">LOGINV(C7574,$B$8,$C$8)</f>
        <v>132.924272540744</v>
      </c>
      <c r="F7574" s="16" t="n">
        <f aca="false">$B$5/100*E7574*2_Girdiler!$B$14*2_Girdiler!$B$15*2_Girdiler!$B$16</f>
        <v>3.34437469712511</v>
      </c>
      <c r="G7574" s="16" t="n">
        <f aca="false">MIN(MATCH(F7574,2_Girdiler!$B$20:$I$20,1),7)</f>
        <v>1</v>
      </c>
      <c r="H7574" s="16" t="n">
        <f aca="false">IF(F7574&gt;=40,2_Girdiler!$I$21+(F7574-40)*(2_Girdiler!$I$21-2_Girdiler!$H$21)/(2_Girdiler!$I$20-2_Girdiler!$H$20),INDEX(2_Girdiler!$B$21:$I$21,G7574)+(F7574-INDEX(2_Girdiler!$B$20:$I$20,G7574))*(INDEX(2_Girdiler!$B$21:$I$21,G7574+1)-INDEX(2_Girdiler!$B$21:$I$21,G7574))/(INDEX(2_Girdiler!$B$20:$I$20,G7574+1)-INDEX(2_Girdiler!$B$20:$I$20,G7574)))</f>
        <v>7.35762433367525</v>
      </c>
      <c r="I7574" s="16" t="n">
        <f aca="false">H7574/2_Girdiler!$B$17</f>
        <v>2.94776615932502</v>
      </c>
      <c r="J7574" s="16" t="n">
        <f aca="false">D7574+I7574</f>
        <v>21.6059766286442</v>
      </c>
    </row>
    <row r="7575" customFormat="false" ht="15" hidden="false" customHeight="false" outlineLevel="0" collapsed="false">
      <c r="A7575" s="0" t="n">
        <v>7563</v>
      </c>
      <c r="B7575" s="7" t="n">
        <v>0.638561</v>
      </c>
      <c r="C7575" s="7" t="n">
        <v>0.819499</v>
      </c>
      <c r="D7575" s="16" t="n">
        <f aca="false">LOGINV(B7575,$B$7,$C$7)</f>
        <v>16.5016838741372</v>
      </c>
      <c r="E7575" s="16" t="n">
        <f aca="false">LOGINV(C7575,$B$8,$C$8)</f>
        <v>196.93345039203</v>
      </c>
      <c r="F7575" s="16" t="n">
        <f aca="false">$B$5/100*E7575*2_Girdiler!$B$14*2_Girdiler!$B$15*2_Girdiler!$B$16</f>
        <v>4.95484561186348</v>
      </c>
      <c r="G7575" s="16" t="n">
        <f aca="false">MIN(MATCH(F7575,2_Girdiler!$B$20:$I$20,1),7)</f>
        <v>1</v>
      </c>
      <c r="H7575" s="16" t="n">
        <f aca="false">IF(F7575&gt;=40,2_Girdiler!$I$21+(F7575-40)*(2_Girdiler!$I$21-2_Girdiler!$H$21)/(2_Girdiler!$I$20-2_Girdiler!$H$20),INDEX(2_Girdiler!$B$21:$I$21,G7575)+(F7575-INDEX(2_Girdiler!$B$20:$I$20,G7575))*(INDEX(2_Girdiler!$B$21:$I$21,G7575+1)-INDEX(2_Girdiler!$B$21:$I$21,G7575))/(INDEX(2_Girdiler!$B$20:$I$20,G7575+1)-INDEX(2_Girdiler!$B$20:$I$20,G7575)))</f>
        <v>10.9006603460997</v>
      </c>
      <c r="I7575" s="16" t="n">
        <f aca="false">H7575/2_Girdiler!$B$17</f>
        <v>4.36725174122583</v>
      </c>
      <c r="J7575" s="16" t="n">
        <f aca="false">D7575+I7575</f>
        <v>20.868935615363</v>
      </c>
    </row>
    <row r="7576" customFormat="false" ht="15" hidden="false" customHeight="false" outlineLevel="0" collapsed="false">
      <c r="A7576" s="0" t="n">
        <v>7564</v>
      </c>
      <c r="B7576" s="7" t="n">
        <v>0.625072</v>
      </c>
      <c r="C7576" s="7" t="n">
        <v>0.693234</v>
      </c>
      <c r="D7576" s="16" t="n">
        <f aca="false">LOGINV(B7576,$B$7,$C$7)</f>
        <v>16.1757858177356</v>
      </c>
      <c r="E7576" s="16" t="n">
        <f aca="false">LOGINV(C7576,$B$8,$C$8)</f>
        <v>151.294949568153</v>
      </c>
      <c r="F7576" s="16" t="n">
        <f aca="false">$B$5/100*E7576*2_Girdiler!$B$14*2_Girdiler!$B$15*2_Girdiler!$B$16</f>
        <v>3.80658093113473</v>
      </c>
      <c r="G7576" s="16" t="n">
        <f aca="false">MIN(MATCH(F7576,2_Girdiler!$B$20:$I$20,1),7)</f>
        <v>1</v>
      </c>
      <c r="H7576" s="16" t="n">
        <f aca="false">IF(F7576&gt;=40,2_Girdiler!$I$21+(F7576-40)*(2_Girdiler!$I$21-2_Girdiler!$H$21)/(2_Girdiler!$I$20-2_Girdiler!$H$20),INDEX(2_Girdiler!$B$21:$I$21,G7576)+(F7576-INDEX(2_Girdiler!$B$20:$I$20,G7576))*(INDEX(2_Girdiler!$B$21:$I$21,G7576+1)-INDEX(2_Girdiler!$B$21:$I$21,G7576))/(INDEX(2_Girdiler!$B$20:$I$20,G7576+1)-INDEX(2_Girdiler!$B$20:$I$20,G7576)))</f>
        <v>8.37447804849641</v>
      </c>
      <c r="I7576" s="16" t="n">
        <f aca="false">H7576/2_Girdiler!$B$17</f>
        <v>3.35515947455786</v>
      </c>
      <c r="J7576" s="16" t="n">
        <f aca="false">D7576+I7576</f>
        <v>19.5309452922934</v>
      </c>
    </row>
    <row r="7577" customFormat="false" ht="15" hidden="false" customHeight="false" outlineLevel="0" collapsed="false">
      <c r="A7577" s="0" t="n">
        <v>7565</v>
      </c>
      <c r="B7577" s="7" t="n">
        <v>0.502242</v>
      </c>
      <c r="C7577" s="7" t="n">
        <v>0.11561</v>
      </c>
      <c r="D7577" s="16" t="n">
        <f aca="false">LOGINV(B7577,$B$7,$C$7)</f>
        <v>13.5845419745657</v>
      </c>
      <c r="E7577" s="16" t="n">
        <f aca="false">LOGINV(C7577,$B$8,$C$8)</f>
        <v>50.4217305016253</v>
      </c>
      <c r="F7577" s="16" t="n">
        <f aca="false">$B$5/100*E7577*2_Girdiler!$B$14*2_Girdiler!$B$15*2_Girdiler!$B$16</f>
        <v>1.26861073942089</v>
      </c>
      <c r="G7577" s="16" t="n">
        <f aca="false">MIN(MATCH(F7577,2_Girdiler!$B$20:$I$20,1),7)</f>
        <v>1</v>
      </c>
      <c r="H7577" s="16" t="n">
        <f aca="false">IF(F7577&gt;=40,2_Girdiler!$I$21+(F7577-40)*(2_Girdiler!$I$21-2_Girdiler!$H$21)/(2_Girdiler!$I$20-2_Girdiler!$H$20),INDEX(2_Girdiler!$B$21:$I$21,G7577)+(F7577-INDEX(2_Girdiler!$B$20:$I$20,G7577))*(INDEX(2_Girdiler!$B$21:$I$21,G7577+1)-INDEX(2_Girdiler!$B$21:$I$21,G7577))/(INDEX(2_Girdiler!$B$20:$I$20,G7577+1)-INDEX(2_Girdiler!$B$20:$I$20,G7577)))</f>
        <v>2.79094362672596</v>
      </c>
      <c r="I7577" s="16" t="n">
        <f aca="false">H7577/2_Girdiler!$B$17</f>
        <v>1.11816651711777</v>
      </c>
      <c r="J7577" s="16" t="n">
        <f aca="false">D7577+I7577</f>
        <v>14.7027084916835</v>
      </c>
    </row>
    <row r="7578" customFormat="false" ht="15" hidden="false" customHeight="false" outlineLevel="0" collapsed="false">
      <c r="A7578" s="0" t="n">
        <v>7566</v>
      </c>
      <c r="B7578" s="7" t="n">
        <v>0.46391</v>
      </c>
      <c r="C7578" s="7" t="n">
        <v>0.186545</v>
      </c>
      <c r="D7578" s="16" t="n">
        <f aca="false">LOGINV(B7578,$B$7,$C$7)</f>
        <v>12.8752423762359</v>
      </c>
      <c r="E7578" s="16" t="n">
        <f aca="false">LOGINV(C7578,$B$8,$C$8)</f>
        <v>61.4535796870695</v>
      </c>
      <c r="F7578" s="16" t="n">
        <f aca="false">$B$5/100*E7578*2_Girdiler!$B$14*2_Girdiler!$B$15*2_Girdiler!$B$16</f>
        <v>1.54617206492667</v>
      </c>
      <c r="G7578" s="16" t="n">
        <f aca="false">MIN(MATCH(F7578,2_Girdiler!$B$20:$I$20,1),7)</f>
        <v>1</v>
      </c>
      <c r="H7578" s="16" t="n">
        <f aca="false">IF(F7578&gt;=40,2_Girdiler!$I$21+(F7578-40)*(2_Girdiler!$I$21-2_Girdiler!$H$21)/(2_Girdiler!$I$20-2_Girdiler!$H$20),INDEX(2_Girdiler!$B$21:$I$21,G7578)+(F7578-INDEX(2_Girdiler!$B$20:$I$20,G7578))*(INDEX(2_Girdiler!$B$21:$I$21,G7578+1)-INDEX(2_Girdiler!$B$21:$I$21,G7578))/(INDEX(2_Girdiler!$B$20:$I$20,G7578+1)-INDEX(2_Girdiler!$B$20:$I$20,G7578)))</f>
        <v>3.40157854283867</v>
      </c>
      <c r="I7578" s="16" t="n">
        <f aca="false">H7578/2_Girdiler!$B$17</f>
        <v>1.36281191620139</v>
      </c>
      <c r="J7578" s="16" t="n">
        <f aca="false">D7578+I7578</f>
        <v>14.2380542924373</v>
      </c>
    </row>
    <row r="7579" customFormat="false" ht="15" hidden="false" customHeight="false" outlineLevel="0" collapsed="false">
      <c r="A7579" s="0" t="n">
        <v>7567</v>
      </c>
      <c r="B7579" s="7" t="n">
        <v>0.05746</v>
      </c>
      <c r="C7579" s="7" t="n">
        <v>0.28657</v>
      </c>
      <c r="D7579" s="16" t="n">
        <f aca="false">LOGINV(B7579,$B$7,$C$7)</f>
        <v>5.62421626114082</v>
      </c>
      <c r="E7579" s="16" t="n">
        <f aca="false">LOGINV(C7579,$B$8,$C$8)</f>
        <v>75.9088307983733</v>
      </c>
      <c r="F7579" s="16" t="n">
        <f aca="false">$B$5/100*E7579*2_Girdiler!$B$14*2_Girdiler!$B$15*2_Girdiler!$B$16</f>
        <v>1.90986618288707</v>
      </c>
      <c r="G7579" s="16" t="n">
        <f aca="false">MIN(MATCH(F7579,2_Girdiler!$B$20:$I$20,1),7)</f>
        <v>1</v>
      </c>
      <c r="H7579" s="16" t="n">
        <f aca="false">IF(F7579&gt;=40,2_Girdiler!$I$21+(F7579-40)*(2_Girdiler!$I$21-2_Girdiler!$H$21)/(2_Girdiler!$I$20-2_Girdiler!$H$20),INDEX(2_Girdiler!$B$21:$I$21,G7579)+(F7579-INDEX(2_Girdiler!$B$20:$I$20,G7579))*(INDEX(2_Girdiler!$B$21:$I$21,G7579+1)-INDEX(2_Girdiler!$B$21:$I$21,G7579))/(INDEX(2_Girdiler!$B$20:$I$20,G7579+1)-INDEX(2_Girdiler!$B$20:$I$20,G7579)))</f>
        <v>4.20170560235156</v>
      </c>
      <c r="I7579" s="16" t="n">
        <f aca="false">H7579/2_Girdiler!$B$17</f>
        <v>1.68337564196777</v>
      </c>
      <c r="J7579" s="16" t="n">
        <f aca="false">D7579+I7579</f>
        <v>7.3075919031086</v>
      </c>
    </row>
    <row r="7580" customFormat="false" ht="15" hidden="false" customHeight="false" outlineLevel="0" collapsed="false">
      <c r="A7580" s="0" t="n">
        <v>7568</v>
      </c>
      <c r="B7580" s="7" t="n">
        <v>0.123286</v>
      </c>
      <c r="C7580" s="7" t="n">
        <v>0.933337</v>
      </c>
      <c r="D7580" s="16" t="n">
        <f aca="false">LOGINV(B7580,$B$7,$C$7)</f>
        <v>7.09884253125757</v>
      </c>
      <c r="E7580" s="16" t="n">
        <f aca="false">LOGINV(C7580,$B$8,$C$8)</f>
        <v>287.780587867894</v>
      </c>
      <c r="F7580" s="16" t="n">
        <f aca="false">$B$5/100*E7580*2_Girdiler!$B$14*2_Girdiler!$B$15*2_Girdiler!$B$16</f>
        <v>7.24055959075621</v>
      </c>
      <c r="G7580" s="16" t="n">
        <f aca="false">MIN(MATCH(F7580,2_Girdiler!$B$20:$I$20,1),7)</f>
        <v>2</v>
      </c>
      <c r="H7580" s="16" t="n">
        <f aca="false">IF(F7580&gt;=40,2_Girdiler!$I$21+(F7580-40)*(2_Girdiler!$I$21-2_Girdiler!$H$21)/(2_Girdiler!$I$20-2_Girdiler!$H$20),INDEX(2_Girdiler!$B$21:$I$21,G7580)+(F7580-INDEX(2_Girdiler!$B$20:$I$20,G7580))*(INDEX(2_Girdiler!$B$21:$I$21,G7580+1)-INDEX(2_Girdiler!$B$21:$I$21,G7580))/(INDEX(2_Girdiler!$B$20:$I$20,G7580+1)-INDEX(2_Girdiler!$B$20:$I$20,G7580)))</f>
        <v>14.5848953452099</v>
      </c>
      <c r="I7580" s="16" t="n">
        <f aca="false">H7580/2_Girdiler!$B$17</f>
        <v>5.84330742997193</v>
      </c>
      <c r="J7580" s="16" t="n">
        <f aca="false">D7580+I7580</f>
        <v>12.9421499612295</v>
      </c>
    </row>
    <row r="7581" customFormat="false" ht="15" hidden="false" customHeight="false" outlineLevel="0" collapsed="false">
      <c r="A7581" s="0" t="n">
        <v>7569</v>
      </c>
      <c r="B7581" s="7" t="n">
        <v>0.893987</v>
      </c>
      <c r="C7581" s="7" t="n">
        <v>0.647923</v>
      </c>
      <c r="D7581" s="16" t="n">
        <f aca="false">LOGINV(B7581,$B$7,$C$7)</f>
        <v>27.1517879159482</v>
      </c>
      <c r="E7581" s="16" t="n">
        <f aca="false">LOGINV(C7581,$B$8,$C$8)</f>
        <v>139.538103298972</v>
      </c>
      <c r="F7581" s="16" t="n">
        <f aca="false">$B$5/100*E7581*2_Girdiler!$B$14*2_Girdiler!$B$15*2_Girdiler!$B$16</f>
        <v>3.51077867900213</v>
      </c>
      <c r="G7581" s="16" t="n">
        <f aca="false">MIN(MATCH(F7581,2_Girdiler!$B$20:$I$20,1),7)</f>
        <v>1</v>
      </c>
      <c r="H7581" s="16" t="n">
        <f aca="false">IF(F7581&gt;=40,2_Girdiler!$I$21+(F7581-40)*(2_Girdiler!$I$21-2_Girdiler!$H$21)/(2_Girdiler!$I$20-2_Girdiler!$H$20),INDEX(2_Girdiler!$B$21:$I$21,G7581)+(F7581-INDEX(2_Girdiler!$B$20:$I$20,G7581))*(INDEX(2_Girdiler!$B$21:$I$21,G7581+1)-INDEX(2_Girdiler!$B$21:$I$21,G7581))/(INDEX(2_Girdiler!$B$20:$I$20,G7581+1)-INDEX(2_Girdiler!$B$20:$I$20,G7581)))</f>
        <v>7.72371309380469</v>
      </c>
      <c r="I7581" s="16" t="n">
        <f aca="false">H7581/2_Girdiler!$B$17</f>
        <v>3.09443633565893</v>
      </c>
      <c r="J7581" s="16" t="n">
        <f aca="false">D7581+I7581</f>
        <v>30.2462242516071</v>
      </c>
    </row>
    <row r="7582" customFormat="false" ht="15" hidden="false" customHeight="false" outlineLevel="0" collapsed="false">
      <c r="A7582" s="0" t="n">
        <v>7570</v>
      </c>
      <c r="B7582" s="7" t="n">
        <v>0.631643</v>
      </c>
      <c r="C7582" s="7" t="n">
        <v>0.362062</v>
      </c>
      <c r="D7582" s="16" t="n">
        <f aca="false">LOGINV(B7582,$B$7,$C$7)</f>
        <v>16.3332409680612</v>
      </c>
      <c r="E7582" s="16" t="n">
        <f aca="false">LOGINV(C7582,$B$8,$C$8)</f>
        <v>86.9556491031412</v>
      </c>
      <c r="F7582" s="16" t="n">
        <f aca="false">$B$5/100*E7582*2_Girdiler!$B$14*2_Girdiler!$B$15*2_Girdiler!$B$16</f>
        <v>2.18780413143503</v>
      </c>
      <c r="G7582" s="16" t="n">
        <f aca="false">MIN(MATCH(F7582,2_Girdiler!$B$20:$I$20,1),7)</f>
        <v>1</v>
      </c>
      <c r="H7582" s="16" t="n">
        <f aca="false">IF(F7582&gt;=40,2_Girdiler!$I$21+(F7582-40)*(2_Girdiler!$I$21-2_Girdiler!$H$21)/(2_Girdiler!$I$20-2_Girdiler!$H$20),INDEX(2_Girdiler!$B$21:$I$21,G7582)+(F7582-INDEX(2_Girdiler!$B$20:$I$20,G7582))*(INDEX(2_Girdiler!$B$21:$I$21,G7582+1)-INDEX(2_Girdiler!$B$21:$I$21,G7582))/(INDEX(2_Girdiler!$B$20:$I$20,G7582+1)-INDEX(2_Girdiler!$B$20:$I$20,G7582)))</f>
        <v>4.81316908915707</v>
      </c>
      <c r="I7582" s="16" t="n">
        <f aca="false">H7582/2_Girdiler!$B$17</f>
        <v>1.92835300046357</v>
      </c>
      <c r="J7582" s="16" t="n">
        <f aca="false">D7582+I7582</f>
        <v>18.2615939685248</v>
      </c>
    </row>
    <row r="7583" customFormat="false" ht="15" hidden="false" customHeight="false" outlineLevel="0" collapsed="false">
      <c r="A7583" s="0" t="n">
        <v>7571</v>
      </c>
      <c r="B7583" s="7" t="n">
        <v>0.736912</v>
      </c>
      <c r="C7583" s="7" t="n">
        <v>0.132271</v>
      </c>
      <c r="D7583" s="16" t="n">
        <f aca="false">LOGINV(B7583,$B$7,$C$7)</f>
        <v>19.2808102166454</v>
      </c>
      <c r="E7583" s="16" t="n">
        <f aca="false">LOGINV(C7583,$B$8,$C$8)</f>
        <v>53.145414885542</v>
      </c>
      <c r="F7583" s="16" t="n">
        <f aca="false">$B$5/100*E7583*2_Girdiler!$B$14*2_Girdiler!$B$15*2_Girdiler!$B$16</f>
        <v>1.33713863852024</v>
      </c>
      <c r="G7583" s="16" t="n">
        <f aca="false">MIN(MATCH(F7583,2_Girdiler!$B$20:$I$20,1),7)</f>
        <v>1</v>
      </c>
      <c r="H7583" s="16" t="n">
        <f aca="false">IF(F7583&gt;=40,2_Girdiler!$I$21+(F7583-40)*(2_Girdiler!$I$21-2_Girdiler!$H$21)/(2_Girdiler!$I$20-2_Girdiler!$H$20),INDEX(2_Girdiler!$B$21:$I$21,G7583)+(F7583-INDEX(2_Girdiler!$B$20:$I$20,G7583))*(INDEX(2_Girdiler!$B$21:$I$21,G7583+1)-INDEX(2_Girdiler!$B$21:$I$21,G7583))/(INDEX(2_Girdiler!$B$20:$I$20,G7583+1)-INDEX(2_Girdiler!$B$20:$I$20,G7583)))</f>
        <v>2.94170500474452</v>
      </c>
      <c r="I7583" s="16" t="n">
        <f aca="false">H7583/2_Girdiler!$B$17</f>
        <v>1.17856771023418</v>
      </c>
      <c r="J7583" s="16" t="n">
        <f aca="false">D7583+I7583</f>
        <v>20.4593779268796</v>
      </c>
    </row>
    <row r="7584" customFormat="false" ht="15" hidden="false" customHeight="false" outlineLevel="0" collapsed="false">
      <c r="A7584" s="0" t="n">
        <v>7572</v>
      </c>
      <c r="B7584" s="7" t="n">
        <v>0.404501</v>
      </c>
      <c r="C7584" s="7" t="n">
        <v>0.304958</v>
      </c>
      <c r="D7584" s="16" t="n">
        <f aca="false">LOGINV(B7584,$B$7,$C$7)</f>
        <v>11.8350891313331</v>
      </c>
      <c r="E7584" s="16" t="n">
        <f aca="false">LOGINV(C7584,$B$8,$C$8)</f>
        <v>78.5628763242906</v>
      </c>
      <c r="F7584" s="16" t="n">
        <f aca="false">$B$5/100*E7584*2_Girdiler!$B$14*2_Girdiler!$B$15*2_Girdiler!$B$16</f>
        <v>1.97664196831915</v>
      </c>
      <c r="G7584" s="16" t="n">
        <f aca="false">MIN(MATCH(F7584,2_Girdiler!$B$20:$I$20,1),7)</f>
        <v>1</v>
      </c>
      <c r="H7584" s="16" t="n">
        <f aca="false">IF(F7584&gt;=40,2_Girdiler!$I$21+(F7584-40)*(2_Girdiler!$I$21-2_Girdiler!$H$21)/(2_Girdiler!$I$20-2_Girdiler!$H$20),INDEX(2_Girdiler!$B$21:$I$21,G7584)+(F7584-INDEX(2_Girdiler!$B$20:$I$20,G7584))*(INDEX(2_Girdiler!$B$21:$I$21,G7584+1)-INDEX(2_Girdiler!$B$21:$I$21,G7584))/(INDEX(2_Girdiler!$B$20:$I$20,G7584+1)-INDEX(2_Girdiler!$B$20:$I$20,G7584)))</f>
        <v>4.34861233030213</v>
      </c>
      <c r="I7584" s="16" t="n">
        <f aca="false">H7584/2_Girdiler!$B$17</f>
        <v>1.74223250412746</v>
      </c>
      <c r="J7584" s="16" t="n">
        <f aca="false">D7584+I7584</f>
        <v>13.5773216354606</v>
      </c>
    </row>
    <row r="7585" customFormat="false" ht="15" hidden="false" customHeight="false" outlineLevel="0" collapsed="false">
      <c r="A7585" s="0" t="n">
        <v>7573</v>
      </c>
      <c r="B7585" s="7" t="n">
        <v>0.783586</v>
      </c>
      <c r="C7585" s="7" t="n">
        <v>0.502911</v>
      </c>
      <c r="D7585" s="16" t="n">
        <f aca="false">LOGINV(B7585,$B$7,$C$7)</f>
        <v>20.9681185814991</v>
      </c>
      <c r="E7585" s="16" t="n">
        <f aca="false">LOGINV(C7585,$B$8,$C$8)</f>
        <v>109.720827480366</v>
      </c>
      <c r="F7585" s="16" t="n">
        <f aca="false">$B$5/100*E7585*2_Girdiler!$B$14*2_Girdiler!$B$15*2_Girdiler!$B$16</f>
        <v>2.76057601940601</v>
      </c>
      <c r="G7585" s="16" t="n">
        <f aca="false">MIN(MATCH(F7585,2_Girdiler!$B$20:$I$20,1),7)</f>
        <v>1</v>
      </c>
      <c r="H7585" s="16" t="n">
        <f aca="false">IF(F7585&gt;=40,2_Girdiler!$I$21+(F7585-40)*(2_Girdiler!$I$21-2_Girdiler!$H$21)/(2_Girdiler!$I$20-2_Girdiler!$H$20),INDEX(2_Girdiler!$B$21:$I$21,G7585)+(F7585-INDEX(2_Girdiler!$B$20:$I$20,G7585))*(INDEX(2_Girdiler!$B$21:$I$21,G7585+1)-INDEX(2_Girdiler!$B$21:$I$21,G7585))/(INDEX(2_Girdiler!$B$20:$I$20,G7585+1)-INDEX(2_Girdiler!$B$20:$I$20,G7585)))</f>
        <v>6.07326724269322</v>
      </c>
      <c r="I7585" s="16" t="n">
        <f aca="false">H7585/2_Girdiler!$B$17</f>
        <v>2.43320001710465</v>
      </c>
      <c r="J7585" s="16" t="n">
        <f aca="false">D7585+I7585</f>
        <v>23.4013185986037</v>
      </c>
    </row>
    <row r="7586" customFormat="false" ht="15" hidden="false" customHeight="false" outlineLevel="0" collapsed="false">
      <c r="A7586" s="0" t="n">
        <v>7574</v>
      </c>
      <c r="B7586" s="7" t="n">
        <v>0.375626</v>
      </c>
      <c r="C7586" s="7" t="n">
        <v>0.216134</v>
      </c>
      <c r="D7586" s="16" t="n">
        <f aca="false">LOGINV(B7586,$B$7,$C$7)</f>
        <v>11.3487813591982</v>
      </c>
      <c r="E7586" s="16" t="n">
        <f aca="false">LOGINV(C7586,$B$8,$C$8)</f>
        <v>65.7794362921743</v>
      </c>
      <c r="F7586" s="16" t="n">
        <f aca="false">$B$5/100*E7586*2_Girdiler!$B$14*2_Girdiler!$B$15*2_Girdiler!$B$16</f>
        <v>1.6550106171111</v>
      </c>
      <c r="G7586" s="16" t="n">
        <f aca="false">MIN(MATCH(F7586,2_Girdiler!$B$20:$I$20,1),7)</f>
        <v>1</v>
      </c>
      <c r="H7586" s="16" t="n">
        <f aca="false">IF(F7586&gt;=40,2_Girdiler!$I$21+(F7586-40)*(2_Girdiler!$I$21-2_Girdiler!$H$21)/(2_Girdiler!$I$20-2_Girdiler!$H$20),INDEX(2_Girdiler!$B$21:$I$21,G7586)+(F7586-INDEX(2_Girdiler!$B$20:$I$20,G7586))*(INDEX(2_Girdiler!$B$21:$I$21,G7586+1)-INDEX(2_Girdiler!$B$21:$I$21,G7586))/(INDEX(2_Girdiler!$B$20:$I$20,G7586+1)-INDEX(2_Girdiler!$B$20:$I$20,G7586)))</f>
        <v>3.64102335764443</v>
      </c>
      <c r="I7586" s="16" t="n">
        <f aca="false">H7586/2_Girdiler!$B$17</f>
        <v>1.4587433323896</v>
      </c>
      <c r="J7586" s="16" t="n">
        <f aca="false">D7586+I7586</f>
        <v>12.8075246915878</v>
      </c>
    </row>
    <row r="7587" customFormat="false" ht="15" hidden="false" customHeight="false" outlineLevel="0" collapsed="false">
      <c r="A7587" s="0" t="n">
        <v>7575</v>
      </c>
      <c r="B7587" s="7" t="n">
        <v>0.555258</v>
      </c>
      <c r="C7587" s="7" t="n">
        <v>0.432986</v>
      </c>
      <c r="D7587" s="16" t="n">
        <f aca="false">LOGINV(B7587,$B$7,$C$7)</f>
        <v>14.6326410600845</v>
      </c>
      <c r="E7587" s="16" t="n">
        <f aca="false">LOGINV(C7587,$B$8,$C$8)</f>
        <v>97.9329923468331</v>
      </c>
      <c r="F7587" s="16" t="n">
        <f aca="false">$B$5/100*E7587*2_Girdiler!$B$14*2_Girdiler!$B$15*2_Girdiler!$B$16</f>
        <v>2.46399408744632</v>
      </c>
      <c r="G7587" s="16" t="n">
        <f aca="false">MIN(MATCH(F7587,2_Girdiler!$B$20:$I$20,1),7)</f>
        <v>1</v>
      </c>
      <c r="H7587" s="16" t="n">
        <f aca="false">IF(F7587&gt;=40,2_Girdiler!$I$21+(F7587-40)*(2_Girdiler!$I$21-2_Girdiler!$H$21)/(2_Girdiler!$I$20-2_Girdiler!$H$20),INDEX(2_Girdiler!$B$21:$I$21,G7587)+(F7587-INDEX(2_Girdiler!$B$20:$I$20,G7587))*(INDEX(2_Girdiler!$B$21:$I$21,G7587+1)-INDEX(2_Girdiler!$B$21:$I$21,G7587))/(INDEX(2_Girdiler!$B$20:$I$20,G7587+1)-INDEX(2_Girdiler!$B$20:$I$20,G7587)))</f>
        <v>5.4207869923819</v>
      </c>
      <c r="I7587" s="16" t="n">
        <f aca="false">H7587/2_Girdiler!$B$17</f>
        <v>2.17178966040942</v>
      </c>
      <c r="J7587" s="16" t="n">
        <f aca="false">D7587+I7587</f>
        <v>16.8044307204939</v>
      </c>
    </row>
    <row r="7588" customFormat="false" ht="15" hidden="false" customHeight="false" outlineLevel="0" collapsed="false">
      <c r="A7588" s="0" t="n">
        <v>7576</v>
      </c>
      <c r="B7588" s="7" t="n">
        <v>0.409067</v>
      </c>
      <c r="C7588" s="7" t="n">
        <v>0.354408</v>
      </c>
      <c r="D7588" s="16" t="n">
        <f aca="false">LOGINV(B7588,$B$7,$C$7)</f>
        <v>11.9129767898554</v>
      </c>
      <c r="E7588" s="16" t="n">
        <f aca="false">LOGINV(C7588,$B$8,$C$8)</f>
        <v>85.8128909842595</v>
      </c>
      <c r="F7588" s="16" t="n">
        <f aca="false">$B$5/100*E7588*2_Girdiler!$B$14*2_Girdiler!$B$15*2_Girdiler!$B$16</f>
        <v>2.15905233716397</v>
      </c>
      <c r="G7588" s="16" t="n">
        <f aca="false">MIN(MATCH(F7588,2_Girdiler!$B$20:$I$20,1),7)</f>
        <v>1</v>
      </c>
      <c r="H7588" s="16" t="n">
        <f aca="false">IF(F7588&gt;=40,2_Girdiler!$I$21+(F7588-40)*(2_Girdiler!$I$21-2_Girdiler!$H$21)/(2_Girdiler!$I$20-2_Girdiler!$H$20),INDEX(2_Girdiler!$B$21:$I$21,G7588)+(F7588-INDEX(2_Girdiler!$B$20:$I$20,G7588))*(INDEX(2_Girdiler!$B$21:$I$21,G7588+1)-INDEX(2_Girdiler!$B$21:$I$21,G7588))/(INDEX(2_Girdiler!$B$20:$I$20,G7588+1)-INDEX(2_Girdiler!$B$20:$I$20,G7588)))</f>
        <v>4.74991514176073</v>
      </c>
      <c r="I7588" s="16" t="n">
        <f aca="false">H7588/2_Girdiler!$B$17</f>
        <v>1.90301087410286</v>
      </c>
      <c r="J7588" s="16" t="n">
        <f aca="false">D7588+I7588</f>
        <v>13.8159876639583</v>
      </c>
    </row>
    <row r="7589" customFormat="false" ht="15" hidden="false" customHeight="false" outlineLevel="0" collapsed="false">
      <c r="A7589" s="0" t="n">
        <v>7577</v>
      </c>
      <c r="B7589" s="7" t="n">
        <v>0.614829</v>
      </c>
      <c r="C7589" s="7" t="n">
        <v>0.360695</v>
      </c>
      <c r="D7589" s="16" t="n">
        <f aca="false">LOGINV(B7589,$B$7,$C$7)</f>
        <v>15.9350395524779</v>
      </c>
      <c r="E7589" s="16" t="n">
        <f aca="false">LOGINV(C7589,$B$8,$C$8)</f>
        <v>86.7510645056404</v>
      </c>
      <c r="F7589" s="16" t="n">
        <f aca="false">$B$5/100*E7589*2_Girdiler!$B$14*2_Girdiler!$B$15*2_Girdiler!$B$16</f>
        <v>2.18265678296191</v>
      </c>
      <c r="G7589" s="16" t="n">
        <f aca="false">MIN(MATCH(F7589,2_Girdiler!$B$20:$I$20,1),7)</f>
        <v>1</v>
      </c>
      <c r="H7589" s="16" t="n">
        <f aca="false">IF(F7589&gt;=40,2_Girdiler!$I$21+(F7589-40)*(2_Girdiler!$I$21-2_Girdiler!$H$21)/(2_Girdiler!$I$20-2_Girdiler!$H$20),INDEX(2_Girdiler!$B$21:$I$21,G7589)+(F7589-INDEX(2_Girdiler!$B$20:$I$20,G7589))*(INDEX(2_Girdiler!$B$21:$I$21,G7589+1)-INDEX(2_Girdiler!$B$21:$I$21,G7589))/(INDEX(2_Girdiler!$B$20:$I$20,G7589+1)-INDEX(2_Girdiler!$B$20:$I$20,G7589)))</f>
        <v>4.80184492251621</v>
      </c>
      <c r="I7589" s="16" t="n">
        <f aca="false">H7589/2_Girdiler!$B$17</f>
        <v>1.92381607472605</v>
      </c>
      <c r="J7589" s="16" t="n">
        <f aca="false">D7589+I7589</f>
        <v>17.858855627204</v>
      </c>
    </row>
    <row r="7590" customFormat="false" ht="15" hidden="false" customHeight="false" outlineLevel="0" collapsed="false">
      <c r="A7590" s="0" t="n">
        <v>7578</v>
      </c>
      <c r="B7590" s="7" t="n">
        <v>0.312111</v>
      </c>
      <c r="C7590" s="7" t="n">
        <v>0.347283</v>
      </c>
      <c r="D7590" s="16" t="n">
        <f aca="false">LOGINV(B7590,$B$7,$C$7)</f>
        <v>10.3061767057399</v>
      </c>
      <c r="E7590" s="16" t="n">
        <f aca="false">LOGINV(C7590,$B$8,$C$8)</f>
        <v>84.7548546257854</v>
      </c>
      <c r="F7590" s="16" t="n">
        <f aca="false">$B$5/100*E7590*2_Girdiler!$B$14*2_Girdiler!$B$15*2_Girdiler!$B$16</f>
        <v>2.13243214238476</v>
      </c>
      <c r="G7590" s="16" t="n">
        <f aca="false">MIN(MATCH(F7590,2_Girdiler!$B$20:$I$20,1),7)</f>
        <v>1</v>
      </c>
      <c r="H7590" s="16" t="n">
        <f aca="false">IF(F7590&gt;=40,2_Girdiler!$I$21+(F7590-40)*(2_Girdiler!$I$21-2_Girdiler!$H$21)/(2_Girdiler!$I$20-2_Girdiler!$H$20),INDEX(2_Girdiler!$B$21:$I$21,G7590)+(F7590-INDEX(2_Girdiler!$B$20:$I$20,G7590))*(INDEX(2_Girdiler!$B$21:$I$21,G7590+1)-INDEX(2_Girdiler!$B$21:$I$21,G7590))/(INDEX(2_Girdiler!$B$20:$I$20,G7590+1)-INDEX(2_Girdiler!$B$20:$I$20,G7590)))</f>
        <v>4.69135071324647</v>
      </c>
      <c r="I7590" s="16" t="n">
        <f aca="false">H7590/2_Girdiler!$B$17</f>
        <v>1.87954756139682</v>
      </c>
      <c r="J7590" s="16" t="n">
        <f aca="false">D7590+I7590</f>
        <v>12.1857242671367</v>
      </c>
    </row>
    <row r="7591" customFormat="false" ht="15" hidden="false" customHeight="false" outlineLevel="0" collapsed="false">
      <c r="A7591" s="0" t="n">
        <v>7579</v>
      </c>
      <c r="B7591" s="7" t="n">
        <v>0.849967</v>
      </c>
      <c r="C7591" s="7" t="n">
        <v>0.251532</v>
      </c>
      <c r="D7591" s="16" t="n">
        <f aca="false">LOGINV(B7591,$B$7,$C$7)</f>
        <v>24.1293534730035</v>
      </c>
      <c r="E7591" s="16" t="n">
        <f aca="false">LOGINV(C7591,$B$8,$C$8)</f>
        <v>70.8774890083529</v>
      </c>
      <c r="F7591" s="16" t="n">
        <f aca="false">$B$5/100*E7591*2_Girdiler!$B$14*2_Girdiler!$B$15*2_Girdiler!$B$16</f>
        <v>1.78327762345016</v>
      </c>
      <c r="G7591" s="16" t="n">
        <f aca="false">MIN(MATCH(F7591,2_Girdiler!$B$20:$I$20,1),7)</f>
        <v>1</v>
      </c>
      <c r="H7591" s="16" t="n">
        <f aca="false">IF(F7591&gt;=40,2_Girdiler!$I$21+(F7591-40)*(2_Girdiler!$I$21-2_Girdiler!$H$21)/(2_Girdiler!$I$20-2_Girdiler!$H$20),INDEX(2_Girdiler!$B$21:$I$21,G7591)+(F7591-INDEX(2_Girdiler!$B$20:$I$20,G7591))*(INDEX(2_Girdiler!$B$21:$I$21,G7591+1)-INDEX(2_Girdiler!$B$21:$I$21,G7591))/(INDEX(2_Girdiler!$B$20:$I$20,G7591+1)-INDEX(2_Girdiler!$B$20:$I$20,G7591)))</f>
        <v>3.92321077159035</v>
      </c>
      <c r="I7591" s="16" t="n">
        <f aca="false">H7591/2_Girdiler!$B$17</f>
        <v>1.57179918733588</v>
      </c>
      <c r="J7591" s="16" t="n">
        <f aca="false">D7591+I7591</f>
        <v>25.7011526603394</v>
      </c>
    </row>
    <row r="7592" customFormat="false" ht="15" hidden="false" customHeight="false" outlineLevel="0" collapsed="false">
      <c r="A7592" s="0" t="n">
        <v>7580</v>
      </c>
      <c r="B7592" s="7" t="n">
        <v>0.789791</v>
      </c>
      <c r="C7592" s="7" t="n">
        <v>0.399911</v>
      </c>
      <c r="D7592" s="16" t="n">
        <f aca="false">LOGINV(B7592,$B$7,$C$7)</f>
        <v>21.2189595758021</v>
      </c>
      <c r="E7592" s="16" t="n">
        <f aca="false">LOGINV(C7592,$B$8,$C$8)</f>
        <v>92.7163496774607</v>
      </c>
      <c r="F7592" s="16" t="n">
        <f aca="false">$B$5/100*E7592*2_Girdiler!$B$14*2_Girdiler!$B$15*2_Girdiler!$B$16</f>
        <v>2.33274335788491</v>
      </c>
      <c r="G7592" s="16" t="n">
        <f aca="false">MIN(MATCH(F7592,2_Girdiler!$B$20:$I$20,1),7)</f>
        <v>1</v>
      </c>
      <c r="H7592" s="16" t="n">
        <f aca="false">IF(F7592&gt;=40,2_Girdiler!$I$21+(F7592-40)*(2_Girdiler!$I$21-2_Girdiler!$H$21)/(2_Girdiler!$I$20-2_Girdiler!$H$20),INDEX(2_Girdiler!$B$21:$I$21,G7592)+(F7592-INDEX(2_Girdiler!$B$20:$I$20,G7592))*(INDEX(2_Girdiler!$B$21:$I$21,G7592+1)-INDEX(2_Girdiler!$B$21:$I$21,G7592))/(INDEX(2_Girdiler!$B$20:$I$20,G7592+1)-INDEX(2_Girdiler!$B$20:$I$20,G7592)))</f>
        <v>5.1320353873468</v>
      </c>
      <c r="I7592" s="16" t="n">
        <f aca="false">H7592/2_Girdiler!$B$17</f>
        <v>2.05610392121266</v>
      </c>
      <c r="J7592" s="16" t="n">
        <f aca="false">D7592+I7592</f>
        <v>23.2750634970148</v>
      </c>
    </row>
    <row r="7593" customFormat="false" ht="15" hidden="false" customHeight="false" outlineLevel="0" collapsed="false">
      <c r="A7593" s="0" t="n">
        <v>7581</v>
      </c>
      <c r="B7593" s="7" t="n">
        <v>0.36818</v>
      </c>
      <c r="C7593" s="7" t="n">
        <v>0.651133</v>
      </c>
      <c r="D7593" s="16" t="n">
        <f aca="false">LOGINV(B7593,$B$7,$C$7)</f>
        <v>11.2249159054518</v>
      </c>
      <c r="E7593" s="16" t="n">
        <f aca="false">LOGINV(C7593,$B$8,$C$8)</f>
        <v>140.320501625354</v>
      </c>
      <c r="F7593" s="16" t="n">
        <f aca="false">$B$5/100*E7593*2_Girdiler!$B$14*2_Girdiler!$B$15*2_Girdiler!$B$16</f>
        <v>3.5304638208939</v>
      </c>
      <c r="G7593" s="16" t="n">
        <f aca="false">MIN(MATCH(F7593,2_Girdiler!$B$20:$I$20,1),7)</f>
        <v>1</v>
      </c>
      <c r="H7593" s="16" t="n">
        <f aca="false">IF(F7593&gt;=40,2_Girdiler!$I$21+(F7593-40)*(2_Girdiler!$I$21-2_Girdiler!$H$21)/(2_Girdiler!$I$20-2_Girdiler!$H$20),INDEX(2_Girdiler!$B$21:$I$21,G7593)+(F7593-INDEX(2_Girdiler!$B$20:$I$20,G7593))*(INDEX(2_Girdiler!$B$21:$I$21,G7593+1)-INDEX(2_Girdiler!$B$21:$I$21,G7593))/(INDEX(2_Girdiler!$B$20:$I$20,G7593+1)-INDEX(2_Girdiler!$B$20:$I$20,G7593)))</f>
        <v>7.76702040596658</v>
      </c>
      <c r="I7593" s="16" t="n">
        <f aca="false">H7593/2_Girdiler!$B$17</f>
        <v>3.11178702162123</v>
      </c>
      <c r="J7593" s="16" t="n">
        <f aca="false">D7593+I7593</f>
        <v>14.336702927073</v>
      </c>
    </row>
    <row r="7594" customFormat="false" ht="15" hidden="false" customHeight="false" outlineLevel="0" collapsed="false">
      <c r="A7594" s="0" t="n">
        <v>7582</v>
      </c>
      <c r="B7594" s="7" t="n">
        <v>0.907731</v>
      </c>
      <c r="C7594" s="7" t="n">
        <v>0.137489</v>
      </c>
      <c r="D7594" s="16" t="n">
        <f aca="false">LOGINV(B7594,$B$7,$C$7)</f>
        <v>28.3725010244544</v>
      </c>
      <c r="E7594" s="16" t="n">
        <f aca="false">LOGINV(C7594,$B$8,$C$8)</f>
        <v>53.9768828852567</v>
      </c>
      <c r="F7594" s="16" t="n">
        <f aca="false">$B$5/100*E7594*2_Girdiler!$B$14*2_Girdiler!$B$15*2_Girdiler!$B$16</f>
        <v>1.35805837339306</v>
      </c>
      <c r="G7594" s="16" t="n">
        <f aca="false">MIN(MATCH(F7594,2_Girdiler!$B$20:$I$20,1),7)</f>
        <v>1</v>
      </c>
      <c r="H7594" s="16" t="n">
        <f aca="false">IF(F7594&gt;=40,2_Girdiler!$I$21+(F7594-40)*(2_Girdiler!$I$21-2_Girdiler!$H$21)/(2_Girdiler!$I$20-2_Girdiler!$H$20),INDEX(2_Girdiler!$B$21:$I$21,G7594)+(F7594-INDEX(2_Girdiler!$B$20:$I$20,G7594))*(INDEX(2_Girdiler!$B$21:$I$21,G7594+1)-INDEX(2_Girdiler!$B$21:$I$21,G7594))/(INDEX(2_Girdiler!$B$20:$I$20,G7594+1)-INDEX(2_Girdiler!$B$20:$I$20,G7594)))</f>
        <v>2.98772842146473</v>
      </c>
      <c r="I7594" s="16" t="n">
        <f aca="false">H7594/2_Girdiler!$B$17</f>
        <v>1.19700657911247</v>
      </c>
      <c r="J7594" s="16" t="n">
        <f aca="false">D7594+I7594</f>
        <v>29.5695076035668</v>
      </c>
    </row>
    <row r="7595" customFormat="false" ht="15" hidden="false" customHeight="false" outlineLevel="0" collapsed="false">
      <c r="A7595" s="0" t="n">
        <v>7583</v>
      </c>
      <c r="B7595" s="7" t="n">
        <v>0.979896</v>
      </c>
      <c r="C7595" s="7" t="n">
        <v>0.196238</v>
      </c>
      <c r="D7595" s="16" t="n">
        <f aca="false">LOGINV(B7595,$B$7,$C$7)</f>
        <v>42.4940898771718</v>
      </c>
      <c r="E7595" s="16" t="n">
        <f aca="false">LOGINV(C7595,$B$8,$C$8)</f>
        <v>62.8806806483285</v>
      </c>
      <c r="F7595" s="16" t="n">
        <f aca="false">$B$5/100*E7595*2_Girdiler!$B$14*2_Girdiler!$B$15*2_Girdiler!$B$16</f>
        <v>1.58207792511195</v>
      </c>
      <c r="G7595" s="16" t="n">
        <f aca="false">MIN(MATCH(F7595,2_Girdiler!$B$20:$I$20,1),7)</f>
        <v>1</v>
      </c>
      <c r="H7595" s="16" t="n">
        <f aca="false">IF(F7595&gt;=40,2_Girdiler!$I$21+(F7595-40)*(2_Girdiler!$I$21-2_Girdiler!$H$21)/(2_Girdiler!$I$20-2_Girdiler!$H$20),INDEX(2_Girdiler!$B$21:$I$21,G7595)+(F7595-INDEX(2_Girdiler!$B$20:$I$20,G7595))*(INDEX(2_Girdiler!$B$21:$I$21,G7595+1)-INDEX(2_Girdiler!$B$21:$I$21,G7595))/(INDEX(2_Girdiler!$B$20:$I$20,G7595+1)-INDEX(2_Girdiler!$B$20:$I$20,G7595)))</f>
        <v>3.48057143524628</v>
      </c>
      <c r="I7595" s="16" t="n">
        <f aca="false">H7595/2_Girdiler!$B$17</f>
        <v>1.39445970963393</v>
      </c>
      <c r="J7595" s="16" t="n">
        <f aca="false">D7595+I7595</f>
        <v>43.8885495868057</v>
      </c>
    </row>
    <row r="7596" customFormat="false" ht="15" hidden="false" customHeight="false" outlineLevel="0" collapsed="false">
      <c r="A7596" s="0" t="n">
        <v>7584</v>
      </c>
      <c r="B7596" s="7" t="n">
        <v>0.379316</v>
      </c>
      <c r="C7596" s="7" t="n">
        <v>0.717748</v>
      </c>
      <c r="D7596" s="16" t="n">
        <f aca="false">LOGINV(B7596,$B$7,$C$7)</f>
        <v>11.4103792781437</v>
      </c>
      <c r="E7596" s="16" t="n">
        <f aca="false">LOGINV(C7596,$B$8,$C$8)</f>
        <v>158.40313295666</v>
      </c>
      <c r="F7596" s="16" t="n">
        <f aca="false">$B$5/100*E7596*2_Girdiler!$B$14*2_Girdiler!$B$15*2_Girdiler!$B$16</f>
        <v>3.98542282518957</v>
      </c>
      <c r="G7596" s="16" t="n">
        <f aca="false">MIN(MATCH(F7596,2_Girdiler!$B$20:$I$20,1),7)</f>
        <v>1</v>
      </c>
      <c r="H7596" s="16" t="n">
        <f aca="false">IF(F7596&gt;=40,2_Girdiler!$I$21+(F7596-40)*(2_Girdiler!$I$21-2_Girdiler!$H$21)/(2_Girdiler!$I$20-2_Girdiler!$H$20),INDEX(2_Girdiler!$B$21:$I$21,G7596)+(F7596-INDEX(2_Girdiler!$B$20:$I$20,G7596))*(INDEX(2_Girdiler!$B$21:$I$21,G7596+1)-INDEX(2_Girdiler!$B$21:$I$21,G7596))/(INDEX(2_Girdiler!$B$20:$I$20,G7596+1)-INDEX(2_Girdiler!$B$20:$I$20,G7596)))</f>
        <v>8.76793021541706</v>
      </c>
      <c r="I7596" s="16" t="n">
        <f aca="false">H7596/2_Girdiler!$B$17</f>
        <v>3.51279255425363</v>
      </c>
      <c r="J7596" s="16" t="n">
        <f aca="false">D7596+I7596</f>
        <v>14.9231718323973</v>
      </c>
    </row>
    <row r="7597" customFormat="false" ht="15" hidden="false" customHeight="false" outlineLevel="0" collapsed="false">
      <c r="A7597" s="0" t="n">
        <v>7585</v>
      </c>
      <c r="B7597" s="7" t="n">
        <v>0.059401</v>
      </c>
      <c r="C7597" s="7" t="n">
        <v>0.51344</v>
      </c>
      <c r="D7597" s="16" t="n">
        <f aca="false">LOGINV(B7597,$B$7,$C$7)</f>
        <v>5.67661629598057</v>
      </c>
      <c r="E7597" s="16" t="n">
        <f aca="false">LOGINV(C7597,$B$8,$C$8)</f>
        <v>111.606523585163</v>
      </c>
      <c r="F7597" s="16" t="n">
        <f aca="false">$B$5/100*E7597*2_Girdiler!$B$14*2_Girdiler!$B$15*2_Girdiler!$B$16</f>
        <v>2.80802013340271</v>
      </c>
      <c r="G7597" s="16" t="n">
        <f aca="false">MIN(MATCH(F7597,2_Girdiler!$B$20:$I$20,1),7)</f>
        <v>1</v>
      </c>
      <c r="H7597" s="16" t="n">
        <f aca="false">IF(F7597&gt;=40,2_Girdiler!$I$21+(F7597-40)*(2_Girdiler!$I$21-2_Girdiler!$H$21)/(2_Girdiler!$I$20-2_Girdiler!$H$20),INDEX(2_Girdiler!$B$21:$I$21,G7597)+(F7597-INDEX(2_Girdiler!$B$20:$I$20,G7597))*(INDEX(2_Girdiler!$B$21:$I$21,G7597+1)-INDEX(2_Girdiler!$B$21:$I$21,G7597))/(INDEX(2_Girdiler!$B$20:$I$20,G7597+1)-INDEX(2_Girdiler!$B$20:$I$20,G7597)))</f>
        <v>6.17764429348596</v>
      </c>
      <c r="I7597" s="16" t="n">
        <f aca="false">H7597/2_Girdiler!$B$17</f>
        <v>2.47501774578764</v>
      </c>
      <c r="J7597" s="16" t="n">
        <f aca="false">D7597+I7597</f>
        <v>8.15163404176822</v>
      </c>
    </row>
    <row r="7598" customFormat="false" ht="15" hidden="false" customHeight="false" outlineLevel="0" collapsed="false">
      <c r="A7598" s="0" t="n">
        <v>7586</v>
      </c>
      <c r="B7598" s="7" t="n">
        <v>0.123483</v>
      </c>
      <c r="C7598" s="7" t="n">
        <v>0.375156</v>
      </c>
      <c r="D7598" s="16" t="n">
        <f aca="false">LOGINV(B7598,$B$7,$C$7)</f>
        <v>7.10266488965675</v>
      </c>
      <c r="E7598" s="16" t="n">
        <f aca="false">LOGINV(C7598,$B$8,$C$8)</f>
        <v>88.9267432016254</v>
      </c>
      <c r="F7598" s="16" t="n">
        <f aca="false">$B$5/100*E7598*2_Girdiler!$B$14*2_Girdiler!$B$15*2_Girdiler!$B$16</f>
        <v>2.2373968589529</v>
      </c>
      <c r="G7598" s="16" t="n">
        <f aca="false">MIN(MATCH(F7598,2_Girdiler!$B$20:$I$20,1),7)</f>
        <v>1</v>
      </c>
      <c r="H7598" s="16" t="n">
        <f aca="false">IF(F7598&gt;=40,2_Girdiler!$I$21+(F7598-40)*(2_Girdiler!$I$21-2_Girdiler!$H$21)/(2_Girdiler!$I$20-2_Girdiler!$H$20),INDEX(2_Girdiler!$B$21:$I$21,G7598)+(F7598-INDEX(2_Girdiler!$B$20:$I$20,G7598))*(INDEX(2_Girdiler!$B$21:$I$21,G7598+1)-INDEX(2_Girdiler!$B$21:$I$21,G7598))/(INDEX(2_Girdiler!$B$20:$I$20,G7598+1)-INDEX(2_Girdiler!$B$20:$I$20,G7598)))</f>
        <v>4.92227308969637</v>
      </c>
      <c r="I7598" s="16" t="n">
        <f aca="false">H7598/2_Girdiler!$B$17</f>
        <v>1.97206453914117</v>
      </c>
      <c r="J7598" s="16" t="n">
        <f aca="false">D7598+I7598</f>
        <v>9.07472942879792</v>
      </c>
    </row>
    <row r="7599" customFormat="false" ht="15" hidden="false" customHeight="false" outlineLevel="0" collapsed="false">
      <c r="A7599" s="0" t="n">
        <v>7587</v>
      </c>
      <c r="B7599" s="7" t="n">
        <v>0.361379</v>
      </c>
      <c r="C7599" s="7" t="n">
        <v>0.893024</v>
      </c>
      <c r="D7599" s="16" t="n">
        <f aca="false">LOGINV(B7599,$B$7,$C$7)</f>
        <v>11.1122521500067</v>
      </c>
      <c r="E7599" s="16" t="n">
        <f aca="false">LOGINV(C7599,$B$8,$C$8)</f>
        <v>243.578226693199</v>
      </c>
      <c r="F7599" s="16" t="n">
        <f aca="false">$B$5/100*E7599*2_Girdiler!$B$14*2_Girdiler!$B$15*2_Girdiler!$B$16</f>
        <v>6.12842818360088</v>
      </c>
      <c r="G7599" s="16" t="n">
        <f aca="false">MIN(MATCH(F7599,2_Girdiler!$B$20:$I$20,1),7)</f>
        <v>2</v>
      </c>
      <c r="H7599" s="16" t="n">
        <f aca="false">IF(F7599&gt;=40,2_Girdiler!$I$21+(F7599-40)*(2_Girdiler!$I$21-2_Girdiler!$H$21)/(2_Girdiler!$I$20-2_Girdiler!$H$20),INDEX(2_Girdiler!$B$21:$I$21,G7599)+(F7599-INDEX(2_Girdiler!$B$20:$I$20,G7599))*(INDEX(2_Girdiler!$B$21:$I$21,G7599+1)-INDEX(2_Girdiler!$B$21:$I$21,G7599))/(INDEX(2_Girdiler!$B$20:$I$20,G7599+1)-INDEX(2_Girdiler!$B$20:$I$20,G7599)))</f>
        <v>12.8054850937614</v>
      </c>
      <c r="I7599" s="16" t="n">
        <f aca="false">H7599/2_Girdiler!$B$17</f>
        <v>5.13040268179544</v>
      </c>
      <c r="J7599" s="16" t="n">
        <f aca="false">D7599+I7599</f>
        <v>16.2426548318021</v>
      </c>
    </row>
    <row r="7600" customFormat="false" ht="15" hidden="false" customHeight="false" outlineLevel="0" collapsed="false">
      <c r="A7600" s="0" t="n">
        <v>7588</v>
      </c>
      <c r="B7600" s="7" t="n">
        <v>0.608113</v>
      </c>
      <c r="C7600" s="7" t="n">
        <v>0.205728</v>
      </c>
      <c r="D7600" s="16" t="n">
        <f aca="false">LOGINV(B7600,$B$7,$C$7)</f>
        <v>15.7801514423394</v>
      </c>
      <c r="E7600" s="16" t="n">
        <f aca="false">LOGINV(C7600,$B$8,$C$8)</f>
        <v>64.2677499607072</v>
      </c>
      <c r="F7600" s="16" t="n">
        <f aca="false">$B$5/100*E7600*2_Girdiler!$B$14*2_Girdiler!$B$15*2_Girdiler!$B$16</f>
        <v>1.61697658901139</v>
      </c>
      <c r="G7600" s="16" t="n">
        <f aca="false">MIN(MATCH(F7600,2_Girdiler!$B$20:$I$20,1),7)</f>
        <v>1</v>
      </c>
      <c r="H7600" s="16" t="n">
        <f aca="false">IF(F7600&gt;=40,2_Girdiler!$I$21+(F7600-40)*(2_Girdiler!$I$21-2_Girdiler!$H$21)/(2_Girdiler!$I$20-2_Girdiler!$H$20),INDEX(2_Girdiler!$B$21:$I$21,G7600)+(F7600-INDEX(2_Girdiler!$B$20:$I$20,G7600))*(INDEX(2_Girdiler!$B$21:$I$21,G7600+1)-INDEX(2_Girdiler!$B$21:$I$21,G7600))/(INDEX(2_Girdiler!$B$20:$I$20,G7600+1)-INDEX(2_Girdiler!$B$20:$I$20,G7600)))</f>
        <v>3.55734849582507</v>
      </c>
      <c r="I7600" s="16" t="n">
        <f aca="false">H7600/2_Girdiler!$B$17</f>
        <v>1.42521974992991</v>
      </c>
      <c r="J7600" s="16" t="n">
        <f aca="false">D7600+I7600</f>
        <v>17.2053711922693</v>
      </c>
    </row>
    <row r="7601" customFormat="false" ht="15" hidden="false" customHeight="false" outlineLevel="0" collapsed="false">
      <c r="A7601" s="0" t="n">
        <v>7589</v>
      </c>
      <c r="B7601" s="7" t="n">
        <v>0.318862</v>
      </c>
      <c r="C7601" s="7" t="n">
        <v>0.726916</v>
      </c>
      <c r="D7601" s="16" t="n">
        <f aca="false">LOGINV(B7601,$B$7,$C$7)</f>
        <v>10.4158594377739</v>
      </c>
      <c r="E7601" s="16" t="n">
        <f aca="false">LOGINV(C7601,$B$8,$C$8)</f>
        <v>161.224241740932</v>
      </c>
      <c r="F7601" s="16" t="n">
        <f aca="false">$B$5/100*E7601*2_Girdiler!$B$14*2_Girdiler!$B$15*2_Girdiler!$B$16</f>
        <v>4.05640192220186</v>
      </c>
      <c r="G7601" s="16" t="n">
        <f aca="false">MIN(MATCH(F7601,2_Girdiler!$B$20:$I$20,1),7)</f>
        <v>1</v>
      </c>
      <c r="H7601" s="16" t="n">
        <f aca="false">IF(F7601&gt;=40,2_Girdiler!$I$21+(F7601-40)*(2_Girdiler!$I$21-2_Girdiler!$H$21)/(2_Girdiler!$I$20-2_Girdiler!$H$20),INDEX(2_Girdiler!$B$21:$I$21,G7601)+(F7601-INDEX(2_Girdiler!$B$20:$I$20,G7601))*(INDEX(2_Girdiler!$B$21:$I$21,G7601+1)-INDEX(2_Girdiler!$B$21:$I$21,G7601))/(INDEX(2_Girdiler!$B$20:$I$20,G7601+1)-INDEX(2_Girdiler!$B$20:$I$20,G7601)))</f>
        <v>8.92408422884408</v>
      </c>
      <c r="I7601" s="16" t="n">
        <f aca="false">H7601/2_Girdiler!$B$17</f>
        <v>3.575354258351</v>
      </c>
      <c r="J7601" s="16" t="n">
        <f aca="false">D7601+I7601</f>
        <v>13.9912136961249</v>
      </c>
    </row>
    <row r="7602" customFormat="false" ht="15" hidden="false" customHeight="false" outlineLevel="0" collapsed="false">
      <c r="A7602" s="0" t="n">
        <v>7590</v>
      </c>
      <c r="B7602" s="7" t="n">
        <v>0.970335</v>
      </c>
      <c r="C7602" s="7" t="n">
        <v>0.539643</v>
      </c>
      <c r="D7602" s="16" t="n">
        <f aca="false">LOGINV(B7602,$B$7,$C$7)</f>
        <v>38.741503809939</v>
      </c>
      <c r="E7602" s="16" t="n">
        <f aca="false">LOGINV(C7602,$B$8,$C$8)</f>
        <v>116.451924104238</v>
      </c>
      <c r="F7602" s="16" t="n">
        <f aca="false">$B$5/100*E7602*2_Girdiler!$B$14*2_Girdiler!$B$15*2_Girdiler!$B$16</f>
        <v>2.92993041046262</v>
      </c>
      <c r="G7602" s="16" t="n">
        <f aca="false">MIN(MATCH(F7602,2_Girdiler!$B$20:$I$20,1),7)</f>
        <v>1</v>
      </c>
      <c r="H7602" s="16" t="n">
        <f aca="false">IF(F7602&gt;=40,2_Girdiler!$I$21+(F7602-40)*(2_Girdiler!$I$21-2_Girdiler!$H$21)/(2_Girdiler!$I$20-2_Girdiler!$H$20),INDEX(2_Girdiler!$B$21:$I$21,G7602)+(F7602-INDEX(2_Girdiler!$B$20:$I$20,G7602))*(INDEX(2_Girdiler!$B$21:$I$21,G7602+1)-INDEX(2_Girdiler!$B$21:$I$21,G7602))/(INDEX(2_Girdiler!$B$20:$I$20,G7602+1)-INDEX(2_Girdiler!$B$20:$I$20,G7602)))</f>
        <v>6.44584690301776</v>
      </c>
      <c r="I7602" s="16" t="n">
        <f aca="false">H7602/2_Girdiler!$B$17</f>
        <v>2.58247071435006</v>
      </c>
      <c r="J7602" s="16" t="n">
        <f aca="false">D7602+I7602</f>
        <v>41.3239745242891</v>
      </c>
    </row>
    <row r="7603" customFormat="false" ht="15" hidden="false" customHeight="false" outlineLevel="0" collapsed="false">
      <c r="A7603" s="0" t="n">
        <v>7591</v>
      </c>
      <c r="B7603" s="7" t="n">
        <v>0.945937</v>
      </c>
      <c r="C7603" s="7" t="n">
        <v>0.360144</v>
      </c>
      <c r="D7603" s="16" t="n">
        <f aca="false">LOGINV(B7603,$B$7,$C$7)</f>
        <v>33.1605140961307</v>
      </c>
      <c r="E7603" s="16" t="n">
        <f aca="false">LOGINV(C7603,$B$8,$C$8)</f>
        <v>86.6686632417994</v>
      </c>
      <c r="F7603" s="16" t="n">
        <f aca="false">$B$5/100*E7603*2_Girdiler!$B$14*2_Girdiler!$B$15*2_Girdiler!$B$16</f>
        <v>2.18058356716367</v>
      </c>
      <c r="G7603" s="16" t="n">
        <f aca="false">MIN(MATCH(F7603,2_Girdiler!$B$20:$I$20,1),7)</f>
        <v>1</v>
      </c>
      <c r="H7603" s="16" t="n">
        <f aca="false">IF(F7603&gt;=40,2_Girdiler!$I$21+(F7603-40)*(2_Girdiler!$I$21-2_Girdiler!$H$21)/(2_Girdiler!$I$20-2_Girdiler!$H$20),INDEX(2_Girdiler!$B$21:$I$21,G7603)+(F7603-INDEX(2_Girdiler!$B$20:$I$20,G7603))*(INDEX(2_Girdiler!$B$21:$I$21,G7603+1)-INDEX(2_Girdiler!$B$21:$I$21,G7603))/(INDEX(2_Girdiler!$B$20:$I$20,G7603+1)-INDEX(2_Girdiler!$B$20:$I$20,G7603)))</f>
        <v>4.79728384776008</v>
      </c>
      <c r="I7603" s="16" t="n">
        <f aca="false">H7603/2_Girdiler!$B$17</f>
        <v>1.92198872105772</v>
      </c>
      <c r="J7603" s="16" t="n">
        <f aca="false">D7603+I7603</f>
        <v>35.0825028171885</v>
      </c>
    </row>
    <row r="7604" customFormat="false" ht="15" hidden="false" customHeight="false" outlineLevel="0" collapsed="false">
      <c r="A7604" s="0" t="n">
        <v>7592</v>
      </c>
      <c r="B7604" s="7" t="n">
        <v>0.092663</v>
      </c>
      <c r="C7604" s="7" t="n">
        <v>0.17369</v>
      </c>
      <c r="D7604" s="16" t="n">
        <f aca="false">LOGINV(B7604,$B$7,$C$7)</f>
        <v>6.47212926982009</v>
      </c>
      <c r="E7604" s="16" t="n">
        <f aca="false">LOGINV(C7604,$B$8,$C$8)</f>
        <v>59.5409010092749</v>
      </c>
      <c r="F7604" s="16" t="n">
        <f aca="false">$B$5/100*E7604*2_Girdiler!$B$14*2_Girdiler!$B$15*2_Girdiler!$B$16</f>
        <v>1.49804906939336</v>
      </c>
      <c r="G7604" s="16" t="n">
        <f aca="false">MIN(MATCH(F7604,2_Girdiler!$B$20:$I$20,1),7)</f>
        <v>1</v>
      </c>
      <c r="H7604" s="16" t="n">
        <f aca="false">IF(F7604&gt;=40,2_Girdiler!$I$21+(F7604-40)*(2_Girdiler!$I$21-2_Girdiler!$H$21)/(2_Girdiler!$I$20-2_Girdiler!$H$20),INDEX(2_Girdiler!$B$21:$I$21,G7604)+(F7604-INDEX(2_Girdiler!$B$20:$I$20,G7604))*(INDEX(2_Girdiler!$B$21:$I$21,G7604+1)-INDEX(2_Girdiler!$B$21:$I$21,G7604))/(INDEX(2_Girdiler!$B$20:$I$20,G7604+1)-INDEX(2_Girdiler!$B$20:$I$20,G7604)))</f>
        <v>3.29570795266538</v>
      </c>
      <c r="I7604" s="16" t="n">
        <f aca="false">H7604/2_Girdiler!$B$17</f>
        <v>1.32039581436914</v>
      </c>
      <c r="J7604" s="16" t="n">
        <f aca="false">D7604+I7604</f>
        <v>7.79252508418924</v>
      </c>
    </row>
    <row r="7605" customFormat="false" ht="15" hidden="false" customHeight="false" outlineLevel="0" collapsed="false">
      <c r="A7605" s="0" t="n">
        <v>7593</v>
      </c>
      <c r="B7605" s="7" t="n">
        <v>0.127666</v>
      </c>
      <c r="C7605" s="7" t="n">
        <v>0.813673</v>
      </c>
      <c r="D7605" s="16" t="n">
        <f aca="false">LOGINV(B7605,$B$7,$C$7)</f>
        <v>7.18331567256543</v>
      </c>
      <c r="E7605" s="16" t="n">
        <f aca="false">LOGINV(C7605,$B$8,$C$8)</f>
        <v>194.163528818504</v>
      </c>
      <c r="F7605" s="16" t="n">
        <f aca="false">$B$5/100*E7605*2_Girdiler!$B$14*2_Girdiler!$B$15*2_Girdiler!$B$16</f>
        <v>4.88515438507356</v>
      </c>
      <c r="G7605" s="16" t="n">
        <f aca="false">MIN(MATCH(F7605,2_Girdiler!$B$20:$I$20,1),7)</f>
        <v>1</v>
      </c>
      <c r="H7605" s="16" t="n">
        <f aca="false">IF(F7605&gt;=40,2_Girdiler!$I$21+(F7605-40)*(2_Girdiler!$I$21-2_Girdiler!$H$21)/(2_Girdiler!$I$20-2_Girdiler!$H$20),INDEX(2_Girdiler!$B$21:$I$21,G7605)+(F7605-INDEX(2_Girdiler!$B$20:$I$20,G7605))*(INDEX(2_Girdiler!$B$21:$I$21,G7605+1)-INDEX(2_Girdiler!$B$21:$I$21,G7605))/(INDEX(2_Girdiler!$B$20:$I$20,G7605+1)-INDEX(2_Girdiler!$B$20:$I$20,G7605)))</f>
        <v>10.7473396471618</v>
      </c>
      <c r="I7605" s="16" t="n">
        <f aca="false">H7605/2_Girdiler!$B$17</f>
        <v>4.30582517915137</v>
      </c>
      <c r="J7605" s="16" t="n">
        <f aca="false">D7605+I7605</f>
        <v>11.4891408517168</v>
      </c>
    </row>
    <row r="7606" customFormat="false" ht="15" hidden="false" customHeight="false" outlineLevel="0" collapsed="false">
      <c r="A7606" s="0" t="n">
        <v>7594</v>
      </c>
      <c r="B7606" s="7" t="n">
        <v>0.67119</v>
      </c>
      <c r="C7606" s="7" t="n">
        <v>0.625446</v>
      </c>
      <c r="D7606" s="16" t="n">
        <f aca="false">LOGINV(B7606,$B$7,$C$7)</f>
        <v>17.3369577929659</v>
      </c>
      <c r="E7606" s="16" t="n">
        <f aca="false">LOGINV(C7606,$B$8,$C$8)</f>
        <v>134.245491843116</v>
      </c>
      <c r="F7606" s="16" t="n">
        <f aca="false">$B$5/100*E7606*2_Girdiler!$B$14*2_Girdiler!$B$15*2_Girdiler!$B$16</f>
        <v>3.3776165747728</v>
      </c>
      <c r="G7606" s="16" t="n">
        <f aca="false">MIN(MATCH(F7606,2_Girdiler!$B$20:$I$20,1),7)</f>
        <v>1</v>
      </c>
      <c r="H7606" s="16" t="n">
        <f aca="false">IF(F7606&gt;=40,2_Girdiler!$I$21+(F7606-40)*(2_Girdiler!$I$21-2_Girdiler!$H$21)/(2_Girdiler!$I$20-2_Girdiler!$H$20),INDEX(2_Girdiler!$B$21:$I$21,G7606)+(F7606-INDEX(2_Girdiler!$B$20:$I$20,G7606))*(INDEX(2_Girdiler!$B$21:$I$21,G7606+1)-INDEX(2_Girdiler!$B$21:$I$21,G7606))/(INDEX(2_Girdiler!$B$20:$I$20,G7606+1)-INDEX(2_Girdiler!$B$20:$I$20,G7606)))</f>
        <v>7.43075646450017</v>
      </c>
      <c r="I7606" s="16" t="n">
        <f aca="false">H7606/2_Girdiler!$B$17</f>
        <v>2.97706589122603</v>
      </c>
      <c r="J7606" s="16" t="n">
        <f aca="false">D7606+I7606</f>
        <v>20.314023684192</v>
      </c>
    </row>
    <row r="7607" customFormat="false" ht="15" hidden="false" customHeight="false" outlineLevel="0" collapsed="false">
      <c r="A7607" s="0" t="n">
        <v>7595</v>
      </c>
      <c r="B7607" s="7" t="n">
        <v>0.975115</v>
      </c>
      <c r="C7607" s="7" t="n">
        <v>0.002077</v>
      </c>
      <c r="D7607" s="16" t="n">
        <f aca="false">LOGINV(B7607,$B$7,$C$7)</f>
        <v>40.4223487727726</v>
      </c>
      <c r="E7607" s="16" t="n">
        <f aca="false">LOGINV(C7607,$B$8,$C$8)</f>
        <v>17.1685881178959</v>
      </c>
      <c r="F7607" s="16" t="n">
        <f aca="false">$B$5/100*E7607*2_Girdiler!$B$14*2_Girdiler!$B$15*2_Girdiler!$B$16</f>
        <v>0.43196167704626</v>
      </c>
      <c r="G7607" s="16" t="n">
        <f aca="false">MIN(MATCH(F7607,2_Girdiler!$B$20:$I$20,1),7)</f>
        <v>1</v>
      </c>
      <c r="H7607" s="16" t="n">
        <f aca="false">IF(F7607&gt;=40,2_Girdiler!$I$21+(F7607-40)*(2_Girdiler!$I$21-2_Girdiler!$H$21)/(2_Girdiler!$I$20-2_Girdiler!$H$20),INDEX(2_Girdiler!$B$21:$I$21,G7607)+(F7607-INDEX(2_Girdiler!$B$20:$I$20,G7607))*(INDEX(2_Girdiler!$B$21:$I$21,G7607+1)-INDEX(2_Girdiler!$B$21:$I$21,G7607))/(INDEX(2_Girdiler!$B$20:$I$20,G7607+1)-INDEX(2_Girdiler!$B$20:$I$20,G7607)))</f>
        <v>0.950315689501773</v>
      </c>
      <c r="I7607" s="16" t="n">
        <f aca="false">H7607/2_Girdiler!$B$17</f>
        <v>0.380735452524749</v>
      </c>
      <c r="J7607" s="16" t="n">
        <f aca="false">D7607+I7607</f>
        <v>40.8030842252974</v>
      </c>
    </row>
    <row r="7608" customFormat="false" ht="15" hidden="false" customHeight="false" outlineLevel="0" collapsed="false">
      <c r="A7608" s="0" t="n">
        <v>7596</v>
      </c>
      <c r="B7608" s="7" t="n">
        <v>0.172546</v>
      </c>
      <c r="C7608" s="7" t="n">
        <v>0.24506</v>
      </c>
      <c r="D7608" s="16" t="n">
        <f aca="false">LOGINV(B7608,$B$7,$C$7)</f>
        <v>8.00070527551443</v>
      </c>
      <c r="E7608" s="16" t="n">
        <f aca="false">LOGINV(C7608,$B$8,$C$8)</f>
        <v>69.9484081322577</v>
      </c>
      <c r="F7608" s="16" t="n">
        <f aca="false">$B$5/100*E7608*2_Girdiler!$B$14*2_Girdiler!$B$15*2_Girdiler!$B$16</f>
        <v>1.7599019486076</v>
      </c>
      <c r="G7608" s="16" t="n">
        <f aca="false">MIN(MATCH(F7608,2_Girdiler!$B$20:$I$20,1),7)</f>
        <v>1</v>
      </c>
      <c r="H7608" s="16" t="n">
        <f aca="false">IF(F7608&gt;=40,2_Girdiler!$I$21+(F7608-40)*(2_Girdiler!$I$21-2_Girdiler!$H$21)/(2_Girdiler!$I$20-2_Girdiler!$H$20),INDEX(2_Girdiler!$B$21:$I$21,G7608)+(F7608-INDEX(2_Girdiler!$B$20:$I$20,G7608))*(INDEX(2_Girdiler!$B$21:$I$21,G7608+1)-INDEX(2_Girdiler!$B$21:$I$21,G7608))/(INDEX(2_Girdiler!$B$20:$I$20,G7608+1)-INDEX(2_Girdiler!$B$20:$I$20,G7608)))</f>
        <v>3.87178428693673</v>
      </c>
      <c r="I7608" s="16" t="n">
        <f aca="false">H7608/2_Girdiler!$B$17</f>
        <v>1.55119562777914</v>
      </c>
      <c r="J7608" s="16" t="n">
        <f aca="false">D7608+I7608</f>
        <v>9.55190090329356</v>
      </c>
    </row>
    <row r="7609" customFormat="false" ht="15" hidden="false" customHeight="false" outlineLevel="0" collapsed="false">
      <c r="A7609" s="0" t="n">
        <v>7597</v>
      </c>
      <c r="B7609" s="7" t="n">
        <v>0.166999</v>
      </c>
      <c r="C7609" s="7" t="n">
        <v>0.005986</v>
      </c>
      <c r="D7609" s="16" t="n">
        <f aca="false">LOGINV(B7609,$B$7,$C$7)</f>
        <v>7.9034561813971</v>
      </c>
      <c r="E7609" s="16" t="n">
        <f aca="false">LOGINV(C7609,$B$8,$C$8)</f>
        <v>21.5657824976248</v>
      </c>
      <c r="F7609" s="16" t="n">
        <f aca="false">$B$5/100*E7609*2_Girdiler!$B$14*2_Girdiler!$B$15*2_Girdiler!$B$16</f>
        <v>0.54259508764024</v>
      </c>
      <c r="G7609" s="16" t="n">
        <f aca="false">MIN(MATCH(F7609,2_Girdiler!$B$20:$I$20,1),7)</f>
        <v>1</v>
      </c>
      <c r="H7609" s="16" t="n">
        <f aca="false">IF(F7609&gt;=40,2_Girdiler!$I$21+(F7609-40)*(2_Girdiler!$I$21-2_Girdiler!$H$21)/(2_Girdiler!$I$20-2_Girdiler!$H$20),INDEX(2_Girdiler!$B$21:$I$21,G7609)+(F7609-INDEX(2_Girdiler!$B$20:$I$20,G7609))*(INDEX(2_Girdiler!$B$21:$I$21,G7609+1)-INDEX(2_Girdiler!$B$21:$I$21,G7609))/(INDEX(2_Girdiler!$B$20:$I$20,G7609+1)-INDEX(2_Girdiler!$B$20:$I$20,G7609)))</f>
        <v>1.19370919280853</v>
      </c>
      <c r="I7609" s="16" t="n">
        <f aca="false">H7609/2_Girdiler!$B$17</f>
        <v>0.47824887532393</v>
      </c>
      <c r="J7609" s="16" t="n">
        <f aca="false">D7609+I7609</f>
        <v>8.38170505672103</v>
      </c>
    </row>
    <row r="7610" customFormat="false" ht="15" hidden="false" customHeight="false" outlineLevel="0" collapsed="false">
      <c r="A7610" s="0" t="n">
        <v>7598</v>
      </c>
      <c r="B7610" s="7" t="n">
        <v>0.623656</v>
      </c>
      <c r="C7610" s="7" t="n">
        <v>0.327423</v>
      </c>
      <c r="D7610" s="16" t="n">
        <f aca="false">LOGINV(B7610,$B$7,$C$7)</f>
        <v>16.1421695158065</v>
      </c>
      <c r="E7610" s="16" t="n">
        <f aca="false">LOGINV(C7610,$B$8,$C$8)</f>
        <v>81.8316929062894</v>
      </c>
      <c r="F7610" s="16" t="n">
        <f aca="false">$B$5/100*E7610*2_Girdiler!$B$14*2_Girdiler!$B$15*2_Girdiler!$B$16</f>
        <v>2.05888539352224</v>
      </c>
      <c r="G7610" s="16" t="n">
        <f aca="false">MIN(MATCH(F7610,2_Girdiler!$B$20:$I$20,1),7)</f>
        <v>1</v>
      </c>
      <c r="H7610" s="16" t="n">
        <f aca="false">IF(F7610&gt;=40,2_Girdiler!$I$21+(F7610-40)*(2_Girdiler!$I$21-2_Girdiler!$H$21)/(2_Girdiler!$I$20-2_Girdiler!$H$20),INDEX(2_Girdiler!$B$21:$I$21,G7610)+(F7610-INDEX(2_Girdiler!$B$20:$I$20,G7610))*(INDEX(2_Girdiler!$B$21:$I$21,G7610+1)-INDEX(2_Girdiler!$B$21:$I$21,G7610))/(INDEX(2_Girdiler!$B$20:$I$20,G7610+1)-INDEX(2_Girdiler!$B$20:$I$20,G7610)))</f>
        <v>4.52954786574893</v>
      </c>
      <c r="I7610" s="16" t="n">
        <f aca="false">H7610/2_Girdiler!$B$17</f>
        <v>1.81472270262377</v>
      </c>
      <c r="J7610" s="16" t="n">
        <f aca="false">D7610+I7610</f>
        <v>17.9568922184302</v>
      </c>
    </row>
    <row r="7611" customFormat="false" ht="15" hidden="false" customHeight="false" outlineLevel="0" collapsed="false">
      <c r="A7611" s="0" t="n">
        <v>7599</v>
      </c>
      <c r="B7611" s="7" t="n">
        <v>0.536</v>
      </c>
      <c r="C7611" s="7" t="n">
        <v>0.885601</v>
      </c>
      <c r="D7611" s="16" t="n">
        <f aca="false">LOGINV(B7611,$B$7,$C$7)</f>
        <v>14.2416029313961</v>
      </c>
      <c r="E7611" s="16" t="n">
        <f aca="false">LOGINV(C7611,$B$8,$C$8)</f>
        <v>237.475176444113</v>
      </c>
      <c r="F7611" s="16" t="n">
        <f aca="false">$B$5/100*E7611*2_Girdiler!$B$14*2_Girdiler!$B$15*2_Girdiler!$B$16</f>
        <v>5.97487543933389</v>
      </c>
      <c r="G7611" s="16" t="n">
        <f aca="false">MIN(MATCH(F7611,2_Girdiler!$B$20:$I$20,1),7)</f>
        <v>2</v>
      </c>
      <c r="H7611" s="16" t="n">
        <f aca="false">IF(F7611&gt;=40,2_Girdiler!$I$21+(F7611-40)*(2_Girdiler!$I$21-2_Girdiler!$H$21)/(2_Girdiler!$I$20-2_Girdiler!$H$20),INDEX(2_Girdiler!$B$21:$I$21,G7611)+(F7611-INDEX(2_Girdiler!$B$20:$I$20,G7611))*(INDEX(2_Girdiler!$B$21:$I$21,G7611+1)-INDEX(2_Girdiler!$B$21:$I$21,G7611))/(INDEX(2_Girdiler!$B$20:$I$20,G7611+1)-INDEX(2_Girdiler!$B$20:$I$20,G7611)))</f>
        <v>12.5598007029342</v>
      </c>
      <c r="I7611" s="16" t="n">
        <f aca="false">H7611/2_Girdiler!$B$17</f>
        <v>5.03197143547044</v>
      </c>
      <c r="J7611" s="16" t="n">
        <f aca="false">D7611+I7611</f>
        <v>19.2735743668665</v>
      </c>
    </row>
    <row r="7612" customFormat="false" ht="15" hidden="false" customHeight="false" outlineLevel="0" collapsed="false">
      <c r="A7612" s="0" t="n">
        <v>7600</v>
      </c>
      <c r="B7612" s="7" t="n">
        <v>0.711559</v>
      </c>
      <c r="C7612" s="7" t="n">
        <v>0.700443</v>
      </c>
      <c r="D7612" s="16" t="n">
        <f aca="false">LOGINV(B7612,$B$7,$C$7)</f>
        <v>18.4820223629774</v>
      </c>
      <c r="E7612" s="16" t="n">
        <f aca="false">LOGINV(C7612,$B$8,$C$8)</f>
        <v>153.323845643973</v>
      </c>
      <c r="F7612" s="16" t="n">
        <f aca="false">$B$5/100*E7612*2_Girdiler!$B$14*2_Girdiler!$B$15*2_Girdiler!$B$16</f>
        <v>3.85762795640235</v>
      </c>
      <c r="G7612" s="16" t="n">
        <f aca="false">MIN(MATCH(F7612,2_Girdiler!$B$20:$I$20,1),7)</f>
        <v>1</v>
      </c>
      <c r="H7612" s="16" t="n">
        <f aca="false">IF(F7612&gt;=40,2_Girdiler!$I$21+(F7612-40)*(2_Girdiler!$I$21-2_Girdiler!$H$21)/(2_Girdiler!$I$20-2_Girdiler!$H$20),INDEX(2_Girdiler!$B$21:$I$21,G7612)+(F7612-INDEX(2_Girdiler!$B$20:$I$20,G7612))*(INDEX(2_Girdiler!$B$21:$I$21,G7612+1)-INDEX(2_Girdiler!$B$21:$I$21,G7612))/(INDEX(2_Girdiler!$B$20:$I$20,G7612+1)-INDEX(2_Girdiler!$B$20:$I$20,G7612)))</f>
        <v>8.48678150408517</v>
      </c>
      <c r="I7612" s="16" t="n">
        <f aca="false">H7612/2_Girdiler!$B$17</f>
        <v>3.40015284618797</v>
      </c>
      <c r="J7612" s="16" t="n">
        <f aca="false">D7612+I7612</f>
        <v>21.8821752091654</v>
      </c>
    </row>
    <row r="7613" customFormat="false" ht="15" hidden="false" customHeight="false" outlineLevel="0" collapsed="false">
      <c r="A7613" s="0" t="n">
        <v>7601</v>
      </c>
      <c r="B7613" s="7" t="n">
        <v>0.34088</v>
      </c>
      <c r="C7613" s="7" t="n">
        <v>0.900596</v>
      </c>
      <c r="D7613" s="16" t="n">
        <f aca="false">LOGINV(B7613,$B$7,$C$7)</f>
        <v>10.7750264009435</v>
      </c>
      <c r="E7613" s="16" t="n">
        <f aca="false">LOGINV(C7613,$B$8,$C$8)</f>
        <v>250.30183594874</v>
      </c>
      <c r="F7613" s="16" t="n">
        <f aca="false">$B$5/100*E7613*2_Girdiler!$B$14*2_Girdiler!$B$15*2_Girdiler!$B$16</f>
        <v>6.2975941924703</v>
      </c>
      <c r="G7613" s="16" t="n">
        <f aca="false">MIN(MATCH(F7613,2_Girdiler!$B$20:$I$20,1),7)</f>
        <v>2</v>
      </c>
      <c r="H7613" s="16" t="n">
        <f aca="false">IF(F7613&gt;=40,2_Girdiler!$I$21+(F7613-40)*(2_Girdiler!$I$21-2_Girdiler!$H$21)/(2_Girdiler!$I$20-2_Girdiler!$H$20),INDEX(2_Girdiler!$B$21:$I$21,G7613)+(F7613-INDEX(2_Girdiler!$B$20:$I$20,G7613))*(INDEX(2_Girdiler!$B$21:$I$21,G7613+1)-INDEX(2_Girdiler!$B$21:$I$21,G7613))/(INDEX(2_Girdiler!$B$20:$I$20,G7613+1)-INDEX(2_Girdiler!$B$20:$I$20,G7613)))</f>
        <v>13.0761507079525</v>
      </c>
      <c r="I7613" s="16" t="n">
        <f aca="false">H7613/2_Girdiler!$B$17</f>
        <v>5.2388424310707</v>
      </c>
      <c r="J7613" s="16" t="n">
        <f aca="false">D7613+I7613</f>
        <v>16.0138688320142</v>
      </c>
    </row>
    <row r="7614" customFormat="false" ht="15" hidden="false" customHeight="false" outlineLevel="0" collapsed="false">
      <c r="A7614" s="0" t="n">
        <v>7602</v>
      </c>
      <c r="B7614" s="7" t="n">
        <v>0.789871</v>
      </c>
      <c r="C7614" s="7" t="n">
        <v>0.420663</v>
      </c>
      <c r="D7614" s="16" t="n">
        <f aca="false">LOGINV(B7614,$B$7,$C$7)</f>
        <v>21.2222413860547</v>
      </c>
      <c r="E7614" s="16" t="n">
        <f aca="false">LOGINV(C7614,$B$8,$C$8)</f>
        <v>95.9667235026079</v>
      </c>
      <c r="F7614" s="16" t="n">
        <f aca="false">$B$5/100*E7614*2_Girdiler!$B$14*2_Girdiler!$B$15*2_Girdiler!$B$16</f>
        <v>2.41452276332561</v>
      </c>
      <c r="G7614" s="16" t="n">
        <f aca="false">MIN(MATCH(F7614,2_Girdiler!$B$20:$I$20,1),7)</f>
        <v>1</v>
      </c>
      <c r="H7614" s="16" t="n">
        <f aca="false">IF(F7614&gt;=40,2_Girdiler!$I$21+(F7614-40)*(2_Girdiler!$I$21-2_Girdiler!$H$21)/(2_Girdiler!$I$20-2_Girdiler!$H$20),INDEX(2_Girdiler!$B$21:$I$21,G7614)+(F7614-INDEX(2_Girdiler!$B$20:$I$20,G7614))*(INDEX(2_Girdiler!$B$21:$I$21,G7614+1)-INDEX(2_Girdiler!$B$21:$I$21,G7614))/(INDEX(2_Girdiler!$B$20:$I$20,G7614+1)-INDEX(2_Girdiler!$B$20:$I$20,G7614)))</f>
        <v>5.31195007931635</v>
      </c>
      <c r="I7614" s="16" t="n">
        <f aca="false">H7614/2_Girdiler!$B$17</f>
        <v>2.12818512793123</v>
      </c>
      <c r="J7614" s="16" t="n">
        <f aca="false">D7614+I7614</f>
        <v>23.350426513986</v>
      </c>
    </row>
    <row r="7615" customFormat="false" ht="15" hidden="false" customHeight="false" outlineLevel="0" collapsed="false">
      <c r="A7615" s="0" t="n">
        <v>7603</v>
      </c>
      <c r="B7615" s="7" t="n">
        <v>0.842285</v>
      </c>
      <c r="C7615" s="7" t="n">
        <v>0.511528</v>
      </c>
      <c r="D7615" s="16" t="n">
        <f aca="false">LOGINV(B7615,$B$7,$C$7)</f>
        <v>23.6975147320181</v>
      </c>
      <c r="E7615" s="16" t="n">
        <f aca="false">LOGINV(C7615,$B$8,$C$8)</f>
        <v>111.261614349089</v>
      </c>
      <c r="F7615" s="16" t="n">
        <f aca="false">$B$5/100*E7615*2_Girdiler!$B$14*2_Girdiler!$B$15*2_Girdiler!$B$16</f>
        <v>2.79934221702307</v>
      </c>
      <c r="G7615" s="16" t="n">
        <f aca="false">MIN(MATCH(F7615,2_Girdiler!$B$20:$I$20,1),7)</f>
        <v>1</v>
      </c>
      <c r="H7615" s="16" t="n">
        <f aca="false">IF(F7615&gt;=40,2_Girdiler!$I$21+(F7615-40)*(2_Girdiler!$I$21-2_Girdiler!$H$21)/(2_Girdiler!$I$20-2_Girdiler!$H$20),INDEX(2_Girdiler!$B$21:$I$21,G7615)+(F7615-INDEX(2_Girdiler!$B$20:$I$20,G7615))*(INDEX(2_Girdiler!$B$21:$I$21,G7615+1)-INDEX(2_Girdiler!$B$21:$I$21,G7615))/(INDEX(2_Girdiler!$B$20:$I$20,G7615+1)-INDEX(2_Girdiler!$B$20:$I$20,G7615)))</f>
        <v>6.15855287745076</v>
      </c>
      <c r="I7615" s="16" t="n">
        <f aca="false">H7615/2_Girdiler!$B$17</f>
        <v>2.46736894128636</v>
      </c>
      <c r="J7615" s="16" t="n">
        <f aca="false">D7615+I7615</f>
        <v>26.1648836733045</v>
      </c>
    </row>
    <row r="7616" customFormat="false" ht="15" hidden="false" customHeight="false" outlineLevel="0" collapsed="false">
      <c r="A7616" s="0" t="n">
        <v>7604</v>
      </c>
      <c r="B7616" s="7" t="n">
        <v>0.451084</v>
      </c>
      <c r="C7616" s="7" t="n">
        <v>0.520362</v>
      </c>
      <c r="D7616" s="16" t="n">
        <f aca="false">LOGINV(B7616,$B$7,$C$7)</f>
        <v>12.6452628762312</v>
      </c>
      <c r="E7616" s="16" t="n">
        <f aca="false">LOGINV(C7616,$B$8,$C$8)</f>
        <v>112.864693563935</v>
      </c>
      <c r="F7616" s="16" t="n">
        <f aca="false">$B$5/100*E7616*2_Girdiler!$B$14*2_Girdiler!$B$15*2_Girdiler!$B$16</f>
        <v>2.8396756900686</v>
      </c>
      <c r="G7616" s="16" t="n">
        <f aca="false">MIN(MATCH(F7616,2_Girdiler!$B$20:$I$20,1),7)</f>
        <v>1</v>
      </c>
      <c r="H7616" s="16" t="n">
        <f aca="false">IF(F7616&gt;=40,2_Girdiler!$I$21+(F7616-40)*(2_Girdiler!$I$21-2_Girdiler!$H$21)/(2_Girdiler!$I$20-2_Girdiler!$H$20),INDEX(2_Girdiler!$B$21:$I$21,G7616)+(F7616-INDEX(2_Girdiler!$B$20:$I$20,G7616))*(INDEX(2_Girdiler!$B$21:$I$21,G7616+1)-INDEX(2_Girdiler!$B$21:$I$21,G7616))/(INDEX(2_Girdiler!$B$20:$I$20,G7616+1)-INDEX(2_Girdiler!$B$20:$I$20,G7616)))</f>
        <v>6.24728651815092</v>
      </c>
      <c r="I7616" s="16" t="n">
        <f aca="false">H7616/2_Girdiler!$B$17</f>
        <v>2.50291927810534</v>
      </c>
      <c r="J7616" s="16" t="n">
        <f aca="false">D7616+I7616</f>
        <v>15.1481821543365</v>
      </c>
    </row>
    <row r="7617" customFormat="false" ht="15" hidden="false" customHeight="false" outlineLevel="0" collapsed="false">
      <c r="A7617" s="0" t="n">
        <v>7605</v>
      </c>
      <c r="B7617" s="7" t="n">
        <v>0.107167</v>
      </c>
      <c r="C7617" s="7" t="n">
        <v>0.027003</v>
      </c>
      <c r="D7617" s="16" t="n">
        <f aca="false">LOGINV(B7617,$B$7,$C$7)</f>
        <v>6.77782585051271</v>
      </c>
      <c r="E7617" s="16" t="n">
        <f aca="false">LOGINV(C7617,$B$8,$C$8)</f>
        <v>31.4842422923696</v>
      </c>
      <c r="F7617" s="16" t="n">
        <f aca="false">$B$5/100*E7617*2_Girdiler!$B$14*2_Girdiler!$B$15*2_Girdiler!$B$16</f>
        <v>0.792143536076019</v>
      </c>
      <c r="G7617" s="16" t="n">
        <f aca="false">MIN(MATCH(F7617,2_Girdiler!$B$20:$I$20,1),7)</f>
        <v>1</v>
      </c>
      <c r="H7617" s="16" t="n">
        <f aca="false">IF(F7617&gt;=40,2_Girdiler!$I$21+(F7617-40)*(2_Girdiler!$I$21-2_Girdiler!$H$21)/(2_Girdiler!$I$20-2_Girdiler!$H$20),INDEX(2_Girdiler!$B$21:$I$21,G7617)+(F7617-INDEX(2_Girdiler!$B$20:$I$20,G7617))*(INDEX(2_Girdiler!$B$21:$I$21,G7617+1)-INDEX(2_Girdiler!$B$21:$I$21,G7617))/(INDEX(2_Girdiler!$B$20:$I$20,G7617+1)-INDEX(2_Girdiler!$B$20:$I$20,G7617)))</f>
        <v>1.74271577936724</v>
      </c>
      <c r="I7617" s="16" t="n">
        <f aca="false">H7617/2_Girdiler!$B$17</f>
        <v>0.698203437246491</v>
      </c>
      <c r="J7617" s="16" t="n">
        <f aca="false">D7617+I7617</f>
        <v>7.4760292877592</v>
      </c>
    </row>
    <row r="7618" customFormat="false" ht="15" hidden="false" customHeight="false" outlineLevel="0" collapsed="false">
      <c r="A7618" s="0" t="n">
        <v>7606</v>
      </c>
      <c r="B7618" s="7" t="n">
        <v>0.619634</v>
      </c>
      <c r="C7618" s="7" t="n">
        <v>0.686983</v>
      </c>
      <c r="D7618" s="16" t="n">
        <f aca="false">LOGINV(B7618,$B$7,$C$7)</f>
        <v>16.0472784934311</v>
      </c>
      <c r="E7618" s="16" t="n">
        <f aca="false">LOGINV(C7618,$B$8,$C$8)</f>
        <v>149.574101014453</v>
      </c>
      <c r="F7618" s="16" t="n">
        <f aca="false">$B$5/100*E7618*2_Girdiler!$B$14*2_Girdiler!$B$15*2_Girdiler!$B$16</f>
        <v>3.76328438152365</v>
      </c>
      <c r="G7618" s="16" t="n">
        <f aca="false">MIN(MATCH(F7618,2_Girdiler!$B$20:$I$20,1),7)</f>
        <v>1</v>
      </c>
      <c r="H7618" s="16" t="n">
        <f aca="false">IF(F7618&gt;=40,2_Girdiler!$I$21+(F7618-40)*(2_Girdiler!$I$21-2_Girdiler!$H$21)/(2_Girdiler!$I$20-2_Girdiler!$H$20),INDEX(2_Girdiler!$B$21:$I$21,G7618)+(F7618-INDEX(2_Girdiler!$B$20:$I$20,G7618))*(INDEX(2_Girdiler!$B$21:$I$21,G7618+1)-INDEX(2_Girdiler!$B$21:$I$21,G7618))/(INDEX(2_Girdiler!$B$20:$I$20,G7618+1)-INDEX(2_Girdiler!$B$20:$I$20,G7618)))</f>
        <v>8.27922563935203</v>
      </c>
      <c r="I7618" s="16" t="n">
        <f aca="false">H7618/2_Girdiler!$B$17</f>
        <v>3.31699745166347</v>
      </c>
      <c r="J7618" s="16" t="n">
        <f aca="false">D7618+I7618</f>
        <v>19.3642759450946</v>
      </c>
    </row>
    <row r="7619" customFormat="false" ht="15" hidden="false" customHeight="false" outlineLevel="0" collapsed="false">
      <c r="A7619" s="0" t="n">
        <v>7607</v>
      </c>
      <c r="B7619" s="7" t="n">
        <v>0.397736</v>
      </c>
      <c r="C7619" s="7" t="n">
        <v>0.519357</v>
      </c>
      <c r="D7619" s="16" t="n">
        <f aca="false">LOGINV(B7619,$B$7,$C$7)</f>
        <v>11.7202189720312</v>
      </c>
      <c r="E7619" s="16" t="n">
        <f aca="false">LOGINV(C7619,$B$8,$C$8)</f>
        <v>112.681083910536</v>
      </c>
      <c r="F7619" s="16" t="n">
        <f aca="false">$B$5/100*E7619*2_Girdiler!$B$14*2_Girdiler!$B$15*2_Girdiler!$B$16</f>
        <v>2.8350560711891</v>
      </c>
      <c r="G7619" s="16" t="n">
        <f aca="false">MIN(MATCH(F7619,2_Girdiler!$B$20:$I$20,1),7)</f>
        <v>1</v>
      </c>
      <c r="H7619" s="16" t="n">
        <f aca="false">IF(F7619&gt;=40,2_Girdiler!$I$21+(F7619-40)*(2_Girdiler!$I$21-2_Girdiler!$H$21)/(2_Girdiler!$I$20-2_Girdiler!$H$20),INDEX(2_Girdiler!$B$21:$I$21,G7619)+(F7619-INDEX(2_Girdiler!$B$20:$I$20,G7619))*(INDEX(2_Girdiler!$B$21:$I$21,G7619+1)-INDEX(2_Girdiler!$B$21:$I$21,G7619))/(INDEX(2_Girdiler!$B$20:$I$20,G7619+1)-INDEX(2_Girdiler!$B$20:$I$20,G7619)))</f>
        <v>6.23712335661601</v>
      </c>
      <c r="I7619" s="16" t="n">
        <f aca="false">H7619/2_Girdiler!$B$17</f>
        <v>2.49884749864424</v>
      </c>
      <c r="J7619" s="16" t="n">
        <f aca="false">D7619+I7619</f>
        <v>14.2190664706754</v>
      </c>
    </row>
    <row r="7620" customFormat="false" ht="15" hidden="false" customHeight="false" outlineLevel="0" collapsed="false">
      <c r="A7620" s="0" t="n">
        <v>7608</v>
      </c>
      <c r="B7620" s="7" t="n">
        <v>0.435758</v>
      </c>
      <c r="C7620" s="7" t="n">
        <v>0.539481</v>
      </c>
      <c r="D7620" s="16" t="n">
        <f aca="false">LOGINV(B7620,$B$7,$C$7)</f>
        <v>12.3746489875336</v>
      </c>
      <c r="E7620" s="16" t="n">
        <f aca="false">LOGINV(C7620,$B$8,$C$8)</f>
        <v>116.42125273651</v>
      </c>
      <c r="F7620" s="16" t="n">
        <f aca="false">$B$5/100*E7620*2_Girdiler!$B$14*2_Girdiler!$B$15*2_Girdiler!$B$16</f>
        <v>2.92915871885059</v>
      </c>
      <c r="G7620" s="16" t="n">
        <f aca="false">MIN(MATCH(F7620,2_Girdiler!$B$20:$I$20,1),7)</f>
        <v>1</v>
      </c>
      <c r="H7620" s="16" t="n">
        <f aca="false">IF(F7620&gt;=40,2_Girdiler!$I$21+(F7620-40)*(2_Girdiler!$I$21-2_Girdiler!$H$21)/(2_Girdiler!$I$20-2_Girdiler!$H$20),INDEX(2_Girdiler!$B$21:$I$21,G7620)+(F7620-INDEX(2_Girdiler!$B$20:$I$20,G7620))*(INDEX(2_Girdiler!$B$21:$I$21,G7620+1)-INDEX(2_Girdiler!$B$21:$I$21,G7620))/(INDEX(2_Girdiler!$B$20:$I$20,G7620+1)-INDEX(2_Girdiler!$B$20:$I$20,G7620)))</f>
        <v>6.4441491814713</v>
      </c>
      <c r="I7620" s="16" t="n">
        <f aca="false">H7620/2_Girdiler!$B$17</f>
        <v>2.58179053744844</v>
      </c>
      <c r="J7620" s="16" t="n">
        <f aca="false">D7620+I7620</f>
        <v>14.9564395249821</v>
      </c>
    </row>
    <row r="7621" customFormat="false" ht="15" hidden="false" customHeight="false" outlineLevel="0" collapsed="false">
      <c r="A7621" s="0" t="n">
        <v>7609</v>
      </c>
      <c r="B7621" s="7" t="n">
        <v>0.63784</v>
      </c>
      <c r="C7621" s="7" t="n">
        <v>0.91895</v>
      </c>
      <c r="D7621" s="16" t="n">
        <f aca="false">LOGINV(B7621,$B$7,$C$7)</f>
        <v>16.4839971925678</v>
      </c>
      <c r="E7621" s="16" t="n">
        <f aca="false">LOGINV(C7621,$B$8,$C$8)</f>
        <v>269.256956106868</v>
      </c>
      <c r="F7621" s="16" t="n">
        <f aca="false">$B$5/100*E7621*2_Girdiler!$B$14*2_Girdiler!$B$15*2_Girdiler!$B$16</f>
        <v>6.77450501564879</v>
      </c>
      <c r="G7621" s="16" t="n">
        <f aca="false">MIN(MATCH(F7621,2_Girdiler!$B$20:$I$20,1),7)</f>
        <v>2</v>
      </c>
      <c r="H7621" s="16" t="n">
        <f aca="false">IF(F7621&gt;=40,2_Girdiler!$I$21+(F7621-40)*(2_Girdiler!$I$21-2_Girdiler!$H$21)/(2_Girdiler!$I$20-2_Girdiler!$H$20),INDEX(2_Girdiler!$B$21:$I$21,G7621)+(F7621-INDEX(2_Girdiler!$B$20:$I$20,G7621))*(INDEX(2_Girdiler!$B$21:$I$21,G7621+1)-INDEX(2_Girdiler!$B$21:$I$21,G7621))/(INDEX(2_Girdiler!$B$20:$I$20,G7621+1)-INDEX(2_Girdiler!$B$20:$I$20,G7621)))</f>
        <v>13.8392080250381</v>
      </c>
      <c r="I7621" s="16" t="n">
        <f aca="false">H7621/2_Girdiler!$B$17</f>
        <v>5.54455449721076</v>
      </c>
      <c r="J7621" s="16" t="n">
        <f aca="false">D7621+I7621</f>
        <v>22.0285516897786</v>
      </c>
    </row>
    <row r="7622" customFormat="false" ht="15" hidden="false" customHeight="false" outlineLevel="0" collapsed="false">
      <c r="A7622" s="0" t="n">
        <v>7610</v>
      </c>
      <c r="B7622" s="7" t="n">
        <v>0.82114</v>
      </c>
      <c r="C7622" s="7" t="n">
        <v>0.677559</v>
      </c>
      <c r="D7622" s="16" t="n">
        <f aca="false">LOGINV(B7622,$B$7,$C$7)</f>
        <v>22.6113267999208</v>
      </c>
      <c r="E7622" s="16" t="n">
        <f aca="false">LOGINV(C7622,$B$8,$C$8)</f>
        <v>147.043659725923</v>
      </c>
      <c r="F7622" s="16" t="n">
        <f aca="false">$B$5/100*E7622*2_Girdiler!$B$14*2_Girdiler!$B$15*2_Girdiler!$B$16</f>
        <v>3.69961847870422</v>
      </c>
      <c r="G7622" s="16" t="n">
        <f aca="false">MIN(MATCH(F7622,2_Girdiler!$B$20:$I$20,1),7)</f>
        <v>1</v>
      </c>
      <c r="H7622" s="16" t="n">
        <f aca="false">IF(F7622&gt;=40,2_Girdiler!$I$21+(F7622-40)*(2_Girdiler!$I$21-2_Girdiler!$H$21)/(2_Girdiler!$I$20-2_Girdiler!$H$20),INDEX(2_Girdiler!$B$21:$I$21,G7622)+(F7622-INDEX(2_Girdiler!$B$20:$I$20,G7622))*(INDEX(2_Girdiler!$B$21:$I$21,G7622+1)-INDEX(2_Girdiler!$B$21:$I$21,G7622))/(INDEX(2_Girdiler!$B$20:$I$20,G7622+1)-INDEX(2_Girdiler!$B$20:$I$20,G7622)))</f>
        <v>8.13916065314928</v>
      </c>
      <c r="I7622" s="16" t="n">
        <f aca="false">H7622/2_Girdiler!$B$17</f>
        <v>3.26088167193481</v>
      </c>
      <c r="J7622" s="16" t="n">
        <f aca="false">D7622+I7622</f>
        <v>25.8722084718556</v>
      </c>
    </row>
    <row r="7623" customFormat="false" ht="15" hidden="false" customHeight="false" outlineLevel="0" collapsed="false">
      <c r="A7623" s="0" t="n">
        <v>7611</v>
      </c>
      <c r="B7623" s="7" t="n">
        <v>0.702361</v>
      </c>
      <c r="C7623" s="7" t="n">
        <v>0.479959</v>
      </c>
      <c r="D7623" s="16" t="n">
        <f aca="false">LOGINV(B7623,$B$7,$C$7)</f>
        <v>18.208575130678</v>
      </c>
      <c r="E7623" s="16" t="n">
        <f aca="false">LOGINV(C7623,$B$8,$C$8)</f>
        <v>105.719411687013</v>
      </c>
      <c r="F7623" s="16" t="n">
        <f aca="false">$B$5/100*E7623*2_Girdiler!$B$14*2_Girdiler!$B$15*2_Girdiler!$B$16</f>
        <v>2.65990039804524</v>
      </c>
      <c r="G7623" s="16" t="n">
        <f aca="false">MIN(MATCH(F7623,2_Girdiler!$B$20:$I$20,1),7)</f>
        <v>1</v>
      </c>
      <c r="H7623" s="16" t="n">
        <f aca="false">IF(F7623&gt;=40,2_Girdiler!$I$21+(F7623-40)*(2_Girdiler!$I$21-2_Girdiler!$H$21)/(2_Girdiler!$I$20-2_Girdiler!$H$20),INDEX(2_Girdiler!$B$21:$I$21,G7623)+(F7623-INDEX(2_Girdiler!$B$20:$I$20,G7623))*(INDEX(2_Girdiler!$B$21:$I$21,G7623+1)-INDEX(2_Girdiler!$B$21:$I$21,G7623))/(INDEX(2_Girdiler!$B$20:$I$20,G7623+1)-INDEX(2_Girdiler!$B$20:$I$20,G7623)))</f>
        <v>5.85178087569953</v>
      </c>
      <c r="I7623" s="16" t="n">
        <f aca="false">H7623/2_Girdiler!$B$17</f>
        <v>2.3444634918668</v>
      </c>
      <c r="J7623" s="16" t="n">
        <f aca="false">D7623+I7623</f>
        <v>20.5530386225448</v>
      </c>
    </row>
    <row r="7624" customFormat="false" ht="15" hidden="false" customHeight="false" outlineLevel="0" collapsed="false">
      <c r="A7624" s="0" t="n">
        <v>7612</v>
      </c>
      <c r="B7624" s="7" t="n">
        <v>0.205753</v>
      </c>
      <c r="C7624" s="7" t="n">
        <v>0.876598</v>
      </c>
      <c r="D7624" s="16" t="n">
        <f aca="false">LOGINV(B7624,$B$7,$C$7)</f>
        <v>8.5680256213137</v>
      </c>
      <c r="E7624" s="16" t="n">
        <f aca="false">LOGINV(C7624,$B$8,$C$8)</f>
        <v>230.629617693796</v>
      </c>
      <c r="F7624" s="16" t="n">
        <f aca="false">$B$5/100*E7624*2_Girdiler!$B$14*2_Girdiler!$B$15*2_Girdiler!$B$16</f>
        <v>5.8026411811759</v>
      </c>
      <c r="G7624" s="16" t="n">
        <f aca="false">MIN(MATCH(F7624,2_Girdiler!$B$20:$I$20,1),7)</f>
        <v>2</v>
      </c>
      <c r="H7624" s="16" t="n">
        <f aca="false">IF(F7624&gt;=40,2_Girdiler!$I$21+(F7624-40)*(2_Girdiler!$I$21-2_Girdiler!$H$21)/(2_Girdiler!$I$20-2_Girdiler!$H$20),INDEX(2_Girdiler!$B$21:$I$21,G7624)+(F7624-INDEX(2_Girdiler!$B$20:$I$20,G7624))*(INDEX(2_Girdiler!$B$21:$I$21,G7624+1)-INDEX(2_Girdiler!$B$21:$I$21,G7624))/(INDEX(2_Girdiler!$B$20:$I$20,G7624+1)-INDEX(2_Girdiler!$B$20:$I$20,G7624)))</f>
        <v>12.2842258898814</v>
      </c>
      <c r="I7624" s="16" t="n">
        <f aca="false">H7624/2_Girdiler!$B$17</f>
        <v>4.92156485972814</v>
      </c>
      <c r="J7624" s="16" t="n">
        <f aca="false">D7624+I7624</f>
        <v>13.4895904810418</v>
      </c>
    </row>
    <row r="7625" customFormat="false" ht="15" hidden="false" customHeight="false" outlineLevel="0" collapsed="false">
      <c r="A7625" s="0" t="n">
        <v>7613</v>
      </c>
      <c r="B7625" s="7" t="n">
        <v>0.050199</v>
      </c>
      <c r="C7625" s="7" t="n">
        <v>0.043284</v>
      </c>
      <c r="D7625" s="16" t="n">
        <f aca="false">LOGINV(B7625,$B$7,$C$7)</f>
        <v>5.41965623434086</v>
      </c>
      <c r="E7625" s="16" t="n">
        <f aca="false">LOGINV(C7625,$B$8,$C$8)</f>
        <v>36.1248186483463</v>
      </c>
      <c r="F7625" s="16" t="n">
        <f aca="false">$B$5/100*E7625*2_Girdiler!$B$14*2_Girdiler!$B$15*2_Girdiler!$B$16</f>
        <v>0.908900437192393</v>
      </c>
      <c r="G7625" s="16" t="n">
        <f aca="false">MIN(MATCH(F7625,2_Girdiler!$B$20:$I$20,1),7)</f>
        <v>1</v>
      </c>
      <c r="H7625" s="16" t="n">
        <f aca="false">IF(F7625&gt;=40,2_Girdiler!$I$21+(F7625-40)*(2_Girdiler!$I$21-2_Girdiler!$H$21)/(2_Girdiler!$I$20-2_Girdiler!$H$20),INDEX(2_Girdiler!$B$21:$I$21,G7625)+(F7625-INDEX(2_Girdiler!$B$20:$I$20,G7625))*(INDEX(2_Girdiler!$B$21:$I$21,G7625+1)-INDEX(2_Girdiler!$B$21:$I$21,G7625))/(INDEX(2_Girdiler!$B$20:$I$20,G7625+1)-INDEX(2_Girdiler!$B$20:$I$20,G7625)))</f>
        <v>1.99958096182326</v>
      </c>
      <c r="I7625" s="16" t="n">
        <f aca="false">H7625/2_Girdiler!$B$17</f>
        <v>0.801114167397141</v>
      </c>
      <c r="J7625" s="16" t="n">
        <f aca="false">D7625+I7625</f>
        <v>6.220770401738</v>
      </c>
    </row>
    <row r="7626" customFormat="false" ht="15" hidden="false" customHeight="false" outlineLevel="0" collapsed="false">
      <c r="A7626" s="0" t="n">
        <v>7614</v>
      </c>
      <c r="B7626" s="7" t="n">
        <v>0.62413</v>
      </c>
      <c r="C7626" s="7" t="n">
        <v>0.072276</v>
      </c>
      <c r="D7626" s="16" t="n">
        <f aca="false">LOGINV(B7626,$B$7,$C$7)</f>
        <v>16.1534102215758</v>
      </c>
      <c r="E7626" s="16" t="n">
        <f aca="false">LOGINV(C7626,$B$8,$C$8)</f>
        <v>42.5812437001819</v>
      </c>
      <c r="F7626" s="16" t="n">
        <f aca="false">$B$5/100*E7626*2_Girdiler!$B$14*2_Girdiler!$B$15*2_Girdiler!$B$16</f>
        <v>1.07134409149658</v>
      </c>
      <c r="G7626" s="16" t="n">
        <f aca="false">MIN(MATCH(F7626,2_Girdiler!$B$20:$I$20,1),7)</f>
        <v>1</v>
      </c>
      <c r="H7626" s="16" t="n">
        <f aca="false">IF(F7626&gt;=40,2_Girdiler!$I$21+(F7626-40)*(2_Girdiler!$I$21-2_Girdiler!$H$21)/(2_Girdiler!$I$20-2_Girdiler!$H$20),INDEX(2_Girdiler!$B$21:$I$21,G7626)+(F7626-INDEX(2_Girdiler!$B$20:$I$20,G7626))*(INDEX(2_Girdiler!$B$21:$I$21,G7626+1)-INDEX(2_Girdiler!$B$21:$I$21,G7626))/(INDEX(2_Girdiler!$B$20:$I$20,G7626+1)-INDEX(2_Girdiler!$B$20:$I$20,G7626)))</f>
        <v>2.35695700129247</v>
      </c>
      <c r="I7626" s="16" t="n">
        <f aca="false">H7626/2_Girdiler!$B$17</f>
        <v>0.944293670389611</v>
      </c>
      <c r="J7626" s="16" t="n">
        <f aca="false">D7626+I7626</f>
        <v>17.0977038919654</v>
      </c>
    </row>
    <row r="7627" customFormat="false" ht="15" hidden="false" customHeight="false" outlineLevel="0" collapsed="false">
      <c r="A7627" s="0" t="n">
        <v>7615</v>
      </c>
      <c r="B7627" s="7" t="n">
        <v>0.267721</v>
      </c>
      <c r="C7627" s="7" t="n">
        <v>0.764337</v>
      </c>
      <c r="D7627" s="16" t="n">
        <f aca="false">LOGINV(B7627,$B$7,$C$7)</f>
        <v>9.58661589835569</v>
      </c>
      <c r="E7627" s="16" t="n">
        <f aca="false">LOGINV(C7627,$B$8,$C$8)</f>
        <v>173.850845734913</v>
      </c>
      <c r="F7627" s="16" t="n">
        <f aca="false">$B$5/100*E7627*2_Girdiler!$B$14*2_Girdiler!$B$15*2_Girdiler!$B$16</f>
        <v>4.3740872786904</v>
      </c>
      <c r="G7627" s="16" t="n">
        <f aca="false">MIN(MATCH(F7627,2_Girdiler!$B$20:$I$20,1),7)</f>
        <v>1</v>
      </c>
      <c r="H7627" s="16" t="n">
        <f aca="false">IF(F7627&gt;=40,2_Girdiler!$I$21+(F7627-40)*(2_Girdiler!$I$21-2_Girdiler!$H$21)/(2_Girdiler!$I$20-2_Girdiler!$H$20),INDEX(2_Girdiler!$B$21:$I$21,G7627)+(F7627-INDEX(2_Girdiler!$B$20:$I$20,G7627))*(INDEX(2_Girdiler!$B$21:$I$21,G7627+1)-INDEX(2_Girdiler!$B$21:$I$21,G7627))/(INDEX(2_Girdiler!$B$20:$I$20,G7627+1)-INDEX(2_Girdiler!$B$20:$I$20,G7627)))</f>
        <v>9.62299201311889</v>
      </c>
      <c r="I7627" s="16" t="n">
        <f aca="false">H7627/2_Girdiler!$B$17</f>
        <v>3.85536538987135</v>
      </c>
      <c r="J7627" s="16" t="n">
        <f aca="false">D7627+I7627</f>
        <v>13.441981288227</v>
      </c>
    </row>
    <row r="7628" customFormat="false" ht="15" hidden="false" customHeight="false" outlineLevel="0" collapsed="false">
      <c r="A7628" s="0" t="n">
        <v>7616</v>
      </c>
      <c r="B7628" s="7" t="n">
        <v>0.738328</v>
      </c>
      <c r="C7628" s="7" t="n">
        <v>0.760421</v>
      </c>
      <c r="D7628" s="16" t="n">
        <f aca="false">LOGINV(B7628,$B$7,$C$7)</f>
        <v>19.3275637268492</v>
      </c>
      <c r="E7628" s="16" t="n">
        <f aca="false">LOGINV(C7628,$B$8,$C$8)</f>
        <v>172.435277684896</v>
      </c>
      <c r="F7628" s="16" t="n">
        <f aca="false">$B$5/100*E7628*2_Girdiler!$B$14*2_Girdiler!$B$15*2_Girdiler!$B$16</f>
        <v>4.33847158655199</v>
      </c>
      <c r="G7628" s="16" t="n">
        <f aca="false">MIN(MATCH(F7628,2_Girdiler!$B$20:$I$20,1),7)</f>
        <v>1</v>
      </c>
      <c r="H7628" s="16" t="n">
        <f aca="false">IF(F7628&gt;=40,2_Girdiler!$I$21+(F7628-40)*(2_Girdiler!$I$21-2_Girdiler!$H$21)/(2_Girdiler!$I$20-2_Girdiler!$H$20),INDEX(2_Girdiler!$B$21:$I$21,G7628)+(F7628-INDEX(2_Girdiler!$B$20:$I$20,G7628))*(INDEX(2_Girdiler!$B$21:$I$21,G7628+1)-INDEX(2_Girdiler!$B$21:$I$21,G7628))/(INDEX(2_Girdiler!$B$20:$I$20,G7628+1)-INDEX(2_Girdiler!$B$20:$I$20,G7628)))</f>
        <v>9.54463749041437</v>
      </c>
      <c r="I7628" s="16" t="n">
        <f aca="false">H7628/2_Girdiler!$B$17</f>
        <v>3.8239733535314</v>
      </c>
      <c r="J7628" s="16" t="n">
        <f aca="false">D7628+I7628</f>
        <v>23.1515370803806</v>
      </c>
    </row>
    <row r="7629" customFormat="false" ht="15" hidden="false" customHeight="false" outlineLevel="0" collapsed="false">
      <c r="A7629" s="0" t="n">
        <v>7617</v>
      </c>
      <c r="B7629" s="7" t="n">
        <v>0.503419</v>
      </c>
      <c r="C7629" s="7" t="n">
        <v>0.962457</v>
      </c>
      <c r="D7629" s="16" t="n">
        <f aca="false">LOGINV(B7629,$B$7,$C$7)</f>
        <v>13.6069006775333</v>
      </c>
      <c r="E7629" s="16" t="n">
        <f aca="false">LOGINV(C7629,$B$8,$C$8)</f>
        <v>344.529410831837</v>
      </c>
      <c r="F7629" s="16" t="n">
        <f aca="false">$B$5/100*E7629*2_Girdiler!$B$14*2_Girdiler!$B$15*2_Girdiler!$B$16</f>
        <v>8.66835997652902</v>
      </c>
      <c r="G7629" s="16" t="n">
        <f aca="false">MIN(MATCH(F7629,2_Girdiler!$B$20:$I$20,1),7)</f>
        <v>2</v>
      </c>
      <c r="H7629" s="16" t="n">
        <f aca="false">IF(F7629&gt;=40,2_Girdiler!$I$21+(F7629-40)*(2_Girdiler!$I$21-2_Girdiler!$H$21)/(2_Girdiler!$I$20-2_Girdiler!$H$20),INDEX(2_Girdiler!$B$21:$I$21,G7629)+(F7629-INDEX(2_Girdiler!$B$20:$I$20,G7629))*(INDEX(2_Girdiler!$B$21:$I$21,G7629+1)-INDEX(2_Girdiler!$B$21:$I$21,G7629))/(INDEX(2_Girdiler!$B$20:$I$20,G7629+1)-INDEX(2_Girdiler!$B$20:$I$20,G7629)))</f>
        <v>16.8693759624464</v>
      </c>
      <c r="I7629" s="16" t="n">
        <f aca="false">H7629/2_Girdiler!$B$17</f>
        <v>6.7585640875186</v>
      </c>
      <c r="J7629" s="16" t="n">
        <f aca="false">D7629+I7629</f>
        <v>20.3654647650519</v>
      </c>
    </row>
    <row r="7630" customFormat="false" ht="15" hidden="false" customHeight="false" outlineLevel="0" collapsed="false">
      <c r="A7630" s="0" t="n">
        <v>7618</v>
      </c>
      <c r="B7630" s="7" t="n">
        <v>0.758577</v>
      </c>
      <c r="C7630" s="7" t="n">
        <v>0.693259</v>
      </c>
      <c r="D7630" s="16" t="n">
        <f aca="false">LOGINV(B7630,$B$7,$C$7)</f>
        <v>20.0242831851982</v>
      </c>
      <c r="E7630" s="16" t="n">
        <f aca="false">LOGINV(C7630,$B$8,$C$8)</f>
        <v>151.301902288326</v>
      </c>
      <c r="F7630" s="16" t="n">
        <f aca="false">$B$5/100*E7630*2_Girdiler!$B$14*2_Girdiler!$B$15*2_Girdiler!$B$16</f>
        <v>3.80675586157429</v>
      </c>
      <c r="G7630" s="16" t="n">
        <f aca="false">MIN(MATCH(F7630,2_Girdiler!$B$20:$I$20,1),7)</f>
        <v>1</v>
      </c>
      <c r="H7630" s="16" t="n">
        <f aca="false">IF(F7630&gt;=40,2_Girdiler!$I$21+(F7630-40)*(2_Girdiler!$I$21-2_Girdiler!$H$21)/(2_Girdiler!$I$20-2_Girdiler!$H$20),INDEX(2_Girdiler!$B$21:$I$21,G7630)+(F7630-INDEX(2_Girdiler!$B$20:$I$20,G7630))*(INDEX(2_Girdiler!$B$21:$I$21,G7630+1)-INDEX(2_Girdiler!$B$21:$I$21,G7630))/(INDEX(2_Girdiler!$B$20:$I$20,G7630+1)-INDEX(2_Girdiler!$B$20:$I$20,G7630)))</f>
        <v>8.37486289546344</v>
      </c>
      <c r="I7630" s="16" t="n">
        <f aca="false">H7630/2_Girdiler!$B$17</f>
        <v>3.35531366004144</v>
      </c>
      <c r="J7630" s="16" t="n">
        <f aca="false">D7630+I7630</f>
        <v>23.3795968452397</v>
      </c>
    </row>
    <row r="7631" customFormat="false" ht="15" hidden="false" customHeight="false" outlineLevel="0" collapsed="false">
      <c r="A7631" s="0" t="n">
        <v>7619</v>
      </c>
      <c r="B7631" s="7" t="n">
        <v>0.894515</v>
      </c>
      <c r="C7631" s="7" t="n">
        <v>0.142297</v>
      </c>
      <c r="D7631" s="16" t="n">
        <f aca="false">LOGINV(B7631,$B$7,$C$7)</f>
        <v>27.195543893386</v>
      </c>
      <c r="E7631" s="16" t="n">
        <f aca="false">LOGINV(C7631,$B$8,$C$8)</f>
        <v>54.7352435299992</v>
      </c>
      <c r="F7631" s="16" t="n">
        <f aca="false">$B$5/100*E7631*2_Girdiler!$B$14*2_Girdiler!$B$15*2_Girdiler!$B$16</f>
        <v>1.37713872721478</v>
      </c>
      <c r="G7631" s="16" t="n">
        <f aca="false">MIN(MATCH(F7631,2_Girdiler!$B$20:$I$20,1),7)</f>
        <v>1</v>
      </c>
      <c r="H7631" s="16" t="n">
        <f aca="false">IF(F7631&gt;=40,2_Girdiler!$I$21+(F7631-40)*(2_Girdiler!$I$21-2_Girdiler!$H$21)/(2_Girdiler!$I$20-2_Girdiler!$H$20),INDEX(2_Girdiler!$B$21:$I$21,G7631)+(F7631-INDEX(2_Girdiler!$B$20:$I$20,G7631))*(INDEX(2_Girdiler!$B$21:$I$21,G7631+1)-INDEX(2_Girdiler!$B$21:$I$21,G7631))/(INDEX(2_Girdiler!$B$20:$I$20,G7631+1)-INDEX(2_Girdiler!$B$20:$I$20,G7631)))</f>
        <v>3.02970519987252</v>
      </c>
      <c r="I7631" s="16" t="n">
        <f aca="false">H7631/2_Girdiler!$B$17</f>
        <v>1.21382419866687</v>
      </c>
      <c r="J7631" s="16" t="n">
        <f aca="false">D7631+I7631</f>
        <v>28.4093680920529</v>
      </c>
    </row>
    <row r="7632" customFormat="false" ht="15" hidden="false" customHeight="false" outlineLevel="0" collapsed="false">
      <c r="A7632" s="0" t="n">
        <v>7620</v>
      </c>
      <c r="B7632" s="7" t="n">
        <v>0.891865</v>
      </c>
      <c r="C7632" s="7" t="n">
        <v>0.632458</v>
      </c>
      <c r="D7632" s="16" t="n">
        <f aca="false">LOGINV(B7632,$B$7,$C$7)</f>
        <v>26.9782031692535</v>
      </c>
      <c r="E7632" s="16" t="n">
        <f aca="false">LOGINV(C7632,$B$8,$C$8)</f>
        <v>135.863029025657</v>
      </c>
      <c r="F7632" s="16" t="n">
        <f aca="false">$B$5/100*E7632*2_Girdiler!$B$14*2_Girdiler!$B$15*2_Girdiler!$B$16</f>
        <v>3.41831381028554</v>
      </c>
      <c r="G7632" s="16" t="n">
        <f aca="false">MIN(MATCH(F7632,2_Girdiler!$B$20:$I$20,1),7)</f>
        <v>1</v>
      </c>
      <c r="H7632" s="16" t="n">
        <f aca="false">IF(F7632&gt;=40,2_Girdiler!$I$21+(F7632-40)*(2_Girdiler!$I$21-2_Girdiler!$H$21)/(2_Girdiler!$I$20-2_Girdiler!$H$20),INDEX(2_Girdiler!$B$21:$I$21,G7632)+(F7632-INDEX(2_Girdiler!$B$20:$I$20,G7632))*(INDEX(2_Girdiler!$B$21:$I$21,G7632+1)-INDEX(2_Girdiler!$B$21:$I$21,G7632))/(INDEX(2_Girdiler!$B$20:$I$20,G7632+1)-INDEX(2_Girdiler!$B$20:$I$20,G7632)))</f>
        <v>7.52029038262818</v>
      </c>
      <c r="I7632" s="16" t="n">
        <f aca="false">H7632/2_Girdiler!$B$17</f>
        <v>3.01293685201449</v>
      </c>
      <c r="J7632" s="16" t="n">
        <f aca="false">D7632+I7632</f>
        <v>29.991140021268</v>
      </c>
    </row>
    <row r="7633" customFormat="false" ht="15" hidden="false" customHeight="false" outlineLevel="0" collapsed="false">
      <c r="A7633" s="0" t="n">
        <v>7621</v>
      </c>
      <c r="B7633" s="7" t="n">
        <v>0.762931</v>
      </c>
      <c r="C7633" s="7" t="n">
        <v>0.597454</v>
      </c>
      <c r="D7633" s="16" t="n">
        <f aca="false">LOGINV(B7633,$B$7,$C$7)</f>
        <v>20.1814936331405</v>
      </c>
      <c r="E7633" s="16" t="n">
        <f aca="false">LOGINV(C7633,$B$8,$C$8)</f>
        <v>128.06197196702</v>
      </c>
      <c r="F7633" s="16" t="n">
        <f aca="false">$B$5/100*E7633*2_Girdiler!$B$14*2_Girdiler!$B$15*2_Girdiler!$B$16</f>
        <v>3.22203921469023</v>
      </c>
      <c r="G7633" s="16" t="n">
        <f aca="false">MIN(MATCH(F7633,2_Girdiler!$B$20:$I$20,1),7)</f>
        <v>1</v>
      </c>
      <c r="H7633" s="16" t="n">
        <f aca="false">IF(F7633&gt;=40,2_Girdiler!$I$21+(F7633-40)*(2_Girdiler!$I$21-2_Girdiler!$H$21)/(2_Girdiler!$I$20-2_Girdiler!$H$20),INDEX(2_Girdiler!$B$21:$I$21,G7633)+(F7633-INDEX(2_Girdiler!$B$20:$I$20,G7633))*(INDEX(2_Girdiler!$B$21:$I$21,G7633+1)-INDEX(2_Girdiler!$B$21:$I$21,G7633))/(INDEX(2_Girdiler!$B$20:$I$20,G7633+1)-INDEX(2_Girdiler!$B$20:$I$20,G7633)))</f>
        <v>7.0884862723185</v>
      </c>
      <c r="I7633" s="16" t="n">
        <f aca="false">H7633/2_Girdiler!$B$17</f>
        <v>2.83993841038401</v>
      </c>
      <c r="J7633" s="16" t="n">
        <f aca="false">D7633+I7633</f>
        <v>23.0214320435245</v>
      </c>
    </row>
    <row r="7634" customFormat="false" ht="15" hidden="false" customHeight="false" outlineLevel="0" collapsed="false">
      <c r="A7634" s="0" t="n">
        <v>7622</v>
      </c>
      <c r="B7634" s="7" t="n">
        <v>0.263903</v>
      </c>
      <c r="C7634" s="7" t="n">
        <v>0.619484</v>
      </c>
      <c r="D7634" s="16" t="n">
        <f aca="false">LOGINV(B7634,$B$7,$C$7)</f>
        <v>9.52462594077865</v>
      </c>
      <c r="E7634" s="16" t="n">
        <f aca="false">LOGINV(C7634,$B$8,$C$8)</f>
        <v>132.892738780457</v>
      </c>
      <c r="F7634" s="16" t="n">
        <f aca="false">$B$5/100*E7634*2_Girdiler!$B$14*2_Girdiler!$B$15*2_Girdiler!$B$16</f>
        <v>3.34358130771629</v>
      </c>
      <c r="G7634" s="16" t="n">
        <f aca="false">MIN(MATCH(F7634,2_Girdiler!$B$20:$I$20,1),7)</f>
        <v>1</v>
      </c>
      <c r="H7634" s="16" t="n">
        <f aca="false">IF(F7634&gt;=40,2_Girdiler!$I$21+(F7634-40)*(2_Girdiler!$I$21-2_Girdiler!$H$21)/(2_Girdiler!$I$20-2_Girdiler!$H$20),INDEX(2_Girdiler!$B$21:$I$21,G7634)+(F7634-INDEX(2_Girdiler!$B$20:$I$20,G7634))*(INDEX(2_Girdiler!$B$21:$I$21,G7634+1)-INDEX(2_Girdiler!$B$21:$I$21,G7634))/(INDEX(2_Girdiler!$B$20:$I$20,G7634+1)-INDEX(2_Girdiler!$B$20:$I$20,G7634)))</f>
        <v>7.35587887697583</v>
      </c>
      <c r="I7634" s="16" t="n">
        <f aca="false">H7634/2_Girdiler!$B$17</f>
        <v>2.94706685776275</v>
      </c>
      <c r="J7634" s="16" t="n">
        <f aca="false">D7634+I7634</f>
        <v>12.4716927985414</v>
      </c>
    </row>
    <row r="7635" customFormat="false" ht="15" hidden="false" customHeight="false" outlineLevel="0" collapsed="false">
      <c r="A7635" s="0" t="n">
        <v>7623</v>
      </c>
      <c r="B7635" s="7" t="n">
        <v>0.278036</v>
      </c>
      <c r="C7635" s="7" t="n">
        <v>0.927416</v>
      </c>
      <c r="D7635" s="16" t="n">
        <f aca="false">LOGINV(B7635,$B$7,$C$7)</f>
        <v>9.75389293624373</v>
      </c>
      <c r="E7635" s="16" t="n">
        <f aca="false">LOGINV(C7635,$B$8,$C$8)</f>
        <v>279.6676312216</v>
      </c>
      <c r="F7635" s="16" t="n">
        <f aca="false">$B$5/100*E7635*2_Girdiler!$B$14*2_Girdiler!$B$15*2_Girdiler!$B$16</f>
        <v>7.03643760153546</v>
      </c>
      <c r="G7635" s="16" t="n">
        <f aca="false">MIN(MATCH(F7635,2_Girdiler!$B$20:$I$20,1),7)</f>
        <v>2</v>
      </c>
      <c r="H7635" s="16" t="n">
        <f aca="false">IF(F7635&gt;=40,2_Girdiler!$I$21+(F7635-40)*(2_Girdiler!$I$21-2_Girdiler!$H$21)/(2_Girdiler!$I$20-2_Girdiler!$H$20),INDEX(2_Girdiler!$B$21:$I$21,G7635)+(F7635-INDEX(2_Girdiler!$B$20:$I$20,G7635))*(INDEX(2_Girdiler!$B$21:$I$21,G7635+1)-INDEX(2_Girdiler!$B$21:$I$21,G7635))/(INDEX(2_Girdiler!$B$20:$I$20,G7635+1)-INDEX(2_Girdiler!$B$20:$I$20,G7635)))</f>
        <v>14.2583001624567</v>
      </c>
      <c r="I7635" s="16" t="n">
        <f aca="false">H7635/2_Girdiler!$B$17</f>
        <v>5.71246000098427</v>
      </c>
      <c r="J7635" s="16" t="n">
        <f aca="false">D7635+I7635</f>
        <v>15.466352937228</v>
      </c>
    </row>
    <row r="7636" customFormat="false" ht="15" hidden="false" customHeight="false" outlineLevel="0" collapsed="false">
      <c r="A7636" s="0" t="n">
        <v>7624</v>
      </c>
      <c r="B7636" s="7" t="n">
        <v>0.871181</v>
      </c>
      <c r="C7636" s="7" t="n">
        <v>0.237663</v>
      </c>
      <c r="D7636" s="16" t="n">
        <f aca="false">LOGINV(B7636,$B$7,$C$7)</f>
        <v>25.4514336313163</v>
      </c>
      <c r="E7636" s="16" t="n">
        <f aca="false">LOGINV(C7636,$B$8,$C$8)</f>
        <v>68.8854685608254</v>
      </c>
      <c r="F7636" s="16" t="n">
        <f aca="false">$B$5/100*E7636*2_Girdiler!$B$14*2_Girdiler!$B$15*2_Girdiler!$B$16</f>
        <v>1.73315838899037</v>
      </c>
      <c r="G7636" s="16" t="n">
        <f aca="false">MIN(MATCH(F7636,2_Girdiler!$B$20:$I$20,1),7)</f>
        <v>1</v>
      </c>
      <c r="H7636" s="16" t="n">
        <f aca="false">IF(F7636&gt;=40,2_Girdiler!$I$21+(F7636-40)*(2_Girdiler!$I$21-2_Girdiler!$H$21)/(2_Girdiler!$I$20-2_Girdiler!$H$20),INDEX(2_Girdiler!$B$21:$I$21,G7636)+(F7636-INDEX(2_Girdiler!$B$20:$I$20,G7636))*(INDEX(2_Girdiler!$B$21:$I$21,G7636+1)-INDEX(2_Girdiler!$B$21:$I$21,G7636))/(INDEX(2_Girdiler!$B$20:$I$20,G7636+1)-INDEX(2_Girdiler!$B$20:$I$20,G7636)))</f>
        <v>3.81294845577881</v>
      </c>
      <c r="I7636" s="16" t="n">
        <f aca="false">H7636/2_Girdiler!$B$17</f>
        <v>1.52762358003959</v>
      </c>
      <c r="J7636" s="16" t="n">
        <f aca="false">D7636+I7636</f>
        <v>26.9790572113558</v>
      </c>
    </row>
    <row r="7637" customFormat="false" ht="15" hidden="false" customHeight="false" outlineLevel="0" collapsed="false">
      <c r="A7637" s="0" t="n">
        <v>7625</v>
      </c>
      <c r="B7637" s="7" t="n">
        <v>0.597555</v>
      </c>
      <c r="C7637" s="7" t="n">
        <v>0.564044</v>
      </c>
      <c r="D7637" s="16" t="n">
        <f aca="false">LOGINV(B7637,$B$7,$C$7)</f>
        <v>15.5411434866613</v>
      </c>
      <c r="E7637" s="16" t="n">
        <f aca="false">LOGINV(C7637,$B$8,$C$8)</f>
        <v>121.183176365595</v>
      </c>
      <c r="F7637" s="16" t="n">
        <f aca="false">$B$5/100*E7637*2_Girdiler!$B$14*2_Girdiler!$B$15*2_Girdiler!$B$16</f>
        <v>3.04896871735838</v>
      </c>
      <c r="G7637" s="16" t="n">
        <f aca="false">MIN(MATCH(F7637,2_Girdiler!$B$20:$I$20,1),7)</f>
        <v>1</v>
      </c>
      <c r="H7637" s="16" t="n">
        <f aca="false">IF(F7637&gt;=40,2_Girdiler!$I$21+(F7637-40)*(2_Girdiler!$I$21-2_Girdiler!$H$21)/(2_Girdiler!$I$20-2_Girdiler!$H$20),INDEX(2_Girdiler!$B$21:$I$21,G7637)+(F7637-INDEX(2_Girdiler!$B$20:$I$20,G7637))*(INDEX(2_Girdiler!$B$21:$I$21,G7637+1)-INDEX(2_Girdiler!$B$21:$I$21,G7637))/(INDEX(2_Girdiler!$B$20:$I$20,G7637+1)-INDEX(2_Girdiler!$B$20:$I$20,G7637)))</f>
        <v>6.70773117818843</v>
      </c>
      <c r="I7637" s="16" t="n">
        <f aca="false">H7637/2_Girdiler!$B$17</f>
        <v>2.6873922989537</v>
      </c>
      <c r="J7637" s="16" t="n">
        <f aca="false">D7637+I7637</f>
        <v>18.228535785615</v>
      </c>
    </row>
    <row r="7638" customFormat="false" ht="15" hidden="false" customHeight="false" outlineLevel="0" collapsed="false">
      <c r="A7638" s="0" t="n">
        <v>7626</v>
      </c>
      <c r="B7638" s="7" t="n">
        <v>0.340476</v>
      </c>
      <c r="C7638" s="7" t="n">
        <v>0.558708</v>
      </c>
      <c r="D7638" s="16" t="n">
        <f aca="false">LOGINV(B7638,$B$7,$C$7)</f>
        <v>10.7684113216624</v>
      </c>
      <c r="E7638" s="16" t="n">
        <f aca="false">LOGINV(C7638,$B$8,$C$8)</f>
        <v>120.128953449434</v>
      </c>
      <c r="F7638" s="16" t="n">
        <f aca="false">$B$5/100*E7638*2_Girdiler!$B$14*2_Girdiler!$B$15*2_Girdiler!$B$16</f>
        <v>3.02244446878777</v>
      </c>
      <c r="G7638" s="16" t="n">
        <f aca="false">MIN(MATCH(F7638,2_Girdiler!$B$20:$I$20,1),7)</f>
        <v>1</v>
      </c>
      <c r="H7638" s="16" t="n">
        <f aca="false">IF(F7638&gt;=40,2_Girdiler!$I$21+(F7638-40)*(2_Girdiler!$I$21-2_Girdiler!$H$21)/(2_Girdiler!$I$20-2_Girdiler!$H$20),INDEX(2_Girdiler!$B$21:$I$21,G7638)+(F7638-INDEX(2_Girdiler!$B$20:$I$20,G7638))*(INDEX(2_Girdiler!$B$21:$I$21,G7638+1)-INDEX(2_Girdiler!$B$21:$I$21,G7638))/(INDEX(2_Girdiler!$B$20:$I$20,G7638+1)-INDEX(2_Girdiler!$B$20:$I$20,G7638)))</f>
        <v>6.64937783133309</v>
      </c>
      <c r="I7638" s="16" t="n">
        <f aca="false">H7638/2_Girdiler!$B$17</f>
        <v>2.66401355421999</v>
      </c>
      <c r="J7638" s="16" t="n">
        <f aca="false">D7638+I7638</f>
        <v>13.4324248758824</v>
      </c>
    </row>
    <row r="7639" customFormat="false" ht="15" hidden="false" customHeight="false" outlineLevel="0" collapsed="false">
      <c r="A7639" s="0" t="n">
        <v>7627</v>
      </c>
      <c r="B7639" s="7" t="n">
        <v>0.127168</v>
      </c>
      <c r="C7639" s="7" t="n">
        <v>0.983891</v>
      </c>
      <c r="D7639" s="16" t="n">
        <f aca="false">LOGINV(B7639,$B$7,$C$7)</f>
        <v>7.17376404878192</v>
      </c>
      <c r="E7639" s="16" t="n">
        <f aca="false">LOGINV(C7639,$B$8,$C$8)</f>
        <v>435.15114843223</v>
      </c>
      <c r="F7639" s="16" t="n">
        <f aca="false">$B$5/100*E7639*2_Girdiler!$B$14*2_Girdiler!$B$15*2_Girdiler!$B$16</f>
        <v>10.9484028945549</v>
      </c>
      <c r="G7639" s="16" t="n">
        <f aca="false">MIN(MATCH(F7639,2_Girdiler!$B$20:$I$20,1),7)</f>
        <v>3</v>
      </c>
      <c r="H7639" s="16" t="n">
        <f aca="false">IF(F7639&gt;=40,2_Girdiler!$I$21+(F7639-40)*(2_Girdiler!$I$21-2_Girdiler!$H$21)/(2_Girdiler!$I$20-2_Girdiler!$H$20),INDEX(2_Girdiler!$B$21:$I$21,G7639)+(F7639-INDEX(2_Girdiler!$B$20:$I$20,G7639))*(INDEX(2_Girdiler!$B$21:$I$21,G7639+1)-INDEX(2_Girdiler!$B$21:$I$21,G7639))/(INDEX(2_Girdiler!$B$20:$I$20,G7639+1)-INDEX(2_Girdiler!$B$20:$I$20,G7639)))</f>
        <v>19.8535626050994</v>
      </c>
      <c r="I7639" s="16" t="n">
        <f aca="false">H7639/2_Girdiler!$B$17</f>
        <v>7.95415168473535</v>
      </c>
      <c r="J7639" s="16" t="n">
        <f aca="false">D7639+I7639</f>
        <v>15.1279157335173</v>
      </c>
    </row>
    <row r="7640" customFormat="false" ht="15" hidden="false" customHeight="false" outlineLevel="0" collapsed="false">
      <c r="A7640" s="0" t="n">
        <v>7628</v>
      </c>
      <c r="B7640" s="7" t="n">
        <v>0.824617</v>
      </c>
      <c r="C7640" s="7" t="n">
        <v>0.74651</v>
      </c>
      <c r="D7640" s="16" t="n">
        <f aca="false">LOGINV(B7640,$B$7,$C$7)</f>
        <v>22.7806721904607</v>
      </c>
      <c r="E7640" s="16" t="n">
        <f aca="false">LOGINV(C7640,$B$8,$C$8)</f>
        <v>167.5947651117</v>
      </c>
      <c r="F7640" s="16" t="n">
        <f aca="false">$B$5/100*E7640*2_Girdiler!$B$14*2_Girdiler!$B$15*2_Girdiler!$B$16</f>
        <v>4.21668429021038</v>
      </c>
      <c r="G7640" s="16" t="n">
        <f aca="false">MIN(MATCH(F7640,2_Girdiler!$B$20:$I$20,1),7)</f>
        <v>1</v>
      </c>
      <c r="H7640" s="16" t="n">
        <f aca="false">IF(F7640&gt;=40,2_Girdiler!$I$21+(F7640-40)*(2_Girdiler!$I$21-2_Girdiler!$H$21)/(2_Girdiler!$I$20-2_Girdiler!$H$20),INDEX(2_Girdiler!$B$21:$I$21,G7640)+(F7640-INDEX(2_Girdiler!$B$20:$I$20,G7640))*(INDEX(2_Girdiler!$B$21:$I$21,G7640+1)-INDEX(2_Girdiler!$B$21:$I$21,G7640))/(INDEX(2_Girdiler!$B$20:$I$20,G7640+1)-INDEX(2_Girdiler!$B$20:$I$20,G7640)))</f>
        <v>9.27670543846283</v>
      </c>
      <c r="I7640" s="16" t="n">
        <f aca="false">H7640/2_Girdiler!$B$17</f>
        <v>3.71662878143543</v>
      </c>
      <c r="J7640" s="16" t="n">
        <f aca="false">D7640+I7640</f>
        <v>26.4973009718962</v>
      </c>
    </row>
    <row r="7641" customFormat="false" ht="15" hidden="false" customHeight="false" outlineLevel="0" collapsed="false">
      <c r="A7641" s="0" t="n">
        <v>7629</v>
      </c>
      <c r="B7641" s="7" t="n">
        <v>0.165497</v>
      </c>
      <c r="C7641" s="7" t="n">
        <v>0.235707</v>
      </c>
      <c r="D7641" s="16" t="n">
        <f aca="false">LOGINV(B7641,$B$7,$C$7)</f>
        <v>7.8769741411271</v>
      </c>
      <c r="E7641" s="16" t="n">
        <f aca="false">LOGINV(C7641,$B$8,$C$8)</f>
        <v>68.604128997269</v>
      </c>
      <c r="F7641" s="16" t="n">
        <f aca="false">$B$5/100*E7641*2_Girdiler!$B$14*2_Girdiler!$B$15*2_Girdiler!$B$16</f>
        <v>1.72607988557129</v>
      </c>
      <c r="G7641" s="16" t="n">
        <f aca="false">MIN(MATCH(F7641,2_Girdiler!$B$20:$I$20,1),7)</f>
        <v>1</v>
      </c>
      <c r="H7641" s="16" t="n">
        <f aca="false">IF(F7641&gt;=40,2_Girdiler!$I$21+(F7641-40)*(2_Girdiler!$I$21-2_Girdiler!$H$21)/(2_Girdiler!$I$20-2_Girdiler!$H$20),INDEX(2_Girdiler!$B$21:$I$21,G7641)+(F7641-INDEX(2_Girdiler!$B$20:$I$20,G7641))*(INDEX(2_Girdiler!$B$21:$I$21,G7641+1)-INDEX(2_Girdiler!$B$21:$I$21,G7641))/(INDEX(2_Girdiler!$B$20:$I$20,G7641+1)-INDEX(2_Girdiler!$B$20:$I$20,G7641)))</f>
        <v>3.79737574825683</v>
      </c>
      <c r="I7641" s="16" t="n">
        <f aca="false">H7641/2_Girdiler!$B$17</f>
        <v>1.52138451452597</v>
      </c>
      <c r="J7641" s="16" t="n">
        <f aca="false">D7641+I7641</f>
        <v>9.39835865565308</v>
      </c>
    </row>
    <row r="7642" customFormat="false" ht="15" hidden="false" customHeight="false" outlineLevel="0" collapsed="false">
      <c r="A7642" s="0" t="n">
        <v>7630</v>
      </c>
      <c r="B7642" s="7" t="n">
        <v>0.802429</v>
      </c>
      <c r="C7642" s="7" t="n">
        <v>0.322011</v>
      </c>
      <c r="D7642" s="16" t="n">
        <f aca="false">LOGINV(B7642,$B$7,$C$7)</f>
        <v>21.7534764801866</v>
      </c>
      <c r="E7642" s="16" t="n">
        <f aca="false">LOGINV(C7642,$B$8,$C$8)</f>
        <v>81.0409591791574</v>
      </c>
      <c r="F7642" s="16" t="n">
        <f aca="false">$B$5/100*E7642*2_Girdiler!$B$14*2_Girdiler!$B$15*2_Girdiler!$B$16</f>
        <v>2.0389905329476</v>
      </c>
      <c r="G7642" s="16" t="n">
        <f aca="false">MIN(MATCH(F7642,2_Girdiler!$B$20:$I$20,1),7)</f>
        <v>1</v>
      </c>
      <c r="H7642" s="16" t="n">
        <f aca="false">IF(F7642&gt;=40,2_Girdiler!$I$21+(F7642-40)*(2_Girdiler!$I$21-2_Girdiler!$H$21)/(2_Girdiler!$I$20-2_Girdiler!$H$20),INDEX(2_Girdiler!$B$21:$I$21,G7642)+(F7642-INDEX(2_Girdiler!$B$20:$I$20,G7642))*(INDEX(2_Girdiler!$B$21:$I$21,G7642+1)-INDEX(2_Girdiler!$B$21:$I$21,G7642))/(INDEX(2_Girdiler!$B$20:$I$20,G7642+1)-INDEX(2_Girdiler!$B$20:$I$20,G7642)))</f>
        <v>4.48577917248472</v>
      </c>
      <c r="I7642" s="16" t="n">
        <f aca="false">H7642/2_Girdiler!$B$17</f>
        <v>1.79718716846343</v>
      </c>
      <c r="J7642" s="16" t="n">
        <f aca="false">D7642+I7642</f>
        <v>23.5506636486501</v>
      </c>
    </row>
    <row r="7643" customFormat="false" ht="15" hidden="false" customHeight="false" outlineLevel="0" collapsed="false">
      <c r="A7643" s="0" t="n">
        <v>7631</v>
      </c>
      <c r="B7643" s="7" t="n">
        <v>0.845994</v>
      </c>
      <c r="C7643" s="7" t="n">
        <v>0.692073</v>
      </c>
      <c r="D7643" s="16" t="n">
        <f aca="false">LOGINV(B7643,$B$7,$C$7)</f>
        <v>23.9032601904013</v>
      </c>
      <c r="E7643" s="16" t="n">
        <f aca="false">LOGINV(C7643,$B$8,$C$8)</f>
        <v>150.972690820215</v>
      </c>
      <c r="F7643" s="16" t="n">
        <f aca="false">$B$5/100*E7643*2_Girdiler!$B$14*2_Girdiler!$B$15*2_Girdiler!$B$16</f>
        <v>3.79847290103661</v>
      </c>
      <c r="G7643" s="16" t="n">
        <f aca="false">MIN(MATCH(F7643,2_Girdiler!$B$20:$I$20,1),7)</f>
        <v>1</v>
      </c>
      <c r="H7643" s="16" t="n">
        <f aca="false">IF(F7643&gt;=40,2_Girdiler!$I$21+(F7643-40)*(2_Girdiler!$I$21-2_Girdiler!$H$21)/(2_Girdiler!$I$20-2_Girdiler!$H$20),INDEX(2_Girdiler!$B$21:$I$21,G7643)+(F7643-INDEX(2_Girdiler!$B$20:$I$20,G7643))*(INDEX(2_Girdiler!$B$21:$I$21,G7643+1)-INDEX(2_Girdiler!$B$21:$I$21,G7643))/(INDEX(2_Girdiler!$B$20:$I$20,G7643+1)-INDEX(2_Girdiler!$B$20:$I$20,G7643)))</f>
        <v>8.35664038228055</v>
      </c>
      <c r="I7643" s="16" t="n">
        <f aca="false">H7643/2_Girdiler!$B$17</f>
        <v>3.34801297367009</v>
      </c>
      <c r="J7643" s="16" t="n">
        <f aca="false">D7643+I7643</f>
        <v>27.2512731640714</v>
      </c>
    </row>
    <row r="7644" customFormat="false" ht="15" hidden="false" customHeight="false" outlineLevel="0" collapsed="false">
      <c r="A7644" s="0" t="n">
        <v>7632</v>
      </c>
      <c r="B7644" s="7" t="n">
        <v>0.718193</v>
      </c>
      <c r="C7644" s="7" t="n">
        <v>0.173406</v>
      </c>
      <c r="D7644" s="16" t="n">
        <f aca="false">LOGINV(B7644,$B$7,$C$7)</f>
        <v>18.6843893279004</v>
      </c>
      <c r="E7644" s="16" t="n">
        <f aca="false">LOGINV(C7644,$B$8,$C$8)</f>
        <v>59.498347752307</v>
      </c>
      <c r="F7644" s="16" t="n">
        <f aca="false">$B$5/100*E7644*2_Girdiler!$B$14*2_Girdiler!$B$15*2_Girdiler!$B$16</f>
        <v>1.49697842944804</v>
      </c>
      <c r="G7644" s="16" t="n">
        <f aca="false">MIN(MATCH(F7644,2_Girdiler!$B$20:$I$20,1),7)</f>
        <v>1</v>
      </c>
      <c r="H7644" s="16" t="n">
        <f aca="false">IF(F7644&gt;=40,2_Girdiler!$I$21+(F7644-40)*(2_Girdiler!$I$21-2_Girdiler!$H$21)/(2_Girdiler!$I$20-2_Girdiler!$H$20),INDEX(2_Girdiler!$B$21:$I$21,G7644)+(F7644-INDEX(2_Girdiler!$B$20:$I$20,G7644))*(INDEX(2_Girdiler!$B$21:$I$21,G7644+1)-INDEX(2_Girdiler!$B$21:$I$21,G7644))/(INDEX(2_Girdiler!$B$20:$I$20,G7644+1)-INDEX(2_Girdiler!$B$20:$I$20,G7644)))</f>
        <v>3.2933525447857</v>
      </c>
      <c r="I7644" s="16" t="n">
        <f aca="false">H7644/2_Girdiler!$B$17</f>
        <v>1.31945214134042</v>
      </c>
      <c r="J7644" s="16" t="n">
        <f aca="false">D7644+I7644</f>
        <v>20.0038414692408</v>
      </c>
    </row>
    <row r="7645" customFormat="false" ht="15" hidden="false" customHeight="false" outlineLevel="0" collapsed="false">
      <c r="A7645" s="0" t="n">
        <v>7633</v>
      </c>
      <c r="B7645" s="7" t="n">
        <v>0.457529</v>
      </c>
      <c r="C7645" s="7" t="n">
        <v>0.336616</v>
      </c>
      <c r="D7645" s="16" t="n">
        <f aca="false">LOGINV(B7645,$B$7,$C$7)</f>
        <v>12.7604074894989</v>
      </c>
      <c r="E7645" s="16" t="n">
        <f aca="false">LOGINV(C7645,$B$8,$C$8)</f>
        <v>83.1803487702946</v>
      </c>
      <c r="F7645" s="16" t="n">
        <f aca="false">$B$5/100*E7645*2_Girdiler!$B$14*2_Girdiler!$B$15*2_Girdiler!$B$16</f>
        <v>2.09281757506061</v>
      </c>
      <c r="G7645" s="16" t="n">
        <f aca="false">MIN(MATCH(F7645,2_Girdiler!$B$20:$I$20,1),7)</f>
        <v>1</v>
      </c>
      <c r="H7645" s="16" t="n">
        <f aca="false">IF(F7645&gt;=40,2_Girdiler!$I$21+(F7645-40)*(2_Girdiler!$I$21-2_Girdiler!$H$21)/(2_Girdiler!$I$20-2_Girdiler!$H$20),INDEX(2_Girdiler!$B$21:$I$21,G7645)+(F7645-INDEX(2_Girdiler!$B$20:$I$20,G7645))*(INDEX(2_Girdiler!$B$21:$I$21,G7645+1)-INDEX(2_Girdiler!$B$21:$I$21,G7645))/(INDEX(2_Girdiler!$B$20:$I$20,G7645+1)-INDEX(2_Girdiler!$B$20:$I$20,G7645)))</f>
        <v>4.60419866513335</v>
      </c>
      <c r="I7645" s="16" t="n">
        <f aca="false">H7645/2_Girdiler!$B$17</f>
        <v>1.84463087545407</v>
      </c>
      <c r="J7645" s="16" t="n">
        <f aca="false">D7645+I7645</f>
        <v>14.6050383649529</v>
      </c>
    </row>
    <row r="7646" customFormat="false" ht="15" hidden="false" customHeight="false" outlineLevel="0" collapsed="false">
      <c r="A7646" s="0" t="n">
        <v>7634</v>
      </c>
      <c r="B7646" s="7" t="n">
        <v>0.192038</v>
      </c>
      <c r="C7646" s="7" t="n">
        <v>0.597005</v>
      </c>
      <c r="D7646" s="16" t="n">
        <f aca="false">LOGINV(B7646,$B$7,$C$7)</f>
        <v>8.33641338791139</v>
      </c>
      <c r="E7646" s="16" t="n">
        <f aca="false">LOGINV(C7646,$B$8,$C$8)</f>
        <v>127.966109079831</v>
      </c>
      <c r="F7646" s="16" t="n">
        <f aca="false">$B$5/100*E7646*2_Girdiler!$B$14*2_Girdiler!$B$15*2_Girdiler!$B$16</f>
        <v>3.21962730444855</v>
      </c>
      <c r="G7646" s="16" t="n">
        <f aca="false">MIN(MATCH(F7646,2_Girdiler!$B$20:$I$20,1),7)</f>
        <v>1</v>
      </c>
      <c r="H7646" s="16" t="n">
        <f aca="false">IF(F7646&gt;=40,2_Girdiler!$I$21+(F7646-40)*(2_Girdiler!$I$21-2_Girdiler!$H$21)/(2_Girdiler!$I$20-2_Girdiler!$H$20),INDEX(2_Girdiler!$B$21:$I$21,G7646)+(F7646-INDEX(2_Girdiler!$B$20:$I$20,G7646))*(INDEX(2_Girdiler!$B$21:$I$21,G7646+1)-INDEX(2_Girdiler!$B$21:$I$21,G7646))/(INDEX(2_Girdiler!$B$20:$I$20,G7646+1)-INDEX(2_Girdiler!$B$20:$I$20,G7646)))</f>
        <v>7.0831800697868</v>
      </c>
      <c r="I7646" s="16" t="n">
        <f aca="false">H7646/2_Girdiler!$B$17</f>
        <v>2.83781252795946</v>
      </c>
      <c r="J7646" s="16" t="n">
        <f aca="false">D7646+I7646</f>
        <v>11.1742259158708</v>
      </c>
    </row>
    <row r="7647" customFormat="false" ht="15" hidden="false" customHeight="false" outlineLevel="0" collapsed="false">
      <c r="A7647" s="0" t="n">
        <v>7635</v>
      </c>
      <c r="B7647" s="7" t="n">
        <v>0.026586</v>
      </c>
      <c r="C7647" s="7" t="n">
        <v>0.917738</v>
      </c>
      <c r="D7647" s="16" t="n">
        <f aca="false">LOGINV(B7647,$B$7,$C$7)</f>
        <v>4.6092040009119</v>
      </c>
      <c r="E7647" s="16" t="n">
        <f aca="false">LOGINV(C7647,$B$8,$C$8)</f>
        <v>267.865350143927</v>
      </c>
      <c r="F7647" s="16" t="n">
        <f aca="false">$B$5/100*E7647*2_Girdiler!$B$14*2_Girdiler!$B$15*2_Girdiler!$B$16</f>
        <v>6.7394922096212</v>
      </c>
      <c r="G7647" s="16" t="n">
        <f aca="false">MIN(MATCH(F7647,2_Girdiler!$B$20:$I$20,1),7)</f>
        <v>2</v>
      </c>
      <c r="H7647" s="16" t="n">
        <f aca="false">IF(F7647&gt;=40,2_Girdiler!$I$21+(F7647-40)*(2_Girdiler!$I$21-2_Girdiler!$H$21)/(2_Girdiler!$I$20-2_Girdiler!$H$20),INDEX(2_Girdiler!$B$21:$I$21,G7647)+(F7647-INDEX(2_Girdiler!$B$20:$I$20,G7647))*(INDEX(2_Girdiler!$B$21:$I$21,G7647+1)-INDEX(2_Girdiler!$B$21:$I$21,G7647))/(INDEX(2_Girdiler!$B$20:$I$20,G7647+1)-INDEX(2_Girdiler!$B$20:$I$20,G7647)))</f>
        <v>13.7831875353939</v>
      </c>
      <c r="I7647" s="16" t="n">
        <f aca="false">H7647/2_Girdiler!$B$17</f>
        <v>5.52211039078282</v>
      </c>
      <c r="J7647" s="16" t="n">
        <f aca="false">D7647+I7647</f>
        <v>10.1313143916947</v>
      </c>
    </row>
    <row r="7648" customFormat="false" ht="15" hidden="false" customHeight="false" outlineLevel="0" collapsed="false">
      <c r="A7648" s="0" t="n">
        <v>7636</v>
      </c>
      <c r="B7648" s="7" t="n">
        <v>0.099349</v>
      </c>
      <c r="C7648" s="7" t="n">
        <v>0.862118</v>
      </c>
      <c r="D7648" s="16" t="n">
        <f aca="false">LOGINV(B7648,$B$7,$C$7)</f>
        <v>6.61533594873176</v>
      </c>
      <c r="E7648" s="16" t="n">
        <f aca="false">LOGINV(C7648,$B$8,$C$8)</f>
        <v>220.687913673082</v>
      </c>
      <c r="F7648" s="16" t="n">
        <f aca="false">$B$5/100*E7648*2_Girdiler!$B$14*2_Girdiler!$B$15*2_Girdiler!$B$16</f>
        <v>5.55250790801473</v>
      </c>
      <c r="G7648" s="16" t="n">
        <f aca="false">MIN(MATCH(F7648,2_Girdiler!$B$20:$I$20,1),7)</f>
        <v>2</v>
      </c>
      <c r="H7648" s="16" t="n">
        <f aca="false">IF(F7648&gt;=40,2_Girdiler!$I$21+(F7648-40)*(2_Girdiler!$I$21-2_Girdiler!$H$21)/(2_Girdiler!$I$20-2_Girdiler!$H$20),INDEX(2_Girdiler!$B$21:$I$21,G7648)+(F7648-INDEX(2_Girdiler!$B$20:$I$20,G7648))*(INDEX(2_Girdiler!$B$21:$I$21,G7648+1)-INDEX(2_Girdiler!$B$21:$I$21,G7648))/(INDEX(2_Girdiler!$B$20:$I$20,G7648+1)-INDEX(2_Girdiler!$B$20:$I$20,G7648)))</f>
        <v>11.8840126528236</v>
      </c>
      <c r="I7648" s="16" t="n">
        <f aca="false">H7648/2_Girdiler!$B$17</f>
        <v>4.76122301795816</v>
      </c>
      <c r="J7648" s="16" t="n">
        <f aca="false">D7648+I7648</f>
        <v>11.3765589666899</v>
      </c>
    </row>
    <row r="7649" customFormat="false" ht="15" hidden="false" customHeight="false" outlineLevel="0" collapsed="false">
      <c r="A7649" s="0" t="n">
        <v>7637</v>
      </c>
      <c r="B7649" s="7" t="n">
        <v>0.414533</v>
      </c>
      <c r="C7649" s="7" t="n">
        <v>0.44061</v>
      </c>
      <c r="D7649" s="16" t="n">
        <f aca="false">LOGINV(B7649,$B$7,$C$7)</f>
        <v>12.0066127030057</v>
      </c>
      <c r="E7649" s="16" t="n">
        <f aca="false">LOGINV(C7649,$B$8,$C$8)</f>
        <v>99.1641593597599</v>
      </c>
      <c r="F7649" s="16" t="n">
        <f aca="false">$B$5/100*E7649*2_Girdiler!$B$14*2_Girdiler!$B$15*2_Girdiler!$B$16</f>
        <v>2.49497024949156</v>
      </c>
      <c r="G7649" s="16" t="n">
        <f aca="false">MIN(MATCH(F7649,2_Girdiler!$B$20:$I$20,1),7)</f>
        <v>1</v>
      </c>
      <c r="H7649" s="16" t="n">
        <f aca="false">IF(F7649&gt;=40,2_Girdiler!$I$21+(F7649-40)*(2_Girdiler!$I$21-2_Girdiler!$H$21)/(2_Girdiler!$I$20-2_Girdiler!$H$20),INDEX(2_Girdiler!$B$21:$I$21,G7649)+(F7649-INDEX(2_Girdiler!$B$20:$I$20,G7649))*(INDEX(2_Girdiler!$B$21:$I$21,G7649+1)-INDEX(2_Girdiler!$B$21:$I$21,G7649))/(INDEX(2_Girdiler!$B$20:$I$20,G7649+1)-INDEX(2_Girdiler!$B$20:$I$20,G7649)))</f>
        <v>5.48893454888143</v>
      </c>
      <c r="I7649" s="16" t="n">
        <f aca="false">H7649/2_Girdiler!$B$17</f>
        <v>2.19909236734032</v>
      </c>
      <c r="J7649" s="16" t="n">
        <f aca="false">D7649+I7649</f>
        <v>14.205705070346</v>
      </c>
    </row>
    <row r="7650" customFormat="false" ht="15" hidden="false" customHeight="false" outlineLevel="0" collapsed="false">
      <c r="A7650" s="0" t="n">
        <v>7638</v>
      </c>
      <c r="B7650" s="7" t="n">
        <v>0.758538</v>
      </c>
      <c r="C7650" s="7" t="n">
        <v>0.186328</v>
      </c>
      <c r="D7650" s="16" t="n">
        <f aca="false">LOGINV(B7650,$B$7,$C$7)</f>
        <v>20.0228875439816</v>
      </c>
      <c r="E7650" s="16" t="n">
        <f aca="false">LOGINV(C7650,$B$8,$C$8)</f>
        <v>61.4214941503594</v>
      </c>
      <c r="F7650" s="16" t="n">
        <f aca="false">$B$5/100*E7650*2_Girdiler!$B$14*2_Girdiler!$B$15*2_Girdiler!$B$16</f>
        <v>1.54536479282304</v>
      </c>
      <c r="G7650" s="16" t="n">
        <f aca="false">MIN(MATCH(F7650,2_Girdiler!$B$20:$I$20,1),7)</f>
        <v>1</v>
      </c>
      <c r="H7650" s="16" t="n">
        <f aca="false">IF(F7650&gt;=40,2_Girdiler!$I$21+(F7650-40)*(2_Girdiler!$I$21-2_Girdiler!$H$21)/(2_Girdiler!$I$20-2_Girdiler!$H$20),INDEX(2_Girdiler!$B$21:$I$21,G7650)+(F7650-INDEX(2_Girdiler!$B$20:$I$20,G7650))*(INDEX(2_Girdiler!$B$21:$I$21,G7650+1)-INDEX(2_Girdiler!$B$21:$I$21,G7650))/(INDEX(2_Girdiler!$B$20:$I$20,G7650+1)-INDEX(2_Girdiler!$B$20:$I$20,G7650)))</f>
        <v>3.39980254421069</v>
      </c>
      <c r="I7650" s="16" t="n">
        <f aca="false">H7650/2_Girdiler!$B$17</f>
        <v>1.36210037828954</v>
      </c>
      <c r="J7650" s="16" t="n">
        <f aca="false">D7650+I7650</f>
        <v>21.3849879222711</v>
      </c>
    </row>
    <row r="7651" customFormat="false" ht="15" hidden="false" customHeight="false" outlineLevel="0" collapsed="false">
      <c r="A7651" s="0" t="n">
        <v>7639</v>
      </c>
      <c r="B7651" s="7" t="n">
        <v>0.640458</v>
      </c>
      <c r="C7651" s="7" t="n">
        <v>0.808329</v>
      </c>
      <c r="D7651" s="16" t="n">
        <f aca="false">LOGINV(B7651,$B$7,$C$7)</f>
        <v>16.5483675258096</v>
      </c>
      <c r="E7651" s="16" t="n">
        <f aca="false">LOGINV(C7651,$B$8,$C$8)</f>
        <v>191.702938803068</v>
      </c>
      <c r="F7651" s="16" t="n">
        <f aca="false">$B$5/100*E7651*2_Girdiler!$B$14*2_Girdiler!$B$15*2_Girdiler!$B$16</f>
        <v>4.82324594028518</v>
      </c>
      <c r="G7651" s="16" t="n">
        <f aca="false">MIN(MATCH(F7651,2_Girdiler!$B$20:$I$20,1),7)</f>
        <v>1</v>
      </c>
      <c r="H7651" s="16" t="n">
        <f aca="false">IF(F7651&gt;=40,2_Girdiler!$I$21+(F7651-40)*(2_Girdiler!$I$21-2_Girdiler!$H$21)/(2_Girdiler!$I$20-2_Girdiler!$H$20),INDEX(2_Girdiler!$B$21:$I$21,G7651)+(F7651-INDEX(2_Girdiler!$B$20:$I$20,G7651))*(INDEX(2_Girdiler!$B$21:$I$21,G7651+1)-INDEX(2_Girdiler!$B$21:$I$21,G7651))/(INDEX(2_Girdiler!$B$20:$I$20,G7651+1)-INDEX(2_Girdiler!$B$20:$I$20,G7651)))</f>
        <v>10.6111410686274</v>
      </c>
      <c r="I7651" s="16" t="n">
        <f aca="false">H7651/2_Girdiler!$B$17</f>
        <v>4.25125844095649</v>
      </c>
      <c r="J7651" s="16" t="n">
        <f aca="false">D7651+I7651</f>
        <v>20.7996259667661</v>
      </c>
    </row>
    <row r="7652" customFormat="false" ht="15" hidden="false" customHeight="false" outlineLevel="0" collapsed="false">
      <c r="A7652" s="0" t="n">
        <v>7640</v>
      </c>
      <c r="B7652" s="7" t="n">
        <v>0.109341</v>
      </c>
      <c r="C7652" s="7" t="n">
        <v>0.442312</v>
      </c>
      <c r="D7652" s="16" t="n">
        <f aca="false">LOGINV(B7652,$B$7,$C$7)</f>
        <v>6.82215576078184</v>
      </c>
      <c r="E7652" s="16" t="n">
        <f aca="false">LOGINV(C7652,$B$8,$C$8)</f>
        <v>99.4406082222029</v>
      </c>
      <c r="F7652" s="16" t="n">
        <f aca="false">$B$5/100*E7652*2_Girdiler!$B$14*2_Girdiler!$B$15*2_Girdiler!$B$16</f>
        <v>2.50192570287063</v>
      </c>
      <c r="G7652" s="16" t="n">
        <f aca="false">MIN(MATCH(F7652,2_Girdiler!$B$20:$I$20,1),7)</f>
        <v>1</v>
      </c>
      <c r="H7652" s="16" t="n">
        <f aca="false">IF(F7652&gt;=40,2_Girdiler!$I$21+(F7652-40)*(2_Girdiler!$I$21-2_Girdiler!$H$21)/(2_Girdiler!$I$20-2_Girdiler!$H$20),INDEX(2_Girdiler!$B$21:$I$21,G7652)+(F7652-INDEX(2_Girdiler!$B$20:$I$20,G7652))*(INDEX(2_Girdiler!$B$21:$I$21,G7652+1)-INDEX(2_Girdiler!$B$21:$I$21,G7652))/(INDEX(2_Girdiler!$B$20:$I$20,G7652+1)-INDEX(2_Girdiler!$B$20:$I$20,G7652)))</f>
        <v>5.50423654631538</v>
      </c>
      <c r="I7652" s="16" t="n">
        <f aca="false">H7652/2_Girdiler!$B$17</f>
        <v>2.20522297528661</v>
      </c>
      <c r="J7652" s="16" t="n">
        <f aca="false">D7652+I7652</f>
        <v>9.02737873606845</v>
      </c>
    </row>
    <row r="7653" customFormat="false" ht="15" hidden="false" customHeight="false" outlineLevel="0" collapsed="false">
      <c r="A7653" s="0" t="n">
        <v>7641</v>
      </c>
      <c r="B7653" s="7" t="n">
        <v>0.982733</v>
      </c>
      <c r="C7653" s="7" t="n">
        <v>0.833091</v>
      </c>
      <c r="D7653" s="16" t="n">
        <f aca="false">LOGINV(B7653,$B$7,$C$7)</f>
        <v>43.9925972764741</v>
      </c>
      <c r="E7653" s="16" t="n">
        <f aca="false">LOGINV(C7653,$B$8,$C$8)</f>
        <v>203.786709455847</v>
      </c>
      <c r="F7653" s="16" t="n">
        <f aca="false">$B$5/100*E7653*2_Girdiler!$B$14*2_Girdiler!$B$15*2_Girdiler!$B$16</f>
        <v>5.12727360990912</v>
      </c>
      <c r="G7653" s="16" t="n">
        <f aca="false">MIN(MATCH(F7653,2_Girdiler!$B$20:$I$20,1),7)</f>
        <v>2</v>
      </c>
      <c r="H7653" s="16" t="n">
        <f aca="false">IF(F7653&gt;=40,2_Girdiler!$I$21+(F7653-40)*(2_Girdiler!$I$21-2_Girdiler!$H$21)/(2_Girdiler!$I$20-2_Girdiler!$H$20),INDEX(2_Girdiler!$B$21:$I$21,G7653)+(F7653-INDEX(2_Girdiler!$B$20:$I$20,G7653))*(INDEX(2_Girdiler!$B$21:$I$21,G7653+1)-INDEX(2_Girdiler!$B$21:$I$21,G7653))/(INDEX(2_Girdiler!$B$20:$I$20,G7653+1)-INDEX(2_Girdiler!$B$20:$I$20,G7653)))</f>
        <v>11.2036377758546</v>
      </c>
      <c r="I7653" s="16" t="n">
        <f aca="false">H7653/2_Girdiler!$B$17</f>
        <v>4.48863692942892</v>
      </c>
      <c r="J7653" s="16" t="n">
        <f aca="false">D7653+I7653</f>
        <v>48.481234205903</v>
      </c>
    </row>
    <row r="7654" customFormat="false" ht="15" hidden="false" customHeight="false" outlineLevel="0" collapsed="false">
      <c r="A7654" s="0" t="n">
        <v>7642</v>
      </c>
      <c r="B7654" s="7" t="n">
        <v>0.266906</v>
      </c>
      <c r="C7654" s="7" t="n">
        <v>0.57652</v>
      </c>
      <c r="D7654" s="16" t="n">
        <f aca="false">LOGINV(B7654,$B$7,$C$7)</f>
        <v>9.57338742042165</v>
      </c>
      <c r="E7654" s="16" t="n">
        <f aca="false">LOGINV(C7654,$B$8,$C$8)</f>
        <v>123.693871039623</v>
      </c>
      <c r="F7654" s="16" t="n">
        <f aca="false">$B$5/100*E7654*2_Girdiler!$B$14*2_Girdiler!$B$15*2_Girdiler!$B$16</f>
        <v>3.1121377953569</v>
      </c>
      <c r="G7654" s="16" t="n">
        <f aca="false">MIN(MATCH(F7654,2_Girdiler!$B$20:$I$20,1),7)</f>
        <v>1</v>
      </c>
      <c r="H7654" s="16" t="n">
        <f aca="false">IF(F7654&gt;=40,2_Girdiler!$I$21+(F7654-40)*(2_Girdiler!$I$21-2_Girdiler!$H$21)/(2_Girdiler!$I$20-2_Girdiler!$H$20),INDEX(2_Girdiler!$B$21:$I$21,G7654)+(F7654-INDEX(2_Girdiler!$B$20:$I$20,G7654))*(INDEX(2_Girdiler!$B$21:$I$21,G7654+1)-INDEX(2_Girdiler!$B$21:$I$21,G7654))/(INDEX(2_Girdiler!$B$20:$I$20,G7654+1)-INDEX(2_Girdiler!$B$20:$I$20,G7654)))</f>
        <v>6.84670314978519</v>
      </c>
      <c r="I7654" s="16" t="n">
        <f aca="false">H7654/2_Girdiler!$B$17</f>
        <v>2.74307017218958</v>
      </c>
      <c r="J7654" s="16" t="n">
        <f aca="false">D7654+I7654</f>
        <v>12.3164575926112</v>
      </c>
    </row>
    <row r="7655" customFormat="false" ht="15" hidden="false" customHeight="false" outlineLevel="0" collapsed="false">
      <c r="A7655" s="0" t="n">
        <v>7643</v>
      </c>
      <c r="B7655" s="7" t="n">
        <v>0.986924</v>
      </c>
      <c r="C7655" s="7" t="n">
        <v>0.178707</v>
      </c>
      <c r="D7655" s="16" t="n">
        <f aca="false">LOGINV(B7655,$B$7,$C$7)</f>
        <v>46.7787080616472</v>
      </c>
      <c r="E7655" s="16" t="n">
        <f aca="false">LOGINV(C7655,$B$8,$C$8)</f>
        <v>60.290404893581</v>
      </c>
      <c r="F7655" s="16" t="n">
        <f aca="false">$B$5/100*E7655*2_Girdiler!$B$14*2_Girdiler!$B$15*2_Girdiler!$B$16</f>
        <v>1.5169065871225</v>
      </c>
      <c r="G7655" s="16" t="n">
        <f aca="false">MIN(MATCH(F7655,2_Girdiler!$B$20:$I$20,1),7)</f>
        <v>1</v>
      </c>
      <c r="H7655" s="16" t="n">
        <f aca="false">IF(F7655&gt;=40,2_Girdiler!$I$21+(F7655-40)*(2_Girdiler!$I$21-2_Girdiler!$H$21)/(2_Girdiler!$I$20-2_Girdiler!$H$20),INDEX(2_Girdiler!$B$21:$I$21,G7655)+(F7655-INDEX(2_Girdiler!$B$20:$I$20,G7655))*(INDEX(2_Girdiler!$B$21:$I$21,G7655+1)-INDEX(2_Girdiler!$B$21:$I$21,G7655))/(INDEX(2_Girdiler!$B$20:$I$20,G7655+1)-INDEX(2_Girdiler!$B$20:$I$20,G7655)))</f>
        <v>3.3371944916695</v>
      </c>
      <c r="I7655" s="16" t="n">
        <f aca="false">H7655/2_Girdiler!$B$17</f>
        <v>1.33701702390605</v>
      </c>
      <c r="J7655" s="16" t="n">
        <f aca="false">D7655+I7655</f>
        <v>48.1157250855532</v>
      </c>
    </row>
    <row r="7656" customFormat="false" ht="15" hidden="false" customHeight="false" outlineLevel="0" collapsed="false">
      <c r="A7656" s="0" t="n">
        <v>7644</v>
      </c>
      <c r="B7656" s="7" t="n">
        <v>0.414613</v>
      </c>
      <c r="C7656" s="7" t="n">
        <v>0.332858</v>
      </c>
      <c r="D7656" s="16" t="n">
        <f aca="false">LOGINV(B7656,$B$7,$C$7)</f>
        <v>12.0079864426073</v>
      </c>
      <c r="E7656" s="16" t="n">
        <f aca="false">LOGINV(C7656,$B$8,$C$8)</f>
        <v>82.6281582821425</v>
      </c>
      <c r="F7656" s="16" t="n">
        <f aca="false">$B$5/100*E7656*2_Girdiler!$B$14*2_Girdiler!$B$15*2_Girdiler!$B$16</f>
        <v>2.0789244623787</v>
      </c>
      <c r="G7656" s="16" t="n">
        <f aca="false">MIN(MATCH(F7656,2_Girdiler!$B$20:$I$20,1),7)</f>
        <v>1</v>
      </c>
      <c r="H7656" s="16" t="n">
        <f aca="false">IF(F7656&gt;=40,2_Girdiler!$I$21+(F7656-40)*(2_Girdiler!$I$21-2_Girdiler!$H$21)/(2_Girdiler!$I$20-2_Girdiler!$H$20),INDEX(2_Girdiler!$B$21:$I$21,G7656)+(F7656-INDEX(2_Girdiler!$B$20:$I$20,G7656))*(INDEX(2_Girdiler!$B$21:$I$21,G7656+1)-INDEX(2_Girdiler!$B$21:$I$21,G7656))/(INDEX(2_Girdiler!$B$20:$I$20,G7656+1)-INDEX(2_Girdiler!$B$20:$I$20,G7656)))</f>
        <v>4.57363381723315</v>
      </c>
      <c r="I7656" s="16" t="n">
        <f aca="false">H7656/2_Girdiler!$B$17</f>
        <v>1.83238534344277</v>
      </c>
      <c r="J7656" s="16" t="n">
        <f aca="false">D7656+I7656</f>
        <v>13.84037178605</v>
      </c>
    </row>
    <row r="7657" customFormat="false" ht="15" hidden="false" customHeight="false" outlineLevel="0" collapsed="false">
      <c r="A7657" s="0" t="n">
        <v>7645</v>
      </c>
      <c r="B7657" s="7" t="n">
        <v>0.748364</v>
      </c>
      <c r="C7657" s="7" t="n">
        <v>0.040925</v>
      </c>
      <c r="D7657" s="16" t="n">
        <f aca="false">LOGINV(B7657,$B$7,$C$7)</f>
        <v>19.666091294723</v>
      </c>
      <c r="E7657" s="16" t="n">
        <f aca="false">LOGINV(C7657,$B$8,$C$8)</f>
        <v>35.5175152401353</v>
      </c>
      <c r="F7657" s="16" t="n">
        <f aca="false">$B$5/100*E7657*2_Girdiler!$B$14*2_Girdiler!$B$15*2_Girdiler!$B$16</f>
        <v>0.893620683441803</v>
      </c>
      <c r="G7657" s="16" t="n">
        <f aca="false">MIN(MATCH(F7657,2_Girdiler!$B$20:$I$20,1),7)</f>
        <v>1</v>
      </c>
      <c r="H7657" s="16" t="n">
        <f aca="false">IF(F7657&gt;=40,2_Girdiler!$I$21+(F7657-40)*(2_Girdiler!$I$21-2_Girdiler!$H$21)/(2_Girdiler!$I$20-2_Girdiler!$H$20),INDEX(2_Girdiler!$B$21:$I$21,G7657)+(F7657-INDEX(2_Girdiler!$B$20:$I$20,G7657))*(INDEX(2_Girdiler!$B$21:$I$21,G7657+1)-INDEX(2_Girdiler!$B$21:$I$21,G7657))/(INDEX(2_Girdiler!$B$20:$I$20,G7657+1)-INDEX(2_Girdiler!$B$20:$I$20,G7657)))</f>
        <v>1.96596550357197</v>
      </c>
      <c r="I7657" s="16" t="n">
        <f aca="false">H7657/2_Girdiler!$B$17</f>
        <v>0.787646435725948</v>
      </c>
      <c r="J7657" s="16" t="n">
        <f aca="false">D7657+I7657</f>
        <v>20.453737730449</v>
      </c>
    </row>
    <row r="7658" customFormat="false" ht="15" hidden="false" customHeight="false" outlineLevel="0" collapsed="false">
      <c r="A7658" s="0" t="n">
        <v>7646</v>
      </c>
      <c r="B7658" s="7" t="n">
        <v>0.130528</v>
      </c>
      <c r="C7658" s="7" t="n">
        <v>0.398728</v>
      </c>
      <c r="D7658" s="16" t="n">
        <f aca="false">LOGINV(B7658,$B$7,$C$7)</f>
        <v>7.23795610652284</v>
      </c>
      <c r="E7658" s="16" t="n">
        <f aca="false">LOGINV(C7658,$B$8,$C$8)</f>
        <v>92.5331898749466</v>
      </c>
      <c r="F7658" s="16" t="n">
        <f aca="false">$B$5/100*E7658*2_Girdiler!$B$14*2_Girdiler!$B$15*2_Girdiler!$B$16</f>
        <v>2.32813505725366</v>
      </c>
      <c r="G7658" s="16" t="n">
        <f aca="false">MIN(MATCH(F7658,2_Girdiler!$B$20:$I$20,1),7)</f>
        <v>1</v>
      </c>
      <c r="H7658" s="16" t="n">
        <f aca="false">IF(F7658&gt;=40,2_Girdiler!$I$21+(F7658-40)*(2_Girdiler!$I$21-2_Girdiler!$H$21)/(2_Girdiler!$I$20-2_Girdiler!$H$20),INDEX(2_Girdiler!$B$21:$I$21,G7658)+(F7658-INDEX(2_Girdiler!$B$20:$I$20,G7658))*(INDEX(2_Girdiler!$B$21:$I$21,G7658+1)-INDEX(2_Girdiler!$B$21:$I$21,G7658))/(INDEX(2_Girdiler!$B$20:$I$20,G7658+1)-INDEX(2_Girdiler!$B$20:$I$20,G7658)))</f>
        <v>5.12189712595804</v>
      </c>
      <c r="I7658" s="16" t="n">
        <f aca="false">H7658/2_Girdiler!$B$17</f>
        <v>2.05204211777165</v>
      </c>
      <c r="J7658" s="16" t="n">
        <f aca="false">D7658+I7658</f>
        <v>9.28999822429449</v>
      </c>
    </row>
    <row r="7659" customFormat="false" ht="15" hidden="false" customHeight="false" outlineLevel="0" collapsed="false">
      <c r="A7659" s="0" t="n">
        <v>7647</v>
      </c>
      <c r="B7659" s="7" t="n">
        <v>0.610164</v>
      </c>
      <c r="C7659" s="7" t="n">
        <v>0.137578</v>
      </c>
      <c r="D7659" s="16" t="n">
        <f aca="false">LOGINV(B7659,$B$7,$C$7)</f>
        <v>15.8272114007341</v>
      </c>
      <c r="E7659" s="16" t="n">
        <f aca="false">LOGINV(C7659,$B$8,$C$8)</f>
        <v>53.9909864453261</v>
      </c>
      <c r="F7659" s="16" t="n">
        <f aca="false">$B$5/100*E7659*2_Girdiler!$B$14*2_Girdiler!$B$15*2_Girdiler!$B$16</f>
        <v>1.35841321896441</v>
      </c>
      <c r="G7659" s="16" t="n">
        <f aca="false">MIN(MATCH(F7659,2_Girdiler!$B$20:$I$20,1),7)</f>
        <v>1</v>
      </c>
      <c r="H7659" s="16" t="n">
        <f aca="false">IF(F7659&gt;=40,2_Girdiler!$I$21+(F7659-40)*(2_Girdiler!$I$21-2_Girdiler!$H$21)/(2_Girdiler!$I$20-2_Girdiler!$H$20),INDEX(2_Girdiler!$B$21:$I$21,G7659)+(F7659-INDEX(2_Girdiler!$B$20:$I$20,G7659))*(INDEX(2_Girdiler!$B$21:$I$21,G7659+1)-INDEX(2_Girdiler!$B$21:$I$21,G7659))/(INDEX(2_Girdiler!$B$20:$I$20,G7659+1)-INDEX(2_Girdiler!$B$20:$I$20,G7659)))</f>
        <v>2.98850908172169</v>
      </c>
      <c r="I7659" s="16" t="n">
        <f aca="false">H7659/2_Girdiler!$B$17</f>
        <v>1.1973193436385</v>
      </c>
      <c r="J7659" s="16" t="n">
        <f aca="false">D7659+I7659</f>
        <v>17.0245307443726</v>
      </c>
    </row>
    <row r="7660" customFormat="false" ht="15" hidden="false" customHeight="false" outlineLevel="0" collapsed="false">
      <c r="A7660" s="0" t="n">
        <v>7648</v>
      </c>
      <c r="B7660" s="7" t="n">
        <v>0.637565</v>
      </c>
      <c r="C7660" s="7" t="n">
        <v>0.475947</v>
      </c>
      <c r="D7660" s="16" t="n">
        <f aca="false">LOGINV(B7660,$B$7,$C$7)</f>
        <v>16.4772593883543</v>
      </c>
      <c r="E7660" s="16" t="n">
        <f aca="false">LOGINV(C7660,$B$8,$C$8)</f>
        <v>105.034307657848</v>
      </c>
      <c r="F7660" s="16" t="n">
        <f aca="false">$B$5/100*E7660*2_Girdiler!$B$14*2_Girdiler!$B$15*2_Girdiler!$B$16</f>
        <v>2.64266318067145</v>
      </c>
      <c r="G7660" s="16" t="n">
        <f aca="false">MIN(MATCH(F7660,2_Girdiler!$B$20:$I$20,1),7)</f>
        <v>1</v>
      </c>
      <c r="H7660" s="16" t="n">
        <f aca="false">IF(F7660&gt;=40,2_Girdiler!$I$21+(F7660-40)*(2_Girdiler!$I$21-2_Girdiler!$H$21)/(2_Girdiler!$I$20-2_Girdiler!$H$20),INDEX(2_Girdiler!$B$21:$I$21,G7660)+(F7660-INDEX(2_Girdiler!$B$20:$I$20,G7660))*(INDEX(2_Girdiler!$B$21:$I$21,G7660+1)-INDEX(2_Girdiler!$B$21:$I$21,G7660))/(INDEX(2_Girdiler!$B$20:$I$20,G7660+1)-INDEX(2_Girdiler!$B$20:$I$20,G7660)))</f>
        <v>5.81385899747719</v>
      </c>
      <c r="I7660" s="16" t="n">
        <f aca="false">H7660/2_Girdiler!$B$17</f>
        <v>2.32927043168157</v>
      </c>
      <c r="J7660" s="16" t="n">
        <f aca="false">D7660+I7660</f>
        <v>18.8065298200359</v>
      </c>
    </row>
    <row r="7661" customFormat="false" ht="15" hidden="false" customHeight="false" outlineLevel="0" collapsed="false">
      <c r="A7661" s="0" t="n">
        <v>7649</v>
      </c>
      <c r="B7661" s="7" t="n">
        <v>0.937554</v>
      </c>
      <c r="C7661" s="7" t="n">
        <v>0.035155</v>
      </c>
      <c r="D7661" s="16" t="n">
        <f aca="false">LOGINV(B7661,$B$7,$C$7)</f>
        <v>31.8540208709939</v>
      </c>
      <c r="E7661" s="16" t="n">
        <f aca="false">LOGINV(C7661,$B$8,$C$8)</f>
        <v>33.9515080062217</v>
      </c>
      <c r="F7661" s="16" t="n">
        <f aca="false">$B$5/100*E7661*2_Girdiler!$B$14*2_Girdiler!$B$15*2_Girdiler!$B$16</f>
        <v>0.854219941436539</v>
      </c>
      <c r="G7661" s="16" t="n">
        <f aca="false">MIN(MATCH(F7661,2_Girdiler!$B$20:$I$20,1),7)</f>
        <v>1</v>
      </c>
      <c r="H7661" s="16" t="n">
        <f aca="false">IF(F7661&gt;=40,2_Girdiler!$I$21+(F7661-40)*(2_Girdiler!$I$21-2_Girdiler!$H$21)/(2_Girdiler!$I$20-2_Girdiler!$H$20),INDEX(2_Girdiler!$B$21:$I$21,G7661)+(F7661-INDEX(2_Girdiler!$B$20:$I$20,G7661))*(INDEX(2_Girdiler!$B$21:$I$21,G7661+1)-INDEX(2_Girdiler!$B$21:$I$21,G7661))/(INDEX(2_Girdiler!$B$20:$I$20,G7661+1)-INDEX(2_Girdiler!$B$20:$I$20,G7661)))</f>
        <v>1.87928387116039</v>
      </c>
      <c r="I7661" s="16" t="n">
        <f aca="false">H7661/2_Girdiler!$B$17</f>
        <v>0.752918217612334</v>
      </c>
      <c r="J7661" s="16" t="n">
        <f aca="false">D7661+I7661</f>
        <v>32.6069390886062</v>
      </c>
    </row>
    <row r="7662" customFormat="false" ht="15" hidden="false" customHeight="false" outlineLevel="0" collapsed="false">
      <c r="A7662" s="0" t="n">
        <v>7650</v>
      </c>
      <c r="B7662" s="7" t="n">
        <v>0.34223</v>
      </c>
      <c r="C7662" s="7" t="n">
        <v>0.395396</v>
      </c>
      <c r="D7662" s="16" t="n">
        <f aca="false">LOGINV(B7662,$B$7,$C$7)</f>
        <v>10.7971390769622</v>
      </c>
      <c r="E7662" s="16" t="n">
        <f aca="false">LOGINV(C7662,$B$8,$C$8)</f>
        <v>92.0184744298833</v>
      </c>
      <c r="F7662" s="16" t="n">
        <f aca="false">$B$5/100*E7662*2_Girdiler!$B$14*2_Girdiler!$B$15*2_Girdiler!$B$16</f>
        <v>2.31518481665586</v>
      </c>
      <c r="G7662" s="16" t="n">
        <f aca="false">MIN(MATCH(F7662,2_Girdiler!$B$20:$I$20,1),7)</f>
        <v>1</v>
      </c>
      <c r="H7662" s="16" t="n">
        <f aca="false">IF(F7662&gt;=40,2_Girdiler!$I$21+(F7662-40)*(2_Girdiler!$I$21-2_Girdiler!$H$21)/(2_Girdiler!$I$20-2_Girdiler!$H$20),INDEX(2_Girdiler!$B$21:$I$21,G7662)+(F7662-INDEX(2_Girdiler!$B$20:$I$20,G7662))*(INDEX(2_Girdiler!$B$21:$I$21,G7662+1)-INDEX(2_Girdiler!$B$21:$I$21,G7662))/(INDEX(2_Girdiler!$B$20:$I$20,G7662+1)-INDEX(2_Girdiler!$B$20:$I$20,G7662)))</f>
        <v>5.0934065966429</v>
      </c>
      <c r="I7662" s="16" t="n">
        <f aca="false">H7662/2_Girdiler!$B$17</f>
        <v>2.04062764288578</v>
      </c>
      <c r="J7662" s="16" t="n">
        <f aca="false">D7662+I7662</f>
        <v>12.837766719848</v>
      </c>
    </row>
    <row r="7663" customFormat="false" ht="15" hidden="false" customHeight="false" outlineLevel="0" collapsed="false">
      <c r="A7663" s="0" t="n">
        <v>7651</v>
      </c>
      <c r="B7663" s="7" t="n">
        <v>0.357921</v>
      </c>
      <c r="C7663" s="7" t="n">
        <v>0.177025</v>
      </c>
      <c r="D7663" s="16" t="n">
        <f aca="false">LOGINV(B7663,$B$7,$C$7)</f>
        <v>11.0551286313705</v>
      </c>
      <c r="E7663" s="16" t="n">
        <f aca="false">LOGINV(C7663,$B$8,$C$8)</f>
        <v>60.0395842440291</v>
      </c>
      <c r="F7663" s="16" t="n">
        <f aca="false">$B$5/100*E7663*2_Girdiler!$B$14*2_Girdiler!$B$15*2_Girdiler!$B$16</f>
        <v>1.51059593957977</v>
      </c>
      <c r="G7663" s="16" t="n">
        <f aca="false">MIN(MATCH(F7663,2_Girdiler!$B$20:$I$20,1),7)</f>
        <v>1</v>
      </c>
      <c r="H7663" s="16" t="n">
        <f aca="false">IF(F7663&gt;=40,2_Girdiler!$I$21+(F7663-40)*(2_Girdiler!$I$21-2_Girdiler!$H$21)/(2_Girdiler!$I$20-2_Girdiler!$H$20),INDEX(2_Girdiler!$B$21:$I$21,G7663)+(F7663-INDEX(2_Girdiler!$B$20:$I$20,G7663))*(INDEX(2_Girdiler!$B$21:$I$21,G7663+1)-INDEX(2_Girdiler!$B$21:$I$21,G7663))/(INDEX(2_Girdiler!$B$20:$I$20,G7663+1)-INDEX(2_Girdiler!$B$20:$I$20,G7663)))</f>
        <v>3.3233110670755</v>
      </c>
      <c r="I7663" s="16" t="n">
        <f aca="false">H7663/2_Girdiler!$B$17</f>
        <v>1.3314547544373</v>
      </c>
      <c r="J7663" s="16" t="n">
        <f aca="false">D7663+I7663</f>
        <v>12.3865833858078</v>
      </c>
    </row>
    <row r="7664" customFormat="false" ht="15" hidden="false" customHeight="false" outlineLevel="0" collapsed="false">
      <c r="A7664" s="0" t="n">
        <v>7652</v>
      </c>
      <c r="B7664" s="7" t="n">
        <v>0.826765</v>
      </c>
      <c r="C7664" s="7" t="n">
        <v>0.960351</v>
      </c>
      <c r="D7664" s="16" t="n">
        <f aca="false">LOGINV(B7664,$B$7,$C$7)</f>
        <v>22.8869964802299</v>
      </c>
      <c r="E7664" s="16" t="n">
        <f aca="false">LOGINV(C7664,$B$8,$C$8)</f>
        <v>338.978122082238</v>
      </c>
      <c r="F7664" s="16" t="n">
        <f aca="false">$B$5/100*E7664*2_Girdiler!$B$14*2_Girdiler!$B$15*2_Girdiler!$B$16</f>
        <v>8.52868955158911</v>
      </c>
      <c r="G7664" s="16" t="n">
        <f aca="false">MIN(MATCH(F7664,2_Girdiler!$B$20:$I$20,1),7)</f>
        <v>2</v>
      </c>
      <c r="H7664" s="16" t="n">
        <f aca="false">IF(F7664&gt;=40,2_Girdiler!$I$21+(F7664-40)*(2_Girdiler!$I$21-2_Girdiler!$H$21)/(2_Girdiler!$I$20-2_Girdiler!$H$20),INDEX(2_Girdiler!$B$21:$I$21,G7664)+(F7664-INDEX(2_Girdiler!$B$20:$I$20,G7664))*(INDEX(2_Girdiler!$B$21:$I$21,G7664+1)-INDEX(2_Girdiler!$B$21:$I$21,G7664))/(INDEX(2_Girdiler!$B$20:$I$20,G7664+1)-INDEX(2_Girdiler!$B$20:$I$20,G7664)))</f>
        <v>16.6459032825426</v>
      </c>
      <c r="I7664" s="16" t="n">
        <f aca="false">H7664/2_Girdiler!$B$17</f>
        <v>6.66903176383917</v>
      </c>
      <c r="J7664" s="16" t="n">
        <f aca="false">D7664+I7664</f>
        <v>29.556028244069</v>
      </c>
    </row>
    <row r="7665" customFormat="false" ht="15" hidden="false" customHeight="false" outlineLevel="0" collapsed="false">
      <c r="A7665" s="0" t="n">
        <v>7653</v>
      </c>
      <c r="B7665" s="7" t="n">
        <v>0.282246</v>
      </c>
      <c r="C7665" s="7" t="n">
        <v>0.370615</v>
      </c>
      <c r="D7665" s="16" t="n">
        <f aca="false">LOGINV(B7665,$B$7,$C$7)</f>
        <v>9.82211044903914</v>
      </c>
      <c r="E7665" s="16" t="n">
        <f aca="false">LOGINV(C7665,$B$8,$C$8)</f>
        <v>88.2407512728827</v>
      </c>
      <c r="F7665" s="16" t="n">
        <f aca="false">$B$5/100*E7665*2_Girdiler!$B$14*2_Girdiler!$B$15*2_Girdiler!$B$16</f>
        <v>2.22013730202573</v>
      </c>
      <c r="G7665" s="16" t="n">
        <f aca="false">MIN(MATCH(F7665,2_Girdiler!$B$20:$I$20,1),7)</f>
        <v>1</v>
      </c>
      <c r="H7665" s="16" t="n">
        <f aca="false">IF(F7665&gt;=40,2_Girdiler!$I$21+(F7665-40)*(2_Girdiler!$I$21-2_Girdiler!$H$21)/(2_Girdiler!$I$20-2_Girdiler!$H$20),INDEX(2_Girdiler!$B$21:$I$21,G7665)+(F7665-INDEX(2_Girdiler!$B$20:$I$20,G7665))*(INDEX(2_Girdiler!$B$21:$I$21,G7665+1)-INDEX(2_Girdiler!$B$21:$I$21,G7665))/(INDEX(2_Girdiler!$B$20:$I$20,G7665+1)-INDEX(2_Girdiler!$B$20:$I$20,G7665)))</f>
        <v>4.8843020644566</v>
      </c>
      <c r="I7665" s="16" t="n">
        <f aca="false">H7665/2_Girdiler!$B$17</f>
        <v>1.95685178864447</v>
      </c>
      <c r="J7665" s="16" t="n">
        <f aca="false">D7665+I7665</f>
        <v>11.7789622376836</v>
      </c>
    </row>
    <row r="7666" customFormat="false" ht="15" hidden="false" customHeight="false" outlineLevel="0" collapsed="false">
      <c r="A7666" s="0" t="n">
        <v>7654</v>
      </c>
      <c r="B7666" s="7" t="n">
        <v>0.176547</v>
      </c>
      <c r="C7666" s="7" t="n">
        <v>0.501976</v>
      </c>
      <c r="D7666" s="16" t="n">
        <f aca="false">LOGINV(B7666,$B$7,$C$7)</f>
        <v>8.0703411568658</v>
      </c>
      <c r="E7666" s="16" t="n">
        <f aca="false">LOGINV(C7666,$B$8,$C$8)</f>
        <v>109.554957947028</v>
      </c>
      <c r="F7666" s="16" t="n">
        <f aca="false">$B$5/100*E7666*2_Girdiler!$B$14*2_Girdiler!$B$15*2_Girdiler!$B$16</f>
        <v>2.75640274194722</v>
      </c>
      <c r="G7666" s="16" t="n">
        <f aca="false">MIN(MATCH(F7666,2_Girdiler!$B$20:$I$20,1),7)</f>
        <v>1</v>
      </c>
      <c r="H7666" s="16" t="n">
        <f aca="false">IF(F7666&gt;=40,2_Girdiler!$I$21+(F7666-40)*(2_Girdiler!$I$21-2_Girdiler!$H$21)/(2_Girdiler!$I$20-2_Girdiler!$H$20),INDEX(2_Girdiler!$B$21:$I$21,G7666)+(F7666-INDEX(2_Girdiler!$B$20:$I$20,G7666))*(INDEX(2_Girdiler!$B$21:$I$21,G7666+1)-INDEX(2_Girdiler!$B$21:$I$21,G7666))/(INDEX(2_Girdiler!$B$20:$I$20,G7666+1)-INDEX(2_Girdiler!$B$20:$I$20,G7666)))</f>
        <v>6.06408603228389</v>
      </c>
      <c r="I7666" s="16" t="n">
        <f aca="false">H7666/2_Girdiler!$B$17</f>
        <v>2.42952164754963</v>
      </c>
      <c r="J7666" s="16" t="n">
        <f aca="false">D7666+I7666</f>
        <v>10.4998628044154</v>
      </c>
    </row>
    <row r="7667" customFormat="false" ht="15" hidden="false" customHeight="false" outlineLevel="0" collapsed="false">
      <c r="A7667" s="0" t="n">
        <v>7655</v>
      </c>
      <c r="B7667" s="7" t="n">
        <v>0.673877</v>
      </c>
      <c r="C7667" s="7" t="n">
        <v>0.854077</v>
      </c>
      <c r="D7667" s="16" t="n">
        <f aca="false">LOGINV(B7667,$B$7,$C$7)</f>
        <v>17.4090307628146</v>
      </c>
      <c r="E7667" s="16" t="n">
        <f aca="false">LOGINV(C7667,$B$8,$C$8)</f>
        <v>215.645988023639</v>
      </c>
      <c r="F7667" s="16" t="n">
        <f aca="false">$B$5/100*E7667*2_Girdiler!$B$14*2_Girdiler!$B$15*2_Girdiler!$B$16</f>
        <v>5.42565305867476</v>
      </c>
      <c r="G7667" s="16" t="n">
        <f aca="false">MIN(MATCH(F7667,2_Girdiler!$B$20:$I$20,1),7)</f>
        <v>2</v>
      </c>
      <c r="H7667" s="16" t="n">
        <f aca="false">IF(F7667&gt;=40,2_Girdiler!$I$21+(F7667-40)*(2_Girdiler!$I$21-2_Girdiler!$H$21)/(2_Girdiler!$I$20-2_Girdiler!$H$20),INDEX(2_Girdiler!$B$21:$I$21,G7667)+(F7667-INDEX(2_Girdiler!$B$20:$I$20,G7667))*(INDEX(2_Girdiler!$B$21:$I$21,G7667+1)-INDEX(2_Girdiler!$B$21:$I$21,G7667))/(INDEX(2_Girdiler!$B$20:$I$20,G7667+1)-INDEX(2_Girdiler!$B$20:$I$20,G7667)))</f>
        <v>11.6810448938796</v>
      </c>
      <c r="I7667" s="16" t="n">
        <f aca="false">H7667/2_Girdiler!$B$17</f>
        <v>4.67990580684279</v>
      </c>
      <c r="J7667" s="16" t="n">
        <f aca="false">D7667+I7667</f>
        <v>22.0889365696574</v>
      </c>
    </row>
    <row r="7668" customFormat="false" ht="15" hidden="false" customHeight="false" outlineLevel="0" collapsed="false">
      <c r="A7668" s="0" t="n">
        <v>7656</v>
      </c>
      <c r="B7668" s="7" t="n">
        <v>0.133779</v>
      </c>
      <c r="C7668" s="7" t="n">
        <v>0.982622</v>
      </c>
      <c r="D7668" s="16" t="n">
        <f aca="false">LOGINV(B7668,$B$7,$C$7)</f>
        <v>7.29951950699282</v>
      </c>
      <c r="E7668" s="16" t="n">
        <f aca="false">LOGINV(C7668,$B$8,$C$8)</f>
        <v>426.666242503777</v>
      </c>
      <c r="F7668" s="16" t="n">
        <f aca="false">$B$5/100*E7668*2_Girdiler!$B$14*2_Girdiler!$B$15*2_Girdiler!$B$16</f>
        <v>10.734922661395</v>
      </c>
      <c r="G7668" s="16" t="n">
        <f aca="false">MIN(MATCH(F7668,2_Girdiler!$B$20:$I$20,1),7)</f>
        <v>3</v>
      </c>
      <c r="H7668" s="16" t="n">
        <f aca="false">IF(F7668&gt;=40,2_Girdiler!$I$21+(F7668-40)*(2_Girdiler!$I$21-2_Girdiler!$H$21)/(2_Girdiler!$I$20-2_Girdiler!$H$20),INDEX(2_Girdiler!$B$21:$I$21,G7668)+(F7668-INDEX(2_Girdiler!$B$20:$I$20,G7668))*(INDEX(2_Girdiler!$B$21:$I$21,G7668+1)-INDEX(2_Girdiler!$B$21:$I$21,G7668))/(INDEX(2_Girdiler!$B$20:$I$20,G7668+1)-INDEX(2_Girdiler!$B$20:$I$20,G7668)))</f>
        <v>19.6614303952555</v>
      </c>
      <c r="I7668" s="16" t="n">
        <f aca="false">H7668/2_Girdiler!$B$17</f>
        <v>7.87717563912481</v>
      </c>
      <c r="J7668" s="16" t="n">
        <f aca="false">D7668+I7668</f>
        <v>15.1766951461176</v>
      </c>
    </row>
    <row r="7669" customFormat="false" ht="15" hidden="false" customHeight="false" outlineLevel="0" collapsed="false">
      <c r="A7669" s="0" t="n">
        <v>7657</v>
      </c>
      <c r="B7669" s="7" t="n">
        <v>0.492881</v>
      </c>
      <c r="C7669" s="7" t="n">
        <v>0.019926</v>
      </c>
      <c r="D7669" s="16" t="n">
        <f aca="false">LOGINV(B7669,$B$7,$C$7)</f>
        <v>13.4080174297836</v>
      </c>
      <c r="E7669" s="16" t="n">
        <f aca="false">LOGINV(C7669,$B$8,$C$8)</f>
        <v>28.9782658137763</v>
      </c>
      <c r="F7669" s="16" t="n">
        <f aca="false">$B$5/100*E7669*2_Girdiler!$B$14*2_Girdiler!$B$15*2_Girdiler!$B$16</f>
        <v>0.729093167874612</v>
      </c>
      <c r="G7669" s="16" t="n">
        <f aca="false">MIN(MATCH(F7669,2_Girdiler!$B$20:$I$20,1),7)</f>
        <v>1</v>
      </c>
      <c r="H7669" s="16" t="n">
        <f aca="false">IF(F7669&gt;=40,2_Girdiler!$I$21+(F7669-40)*(2_Girdiler!$I$21-2_Girdiler!$H$21)/(2_Girdiler!$I$20-2_Girdiler!$H$20),INDEX(2_Girdiler!$B$21:$I$21,G7669)+(F7669-INDEX(2_Girdiler!$B$20:$I$20,G7669))*(INDEX(2_Girdiler!$B$21:$I$21,G7669+1)-INDEX(2_Girdiler!$B$21:$I$21,G7669))/(INDEX(2_Girdiler!$B$20:$I$20,G7669+1)-INDEX(2_Girdiler!$B$20:$I$20,G7669)))</f>
        <v>1.60400496932415</v>
      </c>
      <c r="I7669" s="16" t="n">
        <f aca="false">H7669/2_Girdiler!$B$17</f>
        <v>0.642630196043328</v>
      </c>
      <c r="J7669" s="16" t="n">
        <f aca="false">D7669+I7669</f>
        <v>14.050647625827</v>
      </c>
    </row>
    <row r="7670" customFormat="false" ht="15" hidden="false" customHeight="false" outlineLevel="0" collapsed="false">
      <c r="A7670" s="0" t="n">
        <v>7658</v>
      </c>
      <c r="B7670" s="7" t="n">
        <v>0.773188</v>
      </c>
      <c r="C7670" s="7" t="n">
        <v>0.854657</v>
      </c>
      <c r="D7670" s="16" t="n">
        <f aca="false">LOGINV(B7670,$B$7,$C$7)</f>
        <v>20.5633075169427</v>
      </c>
      <c r="E7670" s="16" t="n">
        <f aca="false">LOGINV(C7670,$B$8,$C$8)</f>
        <v>215.999465376717</v>
      </c>
      <c r="F7670" s="16" t="n">
        <f aca="false">$B$5/100*E7670*2_Girdiler!$B$14*2_Girdiler!$B$15*2_Girdiler!$B$16</f>
        <v>5.43454654887821</v>
      </c>
      <c r="G7670" s="16" t="n">
        <f aca="false">MIN(MATCH(F7670,2_Girdiler!$B$20:$I$20,1),7)</f>
        <v>2</v>
      </c>
      <c r="H7670" s="16" t="n">
        <f aca="false">IF(F7670&gt;=40,2_Girdiler!$I$21+(F7670-40)*(2_Girdiler!$I$21-2_Girdiler!$H$21)/(2_Girdiler!$I$20-2_Girdiler!$H$20),INDEX(2_Girdiler!$B$21:$I$21,G7670)+(F7670-INDEX(2_Girdiler!$B$20:$I$20,G7670))*(INDEX(2_Girdiler!$B$21:$I$21,G7670+1)-INDEX(2_Girdiler!$B$21:$I$21,G7670))/(INDEX(2_Girdiler!$B$20:$I$20,G7670+1)-INDEX(2_Girdiler!$B$20:$I$20,G7670)))</f>
        <v>11.6952744782051</v>
      </c>
      <c r="I7670" s="16" t="n">
        <f aca="false">H7670/2_Girdiler!$B$17</f>
        <v>4.68560676210141</v>
      </c>
      <c r="J7670" s="16" t="n">
        <f aca="false">D7670+I7670</f>
        <v>25.2489142790442</v>
      </c>
    </row>
    <row r="7671" customFormat="false" ht="15" hidden="false" customHeight="false" outlineLevel="0" collapsed="false">
      <c r="A7671" s="0" t="n">
        <v>7659</v>
      </c>
      <c r="B7671" s="7" t="n">
        <v>0.353</v>
      </c>
      <c r="C7671" s="7" t="n">
        <v>0.16927</v>
      </c>
      <c r="D7671" s="16" t="n">
        <f aca="false">LOGINV(B7671,$B$7,$C$7)</f>
        <v>10.9740125474613</v>
      </c>
      <c r="E7671" s="16" t="n">
        <f aca="false">LOGINV(C7671,$B$8,$C$8)</f>
        <v>58.8770130937618</v>
      </c>
      <c r="F7671" s="16" t="n">
        <f aca="false">$B$5/100*E7671*2_Girdiler!$B$14*2_Girdiler!$B$15*2_Girdiler!$B$16</f>
        <v>1.48134564943905</v>
      </c>
      <c r="G7671" s="16" t="n">
        <f aca="false">MIN(MATCH(F7671,2_Girdiler!$B$20:$I$20,1),7)</f>
        <v>1</v>
      </c>
      <c r="H7671" s="16" t="n">
        <f aca="false">IF(F7671&gt;=40,2_Girdiler!$I$21+(F7671-40)*(2_Girdiler!$I$21-2_Girdiler!$H$21)/(2_Girdiler!$I$20-2_Girdiler!$H$20),INDEX(2_Girdiler!$B$21:$I$21,G7671)+(F7671-INDEX(2_Girdiler!$B$20:$I$20,G7671))*(INDEX(2_Girdiler!$B$21:$I$21,G7671+1)-INDEX(2_Girdiler!$B$21:$I$21,G7671))/(INDEX(2_Girdiler!$B$20:$I$20,G7671+1)-INDEX(2_Girdiler!$B$20:$I$20,G7671)))</f>
        <v>3.2589604287659</v>
      </c>
      <c r="I7671" s="16" t="n">
        <f aca="false">H7671/2_Girdiler!$B$17</f>
        <v>1.30567324870429</v>
      </c>
      <c r="J7671" s="16" t="n">
        <f aca="false">D7671+I7671</f>
        <v>12.2796857961656</v>
      </c>
    </row>
    <row r="7672" customFormat="false" ht="15" hidden="false" customHeight="false" outlineLevel="0" collapsed="false">
      <c r="A7672" s="0" t="n">
        <v>7660</v>
      </c>
      <c r="B7672" s="7" t="n">
        <v>0.841937</v>
      </c>
      <c r="C7672" s="7" t="n">
        <v>0.481378</v>
      </c>
      <c r="D7672" s="16" t="n">
        <f aca="false">LOGINV(B7672,$B$7,$C$7)</f>
        <v>23.6784648916899</v>
      </c>
      <c r="E7672" s="16" t="n">
        <f aca="false">LOGINV(C7672,$B$8,$C$8)</f>
        <v>105.96270661637</v>
      </c>
      <c r="F7672" s="16" t="n">
        <f aca="false">$B$5/100*E7672*2_Girdiler!$B$14*2_Girdiler!$B$15*2_Girdiler!$B$16</f>
        <v>2.66602169846786</v>
      </c>
      <c r="G7672" s="16" t="n">
        <f aca="false">MIN(MATCH(F7672,2_Girdiler!$B$20:$I$20,1),7)</f>
        <v>1</v>
      </c>
      <c r="H7672" s="16" t="n">
        <f aca="false">IF(F7672&gt;=40,2_Girdiler!$I$21+(F7672-40)*(2_Girdiler!$I$21-2_Girdiler!$H$21)/(2_Girdiler!$I$20-2_Girdiler!$H$20),INDEX(2_Girdiler!$B$21:$I$21,G7672)+(F7672-INDEX(2_Girdiler!$B$20:$I$20,G7672))*(INDEX(2_Girdiler!$B$21:$I$21,G7672+1)-INDEX(2_Girdiler!$B$21:$I$21,G7672))/(INDEX(2_Girdiler!$B$20:$I$20,G7672+1)-INDEX(2_Girdiler!$B$20:$I$20,G7672)))</f>
        <v>5.86524773662929</v>
      </c>
      <c r="I7672" s="16" t="n">
        <f aca="false">H7672/2_Girdiler!$B$17</f>
        <v>2.34985886884187</v>
      </c>
      <c r="J7672" s="16" t="n">
        <f aca="false">D7672+I7672</f>
        <v>26.0283237605318</v>
      </c>
    </row>
    <row r="7673" customFormat="false" ht="15" hidden="false" customHeight="false" outlineLevel="0" collapsed="false">
      <c r="A7673" s="0" t="n">
        <v>7661</v>
      </c>
      <c r="B7673" s="7" t="n">
        <v>0.307908</v>
      </c>
      <c r="C7673" s="7" t="n">
        <v>0.385868</v>
      </c>
      <c r="D7673" s="16" t="n">
        <f aca="false">LOGINV(B7673,$B$7,$C$7)</f>
        <v>10.2379647987771</v>
      </c>
      <c r="E7673" s="16" t="n">
        <f aca="false">LOGINV(C7673,$B$8,$C$8)</f>
        <v>90.5558138036841</v>
      </c>
      <c r="F7673" s="16" t="n">
        <f aca="false">$B$5/100*E7673*2_Girdiler!$B$14*2_Girdiler!$B$15*2_Girdiler!$B$16</f>
        <v>2.27838427530069</v>
      </c>
      <c r="G7673" s="16" t="n">
        <f aca="false">MIN(MATCH(F7673,2_Girdiler!$B$20:$I$20,1),7)</f>
        <v>1</v>
      </c>
      <c r="H7673" s="16" t="n">
        <f aca="false">IF(F7673&gt;=40,2_Girdiler!$I$21+(F7673-40)*(2_Girdiler!$I$21-2_Girdiler!$H$21)/(2_Girdiler!$I$20-2_Girdiler!$H$20),INDEX(2_Girdiler!$B$21:$I$21,G7673)+(F7673-INDEX(2_Girdiler!$B$20:$I$20,G7673))*(INDEX(2_Girdiler!$B$21:$I$21,G7673+1)-INDEX(2_Girdiler!$B$21:$I$21,G7673))/(INDEX(2_Girdiler!$B$20:$I$20,G7673+1)-INDEX(2_Girdiler!$B$20:$I$20,G7673)))</f>
        <v>5.01244540566152</v>
      </c>
      <c r="I7673" s="16" t="n">
        <f aca="false">H7673/2_Girdiler!$B$17</f>
        <v>2.00819126829388</v>
      </c>
      <c r="J7673" s="16" t="n">
        <f aca="false">D7673+I7673</f>
        <v>12.2461560670709</v>
      </c>
    </row>
    <row r="7674" customFormat="false" ht="15" hidden="false" customHeight="false" outlineLevel="0" collapsed="false">
      <c r="A7674" s="0" t="n">
        <v>7662</v>
      </c>
      <c r="B7674" s="7" t="n">
        <v>0.638691</v>
      </c>
      <c r="C7674" s="7" t="n">
        <v>0.292532</v>
      </c>
      <c r="D7674" s="16" t="n">
        <f aca="false">LOGINV(B7674,$B$7,$C$7)</f>
        <v>16.504876175718</v>
      </c>
      <c r="E7674" s="16" t="n">
        <f aca="false">LOGINV(C7674,$B$8,$C$8)</f>
        <v>76.767722750168</v>
      </c>
      <c r="F7674" s="16" t="n">
        <f aca="false">$B$5/100*E7674*2_Girdiler!$B$14*2_Girdiler!$B$15*2_Girdiler!$B$16</f>
        <v>1.93147590439423</v>
      </c>
      <c r="G7674" s="16" t="n">
        <f aca="false">MIN(MATCH(F7674,2_Girdiler!$B$20:$I$20,1),7)</f>
        <v>1</v>
      </c>
      <c r="H7674" s="16" t="n">
        <f aca="false">IF(F7674&gt;=40,2_Girdiler!$I$21+(F7674-40)*(2_Girdiler!$I$21-2_Girdiler!$H$21)/(2_Girdiler!$I$20-2_Girdiler!$H$20),INDEX(2_Girdiler!$B$21:$I$21,G7674)+(F7674-INDEX(2_Girdiler!$B$20:$I$20,G7674))*(INDEX(2_Girdiler!$B$21:$I$21,G7674+1)-INDEX(2_Girdiler!$B$21:$I$21,G7674))/(INDEX(2_Girdiler!$B$20:$I$20,G7674+1)-INDEX(2_Girdiler!$B$20:$I$20,G7674)))</f>
        <v>4.2492469896673</v>
      </c>
      <c r="I7674" s="16" t="n">
        <f aca="false">H7674/2_Girdiler!$B$17</f>
        <v>1.70242267214235</v>
      </c>
      <c r="J7674" s="16" t="n">
        <f aca="false">D7674+I7674</f>
        <v>18.2072988478603</v>
      </c>
    </row>
    <row r="7675" customFormat="false" ht="15" hidden="false" customHeight="false" outlineLevel="0" collapsed="false">
      <c r="A7675" s="0" t="n">
        <v>7663</v>
      </c>
      <c r="B7675" s="7" t="n">
        <v>0.137317</v>
      </c>
      <c r="C7675" s="7" t="n">
        <v>0.089645</v>
      </c>
      <c r="D7675" s="16" t="n">
        <f aca="false">LOGINV(B7675,$B$7,$C$7)</f>
        <v>7.36593982996631</v>
      </c>
      <c r="E7675" s="16" t="n">
        <f aca="false">LOGINV(C7675,$B$8,$C$8)</f>
        <v>45.8951084364598</v>
      </c>
      <c r="F7675" s="16" t="n">
        <f aca="false">$B$5/100*E7675*2_Girdiler!$B$14*2_Girdiler!$B$15*2_Girdiler!$B$16</f>
        <v>1.15472092826133</v>
      </c>
      <c r="G7675" s="16" t="n">
        <f aca="false">MIN(MATCH(F7675,2_Girdiler!$B$20:$I$20,1),7)</f>
        <v>1</v>
      </c>
      <c r="H7675" s="16" t="n">
        <f aca="false">IF(F7675&gt;=40,2_Girdiler!$I$21+(F7675-40)*(2_Girdiler!$I$21-2_Girdiler!$H$21)/(2_Girdiler!$I$20-2_Girdiler!$H$20),INDEX(2_Girdiler!$B$21:$I$21,G7675)+(F7675-INDEX(2_Girdiler!$B$20:$I$20,G7675))*(INDEX(2_Girdiler!$B$21:$I$21,G7675+1)-INDEX(2_Girdiler!$B$21:$I$21,G7675))/(INDEX(2_Girdiler!$B$20:$I$20,G7675+1)-INDEX(2_Girdiler!$B$20:$I$20,G7675)))</f>
        <v>2.54038604217493</v>
      </c>
      <c r="I7675" s="16" t="n">
        <f aca="false">H7675/2_Girdiler!$B$17</f>
        <v>1.01778286946111</v>
      </c>
      <c r="J7675" s="16" t="n">
        <f aca="false">D7675+I7675</f>
        <v>8.38372269942742</v>
      </c>
    </row>
    <row r="7676" customFormat="false" ht="15" hidden="false" customHeight="false" outlineLevel="0" collapsed="false">
      <c r="A7676" s="0" t="n">
        <v>7664</v>
      </c>
      <c r="B7676" s="7" t="n">
        <v>0.917483</v>
      </c>
      <c r="C7676" s="7" t="n">
        <v>0.825329</v>
      </c>
      <c r="D7676" s="16" t="n">
        <f aca="false">LOGINV(B7676,$B$7,$C$7)</f>
        <v>29.3607828958239</v>
      </c>
      <c r="E7676" s="16" t="n">
        <f aca="false">LOGINV(C7676,$B$8,$C$8)</f>
        <v>199.802784723408</v>
      </c>
      <c r="F7676" s="16" t="n">
        <f aca="false">$B$5/100*E7676*2_Girdiler!$B$14*2_Girdiler!$B$15*2_Girdiler!$B$16</f>
        <v>5.02703806364095</v>
      </c>
      <c r="G7676" s="16" t="n">
        <f aca="false">MIN(MATCH(F7676,2_Girdiler!$B$20:$I$20,1),7)</f>
        <v>2</v>
      </c>
      <c r="H7676" s="16" t="n">
        <f aca="false">IF(F7676&gt;=40,2_Girdiler!$I$21+(F7676-40)*(2_Girdiler!$I$21-2_Girdiler!$H$21)/(2_Girdiler!$I$20-2_Girdiler!$H$20),INDEX(2_Girdiler!$B$21:$I$21,G7676)+(F7676-INDEX(2_Girdiler!$B$20:$I$20,G7676))*(INDEX(2_Girdiler!$B$21:$I$21,G7676+1)-INDEX(2_Girdiler!$B$21:$I$21,G7676))/(INDEX(2_Girdiler!$B$20:$I$20,G7676+1)-INDEX(2_Girdiler!$B$20:$I$20,G7676)))</f>
        <v>11.0432609018255</v>
      </c>
      <c r="I7676" s="16" t="n">
        <f aca="false">H7676/2_Girdiler!$B$17</f>
        <v>4.42438337412882</v>
      </c>
      <c r="J7676" s="16" t="n">
        <f aca="false">D7676+I7676</f>
        <v>33.7851662699527</v>
      </c>
    </row>
    <row r="7677" customFormat="false" ht="15" hidden="false" customHeight="false" outlineLevel="0" collapsed="false">
      <c r="A7677" s="0" t="n">
        <v>7665</v>
      </c>
      <c r="B7677" s="7" t="n">
        <v>0.451694</v>
      </c>
      <c r="C7677" s="7" t="n">
        <v>0.304563</v>
      </c>
      <c r="D7677" s="16" t="n">
        <f aca="false">LOGINV(B7677,$B$7,$C$7)</f>
        <v>12.6561256624418</v>
      </c>
      <c r="E7677" s="16" t="n">
        <f aca="false">LOGINV(C7677,$B$8,$C$8)</f>
        <v>78.5056902313515</v>
      </c>
      <c r="F7677" s="16" t="n">
        <f aca="false">$B$5/100*E7677*2_Girdiler!$B$14*2_Girdiler!$B$15*2_Girdiler!$B$16</f>
        <v>1.9752031662208</v>
      </c>
      <c r="G7677" s="16" t="n">
        <f aca="false">MIN(MATCH(F7677,2_Girdiler!$B$20:$I$20,1),7)</f>
        <v>1</v>
      </c>
      <c r="H7677" s="16" t="n">
        <f aca="false">IF(F7677&gt;=40,2_Girdiler!$I$21+(F7677-40)*(2_Girdiler!$I$21-2_Girdiler!$H$21)/(2_Girdiler!$I$20-2_Girdiler!$H$20),INDEX(2_Girdiler!$B$21:$I$21,G7677)+(F7677-INDEX(2_Girdiler!$B$20:$I$20,G7677))*(INDEX(2_Girdiler!$B$21:$I$21,G7677+1)-INDEX(2_Girdiler!$B$21:$I$21,G7677))/(INDEX(2_Girdiler!$B$20:$I$20,G7677+1)-INDEX(2_Girdiler!$B$20:$I$20,G7677)))</f>
        <v>4.34544696568577</v>
      </c>
      <c r="I7677" s="16" t="n">
        <f aca="false">H7677/2_Girdiler!$B$17</f>
        <v>1.74096432920103</v>
      </c>
      <c r="J7677" s="16" t="n">
        <f aca="false">D7677+I7677</f>
        <v>14.3970899916428</v>
      </c>
    </row>
    <row r="7678" customFormat="false" ht="15" hidden="false" customHeight="false" outlineLevel="0" collapsed="false">
      <c r="A7678" s="0" t="n">
        <v>7666</v>
      </c>
      <c r="B7678" s="7" t="n">
        <v>0.795974</v>
      </c>
      <c r="C7678" s="7" t="n">
        <v>0.765505</v>
      </c>
      <c r="D7678" s="16" t="n">
        <f aca="false">LOGINV(B7678,$B$7,$C$7)</f>
        <v>21.4763390156567</v>
      </c>
      <c r="E7678" s="16" t="n">
        <f aca="false">LOGINV(C7678,$B$8,$C$8)</f>
        <v>174.277822383876</v>
      </c>
      <c r="F7678" s="16" t="n">
        <f aca="false">$B$5/100*E7678*2_Girdiler!$B$14*2_Girdiler!$B$15*2_Girdiler!$B$16</f>
        <v>4.38483001117831</v>
      </c>
      <c r="G7678" s="16" t="n">
        <f aca="false">MIN(MATCH(F7678,2_Girdiler!$B$20:$I$20,1),7)</f>
        <v>1</v>
      </c>
      <c r="H7678" s="16" t="n">
        <f aca="false">IF(F7678&gt;=40,2_Girdiler!$I$21+(F7678-40)*(2_Girdiler!$I$21-2_Girdiler!$H$21)/(2_Girdiler!$I$20-2_Girdiler!$H$20),INDEX(2_Girdiler!$B$21:$I$21,G7678)+(F7678-INDEX(2_Girdiler!$B$20:$I$20,G7678))*(INDEX(2_Girdiler!$B$21:$I$21,G7678+1)-INDEX(2_Girdiler!$B$21:$I$21,G7678))/(INDEX(2_Girdiler!$B$20:$I$20,G7678+1)-INDEX(2_Girdiler!$B$20:$I$20,G7678)))</f>
        <v>9.64662602459229</v>
      </c>
      <c r="I7678" s="16" t="n">
        <f aca="false">H7678/2_Girdiler!$B$17</f>
        <v>3.86483414446806</v>
      </c>
      <c r="J7678" s="16" t="n">
        <f aca="false">D7678+I7678</f>
        <v>25.3411731601248</v>
      </c>
    </row>
    <row r="7679" customFormat="false" ht="15" hidden="false" customHeight="false" outlineLevel="0" collapsed="false">
      <c r="A7679" s="0" t="n">
        <v>7667</v>
      </c>
      <c r="B7679" s="7" t="n">
        <v>0.625324</v>
      </c>
      <c r="C7679" s="7" t="n">
        <v>0.636517</v>
      </c>
      <c r="D7679" s="16" t="n">
        <f aca="false">LOGINV(B7679,$B$7,$C$7)</f>
        <v>16.1817799013884</v>
      </c>
      <c r="E7679" s="16" t="n">
        <f aca="false">LOGINV(C7679,$B$8,$C$8)</f>
        <v>136.812941935817</v>
      </c>
      <c r="F7679" s="16" t="n">
        <f aca="false">$B$5/100*E7679*2_Girdiler!$B$14*2_Girdiler!$B$15*2_Girdiler!$B$16</f>
        <v>3.44221361910516</v>
      </c>
      <c r="G7679" s="16" t="n">
        <f aca="false">MIN(MATCH(F7679,2_Girdiler!$B$20:$I$20,1),7)</f>
        <v>1</v>
      </c>
      <c r="H7679" s="16" t="n">
        <f aca="false">IF(F7679&gt;=40,2_Girdiler!$I$21+(F7679-40)*(2_Girdiler!$I$21-2_Girdiler!$H$21)/(2_Girdiler!$I$20-2_Girdiler!$H$20),INDEX(2_Girdiler!$B$21:$I$21,G7679)+(F7679-INDEX(2_Girdiler!$B$20:$I$20,G7679))*(INDEX(2_Girdiler!$B$21:$I$21,G7679+1)-INDEX(2_Girdiler!$B$21:$I$21,G7679))/(INDEX(2_Girdiler!$B$20:$I$20,G7679+1)-INDEX(2_Girdiler!$B$20:$I$20,G7679)))</f>
        <v>7.57286996203136</v>
      </c>
      <c r="I7679" s="16" t="n">
        <f aca="false">H7679/2_Girdiler!$B$17</f>
        <v>3.03400238863436</v>
      </c>
      <c r="J7679" s="16" t="n">
        <f aca="false">D7679+I7679</f>
        <v>19.2157822900228</v>
      </c>
    </row>
    <row r="7680" customFormat="false" ht="15" hidden="false" customHeight="false" outlineLevel="0" collapsed="false">
      <c r="A7680" s="0" t="n">
        <v>7668</v>
      </c>
      <c r="B7680" s="7" t="n">
        <v>0.076551</v>
      </c>
      <c r="C7680" s="7" t="n">
        <v>0.363309</v>
      </c>
      <c r="D7680" s="16" t="n">
        <f aca="false">LOGINV(B7680,$B$7,$C$7)</f>
        <v>6.1071789425132</v>
      </c>
      <c r="E7680" s="16" t="n">
        <f aca="false">LOGINV(C7680,$B$8,$C$8)</f>
        <v>87.1424649518952</v>
      </c>
      <c r="F7680" s="16" t="n">
        <f aca="false">$B$5/100*E7680*2_Girdiler!$B$14*2_Girdiler!$B$15*2_Girdiler!$B$16</f>
        <v>2.19250441818968</v>
      </c>
      <c r="G7680" s="16" t="n">
        <f aca="false">MIN(MATCH(F7680,2_Girdiler!$B$20:$I$20,1),7)</f>
        <v>1</v>
      </c>
      <c r="H7680" s="16" t="n">
        <f aca="false">IF(F7680&gt;=40,2_Girdiler!$I$21+(F7680-40)*(2_Girdiler!$I$21-2_Girdiler!$H$21)/(2_Girdiler!$I$20-2_Girdiler!$H$20),INDEX(2_Girdiler!$B$21:$I$21,G7680)+(F7680-INDEX(2_Girdiler!$B$20:$I$20,G7680))*(INDEX(2_Girdiler!$B$21:$I$21,G7680+1)-INDEX(2_Girdiler!$B$21:$I$21,G7680))/(INDEX(2_Girdiler!$B$20:$I$20,G7680+1)-INDEX(2_Girdiler!$B$20:$I$20,G7680)))</f>
        <v>4.8235097200173</v>
      </c>
      <c r="I7680" s="16" t="n">
        <f aca="false">H7680/2_Girdiler!$B$17</f>
        <v>1.93249588141719</v>
      </c>
      <c r="J7680" s="16" t="n">
        <f aca="false">D7680+I7680</f>
        <v>8.03967482393039</v>
      </c>
    </row>
    <row r="7681" customFormat="false" ht="15" hidden="false" customHeight="false" outlineLevel="0" collapsed="false">
      <c r="A7681" s="0" t="n">
        <v>7669</v>
      </c>
      <c r="B7681" s="7" t="n">
        <v>0.371175</v>
      </c>
      <c r="C7681" s="7" t="n">
        <v>0.191101</v>
      </c>
      <c r="D7681" s="16" t="n">
        <f aca="false">LOGINV(B7681,$B$7,$C$7)</f>
        <v>11.2746708135567</v>
      </c>
      <c r="E7681" s="16" t="n">
        <f aca="false">LOGINV(C7681,$B$8,$C$8)</f>
        <v>62.1257997738272</v>
      </c>
      <c r="F7681" s="16" t="n">
        <f aca="false">$B$5/100*E7681*2_Girdiler!$B$14*2_Girdiler!$B$15*2_Girdiler!$B$16</f>
        <v>1.56308512230949</v>
      </c>
      <c r="G7681" s="16" t="n">
        <f aca="false">MIN(MATCH(F7681,2_Girdiler!$B$20:$I$20,1),7)</f>
        <v>1</v>
      </c>
      <c r="H7681" s="16" t="n">
        <f aca="false">IF(F7681&gt;=40,2_Girdiler!$I$21+(F7681-40)*(2_Girdiler!$I$21-2_Girdiler!$H$21)/(2_Girdiler!$I$20-2_Girdiler!$H$20),INDEX(2_Girdiler!$B$21:$I$21,G7681)+(F7681-INDEX(2_Girdiler!$B$20:$I$20,G7681))*(INDEX(2_Girdiler!$B$21:$I$21,G7681+1)-INDEX(2_Girdiler!$B$21:$I$21,G7681))/(INDEX(2_Girdiler!$B$20:$I$20,G7681+1)-INDEX(2_Girdiler!$B$20:$I$20,G7681)))</f>
        <v>3.43878726908088</v>
      </c>
      <c r="I7681" s="16" t="n">
        <f aca="false">H7681/2_Girdiler!$B$17</f>
        <v>1.37771925844587</v>
      </c>
      <c r="J7681" s="16" t="n">
        <f aca="false">D7681+I7681</f>
        <v>12.6523900720026</v>
      </c>
    </row>
    <row r="7682" customFormat="false" ht="15" hidden="false" customHeight="false" outlineLevel="0" collapsed="false">
      <c r="A7682" s="0" t="n">
        <v>7670</v>
      </c>
      <c r="B7682" s="7" t="n">
        <v>0.128966</v>
      </c>
      <c r="C7682" s="7" t="n">
        <v>0.07646</v>
      </c>
      <c r="D7682" s="16" t="n">
        <f aca="false">LOGINV(B7682,$B$7,$C$7)</f>
        <v>7.20818770012521</v>
      </c>
      <c r="E7682" s="16" t="n">
        <f aca="false">LOGINV(C7682,$B$8,$C$8)</f>
        <v>43.4069859355369</v>
      </c>
      <c r="F7682" s="16" t="n">
        <f aca="false">$B$5/100*E7682*2_Girdiler!$B$14*2_Girdiler!$B$15*2_Girdiler!$B$16</f>
        <v>1.09211976613811</v>
      </c>
      <c r="G7682" s="16" t="n">
        <f aca="false">MIN(MATCH(F7682,2_Girdiler!$B$20:$I$20,1),7)</f>
        <v>1</v>
      </c>
      <c r="H7682" s="16" t="n">
        <f aca="false">IF(F7682&gt;=40,2_Girdiler!$I$21+(F7682-40)*(2_Girdiler!$I$21-2_Girdiler!$H$21)/(2_Girdiler!$I$20-2_Girdiler!$H$20),INDEX(2_Girdiler!$B$21:$I$21,G7682)+(F7682-INDEX(2_Girdiler!$B$20:$I$20,G7682))*(INDEX(2_Girdiler!$B$21:$I$21,G7682+1)-INDEX(2_Girdiler!$B$21:$I$21,G7682))/(INDEX(2_Girdiler!$B$20:$I$20,G7682+1)-INDEX(2_Girdiler!$B$20:$I$20,G7682)))</f>
        <v>2.40266348550384</v>
      </c>
      <c r="I7682" s="16" t="n">
        <f aca="false">H7682/2_Girdiler!$B$17</f>
        <v>0.9626055631025</v>
      </c>
      <c r="J7682" s="16" t="n">
        <f aca="false">D7682+I7682</f>
        <v>8.17079326322771</v>
      </c>
    </row>
    <row r="7683" customFormat="false" ht="15" hidden="false" customHeight="false" outlineLevel="0" collapsed="false">
      <c r="A7683" s="0" t="n">
        <v>7671</v>
      </c>
      <c r="B7683" s="7" t="n">
        <v>0.433495</v>
      </c>
      <c r="C7683" s="7" t="n">
        <v>0.306154</v>
      </c>
      <c r="D7683" s="16" t="n">
        <f aca="false">LOGINV(B7683,$B$7,$C$7)</f>
        <v>12.3350519277708</v>
      </c>
      <c r="E7683" s="16" t="n">
        <f aca="false">LOGINV(C7683,$B$8,$C$8)</f>
        <v>78.7360806259764</v>
      </c>
      <c r="F7683" s="16" t="n">
        <f aca="false">$B$5/100*E7683*2_Girdiler!$B$14*2_Girdiler!$B$15*2_Girdiler!$B$16</f>
        <v>1.98099978854957</v>
      </c>
      <c r="G7683" s="16" t="n">
        <f aca="false">MIN(MATCH(F7683,2_Girdiler!$B$20:$I$20,1),7)</f>
        <v>1</v>
      </c>
      <c r="H7683" s="16" t="n">
        <f aca="false">IF(F7683&gt;=40,2_Girdiler!$I$21+(F7683-40)*(2_Girdiler!$I$21-2_Girdiler!$H$21)/(2_Girdiler!$I$20-2_Girdiler!$H$20),INDEX(2_Girdiler!$B$21:$I$21,G7683)+(F7683-INDEX(2_Girdiler!$B$20:$I$20,G7683))*(INDEX(2_Girdiler!$B$21:$I$21,G7683+1)-INDEX(2_Girdiler!$B$21:$I$21,G7683))/(INDEX(2_Girdiler!$B$20:$I$20,G7683+1)-INDEX(2_Girdiler!$B$20:$I$20,G7683)))</f>
        <v>4.35819953480904</v>
      </c>
      <c r="I7683" s="16" t="n">
        <f aca="false">H7683/2_Girdiler!$B$17</f>
        <v>1.74607353157414</v>
      </c>
      <c r="J7683" s="16" t="n">
        <f aca="false">D7683+I7683</f>
        <v>14.0811254593449</v>
      </c>
    </row>
    <row r="7684" customFormat="false" ht="15" hidden="false" customHeight="false" outlineLevel="0" collapsed="false">
      <c r="A7684" s="0" t="n">
        <v>7672</v>
      </c>
      <c r="B7684" s="7" t="n">
        <v>0.568897</v>
      </c>
      <c r="C7684" s="7" t="n">
        <v>0.759991</v>
      </c>
      <c r="D7684" s="16" t="n">
        <f aca="false">LOGINV(B7684,$B$7,$C$7)</f>
        <v>14.9176650064944</v>
      </c>
      <c r="E7684" s="16" t="n">
        <f aca="false">LOGINV(C7684,$B$8,$C$8)</f>
        <v>172.28131444018</v>
      </c>
      <c r="F7684" s="16" t="n">
        <f aca="false">$B$5/100*E7684*2_Girdiler!$B$14*2_Girdiler!$B$15*2_Girdiler!$B$16</f>
        <v>4.33459787131492</v>
      </c>
      <c r="G7684" s="16" t="n">
        <f aca="false">MIN(MATCH(F7684,2_Girdiler!$B$20:$I$20,1),7)</f>
        <v>1</v>
      </c>
      <c r="H7684" s="16" t="n">
        <f aca="false">IF(F7684&gt;=40,2_Girdiler!$I$21+(F7684-40)*(2_Girdiler!$I$21-2_Girdiler!$H$21)/(2_Girdiler!$I$20-2_Girdiler!$H$20),INDEX(2_Girdiler!$B$21:$I$21,G7684)+(F7684-INDEX(2_Girdiler!$B$20:$I$20,G7684))*(INDEX(2_Girdiler!$B$21:$I$21,G7684+1)-INDEX(2_Girdiler!$B$21:$I$21,G7684))/(INDEX(2_Girdiler!$B$20:$I$20,G7684+1)-INDEX(2_Girdiler!$B$20:$I$20,G7684)))</f>
        <v>9.53611531689282</v>
      </c>
      <c r="I7684" s="16" t="n">
        <f aca="false">H7684/2_Girdiler!$B$17</f>
        <v>3.82055902119104</v>
      </c>
      <c r="J7684" s="16" t="n">
        <f aca="false">D7684+I7684</f>
        <v>18.7382240276854</v>
      </c>
    </row>
    <row r="7685" customFormat="false" ht="15" hidden="false" customHeight="false" outlineLevel="0" collapsed="false">
      <c r="A7685" s="0" t="n">
        <v>7673</v>
      </c>
      <c r="B7685" s="7" t="n">
        <v>0.130363</v>
      </c>
      <c r="C7685" s="7" t="n">
        <v>0.870263</v>
      </c>
      <c r="D7685" s="16" t="n">
        <f aca="false">LOGINV(B7685,$B$7,$C$7)</f>
        <v>7.23481746503628</v>
      </c>
      <c r="E7685" s="16" t="n">
        <f aca="false">LOGINV(C7685,$B$8,$C$8)</f>
        <v>226.131708300476</v>
      </c>
      <c r="F7685" s="16" t="n">
        <f aca="false">$B$5/100*E7685*2_Girdiler!$B$14*2_Girdiler!$B$15*2_Girdiler!$B$16</f>
        <v>5.68947378083997</v>
      </c>
      <c r="G7685" s="16" t="n">
        <f aca="false">MIN(MATCH(F7685,2_Girdiler!$B$20:$I$20,1),7)</f>
        <v>2</v>
      </c>
      <c r="H7685" s="16" t="n">
        <f aca="false">IF(F7685&gt;=40,2_Girdiler!$I$21+(F7685-40)*(2_Girdiler!$I$21-2_Girdiler!$H$21)/(2_Girdiler!$I$20-2_Girdiler!$H$20),INDEX(2_Girdiler!$B$21:$I$21,G7685)+(F7685-INDEX(2_Girdiler!$B$20:$I$20,G7685))*(INDEX(2_Girdiler!$B$21:$I$21,G7685+1)-INDEX(2_Girdiler!$B$21:$I$21,G7685))/(INDEX(2_Girdiler!$B$20:$I$20,G7685+1)-INDEX(2_Girdiler!$B$20:$I$20,G7685)))</f>
        <v>12.103158049344</v>
      </c>
      <c r="I7685" s="16" t="n">
        <f aca="false">H7685/2_Girdiler!$B$17</f>
        <v>4.8490216543846</v>
      </c>
      <c r="J7685" s="16" t="n">
        <f aca="false">D7685+I7685</f>
        <v>12.0838391194209</v>
      </c>
    </row>
    <row r="7686" customFormat="false" ht="15" hidden="false" customHeight="false" outlineLevel="0" collapsed="false">
      <c r="A7686" s="0" t="n">
        <v>7674</v>
      </c>
      <c r="B7686" s="7" t="n">
        <v>0.153161</v>
      </c>
      <c r="C7686" s="7" t="n">
        <v>0.167385</v>
      </c>
      <c r="D7686" s="16" t="n">
        <f aca="false">LOGINV(B7686,$B$7,$C$7)</f>
        <v>7.65681794943499</v>
      </c>
      <c r="E7686" s="16" t="n">
        <f aca="false">LOGINV(C7686,$B$8,$C$8)</f>
        <v>58.5927957767445</v>
      </c>
      <c r="F7686" s="16" t="n">
        <f aca="false">$B$5/100*E7686*2_Girdiler!$B$14*2_Girdiler!$B$15*2_Girdiler!$B$16</f>
        <v>1.47419474174289</v>
      </c>
      <c r="G7686" s="16" t="n">
        <f aca="false">MIN(MATCH(F7686,2_Girdiler!$B$20:$I$20,1),7)</f>
        <v>1</v>
      </c>
      <c r="H7686" s="16" t="n">
        <f aca="false">IF(F7686&gt;=40,2_Girdiler!$I$21+(F7686-40)*(2_Girdiler!$I$21-2_Girdiler!$H$21)/(2_Girdiler!$I$20-2_Girdiler!$H$20),INDEX(2_Girdiler!$B$21:$I$21,G7686)+(F7686-INDEX(2_Girdiler!$B$20:$I$20,G7686))*(INDEX(2_Girdiler!$B$21:$I$21,G7686+1)-INDEX(2_Girdiler!$B$21:$I$21,G7686))/(INDEX(2_Girdiler!$B$20:$I$20,G7686+1)-INDEX(2_Girdiler!$B$20:$I$20,G7686)))</f>
        <v>3.24322843183436</v>
      </c>
      <c r="I7686" s="16" t="n">
        <f aca="false">H7686/2_Girdiler!$B$17</f>
        <v>1.29937036531825</v>
      </c>
      <c r="J7686" s="16" t="n">
        <f aca="false">D7686+I7686</f>
        <v>8.95618831475324</v>
      </c>
    </row>
    <row r="7687" customFormat="false" ht="15" hidden="false" customHeight="false" outlineLevel="0" collapsed="false">
      <c r="A7687" s="0" t="n">
        <v>7675</v>
      </c>
      <c r="B7687" s="7" t="n">
        <v>0.745835</v>
      </c>
      <c r="C7687" s="7" t="n">
        <v>0.166054</v>
      </c>
      <c r="D7687" s="16" t="n">
        <f aca="false">LOGINV(B7687,$B$7,$C$7)</f>
        <v>19.5795726940863</v>
      </c>
      <c r="E7687" s="16" t="n">
        <f aca="false">LOGINV(C7687,$B$8,$C$8)</f>
        <v>58.3916995910356</v>
      </c>
      <c r="F7687" s="16" t="n">
        <f aca="false">$B$5/100*E7687*2_Girdiler!$B$14*2_Girdiler!$B$15*2_Girdiler!$B$16</f>
        <v>1.46913516171046</v>
      </c>
      <c r="G7687" s="16" t="n">
        <f aca="false">MIN(MATCH(F7687,2_Girdiler!$B$20:$I$20,1),7)</f>
        <v>1</v>
      </c>
      <c r="H7687" s="16" t="n">
        <f aca="false">IF(F7687&gt;=40,2_Girdiler!$I$21+(F7687-40)*(2_Girdiler!$I$21-2_Girdiler!$H$21)/(2_Girdiler!$I$20-2_Girdiler!$H$20),INDEX(2_Girdiler!$B$21:$I$21,G7687)+(F7687-INDEX(2_Girdiler!$B$20:$I$20,G7687))*(INDEX(2_Girdiler!$B$21:$I$21,G7687+1)-INDEX(2_Girdiler!$B$21:$I$21,G7687))/(INDEX(2_Girdiler!$B$20:$I$20,G7687+1)-INDEX(2_Girdiler!$B$20:$I$20,G7687)))</f>
        <v>3.232097355763</v>
      </c>
      <c r="I7687" s="16" t="n">
        <f aca="false">H7687/2_Girdiler!$B$17</f>
        <v>1.29491079958454</v>
      </c>
      <c r="J7687" s="16" t="n">
        <f aca="false">D7687+I7687</f>
        <v>20.8744834936709</v>
      </c>
    </row>
    <row r="7688" customFormat="false" ht="15" hidden="false" customHeight="false" outlineLevel="0" collapsed="false">
      <c r="A7688" s="0" t="n">
        <v>7676</v>
      </c>
      <c r="B7688" s="7" t="n">
        <v>0.035724</v>
      </c>
      <c r="C7688" s="7" t="n">
        <v>0.181941</v>
      </c>
      <c r="D7688" s="16" t="n">
        <f aca="false">LOGINV(B7688,$B$7,$C$7)</f>
        <v>4.95808668634823</v>
      </c>
      <c r="E7688" s="16" t="n">
        <f aca="false">LOGINV(C7688,$B$8,$C$8)</f>
        <v>60.7714263183048</v>
      </c>
      <c r="F7688" s="16" t="n">
        <f aca="false">$B$5/100*E7688*2_Girdiler!$B$14*2_Girdiler!$B$15*2_Girdiler!$B$16</f>
        <v>1.52900908616855</v>
      </c>
      <c r="G7688" s="16" t="n">
        <f aca="false">MIN(MATCH(F7688,2_Girdiler!$B$20:$I$20,1),7)</f>
        <v>1</v>
      </c>
      <c r="H7688" s="16" t="n">
        <f aca="false">IF(F7688&gt;=40,2_Girdiler!$I$21+(F7688-40)*(2_Girdiler!$I$21-2_Girdiler!$H$21)/(2_Girdiler!$I$20-2_Girdiler!$H$20),INDEX(2_Girdiler!$B$21:$I$21,G7688)+(F7688-INDEX(2_Girdiler!$B$20:$I$20,G7688))*(INDEX(2_Girdiler!$B$21:$I$21,G7688+1)-INDEX(2_Girdiler!$B$21:$I$21,G7688))/(INDEX(2_Girdiler!$B$20:$I$20,G7688+1)-INDEX(2_Girdiler!$B$20:$I$20,G7688)))</f>
        <v>3.36381998957081</v>
      </c>
      <c r="I7688" s="16" t="n">
        <f aca="false">H7688/2_Girdiler!$B$17</f>
        <v>1.34768429069343</v>
      </c>
      <c r="J7688" s="16" t="n">
        <f aca="false">D7688+I7688</f>
        <v>6.30577097704166</v>
      </c>
    </row>
    <row r="7689" customFormat="false" ht="15" hidden="false" customHeight="false" outlineLevel="0" collapsed="false">
      <c r="A7689" s="0" t="n">
        <v>7677</v>
      </c>
      <c r="B7689" s="7" t="n">
        <v>0.625856</v>
      </c>
      <c r="C7689" s="7" t="n">
        <v>0.354025</v>
      </c>
      <c r="D7689" s="16" t="n">
        <f aca="false">LOGINV(B7689,$B$7,$C$7)</f>
        <v>16.194445562149</v>
      </c>
      <c r="E7689" s="16" t="n">
        <f aca="false">LOGINV(C7689,$B$8,$C$8)</f>
        <v>85.7558797266189</v>
      </c>
      <c r="F7689" s="16" t="n">
        <f aca="false">$B$5/100*E7689*2_Girdiler!$B$14*2_Girdiler!$B$15*2_Girdiler!$B$16</f>
        <v>2.15761793392173</v>
      </c>
      <c r="G7689" s="16" t="n">
        <f aca="false">MIN(MATCH(F7689,2_Girdiler!$B$20:$I$20,1),7)</f>
        <v>1</v>
      </c>
      <c r="H7689" s="16" t="n">
        <f aca="false">IF(F7689&gt;=40,2_Girdiler!$I$21+(F7689-40)*(2_Girdiler!$I$21-2_Girdiler!$H$21)/(2_Girdiler!$I$20-2_Girdiler!$H$20),INDEX(2_Girdiler!$B$21:$I$21,G7689)+(F7689-INDEX(2_Girdiler!$B$20:$I$20,G7689))*(INDEX(2_Girdiler!$B$21:$I$21,G7689+1)-INDEX(2_Girdiler!$B$21:$I$21,G7689))/(INDEX(2_Girdiler!$B$20:$I$20,G7689+1)-INDEX(2_Girdiler!$B$20:$I$20,G7689)))</f>
        <v>4.74675945462781</v>
      </c>
      <c r="I7689" s="16" t="n">
        <f aca="false">H7689/2_Girdiler!$B$17</f>
        <v>1.90174657637332</v>
      </c>
      <c r="J7689" s="16" t="n">
        <f aca="false">D7689+I7689</f>
        <v>18.0961921385223</v>
      </c>
    </row>
    <row r="7690" customFormat="false" ht="15" hidden="false" customHeight="false" outlineLevel="0" collapsed="false">
      <c r="A7690" s="0" t="n">
        <v>7678</v>
      </c>
      <c r="B7690" s="7" t="n">
        <v>0.098466</v>
      </c>
      <c r="C7690" s="7" t="n">
        <v>0.150709</v>
      </c>
      <c r="D7690" s="16" t="n">
        <f aca="false">LOGINV(B7690,$B$7,$C$7)</f>
        <v>6.5966600307535</v>
      </c>
      <c r="E7690" s="16" t="n">
        <f aca="false">LOGINV(C7690,$B$8,$C$8)</f>
        <v>56.0459075337217</v>
      </c>
      <c r="F7690" s="16" t="n">
        <f aca="false">$B$5/100*E7690*2_Girdiler!$B$14*2_Girdiler!$B$15*2_Girdiler!$B$16</f>
        <v>1.41011503354844</v>
      </c>
      <c r="G7690" s="16" t="n">
        <f aca="false">MIN(MATCH(F7690,2_Girdiler!$B$20:$I$20,1),7)</f>
        <v>1</v>
      </c>
      <c r="H7690" s="16" t="n">
        <f aca="false">IF(F7690&gt;=40,2_Girdiler!$I$21+(F7690-40)*(2_Girdiler!$I$21-2_Girdiler!$H$21)/(2_Girdiler!$I$20-2_Girdiler!$H$20),INDEX(2_Girdiler!$B$21:$I$21,G7690)+(F7690-INDEX(2_Girdiler!$B$20:$I$20,G7690))*(INDEX(2_Girdiler!$B$21:$I$21,G7690+1)-INDEX(2_Girdiler!$B$21:$I$21,G7690))/(INDEX(2_Girdiler!$B$20:$I$20,G7690+1)-INDEX(2_Girdiler!$B$20:$I$20,G7690)))</f>
        <v>3.10225307380656</v>
      </c>
      <c r="I7690" s="16" t="n">
        <f aca="false">H7690/2_Girdiler!$B$17</f>
        <v>1.24288985328789</v>
      </c>
      <c r="J7690" s="16" t="n">
        <f aca="false">D7690+I7690</f>
        <v>7.83954988404138</v>
      </c>
    </row>
    <row r="7691" customFormat="false" ht="15" hidden="false" customHeight="false" outlineLevel="0" collapsed="false">
      <c r="A7691" s="0" t="n">
        <v>7679</v>
      </c>
      <c r="B7691" s="7" t="n">
        <v>0.416789</v>
      </c>
      <c r="C7691" s="7" t="n">
        <v>0.287184</v>
      </c>
      <c r="D7691" s="16" t="n">
        <f aca="false">LOGINV(B7691,$B$7,$C$7)</f>
        <v>12.0453893145279</v>
      </c>
      <c r="E7691" s="16" t="n">
        <f aca="false">LOGINV(C7691,$B$8,$C$8)</f>
        <v>75.9972230292079</v>
      </c>
      <c r="F7691" s="16" t="n">
        <f aca="false">$B$5/100*E7691*2_Girdiler!$B$14*2_Girdiler!$B$15*2_Girdiler!$B$16</f>
        <v>1.91209013141487</v>
      </c>
      <c r="G7691" s="16" t="n">
        <f aca="false">MIN(MATCH(F7691,2_Girdiler!$B$20:$I$20,1),7)</f>
        <v>1</v>
      </c>
      <c r="H7691" s="16" t="n">
        <f aca="false">IF(F7691&gt;=40,2_Girdiler!$I$21+(F7691-40)*(2_Girdiler!$I$21-2_Girdiler!$H$21)/(2_Girdiler!$I$20-2_Girdiler!$H$20),INDEX(2_Girdiler!$B$21:$I$21,G7691)+(F7691-INDEX(2_Girdiler!$B$20:$I$20,G7691))*(INDEX(2_Girdiler!$B$21:$I$21,G7691+1)-INDEX(2_Girdiler!$B$21:$I$21,G7691))/(INDEX(2_Girdiler!$B$20:$I$20,G7691+1)-INDEX(2_Girdiler!$B$20:$I$20,G7691)))</f>
        <v>4.20659828911271</v>
      </c>
      <c r="I7691" s="16" t="n">
        <f aca="false">H7691/2_Girdiler!$B$17</f>
        <v>1.6853358530099</v>
      </c>
      <c r="J7691" s="16" t="n">
        <f aca="false">D7691+I7691</f>
        <v>13.7307251675378</v>
      </c>
    </row>
    <row r="7692" customFormat="false" ht="15" hidden="false" customHeight="false" outlineLevel="0" collapsed="false">
      <c r="A7692" s="0" t="n">
        <v>7680</v>
      </c>
      <c r="B7692" s="7" t="n">
        <v>0.294578</v>
      </c>
      <c r="C7692" s="7" t="n">
        <v>0.674562</v>
      </c>
      <c r="D7692" s="16" t="n">
        <f aca="false">LOGINV(B7692,$B$7,$C$7)</f>
        <v>10.0218813238447</v>
      </c>
      <c r="E7692" s="16" t="n">
        <f aca="false">LOGINV(C7692,$B$8,$C$8)</f>
        <v>146.254351999699</v>
      </c>
      <c r="F7692" s="16" t="n">
        <f aca="false">$B$5/100*E7692*2_Girdiler!$B$14*2_Girdiler!$B$15*2_Girdiler!$B$16</f>
        <v>3.67975949631242</v>
      </c>
      <c r="G7692" s="16" t="n">
        <f aca="false">MIN(MATCH(F7692,2_Girdiler!$B$20:$I$20,1),7)</f>
        <v>1</v>
      </c>
      <c r="H7692" s="16" t="n">
        <f aca="false">IF(F7692&gt;=40,2_Girdiler!$I$21+(F7692-40)*(2_Girdiler!$I$21-2_Girdiler!$H$21)/(2_Girdiler!$I$20-2_Girdiler!$H$20),INDEX(2_Girdiler!$B$21:$I$21,G7692)+(F7692-INDEX(2_Girdiler!$B$20:$I$20,G7692))*(INDEX(2_Girdiler!$B$21:$I$21,G7692+1)-INDEX(2_Girdiler!$B$21:$I$21,G7692))/(INDEX(2_Girdiler!$B$20:$I$20,G7692+1)-INDEX(2_Girdiler!$B$20:$I$20,G7692)))</f>
        <v>8.09547089188732</v>
      </c>
      <c r="I7692" s="16" t="n">
        <f aca="false">H7692/2_Girdiler!$B$17</f>
        <v>3.2433777611728</v>
      </c>
      <c r="J7692" s="16" t="n">
        <f aca="false">D7692+I7692</f>
        <v>13.2652590850175</v>
      </c>
    </row>
    <row r="7693" customFormat="false" ht="15" hidden="false" customHeight="false" outlineLevel="0" collapsed="false">
      <c r="A7693" s="0" t="n">
        <v>7681</v>
      </c>
      <c r="B7693" s="7" t="n">
        <v>0.671396</v>
      </c>
      <c r="C7693" s="7" t="n">
        <v>0.298762</v>
      </c>
      <c r="D7693" s="16" t="n">
        <f aca="false">LOGINV(B7693,$B$7,$C$7)</f>
        <v>17.342464278808</v>
      </c>
      <c r="E7693" s="16" t="n">
        <f aca="false">LOGINV(C7693,$B$8,$C$8)</f>
        <v>77.6668116682986</v>
      </c>
      <c r="F7693" s="16" t="n">
        <f aca="false">$B$5/100*E7693*2_Girdiler!$B$14*2_Girdiler!$B$15*2_Girdiler!$B$16</f>
        <v>1.95409698157439</v>
      </c>
      <c r="G7693" s="16" t="n">
        <f aca="false">MIN(MATCH(F7693,2_Girdiler!$B$20:$I$20,1),7)</f>
        <v>1</v>
      </c>
      <c r="H7693" s="16" t="n">
        <f aca="false">IF(F7693&gt;=40,2_Girdiler!$I$21+(F7693-40)*(2_Girdiler!$I$21-2_Girdiler!$H$21)/(2_Girdiler!$I$20-2_Girdiler!$H$20),INDEX(2_Girdiler!$B$21:$I$21,G7693)+(F7693-INDEX(2_Girdiler!$B$20:$I$20,G7693))*(INDEX(2_Girdiler!$B$21:$I$21,G7693+1)-INDEX(2_Girdiler!$B$21:$I$21,G7693))/(INDEX(2_Girdiler!$B$20:$I$20,G7693+1)-INDEX(2_Girdiler!$B$20:$I$20,G7693)))</f>
        <v>4.29901335946366</v>
      </c>
      <c r="I7693" s="16" t="n">
        <f aca="false">H7693/2_Girdiler!$B$17</f>
        <v>1.72236112157999</v>
      </c>
      <c r="J7693" s="16" t="n">
        <f aca="false">D7693+I7693</f>
        <v>19.0648254003879</v>
      </c>
    </row>
    <row r="7694" customFormat="false" ht="15" hidden="false" customHeight="false" outlineLevel="0" collapsed="false">
      <c r="A7694" s="0" t="n">
        <v>7682</v>
      </c>
      <c r="B7694" s="7" t="n">
        <v>0.750436</v>
      </c>
      <c r="C7694" s="7" t="n">
        <v>0.119664</v>
      </c>
      <c r="D7694" s="16" t="n">
        <f aca="false">LOGINV(B7694,$B$7,$C$7)</f>
        <v>19.7376052563489</v>
      </c>
      <c r="E7694" s="16" t="n">
        <f aca="false">LOGINV(C7694,$B$8,$C$8)</f>
        <v>51.0951631610328</v>
      </c>
      <c r="F7694" s="16" t="n">
        <f aca="false">$B$5/100*E7694*2_Girdiler!$B$14*2_Girdiler!$B$15*2_Girdiler!$B$16</f>
        <v>1.28555430513159</v>
      </c>
      <c r="G7694" s="16" t="n">
        <f aca="false">MIN(MATCH(F7694,2_Girdiler!$B$20:$I$20,1),7)</f>
        <v>1</v>
      </c>
      <c r="H7694" s="16" t="n">
        <f aca="false">IF(F7694&gt;=40,2_Girdiler!$I$21+(F7694-40)*(2_Girdiler!$I$21-2_Girdiler!$H$21)/(2_Girdiler!$I$20-2_Girdiler!$H$20),INDEX(2_Girdiler!$B$21:$I$21,G7694)+(F7694-INDEX(2_Girdiler!$B$20:$I$20,G7694))*(INDEX(2_Girdiler!$B$21:$I$21,G7694+1)-INDEX(2_Girdiler!$B$21:$I$21,G7694))/(INDEX(2_Girdiler!$B$20:$I$20,G7694+1)-INDEX(2_Girdiler!$B$20:$I$20,G7694)))</f>
        <v>2.82821947128949</v>
      </c>
      <c r="I7694" s="16" t="n">
        <f aca="false">H7694/2_Girdiler!$B$17</f>
        <v>1.13310074971534</v>
      </c>
      <c r="J7694" s="16" t="n">
        <f aca="false">D7694+I7694</f>
        <v>20.8707060060642</v>
      </c>
    </row>
    <row r="7695" customFormat="false" ht="15" hidden="false" customHeight="false" outlineLevel="0" collapsed="false">
      <c r="A7695" s="0" t="n">
        <v>7683</v>
      </c>
      <c r="B7695" s="7" t="n">
        <v>0.247995</v>
      </c>
      <c r="C7695" s="7" t="n">
        <v>0.216714</v>
      </c>
      <c r="D7695" s="16" t="n">
        <f aca="false">LOGINV(B7695,$B$7,$C$7)</f>
        <v>9.26565904120516</v>
      </c>
      <c r="E7695" s="16" t="n">
        <f aca="false">LOGINV(C7695,$B$8,$C$8)</f>
        <v>65.86345268643</v>
      </c>
      <c r="F7695" s="16" t="n">
        <f aca="false">$B$5/100*E7695*2_Girdiler!$B$14*2_Girdiler!$B$15*2_Girdiler!$B$16</f>
        <v>1.65712446959058</v>
      </c>
      <c r="G7695" s="16" t="n">
        <f aca="false">MIN(MATCH(F7695,2_Girdiler!$B$20:$I$20,1),7)</f>
        <v>1</v>
      </c>
      <c r="H7695" s="16" t="n">
        <f aca="false">IF(F7695&gt;=40,2_Girdiler!$I$21+(F7695-40)*(2_Girdiler!$I$21-2_Girdiler!$H$21)/(2_Girdiler!$I$20-2_Girdiler!$H$20),INDEX(2_Girdiler!$B$21:$I$21,G7695)+(F7695-INDEX(2_Girdiler!$B$20:$I$20,G7695))*(INDEX(2_Girdiler!$B$21:$I$21,G7695+1)-INDEX(2_Girdiler!$B$21:$I$21,G7695))/(INDEX(2_Girdiler!$B$20:$I$20,G7695+1)-INDEX(2_Girdiler!$B$20:$I$20,G7695)))</f>
        <v>3.64567383309927</v>
      </c>
      <c r="I7695" s="16" t="n">
        <f aca="false">H7695/2_Girdiler!$B$17</f>
        <v>1.46060650364554</v>
      </c>
      <c r="J7695" s="16" t="n">
        <f aca="false">D7695+I7695</f>
        <v>10.7262655448507</v>
      </c>
    </row>
    <row r="7696" customFormat="false" ht="15" hidden="false" customHeight="false" outlineLevel="0" collapsed="false">
      <c r="A7696" s="0" t="n">
        <v>7684</v>
      </c>
      <c r="B7696" s="7" t="n">
        <v>0.68757</v>
      </c>
      <c r="C7696" s="7" t="n">
        <v>0.088552</v>
      </c>
      <c r="D7696" s="16" t="n">
        <f aca="false">LOGINV(B7696,$B$7,$C$7)</f>
        <v>17.78497837799</v>
      </c>
      <c r="E7696" s="16" t="n">
        <f aca="false">LOGINV(C7696,$B$8,$C$8)</f>
        <v>45.6946488393826</v>
      </c>
      <c r="F7696" s="16" t="n">
        <f aca="false">$B$5/100*E7696*2_Girdiler!$B$14*2_Girdiler!$B$15*2_Girdiler!$B$16</f>
        <v>1.14967736479887</v>
      </c>
      <c r="G7696" s="16" t="n">
        <f aca="false">MIN(MATCH(F7696,2_Girdiler!$B$20:$I$20,1),7)</f>
        <v>1</v>
      </c>
      <c r="H7696" s="16" t="n">
        <f aca="false">IF(F7696&gt;=40,2_Girdiler!$I$21+(F7696-40)*(2_Girdiler!$I$21-2_Girdiler!$H$21)/(2_Girdiler!$I$20-2_Girdiler!$H$20),INDEX(2_Girdiler!$B$21:$I$21,G7696)+(F7696-INDEX(2_Girdiler!$B$20:$I$20,G7696))*(INDEX(2_Girdiler!$B$21:$I$21,G7696+1)-INDEX(2_Girdiler!$B$21:$I$21,G7696))/(INDEX(2_Girdiler!$B$20:$I$20,G7696+1)-INDEX(2_Girdiler!$B$20:$I$20,G7696)))</f>
        <v>2.5292902025575</v>
      </c>
      <c r="I7696" s="16" t="n">
        <f aca="false">H7696/2_Girdiler!$B$17</f>
        <v>1.01333742089644</v>
      </c>
      <c r="J7696" s="16" t="n">
        <f aca="false">D7696+I7696</f>
        <v>18.7983157988865</v>
      </c>
    </row>
    <row r="7697" customFormat="false" ht="15" hidden="false" customHeight="false" outlineLevel="0" collapsed="false">
      <c r="A7697" s="0" t="n">
        <v>7685</v>
      </c>
      <c r="B7697" s="7" t="n">
        <v>0.264261</v>
      </c>
      <c r="C7697" s="7" t="n">
        <v>0.418279</v>
      </c>
      <c r="D7697" s="16" t="n">
        <f aca="false">LOGINV(B7697,$B$7,$C$7)</f>
        <v>9.53044065331005</v>
      </c>
      <c r="E7697" s="16" t="n">
        <f aca="false">LOGINV(C7697,$B$8,$C$8)</f>
        <v>95.589560396716</v>
      </c>
      <c r="F7697" s="16" t="n">
        <f aca="false">$B$5/100*E7697*2_Girdiler!$B$14*2_Girdiler!$B$15*2_Girdiler!$B$16</f>
        <v>2.40503333958137</v>
      </c>
      <c r="G7697" s="16" t="n">
        <f aca="false">MIN(MATCH(F7697,2_Girdiler!$B$20:$I$20,1),7)</f>
        <v>1</v>
      </c>
      <c r="H7697" s="16" t="n">
        <f aca="false">IF(F7697&gt;=40,2_Girdiler!$I$21+(F7697-40)*(2_Girdiler!$I$21-2_Girdiler!$H$21)/(2_Girdiler!$I$20-2_Girdiler!$H$20),INDEX(2_Girdiler!$B$21:$I$21,G7697)+(F7697-INDEX(2_Girdiler!$B$20:$I$20,G7697))*(INDEX(2_Girdiler!$B$21:$I$21,G7697+1)-INDEX(2_Girdiler!$B$21:$I$21,G7697))/(INDEX(2_Girdiler!$B$20:$I$20,G7697+1)-INDEX(2_Girdiler!$B$20:$I$20,G7697)))</f>
        <v>5.29107334707902</v>
      </c>
      <c r="I7697" s="16" t="n">
        <f aca="false">H7697/2_Girdiler!$B$17</f>
        <v>2.11982105251563</v>
      </c>
      <c r="J7697" s="16" t="n">
        <f aca="false">D7697+I7697</f>
        <v>11.6502617058257</v>
      </c>
    </row>
    <row r="7698" customFormat="false" ht="15" hidden="false" customHeight="false" outlineLevel="0" collapsed="false">
      <c r="A7698" s="0" t="n">
        <v>7686</v>
      </c>
      <c r="B7698" s="7" t="n">
        <v>0.707465</v>
      </c>
      <c r="C7698" s="7" t="n">
        <v>0.8501</v>
      </c>
      <c r="D7698" s="16" t="n">
        <f aca="false">LOGINV(B7698,$B$7,$C$7)</f>
        <v>18.3593155581292</v>
      </c>
      <c r="E7698" s="16" t="n">
        <f aca="false">LOGINV(C7698,$B$8,$C$8)</f>
        <v>213.262485187718</v>
      </c>
      <c r="F7698" s="16" t="n">
        <f aca="false">$B$5/100*E7698*2_Girdiler!$B$14*2_Girdiler!$B$15*2_Girdiler!$B$16</f>
        <v>5.36568412732297</v>
      </c>
      <c r="G7698" s="16" t="n">
        <f aca="false">MIN(MATCH(F7698,2_Girdiler!$B$20:$I$20,1),7)</f>
        <v>2</v>
      </c>
      <c r="H7698" s="16" t="n">
        <f aca="false">IF(F7698&gt;=40,2_Girdiler!$I$21+(F7698-40)*(2_Girdiler!$I$21-2_Girdiler!$H$21)/(2_Girdiler!$I$20-2_Girdiler!$H$20),INDEX(2_Girdiler!$B$21:$I$21,G7698)+(F7698-INDEX(2_Girdiler!$B$20:$I$20,G7698))*(INDEX(2_Girdiler!$B$21:$I$21,G7698+1)-INDEX(2_Girdiler!$B$21:$I$21,G7698))/(INDEX(2_Girdiler!$B$20:$I$20,G7698+1)-INDEX(2_Girdiler!$B$20:$I$20,G7698)))</f>
        <v>11.5850946037168</v>
      </c>
      <c r="I7698" s="16" t="n">
        <f aca="false">H7698/2_Girdiler!$B$17</f>
        <v>4.64146418418139</v>
      </c>
      <c r="J7698" s="16" t="n">
        <f aca="false">D7698+I7698</f>
        <v>23.0007797423106</v>
      </c>
    </row>
    <row r="7699" customFormat="false" ht="15" hidden="false" customHeight="false" outlineLevel="0" collapsed="false">
      <c r="A7699" s="0" t="n">
        <v>7687</v>
      </c>
      <c r="B7699" s="7" t="n">
        <v>0.036677</v>
      </c>
      <c r="C7699" s="7" t="n">
        <v>0.73063</v>
      </c>
      <c r="D7699" s="16" t="n">
        <f aca="false">LOGINV(B7699,$B$7,$C$7)</f>
        <v>4.99135485421557</v>
      </c>
      <c r="E7699" s="16" t="n">
        <f aca="false">LOGINV(C7699,$B$8,$C$8)</f>
        <v>162.394813710514</v>
      </c>
      <c r="F7699" s="16" t="n">
        <f aca="false">$B$5/100*E7699*2_Girdiler!$B$14*2_Girdiler!$B$15*2_Girdiler!$B$16</f>
        <v>4.08585351295654</v>
      </c>
      <c r="G7699" s="16" t="n">
        <f aca="false">MIN(MATCH(F7699,2_Girdiler!$B$20:$I$20,1),7)</f>
        <v>1</v>
      </c>
      <c r="H7699" s="16" t="n">
        <f aca="false">IF(F7699&gt;=40,2_Girdiler!$I$21+(F7699-40)*(2_Girdiler!$I$21-2_Girdiler!$H$21)/(2_Girdiler!$I$20-2_Girdiler!$H$20),INDEX(2_Girdiler!$B$21:$I$21,G7699)+(F7699-INDEX(2_Girdiler!$B$20:$I$20,G7699))*(INDEX(2_Girdiler!$B$21:$I$21,G7699+1)-INDEX(2_Girdiler!$B$21:$I$21,G7699))/(INDEX(2_Girdiler!$B$20:$I$20,G7699+1)-INDEX(2_Girdiler!$B$20:$I$20,G7699)))</f>
        <v>8.98887772850439</v>
      </c>
      <c r="I7699" s="16" t="n">
        <f aca="false">H7699/2_Girdiler!$B$17</f>
        <v>3.60131319250977</v>
      </c>
      <c r="J7699" s="16" t="n">
        <f aca="false">D7699+I7699</f>
        <v>8.59266804672534</v>
      </c>
    </row>
    <row r="7700" customFormat="false" ht="15" hidden="false" customHeight="false" outlineLevel="0" collapsed="false">
      <c r="A7700" s="0" t="n">
        <v>7688</v>
      </c>
      <c r="B7700" s="7" t="n">
        <v>0.213857</v>
      </c>
      <c r="C7700" s="7" t="n">
        <v>0.449673</v>
      </c>
      <c r="D7700" s="16" t="n">
        <f aca="false">LOGINV(B7700,$B$7,$C$7)</f>
        <v>8.70346078147626</v>
      </c>
      <c r="E7700" s="16" t="n">
        <f aca="false">LOGINV(C7700,$B$8,$C$8)</f>
        <v>100.643178037225</v>
      </c>
      <c r="F7700" s="16" t="n">
        <f aca="false">$B$5/100*E7700*2_Girdiler!$B$14*2_Girdiler!$B$15*2_Girdiler!$B$16</f>
        <v>2.53218235941659</v>
      </c>
      <c r="G7700" s="16" t="n">
        <f aca="false">MIN(MATCH(F7700,2_Girdiler!$B$20:$I$20,1),7)</f>
        <v>1</v>
      </c>
      <c r="H7700" s="16" t="n">
        <f aca="false">IF(F7700&gt;=40,2_Girdiler!$I$21+(F7700-40)*(2_Girdiler!$I$21-2_Girdiler!$H$21)/(2_Girdiler!$I$20-2_Girdiler!$H$20),INDEX(2_Girdiler!$B$21:$I$21,G7700)+(F7700-INDEX(2_Girdiler!$B$20:$I$20,G7700))*(INDEX(2_Girdiler!$B$21:$I$21,G7700+1)-INDEX(2_Girdiler!$B$21:$I$21,G7700))/(INDEX(2_Girdiler!$B$20:$I$20,G7700+1)-INDEX(2_Girdiler!$B$20:$I$20,G7700)))</f>
        <v>5.57080119071649</v>
      </c>
      <c r="I7700" s="16" t="n">
        <f aca="false">H7700/2_Girdiler!$B$17</f>
        <v>2.2318915026909</v>
      </c>
      <c r="J7700" s="16" t="n">
        <f aca="false">D7700+I7700</f>
        <v>10.9353522841672</v>
      </c>
    </row>
    <row r="7701" customFormat="false" ht="15" hidden="false" customHeight="false" outlineLevel="0" collapsed="false">
      <c r="A7701" s="0" t="n">
        <v>7689</v>
      </c>
      <c r="B7701" s="7" t="n">
        <v>0.511463</v>
      </c>
      <c r="C7701" s="7" t="n">
        <v>0.225263</v>
      </c>
      <c r="D7701" s="16" t="n">
        <f aca="false">LOGINV(B7701,$B$7,$C$7)</f>
        <v>13.7607212310904</v>
      </c>
      <c r="E7701" s="16" t="n">
        <f aca="false">LOGINV(C7701,$B$8,$C$8)</f>
        <v>67.0993639210784</v>
      </c>
      <c r="F7701" s="16" t="n">
        <f aca="false">$B$5/100*E7701*2_Girdiler!$B$14*2_Girdiler!$B$15*2_Girdiler!$B$16</f>
        <v>1.68821999625433</v>
      </c>
      <c r="G7701" s="16" t="n">
        <f aca="false">MIN(MATCH(F7701,2_Girdiler!$B$20:$I$20,1),7)</f>
        <v>1</v>
      </c>
      <c r="H7701" s="16" t="n">
        <f aca="false">IF(F7701&gt;=40,2_Girdiler!$I$21+(F7701-40)*(2_Girdiler!$I$21-2_Girdiler!$H$21)/(2_Girdiler!$I$20-2_Girdiler!$H$20),INDEX(2_Girdiler!$B$21:$I$21,G7701)+(F7701-INDEX(2_Girdiler!$B$20:$I$20,G7701))*(INDEX(2_Girdiler!$B$21:$I$21,G7701+1)-INDEX(2_Girdiler!$B$21:$I$21,G7701))/(INDEX(2_Girdiler!$B$20:$I$20,G7701+1)-INDEX(2_Girdiler!$B$20:$I$20,G7701)))</f>
        <v>3.71408399175953</v>
      </c>
      <c r="I7701" s="16" t="n">
        <f aca="false">H7701/2_Girdiler!$B$17</f>
        <v>1.48801441977545</v>
      </c>
      <c r="J7701" s="16" t="n">
        <f aca="false">D7701+I7701</f>
        <v>15.2487356508658</v>
      </c>
    </row>
    <row r="7702" customFormat="false" ht="15" hidden="false" customHeight="false" outlineLevel="0" collapsed="false">
      <c r="A7702" s="0" t="n">
        <v>7690</v>
      </c>
      <c r="B7702" s="7" t="n">
        <v>0.89663</v>
      </c>
      <c r="C7702" s="7" t="n">
        <v>0.164758</v>
      </c>
      <c r="D7702" s="16" t="n">
        <f aca="false">LOGINV(B7702,$B$7,$C$7)</f>
        <v>27.3731426878436</v>
      </c>
      <c r="E7702" s="16" t="n">
        <f aca="false">LOGINV(C7702,$B$8,$C$8)</f>
        <v>58.1955564976732</v>
      </c>
      <c r="F7702" s="16" t="n">
        <f aca="false">$B$5/100*E7702*2_Girdiler!$B$14*2_Girdiler!$B$15*2_Girdiler!$B$16</f>
        <v>1.46420020148146</v>
      </c>
      <c r="G7702" s="16" t="n">
        <f aca="false">MIN(MATCH(F7702,2_Girdiler!$B$20:$I$20,1),7)</f>
        <v>1</v>
      </c>
      <c r="H7702" s="16" t="n">
        <f aca="false">IF(F7702&gt;=40,2_Girdiler!$I$21+(F7702-40)*(2_Girdiler!$I$21-2_Girdiler!$H$21)/(2_Girdiler!$I$20-2_Girdiler!$H$20),INDEX(2_Girdiler!$B$21:$I$21,G7702)+(F7702-INDEX(2_Girdiler!$B$20:$I$20,G7702))*(INDEX(2_Girdiler!$B$21:$I$21,G7702+1)-INDEX(2_Girdiler!$B$21:$I$21,G7702))/(INDEX(2_Girdiler!$B$20:$I$20,G7702+1)-INDEX(2_Girdiler!$B$20:$I$20,G7702)))</f>
        <v>3.2212404432592</v>
      </c>
      <c r="I7702" s="16" t="n">
        <f aca="false">H7702/2_Girdiler!$B$17</f>
        <v>1.29056107502372</v>
      </c>
      <c r="J7702" s="16" t="n">
        <f aca="false">D7702+I7702</f>
        <v>28.6637037628673</v>
      </c>
    </row>
    <row r="7703" customFormat="false" ht="15" hidden="false" customHeight="false" outlineLevel="0" collapsed="false">
      <c r="A7703" s="0" t="n">
        <v>7691</v>
      </c>
      <c r="B7703" s="7" t="n">
        <v>0.656885</v>
      </c>
      <c r="C7703" s="7" t="n">
        <v>0.568976</v>
      </c>
      <c r="D7703" s="16" t="n">
        <f aca="false">LOGINV(B7703,$B$7,$C$7)</f>
        <v>16.9620161693789</v>
      </c>
      <c r="E7703" s="16" t="n">
        <f aca="false">LOGINV(C7703,$B$8,$C$8)</f>
        <v>122.167879083804</v>
      </c>
      <c r="F7703" s="16" t="n">
        <f aca="false">$B$5/100*E7703*2_Girdiler!$B$14*2_Girdiler!$B$15*2_Girdiler!$B$16</f>
        <v>3.0737438377485</v>
      </c>
      <c r="G7703" s="16" t="n">
        <f aca="false">MIN(MATCH(F7703,2_Girdiler!$B$20:$I$20,1),7)</f>
        <v>1</v>
      </c>
      <c r="H7703" s="16" t="n">
        <f aca="false">IF(F7703&gt;=40,2_Girdiler!$I$21+(F7703-40)*(2_Girdiler!$I$21-2_Girdiler!$H$21)/(2_Girdiler!$I$20-2_Girdiler!$H$20),INDEX(2_Girdiler!$B$21:$I$21,G7703)+(F7703-INDEX(2_Girdiler!$B$20:$I$20,G7703))*(INDEX(2_Girdiler!$B$21:$I$21,G7703+1)-INDEX(2_Girdiler!$B$21:$I$21,G7703))/(INDEX(2_Girdiler!$B$20:$I$20,G7703+1)-INDEX(2_Girdiler!$B$20:$I$20,G7703)))</f>
        <v>6.7622364430467</v>
      </c>
      <c r="I7703" s="16" t="n">
        <f aca="false">H7703/2_Girdiler!$B$17</f>
        <v>2.70922934416935</v>
      </c>
      <c r="J7703" s="16" t="n">
        <f aca="false">D7703+I7703</f>
        <v>19.6712455135482</v>
      </c>
    </row>
    <row r="7704" customFormat="false" ht="15" hidden="false" customHeight="false" outlineLevel="0" collapsed="false">
      <c r="A7704" s="0" t="n">
        <v>7692</v>
      </c>
      <c r="B7704" s="7" t="n">
        <v>0.915493</v>
      </c>
      <c r="C7704" s="7" t="n">
        <v>0.391363</v>
      </c>
      <c r="D7704" s="16" t="n">
        <f aca="false">LOGINV(B7704,$B$7,$C$7)</f>
        <v>29.1494548611762</v>
      </c>
      <c r="E7704" s="16" t="n">
        <f aca="false">LOGINV(C7704,$B$8,$C$8)</f>
        <v>91.3977283687477</v>
      </c>
      <c r="F7704" s="16" t="n">
        <f aca="false">$B$5/100*E7704*2_Girdiler!$B$14*2_Girdiler!$B$15*2_Girdiler!$B$16</f>
        <v>2.29956684575769</v>
      </c>
      <c r="G7704" s="16" t="n">
        <f aca="false">MIN(MATCH(F7704,2_Girdiler!$B$20:$I$20,1),7)</f>
        <v>1</v>
      </c>
      <c r="H7704" s="16" t="n">
        <f aca="false">IF(F7704&gt;=40,2_Girdiler!$I$21+(F7704-40)*(2_Girdiler!$I$21-2_Girdiler!$H$21)/(2_Girdiler!$I$20-2_Girdiler!$H$20),INDEX(2_Girdiler!$B$21:$I$21,G7704)+(F7704-INDEX(2_Girdiler!$B$20:$I$20,G7704))*(INDEX(2_Girdiler!$B$21:$I$21,G7704+1)-INDEX(2_Girdiler!$B$21:$I$21,G7704))/(INDEX(2_Girdiler!$B$20:$I$20,G7704+1)-INDEX(2_Girdiler!$B$20:$I$20,G7704)))</f>
        <v>5.05904706066692</v>
      </c>
      <c r="I7704" s="16" t="n">
        <f aca="false">H7704/2_Girdiler!$B$17</f>
        <v>2.02686180315181</v>
      </c>
      <c r="J7704" s="16" t="n">
        <f aca="false">D7704+I7704</f>
        <v>31.176316664328</v>
      </c>
    </row>
    <row r="7705" customFormat="false" ht="15" hidden="false" customHeight="false" outlineLevel="0" collapsed="false">
      <c r="A7705" s="0" t="n">
        <v>7693</v>
      </c>
      <c r="B7705" s="7" t="n">
        <v>0.323297</v>
      </c>
      <c r="C7705" s="7" t="n">
        <v>0.548268</v>
      </c>
      <c r="D7705" s="16" t="n">
        <f aca="false">LOGINV(B7705,$B$7,$C$7)</f>
        <v>10.488009710342</v>
      </c>
      <c r="E7705" s="16" t="n">
        <f aca="false">LOGINV(C7705,$B$8,$C$8)</f>
        <v>118.098569485512</v>
      </c>
      <c r="F7705" s="16" t="n">
        <f aca="false">$B$5/100*E7705*2_Girdiler!$B$14*2_Girdiler!$B$15*2_Girdiler!$B$16</f>
        <v>2.97136000825549</v>
      </c>
      <c r="G7705" s="16" t="n">
        <f aca="false">MIN(MATCH(F7705,2_Girdiler!$B$20:$I$20,1),7)</f>
        <v>1</v>
      </c>
      <c r="H7705" s="16" t="n">
        <f aca="false">IF(F7705&gt;=40,2_Girdiler!$I$21+(F7705-40)*(2_Girdiler!$I$21-2_Girdiler!$H$21)/(2_Girdiler!$I$20-2_Girdiler!$H$20),INDEX(2_Girdiler!$B$21:$I$21,G7705)+(F7705-INDEX(2_Girdiler!$B$20:$I$20,G7705))*(INDEX(2_Girdiler!$B$21:$I$21,G7705+1)-INDEX(2_Girdiler!$B$21:$I$21,G7705))/(INDEX(2_Girdiler!$B$20:$I$20,G7705+1)-INDEX(2_Girdiler!$B$20:$I$20,G7705)))</f>
        <v>6.53699201816208</v>
      </c>
      <c r="I7705" s="16" t="n">
        <f aca="false">H7705/2_Girdiler!$B$17</f>
        <v>2.61898718676365</v>
      </c>
      <c r="J7705" s="16" t="n">
        <f aca="false">D7705+I7705</f>
        <v>13.1069968971057</v>
      </c>
    </row>
    <row r="7706" customFormat="false" ht="15" hidden="false" customHeight="false" outlineLevel="0" collapsed="false">
      <c r="A7706" s="0" t="n">
        <v>7694</v>
      </c>
      <c r="B7706" s="7" t="n">
        <v>0.08765</v>
      </c>
      <c r="C7706" s="7" t="n">
        <v>0.53928</v>
      </c>
      <c r="D7706" s="16" t="n">
        <f aca="false">LOGINV(B7706,$B$7,$C$7)</f>
        <v>6.36183770029915</v>
      </c>
      <c r="E7706" s="16" t="n">
        <f aca="false">LOGINV(C7706,$B$8,$C$8)</f>
        <v>116.38321047356</v>
      </c>
      <c r="F7706" s="16" t="n">
        <f aca="false">$B$5/100*E7706*2_Girdiler!$B$14*2_Girdiler!$B$15*2_Girdiler!$B$16</f>
        <v>2.92820157551477</v>
      </c>
      <c r="G7706" s="16" t="n">
        <f aca="false">MIN(MATCH(F7706,2_Girdiler!$B$20:$I$20,1),7)</f>
        <v>1</v>
      </c>
      <c r="H7706" s="16" t="n">
        <f aca="false">IF(F7706&gt;=40,2_Girdiler!$I$21+(F7706-40)*(2_Girdiler!$I$21-2_Girdiler!$H$21)/(2_Girdiler!$I$20-2_Girdiler!$H$20),INDEX(2_Girdiler!$B$21:$I$21,G7706)+(F7706-INDEX(2_Girdiler!$B$20:$I$20,G7706))*(INDEX(2_Girdiler!$B$21:$I$21,G7706+1)-INDEX(2_Girdiler!$B$21:$I$21,G7706))/(INDEX(2_Girdiler!$B$20:$I$20,G7706+1)-INDEX(2_Girdiler!$B$20:$I$20,G7706)))</f>
        <v>6.44204346613248</v>
      </c>
      <c r="I7706" s="16" t="n">
        <f aca="false">H7706/2_Girdiler!$B$17</f>
        <v>2.58094690149539</v>
      </c>
      <c r="J7706" s="16" t="n">
        <f aca="false">D7706+I7706</f>
        <v>8.94278460179454</v>
      </c>
    </row>
    <row r="7707" customFormat="false" ht="15" hidden="false" customHeight="false" outlineLevel="0" collapsed="false">
      <c r="A7707" s="0" t="n">
        <v>7695</v>
      </c>
      <c r="B7707" s="7" t="n">
        <v>0.002351</v>
      </c>
      <c r="C7707" s="7" t="n">
        <v>0.725223</v>
      </c>
      <c r="D7707" s="16" t="n">
        <f aca="false">LOGINV(B7707,$B$7,$C$7)</f>
        <v>2.80150864493496</v>
      </c>
      <c r="E7707" s="16" t="n">
        <f aca="false">LOGINV(C7707,$B$8,$C$8)</f>
        <v>160.696055026686</v>
      </c>
      <c r="F7707" s="16" t="n">
        <f aca="false">$B$5/100*E7707*2_Girdiler!$B$14*2_Girdiler!$B$15*2_Girdiler!$B$16</f>
        <v>4.04311274447141</v>
      </c>
      <c r="G7707" s="16" t="n">
        <f aca="false">MIN(MATCH(F7707,2_Girdiler!$B$20:$I$20,1),7)</f>
        <v>1</v>
      </c>
      <c r="H7707" s="16" t="n">
        <f aca="false">IF(F7707&gt;=40,2_Girdiler!$I$21+(F7707-40)*(2_Girdiler!$I$21-2_Girdiler!$H$21)/(2_Girdiler!$I$20-2_Girdiler!$H$20),INDEX(2_Girdiler!$B$21:$I$21,G7707)+(F7707-INDEX(2_Girdiler!$B$20:$I$20,G7707))*(INDEX(2_Girdiler!$B$21:$I$21,G7707+1)-INDEX(2_Girdiler!$B$21:$I$21,G7707))/(INDEX(2_Girdiler!$B$20:$I$20,G7707+1)-INDEX(2_Girdiler!$B$20:$I$20,G7707)))</f>
        <v>8.89484803783711</v>
      </c>
      <c r="I7707" s="16" t="n">
        <f aca="false">H7707/2_Girdiler!$B$17</f>
        <v>3.56364104080012</v>
      </c>
      <c r="J7707" s="16" t="n">
        <f aca="false">D7707+I7707</f>
        <v>6.36514968573509</v>
      </c>
    </row>
    <row r="7708" customFormat="false" ht="15" hidden="false" customHeight="false" outlineLevel="0" collapsed="false">
      <c r="A7708" s="0" t="n">
        <v>7696</v>
      </c>
      <c r="B7708" s="7" t="n">
        <v>0.188433</v>
      </c>
      <c r="C7708" s="7" t="n">
        <v>0.848744</v>
      </c>
      <c r="D7708" s="16" t="n">
        <f aca="false">LOGINV(B7708,$B$7,$C$7)</f>
        <v>8.27495672900812</v>
      </c>
      <c r="E7708" s="16" t="n">
        <f aca="false">LOGINV(C7708,$B$8,$C$8)</f>
        <v>212.465418599042</v>
      </c>
      <c r="F7708" s="16" t="n">
        <f aca="false">$B$5/100*E7708*2_Girdiler!$B$14*2_Girdiler!$B$15*2_Girdiler!$B$16</f>
        <v>5.34562993195189</v>
      </c>
      <c r="G7708" s="16" t="n">
        <f aca="false">MIN(MATCH(F7708,2_Girdiler!$B$20:$I$20,1),7)</f>
        <v>2</v>
      </c>
      <c r="H7708" s="16" t="n">
        <f aca="false">IF(F7708&gt;=40,2_Girdiler!$I$21+(F7708-40)*(2_Girdiler!$I$21-2_Girdiler!$H$21)/(2_Girdiler!$I$20-2_Girdiler!$H$20),INDEX(2_Girdiler!$B$21:$I$21,G7708)+(F7708-INDEX(2_Girdiler!$B$20:$I$20,G7708))*(INDEX(2_Girdiler!$B$21:$I$21,G7708+1)-INDEX(2_Girdiler!$B$21:$I$21,G7708))/(INDEX(2_Girdiler!$B$20:$I$20,G7708+1)-INDEX(2_Girdiler!$B$20:$I$20,G7708)))</f>
        <v>11.553007891123</v>
      </c>
      <c r="I7708" s="16" t="n">
        <f aca="false">H7708/2_Girdiler!$B$17</f>
        <v>4.62860893073839</v>
      </c>
      <c r="J7708" s="16" t="n">
        <f aca="false">D7708+I7708</f>
        <v>12.9035656597465</v>
      </c>
    </row>
    <row r="7709" customFormat="false" ht="15" hidden="false" customHeight="false" outlineLevel="0" collapsed="false">
      <c r="A7709" s="0" t="n">
        <v>7697</v>
      </c>
      <c r="B7709" s="7" t="n">
        <v>0.036449</v>
      </c>
      <c r="C7709" s="7" t="n">
        <v>0.180236</v>
      </c>
      <c r="D7709" s="16" t="n">
        <f aca="false">LOGINV(B7709,$B$7,$C$7)</f>
        <v>4.98344045954828</v>
      </c>
      <c r="E7709" s="16" t="n">
        <f aca="false">LOGINV(C7709,$B$8,$C$8)</f>
        <v>60.5180249619334</v>
      </c>
      <c r="F7709" s="16" t="n">
        <f aca="false">$B$5/100*E7709*2_Girdiler!$B$14*2_Girdiler!$B$15*2_Girdiler!$B$16</f>
        <v>1.52263350804224</v>
      </c>
      <c r="G7709" s="16" t="n">
        <f aca="false">MIN(MATCH(F7709,2_Girdiler!$B$20:$I$20,1),7)</f>
        <v>1</v>
      </c>
      <c r="H7709" s="16" t="n">
        <f aca="false">IF(F7709&gt;=40,2_Girdiler!$I$21+(F7709-40)*(2_Girdiler!$I$21-2_Girdiler!$H$21)/(2_Girdiler!$I$20-2_Girdiler!$H$20),INDEX(2_Girdiler!$B$21:$I$21,G7709)+(F7709-INDEX(2_Girdiler!$B$20:$I$20,G7709))*(INDEX(2_Girdiler!$B$21:$I$21,G7709+1)-INDEX(2_Girdiler!$B$21:$I$21,G7709))/(INDEX(2_Girdiler!$B$20:$I$20,G7709+1)-INDEX(2_Girdiler!$B$20:$I$20,G7709)))</f>
        <v>3.34979371769294</v>
      </c>
      <c r="I7709" s="16" t="n">
        <f aca="false">H7709/2_Girdiler!$B$17</f>
        <v>1.34206479074236</v>
      </c>
      <c r="J7709" s="16" t="n">
        <f aca="false">D7709+I7709</f>
        <v>6.32550525029064</v>
      </c>
    </row>
    <row r="7710" customFormat="false" ht="15" hidden="false" customHeight="false" outlineLevel="0" collapsed="false">
      <c r="A7710" s="0" t="n">
        <v>7698</v>
      </c>
      <c r="B7710" s="7" t="n">
        <v>0.913119</v>
      </c>
      <c r="C7710" s="7" t="n">
        <v>0.043485</v>
      </c>
      <c r="D7710" s="16" t="n">
        <f aca="false">LOGINV(B7710,$B$7,$C$7)</f>
        <v>28.9041059620901</v>
      </c>
      <c r="E7710" s="16" t="n">
        <f aca="false">LOGINV(C7710,$B$8,$C$8)</f>
        <v>36.1757818323223</v>
      </c>
      <c r="F7710" s="16" t="n">
        <f aca="false">$B$5/100*E7710*2_Girdiler!$B$14*2_Girdiler!$B$15*2_Girdiler!$B$16</f>
        <v>0.91018267090123</v>
      </c>
      <c r="G7710" s="16" t="n">
        <f aca="false">MIN(MATCH(F7710,2_Girdiler!$B$20:$I$20,1),7)</f>
        <v>1</v>
      </c>
      <c r="H7710" s="16" t="n">
        <f aca="false">IF(F7710&gt;=40,2_Girdiler!$I$21+(F7710-40)*(2_Girdiler!$I$21-2_Girdiler!$H$21)/(2_Girdiler!$I$20-2_Girdiler!$H$20),INDEX(2_Girdiler!$B$21:$I$21,G7710)+(F7710-INDEX(2_Girdiler!$B$20:$I$20,G7710))*(INDEX(2_Girdiler!$B$21:$I$21,G7710+1)-INDEX(2_Girdiler!$B$21:$I$21,G7710))/(INDEX(2_Girdiler!$B$20:$I$20,G7710+1)-INDEX(2_Girdiler!$B$20:$I$20,G7710)))</f>
        <v>2.00240187598271</v>
      </c>
      <c r="I7710" s="16" t="n">
        <f aca="false">H7710/2_Girdiler!$B$17</f>
        <v>0.802244341339225</v>
      </c>
      <c r="J7710" s="16" t="n">
        <f aca="false">D7710+I7710</f>
        <v>29.7063503034293</v>
      </c>
    </row>
    <row r="7711" customFormat="false" ht="15" hidden="false" customHeight="false" outlineLevel="0" collapsed="false">
      <c r="A7711" s="0" t="n">
        <v>7699</v>
      </c>
      <c r="B7711" s="7" t="n">
        <v>0.632939</v>
      </c>
      <c r="C7711" s="7" t="n">
        <v>0.977349</v>
      </c>
      <c r="D7711" s="16" t="n">
        <f aca="false">LOGINV(B7711,$B$7,$C$7)</f>
        <v>16.3645845047831</v>
      </c>
      <c r="E7711" s="16" t="n">
        <f aca="false">LOGINV(C7711,$B$8,$C$8)</f>
        <v>397.588052522395</v>
      </c>
      <c r="F7711" s="16" t="n">
        <f aca="false">$B$5/100*E7711*2_Girdiler!$B$14*2_Girdiler!$B$15*2_Girdiler!$B$16</f>
        <v>10.0033154014634</v>
      </c>
      <c r="G7711" s="16" t="n">
        <f aca="false">MIN(MATCH(F7711,2_Girdiler!$B$20:$I$20,1),7)</f>
        <v>3</v>
      </c>
      <c r="H7711" s="16" t="n">
        <f aca="false">IF(F7711&gt;=40,2_Girdiler!$I$21+(F7711-40)*(2_Girdiler!$I$21-2_Girdiler!$H$21)/(2_Girdiler!$I$20-2_Girdiler!$H$20),INDEX(2_Girdiler!$B$21:$I$21,G7711)+(F7711-INDEX(2_Girdiler!$B$20:$I$20,G7711))*(INDEX(2_Girdiler!$B$21:$I$21,G7711+1)-INDEX(2_Girdiler!$B$21:$I$21,G7711))/(INDEX(2_Girdiler!$B$20:$I$20,G7711+1)-INDEX(2_Girdiler!$B$20:$I$20,G7711)))</f>
        <v>19.0029838613171</v>
      </c>
      <c r="I7711" s="16" t="n">
        <f aca="false">H7711/2_Girdiler!$B$17</f>
        <v>7.61337494443794</v>
      </c>
      <c r="J7711" s="16" t="n">
        <f aca="false">D7711+I7711</f>
        <v>23.9779594492211</v>
      </c>
    </row>
    <row r="7712" customFormat="false" ht="15" hidden="false" customHeight="false" outlineLevel="0" collapsed="false">
      <c r="A7712" s="0" t="n">
        <v>7700</v>
      </c>
      <c r="B7712" s="7" t="n">
        <v>0.6866</v>
      </c>
      <c r="C7712" s="7" t="n">
        <v>0.510747</v>
      </c>
      <c r="D7712" s="16" t="n">
        <f aca="false">LOGINV(B7712,$B$7,$C$7)</f>
        <v>17.7578527813316</v>
      </c>
      <c r="E7712" s="16" t="n">
        <f aca="false">LOGINV(C7712,$B$8,$C$8)</f>
        <v>111.121049272503</v>
      </c>
      <c r="F7712" s="16" t="n">
        <f aca="false">$B$5/100*E7712*2_Girdiler!$B$14*2_Girdiler!$B$15*2_Girdiler!$B$16</f>
        <v>2.79580559969618</v>
      </c>
      <c r="G7712" s="16" t="n">
        <f aca="false">MIN(MATCH(F7712,2_Girdiler!$B$20:$I$20,1),7)</f>
        <v>1</v>
      </c>
      <c r="H7712" s="16" t="n">
        <f aca="false">IF(F7712&gt;=40,2_Girdiler!$I$21+(F7712-40)*(2_Girdiler!$I$21-2_Girdiler!$H$21)/(2_Girdiler!$I$20-2_Girdiler!$H$20),INDEX(2_Girdiler!$B$21:$I$21,G7712)+(F7712-INDEX(2_Girdiler!$B$20:$I$20,G7712))*(INDEX(2_Girdiler!$B$21:$I$21,G7712+1)-INDEX(2_Girdiler!$B$21:$I$21,G7712))/(INDEX(2_Girdiler!$B$20:$I$20,G7712+1)-INDEX(2_Girdiler!$B$20:$I$20,G7712)))</f>
        <v>6.15077231933159</v>
      </c>
      <c r="I7712" s="16" t="n">
        <f aca="false">H7712/2_Girdiler!$B$17</f>
        <v>2.46425173050144</v>
      </c>
      <c r="J7712" s="16" t="n">
        <f aca="false">D7712+I7712</f>
        <v>20.222104511833</v>
      </c>
    </row>
    <row r="7713" customFormat="false" ht="15" hidden="false" customHeight="false" outlineLevel="0" collapsed="false">
      <c r="A7713" s="0" t="n">
        <v>7701</v>
      </c>
      <c r="B7713" s="7" t="n">
        <v>0.1355</v>
      </c>
      <c r="C7713" s="7" t="n">
        <v>0.18897</v>
      </c>
      <c r="D7713" s="16" t="n">
        <f aca="false">LOGINV(B7713,$B$7,$C$7)</f>
        <v>7.33190179296018</v>
      </c>
      <c r="E7713" s="16" t="n">
        <f aca="false">LOGINV(C7713,$B$8,$C$8)</f>
        <v>61.8117125831477</v>
      </c>
      <c r="F7713" s="16" t="n">
        <f aca="false">$B$5/100*E7713*2_Girdiler!$B$14*2_Girdiler!$B$15*2_Girdiler!$B$16</f>
        <v>1.555182688592</v>
      </c>
      <c r="G7713" s="16" t="n">
        <f aca="false">MIN(MATCH(F7713,2_Girdiler!$B$20:$I$20,1),7)</f>
        <v>1</v>
      </c>
      <c r="H7713" s="16" t="n">
        <f aca="false">IF(F7713&gt;=40,2_Girdiler!$I$21+(F7713-40)*(2_Girdiler!$I$21-2_Girdiler!$H$21)/(2_Girdiler!$I$20-2_Girdiler!$H$20),INDEX(2_Girdiler!$B$21:$I$21,G7713)+(F7713-INDEX(2_Girdiler!$B$20:$I$20,G7713))*(INDEX(2_Girdiler!$B$21:$I$21,G7713+1)-INDEX(2_Girdiler!$B$21:$I$21,G7713))/(INDEX(2_Girdiler!$B$20:$I$20,G7713+1)-INDEX(2_Girdiler!$B$20:$I$20,G7713)))</f>
        <v>3.42140191490239</v>
      </c>
      <c r="I7713" s="16" t="n">
        <f aca="false">H7713/2_Girdiler!$B$17</f>
        <v>1.37075397231666</v>
      </c>
      <c r="J7713" s="16" t="n">
        <f aca="false">D7713+I7713</f>
        <v>8.70265576527684</v>
      </c>
    </row>
    <row r="7714" customFormat="false" ht="15" hidden="false" customHeight="false" outlineLevel="0" collapsed="false">
      <c r="A7714" s="0" t="n">
        <v>7702</v>
      </c>
      <c r="B7714" s="7" t="n">
        <v>0.241333</v>
      </c>
      <c r="C7714" s="7" t="n">
        <v>0.981304</v>
      </c>
      <c r="D7714" s="16" t="n">
        <f aca="false">LOGINV(B7714,$B$7,$C$7)</f>
        <v>9.15676943296924</v>
      </c>
      <c r="E7714" s="16" t="n">
        <f aca="false">LOGINV(C7714,$B$8,$C$8)</f>
        <v>418.555802807947</v>
      </c>
      <c r="F7714" s="16" t="n">
        <f aca="false">$B$5/100*E7714*2_Girdiler!$B$14*2_Girdiler!$B$15*2_Girdiler!$B$16</f>
        <v>10.5308639986479</v>
      </c>
      <c r="G7714" s="16" t="n">
        <f aca="false">MIN(MATCH(F7714,2_Girdiler!$B$20:$I$20,1),7)</f>
        <v>3</v>
      </c>
      <c r="H7714" s="16" t="n">
        <f aca="false">IF(F7714&gt;=40,2_Girdiler!$I$21+(F7714-40)*(2_Girdiler!$I$21-2_Girdiler!$H$21)/(2_Girdiler!$I$20-2_Girdiler!$H$20),INDEX(2_Girdiler!$B$21:$I$21,G7714)+(F7714-INDEX(2_Girdiler!$B$20:$I$20,G7714))*(INDEX(2_Girdiler!$B$21:$I$21,G7714+1)-INDEX(2_Girdiler!$B$21:$I$21,G7714))/(INDEX(2_Girdiler!$B$20:$I$20,G7714+1)-INDEX(2_Girdiler!$B$20:$I$20,G7714)))</f>
        <v>19.4777775987832</v>
      </c>
      <c r="I7714" s="16" t="n">
        <f aca="false">H7714/2_Girdiler!$B$17</f>
        <v>7.80359679438428</v>
      </c>
      <c r="J7714" s="16" t="n">
        <f aca="false">D7714+I7714</f>
        <v>16.9603662273535</v>
      </c>
    </row>
    <row r="7715" customFormat="false" ht="15" hidden="false" customHeight="false" outlineLevel="0" collapsed="false">
      <c r="A7715" s="0" t="n">
        <v>7703</v>
      </c>
      <c r="B7715" s="7" t="n">
        <v>0.929224</v>
      </c>
      <c r="C7715" s="7" t="n">
        <v>0.663384</v>
      </c>
      <c r="D7715" s="16" t="n">
        <f aca="false">LOGINV(B7715,$B$7,$C$7)</f>
        <v>30.7287308397299</v>
      </c>
      <c r="E7715" s="16" t="n">
        <f aca="false">LOGINV(C7715,$B$8,$C$8)</f>
        <v>143.372629641888</v>
      </c>
      <c r="F7715" s="16" t="n">
        <f aca="false">$B$5/100*E7715*2_Girdiler!$B$14*2_Girdiler!$B$15*2_Girdiler!$B$16</f>
        <v>3.60725536178989</v>
      </c>
      <c r="G7715" s="16" t="n">
        <f aca="false">MIN(MATCH(F7715,2_Girdiler!$B$20:$I$20,1),7)</f>
        <v>1</v>
      </c>
      <c r="H7715" s="16" t="n">
        <f aca="false">IF(F7715&gt;=40,2_Girdiler!$I$21+(F7715-40)*(2_Girdiler!$I$21-2_Girdiler!$H$21)/(2_Girdiler!$I$20-2_Girdiler!$H$20),INDEX(2_Girdiler!$B$21:$I$21,G7715)+(F7715-INDEX(2_Girdiler!$B$20:$I$20,G7715))*(INDEX(2_Girdiler!$B$21:$I$21,G7715+1)-INDEX(2_Girdiler!$B$21:$I$21,G7715))/(INDEX(2_Girdiler!$B$20:$I$20,G7715+1)-INDEX(2_Girdiler!$B$20:$I$20,G7715)))</f>
        <v>7.93596179593776</v>
      </c>
      <c r="I7715" s="16" t="n">
        <f aca="false">H7715/2_Girdiler!$B$17</f>
        <v>3.1794718733725</v>
      </c>
      <c r="J7715" s="16" t="n">
        <f aca="false">D7715+I7715</f>
        <v>33.9082027131024</v>
      </c>
    </row>
    <row r="7716" customFormat="false" ht="15" hidden="false" customHeight="false" outlineLevel="0" collapsed="false">
      <c r="A7716" s="0" t="n">
        <v>7704</v>
      </c>
      <c r="B7716" s="7" t="n">
        <v>0.290805</v>
      </c>
      <c r="C7716" s="7" t="n">
        <v>0.993326</v>
      </c>
      <c r="D7716" s="16" t="n">
        <f aca="false">LOGINV(B7716,$B$7,$C$7)</f>
        <v>9.96075975814996</v>
      </c>
      <c r="E7716" s="16" t="n">
        <f aca="false">LOGINV(C7716,$B$8,$C$8)</f>
        <v>539.37981966985</v>
      </c>
      <c r="F7716" s="16" t="n">
        <f aca="false">$B$5/100*E7716*2_Girdiler!$B$14*2_Girdiler!$B$15*2_Girdiler!$B$16</f>
        <v>13.5707962628934</v>
      </c>
      <c r="G7716" s="16" t="n">
        <f aca="false">MIN(MATCH(F7716,2_Girdiler!$B$20:$I$20,1),7)</f>
        <v>3</v>
      </c>
      <c r="H7716" s="16" t="n">
        <f aca="false">IF(F7716&gt;=40,2_Girdiler!$I$21+(F7716-40)*(2_Girdiler!$I$21-2_Girdiler!$H$21)/(2_Girdiler!$I$20-2_Girdiler!$H$20),INDEX(2_Girdiler!$B$21:$I$21,G7716)+(F7716-INDEX(2_Girdiler!$B$20:$I$20,G7716))*(INDEX(2_Girdiler!$B$21:$I$21,G7716+1)-INDEX(2_Girdiler!$B$21:$I$21,G7716))/(INDEX(2_Girdiler!$B$20:$I$20,G7716+1)-INDEX(2_Girdiler!$B$20:$I$20,G7716)))</f>
        <v>22.2137166366041</v>
      </c>
      <c r="I7716" s="16" t="n">
        <f aca="false">H7716/2_Girdiler!$B$17</f>
        <v>8.89972621658817</v>
      </c>
      <c r="J7716" s="16" t="n">
        <f aca="false">D7716+I7716</f>
        <v>18.8604859747381</v>
      </c>
    </row>
    <row r="7717" customFormat="false" ht="15" hidden="false" customHeight="false" outlineLevel="0" collapsed="false">
      <c r="A7717" s="0" t="n">
        <v>7705</v>
      </c>
      <c r="B7717" s="7" t="n">
        <v>0.28614</v>
      </c>
      <c r="C7717" s="7" t="n">
        <v>0.340516</v>
      </c>
      <c r="D7717" s="16" t="n">
        <f aca="false">LOGINV(B7717,$B$7,$C$7)</f>
        <v>9.8851931340639</v>
      </c>
      <c r="E7717" s="16" t="n">
        <f aca="false">LOGINV(C7717,$B$8,$C$8)</f>
        <v>83.754751913834</v>
      </c>
      <c r="F7717" s="16" t="n">
        <f aca="false">$B$5/100*E7717*2_Girdiler!$B$14*2_Girdiler!$B$15*2_Girdiler!$B$16</f>
        <v>2.10726955815206</v>
      </c>
      <c r="G7717" s="16" t="n">
        <f aca="false">MIN(MATCH(F7717,2_Girdiler!$B$20:$I$20,1),7)</f>
        <v>1</v>
      </c>
      <c r="H7717" s="16" t="n">
        <f aca="false">IF(F7717&gt;=40,2_Girdiler!$I$21+(F7717-40)*(2_Girdiler!$I$21-2_Girdiler!$H$21)/(2_Girdiler!$I$20-2_Girdiler!$H$20),INDEX(2_Girdiler!$B$21:$I$21,G7717)+(F7717-INDEX(2_Girdiler!$B$20:$I$20,G7717))*(INDEX(2_Girdiler!$B$21:$I$21,G7717+1)-INDEX(2_Girdiler!$B$21:$I$21,G7717))/(INDEX(2_Girdiler!$B$20:$I$20,G7717+1)-INDEX(2_Girdiler!$B$20:$I$20,G7717)))</f>
        <v>4.63599302793454</v>
      </c>
      <c r="I7717" s="16" t="n">
        <f aca="false">H7717/2_Girdiler!$B$17</f>
        <v>1.85736900157634</v>
      </c>
      <c r="J7717" s="16" t="n">
        <f aca="false">D7717+I7717</f>
        <v>11.7425621356402</v>
      </c>
    </row>
    <row r="7718" customFormat="false" ht="15" hidden="false" customHeight="false" outlineLevel="0" collapsed="false">
      <c r="A7718" s="0" t="n">
        <v>7706</v>
      </c>
      <c r="B7718" s="7" t="n">
        <v>0.178968</v>
      </c>
      <c r="C7718" s="7" t="n">
        <v>0.107378</v>
      </c>
      <c r="D7718" s="16" t="n">
        <f aca="false">LOGINV(B7718,$B$7,$C$7)</f>
        <v>8.11228294080128</v>
      </c>
      <c r="E7718" s="16" t="n">
        <f aca="false">LOGINV(C7718,$B$8,$C$8)</f>
        <v>49.0296923792126</v>
      </c>
      <c r="F7718" s="16" t="n">
        <f aca="false">$B$5/100*E7718*2_Girdiler!$B$14*2_Girdiler!$B$15*2_Girdiler!$B$16</f>
        <v>1.23358706026099</v>
      </c>
      <c r="G7718" s="16" t="n">
        <f aca="false">MIN(MATCH(F7718,2_Girdiler!$B$20:$I$20,1),7)</f>
        <v>1</v>
      </c>
      <c r="H7718" s="16" t="n">
        <f aca="false">IF(F7718&gt;=40,2_Girdiler!$I$21+(F7718-40)*(2_Girdiler!$I$21-2_Girdiler!$H$21)/(2_Girdiler!$I$20-2_Girdiler!$H$20),INDEX(2_Girdiler!$B$21:$I$21,G7718)+(F7718-INDEX(2_Girdiler!$B$20:$I$20,G7718))*(INDEX(2_Girdiler!$B$21:$I$21,G7718+1)-INDEX(2_Girdiler!$B$21:$I$21,G7718))/(INDEX(2_Girdiler!$B$20:$I$20,G7718+1)-INDEX(2_Girdiler!$B$20:$I$20,G7718)))</f>
        <v>2.71389153257417</v>
      </c>
      <c r="I7718" s="16" t="n">
        <f aca="false">H7718/2_Girdiler!$B$17</f>
        <v>1.08729628708901</v>
      </c>
      <c r="J7718" s="16" t="n">
        <f aca="false">D7718+I7718</f>
        <v>9.19957922789029</v>
      </c>
    </row>
    <row r="7719" customFormat="false" ht="15" hidden="false" customHeight="false" outlineLevel="0" collapsed="false">
      <c r="A7719" s="0" t="n">
        <v>7707</v>
      </c>
      <c r="B7719" s="7" t="n">
        <v>0.484173</v>
      </c>
      <c r="C7719" s="7" t="n">
        <v>0.902079</v>
      </c>
      <c r="D7719" s="16" t="n">
        <f aca="false">LOGINV(B7719,$B$7,$C$7)</f>
        <v>13.2458036571727</v>
      </c>
      <c r="E7719" s="16" t="n">
        <f aca="false">LOGINV(C7719,$B$8,$C$8)</f>
        <v>251.684466680937</v>
      </c>
      <c r="F7719" s="16" t="n">
        <f aca="false">$B$5/100*E7719*2_Girdiler!$B$14*2_Girdiler!$B$15*2_Girdiler!$B$16</f>
        <v>6.33238118169237</v>
      </c>
      <c r="G7719" s="16" t="n">
        <f aca="false">MIN(MATCH(F7719,2_Girdiler!$B$20:$I$20,1),7)</f>
        <v>2</v>
      </c>
      <c r="H7719" s="16" t="n">
        <f aca="false">IF(F7719&gt;=40,2_Girdiler!$I$21+(F7719-40)*(2_Girdiler!$I$21-2_Girdiler!$H$21)/(2_Girdiler!$I$20-2_Girdiler!$H$20),INDEX(2_Girdiler!$B$21:$I$21,G7719)+(F7719-INDEX(2_Girdiler!$B$20:$I$20,G7719))*(INDEX(2_Girdiler!$B$21:$I$21,G7719+1)-INDEX(2_Girdiler!$B$21:$I$21,G7719))/(INDEX(2_Girdiler!$B$20:$I$20,G7719+1)-INDEX(2_Girdiler!$B$20:$I$20,G7719)))</f>
        <v>13.1318098907078</v>
      </c>
      <c r="I7719" s="16" t="n">
        <f aca="false">H7719/2_Girdiler!$B$17</f>
        <v>5.26114178313613</v>
      </c>
      <c r="J7719" s="16" t="n">
        <f aca="false">D7719+I7719</f>
        <v>18.5069454403088</v>
      </c>
    </row>
    <row r="7720" customFormat="false" ht="15" hidden="false" customHeight="false" outlineLevel="0" collapsed="false">
      <c r="A7720" s="0" t="n">
        <v>7708</v>
      </c>
      <c r="B7720" s="7" t="n">
        <v>0.635523</v>
      </c>
      <c r="C7720" s="7" t="n">
        <v>0.408685</v>
      </c>
      <c r="D7720" s="16" t="n">
        <f aca="false">LOGINV(B7720,$B$7,$C$7)</f>
        <v>16.4273681234399</v>
      </c>
      <c r="E7720" s="16" t="n">
        <f aca="false">LOGINV(C7720,$B$8,$C$8)</f>
        <v>94.0817845094254</v>
      </c>
      <c r="F7720" s="16" t="n">
        <f aca="false">$B$5/100*E7720*2_Girdiler!$B$14*2_Girdiler!$B$15*2_Girdiler!$B$16</f>
        <v>2.36709769825714</v>
      </c>
      <c r="G7720" s="16" t="n">
        <f aca="false">MIN(MATCH(F7720,2_Girdiler!$B$20:$I$20,1),7)</f>
        <v>1</v>
      </c>
      <c r="H7720" s="16" t="n">
        <f aca="false">IF(F7720&gt;=40,2_Girdiler!$I$21+(F7720-40)*(2_Girdiler!$I$21-2_Girdiler!$H$21)/(2_Girdiler!$I$20-2_Girdiler!$H$20),INDEX(2_Girdiler!$B$21:$I$21,G7720)+(F7720-INDEX(2_Girdiler!$B$20:$I$20,G7720))*(INDEX(2_Girdiler!$B$21:$I$21,G7720+1)-INDEX(2_Girdiler!$B$21:$I$21,G7720))/(INDEX(2_Girdiler!$B$20:$I$20,G7720+1)-INDEX(2_Girdiler!$B$20:$I$20,G7720)))</f>
        <v>5.20761493616571</v>
      </c>
      <c r="I7720" s="16" t="n">
        <f aca="false">H7720/2_Girdiler!$B$17</f>
        <v>2.08638418916896</v>
      </c>
      <c r="J7720" s="16" t="n">
        <f aca="false">D7720+I7720</f>
        <v>18.5137523126089</v>
      </c>
    </row>
    <row r="7721" customFormat="false" ht="15" hidden="false" customHeight="false" outlineLevel="0" collapsed="false">
      <c r="A7721" s="0" t="n">
        <v>7709</v>
      </c>
      <c r="B7721" s="7" t="n">
        <v>0.1018</v>
      </c>
      <c r="C7721" s="7" t="n">
        <v>0.494118</v>
      </c>
      <c r="D7721" s="16" t="n">
        <f aca="false">LOGINV(B7721,$B$7,$C$7)</f>
        <v>6.66682000992699</v>
      </c>
      <c r="E7721" s="16" t="n">
        <f aca="false">LOGINV(C7721,$B$8,$C$8)</f>
        <v>108.170804011772</v>
      </c>
      <c r="F7721" s="16" t="n">
        <f aca="false">$B$5/100*E7721*2_Girdiler!$B$14*2_Girdiler!$B$15*2_Girdiler!$B$16</f>
        <v>2.72157742893618</v>
      </c>
      <c r="G7721" s="16" t="n">
        <f aca="false">MIN(MATCH(F7721,2_Girdiler!$B$20:$I$20,1),7)</f>
        <v>1</v>
      </c>
      <c r="H7721" s="16" t="n">
        <f aca="false">IF(F7721&gt;=40,2_Girdiler!$I$21+(F7721-40)*(2_Girdiler!$I$21-2_Girdiler!$H$21)/(2_Girdiler!$I$20-2_Girdiler!$H$20),INDEX(2_Girdiler!$B$21:$I$21,G7721)+(F7721-INDEX(2_Girdiler!$B$20:$I$20,G7721))*(INDEX(2_Girdiler!$B$21:$I$21,G7721+1)-INDEX(2_Girdiler!$B$21:$I$21,G7721))/(INDEX(2_Girdiler!$B$20:$I$20,G7721+1)-INDEX(2_Girdiler!$B$20:$I$20,G7721)))</f>
        <v>5.98747034365959</v>
      </c>
      <c r="I7721" s="16" t="n">
        <f aca="false">H7721/2_Girdiler!$B$17</f>
        <v>2.398826259479</v>
      </c>
      <c r="J7721" s="16" t="n">
        <f aca="false">D7721+I7721</f>
        <v>9.06564626940599</v>
      </c>
    </row>
    <row r="7722" customFormat="false" ht="15" hidden="false" customHeight="false" outlineLevel="0" collapsed="false">
      <c r="A7722" s="0" t="n">
        <v>7710</v>
      </c>
      <c r="B7722" s="7" t="n">
        <v>0.26131</v>
      </c>
      <c r="C7722" s="7" t="n">
        <v>0.706732</v>
      </c>
      <c r="D7722" s="16" t="n">
        <f aca="false">LOGINV(B7722,$B$7,$C$7)</f>
        <v>9.48249536065916</v>
      </c>
      <c r="E7722" s="16" t="n">
        <f aca="false">LOGINV(C7722,$B$8,$C$8)</f>
        <v>155.134488668608</v>
      </c>
      <c r="F7722" s="16" t="n">
        <f aca="false">$B$5/100*E7722*2_Girdiler!$B$14*2_Girdiler!$B$15*2_Girdiler!$B$16</f>
        <v>3.90318373490217</v>
      </c>
      <c r="G7722" s="16" t="n">
        <f aca="false">MIN(MATCH(F7722,2_Girdiler!$B$20:$I$20,1),7)</f>
        <v>1</v>
      </c>
      <c r="H7722" s="16" t="n">
        <f aca="false">IF(F7722&gt;=40,2_Girdiler!$I$21+(F7722-40)*(2_Girdiler!$I$21-2_Girdiler!$H$21)/(2_Girdiler!$I$20-2_Girdiler!$H$20),INDEX(2_Girdiler!$B$21:$I$21,G7722)+(F7722-INDEX(2_Girdiler!$B$20:$I$20,G7722))*(INDEX(2_Girdiler!$B$21:$I$21,G7722+1)-INDEX(2_Girdiler!$B$21:$I$21,G7722))/(INDEX(2_Girdiler!$B$20:$I$20,G7722+1)-INDEX(2_Girdiler!$B$20:$I$20,G7722)))</f>
        <v>8.58700421678476</v>
      </c>
      <c r="I7722" s="16" t="n">
        <f aca="false">H7722/2_Girdiler!$B$17</f>
        <v>3.44030617659646</v>
      </c>
      <c r="J7722" s="16" t="n">
        <f aca="false">D7722+I7722</f>
        <v>12.9228015372556</v>
      </c>
    </row>
    <row r="7723" customFormat="false" ht="15" hidden="false" customHeight="false" outlineLevel="0" collapsed="false">
      <c r="A7723" s="0" t="n">
        <v>7711</v>
      </c>
      <c r="B7723" s="7" t="n">
        <v>0.123166</v>
      </c>
      <c r="C7723" s="7" t="n">
        <v>0.673712</v>
      </c>
      <c r="D7723" s="16" t="n">
        <f aca="false">LOGINV(B7723,$B$7,$C$7)</f>
        <v>7.0965131028016</v>
      </c>
      <c r="E7723" s="16" t="n">
        <f aca="false">LOGINV(C7723,$B$8,$C$8)</f>
        <v>146.031804342403</v>
      </c>
      <c r="F7723" s="16" t="n">
        <f aca="false">$B$5/100*E7723*2_Girdiler!$B$14*2_Girdiler!$B$15*2_Girdiler!$B$16</f>
        <v>3.67416019725486</v>
      </c>
      <c r="G7723" s="16" t="n">
        <f aca="false">MIN(MATCH(F7723,2_Girdiler!$B$20:$I$20,1),7)</f>
        <v>1</v>
      </c>
      <c r="H7723" s="16" t="n">
        <f aca="false">IF(F7723&gt;=40,2_Girdiler!$I$21+(F7723-40)*(2_Girdiler!$I$21-2_Girdiler!$H$21)/(2_Girdiler!$I$20-2_Girdiler!$H$20),INDEX(2_Girdiler!$B$21:$I$21,G7723)+(F7723-INDEX(2_Girdiler!$B$20:$I$20,G7723))*(INDEX(2_Girdiler!$B$21:$I$21,G7723+1)-INDEX(2_Girdiler!$B$21:$I$21,G7723))/(INDEX(2_Girdiler!$B$20:$I$20,G7723+1)-INDEX(2_Girdiler!$B$20:$I$20,G7723)))</f>
        <v>8.0831524339607</v>
      </c>
      <c r="I7723" s="16" t="n">
        <f aca="false">H7723/2_Girdiler!$B$17</f>
        <v>3.23844248155477</v>
      </c>
      <c r="J7723" s="16" t="n">
        <f aca="false">D7723+I7723</f>
        <v>10.3349555843564</v>
      </c>
    </row>
    <row r="7724" customFormat="false" ht="15" hidden="false" customHeight="false" outlineLevel="0" collapsed="false">
      <c r="A7724" s="0" t="n">
        <v>7712</v>
      </c>
      <c r="B7724" s="7" t="n">
        <v>0.499604</v>
      </c>
      <c r="C7724" s="7" t="n">
        <v>0.836882</v>
      </c>
      <c r="D7724" s="16" t="n">
        <f aca="false">LOGINV(B7724,$B$7,$C$7)</f>
        <v>13.5345640146401</v>
      </c>
      <c r="E7724" s="16" t="n">
        <f aca="false">LOGINV(C7724,$B$8,$C$8)</f>
        <v>205.805531011853</v>
      </c>
      <c r="F7724" s="16" t="n">
        <f aca="false">$B$5/100*E7724*2_Girdiler!$B$14*2_Girdiler!$B$15*2_Girdiler!$B$16</f>
        <v>5.17806716025822</v>
      </c>
      <c r="G7724" s="16" t="n">
        <f aca="false">MIN(MATCH(F7724,2_Girdiler!$B$20:$I$20,1),7)</f>
        <v>2</v>
      </c>
      <c r="H7724" s="16" t="n">
        <f aca="false">IF(F7724&gt;=40,2_Girdiler!$I$21+(F7724-40)*(2_Girdiler!$I$21-2_Girdiler!$H$21)/(2_Girdiler!$I$20-2_Girdiler!$H$20),INDEX(2_Girdiler!$B$21:$I$21,G7724)+(F7724-INDEX(2_Girdiler!$B$20:$I$20,G7724))*(INDEX(2_Girdiler!$B$21:$I$21,G7724+1)-INDEX(2_Girdiler!$B$21:$I$21,G7724))/(INDEX(2_Girdiler!$B$20:$I$20,G7724+1)-INDEX(2_Girdiler!$B$20:$I$20,G7724)))</f>
        <v>11.2849074564131</v>
      </c>
      <c r="I7724" s="16" t="n">
        <f aca="false">H7724/2_Girdiler!$B$17</f>
        <v>4.52119689760142</v>
      </c>
      <c r="J7724" s="16" t="n">
        <f aca="false">D7724+I7724</f>
        <v>18.0557609122416</v>
      </c>
    </row>
    <row r="7725" customFormat="false" ht="15" hidden="false" customHeight="false" outlineLevel="0" collapsed="false">
      <c r="A7725" s="0" t="n">
        <v>7713</v>
      </c>
      <c r="B7725" s="7" t="n">
        <v>0.492546</v>
      </c>
      <c r="C7725" s="7" t="n">
        <v>0.361416</v>
      </c>
      <c r="D7725" s="16" t="n">
        <f aca="false">LOGINV(B7725,$B$7,$C$7)</f>
        <v>13.4017420923956</v>
      </c>
      <c r="E7725" s="16" t="n">
        <f aca="false">LOGINV(C7725,$B$8,$C$8)</f>
        <v>86.8589419857459</v>
      </c>
      <c r="F7725" s="16" t="n">
        <f aca="false">$B$5/100*E7725*2_Girdiler!$B$14*2_Girdiler!$B$15*2_Girdiler!$B$16</f>
        <v>2.18537098036137</v>
      </c>
      <c r="G7725" s="16" t="n">
        <f aca="false">MIN(MATCH(F7725,2_Girdiler!$B$20:$I$20,1),7)</f>
        <v>1</v>
      </c>
      <c r="H7725" s="16" t="n">
        <f aca="false">IF(F7725&gt;=40,2_Girdiler!$I$21+(F7725-40)*(2_Girdiler!$I$21-2_Girdiler!$H$21)/(2_Girdiler!$I$20-2_Girdiler!$H$20),INDEX(2_Girdiler!$B$21:$I$21,G7725)+(F7725-INDEX(2_Girdiler!$B$20:$I$20,G7725))*(INDEX(2_Girdiler!$B$21:$I$21,G7725+1)-INDEX(2_Girdiler!$B$21:$I$21,G7725))/(INDEX(2_Girdiler!$B$20:$I$20,G7725+1)-INDEX(2_Girdiler!$B$20:$I$20,G7725)))</f>
        <v>4.80781615679501</v>
      </c>
      <c r="I7725" s="16" t="n">
        <f aca="false">H7725/2_Girdiler!$B$17</f>
        <v>1.92620839615185</v>
      </c>
      <c r="J7725" s="16" t="n">
        <f aca="false">D7725+I7725</f>
        <v>15.3279504885474</v>
      </c>
    </row>
    <row r="7726" customFormat="false" ht="15" hidden="false" customHeight="false" outlineLevel="0" collapsed="false">
      <c r="A7726" s="0" t="n">
        <v>7714</v>
      </c>
      <c r="B7726" s="7" t="n">
        <v>0.403467</v>
      </c>
      <c r="C7726" s="7" t="n">
        <v>0.457118</v>
      </c>
      <c r="D7726" s="16" t="n">
        <f aca="false">LOGINV(B7726,$B$7,$C$7)</f>
        <v>11.8174915305731</v>
      </c>
      <c r="E7726" s="16" t="n">
        <f aca="false">LOGINV(C7726,$B$8,$C$8)</f>
        <v>101.871338844364</v>
      </c>
      <c r="F7726" s="16" t="n">
        <f aca="false">$B$5/100*E7726*2_Girdiler!$B$14*2_Girdiler!$B$15*2_Girdiler!$B$16</f>
        <v>2.5630828853242</v>
      </c>
      <c r="G7726" s="16" t="n">
        <f aca="false">MIN(MATCH(F7726,2_Girdiler!$B$20:$I$20,1),7)</f>
        <v>1</v>
      </c>
      <c r="H7726" s="16" t="n">
        <f aca="false">IF(F7726&gt;=40,2_Girdiler!$I$21+(F7726-40)*(2_Girdiler!$I$21-2_Girdiler!$H$21)/(2_Girdiler!$I$20-2_Girdiler!$H$20),INDEX(2_Girdiler!$B$21:$I$21,G7726)+(F7726-INDEX(2_Girdiler!$B$20:$I$20,G7726))*(INDEX(2_Girdiler!$B$21:$I$21,G7726+1)-INDEX(2_Girdiler!$B$21:$I$21,G7726))/(INDEX(2_Girdiler!$B$20:$I$20,G7726+1)-INDEX(2_Girdiler!$B$20:$I$20,G7726)))</f>
        <v>5.63878234771325</v>
      </c>
      <c r="I7726" s="16" t="n">
        <f aca="false">H7726/2_Girdiler!$B$17</f>
        <v>2.25912754315435</v>
      </c>
      <c r="J7726" s="16" t="n">
        <f aca="false">D7726+I7726</f>
        <v>14.0766190737275</v>
      </c>
    </row>
    <row r="7727" customFormat="false" ht="15" hidden="false" customHeight="false" outlineLevel="0" collapsed="false">
      <c r="A7727" s="0" t="n">
        <v>7715</v>
      </c>
      <c r="B7727" s="7" t="n">
        <v>0.527987</v>
      </c>
      <c r="C7727" s="7" t="n">
        <v>0.647502</v>
      </c>
      <c r="D7727" s="16" t="n">
        <f aca="false">LOGINV(B7727,$B$7,$C$7)</f>
        <v>14.0825355296687</v>
      </c>
      <c r="E7727" s="16" t="n">
        <f aca="false">LOGINV(C7727,$B$8,$C$8)</f>
        <v>139.436005013879</v>
      </c>
      <c r="F7727" s="16" t="n">
        <f aca="false">$B$5/100*E7727*2_Girdiler!$B$14*2_Girdiler!$B$15*2_Girdiler!$B$16</f>
        <v>3.5082098861492</v>
      </c>
      <c r="G7727" s="16" t="n">
        <f aca="false">MIN(MATCH(F7727,2_Girdiler!$B$20:$I$20,1),7)</f>
        <v>1</v>
      </c>
      <c r="H7727" s="16" t="n">
        <f aca="false">IF(F7727&gt;=40,2_Girdiler!$I$21+(F7727-40)*(2_Girdiler!$I$21-2_Girdiler!$H$21)/(2_Girdiler!$I$20-2_Girdiler!$H$20),INDEX(2_Girdiler!$B$21:$I$21,G7727)+(F7727-INDEX(2_Girdiler!$B$20:$I$20,G7727))*(INDEX(2_Girdiler!$B$21:$I$21,G7727+1)-INDEX(2_Girdiler!$B$21:$I$21,G7727))/(INDEX(2_Girdiler!$B$20:$I$20,G7727+1)-INDEX(2_Girdiler!$B$20:$I$20,G7727)))</f>
        <v>7.71806174952825</v>
      </c>
      <c r="I7727" s="16" t="n">
        <f aca="false">H7727/2_Girdiler!$B$17</f>
        <v>3.09217217529177</v>
      </c>
      <c r="J7727" s="16" t="n">
        <f aca="false">D7727+I7727</f>
        <v>17.1747077049605</v>
      </c>
    </row>
    <row r="7728" customFormat="false" ht="15" hidden="false" customHeight="false" outlineLevel="0" collapsed="false">
      <c r="A7728" s="0" t="n">
        <v>7716</v>
      </c>
      <c r="B7728" s="7" t="n">
        <v>0.563269</v>
      </c>
      <c r="C7728" s="7" t="n">
        <v>0.567844</v>
      </c>
      <c r="D7728" s="16" t="n">
        <f aca="false">LOGINV(B7728,$B$7,$C$7)</f>
        <v>14.7991975983972</v>
      </c>
      <c r="E7728" s="16" t="n">
        <f aca="false">LOGINV(C7728,$B$8,$C$8)</f>
        <v>121.940978950586</v>
      </c>
      <c r="F7728" s="16" t="n">
        <f aca="false">$B$5/100*E7728*2_Girdiler!$B$14*2_Girdiler!$B$15*2_Girdiler!$B$16</f>
        <v>3.06803503039674</v>
      </c>
      <c r="G7728" s="16" t="n">
        <f aca="false">MIN(MATCH(F7728,2_Girdiler!$B$20:$I$20,1),7)</f>
        <v>1</v>
      </c>
      <c r="H7728" s="16" t="n">
        <f aca="false">IF(F7728&gt;=40,2_Girdiler!$I$21+(F7728-40)*(2_Girdiler!$I$21-2_Girdiler!$H$21)/(2_Girdiler!$I$20-2_Girdiler!$H$20),INDEX(2_Girdiler!$B$21:$I$21,G7728)+(F7728-INDEX(2_Girdiler!$B$20:$I$20,G7728))*(INDEX(2_Girdiler!$B$21:$I$21,G7728+1)-INDEX(2_Girdiler!$B$21:$I$21,G7728))/(INDEX(2_Girdiler!$B$20:$I$20,G7728+1)-INDEX(2_Girdiler!$B$20:$I$20,G7728)))</f>
        <v>6.74967706687283</v>
      </c>
      <c r="I7728" s="16" t="n">
        <f aca="false">H7728/2_Girdiler!$B$17</f>
        <v>2.70419754281764</v>
      </c>
      <c r="J7728" s="16" t="n">
        <f aca="false">D7728+I7728</f>
        <v>17.5033951412149</v>
      </c>
    </row>
    <row r="7729" customFormat="false" ht="15" hidden="false" customHeight="false" outlineLevel="0" collapsed="false">
      <c r="A7729" s="0" t="n">
        <v>7717</v>
      </c>
      <c r="B7729" s="7" t="n">
        <v>0.787688</v>
      </c>
      <c r="C7729" s="7" t="n">
        <v>0.243707</v>
      </c>
      <c r="D7729" s="16" t="n">
        <f aca="false">LOGINV(B7729,$B$7,$C$7)</f>
        <v>21.133131013123</v>
      </c>
      <c r="E7729" s="16" t="n">
        <f aca="false">LOGINV(C7729,$B$8,$C$8)</f>
        <v>69.7540852076915</v>
      </c>
      <c r="F7729" s="16" t="n">
        <f aca="false">$B$5/100*E7729*2_Girdiler!$B$14*2_Girdiler!$B$15*2_Girdiler!$B$16</f>
        <v>1.75501278382552</v>
      </c>
      <c r="G7729" s="16" t="n">
        <f aca="false">MIN(MATCH(F7729,2_Girdiler!$B$20:$I$20,1),7)</f>
        <v>1</v>
      </c>
      <c r="H7729" s="16" t="n">
        <f aca="false">IF(F7729&gt;=40,2_Girdiler!$I$21+(F7729-40)*(2_Girdiler!$I$21-2_Girdiler!$H$21)/(2_Girdiler!$I$20-2_Girdiler!$H$20),INDEX(2_Girdiler!$B$21:$I$21,G7729)+(F7729-INDEX(2_Girdiler!$B$20:$I$20,G7729))*(INDEX(2_Girdiler!$B$21:$I$21,G7729+1)-INDEX(2_Girdiler!$B$21:$I$21,G7729))/(INDEX(2_Girdiler!$B$20:$I$20,G7729+1)-INDEX(2_Girdiler!$B$20:$I$20,G7729)))</f>
        <v>3.86102812441614</v>
      </c>
      <c r="I7729" s="16" t="n">
        <f aca="false">H7729/2_Girdiler!$B$17</f>
        <v>1.54688626779493</v>
      </c>
      <c r="J7729" s="16" t="n">
        <f aca="false">D7729+I7729</f>
        <v>22.6800172809179</v>
      </c>
    </row>
    <row r="7730" customFormat="false" ht="15" hidden="false" customHeight="false" outlineLevel="0" collapsed="false">
      <c r="A7730" s="0" t="n">
        <v>7718</v>
      </c>
      <c r="B7730" s="7" t="n">
        <v>0.888445</v>
      </c>
      <c r="C7730" s="7" t="n">
        <v>0.560775</v>
      </c>
      <c r="D7730" s="16" t="n">
        <f aca="false">LOGINV(B7730,$B$7,$C$7)</f>
        <v>26.7057902566034</v>
      </c>
      <c r="E7730" s="16" t="n">
        <f aca="false">LOGINV(C7730,$B$8,$C$8)</f>
        <v>120.535973533284</v>
      </c>
      <c r="F7730" s="16" t="n">
        <f aca="false">$B$5/100*E7730*2_Girdiler!$B$14*2_Girdiler!$B$15*2_Girdiler!$B$16</f>
        <v>3.03268509409741</v>
      </c>
      <c r="G7730" s="16" t="n">
        <f aca="false">MIN(MATCH(F7730,2_Girdiler!$B$20:$I$20,1),7)</f>
        <v>1</v>
      </c>
      <c r="H7730" s="16" t="n">
        <f aca="false">IF(F7730&gt;=40,2_Girdiler!$I$21+(F7730-40)*(2_Girdiler!$I$21-2_Girdiler!$H$21)/(2_Girdiler!$I$20-2_Girdiler!$H$20),INDEX(2_Girdiler!$B$21:$I$21,G7730)+(F7730-INDEX(2_Girdiler!$B$20:$I$20,G7730))*(INDEX(2_Girdiler!$B$21:$I$21,G7730+1)-INDEX(2_Girdiler!$B$21:$I$21,G7730))/(INDEX(2_Girdiler!$B$20:$I$20,G7730+1)-INDEX(2_Girdiler!$B$20:$I$20,G7730)))</f>
        <v>6.67190720701431</v>
      </c>
      <c r="I7730" s="16" t="n">
        <f aca="false">H7730/2_Girdiler!$B$17</f>
        <v>2.67303974639996</v>
      </c>
      <c r="J7730" s="16" t="n">
        <f aca="false">D7730+I7730</f>
        <v>29.3788300030034</v>
      </c>
    </row>
    <row r="7731" customFormat="false" ht="15" hidden="false" customHeight="false" outlineLevel="0" collapsed="false">
      <c r="A7731" s="0" t="n">
        <v>7719</v>
      </c>
      <c r="B7731" s="7" t="n">
        <v>0.386221</v>
      </c>
      <c r="C7731" s="7" t="n">
        <v>0.559036</v>
      </c>
      <c r="D7731" s="16" t="n">
        <f aca="false">LOGINV(B7731,$B$7,$C$7)</f>
        <v>11.5260521352433</v>
      </c>
      <c r="E7731" s="16" t="n">
        <f aca="false">LOGINV(C7731,$B$8,$C$8)</f>
        <v>120.193427907658</v>
      </c>
      <c r="F7731" s="16" t="n">
        <f aca="false">$B$5/100*E7731*2_Girdiler!$B$14*2_Girdiler!$B$15*2_Girdiler!$B$16</f>
        <v>3.02406664615668</v>
      </c>
      <c r="G7731" s="16" t="n">
        <f aca="false">MIN(MATCH(F7731,2_Girdiler!$B$20:$I$20,1),7)</f>
        <v>1</v>
      </c>
      <c r="H7731" s="16" t="n">
        <f aca="false">IF(F7731&gt;=40,2_Girdiler!$I$21+(F7731-40)*(2_Girdiler!$I$21-2_Girdiler!$H$21)/(2_Girdiler!$I$20-2_Girdiler!$H$20),INDEX(2_Girdiler!$B$21:$I$21,G7731)+(F7731-INDEX(2_Girdiler!$B$20:$I$20,G7731))*(INDEX(2_Girdiler!$B$21:$I$21,G7731+1)-INDEX(2_Girdiler!$B$21:$I$21,G7731))/(INDEX(2_Girdiler!$B$20:$I$20,G7731+1)-INDEX(2_Girdiler!$B$20:$I$20,G7731)))</f>
        <v>6.6529466215447</v>
      </c>
      <c r="I7731" s="16" t="n">
        <f aca="false">H7731/2_Girdiler!$B$17</f>
        <v>2.66544335799067</v>
      </c>
      <c r="J7731" s="16" t="n">
        <f aca="false">D7731+I7731</f>
        <v>14.1914954932339</v>
      </c>
    </row>
    <row r="7732" customFormat="false" ht="15" hidden="false" customHeight="false" outlineLevel="0" collapsed="false">
      <c r="A7732" s="0" t="n">
        <v>7720</v>
      </c>
      <c r="B7732" s="7" t="n">
        <v>0.44057</v>
      </c>
      <c r="C7732" s="7" t="n">
        <v>0.297244</v>
      </c>
      <c r="D7732" s="16" t="n">
        <f aca="false">LOGINV(B7732,$B$7,$C$7)</f>
        <v>12.4591488471239</v>
      </c>
      <c r="E7732" s="16" t="n">
        <f aca="false">LOGINV(C7732,$B$8,$C$8)</f>
        <v>77.4475755452615</v>
      </c>
      <c r="F7732" s="16" t="n">
        <f aca="false">$B$5/100*E7732*2_Girdiler!$B$14*2_Girdiler!$B$15*2_Girdiler!$B$16</f>
        <v>1.94858100071878</v>
      </c>
      <c r="G7732" s="16" t="n">
        <f aca="false">MIN(MATCH(F7732,2_Girdiler!$B$20:$I$20,1),7)</f>
        <v>1</v>
      </c>
      <c r="H7732" s="16" t="n">
        <f aca="false">IF(F7732&gt;=40,2_Girdiler!$I$21+(F7732-40)*(2_Girdiler!$I$21-2_Girdiler!$H$21)/(2_Girdiler!$I$20-2_Girdiler!$H$20),INDEX(2_Girdiler!$B$21:$I$21,G7732)+(F7732-INDEX(2_Girdiler!$B$20:$I$20,G7732))*(INDEX(2_Girdiler!$B$21:$I$21,G7732+1)-INDEX(2_Girdiler!$B$21:$I$21,G7732))/(INDEX(2_Girdiler!$B$20:$I$20,G7732+1)-INDEX(2_Girdiler!$B$20:$I$20,G7732)))</f>
        <v>4.28687820158132</v>
      </c>
      <c r="I7732" s="16" t="n">
        <f aca="false">H7732/2_Girdiler!$B$17</f>
        <v>1.71749927947969</v>
      </c>
      <c r="J7732" s="16" t="n">
        <f aca="false">D7732+I7732</f>
        <v>14.1766481266036</v>
      </c>
    </row>
    <row r="7733" customFormat="false" ht="15" hidden="false" customHeight="false" outlineLevel="0" collapsed="false">
      <c r="A7733" s="0" t="n">
        <v>7721</v>
      </c>
      <c r="B7733" s="7" t="n">
        <v>0.344551</v>
      </c>
      <c r="C7733" s="7" t="n">
        <v>0.076566</v>
      </c>
      <c r="D7733" s="16" t="n">
        <f aca="false">LOGINV(B7733,$B$7,$C$7)</f>
        <v>10.835185357178</v>
      </c>
      <c r="E7733" s="16" t="n">
        <f aca="false">LOGINV(C7733,$B$8,$C$8)</f>
        <v>43.4276555163894</v>
      </c>
      <c r="F7733" s="16" t="n">
        <f aca="false">$B$5/100*E7733*2_Girdiler!$B$14*2_Girdiler!$B$15*2_Girdiler!$B$16</f>
        <v>1.09263981279236</v>
      </c>
      <c r="G7733" s="16" t="n">
        <f aca="false">MIN(MATCH(F7733,2_Girdiler!$B$20:$I$20,1),7)</f>
        <v>1</v>
      </c>
      <c r="H7733" s="16" t="n">
        <f aca="false">IF(F7733&gt;=40,2_Girdiler!$I$21+(F7733-40)*(2_Girdiler!$I$21-2_Girdiler!$H$21)/(2_Girdiler!$I$20-2_Girdiler!$H$20),INDEX(2_Girdiler!$B$21:$I$21,G7733)+(F7733-INDEX(2_Girdiler!$B$20:$I$20,G7733))*(INDEX(2_Girdiler!$B$21:$I$21,G7733+1)-INDEX(2_Girdiler!$B$21:$I$21,G7733))/(INDEX(2_Girdiler!$B$20:$I$20,G7733+1)-INDEX(2_Girdiler!$B$20:$I$20,G7733)))</f>
        <v>2.40380758814319</v>
      </c>
      <c r="I7733" s="16" t="n">
        <f aca="false">H7733/2_Girdiler!$B$17</f>
        <v>0.963063937557366</v>
      </c>
      <c r="J7733" s="16" t="n">
        <f aca="false">D7733+I7733</f>
        <v>11.7982492947354</v>
      </c>
    </row>
    <row r="7734" customFormat="false" ht="15" hidden="false" customHeight="false" outlineLevel="0" collapsed="false">
      <c r="A7734" s="0" t="n">
        <v>7722</v>
      </c>
      <c r="B7734" s="7" t="n">
        <v>0.818617</v>
      </c>
      <c r="C7734" s="7" t="n">
        <v>0.348558</v>
      </c>
      <c r="D7734" s="16" t="n">
        <f aca="false">LOGINV(B7734,$B$7,$C$7)</f>
        <v>22.490516463343</v>
      </c>
      <c r="E7734" s="16" t="n">
        <f aca="false">LOGINV(C7734,$B$8,$C$8)</f>
        <v>84.9437983578842</v>
      </c>
      <c r="F7734" s="16" t="n">
        <f aca="false">$B$5/100*E7734*2_Girdiler!$B$14*2_Girdiler!$B$15*2_Girdiler!$B$16</f>
        <v>2.13718596668437</v>
      </c>
      <c r="G7734" s="16" t="n">
        <f aca="false">MIN(MATCH(F7734,2_Girdiler!$B$20:$I$20,1),7)</f>
        <v>1</v>
      </c>
      <c r="H7734" s="16" t="n">
        <f aca="false">IF(F7734&gt;=40,2_Girdiler!$I$21+(F7734-40)*(2_Girdiler!$I$21-2_Girdiler!$H$21)/(2_Girdiler!$I$20-2_Girdiler!$H$20),INDEX(2_Girdiler!$B$21:$I$21,G7734)+(F7734-INDEX(2_Girdiler!$B$20:$I$20,G7734))*(INDEX(2_Girdiler!$B$21:$I$21,G7734+1)-INDEX(2_Girdiler!$B$21:$I$21,G7734))/(INDEX(2_Girdiler!$B$20:$I$20,G7734+1)-INDEX(2_Girdiler!$B$20:$I$20,G7734)))</f>
        <v>4.70180912670561</v>
      </c>
      <c r="I7734" s="16" t="n">
        <f aca="false">H7734/2_Girdiler!$B$17</f>
        <v>1.88373763089167</v>
      </c>
      <c r="J7734" s="16" t="n">
        <f aca="false">D7734+I7734</f>
        <v>24.3742540942347</v>
      </c>
    </row>
    <row r="7735" customFormat="false" ht="15" hidden="false" customHeight="false" outlineLevel="0" collapsed="false">
      <c r="A7735" s="0" t="n">
        <v>7723</v>
      </c>
      <c r="B7735" s="7" t="n">
        <v>0.636268</v>
      </c>
      <c r="C7735" s="7" t="n">
        <v>0.633361</v>
      </c>
      <c r="D7735" s="16" t="n">
        <f aca="false">LOGINV(B7735,$B$7,$C$7)</f>
        <v>16.4455418758402</v>
      </c>
      <c r="E7735" s="16" t="n">
        <f aca="false">LOGINV(C7735,$B$8,$C$8)</f>
        <v>136.07347960586</v>
      </c>
      <c r="F7735" s="16" t="n">
        <f aca="false">$B$5/100*E7735*2_Girdiler!$B$14*2_Girdiler!$B$15*2_Girdiler!$B$16</f>
        <v>3.42360874688342</v>
      </c>
      <c r="G7735" s="16" t="n">
        <f aca="false">MIN(MATCH(F7735,2_Girdiler!$B$20:$I$20,1),7)</f>
        <v>1</v>
      </c>
      <c r="H7735" s="16" t="n">
        <f aca="false">IF(F7735&gt;=40,2_Girdiler!$I$21+(F7735-40)*(2_Girdiler!$I$21-2_Girdiler!$H$21)/(2_Girdiler!$I$20-2_Girdiler!$H$20),INDEX(2_Girdiler!$B$21:$I$21,G7735)+(F7735-INDEX(2_Girdiler!$B$20:$I$20,G7735))*(INDEX(2_Girdiler!$B$21:$I$21,G7735+1)-INDEX(2_Girdiler!$B$21:$I$21,G7735))/(INDEX(2_Girdiler!$B$20:$I$20,G7735+1)-INDEX(2_Girdiler!$B$20:$I$20,G7735)))</f>
        <v>7.53193924314353</v>
      </c>
      <c r="I7735" s="16" t="n">
        <f aca="false">H7735/2_Girdiler!$B$17</f>
        <v>3.01760386343892</v>
      </c>
      <c r="J7735" s="16" t="n">
        <f aca="false">D7735+I7735</f>
        <v>19.4631457392792</v>
      </c>
    </row>
    <row r="7736" customFormat="false" ht="15" hidden="false" customHeight="false" outlineLevel="0" collapsed="false">
      <c r="A7736" s="0" t="n">
        <v>7724</v>
      </c>
      <c r="B7736" s="7" t="n">
        <v>0.314679</v>
      </c>
      <c r="C7736" s="7" t="n">
        <v>0.792814</v>
      </c>
      <c r="D7736" s="16" t="n">
        <f aca="false">LOGINV(B7736,$B$7,$C$7)</f>
        <v>10.3478799808811</v>
      </c>
      <c r="E7736" s="16" t="n">
        <f aca="false">LOGINV(C7736,$B$8,$C$8)</f>
        <v>184.952992828656</v>
      </c>
      <c r="F7736" s="16" t="n">
        <f aca="false">$B$5/100*E7736*2_Girdiler!$B$14*2_Girdiler!$B$15*2_Girdiler!$B$16</f>
        <v>4.65341729956898</v>
      </c>
      <c r="G7736" s="16" t="n">
        <f aca="false">MIN(MATCH(F7736,2_Girdiler!$B$20:$I$20,1),7)</f>
        <v>1</v>
      </c>
      <c r="H7736" s="16" t="n">
        <f aca="false">IF(F7736&gt;=40,2_Girdiler!$I$21+(F7736-40)*(2_Girdiler!$I$21-2_Girdiler!$H$21)/(2_Girdiler!$I$20-2_Girdiler!$H$20),INDEX(2_Girdiler!$B$21:$I$21,G7736)+(F7736-INDEX(2_Girdiler!$B$20:$I$20,G7736))*(INDEX(2_Girdiler!$B$21:$I$21,G7736+1)-INDEX(2_Girdiler!$B$21:$I$21,G7736))/(INDEX(2_Girdiler!$B$20:$I$20,G7736+1)-INDEX(2_Girdiler!$B$20:$I$20,G7736)))</f>
        <v>10.2375180590518</v>
      </c>
      <c r="I7736" s="16" t="n">
        <f aca="false">H7736/2_Girdiler!$B$17</f>
        <v>4.10156973519702</v>
      </c>
      <c r="J7736" s="16" t="n">
        <f aca="false">D7736+I7736</f>
        <v>14.4494497160782</v>
      </c>
    </row>
    <row r="7737" customFormat="false" ht="15" hidden="false" customHeight="false" outlineLevel="0" collapsed="false">
      <c r="A7737" s="0" t="n">
        <v>7725</v>
      </c>
      <c r="B7737" s="7" t="n">
        <v>0.181244</v>
      </c>
      <c r="C7737" s="7" t="n">
        <v>0.596646</v>
      </c>
      <c r="D7737" s="16" t="n">
        <f aca="false">LOGINV(B7737,$B$7,$C$7)</f>
        <v>8.15158465235442</v>
      </c>
      <c r="E7737" s="16" t="n">
        <f aca="false">LOGINV(C7737,$B$8,$C$8)</f>
        <v>127.889532731003</v>
      </c>
      <c r="F7737" s="16" t="n">
        <f aca="false">$B$5/100*E7737*2_Girdiler!$B$14*2_Girdiler!$B$15*2_Girdiler!$B$16</f>
        <v>3.21770064351203</v>
      </c>
      <c r="G7737" s="16" t="n">
        <f aca="false">MIN(MATCH(F7737,2_Girdiler!$B$20:$I$20,1),7)</f>
        <v>1</v>
      </c>
      <c r="H7737" s="16" t="n">
        <f aca="false">IF(F7737&gt;=40,2_Girdiler!$I$21+(F7737-40)*(2_Girdiler!$I$21-2_Girdiler!$H$21)/(2_Girdiler!$I$20-2_Girdiler!$H$20),INDEX(2_Girdiler!$B$21:$I$21,G7737)+(F7737-INDEX(2_Girdiler!$B$20:$I$20,G7737))*(INDEX(2_Girdiler!$B$21:$I$21,G7737+1)-INDEX(2_Girdiler!$B$21:$I$21,G7737))/(INDEX(2_Girdiler!$B$20:$I$20,G7737+1)-INDEX(2_Girdiler!$B$20:$I$20,G7737)))</f>
        <v>7.07894141572647</v>
      </c>
      <c r="I7737" s="16" t="n">
        <f aca="false">H7737/2_Girdiler!$B$17</f>
        <v>2.83611434924939</v>
      </c>
      <c r="J7737" s="16" t="n">
        <f aca="false">D7737+I7737</f>
        <v>10.9876990016038</v>
      </c>
    </row>
    <row r="7738" customFormat="false" ht="15" hidden="false" customHeight="false" outlineLevel="0" collapsed="false">
      <c r="A7738" s="0" t="n">
        <v>7726</v>
      </c>
      <c r="B7738" s="7" t="n">
        <v>0.229361</v>
      </c>
      <c r="C7738" s="7" t="n">
        <v>0.761519</v>
      </c>
      <c r="D7738" s="16" t="n">
        <f aca="false">LOGINV(B7738,$B$7,$C$7)</f>
        <v>8.96020274502658</v>
      </c>
      <c r="E7738" s="16" t="n">
        <f aca="false">LOGINV(C7738,$B$8,$C$8)</f>
        <v>172.829733562144</v>
      </c>
      <c r="F7738" s="16" t="n">
        <f aca="false">$B$5/100*E7738*2_Girdiler!$B$14*2_Girdiler!$B$15*2_Girdiler!$B$16</f>
        <v>4.34839609642355</v>
      </c>
      <c r="G7738" s="16" t="n">
        <f aca="false">MIN(MATCH(F7738,2_Girdiler!$B$20:$I$20,1),7)</f>
        <v>1</v>
      </c>
      <c r="H7738" s="16" t="n">
        <f aca="false">IF(F7738&gt;=40,2_Girdiler!$I$21+(F7738-40)*(2_Girdiler!$I$21-2_Girdiler!$H$21)/(2_Girdiler!$I$20-2_Girdiler!$H$20),INDEX(2_Girdiler!$B$21:$I$21,G7738)+(F7738-INDEX(2_Girdiler!$B$20:$I$20,G7738))*(INDEX(2_Girdiler!$B$21:$I$21,G7738+1)-INDEX(2_Girdiler!$B$21:$I$21,G7738))/(INDEX(2_Girdiler!$B$20:$I$20,G7738+1)-INDEX(2_Girdiler!$B$20:$I$20,G7738)))</f>
        <v>9.5664714121318</v>
      </c>
      <c r="I7738" s="16" t="n">
        <f aca="false">H7738/2_Girdiler!$B$17</f>
        <v>3.83272091832204</v>
      </c>
      <c r="J7738" s="16" t="n">
        <f aca="false">D7738+I7738</f>
        <v>12.7929236633486</v>
      </c>
    </row>
    <row r="7739" customFormat="false" ht="15" hidden="false" customHeight="false" outlineLevel="0" collapsed="false">
      <c r="A7739" s="0" t="n">
        <v>7727</v>
      </c>
      <c r="B7739" s="7" t="n">
        <v>0.052266</v>
      </c>
      <c r="C7739" s="7" t="n">
        <v>0.142615</v>
      </c>
      <c r="D7739" s="16" t="n">
        <f aca="false">LOGINV(B7739,$B$7,$C$7)</f>
        <v>5.47936975102121</v>
      </c>
      <c r="E7739" s="16" t="n">
        <f aca="false">LOGINV(C7739,$B$8,$C$8)</f>
        <v>54.7851536134805</v>
      </c>
      <c r="F7739" s="16" t="n">
        <f aca="false">$B$5/100*E7739*2_Girdiler!$B$14*2_Girdiler!$B$15*2_Girdiler!$B$16</f>
        <v>1.37839446491517</v>
      </c>
      <c r="G7739" s="16" t="n">
        <f aca="false">MIN(MATCH(F7739,2_Girdiler!$B$20:$I$20,1),7)</f>
        <v>1</v>
      </c>
      <c r="H7739" s="16" t="n">
        <f aca="false">IF(F7739&gt;=40,2_Girdiler!$I$21+(F7739-40)*(2_Girdiler!$I$21-2_Girdiler!$H$21)/(2_Girdiler!$I$20-2_Girdiler!$H$20),INDEX(2_Girdiler!$B$21:$I$21,G7739)+(F7739-INDEX(2_Girdiler!$B$20:$I$20,G7739))*(INDEX(2_Girdiler!$B$21:$I$21,G7739+1)-INDEX(2_Girdiler!$B$21:$I$21,G7739))/(INDEX(2_Girdiler!$B$20:$I$20,G7739+1)-INDEX(2_Girdiler!$B$20:$I$20,G7739)))</f>
        <v>3.03246782281337</v>
      </c>
      <c r="I7739" s="16" t="n">
        <f aca="false">H7739/2_Girdiler!$B$17</f>
        <v>1.21493101875536</v>
      </c>
      <c r="J7739" s="16" t="n">
        <f aca="false">D7739+I7739</f>
        <v>6.69430076977657</v>
      </c>
    </row>
    <row r="7740" customFormat="false" ht="15" hidden="false" customHeight="false" outlineLevel="0" collapsed="false">
      <c r="A7740" s="0" t="n">
        <v>7728</v>
      </c>
      <c r="B7740" s="7" t="n">
        <v>0.710849</v>
      </c>
      <c r="C7740" s="7" t="n">
        <v>0.769925</v>
      </c>
      <c r="D7740" s="16" t="n">
        <f aca="false">LOGINV(B7740,$B$7,$C$7)</f>
        <v>18.4606250026851</v>
      </c>
      <c r="E7740" s="16" t="n">
        <f aca="false">LOGINV(C7740,$B$8,$C$8)</f>
        <v>175.914009269097</v>
      </c>
      <c r="F7740" s="16" t="n">
        <f aca="false">$B$5/100*E7740*2_Girdiler!$B$14*2_Girdiler!$B$15*2_Girdiler!$B$16</f>
        <v>4.42599647321048</v>
      </c>
      <c r="G7740" s="16" t="n">
        <f aca="false">MIN(MATCH(F7740,2_Girdiler!$B$20:$I$20,1),7)</f>
        <v>1</v>
      </c>
      <c r="H7740" s="16" t="n">
        <f aca="false">IF(F7740&gt;=40,2_Girdiler!$I$21+(F7740-40)*(2_Girdiler!$I$21-2_Girdiler!$H$21)/(2_Girdiler!$I$20-2_Girdiler!$H$20),INDEX(2_Girdiler!$B$21:$I$21,G7740)+(F7740-INDEX(2_Girdiler!$B$20:$I$20,G7740))*(INDEX(2_Girdiler!$B$21:$I$21,G7740+1)-INDEX(2_Girdiler!$B$21:$I$21,G7740))/(INDEX(2_Girdiler!$B$20:$I$20,G7740+1)-INDEX(2_Girdiler!$B$20:$I$20,G7740)))</f>
        <v>9.73719224106306</v>
      </c>
      <c r="I7740" s="16" t="n">
        <f aca="false">H7740/2_Girdiler!$B$17</f>
        <v>3.90111868632334</v>
      </c>
      <c r="J7740" s="16" t="n">
        <f aca="false">D7740+I7740</f>
        <v>22.3617436890085</v>
      </c>
    </row>
    <row r="7741" customFormat="false" ht="15" hidden="false" customHeight="false" outlineLevel="0" collapsed="false">
      <c r="A7741" s="0" t="n">
        <v>7729</v>
      </c>
      <c r="B7741" s="7" t="n">
        <v>0.100032</v>
      </c>
      <c r="C7741" s="7" t="n">
        <v>0.89869</v>
      </c>
      <c r="D7741" s="16" t="n">
        <f aca="false">LOGINV(B7741,$B$7,$C$7)</f>
        <v>6.62973464916905</v>
      </c>
      <c r="E7741" s="16" t="n">
        <f aca="false">LOGINV(C7741,$B$8,$C$8)</f>
        <v>248.557733686291</v>
      </c>
      <c r="F7741" s="16" t="n">
        <f aca="false">$B$5/100*E7741*2_Girdiler!$B$14*2_Girdiler!$B$15*2_Girdiler!$B$16</f>
        <v>6.25371257954707</v>
      </c>
      <c r="G7741" s="16" t="n">
        <f aca="false">MIN(MATCH(F7741,2_Girdiler!$B$20:$I$20,1),7)</f>
        <v>2</v>
      </c>
      <c r="H7741" s="16" t="n">
        <f aca="false">IF(F7741&gt;=40,2_Girdiler!$I$21+(F7741-40)*(2_Girdiler!$I$21-2_Girdiler!$H$21)/(2_Girdiler!$I$20-2_Girdiler!$H$20),INDEX(2_Girdiler!$B$21:$I$21,G7741)+(F7741-INDEX(2_Girdiler!$B$20:$I$20,G7741))*(INDEX(2_Girdiler!$B$21:$I$21,G7741+1)-INDEX(2_Girdiler!$B$21:$I$21,G7741))/(INDEX(2_Girdiler!$B$20:$I$20,G7741+1)-INDEX(2_Girdiler!$B$20:$I$20,G7741)))</f>
        <v>13.0059401272753</v>
      </c>
      <c r="I7741" s="16" t="n">
        <f aca="false">H7741/2_Girdiler!$B$17</f>
        <v>5.21071319201735</v>
      </c>
      <c r="J7741" s="16" t="n">
        <f aca="false">D7741+I7741</f>
        <v>11.8404478411864</v>
      </c>
    </row>
    <row r="7742" customFormat="false" ht="15" hidden="false" customHeight="false" outlineLevel="0" collapsed="false">
      <c r="A7742" s="0" t="n">
        <v>7730</v>
      </c>
      <c r="B7742" s="7" t="n">
        <v>0.391015</v>
      </c>
      <c r="C7742" s="7" t="n">
        <v>0.510404</v>
      </c>
      <c r="D7742" s="16" t="n">
        <f aca="false">LOGINV(B7742,$B$7,$C$7)</f>
        <v>11.6066892874825</v>
      </c>
      <c r="E7742" s="16" t="n">
        <f aca="false">LOGINV(C7742,$B$8,$C$8)</f>
        <v>111.05937433534</v>
      </c>
      <c r="F7742" s="16" t="n">
        <f aca="false">$B$5/100*E7742*2_Girdiler!$B$14*2_Girdiler!$B$15*2_Girdiler!$B$16</f>
        <v>2.79425385827714</v>
      </c>
      <c r="G7742" s="16" t="n">
        <f aca="false">MIN(MATCH(F7742,2_Girdiler!$B$20:$I$20,1),7)</f>
        <v>1</v>
      </c>
      <c r="H7742" s="16" t="n">
        <f aca="false">IF(F7742&gt;=40,2_Girdiler!$I$21+(F7742-40)*(2_Girdiler!$I$21-2_Girdiler!$H$21)/(2_Girdiler!$I$20-2_Girdiler!$H$20),INDEX(2_Girdiler!$B$21:$I$21,G7742)+(F7742-INDEX(2_Girdiler!$B$20:$I$20,G7742))*(INDEX(2_Girdiler!$B$21:$I$21,G7742+1)-INDEX(2_Girdiler!$B$21:$I$21,G7742))/(INDEX(2_Girdiler!$B$20:$I$20,G7742+1)-INDEX(2_Girdiler!$B$20:$I$20,G7742)))</f>
        <v>6.14735848820971</v>
      </c>
      <c r="I7742" s="16" t="n">
        <f aca="false">H7742/2_Girdiler!$B$17</f>
        <v>2.4628840096994</v>
      </c>
      <c r="J7742" s="16" t="n">
        <f aca="false">D7742+I7742</f>
        <v>14.0695732971819</v>
      </c>
    </row>
    <row r="7743" customFormat="false" ht="15" hidden="false" customHeight="false" outlineLevel="0" collapsed="false">
      <c r="A7743" s="0" t="n">
        <v>7731</v>
      </c>
      <c r="B7743" s="7" t="n">
        <v>0.447328</v>
      </c>
      <c r="C7743" s="7" t="n">
        <v>0.398146</v>
      </c>
      <c r="D7743" s="16" t="n">
        <f aca="false">LOGINV(B7743,$B$7,$C$7)</f>
        <v>12.5785356711144</v>
      </c>
      <c r="E7743" s="16" t="n">
        <f aca="false">LOGINV(C7743,$B$8,$C$8)</f>
        <v>92.4431609969379</v>
      </c>
      <c r="F7743" s="16" t="n">
        <f aca="false">$B$5/100*E7743*2_Girdiler!$B$14*2_Girdiler!$B$15*2_Girdiler!$B$16</f>
        <v>2.32586993068296</v>
      </c>
      <c r="G7743" s="16" t="n">
        <f aca="false">MIN(MATCH(F7743,2_Girdiler!$B$20:$I$20,1),7)</f>
        <v>1</v>
      </c>
      <c r="H7743" s="16" t="n">
        <f aca="false">IF(F7743&gt;=40,2_Girdiler!$I$21+(F7743-40)*(2_Girdiler!$I$21-2_Girdiler!$H$21)/(2_Girdiler!$I$20-2_Girdiler!$H$20),INDEX(2_Girdiler!$B$21:$I$21,G7743)+(F7743-INDEX(2_Girdiler!$B$20:$I$20,G7743))*(INDEX(2_Girdiler!$B$21:$I$21,G7743+1)-INDEX(2_Girdiler!$B$21:$I$21,G7743))/(INDEX(2_Girdiler!$B$20:$I$20,G7743+1)-INDEX(2_Girdiler!$B$20:$I$20,G7743)))</f>
        <v>5.11691384750251</v>
      </c>
      <c r="I7743" s="16" t="n">
        <f aca="false">H7743/2_Girdiler!$B$17</f>
        <v>2.05004561198017</v>
      </c>
      <c r="J7743" s="16" t="n">
        <f aca="false">D7743+I7743</f>
        <v>14.6285812830946</v>
      </c>
    </row>
    <row r="7744" customFormat="false" ht="15" hidden="false" customHeight="false" outlineLevel="0" collapsed="false">
      <c r="A7744" s="0" t="n">
        <v>7732</v>
      </c>
      <c r="B7744" s="7" t="n">
        <v>0.949269</v>
      </c>
      <c r="C7744" s="7" t="n">
        <v>0.571171</v>
      </c>
      <c r="D7744" s="16" t="n">
        <f aca="false">LOGINV(B7744,$B$7,$C$7)</f>
        <v>33.740993327225</v>
      </c>
      <c r="E7744" s="16" t="n">
        <f aca="false">LOGINV(C7744,$B$8,$C$8)</f>
        <v>122.609379603028</v>
      </c>
      <c r="F7744" s="16" t="n">
        <f aca="false">$B$5/100*E7744*2_Girdiler!$B$14*2_Girdiler!$B$15*2_Girdiler!$B$16</f>
        <v>3.08485199081218</v>
      </c>
      <c r="G7744" s="16" t="n">
        <f aca="false">MIN(MATCH(F7744,2_Girdiler!$B$20:$I$20,1),7)</f>
        <v>1</v>
      </c>
      <c r="H7744" s="16" t="n">
        <f aca="false">IF(F7744&gt;=40,2_Girdiler!$I$21+(F7744-40)*(2_Girdiler!$I$21-2_Girdiler!$H$21)/(2_Girdiler!$I$20-2_Girdiler!$H$20),INDEX(2_Girdiler!$B$21:$I$21,G7744)+(F7744-INDEX(2_Girdiler!$B$20:$I$20,G7744))*(INDEX(2_Girdiler!$B$21:$I$21,G7744+1)-INDEX(2_Girdiler!$B$21:$I$21,G7744))/(INDEX(2_Girdiler!$B$20:$I$20,G7744+1)-INDEX(2_Girdiler!$B$20:$I$20,G7744)))</f>
        <v>6.78667437978679</v>
      </c>
      <c r="I7744" s="16" t="n">
        <f aca="false">H7744/2_Girdiler!$B$17</f>
        <v>2.71902018420945</v>
      </c>
      <c r="J7744" s="16" t="n">
        <f aca="false">D7744+I7744</f>
        <v>36.4600135114345</v>
      </c>
    </row>
    <row r="7745" customFormat="false" ht="15" hidden="false" customHeight="false" outlineLevel="0" collapsed="false">
      <c r="A7745" s="0" t="n">
        <v>7733</v>
      </c>
      <c r="B7745" s="7" t="n">
        <v>0.85308</v>
      </c>
      <c r="C7745" s="7" t="n">
        <v>0.372447</v>
      </c>
      <c r="D7745" s="16" t="n">
        <f aca="false">LOGINV(B7745,$B$7,$C$7)</f>
        <v>24.3108377604366</v>
      </c>
      <c r="E7745" s="16" t="n">
        <f aca="false">LOGINV(C7745,$B$8,$C$8)</f>
        <v>88.517186882548</v>
      </c>
      <c r="F7745" s="16" t="n">
        <f aca="false">$B$5/100*E7745*2_Girdiler!$B$14*2_Girdiler!$B$15*2_Girdiler!$B$16</f>
        <v>2.22709242196491</v>
      </c>
      <c r="G7745" s="16" t="n">
        <f aca="false">MIN(MATCH(F7745,2_Girdiler!$B$20:$I$20,1),7)</f>
        <v>1</v>
      </c>
      <c r="H7745" s="16" t="n">
        <f aca="false">IF(F7745&gt;=40,2_Girdiler!$I$21+(F7745-40)*(2_Girdiler!$I$21-2_Girdiler!$H$21)/(2_Girdiler!$I$20-2_Girdiler!$H$20),INDEX(2_Girdiler!$B$21:$I$21,G7745)+(F7745-INDEX(2_Girdiler!$B$20:$I$20,G7745))*(INDEX(2_Girdiler!$B$21:$I$21,G7745+1)-INDEX(2_Girdiler!$B$21:$I$21,G7745))/(INDEX(2_Girdiler!$B$20:$I$20,G7745+1)-INDEX(2_Girdiler!$B$20:$I$20,G7745)))</f>
        <v>4.8996033283228</v>
      </c>
      <c r="I7745" s="16" t="n">
        <f aca="false">H7745/2_Girdiler!$B$17</f>
        <v>1.96298210269343</v>
      </c>
      <c r="J7745" s="16" t="n">
        <f aca="false">D7745+I7745</f>
        <v>26.27381986313</v>
      </c>
    </row>
    <row r="7746" customFormat="false" ht="15" hidden="false" customHeight="false" outlineLevel="0" collapsed="false">
      <c r="A7746" s="0" t="n">
        <v>7734</v>
      </c>
      <c r="B7746" s="7" t="n">
        <v>0.130579</v>
      </c>
      <c r="C7746" s="7" t="n">
        <v>0.217003</v>
      </c>
      <c r="D7746" s="16" t="n">
        <f aca="false">LOGINV(B7746,$B$7,$C$7)</f>
        <v>7.23892595217319</v>
      </c>
      <c r="E7746" s="16" t="n">
        <f aca="false">LOGINV(C7746,$B$8,$C$8)</f>
        <v>65.9053074642949</v>
      </c>
      <c r="F7746" s="16" t="n">
        <f aca="false">$B$5/100*E7746*2_Girdiler!$B$14*2_Girdiler!$B$15*2_Girdiler!$B$16</f>
        <v>1.65817753580166</v>
      </c>
      <c r="G7746" s="16" t="n">
        <f aca="false">MIN(MATCH(F7746,2_Girdiler!$B$20:$I$20,1),7)</f>
        <v>1</v>
      </c>
      <c r="H7746" s="16" t="n">
        <f aca="false">IF(F7746&gt;=40,2_Girdiler!$I$21+(F7746-40)*(2_Girdiler!$I$21-2_Girdiler!$H$21)/(2_Girdiler!$I$20-2_Girdiler!$H$20),INDEX(2_Girdiler!$B$21:$I$21,G7746)+(F7746-INDEX(2_Girdiler!$B$20:$I$20,G7746))*(INDEX(2_Girdiler!$B$21:$I$21,G7746+1)-INDEX(2_Girdiler!$B$21:$I$21,G7746))/(INDEX(2_Girdiler!$B$20:$I$20,G7746+1)-INDEX(2_Girdiler!$B$20:$I$20,G7746)))</f>
        <v>3.64799057876365</v>
      </c>
      <c r="I7746" s="16" t="n">
        <f aca="false">H7746/2_Girdiler!$B$17</f>
        <v>1.46153468700467</v>
      </c>
      <c r="J7746" s="16" t="n">
        <f aca="false">D7746+I7746</f>
        <v>8.70046063917785</v>
      </c>
    </row>
    <row r="7747" customFormat="false" ht="15" hidden="false" customHeight="false" outlineLevel="0" collapsed="false">
      <c r="A7747" s="0" t="n">
        <v>7735</v>
      </c>
      <c r="B7747" s="7" t="n">
        <v>0.701779</v>
      </c>
      <c r="C7747" s="7" t="n">
        <v>0.703273</v>
      </c>
      <c r="D7747" s="16" t="n">
        <f aca="false">LOGINV(B7747,$B$7,$C$7)</f>
        <v>18.191540487837</v>
      </c>
      <c r="E7747" s="16" t="n">
        <f aca="false">LOGINV(C7747,$B$8,$C$8)</f>
        <v>154.133814569713</v>
      </c>
      <c r="F7747" s="16" t="n">
        <f aca="false">$B$5/100*E7747*2_Girdiler!$B$14*2_Girdiler!$B$15*2_Girdiler!$B$16</f>
        <v>3.87800677457397</v>
      </c>
      <c r="G7747" s="16" t="n">
        <f aca="false">MIN(MATCH(F7747,2_Girdiler!$B$20:$I$20,1),7)</f>
        <v>1</v>
      </c>
      <c r="H7747" s="16" t="n">
        <f aca="false">IF(F7747&gt;=40,2_Girdiler!$I$21+(F7747-40)*(2_Girdiler!$I$21-2_Girdiler!$H$21)/(2_Girdiler!$I$20-2_Girdiler!$H$20),INDEX(2_Girdiler!$B$21:$I$21,G7747)+(F7747-INDEX(2_Girdiler!$B$20:$I$20,G7747))*(INDEX(2_Girdiler!$B$21:$I$21,G7747+1)-INDEX(2_Girdiler!$B$21:$I$21,G7747))/(INDEX(2_Girdiler!$B$20:$I$20,G7747+1)-INDEX(2_Girdiler!$B$20:$I$20,G7747)))</f>
        <v>8.53161490406273</v>
      </c>
      <c r="I7747" s="16" t="n">
        <f aca="false">H7747/2_Girdiler!$B$17</f>
        <v>3.41811494553795</v>
      </c>
      <c r="J7747" s="16" t="n">
        <f aca="false">D7747+I7747</f>
        <v>21.609655433375</v>
      </c>
    </row>
    <row r="7748" customFormat="false" ht="15" hidden="false" customHeight="false" outlineLevel="0" collapsed="false">
      <c r="A7748" s="0" t="n">
        <v>7736</v>
      </c>
      <c r="B7748" s="7" t="n">
        <v>0.387653</v>
      </c>
      <c r="C7748" s="7" t="n">
        <v>0.610596</v>
      </c>
      <c r="D7748" s="16" t="n">
        <f aca="false">LOGINV(B7748,$B$7,$C$7)</f>
        <v>11.5501100876013</v>
      </c>
      <c r="E7748" s="16" t="n">
        <f aca="false">LOGINV(C7748,$B$8,$C$8)</f>
        <v>130.912929516571</v>
      </c>
      <c r="F7748" s="16" t="n">
        <f aca="false">$B$5/100*E7748*2_Girdiler!$B$14*2_Girdiler!$B$15*2_Girdiler!$B$16</f>
        <v>3.29376930663693</v>
      </c>
      <c r="G7748" s="16" t="n">
        <f aca="false">MIN(MATCH(F7748,2_Girdiler!$B$20:$I$20,1),7)</f>
        <v>1</v>
      </c>
      <c r="H7748" s="16" t="n">
        <f aca="false">IF(F7748&gt;=40,2_Girdiler!$I$21+(F7748-40)*(2_Girdiler!$I$21-2_Girdiler!$H$21)/(2_Girdiler!$I$20-2_Girdiler!$H$20),INDEX(2_Girdiler!$B$21:$I$21,G7748)+(F7748-INDEX(2_Girdiler!$B$20:$I$20,G7748))*(INDEX(2_Girdiler!$B$21:$I$21,G7748+1)-INDEX(2_Girdiler!$B$21:$I$21,G7748))/(INDEX(2_Girdiler!$B$20:$I$20,G7748+1)-INDEX(2_Girdiler!$B$20:$I$20,G7748)))</f>
        <v>7.24629247460124</v>
      </c>
      <c r="I7748" s="16" t="n">
        <f aca="false">H7748/2_Girdiler!$B$17</f>
        <v>2.90316204911909</v>
      </c>
      <c r="J7748" s="16" t="n">
        <f aca="false">D7748+I7748</f>
        <v>14.4532721367204</v>
      </c>
    </row>
    <row r="7749" customFormat="false" ht="15" hidden="false" customHeight="false" outlineLevel="0" collapsed="false">
      <c r="A7749" s="0" t="n">
        <v>7737</v>
      </c>
      <c r="B7749" s="7" t="n">
        <v>0.378404</v>
      </c>
      <c r="C7749" s="7" t="n">
        <v>0.318504</v>
      </c>
      <c r="D7749" s="16" t="n">
        <f aca="false">LOGINV(B7749,$B$7,$C$7)</f>
        <v>11.3951413824489</v>
      </c>
      <c r="E7749" s="16" t="n">
        <f aca="false">LOGINV(C7749,$B$8,$C$8)</f>
        <v>80.5297381323514</v>
      </c>
      <c r="F7749" s="16" t="n">
        <f aca="false">$B$5/100*E7749*2_Girdiler!$B$14*2_Girdiler!$B$15*2_Girdiler!$B$16</f>
        <v>2.02612821140996</v>
      </c>
      <c r="G7749" s="16" t="n">
        <f aca="false">MIN(MATCH(F7749,2_Girdiler!$B$20:$I$20,1),7)</f>
        <v>1</v>
      </c>
      <c r="H7749" s="16" t="n">
        <f aca="false">IF(F7749&gt;=40,2_Girdiler!$I$21+(F7749-40)*(2_Girdiler!$I$21-2_Girdiler!$H$21)/(2_Girdiler!$I$20-2_Girdiler!$H$20),INDEX(2_Girdiler!$B$21:$I$21,G7749)+(F7749-INDEX(2_Girdiler!$B$20:$I$20,G7749))*(INDEX(2_Girdiler!$B$21:$I$21,G7749+1)-INDEX(2_Girdiler!$B$21:$I$21,G7749))/(INDEX(2_Girdiler!$B$20:$I$20,G7749+1)-INDEX(2_Girdiler!$B$20:$I$20,G7749)))</f>
        <v>4.45748206510191</v>
      </c>
      <c r="I7749" s="16" t="n">
        <f aca="false">H7749/2_Girdiler!$B$17</f>
        <v>1.78585018633891</v>
      </c>
      <c r="J7749" s="16" t="n">
        <f aca="false">D7749+I7749</f>
        <v>13.1809915687878</v>
      </c>
    </row>
    <row r="7750" customFormat="false" ht="15" hidden="false" customHeight="false" outlineLevel="0" collapsed="false">
      <c r="A7750" s="0" t="n">
        <v>7738</v>
      </c>
      <c r="B7750" s="7" t="n">
        <v>0.342559</v>
      </c>
      <c r="C7750" s="7" t="n">
        <v>0.70501</v>
      </c>
      <c r="D7750" s="16" t="n">
        <f aca="false">LOGINV(B7750,$B$7,$C$7)</f>
        <v>10.8025298674686</v>
      </c>
      <c r="E7750" s="16" t="n">
        <f aca="false">LOGINV(C7750,$B$8,$C$8)</f>
        <v>154.6348361793</v>
      </c>
      <c r="F7750" s="16" t="n">
        <f aca="false">$B$5/100*E7750*2_Girdiler!$B$14*2_Girdiler!$B$15*2_Girdiler!$B$16</f>
        <v>3.89061247827118</v>
      </c>
      <c r="G7750" s="16" t="n">
        <f aca="false">MIN(MATCH(F7750,2_Girdiler!$B$20:$I$20,1),7)</f>
        <v>1</v>
      </c>
      <c r="H7750" s="16" t="n">
        <f aca="false">IF(F7750&gt;=40,2_Girdiler!$I$21+(F7750-40)*(2_Girdiler!$I$21-2_Girdiler!$H$21)/(2_Girdiler!$I$20-2_Girdiler!$H$20),INDEX(2_Girdiler!$B$21:$I$21,G7750)+(F7750-INDEX(2_Girdiler!$B$20:$I$20,G7750))*(INDEX(2_Girdiler!$B$21:$I$21,G7750+1)-INDEX(2_Girdiler!$B$21:$I$21,G7750))/(INDEX(2_Girdiler!$B$20:$I$20,G7750+1)-INDEX(2_Girdiler!$B$20:$I$20,G7750)))</f>
        <v>8.55934745219661</v>
      </c>
      <c r="I7750" s="16" t="n">
        <f aca="false">H7750/2_Girdiler!$B$17</f>
        <v>3.42922574206595</v>
      </c>
      <c r="J7750" s="16" t="n">
        <f aca="false">D7750+I7750</f>
        <v>14.2317556095345</v>
      </c>
    </row>
    <row r="7751" customFormat="false" ht="15" hidden="false" customHeight="false" outlineLevel="0" collapsed="false">
      <c r="A7751" s="0" t="n">
        <v>7739</v>
      </c>
      <c r="B7751" s="7" t="n">
        <v>0.655164</v>
      </c>
      <c r="C7751" s="7" t="n">
        <v>0.086456</v>
      </c>
      <c r="D7751" s="16" t="n">
        <f aca="false">LOGINV(B7751,$B$7,$C$7)</f>
        <v>16.9178613162301</v>
      </c>
      <c r="E7751" s="16" t="n">
        <f aca="false">LOGINV(C7751,$B$8,$C$8)</f>
        <v>45.3075191112926</v>
      </c>
      <c r="F7751" s="16" t="n">
        <f aca="false">$B$5/100*E7751*2_Girdiler!$B$14*2_Girdiler!$B$15*2_Girdiler!$B$16</f>
        <v>1.13993718084012</v>
      </c>
      <c r="G7751" s="16" t="n">
        <f aca="false">MIN(MATCH(F7751,2_Girdiler!$B$20:$I$20,1),7)</f>
        <v>1</v>
      </c>
      <c r="H7751" s="16" t="n">
        <f aca="false">IF(F7751&gt;=40,2_Girdiler!$I$21+(F7751-40)*(2_Girdiler!$I$21-2_Girdiler!$H$21)/(2_Girdiler!$I$20-2_Girdiler!$H$20),INDEX(2_Girdiler!$B$21:$I$21,G7751)+(F7751-INDEX(2_Girdiler!$B$20:$I$20,G7751))*(INDEX(2_Girdiler!$B$21:$I$21,G7751+1)-INDEX(2_Girdiler!$B$21:$I$21,G7751))/(INDEX(2_Girdiler!$B$20:$I$20,G7751+1)-INDEX(2_Girdiler!$B$20:$I$20,G7751)))</f>
        <v>2.50786179784827</v>
      </c>
      <c r="I7751" s="16" t="n">
        <f aca="false">H7751/2_Girdiler!$B$17</f>
        <v>1.00475232285588</v>
      </c>
      <c r="J7751" s="16" t="n">
        <f aca="false">D7751+I7751</f>
        <v>17.9226136390859</v>
      </c>
    </row>
    <row r="7752" customFormat="false" ht="15" hidden="false" customHeight="false" outlineLevel="0" collapsed="false">
      <c r="A7752" s="0" t="n">
        <v>7740</v>
      </c>
      <c r="B7752" s="7" t="n">
        <v>0.91763</v>
      </c>
      <c r="C7752" s="7" t="n">
        <v>0.512457</v>
      </c>
      <c r="D7752" s="16" t="n">
        <f aca="false">LOGINV(B7752,$B$7,$C$7)</f>
        <v>29.3766062329076</v>
      </c>
      <c r="E7752" s="16" t="n">
        <f aca="false">LOGINV(C7752,$B$8,$C$8)</f>
        <v>111.429058590278</v>
      </c>
      <c r="F7752" s="16" t="n">
        <f aca="false">$B$5/100*E7752*2_Girdiler!$B$14*2_Girdiler!$B$15*2_Girdiler!$B$16</f>
        <v>2.80355511413138</v>
      </c>
      <c r="G7752" s="16" t="n">
        <f aca="false">MIN(MATCH(F7752,2_Girdiler!$B$20:$I$20,1),7)</f>
        <v>1</v>
      </c>
      <c r="H7752" s="16" t="n">
        <f aca="false">IF(F7752&gt;=40,2_Girdiler!$I$21+(F7752-40)*(2_Girdiler!$I$21-2_Girdiler!$H$21)/(2_Girdiler!$I$20-2_Girdiler!$H$20),INDEX(2_Girdiler!$B$21:$I$21,G7752)+(F7752-INDEX(2_Girdiler!$B$20:$I$20,G7752))*(INDEX(2_Girdiler!$B$21:$I$21,G7752+1)-INDEX(2_Girdiler!$B$21:$I$21,G7752))/(INDEX(2_Girdiler!$B$20:$I$20,G7752+1)-INDEX(2_Girdiler!$B$20:$I$20,G7752)))</f>
        <v>6.16782125108904</v>
      </c>
      <c r="I7752" s="16" t="n">
        <f aca="false">H7752/2_Girdiler!$B$17</f>
        <v>2.47108223200683</v>
      </c>
      <c r="J7752" s="16" t="n">
        <f aca="false">D7752+I7752</f>
        <v>31.8476884649144</v>
      </c>
    </row>
    <row r="7753" customFormat="false" ht="15" hidden="false" customHeight="false" outlineLevel="0" collapsed="false">
      <c r="A7753" s="0" t="n">
        <v>7741</v>
      </c>
      <c r="B7753" s="7" t="n">
        <v>0.178286</v>
      </c>
      <c r="C7753" s="7" t="n">
        <v>0.663839</v>
      </c>
      <c r="D7753" s="16" t="n">
        <f aca="false">LOGINV(B7753,$B$7,$C$7)</f>
        <v>8.10048229106794</v>
      </c>
      <c r="E7753" s="16" t="n">
        <f aca="false">LOGINV(C7753,$B$8,$C$8)</f>
        <v>143.488073650113</v>
      </c>
      <c r="F7753" s="16" t="n">
        <f aca="false">$B$5/100*E7753*2_Girdiler!$B$14*2_Girdiler!$B$15*2_Girdiler!$B$16</f>
        <v>3.61015993303684</v>
      </c>
      <c r="G7753" s="16" t="n">
        <f aca="false">MIN(MATCH(F7753,2_Girdiler!$B$20:$I$20,1),7)</f>
        <v>1</v>
      </c>
      <c r="H7753" s="16" t="n">
        <f aca="false">IF(F7753&gt;=40,2_Girdiler!$I$21+(F7753-40)*(2_Girdiler!$I$21-2_Girdiler!$H$21)/(2_Girdiler!$I$20-2_Girdiler!$H$20),INDEX(2_Girdiler!$B$21:$I$21,G7753)+(F7753-INDEX(2_Girdiler!$B$20:$I$20,G7753))*(INDEX(2_Girdiler!$B$21:$I$21,G7753+1)-INDEX(2_Girdiler!$B$21:$I$21,G7753))/(INDEX(2_Girdiler!$B$20:$I$20,G7753+1)-INDEX(2_Girdiler!$B$20:$I$20,G7753)))</f>
        <v>7.94235185268106</v>
      </c>
      <c r="I7753" s="16" t="n">
        <f aca="false">H7753/2_Girdiler!$B$17</f>
        <v>3.18203199226004</v>
      </c>
      <c r="J7753" s="16" t="n">
        <f aca="false">D7753+I7753</f>
        <v>11.282514283328</v>
      </c>
    </row>
    <row r="7754" customFormat="false" ht="15" hidden="false" customHeight="false" outlineLevel="0" collapsed="false">
      <c r="A7754" s="0" t="n">
        <v>7742</v>
      </c>
      <c r="B7754" s="7" t="n">
        <v>0.124419</v>
      </c>
      <c r="C7754" s="7" t="n">
        <v>0.111373</v>
      </c>
      <c r="D7754" s="16" t="n">
        <f aca="false">LOGINV(B7754,$B$7,$C$7)</f>
        <v>7.12079581396944</v>
      </c>
      <c r="E7754" s="16" t="n">
        <f aca="false">LOGINV(C7754,$B$8,$C$8)</f>
        <v>49.7095756267678</v>
      </c>
      <c r="F7754" s="16" t="n">
        <f aca="false">$B$5/100*E7754*2_Girdiler!$B$14*2_Girdiler!$B$15*2_Girdiler!$B$16</f>
        <v>1.25069292276948</v>
      </c>
      <c r="G7754" s="16" t="n">
        <f aca="false">MIN(MATCH(F7754,2_Girdiler!$B$20:$I$20,1),7)</f>
        <v>1</v>
      </c>
      <c r="H7754" s="16" t="n">
        <f aca="false">IF(F7754&gt;=40,2_Girdiler!$I$21+(F7754-40)*(2_Girdiler!$I$21-2_Girdiler!$H$21)/(2_Girdiler!$I$20-2_Girdiler!$H$20),INDEX(2_Girdiler!$B$21:$I$21,G7754)+(F7754-INDEX(2_Girdiler!$B$20:$I$20,G7754))*(INDEX(2_Girdiler!$B$21:$I$21,G7754+1)-INDEX(2_Girdiler!$B$21:$I$21,G7754))/(INDEX(2_Girdiler!$B$20:$I$20,G7754+1)-INDEX(2_Girdiler!$B$20:$I$20,G7754)))</f>
        <v>2.75152443009285</v>
      </c>
      <c r="I7754" s="16" t="n">
        <f aca="false">H7754/2_Girdiler!$B$17</f>
        <v>1.10237356974874</v>
      </c>
      <c r="J7754" s="16" t="n">
        <f aca="false">D7754+I7754</f>
        <v>8.22316938371818</v>
      </c>
    </row>
    <row r="7755" customFormat="false" ht="15" hidden="false" customHeight="false" outlineLevel="0" collapsed="false">
      <c r="A7755" s="0" t="n">
        <v>7743</v>
      </c>
      <c r="B7755" s="7" t="n">
        <v>0.809875</v>
      </c>
      <c r="C7755" s="7" t="n">
        <v>0.003356</v>
      </c>
      <c r="D7755" s="16" t="n">
        <f aca="false">LOGINV(B7755,$B$7,$C$7)</f>
        <v>22.0846476247497</v>
      </c>
      <c r="E7755" s="16" t="n">
        <f aca="false">LOGINV(C7755,$B$8,$C$8)</f>
        <v>18.9803498819129</v>
      </c>
      <c r="F7755" s="16" t="n">
        <f aca="false">$B$5/100*E7755*2_Girdiler!$B$14*2_Girdiler!$B$15*2_Girdiler!$B$16</f>
        <v>0.477545603028929</v>
      </c>
      <c r="G7755" s="16" t="n">
        <f aca="false">MIN(MATCH(F7755,2_Girdiler!$B$20:$I$20,1),7)</f>
        <v>1</v>
      </c>
      <c r="H7755" s="16" t="n">
        <f aca="false">IF(F7755&gt;=40,2_Girdiler!$I$21+(F7755-40)*(2_Girdiler!$I$21-2_Girdiler!$H$21)/(2_Girdiler!$I$20-2_Girdiler!$H$20),INDEX(2_Girdiler!$B$21:$I$21,G7755)+(F7755-INDEX(2_Girdiler!$B$20:$I$20,G7755))*(INDEX(2_Girdiler!$B$21:$I$21,G7755+1)-INDEX(2_Girdiler!$B$21:$I$21,G7755))/(INDEX(2_Girdiler!$B$20:$I$20,G7755+1)-INDEX(2_Girdiler!$B$20:$I$20,G7755)))</f>
        <v>1.05060032666364</v>
      </c>
      <c r="I7755" s="16" t="n">
        <f aca="false">H7755/2_Girdiler!$B$17</f>
        <v>0.420913592413319</v>
      </c>
      <c r="J7755" s="16" t="n">
        <f aca="false">D7755+I7755</f>
        <v>22.5055612171631</v>
      </c>
    </row>
    <row r="7756" customFormat="false" ht="15" hidden="false" customHeight="false" outlineLevel="0" collapsed="false">
      <c r="A7756" s="0" t="n">
        <v>7744</v>
      </c>
      <c r="B7756" s="7" t="n">
        <v>0.660218</v>
      </c>
      <c r="C7756" s="7" t="n">
        <v>0.223132</v>
      </c>
      <c r="D7756" s="16" t="n">
        <f aca="false">LOGINV(B7756,$B$7,$C$7)</f>
        <v>17.0480976128727</v>
      </c>
      <c r="E7756" s="16" t="n">
        <f aca="false">LOGINV(C7756,$B$8,$C$8)</f>
        <v>66.7916917816706</v>
      </c>
      <c r="F7756" s="16" t="n">
        <f aca="false">$B$5/100*E7756*2_Girdiler!$B$14*2_Girdiler!$B$15*2_Girdiler!$B$16</f>
        <v>1.68047896522683</v>
      </c>
      <c r="G7756" s="16" t="n">
        <f aca="false">MIN(MATCH(F7756,2_Girdiler!$B$20:$I$20,1),7)</f>
        <v>1</v>
      </c>
      <c r="H7756" s="16" t="n">
        <f aca="false">IF(F7756&gt;=40,2_Girdiler!$I$21+(F7756-40)*(2_Girdiler!$I$21-2_Girdiler!$H$21)/(2_Girdiler!$I$20-2_Girdiler!$H$20),INDEX(2_Girdiler!$B$21:$I$21,G7756)+(F7756-INDEX(2_Girdiler!$B$20:$I$20,G7756))*(INDEX(2_Girdiler!$B$21:$I$21,G7756+1)-INDEX(2_Girdiler!$B$21:$I$21,G7756))/(INDEX(2_Girdiler!$B$20:$I$20,G7756+1)-INDEX(2_Girdiler!$B$20:$I$20,G7756)))</f>
        <v>3.69705372349903</v>
      </c>
      <c r="I7756" s="16" t="n">
        <f aca="false">H7756/2_Girdiler!$B$17</f>
        <v>1.48119139563262</v>
      </c>
      <c r="J7756" s="16" t="n">
        <f aca="false">D7756+I7756</f>
        <v>18.5292890085053</v>
      </c>
    </row>
    <row r="7757" customFormat="false" ht="15" hidden="false" customHeight="false" outlineLevel="0" collapsed="false">
      <c r="A7757" s="0" t="n">
        <v>7745</v>
      </c>
      <c r="B7757" s="7" t="n">
        <v>0.22043</v>
      </c>
      <c r="C7757" s="7" t="n">
        <v>0.594167</v>
      </c>
      <c r="D7757" s="16" t="n">
        <f aca="false">LOGINV(B7757,$B$7,$C$7)</f>
        <v>8.81265300020763</v>
      </c>
      <c r="E7757" s="16" t="n">
        <f aca="false">LOGINV(C7757,$B$8,$C$8)</f>
        <v>127.362467998027</v>
      </c>
      <c r="F7757" s="16" t="n">
        <f aca="false">$B$5/100*E7757*2_Girdiler!$B$14*2_Girdiler!$B$15*2_Girdiler!$B$16</f>
        <v>3.20443969483035</v>
      </c>
      <c r="G7757" s="16" t="n">
        <f aca="false">MIN(MATCH(F7757,2_Girdiler!$B$20:$I$20,1),7)</f>
        <v>1</v>
      </c>
      <c r="H7757" s="16" t="n">
        <f aca="false">IF(F7757&gt;=40,2_Girdiler!$I$21+(F7757-40)*(2_Girdiler!$I$21-2_Girdiler!$H$21)/(2_Girdiler!$I$20-2_Girdiler!$H$20),INDEX(2_Girdiler!$B$21:$I$21,G7757)+(F7757-INDEX(2_Girdiler!$B$20:$I$20,G7757))*(INDEX(2_Girdiler!$B$21:$I$21,G7757+1)-INDEX(2_Girdiler!$B$21:$I$21,G7757))/(INDEX(2_Girdiler!$B$20:$I$20,G7757+1)-INDEX(2_Girdiler!$B$20:$I$20,G7757)))</f>
        <v>7.04976732862677</v>
      </c>
      <c r="I7757" s="16" t="n">
        <f aca="false">H7757/2_Girdiler!$B$17</f>
        <v>2.82442601307162</v>
      </c>
      <c r="J7757" s="16" t="n">
        <f aca="false">D7757+I7757</f>
        <v>11.6370790132793</v>
      </c>
    </row>
    <row r="7758" customFormat="false" ht="15" hidden="false" customHeight="false" outlineLevel="0" collapsed="false">
      <c r="A7758" s="0" t="n">
        <v>7746</v>
      </c>
      <c r="B7758" s="7" t="n">
        <v>0.604703</v>
      </c>
      <c r="C7758" s="7" t="n">
        <v>0.784748</v>
      </c>
      <c r="D7758" s="16" t="n">
        <f aca="false">LOGINV(B7758,$B$7,$C$7)</f>
        <v>15.7023696502106</v>
      </c>
      <c r="E7758" s="16" t="n">
        <f aca="false">LOGINV(C7758,$B$8,$C$8)</f>
        <v>181.652543364745</v>
      </c>
      <c r="F7758" s="16" t="n">
        <f aca="false">$B$5/100*E7758*2_Girdiler!$B$14*2_Girdiler!$B$15*2_Girdiler!$B$16</f>
        <v>4.57037799105698</v>
      </c>
      <c r="G7758" s="16" t="n">
        <f aca="false">MIN(MATCH(F7758,2_Girdiler!$B$20:$I$20,1),7)</f>
        <v>1</v>
      </c>
      <c r="H7758" s="16" t="n">
        <f aca="false">IF(F7758&gt;=40,2_Girdiler!$I$21+(F7758-40)*(2_Girdiler!$I$21-2_Girdiler!$H$21)/(2_Girdiler!$I$20-2_Girdiler!$H$20),INDEX(2_Girdiler!$B$21:$I$21,G7758)+(F7758-INDEX(2_Girdiler!$B$20:$I$20,G7758))*(INDEX(2_Girdiler!$B$21:$I$21,G7758+1)-INDEX(2_Girdiler!$B$21:$I$21,G7758))/(INDEX(2_Girdiler!$B$20:$I$20,G7758+1)-INDEX(2_Girdiler!$B$20:$I$20,G7758)))</f>
        <v>10.0548315803254</v>
      </c>
      <c r="I7758" s="16" t="n">
        <f aca="false">H7758/2_Girdiler!$B$17</f>
        <v>4.02837803698933</v>
      </c>
      <c r="J7758" s="16" t="n">
        <f aca="false">D7758+I7758</f>
        <v>19.7307476872</v>
      </c>
    </row>
    <row r="7759" customFormat="false" ht="15" hidden="false" customHeight="false" outlineLevel="0" collapsed="false">
      <c r="A7759" s="0" t="n">
        <v>7747</v>
      </c>
      <c r="B7759" s="7" t="n">
        <v>0.852277</v>
      </c>
      <c r="C7759" s="7" t="n">
        <v>0.950453</v>
      </c>
      <c r="D7759" s="16" t="n">
        <f aca="false">LOGINV(B7759,$B$7,$C$7)</f>
        <v>24.2636487819123</v>
      </c>
      <c r="E7759" s="16" t="n">
        <f aca="false">LOGINV(C7759,$B$8,$C$8)</f>
        <v>316.659665474645</v>
      </c>
      <c r="F7759" s="16" t="n">
        <f aca="false">$B$5/100*E7759*2_Girdiler!$B$14*2_Girdiler!$B$15*2_Girdiler!$B$16</f>
        <v>7.96715718334206</v>
      </c>
      <c r="G7759" s="16" t="n">
        <f aca="false">MIN(MATCH(F7759,2_Girdiler!$B$20:$I$20,1),7)</f>
        <v>2</v>
      </c>
      <c r="H7759" s="16" t="n">
        <f aca="false">IF(F7759&gt;=40,2_Girdiler!$I$21+(F7759-40)*(2_Girdiler!$I$21-2_Girdiler!$H$21)/(2_Girdiler!$I$20-2_Girdiler!$H$20),INDEX(2_Girdiler!$B$21:$I$21,G7759)+(F7759-INDEX(2_Girdiler!$B$20:$I$20,G7759))*(INDEX(2_Girdiler!$B$21:$I$21,G7759+1)-INDEX(2_Girdiler!$B$21:$I$21,G7759))/(INDEX(2_Girdiler!$B$20:$I$20,G7759+1)-INDEX(2_Girdiler!$B$20:$I$20,G7759)))</f>
        <v>15.7474514933473</v>
      </c>
      <c r="I7759" s="16" t="n">
        <f aca="false">H7759/2_Girdiler!$B$17</f>
        <v>6.30907511752696</v>
      </c>
      <c r="J7759" s="16" t="n">
        <f aca="false">D7759+I7759</f>
        <v>30.5727238994393</v>
      </c>
    </row>
    <row r="7760" customFormat="false" ht="15" hidden="false" customHeight="false" outlineLevel="0" collapsed="false">
      <c r="A7760" s="0" t="n">
        <v>7748</v>
      </c>
      <c r="B7760" s="7" t="n">
        <v>0.222708</v>
      </c>
      <c r="C7760" s="7" t="n">
        <v>0.841114</v>
      </c>
      <c r="D7760" s="16" t="n">
        <f aca="false">LOGINV(B7760,$B$7,$C$7)</f>
        <v>8.85037207668185</v>
      </c>
      <c r="E7760" s="16" t="n">
        <f aca="false">LOGINV(C7760,$B$8,$C$8)</f>
        <v>208.119785346715</v>
      </c>
      <c r="F7760" s="16" t="n">
        <f aca="false">$B$5/100*E7760*2_Girdiler!$B$14*2_Girdiler!$B$15*2_Girdiler!$B$16</f>
        <v>5.23629379932334</v>
      </c>
      <c r="G7760" s="16" t="n">
        <f aca="false">MIN(MATCH(F7760,2_Girdiler!$B$20:$I$20,1),7)</f>
        <v>2</v>
      </c>
      <c r="H7760" s="16" t="n">
        <f aca="false">IF(F7760&gt;=40,2_Girdiler!$I$21+(F7760-40)*(2_Girdiler!$I$21-2_Girdiler!$H$21)/(2_Girdiler!$I$20-2_Girdiler!$H$20),INDEX(2_Girdiler!$B$21:$I$21,G7760)+(F7760-INDEX(2_Girdiler!$B$20:$I$20,G7760))*(INDEX(2_Girdiler!$B$21:$I$21,G7760+1)-INDEX(2_Girdiler!$B$21:$I$21,G7760))/(INDEX(2_Girdiler!$B$20:$I$20,G7760+1)-INDEX(2_Girdiler!$B$20:$I$20,G7760)))</f>
        <v>11.3780700789173</v>
      </c>
      <c r="I7760" s="16" t="n">
        <f aca="false">H7760/2_Girdiler!$B$17</f>
        <v>4.55852166623291</v>
      </c>
      <c r="J7760" s="16" t="n">
        <f aca="false">D7760+I7760</f>
        <v>13.4088937429148</v>
      </c>
    </row>
    <row r="7761" customFormat="false" ht="15" hidden="false" customHeight="false" outlineLevel="0" collapsed="false">
      <c r="A7761" s="0" t="n">
        <v>7749</v>
      </c>
      <c r="B7761" s="7" t="n">
        <v>0.318825</v>
      </c>
      <c r="C7761" s="7" t="n">
        <v>0.574751</v>
      </c>
      <c r="D7761" s="16" t="n">
        <f aca="false">LOGINV(B7761,$B$7,$C$7)</f>
        <v>10.4152578484767</v>
      </c>
      <c r="E7761" s="16" t="n">
        <f aca="false">LOGINV(C7761,$B$8,$C$8)</f>
        <v>123.333848234563</v>
      </c>
      <c r="F7761" s="16" t="n">
        <f aca="false">$B$5/100*E7761*2_Girdiler!$B$14*2_Girdiler!$B$15*2_Girdiler!$B$16</f>
        <v>3.10307962158162</v>
      </c>
      <c r="G7761" s="16" t="n">
        <f aca="false">MIN(MATCH(F7761,2_Girdiler!$B$20:$I$20,1),7)</f>
        <v>1</v>
      </c>
      <c r="H7761" s="16" t="n">
        <f aca="false">IF(F7761&gt;=40,2_Girdiler!$I$21+(F7761-40)*(2_Girdiler!$I$21-2_Girdiler!$H$21)/(2_Girdiler!$I$20-2_Girdiler!$H$20),INDEX(2_Girdiler!$B$21:$I$21,G7761)+(F7761-INDEX(2_Girdiler!$B$20:$I$20,G7761))*(INDEX(2_Girdiler!$B$21:$I$21,G7761+1)-INDEX(2_Girdiler!$B$21:$I$21,G7761))/(INDEX(2_Girdiler!$B$20:$I$20,G7761+1)-INDEX(2_Girdiler!$B$20:$I$20,G7761)))</f>
        <v>6.82677516747956</v>
      </c>
      <c r="I7761" s="16" t="n">
        <f aca="false">H7761/2_Girdiler!$B$17</f>
        <v>2.73508620491969</v>
      </c>
      <c r="J7761" s="16" t="n">
        <f aca="false">D7761+I7761</f>
        <v>13.1503440533964</v>
      </c>
    </row>
    <row r="7762" customFormat="false" ht="15" hidden="false" customHeight="false" outlineLevel="0" collapsed="false">
      <c r="A7762" s="0" t="n">
        <v>7750</v>
      </c>
      <c r="B7762" s="7" t="n">
        <v>0.761916</v>
      </c>
      <c r="C7762" s="7" t="n">
        <v>0.575034</v>
      </c>
      <c r="D7762" s="16" t="n">
        <f aca="false">LOGINV(B7762,$B$7,$C$7)</f>
        <v>20.1445944025907</v>
      </c>
      <c r="E7762" s="16" t="n">
        <f aca="false">LOGINV(C7762,$B$8,$C$8)</f>
        <v>123.391352498463</v>
      </c>
      <c r="F7762" s="16" t="n">
        <f aca="false">$B$5/100*E7762*2_Girdiler!$B$14*2_Girdiler!$B$15*2_Girdiler!$B$16</f>
        <v>3.10452642886133</v>
      </c>
      <c r="G7762" s="16" t="n">
        <f aca="false">MIN(MATCH(F7762,2_Girdiler!$B$20:$I$20,1),7)</f>
        <v>1</v>
      </c>
      <c r="H7762" s="16" t="n">
        <f aca="false">IF(F7762&gt;=40,2_Girdiler!$I$21+(F7762-40)*(2_Girdiler!$I$21-2_Girdiler!$H$21)/(2_Girdiler!$I$20-2_Girdiler!$H$20),INDEX(2_Girdiler!$B$21:$I$21,G7762)+(F7762-INDEX(2_Girdiler!$B$20:$I$20,G7762))*(INDEX(2_Girdiler!$B$21:$I$21,G7762+1)-INDEX(2_Girdiler!$B$21:$I$21,G7762))/(INDEX(2_Girdiler!$B$20:$I$20,G7762+1)-INDEX(2_Girdiler!$B$20:$I$20,G7762)))</f>
        <v>6.82995814349493</v>
      </c>
      <c r="I7762" s="16" t="n">
        <f aca="false">H7762/2_Girdiler!$B$17</f>
        <v>2.73636143569508</v>
      </c>
      <c r="J7762" s="16" t="n">
        <f aca="false">D7762+I7762</f>
        <v>22.8809558382858</v>
      </c>
    </row>
    <row r="7763" customFormat="false" ht="15" hidden="false" customHeight="false" outlineLevel="0" collapsed="false">
      <c r="A7763" s="0" t="n">
        <v>7751</v>
      </c>
      <c r="B7763" s="7" t="n">
        <v>0.539932</v>
      </c>
      <c r="C7763" s="7" t="n">
        <v>0.237069</v>
      </c>
      <c r="D7763" s="16" t="n">
        <f aca="false">LOGINV(B7763,$B$7,$C$7)</f>
        <v>14.3204167965755</v>
      </c>
      <c r="E7763" s="16" t="n">
        <f aca="false">LOGINV(C7763,$B$8,$C$8)</f>
        <v>68.8000444892801</v>
      </c>
      <c r="F7763" s="16" t="n">
        <f aca="false">$B$5/100*E7763*2_Girdiler!$B$14*2_Girdiler!$B$15*2_Girdiler!$B$16</f>
        <v>1.73100911935029</v>
      </c>
      <c r="G7763" s="16" t="n">
        <f aca="false">MIN(MATCH(F7763,2_Girdiler!$B$20:$I$20,1),7)</f>
        <v>1</v>
      </c>
      <c r="H7763" s="16" t="n">
        <f aca="false">IF(F7763&gt;=40,2_Girdiler!$I$21+(F7763-40)*(2_Girdiler!$I$21-2_Girdiler!$H$21)/(2_Girdiler!$I$20-2_Girdiler!$H$20),INDEX(2_Girdiler!$B$21:$I$21,G7763)+(F7763-INDEX(2_Girdiler!$B$20:$I$20,G7763))*(INDEX(2_Girdiler!$B$21:$I$21,G7763+1)-INDEX(2_Girdiler!$B$21:$I$21,G7763))/(INDEX(2_Girdiler!$B$20:$I$20,G7763+1)-INDEX(2_Girdiler!$B$20:$I$20,G7763)))</f>
        <v>3.80822006257063</v>
      </c>
      <c r="I7763" s="16" t="n">
        <f aca="false">H7763/2_Girdiler!$B$17</f>
        <v>1.52572919173503</v>
      </c>
      <c r="J7763" s="16" t="n">
        <f aca="false">D7763+I7763</f>
        <v>15.8461459883105</v>
      </c>
    </row>
    <row r="7764" customFormat="false" ht="15" hidden="false" customHeight="false" outlineLevel="0" collapsed="false">
      <c r="A7764" s="0" t="n">
        <v>7752</v>
      </c>
      <c r="B7764" s="7" t="n">
        <v>0.412602</v>
      </c>
      <c r="C7764" s="7" t="n">
        <v>0.661342</v>
      </c>
      <c r="D7764" s="16" t="n">
        <f aca="false">LOGINV(B7764,$B$7,$C$7)</f>
        <v>11.9734831346163</v>
      </c>
      <c r="E7764" s="16" t="n">
        <f aca="false">LOGINV(C7764,$B$8,$C$8)</f>
        <v>142.856410531431</v>
      </c>
      <c r="F7764" s="16" t="n">
        <f aca="false">$B$5/100*E7764*2_Girdiler!$B$14*2_Girdiler!$B$15*2_Girdiler!$B$16</f>
        <v>3.59426728897081</v>
      </c>
      <c r="G7764" s="16" t="n">
        <f aca="false">MIN(MATCH(F7764,2_Girdiler!$B$20:$I$20,1),7)</f>
        <v>1</v>
      </c>
      <c r="H7764" s="16" t="n">
        <f aca="false">IF(F7764&gt;=40,2_Girdiler!$I$21+(F7764-40)*(2_Girdiler!$I$21-2_Girdiler!$H$21)/(2_Girdiler!$I$20-2_Girdiler!$H$20),INDEX(2_Girdiler!$B$21:$I$21,G7764)+(F7764-INDEX(2_Girdiler!$B$20:$I$20,G7764))*(INDEX(2_Girdiler!$B$21:$I$21,G7764+1)-INDEX(2_Girdiler!$B$21:$I$21,G7764))/(INDEX(2_Girdiler!$B$20:$I$20,G7764+1)-INDEX(2_Girdiler!$B$20:$I$20,G7764)))</f>
        <v>7.90738803573579</v>
      </c>
      <c r="I7764" s="16" t="n">
        <f aca="false">H7764/2_Girdiler!$B$17</f>
        <v>3.16802405277876</v>
      </c>
      <c r="J7764" s="16" t="n">
        <f aca="false">D7764+I7764</f>
        <v>15.1415071873951</v>
      </c>
    </row>
    <row r="7765" customFormat="false" ht="15" hidden="false" customHeight="false" outlineLevel="0" collapsed="false">
      <c r="A7765" s="0" t="n">
        <v>7753</v>
      </c>
      <c r="B7765" s="7" t="n">
        <v>0.125489</v>
      </c>
      <c r="C7765" s="7" t="n">
        <v>0.234682</v>
      </c>
      <c r="D7765" s="16" t="n">
        <f aca="false">LOGINV(B7765,$B$7,$C$7)</f>
        <v>7.14146216772337</v>
      </c>
      <c r="E7765" s="16" t="n">
        <f aca="false">LOGINV(C7765,$B$8,$C$8)</f>
        <v>68.4566464432893</v>
      </c>
      <c r="F7765" s="16" t="n">
        <f aca="false">$B$5/100*E7765*2_Girdiler!$B$14*2_Girdiler!$B$15*2_Girdiler!$B$16</f>
        <v>1.72236922451316</v>
      </c>
      <c r="G7765" s="16" t="n">
        <f aca="false">MIN(MATCH(F7765,2_Girdiler!$B$20:$I$20,1),7)</f>
        <v>1</v>
      </c>
      <c r="H7765" s="16" t="n">
        <f aca="false">IF(F7765&gt;=40,2_Girdiler!$I$21+(F7765-40)*(2_Girdiler!$I$21-2_Girdiler!$H$21)/(2_Girdiler!$I$20-2_Girdiler!$H$20),INDEX(2_Girdiler!$B$21:$I$21,G7765)+(F7765-INDEX(2_Girdiler!$B$20:$I$20,G7765))*(INDEX(2_Girdiler!$B$21:$I$21,G7765+1)-INDEX(2_Girdiler!$B$21:$I$21,G7765))/(INDEX(2_Girdiler!$B$20:$I$20,G7765+1)-INDEX(2_Girdiler!$B$20:$I$20,G7765)))</f>
        <v>3.78921229392895</v>
      </c>
      <c r="I7765" s="16" t="n">
        <f aca="false">H7765/2_Girdiler!$B$17</f>
        <v>1.51811389981128</v>
      </c>
      <c r="J7765" s="16" t="n">
        <f aca="false">D7765+I7765</f>
        <v>8.65957606753465</v>
      </c>
    </row>
    <row r="7766" customFormat="false" ht="15" hidden="false" customHeight="false" outlineLevel="0" collapsed="false">
      <c r="A7766" s="0" t="n">
        <v>7754</v>
      </c>
      <c r="B7766" s="7" t="n">
        <v>0.247218</v>
      </c>
      <c r="C7766" s="7" t="n">
        <v>0.591359</v>
      </c>
      <c r="D7766" s="16" t="n">
        <f aca="false">LOGINV(B7766,$B$7,$C$7)</f>
        <v>9.25297465211101</v>
      </c>
      <c r="E7766" s="16" t="n">
        <f aca="false">LOGINV(C7766,$B$8,$C$8)</f>
        <v>126.769038469577</v>
      </c>
      <c r="F7766" s="16" t="n">
        <f aca="false">$B$5/100*E7766*2_Girdiler!$B$14*2_Girdiler!$B$15*2_Girdiler!$B$16</f>
        <v>3.18950900789456</v>
      </c>
      <c r="G7766" s="16" t="n">
        <f aca="false">MIN(MATCH(F7766,2_Girdiler!$B$20:$I$20,1),7)</f>
        <v>1</v>
      </c>
      <c r="H7766" s="16" t="n">
        <f aca="false">IF(F7766&gt;=40,2_Girdiler!$I$21+(F7766-40)*(2_Girdiler!$I$21-2_Girdiler!$H$21)/(2_Girdiler!$I$20-2_Girdiler!$H$20),INDEX(2_Girdiler!$B$21:$I$21,G7766)+(F7766-INDEX(2_Girdiler!$B$20:$I$20,G7766))*(INDEX(2_Girdiler!$B$21:$I$21,G7766+1)-INDEX(2_Girdiler!$B$21:$I$21,G7766))/(INDEX(2_Girdiler!$B$20:$I$20,G7766+1)-INDEX(2_Girdiler!$B$20:$I$20,G7766)))</f>
        <v>7.01691981736802</v>
      </c>
      <c r="I7766" s="16" t="n">
        <f aca="false">H7766/2_Girdiler!$B$17</f>
        <v>2.81126595247116</v>
      </c>
      <c r="J7766" s="16" t="n">
        <f aca="false">D7766+I7766</f>
        <v>12.0642406045822</v>
      </c>
    </row>
    <row r="7767" customFormat="false" ht="15" hidden="false" customHeight="false" outlineLevel="0" collapsed="false">
      <c r="A7767" s="0" t="n">
        <v>7755</v>
      </c>
      <c r="B7767" s="7" t="n">
        <v>0.281093</v>
      </c>
      <c r="C7767" s="7" t="n">
        <v>0.335798</v>
      </c>
      <c r="D7767" s="16" t="n">
        <f aca="false">LOGINV(B7767,$B$7,$C$7)</f>
        <v>9.80342964221017</v>
      </c>
      <c r="E7767" s="16" t="n">
        <f aca="false">LOGINV(C7767,$B$8,$C$8)</f>
        <v>83.0600475206274</v>
      </c>
      <c r="F7767" s="16" t="n">
        <f aca="false">$B$5/100*E7767*2_Girdiler!$B$14*2_Girdiler!$B$15*2_Girdiler!$B$16</f>
        <v>2.08979079561898</v>
      </c>
      <c r="G7767" s="16" t="n">
        <f aca="false">MIN(MATCH(F7767,2_Girdiler!$B$20:$I$20,1),7)</f>
        <v>1</v>
      </c>
      <c r="H7767" s="16" t="n">
        <f aca="false">IF(F7767&gt;=40,2_Girdiler!$I$21+(F7767-40)*(2_Girdiler!$I$21-2_Girdiler!$H$21)/(2_Girdiler!$I$20-2_Girdiler!$H$20),INDEX(2_Girdiler!$B$21:$I$21,G7767)+(F7767-INDEX(2_Girdiler!$B$20:$I$20,G7767))*(INDEX(2_Girdiler!$B$21:$I$21,G7767+1)-INDEX(2_Girdiler!$B$21:$I$21,G7767))/(INDEX(2_Girdiler!$B$20:$I$20,G7767+1)-INDEX(2_Girdiler!$B$20:$I$20,G7767)))</f>
        <v>4.59753975036177</v>
      </c>
      <c r="I7767" s="16" t="n">
        <f aca="false">H7767/2_Girdiler!$B$17</f>
        <v>1.84196304101032</v>
      </c>
      <c r="J7767" s="16" t="n">
        <f aca="false">D7767+I7767</f>
        <v>11.6453926832205</v>
      </c>
    </row>
    <row r="7768" customFormat="false" ht="15" hidden="false" customHeight="false" outlineLevel="0" collapsed="false">
      <c r="A7768" s="0" t="n">
        <v>7756</v>
      </c>
      <c r="B7768" s="7" t="n">
        <v>0.753366</v>
      </c>
      <c r="C7768" s="7" t="n">
        <v>0.212462</v>
      </c>
      <c r="D7768" s="16" t="n">
        <f aca="false">LOGINV(B7768,$B$7,$C$7)</f>
        <v>19.8397215154639</v>
      </c>
      <c r="E7768" s="16" t="n">
        <f aca="false">LOGINV(C7768,$B$8,$C$8)</f>
        <v>65.2469705902891</v>
      </c>
      <c r="F7768" s="16" t="n">
        <f aca="false">$B$5/100*E7768*2_Girdiler!$B$14*2_Girdiler!$B$15*2_Girdiler!$B$16</f>
        <v>1.64161378005167</v>
      </c>
      <c r="G7768" s="16" t="n">
        <f aca="false">MIN(MATCH(F7768,2_Girdiler!$B$20:$I$20,1),7)</f>
        <v>1</v>
      </c>
      <c r="H7768" s="16" t="n">
        <f aca="false">IF(F7768&gt;=40,2_Girdiler!$I$21+(F7768-40)*(2_Girdiler!$I$21-2_Girdiler!$H$21)/(2_Girdiler!$I$20-2_Girdiler!$H$20),INDEX(2_Girdiler!$B$21:$I$21,G7768)+(F7768-INDEX(2_Girdiler!$B$20:$I$20,G7768))*(INDEX(2_Girdiler!$B$21:$I$21,G7768+1)-INDEX(2_Girdiler!$B$21:$I$21,G7768))/(INDEX(2_Girdiler!$B$20:$I$20,G7768+1)-INDEX(2_Girdiler!$B$20:$I$20,G7768)))</f>
        <v>3.61155031611368</v>
      </c>
      <c r="I7768" s="16" t="n">
        <f aca="false">H7768/2_Girdiler!$B$17</f>
        <v>1.44693522280196</v>
      </c>
      <c r="J7768" s="16" t="n">
        <f aca="false">D7768+I7768</f>
        <v>21.2866567382659</v>
      </c>
    </row>
    <row r="7769" customFormat="false" ht="15" hidden="false" customHeight="false" outlineLevel="0" collapsed="false">
      <c r="A7769" s="0" t="n">
        <v>7757</v>
      </c>
      <c r="B7769" s="7" t="n">
        <v>0.767819</v>
      </c>
      <c r="C7769" s="7" t="n">
        <v>0.854394</v>
      </c>
      <c r="D7769" s="16" t="n">
        <f aca="false">LOGINV(B7769,$B$7,$C$7)</f>
        <v>20.3613841385427</v>
      </c>
      <c r="E7769" s="16" t="n">
        <f aca="false">LOGINV(C7769,$B$8,$C$8)</f>
        <v>215.838992628262</v>
      </c>
      <c r="F7769" s="16" t="n">
        <f aca="false">$B$5/100*E7769*2_Girdiler!$B$14*2_Girdiler!$B$15*2_Girdiler!$B$16</f>
        <v>5.43050905452706</v>
      </c>
      <c r="G7769" s="16" t="n">
        <f aca="false">MIN(MATCH(F7769,2_Girdiler!$B$20:$I$20,1),7)</f>
        <v>2</v>
      </c>
      <c r="H7769" s="16" t="n">
        <f aca="false">IF(F7769&gt;=40,2_Girdiler!$I$21+(F7769-40)*(2_Girdiler!$I$21-2_Girdiler!$H$21)/(2_Girdiler!$I$20-2_Girdiler!$H$20),INDEX(2_Girdiler!$B$21:$I$21,G7769)+(F7769-INDEX(2_Girdiler!$B$20:$I$20,G7769))*(INDEX(2_Girdiler!$B$21:$I$21,G7769+1)-INDEX(2_Girdiler!$B$21:$I$21,G7769))/(INDEX(2_Girdiler!$B$20:$I$20,G7769+1)-INDEX(2_Girdiler!$B$20:$I$20,G7769)))</f>
        <v>11.6888144872433</v>
      </c>
      <c r="I7769" s="16" t="n">
        <f aca="false">H7769/2_Girdiler!$B$17</f>
        <v>4.68301862469683</v>
      </c>
      <c r="J7769" s="16" t="n">
        <f aca="false">D7769+I7769</f>
        <v>25.0444027632396</v>
      </c>
    </row>
    <row r="7770" customFormat="false" ht="15" hidden="false" customHeight="false" outlineLevel="0" collapsed="false">
      <c r="A7770" s="0" t="n">
        <v>7758</v>
      </c>
      <c r="B7770" s="7" t="n">
        <v>0.833444</v>
      </c>
      <c r="C7770" s="7" t="n">
        <v>0.252832</v>
      </c>
      <c r="D7770" s="16" t="n">
        <f aca="false">LOGINV(B7770,$B$7,$C$7)</f>
        <v>23.2263572800784</v>
      </c>
      <c r="E7770" s="16" t="n">
        <f aca="false">LOGINV(C7770,$B$8,$C$8)</f>
        <v>71.0640414606541</v>
      </c>
      <c r="F7770" s="16" t="n">
        <f aca="false">$B$5/100*E7770*2_Girdiler!$B$14*2_Girdiler!$B$15*2_Girdiler!$B$16</f>
        <v>1.78797128315006</v>
      </c>
      <c r="G7770" s="16" t="n">
        <f aca="false">MIN(MATCH(F7770,2_Girdiler!$B$20:$I$20,1),7)</f>
        <v>1</v>
      </c>
      <c r="H7770" s="16" t="n">
        <f aca="false">IF(F7770&gt;=40,2_Girdiler!$I$21+(F7770-40)*(2_Girdiler!$I$21-2_Girdiler!$H$21)/(2_Girdiler!$I$20-2_Girdiler!$H$20),INDEX(2_Girdiler!$B$21:$I$21,G7770)+(F7770-INDEX(2_Girdiler!$B$20:$I$20,G7770))*(INDEX(2_Girdiler!$B$21:$I$21,G7770+1)-INDEX(2_Girdiler!$B$21:$I$21,G7770))/(INDEX(2_Girdiler!$B$20:$I$20,G7770+1)-INDEX(2_Girdiler!$B$20:$I$20,G7770)))</f>
        <v>3.93353682293012</v>
      </c>
      <c r="I7770" s="16" t="n">
        <f aca="false">H7770/2_Girdiler!$B$17</f>
        <v>1.57593622713547</v>
      </c>
      <c r="J7770" s="16" t="n">
        <f aca="false">D7770+I7770</f>
        <v>24.8022935072138</v>
      </c>
    </row>
    <row r="7771" customFormat="false" ht="15" hidden="false" customHeight="false" outlineLevel="0" collapsed="false">
      <c r="A7771" s="0" t="n">
        <v>7759</v>
      </c>
      <c r="B7771" s="7" t="n">
        <v>0.191585</v>
      </c>
      <c r="C7771" s="7" t="n">
        <v>0.110108</v>
      </c>
      <c r="D7771" s="16" t="n">
        <f aca="false">LOGINV(B7771,$B$7,$C$7)</f>
        <v>8.32870504037665</v>
      </c>
      <c r="E7771" s="16" t="n">
        <f aca="false">LOGINV(C7771,$B$8,$C$8)</f>
        <v>49.4952063182559</v>
      </c>
      <c r="F7771" s="16" t="n">
        <f aca="false">$B$5/100*E7771*2_Girdiler!$B$14*2_Girdiler!$B$15*2_Girdiler!$B$16</f>
        <v>1.24529939096732</v>
      </c>
      <c r="G7771" s="16" t="n">
        <f aca="false">MIN(MATCH(F7771,2_Girdiler!$B$20:$I$20,1),7)</f>
        <v>1</v>
      </c>
      <c r="H7771" s="16" t="n">
        <f aca="false">IF(F7771&gt;=40,2_Girdiler!$I$21+(F7771-40)*(2_Girdiler!$I$21-2_Girdiler!$H$21)/(2_Girdiler!$I$20-2_Girdiler!$H$20),INDEX(2_Girdiler!$B$21:$I$21,G7771)+(F7771-INDEX(2_Girdiler!$B$20:$I$20,G7771))*(INDEX(2_Girdiler!$B$21:$I$21,G7771+1)-INDEX(2_Girdiler!$B$21:$I$21,G7771))/(INDEX(2_Girdiler!$B$20:$I$20,G7771+1)-INDEX(2_Girdiler!$B$20:$I$20,G7771)))</f>
        <v>2.7396586601281</v>
      </c>
      <c r="I7771" s="16" t="n">
        <f aca="false">H7771/2_Girdiler!$B$17</f>
        <v>1.09761965550004</v>
      </c>
      <c r="J7771" s="16" t="n">
        <f aca="false">D7771+I7771</f>
        <v>9.42632469587669</v>
      </c>
    </row>
    <row r="7772" customFormat="false" ht="15" hidden="false" customHeight="false" outlineLevel="0" collapsed="false">
      <c r="A7772" s="0" t="n">
        <v>7760</v>
      </c>
      <c r="B7772" s="7" t="n">
        <v>0.486978</v>
      </c>
      <c r="C7772" s="7" t="n">
        <v>0.497617</v>
      </c>
      <c r="D7772" s="16" t="n">
        <f aca="false">LOGINV(B7772,$B$7,$C$7)</f>
        <v>13.2978517529428</v>
      </c>
      <c r="E7772" s="16" t="n">
        <f aca="false">LOGINV(C7772,$B$8,$C$8)</f>
        <v>108.784982906047</v>
      </c>
      <c r="F7772" s="16" t="n">
        <f aca="false">$B$5/100*E7772*2_Girdiler!$B$14*2_Girdiler!$B$15*2_Girdiler!$B$16</f>
        <v>2.73703016991615</v>
      </c>
      <c r="G7772" s="16" t="n">
        <f aca="false">MIN(MATCH(F7772,2_Girdiler!$B$20:$I$20,1),7)</f>
        <v>1</v>
      </c>
      <c r="H7772" s="16" t="n">
        <f aca="false">IF(F7772&gt;=40,2_Girdiler!$I$21+(F7772-40)*(2_Girdiler!$I$21-2_Girdiler!$H$21)/(2_Girdiler!$I$20-2_Girdiler!$H$20),INDEX(2_Girdiler!$B$21:$I$21,G7772)+(F7772-INDEX(2_Girdiler!$B$20:$I$20,G7772))*(INDEX(2_Girdiler!$B$21:$I$21,G7772+1)-INDEX(2_Girdiler!$B$21:$I$21,G7772))/(INDEX(2_Girdiler!$B$20:$I$20,G7772+1)-INDEX(2_Girdiler!$B$20:$I$20,G7772)))</f>
        <v>6.02146637381553</v>
      </c>
      <c r="I7772" s="16" t="n">
        <f aca="false">H7772/2_Girdiler!$B$17</f>
        <v>2.4124464638684</v>
      </c>
      <c r="J7772" s="16" t="n">
        <f aca="false">D7772+I7772</f>
        <v>15.7102982168112</v>
      </c>
    </row>
    <row r="7773" customFormat="false" ht="15" hidden="false" customHeight="false" outlineLevel="0" collapsed="false">
      <c r="A7773" s="0" t="n">
        <v>7761</v>
      </c>
      <c r="B7773" s="7" t="n">
        <v>0.037654</v>
      </c>
      <c r="C7773" s="7" t="n">
        <v>0.513481</v>
      </c>
      <c r="D7773" s="16" t="n">
        <f aca="false">LOGINV(B7773,$B$7,$C$7)</f>
        <v>5.02495910294121</v>
      </c>
      <c r="E7773" s="16" t="n">
        <f aca="false">LOGINV(C7773,$B$8,$C$8)</f>
        <v>111.613931932212</v>
      </c>
      <c r="F7773" s="16" t="n">
        <f aca="false">$B$5/100*E7773*2_Girdiler!$B$14*2_Girdiler!$B$15*2_Girdiler!$B$16</f>
        <v>2.80820652741446</v>
      </c>
      <c r="G7773" s="16" t="n">
        <f aca="false">MIN(MATCH(F7773,2_Girdiler!$B$20:$I$20,1),7)</f>
        <v>1</v>
      </c>
      <c r="H7773" s="16" t="n">
        <f aca="false">IF(F7773&gt;=40,2_Girdiler!$I$21+(F7773-40)*(2_Girdiler!$I$21-2_Girdiler!$H$21)/(2_Girdiler!$I$20-2_Girdiler!$H$20),INDEX(2_Girdiler!$B$21:$I$21,G7773)+(F7773-INDEX(2_Girdiler!$B$20:$I$20,G7773))*(INDEX(2_Girdiler!$B$21:$I$21,G7773+1)-INDEX(2_Girdiler!$B$21:$I$21,G7773))/(INDEX(2_Girdiler!$B$20:$I$20,G7773+1)-INDEX(2_Girdiler!$B$20:$I$20,G7773)))</f>
        <v>6.1780543603118</v>
      </c>
      <c r="I7773" s="16" t="n">
        <f aca="false">H7773/2_Girdiler!$B$17</f>
        <v>2.47518203538133</v>
      </c>
      <c r="J7773" s="16" t="n">
        <f aca="false">D7773+I7773</f>
        <v>7.50014113832254</v>
      </c>
    </row>
    <row r="7774" customFormat="false" ht="15" hidden="false" customHeight="false" outlineLevel="0" collapsed="false">
      <c r="A7774" s="0" t="n">
        <v>7762</v>
      </c>
      <c r="B7774" s="7" t="n">
        <v>0.737568</v>
      </c>
      <c r="C7774" s="7" t="n">
        <v>0.726521</v>
      </c>
      <c r="D7774" s="16" t="n">
        <f aca="false">LOGINV(B7774,$B$7,$C$7)</f>
        <v>19.3024398976055</v>
      </c>
      <c r="E7774" s="16" t="n">
        <f aca="false">LOGINV(C7774,$B$8,$C$8)</f>
        <v>161.100708871266</v>
      </c>
      <c r="F7774" s="16" t="n">
        <f aca="false">$B$5/100*E7774*2_Girdiler!$B$14*2_Girdiler!$B$15*2_Girdiler!$B$16</f>
        <v>4.05329383520105</v>
      </c>
      <c r="G7774" s="16" t="n">
        <f aca="false">MIN(MATCH(F7774,2_Girdiler!$B$20:$I$20,1),7)</f>
        <v>1</v>
      </c>
      <c r="H7774" s="16" t="n">
        <f aca="false">IF(F7774&gt;=40,2_Girdiler!$I$21+(F7774-40)*(2_Girdiler!$I$21-2_Girdiler!$H$21)/(2_Girdiler!$I$20-2_Girdiler!$H$20),INDEX(2_Girdiler!$B$21:$I$21,G7774)+(F7774-INDEX(2_Girdiler!$B$20:$I$20,G7774))*(INDEX(2_Girdiler!$B$21:$I$21,G7774+1)-INDEX(2_Girdiler!$B$21:$I$21,G7774))/(INDEX(2_Girdiler!$B$20:$I$20,G7774+1)-INDEX(2_Girdiler!$B$20:$I$20,G7774)))</f>
        <v>8.91724643744231</v>
      </c>
      <c r="I7774" s="16" t="n">
        <f aca="false">H7774/2_Girdiler!$B$17</f>
        <v>3.57261475859067</v>
      </c>
      <c r="J7774" s="16" t="n">
        <f aca="false">D7774+I7774</f>
        <v>22.8750546561962</v>
      </c>
    </row>
    <row r="7775" customFormat="false" ht="15" hidden="false" customHeight="false" outlineLevel="0" collapsed="false">
      <c r="A7775" s="0" t="n">
        <v>7763</v>
      </c>
      <c r="B7775" s="7" t="n">
        <v>0.454275</v>
      </c>
      <c r="C7775" s="7" t="n">
        <v>0.19674</v>
      </c>
      <c r="D7775" s="16" t="n">
        <f aca="false">LOGINV(B7775,$B$7,$C$7)</f>
        <v>12.7021688310424</v>
      </c>
      <c r="E7775" s="16" t="n">
        <f aca="false">LOGINV(C7775,$B$8,$C$8)</f>
        <v>62.9542870030096</v>
      </c>
      <c r="F7775" s="16" t="n">
        <f aca="false">$B$5/100*E7775*2_Girdiler!$B$14*2_Girdiler!$B$15*2_Girdiler!$B$16</f>
        <v>1.58392986099572</v>
      </c>
      <c r="G7775" s="16" t="n">
        <f aca="false">MIN(MATCH(F7775,2_Girdiler!$B$20:$I$20,1),7)</f>
        <v>1</v>
      </c>
      <c r="H7775" s="16" t="n">
        <f aca="false">IF(F7775&gt;=40,2_Girdiler!$I$21+(F7775-40)*(2_Girdiler!$I$21-2_Girdiler!$H$21)/(2_Girdiler!$I$20-2_Girdiler!$H$20),INDEX(2_Girdiler!$B$21:$I$21,G7775)+(F7775-INDEX(2_Girdiler!$B$20:$I$20,G7775))*(INDEX(2_Girdiler!$B$21:$I$21,G7775+1)-INDEX(2_Girdiler!$B$21:$I$21,G7775))/(INDEX(2_Girdiler!$B$20:$I$20,G7775+1)-INDEX(2_Girdiler!$B$20:$I$20,G7775)))</f>
        <v>3.48464569419059</v>
      </c>
      <c r="I7775" s="16" t="n">
        <f aca="false">H7775/2_Girdiler!$B$17</f>
        <v>1.3960920249161</v>
      </c>
      <c r="J7775" s="16" t="n">
        <f aca="false">D7775+I7775</f>
        <v>14.0982608559585</v>
      </c>
    </row>
    <row r="7776" customFormat="false" ht="15" hidden="false" customHeight="false" outlineLevel="0" collapsed="false">
      <c r="A7776" s="0" t="n">
        <v>7764</v>
      </c>
      <c r="B7776" s="7" t="n">
        <v>0.631561</v>
      </c>
      <c r="C7776" s="7" t="n">
        <v>0.165385</v>
      </c>
      <c r="D7776" s="16" t="n">
        <f aca="false">LOGINV(B7776,$B$7,$C$7)</f>
        <v>16.3312610539908</v>
      </c>
      <c r="E7776" s="16" t="n">
        <f aca="false">LOGINV(C7776,$B$8,$C$8)</f>
        <v>58.2904915499858</v>
      </c>
      <c r="F7776" s="16" t="n">
        <f aca="false">$B$5/100*E7776*2_Girdiler!$B$14*2_Girdiler!$B$15*2_Girdiler!$B$16</f>
        <v>1.46658876739764</v>
      </c>
      <c r="G7776" s="16" t="n">
        <f aca="false">MIN(MATCH(F7776,2_Girdiler!$B$20:$I$20,1),7)</f>
        <v>1</v>
      </c>
      <c r="H7776" s="16" t="n">
        <f aca="false">IF(F7776&gt;=40,2_Girdiler!$I$21+(F7776-40)*(2_Girdiler!$I$21-2_Girdiler!$H$21)/(2_Girdiler!$I$20-2_Girdiler!$H$20),INDEX(2_Girdiler!$B$21:$I$21,G7776)+(F7776-INDEX(2_Girdiler!$B$20:$I$20,G7776))*(INDEX(2_Girdiler!$B$21:$I$21,G7776+1)-INDEX(2_Girdiler!$B$21:$I$21,G7776))/(INDEX(2_Girdiler!$B$20:$I$20,G7776+1)-INDEX(2_Girdiler!$B$20:$I$20,G7776)))</f>
        <v>3.22649528827482</v>
      </c>
      <c r="I7776" s="16" t="n">
        <f aca="false">H7776/2_Girdiler!$B$17</f>
        <v>1.29266638152036</v>
      </c>
      <c r="J7776" s="16" t="n">
        <f aca="false">D7776+I7776</f>
        <v>17.6239274355112</v>
      </c>
    </row>
    <row r="7777" customFormat="false" ht="15" hidden="false" customHeight="false" outlineLevel="0" collapsed="false">
      <c r="A7777" s="0" t="n">
        <v>7765</v>
      </c>
      <c r="B7777" s="7" t="n">
        <v>0.569745</v>
      </c>
      <c r="C7777" s="7" t="n">
        <v>0.635373</v>
      </c>
      <c r="D7777" s="16" t="n">
        <f aca="false">LOGINV(B7777,$B$7,$C$7)</f>
        <v>14.9356221886841</v>
      </c>
      <c r="E7777" s="16" t="n">
        <f aca="false">LOGINV(C7777,$B$8,$C$8)</f>
        <v>136.544187399179</v>
      </c>
      <c r="F7777" s="16" t="n">
        <f aca="false">$B$5/100*E7777*2_Girdiler!$B$14*2_Girdiler!$B$15*2_Girdiler!$B$16</f>
        <v>3.43545175496334</v>
      </c>
      <c r="G7777" s="16" t="n">
        <f aca="false">MIN(MATCH(F7777,2_Girdiler!$B$20:$I$20,1),7)</f>
        <v>1</v>
      </c>
      <c r="H7777" s="16" t="n">
        <f aca="false">IF(F7777&gt;=40,2_Girdiler!$I$21+(F7777-40)*(2_Girdiler!$I$21-2_Girdiler!$H$21)/(2_Girdiler!$I$20-2_Girdiler!$H$20),INDEX(2_Girdiler!$B$21:$I$21,G7777)+(F7777-INDEX(2_Girdiler!$B$20:$I$20,G7777))*(INDEX(2_Girdiler!$B$21:$I$21,G7777+1)-INDEX(2_Girdiler!$B$21:$I$21,G7777))/(INDEX(2_Girdiler!$B$20:$I$20,G7777+1)-INDEX(2_Girdiler!$B$20:$I$20,G7777)))</f>
        <v>7.55799386091935</v>
      </c>
      <c r="I7777" s="16" t="n">
        <f aca="false">H7777/2_Girdiler!$B$17</f>
        <v>3.0280424122273</v>
      </c>
      <c r="J7777" s="16" t="n">
        <f aca="false">D7777+I7777</f>
        <v>17.9636646009114</v>
      </c>
    </row>
    <row r="7778" customFormat="false" ht="15" hidden="false" customHeight="false" outlineLevel="0" collapsed="false">
      <c r="A7778" s="0" t="n">
        <v>7766</v>
      </c>
      <c r="B7778" s="7" t="n">
        <v>0.32912</v>
      </c>
      <c r="C7778" s="7" t="n">
        <v>0.689405</v>
      </c>
      <c r="D7778" s="16" t="n">
        <f aca="false">LOGINV(B7778,$B$7,$C$7)</f>
        <v>10.5828760364865</v>
      </c>
      <c r="E7778" s="16" t="n">
        <f aca="false">LOGINV(C7778,$B$8,$C$8)</f>
        <v>150.236732907475</v>
      </c>
      <c r="F7778" s="16" t="n">
        <f aca="false">$B$5/100*E7778*2_Girdiler!$B$14*2_Girdiler!$B$15*2_Girdiler!$B$16</f>
        <v>3.77995619995208</v>
      </c>
      <c r="G7778" s="16" t="n">
        <f aca="false">MIN(MATCH(F7778,2_Girdiler!$B$20:$I$20,1),7)</f>
        <v>1</v>
      </c>
      <c r="H7778" s="16" t="n">
        <f aca="false">IF(F7778&gt;=40,2_Girdiler!$I$21+(F7778-40)*(2_Girdiler!$I$21-2_Girdiler!$H$21)/(2_Girdiler!$I$20-2_Girdiler!$H$20),INDEX(2_Girdiler!$B$21:$I$21,G7778)+(F7778-INDEX(2_Girdiler!$B$20:$I$20,G7778))*(INDEX(2_Girdiler!$B$21:$I$21,G7778+1)-INDEX(2_Girdiler!$B$21:$I$21,G7778))/(INDEX(2_Girdiler!$B$20:$I$20,G7778+1)-INDEX(2_Girdiler!$B$20:$I$20,G7778)))</f>
        <v>8.31590363989458</v>
      </c>
      <c r="I7778" s="16" t="n">
        <f aca="false">H7778/2_Girdiler!$B$17</f>
        <v>3.3316921634193</v>
      </c>
      <c r="J7778" s="16" t="n">
        <f aca="false">D7778+I7778</f>
        <v>13.9145681999058</v>
      </c>
    </row>
    <row r="7779" customFormat="false" ht="15" hidden="false" customHeight="false" outlineLevel="0" collapsed="false">
      <c r="A7779" s="0" t="n">
        <v>7767</v>
      </c>
      <c r="B7779" s="7" t="n">
        <v>0.416316</v>
      </c>
      <c r="C7779" s="7" t="n">
        <v>0.956914</v>
      </c>
      <c r="D7779" s="16" t="n">
        <f aca="false">LOGINV(B7779,$B$7,$C$7)</f>
        <v>12.0372528778205</v>
      </c>
      <c r="E7779" s="16" t="n">
        <f aca="false">LOGINV(C7779,$B$8,$C$8)</f>
        <v>330.587686632784</v>
      </c>
      <c r="F7779" s="16" t="n">
        <f aca="false">$B$5/100*E7779*2_Girdiler!$B$14*2_Girdiler!$B$15*2_Girdiler!$B$16</f>
        <v>8.31758619568083</v>
      </c>
      <c r="G7779" s="16" t="n">
        <f aca="false">MIN(MATCH(F7779,2_Girdiler!$B$20:$I$20,1),7)</f>
        <v>2</v>
      </c>
      <c r="H7779" s="16" t="n">
        <f aca="false">IF(F7779&gt;=40,2_Girdiler!$I$21+(F7779-40)*(2_Girdiler!$I$21-2_Girdiler!$H$21)/(2_Girdiler!$I$20-2_Girdiler!$H$20),INDEX(2_Girdiler!$B$21:$I$21,G7779)+(F7779-INDEX(2_Girdiler!$B$20:$I$20,G7779))*(INDEX(2_Girdiler!$B$21:$I$21,G7779+1)-INDEX(2_Girdiler!$B$21:$I$21,G7779))/(INDEX(2_Girdiler!$B$20:$I$20,G7779+1)-INDEX(2_Girdiler!$B$20:$I$20,G7779)))</f>
        <v>16.3081379130893</v>
      </c>
      <c r="I7779" s="16" t="n">
        <f aca="false">H7779/2_Girdiler!$B$17</f>
        <v>6.53370909979541</v>
      </c>
      <c r="J7779" s="16" t="n">
        <f aca="false">D7779+I7779</f>
        <v>18.5709619776159</v>
      </c>
    </row>
    <row r="7780" customFormat="false" ht="15" hidden="false" customHeight="false" outlineLevel="0" collapsed="false">
      <c r="A7780" s="0" t="n">
        <v>7768</v>
      </c>
      <c r="B7780" s="7" t="n">
        <v>0.991413</v>
      </c>
      <c r="C7780" s="7" t="n">
        <v>0.137265</v>
      </c>
      <c r="D7780" s="16" t="n">
        <f aca="false">LOGINV(B7780,$B$7,$C$7)</f>
        <v>51.1142142916006</v>
      </c>
      <c r="E7780" s="16" t="n">
        <f aca="false">LOGINV(C7780,$B$8,$C$8)</f>
        <v>53.9413750009398</v>
      </c>
      <c r="F7780" s="16" t="n">
        <f aca="false">$B$5/100*E7780*2_Girdiler!$B$14*2_Girdiler!$B$15*2_Girdiler!$B$16</f>
        <v>1.35716499502365</v>
      </c>
      <c r="G7780" s="16" t="n">
        <f aca="false">MIN(MATCH(F7780,2_Girdiler!$B$20:$I$20,1),7)</f>
        <v>1</v>
      </c>
      <c r="H7780" s="16" t="n">
        <f aca="false">IF(F7780&gt;=40,2_Girdiler!$I$21+(F7780-40)*(2_Girdiler!$I$21-2_Girdiler!$H$21)/(2_Girdiler!$I$20-2_Girdiler!$H$20),INDEX(2_Girdiler!$B$21:$I$21,G7780)+(F7780-INDEX(2_Girdiler!$B$20:$I$20,G7780))*(INDEX(2_Girdiler!$B$21:$I$21,G7780+1)-INDEX(2_Girdiler!$B$21:$I$21,G7780))/(INDEX(2_Girdiler!$B$20:$I$20,G7780+1)-INDEX(2_Girdiler!$B$20:$I$20,G7780)))</f>
        <v>2.98576298905202</v>
      </c>
      <c r="I7780" s="16" t="n">
        <f aca="false">H7780/2_Girdiler!$B$17</f>
        <v>1.19621914625482</v>
      </c>
      <c r="J7780" s="16" t="n">
        <f aca="false">D7780+I7780</f>
        <v>52.3104334378554</v>
      </c>
    </row>
    <row r="7781" customFormat="false" ht="15" hidden="false" customHeight="false" outlineLevel="0" collapsed="false">
      <c r="A7781" s="0" t="n">
        <v>7769</v>
      </c>
      <c r="B7781" s="7" t="n">
        <v>0.615221</v>
      </c>
      <c r="C7781" s="7" t="n">
        <v>0.656717</v>
      </c>
      <c r="D7781" s="16" t="n">
        <f aca="false">LOGINV(B7781,$B$7,$C$7)</f>
        <v>15.9441510757254</v>
      </c>
      <c r="E7781" s="16" t="n">
        <f aca="false">LOGINV(C7781,$B$8,$C$8)</f>
        <v>141.698420029876</v>
      </c>
      <c r="F7781" s="16" t="n">
        <f aca="false">$B$5/100*E7781*2_Girdiler!$B$14*2_Girdiler!$B$15*2_Girdiler!$B$16</f>
        <v>3.56513224795169</v>
      </c>
      <c r="G7781" s="16" t="n">
        <f aca="false">MIN(MATCH(F7781,2_Girdiler!$B$20:$I$20,1),7)</f>
        <v>1</v>
      </c>
      <c r="H7781" s="16" t="n">
        <f aca="false">IF(F7781&gt;=40,2_Girdiler!$I$21+(F7781-40)*(2_Girdiler!$I$21-2_Girdiler!$H$21)/(2_Girdiler!$I$20-2_Girdiler!$H$20),INDEX(2_Girdiler!$B$21:$I$21,G7781)+(F7781-INDEX(2_Girdiler!$B$20:$I$20,G7781))*(INDEX(2_Girdiler!$B$21:$I$21,G7781+1)-INDEX(2_Girdiler!$B$21:$I$21,G7781))/(INDEX(2_Girdiler!$B$20:$I$20,G7781+1)-INDEX(2_Girdiler!$B$20:$I$20,G7781)))</f>
        <v>7.84329094549372</v>
      </c>
      <c r="I7781" s="16" t="n">
        <f aca="false">H7781/2_Girdiler!$B$17</f>
        <v>3.14234412880357</v>
      </c>
      <c r="J7781" s="16" t="n">
        <f aca="false">D7781+I7781</f>
        <v>19.086495204529</v>
      </c>
    </row>
    <row r="7782" customFormat="false" ht="15" hidden="false" customHeight="false" outlineLevel="0" collapsed="false">
      <c r="A7782" s="0" t="n">
        <v>7770</v>
      </c>
      <c r="B7782" s="7" t="n">
        <v>0.444882</v>
      </c>
      <c r="C7782" s="7" t="n">
        <v>0.95424</v>
      </c>
      <c r="D7782" s="16" t="n">
        <f aca="false">LOGINV(B7782,$B$7,$C$7)</f>
        <v>12.5352262098253</v>
      </c>
      <c r="E7782" s="16" t="n">
        <f aca="false">LOGINV(C7782,$B$8,$C$8)</f>
        <v>324.559043135269</v>
      </c>
      <c r="F7782" s="16" t="n">
        <f aca="false">$B$5/100*E7782*2_Girdiler!$B$14*2_Girdiler!$B$15*2_Girdiler!$B$16</f>
        <v>8.16590552528336</v>
      </c>
      <c r="G7782" s="16" t="n">
        <f aca="false">MIN(MATCH(F7782,2_Girdiler!$B$20:$I$20,1),7)</f>
        <v>2</v>
      </c>
      <c r="H7782" s="16" t="n">
        <f aca="false">IF(F7782&gt;=40,2_Girdiler!$I$21+(F7782-40)*(2_Girdiler!$I$21-2_Girdiler!$H$21)/(2_Girdiler!$I$20-2_Girdiler!$H$20),INDEX(2_Girdiler!$B$21:$I$21,G7782)+(F7782-INDEX(2_Girdiler!$B$20:$I$20,G7782))*(INDEX(2_Girdiler!$B$21:$I$21,G7782+1)-INDEX(2_Girdiler!$B$21:$I$21,G7782))/(INDEX(2_Girdiler!$B$20:$I$20,G7782+1)-INDEX(2_Girdiler!$B$20:$I$20,G7782)))</f>
        <v>16.0654488404534</v>
      </c>
      <c r="I7782" s="16" t="n">
        <f aca="false">H7782/2_Girdiler!$B$17</f>
        <v>6.43647790082266</v>
      </c>
      <c r="J7782" s="16" t="n">
        <f aca="false">D7782+I7782</f>
        <v>18.9717041106479</v>
      </c>
    </row>
    <row r="7783" customFormat="false" ht="15" hidden="false" customHeight="false" outlineLevel="0" collapsed="false">
      <c r="A7783" s="0" t="n">
        <v>7771</v>
      </c>
      <c r="B7783" s="7" t="n">
        <v>0.106015</v>
      </c>
      <c r="C7783" s="7" t="n">
        <v>0.750263</v>
      </c>
      <c r="D7783" s="16" t="n">
        <f aca="false">LOGINV(B7783,$B$7,$C$7)</f>
        <v>6.75419093091821</v>
      </c>
      <c r="E7783" s="16" t="n">
        <f aca="false">LOGINV(C7783,$B$8,$C$8)</f>
        <v>168.87293847187</v>
      </c>
      <c r="F7783" s="16" t="n">
        <f aca="false">$B$5/100*E7783*2_Girdiler!$B$14*2_Girdiler!$B$15*2_Girdiler!$B$16</f>
        <v>4.24884313195226</v>
      </c>
      <c r="G7783" s="16" t="n">
        <f aca="false">MIN(MATCH(F7783,2_Girdiler!$B$20:$I$20,1),7)</f>
        <v>1</v>
      </c>
      <c r="H7783" s="16" t="n">
        <f aca="false">IF(F7783&gt;=40,2_Girdiler!$I$21+(F7783-40)*(2_Girdiler!$I$21-2_Girdiler!$H$21)/(2_Girdiler!$I$20-2_Girdiler!$H$20),INDEX(2_Girdiler!$B$21:$I$21,G7783)+(F7783-INDEX(2_Girdiler!$B$20:$I$20,G7783))*(INDEX(2_Girdiler!$B$21:$I$21,G7783+1)-INDEX(2_Girdiler!$B$21:$I$21,G7783))/(INDEX(2_Girdiler!$B$20:$I$20,G7783+1)-INDEX(2_Girdiler!$B$20:$I$20,G7783)))</f>
        <v>9.34745489029497</v>
      </c>
      <c r="I7783" s="16" t="n">
        <f aca="false">H7783/2_Girdiler!$B$17</f>
        <v>3.744973914381</v>
      </c>
      <c r="J7783" s="16" t="n">
        <f aca="false">D7783+I7783</f>
        <v>10.4991648452992</v>
      </c>
    </row>
    <row r="7784" customFormat="false" ht="15" hidden="false" customHeight="false" outlineLevel="0" collapsed="false">
      <c r="A7784" s="0" t="n">
        <v>7772</v>
      </c>
      <c r="B7784" s="7" t="n">
        <v>0.600878</v>
      </c>
      <c r="C7784" s="7" t="n">
        <v>0.813393</v>
      </c>
      <c r="D7784" s="16" t="n">
        <f aca="false">LOGINV(B7784,$B$7,$C$7)</f>
        <v>15.6157931801059</v>
      </c>
      <c r="E7784" s="16" t="n">
        <f aca="false">LOGINV(C7784,$B$8,$C$8)</f>
        <v>194.032745850779</v>
      </c>
      <c r="F7784" s="16" t="n">
        <f aca="false">$B$5/100*E7784*2_Girdiler!$B$14*2_Girdiler!$B$15*2_Girdiler!$B$16</f>
        <v>4.88186388560559</v>
      </c>
      <c r="G7784" s="16" t="n">
        <f aca="false">MIN(MATCH(F7784,2_Girdiler!$B$20:$I$20,1),7)</f>
        <v>1</v>
      </c>
      <c r="H7784" s="16" t="n">
        <f aca="false">IF(F7784&gt;=40,2_Girdiler!$I$21+(F7784-40)*(2_Girdiler!$I$21-2_Girdiler!$H$21)/(2_Girdiler!$I$20-2_Girdiler!$H$20),INDEX(2_Girdiler!$B$21:$I$21,G7784)+(F7784-INDEX(2_Girdiler!$B$20:$I$20,G7784))*(INDEX(2_Girdiler!$B$21:$I$21,G7784+1)-INDEX(2_Girdiler!$B$21:$I$21,G7784))/(INDEX(2_Girdiler!$B$20:$I$20,G7784+1)-INDEX(2_Girdiler!$B$20:$I$20,G7784)))</f>
        <v>10.7401005483323</v>
      </c>
      <c r="I7784" s="16" t="n">
        <f aca="false">H7784/2_Girdiler!$B$17</f>
        <v>4.30292489917159</v>
      </c>
      <c r="J7784" s="16" t="n">
        <f aca="false">D7784+I7784</f>
        <v>19.9187180792774</v>
      </c>
    </row>
    <row r="7785" customFormat="false" ht="15" hidden="false" customHeight="false" outlineLevel="0" collapsed="false">
      <c r="A7785" s="0" t="n">
        <v>7773</v>
      </c>
      <c r="B7785" s="7" t="n">
        <v>0.687582</v>
      </c>
      <c r="C7785" s="7" t="n">
        <v>0.76218</v>
      </c>
      <c r="D7785" s="16" t="n">
        <f aca="false">LOGINV(B7785,$B$7,$C$7)</f>
        <v>17.7853144390276</v>
      </c>
      <c r="E7785" s="16" t="n">
        <f aca="false">LOGINV(C7785,$B$8,$C$8)</f>
        <v>173.068113051141</v>
      </c>
      <c r="F7785" s="16" t="n">
        <f aca="false">$B$5/100*E7785*2_Girdiler!$B$14*2_Girdiler!$B$15*2_Girdiler!$B$16</f>
        <v>4.35439372436671</v>
      </c>
      <c r="G7785" s="16" t="n">
        <f aca="false">MIN(MATCH(F7785,2_Girdiler!$B$20:$I$20,1),7)</f>
        <v>1</v>
      </c>
      <c r="H7785" s="16" t="n">
        <f aca="false">IF(F7785&gt;=40,2_Girdiler!$I$21+(F7785-40)*(2_Girdiler!$I$21-2_Girdiler!$H$21)/(2_Girdiler!$I$20-2_Girdiler!$H$20),INDEX(2_Girdiler!$B$21:$I$21,G7785)+(F7785-INDEX(2_Girdiler!$B$20:$I$20,G7785))*(INDEX(2_Girdiler!$B$21:$I$21,G7785+1)-INDEX(2_Girdiler!$B$21:$I$21,G7785))/(INDEX(2_Girdiler!$B$20:$I$20,G7785+1)-INDEX(2_Girdiler!$B$20:$I$20,G7785)))</f>
        <v>9.57966619360676</v>
      </c>
      <c r="I7785" s="16" t="n">
        <f aca="false">H7785/2_Girdiler!$B$17</f>
        <v>3.83800728910527</v>
      </c>
      <c r="J7785" s="16" t="n">
        <f aca="false">D7785+I7785</f>
        <v>21.6233217281329</v>
      </c>
    </row>
    <row r="7786" customFormat="false" ht="15" hidden="false" customHeight="false" outlineLevel="0" collapsed="false">
      <c r="A7786" s="0" t="n">
        <v>7774</v>
      </c>
      <c r="B7786" s="7" t="n">
        <v>0.219222</v>
      </c>
      <c r="C7786" s="7" t="n">
        <v>0.410486</v>
      </c>
      <c r="D7786" s="16" t="n">
        <f aca="false">LOGINV(B7786,$B$7,$C$7)</f>
        <v>8.79262601913187</v>
      </c>
      <c r="E7786" s="16" t="n">
        <f aca="false">LOGINV(C7786,$B$8,$C$8)</f>
        <v>94.3636256287021</v>
      </c>
      <c r="F7786" s="16" t="n">
        <f aca="false">$B$5/100*E7786*2_Girdiler!$B$14*2_Girdiler!$B$15*2_Girdiler!$B$16</f>
        <v>2.37418882081814</v>
      </c>
      <c r="G7786" s="16" t="n">
        <f aca="false">MIN(MATCH(F7786,2_Girdiler!$B$20:$I$20,1),7)</f>
        <v>1</v>
      </c>
      <c r="H7786" s="16" t="n">
        <f aca="false">IF(F7786&gt;=40,2_Girdiler!$I$21+(F7786-40)*(2_Girdiler!$I$21-2_Girdiler!$H$21)/(2_Girdiler!$I$20-2_Girdiler!$H$20),INDEX(2_Girdiler!$B$21:$I$21,G7786)+(F7786-INDEX(2_Girdiler!$B$20:$I$20,G7786))*(INDEX(2_Girdiler!$B$21:$I$21,G7786+1)-INDEX(2_Girdiler!$B$21:$I$21,G7786))/(INDEX(2_Girdiler!$B$20:$I$20,G7786+1)-INDEX(2_Girdiler!$B$20:$I$20,G7786)))</f>
        <v>5.22321540579992</v>
      </c>
      <c r="I7786" s="16" t="n">
        <f aca="false">H7786/2_Girdiler!$B$17</f>
        <v>2.09263437732368</v>
      </c>
      <c r="J7786" s="16" t="n">
        <f aca="false">D7786+I7786</f>
        <v>10.8852603964556</v>
      </c>
    </row>
    <row r="7787" customFormat="false" ht="15" hidden="false" customHeight="false" outlineLevel="0" collapsed="false">
      <c r="A7787" s="0" t="n">
        <v>7775</v>
      </c>
      <c r="B7787" s="7" t="n">
        <v>0.671016</v>
      </c>
      <c r="C7787" s="7" t="n">
        <v>0.264183</v>
      </c>
      <c r="D7787" s="16" t="n">
        <f aca="false">LOGINV(B7787,$B$7,$C$7)</f>
        <v>17.3323091282481</v>
      </c>
      <c r="E7787" s="16" t="n">
        <f aca="false">LOGINV(C7787,$B$8,$C$8)</f>
        <v>72.6926197285387</v>
      </c>
      <c r="F7787" s="16" t="n">
        <f aca="false">$B$5/100*E7787*2_Girdiler!$B$14*2_Girdiler!$B$15*2_Girdiler!$B$16</f>
        <v>1.82894631237003</v>
      </c>
      <c r="G7787" s="16" t="n">
        <f aca="false">MIN(MATCH(F7787,2_Girdiler!$B$20:$I$20,1),7)</f>
        <v>1</v>
      </c>
      <c r="H7787" s="16" t="n">
        <f aca="false">IF(F7787&gt;=40,2_Girdiler!$I$21+(F7787-40)*(2_Girdiler!$I$21-2_Girdiler!$H$21)/(2_Girdiler!$I$20-2_Girdiler!$H$20),INDEX(2_Girdiler!$B$21:$I$21,G7787)+(F7787-INDEX(2_Girdiler!$B$20:$I$20,G7787))*(INDEX(2_Girdiler!$B$21:$I$21,G7787+1)-INDEX(2_Girdiler!$B$21:$I$21,G7787))/(INDEX(2_Girdiler!$B$20:$I$20,G7787+1)-INDEX(2_Girdiler!$B$20:$I$20,G7787)))</f>
        <v>4.02368188721407</v>
      </c>
      <c r="I7787" s="16" t="n">
        <f aca="false">H7787/2_Girdiler!$B$17</f>
        <v>1.61205203814666</v>
      </c>
      <c r="J7787" s="16" t="n">
        <f aca="false">D7787+I7787</f>
        <v>18.9443611663948</v>
      </c>
    </row>
    <row r="7788" customFormat="false" ht="15" hidden="false" customHeight="false" outlineLevel="0" collapsed="false">
      <c r="A7788" s="0" t="n">
        <v>7776</v>
      </c>
      <c r="B7788" s="7" t="n">
        <v>0.171758</v>
      </c>
      <c r="C7788" s="7" t="n">
        <v>0.336662</v>
      </c>
      <c r="D7788" s="16" t="n">
        <f aca="false">LOGINV(B7788,$B$7,$C$7)</f>
        <v>7.98694137803825</v>
      </c>
      <c r="E7788" s="16" t="n">
        <f aca="false">LOGINV(C7788,$B$8,$C$8)</f>
        <v>83.1871156641171</v>
      </c>
      <c r="F7788" s="16" t="n">
        <f aca="false">$B$5/100*E7788*2_Girdiler!$B$14*2_Girdiler!$B$15*2_Girdiler!$B$16</f>
        <v>2.09298783010919</v>
      </c>
      <c r="G7788" s="16" t="n">
        <f aca="false">MIN(MATCH(F7788,2_Girdiler!$B$20:$I$20,1),7)</f>
        <v>1</v>
      </c>
      <c r="H7788" s="16" t="n">
        <f aca="false">IF(F7788&gt;=40,2_Girdiler!$I$21+(F7788-40)*(2_Girdiler!$I$21-2_Girdiler!$H$21)/(2_Girdiler!$I$20-2_Girdiler!$H$20),INDEX(2_Girdiler!$B$21:$I$21,G7788)+(F7788-INDEX(2_Girdiler!$B$20:$I$20,G7788))*(INDEX(2_Girdiler!$B$21:$I$21,G7788+1)-INDEX(2_Girdiler!$B$21:$I$21,G7788))/(INDEX(2_Girdiler!$B$20:$I$20,G7788+1)-INDEX(2_Girdiler!$B$20:$I$20,G7788)))</f>
        <v>4.60457322624021</v>
      </c>
      <c r="I7788" s="16" t="n">
        <f aca="false">H7788/2_Girdiler!$B$17</f>
        <v>1.84478094000008</v>
      </c>
      <c r="J7788" s="16" t="n">
        <f aca="false">D7788+I7788</f>
        <v>9.83172231803833</v>
      </c>
    </row>
    <row r="7789" customFormat="false" ht="15" hidden="false" customHeight="false" outlineLevel="0" collapsed="false">
      <c r="A7789" s="0" t="n">
        <v>7777</v>
      </c>
      <c r="B7789" s="7" t="n">
        <v>0.448218</v>
      </c>
      <c r="C7789" s="7" t="n">
        <v>0.25489</v>
      </c>
      <c r="D7789" s="16" t="n">
        <f aca="false">LOGINV(B7789,$B$7,$C$7)</f>
        <v>12.5943224108316</v>
      </c>
      <c r="E7789" s="16" t="n">
        <f aca="false">LOGINV(C7789,$B$8,$C$8)</f>
        <v>71.3593383940583</v>
      </c>
      <c r="F7789" s="16" t="n">
        <f aca="false">$B$5/100*E7789*2_Girdiler!$B$14*2_Girdiler!$B$15*2_Girdiler!$B$16</f>
        <v>1.79540095399451</v>
      </c>
      <c r="G7789" s="16" t="n">
        <f aca="false">MIN(MATCH(F7789,2_Girdiler!$B$20:$I$20,1),7)</f>
        <v>1</v>
      </c>
      <c r="H7789" s="16" t="n">
        <f aca="false">IF(F7789&gt;=40,2_Girdiler!$I$21+(F7789-40)*(2_Girdiler!$I$21-2_Girdiler!$H$21)/(2_Girdiler!$I$20-2_Girdiler!$H$20),INDEX(2_Girdiler!$B$21:$I$21,G7789)+(F7789-INDEX(2_Girdiler!$B$20:$I$20,G7789))*(INDEX(2_Girdiler!$B$21:$I$21,G7789+1)-INDEX(2_Girdiler!$B$21:$I$21,G7789))/(INDEX(2_Girdiler!$B$20:$I$20,G7789+1)-INDEX(2_Girdiler!$B$20:$I$20,G7789)))</f>
        <v>3.94988209878792</v>
      </c>
      <c r="I7789" s="16" t="n">
        <f aca="false">H7789/2_Girdiler!$B$17</f>
        <v>1.58248481521952</v>
      </c>
      <c r="J7789" s="16" t="n">
        <f aca="false">D7789+I7789</f>
        <v>14.1768072260511</v>
      </c>
    </row>
    <row r="7790" customFormat="false" ht="15" hidden="false" customHeight="false" outlineLevel="0" collapsed="false">
      <c r="A7790" s="0" t="n">
        <v>7778</v>
      </c>
      <c r="B7790" s="7" t="n">
        <v>0.41466</v>
      </c>
      <c r="C7790" s="7" t="n">
        <v>0.902112</v>
      </c>
      <c r="D7790" s="16" t="n">
        <f aca="false">LOGINV(B7790,$B$7,$C$7)</f>
        <v>12.0087935595503</v>
      </c>
      <c r="E7790" s="16" t="n">
        <f aca="false">LOGINV(C7790,$B$8,$C$8)</f>
        <v>251.715494335898</v>
      </c>
      <c r="F7790" s="16" t="n">
        <f aca="false">$B$5/100*E7790*2_Girdiler!$B$14*2_Girdiler!$B$15*2_Girdiler!$B$16</f>
        <v>6.33316183749118</v>
      </c>
      <c r="G7790" s="16" t="n">
        <f aca="false">MIN(MATCH(F7790,2_Girdiler!$B$20:$I$20,1),7)</f>
        <v>2</v>
      </c>
      <c r="H7790" s="16" t="n">
        <f aca="false">IF(F7790&gt;=40,2_Girdiler!$I$21+(F7790-40)*(2_Girdiler!$I$21-2_Girdiler!$H$21)/(2_Girdiler!$I$20-2_Girdiler!$H$20),INDEX(2_Girdiler!$B$21:$I$21,G7790)+(F7790-INDEX(2_Girdiler!$B$20:$I$20,G7790))*(INDEX(2_Girdiler!$B$21:$I$21,G7790+1)-INDEX(2_Girdiler!$B$21:$I$21,G7790))/(INDEX(2_Girdiler!$B$20:$I$20,G7790+1)-INDEX(2_Girdiler!$B$20:$I$20,G7790)))</f>
        <v>13.1330589399859</v>
      </c>
      <c r="I7790" s="16" t="n">
        <f aca="false">H7790/2_Girdiler!$B$17</f>
        <v>5.26164220351999</v>
      </c>
      <c r="J7790" s="16" t="n">
        <f aca="false">D7790+I7790</f>
        <v>17.2704357630703</v>
      </c>
    </row>
    <row r="7791" customFormat="false" ht="15" hidden="false" customHeight="false" outlineLevel="0" collapsed="false">
      <c r="A7791" s="0" t="n">
        <v>7779</v>
      </c>
      <c r="B7791" s="7" t="n">
        <v>0.897303</v>
      </c>
      <c r="C7791" s="7" t="n">
        <v>0.194277</v>
      </c>
      <c r="D7791" s="16" t="n">
        <f aca="false">LOGINV(B7791,$B$7,$C$7)</f>
        <v>27.4304535137743</v>
      </c>
      <c r="E7791" s="16" t="n">
        <f aca="false">LOGINV(C7791,$B$8,$C$8)</f>
        <v>62.5928756366557</v>
      </c>
      <c r="F7791" s="16" t="n">
        <f aca="false">$B$5/100*E7791*2_Girdiler!$B$14*2_Girdiler!$B$15*2_Girdiler!$B$16</f>
        <v>1.57483675101826</v>
      </c>
      <c r="G7791" s="16" t="n">
        <f aca="false">MIN(MATCH(F7791,2_Girdiler!$B$20:$I$20,1),7)</f>
        <v>1</v>
      </c>
      <c r="H7791" s="16" t="n">
        <f aca="false">IF(F7791&gt;=40,2_Girdiler!$I$21+(F7791-40)*(2_Girdiler!$I$21-2_Girdiler!$H$21)/(2_Girdiler!$I$20-2_Girdiler!$H$20),INDEX(2_Girdiler!$B$21:$I$21,G7791)+(F7791-INDEX(2_Girdiler!$B$20:$I$20,G7791))*(INDEX(2_Girdiler!$B$21:$I$21,G7791+1)-INDEX(2_Girdiler!$B$21:$I$21,G7791))/(INDEX(2_Girdiler!$B$20:$I$20,G7791+1)-INDEX(2_Girdiler!$B$20:$I$20,G7791)))</f>
        <v>3.46464085224017</v>
      </c>
      <c r="I7791" s="16" t="n">
        <f aca="false">H7791/2_Girdiler!$B$17</f>
        <v>1.3880772645193</v>
      </c>
      <c r="J7791" s="16" t="n">
        <f aca="false">D7791+I7791</f>
        <v>28.8185307782936</v>
      </c>
    </row>
    <row r="7792" customFormat="false" ht="15" hidden="false" customHeight="false" outlineLevel="0" collapsed="false">
      <c r="A7792" s="0" t="n">
        <v>7780</v>
      </c>
      <c r="B7792" s="7" t="n">
        <v>0.983291</v>
      </c>
      <c r="C7792" s="7" t="n">
        <v>0.247178</v>
      </c>
      <c r="D7792" s="16" t="n">
        <f aca="false">LOGINV(B7792,$B$7,$C$7)</f>
        <v>44.3185699563662</v>
      </c>
      <c r="E7792" s="16" t="n">
        <f aca="false">LOGINV(C7792,$B$8,$C$8)</f>
        <v>70.2525297033481</v>
      </c>
      <c r="F7792" s="16" t="n">
        <f aca="false">$B$5/100*E7792*2_Girdiler!$B$14*2_Girdiler!$B$15*2_Girdiler!$B$16</f>
        <v>1.76755364733624</v>
      </c>
      <c r="G7792" s="16" t="n">
        <f aca="false">MIN(MATCH(F7792,2_Girdiler!$B$20:$I$20,1),7)</f>
        <v>1</v>
      </c>
      <c r="H7792" s="16" t="n">
        <f aca="false">IF(F7792&gt;=40,2_Girdiler!$I$21+(F7792-40)*(2_Girdiler!$I$21-2_Girdiler!$H$21)/(2_Girdiler!$I$20-2_Girdiler!$H$20),INDEX(2_Girdiler!$B$21:$I$21,G7792)+(F7792-INDEX(2_Girdiler!$B$20:$I$20,G7792))*(INDEX(2_Girdiler!$B$21:$I$21,G7792+1)-INDEX(2_Girdiler!$B$21:$I$21,G7792))/(INDEX(2_Girdiler!$B$20:$I$20,G7792+1)-INDEX(2_Girdiler!$B$20:$I$20,G7792)))</f>
        <v>3.88861802413972</v>
      </c>
      <c r="I7792" s="16" t="n">
        <f aca="false">H7792/2_Girdiler!$B$17</f>
        <v>1.55793991351752</v>
      </c>
      <c r="J7792" s="16" t="n">
        <f aca="false">D7792+I7792</f>
        <v>45.8765098698837</v>
      </c>
    </row>
    <row r="7793" customFormat="false" ht="15" hidden="false" customHeight="false" outlineLevel="0" collapsed="false">
      <c r="A7793" s="0" t="n">
        <v>7781</v>
      </c>
      <c r="B7793" s="7" t="n">
        <v>0.551389</v>
      </c>
      <c r="C7793" s="7" t="n">
        <v>0.829807</v>
      </c>
      <c r="D7793" s="16" t="n">
        <f aca="false">LOGINV(B7793,$B$7,$C$7)</f>
        <v>14.5530436416612</v>
      </c>
      <c r="E7793" s="16" t="n">
        <f aca="false">LOGINV(C7793,$B$8,$C$8)</f>
        <v>202.077362328163</v>
      </c>
      <c r="F7793" s="16" t="n">
        <f aca="false">$B$5/100*E7793*2_Girdiler!$B$14*2_Girdiler!$B$15*2_Girdiler!$B$16</f>
        <v>5.08426643617659</v>
      </c>
      <c r="G7793" s="16" t="n">
        <f aca="false">MIN(MATCH(F7793,2_Girdiler!$B$20:$I$20,1),7)</f>
        <v>2</v>
      </c>
      <c r="H7793" s="16" t="n">
        <f aca="false">IF(F7793&gt;=40,2_Girdiler!$I$21+(F7793-40)*(2_Girdiler!$I$21-2_Girdiler!$H$21)/(2_Girdiler!$I$20-2_Girdiler!$H$20),INDEX(2_Girdiler!$B$21:$I$21,G7793)+(F7793-INDEX(2_Girdiler!$B$20:$I$20,G7793))*(INDEX(2_Girdiler!$B$21:$I$21,G7793+1)-INDEX(2_Girdiler!$B$21:$I$21,G7793))/(INDEX(2_Girdiler!$B$20:$I$20,G7793+1)-INDEX(2_Girdiler!$B$20:$I$20,G7793)))</f>
        <v>11.1348262978825</v>
      </c>
      <c r="I7793" s="16" t="n">
        <f aca="false">H7793/2_Girdiler!$B$17</f>
        <v>4.46106822831833</v>
      </c>
      <c r="J7793" s="16" t="n">
        <f aca="false">D7793+I7793</f>
        <v>19.0141118699795</v>
      </c>
    </row>
    <row r="7794" customFormat="false" ht="15" hidden="false" customHeight="false" outlineLevel="0" collapsed="false">
      <c r="A7794" s="0" t="n">
        <v>7782</v>
      </c>
      <c r="B7794" s="7" t="n">
        <v>0.713448</v>
      </c>
      <c r="C7794" s="7" t="n">
        <v>0.523851</v>
      </c>
      <c r="D7794" s="16" t="n">
        <f aca="false">LOGINV(B7794,$B$7,$C$7)</f>
        <v>18.5391940579437</v>
      </c>
      <c r="E7794" s="16" t="n">
        <f aca="false">LOGINV(C7794,$B$8,$C$8)</f>
        <v>113.504638228262</v>
      </c>
      <c r="F7794" s="16" t="n">
        <f aca="false">$B$5/100*E7794*2_Girdiler!$B$14*2_Girdiler!$B$15*2_Girdiler!$B$16</f>
        <v>2.85577669782307</v>
      </c>
      <c r="G7794" s="16" t="n">
        <f aca="false">MIN(MATCH(F7794,2_Girdiler!$B$20:$I$20,1),7)</f>
        <v>1</v>
      </c>
      <c r="H7794" s="16" t="n">
        <f aca="false">IF(F7794&gt;=40,2_Girdiler!$I$21+(F7794-40)*(2_Girdiler!$I$21-2_Girdiler!$H$21)/(2_Girdiler!$I$20-2_Girdiler!$H$20),INDEX(2_Girdiler!$B$21:$I$21,G7794)+(F7794-INDEX(2_Girdiler!$B$20:$I$20,G7794))*(INDEX(2_Girdiler!$B$21:$I$21,G7794+1)-INDEX(2_Girdiler!$B$21:$I$21,G7794))/(INDEX(2_Girdiler!$B$20:$I$20,G7794+1)-INDEX(2_Girdiler!$B$20:$I$20,G7794)))</f>
        <v>6.28270873521074</v>
      </c>
      <c r="I7794" s="16" t="n">
        <f aca="false">H7794/2_Girdiler!$B$17</f>
        <v>2.51711087147866</v>
      </c>
      <c r="J7794" s="16" t="n">
        <f aca="false">D7794+I7794</f>
        <v>21.0563049294224</v>
      </c>
    </row>
    <row r="7795" customFormat="false" ht="15" hidden="false" customHeight="false" outlineLevel="0" collapsed="false">
      <c r="A7795" s="0" t="n">
        <v>7783</v>
      </c>
      <c r="B7795" s="7" t="n">
        <v>0.940221</v>
      </c>
      <c r="C7795" s="7" t="n">
        <v>0.951628</v>
      </c>
      <c r="D7795" s="16" t="n">
        <f aca="false">LOGINV(B7795,$B$7,$C$7)</f>
        <v>32.2483345284392</v>
      </c>
      <c r="E7795" s="16" t="n">
        <f aca="false">LOGINV(C7795,$B$8,$C$8)</f>
        <v>319.036772487315</v>
      </c>
      <c r="F7795" s="16" t="n">
        <f aca="false">$B$5/100*E7795*2_Girdiler!$B$14*2_Girdiler!$B$15*2_Girdiler!$B$16</f>
        <v>8.02696519578084</v>
      </c>
      <c r="G7795" s="16" t="n">
        <f aca="false">MIN(MATCH(F7795,2_Girdiler!$B$20:$I$20,1),7)</f>
        <v>2</v>
      </c>
      <c r="H7795" s="16" t="n">
        <f aca="false">IF(F7795&gt;=40,2_Girdiler!$I$21+(F7795-40)*(2_Girdiler!$I$21-2_Girdiler!$H$21)/(2_Girdiler!$I$20-2_Girdiler!$H$20),INDEX(2_Girdiler!$B$21:$I$21,G7795)+(F7795-INDEX(2_Girdiler!$B$20:$I$20,G7795))*(INDEX(2_Girdiler!$B$21:$I$21,G7795+1)-INDEX(2_Girdiler!$B$21:$I$21,G7795))/(INDEX(2_Girdiler!$B$20:$I$20,G7795+1)-INDEX(2_Girdiler!$B$20:$I$20,G7795)))</f>
        <v>15.8431443132493</v>
      </c>
      <c r="I7795" s="16" t="n">
        <f aca="false">H7795/2_Girdiler!$B$17</f>
        <v>6.347413587039</v>
      </c>
      <c r="J7795" s="16" t="n">
        <f aca="false">D7795+I7795</f>
        <v>38.5957481154782</v>
      </c>
    </row>
    <row r="7796" customFormat="false" ht="15" hidden="false" customHeight="false" outlineLevel="0" collapsed="false">
      <c r="A7796" s="0" t="n">
        <v>7784</v>
      </c>
      <c r="B7796" s="7" t="n">
        <v>0.084656</v>
      </c>
      <c r="C7796" s="7" t="n">
        <v>0.324431</v>
      </c>
      <c r="D7796" s="16" t="n">
        <f aca="false">LOGINV(B7796,$B$7,$C$7)</f>
        <v>6.29464640089056</v>
      </c>
      <c r="E7796" s="16" t="n">
        <f aca="false">LOGINV(C7796,$B$8,$C$8)</f>
        <v>81.3942589416201</v>
      </c>
      <c r="F7796" s="16" t="n">
        <f aca="false">$B$5/100*E7796*2_Girdiler!$B$14*2_Girdiler!$B$15*2_Girdiler!$B$16</f>
        <v>2.04787955497116</v>
      </c>
      <c r="G7796" s="16" t="n">
        <f aca="false">MIN(MATCH(F7796,2_Girdiler!$B$20:$I$20,1),7)</f>
        <v>1</v>
      </c>
      <c r="H7796" s="16" t="n">
        <f aca="false">IF(F7796&gt;=40,2_Girdiler!$I$21+(F7796-40)*(2_Girdiler!$I$21-2_Girdiler!$H$21)/(2_Girdiler!$I$20-2_Girdiler!$H$20),INDEX(2_Girdiler!$B$21:$I$21,G7796)+(F7796-INDEX(2_Girdiler!$B$20:$I$20,G7796))*(INDEX(2_Girdiler!$B$21:$I$21,G7796+1)-INDEX(2_Girdiler!$B$21:$I$21,G7796))/(INDEX(2_Girdiler!$B$20:$I$20,G7796+1)-INDEX(2_Girdiler!$B$20:$I$20,G7796)))</f>
        <v>4.50533502093656</v>
      </c>
      <c r="I7796" s="16" t="n">
        <f aca="false">H7796/2_Girdiler!$B$17</f>
        <v>1.80502204364445</v>
      </c>
      <c r="J7796" s="16" t="n">
        <f aca="false">D7796+I7796</f>
        <v>8.09966844453501</v>
      </c>
    </row>
    <row r="7797" customFormat="false" ht="15" hidden="false" customHeight="false" outlineLevel="0" collapsed="false">
      <c r="A7797" s="0" t="n">
        <v>7785</v>
      </c>
      <c r="B7797" s="7" t="n">
        <v>0.108306</v>
      </c>
      <c r="C7797" s="7" t="n">
        <v>0.820006</v>
      </c>
      <c r="D7797" s="16" t="n">
        <f aca="false">LOGINV(B7797,$B$7,$C$7)</f>
        <v>6.80109499078168</v>
      </c>
      <c r="E7797" s="16" t="n">
        <f aca="false">LOGINV(C7797,$B$8,$C$8)</f>
        <v>197.179009484067</v>
      </c>
      <c r="F7797" s="16" t="n">
        <f aca="false">$B$5/100*E7797*2_Girdiler!$B$14*2_Girdiler!$B$15*2_Girdiler!$B$16</f>
        <v>4.96102387861914</v>
      </c>
      <c r="G7797" s="16" t="n">
        <f aca="false">MIN(MATCH(F7797,2_Girdiler!$B$20:$I$20,1),7)</f>
        <v>1</v>
      </c>
      <c r="H7797" s="16" t="n">
        <f aca="false">IF(F7797&gt;=40,2_Girdiler!$I$21+(F7797-40)*(2_Girdiler!$I$21-2_Girdiler!$H$21)/(2_Girdiler!$I$20-2_Girdiler!$H$20),INDEX(2_Girdiler!$B$21:$I$21,G7797)+(F7797-INDEX(2_Girdiler!$B$20:$I$20,G7797))*(INDEX(2_Girdiler!$B$21:$I$21,G7797+1)-INDEX(2_Girdiler!$B$21:$I$21,G7797))/(INDEX(2_Girdiler!$B$20:$I$20,G7797+1)-INDEX(2_Girdiler!$B$20:$I$20,G7797)))</f>
        <v>10.9142525329621</v>
      </c>
      <c r="I7797" s="16" t="n">
        <f aca="false">H7797/2_Girdiler!$B$17</f>
        <v>4.3726973289111</v>
      </c>
      <c r="J7797" s="16" t="n">
        <f aca="false">D7797+I7797</f>
        <v>11.1737923196928</v>
      </c>
    </row>
    <row r="7798" customFormat="false" ht="15" hidden="false" customHeight="false" outlineLevel="0" collapsed="false">
      <c r="A7798" s="0" t="n">
        <v>7786</v>
      </c>
      <c r="B7798" s="7" t="n">
        <v>0.103866</v>
      </c>
      <c r="C7798" s="7" t="n">
        <v>0.860234</v>
      </c>
      <c r="D7798" s="16" t="n">
        <f aca="false">LOGINV(B7798,$B$7,$C$7)</f>
        <v>6.70982435454402</v>
      </c>
      <c r="E7798" s="16" t="n">
        <f aca="false">LOGINV(C7798,$B$8,$C$8)</f>
        <v>219.478486405329</v>
      </c>
      <c r="F7798" s="16" t="n">
        <f aca="false">$B$5/100*E7798*2_Girdiler!$B$14*2_Girdiler!$B$15*2_Girdiler!$B$16</f>
        <v>5.52207871795808</v>
      </c>
      <c r="G7798" s="16" t="n">
        <f aca="false">MIN(MATCH(F7798,2_Girdiler!$B$20:$I$20,1),7)</f>
        <v>2</v>
      </c>
      <c r="H7798" s="16" t="n">
        <f aca="false">IF(F7798&gt;=40,2_Girdiler!$I$21+(F7798-40)*(2_Girdiler!$I$21-2_Girdiler!$H$21)/(2_Girdiler!$I$20-2_Girdiler!$H$20),INDEX(2_Girdiler!$B$21:$I$21,G7798)+(F7798-INDEX(2_Girdiler!$B$20:$I$20,G7798))*(INDEX(2_Girdiler!$B$21:$I$21,G7798+1)-INDEX(2_Girdiler!$B$21:$I$21,G7798))/(INDEX(2_Girdiler!$B$20:$I$20,G7798+1)-INDEX(2_Girdiler!$B$20:$I$20,G7798)))</f>
        <v>11.8353259487329</v>
      </c>
      <c r="I7798" s="16" t="n">
        <f aca="false">H7798/2_Girdiler!$B$17</f>
        <v>4.7417171268962</v>
      </c>
      <c r="J7798" s="16" t="n">
        <f aca="false">D7798+I7798</f>
        <v>11.4515414814402</v>
      </c>
    </row>
    <row r="7799" customFormat="false" ht="15" hidden="false" customHeight="false" outlineLevel="0" collapsed="false">
      <c r="A7799" s="0" t="n">
        <v>7787</v>
      </c>
      <c r="B7799" s="7" t="n">
        <v>0.625014</v>
      </c>
      <c r="C7799" s="7" t="n">
        <v>0.116261</v>
      </c>
      <c r="D7799" s="16" t="n">
        <f aca="false">LOGINV(B7799,$B$7,$C$7)</f>
        <v>16.1744067212615</v>
      </c>
      <c r="E7799" s="16" t="n">
        <f aca="false">LOGINV(C7799,$B$8,$C$8)</f>
        <v>50.530381065924</v>
      </c>
      <c r="F7799" s="16" t="n">
        <f aca="false">$B$5/100*E7799*2_Girdiler!$B$14*2_Girdiler!$B$15*2_Girdiler!$B$16</f>
        <v>1.27134438761865</v>
      </c>
      <c r="G7799" s="16" t="n">
        <f aca="false">MIN(MATCH(F7799,2_Girdiler!$B$20:$I$20,1),7)</f>
        <v>1</v>
      </c>
      <c r="H7799" s="16" t="n">
        <f aca="false">IF(F7799&gt;=40,2_Girdiler!$I$21+(F7799-40)*(2_Girdiler!$I$21-2_Girdiler!$H$21)/(2_Girdiler!$I$20-2_Girdiler!$H$20),INDEX(2_Girdiler!$B$21:$I$21,G7799)+(F7799-INDEX(2_Girdiler!$B$20:$I$20,G7799))*(INDEX(2_Girdiler!$B$21:$I$21,G7799+1)-INDEX(2_Girdiler!$B$21:$I$21,G7799))/(INDEX(2_Girdiler!$B$20:$I$20,G7799+1)-INDEX(2_Girdiler!$B$20:$I$20,G7799)))</f>
        <v>2.79695765276102</v>
      </c>
      <c r="I7799" s="16" t="n">
        <f aca="false">H7799/2_Girdiler!$B$17</f>
        <v>1.12057598267669</v>
      </c>
      <c r="J7799" s="16" t="n">
        <f aca="false">D7799+I7799</f>
        <v>17.2949827039382</v>
      </c>
    </row>
    <row r="7800" customFormat="false" ht="15" hidden="false" customHeight="false" outlineLevel="0" collapsed="false">
      <c r="A7800" s="0" t="n">
        <v>7788</v>
      </c>
      <c r="B7800" s="7" t="n">
        <v>0.231188</v>
      </c>
      <c r="C7800" s="7" t="n">
        <v>0.260472</v>
      </c>
      <c r="D7800" s="16" t="n">
        <f aca="false">LOGINV(B7800,$B$7,$C$7)</f>
        <v>8.99028375083449</v>
      </c>
      <c r="E7800" s="16" t="n">
        <f aca="false">LOGINV(C7800,$B$8,$C$8)</f>
        <v>72.1601891414463</v>
      </c>
      <c r="F7800" s="16" t="n">
        <f aca="false">$B$5/100*E7800*2_Girdiler!$B$14*2_Girdiler!$B$15*2_Girdiler!$B$16</f>
        <v>1.81555035879879</v>
      </c>
      <c r="G7800" s="16" t="n">
        <f aca="false">MIN(MATCH(F7800,2_Girdiler!$B$20:$I$20,1),7)</f>
        <v>1</v>
      </c>
      <c r="H7800" s="16" t="n">
        <f aca="false">IF(F7800&gt;=40,2_Girdiler!$I$21+(F7800-40)*(2_Girdiler!$I$21-2_Girdiler!$H$21)/(2_Girdiler!$I$20-2_Girdiler!$H$20),INDEX(2_Girdiler!$B$21:$I$21,G7800)+(F7800-INDEX(2_Girdiler!$B$20:$I$20,G7800))*(INDEX(2_Girdiler!$B$21:$I$21,G7800+1)-INDEX(2_Girdiler!$B$21:$I$21,G7800))/(INDEX(2_Girdiler!$B$20:$I$20,G7800+1)-INDEX(2_Girdiler!$B$20:$I$20,G7800)))</f>
        <v>3.99421078935734</v>
      </c>
      <c r="I7800" s="16" t="n">
        <f aca="false">H7800/2_Girdiler!$B$17</f>
        <v>1.60024470727457</v>
      </c>
      <c r="J7800" s="16" t="n">
        <f aca="false">D7800+I7800</f>
        <v>10.5905284581091</v>
      </c>
    </row>
    <row r="7801" customFormat="false" ht="15" hidden="false" customHeight="false" outlineLevel="0" collapsed="false">
      <c r="A7801" s="0" t="n">
        <v>7789</v>
      </c>
      <c r="B7801" s="7" t="n">
        <v>0.711586</v>
      </c>
      <c r="C7801" s="7" t="n">
        <v>0.179053</v>
      </c>
      <c r="D7801" s="16" t="n">
        <f aca="false">LOGINV(B7801,$B$7,$C$7)</f>
        <v>18.4828370443606</v>
      </c>
      <c r="E7801" s="16" t="n">
        <f aca="false">LOGINV(C7801,$B$8,$C$8)</f>
        <v>60.3419451333472</v>
      </c>
      <c r="F7801" s="16" t="n">
        <f aca="false">$B$5/100*E7801*2_Girdiler!$B$14*2_Girdiler!$B$15*2_Girdiler!$B$16</f>
        <v>1.51820333955502</v>
      </c>
      <c r="G7801" s="16" t="n">
        <f aca="false">MIN(MATCH(F7801,2_Girdiler!$B$20:$I$20,1),7)</f>
        <v>1</v>
      </c>
      <c r="H7801" s="16" t="n">
        <f aca="false">IF(F7801&gt;=40,2_Girdiler!$I$21+(F7801-40)*(2_Girdiler!$I$21-2_Girdiler!$H$21)/(2_Girdiler!$I$20-2_Girdiler!$H$20),INDEX(2_Girdiler!$B$21:$I$21,G7801)+(F7801-INDEX(2_Girdiler!$B$20:$I$20,G7801))*(INDEX(2_Girdiler!$B$21:$I$21,G7801+1)-INDEX(2_Girdiler!$B$21:$I$21,G7801))/(INDEX(2_Girdiler!$B$20:$I$20,G7801+1)-INDEX(2_Girdiler!$B$20:$I$20,G7801)))</f>
        <v>3.34004734702104</v>
      </c>
      <c r="I7801" s="16" t="n">
        <f aca="false">H7801/2_Girdiler!$B$17</f>
        <v>1.33815999480009</v>
      </c>
      <c r="J7801" s="16" t="n">
        <f aca="false">D7801+I7801</f>
        <v>19.8209970391607</v>
      </c>
    </row>
    <row r="7802" customFormat="false" ht="15" hidden="false" customHeight="false" outlineLevel="0" collapsed="false">
      <c r="A7802" s="0" t="n">
        <v>7790</v>
      </c>
      <c r="B7802" s="7" t="n">
        <v>0.00044</v>
      </c>
      <c r="C7802" s="7" t="n">
        <v>0.795429</v>
      </c>
      <c r="D7802" s="16" t="n">
        <f aca="false">LOGINV(B7802,$B$7,$C$7)</f>
        <v>2.1206184224272</v>
      </c>
      <c r="E7802" s="16" t="n">
        <f aca="false">LOGINV(C7802,$B$8,$C$8)</f>
        <v>186.052269694429</v>
      </c>
      <c r="F7802" s="16" t="n">
        <f aca="false">$B$5/100*E7802*2_Girdiler!$B$14*2_Girdiler!$B$15*2_Girdiler!$B$16</f>
        <v>4.68107510551184</v>
      </c>
      <c r="G7802" s="16" t="n">
        <f aca="false">MIN(MATCH(F7802,2_Girdiler!$B$20:$I$20,1),7)</f>
        <v>1</v>
      </c>
      <c r="H7802" s="16" t="n">
        <f aca="false">IF(F7802&gt;=40,2_Girdiler!$I$21+(F7802-40)*(2_Girdiler!$I$21-2_Girdiler!$H$21)/(2_Girdiler!$I$20-2_Girdiler!$H$20),INDEX(2_Girdiler!$B$21:$I$21,G7802)+(F7802-INDEX(2_Girdiler!$B$20:$I$20,G7802))*(INDEX(2_Girdiler!$B$21:$I$21,G7802+1)-INDEX(2_Girdiler!$B$21:$I$21,G7802))/(INDEX(2_Girdiler!$B$20:$I$20,G7802+1)-INDEX(2_Girdiler!$B$20:$I$20,G7802)))</f>
        <v>10.298365232126</v>
      </c>
      <c r="I7802" s="16" t="n">
        <f aca="false">H7802/2_Girdiler!$B$17</f>
        <v>4.12594760902486</v>
      </c>
      <c r="J7802" s="16" t="n">
        <f aca="false">D7802+I7802</f>
        <v>6.24656603145205</v>
      </c>
    </row>
    <row r="7803" customFormat="false" ht="15" hidden="false" customHeight="false" outlineLevel="0" collapsed="false">
      <c r="A7803" s="0" t="n">
        <v>7791</v>
      </c>
      <c r="B7803" s="7" t="n">
        <v>0.02841</v>
      </c>
      <c r="C7803" s="7" t="n">
        <v>0.914948</v>
      </c>
      <c r="D7803" s="16" t="n">
        <f aca="false">LOGINV(B7803,$B$7,$C$7)</f>
        <v>4.68386754410492</v>
      </c>
      <c r="E7803" s="16" t="n">
        <f aca="false">LOGINV(C7803,$B$8,$C$8)</f>
        <v>264.746022893292</v>
      </c>
      <c r="F7803" s="16" t="n">
        <f aca="false">$B$5/100*E7803*2_Girdiler!$B$14*2_Girdiler!$B$15*2_Girdiler!$B$16</f>
        <v>6.66100993599523</v>
      </c>
      <c r="G7803" s="16" t="n">
        <f aca="false">MIN(MATCH(F7803,2_Girdiler!$B$20:$I$20,1),7)</f>
        <v>2</v>
      </c>
      <c r="H7803" s="16" t="n">
        <f aca="false">IF(F7803&gt;=40,2_Girdiler!$I$21+(F7803-40)*(2_Girdiler!$I$21-2_Girdiler!$H$21)/(2_Girdiler!$I$20-2_Girdiler!$H$20),INDEX(2_Girdiler!$B$21:$I$21,G7803)+(F7803-INDEX(2_Girdiler!$B$20:$I$20,G7803))*(INDEX(2_Girdiler!$B$21:$I$21,G7803+1)-INDEX(2_Girdiler!$B$21:$I$21,G7803))/(INDEX(2_Girdiler!$B$20:$I$20,G7803+1)-INDEX(2_Girdiler!$B$20:$I$20,G7803)))</f>
        <v>13.6576158975924</v>
      </c>
      <c r="I7803" s="16" t="n">
        <f aca="false">H7803/2_Girdiler!$B$17</f>
        <v>5.47180124102259</v>
      </c>
      <c r="J7803" s="16" t="n">
        <f aca="false">D7803+I7803</f>
        <v>10.1556687851275</v>
      </c>
    </row>
    <row r="7804" customFormat="false" ht="15" hidden="false" customHeight="false" outlineLevel="0" collapsed="false">
      <c r="A7804" s="0" t="n">
        <v>7792</v>
      </c>
      <c r="B7804" s="7" t="n">
        <v>0.469166</v>
      </c>
      <c r="C7804" s="7" t="n">
        <v>0.513174</v>
      </c>
      <c r="D7804" s="16" t="n">
        <f aca="false">LOGINV(B7804,$B$7,$C$7)</f>
        <v>12.9704788816477</v>
      </c>
      <c r="E7804" s="16" t="n">
        <f aca="false">LOGINV(C7804,$B$8,$C$8)</f>
        <v>111.558472237223</v>
      </c>
      <c r="F7804" s="16" t="n">
        <f aca="false">$B$5/100*E7804*2_Girdiler!$B$14*2_Girdiler!$B$15*2_Girdiler!$B$16</f>
        <v>2.80681116148853</v>
      </c>
      <c r="G7804" s="16" t="n">
        <f aca="false">MIN(MATCH(F7804,2_Girdiler!$B$20:$I$20,1),7)</f>
        <v>1</v>
      </c>
      <c r="H7804" s="16" t="n">
        <f aca="false">IF(F7804&gt;=40,2_Girdiler!$I$21+(F7804-40)*(2_Girdiler!$I$21-2_Girdiler!$H$21)/(2_Girdiler!$I$20-2_Girdiler!$H$20),INDEX(2_Girdiler!$B$21:$I$21,G7804)+(F7804-INDEX(2_Girdiler!$B$20:$I$20,G7804))*(INDEX(2_Girdiler!$B$21:$I$21,G7804+1)-INDEX(2_Girdiler!$B$21:$I$21,G7804))/(INDEX(2_Girdiler!$B$20:$I$20,G7804+1)-INDEX(2_Girdiler!$B$20:$I$20,G7804)))</f>
        <v>6.17498455527476</v>
      </c>
      <c r="I7804" s="16" t="n">
        <f aca="false">H7804/2_Girdiler!$B$17</f>
        <v>2.47395214554277</v>
      </c>
      <c r="J7804" s="16" t="n">
        <f aca="false">D7804+I7804</f>
        <v>15.4444310271904</v>
      </c>
    </row>
    <row r="7805" customFormat="false" ht="15" hidden="false" customHeight="false" outlineLevel="0" collapsed="false">
      <c r="A7805" s="0" t="n">
        <v>7793</v>
      </c>
      <c r="B7805" s="7" t="n">
        <v>0.200851</v>
      </c>
      <c r="C7805" s="7" t="n">
        <v>0.597039</v>
      </c>
      <c r="D7805" s="16" t="n">
        <f aca="false">LOGINV(B7805,$B$7,$C$7)</f>
        <v>8.48561597405831</v>
      </c>
      <c r="E7805" s="16" t="n">
        <f aca="false">LOGINV(C7805,$B$8,$C$8)</f>
        <v>127.973364715902</v>
      </c>
      <c r="F7805" s="16" t="n">
        <f aca="false">$B$5/100*E7805*2_Girdiler!$B$14*2_Girdiler!$B$15*2_Girdiler!$B$16</f>
        <v>3.2198098562521</v>
      </c>
      <c r="G7805" s="16" t="n">
        <f aca="false">MIN(MATCH(F7805,2_Girdiler!$B$20:$I$20,1),7)</f>
        <v>1</v>
      </c>
      <c r="H7805" s="16" t="n">
        <f aca="false">IF(F7805&gt;=40,2_Girdiler!$I$21+(F7805-40)*(2_Girdiler!$I$21-2_Girdiler!$H$21)/(2_Girdiler!$I$20-2_Girdiler!$H$20),INDEX(2_Girdiler!$B$21:$I$21,G7805)+(F7805-INDEX(2_Girdiler!$B$20:$I$20,G7805))*(INDEX(2_Girdiler!$B$21:$I$21,G7805+1)-INDEX(2_Girdiler!$B$21:$I$21,G7805))/(INDEX(2_Girdiler!$B$20:$I$20,G7805+1)-INDEX(2_Girdiler!$B$20:$I$20,G7805)))</f>
        <v>7.08358168375463</v>
      </c>
      <c r="I7805" s="16" t="n">
        <f aca="false">H7805/2_Girdiler!$B$17</f>
        <v>2.83797343099144</v>
      </c>
      <c r="J7805" s="16" t="n">
        <f aca="false">D7805+I7805</f>
        <v>11.3235894050498</v>
      </c>
    </row>
    <row r="7806" customFormat="false" ht="15" hidden="false" customHeight="false" outlineLevel="0" collapsed="false">
      <c r="A7806" s="0" t="n">
        <v>7794</v>
      </c>
      <c r="B7806" s="7" t="n">
        <v>0.232176</v>
      </c>
      <c r="C7806" s="7" t="n">
        <v>0.265162</v>
      </c>
      <c r="D7806" s="16" t="n">
        <f aca="false">LOGINV(B7806,$B$7,$C$7)</f>
        <v>9.00653745174062</v>
      </c>
      <c r="E7806" s="16" t="n">
        <f aca="false">LOGINV(C7806,$B$8,$C$8)</f>
        <v>72.8330927095291</v>
      </c>
      <c r="F7806" s="16" t="n">
        <f aca="false">$B$5/100*E7806*2_Girdiler!$B$14*2_Girdiler!$B$15*2_Girdiler!$B$16</f>
        <v>1.83248061257175</v>
      </c>
      <c r="G7806" s="16" t="n">
        <f aca="false">MIN(MATCH(F7806,2_Girdiler!$B$20:$I$20,1),7)</f>
        <v>1</v>
      </c>
      <c r="H7806" s="16" t="n">
        <f aca="false">IF(F7806&gt;=40,2_Girdiler!$I$21+(F7806-40)*(2_Girdiler!$I$21-2_Girdiler!$H$21)/(2_Girdiler!$I$20-2_Girdiler!$H$20),INDEX(2_Girdiler!$B$21:$I$21,G7806)+(F7806-INDEX(2_Girdiler!$B$20:$I$20,G7806))*(INDEX(2_Girdiler!$B$21:$I$21,G7806+1)-INDEX(2_Girdiler!$B$21:$I$21,G7806))/(INDEX(2_Girdiler!$B$20:$I$20,G7806+1)-INDEX(2_Girdiler!$B$20:$I$20,G7806)))</f>
        <v>4.03145734765785</v>
      </c>
      <c r="I7806" s="16" t="n">
        <f aca="false">H7806/2_Girdiler!$B$17</f>
        <v>1.61516720659369</v>
      </c>
      <c r="J7806" s="16" t="n">
        <f aca="false">D7806+I7806</f>
        <v>10.6217046583343</v>
      </c>
    </row>
    <row r="7807" customFormat="false" ht="15" hidden="false" customHeight="false" outlineLevel="0" collapsed="false">
      <c r="A7807" s="0" t="n">
        <v>7795</v>
      </c>
      <c r="B7807" s="7" t="n">
        <v>0.332782</v>
      </c>
      <c r="C7807" s="7" t="n">
        <v>0.851946</v>
      </c>
      <c r="D7807" s="16" t="n">
        <f aca="false">LOGINV(B7807,$B$7,$C$7)</f>
        <v>10.6426246441717</v>
      </c>
      <c r="E7807" s="16" t="n">
        <f aca="false">LOGINV(C7807,$B$8,$C$8)</f>
        <v>214.360209335019</v>
      </c>
      <c r="F7807" s="16" t="n">
        <f aca="false">$B$5/100*E7807*2_Girdiler!$B$14*2_Girdiler!$B$15*2_Girdiler!$B$16</f>
        <v>5.39330286686907</v>
      </c>
      <c r="G7807" s="16" t="n">
        <f aca="false">MIN(MATCH(F7807,2_Girdiler!$B$20:$I$20,1),7)</f>
        <v>2</v>
      </c>
      <c r="H7807" s="16" t="n">
        <f aca="false">IF(F7807&gt;=40,2_Girdiler!$I$21+(F7807-40)*(2_Girdiler!$I$21-2_Girdiler!$H$21)/(2_Girdiler!$I$20-2_Girdiler!$H$20),INDEX(2_Girdiler!$B$21:$I$21,G7807)+(F7807-INDEX(2_Girdiler!$B$20:$I$20,G7807))*(INDEX(2_Girdiler!$B$21:$I$21,G7807+1)-INDEX(2_Girdiler!$B$21:$I$21,G7807))/(INDEX(2_Girdiler!$B$20:$I$20,G7807+1)-INDEX(2_Girdiler!$B$20:$I$20,G7807)))</f>
        <v>11.6292845869905</v>
      </c>
      <c r="I7807" s="16" t="n">
        <f aca="false">H7807/2_Girdiler!$B$17</f>
        <v>4.65916850440325</v>
      </c>
      <c r="J7807" s="16" t="n">
        <f aca="false">D7807+I7807</f>
        <v>15.3017931485749</v>
      </c>
    </row>
    <row r="7808" customFormat="false" ht="15" hidden="false" customHeight="false" outlineLevel="0" collapsed="false">
      <c r="A7808" s="0" t="n">
        <v>7796</v>
      </c>
      <c r="B7808" s="7" t="n">
        <v>0.965866</v>
      </c>
      <c r="C7808" s="7" t="n">
        <v>0.314001</v>
      </c>
      <c r="D7808" s="16" t="n">
        <f aca="false">LOGINV(B7808,$B$7,$C$7)</f>
        <v>37.4149544263132</v>
      </c>
      <c r="E7808" s="16" t="n">
        <f aca="false">LOGINV(C7808,$B$8,$C$8)</f>
        <v>79.874599709942</v>
      </c>
      <c r="F7808" s="16" t="n">
        <f aca="false">$B$5/100*E7808*2_Girdiler!$B$14*2_Girdiler!$B$15*2_Girdiler!$B$16</f>
        <v>2.00964492870214</v>
      </c>
      <c r="G7808" s="16" t="n">
        <f aca="false">MIN(MATCH(F7808,2_Girdiler!$B$20:$I$20,1),7)</f>
        <v>1</v>
      </c>
      <c r="H7808" s="16" t="n">
        <f aca="false">IF(F7808&gt;=40,2_Girdiler!$I$21+(F7808-40)*(2_Girdiler!$I$21-2_Girdiler!$H$21)/(2_Girdiler!$I$20-2_Girdiler!$H$20),INDEX(2_Girdiler!$B$21:$I$21,G7808)+(F7808-INDEX(2_Girdiler!$B$20:$I$20,G7808))*(INDEX(2_Girdiler!$B$21:$I$21,G7808+1)-INDEX(2_Girdiler!$B$21:$I$21,G7808))/(INDEX(2_Girdiler!$B$20:$I$20,G7808+1)-INDEX(2_Girdiler!$B$20:$I$20,G7808)))</f>
        <v>4.42121884314471</v>
      </c>
      <c r="I7808" s="16" t="n">
        <f aca="false">H7808/2_Girdiler!$B$17</f>
        <v>1.77132165190093</v>
      </c>
      <c r="J7808" s="16" t="n">
        <f aca="false">D7808+I7808</f>
        <v>39.1862760782142</v>
      </c>
    </row>
    <row r="7809" customFormat="false" ht="15" hidden="false" customHeight="false" outlineLevel="0" collapsed="false">
      <c r="A7809" s="0" t="n">
        <v>7797</v>
      </c>
      <c r="B7809" s="7" t="n">
        <v>0.78366</v>
      </c>
      <c r="C7809" s="7" t="n">
        <v>0.817259</v>
      </c>
      <c r="D7809" s="16" t="n">
        <f aca="false">LOGINV(B7809,$B$7,$C$7)</f>
        <v>20.9710678586456</v>
      </c>
      <c r="E7809" s="16" t="n">
        <f aca="false">LOGINV(C7809,$B$8,$C$8)</f>
        <v>195.857299084204</v>
      </c>
      <c r="F7809" s="16" t="n">
        <f aca="false">$B$5/100*E7809*2_Girdiler!$B$14*2_Girdiler!$B$15*2_Girdiler!$B$16</f>
        <v>4.92776964495857</v>
      </c>
      <c r="G7809" s="16" t="n">
        <f aca="false">MIN(MATCH(F7809,2_Girdiler!$B$20:$I$20,1),7)</f>
        <v>1</v>
      </c>
      <c r="H7809" s="16" t="n">
        <f aca="false">IF(F7809&gt;=40,2_Girdiler!$I$21+(F7809-40)*(2_Girdiler!$I$21-2_Girdiler!$H$21)/(2_Girdiler!$I$20-2_Girdiler!$H$20),INDEX(2_Girdiler!$B$21:$I$21,G7809)+(F7809-INDEX(2_Girdiler!$B$20:$I$20,G7809))*(INDEX(2_Girdiler!$B$21:$I$21,G7809+1)-INDEX(2_Girdiler!$B$21:$I$21,G7809))/(INDEX(2_Girdiler!$B$20:$I$20,G7809+1)-INDEX(2_Girdiler!$B$20:$I$20,G7809)))</f>
        <v>10.8410932189089</v>
      </c>
      <c r="I7809" s="16" t="n">
        <f aca="false">H7809/2_Girdiler!$B$17</f>
        <v>4.34338670629362</v>
      </c>
      <c r="J7809" s="16" t="n">
        <f aca="false">D7809+I7809</f>
        <v>25.3144545649392</v>
      </c>
    </row>
    <row r="7810" customFormat="false" ht="15" hidden="false" customHeight="false" outlineLevel="0" collapsed="false">
      <c r="A7810" s="0" t="n">
        <v>7798</v>
      </c>
      <c r="B7810" s="7" t="n">
        <v>0.684151</v>
      </c>
      <c r="C7810" s="7" t="n">
        <v>0.266124</v>
      </c>
      <c r="D7810" s="16" t="n">
        <f aca="false">LOGINV(B7810,$B$7,$C$7)</f>
        <v>17.6897106676306</v>
      </c>
      <c r="E7810" s="16" t="n">
        <f aca="false">LOGINV(C7810,$B$8,$C$8)</f>
        <v>72.9711337727371</v>
      </c>
      <c r="F7810" s="16" t="n">
        <f aca="false">$B$5/100*E7810*2_Girdiler!$B$14*2_Girdiler!$B$15*2_Girdiler!$B$16</f>
        <v>1.83595372572206</v>
      </c>
      <c r="G7810" s="16" t="n">
        <f aca="false">MIN(MATCH(F7810,2_Girdiler!$B$20:$I$20,1),7)</f>
        <v>1</v>
      </c>
      <c r="H7810" s="16" t="n">
        <f aca="false">IF(F7810&gt;=40,2_Girdiler!$I$21+(F7810-40)*(2_Girdiler!$I$21-2_Girdiler!$H$21)/(2_Girdiler!$I$20-2_Girdiler!$H$20),INDEX(2_Girdiler!$B$21:$I$21,G7810)+(F7810-INDEX(2_Girdiler!$B$20:$I$20,G7810))*(INDEX(2_Girdiler!$B$21:$I$21,G7810+1)-INDEX(2_Girdiler!$B$21:$I$21,G7810))/(INDEX(2_Girdiler!$B$20:$I$20,G7810+1)-INDEX(2_Girdiler!$B$20:$I$20,G7810)))</f>
        <v>4.03909819658854</v>
      </c>
      <c r="I7810" s="16" t="n">
        <f aca="false">H7810/2_Girdiler!$B$17</f>
        <v>1.61822844414605</v>
      </c>
      <c r="J7810" s="16" t="n">
        <f aca="false">D7810+I7810</f>
        <v>19.3079391117767</v>
      </c>
    </row>
    <row r="7811" customFormat="false" ht="15" hidden="false" customHeight="false" outlineLevel="0" collapsed="false">
      <c r="A7811" s="0" t="n">
        <v>7799</v>
      </c>
      <c r="B7811" s="7" t="n">
        <v>0.595302</v>
      </c>
      <c r="C7811" s="7" t="n">
        <v>0.62274</v>
      </c>
      <c r="D7811" s="16" t="n">
        <f aca="false">LOGINV(B7811,$B$7,$C$7)</f>
        <v>15.4908238142086</v>
      </c>
      <c r="E7811" s="16" t="n">
        <f aca="false">LOGINV(C7811,$B$8,$C$8)</f>
        <v>133.628991669518</v>
      </c>
      <c r="F7811" s="16" t="n">
        <f aca="false">$B$5/100*E7811*2_Girdiler!$B$14*2_Girdiler!$B$15*2_Girdiler!$B$16</f>
        <v>3.36210543040508</v>
      </c>
      <c r="G7811" s="16" t="n">
        <f aca="false">MIN(MATCH(F7811,2_Girdiler!$B$20:$I$20,1),7)</f>
        <v>1</v>
      </c>
      <c r="H7811" s="16" t="n">
        <f aca="false">IF(F7811&gt;=40,2_Girdiler!$I$21+(F7811-40)*(2_Girdiler!$I$21-2_Girdiler!$H$21)/(2_Girdiler!$I$20-2_Girdiler!$H$20),INDEX(2_Girdiler!$B$21:$I$21,G7811)+(F7811-INDEX(2_Girdiler!$B$20:$I$20,G7811))*(INDEX(2_Girdiler!$B$21:$I$21,G7811+1)-INDEX(2_Girdiler!$B$21:$I$21,G7811))/(INDEX(2_Girdiler!$B$20:$I$20,G7811+1)-INDEX(2_Girdiler!$B$20:$I$20,G7811)))</f>
        <v>7.39663194689119</v>
      </c>
      <c r="I7811" s="16" t="n">
        <f aca="false">H7811/2_Girdiler!$B$17</f>
        <v>2.96339420949166</v>
      </c>
      <c r="J7811" s="16" t="n">
        <f aca="false">D7811+I7811</f>
        <v>18.4542180237003</v>
      </c>
    </row>
    <row r="7812" customFormat="false" ht="15" hidden="false" customHeight="false" outlineLevel="0" collapsed="false">
      <c r="A7812" s="0" t="n">
        <v>7800</v>
      </c>
      <c r="B7812" s="7" t="n">
        <v>0.8003</v>
      </c>
      <c r="C7812" s="7" t="n">
        <v>0.465839</v>
      </c>
      <c r="D7812" s="16" t="n">
        <f aca="false">LOGINV(B7812,$B$7,$C$7)</f>
        <v>21.6610830087208</v>
      </c>
      <c r="E7812" s="16" t="n">
        <f aca="false">LOGINV(C7812,$B$8,$C$8)</f>
        <v>103.325881546734</v>
      </c>
      <c r="F7812" s="16" t="n">
        <f aca="false">$B$5/100*E7812*2_Girdiler!$B$14*2_Girdiler!$B$15*2_Girdiler!$B$16</f>
        <v>2.59967917971582</v>
      </c>
      <c r="G7812" s="16" t="n">
        <f aca="false">MIN(MATCH(F7812,2_Girdiler!$B$20:$I$20,1),7)</f>
        <v>1</v>
      </c>
      <c r="H7812" s="16" t="n">
        <f aca="false">IF(F7812&gt;=40,2_Girdiler!$I$21+(F7812-40)*(2_Girdiler!$I$21-2_Girdiler!$H$21)/(2_Girdiler!$I$20-2_Girdiler!$H$20),INDEX(2_Girdiler!$B$21:$I$21,G7812)+(F7812-INDEX(2_Girdiler!$B$20:$I$20,G7812))*(INDEX(2_Girdiler!$B$21:$I$21,G7812+1)-INDEX(2_Girdiler!$B$21:$I$21,G7812))/(INDEX(2_Girdiler!$B$20:$I$20,G7812+1)-INDEX(2_Girdiler!$B$20:$I$20,G7812)))</f>
        <v>5.71929419537481</v>
      </c>
      <c r="I7812" s="16" t="n">
        <f aca="false">H7812/2_Girdiler!$B$17</f>
        <v>2.29138389237773</v>
      </c>
      <c r="J7812" s="16" t="n">
        <f aca="false">D7812+I7812</f>
        <v>23.9524669010985</v>
      </c>
    </row>
    <row r="7813" customFormat="false" ht="15" hidden="false" customHeight="false" outlineLevel="0" collapsed="false">
      <c r="A7813" s="0" t="n">
        <v>7801</v>
      </c>
      <c r="B7813" s="7" t="n">
        <v>0.087359</v>
      </c>
      <c r="C7813" s="7" t="n">
        <v>0.500915</v>
      </c>
      <c r="D7813" s="16" t="n">
        <f aca="false">LOGINV(B7813,$B$7,$C$7)</f>
        <v>6.3553520328239</v>
      </c>
      <c r="E7813" s="16" t="n">
        <f aca="false">LOGINV(C7813,$B$8,$C$8)</f>
        <v>109.367041913657</v>
      </c>
      <c r="F7813" s="16" t="n">
        <f aca="false">$B$5/100*E7813*2_Girdiler!$B$14*2_Girdiler!$B$15*2_Girdiler!$B$16</f>
        <v>2.75167477454761</v>
      </c>
      <c r="G7813" s="16" t="n">
        <f aca="false">MIN(MATCH(F7813,2_Girdiler!$B$20:$I$20,1),7)</f>
        <v>1</v>
      </c>
      <c r="H7813" s="16" t="n">
        <f aca="false">IF(F7813&gt;=40,2_Girdiler!$I$21+(F7813-40)*(2_Girdiler!$I$21-2_Girdiler!$H$21)/(2_Girdiler!$I$20-2_Girdiler!$H$20),INDEX(2_Girdiler!$B$21:$I$21,G7813)+(F7813-INDEX(2_Girdiler!$B$20:$I$20,G7813))*(INDEX(2_Girdiler!$B$21:$I$21,G7813+1)-INDEX(2_Girdiler!$B$21:$I$21,G7813))/(INDEX(2_Girdiler!$B$20:$I$20,G7813+1)-INDEX(2_Girdiler!$B$20:$I$20,G7813)))</f>
        <v>6.05368450400475</v>
      </c>
      <c r="I7813" s="16" t="n">
        <f aca="false">H7813/2_Girdiler!$B$17</f>
        <v>2.42535436859165</v>
      </c>
      <c r="J7813" s="16" t="n">
        <f aca="false">D7813+I7813</f>
        <v>8.78070640141554</v>
      </c>
    </row>
    <row r="7814" customFormat="false" ht="15" hidden="false" customHeight="false" outlineLevel="0" collapsed="false">
      <c r="A7814" s="0" t="n">
        <v>7802</v>
      </c>
      <c r="B7814" s="7" t="n">
        <v>0.652079</v>
      </c>
      <c r="C7814" s="7" t="n">
        <v>0.895151</v>
      </c>
      <c r="D7814" s="16" t="n">
        <f aca="false">LOGINV(B7814,$B$7,$C$7)</f>
        <v>16.8392023970748</v>
      </c>
      <c r="E7814" s="16" t="n">
        <f aca="false">LOGINV(C7814,$B$8,$C$8)</f>
        <v>245.412843907068</v>
      </c>
      <c r="F7814" s="16" t="n">
        <f aca="false">$B$5/100*E7814*2_Girdiler!$B$14*2_Girdiler!$B$15*2_Girdiler!$B$16</f>
        <v>6.17458715270182</v>
      </c>
      <c r="G7814" s="16" t="n">
        <f aca="false">MIN(MATCH(F7814,2_Girdiler!$B$20:$I$20,1),7)</f>
        <v>2</v>
      </c>
      <c r="H7814" s="16" t="n">
        <f aca="false">IF(F7814&gt;=40,2_Girdiler!$I$21+(F7814-40)*(2_Girdiler!$I$21-2_Girdiler!$H$21)/(2_Girdiler!$I$20-2_Girdiler!$H$20),INDEX(2_Girdiler!$B$21:$I$21,G7814)+(F7814-INDEX(2_Girdiler!$B$20:$I$20,G7814))*(INDEX(2_Girdiler!$B$21:$I$21,G7814+1)-INDEX(2_Girdiler!$B$21:$I$21,G7814))/(INDEX(2_Girdiler!$B$20:$I$20,G7814+1)-INDEX(2_Girdiler!$B$20:$I$20,G7814)))</f>
        <v>12.8793394443229</v>
      </c>
      <c r="I7814" s="16" t="n">
        <f aca="false">H7814/2_Girdiler!$B$17</f>
        <v>5.15999176455245</v>
      </c>
      <c r="J7814" s="16" t="n">
        <f aca="false">D7814+I7814</f>
        <v>21.9991941616273</v>
      </c>
    </row>
    <row r="7815" customFormat="false" ht="15" hidden="false" customHeight="false" outlineLevel="0" collapsed="false">
      <c r="A7815" s="0" t="n">
        <v>7803</v>
      </c>
      <c r="B7815" s="7" t="n">
        <v>0.657314</v>
      </c>
      <c r="C7815" s="7" t="n">
        <v>0.130815</v>
      </c>
      <c r="D7815" s="16" t="n">
        <f aca="false">LOGINV(B7815,$B$7,$C$7)</f>
        <v>16.9730537319711</v>
      </c>
      <c r="E7815" s="16" t="n">
        <f aca="false">LOGINV(C7815,$B$8,$C$8)</f>
        <v>52.9117331698884</v>
      </c>
      <c r="F7815" s="16" t="n">
        <f aca="false">$B$5/100*E7815*2_Girdiler!$B$14*2_Girdiler!$B$15*2_Girdiler!$B$16</f>
        <v>1.33125920655439</v>
      </c>
      <c r="G7815" s="16" t="n">
        <f aca="false">MIN(MATCH(F7815,2_Girdiler!$B$20:$I$20,1),7)</f>
        <v>1</v>
      </c>
      <c r="H7815" s="16" t="n">
        <f aca="false">IF(F7815&gt;=40,2_Girdiler!$I$21+(F7815-40)*(2_Girdiler!$I$21-2_Girdiler!$H$21)/(2_Girdiler!$I$20-2_Girdiler!$H$20),INDEX(2_Girdiler!$B$21:$I$21,G7815)+(F7815-INDEX(2_Girdiler!$B$20:$I$20,G7815))*(INDEX(2_Girdiler!$B$21:$I$21,G7815+1)-INDEX(2_Girdiler!$B$21:$I$21,G7815))/(INDEX(2_Girdiler!$B$20:$I$20,G7815+1)-INDEX(2_Girdiler!$B$20:$I$20,G7815)))</f>
        <v>2.92877025441966</v>
      </c>
      <c r="I7815" s="16" t="n">
        <f aca="false">H7815/2_Girdiler!$B$17</f>
        <v>1.17338551859762</v>
      </c>
      <c r="J7815" s="16" t="n">
        <f aca="false">D7815+I7815</f>
        <v>18.1464392505687</v>
      </c>
    </row>
    <row r="7816" customFormat="false" ht="15" hidden="false" customHeight="false" outlineLevel="0" collapsed="false">
      <c r="A7816" s="0" t="n">
        <v>7804</v>
      </c>
      <c r="B7816" s="7" t="n">
        <v>0.149026</v>
      </c>
      <c r="C7816" s="7" t="n">
        <v>0.410595</v>
      </c>
      <c r="D7816" s="16" t="n">
        <f aca="false">LOGINV(B7816,$B$7,$C$7)</f>
        <v>7.58185943591596</v>
      </c>
      <c r="E7816" s="16" t="n">
        <f aca="false">LOGINV(C7816,$B$8,$C$8)</f>
        <v>94.3807007104692</v>
      </c>
      <c r="F7816" s="16" t="n">
        <f aca="false">$B$5/100*E7816*2_Girdiler!$B$14*2_Girdiler!$B$15*2_Girdiler!$B$16</f>
        <v>2.37461842987541</v>
      </c>
      <c r="G7816" s="16" t="n">
        <f aca="false">MIN(MATCH(F7816,2_Girdiler!$B$20:$I$20,1),7)</f>
        <v>1</v>
      </c>
      <c r="H7816" s="16" t="n">
        <f aca="false">IF(F7816&gt;=40,2_Girdiler!$I$21+(F7816-40)*(2_Girdiler!$I$21-2_Girdiler!$H$21)/(2_Girdiler!$I$20-2_Girdiler!$H$20),INDEX(2_Girdiler!$B$21:$I$21,G7816)+(F7816-INDEX(2_Girdiler!$B$20:$I$20,G7816))*(INDEX(2_Girdiler!$B$21:$I$21,G7816+1)-INDEX(2_Girdiler!$B$21:$I$21,G7816))/(INDEX(2_Girdiler!$B$20:$I$20,G7816+1)-INDEX(2_Girdiler!$B$20:$I$20,G7816)))</f>
        <v>5.22416054572589</v>
      </c>
      <c r="I7816" s="16" t="n">
        <f aca="false">H7816/2_Girdiler!$B$17</f>
        <v>2.093013039153</v>
      </c>
      <c r="J7816" s="16" t="n">
        <f aca="false">D7816+I7816</f>
        <v>9.67487247506896</v>
      </c>
    </row>
    <row r="7817" customFormat="false" ht="15" hidden="false" customHeight="false" outlineLevel="0" collapsed="false">
      <c r="A7817" s="0" t="n">
        <v>7805</v>
      </c>
      <c r="B7817" s="7" t="n">
        <v>0.157481</v>
      </c>
      <c r="C7817" s="7" t="n">
        <v>0.719766</v>
      </c>
      <c r="D7817" s="16" t="n">
        <f aca="false">LOGINV(B7817,$B$7,$C$7)</f>
        <v>7.73448121046439</v>
      </c>
      <c r="E7817" s="16" t="n">
        <f aca="false">LOGINV(C7817,$B$8,$C$8)</f>
        <v>159.015971475114</v>
      </c>
      <c r="F7817" s="16" t="n">
        <f aca="false">$B$5/100*E7817*2_Girdiler!$B$14*2_Girdiler!$B$15*2_Girdiler!$B$16</f>
        <v>4.00084184231386</v>
      </c>
      <c r="G7817" s="16" t="n">
        <f aca="false">MIN(MATCH(F7817,2_Girdiler!$B$20:$I$20,1),7)</f>
        <v>1</v>
      </c>
      <c r="H7817" s="16" t="n">
        <f aca="false">IF(F7817&gt;=40,2_Girdiler!$I$21+(F7817-40)*(2_Girdiler!$I$21-2_Girdiler!$H$21)/(2_Girdiler!$I$20-2_Girdiler!$H$20),INDEX(2_Girdiler!$B$21:$I$21,G7817)+(F7817-INDEX(2_Girdiler!$B$20:$I$20,G7817))*(INDEX(2_Girdiler!$B$21:$I$21,G7817+1)-INDEX(2_Girdiler!$B$21:$I$21,G7817))/(INDEX(2_Girdiler!$B$20:$I$20,G7817+1)-INDEX(2_Girdiler!$B$20:$I$20,G7817)))</f>
        <v>8.80185205309048</v>
      </c>
      <c r="I7817" s="16" t="n">
        <f aca="false">H7817/2_Girdiler!$B$17</f>
        <v>3.52638303409074</v>
      </c>
      <c r="J7817" s="16" t="n">
        <f aca="false">D7817+I7817</f>
        <v>11.2608642445551</v>
      </c>
    </row>
    <row r="7818" customFormat="false" ht="15" hidden="false" customHeight="false" outlineLevel="0" collapsed="false">
      <c r="A7818" s="0" t="n">
        <v>7806</v>
      </c>
      <c r="B7818" s="7" t="n">
        <v>0.218323</v>
      </c>
      <c r="C7818" s="7" t="n">
        <v>0.924355</v>
      </c>
      <c r="D7818" s="16" t="n">
        <f aca="false">LOGINV(B7818,$B$7,$C$7)</f>
        <v>8.7777102976906</v>
      </c>
      <c r="E7818" s="16" t="n">
        <f aca="false">LOGINV(C7818,$B$8,$C$8)</f>
        <v>275.755605492216</v>
      </c>
      <c r="F7818" s="16" t="n">
        <f aca="false">$B$5/100*E7818*2_Girdiler!$B$14*2_Girdiler!$B$15*2_Girdiler!$B$16</f>
        <v>6.93801103418416</v>
      </c>
      <c r="G7818" s="16" t="n">
        <f aca="false">MIN(MATCH(F7818,2_Girdiler!$B$20:$I$20,1),7)</f>
        <v>2</v>
      </c>
      <c r="H7818" s="16" t="n">
        <f aca="false">IF(F7818&gt;=40,2_Girdiler!$I$21+(F7818-40)*(2_Girdiler!$I$21-2_Girdiler!$H$21)/(2_Girdiler!$I$20-2_Girdiler!$H$20),INDEX(2_Girdiler!$B$21:$I$21,G7818)+(F7818-INDEX(2_Girdiler!$B$20:$I$20,G7818))*(INDEX(2_Girdiler!$B$21:$I$21,G7818+1)-INDEX(2_Girdiler!$B$21:$I$21,G7818))/(INDEX(2_Girdiler!$B$20:$I$20,G7818+1)-INDEX(2_Girdiler!$B$20:$I$20,G7818)))</f>
        <v>14.1008176546947</v>
      </c>
      <c r="I7818" s="16" t="n">
        <f aca="false">H7818/2_Girdiler!$B$17</f>
        <v>5.64936604755395</v>
      </c>
      <c r="J7818" s="16" t="n">
        <f aca="false">D7818+I7818</f>
        <v>14.4270763452445</v>
      </c>
    </row>
    <row r="7819" customFormat="false" ht="15" hidden="false" customHeight="false" outlineLevel="0" collapsed="false">
      <c r="A7819" s="0" t="n">
        <v>7807</v>
      </c>
      <c r="B7819" s="7" t="n">
        <v>0.818572</v>
      </c>
      <c r="C7819" s="7" t="n">
        <v>0.166342</v>
      </c>
      <c r="D7819" s="16" t="n">
        <f aca="false">LOGINV(B7819,$B$7,$C$7)</f>
        <v>22.4883771399416</v>
      </c>
      <c r="E7819" s="16" t="n">
        <f aca="false">LOGINV(C7819,$B$8,$C$8)</f>
        <v>58.4352417921809</v>
      </c>
      <c r="F7819" s="16" t="n">
        <f aca="false">$B$5/100*E7819*2_Girdiler!$B$14*2_Girdiler!$B$15*2_Girdiler!$B$16</f>
        <v>1.47023068349127</v>
      </c>
      <c r="G7819" s="16" t="n">
        <f aca="false">MIN(MATCH(F7819,2_Girdiler!$B$20:$I$20,1),7)</f>
        <v>1</v>
      </c>
      <c r="H7819" s="16" t="n">
        <f aca="false">IF(F7819&gt;=40,2_Girdiler!$I$21+(F7819-40)*(2_Girdiler!$I$21-2_Girdiler!$H$21)/(2_Girdiler!$I$20-2_Girdiler!$H$20),INDEX(2_Girdiler!$B$21:$I$21,G7819)+(F7819-INDEX(2_Girdiler!$B$20:$I$20,G7819))*(INDEX(2_Girdiler!$B$21:$I$21,G7819+1)-INDEX(2_Girdiler!$B$21:$I$21,G7819))/(INDEX(2_Girdiler!$B$20:$I$20,G7819+1)-INDEX(2_Girdiler!$B$20:$I$20,G7819)))</f>
        <v>3.2345075036808</v>
      </c>
      <c r="I7819" s="16" t="n">
        <f aca="false">H7819/2_Girdiler!$B$17</f>
        <v>1.29587640371827</v>
      </c>
      <c r="J7819" s="16" t="n">
        <f aca="false">D7819+I7819</f>
        <v>23.7842535436598</v>
      </c>
    </row>
    <row r="7820" customFormat="false" ht="15" hidden="false" customHeight="false" outlineLevel="0" collapsed="false">
      <c r="A7820" s="0" t="n">
        <v>7808</v>
      </c>
      <c r="B7820" s="7" t="n">
        <v>0.092154</v>
      </c>
      <c r="C7820" s="7" t="n">
        <v>0.256111</v>
      </c>
      <c r="D7820" s="16" t="n">
        <f aca="false">LOGINV(B7820,$B$7,$C$7)</f>
        <v>6.46105041404815</v>
      </c>
      <c r="E7820" s="16" t="n">
        <f aca="false">LOGINV(C7820,$B$8,$C$8)</f>
        <v>71.5345234000671</v>
      </c>
      <c r="F7820" s="16" t="n">
        <f aca="false">$B$5/100*E7820*2_Girdiler!$B$14*2_Girdiler!$B$15*2_Girdiler!$B$16</f>
        <v>1.79980860874569</v>
      </c>
      <c r="G7820" s="16" t="n">
        <f aca="false">MIN(MATCH(F7820,2_Girdiler!$B$20:$I$20,1),7)</f>
        <v>1</v>
      </c>
      <c r="H7820" s="16" t="n">
        <f aca="false">IF(F7820&gt;=40,2_Girdiler!$I$21+(F7820-40)*(2_Girdiler!$I$21-2_Girdiler!$H$21)/(2_Girdiler!$I$20-2_Girdiler!$H$20),INDEX(2_Girdiler!$B$21:$I$21,G7820)+(F7820-INDEX(2_Girdiler!$B$20:$I$20,G7820))*(INDEX(2_Girdiler!$B$21:$I$21,G7820+1)-INDEX(2_Girdiler!$B$21:$I$21,G7820))/(INDEX(2_Girdiler!$B$20:$I$20,G7820+1)-INDEX(2_Girdiler!$B$20:$I$20,G7820)))</f>
        <v>3.95957893924052</v>
      </c>
      <c r="I7820" s="16" t="n">
        <f aca="false">H7820/2_Girdiler!$B$17</f>
        <v>1.58636976732392</v>
      </c>
      <c r="J7820" s="16" t="n">
        <f aca="false">D7820+I7820</f>
        <v>8.04742018137208</v>
      </c>
    </row>
    <row r="7821" customFormat="false" ht="15" hidden="false" customHeight="false" outlineLevel="0" collapsed="false">
      <c r="A7821" s="0" t="n">
        <v>7809</v>
      </c>
      <c r="B7821" s="7" t="n">
        <v>0.111163</v>
      </c>
      <c r="C7821" s="7" t="n">
        <v>0.430032</v>
      </c>
      <c r="D7821" s="16" t="n">
        <f aca="false">LOGINV(B7821,$B$7,$C$7)</f>
        <v>6.85904182155743</v>
      </c>
      <c r="E7821" s="16" t="n">
        <f aca="false">LOGINV(C7821,$B$8,$C$8)</f>
        <v>97.4590366494818</v>
      </c>
      <c r="F7821" s="16" t="n">
        <f aca="false">$B$5/100*E7821*2_Girdiler!$B$14*2_Girdiler!$B$15*2_Girdiler!$B$16</f>
        <v>2.45206936210096</v>
      </c>
      <c r="G7821" s="16" t="n">
        <f aca="false">MIN(MATCH(F7821,2_Girdiler!$B$20:$I$20,1),7)</f>
        <v>1</v>
      </c>
      <c r="H7821" s="16" t="n">
        <f aca="false">IF(F7821&gt;=40,2_Girdiler!$I$21+(F7821-40)*(2_Girdiler!$I$21-2_Girdiler!$H$21)/(2_Girdiler!$I$20-2_Girdiler!$H$20),INDEX(2_Girdiler!$B$21:$I$21,G7821)+(F7821-INDEX(2_Girdiler!$B$20:$I$20,G7821))*(INDEX(2_Girdiler!$B$21:$I$21,G7821+1)-INDEX(2_Girdiler!$B$21:$I$21,G7821))/(INDEX(2_Girdiler!$B$20:$I$20,G7821+1)-INDEX(2_Girdiler!$B$20:$I$20,G7821)))</f>
        <v>5.39455259662212</v>
      </c>
      <c r="I7821" s="16" t="n">
        <f aca="false">H7821/2_Girdiler!$B$17</f>
        <v>2.16127908518514</v>
      </c>
      <c r="J7821" s="16" t="n">
        <f aca="false">D7821+I7821</f>
        <v>9.02032090674257</v>
      </c>
    </row>
    <row r="7822" customFormat="false" ht="15" hidden="false" customHeight="false" outlineLevel="0" collapsed="false">
      <c r="A7822" s="0" t="n">
        <v>7810</v>
      </c>
      <c r="B7822" s="7" t="n">
        <v>0.601016</v>
      </c>
      <c r="C7822" s="7" t="n">
        <v>0.226357</v>
      </c>
      <c r="D7822" s="16" t="n">
        <f aca="false">LOGINV(B7822,$B$7,$C$7)</f>
        <v>15.6189045520259</v>
      </c>
      <c r="E7822" s="16" t="n">
        <f aca="false">LOGINV(C7822,$B$8,$C$8)</f>
        <v>67.2572212208927</v>
      </c>
      <c r="F7822" s="16" t="n">
        <f aca="false">$B$5/100*E7822*2_Girdiler!$B$14*2_Girdiler!$B$15*2_Girdiler!$B$16</f>
        <v>1.69219168591766</v>
      </c>
      <c r="G7822" s="16" t="n">
        <f aca="false">MIN(MATCH(F7822,2_Girdiler!$B$20:$I$20,1),7)</f>
        <v>1</v>
      </c>
      <c r="H7822" s="16" t="n">
        <f aca="false">IF(F7822&gt;=40,2_Girdiler!$I$21+(F7822-40)*(2_Girdiler!$I$21-2_Girdiler!$H$21)/(2_Girdiler!$I$20-2_Girdiler!$H$20),INDEX(2_Girdiler!$B$21:$I$21,G7822)+(F7822-INDEX(2_Girdiler!$B$20:$I$20,G7822))*(INDEX(2_Girdiler!$B$21:$I$21,G7822+1)-INDEX(2_Girdiler!$B$21:$I$21,G7822))/(INDEX(2_Girdiler!$B$20:$I$20,G7822+1)-INDEX(2_Girdiler!$B$20:$I$20,G7822)))</f>
        <v>3.72282170901885</v>
      </c>
      <c r="I7822" s="16" t="n">
        <f aca="false">H7822/2_Girdiler!$B$17</f>
        <v>1.49151510777999</v>
      </c>
      <c r="J7822" s="16" t="n">
        <f aca="false">D7822+I7822</f>
        <v>17.1104196598058</v>
      </c>
    </row>
    <row r="7823" customFormat="false" ht="15" hidden="false" customHeight="false" outlineLevel="0" collapsed="false">
      <c r="A7823" s="0" t="n">
        <v>7811</v>
      </c>
      <c r="B7823" s="7" t="n">
        <v>0.546345</v>
      </c>
      <c r="C7823" s="7" t="n">
        <v>0.201752</v>
      </c>
      <c r="D7823" s="16" t="n">
        <f aca="false">LOGINV(B7823,$B$7,$C$7)</f>
        <v>14.4500708874361</v>
      </c>
      <c r="E7823" s="16" t="n">
        <f aca="false">LOGINV(C7823,$B$8,$C$8)</f>
        <v>63.6877065077069</v>
      </c>
      <c r="F7823" s="16" t="n">
        <f aca="false">$B$5/100*E7823*2_Girdiler!$B$14*2_Girdiler!$B$15*2_Girdiler!$B$16</f>
        <v>1.60238269573391</v>
      </c>
      <c r="G7823" s="16" t="n">
        <f aca="false">MIN(MATCH(F7823,2_Girdiler!$B$20:$I$20,1),7)</f>
        <v>1</v>
      </c>
      <c r="H7823" s="16" t="n">
        <f aca="false">IF(F7823&gt;=40,2_Girdiler!$I$21+(F7823-40)*(2_Girdiler!$I$21-2_Girdiler!$H$21)/(2_Girdiler!$I$20-2_Girdiler!$H$20),INDEX(2_Girdiler!$B$21:$I$21,G7823)+(F7823-INDEX(2_Girdiler!$B$20:$I$20,G7823))*(INDEX(2_Girdiler!$B$21:$I$21,G7823+1)-INDEX(2_Girdiler!$B$21:$I$21,G7823))/(INDEX(2_Girdiler!$B$20:$I$20,G7823+1)-INDEX(2_Girdiler!$B$20:$I$20,G7823)))</f>
        <v>3.52524193061459</v>
      </c>
      <c r="I7823" s="16" t="n">
        <f aca="false">H7823/2_Girdiler!$B$17</f>
        <v>1.41235654271418</v>
      </c>
      <c r="J7823" s="16" t="n">
        <f aca="false">D7823+I7823</f>
        <v>15.8624274301503</v>
      </c>
    </row>
    <row r="7824" customFormat="false" ht="15" hidden="false" customHeight="false" outlineLevel="0" collapsed="false">
      <c r="A7824" s="0" t="n">
        <v>7812</v>
      </c>
      <c r="B7824" s="7" t="n">
        <v>0.564326</v>
      </c>
      <c r="C7824" s="7" t="n">
        <v>0.442697</v>
      </c>
      <c r="D7824" s="16" t="n">
        <f aca="false">LOGINV(B7824,$B$7,$C$7)</f>
        <v>14.8213538419999</v>
      </c>
      <c r="E7824" s="16" t="n">
        <f aca="false">LOGINV(C7824,$B$8,$C$8)</f>
        <v>99.5032247760175</v>
      </c>
      <c r="F7824" s="16" t="n">
        <f aca="false">$B$5/100*E7824*2_Girdiler!$B$14*2_Girdiler!$B$15*2_Girdiler!$B$16</f>
        <v>2.5035011353646</v>
      </c>
      <c r="G7824" s="16" t="n">
        <f aca="false">MIN(MATCH(F7824,2_Girdiler!$B$20:$I$20,1),7)</f>
        <v>1</v>
      </c>
      <c r="H7824" s="16" t="n">
        <f aca="false">IF(F7824&gt;=40,2_Girdiler!$I$21+(F7824-40)*(2_Girdiler!$I$21-2_Girdiler!$H$21)/(2_Girdiler!$I$20-2_Girdiler!$H$20),INDEX(2_Girdiler!$B$21:$I$21,G7824)+(F7824-INDEX(2_Girdiler!$B$20:$I$20,G7824))*(INDEX(2_Girdiler!$B$21:$I$21,G7824+1)-INDEX(2_Girdiler!$B$21:$I$21,G7824))/(INDEX(2_Girdiler!$B$20:$I$20,G7824+1)-INDEX(2_Girdiler!$B$20:$I$20,G7824)))</f>
        <v>5.50770249780212</v>
      </c>
      <c r="I7824" s="16" t="n">
        <f aca="false">H7824/2_Girdiler!$B$17</f>
        <v>2.20661157764508</v>
      </c>
      <c r="J7824" s="16" t="n">
        <f aca="false">D7824+I7824</f>
        <v>17.027965419645</v>
      </c>
    </row>
    <row r="7825" customFormat="false" ht="15" hidden="false" customHeight="false" outlineLevel="0" collapsed="false">
      <c r="A7825" s="0" t="n">
        <v>7813</v>
      </c>
      <c r="B7825" s="7" t="n">
        <v>0.748801</v>
      </c>
      <c r="C7825" s="7" t="n">
        <v>0.65987</v>
      </c>
      <c r="D7825" s="16" t="n">
        <f aca="false">LOGINV(B7825,$B$7,$C$7)</f>
        <v>19.6811265294414</v>
      </c>
      <c r="E7825" s="16" t="n">
        <f aca="false">LOGINV(C7825,$B$8,$C$8)</f>
        <v>142.486181861235</v>
      </c>
      <c r="F7825" s="16" t="n">
        <f aca="false">$B$5/100*E7825*2_Girdiler!$B$14*2_Girdiler!$B$15*2_Girdiler!$B$16</f>
        <v>3.58495233562868</v>
      </c>
      <c r="G7825" s="16" t="n">
        <f aca="false">MIN(MATCH(F7825,2_Girdiler!$B$20:$I$20,1),7)</f>
        <v>1</v>
      </c>
      <c r="H7825" s="16" t="n">
        <f aca="false">IF(F7825&gt;=40,2_Girdiler!$I$21+(F7825-40)*(2_Girdiler!$I$21-2_Girdiler!$H$21)/(2_Girdiler!$I$20-2_Girdiler!$H$20),INDEX(2_Girdiler!$B$21:$I$21,G7825)+(F7825-INDEX(2_Girdiler!$B$20:$I$20,G7825))*(INDEX(2_Girdiler!$B$21:$I$21,G7825+1)-INDEX(2_Girdiler!$B$21:$I$21,G7825))/(INDEX(2_Girdiler!$B$20:$I$20,G7825+1)-INDEX(2_Girdiler!$B$20:$I$20,G7825)))</f>
        <v>7.88689513838309</v>
      </c>
      <c r="I7825" s="16" t="n">
        <f aca="false">H7825/2_Girdiler!$B$17</f>
        <v>3.15981375736502</v>
      </c>
      <c r="J7825" s="16" t="n">
        <f aca="false">D7825+I7825</f>
        <v>22.8409402868064</v>
      </c>
    </row>
    <row r="7826" customFormat="false" ht="15" hidden="false" customHeight="false" outlineLevel="0" collapsed="false">
      <c r="A7826" s="0" t="n">
        <v>7814</v>
      </c>
      <c r="B7826" s="7" t="n">
        <v>0.876865</v>
      </c>
      <c r="C7826" s="7" t="n">
        <v>0.437861</v>
      </c>
      <c r="D7826" s="16" t="n">
        <f aca="false">LOGINV(B7826,$B$7,$C$7)</f>
        <v>25.8440724543717</v>
      </c>
      <c r="E7826" s="16" t="n">
        <f aca="false">LOGINV(C7826,$B$8,$C$8)</f>
        <v>98.7188961805206</v>
      </c>
      <c r="F7826" s="16" t="n">
        <f aca="false">$B$5/100*E7826*2_Girdiler!$B$14*2_Girdiler!$B$15*2_Girdiler!$B$16</f>
        <v>2.4837674279019</v>
      </c>
      <c r="G7826" s="16" t="n">
        <f aca="false">MIN(MATCH(F7826,2_Girdiler!$B$20:$I$20,1),7)</f>
        <v>1</v>
      </c>
      <c r="H7826" s="16" t="n">
        <f aca="false">IF(F7826&gt;=40,2_Girdiler!$I$21+(F7826-40)*(2_Girdiler!$I$21-2_Girdiler!$H$21)/(2_Girdiler!$I$20-2_Girdiler!$H$20),INDEX(2_Girdiler!$B$21:$I$21,G7826)+(F7826-INDEX(2_Girdiler!$B$20:$I$20,G7826))*(INDEX(2_Girdiler!$B$21:$I$21,G7826+1)-INDEX(2_Girdiler!$B$21:$I$21,G7826))/(INDEX(2_Girdiler!$B$20:$I$20,G7826+1)-INDEX(2_Girdiler!$B$20:$I$20,G7826)))</f>
        <v>5.46428834138418</v>
      </c>
      <c r="I7826" s="16" t="n">
        <f aca="false">H7826/2_Girdiler!$B$17</f>
        <v>2.18921808549046</v>
      </c>
      <c r="J7826" s="16" t="n">
        <f aca="false">D7826+I7826</f>
        <v>28.0332905398621</v>
      </c>
    </row>
    <row r="7827" customFormat="false" ht="15" hidden="false" customHeight="false" outlineLevel="0" collapsed="false">
      <c r="A7827" s="0" t="n">
        <v>7815</v>
      </c>
      <c r="B7827" s="7" t="n">
        <v>0.175369</v>
      </c>
      <c r="C7827" s="7" t="n">
        <v>0.553671</v>
      </c>
      <c r="D7827" s="16" t="n">
        <f aca="false">LOGINV(B7827,$B$7,$C$7)</f>
        <v>8.0498809523616</v>
      </c>
      <c r="E7827" s="16" t="n">
        <f aca="false">LOGINV(C7827,$B$8,$C$8)</f>
        <v>119.144128598246</v>
      </c>
      <c r="F7827" s="16" t="n">
        <f aca="false">$B$5/100*E7827*2_Girdiler!$B$14*2_Girdiler!$B$15*2_Girdiler!$B$16</f>
        <v>2.99766627553187</v>
      </c>
      <c r="G7827" s="16" t="n">
        <f aca="false">MIN(MATCH(F7827,2_Girdiler!$B$20:$I$20,1),7)</f>
        <v>1</v>
      </c>
      <c r="H7827" s="16" t="n">
        <f aca="false">IF(F7827&gt;=40,2_Girdiler!$I$21+(F7827-40)*(2_Girdiler!$I$21-2_Girdiler!$H$21)/(2_Girdiler!$I$20-2_Girdiler!$H$20),INDEX(2_Girdiler!$B$21:$I$21,G7827)+(F7827-INDEX(2_Girdiler!$B$20:$I$20,G7827))*(INDEX(2_Girdiler!$B$21:$I$21,G7827+1)-INDEX(2_Girdiler!$B$21:$I$21,G7827))/(INDEX(2_Girdiler!$B$20:$I$20,G7827+1)-INDEX(2_Girdiler!$B$20:$I$20,G7827)))</f>
        <v>6.59486580617012</v>
      </c>
      <c r="I7827" s="16" t="n">
        <f aca="false">H7827/2_Girdiler!$B$17</f>
        <v>2.64217380054893</v>
      </c>
      <c r="J7827" s="16" t="n">
        <f aca="false">D7827+I7827</f>
        <v>10.6920547529105</v>
      </c>
    </row>
    <row r="7828" customFormat="false" ht="15" hidden="false" customHeight="false" outlineLevel="0" collapsed="false">
      <c r="A7828" s="0" t="n">
        <v>7816</v>
      </c>
      <c r="B7828" s="7" t="n">
        <v>0.34188</v>
      </c>
      <c r="C7828" s="7" t="n">
        <v>0.652991</v>
      </c>
      <c r="D7828" s="16" t="n">
        <f aca="false">LOGINV(B7828,$B$7,$C$7)</f>
        <v>10.7914049937483</v>
      </c>
      <c r="E7828" s="16" t="n">
        <f aca="false">LOGINV(C7828,$B$8,$C$8)</f>
        <v>140.776578476318</v>
      </c>
      <c r="F7828" s="16" t="n">
        <f aca="false">$B$5/100*E7828*2_Girdiler!$B$14*2_Girdiler!$B$15*2_Girdiler!$B$16</f>
        <v>3.54193871446416</v>
      </c>
      <c r="G7828" s="16" t="n">
        <f aca="false">MIN(MATCH(F7828,2_Girdiler!$B$20:$I$20,1),7)</f>
        <v>1</v>
      </c>
      <c r="H7828" s="16" t="n">
        <f aca="false">IF(F7828&gt;=40,2_Girdiler!$I$21+(F7828-40)*(2_Girdiler!$I$21-2_Girdiler!$H$21)/(2_Girdiler!$I$20-2_Girdiler!$H$20),INDEX(2_Girdiler!$B$21:$I$21,G7828)+(F7828-INDEX(2_Girdiler!$B$20:$I$20,G7828))*(INDEX(2_Girdiler!$B$21:$I$21,G7828+1)-INDEX(2_Girdiler!$B$21:$I$21,G7828))/(INDEX(2_Girdiler!$B$20:$I$20,G7828+1)-INDEX(2_Girdiler!$B$20:$I$20,G7828)))</f>
        <v>7.79226517182115</v>
      </c>
      <c r="I7828" s="16" t="n">
        <f aca="false">H7828/2_Girdiler!$B$17</f>
        <v>3.12190111050527</v>
      </c>
      <c r="J7828" s="16" t="n">
        <f aca="false">D7828+I7828</f>
        <v>13.9133061042535</v>
      </c>
    </row>
    <row r="7829" customFormat="false" ht="15" hidden="false" customHeight="false" outlineLevel="0" collapsed="false">
      <c r="A7829" s="0" t="n">
        <v>7817</v>
      </c>
      <c r="B7829" s="7" t="n">
        <v>0.414637</v>
      </c>
      <c r="C7829" s="7" t="n">
        <v>0.117212</v>
      </c>
      <c r="D7829" s="16" t="n">
        <f aca="false">LOGINV(B7829,$B$7,$C$7)</f>
        <v>12.0083985832733</v>
      </c>
      <c r="E7829" s="16" t="n">
        <f aca="false">LOGINV(C7829,$B$8,$C$8)</f>
        <v>50.6887455664044</v>
      </c>
      <c r="F7829" s="16" t="n">
        <f aca="false">$B$5/100*E7829*2_Girdiler!$B$14*2_Girdiler!$B$15*2_Girdiler!$B$16</f>
        <v>1.27532883845073</v>
      </c>
      <c r="G7829" s="16" t="n">
        <f aca="false">MIN(MATCH(F7829,2_Girdiler!$B$20:$I$20,1),7)</f>
        <v>1</v>
      </c>
      <c r="H7829" s="16" t="n">
        <f aca="false">IF(F7829&gt;=40,2_Girdiler!$I$21+(F7829-40)*(2_Girdiler!$I$21-2_Girdiler!$H$21)/(2_Girdiler!$I$20-2_Girdiler!$H$20),INDEX(2_Girdiler!$B$21:$I$21,G7829)+(F7829-INDEX(2_Girdiler!$B$20:$I$20,G7829))*(INDEX(2_Girdiler!$B$21:$I$21,G7829+1)-INDEX(2_Girdiler!$B$21:$I$21,G7829))/(INDEX(2_Girdiler!$B$20:$I$20,G7829+1)-INDEX(2_Girdiler!$B$20:$I$20,G7829)))</f>
        <v>2.80572344459161</v>
      </c>
      <c r="I7829" s="16" t="n">
        <f aca="false">H7829/2_Girdiler!$B$17</f>
        <v>1.12408791850626</v>
      </c>
      <c r="J7829" s="16" t="n">
        <f aca="false">D7829+I7829</f>
        <v>13.1324865017796</v>
      </c>
    </row>
    <row r="7830" customFormat="false" ht="15" hidden="false" customHeight="false" outlineLevel="0" collapsed="false">
      <c r="A7830" s="0" t="n">
        <v>7818</v>
      </c>
      <c r="B7830" s="7" t="n">
        <v>0.450508</v>
      </c>
      <c r="C7830" s="7" t="n">
        <v>0.471675</v>
      </c>
      <c r="D7830" s="16" t="n">
        <f aca="false">LOGINV(B7830,$B$7,$C$7)</f>
        <v>12.6350122296764</v>
      </c>
      <c r="E7830" s="16" t="n">
        <f aca="false">LOGINV(C7830,$B$8,$C$8)</f>
        <v>104.309230096948</v>
      </c>
      <c r="F7830" s="16" t="n">
        <f aca="false">$B$5/100*E7830*2_Girdiler!$B$14*2_Girdiler!$B$15*2_Girdiler!$B$16</f>
        <v>2.6244202292392</v>
      </c>
      <c r="G7830" s="16" t="n">
        <f aca="false">MIN(MATCH(F7830,2_Girdiler!$B$20:$I$20,1),7)</f>
        <v>1</v>
      </c>
      <c r="H7830" s="16" t="n">
        <f aca="false">IF(F7830&gt;=40,2_Girdiler!$I$21+(F7830-40)*(2_Girdiler!$I$21-2_Girdiler!$H$21)/(2_Girdiler!$I$20-2_Girdiler!$H$20),INDEX(2_Girdiler!$B$21:$I$21,G7830)+(F7830-INDEX(2_Girdiler!$B$20:$I$20,G7830))*(INDEX(2_Girdiler!$B$21:$I$21,G7830+1)-INDEX(2_Girdiler!$B$21:$I$21,G7830))/(INDEX(2_Girdiler!$B$20:$I$20,G7830+1)-INDEX(2_Girdiler!$B$20:$I$20,G7830)))</f>
        <v>5.77372450432625</v>
      </c>
      <c r="I7830" s="16" t="n">
        <f aca="false">H7830/2_Girdiler!$B$17</f>
        <v>2.31319090718199</v>
      </c>
      <c r="J7830" s="16" t="n">
        <f aca="false">D7830+I7830</f>
        <v>14.9482031368584</v>
      </c>
    </row>
    <row r="7831" customFormat="false" ht="15" hidden="false" customHeight="false" outlineLevel="0" collapsed="false">
      <c r="A7831" s="0" t="n">
        <v>7819</v>
      </c>
      <c r="B7831" s="7" t="n">
        <v>0.208697</v>
      </c>
      <c r="C7831" s="7" t="n">
        <v>0.360708</v>
      </c>
      <c r="D7831" s="16" t="n">
        <f aca="false">LOGINV(B7831,$B$7,$C$7)</f>
        <v>8.61733693237312</v>
      </c>
      <c r="E7831" s="16" t="n">
        <f aca="false">LOGINV(C7831,$B$8,$C$8)</f>
        <v>86.7530090595747</v>
      </c>
      <c r="F7831" s="16" t="n">
        <f aca="false">$B$5/100*E7831*2_Girdiler!$B$14*2_Girdiler!$B$15*2_Girdiler!$B$16</f>
        <v>2.1827057079389</v>
      </c>
      <c r="G7831" s="16" t="n">
        <f aca="false">MIN(MATCH(F7831,2_Girdiler!$B$20:$I$20,1),7)</f>
        <v>1</v>
      </c>
      <c r="H7831" s="16" t="n">
        <f aca="false">IF(F7831&gt;=40,2_Girdiler!$I$21+(F7831-40)*(2_Girdiler!$I$21-2_Girdiler!$H$21)/(2_Girdiler!$I$20-2_Girdiler!$H$20),INDEX(2_Girdiler!$B$21:$I$21,G7831)+(F7831-INDEX(2_Girdiler!$B$20:$I$20,G7831))*(INDEX(2_Girdiler!$B$21:$I$21,G7831+1)-INDEX(2_Girdiler!$B$21:$I$21,G7831))/(INDEX(2_Girdiler!$B$20:$I$20,G7831+1)-INDEX(2_Girdiler!$B$20:$I$20,G7831)))</f>
        <v>4.80195255746558</v>
      </c>
      <c r="I7831" s="16" t="n">
        <f aca="false">H7831/2_Girdiler!$B$17</f>
        <v>1.92385919770256</v>
      </c>
      <c r="J7831" s="16" t="n">
        <f aca="false">D7831+I7831</f>
        <v>10.5411961300757</v>
      </c>
    </row>
    <row r="7832" customFormat="false" ht="15" hidden="false" customHeight="false" outlineLevel="0" collapsed="false">
      <c r="A7832" s="0" t="n">
        <v>7820</v>
      </c>
      <c r="B7832" s="7" t="n">
        <v>0.589433</v>
      </c>
      <c r="C7832" s="7" t="n">
        <v>0.192859</v>
      </c>
      <c r="D7832" s="16" t="n">
        <f aca="false">LOGINV(B7832,$B$7,$C$7)</f>
        <v>15.3608293200703</v>
      </c>
      <c r="E7832" s="16" t="n">
        <f aca="false">LOGINV(C7832,$B$8,$C$8)</f>
        <v>62.3844874786652</v>
      </c>
      <c r="F7832" s="16" t="n">
        <f aca="false">$B$5/100*E7832*2_Girdiler!$B$14*2_Girdiler!$B$15*2_Girdiler!$B$16</f>
        <v>1.56959370496322</v>
      </c>
      <c r="G7832" s="16" t="n">
        <f aca="false">MIN(MATCH(F7832,2_Girdiler!$B$20:$I$20,1),7)</f>
        <v>1</v>
      </c>
      <c r="H7832" s="16" t="n">
        <f aca="false">IF(F7832&gt;=40,2_Girdiler!$I$21+(F7832-40)*(2_Girdiler!$I$21-2_Girdiler!$H$21)/(2_Girdiler!$I$20-2_Girdiler!$H$20),INDEX(2_Girdiler!$B$21:$I$21,G7832)+(F7832-INDEX(2_Girdiler!$B$20:$I$20,G7832))*(INDEX(2_Girdiler!$B$21:$I$21,G7832+1)-INDEX(2_Girdiler!$B$21:$I$21,G7832))/(INDEX(2_Girdiler!$B$20:$I$20,G7832+1)-INDEX(2_Girdiler!$B$20:$I$20,G7832)))</f>
        <v>3.45310615091908</v>
      </c>
      <c r="I7832" s="16" t="n">
        <f aca="false">H7832/2_Girdiler!$B$17</f>
        <v>1.38345598995155</v>
      </c>
      <c r="J7832" s="16" t="n">
        <f aca="false">D7832+I7832</f>
        <v>16.7442853100219</v>
      </c>
    </row>
    <row r="7833" customFormat="false" ht="15" hidden="false" customHeight="false" outlineLevel="0" collapsed="false">
      <c r="A7833" s="0" t="n">
        <v>7821</v>
      </c>
      <c r="B7833" s="7" t="n">
        <v>0.060127</v>
      </c>
      <c r="C7833" s="7" t="n">
        <v>0.159584</v>
      </c>
      <c r="D7833" s="16" t="n">
        <f aca="false">LOGINV(B7833,$B$7,$C$7)</f>
        <v>5.69599311132475</v>
      </c>
      <c r="E7833" s="16" t="n">
        <f aca="false">LOGINV(C7833,$B$8,$C$8)</f>
        <v>57.409050252397</v>
      </c>
      <c r="F7833" s="16" t="n">
        <f aca="false">$B$5/100*E7833*2_Girdiler!$B$14*2_Girdiler!$B$15*2_Girdiler!$B$16</f>
        <v>1.44441170435031</v>
      </c>
      <c r="G7833" s="16" t="n">
        <f aca="false">MIN(MATCH(F7833,2_Girdiler!$B$20:$I$20,1),7)</f>
        <v>1</v>
      </c>
      <c r="H7833" s="16" t="n">
        <f aca="false">IF(F7833&gt;=40,2_Girdiler!$I$21+(F7833-40)*(2_Girdiler!$I$21-2_Girdiler!$H$21)/(2_Girdiler!$I$20-2_Girdiler!$H$20),INDEX(2_Girdiler!$B$21:$I$21,G7833)+(F7833-INDEX(2_Girdiler!$B$20:$I$20,G7833))*(INDEX(2_Girdiler!$B$21:$I$21,G7833+1)-INDEX(2_Girdiler!$B$21:$I$21,G7833))/(INDEX(2_Girdiler!$B$20:$I$20,G7833+1)-INDEX(2_Girdiler!$B$20:$I$20,G7833)))</f>
        <v>3.17770574957068</v>
      </c>
      <c r="I7833" s="16" t="n">
        <f aca="false">H7833/2_Girdiler!$B$17</f>
        <v>1.27311929069338</v>
      </c>
      <c r="J7833" s="16" t="n">
        <f aca="false">D7833+I7833</f>
        <v>6.96911240201814</v>
      </c>
    </row>
    <row r="7834" customFormat="false" ht="15" hidden="false" customHeight="false" outlineLevel="0" collapsed="false">
      <c r="A7834" s="0" t="n">
        <v>7822</v>
      </c>
      <c r="B7834" s="7" t="n">
        <v>0.187113</v>
      </c>
      <c r="C7834" s="7" t="n">
        <v>0.040152</v>
      </c>
      <c r="D7834" s="16" t="n">
        <f aca="false">LOGINV(B7834,$B$7,$C$7)</f>
        <v>8.25238756084395</v>
      </c>
      <c r="E7834" s="16" t="n">
        <f aca="false">LOGINV(C7834,$B$8,$C$8)</f>
        <v>35.3146568152249</v>
      </c>
      <c r="F7834" s="16" t="n">
        <f aca="false">$B$5/100*E7834*2_Girdiler!$B$14*2_Girdiler!$B$15*2_Girdiler!$B$16</f>
        <v>0.888516765471059</v>
      </c>
      <c r="G7834" s="16" t="n">
        <f aca="false">MIN(MATCH(F7834,2_Girdiler!$B$20:$I$20,1),7)</f>
        <v>1</v>
      </c>
      <c r="H7834" s="16" t="n">
        <f aca="false">IF(F7834&gt;=40,2_Girdiler!$I$21+(F7834-40)*(2_Girdiler!$I$21-2_Girdiler!$H$21)/(2_Girdiler!$I$20-2_Girdiler!$H$20),INDEX(2_Girdiler!$B$21:$I$21,G7834)+(F7834-INDEX(2_Girdiler!$B$20:$I$20,G7834))*(INDEX(2_Girdiler!$B$21:$I$21,G7834+1)-INDEX(2_Girdiler!$B$21:$I$21,G7834))/(INDEX(2_Girdiler!$B$20:$I$20,G7834+1)-INDEX(2_Girdiler!$B$20:$I$20,G7834)))</f>
        <v>1.95473688403633</v>
      </c>
      <c r="I7834" s="16" t="n">
        <f aca="false">H7834/2_Girdiler!$B$17</f>
        <v>0.783147790078658</v>
      </c>
      <c r="J7834" s="16" t="n">
        <f aca="false">D7834+I7834</f>
        <v>9.03553535092261</v>
      </c>
    </row>
    <row r="7835" customFormat="false" ht="15" hidden="false" customHeight="false" outlineLevel="0" collapsed="false">
      <c r="A7835" s="0" t="n">
        <v>7823</v>
      </c>
      <c r="B7835" s="7" t="n">
        <v>0.667011</v>
      </c>
      <c r="C7835" s="7" t="n">
        <v>0.827384</v>
      </c>
      <c r="D7835" s="16" t="n">
        <f aca="false">LOGINV(B7835,$B$7,$C$7)</f>
        <v>17.2259224571817</v>
      </c>
      <c r="E7835" s="16" t="n">
        <f aca="false">LOGINV(C7835,$B$8,$C$8)</f>
        <v>200.838742973728</v>
      </c>
      <c r="F7835" s="16" t="n">
        <f aca="false">$B$5/100*E7835*2_Girdiler!$B$14*2_Girdiler!$B$15*2_Girdiler!$B$16</f>
        <v>5.053102773219</v>
      </c>
      <c r="G7835" s="16" t="n">
        <f aca="false">MIN(MATCH(F7835,2_Girdiler!$B$20:$I$20,1),7)</f>
        <v>2</v>
      </c>
      <c r="H7835" s="16" t="n">
        <f aca="false">IF(F7835&gt;=40,2_Girdiler!$I$21+(F7835-40)*(2_Girdiler!$I$21-2_Girdiler!$H$21)/(2_Girdiler!$I$20-2_Girdiler!$H$20),INDEX(2_Girdiler!$B$21:$I$21,G7835)+(F7835-INDEX(2_Girdiler!$B$20:$I$20,G7835))*(INDEX(2_Girdiler!$B$21:$I$21,G7835+1)-INDEX(2_Girdiler!$B$21:$I$21,G7835))/(INDEX(2_Girdiler!$B$20:$I$20,G7835+1)-INDEX(2_Girdiler!$B$20:$I$20,G7835)))</f>
        <v>11.0849644371504</v>
      </c>
      <c r="I7835" s="16" t="n">
        <f aca="false">H7835/2_Girdiler!$B$17</f>
        <v>4.44109152129423</v>
      </c>
      <c r="J7835" s="16" t="n">
        <f aca="false">D7835+I7835</f>
        <v>21.6670139784759</v>
      </c>
    </row>
    <row r="7836" customFormat="false" ht="15" hidden="false" customHeight="false" outlineLevel="0" collapsed="false">
      <c r="A7836" s="0" t="n">
        <v>7824</v>
      </c>
      <c r="B7836" s="7" t="n">
        <v>0.568475</v>
      </c>
      <c r="C7836" s="7" t="n">
        <v>0.476348</v>
      </c>
      <c r="D7836" s="16" t="n">
        <f aca="false">LOGINV(B7836,$B$7,$C$7)</f>
        <v>14.9087393225778</v>
      </c>
      <c r="E7836" s="16" t="n">
        <f aca="false">LOGINV(C7836,$B$8,$C$8)</f>
        <v>105.102601267225</v>
      </c>
      <c r="F7836" s="16" t="n">
        <f aca="false">$B$5/100*E7836*2_Girdiler!$B$14*2_Girdiler!$B$15*2_Girdiler!$B$16</f>
        <v>2.64438144788337</v>
      </c>
      <c r="G7836" s="16" t="n">
        <f aca="false">MIN(MATCH(F7836,2_Girdiler!$B$20:$I$20,1),7)</f>
        <v>1</v>
      </c>
      <c r="H7836" s="16" t="n">
        <f aca="false">IF(F7836&gt;=40,2_Girdiler!$I$21+(F7836-40)*(2_Girdiler!$I$21-2_Girdiler!$H$21)/(2_Girdiler!$I$20-2_Girdiler!$H$20),INDEX(2_Girdiler!$B$21:$I$21,G7836)+(F7836-INDEX(2_Girdiler!$B$20:$I$20,G7836))*(INDEX(2_Girdiler!$B$21:$I$21,G7836+1)-INDEX(2_Girdiler!$B$21:$I$21,G7836))/(INDEX(2_Girdiler!$B$20:$I$20,G7836+1)-INDEX(2_Girdiler!$B$20:$I$20,G7836)))</f>
        <v>5.81763918534342</v>
      </c>
      <c r="I7836" s="16" t="n">
        <f aca="false">H7836/2_Girdiler!$B$17</f>
        <v>2.33078493002541</v>
      </c>
      <c r="J7836" s="16" t="n">
        <f aca="false">D7836+I7836</f>
        <v>17.2395242526032</v>
      </c>
    </row>
    <row r="7837" customFormat="false" ht="15" hidden="false" customHeight="false" outlineLevel="0" collapsed="false">
      <c r="A7837" s="0" t="n">
        <v>7825</v>
      </c>
      <c r="B7837" s="7" t="n">
        <v>0.541814</v>
      </c>
      <c r="C7837" s="7" t="n">
        <v>0.134365</v>
      </c>
      <c r="D7837" s="16" t="n">
        <f aca="false">LOGINV(B7837,$B$7,$C$7)</f>
        <v>14.3583215842681</v>
      </c>
      <c r="E7837" s="16" t="n">
        <f aca="false">LOGINV(C7837,$B$8,$C$8)</f>
        <v>53.4801894445983</v>
      </c>
      <c r="F7837" s="16" t="n">
        <f aca="false">$B$5/100*E7837*2_Girdiler!$B$14*2_Girdiler!$B$15*2_Girdiler!$B$16</f>
        <v>1.34556156642609</v>
      </c>
      <c r="G7837" s="16" t="n">
        <f aca="false">MIN(MATCH(F7837,2_Girdiler!$B$20:$I$20,1),7)</f>
        <v>1</v>
      </c>
      <c r="H7837" s="16" t="n">
        <f aca="false">IF(F7837&gt;=40,2_Girdiler!$I$21+(F7837-40)*(2_Girdiler!$I$21-2_Girdiler!$H$21)/(2_Girdiler!$I$20-2_Girdiler!$H$20),INDEX(2_Girdiler!$B$21:$I$21,G7837)+(F7837-INDEX(2_Girdiler!$B$20:$I$20,G7837))*(INDEX(2_Girdiler!$B$21:$I$21,G7837+1)-INDEX(2_Girdiler!$B$21:$I$21,G7837))/(INDEX(2_Girdiler!$B$20:$I$20,G7837+1)-INDEX(2_Girdiler!$B$20:$I$20,G7837)))</f>
        <v>2.9602354461374</v>
      </c>
      <c r="I7837" s="16" t="n">
        <f aca="false">H7837/2_Girdiler!$B$17</f>
        <v>1.18599176527941</v>
      </c>
      <c r="J7837" s="16" t="n">
        <f aca="false">D7837+I7837</f>
        <v>15.5443133495475</v>
      </c>
    </row>
    <row r="7838" customFormat="false" ht="15" hidden="false" customHeight="false" outlineLevel="0" collapsed="false">
      <c r="A7838" s="0" t="n">
        <v>7826</v>
      </c>
      <c r="B7838" s="7" t="n">
        <v>0.031316</v>
      </c>
      <c r="C7838" s="7" t="n">
        <v>0.491332</v>
      </c>
      <c r="D7838" s="16" t="n">
        <f aca="false">LOGINV(B7838,$B$7,$C$7)</f>
        <v>4.79721480415139</v>
      </c>
      <c r="E7838" s="16" t="n">
        <f aca="false">LOGINV(C7838,$B$8,$C$8)</f>
        <v>107.684204373421</v>
      </c>
      <c r="F7838" s="16" t="n">
        <f aca="false">$B$5/100*E7838*2_Girdiler!$B$14*2_Girdiler!$B$15*2_Girdiler!$B$16</f>
        <v>2.70933458203527</v>
      </c>
      <c r="G7838" s="16" t="n">
        <f aca="false">MIN(MATCH(F7838,2_Girdiler!$B$20:$I$20,1),7)</f>
        <v>1</v>
      </c>
      <c r="H7838" s="16" t="n">
        <f aca="false">IF(F7838&gt;=40,2_Girdiler!$I$21+(F7838-40)*(2_Girdiler!$I$21-2_Girdiler!$H$21)/(2_Girdiler!$I$20-2_Girdiler!$H$20),INDEX(2_Girdiler!$B$21:$I$21,G7838)+(F7838-INDEX(2_Girdiler!$B$20:$I$20,G7838))*(INDEX(2_Girdiler!$B$21:$I$21,G7838+1)-INDEX(2_Girdiler!$B$21:$I$21,G7838))/(INDEX(2_Girdiler!$B$20:$I$20,G7838+1)-INDEX(2_Girdiler!$B$20:$I$20,G7838)))</f>
        <v>5.96053608047759</v>
      </c>
      <c r="I7838" s="16" t="n">
        <f aca="false">H7838/2_Girdiler!$B$17</f>
        <v>2.38803528865288</v>
      </c>
      <c r="J7838" s="16" t="n">
        <f aca="false">D7838+I7838</f>
        <v>7.18525009280427</v>
      </c>
    </row>
    <row r="7839" customFormat="false" ht="15" hidden="false" customHeight="false" outlineLevel="0" collapsed="false">
      <c r="A7839" s="0" t="n">
        <v>7827</v>
      </c>
      <c r="B7839" s="7" t="n">
        <v>0.621155</v>
      </c>
      <c r="C7839" s="7" t="n">
        <v>0.039644</v>
      </c>
      <c r="D7839" s="16" t="n">
        <f aca="false">LOGINV(B7839,$B$7,$C$7)</f>
        <v>16.0830611984063</v>
      </c>
      <c r="E7839" s="16" t="n">
        <f aca="false">LOGINV(C7839,$B$8,$C$8)</f>
        <v>35.1802510943755</v>
      </c>
      <c r="F7839" s="16" t="n">
        <f aca="false">$B$5/100*E7839*2_Girdiler!$B$14*2_Girdiler!$B$15*2_Girdiler!$B$16</f>
        <v>0.885135117534487</v>
      </c>
      <c r="G7839" s="16" t="n">
        <f aca="false">MIN(MATCH(F7839,2_Girdiler!$B$20:$I$20,1),7)</f>
        <v>1</v>
      </c>
      <c r="H7839" s="16" t="n">
        <f aca="false">IF(F7839&gt;=40,2_Girdiler!$I$21+(F7839-40)*(2_Girdiler!$I$21-2_Girdiler!$H$21)/(2_Girdiler!$I$20-2_Girdiler!$H$20),INDEX(2_Girdiler!$B$21:$I$21,G7839)+(F7839-INDEX(2_Girdiler!$B$20:$I$20,G7839))*(INDEX(2_Girdiler!$B$21:$I$21,G7839+1)-INDEX(2_Girdiler!$B$21:$I$21,G7839))/(INDEX(2_Girdiler!$B$20:$I$20,G7839+1)-INDEX(2_Girdiler!$B$20:$I$20,G7839)))</f>
        <v>1.94729725857587</v>
      </c>
      <c r="I7839" s="16" t="n">
        <f aca="false">H7839/2_Girdiler!$B$17</f>
        <v>0.780167170903795</v>
      </c>
      <c r="J7839" s="16" t="n">
        <f aca="false">D7839+I7839</f>
        <v>16.8632283693101</v>
      </c>
    </row>
    <row r="7840" customFormat="false" ht="15" hidden="false" customHeight="false" outlineLevel="0" collapsed="false">
      <c r="A7840" s="0" t="n">
        <v>7828</v>
      </c>
      <c r="B7840" s="7" t="n">
        <v>0.835366</v>
      </c>
      <c r="C7840" s="7" t="n">
        <v>0.38477</v>
      </c>
      <c r="D7840" s="16" t="n">
        <f aca="false">LOGINV(B7840,$B$7,$C$7)</f>
        <v>23.3265805968698</v>
      </c>
      <c r="E7840" s="16" t="n">
        <f aca="false">LOGINV(C7840,$B$8,$C$8)</f>
        <v>90.3881037238494</v>
      </c>
      <c r="F7840" s="16" t="n">
        <f aca="false">$B$5/100*E7840*2_Girdiler!$B$14*2_Girdiler!$B$15*2_Girdiler!$B$16</f>
        <v>2.27416468969205</v>
      </c>
      <c r="G7840" s="16" t="n">
        <f aca="false">MIN(MATCH(F7840,2_Girdiler!$B$20:$I$20,1),7)</f>
        <v>1</v>
      </c>
      <c r="H7840" s="16" t="n">
        <f aca="false">IF(F7840&gt;=40,2_Girdiler!$I$21+(F7840-40)*(2_Girdiler!$I$21-2_Girdiler!$H$21)/(2_Girdiler!$I$20-2_Girdiler!$H$20),INDEX(2_Girdiler!$B$21:$I$21,G7840)+(F7840-INDEX(2_Girdiler!$B$20:$I$20,G7840))*(INDEX(2_Girdiler!$B$21:$I$21,G7840+1)-INDEX(2_Girdiler!$B$21:$I$21,G7840))/(INDEX(2_Girdiler!$B$20:$I$20,G7840+1)-INDEX(2_Girdiler!$B$20:$I$20,G7840)))</f>
        <v>5.00316231732251</v>
      </c>
      <c r="I7840" s="16" t="n">
        <f aca="false">H7840/2_Girdiler!$B$17</f>
        <v>2.00447208226062</v>
      </c>
      <c r="J7840" s="16" t="n">
        <f aca="false">D7840+I7840</f>
        <v>25.3310526791304</v>
      </c>
    </row>
    <row r="7841" customFormat="false" ht="15" hidden="false" customHeight="false" outlineLevel="0" collapsed="false">
      <c r="A7841" s="0" t="n">
        <v>7829</v>
      </c>
      <c r="B7841" s="7" t="n">
        <v>0.222678</v>
      </c>
      <c r="C7841" s="7" t="n">
        <v>0.450745</v>
      </c>
      <c r="D7841" s="16" t="n">
        <f aca="false">LOGINV(B7841,$B$7,$C$7)</f>
        <v>8.84987572796239</v>
      </c>
      <c r="E7841" s="16" t="n">
        <f aca="false">LOGINV(C7841,$B$8,$C$8)</f>
        <v>100.819272323478</v>
      </c>
      <c r="F7841" s="16" t="n">
        <f aca="false">$B$5/100*E7841*2_Girdiler!$B$14*2_Girdiler!$B$15*2_Girdiler!$B$16</f>
        <v>2.53661289165872</v>
      </c>
      <c r="G7841" s="16" t="n">
        <f aca="false">MIN(MATCH(F7841,2_Girdiler!$B$20:$I$20,1),7)</f>
        <v>1</v>
      </c>
      <c r="H7841" s="16" t="n">
        <f aca="false">IF(F7841&gt;=40,2_Girdiler!$I$21+(F7841-40)*(2_Girdiler!$I$21-2_Girdiler!$H$21)/(2_Girdiler!$I$20-2_Girdiler!$H$20),INDEX(2_Girdiler!$B$21:$I$21,G7841)+(F7841-INDEX(2_Girdiler!$B$20:$I$20,G7841))*(INDEX(2_Girdiler!$B$21:$I$21,G7841+1)-INDEX(2_Girdiler!$B$21:$I$21,G7841))/(INDEX(2_Girdiler!$B$20:$I$20,G7841+1)-INDEX(2_Girdiler!$B$20:$I$20,G7841)))</f>
        <v>5.58054836164917</v>
      </c>
      <c r="I7841" s="16" t="n">
        <f aca="false">H7841/2_Girdiler!$B$17</f>
        <v>2.23579661925047</v>
      </c>
      <c r="J7841" s="16" t="n">
        <f aca="false">D7841+I7841</f>
        <v>11.0856723472129</v>
      </c>
    </row>
    <row r="7842" customFormat="false" ht="15" hidden="false" customHeight="false" outlineLevel="0" collapsed="false">
      <c r="A7842" s="0" t="n">
        <v>7830</v>
      </c>
      <c r="B7842" s="7" t="n">
        <v>0.473882</v>
      </c>
      <c r="C7842" s="7" t="n">
        <v>0.040555</v>
      </c>
      <c r="D7842" s="16" t="n">
        <f aca="false">LOGINV(B7842,$B$7,$C$7)</f>
        <v>13.0564460812297</v>
      </c>
      <c r="E7842" s="16" t="n">
        <f aca="false">LOGINV(C7842,$B$8,$C$8)</f>
        <v>35.4206628927431</v>
      </c>
      <c r="F7842" s="16" t="n">
        <f aca="false">$B$5/100*E7842*2_Girdiler!$B$14*2_Girdiler!$B$15*2_Girdiler!$B$16</f>
        <v>0.891183878381418</v>
      </c>
      <c r="G7842" s="16" t="n">
        <f aca="false">MIN(MATCH(F7842,2_Girdiler!$B$20:$I$20,1),7)</f>
        <v>1</v>
      </c>
      <c r="H7842" s="16" t="n">
        <f aca="false">IF(F7842&gt;=40,2_Girdiler!$I$21+(F7842-40)*(2_Girdiler!$I$21-2_Girdiler!$H$21)/(2_Girdiler!$I$20-2_Girdiler!$H$20),INDEX(2_Girdiler!$B$21:$I$21,G7842)+(F7842-INDEX(2_Girdiler!$B$20:$I$20,G7842))*(INDEX(2_Girdiler!$B$21:$I$21,G7842+1)-INDEX(2_Girdiler!$B$21:$I$21,G7842))/(INDEX(2_Girdiler!$B$20:$I$20,G7842+1)-INDEX(2_Girdiler!$B$20:$I$20,G7842)))</f>
        <v>1.96060453243912</v>
      </c>
      <c r="I7842" s="16" t="n">
        <f aca="false">H7842/2_Girdiler!$B$17</f>
        <v>0.785498610752852</v>
      </c>
      <c r="J7842" s="16" t="n">
        <f aca="false">D7842+I7842</f>
        <v>13.8419446919826</v>
      </c>
    </row>
    <row r="7843" customFormat="false" ht="15" hidden="false" customHeight="false" outlineLevel="0" collapsed="false">
      <c r="A7843" s="0" t="n">
        <v>7831</v>
      </c>
      <c r="B7843" s="7" t="n">
        <v>0.131516</v>
      </c>
      <c r="C7843" s="7" t="n">
        <v>0.473887</v>
      </c>
      <c r="D7843" s="16" t="n">
        <f aca="false">LOGINV(B7843,$B$7,$C$7)</f>
        <v>7.25672111338249</v>
      </c>
      <c r="E7843" s="16" t="n">
        <f aca="false">LOGINV(C7843,$B$8,$C$8)</f>
        <v>104.684104885225</v>
      </c>
      <c r="F7843" s="16" t="n">
        <f aca="false">$B$5/100*E7843*2_Girdiler!$B$14*2_Girdiler!$B$15*2_Girdiler!$B$16</f>
        <v>2.63385207891225</v>
      </c>
      <c r="G7843" s="16" t="n">
        <f aca="false">MIN(MATCH(F7843,2_Girdiler!$B$20:$I$20,1),7)</f>
        <v>1</v>
      </c>
      <c r="H7843" s="16" t="n">
        <f aca="false">IF(F7843&gt;=40,2_Girdiler!$I$21+(F7843-40)*(2_Girdiler!$I$21-2_Girdiler!$H$21)/(2_Girdiler!$I$20-2_Girdiler!$H$20),INDEX(2_Girdiler!$B$21:$I$21,G7843)+(F7843-INDEX(2_Girdiler!$B$20:$I$20,G7843))*(INDEX(2_Girdiler!$B$21:$I$21,G7843+1)-INDEX(2_Girdiler!$B$21:$I$21,G7843))/(INDEX(2_Girdiler!$B$20:$I$20,G7843+1)-INDEX(2_Girdiler!$B$20:$I$20,G7843)))</f>
        <v>5.79447457360696</v>
      </c>
      <c r="I7843" s="16" t="n">
        <f aca="false">H7843/2_Girdiler!$B$17</f>
        <v>2.32150423622074</v>
      </c>
      <c r="J7843" s="16" t="n">
        <f aca="false">D7843+I7843</f>
        <v>9.57822534960323</v>
      </c>
    </row>
    <row r="7844" customFormat="false" ht="15" hidden="false" customHeight="false" outlineLevel="0" collapsed="false">
      <c r="A7844" s="0" t="n">
        <v>7832</v>
      </c>
      <c r="B7844" s="7" t="n">
        <v>0.300372</v>
      </c>
      <c r="C7844" s="7" t="n">
        <v>0.592362</v>
      </c>
      <c r="D7844" s="16" t="n">
        <f aca="false">LOGINV(B7844,$B$7,$C$7)</f>
        <v>10.1157676020579</v>
      </c>
      <c r="E7844" s="16" t="n">
        <f aca="false">LOGINV(C7844,$B$8,$C$8)</f>
        <v>126.980574274229</v>
      </c>
      <c r="F7844" s="16" t="n">
        <f aca="false">$B$5/100*E7844*2_Girdiler!$B$14*2_Girdiler!$B$15*2_Girdiler!$B$16</f>
        <v>3.19483124873959</v>
      </c>
      <c r="G7844" s="16" t="n">
        <f aca="false">MIN(MATCH(F7844,2_Girdiler!$B$20:$I$20,1),7)</f>
        <v>1</v>
      </c>
      <c r="H7844" s="16" t="n">
        <f aca="false">IF(F7844&gt;=40,2_Girdiler!$I$21+(F7844-40)*(2_Girdiler!$I$21-2_Girdiler!$H$21)/(2_Girdiler!$I$20-2_Girdiler!$H$20),INDEX(2_Girdiler!$B$21:$I$21,G7844)+(F7844-INDEX(2_Girdiler!$B$20:$I$20,G7844))*(INDEX(2_Girdiler!$B$21:$I$21,G7844+1)-INDEX(2_Girdiler!$B$21:$I$21,G7844))/(INDEX(2_Girdiler!$B$20:$I$20,G7844+1)-INDEX(2_Girdiler!$B$20:$I$20,G7844)))</f>
        <v>7.02862874722711</v>
      </c>
      <c r="I7844" s="16" t="n">
        <f aca="false">H7844/2_Girdiler!$B$17</f>
        <v>2.81595703013907</v>
      </c>
      <c r="J7844" s="16" t="n">
        <f aca="false">D7844+I7844</f>
        <v>12.931724632197</v>
      </c>
    </row>
    <row r="7845" customFormat="false" ht="15" hidden="false" customHeight="false" outlineLevel="0" collapsed="false">
      <c r="A7845" s="0" t="n">
        <v>7833</v>
      </c>
      <c r="B7845" s="7" t="n">
        <v>0.653039</v>
      </c>
      <c r="C7845" s="7" t="n">
        <v>0.598364</v>
      </c>
      <c r="D7845" s="16" t="n">
        <f aca="false">LOGINV(B7845,$B$7,$C$7)</f>
        <v>16.8636126751165</v>
      </c>
      <c r="E7845" s="16" t="n">
        <f aca="false">LOGINV(C7845,$B$8,$C$8)</f>
        <v>128.256564606746</v>
      </c>
      <c r="F7845" s="16" t="n">
        <f aca="false">$B$5/100*E7845*2_Girdiler!$B$14*2_Girdiler!$B$15*2_Girdiler!$B$16</f>
        <v>3.22693516550572</v>
      </c>
      <c r="G7845" s="16" t="n">
        <f aca="false">MIN(MATCH(F7845,2_Girdiler!$B$20:$I$20,1),7)</f>
        <v>1</v>
      </c>
      <c r="H7845" s="16" t="n">
        <f aca="false">IF(F7845&gt;=40,2_Girdiler!$I$21+(F7845-40)*(2_Girdiler!$I$21-2_Girdiler!$H$21)/(2_Girdiler!$I$20-2_Girdiler!$H$20),INDEX(2_Girdiler!$B$21:$I$21,G7845)+(F7845-INDEX(2_Girdiler!$B$20:$I$20,G7845))*(INDEX(2_Girdiler!$B$21:$I$21,G7845+1)-INDEX(2_Girdiler!$B$21:$I$21,G7845))/(INDEX(2_Girdiler!$B$20:$I$20,G7845+1)-INDEX(2_Girdiler!$B$20:$I$20,G7845)))</f>
        <v>7.09925736411258</v>
      </c>
      <c r="I7845" s="16" t="n">
        <f aca="false">H7845/2_Girdiler!$B$17</f>
        <v>2.84425375164767</v>
      </c>
      <c r="J7845" s="16" t="n">
        <f aca="false">D7845+I7845</f>
        <v>19.7078664267642</v>
      </c>
    </row>
    <row r="7846" customFormat="false" ht="15" hidden="false" customHeight="false" outlineLevel="0" collapsed="false">
      <c r="A7846" s="0" t="n">
        <v>7834</v>
      </c>
      <c r="B7846" s="7" t="n">
        <v>0.1661</v>
      </c>
      <c r="C7846" s="7" t="n">
        <v>0.546402</v>
      </c>
      <c r="D7846" s="16" t="n">
        <f aca="false">LOGINV(B7846,$B$7,$C$7)</f>
        <v>7.88761363922366</v>
      </c>
      <c r="E7846" s="16" t="n">
        <f aca="false">LOGINV(C7846,$B$8,$C$8)</f>
        <v>117.740015783499</v>
      </c>
      <c r="F7846" s="16" t="n">
        <f aca="false">$B$5/100*E7846*2_Girdiler!$B$14*2_Girdiler!$B$15*2_Girdiler!$B$16</f>
        <v>2.96233879711283</v>
      </c>
      <c r="G7846" s="16" t="n">
        <f aca="false">MIN(MATCH(F7846,2_Girdiler!$B$20:$I$20,1),7)</f>
        <v>1</v>
      </c>
      <c r="H7846" s="16" t="n">
        <f aca="false">IF(F7846&gt;=40,2_Girdiler!$I$21+(F7846-40)*(2_Girdiler!$I$21-2_Girdiler!$H$21)/(2_Girdiler!$I$20-2_Girdiler!$H$20),INDEX(2_Girdiler!$B$21:$I$21,G7846)+(F7846-INDEX(2_Girdiler!$B$20:$I$20,G7846))*(INDEX(2_Girdiler!$B$21:$I$21,G7846+1)-INDEX(2_Girdiler!$B$21:$I$21,G7846))/(INDEX(2_Girdiler!$B$20:$I$20,G7846+1)-INDEX(2_Girdiler!$B$20:$I$20,G7846)))</f>
        <v>6.51714535364822</v>
      </c>
      <c r="I7846" s="16" t="n">
        <f aca="false">H7846/2_Girdiler!$B$17</f>
        <v>2.61103579873727</v>
      </c>
      <c r="J7846" s="16" t="n">
        <f aca="false">D7846+I7846</f>
        <v>10.4986494379609</v>
      </c>
    </row>
    <row r="7847" customFormat="false" ht="15" hidden="false" customHeight="false" outlineLevel="0" collapsed="false">
      <c r="A7847" s="0" t="n">
        <v>7835</v>
      </c>
      <c r="B7847" s="7" t="n">
        <v>0.059279</v>
      </c>
      <c r="C7847" s="7" t="n">
        <v>0.613189</v>
      </c>
      <c r="D7847" s="16" t="n">
        <f aca="false">LOGINV(B7847,$B$7,$C$7)</f>
        <v>5.67334846208467</v>
      </c>
      <c r="E7847" s="16" t="n">
        <f aca="false">LOGINV(C7847,$B$8,$C$8)</f>
        <v>131.486077592116</v>
      </c>
      <c r="F7847" s="16" t="n">
        <f aca="false">$B$5/100*E7847*2_Girdiler!$B$14*2_Girdiler!$B$15*2_Girdiler!$B$16</f>
        <v>3.30818971221763</v>
      </c>
      <c r="G7847" s="16" t="n">
        <f aca="false">MIN(MATCH(F7847,2_Girdiler!$B$20:$I$20,1),7)</f>
        <v>1</v>
      </c>
      <c r="H7847" s="16" t="n">
        <f aca="false">IF(F7847&gt;=40,2_Girdiler!$I$21+(F7847-40)*(2_Girdiler!$I$21-2_Girdiler!$H$21)/(2_Girdiler!$I$20-2_Girdiler!$H$20),INDEX(2_Girdiler!$B$21:$I$21,G7847)+(F7847-INDEX(2_Girdiler!$B$20:$I$20,G7847))*(INDEX(2_Girdiler!$B$21:$I$21,G7847+1)-INDEX(2_Girdiler!$B$21:$I$21,G7847))/(INDEX(2_Girdiler!$B$20:$I$20,G7847+1)-INDEX(2_Girdiler!$B$20:$I$20,G7847)))</f>
        <v>7.27801736687879</v>
      </c>
      <c r="I7847" s="16" t="n">
        <f aca="false">H7847/2_Girdiler!$B$17</f>
        <v>2.91587234249951</v>
      </c>
      <c r="J7847" s="16" t="n">
        <f aca="false">D7847+I7847</f>
        <v>8.58922080458418</v>
      </c>
    </row>
    <row r="7848" customFormat="false" ht="15" hidden="false" customHeight="false" outlineLevel="0" collapsed="false">
      <c r="A7848" s="0" t="n">
        <v>7836</v>
      </c>
      <c r="B7848" s="7" t="n">
        <v>0.108226</v>
      </c>
      <c r="C7848" s="7" t="n">
        <v>0.214774</v>
      </c>
      <c r="D7848" s="16" t="n">
        <f aca="false">LOGINV(B7848,$B$7,$C$7)</f>
        <v>6.79946380811805</v>
      </c>
      <c r="E7848" s="16" t="n">
        <f aca="false">LOGINV(C7848,$B$8,$C$8)</f>
        <v>65.5823405023922</v>
      </c>
      <c r="F7848" s="16" t="n">
        <f aca="false">$B$5/100*E7848*2_Girdiler!$B$14*2_Girdiler!$B$15*2_Girdiler!$B$16</f>
        <v>1.65005168704019</v>
      </c>
      <c r="G7848" s="16" t="n">
        <f aca="false">MIN(MATCH(F7848,2_Girdiler!$B$20:$I$20,1),7)</f>
        <v>1</v>
      </c>
      <c r="H7848" s="16" t="n">
        <f aca="false">IF(F7848&gt;=40,2_Girdiler!$I$21+(F7848-40)*(2_Girdiler!$I$21-2_Girdiler!$H$21)/(2_Girdiler!$I$20-2_Girdiler!$H$20),INDEX(2_Girdiler!$B$21:$I$21,G7848)+(F7848-INDEX(2_Girdiler!$B$20:$I$20,G7848))*(INDEX(2_Girdiler!$B$21:$I$21,G7848+1)-INDEX(2_Girdiler!$B$21:$I$21,G7848))/(INDEX(2_Girdiler!$B$20:$I$20,G7848+1)-INDEX(2_Girdiler!$B$20:$I$20,G7848)))</f>
        <v>3.63011371148841</v>
      </c>
      <c r="I7848" s="16" t="n">
        <f aca="false">H7848/2_Girdiler!$B$17</f>
        <v>1.45437248056427</v>
      </c>
      <c r="J7848" s="16" t="n">
        <f aca="false">D7848+I7848</f>
        <v>8.25383628868232</v>
      </c>
    </row>
    <row r="7849" customFormat="false" ht="15" hidden="false" customHeight="false" outlineLevel="0" collapsed="false">
      <c r="A7849" s="0" t="n">
        <v>7837</v>
      </c>
      <c r="B7849" s="7" t="n">
        <v>0.913508</v>
      </c>
      <c r="C7849" s="7" t="n">
        <v>0.405445</v>
      </c>
      <c r="D7849" s="16" t="n">
        <f aca="false">LOGINV(B7849,$B$7,$C$7)</f>
        <v>28.9438209479333</v>
      </c>
      <c r="E7849" s="16" t="n">
        <f aca="false">LOGINV(C7849,$B$8,$C$8)</f>
        <v>93.5761104381276</v>
      </c>
      <c r="F7849" s="16" t="n">
        <f aca="false">$B$5/100*E7849*2_Girdiler!$B$14*2_Girdiler!$B$15*2_Girdiler!$B$16</f>
        <v>2.35437493862329</v>
      </c>
      <c r="G7849" s="16" t="n">
        <f aca="false">MIN(MATCH(F7849,2_Girdiler!$B$20:$I$20,1),7)</f>
        <v>1</v>
      </c>
      <c r="H7849" s="16" t="n">
        <f aca="false">IF(F7849&gt;=40,2_Girdiler!$I$21+(F7849-40)*(2_Girdiler!$I$21-2_Girdiler!$H$21)/(2_Girdiler!$I$20-2_Girdiler!$H$20),INDEX(2_Girdiler!$B$21:$I$21,G7849)+(F7849-INDEX(2_Girdiler!$B$20:$I$20,G7849))*(INDEX(2_Girdiler!$B$21:$I$21,G7849+1)-INDEX(2_Girdiler!$B$21:$I$21,G7849))/(INDEX(2_Girdiler!$B$20:$I$20,G7849+1)-INDEX(2_Girdiler!$B$20:$I$20,G7849)))</f>
        <v>5.17962486497124</v>
      </c>
      <c r="I7849" s="16" t="n">
        <f aca="false">H7849/2_Girdiler!$B$17</f>
        <v>2.07517021833784</v>
      </c>
      <c r="J7849" s="16" t="n">
        <f aca="false">D7849+I7849</f>
        <v>31.0189911662711</v>
      </c>
    </row>
    <row r="7850" customFormat="false" ht="15" hidden="false" customHeight="false" outlineLevel="0" collapsed="false">
      <c r="A7850" s="0" t="n">
        <v>7838</v>
      </c>
      <c r="B7850" s="7" t="n">
        <v>0.776625</v>
      </c>
      <c r="C7850" s="7" t="n">
        <v>0.246191</v>
      </c>
      <c r="D7850" s="16" t="n">
        <f aca="false">LOGINV(B7850,$B$7,$C$7)</f>
        <v>20.6950528499541</v>
      </c>
      <c r="E7850" s="16" t="n">
        <f aca="false">LOGINV(C7850,$B$8,$C$8)</f>
        <v>70.1108178002003</v>
      </c>
      <c r="F7850" s="16" t="n">
        <f aca="false">$B$5/100*E7850*2_Girdiler!$B$14*2_Girdiler!$B$15*2_Girdiler!$B$16</f>
        <v>1.76398817585304</v>
      </c>
      <c r="G7850" s="16" t="n">
        <f aca="false">MIN(MATCH(F7850,2_Girdiler!$B$20:$I$20,1),7)</f>
        <v>1</v>
      </c>
      <c r="H7850" s="16" t="n">
        <f aca="false">IF(F7850&gt;=40,2_Girdiler!$I$21+(F7850-40)*(2_Girdiler!$I$21-2_Girdiler!$H$21)/(2_Girdiler!$I$20-2_Girdiler!$H$20),INDEX(2_Girdiler!$B$21:$I$21,G7850)+(F7850-INDEX(2_Girdiler!$B$20:$I$20,G7850))*(INDEX(2_Girdiler!$B$21:$I$21,G7850+1)-INDEX(2_Girdiler!$B$21:$I$21,G7850))/(INDEX(2_Girdiler!$B$20:$I$20,G7850+1)-INDEX(2_Girdiler!$B$20:$I$20,G7850)))</f>
        <v>3.88077398687669</v>
      </c>
      <c r="I7850" s="16" t="n">
        <f aca="false">H7850/2_Girdiler!$B$17</f>
        <v>1.55479727038329</v>
      </c>
      <c r="J7850" s="16" t="n">
        <f aca="false">D7850+I7850</f>
        <v>22.2498501203374</v>
      </c>
    </row>
    <row r="7851" customFormat="false" ht="15" hidden="false" customHeight="false" outlineLevel="0" collapsed="false">
      <c r="A7851" s="0" t="n">
        <v>7839</v>
      </c>
      <c r="B7851" s="7" t="n">
        <v>0.247697</v>
      </c>
      <c r="C7851" s="7" t="n">
        <v>0.240164</v>
      </c>
      <c r="D7851" s="16" t="n">
        <f aca="false">LOGINV(B7851,$B$7,$C$7)</f>
        <v>9.26079470228241</v>
      </c>
      <c r="E7851" s="16" t="n">
        <f aca="false">LOGINV(C7851,$B$8,$C$8)</f>
        <v>69.2450221649537</v>
      </c>
      <c r="F7851" s="16" t="n">
        <f aca="false">$B$5/100*E7851*2_Girdiler!$B$14*2_Girdiler!$B$15*2_Girdiler!$B$16</f>
        <v>1.74220475767023</v>
      </c>
      <c r="G7851" s="16" t="n">
        <f aca="false">MIN(MATCH(F7851,2_Girdiler!$B$20:$I$20,1),7)</f>
        <v>1</v>
      </c>
      <c r="H7851" s="16" t="n">
        <f aca="false">IF(F7851&gt;=40,2_Girdiler!$I$21+(F7851-40)*(2_Girdiler!$I$21-2_Girdiler!$H$21)/(2_Girdiler!$I$20-2_Girdiler!$H$20),INDEX(2_Girdiler!$B$21:$I$21,G7851)+(F7851-INDEX(2_Girdiler!$B$20:$I$20,G7851))*(INDEX(2_Girdiler!$B$21:$I$21,G7851+1)-INDEX(2_Girdiler!$B$21:$I$21,G7851))/(INDEX(2_Girdiler!$B$20:$I$20,G7851+1)-INDEX(2_Girdiler!$B$20:$I$20,G7851)))</f>
        <v>3.83285046687451</v>
      </c>
      <c r="I7851" s="16" t="n">
        <f aca="false">H7851/2_Girdiler!$B$17</f>
        <v>1.53559714217729</v>
      </c>
      <c r="J7851" s="16" t="n">
        <f aca="false">D7851+I7851</f>
        <v>10.7963918444597</v>
      </c>
    </row>
    <row r="7852" customFormat="false" ht="15" hidden="false" customHeight="false" outlineLevel="0" collapsed="false">
      <c r="A7852" s="0" t="n">
        <v>7840</v>
      </c>
      <c r="B7852" s="7" t="n">
        <v>0.627126</v>
      </c>
      <c r="C7852" s="7" t="n">
        <v>0.583094</v>
      </c>
      <c r="D7852" s="16" t="n">
        <f aca="false">LOGINV(B7852,$B$7,$C$7)</f>
        <v>16.2247445359239</v>
      </c>
      <c r="E7852" s="16" t="n">
        <f aca="false">LOGINV(C7852,$B$8,$C$8)</f>
        <v>125.043880283684</v>
      </c>
      <c r="F7852" s="16" t="n">
        <f aca="false">$B$5/100*E7852*2_Girdiler!$B$14*2_Girdiler!$B$15*2_Girdiler!$B$16</f>
        <v>3.1461040279375</v>
      </c>
      <c r="G7852" s="16" t="n">
        <f aca="false">MIN(MATCH(F7852,2_Girdiler!$B$20:$I$20,1),7)</f>
        <v>1</v>
      </c>
      <c r="H7852" s="16" t="n">
        <f aca="false">IF(F7852&gt;=40,2_Girdiler!$I$21+(F7852-40)*(2_Girdiler!$I$21-2_Girdiler!$H$21)/(2_Girdiler!$I$20-2_Girdiler!$H$20),INDEX(2_Girdiler!$B$21:$I$21,G7852)+(F7852-INDEX(2_Girdiler!$B$20:$I$20,G7852))*(INDEX(2_Girdiler!$B$21:$I$21,G7852+1)-INDEX(2_Girdiler!$B$21:$I$21,G7852))/(INDEX(2_Girdiler!$B$20:$I$20,G7852+1)-INDEX(2_Girdiler!$B$20:$I$20,G7852)))</f>
        <v>6.9214288614625</v>
      </c>
      <c r="I7852" s="16" t="n">
        <f aca="false">H7852/2_Girdiler!$B$17</f>
        <v>2.77300835795773</v>
      </c>
      <c r="J7852" s="16" t="n">
        <f aca="false">D7852+I7852</f>
        <v>18.9977528938816</v>
      </c>
    </row>
    <row r="7853" customFormat="false" ht="15" hidden="false" customHeight="false" outlineLevel="0" collapsed="false">
      <c r="A7853" s="0" t="n">
        <v>7841</v>
      </c>
      <c r="B7853" s="7" t="n">
        <v>0.926157</v>
      </c>
      <c r="C7853" s="7" t="n">
        <v>0.744255</v>
      </c>
      <c r="D7853" s="16" t="n">
        <f aca="false">LOGINV(B7853,$B$7,$C$7)</f>
        <v>30.3494320567514</v>
      </c>
      <c r="E7853" s="16" t="n">
        <f aca="false">LOGINV(C7853,$B$8,$C$8)</f>
        <v>166.836173834558</v>
      </c>
      <c r="F7853" s="16" t="n">
        <f aca="false">$B$5/100*E7853*2_Girdiler!$B$14*2_Girdiler!$B$15*2_Girdiler!$B$16</f>
        <v>4.19759813367747</v>
      </c>
      <c r="G7853" s="16" t="n">
        <f aca="false">MIN(MATCH(F7853,2_Girdiler!$B$20:$I$20,1),7)</f>
        <v>1</v>
      </c>
      <c r="H7853" s="16" t="n">
        <f aca="false">IF(F7853&gt;=40,2_Girdiler!$I$21+(F7853-40)*(2_Girdiler!$I$21-2_Girdiler!$H$21)/(2_Girdiler!$I$20-2_Girdiler!$H$20),INDEX(2_Girdiler!$B$21:$I$21,G7853)+(F7853-INDEX(2_Girdiler!$B$20:$I$20,G7853))*(INDEX(2_Girdiler!$B$21:$I$21,G7853+1)-INDEX(2_Girdiler!$B$21:$I$21,G7853))/(INDEX(2_Girdiler!$B$20:$I$20,G7853+1)-INDEX(2_Girdiler!$B$20:$I$20,G7853)))</f>
        <v>9.23471589409043</v>
      </c>
      <c r="I7853" s="16" t="n">
        <f aca="false">H7853/2_Girdiler!$B$17</f>
        <v>3.69980604731187</v>
      </c>
      <c r="J7853" s="16" t="n">
        <f aca="false">D7853+I7853</f>
        <v>34.0492381040632</v>
      </c>
    </row>
    <row r="7854" customFormat="false" ht="15" hidden="false" customHeight="false" outlineLevel="0" collapsed="false">
      <c r="A7854" s="0" t="n">
        <v>7842</v>
      </c>
      <c r="B7854" s="7" t="n">
        <v>0.024089</v>
      </c>
      <c r="C7854" s="7" t="n">
        <v>0.296605</v>
      </c>
      <c r="D7854" s="16" t="n">
        <f aca="false">LOGINV(B7854,$B$7,$C$7)</f>
        <v>4.50186550323246</v>
      </c>
      <c r="E7854" s="16" t="n">
        <f aca="false">LOGINV(C7854,$B$8,$C$8)</f>
        <v>77.3553211544375</v>
      </c>
      <c r="F7854" s="16" t="n">
        <f aca="false">$B$5/100*E7854*2_Girdiler!$B$14*2_Girdiler!$B$15*2_Girdiler!$B$16</f>
        <v>1.94625988024565</v>
      </c>
      <c r="G7854" s="16" t="n">
        <f aca="false">MIN(MATCH(F7854,2_Girdiler!$B$20:$I$20,1),7)</f>
        <v>1</v>
      </c>
      <c r="H7854" s="16" t="n">
        <f aca="false">IF(F7854&gt;=40,2_Girdiler!$I$21+(F7854-40)*(2_Girdiler!$I$21-2_Girdiler!$H$21)/(2_Girdiler!$I$20-2_Girdiler!$H$20),INDEX(2_Girdiler!$B$21:$I$21,G7854)+(F7854-INDEX(2_Girdiler!$B$20:$I$20,G7854))*(INDEX(2_Girdiler!$B$21:$I$21,G7854+1)-INDEX(2_Girdiler!$B$21:$I$21,G7854))/(INDEX(2_Girdiler!$B$20:$I$20,G7854+1)-INDEX(2_Girdiler!$B$20:$I$20,G7854)))</f>
        <v>4.28177173654043</v>
      </c>
      <c r="I7854" s="16" t="n">
        <f aca="false">H7854/2_Girdiler!$B$17</f>
        <v>1.71545342008831</v>
      </c>
      <c r="J7854" s="16" t="n">
        <f aca="false">D7854+I7854</f>
        <v>6.21731892332077</v>
      </c>
    </row>
    <row r="7855" customFormat="false" ht="15" hidden="false" customHeight="false" outlineLevel="0" collapsed="false">
      <c r="A7855" s="0" t="n">
        <v>7843</v>
      </c>
      <c r="B7855" s="7" t="n">
        <v>0.974861</v>
      </c>
      <c r="C7855" s="7" t="n">
        <v>0.886837</v>
      </c>
      <c r="D7855" s="16" t="n">
        <f aca="false">LOGINV(B7855,$B$7,$C$7)</f>
        <v>40.3245852433398</v>
      </c>
      <c r="E7855" s="16" t="n">
        <f aca="false">LOGINV(C7855,$B$8,$C$8)</f>
        <v>238.460773728652</v>
      </c>
      <c r="F7855" s="16" t="n">
        <f aca="false">$B$5/100*E7855*2_Girdiler!$B$14*2_Girdiler!$B$15*2_Girdiler!$B$16</f>
        <v>5.99967306701288</v>
      </c>
      <c r="G7855" s="16" t="n">
        <f aca="false">MIN(MATCH(F7855,2_Girdiler!$B$20:$I$20,1),7)</f>
        <v>2</v>
      </c>
      <c r="H7855" s="16" t="n">
        <f aca="false">IF(F7855&gt;=40,2_Girdiler!$I$21+(F7855-40)*(2_Girdiler!$I$21-2_Girdiler!$H$21)/(2_Girdiler!$I$20-2_Girdiler!$H$20),INDEX(2_Girdiler!$B$21:$I$21,G7855)+(F7855-INDEX(2_Girdiler!$B$20:$I$20,G7855))*(INDEX(2_Girdiler!$B$21:$I$21,G7855+1)-INDEX(2_Girdiler!$B$21:$I$21,G7855))/(INDEX(2_Girdiler!$B$20:$I$20,G7855+1)-INDEX(2_Girdiler!$B$20:$I$20,G7855)))</f>
        <v>12.5994769072206</v>
      </c>
      <c r="I7855" s="16" t="n">
        <f aca="false">H7855/2_Girdiler!$B$17</f>
        <v>5.04786735064928</v>
      </c>
      <c r="J7855" s="16" t="n">
        <f aca="false">D7855+I7855</f>
        <v>45.372452593989</v>
      </c>
    </row>
    <row r="7856" customFormat="false" ht="15" hidden="false" customHeight="false" outlineLevel="0" collapsed="false">
      <c r="A7856" s="0" t="n">
        <v>7844</v>
      </c>
      <c r="B7856" s="7" t="n">
        <v>0.713796</v>
      </c>
      <c r="C7856" s="7" t="n">
        <v>0.84039</v>
      </c>
      <c r="D7856" s="16" t="n">
        <f aca="false">LOGINV(B7856,$B$7,$C$7)</f>
        <v>18.5497652462724</v>
      </c>
      <c r="E7856" s="16" t="n">
        <f aca="false">LOGINV(C7856,$B$8,$C$8)</f>
        <v>207.719189681</v>
      </c>
      <c r="F7856" s="16" t="n">
        <f aca="false">$B$5/100*E7856*2_Girdiler!$B$14*2_Girdiler!$B$15*2_Girdiler!$B$16</f>
        <v>5.22621481237396</v>
      </c>
      <c r="G7856" s="16" t="n">
        <f aca="false">MIN(MATCH(F7856,2_Girdiler!$B$20:$I$20,1),7)</f>
        <v>2</v>
      </c>
      <c r="H7856" s="16" t="n">
        <f aca="false">IF(F7856&gt;=40,2_Girdiler!$I$21+(F7856-40)*(2_Girdiler!$I$21-2_Girdiler!$H$21)/(2_Girdiler!$I$20-2_Girdiler!$H$20),INDEX(2_Girdiler!$B$21:$I$21,G7856)+(F7856-INDEX(2_Girdiler!$B$20:$I$20,G7856))*(INDEX(2_Girdiler!$B$21:$I$21,G7856+1)-INDEX(2_Girdiler!$B$21:$I$21,G7856))/(INDEX(2_Girdiler!$B$20:$I$20,G7856+1)-INDEX(2_Girdiler!$B$20:$I$20,G7856)))</f>
        <v>11.3619436997983</v>
      </c>
      <c r="I7856" s="16" t="n">
        <f aca="false">H7856/2_Girdiler!$B$17</f>
        <v>4.5520607771628</v>
      </c>
      <c r="J7856" s="16" t="n">
        <f aca="false">D7856+I7856</f>
        <v>23.1018260234352</v>
      </c>
    </row>
    <row r="7857" customFormat="false" ht="15" hidden="false" customHeight="false" outlineLevel="0" collapsed="false">
      <c r="A7857" s="0" t="n">
        <v>7845</v>
      </c>
      <c r="B7857" s="7" t="n">
        <v>0.247876</v>
      </c>
      <c r="C7857" s="7" t="n">
        <v>0.768883</v>
      </c>
      <c r="D7857" s="16" t="n">
        <f aca="false">LOGINV(B7857,$B$7,$C$7)</f>
        <v>9.26371663836188</v>
      </c>
      <c r="E7857" s="16" t="n">
        <f aca="false">LOGINV(C7857,$B$8,$C$8)</f>
        <v>175.52533522975</v>
      </c>
      <c r="F7857" s="16" t="n">
        <f aca="false">$B$5/100*E7857*2_Girdiler!$B$14*2_Girdiler!$B$15*2_Girdiler!$B$16</f>
        <v>4.41621743438051</v>
      </c>
      <c r="G7857" s="16" t="n">
        <f aca="false">MIN(MATCH(F7857,2_Girdiler!$B$20:$I$20,1),7)</f>
        <v>1</v>
      </c>
      <c r="H7857" s="16" t="n">
        <f aca="false">IF(F7857&gt;=40,2_Girdiler!$I$21+(F7857-40)*(2_Girdiler!$I$21-2_Girdiler!$H$21)/(2_Girdiler!$I$20-2_Girdiler!$H$20),INDEX(2_Girdiler!$B$21:$I$21,G7857)+(F7857-INDEX(2_Girdiler!$B$20:$I$20,G7857))*(INDEX(2_Girdiler!$B$21:$I$21,G7857+1)-INDEX(2_Girdiler!$B$21:$I$21,G7857))/(INDEX(2_Girdiler!$B$20:$I$20,G7857+1)-INDEX(2_Girdiler!$B$20:$I$20,G7857)))</f>
        <v>9.71567835563712</v>
      </c>
      <c r="I7857" s="16" t="n">
        <f aca="false">H7857/2_Girdiler!$B$17</f>
        <v>3.89249934120077</v>
      </c>
      <c r="J7857" s="16" t="n">
        <f aca="false">D7857+I7857</f>
        <v>13.1562159795626</v>
      </c>
    </row>
    <row r="7858" customFormat="false" ht="15" hidden="false" customHeight="false" outlineLevel="0" collapsed="false">
      <c r="A7858" s="0" t="n">
        <v>7846</v>
      </c>
      <c r="B7858" s="7" t="n">
        <v>0.519069</v>
      </c>
      <c r="C7858" s="7" t="n">
        <v>0.30271</v>
      </c>
      <c r="D7858" s="16" t="n">
        <f aca="false">LOGINV(B7858,$B$7,$C$7)</f>
        <v>13.9078476138032</v>
      </c>
      <c r="E7858" s="16" t="n">
        <f aca="false">LOGINV(C7858,$B$8,$C$8)</f>
        <v>78.2375367406617</v>
      </c>
      <c r="F7858" s="16" t="n">
        <f aca="false">$B$5/100*E7858*2_Girdiler!$B$14*2_Girdiler!$B$15*2_Girdiler!$B$16</f>
        <v>1.96845642439505</v>
      </c>
      <c r="G7858" s="16" t="n">
        <f aca="false">MIN(MATCH(F7858,2_Girdiler!$B$20:$I$20,1),7)</f>
        <v>1</v>
      </c>
      <c r="H7858" s="16" t="n">
        <f aca="false">IF(F7858&gt;=40,2_Girdiler!$I$21+(F7858-40)*(2_Girdiler!$I$21-2_Girdiler!$H$21)/(2_Girdiler!$I$20-2_Girdiler!$H$20),INDEX(2_Girdiler!$B$21:$I$21,G7858)+(F7858-INDEX(2_Girdiler!$B$20:$I$20,G7858))*(INDEX(2_Girdiler!$B$21:$I$21,G7858+1)-INDEX(2_Girdiler!$B$21:$I$21,G7858))/(INDEX(2_Girdiler!$B$20:$I$20,G7858+1)-INDEX(2_Girdiler!$B$20:$I$20,G7858)))</f>
        <v>4.33060413366911</v>
      </c>
      <c r="I7858" s="16" t="n">
        <f aca="false">H7858/2_Girdiler!$B$17</f>
        <v>1.73501768175846</v>
      </c>
      <c r="J7858" s="16" t="n">
        <f aca="false">D7858+I7858</f>
        <v>15.6428652955616</v>
      </c>
    </row>
    <row r="7859" customFormat="false" ht="15" hidden="false" customHeight="false" outlineLevel="0" collapsed="false">
      <c r="A7859" s="0" t="n">
        <v>7847</v>
      </c>
      <c r="B7859" s="7" t="n">
        <v>0.108187</v>
      </c>
      <c r="C7859" s="7" t="n">
        <v>0.198866</v>
      </c>
      <c r="D7859" s="16" t="n">
        <f aca="false">LOGINV(B7859,$B$7,$C$7)</f>
        <v>6.79866843382314</v>
      </c>
      <c r="E7859" s="16" t="n">
        <f aca="false">LOGINV(C7859,$B$8,$C$8)</f>
        <v>63.2657107758647</v>
      </c>
      <c r="F7859" s="16" t="n">
        <f aca="false">$B$5/100*E7859*2_Girdiler!$B$14*2_Girdiler!$B$15*2_Girdiler!$B$16</f>
        <v>1.59176528312075</v>
      </c>
      <c r="G7859" s="16" t="n">
        <f aca="false">MIN(MATCH(F7859,2_Girdiler!$B$20:$I$20,1),7)</f>
        <v>1</v>
      </c>
      <c r="H7859" s="16" t="n">
        <f aca="false">IF(F7859&gt;=40,2_Girdiler!$I$21+(F7859-40)*(2_Girdiler!$I$21-2_Girdiler!$H$21)/(2_Girdiler!$I$20-2_Girdiler!$H$20),INDEX(2_Girdiler!$B$21:$I$21,G7859)+(F7859-INDEX(2_Girdiler!$B$20:$I$20,G7859))*(INDEX(2_Girdiler!$B$21:$I$21,G7859+1)-INDEX(2_Girdiler!$B$21:$I$21,G7859))/(INDEX(2_Girdiler!$B$20:$I$20,G7859+1)-INDEX(2_Girdiler!$B$20:$I$20,G7859)))</f>
        <v>3.50188362286566</v>
      </c>
      <c r="I7859" s="16" t="n">
        <f aca="false">H7859/2_Girdiler!$B$17</f>
        <v>1.40299824634041</v>
      </c>
      <c r="J7859" s="16" t="n">
        <f aca="false">D7859+I7859</f>
        <v>8.20166668016355</v>
      </c>
    </row>
    <row r="7860" customFormat="false" ht="15" hidden="false" customHeight="false" outlineLevel="0" collapsed="false">
      <c r="A7860" s="0" t="n">
        <v>7848</v>
      </c>
      <c r="B7860" s="7" t="n">
        <v>0.841303</v>
      </c>
      <c r="C7860" s="7" t="n">
        <v>0.012101</v>
      </c>
      <c r="D7860" s="16" t="n">
        <f aca="false">LOGINV(B7860,$B$7,$C$7)</f>
        <v>23.643869006392</v>
      </c>
      <c r="E7860" s="16" t="n">
        <f aca="false">LOGINV(C7860,$B$8,$C$8)</f>
        <v>25.4911659182675</v>
      </c>
      <c r="F7860" s="16" t="n">
        <f aca="false">$B$5/100*E7860*2_Girdiler!$B$14*2_Girdiler!$B$15*2_Girdiler!$B$16</f>
        <v>0.641357734503611</v>
      </c>
      <c r="G7860" s="16" t="n">
        <f aca="false">MIN(MATCH(F7860,2_Girdiler!$B$20:$I$20,1),7)</f>
        <v>1</v>
      </c>
      <c r="H7860" s="16" t="n">
        <f aca="false">IF(F7860&gt;=40,2_Girdiler!$I$21+(F7860-40)*(2_Girdiler!$I$21-2_Girdiler!$H$21)/(2_Girdiler!$I$20-2_Girdiler!$H$20),INDEX(2_Girdiler!$B$21:$I$21,G7860)+(F7860-INDEX(2_Girdiler!$B$20:$I$20,G7860))*(INDEX(2_Girdiler!$B$21:$I$21,G7860+1)-INDEX(2_Girdiler!$B$21:$I$21,G7860))/(INDEX(2_Girdiler!$B$20:$I$20,G7860+1)-INDEX(2_Girdiler!$B$20:$I$20,G7860)))</f>
        <v>1.41098701590794</v>
      </c>
      <c r="I7860" s="16" t="n">
        <f aca="false">H7860/2_Girdiler!$B$17</f>
        <v>0.565299285219529</v>
      </c>
      <c r="J7860" s="16" t="n">
        <f aca="false">D7860+I7860</f>
        <v>24.2091682916115</v>
      </c>
    </row>
    <row r="7861" customFormat="false" ht="15" hidden="false" customHeight="false" outlineLevel="0" collapsed="false">
      <c r="A7861" s="0" t="n">
        <v>7849</v>
      </c>
      <c r="B7861" s="7" t="n">
        <v>0.619494</v>
      </c>
      <c r="C7861" s="7" t="n">
        <v>0.588739</v>
      </c>
      <c r="D7861" s="16" t="n">
        <f aca="false">LOGINV(B7861,$B$7,$C$7)</f>
        <v>16.0439910817841</v>
      </c>
      <c r="E7861" s="16" t="n">
        <f aca="false">LOGINV(C7861,$B$8,$C$8)</f>
        <v>126.218721597627</v>
      </c>
      <c r="F7861" s="16" t="n">
        <f aca="false">$B$5/100*E7861*2_Girdiler!$B$14*2_Girdiler!$B$15*2_Girdiler!$B$16</f>
        <v>3.17566303539629</v>
      </c>
      <c r="G7861" s="16" t="n">
        <f aca="false">MIN(MATCH(F7861,2_Girdiler!$B$20:$I$20,1),7)</f>
        <v>1</v>
      </c>
      <c r="H7861" s="16" t="n">
        <f aca="false">IF(F7861&gt;=40,2_Girdiler!$I$21+(F7861-40)*(2_Girdiler!$I$21-2_Girdiler!$H$21)/(2_Girdiler!$I$20-2_Girdiler!$H$20),INDEX(2_Girdiler!$B$21:$I$21,G7861)+(F7861-INDEX(2_Girdiler!$B$20:$I$20,G7861))*(INDEX(2_Girdiler!$B$21:$I$21,G7861+1)-INDEX(2_Girdiler!$B$21:$I$21,G7861))/(INDEX(2_Girdiler!$B$20:$I$20,G7861+1)-INDEX(2_Girdiler!$B$20:$I$20,G7861)))</f>
        <v>6.98645867787183</v>
      </c>
      <c r="I7861" s="16" t="n">
        <f aca="false">H7861/2_Girdiler!$B$17</f>
        <v>2.79906197030122</v>
      </c>
      <c r="J7861" s="16" t="n">
        <f aca="false">D7861+I7861</f>
        <v>18.8430530520853</v>
      </c>
    </row>
    <row r="7862" customFormat="false" ht="15" hidden="false" customHeight="false" outlineLevel="0" collapsed="false">
      <c r="A7862" s="0" t="n">
        <v>7850</v>
      </c>
      <c r="B7862" s="7" t="n">
        <v>0.966773</v>
      </c>
      <c r="C7862" s="7" t="n">
        <v>0.726843</v>
      </c>
      <c r="D7862" s="16" t="n">
        <f aca="false">LOGINV(B7862,$B$7,$C$7)</f>
        <v>37.6684741171332</v>
      </c>
      <c r="E7862" s="16" t="n">
        <f aca="false">LOGINV(C7862,$B$8,$C$8)</f>
        <v>161.201397816152</v>
      </c>
      <c r="F7862" s="16" t="n">
        <f aca="false">$B$5/100*E7862*2_Girdiler!$B$14*2_Girdiler!$B$15*2_Girdiler!$B$16</f>
        <v>4.0558271690544</v>
      </c>
      <c r="G7862" s="16" t="n">
        <f aca="false">MIN(MATCH(F7862,2_Girdiler!$B$20:$I$20,1),7)</f>
        <v>1</v>
      </c>
      <c r="H7862" s="16" t="n">
        <f aca="false">IF(F7862&gt;=40,2_Girdiler!$I$21+(F7862-40)*(2_Girdiler!$I$21-2_Girdiler!$H$21)/(2_Girdiler!$I$20-2_Girdiler!$H$20),INDEX(2_Girdiler!$B$21:$I$21,G7862)+(F7862-INDEX(2_Girdiler!$B$20:$I$20,G7862))*(INDEX(2_Girdiler!$B$21:$I$21,G7862+1)-INDEX(2_Girdiler!$B$21:$I$21,G7862))/(INDEX(2_Girdiler!$B$20:$I$20,G7862+1)-INDEX(2_Girdiler!$B$20:$I$20,G7862)))</f>
        <v>8.92281977191967</v>
      </c>
      <c r="I7862" s="16" t="n">
        <f aca="false">H7862/2_Girdiler!$B$17</f>
        <v>3.57484766503192</v>
      </c>
      <c r="J7862" s="16" t="n">
        <f aca="false">D7862+I7862</f>
        <v>41.2433217821651</v>
      </c>
    </row>
    <row r="7863" customFormat="false" ht="15" hidden="false" customHeight="false" outlineLevel="0" collapsed="false">
      <c r="A7863" s="0" t="n">
        <v>7851</v>
      </c>
      <c r="B7863" s="7" t="n">
        <v>0.36021</v>
      </c>
      <c r="C7863" s="7" t="n">
        <v>0.273029</v>
      </c>
      <c r="D7863" s="16" t="n">
        <f aca="false">LOGINV(B7863,$B$7,$C$7)</f>
        <v>11.0929294331267</v>
      </c>
      <c r="E7863" s="16" t="n">
        <f aca="false">LOGINV(C7863,$B$8,$C$8)</f>
        <v>73.9622771683225</v>
      </c>
      <c r="F7863" s="16" t="n">
        <f aca="false">$B$5/100*E7863*2_Girdiler!$B$14*2_Girdiler!$B$15*2_Girdiler!$B$16</f>
        <v>1.86089089355499</v>
      </c>
      <c r="G7863" s="16" t="n">
        <f aca="false">MIN(MATCH(F7863,2_Girdiler!$B$20:$I$20,1),7)</f>
        <v>1</v>
      </c>
      <c r="H7863" s="16" t="n">
        <f aca="false">IF(F7863&gt;=40,2_Girdiler!$I$21+(F7863-40)*(2_Girdiler!$I$21-2_Girdiler!$H$21)/(2_Girdiler!$I$20-2_Girdiler!$H$20),INDEX(2_Girdiler!$B$21:$I$21,G7863)+(F7863-INDEX(2_Girdiler!$B$20:$I$20,G7863))*(INDEX(2_Girdiler!$B$21:$I$21,G7863+1)-INDEX(2_Girdiler!$B$21:$I$21,G7863))/(INDEX(2_Girdiler!$B$20:$I$20,G7863+1)-INDEX(2_Girdiler!$B$20:$I$20,G7863)))</f>
        <v>4.09395996582099</v>
      </c>
      <c r="I7863" s="16" t="n">
        <f aca="false">H7863/2_Girdiler!$B$17</f>
        <v>1.64020831963982</v>
      </c>
      <c r="J7863" s="16" t="n">
        <f aca="false">D7863+I7863</f>
        <v>12.7331377527665</v>
      </c>
    </row>
    <row r="7864" customFormat="false" ht="15" hidden="false" customHeight="false" outlineLevel="0" collapsed="false">
      <c r="A7864" s="0" t="n">
        <v>7852</v>
      </c>
      <c r="B7864" s="7" t="n">
        <v>0.49642</v>
      </c>
      <c r="C7864" s="7" t="n">
        <v>0.699358</v>
      </c>
      <c r="D7864" s="16" t="n">
        <f aca="false">LOGINV(B7864,$B$7,$C$7)</f>
        <v>13.4744860652331</v>
      </c>
      <c r="E7864" s="16" t="n">
        <f aca="false">LOGINV(C7864,$B$8,$C$8)</f>
        <v>153.015357792502</v>
      </c>
      <c r="F7864" s="16" t="n">
        <f aca="false">$B$5/100*E7864*2_Girdiler!$B$14*2_Girdiler!$B$15*2_Girdiler!$B$16</f>
        <v>3.84986640205936</v>
      </c>
      <c r="G7864" s="16" t="n">
        <f aca="false">MIN(MATCH(F7864,2_Girdiler!$B$20:$I$20,1),7)</f>
        <v>1</v>
      </c>
      <c r="H7864" s="16" t="n">
        <f aca="false">IF(F7864&gt;=40,2_Girdiler!$I$21+(F7864-40)*(2_Girdiler!$I$21-2_Girdiler!$H$21)/(2_Girdiler!$I$20-2_Girdiler!$H$20),INDEX(2_Girdiler!$B$21:$I$21,G7864)+(F7864-INDEX(2_Girdiler!$B$20:$I$20,G7864))*(INDEX(2_Girdiler!$B$21:$I$21,G7864+1)-INDEX(2_Girdiler!$B$21:$I$21,G7864))/(INDEX(2_Girdiler!$B$20:$I$20,G7864+1)-INDEX(2_Girdiler!$B$20:$I$20,G7864)))</f>
        <v>8.46970608453059</v>
      </c>
      <c r="I7864" s="16" t="n">
        <f aca="false">H7864/2_Girdiler!$B$17</f>
        <v>3.39331173258437</v>
      </c>
      <c r="J7864" s="16" t="n">
        <f aca="false">D7864+I7864</f>
        <v>16.8677977978175</v>
      </c>
    </row>
    <row r="7865" customFormat="false" ht="15" hidden="false" customHeight="false" outlineLevel="0" collapsed="false">
      <c r="A7865" s="0" t="n">
        <v>7853</v>
      </c>
      <c r="B7865" s="7" t="n">
        <v>0.351064</v>
      </c>
      <c r="C7865" s="7" t="n">
        <v>0.397056</v>
      </c>
      <c r="D7865" s="16" t="n">
        <f aca="false">LOGINV(B7865,$B$7,$C$7)</f>
        <v>10.942153933395</v>
      </c>
      <c r="E7865" s="16" t="n">
        <f aca="false">LOGINV(C7865,$B$8,$C$8)</f>
        <v>92.274691502398</v>
      </c>
      <c r="F7865" s="16" t="n">
        <f aca="false">$B$5/100*E7865*2_Girdiler!$B$14*2_Girdiler!$B$15*2_Girdiler!$B$16</f>
        <v>2.32163123820033</v>
      </c>
      <c r="G7865" s="16" t="n">
        <f aca="false">MIN(MATCH(F7865,2_Girdiler!$B$20:$I$20,1),7)</f>
        <v>1</v>
      </c>
      <c r="H7865" s="16" t="n">
        <f aca="false">IF(F7865&gt;=40,2_Girdiler!$I$21+(F7865-40)*(2_Girdiler!$I$21-2_Girdiler!$H$21)/(2_Girdiler!$I$20-2_Girdiler!$H$20),INDEX(2_Girdiler!$B$21:$I$21,G7865)+(F7865-INDEX(2_Girdiler!$B$20:$I$20,G7865))*(INDEX(2_Girdiler!$B$21:$I$21,G7865+1)-INDEX(2_Girdiler!$B$21:$I$21,G7865))/(INDEX(2_Girdiler!$B$20:$I$20,G7865+1)-INDEX(2_Girdiler!$B$20:$I$20,G7865)))</f>
        <v>5.10758872404073</v>
      </c>
      <c r="I7865" s="16" t="n">
        <f aca="false">H7865/2_Girdiler!$B$17</f>
        <v>2.04630958495222</v>
      </c>
      <c r="J7865" s="16" t="n">
        <f aca="false">D7865+I7865</f>
        <v>12.9884635183472</v>
      </c>
    </row>
    <row r="7866" customFormat="false" ht="15" hidden="false" customHeight="false" outlineLevel="0" collapsed="false">
      <c r="A7866" s="0" t="n">
        <v>7854</v>
      </c>
      <c r="B7866" s="7" t="n">
        <v>0.476577</v>
      </c>
      <c r="C7866" s="7" t="n">
        <v>0.265468</v>
      </c>
      <c r="D7866" s="16" t="n">
        <f aca="false">LOGINV(B7866,$B$7,$C$7)</f>
        <v>13.1057974503074</v>
      </c>
      <c r="E7866" s="16" t="n">
        <f aca="false">LOGINV(C7866,$B$8,$C$8)</f>
        <v>72.8770009744182</v>
      </c>
      <c r="F7866" s="16" t="n">
        <f aca="false">$B$5/100*E7866*2_Girdiler!$B$14*2_Girdiler!$B$15*2_Girdiler!$B$16</f>
        <v>1.83358534451636</v>
      </c>
      <c r="G7866" s="16" t="n">
        <f aca="false">MIN(MATCH(F7866,2_Girdiler!$B$20:$I$20,1),7)</f>
        <v>1</v>
      </c>
      <c r="H7866" s="16" t="n">
        <f aca="false">IF(F7866&gt;=40,2_Girdiler!$I$21+(F7866-40)*(2_Girdiler!$I$21-2_Girdiler!$H$21)/(2_Girdiler!$I$20-2_Girdiler!$H$20),INDEX(2_Girdiler!$B$21:$I$21,G7866)+(F7866-INDEX(2_Girdiler!$B$20:$I$20,G7866))*(INDEX(2_Girdiler!$B$21:$I$21,G7866+1)-INDEX(2_Girdiler!$B$21:$I$21,G7866))/(INDEX(2_Girdiler!$B$20:$I$20,G7866+1)-INDEX(2_Girdiler!$B$20:$I$20,G7866)))</f>
        <v>4.033887757936</v>
      </c>
      <c r="I7866" s="16" t="n">
        <f aca="false">H7866/2_Girdiler!$B$17</f>
        <v>1.61614092866025</v>
      </c>
      <c r="J7866" s="16" t="n">
        <f aca="false">D7866+I7866</f>
        <v>14.7219383789677</v>
      </c>
    </row>
    <row r="7867" customFormat="false" ht="15" hidden="false" customHeight="false" outlineLevel="0" collapsed="false">
      <c r="A7867" s="0" t="n">
        <v>7855</v>
      </c>
      <c r="B7867" s="7" t="n">
        <v>0.472577</v>
      </c>
      <c r="C7867" s="7" t="n">
        <v>0.136254</v>
      </c>
      <c r="D7867" s="16" t="n">
        <f aca="false">LOGINV(B7867,$B$7,$C$7)</f>
        <v>13.0326077920662</v>
      </c>
      <c r="E7867" s="16" t="n">
        <f aca="false">LOGINV(C7867,$B$8,$C$8)</f>
        <v>53.7809114915988</v>
      </c>
      <c r="F7867" s="16" t="n">
        <f aca="false">$B$5/100*E7867*2_Girdiler!$B$14*2_Girdiler!$B$15*2_Girdiler!$B$16</f>
        <v>1.35312773312862</v>
      </c>
      <c r="G7867" s="16" t="n">
        <f aca="false">MIN(MATCH(F7867,2_Girdiler!$B$20:$I$20,1),7)</f>
        <v>1</v>
      </c>
      <c r="H7867" s="16" t="n">
        <f aca="false">IF(F7867&gt;=40,2_Girdiler!$I$21+(F7867-40)*(2_Girdiler!$I$21-2_Girdiler!$H$21)/(2_Girdiler!$I$20-2_Girdiler!$H$20),INDEX(2_Girdiler!$B$21:$I$21,G7867)+(F7867-INDEX(2_Girdiler!$B$20:$I$20,G7867))*(INDEX(2_Girdiler!$B$21:$I$21,G7867+1)-INDEX(2_Girdiler!$B$21:$I$21,G7867))/(INDEX(2_Girdiler!$B$20:$I$20,G7867+1)-INDEX(2_Girdiler!$B$20:$I$20,G7867)))</f>
        <v>2.97688101288298</v>
      </c>
      <c r="I7867" s="16" t="n">
        <f aca="false">H7867/2_Girdiler!$B$17</f>
        <v>1.19266066221273</v>
      </c>
      <c r="J7867" s="16" t="n">
        <f aca="false">D7867+I7867</f>
        <v>14.225268454279</v>
      </c>
    </row>
    <row r="7868" customFormat="false" ht="15" hidden="false" customHeight="false" outlineLevel="0" collapsed="false">
      <c r="A7868" s="0" t="n">
        <v>7856</v>
      </c>
      <c r="B7868" s="7" t="n">
        <v>0.468767</v>
      </c>
      <c r="C7868" s="7" t="n">
        <v>0.29933</v>
      </c>
      <c r="D7868" s="16" t="n">
        <f aca="false">LOGINV(B7868,$B$7,$C$7)</f>
        <v>12.9632281628105</v>
      </c>
      <c r="E7868" s="16" t="n">
        <f aca="false">LOGINV(C7868,$B$8,$C$8)</f>
        <v>77.7488734544164</v>
      </c>
      <c r="F7868" s="16" t="n">
        <f aca="false">$B$5/100*E7868*2_Girdiler!$B$14*2_Girdiler!$B$15*2_Girdiler!$B$16</f>
        <v>1.95616165611312</v>
      </c>
      <c r="G7868" s="16" t="n">
        <f aca="false">MIN(MATCH(F7868,2_Girdiler!$B$20:$I$20,1),7)</f>
        <v>1</v>
      </c>
      <c r="H7868" s="16" t="n">
        <f aca="false">IF(F7868&gt;=40,2_Girdiler!$I$21+(F7868-40)*(2_Girdiler!$I$21-2_Girdiler!$H$21)/(2_Girdiler!$I$20-2_Girdiler!$H$20),INDEX(2_Girdiler!$B$21:$I$21,G7868)+(F7868-INDEX(2_Girdiler!$B$20:$I$20,G7868))*(INDEX(2_Girdiler!$B$21:$I$21,G7868+1)-INDEX(2_Girdiler!$B$21:$I$21,G7868))/(INDEX(2_Girdiler!$B$20:$I$20,G7868+1)-INDEX(2_Girdiler!$B$20:$I$20,G7868)))</f>
        <v>4.30355564344886</v>
      </c>
      <c r="I7868" s="16" t="n">
        <f aca="false">H7868/2_Girdiler!$B$17</f>
        <v>1.72418094689457</v>
      </c>
      <c r="J7868" s="16" t="n">
        <f aca="false">D7868+I7868</f>
        <v>14.6874091097051</v>
      </c>
    </row>
    <row r="7869" customFormat="false" ht="15" hidden="false" customHeight="false" outlineLevel="0" collapsed="false">
      <c r="A7869" s="0" t="n">
        <v>7857</v>
      </c>
      <c r="B7869" s="7" t="n">
        <v>0.726175</v>
      </c>
      <c r="C7869" s="7" t="n">
        <v>0.91286</v>
      </c>
      <c r="D7869" s="16" t="n">
        <f aca="false">LOGINV(B7869,$B$7,$C$7)</f>
        <v>18.933946241722</v>
      </c>
      <c r="E7869" s="16" t="n">
        <f aca="false">LOGINV(C7869,$B$8,$C$8)</f>
        <v>262.484458459769</v>
      </c>
      <c r="F7869" s="16" t="n">
        <f aca="false">$B$5/100*E7869*2_Girdiler!$B$14*2_Girdiler!$B$15*2_Girdiler!$B$16</f>
        <v>6.60410897484779</v>
      </c>
      <c r="G7869" s="16" t="n">
        <f aca="false">MIN(MATCH(F7869,2_Girdiler!$B$20:$I$20,1),7)</f>
        <v>2</v>
      </c>
      <c r="H7869" s="16" t="n">
        <f aca="false">IF(F7869&gt;=40,2_Girdiler!$I$21+(F7869-40)*(2_Girdiler!$I$21-2_Girdiler!$H$21)/(2_Girdiler!$I$20-2_Girdiler!$H$20),INDEX(2_Girdiler!$B$21:$I$21,G7869)+(F7869-INDEX(2_Girdiler!$B$20:$I$20,G7869))*(INDEX(2_Girdiler!$B$21:$I$21,G7869+1)-INDEX(2_Girdiler!$B$21:$I$21,G7869))/(INDEX(2_Girdiler!$B$20:$I$20,G7869+1)-INDEX(2_Girdiler!$B$20:$I$20,G7869)))</f>
        <v>13.5665743597565</v>
      </c>
      <c r="I7869" s="16" t="n">
        <f aca="false">H7869/2_Girdiler!$B$17</f>
        <v>5.43532626592807</v>
      </c>
      <c r="J7869" s="16" t="n">
        <f aca="false">D7869+I7869</f>
        <v>24.3692725076501</v>
      </c>
    </row>
    <row r="7870" customFormat="false" ht="15" hidden="false" customHeight="false" outlineLevel="0" collapsed="false">
      <c r="A7870" s="0" t="n">
        <v>7858</v>
      </c>
      <c r="B7870" s="7" t="n">
        <v>0.485067</v>
      </c>
      <c r="C7870" s="7" t="n">
        <v>0.36964</v>
      </c>
      <c r="D7870" s="16" t="n">
        <f aca="false">LOGINV(B7870,$B$7,$C$7)</f>
        <v>13.2623715464819</v>
      </c>
      <c r="E7870" s="16" t="n">
        <f aca="false">LOGINV(C7870,$B$8,$C$8)</f>
        <v>88.0938033953785</v>
      </c>
      <c r="F7870" s="16" t="n">
        <f aca="false">$B$5/100*E7870*2_Girdiler!$B$14*2_Girdiler!$B$15*2_Girdiler!$B$16</f>
        <v>2.21644009342772</v>
      </c>
      <c r="G7870" s="16" t="n">
        <f aca="false">MIN(MATCH(F7870,2_Girdiler!$B$20:$I$20,1),7)</f>
        <v>1</v>
      </c>
      <c r="H7870" s="16" t="n">
        <f aca="false">IF(F7870&gt;=40,2_Girdiler!$I$21+(F7870-40)*(2_Girdiler!$I$21-2_Girdiler!$H$21)/(2_Girdiler!$I$20-2_Girdiler!$H$20),INDEX(2_Girdiler!$B$21:$I$21,G7870)+(F7870-INDEX(2_Girdiler!$B$20:$I$20,G7870))*(INDEX(2_Girdiler!$B$21:$I$21,G7870+1)-INDEX(2_Girdiler!$B$21:$I$21,G7870))/(INDEX(2_Girdiler!$B$20:$I$20,G7870+1)-INDEX(2_Girdiler!$B$20:$I$20,G7870)))</f>
        <v>4.87616820554099</v>
      </c>
      <c r="I7870" s="16" t="n">
        <f aca="false">H7870/2_Girdiler!$B$17</f>
        <v>1.9535930310661</v>
      </c>
      <c r="J7870" s="16" t="n">
        <f aca="false">D7870+I7870</f>
        <v>15.215964577548</v>
      </c>
    </row>
    <row r="7871" customFormat="false" ht="15" hidden="false" customHeight="false" outlineLevel="0" collapsed="false">
      <c r="A7871" s="0" t="n">
        <v>7859</v>
      </c>
      <c r="B7871" s="7" t="n">
        <v>0.882103</v>
      </c>
      <c r="C7871" s="7" t="n">
        <v>0.434656</v>
      </c>
      <c r="D7871" s="16" t="n">
        <f aca="false">LOGINV(B7871,$B$7,$C$7)</f>
        <v>26.2229273004199</v>
      </c>
      <c r="E7871" s="16" t="n">
        <f aca="false">LOGINV(C7871,$B$8,$C$8)</f>
        <v>98.2016864185402</v>
      </c>
      <c r="F7871" s="16" t="n">
        <f aca="false">$B$5/100*E7871*2_Girdiler!$B$14*2_Girdiler!$B$15*2_Girdiler!$B$16</f>
        <v>2.47075443029047</v>
      </c>
      <c r="G7871" s="16" t="n">
        <f aca="false">MIN(MATCH(F7871,2_Girdiler!$B$20:$I$20,1),7)</f>
        <v>1</v>
      </c>
      <c r="H7871" s="16" t="n">
        <f aca="false">IF(F7871&gt;=40,2_Girdiler!$I$21+(F7871-40)*(2_Girdiler!$I$21-2_Girdiler!$H$21)/(2_Girdiler!$I$20-2_Girdiler!$H$20),INDEX(2_Girdiler!$B$21:$I$21,G7871)+(F7871-INDEX(2_Girdiler!$B$20:$I$20,G7871))*(INDEX(2_Girdiler!$B$21:$I$21,G7871+1)-INDEX(2_Girdiler!$B$21:$I$21,G7871))/(INDEX(2_Girdiler!$B$20:$I$20,G7871+1)-INDEX(2_Girdiler!$B$20:$I$20,G7871)))</f>
        <v>5.43565974663904</v>
      </c>
      <c r="I7871" s="16" t="n">
        <f aca="false">H7871/2_Girdiler!$B$17</f>
        <v>2.1777482959291</v>
      </c>
      <c r="J7871" s="16" t="n">
        <f aca="false">D7871+I7871</f>
        <v>28.400675596349</v>
      </c>
    </row>
    <row r="7872" customFormat="false" ht="15" hidden="false" customHeight="false" outlineLevel="0" collapsed="false">
      <c r="A7872" s="0" t="n">
        <v>7860</v>
      </c>
      <c r="B7872" s="7" t="n">
        <v>0.076719</v>
      </c>
      <c r="C7872" s="7" t="n">
        <v>0.322453</v>
      </c>
      <c r="D7872" s="16" t="n">
        <f aca="false">LOGINV(B7872,$B$7,$C$7)</f>
        <v>6.11115450467321</v>
      </c>
      <c r="E7872" s="16" t="n">
        <f aca="false">LOGINV(C7872,$B$8,$C$8)</f>
        <v>81.1054544077929</v>
      </c>
      <c r="F7872" s="16" t="n">
        <f aca="false">$B$5/100*E7872*2_Girdiler!$B$14*2_Girdiler!$B$15*2_Girdiler!$B$16</f>
        <v>2.04061323290007</v>
      </c>
      <c r="G7872" s="16" t="n">
        <f aca="false">MIN(MATCH(F7872,2_Girdiler!$B$20:$I$20,1),7)</f>
        <v>1</v>
      </c>
      <c r="H7872" s="16" t="n">
        <f aca="false">IF(F7872&gt;=40,2_Girdiler!$I$21+(F7872-40)*(2_Girdiler!$I$21-2_Girdiler!$H$21)/(2_Girdiler!$I$20-2_Girdiler!$H$20),INDEX(2_Girdiler!$B$21:$I$21,G7872)+(F7872-INDEX(2_Girdiler!$B$20:$I$20,G7872))*(INDEX(2_Girdiler!$B$21:$I$21,G7872+1)-INDEX(2_Girdiler!$B$21:$I$21,G7872))/(INDEX(2_Girdiler!$B$20:$I$20,G7872+1)-INDEX(2_Girdiler!$B$20:$I$20,G7872)))</f>
        <v>4.48934911238015</v>
      </c>
      <c r="I7872" s="16" t="n">
        <f aca="false">H7872/2_Girdiler!$B$17</f>
        <v>1.79861743284461</v>
      </c>
      <c r="J7872" s="16" t="n">
        <f aca="false">D7872+I7872</f>
        <v>7.90977193751783</v>
      </c>
    </row>
    <row r="7873" customFormat="false" ht="15" hidden="false" customHeight="false" outlineLevel="0" collapsed="false">
      <c r="A7873" s="0" t="n">
        <v>7861</v>
      </c>
      <c r="B7873" s="7" t="n">
        <v>0.392681</v>
      </c>
      <c r="C7873" s="7" t="n">
        <v>0.524122</v>
      </c>
      <c r="D7873" s="16" t="n">
        <f aca="false">LOGINV(B7873,$B$7,$C$7)</f>
        <v>11.6347777779939</v>
      </c>
      <c r="E7873" s="16" t="n">
        <f aca="false">LOGINV(C7873,$B$8,$C$8)</f>
        <v>113.554509496634</v>
      </c>
      <c r="F7873" s="16" t="n">
        <f aca="false">$B$5/100*E7873*2_Girdiler!$B$14*2_Girdiler!$B$15*2_Girdiler!$B$16</f>
        <v>2.85703145893531</v>
      </c>
      <c r="G7873" s="16" t="n">
        <f aca="false">MIN(MATCH(F7873,2_Girdiler!$B$20:$I$20,1),7)</f>
        <v>1</v>
      </c>
      <c r="H7873" s="16" t="n">
        <f aca="false">IF(F7873&gt;=40,2_Girdiler!$I$21+(F7873-40)*(2_Girdiler!$I$21-2_Girdiler!$H$21)/(2_Girdiler!$I$20-2_Girdiler!$H$20),INDEX(2_Girdiler!$B$21:$I$21,G7873)+(F7873-INDEX(2_Girdiler!$B$20:$I$20,G7873))*(INDEX(2_Girdiler!$B$21:$I$21,G7873+1)-INDEX(2_Girdiler!$B$21:$I$21,G7873))/(INDEX(2_Girdiler!$B$20:$I$20,G7873+1)-INDEX(2_Girdiler!$B$20:$I$20,G7873)))</f>
        <v>6.28546920965768</v>
      </c>
      <c r="I7873" s="16" t="n">
        <f aca="false">H7873/2_Girdiler!$B$17</f>
        <v>2.51821683079234</v>
      </c>
      <c r="J7873" s="16" t="n">
        <f aca="false">D7873+I7873</f>
        <v>14.1529946087863</v>
      </c>
    </row>
    <row r="7874" customFormat="false" ht="15" hidden="false" customHeight="false" outlineLevel="0" collapsed="false">
      <c r="A7874" s="0" t="n">
        <v>7862</v>
      </c>
      <c r="B7874" s="7" t="n">
        <v>0.832571</v>
      </c>
      <c r="C7874" s="7" t="n">
        <v>0.031871</v>
      </c>
      <c r="D7874" s="16" t="n">
        <f aca="false">LOGINV(B7874,$B$7,$C$7)</f>
        <v>23.1812223852752</v>
      </c>
      <c r="E7874" s="16" t="n">
        <f aca="false">LOGINV(C7874,$B$8,$C$8)</f>
        <v>32.9992531725766</v>
      </c>
      <c r="F7874" s="16" t="n">
        <f aca="false">$B$5/100*E7874*2_Girdiler!$B$14*2_Girdiler!$B$15*2_Girdiler!$B$16</f>
        <v>0.830261209822028</v>
      </c>
      <c r="G7874" s="16" t="n">
        <f aca="false">MIN(MATCH(F7874,2_Girdiler!$B$20:$I$20,1),7)</f>
        <v>1</v>
      </c>
      <c r="H7874" s="16" t="n">
        <f aca="false">IF(F7874&gt;=40,2_Girdiler!$I$21+(F7874-40)*(2_Girdiler!$I$21-2_Girdiler!$H$21)/(2_Girdiler!$I$20-2_Girdiler!$H$20),INDEX(2_Girdiler!$B$21:$I$21,G7874)+(F7874-INDEX(2_Girdiler!$B$20:$I$20,G7874))*(INDEX(2_Girdiler!$B$21:$I$21,G7874+1)-INDEX(2_Girdiler!$B$21:$I$21,G7874))/(INDEX(2_Girdiler!$B$20:$I$20,G7874+1)-INDEX(2_Girdiler!$B$20:$I$20,G7874)))</f>
        <v>1.82657466160846</v>
      </c>
      <c r="I7874" s="16" t="n">
        <f aca="false">H7874/2_Girdiler!$B$17</f>
        <v>0.731800745836723</v>
      </c>
      <c r="J7874" s="16" t="n">
        <f aca="false">D7874+I7874</f>
        <v>23.9130231311119</v>
      </c>
    </row>
    <row r="7875" customFormat="false" ht="15" hidden="false" customHeight="false" outlineLevel="0" collapsed="false">
      <c r="A7875" s="0" t="n">
        <v>7863</v>
      </c>
      <c r="B7875" s="7" t="n">
        <v>0.615735</v>
      </c>
      <c r="C7875" s="7" t="n">
        <v>0.752737</v>
      </c>
      <c r="D7875" s="16" t="n">
        <f aca="false">LOGINV(B7875,$B$7,$C$7)</f>
        <v>15.9561103781785</v>
      </c>
      <c r="E7875" s="16" t="n">
        <f aca="false">LOGINV(C7875,$B$8,$C$8)</f>
        <v>169.726473262647</v>
      </c>
      <c r="F7875" s="16" t="n">
        <f aca="false">$B$5/100*E7875*2_Girdiler!$B$14*2_Girdiler!$B$15*2_Girdiler!$B$16</f>
        <v>4.2703180672882</v>
      </c>
      <c r="G7875" s="16" t="n">
        <f aca="false">MIN(MATCH(F7875,2_Girdiler!$B$20:$I$20,1),7)</f>
        <v>1</v>
      </c>
      <c r="H7875" s="16" t="n">
        <f aca="false">IF(F7875&gt;=40,2_Girdiler!$I$21+(F7875-40)*(2_Girdiler!$I$21-2_Girdiler!$H$21)/(2_Girdiler!$I$20-2_Girdiler!$H$20),INDEX(2_Girdiler!$B$21:$I$21,G7875)+(F7875-INDEX(2_Girdiler!$B$20:$I$20,G7875))*(INDEX(2_Girdiler!$B$21:$I$21,G7875+1)-INDEX(2_Girdiler!$B$21:$I$21,G7875))/(INDEX(2_Girdiler!$B$20:$I$20,G7875+1)-INDEX(2_Girdiler!$B$20:$I$20,G7875)))</f>
        <v>9.39469974803403</v>
      </c>
      <c r="I7875" s="16" t="n">
        <f aca="false">H7875/2_Girdiler!$B$17</f>
        <v>3.76390214264184</v>
      </c>
      <c r="J7875" s="16" t="n">
        <f aca="false">D7875+I7875</f>
        <v>19.7200125208204</v>
      </c>
    </row>
    <row r="7876" customFormat="false" ht="15" hidden="false" customHeight="false" outlineLevel="0" collapsed="false">
      <c r="A7876" s="0" t="n">
        <v>7864</v>
      </c>
      <c r="B7876" s="7" t="n">
        <v>0.326375</v>
      </c>
      <c r="C7876" s="7" t="n">
        <v>0.20667</v>
      </c>
      <c r="D7876" s="16" t="n">
        <f aca="false">LOGINV(B7876,$B$7,$C$7)</f>
        <v>10.5381349785154</v>
      </c>
      <c r="E7876" s="16" t="n">
        <f aca="false">LOGINV(C7876,$B$8,$C$8)</f>
        <v>64.4049613119456</v>
      </c>
      <c r="F7876" s="16" t="n">
        <f aca="false">$B$5/100*E7876*2_Girdiler!$B$14*2_Girdiler!$B$15*2_Girdiler!$B$16</f>
        <v>1.62042882660855</v>
      </c>
      <c r="G7876" s="16" t="n">
        <f aca="false">MIN(MATCH(F7876,2_Girdiler!$B$20:$I$20,1),7)</f>
        <v>1</v>
      </c>
      <c r="H7876" s="16" t="n">
        <f aca="false">IF(F7876&gt;=40,2_Girdiler!$I$21+(F7876-40)*(2_Girdiler!$I$21-2_Girdiler!$H$21)/(2_Girdiler!$I$20-2_Girdiler!$H$20),INDEX(2_Girdiler!$B$21:$I$21,G7876)+(F7876-INDEX(2_Girdiler!$B$20:$I$20,G7876))*(INDEX(2_Girdiler!$B$21:$I$21,G7876+1)-INDEX(2_Girdiler!$B$21:$I$21,G7876))/(INDEX(2_Girdiler!$B$20:$I$20,G7876+1)-INDEX(2_Girdiler!$B$20:$I$20,G7876)))</f>
        <v>3.56494341853881</v>
      </c>
      <c r="I7876" s="16" t="n">
        <f aca="false">H7876/2_Girdiler!$B$17</f>
        <v>1.42826258755561</v>
      </c>
      <c r="J7876" s="16" t="n">
        <f aca="false">D7876+I7876</f>
        <v>11.966397566071</v>
      </c>
    </row>
    <row r="7877" customFormat="false" ht="15" hidden="false" customHeight="false" outlineLevel="0" collapsed="false">
      <c r="A7877" s="0" t="n">
        <v>7865</v>
      </c>
      <c r="B7877" s="7" t="n">
        <v>0.687658</v>
      </c>
      <c r="C7877" s="7" t="n">
        <v>0.876752</v>
      </c>
      <c r="D7877" s="16" t="n">
        <f aca="false">LOGINV(B7877,$B$7,$C$7)</f>
        <v>17.7874431024803</v>
      </c>
      <c r="E7877" s="16" t="n">
        <f aca="false">LOGINV(C7877,$B$8,$C$8)</f>
        <v>230.742072600727</v>
      </c>
      <c r="F7877" s="16" t="n">
        <f aca="false">$B$5/100*E7877*2_Girdiler!$B$14*2_Girdiler!$B$15*2_Girdiler!$B$16</f>
        <v>5.80547054663429</v>
      </c>
      <c r="G7877" s="16" t="n">
        <f aca="false">MIN(MATCH(F7877,2_Girdiler!$B$20:$I$20,1),7)</f>
        <v>2</v>
      </c>
      <c r="H7877" s="16" t="n">
        <f aca="false">IF(F7877&gt;=40,2_Girdiler!$I$21+(F7877-40)*(2_Girdiler!$I$21-2_Girdiler!$H$21)/(2_Girdiler!$I$20-2_Girdiler!$H$20),INDEX(2_Girdiler!$B$21:$I$21,G7877)+(F7877-INDEX(2_Girdiler!$B$20:$I$20,G7877))*(INDEX(2_Girdiler!$B$21:$I$21,G7877+1)-INDEX(2_Girdiler!$B$21:$I$21,G7877))/(INDEX(2_Girdiler!$B$20:$I$20,G7877+1)-INDEX(2_Girdiler!$B$20:$I$20,G7877)))</f>
        <v>12.2887528746149</v>
      </c>
      <c r="I7877" s="16" t="n">
        <f aca="false">H7877/2_Girdiler!$B$17</f>
        <v>4.9233785555348</v>
      </c>
      <c r="J7877" s="16" t="n">
        <f aca="false">D7877+I7877</f>
        <v>22.7108216580151</v>
      </c>
    </row>
    <row r="7878" customFormat="false" ht="15" hidden="false" customHeight="false" outlineLevel="0" collapsed="false">
      <c r="A7878" s="0" t="n">
        <v>7866</v>
      </c>
      <c r="B7878" s="7" t="n">
        <v>0.545802</v>
      </c>
      <c r="C7878" s="7" t="n">
        <v>0.872173</v>
      </c>
      <c r="D7878" s="16" t="n">
        <f aca="false">LOGINV(B7878,$B$7,$C$7)</f>
        <v>14.4390384847737</v>
      </c>
      <c r="E7878" s="16" t="n">
        <f aca="false">LOGINV(C7878,$B$8,$C$8)</f>
        <v>227.462165368151</v>
      </c>
      <c r="F7878" s="16" t="n">
        <f aca="false">$B$5/100*E7878*2_Girdiler!$B$14*2_Girdiler!$B$15*2_Girdiler!$B$16</f>
        <v>5.72294808066267</v>
      </c>
      <c r="G7878" s="16" t="n">
        <f aca="false">MIN(MATCH(F7878,2_Girdiler!$B$20:$I$20,1),7)</f>
        <v>2</v>
      </c>
      <c r="H7878" s="16" t="n">
        <f aca="false">IF(F7878&gt;=40,2_Girdiler!$I$21+(F7878-40)*(2_Girdiler!$I$21-2_Girdiler!$H$21)/(2_Girdiler!$I$20-2_Girdiler!$H$20),INDEX(2_Girdiler!$B$21:$I$21,G7878)+(F7878-INDEX(2_Girdiler!$B$20:$I$20,G7878))*(INDEX(2_Girdiler!$B$21:$I$21,G7878+1)-INDEX(2_Girdiler!$B$21:$I$21,G7878))/(INDEX(2_Girdiler!$B$20:$I$20,G7878+1)-INDEX(2_Girdiler!$B$20:$I$20,G7878)))</f>
        <v>12.1567169290603</v>
      </c>
      <c r="I7878" s="16" t="n">
        <f aca="false">H7878/2_Girdiler!$B$17</f>
        <v>4.87047953888633</v>
      </c>
      <c r="J7878" s="16" t="n">
        <f aca="false">D7878+I7878</f>
        <v>19.30951802366</v>
      </c>
    </row>
    <row r="7879" customFormat="false" ht="15" hidden="false" customHeight="false" outlineLevel="0" collapsed="false">
      <c r="A7879" s="0" t="n">
        <v>7867</v>
      </c>
      <c r="B7879" s="7" t="n">
        <v>0.565542</v>
      </c>
      <c r="C7879" s="7" t="n">
        <v>0.251314</v>
      </c>
      <c r="D7879" s="16" t="n">
        <f aca="false">LOGINV(B7879,$B$7,$C$7)</f>
        <v>14.8468959455844</v>
      </c>
      <c r="E7879" s="16" t="n">
        <f aca="false">LOGINV(C7879,$B$8,$C$8)</f>
        <v>70.8462038818964</v>
      </c>
      <c r="F7879" s="16" t="n">
        <f aca="false">$B$5/100*E7879*2_Girdiler!$B$14*2_Girdiler!$B$15*2_Girdiler!$B$16</f>
        <v>1.78249048966851</v>
      </c>
      <c r="G7879" s="16" t="n">
        <f aca="false">MIN(MATCH(F7879,2_Girdiler!$B$20:$I$20,1),7)</f>
        <v>1</v>
      </c>
      <c r="H7879" s="16" t="n">
        <f aca="false">IF(F7879&gt;=40,2_Girdiler!$I$21+(F7879-40)*(2_Girdiler!$I$21-2_Girdiler!$H$21)/(2_Girdiler!$I$20-2_Girdiler!$H$20),INDEX(2_Girdiler!$B$21:$I$21,G7879)+(F7879-INDEX(2_Girdiler!$B$20:$I$20,G7879))*(INDEX(2_Girdiler!$B$21:$I$21,G7879+1)-INDEX(2_Girdiler!$B$21:$I$21,G7879))/(INDEX(2_Girdiler!$B$20:$I$20,G7879+1)-INDEX(2_Girdiler!$B$20:$I$20,G7879)))</f>
        <v>3.92147907727073</v>
      </c>
      <c r="I7879" s="16" t="n">
        <f aca="false">H7879/2_Girdiler!$B$17</f>
        <v>1.57110539954757</v>
      </c>
      <c r="J7879" s="16" t="n">
        <f aca="false">D7879+I7879</f>
        <v>16.418001345132</v>
      </c>
    </row>
    <row r="7880" customFormat="false" ht="15" hidden="false" customHeight="false" outlineLevel="0" collapsed="false">
      <c r="A7880" s="0" t="n">
        <v>7868</v>
      </c>
      <c r="B7880" s="7" t="n">
        <v>0.035575</v>
      </c>
      <c r="C7880" s="7" t="n">
        <v>0.953703</v>
      </c>
      <c r="D7880" s="16" t="n">
        <f aca="false">LOGINV(B7880,$B$7,$C$7)</f>
        <v>4.9528400953724</v>
      </c>
      <c r="E7880" s="16" t="n">
        <f aca="false">LOGINV(C7880,$B$8,$C$8)</f>
        <v>323.395590339443</v>
      </c>
      <c r="F7880" s="16" t="n">
        <f aca="false">$B$5/100*E7880*2_Girdiler!$B$14*2_Girdiler!$B$15*2_Girdiler!$B$16</f>
        <v>8.13663305294037</v>
      </c>
      <c r="G7880" s="16" t="n">
        <f aca="false">MIN(MATCH(F7880,2_Girdiler!$B$20:$I$20,1),7)</f>
        <v>2</v>
      </c>
      <c r="H7880" s="16" t="n">
        <f aca="false">IF(F7880&gt;=40,2_Girdiler!$I$21+(F7880-40)*(2_Girdiler!$I$21-2_Girdiler!$H$21)/(2_Girdiler!$I$20-2_Girdiler!$H$20),INDEX(2_Girdiler!$B$21:$I$21,G7880)+(F7880-INDEX(2_Girdiler!$B$20:$I$20,G7880))*(INDEX(2_Girdiler!$B$21:$I$21,G7880+1)-INDEX(2_Girdiler!$B$21:$I$21,G7880))/(INDEX(2_Girdiler!$B$20:$I$20,G7880+1)-INDEX(2_Girdiler!$B$20:$I$20,G7880)))</f>
        <v>16.0186128847046</v>
      </c>
      <c r="I7880" s="16" t="n">
        <f aca="false">H7880/2_Girdiler!$B$17</f>
        <v>6.4177134954746</v>
      </c>
      <c r="J7880" s="16" t="n">
        <f aca="false">D7880+I7880</f>
        <v>11.370553590847</v>
      </c>
    </row>
    <row r="7881" customFormat="false" ht="15" hidden="false" customHeight="false" outlineLevel="0" collapsed="false">
      <c r="A7881" s="0" t="n">
        <v>7869</v>
      </c>
      <c r="B7881" s="7" t="n">
        <v>0.55567</v>
      </c>
      <c r="C7881" s="7" t="n">
        <v>0.626728</v>
      </c>
      <c r="D7881" s="16" t="n">
        <f aca="false">LOGINV(B7881,$B$7,$C$7)</f>
        <v>14.6411490608931</v>
      </c>
      <c r="E7881" s="16" t="n">
        <f aca="false">LOGINV(C7881,$B$8,$C$8)</f>
        <v>134.539050172821</v>
      </c>
      <c r="F7881" s="16" t="n">
        <f aca="false">$B$5/100*E7881*2_Girdiler!$B$14*2_Girdiler!$B$15*2_Girdiler!$B$16</f>
        <v>3.38500250234817</v>
      </c>
      <c r="G7881" s="16" t="n">
        <f aca="false">MIN(MATCH(F7881,2_Girdiler!$B$20:$I$20,1),7)</f>
        <v>1</v>
      </c>
      <c r="H7881" s="16" t="n">
        <f aca="false">IF(F7881&gt;=40,2_Girdiler!$I$21+(F7881-40)*(2_Girdiler!$I$21-2_Girdiler!$H$21)/(2_Girdiler!$I$20-2_Girdiler!$H$20),INDEX(2_Girdiler!$B$21:$I$21,G7881)+(F7881-INDEX(2_Girdiler!$B$20:$I$20,G7881))*(INDEX(2_Girdiler!$B$21:$I$21,G7881+1)-INDEX(2_Girdiler!$B$21:$I$21,G7881))/(INDEX(2_Girdiler!$B$20:$I$20,G7881+1)-INDEX(2_Girdiler!$B$20:$I$20,G7881)))</f>
        <v>7.44700550516597</v>
      </c>
      <c r="I7881" s="16" t="n">
        <f aca="false">H7881/2_Girdiler!$B$17</f>
        <v>2.98357592354406</v>
      </c>
      <c r="J7881" s="16" t="n">
        <f aca="false">D7881+I7881</f>
        <v>17.6247249844372</v>
      </c>
    </row>
    <row r="7882" customFormat="false" ht="15" hidden="false" customHeight="false" outlineLevel="0" collapsed="false">
      <c r="A7882" s="0" t="n">
        <v>7870</v>
      </c>
      <c r="B7882" s="7" t="n">
        <v>0.138236</v>
      </c>
      <c r="C7882" s="7" t="n">
        <v>0.906037</v>
      </c>
      <c r="D7882" s="16" t="n">
        <f aca="false">LOGINV(B7882,$B$7,$C$7)</f>
        <v>7.38309803175394</v>
      </c>
      <c r="E7882" s="16" t="n">
        <f aca="false">LOGINV(C7882,$B$8,$C$8)</f>
        <v>255.49027081256</v>
      </c>
      <c r="F7882" s="16" t="n">
        <f aca="false">$B$5/100*E7882*2_Girdiler!$B$14*2_Girdiler!$B$15*2_Girdiler!$B$16</f>
        <v>6.428135213644</v>
      </c>
      <c r="G7882" s="16" t="n">
        <f aca="false">MIN(MATCH(F7882,2_Girdiler!$B$20:$I$20,1),7)</f>
        <v>2</v>
      </c>
      <c r="H7882" s="16" t="n">
        <f aca="false">IF(F7882&gt;=40,2_Girdiler!$I$21+(F7882-40)*(2_Girdiler!$I$21-2_Girdiler!$H$21)/(2_Girdiler!$I$20-2_Girdiler!$H$20),INDEX(2_Girdiler!$B$21:$I$21,G7882)+(F7882-INDEX(2_Girdiler!$B$20:$I$20,G7882))*(INDEX(2_Girdiler!$B$21:$I$21,G7882+1)-INDEX(2_Girdiler!$B$21:$I$21,G7882))/(INDEX(2_Girdiler!$B$20:$I$20,G7882+1)-INDEX(2_Girdiler!$B$20:$I$20,G7882)))</f>
        <v>13.2850163418304</v>
      </c>
      <c r="I7882" s="16" t="n">
        <f aca="false">H7882/2_Girdiler!$B$17</f>
        <v>5.32252257284872</v>
      </c>
      <c r="J7882" s="16" t="n">
        <f aca="false">D7882+I7882</f>
        <v>12.7056206046027</v>
      </c>
    </row>
    <row r="7883" customFormat="false" ht="15" hidden="false" customHeight="false" outlineLevel="0" collapsed="false">
      <c r="A7883" s="0" t="n">
        <v>7871</v>
      </c>
      <c r="B7883" s="7" t="n">
        <v>0.51713</v>
      </c>
      <c r="C7883" s="7" t="n">
        <v>0.833008</v>
      </c>
      <c r="D7883" s="16" t="n">
        <f aca="false">LOGINV(B7883,$B$7,$C$7)</f>
        <v>13.8701812612955</v>
      </c>
      <c r="E7883" s="16" t="n">
        <f aca="false">LOGINV(C7883,$B$8,$C$8)</f>
        <v>203.74306330581</v>
      </c>
      <c r="F7883" s="16" t="n">
        <f aca="false">$B$5/100*E7883*2_Girdiler!$B$14*2_Girdiler!$B$15*2_Girdiler!$B$16</f>
        <v>5.12617547277419</v>
      </c>
      <c r="G7883" s="16" t="n">
        <f aca="false">MIN(MATCH(F7883,2_Girdiler!$B$20:$I$20,1),7)</f>
        <v>2</v>
      </c>
      <c r="H7883" s="16" t="n">
        <f aca="false">IF(F7883&gt;=40,2_Girdiler!$I$21+(F7883-40)*(2_Girdiler!$I$21-2_Girdiler!$H$21)/(2_Girdiler!$I$20-2_Girdiler!$H$20),INDEX(2_Girdiler!$B$21:$I$21,G7883)+(F7883-INDEX(2_Girdiler!$B$20:$I$20,G7883))*(INDEX(2_Girdiler!$B$21:$I$21,G7883+1)-INDEX(2_Girdiler!$B$21:$I$21,G7883))/(INDEX(2_Girdiler!$B$20:$I$20,G7883+1)-INDEX(2_Girdiler!$B$20:$I$20,G7883)))</f>
        <v>11.2018807564387</v>
      </c>
      <c r="I7883" s="16" t="n">
        <f aca="false">H7883/2_Girdiler!$B$17</f>
        <v>4.48793299536807</v>
      </c>
      <c r="J7883" s="16" t="n">
        <f aca="false">D7883+I7883</f>
        <v>18.3581142566635</v>
      </c>
    </row>
    <row r="7884" customFormat="false" ht="15" hidden="false" customHeight="false" outlineLevel="0" collapsed="false">
      <c r="A7884" s="0" t="n">
        <v>7872</v>
      </c>
      <c r="B7884" s="7" t="n">
        <v>0.846966</v>
      </c>
      <c r="C7884" s="7" t="n">
        <v>0.196774</v>
      </c>
      <c r="D7884" s="16" t="n">
        <f aca="false">LOGINV(B7884,$B$7,$C$7)</f>
        <v>23.958017509964</v>
      </c>
      <c r="E7884" s="16" t="n">
        <f aca="false">LOGINV(C7884,$B$8,$C$8)</f>
        <v>62.9592712891613</v>
      </c>
      <c r="F7884" s="16" t="n">
        <f aca="false">$B$5/100*E7884*2_Girdiler!$B$14*2_Girdiler!$B$15*2_Girdiler!$B$16</f>
        <v>1.5840552656353</v>
      </c>
      <c r="G7884" s="16" t="n">
        <f aca="false">MIN(MATCH(F7884,2_Girdiler!$B$20:$I$20,1),7)</f>
        <v>1</v>
      </c>
      <c r="H7884" s="16" t="n">
        <f aca="false">IF(F7884&gt;=40,2_Girdiler!$I$21+(F7884-40)*(2_Girdiler!$I$21-2_Girdiler!$H$21)/(2_Girdiler!$I$20-2_Girdiler!$H$20),INDEX(2_Girdiler!$B$21:$I$21,G7884)+(F7884-INDEX(2_Girdiler!$B$20:$I$20,G7884))*(INDEX(2_Girdiler!$B$21:$I$21,G7884+1)-INDEX(2_Girdiler!$B$21:$I$21,G7884))/(INDEX(2_Girdiler!$B$20:$I$20,G7884+1)-INDEX(2_Girdiler!$B$20:$I$20,G7884)))</f>
        <v>3.48492158439766</v>
      </c>
      <c r="I7884" s="16" t="n">
        <f aca="false">H7884/2_Girdiler!$B$17</f>
        <v>1.39620255785162</v>
      </c>
      <c r="J7884" s="16" t="n">
        <f aca="false">D7884+I7884</f>
        <v>25.3542200678156</v>
      </c>
    </row>
    <row r="7885" customFormat="false" ht="15" hidden="false" customHeight="false" outlineLevel="0" collapsed="false">
      <c r="A7885" s="0" t="n">
        <v>7873</v>
      </c>
      <c r="B7885" s="7" t="n">
        <v>0.94783</v>
      </c>
      <c r="C7885" s="7" t="n">
        <v>0.258248</v>
      </c>
      <c r="D7885" s="16" t="n">
        <f aca="false">LOGINV(B7885,$B$7,$C$7)</f>
        <v>33.4854539631458</v>
      </c>
      <c r="E7885" s="16" t="n">
        <f aca="false">LOGINV(C7885,$B$8,$C$8)</f>
        <v>71.8411187423145</v>
      </c>
      <c r="F7885" s="16" t="n">
        <f aca="false">$B$5/100*E7885*2_Girdiler!$B$14*2_Girdiler!$B$15*2_Girdiler!$B$16</f>
        <v>1.80752254755663</v>
      </c>
      <c r="G7885" s="16" t="n">
        <f aca="false">MIN(MATCH(F7885,2_Girdiler!$B$20:$I$20,1),7)</f>
        <v>1</v>
      </c>
      <c r="H7885" s="16" t="n">
        <f aca="false">IF(F7885&gt;=40,2_Girdiler!$I$21+(F7885-40)*(2_Girdiler!$I$21-2_Girdiler!$H$21)/(2_Girdiler!$I$20-2_Girdiler!$H$20),INDEX(2_Girdiler!$B$21:$I$21,G7885)+(F7885-INDEX(2_Girdiler!$B$20:$I$20,G7885))*(INDEX(2_Girdiler!$B$21:$I$21,G7885+1)-INDEX(2_Girdiler!$B$21:$I$21,G7885))/(INDEX(2_Girdiler!$B$20:$I$20,G7885+1)-INDEX(2_Girdiler!$B$20:$I$20,G7885)))</f>
        <v>3.97654960462459</v>
      </c>
      <c r="I7885" s="16" t="n">
        <f aca="false">H7885/2_Girdiler!$B$17</f>
        <v>1.59316891210921</v>
      </c>
      <c r="J7885" s="16" t="n">
        <f aca="false">D7885+I7885</f>
        <v>35.078622875255</v>
      </c>
    </row>
    <row r="7886" customFormat="false" ht="15" hidden="false" customHeight="false" outlineLevel="0" collapsed="false">
      <c r="A7886" s="0" t="n">
        <v>7874</v>
      </c>
      <c r="B7886" s="7" t="n">
        <v>0.039498</v>
      </c>
      <c r="C7886" s="7" t="n">
        <v>0.568678</v>
      </c>
      <c r="D7886" s="16" t="n">
        <f aca="false">LOGINV(B7886,$B$7,$C$7)</f>
        <v>5.08707899573556</v>
      </c>
      <c r="E7886" s="16" t="n">
        <f aca="false">LOGINV(C7886,$B$8,$C$8)</f>
        <v>122.108095572007</v>
      </c>
      <c r="F7886" s="16" t="n">
        <f aca="false">$B$5/100*E7886*2_Girdiler!$B$14*2_Girdiler!$B$15*2_Girdiler!$B$16</f>
        <v>3.07223968459169</v>
      </c>
      <c r="G7886" s="16" t="n">
        <f aca="false">MIN(MATCH(F7886,2_Girdiler!$B$20:$I$20,1),7)</f>
        <v>1</v>
      </c>
      <c r="H7886" s="16" t="n">
        <f aca="false">IF(F7886&gt;=40,2_Girdiler!$I$21+(F7886-40)*(2_Girdiler!$I$21-2_Girdiler!$H$21)/(2_Girdiler!$I$20-2_Girdiler!$H$20),INDEX(2_Girdiler!$B$21:$I$21,G7886)+(F7886-INDEX(2_Girdiler!$B$20:$I$20,G7886))*(INDEX(2_Girdiler!$B$21:$I$21,G7886+1)-INDEX(2_Girdiler!$B$21:$I$21,G7886))/(INDEX(2_Girdiler!$B$20:$I$20,G7886+1)-INDEX(2_Girdiler!$B$20:$I$20,G7886)))</f>
        <v>6.75892730610172</v>
      </c>
      <c r="I7886" s="16" t="n">
        <f aca="false">H7886/2_Girdiler!$B$17</f>
        <v>2.70790356814973</v>
      </c>
      <c r="J7886" s="16" t="n">
        <f aca="false">D7886+I7886</f>
        <v>7.79498256388528</v>
      </c>
    </row>
    <row r="7887" customFormat="false" ht="15" hidden="false" customHeight="false" outlineLevel="0" collapsed="false">
      <c r="A7887" s="0" t="n">
        <v>7875</v>
      </c>
      <c r="B7887" s="7" t="n">
        <v>0.296998</v>
      </c>
      <c r="C7887" s="7" t="n">
        <v>0.239731</v>
      </c>
      <c r="D7887" s="16" t="n">
        <f aca="false">LOGINV(B7887,$B$7,$C$7)</f>
        <v>10.0610903052599</v>
      </c>
      <c r="E7887" s="16" t="n">
        <f aca="false">LOGINV(C7887,$B$8,$C$8)</f>
        <v>69.1827855368405</v>
      </c>
      <c r="F7887" s="16" t="n">
        <f aca="false">$B$5/100*E7887*2_Girdiler!$B$14*2_Girdiler!$B$15*2_Girdiler!$B$16</f>
        <v>1.74063888410691</v>
      </c>
      <c r="G7887" s="16" t="n">
        <f aca="false">MIN(MATCH(F7887,2_Girdiler!$B$20:$I$20,1),7)</f>
        <v>1</v>
      </c>
      <c r="H7887" s="16" t="n">
        <f aca="false">IF(F7887&gt;=40,2_Girdiler!$I$21+(F7887-40)*(2_Girdiler!$I$21-2_Girdiler!$H$21)/(2_Girdiler!$I$20-2_Girdiler!$H$20),INDEX(2_Girdiler!$B$21:$I$21,G7887)+(F7887-INDEX(2_Girdiler!$B$20:$I$20,G7887))*(INDEX(2_Girdiler!$B$21:$I$21,G7887+1)-INDEX(2_Girdiler!$B$21:$I$21,G7887))/(INDEX(2_Girdiler!$B$20:$I$20,G7887+1)-INDEX(2_Girdiler!$B$20:$I$20,G7887)))</f>
        <v>3.82940554503519</v>
      </c>
      <c r="I7887" s="16" t="n">
        <f aca="false">H7887/2_Girdiler!$B$17</f>
        <v>1.53421696515833</v>
      </c>
      <c r="J7887" s="16" t="n">
        <f aca="false">D7887+I7887</f>
        <v>11.5953072704183</v>
      </c>
    </row>
    <row r="7888" customFormat="false" ht="15" hidden="false" customHeight="false" outlineLevel="0" collapsed="false">
      <c r="A7888" s="0" t="n">
        <v>7876</v>
      </c>
      <c r="B7888" s="7" t="n">
        <v>0.368855</v>
      </c>
      <c r="C7888" s="7" t="n">
        <v>0.081599</v>
      </c>
      <c r="D7888" s="16" t="n">
        <f aca="false">LOGINV(B7888,$B$7,$C$7)</f>
        <v>11.2361217303404</v>
      </c>
      <c r="E7888" s="16" t="n">
        <f aca="false">LOGINV(C7888,$B$8,$C$8)</f>
        <v>44.3958666795487</v>
      </c>
      <c r="F7888" s="16" t="n">
        <f aca="false">$B$5/100*E7888*2_Girdiler!$B$14*2_Girdiler!$B$15*2_Girdiler!$B$16</f>
        <v>1.11700000565744</v>
      </c>
      <c r="G7888" s="16" t="n">
        <f aca="false">MIN(MATCH(F7888,2_Girdiler!$B$20:$I$20,1),7)</f>
        <v>1</v>
      </c>
      <c r="H7888" s="16" t="n">
        <f aca="false">IF(F7888&gt;=40,2_Girdiler!$I$21+(F7888-40)*(2_Girdiler!$I$21-2_Girdiler!$H$21)/(2_Girdiler!$I$20-2_Girdiler!$H$20),INDEX(2_Girdiler!$B$21:$I$21,G7888)+(F7888-INDEX(2_Girdiler!$B$20:$I$20,G7888))*(INDEX(2_Girdiler!$B$21:$I$21,G7888+1)-INDEX(2_Girdiler!$B$21:$I$21,G7888))/(INDEX(2_Girdiler!$B$20:$I$20,G7888+1)-INDEX(2_Girdiler!$B$20:$I$20,G7888)))</f>
        <v>2.45740001244638</v>
      </c>
      <c r="I7888" s="16" t="n">
        <f aca="false">H7888/2_Girdiler!$B$17</f>
        <v>0.984535261396786</v>
      </c>
      <c r="J7888" s="16" t="n">
        <f aca="false">D7888+I7888</f>
        <v>12.2206569917372</v>
      </c>
    </row>
    <row r="7889" customFormat="false" ht="15" hidden="false" customHeight="false" outlineLevel="0" collapsed="false">
      <c r="A7889" s="0" t="n">
        <v>7877</v>
      </c>
      <c r="B7889" s="7" t="n">
        <v>0.596449</v>
      </c>
      <c r="C7889" s="7" t="n">
        <v>0.63676</v>
      </c>
      <c r="D7889" s="16" t="n">
        <f aca="false">LOGINV(B7889,$B$7,$C$7)</f>
        <v>15.5164121840083</v>
      </c>
      <c r="E7889" s="16" t="n">
        <f aca="false">LOGINV(C7889,$B$8,$C$8)</f>
        <v>136.870133655586</v>
      </c>
      <c r="F7889" s="16" t="n">
        <f aca="false">$B$5/100*E7889*2_Girdiler!$B$14*2_Girdiler!$B$15*2_Girdiler!$B$16</f>
        <v>3.44365256277454</v>
      </c>
      <c r="G7889" s="16" t="n">
        <f aca="false">MIN(MATCH(F7889,2_Girdiler!$B$20:$I$20,1),7)</f>
        <v>1</v>
      </c>
      <c r="H7889" s="16" t="n">
        <f aca="false">IF(F7889&gt;=40,2_Girdiler!$I$21+(F7889-40)*(2_Girdiler!$I$21-2_Girdiler!$H$21)/(2_Girdiler!$I$20-2_Girdiler!$H$20),INDEX(2_Girdiler!$B$21:$I$21,G7889)+(F7889-INDEX(2_Girdiler!$B$20:$I$20,G7889))*(INDEX(2_Girdiler!$B$21:$I$21,G7889+1)-INDEX(2_Girdiler!$B$21:$I$21,G7889))/(INDEX(2_Girdiler!$B$20:$I$20,G7889+1)-INDEX(2_Girdiler!$B$20:$I$20,G7889)))</f>
        <v>7.57603563810398</v>
      </c>
      <c r="I7889" s="16" t="n">
        <f aca="false">H7889/2_Girdiler!$B$17</f>
        <v>3.03527068834294</v>
      </c>
      <c r="J7889" s="16" t="n">
        <f aca="false">D7889+I7889</f>
        <v>18.5516828723512</v>
      </c>
    </row>
    <row r="7890" customFormat="false" ht="15" hidden="false" customHeight="false" outlineLevel="0" collapsed="false">
      <c r="A7890" s="0" t="n">
        <v>7878</v>
      </c>
      <c r="B7890" s="7" t="n">
        <v>0.197255</v>
      </c>
      <c r="C7890" s="7" t="n">
        <v>0.518978</v>
      </c>
      <c r="D7890" s="16" t="n">
        <f aca="false">LOGINV(B7890,$B$7,$C$7)</f>
        <v>8.42490590026124</v>
      </c>
      <c r="E7890" s="16" t="n">
        <f aca="false">LOGINV(C7890,$B$8,$C$8)</f>
        <v>112.611925540138</v>
      </c>
      <c r="F7890" s="16" t="n">
        <f aca="false">$B$5/100*E7890*2_Girdiler!$B$14*2_Girdiler!$B$15*2_Girdiler!$B$16</f>
        <v>2.83331604658988</v>
      </c>
      <c r="G7890" s="16" t="n">
        <f aca="false">MIN(MATCH(F7890,2_Girdiler!$B$20:$I$20,1),7)</f>
        <v>1</v>
      </c>
      <c r="H7890" s="16" t="n">
        <f aca="false">IF(F7890&gt;=40,2_Girdiler!$I$21+(F7890-40)*(2_Girdiler!$I$21-2_Girdiler!$H$21)/(2_Girdiler!$I$20-2_Girdiler!$H$20),INDEX(2_Girdiler!$B$21:$I$21,G7890)+(F7890-INDEX(2_Girdiler!$B$20:$I$20,G7890))*(INDEX(2_Girdiler!$B$21:$I$21,G7890+1)-INDEX(2_Girdiler!$B$21:$I$21,G7890))/(INDEX(2_Girdiler!$B$20:$I$20,G7890+1)-INDEX(2_Girdiler!$B$20:$I$20,G7890)))</f>
        <v>6.23329530249774</v>
      </c>
      <c r="I7890" s="16" t="n">
        <f aca="false">H7890/2_Girdiler!$B$17</f>
        <v>2.49731382311608</v>
      </c>
      <c r="J7890" s="16" t="n">
        <f aca="false">D7890+I7890</f>
        <v>10.9222197233773</v>
      </c>
    </row>
    <row r="7891" customFormat="false" ht="15" hidden="false" customHeight="false" outlineLevel="0" collapsed="false">
      <c r="A7891" s="0" t="n">
        <v>7879</v>
      </c>
      <c r="B7891" s="7" t="n">
        <v>0.567765</v>
      </c>
      <c r="C7891" s="7" t="n">
        <v>0.517008</v>
      </c>
      <c r="D7891" s="16" t="n">
        <f aca="false">LOGINV(B7891,$B$7,$C$7)</f>
        <v>14.8937379456107</v>
      </c>
      <c r="E7891" s="16" t="n">
        <f aca="false">LOGINV(C7891,$B$8,$C$8)</f>
        <v>112.253179962351</v>
      </c>
      <c r="F7891" s="16" t="n">
        <f aca="false">$B$5/100*E7891*2_Girdiler!$B$14*2_Girdiler!$B$15*2_Girdiler!$B$16</f>
        <v>2.82429000785275</v>
      </c>
      <c r="G7891" s="16" t="n">
        <f aca="false">MIN(MATCH(F7891,2_Girdiler!$B$20:$I$20,1),7)</f>
        <v>1</v>
      </c>
      <c r="H7891" s="16" t="n">
        <f aca="false">IF(F7891&gt;=40,2_Girdiler!$I$21+(F7891-40)*(2_Girdiler!$I$21-2_Girdiler!$H$21)/(2_Girdiler!$I$20-2_Girdiler!$H$20),INDEX(2_Girdiler!$B$21:$I$21,G7891)+(F7891-INDEX(2_Girdiler!$B$20:$I$20,G7891))*(INDEX(2_Girdiler!$B$21:$I$21,G7891+1)-INDEX(2_Girdiler!$B$21:$I$21,G7891))/(INDEX(2_Girdiler!$B$20:$I$20,G7891+1)-INDEX(2_Girdiler!$B$20:$I$20,G7891)))</f>
        <v>6.21343801727605</v>
      </c>
      <c r="I7891" s="16" t="n">
        <f aca="false">H7891/2_Girdiler!$B$17</f>
        <v>2.48935817999842</v>
      </c>
      <c r="J7891" s="16" t="n">
        <f aca="false">D7891+I7891</f>
        <v>17.3830961256091</v>
      </c>
    </row>
    <row r="7892" customFormat="false" ht="15" hidden="false" customHeight="false" outlineLevel="0" collapsed="false">
      <c r="A7892" s="0" t="n">
        <v>7880</v>
      </c>
      <c r="B7892" s="7" t="n">
        <v>0.429574</v>
      </c>
      <c r="C7892" s="7" t="n">
        <v>0.876862</v>
      </c>
      <c r="D7892" s="16" t="n">
        <f aca="false">LOGINV(B7892,$B$7,$C$7)</f>
        <v>12.2666530636167</v>
      </c>
      <c r="E7892" s="16" t="n">
        <f aca="false">LOGINV(C7892,$B$8,$C$8)</f>
        <v>230.822491436165</v>
      </c>
      <c r="F7892" s="16" t="n">
        <f aca="false">$B$5/100*E7892*2_Girdiler!$B$14*2_Girdiler!$B$15*2_Girdiler!$B$16</f>
        <v>5.8074938845339</v>
      </c>
      <c r="G7892" s="16" t="n">
        <f aca="false">MIN(MATCH(F7892,2_Girdiler!$B$20:$I$20,1),7)</f>
        <v>2</v>
      </c>
      <c r="H7892" s="16" t="n">
        <f aca="false">IF(F7892&gt;=40,2_Girdiler!$I$21+(F7892-40)*(2_Girdiler!$I$21-2_Girdiler!$H$21)/(2_Girdiler!$I$20-2_Girdiler!$H$20),INDEX(2_Girdiler!$B$21:$I$21,G7892)+(F7892-INDEX(2_Girdiler!$B$20:$I$20,G7892))*(INDEX(2_Girdiler!$B$21:$I$21,G7892+1)-INDEX(2_Girdiler!$B$21:$I$21,G7892))/(INDEX(2_Girdiler!$B$20:$I$20,G7892+1)-INDEX(2_Girdiler!$B$20:$I$20,G7892)))</f>
        <v>12.2919902152542</v>
      </c>
      <c r="I7892" s="16" t="n">
        <f aca="false">H7892/2_Girdiler!$B$17</f>
        <v>4.92467556700891</v>
      </c>
      <c r="J7892" s="16" t="n">
        <f aca="false">D7892+I7892</f>
        <v>17.1913286306256</v>
      </c>
    </row>
    <row r="7893" customFormat="false" ht="15" hidden="false" customHeight="false" outlineLevel="0" collapsed="false">
      <c r="A7893" s="0" t="n">
        <v>7881</v>
      </c>
      <c r="B7893" s="7" t="n">
        <v>0.466763</v>
      </c>
      <c r="C7893" s="7" t="n">
        <v>0.792123</v>
      </c>
      <c r="D7893" s="16" t="n">
        <f aca="false">LOGINV(B7893,$B$7,$C$7)</f>
        <v>12.9268635305817</v>
      </c>
      <c r="E7893" s="16" t="n">
        <f aca="false">LOGINV(C7893,$B$8,$C$8)</f>
        <v>184.664969390512</v>
      </c>
      <c r="F7893" s="16" t="n">
        <f aca="false">$B$5/100*E7893*2_Girdiler!$B$14*2_Girdiler!$B$15*2_Girdiler!$B$16</f>
        <v>4.64617062986528</v>
      </c>
      <c r="G7893" s="16" t="n">
        <f aca="false">MIN(MATCH(F7893,2_Girdiler!$B$20:$I$20,1),7)</f>
        <v>1</v>
      </c>
      <c r="H7893" s="16" t="n">
        <f aca="false">IF(F7893&gt;=40,2_Girdiler!$I$21+(F7893-40)*(2_Girdiler!$I$21-2_Girdiler!$H$21)/(2_Girdiler!$I$20-2_Girdiler!$H$20),INDEX(2_Girdiler!$B$21:$I$21,G7893)+(F7893-INDEX(2_Girdiler!$B$20:$I$20,G7893))*(INDEX(2_Girdiler!$B$21:$I$21,G7893+1)-INDEX(2_Girdiler!$B$21:$I$21,G7893))/(INDEX(2_Girdiler!$B$20:$I$20,G7893+1)-INDEX(2_Girdiler!$B$20:$I$20,G7893)))</f>
        <v>10.2215753857036</v>
      </c>
      <c r="I7893" s="16" t="n">
        <f aca="false">H7893/2_Girdiler!$B$17</f>
        <v>4.09518244619536</v>
      </c>
      <c r="J7893" s="16" t="n">
        <f aca="false">D7893+I7893</f>
        <v>17.022045976777</v>
      </c>
    </row>
    <row r="7894" customFormat="false" ht="15" hidden="false" customHeight="false" outlineLevel="0" collapsed="false">
      <c r="A7894" s="0" t="n">
        <v>7882</v>
      </c>
      <c r="B7894" s="7" t="n">
        <v>0.816687</v>
      </c>
      <c r="C7894" s="7" t="n">
        <v>0.490435</v>
      </c>
      <c r="D7894" s="16" t="n">
        <f aca="false">LOGINV(B7894,$B$7,$C$7)</f>
        <v>22.3992409938974</v>
      </c>
      <c r="E7894" s="16" t="n">
        <f aca="false">LOGINV(C7894,$B$8,$C$8)</f>
        <v>107.52798714948</v>
      </c>
      <c r="F7894" s="16" t="n">
        <f aca="false">$B$5/100*E7894*2_Girdiler!$B$14*2_Girdiler!$B$15*2_Girdiler!$B$16</f>
        <v>2.70540415668092</v>
      </c>
      <c r="G7894" s="16" t="n">
        <f aca="false">MIN(MATCH(F7894,2_Girdiler!$B$20:$I$20,1),7)</f>
        <v>1</v>
      </c>
      <c r="H7894" s="16" t="n">
        <f aca="false">IF(F7894&gt;=40,2_Girdiler!$I$21+(F7894-40)*(2_Girdiler!$I$21-2_Girdiler!$H$21)/(2_Girdiler!$I$20-2_Girdiler!$H$20),INDEX(2_Girdiler!$B$21:$I$21,G7894)+(F7894-INDEX(2_Girdiler!$B$20:$I$20,G7894))*(INDEX(2_Girdiler!$B$21:$I$21,G7894+1)-INDEX(2_Girdiler!$B$21:$I$21,G7894))/(INDEX(2_Girdiler!$B$20:$I$20,G7894+1)-INDEX(2_Girdiler!$B$20:$I$20,G7894)))</f>
        <v>5.95188914469803</v>
      </c>
      <c r="I7894" s="16" t="n">
        <f aca="false">H7894/2_Girdiler!$B$17</f>
        <v>2.3845709714335</v>
      </c>
      <c r="J7894" s="16" t="n">
        <f aca="false">D7894+I7894</f>
        <v>24.7838119653309</v>
      </c>
    </row>
    <row r="7895" customFormat="false" ht="15" hidden="false" customHeight="false" outlineLevel="0" collapsed="false">
      <c r="A7895" s="0" t="n">
        <v>7883</v>
      </c>
      <c r="B7895" s="7" t="n">
        <v>0.155232</v>
      </c>
      <c r="C7895" s="7" t="n">
        <v>0.385829</v>
      </c>
      <c r="D7895" s="16" t="n">
        <f aca="false">LOGINV(B7895,$B$7,$C$7)</f>
        <v>7.69412970840002</v>
      </c>
      <c r="E7895" s="16" t="n">
        <f aca="false">LOGINV(C7895,$B$8,$C$8)</f>
        <v>90.5498539644992</v>
      </c>
      <c r="F7895" s="16" t="n">
        <f aca="false">$B$5/100*E7895*2_Girdiler!$B$14*2_Girdiler!$B$15*2_Girdiler!$B$16</f>
        <v>2.2782343257468</v>
      </c>
      <c r="G7895" s="16" t="n">
        <f aca="false">MIN(MATCH(F7895,2_Girdiler!$B$20:$I$20,1),7)</f>
        <v>1</v>
      </c>
      <c r="H7895" s="16" t="n">
        <f aca="false">IF(F7895&gt;=40,2_Girdiler!$I$21+(F7895-40)*(2_Girdiler!$I$21-2_Girdiler!$H$21)/(2_Girdiler!$I$20-2_Girdiler!$H$20),INDEX(2_Girdiler!$B$21:$I$21,G7895)+(F7895-INDEX(2_Girdiler!$B$20:$I$20,G7895))*(INDEX(2_Girdiler!$B$21:$I$21,G7895+1)-INDEX(2_Girdiler!$B$21:$I$21,G7895))/(INDEX(2_Girdiler!$B$20:$I$20,G7895+1)-INDEX(2_Girdiler!$B$20:$I$20,G7895)))</f>
        <v>5.01211551664296</v>
      </c>
      <c r="I7895" s="16" t="n">
        <f aca="false">H7895/2_Girdiler!$B$17</f>
        <v>2.00805910121913</v>
      </c>
      <c r="J7895" s="16" t="n">
        <f aca="false">D7895+I7895</f>
        <v>9.70218880961915</v>
      </c>
    </row>
    <row r="7896" customFormat="false" ht="15" hidden="false" customHeight="false" outlineLevel="0" collapsed="false">
      <c r="A7896" s="0" t="n">
        <v>7884</v>
      </c>
      <c r="B7896" s="7" t="n">
        <v>0.594275</v>
      </c>
      <c r="C7896" s="7" t="n">
        <v>0.557501</v>
      </c>
      <c r="D7896" s="16" t="n">
        <f aca="false">LOGINV(B7896,$B$7,$C$7)</f>
        <v>15.4679637961619</v>
      </c>
      <c r="E7896" s="16" t="n">
        <f aca="false">LOGINV(C7896,$B$8,$C$8)</f>
        <v>119.892060609195</v>
      </c>
      <c r="F7896" s="16" t="n">
        <f aca="false">$B$5/100*E7896*2_Girdiler!$B$14*2_Girdiler!$B$15*2_Girdiler!$B$16</f>
        <v>3.01648424492735</v>
      </c>
      <c r="G7896" s="16" t="n">
        <f aca="false">MIN(MATCH(F7896,2_Girdiler!$B$20:$I$20,1),7)</f>
        <v>1</v>
      </c>
      <c r="H7896" s="16" t="n">
        <f aca="false">IF(F7896&gt;=40,2_Girdiler!$I$21+(F7896-40)*(2_Girdiler!$I$21-2_Girdiler!$H$21)/(2_Girdiler!$I$20-2_Girdiler!$H$20),INDEX(2_Girdiler!$B$21:$I$21,G7896)+(F7896-INDEX(2_Girdiler!$B$20:$I$20,G7896))*(INDEX(2_Girdiler!$B$21:$I$21,G7896+1)-INDEX(2_Girdiler!$B$21:$I$21,G7896))/(INDEX(2_Girdiler!$B$20:$I$20,G7896+1)-INDEX(2_Girdiler!$B$20:$I$20,G7896)))</f>
        <v>6.63626533884017</v>
      </c>
      <c r="I7896" s="16" t="n">
        <f aca="false">H7896/2_Girdiler!$B$17</f>
        <v>2.65876015177892</v>
      </c>
      <c r="J7896" s="16" t="n">
        <f aca="false">D7896+I7896</f>
        <v>18.1267239479409</v>
      </c>
    </row>
    <row r="7897" customFormat="false" ht="15" hidden="false" customHeight="false" outlineLevel="0" collapsed="false">
      <c r="A7897" s="0" t="n">
        <v>7885</v>
      </c>
      <c r="B7897" s="7" t="n">
        <v>0.796314</v>
      </c>
      <c r="C7897" s="7" t="n">
        <v>0.538343</v>
      </c>
      <c r="D7897" s="16" t="n">
        <f aca="false">LOGINV(B7897,$B$7,$C$7)</f>
        <v>21.4907166616182</v>
      </c>
      <c r="E7897" s="16" t="n">
        <f aca="false">LOGINV(C7897,$B$8,$C$8)</f>
        <v>116.206058020207</v>
      </c>
      <c r="F7897" s="16" t="n">
        <f aca="false">$B$5/100*E7897*2_Girdiler!$B$14*2_Girdiler!$B$15*2_Girdiler!$B$16</f>
        <v>2.9237444197884</v>
      </c>
      <c r="G7897" s="16" t="n">
        <f aca="false">MIN(MATCH(F7897,2_Girdiler!$B$20:$I$20,1),7)</f>
        <v>1</v>
      </c>
      <c r="H7897" s="16" t="n">
        <f aca="false">IF(F7897&gt;=40,2_Girdiler!$I$21+(F7897-40)*(2_Girdiler!$I$21-2_Girdiler!$H$21)/(2_Girdiler!$I$20-2_Girdiler!$H$20),INDEX(2_Girdiler!$B$21:$I$21,G7897)+(F7897-INDEX(2_Girdiler!$B$20:$I$20,G7897))*(INDEX(2_Girdiler!$B$21:$I$21,G7897+1)-INDEX(2_Girdiler!$B$21:$I$21,G7897))/(INDEX(2_Girdiler!$B$20:$I$20,G7897+1)-INDEX(2_Girdiler!$B$20:$I$20,G7897)))</f>
        <v>6.43223772353448</v>
      </c>
      <c r="I7897" s="16" t="n">
        <f aca="false">H7897/2_Girdiler!$B$17</f>
        <v>2.57701831872375</v>
      </c>
      <c r="J7897" s="16" t="n">
        <f aca="false">D7897+I7897</f>
        <v>24.067734980342</v>
      </c>
    </row>
    <row r="7898" customFormat="false" ht="15" hidden="false" customHeight="false" outlineLevel="0" collapsed="false">
      <c r="A7898" s="0" t="n">
        <v>7886</v>
      </c>
      <c r="B7898" s="7" t="n">
        <v>0.912476</v>
      </c>
      <c r="C7898" s="7" t="n">
        <v>0.354291</v>
      </c>
      <c r="D7898" s="16" t="n">
        <f aca="false">LOGINV(B7898,$B$7,$C$7)</f>
        <v>28.8388676899216</v>
      </c>
      <c r="E7898" s="16" t="n">
        <f aca="false">LOGINV(C7898,$B$8,$C$8)</f>
        <v>85.7954733214161</v>
      </c>
      <c r="F7898" s="16" t="n">
        <f aca="false">$B$5/100*E7898*2_Girdiler!$B$14*2_Girdiler!$B$15*2_Girdiler!$B$16</f>
        <v>2.15861410876683</v>
      </c>
      <c r="G7898" s="16" t="n">
        <f aca="false">MIN(MATCH(F7898,2_Girdiler!$B$20:$I$20,1),7)</f>
        <v>1</v>
      </c>
      <c r="H7898" s="16" t="n">
        <f aca="false">IF(F7898&gt;=40,2_Girdiler!$I$21+(F7898-40)*(2_Girdiler!$I$21-2_Girdiler!$H$21)/(2_Girdiler!$I$20-2_Girdiler!$H$20),INDEX(2_Girdiler!$B$21:$I$21,G7898)+(F7898-INDEX(2_Girdiler!$B$20:$I$20,G7898))*(INDEX(2_Girdiler!$B$21:$I$21,G7898+1)-INDEX(2_Girdiler!$B$21:$I$21,G7898))/(INDEX(2_Girdiler!$B$20:$I$20,G7898+1)-INDEX(2_Girdiler!$B$20:$I$20,G7898)))</f>
        <v>4.74895103928702</v>
      </c>
      <c r="I7898" s="16" t="n">
        <f aca="false">H7898/2_Girdiler!$B$17</f>
        <v>1.90262461509897</v>
      </c>
      <c r="J7898" s="16" t="n">
        <f aca="false">D7898+I7898</f>
        <v>30.7414923050206</v>
      </c>
    </row>
    <row r="7899" customFormat="false" ht="15" hidden="false" customHeight="false" outlineLevel="0" collapsed="false">
      <c r="A7899" s="0" t="n">
        <v>7887</v>
      </c>
      <c r="B7899" s="7" t="n">
        <v>0.558192</v>
      </c>
      <c r="C7899" s="7" t="n">
        <v>0.628852</v>
      </c>
      <c r="D7899" s="16" t="n">
        <f aca="false">LOGINV(B7899,$B$7,$C$7)</f>
        <v>14.6933650625168</v>
      </c>
      <c r="E7899" s="16" t="n">
        <f aca="false">LOGINV(C7899,$B$8,$C$8)</f>
        <v>135.027539773272</v>
      </c>
      <c r="F7899" s="16" t="n">
        <f aca="false">$B$5/100*E7899*2_Girdiler!$B$14*2_Girdiler!$B$15*2_Girdiler!$B$16</f>
        <v>3.39729290069551</v>
      </c>
      <c r="G7899" s="16" t="n">
        <f aca="false">MIN(MATCH(F7899,2_Girdiler!$B$20:$I$20,1),7)</f>
        <v>1</v>
      </c>
      <c r="H7899" s="16" t="n">
        <f aca="false">IF(F7899&gt;=40,2_Girdiler!$I$21+(F7899-40)*(2_Girdiler!$I$21-2_Girdiler!$H$21)/(2_Girdiler!$I$20-2_Girdiler!$H$20),INDEX(2_Girdiler!$B$21:$I$21,G7899)+(F7899-INDEX(2_Girdiler!$B$20:$I$20,G7899))*(INDEX(2_Girdiler!$B$21:$I$21,G7899+1)-INDEX(2_Girdiler!$B$21:$I$21,G7899))/(INDEX(2_Girdiler!$B$20:$I$20,G7899+1)-INDEX(2_Girdiler!$B$20:$I$20,G7899)))</f>
        <v>7.47404438153013</v>
      </c>
      <c r="I7899" s="16" t="n">
        <f aca="false">H7899/2_Girdiler!$B$17</f>
        <v>2.99440880670278</v>
      </c>
      <c r="J7899" s="16" t="n">
        <f aca="false">D7899+I7899</f>
        <v>17.6877738692196</v>
      </c>
    </row>
    <row r="7900" customFormat="false" ht="15" hidden="false" customHeight="false" outlineLevel="0" collapsed="false">
      <c r="A7900" s="0" t="n">
        <v>7888</v>
      </c>
      <c r="B7900" s="7" t="n">
        <v>0.457045</v>
      </c>
      <c r="C7900" s="7" t="n">
        <v>0.651975</v>
      </c>
      <c r="D7900" s="16" t="n">
        <f aca="false">LOGINV(B7900,$B$7,$C$7)</f>
        <v>12.7517315228197</v>
      </c>
      <c r="E7900" s="16" t="n">
        <f aca="false">LOGINV(C7900,$B$8,$C$8)</f>
        <v>140.526890099151</v>
      </c>
      <c r="F7900" s="16" t="n">
        <f aca="false">$B$5/100*E7900*2_Girdiler!$B$14*2_Girdiler!$B$15*2_Girdiler!$B$16</f>
        <v>3.53565655489464</v>
      </c>
      <c r="G7900" s="16" t="n">
        <f aca="false">MIN(MATCH(F7900,2_Girdiler!$B$20:$I$20,1),7)</f>
        <v>1</v>
      </c>
      <c r="H7900" s="16" t="n">
        <f aca="false">IF(F7900&gt;=40,2_Girdiler!$I$21+(F7900-40)*(2_Girdiler!$I$21-2_Girdiler!$H$21)/(2_Girdiler!$I$20-2_Girdiler!$H$20),INDEX(2_Girdiler!$B$21:$I$21,G7900)+(F7900-INDEX(2_Girdiler!$B$20:$I$20,G7900))*(INDEX(2_Girdiler!$B$21:$I$21,G7900+1)-INDEX(2_Girdiler!$B$21:$I$21,G7900))/(INDEX(2_Girdiler!$B$20:$I$20,G7900+1)-INDEX(2_Girdiler!$B$20:$I$20,G7900)))</f>
        <v>7.7784444207682</v>
      </c>
      <c r="I7900" s="16" t="n">
        <f aca="false">H7900/2_Girdiler!$B$17</f>
        <v>3.11636395062829</v>
      </c>
      <c r="J7900" s="16" t="n">
        <f aca="false">D7900+I7900</f>
        <v>15.868095473448</v>
      </c>
    </row>
    <row r="7901" customFormat="false" ht="15" hidden="false" customHeight="false" outlineLevel="0" collapsed="false">
      <c r="A7901" s="0" t="n">
        <v>7889</v>
      </c>
      <c r="B7901" s="7" t="n">
        <v>0.288464</v>
      </c>
      <c r="C7901" s="7" t="n">
        <v>0.229875</v>
      </c>
      <c r="D7901" s="16" t="n">
        <f aca="false">LOGINV(B7901,$B$7,$C$7)</f>
        <v>9.92283881805089</v>
      </c>
      <c r="E7901" s="16" t="n">
        <f aca="false">LOGINV(C7901,$B$8,$C$8)</f>
        <v>67.7644478184001</v>
      </c>
      <c r="F7901" s="16" t="n">
        <f aca="false">$B$5/100*E7901*2_Girdiler!$B$14*2_Girdiler!$B$15*2_Girdiler!$B$16</f>
        <v>1.70495350711095</v>
      </c>
      <c r="G7901" s="16" t="n">
        <f aca="false">MIN(MATCH(F7901,2_Girdiler!$B$20:$I$20,1),7)</f>
        <v>1</v>
      </c>
      <c r="H7901" s="16" t="n">
        <f aca="false">IF(F7901&gt;=40,2_Girdiler!$I$21+(F7901-40)*(2_Girdiler!$I$21-2_Girdiler!$H$21)/(2_Girdiler!$I$20-2_Girdiler!$H$20),INDEX(2_Girdiler!$B$21:$I$21,G7901)+(F7901-INDEX(2_Girdiler!$B$20:$I$20,G7901))*(INDEX(2_Girdiler!$B$21:$I$21,G7901+1)-INDEX(2_Girdiler!$B$21:$I$21,G7901))/(INDEX(2_Girdiler!$B$20:$I$20,G7901+1)-INDEX(2_Girdiler!$B$20:$I$20,G7901)))</f>
        <v>3.75089771564408</v>
      </c>
      <c r="I7901" s="16" t="n">
        <f aca="false">H7901/2_Girdiler!$B$17</f>
        <v>1.50276350787023</v>
      </c>
      <c r="J7901" s="16" t="n">
        <f aca="false">D7901+I7901</f>
        <v>11.4256023259211</v>
      </c>
    </row>
    <row r="7902" customFormat="false" ht="15" hidden="false" customHeight="false" outlineLevel="0" collapsed="false">
      <c r="A7902" s="0" t="n">
        <v>7890</v>
      </c>
      <c r="B7902" s="7" t="n">
        <v>0.527201</v>
      </c>
      <c r="C7902" s="7" t="n">
        <v>0.12349</v>
      </c>
      <c r="D7902" s="16" t="n">
        <f aca="false">LOGINV(B7902,$B$7,$C$7)</f>
        <v>14.067041589057</v>
      </c>
      <c r="E7902" s="16" t="n">
        <f aca="false">LOGINV(C7902,$B$8,$C$8)</f>
        <v>51.7240833561025</v>
      </c>
      <c r="F7902" s="16" t="n">
        <f aca="false">$B$5/100*E7902*2_Girdiler!$B$14*2_Girdiler!$B$15*2_Girdiler!$B$16</f>
        <v>1.30137793723954</v>
      </c>
      <c r="G7902" s="16" t="n">
        <f aca="false">MIN(MATCH(F7902,2_Girdiler!$B$20:$I$20,1),7)</f>
        <v>1</v>
      </c>
      <c r="H7902" s="16" t="n">
        <f aca="false">IF(F7902&gt;=40,2_Girdiler!$I$21+(F7902-40)*(2_Girdiler!$I$21-2_Girdiler!$H$21)/(2_Girdiler!$I$20-2_Girdiler!$H$20),INDEX(2_Girdiler!$B$21:$I$21,G7902)+(F7902-INDEX(2_Girdiler!$B$20:$I$20,G7902))*(INDEX(2_Girdiler!$B$21:$I$21,G7902+1)-INDEX(2_Girdiler!$B$21:$I$21,G7902))/(INDEX(2_Girdiler!$B$20:$I$20,G7902+1)-INDEX(2_Girdiler!$B$20:$I$20,G7902)))</f>
        <v>2.86303146192698</v>
      </c>
      <c r="I7902" s="16" t="n">
        <f aca="false">H7902/2_Girdiler!$B$17</f>
        <v>1.14704786134895</v>
      </c>
      <c r="J7902" s="16" t="n">
        <f aca="false">D7902+I7902</f>
        <v>15.214089450406</v>
      </c>
    </row>
    <row r="7903" customFormat="false" ht="15" hidden="false" customHeight="false" outlineLevel="0" collapsed="false">
      <c r="A7903" s="0" t="n">
        <v>7891</v>
      </c>
      <c r="B7903" s="7" t="n">
        <v>0.438468</v>
      </c>
      <c r="C7903" s="7" t="n">
        <v>0.651935</v>
      </c>
      <c r="D7903" s="16" t="n">
        <f aca="false">LOGINV(B7903,$B$7,$C$7)</f>
        <v>12.4221862094012</v>
      </c>
      <c r="E7903" s="16" t="n">
        <f aca="false">LOGINV(C7903,$B$8,$C$8)</f>
        <v>140.517074407704</v>
      </c>
      <c r="F7903" s="16" t="n">
        <f aca="false">$B$5/100*E7903*2_Girdiler!$B$14*2_Girdiler!$B$15*2_Girdiler!$B$16</f>
        <v>3.53540959209784</v>
      </c>
      <c r="G7903" s="16" t="n">
        <f aca="false">MIN(MATCH(F7903,2_Girdiler!$B$20:$I$20,1),7)</f>
        <v>1</v>
      </c>
      <c r="H7903" s="16" t="n">
        <f aca="false">IF(F7903&gt;=40,2_Girdiler!$I$21+(F7903-40)*(2_Girdiler!$I$21-2_Girdiler!$H$21)/(2_Girdiler!$I$20-2_Girdiler!$H$20),INDEX(2_Girdiler!$B$21:$I$21,G7903)+(F7903-INDEX(2_Girdiler!$B$20:$I$20,G7903))*(INDEX(2_Girdiler!$B$21:$I$21,G7903+1)-INDEX(2_Girdiler!$B$21:$I$21,G7903))/(INDEX(2_Girdiler!$B$20:$I$20,G7903+1)-INDEX(2_Girdiler!$B$20:$I$20,G7903)))</f>
        <v>7.77790110261525</v>
      </c>
      <c r="I7903" s="16" t="n">
        <f aca="false">H7903/2_Girdiler!$B$17</f>
        <v>3.11614627508624</v>
      </c>
      <c r="J7903" s="16" t="n">
        <f aca="false">D7903+I7903</f>
        <v>15.5383324844874</v>
      </c>
    </row>
    <row r="7904" customFormat="false" ht="15" hidden="false" customHeight="false" outlineLevel="0" collapsed="false">
      <c r="A7904" s="0" t="n">
        <v>7892</v>
      </c>
      <c r="B7904" s="7" t="n">
        <v>0.742219</v>
      </c>
      <c r="C7904" s="7" t="n">
        <v>0.386923</v>
      </c>
      <c r="D7904" s="16" t="n">
        <f aca="false">LOGINV(B7904,$B$7,$C$7)</f>
        <v>19.457301118602</v>
      </c>
      <c r="E7904" s="16" t="n">
        <f aca="false">LOGINV(C7904,$B$8,$C$8)</f>
        <v>90.717117243084</v>
      </c>
      <c r="F7904" s="16" t="n">
        <f aca="false">$B$5/100*E7904*2_Girdiler!$B$14*2_Girdiler!$B$15*2_Girdiler!$B$16</f>
        <v>2.28244266983599</v>
      </c>
      <c r="G7904" s="16" t="n">
        <f aca="false">MIN(MATCH(F7904,2_Girdiler!$B$20:$I$20,1),7)</f>
        <v>1</v>
      </c>
      <c r="H7904" s="16" t="n">
        <f aca="false">IF(F7904&gt;=40,2_Girdiler!$I$21+(F7904-40)*(2_Girdiler!$I$21-2_Girdiler!$H$21)/(2_Girdiler!$I$20-2_Girdiler!$H$20),INDEX(2_Girdiler!$B$21:$I$21,G7904)+(F7904-INDEX(2_Girdiler!$B$20:$I$20,G7904))*(INDEX(2_Girdiler!$B$21:$I$21,G7904+1)-INDEX(2_Girdiler!$B$21:$I$21,G7904))/(INDEX(2_Girdiler!$B$20:$I$20,G7904+1)-INDEX(2_Girdiler!$B$20:$I$20,G7904)))</f>
        <v>5.02137387363918</v>
      </c>
      <c r="I7904" s="16" t="n">
        <f aca="false">H7904/2_Girdiler!$B$17</f>
        <v>2.01176837886185</v>
      </c>
      <c r="J7904" s="16" t="n">
        <f aca="false">D7904+I7904</f>
        <v>21.4690694974639</v>
      </c>
    </row>
    <row r="7905" customFormat="false" ht="15" hidden="false" customHeight="false" outlineLevel="0" collapsed="false">
      <c r="A7905" s="0" t="n">
        <v>7893</v>
      </c>
      <c r="B7905" s="7" t="n">
        <v>0.53973</v>
      </c>
      <c r="C7905" s="7" t="n">
        <v>0.18751</v>
      </c>
      <c r="D7905" s="16" t="n">
        <f aca="false">LOGINV(B7905,$B$7,$C$7)</f>
        <v>14.3163554116028</v>
      </c>
      <c r="E7905" s="16" t="n">
        <f aca="false">LOGINV(C7905,$B$8,$C$8)</f>
        <v>61.5961875330913</v>
      </c>
      <c r="F7905" s="16" t="n">
        <f aca="false">$B$5/100*E7905*2_Girdiler!$B$14*2_Girdiler!$B$15*2_Girdiler!$B$16</f>
        <v>1.54976007833258</v>
      </c>
      <c r="G7905" s="16" t="n">
        <f aca="false">MIN(MATCH(F7905,2_Girdiler!$B$20:$I$20,1),7)</f>
        <v>1</v>
      </c>
      <c r="H7905" s="16" t="n">
        <f aca="false">IF(F7905&gt;=40,2_Girdiler!$I$21+(F7905-40)*(2_Girdiler!$I$21-2_Girdiler!$H$21)/(2_Girdiler!$I$20-2_Girdiler!$H$20),INDEX(2_Girdiler!$B$21:$I$21,G7905)+(F7905-INDEX(2_Girdiler!$B$20:$I$20,G7905))*(INDEX(2_Girdiler!$B$21:$I$21,G7905+1)-INDEX(2_Girdiler!$B$21:$I$21,G7905))/(INDEX(2_Girdiler!$B$20:$I$20,G7905+1)-INDEX(2_Girdiler!$B$20:$I$20,G7905)))</f>
        <v>3.40947217233167</v>
      </c>
      <c r="I7905" s="16" t="n">
        <f aca="false">H7905/2_Girdiler!$B$17</f>
        <v>1.3659744280175</v>
      </c>
      <c r="J7905" s="16" t="n">
        <f aca="false">D7905+I7905</f>
        <v>15.6823298396203</v>
      </c>
    </row>
    <row r="7906" customFormat="false" ht="15" hidden="false" customHeight="false" outlineLevel="0" collapsed="false">
      <c r="A7906" s="0" t="n">
        <v>7894</v>
      </c>
      <c r="B7906" s="7" t="n">
        <v>0.230321</v>
      </c>
      <c r="C7906" s="7" t="n">
        <v>0.684573</v>
      </c>
      <c r="D7906" s="16" t="n">
        <f aca="false">LOGINV(B7906,$B$7,$C$7)</f>
        <v>8.97601292647501</v>
      </c>
      <c r="E7906" s="16" t="n">
        <f aca="false">LOGINV(C7906,$B$8,$C$8)</f>
        <v>148.919826392648</v>
      </c>
      <c r="F7906" s="16" t="n">
        <f aca="false">$B$5/100*E7906*2_Girdiler!$B$14*2_Girdiler!$B$15*2_Girdiler!$B$16</f>
        <v>3.74682283203902</v>
      </c>
      <c r="G7906" s="16" t="n">
        <f aca="false">MIN(MATCH(F7906,2_Girdiler!$B$20:$I$20,1),7)</f>
        <v>1</v>
      </c>
      <c r="H7906" s="16" t="n">
        <f aca="false">IF(F7906&gt;=40,2_Girdiler!$I$21+(F7906-40)*(2_Girdiler!$I$21-2_Girdiler!$H$21)/(2_Girdiler!$I$20-2_Girdiler!$H$20),INDEX(2_Girdiler!$B$21:$I$21,G7906)+(F7906-INDEX(2_Girdiler!$B$20:$I$20,G7906))*(INDEX(2_Girdiler!$B$21:$I$21,G7906+1)-INDEX(2_Girdiler!$B$21:$I$21,G7906))/(INDEX(2_Girdiler!$B$20:$I$20,G7906+1)-INDEX(2_Girdiler!$B$20:$I$20,G7906)))</f>
        <v>8.24301023048584</v>
      </c>
      <c r="I7906" s="16" t="n">
        <f aca="false">H7906/2_Girdiler!$B$17</f>
        <v>3.30248807311132</v>
      </c>
      <c r="J7906" s="16" t="n">
        <f aca="false">D7906+I7906</f>
        <v>12.2785009995863</v>
      </c>
    </row>
    <row r="7907" customFormat="false" ht="15" hidden="false" customHeight="false" outlineLevel="0" collapsed="false">
      <c r="A7907" s="0" t="n">
        <v>7895</v>
      </c>
      <c r="B7907" s="7" t="n">
        <v>0.130829</v>
      </c>
      <c r="C7907" s="7" t="n">
        <v>0.465293</v>
      </c>
      <c r="D7907" s="16" t="n">
        <f aca="false">LOGINV(B7907,$B$7,$C$7)</f>
        <v>7.24367819035871</v>
      </c>
      <c r="E7907" s="16" t="n">
        <f aca="false">LOGINV(C7907,$B$8,$C$8)</f>
        <v>103.234298055097</v>
      </c>
      <c r="F7907" s="16" t="n">
        <f aca="false">$B$5/100*E7907*2_Girdiler!$B$14*2_Girdiler!$B$15*2_Girdiler!$B$16</f>
        <v>2.59737493906624</v>
      </c>
      <c r="G7907" s="16" t="n">
        <f aca="false">MIN(MATCH(F7907,2_Girdiler!$B$20:$I$20,1),7)</f>
        <v>1</v>
      </c>
      <c r="H7907" s="16" t="n">
        <f aca="false">IF(F7907&gt;=40,2_Girdiler!$I$21+(F7907-40)*(2_Girdiler!$I$21-2_Girdiler!$H$21)/(2_Girdiler!$I$20-2_Girdiler!$H$20),INDEX(2_Girdiler!$B$21:$I$21,G7907)+(F7907-INDEX(2_Girdiler!$B$20:$I$20,G7907))*(INDEX(2_Girdiler!$B$21:$I$21,G7907+1)-INDEX(2_Girdiler!$B$21:$I$21,G7907))/(INDEX(2_Girdiler!$B$20:$I$20,G7907+1)-INDEX(2_Girdiler!$B$20:$I$20,G7907)))</f>
        <v>5.71422486594573</v>
      </c>
      <c r="I7907" s="16" t="n">
        <f aca="false">H7907/2_Girdiler!$B$17</f>
        <v>2.28935291103595</v>
      </c>
      <c r="J7907" s="16" t="n">
        <f aca="false">D7907+I7907</f>
        <v>9.53303110139466</v>
      </c>
    </row>
    <row r="7908" customFormat="false" ht="15" hidden="false" customHeight="false" outlineLevel="0" collapsed="false">
      <c r="A7908" s="0" t="n">
        <v>7896</v>
      </c>
      <c r="B7908" s="7" t="n">
        <v>0.633264</v>
      </c>
      <c r="C7908" s="7" t="n">
        <v>0.352209</v>
      </c>
      <c r="D7908" s="16" t="n">
        <f aca="false">LOGINV(B7908,$B$7,$C$7)</f>
        <v>16.372459741776</v>
      </c>
      <c r="E7908" s="16" t="n">
        <f aca="false">LOGINV(C7908,$B$8,$C$8)</f>
        <v>85.4857755835555</v>
      </c>
      <c r="F7908" s="16" t="n">
        <f aca="false">$B$5/100*E7908*2_Girdiler!$B$14*2_Girdiler!$B$15*2_Girdiler!$B$16</f>
        <v>2.15082211368226</v>
      </c>
      <c r="G7908" s="16" t="n">
        <f aca="false">MIN(MATCH(F7908,2_Girdiler!$B$20:$I$20,1),7)</f>
        <v>1</v>
      </c>
      <c r="H7908" s="16" t="n">
        <f aca="false">IF(F7908&gt;=40,2_Girdiler!$I$21+(F7908-40)*(2_Girdiler!$I$21-2_Girdiler!$H$21)/(2_Girdiler!$I$20-2_Girdiler!$H$20),INDEX(2_Girdiler!$B$21:$I$21,G7908)+(F7908-INDEX(2_Girdiler!$B$20:$I$20,G7908))*(INDEX(2_Girdiler!$B$21:$I$21,G7908+1)-INDEX(2_Girdiler!$B$21:$I$21,G7908))/(INDEX(2_Girdiler!$B$20:$I$20,G7908+1)-INDEX(2_Girdiler!$B$20:$I$20,G7908)))</f>
        <v>4.73180865010097</v>
      </c>
      <c r="I7908" s="16" t="n">
        <f aca="false">H7908/2_Girdiler!$B$17</f>
        <v>1.89575667071353</v>
      </c>
      <c r="J7908" s="16" t="n">
        <f aca="false">D7908+I7908</f>
        <v>18.2682164124895</v>
      </c>
    </row>
    <row r="7909" customFormat="false" ht="15" hidden="false" customHeight="false" outlineLevel="0" collapsed="false">
      <c r="A7909" s="0" t="n">
        <v>7897</v>
      </c>
      <c r="B7909" s="7" t="n">
        <v>0.454237</v>
      </c>
      <c r="C7909" s="7" t="n">
        <v>0.35256</v>
      </c>
      <c r="D7909" s="16" t="n">
        <f aca="false">LOGINV(B7909,$B$7,$C$7)</f>
        <v>12.7014899802479</v>
      </c>
      <c r="E7909" s="16" t="n">
        <f aca="false">LOGINV(C7909,$B$8,$C$8)</f>
        <v>85.5379542453637</v>
      </c>
      <c r="F7909" s="16" t="n">
        <f aca="false">$B$5/100*E7909*2_Girdiler!$B$14*2_Girdiler!$B$15*2_Girdiler!$B$16</f>
        <v>2.15213492881335</v>
      </c>
      <c r="G7909" s="16" t="n">
        <f aca="false">MIN(MATCH(F7909,2_Girdiler!$B$20:$I$20,1),7)</f>
        <v>1</v>
      </c>
      <c r="H7909" s="16" t="n">
        <f aca="false">IF(F7909&gt;=40,2_Girdiler!$I$21+(F7909-40)*(2_Girdiler!$I$21-2_Girdiler!$H$21)/(2_Girdiler!$I$20-2_Girdiler!$H$20),INDEX(2_Girdiler!$B$21:$I$21,G7909)+(F7909-INDEX(2_Girdiler!$B$20:$I$20,G7909))*(INDEX(2_Girdiler!$B$21:$I$21,G7909+1)-INDEX(2_Girdiler!$B$21:$I$21,G7909))/(INDEX(2_Girdiler!$B$20:$I$20,G7909+1)-INDEX(2_Girdiler!$B$20:$I$20,G7909)))</f>
        <v>4.73469684338937</v>
      </c>
      <c r="I7909" s="16" t="n">
        <f aca="false">H7909/2_Girdiler!$B$17</f>
        <v>1.89691379943485</v>
      </c>
      <c r="J7909" s="16" t="n">
        <f aca="false">D7909+I7909</f>
        <v>14.5984037796828</v>
      </c>
    </row>
    <row r="7910" customFormat="false" ht="15" hidden="false" customHeight="false" outlineLevel="0" collapsed="false">
      <c r="A7910" s="0" t="n">
        <v>7898</v>
      </c>
      <c r="B7910" s="7" t="n">
        <v>0.148757</v>
      </c>
      <c r="C7910" s="7" t="n">
        <v>0.643738</v>
      </c>
      <c r="D7910" s="16" t="n">
        <f aca="false">LOGINV(B7910,$B$7,$C$7)</f>
        <v>7.57696104811047</v>
      </c>
      <c r="E7910" s="16" t="n">
        <f aca="false">LOGINV(C7910,$B$8,$C$8)</f>
        <v>138.528410404982</v>
      </c>
      <c r="F7910" s="16" t="n">
        <f aca="false">$B$5/100*E7910*2_Girdiler!$B$14*2_Girdiler!$B$15*2_Girdiler!$B$16</f>
        <v>3.48537480578936</v>
      </c>
      <c r="G7910" s="16" t="n">
        <f aca="false">MIN(MATCH(F7910,2_Girdiler!$B$20:$I$20,1),7)</f>
        <v>1</v>
      </c>
      <c r="H7910" s="16" t="n">
        <f aca="false">IF(F7910&gt;=40,2_Girdiler!$I$21+(F7910-40)*(2_Girdiler!$I$21-2_Girdiler!$H$21)/(2_Girdiler!$I$20-2_Girdiler!$H$20),INDEX(2_Girdiler!$B$21:$I$21,G7910)+(F7910-INDEX(2_Girdiler!$B$20:$I$20,G7910))*(INDEX(2_Girdiler!$B$21:$I$21,G7910+1)-INDEX(2_Girdiler!$B$21:$I$21,G7910))/(INDEX(2_Girdiler!$B$20:$I$20,G7910+1)-INDEX(2_Girdiler!$B$20:$I$20,G7910)))</f>
        <v>7.66782457273658</v>
      </c>
      <c r="I7910" s="16" t="n">
        <f aca="false">H7910/2_Girdiler!$B$17</f>
        <v>3.07204510125664</v>
      </c>
      <c r="J7910" s="16" t="n">
        <f aca="false">D7910+I7910</f>
        <v>10.6490061493671</v>
      </c>
    </row>
    <row r="7911" customFormat="false" ht="15" hidden="false" customHeight="false" outlineLevel="0" collapsed="false">
      <c r="A7911" s="0" t="n">
        <v>7899</v>
      </c>
      <c r="B7911" s="7" t="n">
        <v>0.758362</v>
      </c>
      <c r="C7911" s="7" t="n">
        <v>0.882657</v>
      </c>
      <c r="D7911" s="16" t="n">
        <f aca="false">LOGINV(B7911,$B$7,$C$7)</f>
        <v>20.0165919973558</v>
      </c>
      <c r="E7911" s="16" t="n">
        <f aca="false">LOGINV(C7911,$B$8,$C$8)</f>
        <v>235.173758252132</v>
      </c>
      <c r="F7911" s="16" t="n">
        <f aca="false">$B$5/100*E7911*2_Girdiler!$B$14*2_Girdiler!$B$15*2_Girdiler!$B$16</f>
        <v>5.91697175762364</v>
      </c>
      <c r="G7911" s="16" t="n">
        <f aca="false">MIN(MATCH(F7911,2_Girdiler!$B$20:$I$20,1),7)</f>
        <v>2</v>
      </c>
      <c r="H7911" s="16" t="n">
        <f aca="false">IF(F7911&gt;=40,2_Girdiler!$I$21+(F7911-40)*(2_Girdiler!$I$21-2_Girdiler!$H$21)/(2_Girdiler!$I$20-2_Girdiler!$H$20),INDEX(2_Girdiler!$B$21:$I$21,G7911)+(F7911-INDEX(2_Girdiler!$B$20:$I$20,G7911))*(INDEX(2_Girdiler!$B$21:$I$21,G7911+1)-INDEX(2_Girdiler!$B$21:$I$21,G7911))/(INDEX(2_Girdiler!$B$20:$I$20,G7911+1)-INDEX(2_Girdiler!$B$20:$I$20,G7911)))</f>
        <v>12.4671548121978</v>
      </c>
      <c r="I7911" s="16" t="n">
        <f aca="false">H7911/2_Girdiler!$B$17</f>
        <v>4.99485369078439</v>
      </c>
      <c r="J7911" s="16" t="n">
        <f aca="false">D7911+I7911</f>
        <v>25.0114456881402</v>
      </c>
    </row>
    <row r="7912" customFormat="false" ht="15" hidden="false" customHeight="false" outlineLevel="0" collapsed="false">
      <c r="A7912" s="0" t="n">
        <v>7900</v>
      </c>
      <c r="B7912" s="7" t="n">
        <v>0.498497</v>
      </c>
      <c r="C7912" s="7" t="n">
        <v>0.227177</v>
      </c>
      <c r="D7912" s="16" t="n">
        <f aca="false">LOGINV(B7912,$B$7,$C$7)</f>
        <v>13.5136462948416</v>
      </c>
      <c r="E7912" s="16" t="n">
        <f aca="false">LOGINV(C7912,$B$8,$C$8)</f>
        <v>67.3755022728915</v>
      </c>
      <c r="F7912" s="16" t="n">
        <f aca="false">$B$5/100*E7912*2_Girdiler!$B$14*2_Girdiler!$B$15*2_Girdiler!$B$16</f>
        <v>1.69516763718595</v>
      </c>
      <c r="G7912" s="16" t="n">
        <f aca="false">MIN(MATCH(F7912,2_Girdiler!$B$20:$I$20,1),7)</f>
        <v>1</v>
      </c>
      <c r="H7912" s="16" t="n">
        <f aca="false">IF(F7912&gt;=40,2_Girdiler!$I$21+(F7912-40)*(2_Girdiler!$I$21-2_Girdiler!$H$21)/(2_Girdiler!$I$20-2_Girdiler!$H$20),INDEX(2_Girdiler!$B$21:$I$21,G7912)+(F7912-INDEX(2_Girdiler!$B$20:$I$20,G7912))*(INDEX(2_Girdiler!$B$21:$I$21,G7912+1)-INDEX(2_Girdiler!$B$21:$I$21,G7912))/(INDEX(2_Girdiler!$B$20:$I$20,G7912+1)-INDEX(2_Girdiler!$B$20:$I$20,G7912)))</f>
        <v>3.72936880180909</v>
      </c>
      <c r="I7912" s="16" t="n">
        <f aca="false">H7912/2_Girdiler!$B$17</f>
        <v>1.49413814175044</v>
      </c>
      <c r="J7912" s="16" t="n">
        <f aca="false">D7912+I7912</f>
        <v>15.0077844365921</v>
      </c>
    </row>
    <row r="7913" customFormat="false" ht="15" hidden="false" customHeight="false" outlineLevel="0" collapsed="false">
      <c r="A7913" s="0" t="n">
        <v>7901</v>
      </c>
      <c r="B7913" s="7" t="n">
        <v>0.012357</v>
      </c>
      <c r="C7913" s="7" t="n">
        <v>0.236176</v>
      </c>
      <c r="D7913" s="16" t="n">
        <f aca="false">LOGINV(B7913,$B$7,$C$7)</f>
        <v>3.87275654139233</v>
      </c>
      <c r="E7913" s="16" t="n">
        <f aca="false">LOGINV(C7913,$B$8,$C$8)</f>
        <v>68.6715989252139</v>
      </c>
      <c r="F7913" s="16" t="n">
        <f aca="false">$B$5/100*E7913*2_Girdiler!$B$14*2_Girdiler!$B$15*2_Girdiler!$B$16</f>
        <v>1.72777742895838</v>
      </c>
      <c r="G7913" s="16" t="n">
        <f aca="false">MIN(MATCH(F7913,2_Girdiler!$B$20:$I$20,1),7)</f>
        <v>1</v>
      </c>
      <c r="H7913" s="16" t="n">
        <f aca="false">IF(F7913&gt;=40,2_Girdiler!$I$21+(F7913-40)*(2_Girdiler!$I$21-2_Girdiler!$H$21)/(2_Girdiler!$I$20-2_Girdiler!$H$20),INDEX(2_Girdiler!$B$21:$I$21,G7913)+(F7913-INDEX(2_Girdiler!$B$20:$I$20,G7913))*(INDEX(2_Girdiler!$B$21:$I$21,G7913+1)-INDEX(2_Girdiler!$B$21:$I$21,G7913))/(INDEX(2_Girdiler!$B$20:$I$20,G7913+1)-INDEX(2_Girdiler!$B$20:$I$20,G7913)))</f>
        <v>3.80111034370844</v>
      </c>
      <c r="I7913" s="16" t="n">
        <f aca="false">H7913/2_Girdiler!$B$17</f>
        <v>1.52288074667806</v>
      </c>
      <c r="J7913" s="16" t="n">
        <f aca="false">D7913+I7913</f>
        <v>5.39563728807039</v>
      </c>
    </row>
    <row r="7914" customFormat="false" ht="15" hidden="false" customHeight="false" outlineLevel="0" collapsed="false">
      <c r="A7914" s="0" t="n">
        <v>7902</v>
      </c>
      <c r="B7914" s="7" t="n">
        <v>0.187208</v>
      </c>
      <c r="C7914" s="7" t="n">
        <v>0.06262</v>
      </c>
      <c r="D7914" s="16" t="n">
        <f aca="false">LOGINV(B7914,$B$7,$C$7)</f>
        <v>8.25401307465376</v>
      </c>
      <c r="E7914" s="16" t="n">
        <f aca="false">LOGINV(C7914,$B$8,$C$8)</f>
        <v>40.5925140711524</v>
      </c>
      <c r="F7914" s="16" t="n">
        <f aca="false">$B$5/100*E7914*2_Girdiler!$B$14*2_Girdiler!$B$15*2_Girdiler!$B$16</f>
        <v>1.0213076540302</v>
      </c>
      <c r="G7914" s="16" t="n">
        <f aca="false">MIN(MATCH(F7914,2_Girdiler!$B$20:$I$20,1),7)</f>
        <v>1</v>
      </c>
      <c r="H7914" s="16" t="n">
        <f aca="false">IF(F7914&gt;=40,2_Girdiler!$I$21+(F7914-40)*(2_Girdiler!$I$21-2_Girdiler!$H$21)/(2_Girdiler!$I$20-2_Girdiler!$H$20),INDEX(2_Girdiler!$B$21:$I$21,G7914)+(F7914-INDEX(2_Girdiler!$B$20:$I$20,G7914))*(INDEX(2_Girdiler!$B$21:$I$21,G7914+1)-INDEX(2_Girdiler!$B$21:$I$21,G7914))/(INDEX(2_Girdiler!$B$20:$I$20,G7914+1)-INDEX(2_Girdiler!$B$20:$I$20,G7914)))</f>
        <v>2.24687683886643</v>
      </c>
      <c r="I7914" s="16" t="n">
        <f aca="false">H7914/2_Girdiler!$B$17</f>
        <v>0.900191041212512</v>
      </c>
      <c r="J7914" s="16" t="n">
        <f aca="false">D7914+I7914</f>
        <v>9.15420411586627</v>
      </c>
    </row>
    <row r="7915" customFormat="false" ht="15" hidden="false" customHeight="false" outlineLevel="0" collapsed="false">
      <c r="A7915" s="0" t="n">
        <v>7903</v>
      </c>
      <c r="B7915" s="7" t="n">
        <v>0.400792</v>
      </c>
      <c r="C7915" s="7" t="n">
        <v>0.784785</v>
      </c>
      <c r="D7915" s="16" t="n">
        <f aca="false">LOGINV(B7915,$B$7,$C$7)</f>
        <v>11.7720337309539</v>
      </c>
      <c r="E7915" s="16" t="n">
        <f aca="false">LOGINV(C7915,$B$8,$C$8)</f>
        <v>181.667382815941</v>
      </c>
      <c r="F7915" s="16" t="n">
        <f aca="false">$B$5/100*E7915*2_Girdiler!$B$14*2_Girdiler!$B$15*2_Girdiler!$B$16</f>
        <v>4.57075135164907</v>
      </c>
      <c r="G7915" s="16" t="n">
        <f aca="false">MIN(MATCH(F7915,2_Girdiler!$B$20:$I$20,1),7)</f>
        <v>1</v>
      </c>
      <c r="H7915" s="16" t="n">
        <f aca="false">IF(F7915&gt;=40,2_Girdiler!$I$21+(F7915-40)*(2_Girdiler!$I$21-2_Girdiler!$H$21)/(2_Girdiler!$I$20-2_Girdiler!$H$20),INDEX(2_Girdiler!$B$21:$I$21,G7915)+(F7915-INDEX(2_Girdiler!$B$20:$I$20,G7915))*(INDEX(2_Girdiler!$B$21:$I$21,G7915+1)-INDEX(2_Girdiler!$B$21:$I$21,G7915))/(INDEX(2_Girdiler!$B$20:$I$20,G7915+1)-INDEX(2_Girdiler!$B$20:$I$20,G7915)))</f>
        <v>10.0556529736279</v>
      </c>
      <c r="I7915" s="16" t="n">
        <f aca="false">H7915/2_Girdiler!$B$17</f>
        <v>4.02870712084453</v>
      </c>
      <c r="J7915" s="16" t="n">
        <f aca="false">D7915+I7915</f>
        <v>15.8007408517984</v>
      </c>
    </row>
    <row r="7916" customFormat="false" ht="15" hidden="false" customHeight="false" outlineLevel="0" collapsed="false">
      <c r="A7916" s="0" t="n">
        <v>7904</v>
      </c>
      <c r="B7916" s="7" t="n">
        <v>0.339761</v>
      </c>
      <c r="C7916" s="7" t="n">
        <v>0.211397</v>
      </c>
      <c r="D7916" s="16" t="n">
        <f aca="false">LOGINV(B7916,$B$7,$C$7)</f>
        <v>10.7567065490225</v>
      </c>
      <c r="E7916" s="16" t="n">
        <f aca="false">LOGINV(C7916,$B$8,$C$8)</f>
        <v>65.0923501257565</v>
      </c>
      <c r="F7916" s="16" t="n">
        <f aca="false">$B$5/100*E7916*2_Girdiler!$B$14*2_Girdiler!$B$15*2_Girdiler!$B$16</f>
        <v>1.63772352916403</v>
      </c>
      <c r="G7916" s="16" t="n">
        <f aca="false">MIN(MATCH(F7916,2_Girdiler!$B$20:$I$20,1),7)</f>
        <v>1</v>
      </c>
      <c r="H7916" s="16" t="n">
        <f aca="false">IF(F7916&gt;=40,2_Girdiler!$I$21+(F7916-40)*(2_Girdiler!$I$21-2_Girdiler!$H$21)/(2_Girdiler!$I$20-2_Girdiler!$H$20),INDEX(2_Girdiler!$B$21:$I$21,G7916)+(F7916-INDEX(2_Girdiler!$B$20:$I$20,G7916))*(INDEX(2_Girdiler!$B$21:$I$21,G7916+1)-INDEX(2_Girdiler!$B$21:$I$21,G7916))/(INDEX(2_Girdiler!$B$20:$I$20,G7916+1)-INDEX(2_Girdiler!$B$20:$I$20,G7916)))</f>
        <v>3.60299176416087</v>
      </c>
      <c r="I7916" s="16" t="n">
        <f aca="false">H7916/2_Girdiler!$B$17</f>
        <v>1.44350631576958</v>
      </c>
      <c r="J7916" s="16" t="n">
        <f aca="false">D7916+I7916</f>
        <v>12.2002128647921</v>
      </c>
    </row>
    <row r="7917" customFormat="false" ht="15" hidden="false" customHeight="false" outlineLevel="0" collapsed="false">
      <c r="A7917" s="0" t="n">
        <v>7905</v>
      </c>
      <c r="B7917" s="7" t="n">
        <v>0.859895</v>
      </c>
      <c r="C7917" s="7" t="n">
        <v>0.501148</v>
      </c>
      <c r="D7917" s="16" t="n">
        <f aca="false">LOGINV(B7917,$B$7,$C$7)</f>
        <v>24.7223357279591</v>
      </c>
      <c r="E7917" s="16" t="n">
        <f aca="false">LOGINV(C7917,$B$8,$C$8)</f>
        <v>109.408281270308</v>
      </c>
      <c r="F7917" s="16" t="n">
        <f aca="false">$B$5/100*E7917*2_Girdiler!$B$14*2_Girdiler!$B$15*2_Girdiler!$B$16</f>
        <v>2.75271235676095</v>
      </c>
      <c r="G7917" s="16" t="n">
        <f aca="false">MIN(MATCH(F7917,2_Girdiler!$B$20:$I$20,1),7)</f>
        <v>1</v>
      </c>
      <c r="H7917" s="16" t="n">
        <f aca="false">IF(F7917&gt;=40,2_Girdiler!$I$21+(F7917-40)*(2_Girdiler!$I$21-2_Girdiler!$H$21)/(2_Girdiler!$I$20-2_Girdiler!$H$20),INDEX(2_Girdiler!$B$21:$I$21,G7917)+(F7917-INDEX(2_Girdiler!$B$20:$I$20,G7917))*(INDEX(2_Girdiler!$B$21:$I$21,G7917+1)-INDEX(2_Girdiler!$B$21:$I$21,G7917))/(INDEX(2_Girdiler!$B$20:$I$20,G7917+1)-INDEX(2_Girdiler!$B$20:$I$20,G7917)))</f>
        <v>6.05596718487409</v>
      </c>
      <c r="I7917" s="16" t="n">
        <f aca="false">H7917/2_Girdiler!$B$17</f>
        <v>2.42626890419635</v>
      </c>
      <c r="J7917" s="16" t="n">
        <f aca="false">D7917+I7917</f>
        <v>27.1486046321554</v>
      </c>
    </row>
    <row r="7918" customFormat="false" ht="15" hidden="false" customHeight="false" outlineLevel="0" collapsed="false">
      <c r="A7918" s="0" t="n">
        <v>7906</v>
      </c>
      <c r="B7918" s="7" t="n">
        <v>0.713942</v>
      </c>
      <c r="C7918" s="7" t="n">
        <v>0.458032</v>
      </c>
      <c r="D7918" s="16" t="n">
        <f aca="false">LOGINV(B7918,$B$7,$C$7)</f>
        <v>18.5542038980529</v>
      </c>
      <c r="E7918" s="16" t="n">
        <f aca="false">LOGINV(C7918,$B$8,$C$8)</f>
        <v>102.022964431976</v>
      </c>
      <c r="F7918" s="16" t="n">
        <f aca="false">$B$5/100*E7918*2_Girdiler!$B$14*2_Girdiler!$B$15*2_Girdiler!$B$16</f>
        <v>2.56689778510852</v>
      </c>
      <c r="G7918" s="16" t="n">
        <f aca="false">MIN(MATCH(F7918,2_Girdiler!$B$20:$I$20,1),7)</f>
        <v>1</v>
      </c>
      <c r="H7918" s="16" t="n">
        <f aca="false">IF(F7918&gt;=40,2_Girdiler!$I$21+(F7918-40)*(2_Girdiler!$I$21-2_Girdiler!$H$21)/(2_Girdiler!$I$20-2_Girdiler!$H$20),INDEX(2_Girdiler!$B$21:$I$21,G7918)+(F7918-INDEX(2_Girdiler!$B$20:$I$20,G7918))*(INDEX(2_Girdiler!$B$21:$I$21,G7918+1)-INDEX(2_Girdiler!$B$21:$I$21,G7918))/(INDEX(2_Girdiler!$B$20:$I$20,G7918+1)-INDEX(2_Girdiler!$B$20:$I$20,G7918)))</f>
        <v>5.64717512723875</v>
      </c>
      <c r="I7918" s="16" t="n">
        <f aca="false">H7918/2_Girdiler!$B$17</f>
        <v>2.26249003495142</v>
      </c>
      <c r="J7918" s="16" t="n">
        <f aca="false">D7918+I7918</f>
        <v>20.8166939330043</v>
      </c>
    </row>
    <row r="7919" customFormat="false" ht="15" hidden="false" customHeight="false" outlineLevel="0" collapsed="false">
      <c r="A7919" s="0" t="n">
        <v>7907</v>
      </c>
      <c r="B7919" s="7" t="n">
        <v>0.926041</v>
      </c>
      <c r="C7919" s="7" t="n">
        <v>0.911491</v>
      </c>
      <c r="D7919" s="16" t="n">
        <f aca="false">LOGINV(B7919,$B$7,$C$7)</f>
        <v>30.3354154423913</v>
      </c>
      <c r="E7919" s="16" t="n">
        <f aca="false">LOGINV(C7919,$B$8,$C$8)</f>
        <v>261.0338266386</v>
      </c>
      <c r="F7919" s="16" t="n">
        <f aca="false">$B$5/100*E7919*2_Girdiler!$B$14*2_Girdiler!$B$15*2_Girdiler!$B$16</f>
        <v>6.56761107822717</v>
      </c>
      <c r="G7919" s="16" t="n">
        <f aca="false">MIN(MATCH(F7919,2_Girdiler!$B$20:$I$20,1),7)</f>
        <v>2</v>
      </c>
      <c r="H7919" s="16" t="n">
        <f aca="false">IF(F7919&gt;=40,2_Girdiler!$I$21+(F7919-40)*(2_Girdiler!$I$21-2_Girdiler!$H$21)/(2_Girdiler!$I$20-2_Girdiler!$H$20),INDEX(2_Girdiler!$B$21:$I$21,G7919)+(F7919-INDEX(2_Girdiler!$B$20:$I$20,G7919))*(INDEX(2_Girdiler!$B$21:$I$21,G7919+1)-INDEX(2_Girdiler!$B$21:$I$21,G7919))/(INDEX(2_Girdiler!$B$20:$I$20,G7919+1)-INDEX(2_Girdiler!$B$20:$I$20,G7919)))</f>
        <v>13.5081777251635</v>
      </c>
      <c r="I7919" s="16" t="n">
        <f aca="false">H7919/2_Girdiler!$B$17</f>
        <v>5.41193017835075</v>
      </c>
      <c r="J7919" s="16" t="n">
        <f aca="false">D7919+I7919</f>
        <v>35.7473456207421</v>
      </c>
    </row>
    <row r="7920" customFormat="false" ht="15" hidden="false" customHeight="false" outlineLevel="0" collapsed="false">
      <c r="A7920" s="0" t="n">
        <v>7908</v>
      </c>
      <c r="B7920" s="7" t="n">
        <v>0.370881</v>
      </c>
      <c r="C7920" s="7" t="n">
        <v>0.839335</v>
      </c>
      <c r="D7920" s="16" t="n">
        <f aca="false">LOGINV(B7920,$B$7,$C$7)</f>
        <v>11.2697827478367</v>
      </c>
      <c r="E7920" s="16" t="n">
        <f aca="false">LOGINV(C7920,$B$8,$C$8)</f>
        <v>207.138943834373</v>
      </c>
      <c r="F7920" s="16" t="n">
        <f aca="false">$B$5/100*E7920*2_Girdiler!$B$14*2_Girdiler!$B$15*2_Girdiler!$B$16</f>
        <v>5.21161582687282</v>
      </c>
      <c r="G7920" s="16" t="n">
        <f aca="false">MIN(MATCH(F7920,2_Girdiler!$B$20:$I$20,1),7)</f>
        <v>2</v>
      </c>
      <c r="H7920" s="16" t="n">
        <f aca="false">IF(F7920&gt;=40,2_Girdiler!$I$21+(F7920-40)*(2_Girdiler!$I$21-2_Girdiler!$H$21)/(2_Girdiler!$I$20-2_Girdiler!$H$20),INDEX(2_Girdiler!$B$21:$I$21,G7920)+(F7920-INDEX(2_Girdiler!$B$20:$I$20,G7920))*(INDEX(2_Girdiler!$B$21:$I$21,G7920+1)-INDEX(2_Girdiler!$B$21:$I$21,G7920))/(INDEX(2_Girdiler!$B$20:$I$20,G7920+1)-INDEX(2_Girdiler!$B$20:$I$20,G7920)))</f>
        <v>11.3385853229965</v>
      </c>
      <c r="I7920" s="16" t="n">
        <f aca="false">H7920/2_Girdiler!$B$17</f>
        <v>4.54270245312361</v>
      </c>
      <c r="J7920" s="16" t="n">
        <f aca="false">D7920+I7920</f>
        <v>15.8124852009603</v>
      </c>
    </row>
    <row r="7921" customFormat="false" ht="15" hidden="false" customHeight="false" outlineLevel="0" collapsed="false">
      <c r="A7921" s="0" t="n">
        <v>7909</v>
      </c>
      <c r="B7921" s="7" t="n">
        <v>0.882636</v>
      </c>
      <c r="C7921" s="7" t="n">
        <v>0.96567</v>
      </c>
      <c r="D7921" s="16" t="n">
        <f aca="false">LOGINV(B7921,$B$7,$C$7)</f>
        <v>26.2624551338408</v>
      </c>
      <c r="E7921" s="16" t="n">
        <f aca="false">LOGINV(C7921,$B$8,$C$8)</f>
        <v>353.703487630131</v>
      </c>
      <c r="F7921" s="16" t="n">
        <f aca="false">$B$5/100*E7921*2_Girdiler!$B$14*2_Girdiler!$B$15*2_Girdiler!$B$16</f>
        <v>8.89917974877411</v>
      </c>
      <c r="G7921" s="16" t="n">
        <f aca="false">MIN(MATCH(F7921,2_Girdiler!$B$20:$I$20,1),7)</f>
        <v>2</v>
      </c>
      <c r="H7921" s="16" t="n">
        <f aca="false">IF(F7921&gt;=40,2_Girdiler!$I$21+(F7921-40)*(2_Girdiler!$I$21-2_Girdiler!$H$21)/(2_Girdiler!$I$20-2_Girdiler!$H$20),INDEX(2_Girdiler!$B$21:$I$21,G7921)+(F7921-INDEX(2_Girdiler!$B$20:$I$20,G7921))*(INDEX(2_Girdiler!$B$21:$I$21,G7921+1)-INDEX(2_Girdiler!$B$21:$I$21,G7921))/(INDEX(2_Girdiler!$B$20:$I$20,G7921+1)-INDEX(2_Girdiler!$B$20:$I$20,G7921)))</f>
        <v>17.2386875980386</v>
      </c>
      <c r="I7921" s="16" t="n">
        <f aca="false">H7921/2_Girdiler!$B$17</f>
        <v>6.9065254799834</v>
      </c>
      <c r="J7921" s="16" t="n">
        <f aca="false">D7921+I7921</f>
        <v>33.1689806138242</v>
      </c>
    </row>
    <row r="7922" customFormat="false" ht="15" hidden="false" customHeight="false" outlineLevel="0" collapsed="false">
      <c r="A7922" s="0" t="n">
        <v>7910</v>
      </c>
      <c r="B7922" s="7" t="n">
        <v>0.28923</v>
      </c>
      <c r="C7922" s="7" t="n">
        <v>0.744018</v>
      </c>
      <c r="D7922" s="16" t="n">
        <f aca="false">LOGINV(B7922,$B$7,$C$7)</f>
        <v>9.93524687848719</v>
      </c>
      <c r="E7922" s="16" t="n">
        <f aca="false">LOGINV(C7922,$B$8,$C$8)</f>
        <v>166.75684870765</v>
      </c>
      <c r="F7922" s="16" t="n">
        <f aca="false">$B$5/100*E7922*2_Girdiler!$B$14*2_Girdiler!$B$15*2_Girdiler!$B$16</f>
        <v>4.19560231348447</v>
      </c>
      <c r="G7922" s="16" t="n">
        <f aca="false">MIN(MATCH(F7922,2_Girdiler!$B$20:$I$20,1),7)</f>
        <v>1</v>
      </c>
      <c r="H7922" s="16" t="n">
        <f aca="false">IF(F7922&gt;=40,2_Girdiler!$I$21+(F7922-40)*(2_Girdiler!$I$21-2_Girdiler!$H$21)/(2_Girdiler!$I$20-2_Girdiler!$H$20),INDEX(2_Girdiler!$B$21:$I$21,G7922)+(F7922-INDEX(2_Girdiler!$B$20:$I$20,G7922))*(INDEX(2_Girdiler!$B$21:$I$21,G7922+1)-INDEX(2_Girdiler!$B$21:$I$21,G7922))/(INDEX(2_Girdiler!$B$20:$I$20,G7922+1)-INDEX(2_Girdiler!$B$20:$I$20,G7922)))</f>
        <v>9.23032508966584</v>
      </c>
      <c r="I7922" s="16" t="n">
        <f aca="false">H7922/2_Girdiler!$B$17</f>
        <v>3.69804691092381</v>
      </c>
      <c r="J7922" s="16" t="n">
        <f aca="false">D7922+I7922</f>
        <v>13.633293789411</v>
      </c>
    </row>
    <row r="7923" customFormat="false" ht="15" hidden="false" customHeight="false" outlineLevel="0" collapsed="false">
      <c r="A7923" s="0" t="n">
        <v>7911</v>
      </c>
      <c r="B7923" s="7" t="n">
        <v>0.032994</v>
      </c>
      <c r="C7923" s="7" t="n">
        <v>0.646098</v>
      </c>
      <c r="D7923" s="16" t="n">
        <f aca="false">LOGINV(B7923,$B$7,$C$7)</f>
        <v>4.85989685992491</v>
      </c>
      <c r="E7923" s="16" t="n">
        <f aca="false">LOGINV(C7923,$B$8,$C$8)</f>
        <v>139.096370243529</v>
      </c>
      <c r="F7923" s="16" t="n">
        <f aca="false">$B$5/100*E7923*2_Girdiler!$B$14*2_Girdiler!$B$15*2_Girdiler!$B$16</f>
        <v>3.49966467532719</v>
      </c>
      <c r="G7923" s="16" t="n">
        <f aca="false">MIN(MATCH(F7923,2_Girdiler!$B$20:$I$20,1),7)</f>
        <v>1</v>
      </c>
      <c r="H7923" s="16" t="n">
        <f aca="false">IF(F7923&gt;=40,2_Girdiler!$I$21+(F7923-40)*(2_Girdiler!$I$21-2_Girdiler!$H$21)/(2_Girdiler!$I$20-2_Girdiler!$H$20),INDEX(2_Girdiler!$B$21:$I$21,G7923)+(F7923-INDEX(2_Girdiler!$B$20:$I$20,G7923))*(INDEX(2_Girdiler!$B$21:$I$21,G7923+1)-INDEX(2_Girdiler!$B$21:$I$21,G7923))/(INDEX(2_Girdiler!$B$20:$I$20,G7923+1)-INDEX(2_Girdiler!$B$20:$I$20,G7923)))</f>
        <v>7.69926228571981</v>
      </c>
      <c r="I7923" s="16" t="n">
        <f aca="false">H7923/2_Girdiler!$B$17</f>
        <v>3.08464033883005</v>
      </c>
      <c r="J7923" s="16" t="n">
        <f aca="false">D7923+I7923</f>
        <v>7.94453719875496</v>
      </c>
    </row>
    <row r="7924" customFormat="false" ht="15" hidden="false" customHeight="false" outlineLevel="0" collapsed="false">
      <c r="A7924" s="0" t="n">
        <v>7912</v>
      </c>
      <c r="B7924" s="7" t="n">
        <v>0.498318</v>
      </c>
      <c r="C7924" s="7" t="n">
        <v>0.589824</v>
      </c>
      <c r="D7924" s="16" t="n">
        <f aca="false">LOGINV(B7924,$B$7,$C$7)</f>
        <v>13.510266956829</v>
      </c>
      <c r="E7924" s="16" t="n">
        <f aca="false">LOGINV(C7924,$B$8,$C$8)</f>
        <v>126.446227282041</v>
      </c>
      <c r="F7924" s="16" t="n">
        <f aca="false">$B$5/100*E7924*2_Girdiler!$B$14*2_Girdiler!$B$15*2_Girdiler!$B$16</f>
        <v>3.18138707841616</v>
      </c>
      <c r="G7924" s="16" t="n">
        <f aca="false">MIN(MATCH(F7924,2_Girdiler!$B$20:$I$20,1),7)</f>
        <v>1</v>
      </c>
      <c r="H7924" s="16" t="n">
        <f aca="false">IF(F7924&gt;=40,2_Girdiler!$I$21+(F7924-40)*(2_Girdiler!$I$21-2_Girdiler!$H$21)/(2_Girdiler!$I$20-2_Girdiler!$H$20),INDEX(2_Girdiler!$B$21:$I$21,G7924)+(F7924-INDEX(2_Girdiler!$B$20:$I$20,G7924))*(INDEX(2_Girdiler!$B$21:$I$21,G7924+1)-INDEX(2_Girdiler!$B$21:$I$21,G7924))/(INDEX(2_Girdiler!$B$20:$I$20,G7924+1)-INDEX(2_Girdiler!$B$20:$I$20,G7924)))</f>
        <v>6.99905157251556</v>
      </c>
      <c r="I7924" s="16" t="n">
        <f aca="false">H7924/2_Girdiler!$B$17</f>
        <v>2.80410720052707</v>
      </c>
      <c r="J7924" s="16" t="n">
        <f aca="false">D7924+I7924</f>
        <v>16.3143741573561</v>
      </c>
    </row>
    <row r="7925" customFormat="false" ht="15" hidden="false" customHeight="false" outlineLevel="0" collapsed="false">
      <c r="A7925" s="0" t="n">
        <v>7913</v>
      </c>
      <c r="B7925" s="7" t="n">
        <v>0.801065</v>
      </c>
      <c r="C7925" s="7" t="n">
        <v>0.545565</v>
      </c>
      <c r="D7925" s="16" t="n">
        <f aca="false">LOGINV(B7925,$B$7,$C$7)</f>
        <v>21.694168276738</v>
      </c>
      <c r="E7925" s="16" t="n">
        <f aca="false">LOGINV(C7925,$B$8,$C$8)</f>
        <v>117.57960351363</v>
      </c>
      <c r="F7925" s="16" t="n">
        <f aca="false">$B$5/100*E7925*2_Girdiler!$B$14*2_Girdiler!$B$15*2_Girdiler!$B$16</f>
        <v>2.95830282440294</v>
      </c>
      <c r="G7925" s="16" t="n">
        <f aca="false">MIN(MATCH(F7925,2_Girdiler!$B$20:$I$20,1),7)</f>
        <v>1</v>
      </c>
      <c r="H7925" s="16" t="n">
        <f aca="false">IF(F7925&gt;=40,2_Girdiler!$I$21+(F7925-40)*(2_Girdiler!$I$21-2_Girdiler!$H$21)/(2_Girdiler!$I$20-2_Girdiler!$H$20),INDEX(2_Girdiler!$B$21:$I$21,G7925)+(F7925-INDEX(2_Girdiler!$B$20:$I$20,G7925))*(INDEX(2_Girdiler!$B$21:$I$21,G7925+1)-INDEX(2_Girdiler!$B$21:$I$21,G7925))/(INDEX(2_Girdiler!$B$20:$I$20,G7925+1)-INDEX(2_Girdiler!$B$20:$I$20,G7925)))</f>
        <v>6.50826621368647</v>
      </c>
      <c r="I7925" s="16" t="n">
        <f aca="false">H7925/2_Girdiler!$B$17</f>
        <v>2.60747845099618</v>
      </c>
      <c r="J7925" s="16" t="n">
        <f aca="false">D7925+I7925</f>
        <v>24.3016467277342</v>
      </c>
    </row>
    <row r="7926" customFormat="false" ht="15" hidden="false" customHeight="false" outlineLevel="0" collapsed="false">
      <c r="A7926" s="0" t="n">
        <v>7914</v>
      </c>
      <c r="B7926" s="7" t="n">
        <v>0.557191</v>
      </c>
      <c r="C7926" s="7" t="n">
        <v>0.8579</v>
      </c>
      <c r="D7926" s="16" t="n">
        <f aca="false">LOGINV(B7926,$B$7,$C$7)</f>
        <v>14.6726121766257</v>
      </c>
      <c r="E7926" s="16" t="n">
        <f aca="false">LOGINV(C7926,$B$8,$C$8)</f>
        <v>218.004494960812</v>
      </c>
      <c r="F7926" s="16" t="n">
        <f aca="false">$B$5/100*E7926*2_Girdiler!$B$14*2_Girdiler!$B$15*2_Girdiler!$B$16</f>
        <v>5.48499309321403</v>
      </c>
      <c r="G7926" s="16" t="n">
        <f aca="false">MIN(MATCH(F7926,2_Girdiler!$B$20:$I$20,1),7)</f>
        <v>2</v>
      </c>
      <c r="H7926" s="16" t="n">
        <f aca="false">IF(F7926&gt;=40,2_Girdiler!$I$21+(F7926-40)*(2_Girdiler!$I$21-2_Girdiler!$H$21)/(2_Girdiler!$I$20-2_Girdiler!$H$20),INDEX(2_Girdiler!$B$21:$I$21,G7926)+(F7926-INDEX(2_Girdiler!$B$20:$I$20,G7926))*(INDEX(2_Girdiler!$B$21:$I$21,G7926+1)-INDEX(2_Girdiler!$B$21:$I$21,G7926))/(INDEX(2_Girdiler!$B$20:$I$20,G7926+1)-INDEX(2_Girdiler!$B$20:$I$20,G7926)))</f>
        <v>11.7759889491424</v>
      </c>
      <c r="I7926" s="16" t="n">
        <f aca="false">H7926/2_Girdiler!$B$17</f>
        <v>4.71794429052181</v>
      </c>
      <c r="J7926" s="16" t="n">
        <f aca="false">D7926+I7926</f>
        <v>19.3905564671475</v>
      </c>
    </row>
    <row r="7927" customFormat="false" ht="15" hidden="false" customHeight="false" outlineLevel="0" collapsed="false">
      <c r="A7927" s="0" t="n">
        <v>7915</v>
      </c>
      <c r="B7927" s="7" t="n">
        <v>0.926406</v>
      </c>
      <c r="C7927" s="7" t="n">
        <v>0.512325</v>
      </c>
      <c r="D7927" s="16" t="n">
        <f aca="false">LOGINV(B7927,$B$7,$C$7)</f>
        <v>30.3795983177298</v>
      </c>
      <c r="E7927" s="16" t="n">
        <f aca="false">LOGINV(C7927,$B$8,$C$8)</f>
        <v>111.405250656075</v>
      </c>
      <c r="F7927" s="16" t="n">
        <f aca="false">$B$5/100*E7927*2_Girdiler!$B$14*2_Girdiler!$B$15*2_Girdiler!$B$16</f>
        <v>2.80295610650686</v>
      </c>
      <c r="G7927" s="16" t="n">
        <f aca="false">MIN(MATCH(F7927,2_Girdiler!$B$20:$I$20,1),7)</f>
        <v>1</v>
      </c>
      <c r="H7927" s="16" t="n">
        <f aca="false">IF(F7927&gt;=40,2_Girdiler!$I$21+(F7927-40)*(2_Girdiler!$I$21-2_Girdiler!$H$21)/(2_Girdiler!$I$20-2_Girdiler!$H$20),INDEX(2_Girdiler!$B$21:$I$21,G7927)+(F7927-INDEX(2_Girdiler!$B$20:$I$20,G7927))*(INDEX(2_Girdiler!$B$21:$I$21,G7927+1)-INDEX(2_Girdiler!$B$21:$I$21,G7927))/(INDEX(2_Girdiler!$B$20:$I$20,G7927+1)-INDEX(2_Girdiler!$B$20:$I$20,G7927)))</f>
        <v>6.16650343431508</v>
      </c>
      <c r="I7927" s="16" t="n">
        <f aca="false">H7927/2_Girdiler!$B$17</f>
        <v>2.4705542605429</v>
      </c>
      <c r="J7927" s="16" t="n">
        <f aca="false">D7927+I7927</f>
        <v>32.8501525782727</v>
      </c>
    </row>
    <row r="7928" customFormat="false" ht="15" hidden="false" customHeight="false" outlineLevel="0" collapsed="false">
      <c r="A7928" s="0" t="n">
        <v>7916</v>
      </c>
      <c r="B7928" s="7" t="n">
        <v>0.650179</v>
      </c>
      <c r="C7928" s="7" t="n">
        <v>0.985496</v>
      </c>
      <c r="D7928" s="16" t="n">
        <f aca="false">LOGINV(B7928,$B$7,$C$7)</f>
        <v>16.7910670816261</v>
      </c>
      <c r="E7928" s="16" t="n">
        <f aca="false">LOGINV(C7928,$B$8,$C$8)</f>
        <v>447.018246108974</v>
      </c>
      <c r="F7928" s="16" t="n">
        <f aca="false">$B$5/100*E7928*2_Girdiler!$B$14*2_Girdiler!$B$15*2_Girdiler!$B$16</f>
        <v>11.2469790721018</v>
      </c>
      <c r="G7928" s="16" t="n">
        <f aca="false">MIN(MATCH(F7928,2_Girdiler!$B$20:$I$20,1),7)</f>
        <v>3</v>
      </c>
      <c r="H7928" s="16" t="n">
        <f aca="false">IF(F7928&gt;=40,2_Girdiler!$I$21+(F7928-40)*(2_Girdiler!$I$21-2_Girdiler!$H$21)/(2_Girdiler!$I$20-2_Girdiler!$H$20),INDEX(2_Girdiler!$B$21:$I$21,G7928)+(F7928-INDEX(2_Girdiler!$B$20:$I$20,G7928))*(INDEX(2_Girdiler!$B$21:$I$21,G7928+1)-INDEX(2_Girdiler!$B$21:$I$21,G7928))/(INDEX(2_Girdiler!$B$20:$I$20,G7928+1)-INDEX(2_Girdiler!$B$20:$I$20,G7928)))</f>
        <v>20.1222811648916</v>
      </c>
      <c r="I7928" s="16" t="n">
        <f aca="false">H7928/2_Girdiler!$B$17</f>
        <v>8.06181136413926</v>
      </c>
      <c r="J7928" s="16" t="n">
        <f aca="false">D7928+I7928</f>
        <v>24.8528784457654</v>
      </c>
    </row>
    <row r="7929" customFormat="false" ht="15" hidden="false" customHeight="false" outlineLevel="0" collapsed="false">
      <c r="A7929" s="0" t="n">
        <v>7917</v>
      </c>
      <c r="B7929" s="7" t="n">
        <v>0.405197</v>
      </c>
      <c r="C7929" s="7" t="n">
        <v>0.816986</v>
      </c>
      <c r="D7929" s="16" t="n">
        <f aca="false">LOGINV(B7929,$B$7,$C$7)</f>
        <v>11.846942668685</v>
      </c>
      <c r="E7929" s="16" t="n">
        <f aca="false">LOGINV(C7929,$B$8,$C$8)</f>
        <v>195.727108816175</v>
      </c>
      <c r="F7929" s="16" t="n">
        <f aca="false">$B$5/100*E7929*2_Girdiler!$B$14*2_Girdiler!$B$15*2_Girdiler!$B$16</f>
        <v>4.92449405781496</v>
      </c>
      <c r="G7929" s="16" t="n">
        <f aca="false">MIN(MATCH(F7929,2_Girdiler!$B$20:$I$20,1),7)</f>
        <v>1</v>
      </c>
      <c r="H7929" s="16" t="n">
        <f aca="false">IF(F7929&gt;=40,2_Girdiler!$I$21+(F7929-40)*(2_Girdiler!$I$21-2_Girdiler!$H$21)/(2_Girdiler!$I$20-2_Girdiler!$H$20),INDEX(2_Girdiler!$B$21:$I$21,G7929)+(F7929-INDEX(2_Girdiler!$B$20:$I$20,G7929))*(INDEX(2_Girdiler!$B$21:$I$21,G7929+1)-INDEX(2_Girdiler!$B$21:$I$21,G7929))/(INDEX(2_Girdiler!$B$20:$I$20,G7929+1)-INDEX(2_Girdiler!$B$20:$I$20,G7929)))</f>
        <v>10.8338869271929</v>
      </c>
      <c r="I7929" s="16" t="n">
        <f aca="false">H7929/2_Girdiler!$B$17</f>
        <v>4.34049957018947</v>
      </c>
      <c r="J7929" s="16" t="n">
        <f aca="false">D7929+I7929</f>
        <v>16.1874422388745</v>
      </c>
    </row>
    <row r="7930" customFormat="false" ht="15" hidden="false" customHeight="false" outlineLevel="0" collapsed="false">
      <c r="A7930" s="0" t="n">
        <v>7918</v>
      </c>
      <c r="B7930" s="7" t="n">
        <v>0.540788</v>
      </c>
      <c r="C7930" s="7" t="n">
        <v>0.92948</v>
      </c>
      <c r="D7930" s="16" t="n">
        <f aca="false">LOGINV(B7930,$B$7,$C$7)</f>
        <v>14.3376425238716</v>
      </c>
      <c r="E7930" s="16" t="n">
        <f aca="false">LOGINV(C7930,$B$8,$C$8)</f>
        <v>282.40984092799</v>
      </c>
      <c r="F7930" s="16" t="n">
        <f aca="false">$B$5/100*E7930*2_Girdiler!$B$14*2_Girdiler!$B$15*2_Girdiler!$B$16</f>
        <v>7.10543159774822</v>
      </c>
      <c r="G7930" s="16" t="n">
        <f aca="false">MIN(MATCH(F7930,2_Girdiler!$B$20:$I$20,1),7)</f>
        <v>2</v>
      </c>
      <c r="H7930" s="16" t="n">
        <f aca="false">IF(F7930&gt;=40,2_Girdiler!$I$21+(F7930-40)*(2_Girdiler!$I$21-2_Girdiler!$H$21)/(2_Girdiler!$I$20-2_Girdiler!$H$20),INDEX(2_Girdiler!$B$21:$I$21,G7930)+(F7930-INDEX(2_Girdiler!$B$20:$I$20,G7930))*(INDEX(2_Girdiler!$B$21:$I$21,G7930+1)-INDEX(2_Girdiler!$B$21:$I$21,G7930))/(INDEX(2_Girdiler!$B$20:$I$20,G7930+1)-INDEX(2_Girdiler!$B$20:$I$20,G7930)))</f>
        <v>14.3686905563972</v>
      </c>
      <c r="I7930" s="16" t="n">
        <f aca="false">H7930/2_Girdiler!$B$17</f>
        <v>5.75668692163348</v>
      </c>
      <c r="J7930" s="16" t="n">
        <f aca="false">D7930+I7930</f>
        <v>20.0943294455051</v>
      </c>
    </row>
    <row r="7931" customFormat="false" ht="15" hidden="false" customHeight="false" outlineLevel="0" collapsed="false">
      <c r="A7931" s="0" t="n">
        <v>7919</v>
      </c>
      <c r="B7931" s="7" t="n">
        <v>0.045439</v>
      </c>
      <c r="C7931" s="7" t="n">
        <v>0.558521</v>
      </c>
      <c r="D7931" s="16" t="n">
        <f aca="false">LOGINV(B7931,$B$7,$C$7)</f>
        <v>5.27699502327569</v>
      </c>
      <c r="E7931" s="16" t="n">
        <f aca="false">LOGINV(C7931,$B$8,$C$8)</f>
        <v>120.092214169854</v>
      </c>
      <c r="F7931" s="16" t="n">
        <f aca="false">$B$5/100*E7931*2_Girdiler!$B$14*2_Girdiler!$B$15*2_Girdiler!$B$16</f>
        <v>3.02152010851353</v>
      </c>
      <c r="G7931" s="16" t="n">
        <f aca="false">MIN(MATCH(F7931,2_Girdiler!$B$20:$I$20,1),7)</f>
        <v>1</v>
      </c>
      <c r="H7931" s="16" t="n">
        <f aca="false">IF(F7931&gt;=40,2_Girdiler!$I$21+(F7931-40)*(2_Girdiler!$I$21-2_Girdiler!$H$21)/(2_Girdiler!$I$20-2_Girdiler!$H$20),INDEX(2_Girdiler!$B$21:$I$21,G7931)+(F7931-INDEX(2_Girdiler!$B$20:$I$20,G7931))*(INDEX(2_Girdiler!$B$21:$I$21,G7931+1)-INDEX(2_Girdiler!$B$21:$I$21,G7931))/(INDEX(2_Girdiler!$B$20:$I$20,G7931+1)-INDEX(2_Girdiler!$B$20:$I$20,G7931)))</f>
        <v>6.64734423872976</v>
      </c>
      <c r="I7931" s="16" t="n">
        <f aca="false">H7931/2_Girdiler!$B$17</f>
        <v>2.66319881359365</v>
      </c>
      <c r="J7931" s="16" t="n">
        <f aca="false">D7931+I7931</f>
        <v>7.94019383686934</v>
      </c>
    </row>
    <row r="7932" customFormat="false" ht="15" hidden="false" customHeight="false" outlineLevel="0" collapsed="false">
      <c r="A7932" s="0" t="n">
        <v>7920</v>
      </c>
      <c r="B7932" s="7" t="n">
        <v>0.713728</v>
      </c>
      <c r="C7932" s="7" t="n">
        <v>0.591795</v>
      </c>
      <c r="D7932" s="16" t="n">
        <f aca="false">LOGINV(B7932,$B$7,$C$7)</f>
        <v>18.547698658492</v>
      </c>
      <c r="E7932" s="16" t="n">
        <f aca="false">LOGINV(C7932,$B$8,$C$8)</f>
        <v>126.860933295301</v>
      </c>
      <c r="F7932" s="16" t="n">
        <f aca="false">$B$5/100*E7932*2_Girdiler!$B$14*2_Girdiler!$B$15*2_Girdiler!$B$16</f>
        <v>3.19182108170976</v>
      </c>
      <c r="G7932" s="16" t="n">
        <f aca="false">MIN(MATCH(F7932,2_Girdiler!$B$20:$I$20,1),7)</f>
        <v>1</v>
      </c>
      <c r="H7932" s="16" t="n">
        <f aca="false">IF(F7932&gt;=40,2_Girdiler!$I$21+(F7932-40)*(2_Girdiler!$I$21-2_Girdiler!$H$21)/(2_Girdiler!$I$20-2_Girdiler!$H$20),INDEX(2_Girdiler!$B$21:$I$21,G7932)+(F7932-INDEX(2_Girdiler!$B$20:$I$20,G7932))*(INDEX(2_Girdiler!$B$21:$I$21,G7932+1)-INDEX(2_Girdiler!$B$21:$I$21,G7932))/(INDEX(2_Girdiler!$B$20:$I$20,G7932+1)-INDEX(2_Girdiler!$B$20:$I$20,G7932)))</f>
        <v>7.02200637976148</v>
      </c>
      <c r="I7932" s="16" t="n">
        <f aca="false">H7932/2_Girdiler!$B$17</f>
        <v>2.81330383804547</v>
      </c>
      <c r="J7932" s="16" t="n">
        <f aca="false">D7932+I7932</f>
        <v>21.3610024965375</v>
      </c>
    </row>
    <row r="7933" customFormat="false" ht="15" hidden="false" customHeight="false" outlineLevel="0" collapsed="false">
      <c r="A7933" s="0" t="n">
        <v>7921</v>
      </c>
      <c r="B7933" s="7" t="n">
        <v>0.506719</v>
      </c>
      <c r="C7933" s="7" t="n">
        <v>0.999021</v>
      </c>
      <c r="D7933" s="16" t="n">
        <f aca="false">LOGINV(B7933,$B$7,$C$7)</f>
        <v>13.6697887131902</v>
      </c>
      <c r="E7933" s="16" t="n">
        <f aca="false">LOGINV(C7933,$B$8,$C$8)</f>
        <v>805.964095226492</v>
      </c>
      <c r="F7933" s="16" t="n">
        <f aca="false">$B$5/100*E7933*2_Girdiler!$B$14*2_Girdiler!$B$15*2_Girdiler!$B$16</f>
        <v>20.2780566358985</v>
      </c>
      <c r="G7933" s="16" t="n">
        <f aca="false">MIN(MATCH(F7933,2_Girdiler!$B$20:$I$20,1),7)</f>
        <v>5</v>
      </c>
      <c r="H7933" s="16" t="n">
        <f aca="false">IF(F7933&gt;=40,2_Girdiler!$I$21+(F7933-40)*(2_Girdiler!$I$21-2_Girdiler!$H$21)/(2_Girdiler!$I$20-2_Girdiler!$H$20),INDEX(2_Girdiler!$B$21:$I$21,G7933)+(F7933-INDEX(2_Girdiler!$B$20:$I$20,G7933))*(INDEX(2_Girdiler!$B$21:$I$21,G7933+1)-INDEX(2_Girdiler!$B$21:$I$21,G7933))/(INDEX(2_Girdiler!$B$20:$I$20,G7933+1)-INDEX(2_Girdiler!$B$20:$I$20,G7933)))</f>
        <v>26.0834169907696</v>
      </c>
      <c r="I7933" s="16" t="n">
        <f aca="false">H7933/2_Girdiler!$B$17</f>
        <v>10.4500869354045</v>
      </c>
      <c r="J7933" s="16" t="n">
        <f aca="false">D7933+I7933</f>
        <v>24.1198756485947</v>
      </c>
    </row>
    <row r="7934" customFormat="false" ht="15" hidden="false" customHeight="false" outlineLevel="0" collapsed="false">
      <c r="A7934" s="0" t="n">
        <v>7922</v>
      </c>
      <c r="B7934" s="7" t="n">
        <v>0.419264</v>
      </c>
      <c r="C7934" s="7" t="n">
        <v>0.155338</v>
      </c>
      <c r="D7934" s="16" t="n">
        <f aca="false">LOGINV(B7934,$B$7,$C$7)</f>
        <v>12.0880198410262</v>
      </c>
      <c r="E7934" s="16" t="n">
        <f aca="false">LOGINV(C7934,$B$8,$C$8)</f>
        <v>56.7592269765207</v>
      </c>
      <c r="F7934" s="16" t="n">
        <f aca="false">$B$5/100*E7934*2_Girdiler!$B$14*2_Girdiler!$B$15*2_Girdiler!$B$16</f>
        <v>1.42806215072926</v>
      </c>
      <c r="G7934" s="16" t="n">
        <f aca="false">MIN(MATCH(F7934,2_Girdiler!$B$20:$I$20,1),7)</f>
        <v>1</v>
      </c>
      <c r="H7934" s="16" t="n">
        <f aca="false">IF(F7934&gt;=40,2_Girdiler!$I$21+(F7934-40)*(2_Girdiler!$I$21-2_Girdiler!$H$21)/(2_Girdiler!$I$20-2_Girdiler!$H$20),INDEX(2_Girdiler!$B$21:$I$21,G7934)+(F7934-INDEX(2_Girdiler!$B$20:$I$20,G7934))*(INDEX(2_Girdiler!$B$21:$I$21,G7934+1)-INDEX(2_Girdiler!$B$21:$I$21,G7934))/(INDEX(2_Girdiler!$B$20:$I$20,G7934+1)-INDEX(2_Girdiler!$B$20:$I$20,G7934)))</f>
        <v>3.14173673160437</v>
      </c>
      <c r="I7934" s="16" t="n">
        <f aca="false">H7934/2_Girdiler!$B$17</f>
        <v>1.25870862644406</v>
      </c>
      <c r="J7934" s="16" t="n">
        <f aca="false">D7934+I7934</f>
        <v>13.3467284674702</v>
      </c>
    </row>
    <row r="7935" customFormat="false" ht="15" hidden="false" customHeight="false" outlineLevel="0" collapsed="false">
      <c r="A7935" s="0" t="n">
        <v>7923</v>
      </c>
      <c r="B7935" s="7" t="n">
        <v>0.600821</v>
      </c>
      <c r="C7935" s="7" t="n">
        <v>0.259942</v>
      </c>
      <c r="D7935" s="16" t="n">
        <f aca="false">LOGINV(B7935,$B$7,$C$7)</f>
        <v>15.614508312065</v>
      </c>
      <c r="E7935" s="16" t="n">
        <f aca="false">LOGINV(C7935,$B$8,$C$8)</f>
        <v>72.084151526828</v>
      </c>
      <c r="F7935" s="16" t="n">
        <f aca="false">$B$5/100*E7935*2_Girdiler!$B$14*2_Girdiler!$B$15*2_Girdiler!$B$16</f>
        <v>1.81363725241499</v>
      </c>
      <c r="G7935" s="16" t="n">
        <f aca="false">MIN(MATCH(F7935,2_Girdiler!$B$20:$I$20,1),7)</f>
        <v>1</v>
      </c>
      <c r="H7935" s="16" t="n">
        <f aca="false">IF(F7935&gt;=40,2_Girdiler!$I$21+(F7935-40)*(2_Girdiler!$I$21-2_Girdiler!$H$21)/(2_Girdiler!$I$20-2_Girdiler!$H$20),INDEX(2_Girdiler!$B$21:$I$21,G7935)+(F7935-INDEX(2_Girdiler!$B$20:$I$20,G7935))*(INDEX(2_Girdiler!$B$21:$I$21,G7935+1)-INDEX(2_Girdiler!$B$21:$I$21,G7935))/(INDEX(2_Girdiler!$B$20:$I$20,G7935+1)-INDEX(2_Girdiler!$B$20:$I$20,G7935)))</f>
        <v>3.99000195531298</v>
      </c>
      <c r="I7935" s="16" t="n">
        <f aca="false">H7935/2_Girdiler!$B$17</f>
        <v>1.59855847568629</v>
      </c>
      <c r="J7935" s="16" t="n">
        <f aca="false">D7935+I7935</f>
        <v>17.2130667877512</v>
      </c>
    </row>
    <row r="7936" customFormat="false" ht="15" hidden="false" customHeight="false" outlineLevel="0" collapsed="false">
      <c r="A7936" s="0" t="n">
        <v>7924</v>
      </c>
      <c r="B7936" s="7" t="n">
        <v>0.779077</v>
      </c>
      <c r="C7936" s="7" t="n">
        <v>0.130116</v>
      </c>
      <c r="D7936" s="16" t="n">
        <f aca="false">LOGINV(B7936,$B$7,$C$7)</f>
        <v>20.7902686375109</v>
      </c>
      <c r="E7936" s="16" t="n">
        <f aca="false">LOGINV(C7936,$B$8,$C$8)</f>
        <v>52.7992760093976</v>
      </c>
      <c r="F7936" s="16" t="n">
        <f aca="false">$B$5/100*E7936*2_Girdiler!$B$14*2_Girdiler!$B$15*2_Girdiler!$B$16</f>
        <v>1.32842978439644</v>
      </c>
      <c r="G7936" s="16" t="n">
        <f aca="false">MIN(MATCH(F7936,2_Girdiler!$B$20:$I$20,1),7)</f>
        <v>1</v>
      </c>
      <c r="H7936" s="16" t="n">
        <f aca="false">IF(F7936&gt;=40,2_Girdiler!$I$21+(F7936-40)*(2_Girdiler!$I$21-2_Girdiler!$H$21)/(2_Girdiler!$I$20-2_Girdiler!$H$20),INDEX(2_Girdiler!$B$21:$I$21,G7936)+(F7936-INDEX(2_Girdiler!$B$20:$I$20,G7936))*(INDEX(2_Girdiler!$B$21:$I$21,G7936+1)-INDEX(2_Girdiler!$B$21:$I$21,G7936))/(INDEX(2_Girdiler!$B$20:$I$20,G7936+1)-INDEX(2_Girdiler!$B$20:$I$20,G7936)))</f>
        <v>2.92254552567218</v>
      </c>
      <c r="I7936" s="16" t="n">
        <f aca="false">H7936/2_Girdiler!$B$17</f>
        <v>1.17089163688789</v>
      </c>
      <c r="J7936" s="16" t="n">
        <f aca="false">D7936+I7936</f>
        <v>21.9611602743988</v>
      </c>
    </row>
    <row r="7937" customFormat="false" ht="15" hidden="false" customHeight="false" outlineLevel="0" collapsed="false">
      <c r="A7937" s="0" t="n">
        <v>7925</v>
      </c>
      <c r="B7937" s="7" t="n">
        <v>0.073059</v>
      </c>
      <c r="C7937" s="7" t="n">
        <v>0.277657</v>
      </c>
      <c r="D7937" s="16" t="n">
        <f aca="false">LOGINV(B7937,$B$7,$C$7)</f>
        <v>6.02360208243053</v>
      </c>
      <c r="E7937" s="16" t="n">
        <f aca="false">LOGINV(C7937,$B$8,$C$8)</f>
        <v>74.6270358864259</v>
      </c>
      <c r="F7937" s="16" t="n">
        <f aca="false">$B$5/100*E7937*2_Girdiler!$B$14*2_Girdiler!$B$15*2_Girdiler!$B$16</f>
        <v>1.87761622290248</v>
      </c>
      <c r="G7937" s="16" t="n">
        <f aca="false">MIN(MATCH(F7937,2_Girdiler!$B$20:$I$20,1),7)</f>
        <v>1</v>
      </c>
      <c r="H7937" s="16" t="n">
        <f aca="false">IF(F7937&gt;=40,2_Girdiler!$I$21+(F7937-40)*(2_Girdiler!$I$21-2_Girdiler!$H$21)/(2_Girdiler!$I$20-2_Girdiler!$H$20),INDEX(2_Girdiler!$B$21:$I$21,G7937)+(F7937-INDEX(2_Girdiler!$B$20:$I$20,G7937))*(INDEX(2_Girdiler!$B$21:$I$21,G7937+1)-INDEX(2_Girdiler!$B$21:$I$21,G7937))/(INDEX(2_Girdiler!$B$20:$I$20,G7937+1)-INDEX(2_Girdiler!$B$20:$I$20,G7937)))</f>
        <v>4.13075569038545</v>
      </c>
      <c r="I7937" s="16" t="n">
        <f aca="false">H7937/2_Girdiler!$B$17</f>
        <v>1.65495019646853</v>
      </c>
      <c r="J7937" s="16" t="n">
        <f aca="false">D7937+I7937</f>
        <v>7.67855227889906</v>
      </c>
    </row>
    <row r="7938" customFormat="false" ht="15" hidden="false" customHeight="false" outlineLevel="0" collapsed="false">
      <c r="A7938" s="0" t="n">
        <v>7926</v>
      </c>
      <c r="B7938" s="7" t="n">
        <v>0.720382</v>
      </c>
      <c r="C7938" s="7" t="n">
        <v>0.564801</v>
      </c>
      <c r="D7938" s="16" t="n">
        <f aca="false">LOGINV(B7938,$B$7,$C$7)</f>
        <v>18.752153568346</v>
      </c>
      <c r="E7938" s="16" t="n">
        <f aca="false">LOGINV(C7938,$B$8,$C$8)</f>
        <v>121.333665890339</v>
      </c>
      <c r="F7938" s="16" t="n">
        <f aca="false">$B$5/100*E7938*2_Girdiler!$B$14*2_Girdiler!$B$15*2_Girdiler!$B$16</f>
        <v>3.05275503380094</v>
      </c>
      <c r="G7938" s="16" t="n">
        <f aca="false">MIN(MATCH(F7938,2_Girdiler!$B$20:$I$20,1),7)</f>
        <v>1</v>
      </c>
      <c r="H7938" s="16" t="n">
        <f aca="false">IF(F7938&gt;=40,2_Girdiler!$I$21+(F7938-40)*(2_Girdiler!$I$21-2_Girdiler!$H$21)/(2_Girdiler!$I$20-2_Girdiler!$H$20),INDEX(2_Girdiler!$B$21:$I$21,G7938)+(F7938-INDEX(2_Girdiler!$B$20:$I$20,G7938))*(INDEX(2_Girdiler!$B$21:$I$21,G7938+1)-INDEX(2_Girdiler!$B$21:$I$21,G7938))/(INDEX(2_Girdiler!$B$20:$I$20,G7938+1)-INDEX(2_Girdiler!$B$20:$I$20,G7938)))</f>
        <v>6.71606107436206</v>
      </c>
      <c r="I7938" s="16" t="n">
        <f aca="false">H7938/2_Girdiler!$B$17</f>
        <v>2.69072959710019</v>
      </c>
      <c r="J7938" s="16" t="n">
        <f aca="false">D7938+I7938</f>
        <v>21.4428831654462</v>
      </c>
    </row>
    <row r="7939" customFormat="false" ht="15" hidden="false" customHeight="false" outlineLevel="0" collapsed="false">
      <c r="A7939" s="0" t="n">
        <v>7927</v>
      </c>
      <c r="B7939" s="7" t="n">
        <v>0.343156</v>
      </c>
      <c r="C7939" s="7" t="n">
        <v>0.60684</v>
      </c>
      <c r="D7939" s="16" t="n">
        <f aca="false">LOGINV(B7939,$B$7,$C$7)</f>
        <v>10.8123138155997</v>
      </c>
      <c r="E7939" s="16" t="n">
        <f aca="false">LOGINV(C7939,$B$8,$C$8)</f>
        <v>130.089047490886</v>
      </c>
      <c r="F7939" s="16" t="n">
        <f aca="false">$B$5/100*E7939*2_Girdiler!$B$14*2_Girdiler!$B$15*2_Girdiler!$B$16</f>
        <v>3.27304043487068</v>
      </c>
      <c r="G7939" s="16" t="n">
        <f aca="false">MIN(MATCH(F7939,2_Girdiler!$B$20:$I$20,1),7)</f>
        <v>1</v>
      </c>
      <c r="H7939" s="16" t="n">
        <f aca="false">IF(F7939&gt;=40,2_Girdiler!$I$21+(F7939-40)*(2_Girdiler!$I$21-2_Girdiler!$H$21)/(2_Girdiler!$I$20-2_Girdiler!$H$20),INDEX(2_Girdiler!$B$21:$I$21,G7939)+(F7939-INDEX(2_Girdiler!$B$20:$I$20,G7939))*(INDEX(2_Girdiler!$B$21:$I$21,G7939+1)-INDEX(2_Girdiler!$B$21:$I$21,G7939))/(INDEX(2_Girdiler!$B$20:$I$20,G7939+1)-INDEX(2_Girdiler!$B$20:$I$20,G7939)))</f>
        <v>7.2006889567155</v>
      </c>
      <c r="I7939" s="16" t="n">
        <f aca="false">H7939/2_Girdiler!$B$17</f>
        <v>2.88489140894051</v>
      </c>
      <c r="J7939" s="16" t="n">
        <f aca="false">D7939+I7939</f>
        <v>13.6972052245402</v>
      </c>
    </row>
    <row r="7940" customFormat="false" ht="15" hidden="false" customHeight="false" outlineLevel="0" collapsed="false">
      <c r="A7940" s="0" t="n">
        <v>7928</v>
      </c>
      <c r="B7940" s="7" t="n">
        <v>0.303848</v>
      </c>
      <c r="C7940" s="7" t="n">
        <v>0.534308</v>
      </c>
      <c r="D7940" s="16" t="n">
        <f aca="false">LOGINV(B7940,$B$7,$C$7)</f>
        <v>10.1721168018323</v>
      </c>
      <c r="E7940" s="16" t="n">
        <f aca="false">LOGINV(C7940,$B$8,$C$8)</f>
        <v>115.446706463654</v>
      </c>
      <c r="F7940" s="16" t="n">
        <f aca="false">$B$5/100*E7940*2_Girdiler!$B$14*2_Girdiler!$B$15*2_Girdiler!$B$16</f>
        <v>2.90463913462553</v>
      </c>
      <c r="G7940" s="16" t="n">
        <f aca="false">MIN(MATCH(F7940,2_Girdiler!$B$20:$I$20,1),7)</f>
        <v>1</v>
      </c>
      <c r="H7940" s="16" t="n">
        <f aca="false">IF(F7940&gt;=40,2_Girdiler!$I$21+(F7940-40)*(2_Girdiler!$I$21-2_Girdiler!$H$21)/(2_Girdiler!$I$20-2_Girdiler!$H$20),INDEX(2_Girdiler!$B$21:$I$21,G7940)+(F7940-INDEX(2_Girdiler!$B$20:$I$20,G7940))*(INDEX(2_Girdiler!$B$21:$I$21,G7940+1)-INDEX(2_Girdiler!$B$21:$I$21,G7940))/(INDEX(2_Girdiler!$B$20:$I$20,G7940+1)-INDEX(2_Girdiler!$B$20:$I$20,G7940)))</f>
        <v>6.39020609617617</v>
      </c>
      <c r="I7940" s="16" t="n">
        <f aca="false">H7940/2_Girdiler!$B$17</f>
        <v>2.56017872442956</v>
      </c>
      <c r="J7940" s="16" t="n">
        <f aca="false">D7940+I7940</f>
        <v>12.7322955262619</v>
      </c>
    </row>
    <row r="7941" customFormat="false" ht="15" hidden="false" customHeight="false" outlineLevel="0" collapsed="false">
      <c r="A7941" s="0" t="n">
        <v>7929</v>
      </c>
      <c r="B7941" s="7" t="n">
        <v>0.917889</v>
      </c>
      <c r="C7941" s="7" t="n">
        <v>0.853239</v>
      </c>
      <c r="D7941" s="16" t="n">
        <f aca="false">LOGINV(B7941,$B$7,$C$7)</f>
        <v>29.4045580762319</v>
      </c>
      <c r="E7941" s="16" t="n">
        <f aca="false">LOGINV(C7941,$B$8,$C$8)</f>
        <v>215.137953660906</v>
      </c>
      <c r="F7941" s="16" t="n">
        <f aca="false">$B$5/100*E7941*2_Girdiler!$B$14*2_Girdiler!$B$15*2_Girdiler!$B$16</f>
        <v>5.4128709141084</v>
      </c>
      <c r="G7941" s="16" t="n">
        <f aca="false">MIN(MATCH(F7941,2_Girdiler!$B$20:$I$20,1),7)</f>
        <v>2</v>
      </c>
      <c r="H7941" s="16" t="n">
        <f aca="false">IF(F7941&gt;=40,2_Girdiler!$I$21+(F7941-40)*(2_Girdiler!$I$21-2_Girdiler!$H$21)/(2_Girdiler!$I$20-2_Girdiler!$H$20),INDEX(2_Girdiler!$B$21:$I$21,G7941)+(F7941-INDEX(2_Girdiler!$B$20:$I$20,G7941))*(INDEX(2_Girdiler!$B$21:$I$21,G7941+1)-INDEX(2_Girdiler!$B$21:$I$21,G7941))/(INDEX(2_Girdiler!$B$20:$I$20,G7941+1)-INDEX(2_Girdiler!$B$20:$I$20,G7941)))</f>
        <v>11.6605934625734</v>
      </c>
      <c r="I7941" s="16" t="n">
        <f aca="false">H7941/2_Girdiler!$B$17</f>
        <v>4.67171212442846</v>
      </c>
      <c r="J7941" s="16" t="n">
        <f aca="false">D7941+I7941</f>
        <v>34.0762702006604</v>
      </c>
    </row>
    <row r="7942" customFormat="false" ht="15" hidden="false" customHeight="false" outlineLevel="0" collapsed="false">
      <c r="A7942" s="0" t="n">
        <v>7930</v>
      </c>
      <c r="B7942" s="7" t="n">
        <v>0.353278</v>
      </c>
      <c r="C7942" s="7" t="n">
        <v>0.602592</v>
      </c>
      <c r="D7942" s="16" t="n">
        <f aca="false">LOGINV(B7942,$B$7,$C$7)</f>
        <v>10.978589723752</v>
      </c>
      <c r="E7942" s="16" t="n">
        <f aca="false">LOGINV(C7942,$B$8,$C$8)</f>
        <v>129.166085286967</v>
      </c>
      <c r="F7942" s="16" t="n">
        <f aca="false">$B$5/100*E7942*2_Girdiler!$B$14*2_Girdiler!$B$15*2_Girdiler!$B$16</f>
        <v>3.24981870582009</v>
      </c>
      <c r="G7942" s="16" t="n">
        <f aca="false">MIN(MATCH(F7942,2_Girdiler!$B$20:$I$20,1),7)</f>
        <v>1</v>
      </c>
      <c r="H7942" s="16" t="n">
        <f aca="false">IF(F7942&gt;=40,2_Girdiler!$I$21+(F7942-40)*(2_Girdiler!$I$21-2_Girdiler!$H$21)/(2_Girdiler!$I$20-2_Girdiler!$H$20),INDEX(2_Girdiler!$B$21:$I$21,G7942)+(F7942-INDEX(2_Girdiler!$B$20:$I$20,G7942))*(INDEX(2_Girdiler!$B$21:$I$21,G7942+1)-INDEX(2_Girdiler!$B$21:$I$21,G7942))/(INDEX(2_Girdiler!$B$20:$I$20,G7942+1)-INDEX(2_Girdiler!$B$20:$I$20,G7942)))</f>
        <v>7.1496011528042</v>
      </c>
      <c r="I7942" s="16" t="n">
        <f aca="false">H7942/2_Girdiler!$B$17</f>
        <v>2.86442353878373</v>
      </c>
      <c r="J7942" s="16" t="n">
        <f aca="false">D7942+I7942</f>
        <v>13.8430132625358</v>
      </c>
    </row>
    <row r="7943" customFormat="false" ht="15" hidden="false" customHeight="false" outlineLevel="0" collapsed="false">
      <c r="A7943" s="0" t="n">
        <v>7931</v>
      </c>
      <c r="B7943" s="7" t="n">
        <v>0.351393</v>
      </c>
      <c r="C7943" s="7" t="n">
        <v>0.250505</v>
      </c>
      <c r="D7943" s="16" t="n">
        <f aca="false">LOGINV(B7943,$B$7,$C$7)</f>
        <v>10.947565848591</v>
      </c>
      <c r="E7943" s="16" t="n">
        <f aca="false">LOGINV(C7943,$B$8,$C$8)</f>
        <v>70.7300997216541</v>
      </c>
      <c r="F7943" s="16" t="n">
        <f aca="false">$B$5/100*E7943*2_Girdiler!$B$14*2_Girdiler!$B$15*2_Girdiler!$B$16</f>
        <v>1.77956930899682</v>
      </c>
      <c r="G7943" s="16" t="n">
        <f aca="false">MIN(MATCH(F7943,2_Girdiler!$B$20:$I$20,1),7)</f>
        <v>1</v>
      </c>
      <c r="H7943" s="16" t="n">
        <f aca="false">IF(F7943&gt;=40,2_Girdiler!$I$21+(F7943-40)*(2_Girdiler!$I$21-2_Girdiler!$H$21)/(2_Girdiler!$I$20-2_Girdiler!$H$20),INDEX(2_Girdiler!$B$21:$I$21,G7943)+(F7943-INDEX(2_Girdiler!$B$20:$I$20,G7943))*(INDEX(2_Girdiler!$B$21:$I$21,G7943+1)-INDEX(2_Girdiler!$B$21:$I$21,G7943))/(INDEX(2_Girdiler!$B$20:$I$20,G7943+1)-INDEX(2_Girdiler!$B$20:$I$20,G7943)))</f>
        <v>3.915052479793</v>
      </c>
      <c r="I7943" s="16" t="n">
        <f aca="false">H7943/2_Girdiler!$B$17</f>
        <v>1.56853064094271</v>
      </c>
      <c r="J7943" s="16" t="n">
        <f aca="false">D7943+I7943</f>
        <v>12.5160964895337</v>
      </c>
    </row>
    <row r="7944" customFormat="false" ht="15" hidden="false" customHeight="false" outlineLevel="0" collapsed="false">
      <c r="A7944" s="0" t="n">
        <v>7932</v>
      </c>
      <c r="B7944" s="7" t="n">
        <v>0.369307</v>
      </c>
      <c r="C7944" s="7" t="n">
        <v>0.083351</v>
      </c>
      <c r="D7944" s="16" t="n">
        <f aca="false">LOGINV(B7944,$B$7,$C$7)</f>
        <v>11.2436279754727</v>
      </c>
      <c r="E7944" s="16" t="n">
        <f aca="false">LOGINV(C7944,$B$8,$C$8)</f>
        <v>44.727153421659</v>
      </c>
      <c r="F7944" s="16" t="n">
        <f aca="false">$B$5/100*E7944*2_Girdiler!$B$14*2_Girdiler!$B$15*2_Girdiler!$B$16</f>
        <v>1.12533518008894</v>
      </c>
      <c r="G7944" s="16" t="n">
        <f aca="false">MIN(MATCH(F7944,2_Girdiler!$B$20:$I$20,1),7)</f>
        <v>1</v>
      </c>
      <c r="H7944" s="16" t="n">
        <f aca="false">IF(F7944&gt;=40,2_Girdiler!$I$21+(F7944-40)*(2_Girdiler!$I$21-2_Girdiler!$H$21)/(2_Girdiler!$I$20-2_Girdiler!$H$20),INDEX(2_Girdiler!$B$21:$I$21,G7944)+(F7944-INDEX(2_Girdiler!$B$20:$I$20,G7944))*(INDEX(2_Girdiler!$B$21:$I$21,G7944+1)-INDEX(2_Girdiler!$B$21:$I$21,G7944))/(INDEX(2_Girdiler!$B$20:$I$20,G7944+1)-INDEX(2_Girdiler!$B$20:$I$20,G7944)))</f>
        <v>2.47573739619567</v>
      </c>
      <c r="I7944" s="16" t="n">
        <f aca="false">H7944/2_Girdiler!$B$17</f>
        <v>0.991881969629675</v>
      </c>
      <c r="J7944" s="16" t="n">
        <f aca="false">D7944+I7944</f>
        <v>12.2355099451023</v>
      </c>
    </row>
    <row r="7945" customFormat="false" ht="15" hidden="false" customHeight="false" outlineLevel="0" collapsed="false">
      <c r="A7945" s="0" t="n">
        <v>7933</v>
      </c>
      <c r="B7945" s="7" t="n">
        <v>0.156036</v>
      </c>
      <c r="C7945" s="7" t="n">
        <v>0.086073</v>
      </c>
      <c r="D7945" s="16" t="n">
        <f aca="false">LOGINV(B7945,$B$7,$C$7)</f>
        <v>7.70857475183018</v>
      </c>
      <c r="E7945" s="16" t="n">
        <f aca="false">LOGINV(C7945,$B$8,$C$8)</f>
        <v>45.2363832256841</v>
      </c>
      <c r="F7945" s="16" t="n">
        <f aca="false">$B$5/100*E7945*2_Girdiler!$B$14*2_Girdiler!$B$15*2_Girdiler!$B$16</f>
        <v>1.13814740195821</v>
      </c>
      <c r="G7945" s="16" t="n">
        <f aca="false">MIN(MATCH(F7945,2_Girdiler!$B$20:$I$20,1),7)</f>
        <v>1</v>
      </c>
      <c r="H7945" s="16" t="n">
        <f aca="false">IF(F7945&gt;=40,2_Girdiler!$I$21+(F7945-40)*(2_Girdiler!$I$21-2_Girdiler!$H$21)/(2_Girdiler!$I$20-2_Girdiler!$H$20),INDEX(2_Girdiler!$B$21:$I$21,G7945)+(F7945-INDEX(2_Girdiler!$B$20:$I$20,G7945))*(INDEX(2_Girdiler!$B$21:$I$21,G7945+1)-INDEX(2_Girdiler!$B$21:$I$21,G7945))/(INDEX(2_Girdiler!$B$20:$I$20,G7945+1)-INDEX(2_Girdiler!$B$20:$I$20,G7945)))</f>
        <v>2.50392428430807</v>
      </c>
      <c r="I7945" s="16" t="n">
        <f aca="false">H7945/2_Girdiler!$B$17</f>
        <v>1.00317479339265</v>
      </c>
      <c r="J7945" s="16" t="n">
        <f aca="false">D7945+I7945</f>
        <v>8.71174954522284</v>
      </c>
    </row>
    <row r="7946" customFormat="false" ht="15" hidden="false" customHeight="false" outlineLevel="0" collapsed="false">
      <c r="A7946" s="0" t="n">
        <v>7934</v>
      </c>
      <c r="B7946" s="7" t="n">
        <v>0.872023</v>
      </c>
      <c r="C7946" s="7" t="n">
        <v>0.5657</v>
      </c>
      <c r="D7946" s="16" t="n">
        <f aca="false">LOGINV(B7946,$B$7,$C$7)</f>
        <v>25.5084511593831</v>
      </c>
      <c r="E7946" s="16" t="n">
        <f aca="false">LOGINV(C7946,$B$8,$C$8)</f>
        <v>121.512688914835</v>
      </c>
      <c r="F7946" s="16" t="n">
        <f aca="false">$B$5/100*E7946*2_Girdiler!$B$14*2_Girdiler!$B$15*2_Girdiler!$B$16</f>
        <v>3.05725925309724</v>
      </c>
      <c r="G7946" s="16" t="n">
        <f aca="false">MIN(MATCH(F7946,2_Girdiler!$B$20:$I$20,1),7)</f>
        <v>1</v>
      </c>
      <c r="H7946" s="16" t="n">
        <f aca="false">IF(F7946&gt;=40,2_Girdiler!$I$21+(F7946-40)*(2_Girdiler!$I$21-2_Girdiler!$H$21)/(2_Girdiler!$I$20-2_Girdiler!$H$20),INDEX(2_Girdiler!$B$21:$I$21,G7946)+(F7946-INDEX(2_Girdiler!$B$20:$I$20,G7946))*(INDEX(2_Girdiler!$B$21:$I$21,G7946+1)-INDEX(2_Girdiler!$B$21:$I$21,G7946))/(INDEX(2_Girdiler!$B$20:$I$20,G7946+1)-INDEX(2_Girdiler!$B$20:$I$20,G7946)))</f>
        <v>6.72597035681393</v>
      </c>
      <c r="I7946" s="16" t="n">
        <f aca="false">H7946/2_Girdiler!$B$17</f>
        <v>2.69469966218507</v>
      </c>
      <c r="J7946" s="16" t="n">
        <f aca="false">D7946+I7946</f>
        <v>28.2031508215682</v>
      </c>
    </row>
    <row r="7947" customFormat="false" ht="15" hidden="false" customHeight="false" outlineLevel="0" collapsed="false">
      <c r="A7947" s="0" t="n">
        <v>7935</v>
      </c>
      <c r="B7947" s="7" t="n">
        <v>0.649248</v>
      </c>
      <c r="C7947" s="7" t="n">
        <v>0.572002</v>
      </c>
      <c r="D7947" s="16" t="n">
        <f aca="false">LOGINV(B7947,$B$7,$C$7)</f>
        <v>16.7675657815775</v>
      </c>
      <c r="E7947" s="16" t="n">
        <f aca="false">LOGINV(C7947,$B$8,$C$8)</f>
        <v>122.777057492493</v>
      </c>
      <c r="F7947" s="16" t="n">
        <f aca="false">$B$5/100*E7947*2_Girdiler!$B$14*2_Girdiler!$B$15*2_Girdiler!$B$16</f>
        <v>3.08907076651114</v>
      </c>
      <c r="G7947" s="16" t="n">
        <f aca="false">MIN(MATCH(F7947,2_Girdiler!$B$20:$I$20,1),7)</f>
        <v>1</v>
      </c>
      <c r="H7947" s="16" t="n">
        <f aca="false">IF(F7947&gt;=40,2_Girdiler!$I$21+(F7947-40)*(2_Girdiler!$I$21-2_Girdiler!$H$21)/(2_Girdiler!$I$20-2_Girdiler!$H$20),INDEX(2_Girdiler!$B$21:$I$21,G7947)+(F7947-INDEX(2_Girdiler!$B$20:$I$20,G7947))*(INDEX(2_Girdiler!$B$21:$I$21,G7947+1)-INDEX(2_Girdiler!$B$21:$I$21,G7947))/(INDEX(2_Girdiler!$B$20:$I$20,G7947+1)-INDEX(2_Girdiler!$B$20:$I$20,G7947)))</f>
        <v>6.7959556863245</v>
      </c>
      <c r="I7947" s="16" t="n">
        <f aca="false">H7947/2_Girdiler!$B$17</f>
        <v>2.72273865638001</v>
      </c>
      <c r="J7947" s="16" t="n">
        <f aca="false">D7947+I7947</f>
        <v>19.4903044379575</v>
      </c>
    </row>
    <row r="7948" customFormat="false" ht="15" hidden="false" customHeight="false" outlineLevel="0" collapsed="false">
      <c r="A7948" s="0" t="n">
        <v>7936</v>
      </c>
      <c r="B7948" s="7" t="n">
        <v>0.362591</v>
      </c>
      <c r="C7948" s="7" t="n">
        <v>0.98859</v>
      </c>
      <c r="D7948" s="16" t="n">
        <f aca="false">LOGINV(B7948,$B$7,$C$7)</f>
        <v>11.1322985322062</v>
      </c>
      <c r="E7948" s="16" t="n">
        <f aca="false">LOGINV(C7948,$B$8,$C$8)</f>
        <v>474.692723544494</v>
      </c>
      <c r="F7948" s="16" t="n">
        <f aca="false">$B$5/100*E7948*2_Girdiler!$B$14*2_Girdiler!$B$15*2_Girdiler!$B$16</f>
        <v>11.9432689243795</v>
      </c>
      <c r="G7948" s="16" t="n">
        <f aca="false">MIN(MATCH(F7948,2_Girdiler!$B$20:$I$20,1),7)</f>
        <v>3</v>
      </c>
      <c r="H7948" s="16" t="n">
        <f aca="false">IF(F7948&gt;=40,2_Girdiler!$I$21+(F7948-40)*(2_Girdiler!$I$21-2_Girdiler!$H$21)/(2_Girdiler!$I$20-2_Girdiler!$H$20),INDEX(2_Girdiler!$B$21:$I$21,G7948)+(F7948-INDEX(2_Girdiler!$B$20:$I$20,G7948))*(INDEX(2_Girdiler!$B$21:$I$21,G7948+1)-INDEX(2_Girdiler!$B$21:$I$21,G7948))/(INDEX(2_Girdiler!$B$20:$I$20,G7948+1)-INDEX(2_Girdiler!$B$20:$I$20,G7948)))</f>
        <v>20.7489420319415</v>
      </c>
      <c r="I7948" s="16" t="n">
        <f aca="false">H7948/2_Girdiler!$B$17</f>
        <v>8.31287741664323</v>
      </c>
      <c r="J7948" s="16" t="n">
        <f aca="false">D7948+I7948</f>
        <v>19.4451759488495</v>
      </c>
    </row>
    <row r="7949" customFormat="false" ht="15" hidden="false" customHeight="false" outlineLevel="0" collapsed="false">
      <c r="A7949" s="0" t="n">
        <v>7937</v>
      </c>
      <c r="B7949" s="7" t="n">
        <v>0.266807</v>
      </c>
      <c r="C7949" s="7" t="n">
        <v>0.783411</v>
      </c>
      <c r="D7949" s="16" t="n">
        <f aca="false">LOGINV(B7949,$B$7,$C$7)</f>
        <v>9.57178038248733</v>
      </c>
      <c r="E7949" s="16" t="n">
        <f aca="false">LOGINV(C7949,$B$8,$C$8)</f>
        <v>181.118116359782</v>
      </c>
      <c r="F7949" s="16" t="n">
        <f aca="false">$B$5/100*E7949*2_Girdiler!$B$14*2_Girdiler!$B$15*2_Girdiler!$B$16</f>
        <v>4.55693180761211</v>
      </c>
      <c r="G7949" s="16" t="n">
        <f aca="false">MIN(MATCH(F7949,2_Girdiler!$B$20:$I$20,1),7)</f>
        <v>1</v>
      </c>
      <c r="H7949" s="16" t="n">
        <f aca="false">IF(F7949&gt;=40,2_Girdiler!$I$21+(F7949-40)*(2_Girdiler!$I$21-2_Girdiler!$H$21)/(2_Girdiler!$I$20-2_Girdiler!$H$20),INDEX(2_Girdiler!$B$21:$I$21,G7949)+(F7949-INDEX(2_Girdiler!$B$20:$I$20,G7949))*(INDEX(2_Girdiler!$B$21:$I$21,G7949+1)-INDEX(2_Girdiler!$B$21:$I$21,G7949))/(INDEX(2_Girdiler!$B$20:$I$20,G7949+1)-INDEX(2_Girdiler!$B$20:$I$20,G7949)))</f>
        <v>10.0252499767467</v>
      </c>
      <c r="I7949" s="16" t="n">
        <f aca="false">H7949/2_Girdiler!$B$17</f>
        <v>4.01652643299145</v>
      </c>
      <c r="J7949" s="16" t="n">
        <f aca="false">D7949+I7949</f>
        <v>13.5883068154788</v>
      </c>
    </row>
    <row r="7950" customFormat="false" ht="15" hidden="false" customHeight="false" outlineLevel="0" collapsed="false">
      <c r="A7950" s="0" t="n">
        <v>7938</v>
      </c>
      <c r="B7950" s="7" t="n">
        <v>0.910308</v>
      </c>
      <c r="C7950" s="7" t="n">
        <v>0.383011</v>
      </c>
      <c r="D7950" s="16" t="n">
        <f aca="false">LOGINV(B7950,$B$7,$C$7)</f>
        <v>28.6225652602822</v>
      </c>
      <c r="E7950" s="16" t="n">
        <f aca="false">LOGINV(C7950,$B$8,$C$8)</f>
        <v>90.1197848085467</v>
      </c>
      <c r="F7950" s="16" t="n">
        <f aca="false">$B$5/100*E7950*2_Girdiler!$B$14*2_Girdiler!$B$15*2_Girdiler!$B$16</f>
        <v>2.26741378578304</v>
      </c>
      <c r="G7950" s="16" t="n">
        <f aca="false">MIN(MATCH(F7950,2_Girdiler!$B$20:$I$20,1),7)</f>
        <v>1</v>
      </c>
      <c r="H7950" s="16" t="n">
        <f aca="false">IF(F7950&gt;=40,2_Girdiler!$I$21+(F7950-40)*(2_Girdiler!$I$21-2_Girdiler!$H$21)/(2_Girdiler!$I$20-2_Girdiler!$H$20),INDEX(2_Girdiler!$B$21:$I$21,G7950)+(F7950-INDEX(2_Girdiler!$B$20:$I$20,G7950))*(INDEX(2_Girdiler!$B$21:$I$21,G7950+1)-INDEX(2_Girdiler!$B$21:$I$21,G7950))/(INDEX(2_Girdiler!$B$20:$I$20,G7950+1)-INDEX(2_Girdiler!$B$20:$I$20,G7950)))</f>
        <v>4.98831032872268</v>
      </c>
      <c r="I7950" s="16" t="n">
        <f aca="false">H7950/2_Girdiler!$B$17</f>
        <v>1.99852176631518</v>
      </c>
      <c r="J7950" s="16" t="n">
        <f aca="false">D7950+I7950</f>
        <v>30.6210870265974</v>
      </c>
    </row>
    <row r="7951" customFormat="false" ht="15" hidden="false" customHeight="false" outlineLevel="0" collapsed="false">
      <c r="A7951" s="0" t="n">
        <v>7939</v>
      </c>
      <c r="B7951" s="7" t="n">
        <v>0.935204</v>
      </c>
      <c r="C7951" s="7" t="n">
        <v>0.290529</v>
      </c>
      <c r="D7951" s="16" t="n">
        <f aca="false">LOGINV(B7951,$B$7,$C$7)</f>
        <v>31.5211355860385</v>
      </c>
      <c r="E7951" s="16" t="n">
        <f aca="false">LOGINV(C7951,$B$8,$C$8)</f>
        <v>76.4790153378267</v>
      </c>
      <c r="F7951" s="16" t="n">
        <f aca="false">$B$5/100*E7951*2_Girdiler!$B$14*2_Girdiler!$B$15*2_Girdiler!$B$16</f>
        <v>1.92421202589972</v>
      </c>
      <c r="G7951" s="16" t="n">
        <f aca="false">MIN(MATCH(F7951,2_Girdiler!$B$20:$I$20,1),7)</f>
        <v>1</v>
      </c>
      <c r="H7951" s="16" t="n">
        <f aca="false">IF(F7951&gt;=40,2_Girdiler!$I$21+(F7951-40)*(2_Girdiler!$I$21-2_Girdiler!$H$21)/(2_Girdiler!$I$20-2_Girdiler!$H$20),INDEX(2_Girdiler!$B$21:$I$21,G7951)+(F7951-INDEX(2_Girdiler!$B$20:$I$20,G7951))*(INDEX(2_Girdiler!$B$21:$I$21,G7951+1)-INDEX(2_Girdiler!$B$21:$I$21,G7951))/(INDEX(2_Girdiler!$B$20:$I$20,G7951+1)-INDEX(2_Girdiler!$B$20:$I$20,G7951)))</f>
        <v>4.23326645697939</v>
      </c>
      <c r="I7951" s="16" t="n">
        <f aca="false">H7951/2_Girdiler!$B$17</f>
        <v>1.69602021513597</v>
      </c>
      <c r="J7951" s="16" t="n">
        <f aca="false">D7951+I7951</f>
        <v>33.2171558011745</v>
      </c>
    </row>
    <row r="7952" customFormat="false" ht="15" hidden="false" customHeight="false" outlineLevel="0" collapsed="false">
      <c r="A7952" s="0" t="n">
        <v>7940</v>
      </c>
      <c r="B7952" s="7" t="n">
        <v>0.142412</v>
      </c>
      <c r="C7952" s="7" t="n">
        <v>0.789048</v>
      </c>
      <c r="D7952" s="16" t="n">
        <f aca="false">LOGINV(B7952,$B$7,$C$7)</f>
        <v>7.46059683058162</v>
      </c>
      <c r="E7952" s="16" t="n">
        <f aca="false">LOGINV(C7952,$B$8,$C$8)</f>
        <v>183.395417194805</v>
      </c>
      <c r="F7952" s="16" t="n">
        <f aca="false">$B$5/100*E7952*2_Girdiler!$B$14*2_Girdiler!$B$15*2_Girdiler!$B$16</f>
        <v>4.61422869662129</v>
      </c>
      <c r="G7952" s="16" t="n">
        <f aca="false">MIN(MATCH(F7952,2_Girdiler!$B$20:$I$20,1),7)</f>
        <v>1</v>
      </c>
      <c r="H7952" s="16" t="n">
        <f aca="false">IF(F7952&gt;=40,2_Girdiler!$I$21+(F7952-40)*(2_Girdiler!$I$21-2_Girdiler!$H$21)/(2_Girdiler!$I$20-2_Girdiler!$H$20),INDEX(2_Girdiler!$B$21:$I$21,G7952)+(F7952-INDEX(2_Girdiler!$B$20:$I$20,G7952))*(INDEX(2_Girdiler!$B$21:$I$21,G7952+1)-INDEX(2_Girdiler!$B$21:$I$21,G7952))/(INDEX(2_Girdiler!$B$20:$I$20,G7952+1)-INDEX(2_Girdiler!$B$20:$I$20,G7952)))</f>
        <v>10.1513031325668</v>
      </c>
      <c r="I7952" s="16" t="n">
        <f aca="false">H7952/2_Girdiler!$B$17</f>
        <v>4.06702849862454</v>
      </c>
      <c r="J7952" s="16" t="n">
        <f aca="false">D7952+I7952</f>
        <v>11.5276253292062</v>
      </c>
    </row>
    <row r="7953" customFormat="false" ht="15" hidden="false" customHeight="false" outlineLevel="0" collapsed="false">
      <c r="A7953" s="0" t="n">
        <v>7941</v>
      </c>
      <c r="B7953" s="7" t="n">
        <v>0.825474</v>
      </c>
      <c r="C7953" s="7" t="n">
        <v>0.584957</v>
      </c>
      <c r="D7953" s="16" t="n">
        <f aca="false">LOGINV(B7953,$B$7,$C$7)</f>
        <v>22.8229339720496</v>
      </c>
      <c r="E7953" s="16" t="n">
        <f aca="false">LOGINV(C7953,$B$8,$C$8)</f>
        <v>125.429989070259</v>
      </c>
      <c r="F7953" s="16" t="n">
        <f aca="false">$B$5/100*E7953*2_Girdiler!$B$14*2_Girdiler!$B$15*2_Girdiler!$B$16</f>
        <v>3.15581852500771</v>
      </c>
      <c r="G7953" s="16" t="n">
        <f aca="false">MIN(MATCH(F7953,2_Girdiler!$B$20:$I$20,1),7)</f>
        <v>1</v>
      </c>
      <c r="H7953" s="16" t="n">
        <f aca="false">IF(F7953&gt;=40,2_Girdiler!$I$21+(F7953-40)*(2_Girdiler!$I$21-2_Girdiler!$H$21)/(2_Girdiler!$I$20-2_Girdiler!$H$20),INDEX(2_Girdiler!$B$21:$I$21,G7953)+(F7953-INDEX(2_Girdiler!$B$20:$I$20,G7953))*(INDEX(2_Girdiler!$B$21:$I$21,G7953+1)-INDEX(2_Girdiler!$B$21:$I$21,G7953))/(INDEX(2_Girdiler!$B$20:$I$20,G7953+1)-INDEX(2_Girdiler!$B$20:$I$20,G7953)))</f>
        <v>6.94280075501697</v>
      </c>
      <c r="I7953" s="16" t="n">
        <f aca="false">H7953/2_Girdiler!$B$17</f>
        <v>2.78157081531128</v>
      </c>
      <c r="J7953" s="16" t="n">
        <f aca="false">D7953+I7953</f>
        <v>25.6045047873609</v>
      </c>
    </row>
    <row r="7954" customFormat="false" ht="15" hidden="false" customHeight="false" outlineLevel="0" collapsed="false">
      <c r="A7954" s="0" t="n">
        <v>7942</v>
      </c>
      <c r="B7954" s="7" t="n">
        <v>0.572683</v>
      </c>
      <c r="C7954" s="7" t="n">
        <v>0.931766</v>
      </c>
      <c r="D7954" s="16" t="n">
        <f aca="false">LOGINV(B7954,$B$7,$C$7)</f>
        <v>14.99805790891</v>
      </c>
      <c r="E7954" s="16" t="n">
        <f aca="false">LOGINV(C7954,$B$8,$C$8)</f>
        <v>285.552540248404</v>
      </c>
      <c r="F7954" s="16" t="n">
        <f aca="false">$B$5/100*E7954*2_Girdiler!$B$14*2_Girdiler!$B$15*2_Girdiler!$B$16</f>
        <v>7.18450191264985</v>
      </c>
      <c r="G7954" s="16" t="n">
        <f aca="false">MIN(MATCH(F7954,2_Girdiler!$B$20:$I$20,1),7)</f>
        <v>2</v>
      </c>
      <c r="H7954" s="16" t="n">
        <f aca="false">IF(F7954&gt;=40,2_Girdiler!$I$21+(F7954-40)*(2_Girdiler!$I$21-2_Girdiler!$H$21)/(2_Girdiler!$I$20-2_Girdiler!$H$20),INDEX(2_Girdiler!$B$21:$I$21,G7954)+(F7954-INDEX(2_Girdiler!$B$20:$I$20,G7954))*(INDEX(2_Girdiler!$B$21:$I$21,G7954+1)-INDEX(2_Girdiler!$B$21:$I$21,G7954))/(INDEX(2_Girdiler!$B$20:$I$20,G7954+1)-INDEX(2_Girdiler!$B$20:$I$20,G7954)))</f>
        <v>14.4952030602398</v>
      </c>
      <c r="I7954" s="16" t="n">
        <f aca="false">H7954/2_Girdiler!$B$17</f>
        <v>5.80737302092939</v>
      </c>
      <c r="J7954" s="16" t="n">
        <f aca="false">D7954+I7954</f>
        <v>20.8054309298394</v>
      </c>
    </row>
    <row r="7955" customFormat="false" ht="15" hidden="false" customHeight="false" outlineLevel="0" collapsed="false">
      <c r="A7955" s="0" t="n">
        <v>7943</v>
      </c>
      <c r="B7955" s="7" t="n">
        <v>0.11568</v>
      </c>
      <c r="C7955" s="7" t="n">
        <v>0.459395</v>
      </c>
      <c r="D7955" s="16" t="n">
        <f aca="false">LOGINV(B7955,$B$7,$C$7)</f>
        <v>6.94949242267368</v>
      </c>
      <c r="E7955" s="16" t="n">
        <f aca="false">LOGINV(C7955,$B$8,$C$8)</f>
        <v>102.249426654752</v>
      </c>
      <c r="F7955" s="16" t="n">
        <f aca="false">$B$5/100*E7955*2_Girdiler!$B$14*2_Girdiler!$B$15*2_Girdiler!$B$16</f>
        <v>2.57259557463356</v>
      </c>
      <c r="G7955" s="16" t="n">
        <f aca="false">MIN(MATCH(F7955,2_Girdiler!$B$20:$I$20,1),7)</f>
        <v>1</v>
      </c>
      <c r="H7955" s="16" t="n">
        <f aca="false">IF(F7955&gt;=40,2_Girdiler!$I$21+(F7955-40)*(2_Girdiler!$I$21-2_Girdiler!$H$21)/(2_Girdiler!$I$20-2_Girdiler!$H$20),INDEX(2_Girdiler!$B$21:$I$21,G7955)+(F7955-INDEX(2_Girdiler!$B$20:$I$20,G7955))*(INDEX(2_Girdiler!$B$21:$I$21,G7955+1)-INDEX(2_Girdiler!$B$21:$I$21,G7955))/(INDEX(2_Girdiler!$B$20:$I$20,G7955+1)-INDEX(2_Girdiler!$B$20:$I$20,G7955)))</f>
        <v>5.65971026419383</v>
      </c>
      <c r="I7955" s="16" t="n">
        <f aca="false">H7955/2_Girdiler!$B$17</f>
        <v>2.26751212507766</v>
      </c>
      <c r="J7955" s="16" t="n">
        <f aca="false">D7955+I7955</f>
        <v>9.21700454775134</v>
      </c>
    </row>
    <row r="7956" customFormat="false" ht="15" hidden="false" customHeight="false" outlineLevel="0" collapsed="false">
      <c r="A7956" s="0" t="n">
        <v>7944</v>
      </c>
      <c r="B7956" s="7" t="n">
        <v>0.407232</v>
      </c>
      <c r="C7956" s="7" t="n">
        <v>0.717655</v>
      </c>
      <c r="D7956" s="16" t="n">
        <f aca="false">LOGINV(B7956,$B$7,$C$7)</f>
        <v>11.8816395576638</v>
      </c>
      <c r="E7956" s="16" t="n">
        <f aca="false">LOGINV(C7956,$B$8,$C$8)</f>
        <v>158.374998062376</v>
      </c>
      <c r="F7956" s="16" t="n">
        <f aca="false">$B$5/100*E7956*2_Girdiler!$B$14*2_Girdiler!$B$15*2_Girdiler!$B$16</f>
        <v>3.98471495124938</v>
      </c>
      <c r="G7956" s="16" t="n">
        <f aca="false">MIN(MATCH(F7956,2_Girdiler!$B$20:$I$20,1),7)</f>
        <v>1</v>
      </c>
      <c r="H7956" s="16" t="n">
        <f aca="false">IF(F7956&gt;=40,2_Girdiler!$I$21+(F7956-40)*(2_Girdiler!$I$21-2_Girdiler!$H$21)/(2_Girdiler!$I$20-2_Girdiler!$H$20),INDEX(2_Girdiler!$B$21:$I$21,G7956)+(F7956-INDEX(2_Girdiler!$B$20:$I$20,G7956))*(INDEX(2_Girdiler!$B$21:$I$21,G7956+1)-INDEX(2_Girdiler!$B$21:$I$21,G7956))/(INDEX(2_Girdiler!$B$20:$I$20,G7956+1)-INDEX(2_Girdiler!$B$20:$I$20,G7956)))</f>
        <v>8.76637289274863</v>
      </c>
      <c r="I7956" s="16" t="n">
        <f aca="false">H7956/2_Girdiler!$B$17</f>
        <v>3.5121686269025</v>
      </c>
      <c r="J7956" s="16" t="n">
        <f aca="false">D7956+I7956</f>
        <v>15.3938081845663</v>
      </c>
    </row>
    <row r="7957" customFormat="false" ht="15" hidden="false" customHeight="false" outlineLevel="0" collapsed="false">
      <c r="A7957" s="0" t="n">
        <v>7945</v>
      </c>
      <c r="B7957" s="7" t="n">
        <v>0.899285</v>
      </c>
      <c r="C7957" s="7" t="n">
        <v>0.822852</v>
      </c>
      <c r="D7957" s="16" t="n">
        <f aca="false">LOGINV(B7957,$B$7,$C$7)</f>
        <v>27.6015473291942</v>
      </c>
      <c r="E7957" s="16" t="n">
        <f aca="false">LOGINV(C7957,$B$8,$C$8)</f>
        <v>198.571330633712</v>
      </c>
      <c r="F7957" s="16" t="n">
        <f aca="false">$B$5/100*E7957*2_Girdiler!$B$14*2_Girdiler!$B$15*2_Girdiler!$B$16</f>
        <v>4.99605467874419</v>
      </c>
      <c r="G7957" s="16" t="n">
        <f aca="false">MIN(MATCH(F7957,2_Girdiler!$B$20:$I$20,1),7)</f>
        <v>1</v>
      </c>
      <c r="H7957" s="16" t="n">
        <f aca="false">IF(F7957&gt;=40,2_Girdiler!$I$21+(F7957-40)*(2_Girdiler!$I$21-2_Girdiler!$H$21)/(2_Girdiler!$I$20-2_Girdiler!$H$20),INDEX(2_Girdiler!$B$21:$I$21,G7957)+(F7957-INDEX(2_Girdiler!$B$20:$I$20,G7957))*(INDEX(2_Girdiler!$B$21:$I$21,G7957+1)-INDEX(2_Girdiler!$B$21:$I$21,G7957))/(INDEX(2_Girdiler!$B$20:$I$20,G7957+1)-INDEX(2_Girdiler!$B$20:$I$20,G7957)))</f>
        <v>10.9913202932372</v>
      </c>
      <c r="I7957" s="16" t="n">
        <f aca="false">H7957/2_Girdiler!$B$17</f>
        <v>4.40357383543158</v>
      </c>
      <c r="J7957" s="16" t="n">
        <f aca="false">D7957+I7957</f>
        <v>32.0051211646257</v>
      </c>
    </row>
    <row r="7958" customFormat="false" ht="15" hidden="false" customHeight="false" outlineLevel="0" collapsed="false">
      <c r="A7958" s="0" t="n">
        <v>7946</v>
      </c>
      <c r="B7958" s="7" t="n">
        <v>0.236081</v>
      </c>
      <c r="C7958" s="7" t="n">
        <v>0.943124</v>
      </c>
      <c r="D7958" s="16" t="n">
        <f aca="false">LOGINV(B7958,$B$7,$C$7)</f>
        <v>9.07069121546188</v>
      </c>
      <c r="E7958" s="16" t="n">
        <f aca="false">LOGINV(C7958,$B$8,$C$8)</f>
        <v>303.117504101122</v>
      </c>
      <c r="F7958" s="16" t="n">
        <f aca="false">$B$5/100*E7958*2_Girdiler!$B$14*2_Girdiler!$B$15*2_Girdiler!$B$16</f>
        <v>7.62643640318424</v>
      </c>
      <c r="G7958" s="16" t="n">
        <f aca="false">MIN(MATCH(F7958,2_Girdiler!$B$20:$I$20,1),7)</f>
        <v>2</v>
      </c>
      <c r="H7958" s="16" t="n">
        <f aca="false">IF(F7958&gt;=40,2_Girdiler!$I$21+(F7958-40)*(2_Girdiler!$I$21-2_Girdiler!$H$21)/(2_Girdiler!$I$20-2_Girdiler!$H$20),INDEX(2_Girdiler!$B$21:$I$21,G7958)+(F7958-INDEX(2_Girdiler!$B$20:$I$20,G7958))*(INDEX(2_Girdiler!$B$21:$I$21,G7958+1)-INDEX(2_Girdiler!$B$21:$I$21,G7958))/(INDEX(2_Girdiler!$B$20:$I$20,G7958+1)-INDEX(2_Girdiler!$B$20:$I$20,G7958)))</f>
        <v>15.2022982450948</v>
      </c>
      <c r="I7958" s="16" t="n">
        <f aca="false">H7958/2_Girdiler!$B$17</f>
        <v>6.09066436101554</v>
      </c>
      <c r="J7958" s="16" t="n">
        <f aca="false">D7958+I7958</f>
        <v>15.1613555764774</v>
      </c>
    </row>
    <row r="7959" customFormat="false" ht="15" hidden="false" customHeight="false" outlineLevel="0" collapsed="false">
      <c r="A7959" s="0" t="n">
        <v>7947</v>
      </c>
      <c r="B7959" s="7" t="n">
        <v>0.942722</v>
      </c>
      <c r="C7959" s="7" t="n">
        <v>0.94606</v>
      </c>
      <c r="D7959" s="16" t="n">
        <f aca="false">LOGINV(B7959,$B$7,$C$7)</f>
        <v>32.6354955598005</v>
      </c>
      <c r="E7959" s="16" t="n">
        <f aca="false">LOGINV(C7959,$B$8,$C$8)</f>
        <v>308.296190194167</v>
      </c>
      <c r="F7959" s="16" t="n">
        <f aca="false">$B$5/100*E7959*2_Girdiler!$B$14*2_Girdiler!$B$15*2_Girdiler!$B$16</f>
        <v>7.75673214528524</v>
      </c>
      <c r="G7959" s="16" t="n">
        <f aca="false">MIN(MATCH(F7959,2_Girdiler!$B$20:$I$20,1),7)</f>
        <v>2</v>
      </c>
      <c r="H7959" s="16" t="n">
        <f aca="false">IF(F7959&gt;=40,2_Girdiler!$I$21+(F7959-40)*(2_Girdiler!$I$21-2_Girdiler!$H$21)/(2_Girdiler!$I$20-2_Girdiler!$H$20),INDEX(2_Girdiler!$B$21:$I$21,G7959)+(F7959-INDEX(2_Girdiler!$B$20:$I$20,G7959))*(INDEX(2_Girdiler!$B$21:$I$21,G7959+1)-INDEX(2_Girdiler!$B$21:$I$21,G7959))/(INDEX(2_Girdiler!$B$20:$I$20,G7959+1)-INDEX(2_Girdiler!$B$20:$I$20,G7959)))</f>
        <v>15.4107714324564</v>
      </c>
      <c r="I7959" s="16" t="n">
        <f aca="false">H7959/2_Girdiler!$B$17</f>
        <v>6.17418727261875</v>
      </c>
      <c r="J7959" s="16" t="n">
        <f aca="false">D7959+I7959</f>
        <v>38.8096828324193</v>
      </c>
    </row>
    <row r="7960" customFormat="false" ht="15" hidden="false" customHeight="false" outlineLevel="0" collapsed="false">
      <c r="A7960" s="0" t="n">
        <v>7948</v>
      </c>
      <c r="B7960" s="7" t="n">
        <v>0.377481</v>
      </c>
      <c r="C7960" s="7" t="n">
        <v>0.352149</v>
      </c>
      <c r="D7960" s="16" t="n">
        <f aca="false">LOGINV(B7960,$B$7,$C$7)</f>
        <v>11.3797289109263</v>
      </c>
      <c r="E7960" s="16" t="n">
        <f aca="false">LOGINV(C7960,$B$8,$C$8)</f>
        <v>85.4768574692693</v>
      </c>
      <c r="F7960" s="16" t="n">
        <f aca="false">$B$5/100*E7960*2_Girdiler!$B$14*2_Girdiler!$B$15*2_Girdiler!$B$16</f>
        <v>2.15059773392682</v>
      </c>
      <c r="G7960" s="16" t="n">
        <f aca="false">MIN(MATCH(F7960,2_Girdiler!$B$20:$I$20,1),7)</f>
        <v>1</v>
      </c>
      <c r="H7960" s="16" t="n">
        <f aca="false">IF(F7960&gt;=40,2_Girdiler!$I$21+(F7960-40)*(2_Girdiler!$I$21-2_Girdiler!$H$21)/(2_Girdiler!$I$20-2_Girdiler!$H$20),INDEX(2_Girdiler!$B$21:$I$21,G7960)+(F7960-INDEX(2_Girdiler!$B$20:$I$20,G7960))*(INDEX(2_Girdiler!$B$21:$I$21,G7960+1)-INDEX(2_Girdiler!$B$21:$I$21,G7960))/(INDEX(2_Girdiler!$B$20:$I$20,G7960+1)-INDEX(2_Girdiler!$B$20:$I$20,G7960)))</f>
        <v>4.73131501463899</v>
      </c>
      <c r="I7960" s="16" t="n">
        <f aca="false">H7960/2_Girdiler!$B$17</f>
        <v>1.89555890009575</v>
      </c>
      <c r="J7960" s="16" t="n">
        <f aca="false">D7960+I7960</f>
        <v>13.275287811022</v>
      </c>
    </row>
    <row r="7961" customFormat="false" ht="15" hidden="false" customHeight="false" outlineLevel="0" collapsed="false">
      <c r="A7961" s="0" t="n">
        <v>7949</v>
      </c>
      <c r="B7961" s="7" t="n">
        <v>0.472618</v>
      </c>
      <c r="C7961" s="7" t="n">
        <v>0.530022</v>
      </c>
      <c r="D7961" s="16" t="n">
        <f aca="false">LOGINV(B7961,$B$7,$C$7)</f>
        <v>13.0333561522458</v>
      </c>
      <c r="E7961" s="16" t="n">
        <f aca="false">LOGINV(C7961,$B$8,$C$8)</f>
        <v>114.64627027673</v>
      </c>
      <c r="F7961" s="16" t="n">
        <f aca="false">$B$5/100*E7961*2_Girdiler!$B$14*2_Girdiler!$B$15*2_Girdiler!$B$16</f>
        <v>2.88450016016252</v>
      </c>
      <c r="G7961" s="16" t="n">
        <f aca="false">MIN(MATCH(F7961,2_Girdiler!$B$20:$I$20,1),7)</f>
        <v>1</v>
      </c>
      <c r="H7961" s="16" t="n">
        <f aca="false">IF(F7961&gt;=40,2_Girdiler!$I$21+(F7961-40)*(2_Girdiler!$I$21-2_Girdiler!$H$21)/(2_Girdiler!$I$20-2_Girdiler!$H$20),INDEX(2_Girdiler!$B$21:$I$21,G7961)+(F7961-INDEX(2_Girdiler!$B$20:$I$20,G7961))*(INDEX(2_Girdiler!$B$21:$I$21,G7961+1)-INDEX(2_Girdiler!$B$21:$I$21,G7961))/(INDEX(2_Girdiler!$B$20:$I$20,G7961+1)-INDEX(2_Girdiler!$B$20:$I$20,G7961)))</f>
        <v>6.34590035235754</v>
      </c>
      <c r="I7961" s="16" t="n">
        <f aca="false">H7961/2_Girdiler!$B$17</f>
        <v>2.54242802578427</v>
      </c>
      <c r="J7961" s="16" t="n">
        <f aca="false">D7961+I7961</f>
        <v>15.57578417803</v>
      </c>
    </row>
    <row r="7962" customFormat="false" ht="15" hidden="false" customHeight="false" outlineLevel="0" collapsed="false">
      <c r="A7962" s="0" t="n">
        <v>7950</v>
      </c>
      <c r="B7962" s="7" t="n">
        <v>0.010727</v>
      </c>
      <c r="C7962" s="7" t="n">
        <v>0.190144</v>
      </c>
      <c r="D7962" s="16" t="n">
        <f aca="false">LOGINV(B7962,$B$7,$C$7)</f>
        <v>3.75781195193187</v>
      </c>
      <c r="E7962" s="16" t="n">
        <f aca="false">LOGINV(C7962,$B$8,$C$8)</f>
        <v>61.9848187573296</v>
      </c>
      <c r="F7962" s="16" t="n">
        <f aca="false">$B$5/100*E7962*2_Girdiler!$B$14*2_Girdiler!$B$15*2_Girdiler!$B$16</f>
        <v>1.55953803993441</v>
      </c>
      <c r="G7962" s="16" t="n">
        <f aca="false">MIN(MATCH(F7962,2_Girdiler!$B$20:$I$20,1),7)</f>
        <v>1</v>
      </c>
      <c r="H7962" s="16" t="n">
        <f aca="false">IF(F7962&gt;=40,2_Girdiler!$I$21+(F7962-40)*(2_Girdiler!$I$21-2_Girdiler!$H$21)/(2_Girdiler!$I$20-2_Girdiler!$H$20),INDEX(2_Girdiler!$B$21:$I$21,G7962)+(F7962-INDEX(2_Girdiler!$B$20:$I$20,G7962))*(INDEX(2_Girdiler!$B$21:$I$21,G7962+1)-INDEX(2_Girdiler!$B$21:$I$21,G7962))/(INDEX(2_Girdiler!$B$20:$I$20,G7962+1)-INDEX(2_Girdiler!$B$20:$I$20,G7962)))</f>
        <v>3.43098368785571</v>
      </c>
      <c r="I7962" s="16" t="n">
        <f aca="false">H7962/2_Girdiler!$B$17</f>
        <v>1.37459282366014</v>
      </c>
      <c r="J7962" s="16" t="n">
        <f aca="false">D7962+I7962</f>
        <v>5.13240477559201</v>
      </c>
    </row>
    <row r="7963" customFormat="false" ht="15" hidden="false" customHeight="false" outlineLevel="0" collapsed="false">
      <c r="A7963" s="0" t="n">
        <v>7951</v>
      </c>
      <c r="B7963" s="7" t="n">
        <v>0.363577</v>
      </c>
      <c r="C7963" s="7" t="n">
        <v>0.615852</v>
      </c>
      <c r="D7963" s="16" t="n">
        <f aca="false">LOGINV(B7963,$B$7,$C$7)</f>
        <v>11.1486167244616</v>
      </c>
      <c r="E7963" s="16" t="n">
        <f aca="false">LOGINV(C7963,$B$8,$C$8)</f>
        <v>132.078481822472</v>
      </c>
      <c r="F7963" s="16" t="n">
        <f aca="false">$B$5/100*E7963*2_Girdiler!$B$14*2_Girdiler!$B$15*2_Girdiler!$B$16</f>
        <v>3.32309460265339</v>
      </c>
      <c r="G7963" s="16" t="n">
        <f aca="false">MIN(MATCH(F7963,2_Girdiler!$B$20:$I$20,1),7)</f>
        <v>1</v>
      </c>
      <c r="H7963" s="16" t="n">
        <f aca="false">IF(F7963&gt;=40,2_Girdiler!$I$21+(F7963-40)*(2_Girdiler!$I$21-2_Girdiler!$H$21)/(2_Girdiler!$I$20-2_Girdiler!$H$20),INDEX(2_Girdiler!$B$21:$I$21,G7963)+(F7963-INDEX(2_Girdiler!$B$20:$I$20,G7963))*(INDEX(2_Girdiler!$B$21:$I$21,G7963+1)-INDEX(2_Girdiler!$B$21:$I$21,G7963))/(INDEX(2_Girdiler!$B$20:$I$20,G7963+1)-INDEX(2_Girdiler!$B$20:$I$20,G7963)))</f>
        <v>7.31080812583747</v>
      </c>
      <c r="I7963" s="16" t="n">
        <f aca="false">H7963/2_Girdiler!$B$17</f>
        <v>2.92900966580027</v>
      </c>
      <c r="J7963" s="16" t="n">
        <f aca="false">D7963+I7963</f>
        <v>14.0776263902619</v>
      </c>
    </row>
    <row r="7964" customFormat="false" ht="15" hidden="false" customHeight="false" outlineLevel="0" collapsed="false">
      <c r="A7964" s="0" t="n">
        <v>7952</v>
      </c>
      <c r="B7964" s="7" t="n">
        <v>0.418217</v>
      </c>
      <c r="C7964" s="7" t="n">
        <v>0.166691</v>
      </c>
      <c r="D7964" s="16" t="n">
        <f aca="false">LOGINV(B7964,$B$7,$C$7)</f>
        <v>12.0699742747187</v>
      </c>
      <c r="E7964" s="16" t="n">
        <f aca="false">LOGINV(C7964,$B$8,$C$8)</f>
        <v>58.4879847171955</v>
      </c>
      <c r="F7964" s="16" t="n">
        <f aca="false">$B$5/100*E7964*2_Girdiler!$B$14*2_Girdiler!$B$15*2_Girdiler!$B$16</f>
        <v>1.47155769548464</v>
      </c>
      <c r="G7964" s="16" t="n">
        <f aca="false">MIN(MATCH(F7964,2_Girdiler!$B$20:$I$20,1),7)</f>
        <v>1</v>
      </c>
      <c r="H7964" s="16" t="n">
        <f aca="false">IF(F7964&gt;=40,2_Girdiler!$I$21+(F7964-40)*(2_Girdiler!$I$21-2_Girdiler!$H$21)/(2_Girdiler!$I$20-2_Girdiler!$H$20),INDEX(2_Girdiler!$B$21:$I$21,G7964)+(F7964-INDEX(2_Girdiler!$B$20:$I$20,G7964))*(INDEX(2_Girdiler!$B$21:$I$21,G7964+1)-INDEX(2_Girdiler!$B$21:$I$21,G7964))/(INDEX(2_Girdiler!$B$20:$I$20,G7964+1)-INDEX(2_Girdiler!$B$20:$I$20,G7964)))</f>
        <v>3.23742693006621</v>
      </c>
      <c r="I7964" s="16" t="n">
        <f aca="false">H7964/2_Girdiler!$B$17</f>
        <v>1.2970460456996</v>
      </c>
      <c r="J7964" s="16" t="n">
        <f aca="false">D7964+I7964</f>
        <v>13.3670203204183</v>
      </c>
    </row>
    <row r="7965" customFormat="false" ht="15" hidden="false" customHeight="false" outlineLevel="0" collapsed="false">
      <c r="A7965" s="0" t="n">
        <v>7953</v>
      </c>
      <c r="B7965" s="7" t="n">
        <v>0.264985</v>
      </c>
      <c r="C7965" s="7" t="n">
        <v>0.109488</v>
      </c>
      <c r="D7965" s="16" t="n">
        <f aca="false">LOGINV(B7965,$B$7,$C$7)</f>
        <v>9.54219860652143</v>
      </c>
      <c r="E7965" s="16" t="n">
        <f aca="false">LOGINV(C7965,$B$8,$C$8)</f>
        <v>49.3898350969209</v>
      </c>
      <c r="F7965" s="16" t="n">
        <f aca="false">$B$5/100*E7965*2_Girdiler!$B$14*2_Girdiler!$B$15*2_Girdiler!$B$16</f>
        <v>1.24264825103853</v>
      </c>
      <c r="G7965" s="16" t="n">
        <f aca="false">MIN(MATCH(F7965,2_Girdiler!$B$20:$I$20,1),7)</f>
        <v>1</v>
      </c>
      <c r="H7965" s="16" t="n">
        <f aca="false">IF(F7965&gt;=40,2_Girdiler!$I$21+(F7965-40)*(2_Girdiler!$I$21-2_Girdiler!$H$21)/(2_Girdiler!$I$20-2_Girdiler!$H$20),INDEX(2_Girdiler!$B$21:$I$21,G7965)+(F7965-INDEX(2_Girdiler!$B$20:$I$20,G7965))*(INDEX(2_Girdiler!$B$21:$I$21,G7965+1)-INDEX(2_Girdiler!$B$21:$I$21,G7965))/(INDEX(2_Girdiler!$B$20:$I$20,G7965+1)-INDEX(2_Girdiler!$B$20:$I$20,G7965)))</f>
        <v>2.73382615228477</v>
      </c>
      <c r="I7965" s="16" t="n">
        <f aca="false">H7965/2_Girdiler!$B$17</f>
        <v>1.09528291357563</v>
      </c>
      <c r="J7965" s="16" t="n">
        <f aca="false">D7965+I7965</f>
        <v>10.6374815200971</v>
      </c>
    </row>
    <row r="7966" customFormat="false" ht="15" hidden="false" customHeight="false" outlineLevel="0" collapsed="false">
      <c r="A7966" s="0" t="n">
        <v>7954</v>
      </c>
      <c r="B7966" s="7" t="n">
        <v>0.43628</v>
      </c>
      <c r="C7966" s="7" t="n">
        <v>0.042228</v>
      </c>
      <c r="D7966" s="16" t="n">
        <f aca="false">LOGINV(B7966,$B$7,$C$7)</f>
        <v>12.3837954755081</v>
      </c>
      <c r="E7966" s="16" t="n">
        <f aca="false">LOGINV(C7966,$B$8,$C$8)</f>
        <v>35.8550895284694</v>
      </c>
      <c r="F7966" s="16" t="n">
        <f aca="false">$B$5/100*E7966*2_Girdiler!$B$14*2_Girdiler!$B$15*2_Girdiler!$B$16</f>
        <v>0.90211405253629</v>
      </c>
      <c r="G7966" s="16" t="n">
        <f aca="false">MIN(MATCH(F7966,2_Girdiler!$B$20:$I$20,1),7)</f>
        <v>1</v>
      </c>
      <c r="H7966" s="16" t="n">
        <f aca="false">IF(F7966&gt;=40,2_Girdiler!$I$21+(F7966-40)*(2_Girdiler!$I$21-2_Girdiler!$H$21)/(2_Girdiler!$I$20-2_Girdiler!$H$20),INDEX(2_Girdiler!$B$21:$I$21,G7966)+(F7966-INDEX(2_Girdiler!$B$20:$I$20,G7966))*(INDEX(2_Girdiler!$B$21:$I$21,G7966+1)-INDEX(2_Girdiler!$B$21:$I$21,G7966))/(INDEX(2_Girdiler!$B$20:$I$20,G7966+1)-INDEX(2_Girdiler!$B$20:$I$20,G7966)))</f>
        <v>1.98465091557984</v>
      </c>
      <c r="I7966" s="16" t="n">
        <f aca="false">H7966/2_Girdiler!$B$17</f>
        <v>0.795132578357307</v>
      </c>
      <c r="J7966" s="16" t="n">
        <f aca="false">D7966+I7966</f>
        <v>13.1789280538654</v>
      </c>
    </row>
    <row r="7967" customFormat="false" ht="15" hidden="false" customHeight="false" outlineLevel="0" collapsed="false">
      <c r="A7967" s="0" t="n">
        <v>7955</v>
      </c>
      <c r="B7967" s="7" t="n">
        <v>0.87701</v>
      </c>
      <c r="C7967" s="7" t="n">
        <v>0.938883</v>
      </c>
      <c r="D7967" s="16" t="n">
        <f aca="false">LOGINV(B7967,$B$7,$C$7)</f>
        <v>25.8543330163435</v>
      </c>
      <c r="E7967" s="16" t="n">
        <f aca="false">LOGINV(C7967,$B$8,$C$8)</f>
        <v>296.138206199688</v>
      </c>
      <c r="F7967" s="16" t="n">
        <f aca="false">$B$5/100*E7967*2_Girdiler!$B$14*2_Girdiler!$B$15*2_Girdiler!$B$16</f>
        <v>7.45083726798415</v>
      </c>
      <c r="G7967" s="16" t="n">
        <f aca="false">MIN(MATCH(F7967,2_Girdiler!$B$20:$I$20,1),7)</f>
        <v>2</v>
      </c>
      <c r="H7967" s="16" t="n">
        <f aca="false">IF(F7967&gt;=40,2_Girdiler!$I$21+(F7967-40)*(2_Girdiler!$I$21-2_Girdiler!$H$21)/(2_Girdiler!$I$20-2_Girdiler!$H$20),INDEX(2_Girdiler!$B$21:$I$21,G7967)+(F7967-INDEX(2_Girdiler!$B$20:$I$20,G7967))*(INDEX(2_Girdiler!$B$21:$I$21,G7967+1)-INDEX(2_Girdiler!$B$21:$I$21,G7967))/(INDEX(2_Girdiler!$B$20:$I$20,G7967+1)-INDEX(2_Girdiler!$B$20:$I$20,G7967)))</f>
        <v>14.9213396287746</v>
      </c>
      <c r="I7967" s="16" t="n">
        <f aca="false">H7967/2_Girdiler!$B$17</f>
        <v>5.97810081281035</v>
      </c>
      <c r="J7967" s="16" t="n">
        <f aca="false">D7967+I7967</f>
        <v>31.8324338291539</v>
      </c>
    </row>
    <row r="7968" customFormat="false" ht="15" hidden="false" customHeight="false" outlineLevel="0" collapsed="false">
      <c r="A7968" s="0" t="n">
        <v>7956</v>
      </c>
      <c r="B7968" s="7" t="n">
        <v>0.485571</v>
      </c>
      <c r="C7968" s="7" t="n">
        <v>0.622518</v>
      </c>
      <c r="D7968" s="16" t="n">
        <f aca="false">LOGINV(B7968,$B$7,$C$7)</f>
        <v>13.2717203466868</v>
      </c>
      <c r="E7968" s="16" t="n">
        <f aca="false">LOGINV(C7968,$B$8,$C$8)</f>
        <v>133.578601109181</v>
      </c>
      <c r="F7968" s="16" t="n">
        <f aca="false">$B$5/100*E7968*2_Girdiler!$B$14*2_Girdiler!$B$15*2_Girdiler!$B$16</f>
        <v>3.360837603907</v>
      </c>
      <c r="G7968" s="16" t="n">
        <f aca="false">MIN(MATCH(F7968,2_Girdiler!$B$20:$I$20,1),7)</f>
        <v>1</v>
      </c>
      <c r="H7968" s="16" t="n">
        <f aca="false">IF(F7968&gt;=40,2_Girdiler!$I$21+(F7968-40)*(2_Girdiler!$I$21-2_Girdiler!$H$21)/(2_Girdiler!$I$20-2_Girdiler!$H$20),INDEX(2_Girdiler!$B$21:$I$21,G7968)+(F7968-INDEX(2_Girdiler!$B$20:$I$20,G7968))*(INDEX(2_Girdiler!$B$21:$I$21,G7968+1)-INDEX(2_Girdiler!$B$21:$I$21,G7968))/(INDEX(2_Girdiler!$B$20:$I$20,G7968+1)-INDEX(2_Girdiler!$B$20:$I$20,G7968)))</f>
        <v>7.39384272859541</v>
      </c>
      <c r="I7968" s="16" t="n">
        <f aca="false">H7968/2_Girdiler!$B$17</f>
        <v>2.9622767342129</v>
      </c>
      <c r="J7968" s="16" t="n">
        <f aca="false">D7968+I7968</f>
        <v>16.2339970808997</v>
      </c>
    </row>
    <row r="7969" customFormat="false" ht="15" hidden="false" customHeight="false" outlineLevel="0" collapsed="false">
      <c r="A7969" s="0" t="n">
        <v>7957</v>
      </c>
      <c r="B7969" s="7" t="n">
        <v>0.788558</v>
      </c>
      <c r="C7969" s="7" t="n">
        <v>0.635546</v>
      </c>
      <c r="D7969" s="16" t="n">
        <f aca="false">LOGINV(B7969,$B$7,$C$7)</f>
        <v>21.1685350045709</v>
      </c>
      <c r="E7969" s="16" t="n">
        <f aca="false">LOGINV(C7969,$B$8,$C$8)</f>
        <v>136.584777337819</v>
      </c>
      <c r="F7969" s="16" t="n">
        <f aca="false">$B$5/100*E7969*2_Girdiler!$B$14*2_Girdiler!$B$15*2_Girdiler!$B$16</f>
        <v>3.43647299781954</v>
      </c>
      <c r="G7969" s="16" t="n">
        <f aca="false">MIN(MATCH(F7969,2_Girdiler!$B$20:$I$20,1),7)</f>
        <v>1</v>
      </c>
      <c r="H7969" s="16" t="n">
        <f aca="false">IF(F7969&gt;=40,2_Girdiler!$I$21+(F7969-40)*(2_Girdiler!$I$21-2_Girdiler!$H$21)/(2_Girdiler!$I$20-2_Girdiler!$H$20),INDEX(2_Girdiler!$B$21:$I$21,G7969)+(F7969-INDEX(2_Girdiler!$B$20:$I$20,G7969))*(INDEX(2_Girdiler!$B$21:$I$21,G7969+1)-INDEX(2_Girdiler!$B$21:$I$21,G7969))/(INDEX(2_Girdiler!$B$20:$I$20,G7969+1)-INDEX(2_Girdiler!$B$20:$I$20,G7969)))</f>
        <v>7.56024059520298</v>
      </c>
      <c r="I7969" s="16" t="n">
        <f aca="false">H7969/2_Girdiler!$B$17</f>
        <v>3.02894254615504</v>
      </c>
      <c r="J7969" s="16" t="n">
        <f aca="false">D7969+I7969</f>
        <v>24.197477550726</v>
      </c>
    </row>
    <row r="7970" customFormat="false" ht="15" hidden="false" customHeight="false" outlineLevel="0" collapsed="false">
      <c r="A7970" s="0" t="n">
        <v>7958</v>
      </c>
      <c r="B7970" s="7" t="n">
        <v>0.607002</v>
      </c>
      <c r="C7970" s="7" t="n">
        <v>0.104666</v>
      </c>
      <c r="D7970" s="16" t="n">
        <f aca="false">LOGINV(B7970,$B$7,$C$7)</f>
        <v>15.7547469019788</v>
      </c>
      <c r="E7970" s="16" t="n">
        <f aca="false">LOGINV(C7970,$B$8,$C$8)</f>
        <v>48.5631774830051</v>
      </c>
      <c r="F7970" s="16" t="n">
        <f aca="false">$B$5/100*E7970*2_Girdiler!$B$14*2_Girdiler!$B$15*2_Girdiler!$B$16</f>
        <v>1.22184954547241</v>
      </c>
      <c r="G7970" s="16" t="n">
        <f aca="false">MIN(MATCH(F7970,2_Girdiler!$B$20:$I$20,1),7)</f>
        <v>1</v>
      </c>
      <c r="H7970" s="16" t="n">
        <f aca="false">IF(F7970&gt;=40,2_Girdiler!$I$21+(F7970-40)*(2_Girdiler!$I$21-2_Girdiler!$H$21)/(2_Girdiler!$I$20-2_Girdiler!$H$20),INDEX(2_Girdiler!$B$21:$I$21,G7970)+(F7970-INDEX(2_Girdiler!$B$20:$I$20,G7970))*(INDEX(2_Girdiler!$B$21:$I$21,G7970+1)-INDEX(2_Girdiler!$B$21:$I$21,G7970))/(INDEX(2_Girdiler!$B$20:$I$20,G7970+1)-INDEX(2_Girdiler!$B$20:$I$20,G7970)))</f>
        <v>2.6880690000393</v>
      </c>
      <c r="I7970" s="16" t="n">
        <f aca="false">H7970/2_Girdiler!$B$17</f>
        <v>1.07695072116959</v>
      </c>
      <c r="J7970" s="16" t="n">
        <f aca="false">D7970+I7970</f>
        <v>16.8316976231484</v>
      </c>
    </row>
    <row r="7971" customFormat="false" ht="15" hidden="false" customHeight="false" outlineLevel="0" collapsed="false">
      <c r="A7971" s="0" t="n">
        <v>7959</v>
      </c>
      <c r="B7971" s="7" t="n">
        <v>0.930289</v>
      </c>
      <c r="C7971" s="7" t="n">
        <v>0.921377</v>
      </c>
      <c r="D7971" s="16" t="n">
        <f aca="false">LOGINV(B7971,$B$7,$C$7)</f>
        <v>30.8645286562157</v>
      </c>
      <c r="E7971" s="16" t="n">
        <f aca="false">LOGINV(C7971,$B$8,$C$8)</f>
        <v>272.113957419672</v>
      </c>
      <c r="F7971" s="16" t="n">
        <f aca="false">$B$5/100*E7971*2_Girdiler!$B$14*2_Girdiler!$B$15*2_Girdiler!$B$16</f>
        <v>6.84638716867895</v>
      </c>
      <c r="G7971" s="16" t="n">
        <f aca="false">MIN(MATCH(F7971,2_Girdiler!$B$20:$I$20,1),7)</f>
        <v>2</v>
      </c>
      <c r="H7971" s="16" t="n">
        <f aca="false">IF(F7971&gt;=40,2_Girdiler!$I$21+(F7971-40)*(2_Girdiler!$I$21-2_Girdiler!$H$21)/(2_Girdiler!$I$20-2_Girdiler!$H$20),INDEX(2_Girdiler!$B$21:$I$21,G7971)+(F7971-INDEX(2_Girdiler!$B$20:$I$20,G7971))*(INDEX(2_Girdiler!$B$21:$I$21,G7971+1)-INDEX(2_Girdiler!$B$21:$I$21,G7971))/(INDEX(2_Girdiler!$B$20:$I$20,G7971+1)-INDEX(2_Girdiler!$B$20:$I$20,G7971)))</f>
        <v>13.9542194698863</v>
      </c>
      <c r="I7971" s="16" t="n">
        <f aca="false">H7971/2_Girdiler!$B$17</f>
        <v>5.59063280043523</v>
      </c>
      <c r="J7971" s="16" t="n">
        <f aca="false">D7971+I7971</f>
        <v>36.4551614566509</v>
      </c>
    </row>
    <row r="7972" customFormat="false" ht="15" hidden="false" customHeight="false" outlineLevel="0" collapsed="false">
      <c r="A7972" s="0" t="n">
        <v>7960</v>
      </c>
      <c r="B7972" s="7" t="n">
        <v>0.565294</v>
      </c>
      <c r="C7972" s="7" t="n">
        <v>0.310652</v>
      </c>
      <c r="D7972" s="16" t="n">
        <f aca="false">LOGINV(B7972,$B$7,$C$7)</f>
        <v>14.8416820803194</v>
      </c>
      <c r="E7972" s="16" t="n">
        <f aca="false">LOGINV(C7972,$B$8,$C$8)</f>
        <v>79.3882284788593</v>
      </c>
      <c r="F7972" s="16" t="n">
        <f aca="false">$B$5/100*E7972*2_Girdiler!$B$14*2_Girdiler!$B$15*2_Girdiler!$B$16</f>
        <v>1.9974078285281</v>
      </c>
      <c r="G7972" s="16" t="n">
        <f aca="false">MIN(MATCH(F7972,2_Girdiler!$B$20:$I$20,1),7)</f>
        <v>1</v>
      </c>
      <c r="H7972" s="16" t="n">
        <f aca="false">IF(F7972&gt;=40,2_Girdiler!$I$21+(F7972-40)*(2_Girdiler!$I$21-2_Girdiler!$H$21)/(2_Girdiler!$I$20-2_Girdiler!$H$20),INDEX(2_Girdiler!$B$21:$I$21,G7972)+(F7972-INDEX(2_Girdiler!$B$20:$I$20,G7972))*(INDEX(2_Girdiler!$B$21:$I$21,G7972+1)-INDEX(2_Girdiler!$B$21:$I$21,G7972))/(INDEX(2_Girdiler!$B$20:$I$20,G7972+1)-INDEX(2_Girdiler!$B$20:$I$20,G7972)))</f>
        <v>4.39429722276182</v>
      </c>
      <c r="I7972" s="16" t="n">
        <f aca="false">H7972/2_Girdiler!$B$17</f>
        <v>1.76053574629881</v>
      </c>
      <c r="J7972" s="16" t="n">
        <f aca="false">D7972+I7972</f>
        <v>16.6022178266182</v>
      </c>
    </row>
    <row r="7973" customFormat="false" ht="15" hidden="false" customHeight="false" outlineLevel="0" collapsed="false">
      <c r="A7973" s="0" t="n">
        <v>7961</v>
      </c>
      <c r="B7973" s="7" t="n">
        <v>0.698465</v>
      </c>
      <c r="C7973" s="7" t="n">
        <v>0.792948</v>
      </c>
      <c r="D7973" s="16" t="n">
        <f aca="false">LOGINV(B7973,$B$7,$C$7)</f>
        <v>18.0951303714153</v>
      </c>
      <c r="E7973" s="16" t="n">
        <f aca="false">LOGINV(C7973,$B$8,$C$8)</f>
        <v>185.008964637163</v>
      </c>
      <c r="F7973" s="16" t="n">
        <f aca="false">$B$5/100*E7973*2_Girdiler!$B$14*2_Girdiler!$B$15*2_Girdiler!$B$16</f>
        <v>4.65482555027103</v>
      </c>
      <c r="G7973" s="16" t="n">
        <f aca="false">MIN(MATCH(F7973,2_Girdiler!$B$20:$I$20,1),7)</f>
        <v>1</v>
      </c>
      <c r="H7973" s="16" t="n">
        <f aca="false">IF(F7973&gt;=40,2_Girdiler!$I$21+(F7973-40)*(2_Girdiler!$I$21-2_Girdiler!$H$21)/(2_Girdiler!$I$20-2_Girdiler!$H$20),INDEX(2_Girdiler!$B$21:$I$21,G7973)+(F7973-INDEX(2_Girdiler!$B$20:$I$20,G7973))*(INDEX(2_Girdiler!$B$21:$I$21,G7973+1)-INDEX(2_Girdiler!$B$21:$I$21,G7973))/(INDEX(2_Girdiler!$B$20:$I$20,G7973+1)-INDEX(2_Girdiler!$B$20:$I$20,G7973)))</f>
        <v>10.2406162105963</v>
      </c>
      <c r="I7973" s="16" t="n">
        <f aca="false">H7973/2_Girdiler!$B$17</f>
        <v>4.1028109818094</v>
      </c>
      <c r="J7973" s="16" t="n">
        <f aca="false">D7973+I7973</f>
        <v>22.1979413532247</v>
      </c>
    </row>
    <row r="7974" customFormat="false" ht="15" hidden="false" customHeight="false" outlineLevel="0" collapsed="false">
      <c r="A7974" s="0" t="n">
        <v>7962</v>
      </c>
      <c r="B7974" s="7" t="n">
        <v>0.466328</v>
      </c>
      <c r="C7974" s="7" t="n">
        <v>0.972906</v>
      </c>
      <c r="D7974" s="16" t="n">
        <f aca="false">LOGINV(B7974,$B$7,$C$7)</f>
        <v>12.9189815109943</v>
      </c>
      <c r="E7974" s="16" t="n">
        <f aca="false">LOGINV(C7974,$B$8,$C$8)</f>
        <v>378.429583788931</v>
      </c>
      <c r="F7974" s="16" t="n">
        <f aca="false">$B$5/100*E7974*2_Girdiler!$B$14*2_Girdiler!$B$15*2_Girdiler!$B$16</f>
        <v>9.52128832812949</v>
      </c>
      <c r="G7974" s="16" t="n">
        <f aca="false">MIN(MATCH(F7974,2_Girdiler!$B$20:$I$20,1),7)</f>
        <v>2</v>
      </c>
      <c r="H7974" s="16" t="n">
        <f aca="false">IF(F7974&gt;=40,2_Girdiler!$I$21+(F7974-40)*(2_Girdiler!$I$21-2_Girdiler!$H$21)/(2_Girdiler!$I$20-2_Girdiler!$H$20),INDEX(2_Girdiler!$B$21:$I$21,G7974)+(F7974-INDEX(2_Girdiler!$B$20:$I$20,G7974))*(INDEX(2_Girdiler!$B$21:$I$21,G7974+1)-INDEX(2_Girdiler!$B$21:$I$21,G7974))/(INDEX(2_Girdiler!$B$20:$I$20,G7974+1)-INDEX(2_Girdiler!$B$20:$I$20,G7974)))</f>
        <v>18.2340613250072</v>
      </c>
      <c r="I7974" s="16" t="n">
        <f aca="false">H7974/2_Girdiler!$B$17</f>
        <v>7.30531303085224</v>
      </c>
      <c r="J7974" s="16" t="n">
        <f aca="false">D7974+I7974</f>
        <v>20.2242945418466</v>
      </c>
    </row>
    <row r="7975" customFormat="false" ht="15" hidden="false" customHeight="false" outlineLevel="0" collapsed="false">
      <c r="A7975" s="0" t="n">
        <v>7963</v>
      </c>
      <c r="B7975" s="7" t="n">
        <v>0.448188</v>
      </c>
      <c r="C7975" s="7" t="n">
        <v>0.602262</v>
      </c>
      <c r="D7975" s="16" t="n">
        <f aca="false">LOGINV(B7975,$B$7,$C$7)</f>
        <v>12.5937900267928</v>
      </c>
      <c r="E7975" s="16" t="n">
        <f aca="false">LOGINV(C7975,$B$8,$C$8)</f>
        <v>129.09477263656</v>
      </c>
      <c r="F7975" s="16" t="n">
        <f aca="false">$B$5/100*E7975*2_Girdiler!$B$14*2_Girdiler!$B$15*2_Girdiler!$B$16</f>
        <v>3.24802447953585</v>
      </c>
      <c r="G7975" s="16" t="n">
        <f aca="false">MIN(MATCH(F7975,2_Girdiler!$B$20:$I$20,1),7)</f>
        <v>1</v>
      </c>
      <c r="H7975" s="16" t="n">
        <f aca="false">IF(F7975&gt;=40,2_Girdiler!$I$21+(F7975-40)*(2_Girdiler!$I$21-2_Girdiler!$H$21)/(2_Girdiler!$I$20-2_Girdiler!$H$20),INDEX(2_Girdiler!$B$21:$I$21,G7975)+(F7975-INDEX(2_Girdiler!$B$20:$I$20,G7975))*(INDEX(2_Girdiler!$B$21:$I$21,G7975+1)-INDEX(2_Girdiler!$B$21:$I$21,G7975))/(INDEX(2_Girdiler!$B$20:$I$20,G7975+1)-INDEX(2_Girdiler!$B$20:$I$20,G7975)))</f>
        <v>7.14565385497888</v>
      </c>
      <c r="I7975" s="16" t="n">
        <f aca="false">H7975/2_Girdiler!$B$17</f>
        <v>2.86284208933449</v>
      </c>
      <c r="J7975" s="16" t="n">
        <f aca="false">D7975+I7975</f>
        <v>15.4566321161273</v>
      </c>
    </row>
    <row r="7976" customFormat="false" ht="15" hidden="false" customHeight="false" outlineLevel="0" collapsed="false">
      <c r="A7976" s="0" t="n">
        <v>7964</v>
      </c>
      <c r="B7976" s="7" t="n">
        <v>0.476194</v>
      </c>
      <c r="C7976" s="7" t="n">
        <v>0.801104</v>
      </c>
      <c r="D7976" s="16" t="n">
        <f aca="false">LOGINV(B7976,$B$7,$C$7)</f>
        <v>13.0987737743268</v>
      </c>
      <c r="E7976" s="16" t="n">
        <f aca="false">LOGINV(C7976,$B$8,$C$8)</f>
        <v>188.49006074953</v>
      </c>
      <c r="F7976" s="16" t="n">
        <f aca="false">$B$5/100*E7976*2_Girdiler!$B$14*2_Girdiler!$B$15*2_Girdiler!$B$16</f>
        <v>4.74240992845818</v>
      </c>
      <c r="G7976" s="16" t="n">
        <f aca="false">MIN(MATCH(F7976,2_Girdiler!$B$20:$I$20,1),7)</f>
        <v>1</v>
      </c>
      <c r="H7976" s="16" t="n">
        <f aca="false">IF(F7976&gt;=40,2_Girdiler!$I$21+(F7976-40)*(2_Girdiler!$I$21-2_Girdiler!$H$21)/(2_Girdiler!$I$20-2_Girdiler!$H$20),INDEX(2_Girdiler!$B$21:$I$21,G7976)+(F7976-INDEX(2_Girdiler!$B$20:$I$20,G7976))*(INDEX(2_Girdiler!$B$21:$I$21,G7976+1)-INDEX(2_Girdiler!$B$21:$I$21,G7976))/(INDEX(2_Girdiler!$B$20:$I$20,G7976+1)-INDEX(2_Girdiler!$B$20:$I$20,G7976)))</f>
        <v>10.433301842608</v>
      </c>
      <c r="I7976" s="16" t="n">
        <f aca="false">H7976/2_Girdiler!$B$17</f>
        <v>4.18000875104487</v>
      </c>
      <c r="J7976" s="16" t="n">
        <f aca="false">D7976+I7976</f>
        <v>17.2787825253717</v>
      </c>
    </row>
    <row r="7977" customFormat="false" ht="15" hidden="false" customHeight="false" outlineLevel="0" collapsed="false">
      <c r="A7977" s="0" t="n">
        <v>7965</v>
      </c>
      <c r="B7977" s="7" t="n">
        <v>0.182656</v>
      </c>
      <c r="C7977" s="7" t="n">
        <v>0.417315</v>
      </c>
      <c r="D7977" s="16" t="n">
        <f aca="false">LOGINV(B7977,$B$7,$C$7)</f>
        <v>8.1759064646484</v>
      </c>
      <c r="E7977" s="16" t="n">
        <f aca="false">LOGINV(C7977,$B$8,$C$8)</f>
        <v>95.4373374113566</v>
      </c>
      <c r="F7977" s="16" t="n">
        <f aca="false">$B$5/100*E7977*2_Girdiler!$B$14*2_Girdiler!$B$15*2_Girdiler!$B$16</f>
        <v>2.40120340926973</v>
      </c>
      <c r="G7977" s="16" t="n">
        <f aca="false">MIN(MATCH(F7977,2_Girdiler!$B$20:$I$20,1),7)</f>
        <v>1</v>
      </c>
      <c r="H7977" s="16" t="n">
        <f aca="false">IF(F7977&gt;=40,2_Girdiler!$I$21+(F7977-40)*(2_Girdiler!$I$21-2_Girdiler!$H$21)/(2_Girdiler!$I$20-2_Girdiler!$H$20),INDEX(2_Girdiler!$B$21:$I$21,G7977)+(F7977-INDEX(2_Girdiler!$B$20:$I$20,G7977))*(INDEX(2_Girdiler!$B$21:$I$21,G7977+1)-INDEX(2_Girdiler!$B$21:$I$21,G7977))/(INDEX(2_Girdiler!$B$20:$I$20,G7977+1)-INDEX(2_Girdiler!$B$20:$I$20,G7977)))</f>
        <v>5.28264750039341</v>
      </c>
      <c r="I7977" s="16" t="n">
        <f aca="false">H7977/2_Girdiler!$B$17</f>
        <v>2.11644531265762</v>
      </c>
      <c r="J7977" s="16" t="n">
        <f aca="false">D7977+I7977</f>
        <v>10.292351777306</v>
      </c>
    </row>
    <row r="7978" customFormat="false" ht="15" hidden="false" customHeight="false" outlineLevel="0" collapsed="false">
      <c r="A7978" s="0" t="n">
        <v>7966</v>
      </c>
      <c r="B7978" s="7" t="n">
        <v>0.584294</v>
      </c>
      <c r="C7978" s="7" t="n">
        <v>0.380459</v>
      </c>
      <c r="D7978" s="16" t="n">
        <f aca="false">LOGINV(B7978,$B$7,$C$7)</f>
        <v>15.2482604981044</v>
      </c>
      <c r="E7978" s="16" t="n">
        <f aca="false">LOGINV(C7978,$B$8,$C$8)</f>
        <v>89.7312639466615</v>
      </c>
      <c r="F7978" s="16" t="n">
        <f aca="false">$B$5/100*E7978*2_Girdiler!$B$14*2_Girdiler!$B$15*2_Girdiler!$B$16</f>
        <v>2.257638600898</v>
      </c>
      <c r="G7978" s="16" t="n">
        <f aca="false">MIN(MATCH(F7978,2_Girdiler!$B$20:$I$20,1),7)</f>
        <v>1</v>
      </c>
      <c r="H7978" s="16" t="n">
        <f aca="false">IF(F7978&gt;=40,2_Girdiler!$I$21+(F7978-40)*(2_Girdiler!$I$21-2_Girdiler!$H$21)/(2_Girdiler!$I$20-2_Girdiler!$H$20),INDEX(2_Girdiler!$B$21:$I$21,G7978)+(F7978-INDEX(2_Girdiler!$B$20:$I$20,G7978))*(INDEX(2_Girdiler!$B$21:$I$21,G7978+1)-INDEX(2_Girdiler!$B$21:$I$21,G7978))/(INDEX(2_Girdiler!$B$20:$I$20,G7978+1)-INDEX(2_Girdiler!$B$20:$I$20,G7978)))</f>
        <v>4.96680492197561</v>
      </c>
      <c r="I7978" s="16" t="n">
        <f aca="false">H7978/2_Girdiler!$B$17</f>
        <v>1.9899058180992</v>
      </c>
      <c r="J7978" s="16" t="n">
        <f aca="false">D7978+I7978</f>
        <v>17.2381663162036</v>
      </c>
    </row>
    <row r="7979" customFormat="false" ht="15" hidden="false" customHeight="false" outlineLevel="0" collapsed="false">
      <c r="A7979" s="0" t="n">
        <v>7967</v>
      </c>
      <c r="B7979" s="7" t="n">
        <v>0.450618</v>
      </c>
      <c r="C7979" s="7" t="n">
        <v>0.28865</v>
      </c>
      <c r="D7979" s="16" t="n">
        <f aca="false">LOGINV(B7979,$B$7,$C$7)</f>
        <v>12.6369693189045</v>
      </c>
      <c r="E7979" s="16" t="n">
        <f aca="false">LOGINV(C7979,$B$8,$C$8)</f>
        <v>76.2083248219442</v>
      </c>
      <c r="F7979" s="16" t="n">
        <f aca="false">$B$5/100*E7979*2_Girdiler!$B$14*2_Girdiler!$B$15*2_Girdiler!$B$16</f>
        <v>1.91740145252011</v>
      </c>
      <c r="G7979" s="16" t="n">
        <f aca="false">MIN(MATCH(F7979,2_Girdiler!$B$20:$I$20,1),7)</f>
        <v>1</v>
      </c>
      <c r="H7979" s="16" t="n">
        <f aca="false">IF(F7979&gt;=40,2_Girdiler!$I$21+(F7979-40)*(2_Girdiler!$I$21-2_Girdiler!$H$21)/(2_Girdiler!$I$20-2_Girdiler!$H$20),INDEX(2_Girdiler!$B$21:$I$21,G7979)+(F7979-INDEX(2_Girdiler!$B$20:$I$20,G7979))*(INDEX(2_Girdiler!$B$21:$I$21,G7979+1)-INDEX(2_Girdiler!$B$21:$I$21,G7979))/(INDEX(2_Girdiler!$B$20:$I$20,G7979+1)-INDEX(2_Girdiler!$B$20:$I$20,G7979)))</f>
        <v>4.21828319554425</v>
      </c>
      <c r="I7979" s="16" t="n">
        <f aca="false">H7979/2_Girdiler!$B$17</f>
        <v>1.69001730590715</v>
      </c>
      <c r="J7979" s="16" t="n">
        <f aca="false">D7979+I7979</f>
        <v>14.3269866248116</v>
      </c>
    </row>
    <row r="7980" customFormat="false" ht="15" hidden="false" customHeight="false" outlineLevel="0" collapsed="false">
      <c r="A7980" s="0" t="n">
        <v>7968</v>
      </c>
      <c r="B7980" s="7" t="n">
        <v>0.407443</v>
      </c>
      <c r="C7980" s="7" t="n">
        <v>0.767665</v>
      </c>
      <c r="D7980" s="16" t="n">
        <f aca="false">LOGINV(B7980,$B$7,$C$7)</f>
        <v>11.8852404676292</v>
      </c>
      <c r="E7980" s="16" t="n">
        <f aca="false">LOGINV(C7980,$B$8,$C$8)</f>
        <v>175.073333115319</v>
      </c>
      <c r="F7980" s="16" t="n">
        <f aca="false">$B$5/100*E7980*2_Girdiler!$B$14*2_Girdiler!$B$15*2_Girdiler!$B$16</f>
        <v>4.40484506118141</v>
      </c>
      <c r="G7980" s="16" t="n">
        <f aca="false">MIN(MATCH(F7980,2_Girdiler!$B$20:$I$20,1),7)</f>
        <v>1</v>
      </c>
      <c r="H7980" s="16" t="n">
        <f aca="false">IF(F7980&gt;=40,2_Girdiler!$I$21+(F7980-40)*(2_Girdiler!$I$21-2_Girdiler!$H$21)/(2_Girdiler!$I$20-2_Girdiler!$H$20),INDEX(2_Girdiler!$B$21:$I$21,G7980)+(F7980-INDEX(2_Girdiler!$B$20:$I$20,G7980))*(INDEX(2_Girdiler!$B$21:$I$21,G7980+1)-INDEX(2_Girdiler!$B$21:$I$21,G7980))/(INDEX(2_Girdiler!$B$20:$I$20,G7980+1)-INDEX(2_Girdiler!$B$20:$I$20,G7980)))</f>
        <v>9.69065913459911</v>
      </c>
      <c r="I7980" s="16" t="n">
        <f aca="false">H7980/2_Girdiler!$B$17</f>
        <v>3.88247561482336</v>
      </c>
      <c r="J7980" s="16" t="n">
        <f aca="false">D7980+I7980</f>
        <v>15.7677160824526</v>
      </c>
    </row>
    <row r="7981" customFormat="false" ht="15" hidden="false" customHeight="false" outlineLevel="0" collapsed="false">
      <c r="A7981" s="0" t="n">
        <v>7969</v>
      </c>
      <c r="B7981" s="7" t="n">
        <v>0.890718</v>
      </c>
      <c r="C7981" s="7" t="n">
        <v>0.421104</v>
      </c>
      <c r="D7981" s="16" t="n">
        <f aca="false">LOGINV(B7981,$B$7,$C$7)</f>
        <v>26.8858511843451</v>
      </c>
      <c r="E7981" s="16" t="n">
        <f aca="false">LOGINV(C7981,$B$8,$C$8)</f>
        <v>96.0366042650535</v>
      </c>
      <c r="F7981" s="16" t="n">
        <f aca="false">$B$5/100*E7981*2_Girdiler!$B$14*2_Girdiler!$B$15*2_Girdiler!$B$16</f>
        <v>2.41628096330875</v>
      </c>
      <c r="G7981" s="16" t="n">
        <f aca="false">MIN(MATCH(F7981,2_Girdiler!$B$20:$I$20,1),7)</f>
        <v>1</v>
      </c>
      <c r="H7981" s="16" t="n">
        <f aca="false">IF(F7981&gt;=40,2_Girdiler!$I$21+(F7981-40)*(2_Girdiler!$I$21-2_Girdiler!$H$21)/(2_Girdiler!$I$20-2_Girdiler!$H$20),INDEX(2_Girdiler!$B$21:$I$21,G7981)+(F7981-INDEX(2_Girdiler!$B$20:$I$20,G7981))*(INDEX(2_Girdiler!$B$21:$I$21,G7981+1)-INDEX(2_Girdiler!$B$21:$I$21,G7981))/(INDEX(2_Girdiler!$B$20:$I$20,G7981+1)-INDEX(2_Girdiler!$B$20:$I$20,G7981)))</f>
        <v>5.31581811927924</v>
      </c>
      <c r="I7981" s="16" t="n">
        <f aca="false">H7981/2_Girdiler!$B$17</f>
        <v>2.12973482342918</v>
      </c>
      <c r="J7981" s="16" t="n">
        <f aca="false">D7981+I7981</f>
        <v>29.0155860077743</v>
      </c>
    </row>
    <row r="7982" customFormat="false" ht="15" hidden="false" customHeight="false" outlineLevel="0" collapsed="false">
      <c r="A7982" s="0" t="n">
        <v>7970</v>
      </c>
      <c r="B7982" s="7" t="n">
        <v>0.530417</v>
      </c>
      <c r="C7982" s="7" t="n">
        <v>0.699525</v>
      </c>
      <c r="D7982" s="16" t="n">
        <f aca="false">LOGINV(B7982,$B$7,$C$7)</f>
        <v>14.1305585776437</v>
      </c>
      <c r="E7982" s="16" t="n">
        <f aca="false">LOGINV(C7982,$B$8,$C$8)</f>
        <v>153.06276609728</v>
      </c>
      <c r="F7982" s="16" t="n">
        <f aca="false">$B$5/100*E7982*2_Girdiler!$B$14*2_Girdiler!$B$15*2_Girdiler!$B$16</f>
        <v>3.85105919500757</v>
      </c>
      <c r="G7982" s="16" t="n">
        <f aca="false">MIN(MATCH(F7982,2_Girdiler!$B$20:$I$20,1),7)</f>
        <v>1</v>
      </c>
      <c r="H7982" s="16" t="n">
        <f aca="false">IF(F7982&gt;=40,2_Girdiler!$I$21+(F7982-40)*(2_Girdiler!$I$21-2_Girdiler!$H$21)/(2_Girdiler!$I$20-2_Girdiler!$H$20),INDEX(2_Girdiler!$B$21:$I$21,G7982)+(F7982-INDEX(2_Girdiler!$B$20:$I$20,G7982))*(INDEX(2_Girdiler!$B$21:$I$21,G7982+1)-INDEX(2_Girdiler!$B$21:$I$21,G7982))/(INDEX(2_Girdiler!$B$20:$I$20,G7982+1)-INDEX(2_Girdiler!$B$20:$I$20,G7982)))</f>
        <v>8.47233022901665</v>
      </c>
      <c r="I7982" s="16" t="n">
        <f aca="false">H7982/2_Girdiler!$B$17</f>
        <v>3.39436307252269</v>
      </c>
      <c r="J7982" s="16" t="n">
        <f aca="false">D7982+I7982</f>
        <v>17.5249216501664</v>
      </c>
    </row>
    <row r="7983" customFormat="false" ht="15" hidden="false" customHeight="false" outlineLevel="0" collapsed="false">
      <c r="A7983" s="0" t="n">
        <v>7971</v>
      </c>
      <c r="B7983" s="7" t="n">
        <v>0.594704</v>
      </c>
      <c r="C7983" s="7" t="n">
        <v>0.683206</v>
      </c>
      <c r="D7983" s="16" t="n">
        <f aca="false">LOGINV(B7983,$B$7,$C$7)</f>
        <v>15.4775070459945</v>
      </c>
      <c r="E7983" s="16" t="n">
        <f aca="false">LOGINV(C7983,$B$8,$C$8)</f>
        <v>148.550926032519</v>
      </c>
      <c r="F7983" s="16" t="n">
        <f aca="false">$B$5/100*E7983*2_Girdiler!$B$14*2_Girdiler!$B$15*2_Girdiler!$B$16</f>
        <v>3.73754129897819</v>
      </c>
      <c r="G7983" s="16" t="n">
        <f aca="false">MIN(MATCH(F7983,2_Girdiler!$B$20:$I$20,1),7)</f>
        <v>1</v>
      </c>
      <c r="H7983" s="16" t="n">
        <f aca="false">IF(F7983&gt;=40,2_Girdiler!$I$21+(F7983-40)*(2_Girdiler!$I$21-2_Girdiler!$H$21)/(2_Girdiler!$I$20-2_Girdiler!$H$20),INDEX(2_Girdiler!$B$21:$I$21,G7983)+(F7983-INDEX(2_Girdiler!$B$20:$I$20,G7983))*(INDEX(2_Girdiler!$B$21:$I$21,G7983+1)-INDEX(2_Girdiler!$B$21:$I$21,G7983))/(INDEX(2_Girdiler!$B$20:$I$20,G7983+1)-INDEX(2_Girdiler!$B$20:$I$20,G7983)))</f>
        <v>8.22259085775201</v>
      </c>
      <c r="I7983" s="16" t="n">
        <f aca="false">H7983/2_Girdiler!$B$17</f>
        <v>3.29430723467629</v>
      </c>
      <c r="J7983" s="16" t="n">
        <f aca="false">D7983+I7983</f>
        <v>18.7718142806708</v>
      </c>
    </row>
    <row r="7984" customFormat="false" ht="15" hidden="false" customHeight="false" outlineLevel="0" collapsed="false">
      <c r="A7984" s="0" t="n">
        <v>7972</v>
      </c>
      <c r="B7984" s="7" t="n">
        <v>0.916242</v>
      </c>
      <c r="C7984" s="7" t="n">
        <v>0.843021</v>
      </c>
      <c r="D7984" s="16" t="n">
        <f aca="false">LOGINV(B7984,$B$7,$C$7)</f>
        <v>29.2283728950396</v>
      </c>
      <c r="E7984" s="16" t="n">
        <f aca="false">LOGINV(C7984,$B$8,$C$8)</f>
        <v>209.184444173092</v>
      </c>
      <c r="F7984" s="16" t="n">
        <f aca="false">$B$5/100*E7984*2_Girdiler!$B$14*2_Girdiler!$B$15*2_Girdiler!$B$16</f>
        <v>5.26308061539499</v>
      </c>
      <c r="G7984" s="16" t="n">
        <f aca="false">MIN(MATCH(F7984,2_Girdiler!$B$20:$I$20,1),7)</f>
        <v>2</v>
      </c>
      <c r="H7984" s="16" t="n">
        <f aca="false">IF(F7984&gt;=40,2_Girdiler!$I$21+(F7984-40)*(2_Girdiler!$I$21-2_Girdiler!$H$21)/(2_Girdiler!$I$20-2_Girdiler!$H$20),INDEX(2_Girdiler!$B$21:$I$21,G7984)+(F7984-INDEX(2_Girdiler!$B$20:$I$20,G7984))*(INDEX(2_Girdiler!$B$21:$I$21,G7984+1)-INDEX(2_Girdiler!$B$21:$I$21,G7984))/(INDEX(2_Girdiler!$B$20:$I$20,G7984+1)-INDEX(2_Girdiler!$B$20:$I$20,G7984)))</f>
        <v>11.420928984632</v>
      </c>
      <c r="I7984" s="16" t="n">
        <f aca="false">H7984/2_Girdiler!$B$17</f>
        <v>4.57569270217628</v>
      </c>
      <c r="J7984" s="16" t="n">
        <f aca="false">D7984+I7984</f>
        <v>33.8040655972159</v>
      </c>
    </row>
    <row r="7985" customFormat="false" ht="15" hidden="false" customHeight="false" outlineLevel="0" collapsed="false">
      <c r="A7985" s="0" t="n">
        <v>7973</v>
      </c>
      <c r="B7985" s="7" t="n">
        <v>0.719496</v>
      </c>
      <c r="C7985" s="7" t="n">
        <v>0.768809</v>
      </c>
      <c r="D7985" s="16" t="n">
        <f aca="false">LOGINV(B7985,$B$7,$C$7)</f>
        <v>18.7246655485425</v>
      </c>
      <c r="E7985" s="16" t="n">
        <f aca="false">LOGINV(C7985,$B$8,$C$8)</f>
        <v>175.497802547987</v>
      </c>
      <c r="F7985" s="16" t="n">
        <f aca="false">$B$5/100*E7985*2_Girdiler!$B$14*2_Girdiler!$B$15*2_Girdiler!$B$16</f>
        <v>4.41552471210737</v>
      </c>
      <c r="G7985" s="16" t="n">
        <f aca="false">MIN(MATCH(F7985,2_Girdiler!$B$20:$I$20,1),7)</f>
        <v>1</v>
      </c>
      <c r="H7985" s="16" t="n">
        <f aca="false">IF(F7985&gt;=40,2_Girdiler!$I$21+(F7985-40)*(2_Girdiler!$I$21-2_Girdiler!$H$21)/(2_Girdiler!$I$20-2_Girdiler!$H$20),INDEX(2_Girdiler!$B$21:$I$21,G7985)+(F7985-INDEX(2_Girdiler!$B$20:$I$20,G7985))*(INDEX(2_Girdiler!$B$21:$I$21,G7985+1)-INDEX(2_Girdiler!$B$21:$I$21,G7985))/(INDEX(2_Girdiler!$B$20:$I$20,G7985+1)-INDEX(2_Girdiler!$B$20:$I$20,G7985)))</f>
        <v>9.7141543666362</v>
      </c>
      <c r="I7985" s="16" t="n">
        <f aca="false">H7985/2_Girdiler!$B$17</f>
        <v>3.89188876868438</v>
      </c>
      <c r="J7985" s="16" t="n">
        <f aca="false">D7985+I7985</f>
        <v>22.6165543172269</v>
      </c>
    </row>
    <row r="7986" customFormat="false" ht="15" hidden="false" customHeight="false" outlineLevel="0" collapsed="false">
      <c r="A7986" s="0" t="n">
        <v>7974</v>
      </c>
      <c r="B7986" s="7" t="n">
        <v>0.922363</v>
      </c>
      <c r="C7986" s="7" t="n">
        <v>0.799192</v>
      </c>
      <c r="D7986" s="16" t="n">
        <f aca="false">LOGINV(B7986,$B$7,$C$7)</f>
        <v>29.9026586060784</v>
      </c>
      <c r="E7986" s="16" t="n">
        <f aca="false">LOGINV(C7986,$B$8,$C$8)</f>
        <v>187.66056984988</v>
      </c>
      <c r="F7986" s="16" t="n">
        <f aca="false">$B$5/100*E7986*2_Girdiler!$B$14*2_Girdiler!$B$15*2_Girdiler!$B$16</f>
        <v>4.72153993742298</v>
      </c>
      <c r="G7986" s="16" t="n">
        <f aca="false">MIN(MATCH(F7986,2_Girdiler!$B$20:$I$20,1),7)</f>
        <v>1</v>
      </c>
      <c r="H7986" s="16" t="n">
        <f aca="false">IF(F7986&gt;=40,2_Girdiler!$I$21+(F7986-40)*(2_Girdiler!$I$21-2_Girdiler!$H$21)/(2_Girdiler!$I$20-2_Girdiler!$H$20),INDEX(2_Girdiler!$B$21:$I$21,G7986)+(F7986-INDEX(2_Girdiler!$B$20:$I$20,G7986))*(INDEX(2_Girdiler!$B$21:$I$21,G7986+1)-INDEX(2_Girdiler!$B$21:$I$21,G7986))/(INDEX(2_Girdiler!$B$20:$I$20,G7986+1)-INDEX(2_Girdiler!$B$20:$I$20,G7986)))</f>
        <v>10.3873878623306</v>
      </c>
      <c r="I7986" s="16" t="n">
        <f aca="false">H7986/2_Girdiler!$B$17</f>
        <v>4.16161372689526</v>
      </c>
      <c r="J7986" s="16" t="n">
        <f aca="false">D7986+I7986</f>
        <v>34.0642723329736</v>
      </c>
    </row>
    <row r="7987" customFormat="false" ht="15" hidden="false" customHeight="false" outlineLevel="0" collapsed="false">
      <c r="A7987" s="0" t="n">
        <v>7975</v>
      </c>
      <c r="B7987" s="7" t="n">
        <v>0.895281</v>
      </c>
      <c r="C7987" s="7" t="n">
        <v>0.837319</v>
      </c>
      <c r="D7987" s="16" t="n">
        <f aca="false">LOGINV(B7987,$B$7,$C$7)</f>
        <v>27.2594320041239</v>
      </c>
      <c r="E7987" s="16" t="n">
        <f aca="false">LOGINV(C7987,$B$8,$C$8)</f>
        <v>206.041488927284</v>
      </c>
      <c r="F7987" s="16" t="n">
        <f aca="false">$B$5/100*E7987*2_Girdiler!$B$14*2_Girdiler!$B$15*2_Girdiler!$B$16</f>
        <v>5.18400386141046</v>
      </c>
      <c r="G7987" s="16" t="n">
        <f aca="false">MIN(MATCH(F7987,2_Girdiler!$B$20:$I$20,1),7)</f>
        <v>2</v>
      </c>
      <c r="H7987" s="16" t="n">
        <f aca="false">IF(F7987&gt;=40,2_Girdiler!$I$21+(F7987-40)*(2_Girdiler!$I$21-2_Girdiler!$H$21)/(2_Girdiler!$I$20-2_Girdiler!$H$20),INDEX(2_Girdiler!$B$21:$I$21,G7987)+(F7987-INDEX(2_Girdiler!$B$20:$I$20,G7987))*(INDEX(2_Girdiler!$B$21:$I$21,G7987+1)-INDEX(2_Girdiler!$B$21:$I$21,G7987))/(INDEX(2_Girdiler!$B$20:$I$20,G7987+1)-INDEX(2_Girdiler!$B$20:$I$20,G7987)))</f>
        <v>11.2944061782567</v>
      </c>
      <c r="I7987" s="16" t="n">
        <f aca="false">H7987/2_Girdiler!$B$17</f>
        <v>4.52500247526311</v>
      </c>
      <c r="J7987" s="16" t="n">
        <f aca="false">D7987+I7987</f>
        <v>31.784434479387</v>
      </c>
    </row>
    <row r="7988" customFormat="false" ht="15" hidden="false" customHeight="false" outlineLevel="0" collapsed="false">
      <c r="A7988" s="0" t="n">
        <v>7976</v>
      </c>
      <c r="B7988" s="7" t="n">
        <v>0.046856</v>
      </c>
      <c r="C7988" s="7" t="n">
        <v>0.516494</v>
      </c>
      <c r="D7988" s="16" t="n">
        <f aca="false">LOGINV(B7988,$B$7,$C$7)</f>
        <v>5.32026468786635</v>
      </c>
      <c r="E7988" s="16" t="n">
        <f aca="false">LOGINV(C7988,$B$8,$C$8)</f>
        <v>112.159779227305</v>
      </c>
      <c r="F7988" s="16" t="n">
        <f aca="false">$B$5/100*E7988*2_Girdiler!$B$14*2_Girdiler!$B$15*2_Girdiler!$B$16</f>
        <v>2.82194004535899</v>
      </c>
      <c r="G7988" s="16" t="n">
        <f aca="false">MIN(MATCH(F7988,2_Girdiler!$B$20:$I$20,1),7)</f>
        <v>1</v>
      </c>
      <c r="H7988" s="16" t="n">
        <f aca="false">IF(F7988&gt;=40,2_Girdiler!$I$21+(F7988-40)*(2_Girdiler!$I$21-2_Girdiler!$H$21)/(2_Girdiler!$I$20-2_Girdiler!$H$20),INDEX(2_Girdiler!$B$21:$I$21,G7988)+(F7988-INDEX(2_Girdiler!$B$20:$I$20,G7988))*(INDEX(2_Girdiler!$B$21:$I$21,G7988+1)-INDEX(2_Girdiler!$B$21:$I$21,G7988))/(INDEX(2_Girdiler!$B$20:$I$20,G7988+1)-INDEX(2_Girdiler!$B$20:$I$20,G7988)))</f>
        <v>6.20826809978978</v>
      </c>
      <c r="I7988" s="16" t="n">
        <f aca="false">H7988/2_Girdiler!$B$17</f>
        <v>2.48728689895424</v>
      </c>
      <c r="J7988" s="16" t="n">
        <f aca="false">D7988+I7988</f>
        <v>7.80755158682059</v>
      </c>
    </row>
    <row r="7989" customFormat="false" ht="15" hidden="false" customHeight="false" outlineLevel="0" collapsed="false">
      <c r="A7989" s="0" t="n">
        <v>7977</v>
      </c>
      <c r="B7989" s="7" t="n">
        <v>0.421391</v>
      </c>
      <c r="C7989" s="7" t="n">
        <v>0.168931</v>
      </c>
      <c r="D7989" s="16" t="n">
        <f aca="false">LOGINV(B7989,$B$7,$C$7)</f>
        <v>12.1247325668467</v>
      </c>
      <c r="E7989" s="16" t="n">
        <f aca="false">LOGINV(C7989,$B$8,$C$8)</f>
        <v>58.8259485779095</v>
      </c>
      <c r="F7989" s="16" t="n">
        <f aca="false">$B$5/100*E7989*2_Girdiler!$B$14*2_Girdiler!$B$15*2_Girdiler!$B$16</f>
        <v>1.4800608662202</v>
      </c>
      <c r="G7989" s="16" t="n">
        <f aca="false">MIN(MATCH(F7989,2_Girdiler!$B$20:$I$20,1),7)</f>
        <v>1</v>
      </c>
      <c r="H7989" s="16" t="n">
        <f aca="false">IF(F7989&gt;=40,2_Girdiler!$I$21+(F7989-40)*(2_Girdiler!$I$21-2_Girdiler!$H$21)/(2_Girdiler!$I$20-2_Girdiler!$H$20),INDEX(2_Girdiler!$B$21:$I$21,G7989)+(F7989-INDEX(2_Girdiler!$B$20:$I$20,G7989))*(INDEX(2_Girdiler!$B$21:$I$21,G7989+1)-INDEX(2_Girdiler!$B$21:$I$21,G7989))/(INDEX(2_Girdiler!$B$20:$I$20,G7989+1)-INDEX(2_Girdiler!$B$20:$I$20,G7989)))</f>
        <v>3.25613390568445</v>
      </c>
      <c r="I7989" s="16" t="n">
        <f aca="false">H7989/2_Girdiler!$B$17</f>
        <v>1.30454082759794</v>
      </c>
      <c r="J7989" s="16" t="n">
        <f aca="false">D7989+I7989</f>
        <v>13.4292733944447</v>
      </c>
    </row>
    <row r="7990" customFormat="false" ht="15" hidden="false" customHeight="false" outlineLevel="0" collapsed="false">
      <c r="A7990" s="0" t="n">
        <v>7978</v>
      </c>
      <c r="B7990" s="7" t="n">
        <v>0.423531</v>
      </c>
      <c r="C7990" s="7" t="n">
        <v>0.908714</v>
      </c>
      <c r="D7990" s="16" t="n">
        <f aca="false">LOGINV(B7990,$B$7,$C$7)</f>
        <v>12.1617420868301</v>
      </c>
      <c r="E7990" s="16" t="n">
        <f aca="false">LOGINV(C7990,$B$8,$C$8)</f>
        <v>258.165668082646</v>
      </c>
      <c r="F7990" s="16" t="n">
        <f aca="false">$B$5/100*E7990*2_Girdiler!$B$14*2_Girdiler!$B$15*2_Girdiler!$B$16</f>
        <v>6.49544820895937</v>
      </c>
      <c r="G7990" s="16" t="n">
        <f aca="false">MIN(MATCH(F7990,2_Girdiler!$B$20:$I$20,1),7)</f>
        <v>2</v>
      </c>
      <c r="H7990" s="16" t="n">
        <f aca="false">IF(F7990&gt;=40,2_Girdiler!$I$21+(F7990-40)*(2_Girdiler!$I$21-2_Girdiler!$H$21)/(2_Girdiler!$I$20-2_Girdiler!$H$20),INDEX(2_Girdiler!$B$21:$I$21,G7990)+(F7990-INDEX(2_Girdiler!$B$20:$I$20,G7990))*(INDEX(2_Girdiler!$B$21:$I$21,G7990+1)-INDEX(2_Girdiler!$B$21:$I$21,G7990))/(INDEX(2_Girdiler!$B$20:$I$20,G7990+1)-INDEX(2_Girdiler!$B$20:$I$20,G7990)))</f>
        <v>13.392717134335</v>
      </c>
      <c r="I7990" s="16" t="n">
        <f aca="false">H7990/2_Girdiler!$B$17</f>
        <v>5.36567192882011</v>
      </c>
      <c r="J7990" s="16" t="n">
        <f aca="false">D7990+I7990</f>
        <v>17.5274140156503</v>
      </c>
    </row>
    <row r="7991" customFormat="false" ht="15" hidden="false" customHeight="false" outlineLevel="0" collapsed="false">
      <c r="A7991" s="0" t="n">
        <v>7979</v>
      </c>
      <c r="B7991" s="7" t="n">
        <v>0.523975</v>
      </c>
      <c r="C7991" s="7" t="n">
        <v>0.898456</v>
      </c>
      <c r="D7991" s="16" t="n">
        <f aca="false">LOGINV(B7991,$B$7,$C$7)</f>
        <v>14.003648871818</v>
      </c>
      <c r="E7991" s="16" t="n">
        <f aca="false">LOGINV(C7991,$B$8,$C$8)</f>
        <v>248.346095719052</v>
      </c>
      <c r="F7991" s="16" t="n">
        <f aca="false">$B$5/100*E7991*2_Girdiler!$B$14*2_Girdiler!$B$15*2_Girdiler!$B$16</f>
        <v>6.24838776829136</v>
      </c>
      <c r="G7991" s="16" t="n">
        <f aca="false">MIN(MATCH(F7991,2_Girdiler!$B$20:$I$20,1),7)</f>
        <v>2</v>
      </c>
      <c r="H7991" s="16" t="n">
        <f aca="false">IF(F7991&gt;=40,2_Girdiler!$I$21+(F7991-40)*(2_Girdiler!$I$21-2_Girdiler!$H$21)/(2_Girdiler!$I$20-2_Girdiler!$H$20),INDEX(2_Girdiler!$B$21:$I$21,G7991)+(F7991-INDEX(2_Girdiler!$B$20:$I$20,G7991))*(INDEX(2_Girdiler!$B$21:$I$21,G7991+1)-INDEX(2_Girdiler!$B$21:$I$21,G7991))/(INDEX(2_Girdiler!$B$20:$I$20,G7991+1)-INDEX(2_Girdiler!$B$20:$I$20,G7991)))</f>
        <v>12.9974204292662</v>
      </c>
      <c r="I7991" s="16" t="n">
        <f aca="false">H7991/2_Girdiler!$B$17</f>
        <v>5.20729985146882</v>
      </c>
      <c r="J7991" s="16" t="n">
        <f aca="false">D7991+I7991</f>
        <v>19.2109487232868</v>
      </c>
    </row>
    <row r="7992" customFormat="false" ht="15" hidden="false" customHeight="false" outlineLevel="0" collapsed="false">
      <c r="A7992" s="0" t="n">
        <v>7980</v>
      </c>
      <c r="B7992" s="7" t="n">
        <v>0.502679</v>
      </c>
      <c r="C7992" s="7" t="n">
        <v>0.867155</v>
      </c>
      <c r="D7992" s="16" t="n">
        <f aca="false">LOGINV(B7992,$B$7,$C$7)</f>
        <v>13.5928390341923</v>
      </c>
      <c r="E7992" s="16" t="n">
        <f aca="false">LOGINV(C7992,$B$8,$C$8)</f>
        <v>224.011696230782</v>
      </c>
      <c r="F7992" s="16" t="n">
        <f aca="false">$B$5/100*E7992*2_Girdiler!$B$14*2_Girdiler!$B$15*2_Girdiler!$B$16</f>
        <v>5.63613427716647</v>
      </c>
      <c r="G7992" s="16" t="n">
        <f aca="false">MIN(MATCH(F7992,2_Girdiler!$B$20:$I$20,1),7)</f>
        <v>2</v>
      </c>
      <c r="H7992" s="16" t="n">
        <f aca="false">IF(F7992&gt;=40,2_Girdiler!$I$21+(F7992-40)*(2_Girdiler!$I$21-2_Girdiler!$H$21)/(2_Girdiler!$I$20-2_Girdiler!$H$20),INDEX(2_Girdiler!$B$21:$I$21,G7992)+(F7992-INDEX(2_Girdiler!$B$20:$I$20,G7992))*(INDEX(2_Girdiler!$B$21:$I$21,G7992+1)-INDEX(2_Girdiler!$B$21:$I$21,G7992))/(INDEX(2_Girdiler!$B$20:$I$20,G7992+1)-INDEX(2_Girdiler!$B$20:$I$20,G7992)))</f>
        <v>12.0178148434664</v>
      </c>
      <c r="I7992" s="16" t="n">
        <f aca="false">H7992/2_Girdiler!$B$17</f>
        <v>4.8148296648503</v>
      </c>
      <c r="J7992" s="16" t="n">
        <f aca="false">D7992+I7992</f>
        <v>18.4076686990426</v>
      </c>
    </row>
    <row r="7993" customFormat="false" ht="15" hidden="false" customHeight="false" outlineLevel="0" collapsed="false">
      <c r="A7993" s="0" t="n">
        <v>7981</v>
      </c>
      <c r="B7993" s="7" t="n">
        <v>0.612384</v>
      </c>
      <c r="C7993" s="7" t="n">
        <v>0.394339</v>
      </c>
      <c r="D7993" s="16" t="n">
        <f aca="false">LOGINV(B7993,$B$7,$C$7)</f>
        <v>15.8783870282669</v>
      </c>
      <c r="E7993" s="16" t="n">
        <f aca="false">LOGINV(C7993,$B$8,$C$8)</f>
        <v>91.8555479101063</v>
      </c>
      <c r="F7993" s="16" t="n">
        <f aca="false">$B$5/100*E7993*2_Girdiler!$B$14*2_Girdiler!$B$15*2_Girdiler!$B$16</f>
        <v>2.31108558541827</v>
      </c>
      <c r="G7993" s="16" t="n">
        <f aca="false">MIN(MATCH(F7993,2_Girdiler!$B$20:$I$20,1),7)</f>
        <v>1</v>
      </c>
      <c r="H7993" s="16" t="n">
        <f aca="false">IF(F7993&gt;=40,2_Girdiler!$I$21+(F7993-40)*(2_Girdiler!$I$21-2_Girdiler!$H$21)/(2_Girdiler!$I$20-2_Girdiler!$H$20),INDEX(2_Girdiler!$B$21:$I$21,G7993)+(F7993-INDEX(2_Girdiler!$B$20:$I$20,G7993))*(INDEX(2_Girdiler!$B$21:$I$21,G7993+1)-INDEX(2_Girdiler!$B$21:$I$21,G7993))/(INDEX(2_Girdiler!$B$20:$I$20,G7993+1)-INDEX(2_Girdiler!$B$20:$I$20,G7993)))</f>
        <v>5.0843882879202</v>
      </c>
      <c r="I7993" s="16" t="n">
        <f aca="false">H7993/2_Girdiler!$B$17</f>
        <v>2.03701453842957</v>
      </c>
      <c r="J7993" s="16" t="n">
        <f aca="false">D7993+I7993</f>
        <v>17.9154015666964</v>
      </c>
    </row>
    <row r="7994" customFormat="false" ht="15" hidden="false" customHeight="false" outlineLevel="0" collapsed="false">
      <c r="A7994" s="0" t="n">
        <v>7982</v>
      </c>
      <c r="B7994" s="7" t="n">
        <v>0.208587</v>
      </c>
      <c r="C7994" s="7" t="n">
        <v>0.727372</v>
      </c>
      <c r="D7994" s="16" t="n">
        <f aca="false">LOGINV(B7994,$B$7,$C$7)</f>
        <v>8.61549680159888</v>
      </c>
      <c r="E7994" s="16" t="n">
        <f aca="false">LOGINV(C7994,$B$8,$C$8)</f>
        <v>161.367079972749</v>
      </c>
      <c r="F7994" s="16" t="n">
        <f aca="false">$B$5/100*E7994*2_Girdiler!$B$14*2_Girdiler!$B$15*2_Girdiler!$B$16</f>
        <v>4.05999573211437</v>
      </c>
      <c r="G7994" s="16" t="n">
        <f aca="false">MIN(MATCH(F7994,2_Girdiler!$B$20:$I$20,1),7)</f>
        <v>1</v>
      </c>
      <c r="H7994" s="16" t="n">
        <f aca="false">IF(F7994&gt;=40,2_Girdiler!$I$21+(F7994-40)*(2_Girdiler!$I$21-2_Girdiler!$H$21)/(2_Girdiler!$I$20-2_Girdiler!$H$20),INDEX(2_Girdiler!$B$21:$I$21,G7994)+(F7994-INDEX(2_Girdiler!$B$20:$I$20,G7994))*(INDEX(2_Girdiler!$B$21:$I$21,G7994+1)-INDEX(2_Girdiler!$B$21:$I$21,G7994))/(INDEX(2_Girdiler!$B$20:$I$20,G7994+1)-INDEX(2_Girdiler!$B$20:$I$20,G7994)))</f>
        <v>8.93199061065161</v>
      </c>
      <c r="I7994" s="16" t="n">
        <f aca="false">H7994/2_Girdiler!$B$17</f>
        <v>3.57852187926747</v>
      </c>
      <c r="J7994" s="16" t="n">
        <f aca="false">D7994+I7994</f>
        <v>12.1940186808664</v>
      </c>
    </row>
    <row r="7995" customFormat="false" ht="15" hidden="false" customHeight="false" outlineLevel="0" collapsed="false">
      <c r="A7995" s="0" t="n">
        <v>7983</v>
      </c>
      <c r="B7995" s="7" t="n">
        <v>0.622434</v>
      </c>
      <c r="C7995" s="7" t="n">
        <v>0.610839</v>
      </c>
      <c r="D7995" s="16" t="n">
        <f aca="false">LOGINV(B7995,$B$7,$C$7)</f>
        <v>16.1132466754328</v>
      </c>
      <c r="E7995" s="16" t="n">
        <f aca="false">LOGINV(C7995,$B$8,$C$8)</f>
        <v>130.966488598391</v>
      </c>
      <c r="F7995" s="16" t="n">
        <f aca="false">$B$5/100*E7995*2_Girdiler!$B$14*2_Girdiler!$B$15*2_Girdiler!$B$16</f>
        <v>3.29511685313553</v>
      </c>
      <c r="G7995" s="16" t="n">
        <f aca="false">MIN(MATCH(F7995,2_Girdiler!$B$20:$I$20,1),7)</f>
        <v>1</v>
      </c>
      <c r="H7995" s="16" t="n">
        <f aca="false">IF(F7995&gt;=40,2_Girdiler!$I$21+(F7995-40)*(2_Girdiler!$I$21-2_Girdiler!$H$21)/(2_Girdiler!$I$20-2_Girdiler!$H$20),INDEX(2_Girdiler!$B$21:$I$21,G7995)+(F7995-INDEX(2_Girdiler!$B$20:$I$20,G7995))*(INDEX(2_Girdiler!$B$21:$I$21,G7995+1)-INDEX(2_Girdiler!$B$21:$I$21,G7995))/(INDEX(2_Girdiler!$B$20:$I$20,G7995+1)-INDEX(2_Girdiler!$B$20:$I$20,G7995)))</f>
        <v>7.24925707689816</v>
      </c>
      <c r="I7995" s="16" t="n">
        <f aca="false">H7995/2_Girdiler!$B$17</f>
        <v>2.90434979042394</v>
      </c>
      <c r="J7995" s="16" t="n">
        <f aca="false">D7995+I7995</f>
        <v>19.0175964658567</v>
      </c>
    </row>
    <row r="7996" customFormat="false" ht="15" hidden="false" customHeight="false" outlineLevel="0" collapsed="false">
      <c r="A7996" s="0" t="n">
        <v>7984</v>
      </c>
      <c r="B7996" s="7" t="n">
        <v>0.161963</v>
      </c>
      <c r="C7996" s="7" t="n">
        <v>0.267962</v>
      </c>
      <c r="D7996" s="16" t="n">
        <f aca="false">LOGINV(B7996,$B$7,$C$7)</f>
        <v>7.81440084351608</v>
      </c>
      <c r="E7996" s="16" t="n">
        <f aca="false">LOGINV(C7996,$B$8,$C$8)</f>
        <v>73.2348999492997</v>
      </c>
      <c r="F7996" s="16" t="n">
        <f aca="false">$B$5/100*E7996*2_Girdiler!$B$14*2_Girdiler!$B$15*2_Girdiler!$B$16</f>
        <v>1.84259008272438</v>
      </c>
      <c r="G7996" s="16" t="n">
        <f aca="false">MIN(MATCH(F7996,2_Girdiler!$B$20:$I$20,1),7)</f>
        <v>1</v>
      </c>
      <c r="H7996" s="16" t="n">
        <f aca="false">IF(F7996&gt;=40,2_Girdiler!$I$21+(F7996-40)*(2_Girdiler!$I$21-2_Girdiler!$H$21)/(2_Girdiler!$I$20-2_Girdiler!$H$20),INDEX(2_Girdiler!$B$21:$I$21,G7996)+(F7996-INDEX(2_Girdiler!$B$20:$I$20,G7996))*(INDEX(2_Girdiler!$B$21:$I$21,G7996+1)-INDEX(2_Girdiler!$B$21:$I$21,G7996))/(INDEX(2_Girdiler!$B$20:$I$20,G7996+1)-INDEX(2_Girdiler!$B$20:$I$20,G7996)))</f>
        <v>4.05369818199364</v>
      </c>
      <c r="I7996" s="16" t="n">
        <f aca="false">H7996/2_Girdiler!$B$17</f>
        <v>1.62407779727309</v>
      </c>
      <c r="J7996" s="16" t="n">
        <f aca="false">D7996+I7996</f>
        <v>9.43847864078918</v>
      </c>
    </row>
    <row r="7997" customFormat="false" ht="15" hidden="false" customHeight="false" outlineLevel="0" collapsed="false">
      <c r="A7997" s="0" t="n">
        <v>7985</v>
      </c>
      <c r="B7997" s="7" t="n">
        <v>0.636703</v>
      </c>
      <c r="C7997" s="7" t="n">
        <v>0.989553</v>
      </c>
      <c r="D7997" s="16" t="n">
        <f aca="false">LOGINV(B7997,$B$7,$C$7)</f>
        <v>16.4561685063126</v>
      </c>
      <c r="E7997" s="16" t="n">
        <f aca="false">LOGINV(C7997,$B$8,$C$8)</f>
        <v>485.056750186763</v>
      </c>
      <c r="F7997" s="16" t="n">
        <f aca="false">$B$5/100*E7997*2_Girdiler!$B$14*2_Girdiler!$B$15*2_Girdiler!$B$16</f>
        <v>12.2040278346989</v>
      </c>
      <c r="G7997" s="16" t="n">
        <f aca="false">MIN(MATCH(F7997,2_Girdiler!$B$20:$I$20,1),7)</f>
        <v>3</v>
      </c>
      <c r="H7997" s="16" t="n">
        <f aca="false">IF(F7997&gt;=40,2_Girdiler!$I$21+(F7997-40)*(2_Girdiler!$I$21-2_Girdiler!$H$21)/(2_Girdiler!$I$20-2_Girdiler!$H$20),INDEX(2_Girdiler!$B$21:$I$21,G7997)+(F7997-INDEX(2_Girdiler!$B$20:$I$20,G7997))*(INDEX(2_Girdiler!$B$21:$I$21,G7997+1)-INDEX(2_Girdiler!$B$21:$I$21,G7997))/(INDEX(2_Girdiler!$B$20:$I$20,G7997+1)-INDEX(2_Girdiler!$B$20:$I$20,G7997)))</f>
        <v>20.9836250512291</v>
      </c>
      <c r="I7997" s="16" t="n">
        <f aca="false">H7997/2_Girdiler!$B$17</f>
        <v>8.40690106219113</v>
      </c>
      <c r="J7997" s="16" t="n">
        <f aca="false">D7997+I7997</f>
        <v>24.8630695685037</v>
      </c>
    </row>
    <row r="7998" customFormat="false" ht="15" hidden="false" customHeight="false" outlineLevel="0" collapsed="false">
      <c r="A7998" s="0" t="n">
        <v>7986</v>
      </c>
      <c r="B7998" s="7" t="n">
        <v>0.729049</v>
      </c>
      <c r="C7998" s="7" t="n">
        <v>0.711021</v>
      </c>
      <c r="D7998" s="16" t="n">
        <f aca="false">LOGINV(B7998,$B$7,$C$7)</f>
        <v>19.0254999269957</v>
      </c>
      <c r="E7998" s="16" t="n">
        <f aca="false">LOGINV(C7998,$B$8,$C$8)</f>
        <v>156.392028275306</v>
      </c>
      <c r="F7998" s="16" t="n">
        <f aca="false">$B$5/100*E7998*2_Girdiler!$B$14*2_Girdiler!$B$15*2_Girdiler!$B$16</f>
        <v>3.9348234314067</v>
      </c>
      <c r="G7998" s="16" t="n">
        <f aca="false">MIN(MATCH(F7998,2_Girdiler!$B$20:$I$20,1),7)</f>
        <v>1</v>
      </c>
      <c r="H7998" s="16" t="n">
        <f aca="false">IF(F7998&gt;=40,2_Girdiler!$I$21+(F7998-40)*(2_Girdiler!$I$21-2_Girdiler!$H$21)/(2_Girdiler!$I$20-2_Girdiler!$H$20),INDEX(2_Girdiler!$B$21:$I$21,G7998)+(F7998-INDEX(2_Girdiler!$B$20:$I$20,G7998))*(INDEX(2_Girdiler!$B$21:$I$21,G7998+1)-INDEX(2_Girdiler!$B$21:$I$21,G7998))/(INDEX(2_Girdiler!$B$20:$I$20,G7998+1)-INDEX(2_Girdiler!$B$20:$I$20,G7998)))</f>
        <v>8.65661154909473</v>
      </c>
      <c r="I7998" s="16" t="n">
        <f aca="false">H7998/2_Girdiler!$B$17</f>
        <v>3.46819372960526</v>
      </c>
      <c r="J7998" s="16" t="n">
        <f aca="false">D7998+I7998</f>
        <v>22.493693656601</v>
      </c>
    </row>
    <row r="7999" customFormat="false" ht="15" hidden="false" customHeight="false" outlineLevel="0" collapsed="false">
      <c r="A7999" s="0" t="n">
        <v>7987</v>
      </c>
      <c r="B7999" s="7" t="n">
        <v>0.502711</v>
      </c>
      <c r="C7999" s="7" t="n">
        <v>0.320622</v>
      </c>
      <c r="D7999" s="16" t="n">
        <f aca="false">LOGINV(B7999,$B$7,$C$7)</f>
        <v>13.5934468005684</v>
      </c>
      <c r="E7999" s="16" t="n">
        <f aca="false">LOGINV(C7999,$B$8,$C$8)</f>
        <v>80.8383752118726</v>
      </c>
      <c r="F7999" s="16" t="n">
        <f aca="false">$B$5/100*E7999*2_Girdiler!$B$14*2_Girdiler!$B$15*2_Girdiler!$B$16</f>
        <v>2.03389352033072</v>
      </c>
      <c r="G7999" s="16" t="n">
        <f aca="false">MIN(MATCH(F7999,2_Girdiler!$B$20:$I$20,1),7)</f>
        <v>1</v>
      </c>
      <c r="H7999" s="16" t="n">
        <f aca="false">IF(F7999&gt;=40,2_Girdiler!$I$21+(F7999-40)*(2_Girdiler!$I$21-2_Girdiler!$H$21)/(2_Girdiler!$I$20-2_Girdiler!$H$20),INDEX(2_Girdiler!$B$21:$I$21,G7999)+(F7999-INDEX(2_Girdiler!$B$20:$I$20,G7999))*(INDEX(2_Girdiler!$B$21:$I$21,G7999+1)-INDEX(2_Girdiler!$B$21:$I$21,G7999))/(INDEX(2_Girdiler!$B$20:$I$20,G7999+1)-INDEX(2_Girdiler!$B$20:$I$20,G7999)))</f>
        <v>4.47456574472758</v>
      </c>
      <c r="I7999" s="16" t="n">
        <f aca="false">H7999/2_Girdiler!$B$17</f>
        <v>1.79269460926586</v>
      </c>
      <c r="J7999" s="16" t="n">
        <f aca="false">D7999+I7999</f>
        <v>15.3861414098343</v>
      </c>
    </row>
    <row r="8000" customFormat="false" ht="15" hidden="false" customHeight="false" outlineLevel="0" collapsed="false">
      <c r="A8000" s="0" t="n">
        <v>7988</v>
      </c>
      <c r="B8000" s="7" t="n">
        <v>0.095242</v>
      </c>
      <c r="C8000" s="7" t="n">
        <v>0.520783</v>
      </c>
      <c r="D8000" s="16" t="n">
        <f aca="false">LOGINV(B8000,$B$7,$C$7)</f>
        <v>6.52786892473036</v>
      </c>
      <c r="E8000" s="16" t="n">
        <f aca="false">LOGINV(C8000,$B$8,$C$8)</f>
        <v>112.941704512119</v>
      </c>
      <c r="F8000" s="16" t="n">
        <f aca="false">$B$5/100*E8000*2_Girdiler!$B$14*2_Girdiler!$B$15*2_Girdiler!$B$16</f>
        <v>2.84161328552491</v>
      </c>
      <c r="G8000" s="16" t="n">
        <f aca="false">MIN(MATCH(F8000,2_Girdiler!$B$20:$I$20,1),7)</f>
        <v>1</v>
      </c>
      <c r="H8000" s="16" t="n">
        <f aca="false">IF(F8000&gt;=40,2_Girdiler!$I$21+(F8000-40)*(2_Girdiler!$I$21-2_Girdiler!$H$21)/(2_Girdiler!$I$20-2_Girdiler!$H$20),INDEX(2_Girdiler!$B$21:$I$21,G8000)+(F8000-INDEX(2_Girdiler!$B$20:$I$20,G8000))*(INDEX(2_Girdiler!$B$21:$I$21,G8000+1)-INDEX(2_Girdiler!$B$21:$I$21,G8000))/(INDEX(2_Girdiler!$B$20:$I$20,G8000+1)-INDEX(2_Girdiler!$B$20:$I$20,G8000)))</f>
        <v>6.2515492281548</v>
      </c>
      <c r="I8000" s="16" t="n">
        <f aca="false">H8000/2_Girdiler!$B$17</f>
        <v>2.5046270946133</v>
      </c>
      <c r="J8000" s="16" t="n">
        <f aca="false">D8000+I8000</f>
        <v>9.03249601934366</v>
      </c>
    </row>
    <row r="8001" customFormat="false" ht="15" hidden="false" customHeight="false" outlineLevel="0" collapsed="false">
      <c r="A8001" s="0" t="n">
        <v>7989</v>
      </c>
      <c r="B8001" s="7" t="n">
        <v>0.063716</v>
      </c>
      <c r="C8001" s="7" t="n">
        <v>0.592818</v>
      </c>
      <c r="D8001" s="16" t="n">
        <f aca="false">LOGINV(B8001,$B$7,$C$7)</f>
        <v>5.79010942485013</v>
      </c>
      <c r="E8001" s="16" t="n">
        <f aca="false">LOGINV(C8001,$B$8,$C$8)</f>
        <v>127.076904977052</v>
      </c>
      <c r="F8001" s="16" t="n">
        <f aca="false">$B$5/100*E8001*2_Girdiler!$B$14*2_Girdiler!$B$15*2_Girdiler!$B$16</f>
        <v>3.19725492922263</v>
      </c>
      <c r="G8001" s="16" t="n">
        <f aca="false">MIN(MATCH(F8001,2_Girdiler!$B$20:$I$20,1),7)</f>
        <v>1</v>
      </c>
      <c r="H8001" s="16" t="n">
        <f aca="false">IF(F8001&gt;=40,2_Girdiler!$I$21+(F8001-40)*(2_Girdiler!$I$21-2_Girdiler!$H$21)/(2_Girdiler!$I$20-2_Girdiler!$H$20),INDEX(2_Girdiler!$B$21:$I$21,G8001)+(F8001-INDEX(2_Girdiler!$B$20:$I$20,G8001))*(INDEX(2_Girdiler!$B$21:$I$21,G8001+1)-INDEX(2_Girdiler!$B$21:$I$21,G8001))/(INDEX(2_Girdiler!$B$20:$I$20,G8001+1)-INDEX(2_Girdiler!$B$20:$I$20,G8001)))</f>
        <v>7.03396084428978</v>
      </c>
      <c r="I8001" s="16" t="n">
        <f aca="false">H8001/2_Girdiler!$B$17</f>
        <v>2.81809328697507</v>
      </c>
      <c r="J8001" s="16" t="n">
        <f aca="false">D8001+I8001</f>
        <v>8.6082027118252</v>
      </c>
    </row>
    <row r="8002" customFormat="false" ht="15" hidden="false" customHeight="false" outlineLevel="0" collapsed="false">
      <c r="A8002" s="0" t="n">
        <v>7990</v>
      </c>
      <c r="B8002" s="7" t="n">
        <v>0.4517</v>
      </c>
      <c r="C8002" s="7" t="n">
        <v>0.525525</v>
      </c>
      <c r="D8002" s="16" t="n">
        <f aca="false">LOGINV(B8002,$B$7,$C$7)</f>
        <v>12.6562325457166</v>
      </c>
      <c r="E8002" s="16" t="n">
        <f aca="false">LOGINV(C8002,$B$8,$C$8)</f>
        <v>113.813083149891</v>
      </c>
      <c r="F8002" s="16" t="n">
        <f aca="false">$B$5/100*E8002*2_Girdiler!$B$14*2_Girdiler!$B$15*2_Girdiler!$B$16</f>
        <v>2.86353717205125</v>
      </c>
      <c r="G8002" s="16" t="n">
        <f aca="false">MIN(MATCH(F8002,2_Girdiler!$B$20:$I$20,1),7)</f>
        <v>1</v>
      </c>
      <c r="H8002" s="16" t="n">
        <f aca="false">IF(F8002&gt;=40,2_Girdiler!$I$21+(F8002-40)*(2_Girdiler!$I$21-2_Girdiler!$H$21)/(2_Girdiler!$I$20-2_Girdiler!$H$20),INDEX(2_Girdiler!$B$21:$I$21,G8002)+(F8002-INDEX(2_Girdiler!$B$20:$I$20,G8002))*(INDEX(2_Girdiler!$B$21:$I$21,G8002+1)-INDEX(2_Girdiler!$B$21:$I$21,G8002))/(INDEX(2_Girdiler!$B$20:$I$20,G8002+1)-INDEX(2_Girdiler!$B$20:$I$20,G8002)))</f>
        <v>6.29978177851274</v>
      </c>
      <c r="I8002" s="16" t="n">
        <f aca="false">H8002/2_Girdiler!$B$17</f>
        <v>2.52395103305799</v>
      </c>
      <c r="J8002" s="16" t="n">
        <f aca="false">D8002+I8002</f>
        <v>15.1801835787746</v>
      </c>
    </row>
    <row r="8003" customFormat="false" ht="15" hidden="false" customHeight="false" outlineLevel="0" collapsed="false">
      <c r="A8003" s="0" t="n">
        <v>7991</v>
      </c>
      <c r="B8003" s="7" t="n">
        <v>0.03541</v>
      </c>
      <c r="C8003" s="7" t="n">
        <v>0.143798</v>
      </c>
      <c r="D8003" s="16" t="n">
        <f aca="false">LOGINV(B8003,$B$7,$C$7)</f>
        <v>4.94701556425247</v>
      </c>
      <c r="E8003" s="16" t="n">
        <f aca="false">LOGINV(C8003,$B$8,$C$8)</f>
        <v>54.970565150892</v>
      </c>
      <c r="F8003" s="16" t="n">
        <f aca="false">$B$5/100*E8003*2_Girdiler!$B$14*2_Girdiler!$B$15*2_Girdiler!$B$16</f>
        <v>1.38305941919644</v>
      </c>
      <c r="G8003" s="16" t="n">
        <f aca="false">MIN(MATCH(F8003,2_Girdiler!$B$20:$I$20,1),7)</f>
        <v>1</v>
      </c>
      <c r="H8003" s="16" t="n">
        <f aca="false">IF(F8003&gt;=40,2_Girdiler!$I$21+(F8003-40)*(2_Girdiler!$I$21-2_Girdiler!$H$21)/(2_Girdiler!$I$20-2_Girdiler!$H$20),INDEX(2_Girdiler!$B$21:$I$21,G8003)+(F8003-INDEX(2_Girdiler!$B$20:$I$20,G8003))*(INDEX(2_Girdiler!$B$21:$I$21,G8003+1)-INDEX(2_Girdiler!$B$21:$I$21,G8003))/(INDEX(2_Girdiler!$B$20:$I$20,G8003+1)-INDEX(2_Girdiler!$B$20:$I$20,G8003)))</f>
        <v>3.04273072223218</v>
      </c>
      <c r="I8003" s="16" t="n">
        <f aca="false">H8003/2_Girdiler!$B$17</f>
        <v>1.21904275730456</v>
      </c>
      <c r="J8003" s="16" t="n">
        <f aca="false">D8003+I8003</f>
        <v>6.16605832155703</v>
      </c>
    </row>
    <row r="8004" customFormat="false" ht="15" hidden="false" customHeight="false" outlineLevel="0" collapsed="false">
      <c r="A8004" s="0" t="n">
        <v>7992</v>
      </c>
      <c r="B8004" s="7" t="n">
        <v>0.473369</v>
      </c>
      <c r="C8004" s="7" t="n">
        <v>0.757127</v>
      </c>
      <c r="D8004" s="16" t="n">
        <f aca="false">LOGINV(B8004,$B$7,$C$7)</f>
        <v>13.0470705957783</v>
      </c>
      <c r="E8004" s="16" t="n">
        <f aca="false">LOGINV(C8004,$B$8,$C$8)</f>
        <v>171.263131587487</v>
      </c>
      <c r="F8004" s="16" t="n">
        <f aca="false">$B$5/100*E8004*2_Girdiler!$B$14*2_Girdiler!$B$15*2_Girdiler!$B$16</f>
        <v>4.30898039074118</v>
      </c>
      <c r="G8004" s="16" t="n">
        <f aca="false">MIN(MATCH(F8004,2_Girdiler!$B$20:$I$20,1),7)</f>
        <v>1</v>
      </c>
      <c r="H8004" s="16" t="n">
        <f aca="false">IF(F8004&gt;=40,2_Girdiler!$I$21+(F8004-40)*(2_Girdiler!$I$21-2_Girdiler!$H$21)/(2_Girdiler!$I$20-2_Girdiler!$H$20),INDEX(2_Girdiler!$B$21:$I$21,G8004)+(F8004-INDEX(2_Girdiler!$B$20:$I$20,G8004))*(INDEX(2_Girdiler!$B$21:$I$21,G8004+1)-INDEX(2_Girdiler!$B$21:$I$21,G8004))/(INDEX(2_Girdiler!$B$20:$I$20,G8004+1)-INDEX(2_Girdiler!$B$20:$I$20,G8004)))</f>
        <v>9.4797568596306</v>
      </c>
      <c r="I8004" s="16" t="n">
        <f aca="false">H8004/2_Girdiler!$B$17</f>
        <v>3.79797951106995</v>
      </c>
      <c r="J8004" s="16" t="n">
        <f aca="false">D8004+I8004</f>
        <v>16.8450501068483</v>
      </c>
    </row>
    <row r="8005" customFormat="false" ht="15" hidden="false" customHeight="false" outlineLevel="0" collapsed="false">
      <c r="A8005" s="0" t="n">
        <v>7993</v>
      </c>
      <c r="B8005" s="7" t="n">
        <v>0.196895</v>
      </c>
      <c r="C8005" s="7" t="n">
        <v>0.191771</v>
      </c>
      <c r="D8005" s="16" t="n">
        <f aca="false">LOGINV(B8005,$B$7,$C$7)</f>
        <v>8.41881560573283</v>
      </c>
      <c r="E8005" s="16" t="n">
        <f aca="false">LOGINV(C8005,$B$8,$C$8)</f>
        <v>62.2244337879754</v>
      </c>
      <c r="F8005" s="16" t="n">
        <f aca="false">$B$5/100*E8005*2_Girdiler!$B$14*2_Girdiler!$B$15*2_Girdiler!$B$16</f>
        <v>1.56556675410546</v>
      </c>
      <c r="G8005" s="16" t="n">
        <f aca="false">MIN(MATCH(F8005,2_Girdiler!$B$20:$I$20,1),7)</f>
        <v>1</v>
      </c>
      <c r="H8005" s="16" t="n">
        <f aca="false">IF(F8005&gt;=40,2_Girdiler!$I$21+(F8005-40)*(2_Girdiler!$I$21-2_Girdiler!$H$21)/(2_Girdiler!$I$20-2_Girdiler!$H$20),INDEX(2_Girdiler!$B$21:$I$21,G8005)+(F8005-INDEX(2_Girdiler!$B$20:$I$20,G8005))*(INDEX(2_Girdiler!$B$21:$I$21,G8005+1)-INDEX(2_Girdiler!$B$21:$I$21,G8005))/(INDEX(2_Girdiler!$B$20:$I$20,G8005+1)-INDEX(2_Girdiler!$B$20:$I$20,G8005)))</f>
        <v>3.44424685903202</v>
      </c>
      <c r="I8005" s="16" t="n">
        <f aca="false">H8005/2_Girdiler!$B$17</f>
        <v>1.37990659416347</v>
      </c>
      <c r="J8005" s="16" t="n">
        <f aca="false">D8005+I8005</f>
        <v>9.79872219989629</v>
      </c>
    </row>
    <row r="8006" customFormat="false" ht="15" hidden="false" customHeight="false" outlineLevel="0" collapsed="false">
      <c r="A8006" s="0" t="n">
        <v>7994</v>
      </c>
      <c r="B8006" s="7" t="n">
        <v>0.156593</v>
      </c>
      <c r="C8006" s="7" t="n">
        <v>0.090171</v>
      </c>
      <c r="D8006" s="16" t="n">
        <f aca="false">LOGINV(B8006,$B$7,$C$7)</f>
        <v>7.71856916693409</v>
      </c>
      <c r="E8006" s="16" t="n">
        <f aca="false">LOGINV(C8006,$B$8,$C$8)</f>
        <v>45.9912415077419</v>
      </c>
      <c r="F8006" s="16" t="n">
        <f aca="false">$B$5/100*E8006*2_Girdiler!$B$14*2_Girdiler!$B$15*2_Girdiler!$B$16</f>
        <v>1.15713963633478</v>
      </c>
      <c r="G8006" s="16" t="n">
        <f aca="false">MIN(MATCH(F8006,2_Girdiler!$B$20:$I$20,1),7)</f>
        <v>1</v>
      </c>
      <c r="H8006" s="16" t="n">
        <f aca="false">IF(F8006&gt;=40,2_Girdiler!$I$21+(F8006-40)*(2_Girdiler!$I$21-2_Girdiler!$H$21)/(2_Girdiler!$I$20-2_Girdiler!$H$20),INDEX(2_Girdiler!$B$21:$I$21,G8006)+(F8006-INDEX(2_Girdiler!$B$20:$I$20,G8006))*(INDEX(2_Girdiler!$B$21:$I$21,G8006+1)-INDEX(2_Girdiler!$B$21:$I$21,G8006))/(INDEX(2_Girdiler!$B$20:$I$20,G8006+1)-INDEX(2_Girdiler!$B$20:$I$20,G8006)))</f>
        <v>2.54570719993653</v>
      </c>
      <c r="I8006" s="16" t="n">
        <f aca="false">H8006/2_Girdiler!$B$17</f>
        <v>1.01991474356431</v>
      </c>
      <c r="J8006" s="16" t="n">
        <f aca="false">D8006+I8006</f>
        <v>8.7384839104984</v>
      </c>
    </row>
    <row r="8007" customFormat="false" ht="15" hidden="false" customHeight="false" outlineLevel="0" collapsed="false">
      <c r="A8007" s="0" t="n">
        <v>7995</v>
      </c>
      <c r="B8007" s="7" t="n">
        <v>0.544151</v>
      </c>
      <c r="C8007" s="7" t="n">
        <v>0.709235</v>
      </c>
      <c r="D8007" s="16" t="n">
        <f aca="false">LOGINV(B8007,$B$7,$C$7)</f>
        <v>14.4055565701518</v>
      </c>
      <c r="E8007" s="16" t="n">
        <f aca="false">LOGINV(C8007,$B$8,$C$8)</f>
        <v>155.866084087525</v>
      </c>
      <c r="F8007" s="16" t="n">
        <f aca="false">$B$5/100*E8007*2_Girdiler!$B$14*2_Girdiler!$B$15*2_Girdiler!$B$16</f>
        <v>3.92159067564212</v>
      </c>
      <c r="G8007" s="16" t="n">
        <f aca="false">MIN(MATCH(F8007,2_Girdiler!$B$20:$I$20,1),7)</f>
        <v>1</v>
      </c>
      <c r="H8007" s="16" t="n">
        <f aca="false">IF(F8007&gt;=40,2_Girdiler!$I$21+(F8007-40)*(2_Girdiler!$I$21-2_Girdiler!$H$21)/(2_Girdiler!$I$20-2_Girdiler!$H$20),INDEX(2_Girdiler!$B$21:$I$21,G8007)+(F8007-INDEX(2_Girdiler!$B$20:$I$20,G8007))*(INDEX(2_Girdiler!$B$21:$I$21,G8007+1)-INDEX(2_Girdiler!$B$21:$I$21,G8007))/(INDEX(2_Girdiler!$B$20:$I$20,G8007+1)-INDEX(2_Girdiler!$B$20:$I$20,G8007)))</f>
        <v>8.62749948641266</v>
      </c>
      <c r="I8007" s="16" t="n">
        <f aca="false">H8007/2_Girdiler!$B$17</f>
        <v>3.45653024295379</v>
      </c>
      <c r="J8007" s="16" t="n">
        <f aca="false">D8007+I8007</f>
        <v>17.8620868131056</v>
      </c>
    </row>
    <row r="8008" customFormat="false" ht="15" hidden="false" customHeight="false" outlineLevel="0" collapsed="false">
      <c r="A8008" s="0" t="n">
        <v>7996</v>
      </c>
      <c r="B8008" s="7" t="n">
        <v>0.552807</v>
      </c>
      <c r="C8008" s="7" t="n">
        <v>0.593229</v>
      </c>
      <c r="D8008" s="16" t="n">
        <f aca="false">LOGINV(B8008,$B$7,$C$7)</f>
        <v>14.5821538689854</v>
      </c>
      <c r="E8008" s="16" t="n">
        <f aca="false">LOGINV(C8008,$B$8,$C$8)</f>
        <v>127.163814770755</v>
      </c>
      <c r="F8008" s="16" t="n">
        <f aca="false">$B$5/100*E8008*2_Girdiler!$B$14*2_Girdiler!$B$15*2_Girdiler!$B$16</f>
        <v>3.19944157963218</v>
      </c>
      <c r="G8008" s="16" t="n">
        <f aca="false">MIN(MATCH(F8008,2_Girdiler!$B$20:$I$20,1),7)</f>
        <v>1</v>
      </c>
      <c r="H8008" s="16" t="n">
        <f aca="false">IF(F8008&gt;=40,2_Girdiler!$I$21+(F8008-40)*(2_Girdiler!$I$21-2_Girdiler!$H$21)/(2_Girdiler!$I$20-2_Girdiler!$H$20),INDEX(2_Girdiler!$B$21:$I$21,G8008)+(F8008-INDEX(2_Girdiler!$B$20:$I$20,G8008))*(INDEX(2_Girdiler!$B$21:$I$21,G8008+1)-INDEX(2_Girdiler!$B$21:$I$21,G8008))/(INDEX(2_Girdiler!$B$20:$I$20,G8008+1)-INDEX(2_Girdiler!$B$20:$I$20,G8008)))</f>
        <v>7.03877147519081</v>
      </c>
      <c r="I8008" s="16" t="n">
        <f aca="false">H8008/2_Girdiler!$B$17</f>
        <v>2.82002062307324</v>
      </c>
      <c r="J8008" s="16" t="n">
        <f aca="false">D8008+I8008</f>
        <v>17.4021744920586</v>
      </c>
    </row>
    <row r="8009" customFormat="false" ht="15" hidden="false" customHeight="false" outlineLevel="0" collapsed="false">
      <c r="A8009" s="0" t="n">
        <v>7997</v>
      </c>
      <c r="B8009" s="7" t="n">
        <v>0.444377</v>
      </c>
      <c r="C8009" s="7" t="n">
        <v>0.49995</v>
      </c>
      <c r="D8009" s="16" t="n">
        <f aca="false">LOGINV(B8009,$B$7,$C$7)</f>
        <v>12.5262985856106</v>
      </c>
      <c r="E8009" s="16" t="n">
        <f aca="false">LOGINV(C8009,$B$8,$C$8)</f>
        <v>109.196409591873</v>
      </c>
      <c r="F8009" s="16" t="n">
        <f aca="false">$B$5/100*E8009*2_Girdiler!$B$14*2_Girdiler!$B$15*2_Girdiler!$B$16</f>
        <v>2.74738166533151</v>
      </c>
      <c r="G8009" s="16" t="n">
        <f aca="false">MIN(MATCH(F8009,2_Girdiler!$B$20:$I$20,1),7)</f>
        <v>1</v>
      </c>
      <c r="H8009" s="16" t="n">
        <f aca="false">IF(F8009&gt;=40,2_Girdiler!$I$21+(F8009-40)*(2_Girdiler!$I$21-2_Girdiler!$H$21)/(2_Girdiler!$I$20-2_Girdiler!$H$20),INDEX(2_Girdiler!$B$21:$I$21,G8009)+(F8009-INDEX(2_Girdiler!$B$20:$I$20,G8009))*(INDEX(2_Girdiler!$B$21:$I$21,G8009+1)-INDEX(2_Girdiler!$B$21:$I$21,G8009))/(INDEX(2_Girdiler!$B$20:$I$20,G8009+1)-INDEX(2_Girdiler!$B$20:$I$20,G8009)))</f>
        <v>6.04423966372933</v>
      </c>
      <c r="I8009" s="16" t="n">
        <f aca="false">H8009/2_Girdiler!$B$17</f>
        <v>2.42157037809669</v>
      </c>
      <c r="J8009" s="16" t="n">
        <f aca="false">D8009+I8009</f>
        <v>14.9478689637073</v>
      </c>
    </row>
    <row r="8010" customFormat="false" ht="15" hidden="false" customHeight="false" outlineLevel="0" collapsed="false">
      <c r="A8010" s="0" t="n">
        <v>7998</v>
      </c>
      <c r="B8010" s="7" t="n">
        <v>0.53628</v>
      </c>
      <c r="C8010" s="7" t="n">
        <v>0.505736</v>
      </c>
      <c r="D8010" s="16" t="n">
        <f aca="false">LOGINV(B8010,$B$7,$C$7)</f>
        <v>14.2471985231282</v>
      </c>
      <c r="E8010" s="16" t="n">
        <f aca="false">LOGINV(C8010,$B$8,$C$8)</f>
        <v>110.223532372612</v>
      </c>
      <c r="F8010" s="16" t="n">
        <f aca="false">$B$5/100*E8010*2_Girdiler!$B$14*2_Girdiler!$B$15*2_Girdiler!$B$16</f>
        <v>2.77322407449491</v>
      </c>
      <c r="G8010" s="16" t="n">
        <f aca="false">MIN(MATCH(F8010,2_Girdiler!$B$20:$I$20,1),7)</f>
        <v>1</v>
      </c>
      <c r="H8010" s="16" t="n">
        <f aca="false">IF(F8010&gt;=40,2_Girdiler!$I$21+(F8010-40)*(2_Girdiler!$I$21-2_Girdiler!$H$21)/(2_Girdiler!$I$20-2_Girdiler!$H$20),INDEX(2_Girdiler!$B$21:$I$21,G8010)+(F8010-INDEX(2_Girdiler!$B$20:$I$20,G8010))*(INDEX(2_Girdiler!$B$21:$I$21,G8010+1)-INDEX(2_Girdiler!$B$21:$I$21,G8010))/(INDEX(2_Girdiler!$B$20:$I$20,G8010+1)-INDEX(2_Girdiler!$B$20:$I$20,G8010)))</f>
        <v>6.10109296388881</v>
      </c>
      <c r="I8010" s="16" t="n">
        <f aca="false">H8010/2_Girdiler!$B$17</f>
        <v>2.44434814258366</v>
      </c>
      <c r="J8010" s="16" t="n">
        <f aca="false">D8010+I8010</f>
        <v>16.6915466657118</v>
      </c>
    </row>
    <row r="8011" customFormat="false" ht="15" hidden="false" customHeight="false" outlineLevel="0" collapsed="false">
      <c r="A8011" s="0" t="n">
        <v>7999</v>
      </c>
      <c r="B8011" s="7" t="n">
        <v>0.414218</v>
      </c>
      <c r="C8011" s="7" t="n">
        <v>0.415486</v>
      </c>
      <c r="D8011" s="16" t="n">
        <f aca="false">LOGINV(B8011,$B$7,$C$7)</f>
        <v>12.0012045387585</v>
      </c>
      <c r="E8011" s="16" t="n">
        <f aca="false">LOGINV(C8011,$B$8,$C$8)</f>
        <v>95.1489744790565</v>
      </c>
      <c r="F8011" s="16" t="n">
        <f aca="false">$B$5/100*E8011*2_Girdiler!$B$14*2_Girdiler!$B$15*2_Girdiler!$B$16</f>
        <v>2.39394819789306</v>
      </c>
      <c r="G8011" s="16" t="n">
        <f aca="false">MIN(MATCH(F8011,2_Girdiler!$B$20:$I$20,1),7)</f>
        <v>1</v>
      </c>
      <c r="H8011" s="16" t="n">
        <f aca="false">IF(F8011&gt;=40,2_Girdiler!$I$21+(F8011-40)*(2_Girdiler!$I$21-2_Girdiler!$H$21)/(2_Girdiler!$I$20-2_Girdiler!$H$20),INDEX(2_Girdiler!$B$21:$I$21,G8011)+(F8011-INDEX(2_Girdiler!$B$20:$I$20,G8011))*(INDEX(2_Girdiler!$B$21:$I$21,G8011+1)-INDEX(2_Girdiler!$B$21:$I$21,G8011))/(INDEX(2_Girdiler!$B$20:$I$20,G8011+1)-INDEX(2_Girdiler!$B$20:$I$20,G8011)))</f>
        <v>5.26668603536474</v>
      </c>
      <c r="I8011" s="16" t="n">
        <f aca="false">H8011/2_Girdiler!$B$17</f>
        <v>2.11005049493779</v>
      </c>
      <c r="J8011" s="16" t="n">
        <f aca="false">D8011+I8011</f>
        <v>14.1112550336963</v>
      </c>
    </row>
    <row r="8012" customFormat="false" ht="15" hidden="false" customHeight="false" outlineLevel="0" collapsed="false">
      <c r="A8012" s="0" t="n">
        <v>8000</v>
      </c>
      <c r="B8012" s="7" t="n">
        <v>0.64734</v>
      </c>
      <c r="C8012" s="7" t="n">
        <v>0.815192</v>
      </c>
      <c r="D8012" s="16" t="n">
        <f aca="false">LOGINV(B8012,$B$7,$C$7)</f>
        <v>16.7195749317585</v>
      </c>
      <c r="E8012" s="16" t="n">
        <f aca="false">LOGINV(C8012,$B$8,$C$8)</f>
        <v>194.876705371111</v>
      </c>
      <c r="F8012" s="16" t="n">
        <f aca="false">$B$5/100*E8012*2_Girdiler!$B$14*2_Girdiler!$B$15*2_Girdiler!$B$16</f>
        <v>4.90309790713715</v>
      </c>
      <c r="G8012" s="16" t="n">
        <f aca="false">MIN(MATCH(F8012,2_Girdiler!$B$20:$I$20,1),7)</f>
        <v>1</v>
      </c>
      <c r="H8012" s="16" t="n">
        <f aca="false">IF(F8012&gt;=40,2_Girdiler!$I$21+(F8012-40)*(2_Girdiler!$I$21-2_Girdiler!$H$21)/(2_Girdiler!$I$20-2_Girdiler!$H$20),INDEX(2_Girdiler!$B$21:$I$21,G8012)+(F8012-INDEX(2_Girdiler!$B$20:$I$20,G8012))*(INDEX(2_Girdiler!$B$21:$I$21,G8012+1)-INDEX(2_Girdiler!$B$21:$I$21,G8012))/(INDEX(2_Girdiler!$B$20:$I$20,G8012+1)-INDEX(2_Girdiler!$B$20:$I$20,G8012)))</f>
        <v>10.7868153957017</v>
      </c>
      <c r="I8012" s="16" t="n">
        <f aca="false">H8012/2_Girdiler!$B$17</f>
        <v>4.32164078353434</v>
      </c>
      <c r="J8012" s="16" t="n">
        <f aca="false">D8012+I8012</f>
        <v>21.0412157152928</v>
      </c>
    </row>
    <row r="8013" customFormat="false" ht="15" hidden="false" customHeight="false" outlineLevel="0" collapsed="false">
      <c r="A8013" s="0" t="n">
        <v>8001</v>
      </c>
      <c r="B8013" s="7" t="n">
        <v>0.525288</v>
      </c>
      <c r="C8013" s="7" t="n">
        <v>0.204445</v>
      </c>
      <c r="D8013" s="16" t="n">
        <f aca="false">LOGINV(B8013,$B$7,$C$7)</f>
        <v>14.0294115526734</v>
      </c>
      <c r="E8013" s="16" t="n">
        <f aca="false">LOGINV(C8013,$B$8,$C$8)</f>
        <v>64.0807399058586</v>
      </c>
      <c r="F8013" s="16" t="n">
        <f aca="false">$B$5/100*E8013*2_Girdiler!$B$14*2_Girdiler!$B$15*2_Girdiler!$B$16</f>
        <v>1.6122714160314</v>
      </c>
      <c r="G8013" s="16" t="n">
        <f aca="false">MIN(MATCH(F8013,2_Girdiler!$B$20:$I$20,1),7)</f>
        <v>1</v>
      </c>
      <c r="H8013" s="16" t="n">
        <f aca="false">IF(F8013&gt;=40,2_Girdiler!$I$21+(F8013-40)*(2_Girdiler!$I$21-2_Girdiler!$H$21)/(2_Girdiler!$I$20-2_Girdiler!$H$20),INDEX(2_Girdiler!$B$21:$I$21,G8013)+(F8013-INDEX(2_Girdiler!$B$20:$I$20,G8013))*(INDEX(2_Girdiler!$B$21:$I$21,G8013+1)-INDEX(2_Girdiler!$B$21:$I$21,G8013))/(INDEX(2_Girdiler!$B$20:$I$20,G8013+1)-INDEX(2_Girdiler!$B$20:$I$20,G8013)))</f>
        <v>3.54699711526908</v>
      </c>
      <c r="I8013" s="16" t="n">
        <f aca="false">H8013/2_Girdiler!$B$17</f>
        <v>1.42107256220716</v>
      </c>
      <c r="J8013" s="16" t="n">
        <f aca="false">D8013+I8013</f>
        <v>15.4504841148806</v>
      </c>
    </row>
    <row r="8014" customFormat="false" ht="15" hidden="false" customHeight="false" outlineLevel="0" collapsed="false">
      <c r="A8014" s="0" t="n">
        <v>8002</v>
      </c>
      <c r="B8014" s="7" t="n">
        <v>0.762528</v>
      </c>
      <c r="C8014" s="7" t="n">
        <v>0.078462</v>
      </c>
      <c r="D8014" s="16" t="n">
        <f aca="false">LOGINV(B8014,$B$7,$C$7)</f>
        <v>20.1668245582693</v>
      </c>
      <c r="E8014" s="16" t="n">
        <f aca="false">LOGINV(C8014,$B$8,$C$8)</f>
        <v>43.795382039933</v>
      </c>
      <c r="F8014" s="16" t="n">
        <f aca="false">$B$5/100*E8014*2_Girdiler!$B$14*2_Girdiler!$B$15*2_Girdiler!$B$16</f>
        <v>1.10189181212471</v>
      </c>
      <c r="G8014" s="16" t="n">
        <f aca="false">MIN(MATCH(F8014,2_Girdiler!$B$20:$I$20,1),7)</f>
        <v>1</v>
      </c>
      <c r="H8014" s="16" t="n">
        <f aca="false">IF(F8014&gt;=40,2_Girdiler!$I$21+(F8014-40)*(2_Girdiler!$I$21-2_Girdiler!$H$21)/(2_Girdiler!$I$20-2_Girdiler!$H$20),INDEX(2_Girdiler!$B$21:$I$21,G8014)+(F8014-INDEX(2_Girdiler!$B$20:$I$20,G8014))*(INDEX(2_Girdiler!$B$21:$I$21,G8014+1)-INDEX(2_Girdiler!$B$21:$I$21,G8014))/(INDEX(2_Girdiler!$B$20:$I$20,G8014+1)-INDEX(2_Girdiler!$B$20:$I$20,G8014)))</f>
        <v>2.42416198667437</v>
      </c>
      <c r="I8014" s="16" t="n">
        <f aca="false">H8014/2_Girdiler!$B$17</f>
        <v>0.971218744661206</v>
      </c>
      <c r="J8014" s="16" t="n">
        <f aca="false">D8014+I8014</f>
        <v>21.1380433029305</v>
      </c>
    </row>
    <row r="8015" customFormat="false" ht="15" hidden="false" customHeight="false" outlineLevel="0" collapsed="false">
      <c r="A8015" s="0" t="n">
        <v>8003</v>
      </c>
      <c r="B8015" s="7" t="n">
        <v>0.314883</v>
      </c>
      <c r="C8015" s="7" t="n">
        <v>0.107594</v>
      </c>
      <c r="D8015" s="16" t="n">
        <f aca="false">LOGINV(B8015,$B$7,$C$7)</f>
        <v>10.351193797101</v>
      </c>
      <c r="E8015" s="16" t="n">
        <f aca="false">LOGINV(C8015,$B$8,$C$8)</f>
        <v>49.0666712336391</v>
      </c>
      <c r="F8015" s="16" t="n">
        <f aca="false">$B$5/100*E8015*2_Girdiler!$B$14*2_Girdiler!$B$15*2_Girdiler!$B$16</f>
        <v>1.23451744823836</v>
      </c>
      <c r="G8015" s="16" t="n">
        <f aca="false">MIN(MATCH(F8015,2_Girdiler!$B$20:$I$20,1),7)</f>
        <v>1</v>
      </c>
      <c r="H8015" s="16" t="n">
        <f aca="false">IF(F8015&gt;=40,2_Girdiler!$I$21+(F8015-40)*(2_Girdiler!$I$21-2_Girdiler!$H$21)/(2_Girdiler!$I$20-2_Girdiler!$H$20),INDEX(2_Girdiler!$B$21:$I$21,G8015)+(F8015-INDEX(2_Girdiler!$B$20:$I$20,G8015))*(INDEX(2_Girdiler!$B$21:$I$21,G8015+1)-INDEX(2_Girdiler!$B$21:$I$21,G8015))/(INDEX(2_Girdiler!$B$20:$I$20,G8015+1)-INDEX(2_Girdiler!$B$20:$I$20,G8015)))</f>
        <v>2.71593838612439</v>
      </c>
      <c r="I8015" s="16" t="n">
        <f aca="false">H8015/2_Girdiler!$B$17</f>
        <v>1.08811634059471</v>
      </c>
      <c r="J8015" s="16" t="n">
        <f aca="false">D8015+I8015</f>
        <v>11.4393101376957</v>
      </c>
    </row>
    <row r="8016" customFormat="false" ht="15" hidden="false" customHeight="false" outlineLevel="0" collapsed="false">
      <c r="A8016" s="0" t="n">
        <v>8004</v>
      </c>
      <c r="B8016" s="7" t="n">
        <v>0.403394</v>
      </c>
      <c r="C8016" s="7" t="n">
        <v>0.772887</v>
      </c>
      <c r="D8016" s="16" t="n">
        <f aca="false">LOGINV(B8016,$B$7,$C$7)</f>
        <v>11.8162497039386</v>
      </c>
      <c r="E8016" s="16" t="n">
        <f aca="false">LOGINV(C8016,$B$8,$C$8)</f>
        <v>177.029023907273</v>
      </c>
      <c r="F8016" s="16" t="n">
        <f aca="false">$B$5/100*E8016*2_Girdiler!$B$14*2_Girdiler!$B$15*2_Girdiler!$B$16</f>
        <v>4.45405024150699</v>
      </c>
      <c r="G8016" s="16" t="n">
        <f aca="false">MIN(MATCH(F8016,2_Girdiler!$B$20:$I$20,1),7)</f>
        <v>1</v>
      </c>
      <c r="H8016" s="16" t="n">
        <f aca="false">IF(F8016&gt;=40,2_Girdiler!$I$21+(F8016-40)*(2_Girdiler!$I$21-2_Girdiler!$H$21)/(2_Girdiler!$I$20-2_Girdiler!$H$20),INDEX(2_Girdiler!$B$21:$I$21,G8016)+(F8016-INDEX(2_Girdiler!$B$20:$I$20,G8016))*(INDEX(2_Girdiler!$B$21:$I$21,G8016+1)-INDEX(2_Girdiler!$B$21:$I$21,G8016))/(INDEX(2_Girdiler!$B$20:$I$20,G8016+1)-INDEX(2_Girdiler!$B$20:$I$20,G8016)))</f>
        <v>9.79891053131538</v>
      </c>
      <c r="I8016" s="16" t="n">
        <f aca="false">H8016/2_Girdiler!$B$17</f>
        <v>3.92584556543084</v>
      </c>
      <c r="J8016" s="16" t="n">
        <f aca="false">D8016+I8016</f>
        <v>15.7420952693694</v>
      </c>
    </row>
    <row r="8017" customFormat="false" ht="15" hidden="false" customHeight="false" outlineLevel="0" collapsed="false">
      <c r="A8017" s="0" t="n">
        <v>8005</v>
      </c>
      <c r="B8017" s="7" t="n">
        <v>0.097106</v>
      </c>
      <c r="C8017" s="7" t="n">
        <v>0.027478</v>
      </c>
      <c r="D8017" s="16" t="n">
        <f aca="false">LOGINV(B8017,$B$7,$C$7)</f>
        <v>6.56775836544622</v>
      </c>
      <c r="E8017" s="16" t="n">
        <f aca="false">LOGINV(C8017,$B$8,$C$8)</f>
        <v>31.6383524334055</v>
      </c>
      <c r="F8017" s="16" t="n">
        <f aca="false">$B$5/100*E8017*2_Girdiler!$B$14*2_Girdiler!$B$15*2_Girdiler!$B$16</f>
        <v>0.796020947224483</v>
      </c>
      <c r="G8017" s="16" t="n">
        <f aca="false">MIN(MATCH(F8017,2_Girdiler!$B$20:$I$20,1),7)</f>
        <v>1</v>
      </c>
      <c r="H8017" s="16" t="n">
        <f aca="false">IF(F8017&gt;=40,2_Girdiler!$I$21+(F8017-40)*(2_Girdiler!$I$21-2_Girdiler!$H$21)/(2_Girdiler!$I$20-2_Girdiler!$H$20),INDEX(2_Girdiler!$B$21:$I$21,G8017)+(F8017-INDEX(2_Girdiler!$B$20:$I$20,G8017))*(INDEX(2_Girdiler!$B$21:$I$21,G8017+1)-INDEX(2_Girdiler!$B$21:$I$21,G8017))/(INDEX(2_Girdiler!$B$20:$I$20,G8017+1)-INDEX(2_Girdiler!$B$20:$I$20,G8017)))</f>
        <v>1.75124608389386</v>
      </c>
      <c r="I8017" s="16" t="n">
        <f aca="false">H8017/2_Girdiler!$B$17</f>
        <v>0.701621027201067</v>
      </c>
      <c r="J8017" s="16" t="n">
        <f aca="false">D8017+I8017</f>
        <v>7.26937939264728</v>
      </c>
    </row>
    <row r="8018" customFormat="false" ht="15" hidden="false" customHeight="false" outlineLevel="0" collapsed="false">
      <c r="A8018" s="0" t="n">
        <v>8006</v>
      </c>
      <c r="B8018" s="7" t="n">
        <v>0.005649</v>
      </c>
      <c r="C8018" s="7" t="n">
        <v>0.688424</v>
      </c>
      <c r="D8018" s="16" t="n">
        <f aca="false">LOGINV(B8018,$B$7,$C$7)</f>
        <v>3.29931221005742</v>
      </c>
      <c r="E8018" s="16" t="n">
        <f aca="false">LOGINV(C8018,$B$8,$C$8)</f>
        <v>149.967720795265</v>
      </c>
      <c r="F8018" s="16" t="n">
        <f aca="false">$B$5/100*E8018*2_Girdiler!$B$14*2_Girdiler!$B$15*2_Girdiler!$B$16</f>
        <v>3.77318785520888</v>
      </c>
      <c r="G8018" s="16" t="n">
        <f aca="false">MIN(MATCH(F8018,2_Girdiler!$B$20:$I$20,1),7)</f>
        <v>1</v>
      </c>
      <c r="H8018" s="16" t="n">
        <f aca="false">IF(F8018&gt;=40,2_Girdiler!$I$21+(F8018-40)*(2_Girdiler!$I$21-2_Girdiler!$H$21)/(2_Girdiler!$I$20-2_Girdiler!$H$20),INDEX(2_Girdiler!$B$21:$I$21,G8018)+(F8018-INDEX(2_Girdiler!$B$20:$I$20,G8018))*(INDEX(2_Girdiler!$B$21:$I$21,G8018+1)-INDEX(2_Girdiler!$B$21:$I$21,G8018))/(INDEX(2_Girdiler!$B$20:$I$20,G8018+1)-INDEX(2_Girdiler!$B$20:$I$20,G8018)))</f>
        <v>8.30101328145953</v>
      </c>
      <c r="I8018" s="16" t="n">
        <f aca="false">H8018/2_Girdiler!$B$17</f>
        <v>3.32572647494372</v>
      </c>
      <c r="J8018" s="16" t="n">
        <f aca="false">D8018+I8018</f>
        <v>6.62503868500114</v>
      </c>
    </row>
    <row r="8019" customFormat="false" ht="15" hidden="false" customHeight="false" outlineLevel="0" collapsed="false">
      <c r="A8019" s="0" t="n">
        <v>8007</v>
      </c>
      <c r="B8019" s="7" t="n">
        <v>0.40468</v>
      </c>
      <c r="C8019" s="7" t="n">
        <v>0.461089</v>
      </c>
      <c r="D8019" s="16" t="n">
        <f aca="false">LOGINV(B8019,$B$7,$C$7)</f>
        <v>11.8381370269353</v>
      </c>
      <c r="E8019" s="16" t="n">
        <f aca="false">LOGINV(C8019,$B$8,$C$8)</f>
        <v>102.531474593183</v>
      </c>
      <c r="F8019" s="16" t="n">
        <f aca="false">$B$5/100*E8019*2_Girdiler!$B$14*2_Girdiler!$B$15*2_Girdiler!$B$16</f>
        <v>2.57969190076449</v>
      </c>
      <c r="G8019" s="16" t="n">
        <f aca="false">MIN(MATCH(F8019,2_Girdiler!$B$20:$I$20,1),7)</f>
        <v>1</v>
      </c>
      <c r="H8019" s="16" t="n">
        <f aca="false">IF(F8019&gt;=40,2_Girdiler!$I$21+(F8019-40)*(2_Girdiler!$I$21-2_Girdiler!$H$21)/(2_Girdiler!$I$20-2_Girdiler!$H$20),INDEX(2_Girdiler!$B$21:$I$21,G8019)+(F8019-INDEX(2_Girdiler!$B$20:$I$20,G8019))*(INDEX(2_Girdiler!$B$21:$I$21,G8019+1)-INDEX(2_Girdiler!$B$21:$I$21,G8019))/(INDEX(2_Girdiler!$B$20:$I$20,G8019+1)-INDEX(2_Girdiler!$B$20:$I$20,G8019)))</f>
        <v>5.67532218168187</v>
      </c>
      <c r="I8019" s="16" t="n">
        <f aca="false">H8019/2_Girdiler!$B$17</f>
        <v>2.27376689971229</v>
      </c>
      <c r="J8019" s="16" t="n">
        <f aca="false">D8019+I8019</f>
        <v>14.1119039266476</v>
      </c>
    </row>
    <row r="8020" customFormat="false" ht="15" hidden="false" customHeight="false" outlineLevel="0" collapsed="false">
      <c r="A8020" s="0" t="n">
        <v>8008</v>
      </c>
      <c r="B8020" s="7" t="n">
        <v>0.682007</v>
      </c>
      <c r="C8020" s="7" t="n">
        <v>0.987346</v>
      </c>
      <c r="D8020" s="16" t="n">
        <f aca="false">LOGINV(B8020,$B$7,$C$7)</f>
        <v>17.6304532460182</v>
      </c>
      <c r="E8020" s="16" t="n">
        <f aca="false">LOGINV(C8020,$B$8,$C$8)</f>
        <v>462.662896845101</v>
      </c>
      <c r="F8020" s="16" t="n">
        <f aca="false">$B$5/100*E8020*2_Girdiler!$B$14*2_Girdiler!$B$15*2_Girdiler!$B$16</f>
        <v>11.6405984846227</v>
      </c>
      <c r="G8020" s="16" t="n">
        <f aca="false">MIN(MATCH(F8020,2_Girdiler!$B$20:$I$20,1),7)</f>
        <v>3</v>
      </c>
      <c r="H8020" s="16" t="n">
        <f aca="false">IF(F8020&gt;=40,2_Girdiler!$I$21+(F8020-40)*(2_Girdiler!$I$21-2_Girdiler!$H$21)/(2_Girdiler!$I$20-2_Girdiler!$H$20),INDEX(2_Girdiler!$B$21:$I$21,G8020)+(F8020-INDEX(2_Girdiler!$B$20:$I$20,G8020))*(INDEX(2_Girdiler!$B$21:$I$21,G8020+1)-INDEX(2_Girdiler!$B$21:$I$21,G8020))/(INDEX(2_Girdiler!$B$20:$I$20,G8020+1)-INDEX(2_Girdiler!$B$20:$I$20,G8020)))</f>
        <v>20.4765386361605</v>
      </c>
      <c r="I8020" s="16" t="n">
        <f aca="false">H8020/2_Girdiler!$B$17</f>
        <v>8.20374144076942</v>
      </c>
      <c r="J8020" s="16" t="n">
        <f aca="false">D8020+I8020</f>
        <v>25.8341946867876</v>
      </c>
    </row>
    <row r="8021" customFormat="false" ht="15" hidden="false" customHeight="false" outlineLevel="0" collapsed="false">
      <c r="A8021" s="0" t="n">
        <v>8009</v>
      </c>
      <c r="B8021" s="7" t="n">
        <v>0.239223</v>
      </c>
      <c r="C8021" s="7" t="n">
        <v>0.050465</v>
      </c>
      <c r="D8021" s="16" t="n">
        <f aca="false">LOGINV(B8021,$B$7,$C$7)</f>
        <v>9.12221408362433</v>
      </c>
      <c r="E8021" s="16" t="n">
        <f aca="false">LOGINV(C8021,$B$8,$C$8)</f>
        <v>37.8781976185914</v>
      </c>
      <c r="F8021" s="16" t="n">
        <f aca="false">$B$5/100*E8021*2_Girdiler!$B$14*2_Girdiler!$B$15*2_Girdiler!$B$16</f>
        <v>0.95301545208376</v>
      </c>
      <c r="G8021" s="16" t="n">
        <f aca="false">MIN(MATCH(F8021,2_Girdiler!$B$20:$I$20,1),7)</f>
        <v>1</v>
      </c>
      <c r="H8021" s="16" t="n">
        <f aca="false">IF(F8021&gt;=40,2_Girdiler!$I$21+(F8021-40)*(2_Girdiler!$I$21-2_Girdiler!$H$21)/(2_Girdiler!$I$20-2_Girdiler!$H$20),INDEX(2_Girdiler!$B$21:$I$21,G8021)+(F8021-INDEX(2_Girdiler!$B$20:$I$20,G8021))*(INDEX(2_Girdiler!$B$21:$I$21,G8021+1)-INDEX(2_Girdiler!$B$21:$I$21,G8021))/(INDEX(2_Girdiler!$B$20:$I$20,G8021+1)-INDEX(2_Girdiler!$B$20:$I$20,G8021)))</f>
        <v>2.09663399458427</v>
      </c>
      <c r="I8021" s="16" t="n">
        <f aca="false">H8021/2_Girdiler!$B$17</f>
        <v>0.839997593984083</v>
      </c>
      <c r="J8021" s="16" t="n">
        <f aca="false">D8021+I8021</f>
        <v>9.96221167760841</v>
      </c>
    </row>
    <row r="8022" customFormat="false" ht="15" hidden="false" customHeight="false" outlineLevel="0" collapsed="false">
      <c r="A8022" s="0" t="n">
        <v>8010</v>
      </c>
      <c r="B8022" s="7" t="n">
        <v>0.493405</v>
      </c>
      <c r="C8022" s="7" t="n">
        <v>0.516921</v>
      </c>
      <c r="D8022" s="16" t="n">
        <f aca="false">LOGINV(B8022,$B$7,$C$7)</f>
        <v>13.41783888754</v>
      </c>
      <c r="E8022" s="16" t="n">
        <f aca="false">LOGINV(C8022,$B$8,$C$8)</f>
        <v>112.237365065002</v>
      </c>
      <c r="F8022" s="16" t="n">
        <f aca="false">$B$5/100*E8022*2_Girdiler!$B$14*2_Girdiler!$B$15*2_Girdiler!$B$16</f>
        <v>2.82389210503545</v>
      </c>
      <c r="G8022" s="16" t="n">
        <f aca="false">MIN(MATCH(F8022,2_Girdiler!$B$20:$I$20,1),7)</f>
        <v>1</v>
      </c>
      <c r="H8022" s="16" t="n">
        <f aca="false">IF(F8022&gt;=40,2_Girdiler!$I$21+(F8022-40)*(2_Girdiler!$I$21-2_Girdiler!$H$21)/(2_Girdiler!$I$20-2_Girdiler!$H$20),INDEX(2_Girdiler!$B$21:$I$21,G8022)+(F8022-INDEX(2_Girdiler!$B$20:$I$20,G8022))*(INDEX(2_Girdiler!$B$21:$I$21,G8022+1)-INDEX(2_Girdiler!$B$21:$I$21,G8022))/(INDEX(2_Girdiler!$B$20:$I$20,G8022+1)-INDEX(2_Girdiler!$B$20:$I$20,G8022)))</f>
        <v>6.21256263107799</v>
      </c>
      <c r="I8022" s="16" t="n">
        <f aca="false">H8022/2_Girdiler!$B$17</f>
        <v>2.4890074643742</v>
      </c>
      <c r="J8022" s="16" t="n">
        <f aca="false">D8022+I8022</f>
        <v>15.9068463519142</v>
      </c>
    </row>
    <row r="8023" customFormat="false" ht="15" hidden="false" customHeight="false" outlineLevel="0" collapsed="false">
      <c r="A8023" s="0" t="n">
        <v>8011</v>
      </c>
      <c r="B8023" s="7" t="n">
        <v>0.411321</v>
      </c>
      <c r="C8023" s="7" t="n">
        <v>0.798366</v>
      </c>
      <c r="D8023" s="16" t="n">
        <f aca="false">LOGINV(B8023,$B$7,$C$7)</f>
        <v>11.9515359522418</v>
      </c>
      <c r="E8023" s="16" t="n">
        <f aca="false">LOGINV(C8023,$B$8,$C$8)</f>
        <v>187.304814314851</v>
      </c>
      <c r="F8023" s="16" t="n">
        <f aca="false">$B$5/100*E8023*2_Girdiler!$B$14*2_Girdiler!$B$15*2_Girdiler!$B$16</f>
        <v>4.71258912816166</v>
      </c>
      <c r="G8023" s="16" t="n">
        <f aca="false">MIN(MATCH(F8023,2_Girdiler!$B$20:$I$20,1),7)</f>
        <v>1</v>
      </c>
      <c r="H8023" s="16" t="n">
        <f aca="false">IF(F8023&gt;=40,2_Girdiler!$I$21+(F8023-40)*(2_Girdiler!$I$21-2_Girdiler!$H$21)/(2_Girdiler!$I$20-2_Girdiler!$H$20),INDEX(2_Girdiler!$B$21:$I$21,G8023)+(F8023-INDEX(2_Girdiler!$B$20:$I$20,G8023))*(INDEX(2_Girdiler!$B$21:$I$21,G8023+1)-INDEX(2_Girdiler!$B$21:$I$21,G8023))/(INDEX(2_Girdiler!$B$20:$I$20,G8023+1)-INDEX(2_Girdiler!$B$20:$I$20,G8023)))</f>
        <v>10.3676960819556</v>
      </c>
      <c r="I8023" s="16" t="n">
        <f aca="false">H8023/2_Girdiler!$B$17</f>
        <v>4.15372439180915</v>
      </c>
      <c r="J8023" s="16" t="n">
        <f aca="false">D8023+I8023</f>
        <v>16.105260344051</v>
      </c>
    </row>
    <row r="8024" customFormat="false" ht="15" hidden="false" customHeight="false" outlineLevel="0" collapsed="false">
      <c r="A8024" s="0" t="n">
        <v>8012</v>
      </c>
      <c r="B8024" s="7" t="n">
        <v>0.290623</v>
      </c>
      <c r="C8024" s="7" t="n">
        <v>0.719562</v>
      </c>
      <c r="D8024" s="16" t="n">
        <f aca="false">LOGINV(B8024,$B$7,$C$7)</f>
        <v>9.95781157525211</v>
      </c>
      <c r="E8024" s="16" t="n">
        <f aca="false">LOGINV(C8024,$B$8,$C$8)</f>
        <v>158.953815101245</v>
      </c>
      <c r="F8024" s="16" t="n">
        <f aca="false">$B$5/100*E8024*2_Girdiler!$B$14*2_Girdiler!$B$15*2_Girdiler!$B$16</f>
        <v>3.99927798794733</v>
      </c>
      <c r="G8024" s="16" t="n">
        <f aca="false">MIN(MATCH(F8024,2_Girdiler!$B$20:$I$20,1),7)</f>
        <v>1</v>
      </c>
      <c r="H8024" s="16" t="n">
        <f aca="false">IF(F8024&gt;=40,2_Girdiler!$I$21+(F8024-40)*(2_Girdiler!$I$21-2_Girdiler!$H$21)/(2_Girdiler!$I$20-2_Girdiler!$H$20),INDEX(2_Girdiler!$B$21:$I$21,G8024)+(F8024-INDEX(2_Girdiler!$B$20:$I$20,G8024))*(INDEX(2_Girdiler!$B$21:$I$21,G8024+1)-INDEX(2_Girdiler!$B$21:$I$21,G8024))/(INDEX(2_Girdiler!$B$20:$I$20,G8024+1)-INDEX(2_Girdiler!$B$20:$I$20,G8024)))</f>
        <v>8.79841157348413</v>
      </c>
      <c r="I8024" s="16" t="n">
        <f aca="false">H8024/2_Girdiler!$B$17</f>
        <v>3.52500463681255</v>
      </c>
      <c r="J8024" s="16" t="n">
        <f aca="false">D8024+I8024</f>
        <v>13.4828162120647</v>
      </c>
    </row>
    <row r="8025" customFormat="false" ht="15" hidden="false" customHeight="false" outlineLevel="0" collapsed="false">
      <c r="A8025" s="0" t="n">
        <v>8013</v>
      </c>
      <c r="B8025" s="7" t="n">
        <v>0.079818</v>
      </c>
      <c r="C8025" s="7" t="n">
        <v>0.344149</v>
      </c>
      <c r="D8025" s="16" t="n">
        <f aca="false">LOGINV(B8025,$B$7,$C$7)</f>
        <v>6.18378253522531</v>
      </c>
      <c r="E8025" s="16" t="n">
        <f aca="false">LOGINV(C8025,$B$8,$C$8)</f>
        <v>84.291119599391</v>
      </c>
      <c r="F8025" s="16" t="n">
        <f aca="false">$B$5/100*E8025*2_Girdiler!$B$14*2_Girdiler!$B$15*2_Girdiler!$B$16</f>
        <v>2.12076456912068</v>
      </c>
      <c r="G8025" s="16" t="n">
        <f aca="false">MIN(MATCH(F8025,2_Girdiler!$B$20:$I$20,1),7)</f>
        <v>1</v>
      </c>
      <c r="H8025" s="16" t="n">
        <f aca="false">IF(F8025&gt;=40,2_Girdiler!$I$21+(F8025-40)*(2_Girdiler!$I$21-2_Girdiler!$H$21)/(2_Girdiler!$I$20-2_Girdiler!$H$20),INDEX(2_Girdiler!$B$21:$I$21,G8025)+(F8025-INDEX(2_Girdiler!$B$20:$I$20,G8025))*(INDEX(2_Girdiler!$B$21:$I$21,G8025+1)-INDEX(2_Girdiler!$B$21:$I$21,G8025))/(INDEX(2_Girdiler!$B$20:$I$20,G8025+1)-INDEX(2_Girdiler!$B$20:$I$20,G8025)))</f>
        <v>4.66568205206549</v>
      </c>
      <c r="I8025" s="16" t="n">
        <f aca="false">H8025/2_Girdiler!$B$17</f>
        <v>1.86926364265444</v>
      </c>
      <c r="J8025" s="16" t="n">
        <f aca="false">D8025+I8025</f>
        <v>8.05304617787975</v>
      </c>
    </row>
    <row r="8026" customFormat="false" ht="15" hidden="false" customHeight="false" outlineLevel="0" collapsed="false">
      <c r="A8026" s="0" t="n">
        <v>8014</v>
      </c>
      <c r="B8026" s="7" t="n">
        <v>0.949399</v>
      </c>
      <c r="C8026" s="7" t="n">
        <v>0.168187</v>
      </c>
      <c r="D8026" s="16" t="n">
        <f aca="false">LOGINV(B8026,$B$7,$C$7)</f>
        <v>33.7644588852924</v>
      </c>
      <c r="E8026" s="16" t="n">
        <f aca="false">LOGINV(C8026,$B$8,$C$8)</f>
        <v>58.7138022428258</v>
      </c>
      <c r="F8026" s="16" t="n">
        <f aca="false">$B$5/100*E8026*2_Girdiler!$B$14*2_Girdiler!$B$15*2_Girdiler!$B$16</f>
        <v>1.4772392644295</v>
      </c>
      <c r="G8026" s="16" t="n">
        <f aca="false">MIN(MATCH(F8026,2_Girdiler!$B$20:$I$20,1),7)</f>
        <v>1</v>
      </c>
      <c r="H8026" s="16" t="n">
        <f aca="false">IF(F8026&gt;=40,2_Girdiler!$I$21+(F8026-40)*(2_Girdiler!$I$21-2_Girdiler!$H$21)/(2_Girdiler!$I$20-2_Girdiler!$H$20),INDEX(2_Girdiler!$B$21:$I$21,G8026)+(F8026-INDEX(2_Girdiler!$B$20:$I$20,G8026))*(INDEX(2_Girdiler!$B$21:$I$21,G8026+1)-INDEX(2_Girdiler!$B$21:$I$21,G8026))/(INDEX(2_Girdiler!$B$20:$I$20,G8026+1)-INDEX(2_Girdiler!$B$20:$I$20,G8026)))</f>
        <v>3.24992638174489</v>
      </c>
      <c r="I8026" s="16" t="n">
        <f aca="false">H8026/2_Girdiler!$B$17</f>
        <v>1.3020538388401</v>
      </c>
      <c r="J8026" s="16" t="n">
        <f aca="false">D8026+I8026</f>
        <v>35.0665127241325</v>
      </c>
    </row>
    <row r="8027" customFormat="false" ht="15" hidden="false" customHeight="false" outlineLevel="0" collapsed="false">
      <c r="A8027" s="0" t="n">
        <v>8015</v>
      </c>
      <c r="B8027" s="7" t="n">
        <v>0.990109</v>
      </c>
      <c r="C8027" s="7" t="n">
        <v>0.066168</v>
      </c>
      <c r="D8027" s="16" t="n">
        <f aca="false">LOGINV(B8027,$B$7,$C$7)</f>
        <v>49.6399939834266</v>
      </c>
      <c r="E8027" s="16" t="n">
        <f aca="false">LOGINV(C8027,$B$8,$C$8)</f>
        <v>41.3379740321237</v>
      </c>
      <c r="F8027" s="16" t="n">
        <f aca="false">$B$5/100*E8027*2_Girdiler!$B$14*2_Girdiler!$B$15*2_Girdiler!$B$16</f>
        <v>1.04006342664823</v>
      </c>
      <c r="G8027" s="16" t="n">
        <f aca="false">MIN(MATCH(F8027,2_Girdiler!$B$20:$I$20,1),7)</f>
        <v>1</v>
      </c>
      <c r="H8027" s="16" t="n">
        <f aca="false">IF(F8027&gt;=40,2_Girdiler!$I$21+(F8027-40)*(2_Girdiler!$I$21-2_Girdiler!$H$21)/(2_Girdiler!$I$20-2_Girdiler!$H$20),INDEX(2_Girdiler!$B$21:$I$21,G8027)+(F8027-INDEX(2_Girdiler!$B$20:$I$20,G8027))*(INDEX(2_Girdiler!$B$21:$I$21,G8027+1)-INDEX(2_Girdiler!$B$21:$I$21,G8027))/(INDEX(2_Girdiler!$B$20:$I$20,G8027+1)-INDEX(2_Girdiler!$B$20:$I$20,G8027)))</f>
        <v>2.28813953862611</v>
      </c>
      <c r="I8027" s="16" t="n">
        <f aca="false">H8027/2_Girdiler!$B$17</f>
        <v>0.916722571564949</v>
      </c>
      <c r="J8027" s="16" t="n">
        <f aca="false">D8027+I8027</f>
        <v>50.5567165549916</v>
      </c>
    </row>
    <row r="8028" customFormat="false" ht="15" hidden="false" customHeight="false" outlineLevel="0" collapsed="false">
      <c r="A8028" s="0" t="n">
        <v>8016</v>
      </c>
      <c r="B8028" s="7" t="n">
        <v>0.95793</v>
      </c>
      <c r="C8028" s="7" t="n">
        <v>0.154435</v>
      </c>
      <c r="D8028" s="16" t="n">
        <f aca="false">LOGINV(B8028,$B$7,$C$7)</f>
        <v>35.4639138989563</v>
      </c>
      <c r="E8028" s="16" t="n">
        <f aca="false">LOGINV(C8028,$B$8,$C$8)</f>
        <v>56.6204880352</v>
      </c>
      <c r="F8028" s="16" t="n">
        <f aca="false">$B$5/100*E8028*2_Girdiler!$B$14*2_Girdiler!$B$15*2_Girdiler!$B$16</f>
        <v>1.42457147896563</v>
      </c>
      <c r="G8028" s="16" t="n">
        <f aca="false">MIN(MATCH(F8028,2_Girdiler!$B$20:$I$20,1),7)</f>
        <v>1</v>
      </c>
      <c r="H8028" s="16" t="n">
        <f aca="false">IF(F8028&gt;=40,2_Girdiler!$I$21+(F8028-40)*(2_Girdiler!$I$21-2_Girdiler!$H$21)/(2_Girdiler!$I$20-2_Girdiler!$H$20),INDEX(2_Girdiler!$B$21:$I$21,G8028)+(F8028-INDEX(2_Girdiler!$B$20:$I$20,G8028))*(INDEX(2_Girdiler!$B$21:$I$21,G8028+1)-INDEX(2_Girdiler!$B$21:$I$21,G8028))/(INDEX(2_Girdiler!$B$20:$I$20,G8028+1)-INDEX(2_Girdiler!$B$20:$I$20,G8028)))</f>
        <v>3.13405725372439</v>
      </c>
      <c r="I8028" s="16" t="n">
        <f aca="false">H8028/2_Girdiler!$B$17</f>
        <v>1.25563191254984</v>
      </c>
      <c r="J8028" s="16" t="n">
        <f aca="false">D8028+I8028</f>
        <v>36.7195458115061</v>
      </c>
    </row>
    <row r="8029" customFormat="false" ht="15" hidden="false" customHeight="false" outlineLevel="0" collapsed="false">
      <c r="A8029" s="0" t="n">
        <v>8017</v>
      </c>
      <c r="B8029" s="7" t="n">
        <v>0.321756</v>
      </c>
      <c r="C8029" s="7" t="n">
        <v>0.303983</v>
      </c>
      <c r="D8029" s="16" t="n">
        <f aca="false">LOGINV(B8029,$B$7,$C$7)</f>
        <v>10.4629306810898</v>
      </c>
      <c r="E8029" s="16" t="n">
        <f aca="false">LOGINV(C8029,$B$8,$C$8)</f>
        <v>78.4217364483511</v>
      </c>
      <c r="F8029" s="16" t="n">
        <f aca="false">$B$5/100*E8029*2_Girdiler!$B$14*2_Girdiler!$B$15*2_Girdiler!$B$16</f>
        <v>1.97309088904051</v>
      </c>
      <c r="G8029" s="16" t="n">
        <f aca="false">MIN(MATCH(F8029,2_Girdiler!$B$20:$I$20,1),7)</f>
        <v>1</v>
      </c>
      <c r="H8029" s="16" t="n">
        <f aca="false">IF(F8029&gt;=40,2_Girdiler!$I$21+(F8029-40)*(2_Girdiler!$I$21-2_Girdiler!$H$21)/(2_Girdiler!$I$20-2_Girdiler!$H$20),INDEX(2_Girdiler!$B$21:$I$21,G8029)+(F8029-INDEX(2_Girdiler!$B$20:$I$20,G8029))*(INDEX(2_Girdiler!$B$21:$I$21,G8029+1)-INDEX(2_Girdiler!$B$21:$I$21,G8029))/(INDEX(2_Girdiler!$B$20:$I$20,G8029+1)-INDEX(2_Girdiler!$B$20:$I$20,G8029)))</f>
        <v>4.34079995588913</v>
      </c>
      <c r="I8029" s="16" t="n">
        <f aca="false">H8029/2_Girdiler!$B$17</f>
        <v>1.73910254642994</v>
      </c>
      <c r="J8029" s="16" t="n">
        <f aca="false">D8029+I8029</f>
        <v>12.2020332275198</v>
      </c>
    </row>
    <row r="8030" customFormat="false" ht="15" hidden="false" customHeight="false" outlineLevel="0" collapsed="false">
      <c r="A8030" s="0" t="n">
        <v>8018</v>
      </c>
      <c r="B8030" s="7" t="n">
        <v>0.594563</v>
      </c>
      <c r="C8030" s="7" t="n">
        <v>0.562064</v>
      </c>
      <c r="D8030" s="16" t="n">
        <f aca="false">LOGINV(B8030,$B$7,$C$7)</f>
        <v>15.4743695253255</v>
      </c>
      <c r="E8030" s="16" t="n">
        <f aca="false">LOGINV(C8030,$B$8,$C$8)</f>
        <v>120.790657955795</v>
      </c>
      <c r="F8030" s="16" t="n">
        <f aca="false">$B$5/100*E8030*2_Girdiler!$B$14*2_Girdiler!$B$15*2_Girdiler!$B$16</f>
        <v>3.03909295416781</v>
      </c>
      <c r="G8030" s="16" t="n">
        <f aca="false">MIN(MATCH(F8030,2_Girdiler!$B$20:$I$20,1),7)</f>
        <v>1</v>
      </c>
      <c r="H8030" s="16" t="n">
        <f aca="false">IF(F8030&gt;=40,2_Girdiler!$I$21+(F8030-40)*(2_Girdiler!$I$21-2_Girdiler!$H$21)/(2_Girdiler!$I$20-2_Girdiler!$H$20),INDEX(2_Girdiler!$B$21:$I$21,G8030)+(F8030-INDEX(2_Girdiler!$B$20:$I$20,G8030))*(INDEX(2_Girdiler!$B$21:$I$21,G8030+1)-INDEX(2_Girdiler!$B$21:$I$21,G8030))/(INDEX(2_Girdiler!$B$20:$I$20,G8030+1)-INDEX(2_Girdiler!$B$20:$I$20,G8030)))</f>
        <v>6.68600449916918</v>
      </c>
      <c r="I8030" s="16" t="n">
        <f aca="false">H8030/2_Girdiler!$B$17</f>
        <v>2.67868769998765</v>
      </c>
      <c r="J8030" s="16" t="n">
        <f aca="false">D8030+I8030</f>
        <v>18.1530572253131</v>
      </c>
    </row>
    <row r="8031" customFormat="false" ht="15" hidden="false" customHeight="false" outlineLevel="0" collapsed="false">
      <c r="A8031" s="0" t="n">
        <v>8019</v>
      </c>
      <c r="B8031" s="7" t="n">
        <v>0.805659</v>
      </c>
      <c r="C8031" s="7" t="n">
        <v>0.925029</v>
      </c>
      <c r="D8031" s="16" t="n">
        <f aca="false">LOGINV(B8031,$B$7,$C$7)</f>
        <v>21.8955712242596</v>
      </c>
      <c r="E8031" s="16" t="n">
        <f aca="false">LOGINV(C8031,$B$8,$C$8)</f>
        <v>276.601788726247</v>
      </c>
      <c r="F8031" s="16" t="n">
        <f aca="false">$B$5/100*E8031*2_Girdiler!$B$14*2_Girdiler!$B$15*2_Girdiler!$B$16</f>
        <v>6.95930100435237</v>
      </c>
      <c r="G8031" s="16" t="n">
        <f aca="false">MIN(MATCH(F8031,2_Girdiler!$B$20:$I$20,1),7)</f>
        <v>2</v>
      </c>
      <c r="H8031" s="16" t="n">
        <f aca="false">IF(F8031&gt;=40,2_Girdiler!$I$21+(F8031-40)*(2_Girdiler!$I$21-2_Girdiler!$H$21)/(2_Girdiler!$I$20-2_Girdiler!$H$20),INDEX(2_Girdiler!$B$21:$I$21,G8031)+(F8031-INDEX(2_Girdiler!$B$20:$I$20,G8031))*(INDEX(2_Girdiler!$B$21:$I$21,G8031+1)-INDEX(2_Girdiler!$B$21:$I$21,G8031))/(INDEX(2_Girdiler!$B$20:$I$20,G8031+1)-INDEX(2_Girdiler!$B$20:$I$20,G8031)))</f>
        <v>14.1348816069638</v>
      </c>
      <c r="I8031" s="16" t="n">
        <f aca="false">H8031/2_Girdiler!$B$17</f>
        <v>5.66301346432844</v>
      </c>
      <c r="J8031" s="16" t="n">
        <f aca="false">D8031+I8031</f>
        <v>27.558584688588</v>
      </c>
    </row>
    <row r="8032" customFormat="false" ht="15" hidden="false" customHeight="false" outlineLevel="0" collapsed="false">
      <c r="A8032" s="0" t="n">
        <v>8020</v>
      </c>
      <c r="B8032" s="7" t="n">
        <v>0.3566</v>
      </c>
      <c r="C8032" s="7" t="n">
        <v>0.237185</v>
      </c>
      <c r="D8032" s="16" t="n">
        <f aca="false">LOGINV(B8032,$B$7,$C$7)</f>
        <v>11.033333959838</v>
      </c>
      <c r="E8032" s="16" t="n">
        <f aca="false">LOGINV(C8032,$B$8,$C$8)</f>
        <v>68.8167275280453</v>
      </c>
      <c r="F8032" s="16" t="n">
        <f aca="false">$B$5/100*E8032*2_Girdiler!$B$14*2_Girdiler!$B$15*2_Girdiler!$B$16</f>
        <v>1.73142886460562</v>
      </c>
      <c r="G8032" s="16" t="n">
        <f aca="false">MIN(MATCH(F8032,2_Girdiler!$B$20:$I$20,1),7)</f>
        <v>1</v>
      </c>
      <c r="H8032" s="16" t="n">
        <f aca="false">IF(F8032&gt;=40,2_Girdiler!$I$21+(F8032-40)*(2_Girdiler!$I$21-2_Girdiler!$H$21)/(2_Girdiler!$I$20-2_Girdiler!$H$20),INDEX(2_Girdiler!$B$21:$I$21,G8032)+(F8032-INDEX(2_Girdiler!$B$20:$I$20,G8032))*(INDEX(2_Girdiler!$B$21:$I$21,G8032+1)-INDEX(2_Girdiler!$B$21:$I$21,G8032))/(INDEX(2_Girdiler!$B$20:$I$20,G8032+1)-INDEX(2_Girdiler!$B$20:$I$20,G8032)))</f>
        <v>3.80914350213236</v>
      </c>
      <c r="I8032" s="16" t="n">
        <f aca="false">H8032/2_Girdiler!$B$17</f>
        <v>1.52609915950816</v>
      </c>
      <c r="J8032" s="16" t="n">
        <f aca="false">D8032+I8032</f>
        <v>12.5594331193462</v>
      </c>
    </row>
    <row r="8033" customFormat="false" ht="15" hidden="false" customHeight="false" outlineLevel="0" collapsed="false">
      <c r="A8033" s="0" t="n">
        <v>8021</v>
      </c>
      <c r="B8033" s="7" t="n">
        <v>0.569622</v>
      </c>
      <c r="C8033" s="7" t="n">
        <v>0.630911</v>
      </c>
      <c r="D8033" s="16" t="n">
        <f aca="false">LOGINV(B8033,$B$7,$C$7)</f>
        <v>14.9330157900417</v>
      </c>
      <c r="E8033" s="16" t="n">
        <f aca="false">LOGINV(C8033,$B$8,$C$8)</f>
        <v>135.503640169417</v>
      </c>
      <c r="F8033" s="16" t="n">
        <f aca="false">$B$5/100*E8033*2_Girdiler!$B$14*2_Girdiler!$B$15*2_Girdiler!$B$16</f>
        <v>3.40927158666252</v>
      </c>
      <c r="G8033" s="16" t="n">
        <f aca="false">MIN(MATCH(F8033,2_Girdiler!$B$20:$I$20,1),7)</f>
        <v>1</v>
      </c>
      <c r="H8033" s="16" t="n">
        <f aca="false">IF(F8033&gt;=40,2_Girdiler!$I$21+(F8033-40)*(2_Girdiler!$I$21-2_Girdiler!$H$21)/(2_Girdiler!$I$20-2_Girdiler!$H$20),INDEX(2_Girdiler!$B$21:$I$21,G8033)+(F8033-INDEX(2_Girdiler!$B$20:$I$20,G8033))*(INDEX(2_Girdiler!$B$21:$I$21,G8033+1)-INDEX(2_Girdiler!$B$21:$I$21,G8033))/(INDEX(2_Girdiler!$B$20:$I$20,G8033+1)-INDEX(2_Girdiler!$B$20:$I$20,G8033)))</f>
        <v>7.50039749065755</v>
      </c>
      <c r="I8033" s="16" t="n">
        <f aca="false">H8033/2_Girdiler!$B$17</f>
        <v>3.00496694337242</v>
      </c>
      <c r="J8033" s="16" t="n">
        <f aca="false">D8033+I8033</f>
        <v>17.9379827334141</v>
      </c>
    </row>
    <row r="8034" customFormat="false" ht="15" hidden="false" customHeight="false" outlineLevel="0" collapsed="false">
      <c r="A8034" s="0" t="n">
        <v>8022</v>
      </c>
      <c r="B8034" s="7" t="n">
        <v>0.416276</v>
      </c>
      <c r="C8034" s="7" t="n">
        <v>0.512469</v>
      </c>
      <c r="D8034" s="16" t="n">
        <f aca="false">LOGINV(B8034,$B$7,$C$7)</f>
        <v>12.0365649637634</v>
      </c>
      <c r="E8034" s="16" t="n">
        <f aca="false">LOGINV(C8034,$B$8,$C$8)</f>
        <v>111.431223212375</v>
      </c>
      <c r="F8034" s="16" t="n">
        <f aca="false">$B$5/100*E8034*2_Girdiler!$B$14*2_Girdiler!$B$15*2_Girdiler!$B$16</f>
        <v>2.80360957602336</v>
      </c>
      <c r="G8034" s="16" t="n">
        <f aca="false">MIN(MATCH(F8034,2_Girdiler!$B$20:$I$20,1),7)</f>
        <v>1</v>
      </c>
      <c r="H8034" s="16" t="n">
        <f aca="false">IF(F8034&gt;=40,2_Girdiler!$I$21+(F8034-40)*(2_Girdiler!$I$21-2_Girdiler!$H$21)/(2_Girdiler!$I$20-2_Girdiler!$H$20),INDEX(2_Girdiler!$B$21:$I$21,G8034)+(F8034-INDEX(2_Girdiler!$B$20:$I$20,G8034))*(INDEX(2_Girdiler!$B$21:$I$21,G8034+1)-INDEX(2_Girdiler!$B$21:$I$21,G8034))/(INDEX(2_Girdiler!$B$20:$I$20,G8034+1)-INDEX(2_Girdiler!$B$20:$I$20,G8034)))</f>
        <v>6.1679410672514</v>
      </c>
      <c r="I8034" s="16" t="n">
        <f aca="false">H8034/2_Girdiler!$B$17</f>
        <v>2.471130235277</v>
      </c>
      <c r="J8034" s="16" t="n">
        <f aca="false">D8034+I8034</f>
        <v>14.5076951990404</v>
      </c>
    </row>
    <row r="8035" customFormat="false" ht="15" hidden="false" customHeight="false" outlineLevel="0" collapsed="false">
      <c r="A8035" s="0" t="n">
        <v>8023</v>
      </c>
      <c r="B8035" s="7" t="n">
        <v>0.898413</v>
      </c>
      <c r="C8035" s="7" t="n">
        <v>0.276722</v>
      </c>
      <c r="D8035" s="16" t="n">
        <f aca="false">LOGINV(B8035,$B$7,$C$7)</f>
        <v>27.5258424752678</v>
      </c>
      <c r="E8035" s="16" t="n">
        <f aca="false">LOGINV(C8035,$B$8,$C$8)</f>
        <v>74.492696730438</v>
      </c>
      <c r="F8035" s="16" t="n">
        <f aca="false">$B$5/100*E8035*2_Girdiler!$B$14*2_Girdiler!$B$15*2_Girdiler!$B$16</f>
        <v>1.87423624973782</v>
      </c>
      <c r="G8035" s="16" t="n">
        <f aca="false">MIN(MATCH(F8035,2_Girdiler!$B$20:$I$20,1),7)</f>
        <v>1</v>
      </c>
      <c r="H8035" s="16" t="n">
        <f aca="false">IF(F8035&gt;=40,2_Girdiler!$I$21+(F8035-40)*(2_Girdiler!$I$21-2_Girdiler!$H$21)/(2_Girdiler!$I$20-2_Girdiler!$H$20),INDEX(2_Girdiler!$B$21:$I$21,G8035)+(F8035-INDEX(2_Girdiler!$B$20:$I$20,G8035))*(INDEX(2_Girdiler!$B$21:$I$21,G8035+1)-INDEX(2_Girdiler!$B$21:$I$21,G8035))/(INDEX(2_Girdiler!$B$20:$I$20,G8035+1)-INDEX(2_Girdiler!$B$20:$I$20,G8035)))</f>
        <v>4.1233197494232</v>
      </c>
      <c r="I8035" s="16" t="n">
        <f aca="false">H8035/2_Girdiler!$B$17</f>
        <v>1.65197105345481</v>
      </c>
      <c r="J8035" s="16" t="n">
        <f aca="false">D8035+I8035</f>
        <v>29.1778135287227</v>
      </c>
    </row>
    <row r="8036" customFormat="false" ht="15" hidden="false" customHeight="false" outlineLevel="0" collapsed="false">
      <c r="A8036" s="0" t="n">
        <v>8024</v>
      </c>
      <c r="B8036" s="7" t="n">
        <v>0.746261</v>
      </c>
      <c r="C8036" s="7" t="n">
        <v>0.157772</v>
      </c>
      <c r="D8036" s="16" t="n">
        <f aca="false">LOGINV(B8036,$B$7,$C$7)</f>
        <v>19.5940879378558</v>
      </c>
      <c r="E8036" s="16" t="n">
        <f aca="false">LOGINV(C8036,$B$8,$C$8)</f>
        <v>57.1322381661278</v>
      </c>
      <c r="F8036" s="16" t="n">
        <f aca="false">$B$5/100*E8036*2_Girdiler!$B$14*2_Girdiler!$B$15*2_Girdiler!$B$16</f>
        <v>1.43744711225978</v>
      </c>
      <c r="G8036" s="16" t="n">
        <f aca="false">MIN(MATCH(F8036,2_Girdiler!$B$20:$I$20,1),7)</f>
        <v>1</v>
      </c>
      <c r="H8036" s="16" t="n">
        <f aca="false">IF(F8036&gt;=40,2_Girdiler!$I$21+(F8036-40)*(2_Girdiler!$I$21-2_Girdiler!$H$21)/(2_Girdiler!$I$20-2_Girdiler!$H$20),INDEX(2_Girdiler!$B$21:$I$21,G8036)+(F8036-INDEX(2_Girdiler!$B$20:$I$20,G8036))*(INDEX(2_Girdiler!$B$21:$I$21,G8036+1)-INDEX(2_Girdiler!$B$21:$I$21,G8036))/(INDEX(2_Girdiler!$B$20:$I$20,G8036+1)-INDEX(2_Girdiler!$B$20:$I$20,G8036)))</f>
        <v>3.16238364697151</v>
      </c>
      <c r="I8036" s="16" t="n">
        <f aca="false">H8036/2_Girdiler!$B$17</f>
        <v>1.26698062779307</v>
      </c>
      <c r="J8036" s="16" t="n">
        <f aca="false">D8036+I8036</f>
        <v>20.8610685656489</v>
      </c>
    </row>
    <row r="8037" customFormat="false" ht="15" hidden="false" customHeight="false" outlineLevel="0" collapsed="false">
      <c r="A8037" s="0" t="n">
        <v>8025</v>
      </c>
      <c r="B8037" s="7" t="n">
        <v>0.934179</v>
      </c>
      <c r="C8037" s="7" t="n">
        <v>0.699846</v>
      </c>
      <c r="D8037" s="16" t="n">
        <f aca="false">LOGINV(B8037,$B$7,$C$7)</f>
        <v>31.3799371222859</v>
      </c>
      <c r="E8037" s="16" t="n">
        <f aca="false">LOGINV(C8037,$B$8,$C$8)</f>
        <v>153.153966962868</v>
      </c>
      <c r="F8037" s="16" t="n">
        <f aca="false">$B$5/100*E8037*2_Girdiler!$B$14*2_Girdiler!$B$15*2_Girdiler!$B$16</f>
        <v>3.85335380878575</v>
      </c>
      <c r="G8037" s="16" t="n">
        <f aca="false">MIN(MATCH(F8037,2_Girdiler!$B$20:$I$20,1),7)</f>
        <v>1</v>
      </c>
      <c r="H8037" s="16" t="n">
        <f aca="false">IF(F8037&gt;=40,2_Girdiler!$I$21+(F8037-40)*(2_Girdiler!$I$21-2_Girdiler!$H$21)/(2_Girdiler!$I$20-2_Girdiler!$H$20),INDEX(2_Girdiler!$B$21:$I$21,G8037)+(F8037-INDEX(2_Girdiler!$B$20:$I$20,G8037))*(INDEX(2_Girdiler!$B$21:$I$21,G8037+1)-INDEX(2_Girdiler!$B$21:$I$21,G8037))/(INDEX(2_Girdiler!$B$20:$I$20,G8037+1)-INDEX(2_Girdiler!$B$20:$I$20,G8037)))</f>
        <v>8.47737837932864</v>
      </c>
      <c r="I8037" s="16" t="n">
        <f aca="false">H8037/2_Girdiler!$B$17</f>
        <v>3.39638556864128</v>
      </c>
      <c r="J8037" s="16" t="n">
        <f aca="false">D8037+I8037</f>
        <v>34.7763226909272</v>
      </c>
    </row>
    <row r="8038" customFormat="false" ht="15" hidden="false" customHeight="false" outlineLevel="0" collapsed="false">
      <c r="A8038" s="0" t="n">
        <v>8026</v>
      </c>
      <c r="B8038" s="7" t="n">
        <v>0.026078</v>
      </c>
      <c r="C8038" s="7" t="n">
        <v>0.619147</v>
      </c>
      <c r="D8038" s="16" t="n">
        <f aca="false">LOGINV(B8038,$B$7,$C$7)</f>
        <v>4.58787157621109</v>
      </c>
      <c r="E8038" s="16" t="n">
        <f aca="false">LOGINV(C8038,$B$8,$C$8)</f>
        <v>132.816877621688</v>
      </c>
      <c r="F8038" s="16" t="n">
        <f aca="false">$B$5/100*E8038*2_Girdiler!$B$14*2_Girdiler!$B$15*2_Girdiler!$B$16</f>
        <v>3.34167264096166</v>
      </c>
      <c r="G8038" s="16" t="n">
        <f aca="false">MIN(MATCH(F8038,2_Girdiler!$B$20:$I$20,1),7)</f>
        <v>1</v>
      </c>
      <c r="H8038" s="16" t="n">
        <f aca="false">IF(F8038&gt;=40,2_Girdiler!$I$21+(F8038-40)*(2_Girdiler!$I$21-2_Girdiler!$H$21)/(2_Girdiler!$I$20-2_Girdiler!$H$20),INDEX(2_Girdiler!$B$21:$I$21,G8038)+(F8038-INDEX(2_Girdiler!$B$20:$I$20,G8038))*(INDEX(2_Girdiler!$B$21:$I$21,G8038+1)-INDEX(2_Girdiler!$B$21:$I$21,G8038))/(INDEX(2_Girdiler!$B$20:$I$20,G8038+1)-INDEX(2_Girdiler!$B$20:$I$20,G8038)))</f>
        <v>7.35167981011565</v>
      </c>
      <c r="I8038" s="16" t="n">
        <f aca="false">H8038/2_Girdiler!$B$17</f>
        <v>2.94538453930916</v>
      </c>
      <c r="J8038" s="16" t="n">
        <f aca="false">D8038+I8038</f>
        <v>7.53325611552024</v>
      </c>
    </row>
    <row r="8039" customFormat="false" ht="15" hidden="false" customHeight="false" outlineLevel="0" collapsed="false">
      <c r="A8039" s="0" t="n">
        <v>8027</v>
      </c>
      <c r="B8039" s="7" t="n">
        <v>0.92583</v>
      </c>
      <c r="C8039" s="7" t="n">
        <v>0.320432</v>
      </c>
      <c r="D8039" s="16" t="n">
        <f aca="false">LOGINV(B8039,$B$7,$C$7)</f>
        <v>30.3099792585621</v>
      </c>
      <c r="E8039" s="16" t="n">
        <f aca="false">LOGINV(C8039,$B$8,$C$8)</f>
        <v>80.8106749779245</v>
      </c>
      <c r="F8039" s="16" t="n">
        <f aca="false">$B$5/100*E8039*2_Girdiler!$B$14*2_Girdiler!$B$15*2_Girdiler!$B$16</f>
        <v>2.03319658244458</v>
      </c>
      <c r="G8039" s="16" t="n">
        <f aca="false">MIN(MATCH(F8039,2_Girdiler!$B$20:$I$20,1),7)</f>
        <v>1</v>
      </c>
      <c r="H8039" s="16" t="n">
        <f aca="false">IF(F8039&gt;=40,2_Girdiler!$I$21+(F8039-40)*(2_Girdiler!$I$21-2_Girdiler!$H$21)/(2_Girdiler!$I$20-2_Girdiler!$H$20),INDEX(2_Girdiler!$B$21:$I$21,G8039)+(F8039-INDEX(2_Girdiler!$B$20:$I$20,G8039))*(INDEX(2_Girdiler!$B$21:$I$21,G8039+1)-INDEX(2_Girdiler!$B$21:$I$21,G8039))/(INDEX(2_Girdiler!$B$20:$I$20,G8039+1)-INDEX(2_Girdiler!$B$20:$I$20,G8039)))</f>
        <v>4.47303248137808</v>
      </c>
      <c r="I8039" s="16" t="n">
        <f aca="false">H8039/2_Girdiler!$B$17</f>
        <v>1.79208032106494</v>
      </c>
      <c r="J8039" s="16" t="n">
        <f aca="false">D8039+I8039</f>
        <v>32.1020595796271</v>
      </c>
    </row>
    <row r="8040" customFormat="false" ht="15" hidden="false" customHeight="false" outlineLevel="0" collapsed="false">
      <c r="A8040" s="0" t="n">
        <v>8028</v>
      </c>
      <c r="B8040" s="7" t="n">
        <v>0.495184</v>
      </c>
      <c r="C8040" s="7" t="n">
        <v>0.531161</v>
      </c>
      <c r="D8040" s="16" t="n">
        <f aca="false">LOGINV(B8040,$B$7,$C$7)</f>
        <v>13.4512353223981</v>
      </c>
      <c r="E8040" s="16" t="n">
        <f aca="false">LOGINV(C8040,$B$8,$C$8)</f>
        <v>114.858375201205</v>
      </c>
      <c r="F8040" s="16" t="n">
        <f aca="false">$B$5/100*E8040*2_Girdiler!$B$14*2_Girdiler!$B$15*2_Girdiler!$B$16</f>
        <v>2.88983672006233</v>
      </c>
      <c r="G8040" s="16" t="n">
        <f aca="false">MIN(MATCH(F8040,2_Girdiler!$B$20:$I$20,1),7)</f>
        <v>1</v>
      </c>
      <c r="H8040" s="16" t="n">
        <f aca="false">IF(F8040&gt;=40,2_Girdiler!$I$21+(F8040-40)*(2_Girdiler!$I$21-2_Girdiler!$H$21)/(2_Girdiler!$I$20-2_Girdiler!$H$20),INDEX(2_Girdiler!$B$21:$I$21,G8040)+(F8040-INDEX(2_Girdiler!$B$20:$I$20,G8040))*(INDEX(2_Girdiler!$B$21:$I$21,G8040+1)-INDEX(2_Girdiler!$B$21:$I$21,G8040))/(INDEX(2_Girdiler!$B$20:$I$20,G8040+1)-INDEX(2_Girdiler!$B$20:$I$20,G8040)))</f>
        <v>6.35764078413712</v>
      </c>
      <c r="I8040" s="16" t="n">
        <f aca="false">H8040/2_Girdiler!$B$17</f>
        <v>2.54713172441391</v>
      </c>
      <c r="J8040" s="16" t="n">
        <f aca="false">D8040+I8040</f>
        <v>15.998367046812</v>
      </c>
    </row>
    <row r="8041" customFormat="false" ht="15" hidden="false" customHeight="false" outlineLevel="0" collapsed="false">
      <c r="A8041" s="0" t="n">
        <v>8029</v>
      </c>
      <c r="B8041" s="7" t="n">
        <v>0.355162</v>
      </c>
      <c r="C8041" s="7" t="n">
        <v>0.84694</v>
      </c>
      <c r="D8041" s="16" t="n">
        <f aca="false">LOGINV(B8041,$B$7,$C$7)</f>
        <v>11.0096255981564</v>
      </c>
      <c r="E8041" s="16" t="n">
        <f aca="false">LOGINV(C8041,$B$8,$C$8)</f>
        <v>211.416912635317</v>
      </c>
      <c r="F8041" s="16" t="n">
        <f aca="false">$B$5/100*E8041*2_Girdiler!$B$14*2_Girdiler!$B$15*2_Girdiler!$B$16</f>
        <v>5.31924952190458</v>
      </c>
      <c r="G8041" s="16" t="n">
        <f aca="false">MIN(MATCH(F8041,2_Girdiler!$B$20:$I$20,1),7)</f>
        <v>2</v>
      </c>
      <c r="H8041" s="16" t="n">
        <f aca="false">IF(F8041&gt;=40,2_Girdiler!$I$21+(F8041-40)*(2_Girdiler!$I$21-2_Girdiler!$H$21)/(2_Girdiler!$I$20-2_Girdiler!$H$20),INDEX(2_Girdiler!$B$21:$I$21,G8041)+(F8041-INDEX(2_Girdiler!$B$20:$I$20,G8041))*(INDEX(2_Girdiler!$B$21:$I$21,G8041+1)-INDEX(2_Girdiler!$B$21:$I$21,G8041))/(INDEX(2_Girdiler!$B$20:$I$20,G8041+1)-INDEX(2_Girdiler!$B$20:$I$20,G8041)))</f>
        <v>11.5107992350473</v>
      </c>
      <c r="I8041" s="16" t="n">
        <f aca="false">H8041/2_Girdiler!$B$17</f>
        <v>4.61169841147729</v>
      </c>
      <c r="J8041" s="16" t="n">
        <f aca="false">D8041+I8041</f>
        <v>15.6213240096337</v>
      </c>
    </row>
    <row r="8042" customFormat="false" ht="15" hidden="false" customHeight="false" outlineLevel="0" collapsed="false">
      <c r="A8042" s="0" t="n">
        <v>8030</v>
      </c>
      <c r="B8042" s="7" t="n">
        <v>0.484341</v>
      </c>
      <c r="C8042" s="7" t="n">
        <v>0.868577</v>
      </c>
      <c r="D8042" s="16" t="n">
        <f aca="false">LOGINV(B8042,$B$7,$C$7)</f>
        <v>13.2489156159366</v>
      </c>
      <c r="E8042" s="16" t="n">
        <f aca="false">LOGINV(C8042,$B$8,$C$8)</f>
        <v>224.974888932143</v>
      </c>
      <c r="F8042" s="16" t="n">
        <f aca="false">$B$5/100*E8042*2_Girdiler!$B$14*2_Girdiler!$B$15*2_Girdiler!$B$16</f>
        <v>5.66036820553271</v>
      </c>
      <c r="G8042" s="16" t="n">
        <f aca="false">MIN(MATCH(F8042,2_Girdiler!$B$20:$I$20,1),7)</f>
        <v>2</v>
      </c>
      <c r="H8042" s="16" t="n">
        <f aca="false">IF(F8042&gt;=40,2_Girdiler!$I$21+(F8042-40)*(2_Girdiler!$I$21-2_Girdiler!$H$21)/(2_Girdiler!$I$20-2_Girdiler!$H$20),INDEX(2_Girdiler!$B$21:$I$21,G8042)+(F8042-INDEX(2_Girdiler!$B$20:$I$20,G8042))*(INDEX(2_Girdiler!$B$21:$I$21,G8042+1)-INDEX(2_Girdiler!$B$21:$I$21,G8042))/(INDEX(2_Girdiler!$B$20:$I$20,G8042+1)-INDEX(2_Girdiler!$B$20:$I$20,G8042)))</f>
        <v>12.0565891288523</v>
      </c>
      <c r="I8042" s="16" t="n">
        <f aca="false">H8042/2_Girdiler!$B$17</f>
        <v>4.83036423431584</v>
      </c>
      <c r="J8042" s="16" t="n">
        <f aca="false">D8042+I8042</f>
        <v>18.0792798502525</v>
      </c>
    </row>
    <row r="8043" customFormat="false" ht="15" hidden="false" customHeight="false" outlineLevel="0" collapsed="false">
      <c r="A8043" s="0" t="n">
        <v>8031</v>
      </c>
      <c r="B8043" s="7" t="n">
        <v>0.441703</v>
      </c>
      <c r="C8043" s="7" t="n">
        <v>0.261512</v>
      </c>
      <c r="D8043" s="16" t="n">
        <f aca="false">LOGINV(B8043,$B$7,$C$7)</f>
        <v>12.4791053758144</v>
      </c>
      <c r="E8043" s="16" t="n">
        <f aca="false">LOGINV(C8043,$B$8,$C$8)</f>
        <v>72.3093965167512</v>
      </c>
      <c r="F8043" s="16" t="n">
        <f aca="false">$B$5/100*E8043*2_Girdiler!$B$14*2_Girdiler!$B$15*2_Girdiler!$B$16</f>
        <v>1.81930441636146</v>
      </c>
      <c r="G8043" s="16" t="n">
        <f aca="false">MIN(MATCH(F8043,2_Girdiler!$B$20:$I$20,1),7)</f>
        <v>1</v>
      </c>
      <c r="H8043" s="16" t="n">
        <f aca="false">IF(F8043&gt;=40,2_Girdiler!$I$21+(F8043-40)*(2_Girdiler!$I$21-2_Girdiler!$H$21)/(2_Girdiler!$I$20-2_Girdiler!$H$20),INDEX(2_Girdiler!$B$21:$I$21,G8043)+(F8043-INDEX(2_Girdiler!$B$20:$I$20,G8043))*(INDEX(2_Girdiler!$B$21:$I$21,G8043+1)-INDEX(2_Girdiler!$B$21:$I$21,G8043))/(INDEX(2_Girdiler!$B$20:$I$20,G8043+1)-INDEX(2_Girdiler!$B$20:$I$20,G8043)))</f>
        <v>4.00246971599521</v>
      </c>
      <c r="I8043" s="16" t="n">
        <f aca="false">H8043/2_Girdiler!$B$17</f>
        <v>1.60355357211347</v>
      </c>
      <c r="J8043" s="16" t="n">
        <f aca="false">D8043+I8043</f>
        <v>14.0826589479278</v>
      </c>
    </row>
    <row r="8044" customFormat="false" ht="15" hidden="false" customHeight="false" outlineLevel="0" collapsed="false">
      <c r="A8044" s="0" t="n">
        <v>8032</v>
      </c>
      <c r="B8044" s="7" t="n">
        <v>0.086379</v>
      </c>
      <c r="C8044" s="7" t="n">
        <v>0.558175</v>
      </c>
      <c r="D8044" s="16" t="n">
        <f aca="false">LOGINV(B8044,$B$7,$C$7)</f>
        <v>6.33343997060019</v>
      </c>
      <c r="E8044" s="16" t="n">
        <f aca="false">LOGINV(C8044,$B$8,$C$8)</f>
        <v>120.024273051435</v>
      </c>
      <c r="F8044" s="16" t="n">
        <f aca="false">$B$5/100*E8044*2_Girdiler!$B$14*2_Girdiler!$B$15*2_Girdiler!$B$16</f>
        <v>3.01981070997411</v>
      </c>
      <c r="G8044" s="16" t="n">
        <f aca="false">MIN(MATCH(F8044,2_Girdiler!$B$20:$I$20,1),7)</f>
        <v>1</v>
      </c>
      <c r="H8044" s="16" t="n">
        <f aca="false">IF(F8044&gt;=40,2_Girdiler!$I$21+(F8044-40)*(2_Girdiler!$I$21-2_Girdiler!$H$21)/(2_Girdiler!$I$20-2_Girdiler!$H$20),INDEX(2_Girdiler!$B$21:$I$21,G8044)+(F8044-INDEX(2_Girdiler!$B$20:$I$20,G8044))*(INDEX(2_Girdiler!$B$21:$I$21,G8044+1)-INDEX(2_Girdiler!$B$21:$I$21,G8044))/(INDEX(2_Girdiler!$B$20:$I$20,G8044+1)-INDEX(2_Girdiler!$B$20:$I$20,G8044)))</f>
        <v>6.64358356194305</v>
      </c>
      <c r="I8044" s="16" t="n">
        <f aca="false">H8044/2_Girdiler!$B$17</f>
        <v>2.66169213218872</v>
      </c>
      <c r="J8044" s="16" t="n">
        <f aca="false">D8044+I8044</f>
        <v>8.99513210278891</v>
      </c>
    </row>
    <row r="8045" customFormat="false" ht="15" hidden="false" customHeight="false" outlineLevel="0" collapsed="false">
      <c r="A8045" s="0" t="n">
        <v>8033</v>
      </c>
      <c r="B8045" s="7" t="n">
        <v>0.095147</v>
      </c>
      <c r="C8045" s="7" t="n">
        <v>0.151821</v>
      </c>
      <c r="D8045" s="16" t="n">
        <f aca="false">LOGINV(B8045,$B$7,$C$7)</f>
        <v>6.52582715977721</v>
      </c>
      <c r="E8045" s="16" t="n">
        <f aca="false">LOGINV(C8045,$B$8,$C$8)</f>
        <v>56.2177499857504</v>
      </c>
      <c r="F8045" s="16" t="n">
        <f aca="false">$B$5/100*E8045*2_Girdiler!$B$14*2_Girdiler!$B$15*2_Girdiler!$B$16</f>
        <v>1.41443858964148</v>
      </c>
      <c r="G8045" s="16" t="n">
        <f aca="false">MIN(MATCH(F8045,2_Girdiler!$B$20:$I$20,1),7)</f>
        <v>1</v>
      </c>
      <c r="H8045" s="16" t="n">
        <f aca="false">IF(F8045&gt;=40,2_Girdiler!$I$21+(F8045-40)*(2_Girdiler!$I$21-2_Girdiler!$H$21)/(2_Girdiler!$I$20-2_Girdiler!$H$20),INDEX(2_Girdiler!$B$21:$I$21,G8045)+(F8045-INDEX(2_Girdiler!$B$20:$I$20,G8045))*(INDEX(2_Girdiler!$B$21:$I$21,G8045+1)-INDEX(2_Girdiler!$B$21:$I$21,G8045))/(INDEX(2_Girdiler!$B$20:$I$20,G8045+1)-INDEX(2_Girdiler!$B$20:$I$20,G8045)))</f>
        <v>3.11176489721126</v>
      </c>
      <c r="I8045" s="16" t="n">
        <f aca="false">H8045/2_Girdiler!$B$17</f>
        <v>1.24670067997246</v>
      </c>
      <c r="J8045" s="16" t="n">
        <f aca="false">D8045+I8045</f>
        <v>7.77252783974967</v>
      </c>
    </row>
    <row r="8046" customFormat="false" ht="15" hidden="false" customHeight="false" outlineLevel="0" collapsed="false">
      <c r="A8046" s="0" t="n">
        <v>8034</v>
      </c>
      <c r="B8046" s="7" t="n">
        <v>0.091543</v>
      </c>
      <c r="C8046" s="7" t="n">
        <v>0.377804</v>
      </c>
      <c r="D8046" s="16" t="n">
        <f aca="false">LOGINV(B8046,$B$7,$C$7)</f>
        <v>6.44771665963953</v>
      </c>
      <c r="E8046" s="16" t="n">
        <f aca="false">LOGINV(C8046,$B$8,$C$8)</f>
        <v>89.3280035934483</v>
      </c>
      <c r="F8046" s="16" t="n">
        <f aca="false">$B$5/100*E8046*2_Girdiler!$B$14*2_Girdiler!$B$15*2_Girdiler!$B$16</f>
        <v>2.24749257041116</v>
      </c>
      <c r="G8046" s="16" t="n">
        <f aca="false">MIN(MATCH(F8046,2_Girdiler!$B$20:$I$20,1),7)</f>
        <v>1</v>
      </c>
      <c r="H8046" s="16" t="n">
        <f aca="false">IF(F8046&gt;=40,2_Girdiler!$I$21+(F8046-40)*(2_Girdiler!$I$21-2_Girdiler!$H$21)/(2_Girdiler!$I$20-2_Girdiler!$H$20),INDEX(2_Girdiler!$B$21:$I$21,G8046)+(F8046-INDEX(2_Girdiler!$B$20:$I$20,G8046))*(INDEX(2_Girdiler!$B$21:$I$21,G8046+1)-INDEX(2_Girdiler!$B$21:$I$21,G8046))/(INDEX(2_Girdiler!$B$20:$I$20,G8046+1)-INDEX(2_Girdiler!$B$20:$I$20,G8046)))</f>
        <v>4.94448365490455</v>
      </c>
      <c r="I8046" s="16" t="n">
        <f aca="false">H8046/2_Girdiler!$B$17</f>
        <v>1.98096300276625</v>
      </c>
      <c r="J8046" s="16" t="n">
        <f aca="false">D8046+I8046</f>
        <v>8.42867966240577</v>
      </c>
    </row>
    <row r="8047" customFormat="false" ht="15" hidden="false" customHeight="false" outlineLevel="0" collapsed="false">
      <c r="A8047" s="0" t="n">
        <v>8035</v>
      </c>
      <c r="B8047" s="7" t="n">
        <v>0.128092</v>
      </c>
      <c r="C8047" s="7" t="n">
        <v>0.522162</v>
      </c>
      <c r="D8047" s="16" t="n">
        <f aca="false">LOGINV(B8047,$B$7,$C$7)</f>
        <v>7.19147585954995</v>
      </c>
      <c r="E8047" s="16" t="n">
        <f aca="false">LOGINV(C8047,$B$8,$C$8)</f>
        <v>113.194354903959</v>
      </c>
      <c r="F8047" s="16" t="n">
        <f aca="false">$B$5/100*E8047*2_Girdiler!$B$14*2_Girdiler!$B$15*2_Girdiler!$B$16</f>
        <v>2.8479699693836</v>
      </c>
      <c r="G8047" s="16" t="n">
        <f aca="false">MIN(MATCH(F8047,2_Girdiler!$B$20:$I$20,1),7)</f>
        <v>1</v>
      </c>
      <c r="H8047" s="16" t="n">
        <f aca="false">IF(F8047&gt;=40,2_Girdiler!$I$21+(F8047-40)*(2_Girdiler!$I$21-2_Girdiler!$H$21)/(2_Girdiler!$I$20-2_Girdiler!$H$20),INDEX(2_Girdiler!$B$21:$I$21,G8047)+(F8047-INDEX(2_Girdiler!$B$20:$I$20,G8047))*(INDEX(2_Girdiler!$B$21:$I$21,G8047+1)-INDEX(2_Girdiler!$B$21:$I$21,G8047))/(INDEX(2_Girdiler!$B$20:$I$20,G8047+1)-INDEX(2_Girdiler!$B$20:$I$20,G8047)))</f>
        <v>6.26553393264392</v>
      </c>
      <c r="I8047" s="16" t="n">
        <f aca="false">H8047/2_Girdiler!$B$17</f>
        <v>2.51022994096311</v>
      </c>
      <c r="J8047" s="16" t="n">
        <f aca="false">D8047+I8047</f>
        <v>9.70170580051306</v>
      </c>
    </row>
    <row r="8048" customFormat="false" ht="15" hidden="false" customHeight="false" outlineLevel="0" collapsed="false">
      <c r="A8048" s="0" t="n">
        <v>8036</v>
      </c>
      <c r="B8048" s="7" t="n">
        <v>0.284032</v>
      </c>
      <c r="C8048" s="7" t="n">
        <v>0.146716</v>
      </c>
      <c r="D8048" s="16" t="n">
        <f aca="false">LOGINV(B8048,$B$7,$C$7)</f>
        <v>9.8510447830992</v>
      </c>
      <c r="E8048" s="16" t="n">
        <f aca="false">LOGINV(C8048,$B$8,$C$8)</f>
        <v>55.4261927223974</v>
      </c>
      <c r="F8048" s="16" t="n">
        <f aca="false">$B$5/100*E8048*2_Girdiler!$B$14*2_Girdiler!$B$15*2_Girdiler!$B$16</f>
        <v>1.39452300889552</v>
      </c>
      <c r="G8048" s="16" t="n">
        <f aca="false">MIN(MATCH(F8048,2_Girdiler!$B$20:$I$20,1),7)</f>
        <v>1</v>
      </c>
      <c r="H8048" s="16" t="n">
        <f aca="false">IF(F8048&gt;=40,2_Girdiler!$I$21+(F8048-40)*(2_Girdiler!$I$21-2_Girdiler!$H$21)/(2_Girdiler!$I$20-2_Girdiler!$H$20),INDEX(2_Girdiler!$B$21:$I$21,G8048)+(F8048-INDEX(2_Girdiler!$B$20:$I$20,G8048))*(INDEX(2_Girdiler!$B$21:$I$21,G8048+1)-INDEX(2_Girdiler!$B$21:$I$21,G8048))/(INDEX(2_Girdiler!$B$20:$I$20,G8048+1)-INDEX(2_Girdiler!$B$20:$I$20,G8048)))</f>
        <v>3.06795061957014</v>
      </c>
      <c r="I8048" s="16" t="n">
        <f aca="false">H8048/2_Girdiler!$B$17</f>
        <v>1.2291468828406</v>
      </c>
      <c r="J8048" s="16" t="n">
        <f aca="false">D8048+I8048</f>
        <v>11.0801916659398</v>
      </c>
    </row>
    <row r="8049" customFormat="false" ht="15" hidden="false" customHeight="false" outlineLevel="0" collapsed="false">
      <c r="A8049" s="0" t="n">
        <v>8037</v>
      </c>
      <c r="B8049" s="7" t="n">
        <v>0.847551</v>
      </c>
      <c r="C8049" s="7" t="n">
        <v>0.389347</v>
      </c>
      <c r="D8049" s="16" t="n">
        <f aca="false">LOGINV(B8049,$B$7,$C$7)</f>
        <v>23.9911452177902</v>
      </c>
      <c r="E8049" s="16" t="n">
        <f aca="false">LOGINV(C8049,$B$8,$C$8)</f>
        <v>91.0883384408598</v>
      </c>
      <c r="F8049" s="16" t="n">
        <f aca="false">$B$5/100*E8049*2_Girdiler!$B$14*2_Girdiler!$B$15*2_Girdiler!$B$16</f>
        <v>2.29178259517203</v>
      </c>
      <c r="G8049" s="16" t="n">
        <f aca="false">MIN(MATCH(F8049,2_Girdiler!$B$20:$I$20,1),7)</f>
        <v>1</v>
      </c>
      <c r="H8049" s="16" t="n">
        <f aca="false">IF(F8049&gt;=40,2_Girdiler!$I$21+(F8049-40)*(2_Girdiler!$I$21-2_Girdiler!$H$21)/(2_Girdiler!$I$20-2_Girdiler!$H$20),INDEX(2_Girdiler!$B$21:$I$21,G8049)+(F8049-INDEX(2_Girdiler!$B$20:$I$20,G8049))*(INDEX(2_Girdiler!$B$21:$I$21,G8049+1)-INDEX(2_Girdiler!$B$21:$I$21,G8049))/(INDEX(2_Girdiler!$B$20:$I$20,G8049+1)-INDEX(2_Girdiler!$B$20:$I$20,G8049)))</f>
        <v>5.04192170937847</v>
      </c>
      <c r="I8049" s="16" t="n">
        <f aca="false">H8049/2_Girdiler!$B$17</f>
        <v>2.02000068484714</v>
      </c>
      <c r="J8049" s="16" t="n">
        <f aca="false">D8049+I8049</f>
        <v>26.0111459026373</v>
      </c>
    </row>
    <row r="8050" customFormat="false" ht="15" hidden="false" customHeight="false" outlineLevel="0" collapsed="false">
      <c r="A8050" s="0" t="n">
        <v>8038</v>
      </c>
      <c r="B8050" s="7" t="n">
        <v>0.639732</v>
      </c>
      <c r="C8050" s="7" t="n">
        <v>0.437728</v>
      </c>
      <c r="D8050" s="16" t="n">
        <f aca="false">LOGINV(B8050,$B$7,$C$7)</f>
        <v>16.5304756751725</v>
      </c>
      <c r="E8050" s="16" t="n">
        <f aca="false">LOGINV(C8050,$B$8,$C$8)</f>
        <v>98.6973924638956</v>
      </c>
      <c r="F8050" s="16" t="n">
        <f aca="false">$B$5/100*E8050*2_Girdiler!$B$14*2_Girdiler!$B$15*2_Girdiler!$B$16</f>
        <v>2.48322639439161</v>
      </c>
      <c r="G8050" s="16" t="n">
        <f aca="false">MIN(MATCH(F8050,2_Girdiler!$B$20:$I$20,1),7)</f>
        <v>1</v>
      </c>
      <c r="H8050" s="16" t="n">
        <f aca="false">IF(F8050&gt;=40,2_Girdiler!$I$21+(F8050-40)*(2_Girdiler!$I$21-2_Girdiler!$H$21)/(2_Girdiler!$I$20-2_Girdiler!$H$20),INDEX(2_Girdiler!$B$21:$I$21,G8050)+(F8050-INDEX(2_Girdiler!$B$20:$I$20,G8050))*(INDEX(2_Girdiler!$B$21:$I$21,G8050+1)-INDEX(2_Girdiler!$B$21:$I$21,G8050))/(INDEX(2_Girdiler!$B$20:$I$20,G8050+1)-INDEX(2_Girdiler!$B$20:$I$20,G8050)))</f>
        <v>5.46309806766155</v>
      </c>
      <c r="I8050" s="16" t="n">
        <f aca="false">H8050/2_Girdiler!$B$17</f>
        <v>2.18874121300543</v>
      </c>
      <c r="J8050" s="16" t="n">
        <f aca="false">D8050+I8050</f>
        <v>18.719216888178</v>
      </c>
    </row>
    <row r="8051" customFormat="false" ht="15" hidden="false" customHeight="false" outlineLevel="0" collapsed="false">
      <c r="A8051" s="0" t="n">
        <v>8039</v>
      </c>
      <c r="B8051" s="7" t="n">
        <v>0.939637</v>
      </c>
      <c r="C8051" s="7" t="n">
        <v>0.607706</v>
      </c>
      <c r="D8051" s="16" t="n">
        <f aca="false">LOGINV(B8051,$B$7,$C$7)</f>
        <v>32.1604121876595</v>
      </c>
      <c r="E8051" s="16" t="n">
        <f aca="false">LOGINV(C8051,$B$8,$C$8)</f>
        <v>130.27834806848</v>
      </c>
      <c r="F8051" s="16" t="n">
        <f aca="false">$B$5/100*E8051*2_Girdiler!$B$14*2_Girdiler!$B$15*2_Girdiler!$B$16</f>
        <v>3.27780323740295</v>
      </c>
      <c r="G8051" s="16" t="n">
        <f aca="false">MIN(MATCH(F8051,2_Girdiler!$B$20:$I$20,1),7)</f>
        <v>1</v>
      </c>
      <c r="H8051" s="16" t="n">
        <f aca="false">IF(F8051&gt;=40,2_Girdiler!$I$21+(F8051-40)*(2_Girdiler!$I$21-2_Girdiler!$H$21)/(2_Girdiler!$I$20-2_Girdiler!$H$20),INDEX(2_Girdiler!$B$21:$I$21,G8051)+(F8051-INDEX(2_Girdiler!$B$20:$I$20,G8051))*(INDEX(2_Girdiler!$B$21:$I$21,G8051+1)-INDEX(2_Girdiler!$B$21:$I$21,G8051))/(INDEX(2_Girdiler!$B$20:$I$20,G8051+1)-INDEX(2_Girdiler!$B$20:$I$20,G8051)))</f>
        <v>7.21116712228649</v>
      </c>
      <c r="I8051" s="16" t="n">
        <f aca="false">H8051/2_Girdiler!$B$17</f>
        <v>2.8890893919417</v>
      </c>
      <c r="J8051" s="16" t="n">
        <f aca="false">D8051+I8051</f>
        <v>35.0495015796012</v>
      </c>
    </row>
    <row r="8052" customFormat="false" ht="15" hidden="false" customHeight="false" outlineLevel="0" collapsed="false">
      <c r="A8052" s="0" t="n">
        <v>8040</v>
      </c>
      <c r="B8052" s="7" t="n">
        <v>0.537547</v>
      </c>
      <c r="C8052" s="7" t="n">
        <v>0.109805</v>
      </c>
      <c r="D8052" s="16" t="n">
        <f aca="false">LOGINV(B8052,$B$7,$C$7)</f>
        <v>14.2725506106278</v>
      </c>
      <c r="E8052" s="16" t="n">
        <f aca="false">LOGINV(C8052,$B$8,$C$8)</f>
        <v>49.4437356824697</v>
      </c>
      <c r="F8052" s="16" t="n">
        <f aca="false">$B$5/100*E8052*2_Girdiler!$B$14*2_Girdiler!$B$15*2_Girdiler!$B$16</f>
        <v>1.24400438977094</v>
      </c>
      <c r="G8052" s="16" t="n">
        <f aca="false">MIN(MATCH(F8052,2_Girdiler!$B$20:$I$20,1),7)</f>
        <v>1</v>
      </c>
      <c r="H8052" s="16" t="n">
        <f aca="false">IF(F8052&gt;=40,2_Girdiler!$I$21+(F8052-40)*(2_Girdiler!$I$21-2_Girdiler!$H$21)/(2_Girdiler!$I$20-2_Girdiler!$H$20),INDEX(2_Girdiler!$B$21:$I$21,G8052)+(F8052-INDEX(2_Girdiler!$B$20:$I$20,G8052))*(INDEX(2_Girdiler!$B$21:$I$21,G8052+1)-INDEX(2_Girdiler!$B$21:$I$21,G8052))/(INDEX(2_Girdiler!$B$20:$I$20,G8052+1)-INDEX(2_Girdiler!$B$20:$I$20,G8052)))</f>
        <v>2.73680965749606</v>
      </c>
      <c r="I8052" s="16" t="n">
        <f aca="false">H8052/2_Girdiler!$B$17</f>
        <v>1.09647822816349</v>
      </c>
      <c r="J8052" s="16" t="n">
        <f aca="false">D8052+I8052</f>
        <v>15.3690288387912</v>
      </c>
    </row>
    <row r="8053" customFormat="false" ht="15" hidden="false" customHeight="false" outlineLevel="0" collapsed="false">
      <c r="A8053" s="0" t="n">
        <v>8041</v>
      </c>
      <c r="B8053" s="7" t="n">
        <v>0.387351</v>
      </c>
      <c r="C8053" s="7" t="n">
        <v>0.961731</v>
      </c>
      <c r="D8053" s="16" t="n">
        <f aca="false">LOGINV(B8053,$B$7,$C$7)</f>
        <v>11.5450343880865</v>
      </c>
      <c r="E8053" s="16" t="n">
        <f aca="false">LOGINV(C8053,$B$8,$C$8)</f>
        <v>342.577423997372</v>
      </c>
      <c r="F8053" s="16" t="n">
        <f aca="false">$B$5/100*E8053*2_Girdiler!$B$14*2_Girdiler!$B$15*2_Girdiler!$B$16</f>
        <v>8.61924798777388</v>
      </c>
      <c r="G8053" s="16" t="n">
        <f aca="false">MIN(MATCH(F8053,2_Girdiler!$B$20:$I$20,1),7)</f>
        <v>2</v>
      </c>
      <c r="H8053" s="16" t="n">
        <f aca="false">IF(F8053&gt;=40,2_Girdiler!$I$21+(F8053-40)*(2_Girdiler!$I$21-2_Girdiler!$H$21)/(2_Girdiler!$I$20-2_Girdiler!$H$20),INDEX(2_Girdiler!$B$21:$I$21,G8053)+(F8053-INDEX(2_Girdiler!$B$20:$I$20,G8053))*(INDEX(2_Girdiler!$B$21:$I$21,G8053+1)-INDEX(2_Girdiler!$B$21:$I$21,G8053))/(INDEX(2_Girdiler!$B$20:$I$20,G8053+1)-INDEX(2_Girdiler!$B$20:$I$20,G8053)))</f>
        <v>16.7907967804382</v>
      </c>
      <c r="I8053" s="16" t="n">
        <f aca="false">H8053/2_Girdiler!$B$17</f>
        <v>6.7270820434448</v>
      </c>
      <c r="J8053" s="16" t="n">
        <f aca="false">D8053+I8053</f>
        <v>18.2721164315313</v>
      </c>
    </row>
    <row r="8054" customFormat="false" ht="15" hidden="false" customHeight="false" outlineLevel="0" collapsed="false">
      <c r="A8054" s="0" t="n">
        <v>8042</v>
      </c>
      <c r="B8054" s="7" t="n">
        <v>0.546858</v>
      </c>
      <c r="C8054" s="7" t="n">
        <v>0.539097</v>
      </c>
      <c r="D8054" s="16" t="n">
        <f aca="false">LOGINV(B8054,$B$7,$C$7)</f>
        <v>14.4605031273944</v>
      </c>
      <c r="E8054" s="16" t="n">
        <f aca="false">LOGINV(C8054,$B$8,$C$8)</f>
        <v>116.348587442778</v>
      </c>
      <c r="F8054" s="16" t="n">
        <f aca="false">$B$5/100*E8054*2_Girdiler!$B$14*2_Girdiler!$B$15*2_Girdiler!$B$16</f>
        <v>2.9273304600603</v>
      </c>
      <c r="G8054" s="16" t="n">
        <f aca="false">MIN(MATCH(F8054,2_Girdiler!$B$20:$I$20,1),7)</f>
        <v>1</v>
      </c>
      <c r="H8054" s="16" t="n">
        <f aca="false">IF(F8054&gt;=40,2_Girdiler!$I$21+(F8054-40)*(2_Girdiler!$I$21-2_Girdiler!$H$21)/(2_Girdiler!$I$20-2_Girdiler!$H$20),INDEX(2_Girdiler!$B$21:$I$21,G8054)+(F8054-INDEX(2_Girdiler!$B$20:$I$20,G8054))*(INDEX(2_Girdiler!$B$21:$I$21,G8054+1)-INDEX(2_Girdiler!$B$21:$I$21,G8054))/(INDEX(2_Girdiler!$B$20:$I$20,G8054+1)-INDEX(2_Girdiler!$B$20:$I$20,G8054)))</f>
        <v>6.44012701213266</v>
      </c>
      <c r="I8054" s="16" t="n">
        <f aca="false">H8054/2_Girdiler!$B$17</f>
        <v>2.5801790913993</v>
      </c>
      <c r="J8054" s="16" t="n">
        <f aca="false">D8054+I8054</f>
        <v>17.0406822187937</v>
      </c>
    </row>
    <row r="8055" customFormat="false" ht="15" hidden="false" customHeight="false" outlineLevel="0" collapsed="false">
      <c r="A8055" s="0" t="n">
        <v>8043</v>
      </c>
      <c r="B8055" s="7" t="n">
        <v>0.468273</v>
      </c>
      <c r="C8055" s="7" t="n">
        <v>0.654618</v>
      </c>
      <c r="D8055" s="16" t="n">
        <f aca="false">LOGINV(B8055,$B$7,$C$7)</f>
        <v>12.954255907963</v>
      </c>
      <c r="E8055" s="16" t="n">
        <f aca="false">LOGINV(C8055,$B$8,$C$8)</f>
        <v>141.177914780738</v>
      </c>
      <c r="F8055" s="16" t="n">
        <f aca="false">$B$5/100*E8055*2_Girdiler!$B$14*2_Girdiler!$B$15*2_Girdiler!$B$16</f>
        <v>3.55203633588338</v>
      </c>
      <c r="G8055" s="16" t="n">
        <f aca="false">MIN(MATCH(F8055,2_Girdiler!$B$20:$I$20,1),7)</f>
        <v>1</v>
      </c>
      <c r="H8055" s="16" t="n">
        <f aca="false">IF(F8055&gt;=40,2_Girdiler!$I$21+(F8055-40)*(2_Girdiler!$I$21-2_Girdiler!$H$21)/(2_Girdiler!$I$20-2_Girdiler!$H$20),INDEX(2_Girdiler!$B$21:$I$21,G8055)+(F8055-INDEX(2_Girdiler!$B$20:$I$20,G8055))*(INDEX(2_Girdiler!$B$21:$I$21,G8055+1)-INDEX(2_Girdiler!$B$21:$I$21,G8055))/(INDEX(2_Girdiler!$B$20:$I$20,G8055+1)-INDEX(2_Girdiler!$B$20:$I$20,G8055)))</f>
        <v>7.81447993894343</v>
      </c>
      <c r="I8055" s="16" t="n">
        <f aca="false">H8055/2_Girdiler!$B$17</f>
        <v>3.13080125758952</v>
      </c>
      <c r="J8055" s="16" t="n">
        <f aca="false">D8055+I8055</f>
        <v>16.0850571655525</v>
      </c>
    </row>
    <row r="8056" customFormat="false" ht="15" hidden="false" customHeight="false" outlineLevel="0" collapsed="false">
      <c r="A8056" s="0" t="n">
        <v>8044</v>
      </c>
      <c r="B8056" s="7" t="n">
        <v>0.590781</v>
      </c>
      <c r="C8056" s="7" t="n">
        <v>0.827101</v>
      </c>
      <c r="D8056" s="16" t="n">
        <f aca="false">LOGINV(B8056,$B$7,$C$7)</f>
        <v>15.3905495306456</v>
      </c>
      <c r="E8056" s="16" t="n">
        <f aca="false">LOGINV(C8056,$B$8,$C$8)</f>
        <v>200.69529452313</v>
      </c>
      <c r="F8056" s="16" t="n">
        <f aca="false">$B$5/100*E8056*2_Girdiler!$B$14*2_Girdiler!$B$15*2_Girdiler!$B$16</f>
        <v>5.04949361020196</v>
      </c>
      <c r="G8056" s="16" t="n">
        <f aca="false">MIN(MATCH(F8056,2_Girdiler!$B$20:$I$20,1),7)</f>
        <v>2</v>
      </c>
      <c r="H8056" s="16" t="n">
        <f aca="false">IF(F8056&gt;=40,2_Girdiler!$I$21+(F8056-40)*(2_Girdiler!$I$21-2_Girdiler!$H$21)/(2_Girdiler!$I$20-2_Girdiler!$H$20),INDEX(2_Girdiler!$B$21:$I$21,G8056)+(F8056-INDEX(2_Girdiler!$B$20:$I$20,G8056))*(INDEX(2_Girdiler!$B$21:$I$21,G8056+1)-INDEX(2_Girdiler!$B$21:$I$21,G8056))/(INDEX(2_Girdiler!$B$20:$I$20,G8056+1)-INDEX(2_Girdiler!$B$20:$I$20,G8056)))</f>
        <v>11.0791897763231</v>
      </c>
      <c r="I8056" s="16" t="n">
        <f aca="false">H8056/2_Girdiler!$B$17</f>
        <v>4.43877795525767</v>
      </c>
      <c r="J8056" s="16" t="n">
        <f aca="false">D8056+I8056</f>
        <v>19.8293274859033</v>
      </c>
    </row>
    <row r="8057" customFormat="false" ht="15" hidden="false" customHeight="false" outlineLevel="0" collapsed="false">
      <c r="A8057" s="0" t="n">
        <v>8045</v>
      </c>
      <c r="B8057" s="7" t="n">
        <v>0.018112</v>
      </c>
      <c r="C8057" s="7" t="n">
        <v>0.910555</v>
      </c>
      <c r="D8057" s="16" t="n">
        <f aca="false">LOGINV(B8057,$B$7,$C$7)</f>
        <v>4.21386031976706</v>
      </c>
      <c r="E8057" s="16" t="n">
        <f aca="false">LOGINV(C8057,$B$8,$C$8)</f>
        <v>260.056164861556</v>
      </c>
      <c r="F8057" s="16" t="n">
        <f aca="false">$B$5/100*E8057*2_Girdiler!$B$14*2_Girdiler!$B$15*2_Girdiler!$B$16</f>
        <v>6.54301310791676</v>
      </c>
      <c r="G8057" s="16" t="n">
        <f aca="false">MIN(MATCH(F8057,2_Girdiler!$B$20:$I$20,1),7)</f>
        <v>2</v>
      </c>
      <c r="H8057" s="16" t="n">
        <f aca="false">IF(F8057&gt;=40,2_Girdiler!$I$21+(F8057-40)*(2_Girdiler!$I$21-2_Girdiler!$H$21)/(2_Girdiler!$I$20-2_Girdiler!$H$20),INDEX(2_Girdiler!$B$21:$I$21,G8057)+(F8057-INDEX(2_Girdiler!$B$20:$I$20,G8057))*(INDEX(2_Girdiler!$B$21:$I$21,G8057+1)-INDEX(2_Girdiler!$B$21:$I$21,G8057))/(INDEX(2_Girdiler!$B$20:$I$20,G8057+1)-INDEX(2_Girdiler!$B$20:$I$20,G8057)))</f>
        <v>13.4688209726668</v>
      </c>
      <c r="I8057" s="16" t="n">
        <f aca="false">H8057/2_Girdiler!$B$17</f>
        <v>5.39616224866459</v>
      </c>
      <c r="J8057" s="16" t="n">
        <f aca="false">D8057+I8057</f>
        <v>9.61002256843165</v>
      </c>
    </row>
    <row r="8058" customFormat="false" ht="15" hidden="false" customHeight="false" outlineLevel="0" collapsed="false">
      <c r="A8058" s="0" t="n">
        <v>8046</v>
      </c>
      <c r="B8058" s="7" t="n">
        <v>0.305107</v>
      </c>
      <c r="C8058" s="7" t="n">
        <v>0.060196</v>
      </c>
      <c r="D8058" s="16" t="n">
        <f aca="false">LOGINV(B8058,$B$7,$C$7)</f>
        <v>10.1925321639761</v>
      </c>
      <c r="E8058" s="16" t="n">
        <f aca="false">LOGINV(C8058,$B$8,$C$8)</f>
        <v>40.0722261392819</v>
      </c>
      <c r="F8058" s="16" t="n">
        <f aca="false">$B$5/100*E8058*2_Girdiler!$B$14*2_Girdiler!$B$15*2_Girdiler!$B$16</f>
        <v>1.00821720966433</v>
      </c>
      <c r="G8058" s="16" t="n">
        <f aca="false">MIN(MATCH(F8058,2_Girdiler!$B$20:$I$20,1),7)</f>
        <v>1</v>
      </c>
      <c r="H8058" s="16" t="n">
        <f aca="false">IF(F8058&gt;=40,2_Girdiler!$I$21+(F8058-40)*(2_Girdiler!$I$21-2_Girdiler!$H$21)/(2_Girdiler!$I$20-2_Girdiler!$H$20),INDEX(2_Girdiler!$B$21:$I$21,G8058)+(F8058-INDEX(2_Girdiler!$B$20:$I$20,G8058))*(INDEX(2_Girdiler!$B$21:$I$21,G8058+1)-INDEX(2_Girdiler!$B$21:$I$21,G8058))/(INDEX(2_Girdiler!$B$20:$I$20,G8058+1)-INDEX(2_Girdiler!$B$20:$I$20,G8058)))</f>
        <v>2.21807786126153</v>
      </c>
      <c r="I8058" s="16" t="n">
        <f aca="false">H8058/2_Girdiler!$B$17</f>
        <v>0.888652989287474</v>
      </c>
      <c r="J8058" s="16" t="n">
        <f aca="false">D8058+I8058</f>
        <v>11.0811851532636</v>
      </c>
    </row>
    <row r="8059" customFormat="false" ht="15" hidden="false" customHeight="false" outlineLevel="0" collapsed="false">
      <c r="A8059" s="0" t="n">
        <v>8047</v>
      </c>
      <c r="B8059" s="7" t="n">
        <v>0.29493</v>
      </c>
      <c r="C8059" s="7" t="n">
        <v>0.8928</v>
      </c>
      <c r="D8059" s="16" t="n">
        <f aca="false">LOGINV(B8059,$B$7,$C$7)</f>
        <v>10.0275841065834</v>
      </c>
      <c r="E8059" s="16" t="n">
        <f aca="false">LOGINV(C8059,$B$8,$C$8)</f>
        <v>243.387349249573</v>
      </c>
      <c r="F8059" s="16" t="n">
        <f aca="false">$B$5/100*E8059*2_Girdiler!$B$14*2_Girdiler!$B$15*2_Girdiler!$B$16</f>
        <v>6.12362570711925</v>
      </c>
      <c r="G8059" s="16" t="n">
        <f aca="false">MIN(MATCH(F8059,2_Girdiler!$B$20:$I$20,1),7)</f>
        <v>2</v>
      </c>
      <c r="H8059" s="16" t="n">
        <f aca="false">IF(F8059&gt;=40,2_Girdiler!$I$21+(F8059-40)*(2_Girdiler!$I$21-2_Girdiler!$H$21)/(2_Girdiler!$I$20-2_Girdiler!$H$20),INDEX(2_Girdiler!$B$21:$I$21,G8059)+(F8059-INDEX(2_Girdiler!$B$20:$I$20,G8059))*(INDEX(2_Girdiler!$B$21:$I$21,G8059+1)-INDEX(2_Girdiler!$B$21:$I$21,G8059))/(INDEX(2_Girdiler!$B$20:$I$20,G8059+1)-INDEX(2_Girdiler!$B$20:$I$20,G8059)))</f>
        <v>12.7978011313908</v>
      </c>
      <c r="I8059" s="16" t="n">
        <f aca="false">H8059/2_Girdiler!$B$17</f>
        <v>5.12732417123029</v>
      </c>
      <c r="J8059" s="16" t="n">
        <f aca="false">D8059+I8059</f>
        <v>15.1549082778137</v>
      </c>
    </row>
    <row r="8060" customFormat="false" ht="15" hidden="false" customHeight="false" outlineLevel="0" collapsed="false">
      <c r="A8060" s="0" t="n">
        <v>8048</v>
      </c>
      <c r="B8060" s="7" t="n">
        <v>0.750328</v>
      </c>
      <c r="C8060" s="7" t="n">
        <v>0.307513</v>
      </c>
      <c r="D8060" s="16" t="n">
        <f aca="false">LOGINV(B8060,$B$7,$C$7)</f>
        <v>19.7338635067331</v>
      </c>
      <c r="E8060" s="16" t="n">
        <f aca="false">LOGINV(C8060,$B$8,$C$8)</f>
        <v>78.9329900618939</v>
      </c>
      <c r="F8060" s="16" t="n">
        <f aca="false">$B$5/100*E8060*2_Girdiler!$B$14*2_Girdiler!$B$15*2_Girdiler!$B$16</f>
        <v>1.98595402995725</v>
      </c>
      <c r="G8060" s="16" t="n">
        <f aca="false">MIN(MATCH(F8060,2_Girdiler!$B$20:$I$20,1),7)</f>
        <v>1</v>
      </c>
      <c r="H8060" s="16" t="n">
        <f aca="false">IF(F8060&gt;=40,2_Girdiler!$I$21+(F8060-40)*(2_Girdiler!$I$21-2_Girdiler!$H$21)/(2_Girdiler!$I$20-2_Girdiler!$H$20),INDEX(2_Girdiler!$B$21:$I$21,G8060)+(F8060-INDEX(2_Girdiler!$B$20:$I$20,G8060))*(INDEX(2_Girdiler!$B$21:$I$21,G8060+1)-INDEX(2_Girdiler!$B$21:$I$21,G8060))/(INDEX(2_Girdiler!$B$20:$I$20,G8060+1)-INDEX(2_Girdiler!$B$20:$I$20,G8060)))</f>
        <v>4.36909886590595</v>
      </c>
      <c r="I8060" s="16" t="n">
        <f aca="false">H8060/2_Girdiler!$B$17</f>
        <v>1.7504402507636</v>
      </c>
      <c r="J8060" s="16" t="n">
        <f aca="false">D8060+I8060</f>
        <v>21.4843037574967</v>
      </c>
    </row>
    <row r="8061" customFormat="false" ht="15" hidden="false" customHeight="false" outlineLevel="0" collapsed="false">
      <c r="A8061" s="0" t="n">
        <v>8049</v>
      </c>
      <c r="B8061" s="7" t="n">
        <v>0.525976</v>
      </c>
      <c r="C8061" s="7" t="n">
        <v>0.476281</v>
      </c>
      <c r="D8061" s="16" t="n">
        <f aca="false">LOGINV(B8061,$B$7,$C$7)</f>
        <v>14.0429320187445</v>
      </c>
      <c r="E8061" s="16" t="n">
        <f aca="false">LOGINV(C8061,$B$8,$C$8)</f>
        <v>105.091187811054</v>
      </c>
      <c r="F8061" s="16" t="n">
        <f aca="false">$B$5/100*E8061*2_Girdiler!$B$14*2_Girdiler!$B$15*2_Girdiler!$B$16</f>
        <v>2.64409428532611</v>
      </c>
      <c r="G8061" s="16" t="n">
        <f aca="false">MIN(MATCH(F8061,2_Girdiler!$B$20:$I$20,1),7)</f>
        <v>1</v>
      </c>
      <c r="H8061" s="16" t="n">
        <f aca="false">IF(F8061&gt;=40,2_Girdiler!$I$21+(F8061-40)*(2_Girdiler!$I$21-2_Girdiler!$H$21)/(2_Girdiler!$I$20-2_Girdiler!$H$20),INDEX(2_Girdiler!$B$21:$I$21,G8061)+(F8061-INDEX(2_Girdiler!$B$20:$I$20,G8061))*(INDEX(2_Girdiler!$B$21:$I$21,G8061+1)-INDEX(2_Girdiler!$B$21:$I$21,G8061))/(INDEX(2_Girdiler!$B$20:$I$20,G8061+1)-INDEX(2_Girdiler!$B$20:$I$20,G8061)))</f>
        <v>5.81700742771745</v>
      </c>
      <c r="I8061" s="16" t="n">
        <f aca="false">H8061/2_Girdiler!$B$17</f>
        <v>2.33053182200218</v>
      </c>
      <c r="J8061" s="16" t="n">
        <f aca="false">D8061+I8061</f>
        <v>16.3734638407467</v>
      </c>
    </row>
    <row r="8062" customFormat="false" ht="15" hidden="false" customHeight="false" outlineLevel="0" collapsed="false">
      <c r="A8062" s="0" t="n">
        <v>8050</v>
      </c>
      <c r="B8062" s="7" t="n">
        <v>0.970594</v>
      </c>
      <c r="C8062" s="7" t="n">
        <v>0.398531</v>
      </c>
      <c r="D8062" s="16" t="n">
        <f aca="false">LOGINV(B8062,$B$7,$C$7)</f>
        <v>38.824863866097</v>
      </c>
      <c r="E8062" s="16" t="n">
        <f aca="false">LOGINV(C8062,$B$8,$C$8)</f>
        <v>92.5027102822217</v>
      </c>
      <c r="F8062" s="16" t="n">
        <f aca="false">$B$5/100*E8062*2_Girdiler!$B$14*2_Girdiler!$B$15*2_Girdiler!$B$16</f>
        <v>2.3273681907007</v>
      </c>
      <c r="G8062" s="16" t="n">
        <f aca="false">MIN(MATCH(F8062,2_Girdiler!$B$20:$I$20,1),7)</f>
        <v>1</v>
      </c>
      <c r="H8062" s="16" t="n">
        <f aca="false">IF(F8062&gt;=40,2_Girdiler!$I$21+(F8062-40)*(2_Girdiler!$I$21-2_Girdiler!$H$21)/(2_Girdiler!$I$20-2_Girdiler!$H$20),INDEX(2_Girdiler!$B$21:$I$21,G8062)+(F8062-INDEX(2_Girdiler!$B$20:$I$20,G8062))*(INDEX(2_Girdiler!$B$21:$I$21,G8062+1)-INDEX(2_Girdiler!$B$21:$I$21,G8062))/(INDEX(2_Girdiler!$B$20:$I$20,G8062+1)-INDEX(2_Girdiler!$B$20:$I$20,G8062)))</f>
        <v>5.12021001954153</v>
      </c>
      <c r="I8062" s="16" t="n">
        <f aca="false">H8062/2_Girdiler!$B$17</f>
        <v>2.05136619372658</v>
      </c>
      <c r="J8062" s="16" t="n">
        <f aca="false">D8062+I8062</f>
        <v>40.8762300598236</v>
      </c>
    </row>
    <row r="8063" customFormat="false" ht="15" hidden="false" customHeight="false" outlineLevel="0" collapsed="false">
      <c r="A8063" s="0" t="n">
        <v>8051</v>
      </c>
      <c r="B8063" s="7" t="n">
        <v>0.257929</v>
      </c>
      <c r="C8063" s="7" t="n">
        <v>0.207696</v>
      </c>
      <c r="D8063" s="16" t="n">
        <f aca="false">LOGINV(B8063,$B$7,$C$7)</f>
        <v>9.42751972010833</v>
      </c>
      <c r="E8063" s="16" t="n">
        <f aca="false">LOGINV(C8063,$B$8,$C$8)</f>
        <v>64.554319285108</v>
      </c>
      <c r="F8063" s="16" t="n">
        <f aca="false">$B$5/100*E8063*2_Girdiler!$B$14*2_Girdiler!$B$15*2_Girdiler!$B$16</f>
        <v>1.62418667321332</v>
      </c>
      <c r="G8063" s="16" t="n">
        <f aca="false">MIN(MATCH(F8063,2_Girdiler!$B$20:$I$20,1),7)</f>
        <v>1</v>
      </c>
      <c r="H8063" s="16" t="n">
        <f aca="false">IF(F8063&gt;=40,2_Girdiler!$I$21+(F8063-40)*(2_Girdiler!$I$21-2_Girdiler!$H$21)/(2_Girdiler!$I$20-2_Girdiler!$H$20),INDEX(2_Girdiler!$B$21:$I$21,G8063)+(F8063-INDEX(2_Girdiler!$B$20:$I$20,G8063))*(INDEX(2_Girdiler!$B$21:$I$21,G8063+1)-INDEX(2_Girdiler!$B$21:$I$21,G8063))/(INDEX(2_Girdiler!$B$20:$I$20,G8063+1)-INDEX(2_Girdiler!$B$20:$I$20,G8063)))</f>
        <v>3.5732106810693</v>
      </c>
      <c r="I8063" s="16" t="n">
        <f aca="false">H8063/2_Girdiler!$B$17</f>
        <v>1.43157479209507</v>
      </c>
      <c r="J8063" s="16" t="n">
        <f aca="false">D8063+I8063</f>
        <v>10.8590945122034</v>
      </c>
    </row>
    <row r="8064" customFormat="false" ht="15" hidden="false" customHeight="false" outlineLevel="0" collapsed="false">
      <c r="A8064" s="0" t="n">
        <v>8052</v>
      </c>
      <c r="B8064" s="7" t="n">
        <v>0.818374</v>
      </c>
      <c r="C8064" s="7" t="n">
        <v>0.032803</v>
      </c>
      <c r="D8064" s="16" t="n">
        <f aca="false">LOGINV(B8064,$B$7,$C$7)</f>
        <v>22.4789704762623</v>
      </c>
      <c r="E8064" s="16" t="n">
        <f aca="false">LOGINV(C8064,$B$8,$C$8)</f>
        <v>33.2746243881304</v>
      </c>
      <c r="F8064" s="16" t="n">
        <f aca="false">$B$5/100*E8064*2_Girdiler!$B$14*2_Girdiler!$B$15*2_Girdiler!$B$16</f>
        <v>0.837189549605362</v>
      </c>
      <c r="G8064" s="16" t="n">
        <f aca="false">MIN(MATCH(F8064,2_Girdiler!$B$20:$I$20,1),7)</f>
        <v>1</v>
      </c>
      <c r="H8064" s="16" t="n">
        <f aca="false">IF(F8064&gt;=40,2_Girdiler!$I$21+(F8064-40)*(2_Girdiler!$I$21-2_Girdiler!$H$21)/(2_Girdiler!$I$20-2_Girdiler!$H$20),INDEX(2_Girdiler!$B$21:$I$21,G8064)+(F8064-INDEX(2_Girdiler!$B$20:$I$20,G8064))*(INDEX(2_Girdiler!$B$21:$I$21,G8064+1)-INDEX(2_Girdiler!$B$21:$I$21,G8064))/(INDEX(2_Girdiler!$B$20:$I$20,G8064+1)-INDEX(2_Girdiler!$B$20:$I$20,G8064)))</f>
        <v>1.8418170091318</v>
      </c>
      <c r="I8064" s="16" t="n">
        <f aca="false">H8064/2_Girdiler!$B$17</f>
        <v>0.737907455581649</v>
      </c>
      <c r="J8064" s="16" t="n">
        <f aca="false">D8064+I8064</f>
        <v>23.216877931844</v>
      </c>
    </row>
    <row r="8065" customFormat="false" ht="15" hidden="false" customHeight="false" outlineLevel="0" collapsed="false">
      <c r="A8065" s="0" t="n">
        <v>8053</v>
      </c>
      <c r="B8065" s="7" t="n">
        <v>0.624753</v>
      </c>
      <c r="C8065" s="7" t="n">
        <v>0.97321</v>
      </c>
      <c r="D8065" s="16" t="n">
        <f aca="false">LOGINV(B8065,$B$7,$C$7)</f>
        <v>16.1682030729475</v>
      </c>
      <c r="E8065" s="16" t="n">
        <f aca="false">LOGINV(C8065,$B$8,$C$8)</f>
        <v>379.624989829709</v>
      </c>
      <c r="F8065" s="16" t="n">
        <f aca="false">$B$5/100*E8065*2_Girdiler!$B$14*2_Girdiler!$B$15*2_Girdiler!$B$16</f>
        <v>9.55136474411548</v>
      </c>
      <c r="G8065" s="16" t="n">
        <f aca="false">MIN(MATCH(F8065,2_Girdiler!$B$20:$I$20,1),7)</f>
        <v>2</v>
      </c>
      <c r="H8065" s="16" t="n">
        <f aca="false">IF(F8065&gt;=40,2_Girdiler!$I$21+(F8065-40)*(2_Girdiler!$I$21-2_Girdiler!$H$21)/(2_Girdiler!$I$20-2_Girdiler!$H$20),INDEX(2_Girdiler!$B$21:$I$21,G8065)+(F8065-INDEX(2_Girdiler!$B$20:$I$20,G8065))*(INDEX(2_Girdiler!$B$21:$I$21,G8065+1)-INDEX(2_Girdiler!$B$21:$I$21,G8065))/(INDEX(2_Girdiler!$B$20:$I$20,G8065+1)-INDEX(2_Girdiler!$B$20:$I$20,G8065)))</f>
        <v>18.2821835905848</v>
      </c>
      <c r="I8065" s="16" t="n">
        <f aca="false">H8065/2_Girdiler!$B$17</f>
        <v>7.32459278468941</v>
      </c>
      <c r="J8065" s="16" t="n">
        <f aca="false">D8065+I8065</f>
        <v>23.4927958576369</v>
      </c>
    </row>
    <row r="8066" customFormat="false" ht="15" hidden="false" customHeight="false" outlineLevel="0" collapsed="false">
      <c r="A8066" s="0" t="n">
        <v>8054</v>
      </c>
      <c r="B8066" s="7" t="n">
        <v>0.316909</v>
      </c>
      <c r="C8066" s="7" t="n">
        <v>0.590281</v>
      </c>
      <c r="D8066" s="16" t="n">
        <f aca="false">LOGINV(B8066,$B$7,$C$7)</f>
        <v>10.3841124958071</v>
      </c>
      <c r="E8066" s="16" t="n">
        <f aca="false">LOGINV(C8066,$B$8,$C$8)</f>
        <v>126.54221807689</v>
      </c>
      <c r="F8066" s="16" t="n">
        <f aca="false">$B$5/100*E8066*2_Girdiler!$B$14*2_Girdiler!$B$15*2_Girdiler!$B$16</f>
        <v>3.18380220681456</v>
      </c>
      <c r="G8066" s="16" t="n">
        <f aca="false">MIN(MATCH(F8066,2_Girdiler!$B$20:$I$20,1),7)</f>
        <v>1</v>
      </c>
      <c r="H8066" s="16" t="n">
        <f aca="false">IF(F8066&gt;=40,2_Girdiler!$I$21+(F8066-40)*(2_Girdiler!$I$21-2_Girdiler!$H$21)/(2_Girdiler!$I$20-2_Girdiler!$H$20),INDEX(2_Girdiler!$B$21:$I$21,G8066)+(F8066-INDEX(2_Girdiler!$B$20:$I$20,G8066))*(INDEX(2_Girdiler!$B$21:$I$21,G8066+1)-INDEX(2_Girdiler!$B$21:$I$21,G8066))/(INDEX(2_Girdiler!$B$20:$I$20,G8066+1)-INDEX(2_Girdiler!$B$20:$I$20,G8066)))</f>
        <v>7.00436485499203</v>
      </c>
      <c r="I8066" s="16" t="n">
        <f aca="false">H8066/2_Girdiler!$B$17</f>
        <v>2.80623591946796</v>
      </c>
      <c r="J8066" s="16" t="n">
        <f aca="false">D8066+I8066</f>
        <v>13.1903484152751</v>
      </c>
    </row>
    <row r="8067" customFormat="false" ht="15" hidden="false" customHeight="false" outlineLevel="0" collapsed="false">
      <c r="A8067" s="0" t="n">
        <v>8055</v>
      </c>
      <c r="B8067" s="7" t="n">
        <v>0.197488</v>
      </c>
      <c r="C8067" s="7" t="n">
        <v>0.894172</v>
      </c>
      <c r="D8067" s="16" t="n">
        <f aca="false">LOGINV(B8067,$B$7,$C$7)</f>
        <v>8.42884643570231</v>
      </c>
      <c r="E8067" s="16" t="n">
        <f aca="false">LOGINV(C8067,$B$8,$C$8)</f>
        <v>244.563399501265</v>
      </c>
      <c r="F8067" s="16" t="n">
        <f aca="false">$B$5/100*E8067*2_Girdiler!$B$14*2_Girdiler!$B$15*2_Girdiler!$B$16</f>
        <v>6.15321513145182</v>
      </c>
      <c r="G8067" s="16" t="n">
        <f aca="false">MIN(MATCH(F8067,2_Girdiler!$B$20:$I$20,1),7)</f>
        <v>2</v>
      </c>
      <c r="H8067" s="16" t="n">
        <f aca="false">IF(F8067&gt;=40,2_Girdiler!$I$21+(F8067-40)*(2_Girdiler!$I$21-2_Girdiler!$H$21)/(2_Girdiler!$I$20-2_Girdiler!$H$20),INDEX(2_Girdiler!$B$21:$I$21,G8067)+(F8067-INDEX(2_Girdiler!$B$20:$I$20,G8067))*(INDEX(2_Girdiler!$B$21:$I$21,G8067+1)-INDEX(2_Girdiler!$B$21:$I$21,G8067))/(INDEX(2_Girdiler!$B$20:$I$20,G8067+1)-INDEX(2_Girdiler!$B$20:$I$20,G8067)))</f>
        <v>12.8451442103229</v>
      </c>
      <c r="I8067" s="16" t="n">
        <f aca="false">H8067/2_Girdiler!$B$17</f>
        <v>5.14629175093065</v>
      </c>
      <c r="J8067" s="16" t="n">
        <f aca="false">D8067+I8067</f>
        <v>13.575138186633</v>
      </c>
    </row>
    <row r="8068" customFormat="false" ht="15" hidden="false" customHeight="false" outlineLevel="0" collapsed="false">
      <c r="A8068" s="0" t="n">
        <v>8056</v>
      </c>
      <c r="B8068" s="7" t="n">
        <v>0.468207</v>
      </c>
      <c r="C8068" s="7" t="n">
        <v>0.807708</v>
      </c>
      <c r="D8068" s="16" t="n">
        <f aca="false">LOGINV(B8068,$B$7,$C$7)</f>
        <v>12.9530575891497</v>
      </c>
      <c r="E8068" s="16" t="n">
        <f aca="false">LOGINV(C8068,$B$8,$C$8)</f>
        <v>191.421761505161</v>
      </c>
      <c r="F8068" s="16" t="n">
        <f aca="false">$B$5/100*E8068*2_Girdiler!$B$14*2_Girdiler!$B$15*2_Girdiler!$B$16</f>
        <v>4.81617151946985</v>
      </c>
      <c r="G8068" s="16" t="n">
        <f aca="false">MIN(MATCH(F8068,2_Girdiler!$B$20:$I$20,1),7)</f>
        <v>1</v>
      </c>
      <c r="H8068" s="16" t="n">
        <f aca="false">IF(F8068&gt;=40,2_Girdiler!$I$21+(F8068-40)*(2_Girdiler!$I$21-2_Girdiler!$H$21)/(2_Girdiler!$I$20-2_Girdiler!$H$20),INDEX(2_Girdiler!$B$21:$I$21,G8068)+(F8068-INDEX(2_Girdiler!$B$20:$I$20,G8068))*(INDEX(2_Girdiler!$B$21:$I$21,G8068+1)-INDEX(2_Girdiler!$B$21:$I$21,G8068))/(INDEX(2_Girdiler!$B$20:$I$20,G8068+1)-INDEX(2_Girdiler!$B$20:$I$20,G8068)))</f>
        <v>10.5955773428337</v>
      </c>
      <c r="I8068" s="16" t="n">
        <f aca="false">H8068/2_Girdiler!$B$17</f>
        <v>4.24502297389169</v>
      </c>
      <c r="J8068" s="16" t="n">
        <f aca="false">D8068+I8068</f>
        <v>17.1980805630414</v>
      </c>
    </row>
    <row r="8069" customFormat="false" ht="15" hidden="false" customHeight="false" outlineLevel="0" collapsed="false">
      <c r="A8069" s="0" t="n">
        <v>8057</v>
      </c>
      <c r="B8069" s="7" t="n">
        <v>0.29617</v>
      </c>
      <c r="C8069" s="7" t="n">
        <v>0.900388</v>
      </c>
      <c r="D8069" s="16" t="n">
        <f aca="false">LOGINV(B8069,$B$7,$C$7)</f>
        <v>10.0476743452673</v>
      </c>
      <c r="E8069" s="16" t="n">
        <f aca="false">LOGINV(C8069,$B$8,$C$8)</f>
        <v>250.109726446654</v>
      </c>
      <c r="F8069" s="16" t="n">
        <f aca="false">$B$5/100*E8069*2_Girdiler!$B$14*2_Girdiler!$B$15*2_Girdiler!$B$16</f>
        <v>6.2927607173978</v>
      </c>
      <c r="G8069" s="16" t="n">
        <f aca="false">MIN(MATCH(F8069,2_Girdiler!$B$20:$I$20,1),7)</f>
        <v>2</v>
      </c>
      <c r="H8069" s="16" t="n">
        <f aca="false">IF(F8069&gt;=40,2_Girdiler!$I$21+(F8069-40)*(2_Girdiler!$I$21-2_Girdiler!$H$21)/(2_Girdiler!$I$20-2_Girdiler!$H$20),INDEX(2_Girdiler!$B$21:$I$21,G8069)+(F8069-INDEX(2_Girdiler!$B$20:$I$20,G8069))*(INDEX(2_Girdiler!$B$21:$I$21,G8069+1)-INDEX(2_Girdiler!$B$21:$I$21,G8069))/(INDEX(2_Girdiler!$B$20:$I$20,G8069+1)-INDEX(2_Girdiler!$B$20:$I$20,G8069)))</f>
        <v>13.0684171478365</v>
      </c>
      <c r="I8069" s="16" t="n">
        <f aca="false">H8069/2_Girdiler!$B$17</f>
        <v>5.23574404961398</v>
      </c>
      <c r="J8069" s="16" t="n">
        <f aca="false">D8069+I8069</f>
        <v>15.2834183948812</v>
      </c>
    </row>
    <row r="8070" customFormat="false" ht="15" hidden="false" customHeight="false" outlineLevel="0" collapsed="false">
      <c r="A8070" s="0" t="n">
        <v>8058</v>
      </c>
      <c r="B8070" s="7" t="n">
        <v>0.179596</v>
      </c>
      <c r="C8070" s="7" t="n">
        <v>0.475512</v>
      </c>
      <c r="D8070" s="16" t="n">
        <f aca="false">LOGINV(B8070,$B$7,$C$7)</f>
        <v>8.12313937811771</v>
      </c>
      <c r="E8070" s="16" t="n">
        <f aca="false">LOGINV(C8070,$B$8,$C$8)</f>
        <v>104.960269057164</v>
      </c>
      <c r="F8070" s="16" t="n">
        <f aca="false">$B$5/100*E8070*2_Girdiler!$B$14*2_Girdiler!$B$15*2_Girdiler!$B$16</f>
        <v>2.64080036947824</v>
      </c>
      <c r="G8070" s="16" t="n">
        <f aca="false">MIN(MATCH(F8070,2_Girdiler!$B$20:$I$20,1),7)</f>
        <v>1</v>
      </c>
      <c r="H8070" s="16" t="n">
        <f aca="false">IF(F8070&gt;=40,2_Girdiler!$I$21+(F8070-40)*(2_Girdiler!$I$21-2_Girdiler!$H$21)/(2_Girdiler!$I$20-2_Girdiler!$H$20),INDEX(2_Girdiler!$B$21:$I$21,G8070)+(F8070-INDEX(2_Girdiler!$B$20:$I$20,G8070))*(INDEX(2_Girdiler!$B$21:$I$21,G8070+1)-INDEX(2_Girdiler!$B$21:$I$21,G8070))/(INDEX(2_Girdiler!$B$20:$I$20,G8070+1)-INDEX(2_Girdiler!$B$20:$I$20,G8070)))</f>
        <v>5.80976081285213</v>
      </c>
      <c r="I8070" s="16" t="n">
        <f aca="false">H8070/2_Girdiler!$B$17</f>
        <v>2.32762853079012</v>
      </c>
      <c r="J8070" s="16" t="n">
        <f aca="false">D8070+I8070</f>
        <v>10.4507679089078</v>
      </c>
    </row>
    <row r="8071" customFormat="false" ht="15" hidden="false" customHeight="false" outlineLevel="0" collapsed="false">
      <c r="A8071" s="0" t="n">
        <v>8059</v>
      </c>
      <c r="B8071" s="7" t="n">
        <v>0.943238</v>
      </c>
      <c r="C8071" s="7" t="n">
        <v>0.715922</v>
      </c>
      <c r="D8071" s="16" t="n">
        <f aca="false">LOGINV(B8071,$B$7,$C$7)</f>
        <v>32.7176122840083</v>
      </c>
      <c r="E8071" s="16" t="n">
        <f aca="false">LOGINV(C8071,$B$8,$C$8)</f>
        <v>157.852443157916</v>
      </c>
      <c r="F8071" s="16" t="n">
        <f aca="false">$B$5/100*E8071*2_Girdiler!$B$14*2_Girdiler!$B$15*2_Girdiler!$B$16</f>
        <v>3.97156746985318</v>
      </c>
      <c r="G8071" s="16" t="n">
        <f aca="false">MIN(MATCH(F8071,2_Girdiler!$B$20:$I$20,1),7)</f>
        <v>1</v>
      </c>
      <c r="H8071" s="16" t="n">
        <f aca="false">IF(F8071&gt;=40,2_Girdiler!$I$21+(F8071-40)*(2_Girdiler!$I$21-2_Girdiler!$H$21)/(2_Girdiler!$I$20-2_Girdiler!$H$20),INDEX(2_Girdiler!$B$21:$I$21,G8071)+(F8071-INDEX(2_Girdiler!$B$20:$I$20,G8071))*(INDEX(2_Girdiler!$B$21:$I$21,G8071+1)-INDEX(2_Girdiler!$B$21:$I$21,G8071))/(INDEX(2_Girdiler!$B$20:$I$20,G8071+1)-INDEX(2_Girdiler!$B$20:$I$20,G8071)))</f>
        <v>8.73744843367699</v>
      </c>
      <c r="I8071" s="16" t="n">
        <f aca="false">H8071/2_Girdiler!$B$17</f>
        <v>3.50058030195392</v>
      </c>
      <c r="J8071" s="16" t="n">
        <f aca="false">D8071+I8071</f>
        <v>36.2181925859622</v>
      </c>
    </row>
    <row r="8072" customFormat="false" ht="15" hidden="false" customHeight="false" outlineLevel="0" collapsed="false">
      <c r="A8072" s="0" t="n">
        <v>8060</v>
      </c>
      <c r="B8072" s="7" t="n">
        <v>0.714488</v>
      </c>
      <c r="C8072" s="7" t="n">
        <v>0.169472</v>
      </c>
      <c r="D8072" s="16" t="n">
        <f aca="false">LOGINV(B8072,$B$7,$C$7)</f>
        <v>18.5708222166697</v>
      </c>
      <c r="E8072" s="16" t="n">
        <f aca="false">LOGINV(C8072,$B$8,$C$8)</f>
        <v>58.9074307497417</v>
      </c>
      <c r="F8072" s="16" t="n">
        <f aca="false">$B$5/100*E8072*2_Girdiler!$B$14*2_Girdiler!$B$15*2_Girdiler!$B$16</f>
        <v>1.4821109576635</v>
      </c>
      <c r="G8072" s="16" t="n">
        <f aca="false">MIN(MATCH(F8072,2_Girdiler!$B$20:$I$20,1),7)</f>
        <v>1</v>
      </c>
      <c r="H8072" s="16" t="n">
        <f aca="false">IF(F8072&gt;=40,2_Girdiler!$I$21+(F8072-40)*(2_Girdiler!$I$21-2_Girdiler!$H$21)/(2_Girdiler!$I$20-2_Girdiler!$H$20),INDEX(2_Girdiler!$B$21:$I$21,G8072)+(F8072-INDEX(2_Girdiler!$B$20:$I$20,G8072))*(INDEX(2_Girdiler!$B$21:$I$21,G8072+1)-INDEX(2_Girdiler!$B$21:$I$21,G8072))/(INDEX(2_Girdiler!$B$20:$I$20,G8072+1)-INDEX(2_Girdiler!$B$20:$I$20,G8072)))</f>
        <v>3.2606441068597</v>
      </c>
      <c r="I8072" s="16" t="n">
        <f aca="false">H8072/2_Girdiler!$B$17</f>
        <v>1.30634779922264</v>
      </c>
      <c r="J8072" s="16" t="n">
        <f aca="false">D8072+I8072</f>
        <v>19.8771700158924</v>
      </c>
    </row>
    <row r="8073" customFormat="false" ht="15" hidden="false" customHeight="false" outlineLevel="0" collapsed="false">
      <c r="A8073" s="0" t="n">
        <v>8061</v>
      </c>
      <c r="B8073" s="7" t="n">
        <v>0.872042</v>
      </c>
      <c r="C8073" s="7" t="n">
        <v>0.704533</v>
      </c>
      <c r="D8073" s="16" t="n">
        <f aca="false">LOGINV(B8073,$B$7,$C$7)</f>
        <v>25.5097422557171</v>
      </c>
      <c r="E8073" s="16" t="n">
        <f aca="false">LOGINV(C8073,$B$8,$C$8)</f>
        <v>154.496953139428</v>
      </c>
      <c r="F8073" s="16" t="n">
        <f aca="false">$B$5/100*E8073*2_Girdiler!$B$14*2_Girdiler!$B$15*2_Girdiler!$B$16</f>
        <v>3.887143340988</v>
      </c>
      <c r="G8073" s="16" t="n">
        <f aca="false">MIN(MATCH(F8073,2_Girdiler!$B$20:$I$20,1),7)</f>
        <v>1</v>
      </c>
      <c r="H8073" s="16" t="n">
        <f aca="false">IF(F8073&gt;=40,2_Girdiler!$I$21+(F8073-40)*(2_Girdiler!$I$21-2_Girdiler!$H$21)/(2_Girdiler!$I$20-2_Girdiler!$H$20),INDEX(2_Girdiler!$B$21:$I$21,G8073)+(F8073-INDEX(2_Girdiler!$B$20:$I$20,G8073))*(INDEX(2_Girdiler!$B$21:$I$21,G8073+1)-INDEX(2_Girdiler!$B$21:$I$21,G8073))/(INDEX(2_Girdiler!$B$20:$I$20,G8073+1)-INDEX(2_Girdiler!$B$20:$I$20,G8073)))</f>
        <v>8.55171535017359</v>
      </c>
      <c r="I8073" s="16" t="n">
        <f aca="false">H8073/2_Girdiler!$B$17</f>
        <v>3.42616800888365</v>
      </c>
      <c r="J8073" s="16" t="n">
        <f aca="false">D8073+I8073</f>
        <v>28.9359102646008</v>
      </c>
    </row>
    <row r="8074" customFormat="false" ht="15" hidden="false" customHeight="false" outlineLevel="0" collapsed="false">
      <c r="A8074" s="0" t="n">
        <v>8062</v>
      </c>
      <c r="B8074" s="7" t="n">
        <v>0.126963</v>
      </c>
      <c r="C8074" s="7" t="n">
        <v>0.241233</v>
      </c>
      <c r="D8074" s="16" t="n">
        <f aca="false">LOGINV(B8074,$B$7,$C$7)</f>
        <v>7.16982829492479</v>
      </c>
      <c r="E8074" s="16" t="n">
        <f aca="false">LOGINV(C8074,$B$8,$C$8)</f>
        <v>69.3986512321646</v>
      </c>
      <c r="F8074" s="16" t="n">
        <f aca="false">$B$5/100*E8074*2_Girdiler!$B$14*2_Girdiler!$B$15*2_Girdiler!$B$16</f>
        <v>1.74607006500126</v>
      </c>
      <c r="G8074" s="16" t="n">
        <f aca="false">MIN(MATCH(F8074,2_Girdiler!$B$20:$I$20,1),7)</f>
        <v>1</v>
      </c>
      <c r="H8074" s="16" t="n">
        <f aca="false">IF(F8074&gt;=40,2_Girdiler!$I$21+(F8074-40)*(2_Girdiler!$I$21-2_Girdiler!$H$21)/(2_Girdiler!$I$20-2_Girdiler!$H$20),INDEX(2_Girdiler!$B$21:$I$21,G8074)+(F8074-INDEX(2_Girdiler!$B$20:$I$20,G8074))*(INDEX(2_Girdiler!$B$21:$I$21,G8074+1)-INDEX(2_Girdiler!$B$21:$I$21,G8074))/(INDEX(2_Girdiler!$B$20:$I$20,G8074+1)-INDEX(2_Girdiler!$B$20:$I$20,G8074)))</f>
        <v>3.84135414300278</v>
      </c>
      <c r="I8074" s="16" t="n">
        <f aca="false">H8074/2_Girdiler!$B$17</f>
        <v>1.53900406370303</v>
      </c>
      <c r="J8074" s="16" t="n">
        <f aca="false">D8074+I8074</f>
        <v>8.70883235862783</v>
      </c>
    </row>
    <row r="8075" customFormat="false" ht="15" hidden="false" customHeight="false" outlineLevel="0" collapsed="false">
      <c r="A8075" s="0" t="n">
        <v>8063</v>
      </c>
      <c r="B8075" s="7" t="n">
        <v>0.18483</v>
      </c>
      <c r="C8075" s="7" t="n">
        <v>0.353636</v>
      </c>
      <c r="D8075" s="16" t="n">
        <f aca="false">LOGINV(B8075,$B$7,$C$7)</f>
        <v>8.21326600782746</v>
      </c>
      <c r="E8075" s="16" t="n">
        <f aca="false">LOGINV(C8075,$B$8,$C$8)</f>
        <v>85.6979916268607</v>
      </c>
      <c r="F8075" s="16" t="n">
        <f aca="false">$B$5/100*E8075*2_Girdiler!$B$14*2_Girdiler!$B$15*2_Girdiler!$B$16</f>
        <v>2.15616146933182</v>
      </c>
      <c r="G8075" s="16" t="n">
        <f aca="false">MIN(MATCH(F8075,2_Girdiler!$B$20:$I$20,1),7)</f>
        <v>1</v>
      </c>
      <c r="H8075" s="16" t="n">
        <f aca="false">IF(F8075&gt;=40,2_Girdiler!$I$21+(F8075-40)*(2_Girdiler!$I$21-2_Girdiler!$H$21)/(2_Girdiler!$I$20-2_Girdiler!$H$20),INDEX(2_Girdiler!$B$21:$I$21,G8075)+(F8075-INDEX(2_Girdiler!$B$20:$I$20,G8075))*(INDEX(2_Girdiler!$B$21:$I$21,G8075+1)-INDEX(2_Girdiler!$B$21:$I$21,G8075))/(INDEX(2_Girdiler!$B$20:$I$20,G8075+1)-INDEX(2_Girdiler!$B$20:$I$20,G8075)))</f>
        <v>4.74355523253</v>
      </c>
      <c r="I8075" s="16" t="n">
        <f aca="false">H8075/2_Girdiler!$B$17</f>
        <v>1.90046283354567</v>
      </c>
      <c r="J8075" s="16" t="n">
        <f aca="false">D8075+I8075</f>
        <v>10.1137288413731</v>
      </c>
    </row>
    <row r="8076" customFormat="false" ht="15" hidden="false" customHeight="false" outlineLevel="0" collapsed="false">
      <c r="A8076" s="0" t="n">
        <v>8064</v>
      </c>
      <c r="B8076" s="7" t="n">
        <v>0.430603</v>
      </c>
      <c r="C8076" s="7" t="n">
        <v>0.772152</v>
      </c>
      <c r="D8076" s="16" t="n">
        <f aca="false">LOGINV(B8076,$B$7,$C$7)</f>
        <v>12.2845778231656</v>
      </c>
      <c r="E8076" s="16" t="n">
        <f aca="false">LOGINV(C8076,$B$8,$C$8)</f>
        <v>176.750923190219</v>
      </c>
      <c r="F8076" s="16" t="n">
        <f aca="false">$B$5/100*E8076*2_Girdiler!$B$14*2_Girdiler!$B$15*2_Girdiler!$B$16</f>
        <v>4.44705322746591</v>
      </c>
      <c r="G8076" s="16" t="n">
        <f aca="false">MIN(MATCH(F8076,2_Girdiler!$B$20:$I$20,1),7)</f>
        <v>1</v>
      </c>
      <c r="H8076" s="16" t="n">
        <f aca="false">IF(F8076&gt;=40,2_Girdiler!$I$21+(F8076-40)*(2_Girdiler!$I$21-2_Girdiler!$H$21)/(2_Girdiler!$I$20-2_Girdiler!$H$20),INDEX(2_Girdiler!$B$21:$I$21,G8076)+(F8076-INDEX(2_Girdiler!$B$20:$I$20,G8076))*(INDEX(2_Girdiler!$B$21:$I$21,G8076+1)-INDEX(2_Girdiler!$B$21:$I$21,G8076))/(INDEX(2_Girdiler!$B$20:$I$20,G8076+1)-INDEX(2_Girdiler!$B$20:$I$20,G8076)))</f>
        <v>9.783517100425</v>
      </c>
      <c r="I8076" s="16" t="n">
        <f aca="false">H8076/2_Girdiler!$B$17</f>
        <v>3.91967832549079</v>
      </c>
      <c r="J8076" s="16" t="n">
        <f aca="false">D8076+I8076</f>
        <v>16.2042561486563</v>
      </c>
    </row>
    <row r="8077" customFormat="false" ht="15" hidden="false" customHeight="false" outlineLevel="0" collapsed="false">
      <c r="A8077" s="0" t="n">
        <v>8065</v>
      </c>
      <c r="B8077" s="7" t="n">
        <v>0.594779</v>
      </c>
      <c r="C8077" s="7" t="n">
        <v>0.215609</v>
      </c>
      <c r="D8077" s="16" t="n">
        <f aca="false">LOGINV(B8077,$B$7,$C$7)</f>
        <v>15.4791763105744</v>
      </c>
      <c r="E8077" s="16" t="n">
        <f aca="false">LOGINV(C8077,$B$8,$C$8)</f>
        <v>65.7033669325037</v>
      </c>
      <c r="F8077" s="16" t="n">
        <f aca="false">$B$5/100*E8077*2_Girdiler!$B$14*2_Girdiler!$B$15*2_Girdiler!$B$16</f>
        <v>1.65309671202179</v>
      </c>
      <c r="G8077" s="16" t="n">
        <f aca="false">MIN(MATCH(F8077,2_Girdiler!$B$20:$I$20,1),7)</f>
        <v>1</v>
      </c>
      <c r="H8077" s="16" t="n">
        <f aca="false">IF(F8077&gt;=40,2_Girdiler!$I$21+(F8077-40)*(2_Girdiler!$I$21-2_Girdiler!$H$21)/(2_Girdiler!$I$20-2_Girdiler!$H$20),INDEX(2_Girdiler!$B$21:$I$21,G8077)+(F8077-INDEX(2_Girdiler!$B$20:$I$20,G8077))*(INDEX(2_Girdiler!$B$21:$I$21,G8077+1)-INDEX(2_Girdiler!$B$21:$I$21,G8077))/(INDEX(2_Girdiler!$B$20:$I$20,G8077+1)-INDEX(2_Girdiler!$B$20:$I$20,G8077)))</f>
        <v>3.63681276644794</v>
      </c>
      <c r="I8077" s="16" t="n">
        <f aca="false">H8077/2_Girdiler!$B$17</f>
        <v>1.45705639681408</v>
      </c>
      <c r="J8077" s="16" t="n">
        <f aca="false">D8077+I8077</f>
        <v>16.9362327073885</v>
      </c>
    </row>
    <row r="8078" customFormat="false" ht="15" hidden="false" customHeight="false" outlineLevel="0" collapsed="false">
      <c r="A8078" s="0" t="n">
        <v>8066</v>
      </c>
      <c r="B8078" s="7" t="n">
        <v>0.819245</v>
      </c>
      <c r="C8078" s="7" t="n">
        <v>0.473118</v>
      </c>
      <c r="D8078" s="16" t="n">
        <f aca="false">LOGINV(B8078,$B$7,$C$7)</f>
        <v>22.520427959958</v>
      </c>
      <c r="E8078" s="16" t="n">
        <f aca="false">LOGINV(C8078,$B$8,$C$8)</f>
        <v>104.553643517511</v>
      </c>
      <c r="F8078" s="16" t="n">
        <f aca="false">$B$5/100*E8078*2_Girdiler!$B$14*2_Girdiler!$B$15*2_Girdiler!$B$16</f>
        <v>2.63056967090058</v>
      </c>
      <c r="G8078" s="16" t="n">
        <f aca="false">MIN(MATCH(F8078,2_Girdiler!$B$20:$I$20,1),7)</f>
        <v>1</v>
      </c>
      <c r="H8078" s="16" t="n">
        <f aca="false">IF(F8078&gt;=40,2_Girdiler!$I$21+(F8078-40)*(2_Girdiler!$I$21-2_Girdiler!$H$21)/(2_Girdiler!$I$20-2_Girdiler!$H$20),INDEX(2_Girdiler!$B$21:$I$21,G8078)+(F8078-INDEX(2_Girdiler!$B$20:$I$20,G8078))*(INDEX(2_Girdiler!$B$21:$I$21,G8078+1)-INDEX(2_Girdiler!$B$21:$I$21,G8078))/(INDEX(2_Girdiler!$B$20:$I$20,G8078+1)-INDEX(2_Girdiler!$B$20:$I$20,G8078)))</f>
        <v>5.78725327598128</v>
      </c>
      <c r="I8078" s="16" t="n">
        <f aca="false">H8078/2_Girdiler!$B$17</f>
        <v>2.31861108813352</v>
      </c>
      <c r="J8078" s="16" t="n">
        <f aca="false">D8078+I8078</f>
        <v>24.8390390480915</v>
      </c>
    </row>
    <row r="8079" customFormat="false" ht="15" hidden="false" customHeight="false" outlineLevel="0" collapsed="false">
      <c r="A8079" s="0" t="n">
        <v>8067</v>
      </c>
      <c r="B8079" s="7" t="n">
        <v>0.530776</v>
      </c>
      <c r="C8079" s="7" t="n">
        <v>0.6702</v>
      </c>
      <c r="D8079" s="16" t="n">
        <f aca="false">LOGINV(B8079,$B$7,$C$7)</f>
        <v>14.1376690704797</v>
      </c>
      <c r="E8079" s="16" t="n">
        <f aca="false">LOGINV(C8079,$B$8,$C$8)</f>
        <v>145.118340752316</v>
      </c>
      <c r="F8079" s="16" t="n">
        <f aca="false">$B$5/100*E8079*2_Girdiler!$B$14*2_Girdiler!$B$15*2_Girdiler!$B$16</f>
        <v>3.65117745332826</v>
      </c>
      <c r="G8079" s="16" t="n">
        <f aca="false">MIN(MATCH(F8079,2_Girdiler!$B$20:$I$20,1),7)</f>
        <v>1</v>
      </c>
      <c r="H8079" s="16" t="n">
        <f aca="false">IF(F8079&gt;=40,2_Girdiler!$I$21+(F8079-40)*(2_Girdiler!$I$21-2_Girdiler!$H$21)/(2_Girdiler!$I$20-2_Girdiler!$H$20),INDEX(2_Girdiler!$B$21:$I$21,G8079)+(F8079-INDEX(2_Girdiler!$B$20:$I$20,G8079))*(INDEX(2_Girdiler!$B$21:$I$21,G8079+1)-INDEX(2_Girdiler!$B$21:$I$21,G8079))/(INDEX(2_Girdiler!$B$20:$I$20,G8079+1)-INDEX(2_Girdiler!$B$20:$I$20,G8079)))</f>
        <v>8.03259039732218</v>
      </c>
      <c r="I8079" s="16" t="n">
        <f aca="false">H8079/2_Girdiler!$B$17</f>
        <v>3.21818525533741</v>
      </c>
      <c r="J8079" s="16" t="n">
        <f aca="false">D8079+I8079</f>
        <v>17.3558543258171</v>
      </c>
    </row>
    <row r="8080" customFormat="false" ht="15" hidden="false" customHeight="false" outlineLevel="0" collapsed="false">
      <c r="A8080" s="0" t="n">
        <v>8068</v>
      </c>
      <c r="B8080" s="7" t="n">
        <v>0.443024</v>
      </c>
      <c r="C8080" s="7" t="n">
        <v>0.110229</v>
      </c>
      <c r="D8080" s="16" t="n">
        <f aca="false">LOGINV(B8080,$B$7,$C$7)</f>
        <v>12.5024030570364</v>
      </c>
      <c r="E8080" s="16" t="n">
        <f aca="false">LOGINV(C8080,$B$8,$C$8)</f>
        <v>49.5157471476374</v>
      </c>
      <c r="F8080" s="16" t="n">
        <f aca="false">$B$5/100*E8080*2_Girdiler!$B$14*2_Girdiler!$B$15*2_Girdiler!$B$16</f>
        <v>1.24581619823456</v>
      </c>
      <c r="G8080" s="16" t="n">
        <f aca="false">MIN(MATCH(F8080,2_Girdiler!$B$20:$I$20,1),7)</f>
        <v>1</v>
      </c>
      <c r="H8080" s="16" t="n">
        <f aca="false">IF(F8080&gt;=40,2_Girdiler!$I$21+(F8080-40)*(2_Girdiler!$I$21-2_Girdiler!$H$21)/(2_Girdiler!$I$20-2_Girdiler!$H$20),INDEX(2_Girdiler!$B$21:$I$21,G8080)+(F8080-INDEX(2_Girdiler!$B$20:$I$20,G8080))*(INDEX(2_Girdiler!$B$21:$I$21,G8080+1)-INDEX(2_Girdiler!$B$21:$I$21,G8080))/(INDEX(2_Girdiler!$B$20:$I$20,G8080+1)-INDEX(2_Girdiler!$B$20:$I$20,G8080)))</f>
        <v>2.74079563611603</v>
      </c>
      <c r="I8080" s="16" t="n">
        <f aca="false">H8080/2_Girdiler!$B$17</f>
        <v>1.09807517472597</v>
      </c>
      <c r="J8080" s="16" t="n">
        <f aca="false">D8080+I8080</f>
        <v>13.6004782317624</v>
      </c>
    </row>
    <row r="8081" customFormat="false" ht="15" hidden="false" customHeight="false" outlineLevel="0" collapsed="false">
      <c r="A8081" s="0" t="n">
        <v>8069</v>
      </c>
      <c r="B8081" s="7" t="n">
        <v>0.955035</v>
      </c>
      <c r="C8081" s="7" t="n">
        <v>0.922734</v>
      </c>
      <c r="D8081" s="16" t="n">
        <f aca="false">LOGINV(B8081,$B$7,$C$7)</f>
        <v>34.8488649810108</v>
      </c>
      <c r="E8081" s="16" t="n">
        <f aca="false">LOGINV(C8081,$B$8,$C$8)</f>
        <v>273.754134339276</v>
      </c>
      <c r="F8081" s="16" t="n">
        <f aca="false">$B$5/100*E8081*2_Girdiler!$B$14*2_Girdiler!$B$15*2_Girdiler!$B$16</f>
        <v>6.88765401997617</v>
      </c>
      <c r="G8081" s="16" t="n">
        <f aca="false">MIN(MATCH(F8081,2_Girdiler!$B$20:$I$20,1),7)</f>
        <v>2</v>
      </c>
      <c r="H8081" s="16" t="n">
        <f aca="false">IF(F8081&gt;=40,2_Girdiler!$I$21+(F8081-40)*(2_Girdiler!$I$21-2_Girdiler!$H$21)/(2_Girdiler!$I$20-2_Girdiler!$H$20),INDEX(2_Girdiler!$B$21:$I$21,G8081)+(F8081-INDEX(2_Girdiler!$B$20:$I$20,G8081))*(INDEX(2_Girdiler!$B$21:$I$21,G8081+1)-INDEX(2_Girdiler!$B$21:$I$21,G8081))/(INDEX(2_Girdiler!$B$20:$I$20,G8081+1)-INDEX(2_Girdiler!$B$20:$I$20,G8081)))</f>
        <v>14.0202464319619</v>
      </c>
      <c r="I8081" s="16" t="n">
        <f aca="false">H8081/2_Girdiler!$B$17</f>
        <v>5.61708591024114</v>
      </c>
      <c r="J8081" s="16" t="n">
        <f aca="false">D8081+I8081</f>
        <v>40.4659508912519</v>
      </c>
    </row>
    <row r="8082" customFormat="false" ht="15" hidden="false" customHeight="false" outlineLevel="0" collapsed="false">
      <c r="A8082" s="0" t="n">
        <v>8070</v>
      </c>
      <c r="B8082" s="7" t="n">
        <v>0.766153</v>
      </c>
      <c r="C8082" s="7" t="n">
        <v>0.170588</v>
      </c>
      <c r="D8082" s="16" t="n">
        <f aca="false">LOGINV(B8082,$B$7,$C$7)</f>
        <v>20.2996580871661</v>
      </c>
      <c r="E8082" s="16" t="n">
        <f aca="false">LOGINV(C8082,$B$8,$C$8)</f>
        <v>59.075345252829</v>
      </c>
      <c r="F8082" s="16" t="n">
        <f aca="false">$B$5/100*E8082*2_Girdiler!$B$14*2_Girdiler!$B$15*2_Girdiler!$B$16</f>
        <v>1.48633568656118</v>
      </c>
      <c r="G8082" s="16" t="n">
        <f aca="false">MIN(MATCH(F8082,2_Girdiler!$B$20:$I$20,1),7)</f>
        <v>1</v>
      </c>
      <c r="H8082" s="16" t="n">
        <f aca="false">IF(F8082&gt;=40,2_Girdiler!$I$21+(F8082-40)*(2_Girdiler!$I$21-2_Girdiler!$H$21)/(2_Girdiler!$I$20-2_Girdiler!$H$20),INDEX(2_Girdiler!$B$21:$I$21,G8082)+(F8082-INDEX(2_Girdiler!$B$20:$I$20,G8082))*(INDEX(2_Girdiler!$B$21:$I$21,G8082+1)-INDEX(2_Girdiler!$B$21:$I$21,G8082))/(INDEX(2_Girdiler!$B$20:$I$20,G8082+1)-INDEX(2_Girdiler!$B$20:$I$20,G8082)))</f>
        <v>3.26993851043459</v>
      </c>
      <c r="I8082" s="16" t="n">
        <f aca="false">H8082/2_Girdiler!$B$17</f>
        <v>1.3100715186036</v>
      </c>
      <c r="J8082" s="16" t="n">
        <f aca="false">D8082+I8082</f>
        <v>21.6097296057697</v>
      </c>
    </row>
    <row r="8083" customFormat="false" ht="15" hidden="false" customHeight="false" outlineLevel="0" collapsed="false">
      <c r="A8083" s="0" t="n">
        <v>8071</v>
      </c>
      <c r="B8083" s="7" t="n">
        <v>0.940133</v>
      </c>
      <c r="C8083" s="7" t="n">
        <v>0.367943</v>
      </c>
      <c r="D8083" s="16" t="n">
        <f aca="false">LOGINV(B8083,$B$7,$C$7)</f>
        <v>32.235027631025</v>
      </c>
      <c r="E8083" s="16" t="n">
        <f aca="false">LOGINV(C8083,$B$8,$C$8)</f>
        <v>87.8383211211864</v>
      </c>
      <c r="F8083" s="16" t="n">
        <f aca="false">$B$5/100*E8083*2_Girdiler!$B$14*2_Girdiler!$B$15*2_Girdiler!$B$16</f>
        <v>2.21001215940905</v>
      </c>
      <c r="G8083" s="16" t="n">
        <f aca="false">MIN(MATCH(F8083,2_Girdiler!$B$20:$I$20,1),7)</f>
        <v>1</v>
      </c>
      <c r="H8083" s="16" t="n">
        <f aca="false">IF(F8083&gt;=40,2_Girdiler!$I$21+(F8083-40)*(2_Girdiler!$I$21-2_Girdiler!$H$21)/(2_Girdiler!$I$20-2_Girdiler!$H$20),INDEX(2_Girdiler!$B$21:$I$21,G8083)+(F8083-INDEX(2_Girdiler!$B$20:$I$20,G8083))*(INDEX(2_Girdiler!$B$21:$I$21,G8083+1)-INDEX(2_Girdiler!$B$21:$I$21,G8083))/(INDEX(2_Girdiler!$B$20:$I$20,G8083+1)-INDEX(2_Girdiler!$B$20:$I$20,G8083)))</f>
        <v>4.86202675069991</v>
      </c>
      <c r="I8083" s="16" t="n">
        <f aca="false">H8083/2_Girdiler!$B$17</f>
        <v>1.94792738409452</v>
      </c>
      <c r="J8083" s="16" t="n">
        <f aca="false">D8083+I8083</f>
        <v>34.1829550151195</v>
      </c>
    </row>
    <row r="8084" customFormat="false" ht="15" hidden="false" customHeight="false" outlineLevel="0" collapsed="false">
      <c r="A8084" s="0" t="n">
        <v>8072</v>
      </c>
      <c r="B8084" s="7" t="n">
        <v>0.695012</v>
      </c>
      <c r="C8084" s="7" t="n">
        <v>0.079633</v>
      </c>
      <c r="D8084" s="16" t="n">
        <f aca="false">LOGINV(B8084,$B$7,$C$7)</f>
        <v>17.9957215995484</v>
      </c>
      <c r="E8084" s="16" t="n">
        <f aca="false">LOGINV(C8084,$B$8,$C$8)</f>
        <v>44.0206636775231</v>
      </c>
      <c r="F8084" s="16" t="n">
        <f aca="false">$B$5/100*E8084*2_Girdiler!$B$14*2_Girdiler!$B$15*2_Girdiler!$B$16</f>
        <v>1.10755989812648</v>
      </c>
      <c r="G8084" s="16" t="n">
        <f aca="false">MIN(MATCH(F8084,2_Girdiler!$B$20:$I$20,1),7)</f>
        <v>1</v>
      </c>
      <c r="H8084" s="16" t="n">
        <f aca="false">IF(F8084&gt;=40,2_Girdiler!$I$21+(F8084-40)*(2_Girdiler!$I$21-2_Girdiler!$H$21)/(2_Girdiler!$I$20-2_Girdiler!$H$20),INDEX(2_Girdiler!$B$21:$I$21,G8084)+(F8084-INDEX(2_Girdiler!$B$20:$I$20,G8084))*(INDEX(2_Girdiler!$B$21:$I$21,G8084+1)-INDEX(2_Girdiler!$B$21:$I$21,G8084))/(INDEX(2_Girdiler!$B$20:$I$20,G8084+1)-INDEX(2_Girdiler!$B$20:$I$20,G8084)))</f>
        <v>2.43663177587826</v>
      </c>
      <c r="I8084" s="16" t="n">
        <f aca="false">H8084/2_Girdiler!$B$17</f>
        <v>0.976214653797379</v>
      </c>
      <c r="J8084" s="16" t="n">
        <f aca="false">D8084+I8084</f>
        <v>18.9719362533457</v>
      </c>
    </row>
    <row r="8085" customFormat="false" ht="15" hidden="false" customHeight="false" outlineLevel="0" collapsed="false">
      <c r="A8085" s="0" t="n">
        <v>8073</v>
      </c>
      <c r="B8085" s="7" t="n">
        <v>0.393487</v>
      </c>
      <c r="C8085" s="7" t="n">
        <v>0.767543</v>
      </c>
      <c r="D8085" s="16" t="n">
        <f aca="false">LOGINV(B8085,$B$7,$C$7)</f>
        <v>11.6483792375025</v>
      </c>
      <c r="E8085" s="16" t="n">
        <f aca="false">LOGINV(C8085,$B$8,$C$8)</f>
        <v>175.028195526643</v>
      </c>
      <c r="F8085" s="16" t="n">
        <f aca="false">$B$5/100*E8085*2_Girdiler!$B$14*2_Girdiler!$B$15*2_Girdiler!$B$16</f>
        <v>4.40370939945034</v>
      </c>
      <c r="G8085" s="16" t="n">
        <f aca="false">MIN(MATCH(F8085,2_Girdiler!$B$20:$I$20,1),7)</f>
        <v>1</v>
      </c>
      <c r="H8085" s="16" t="n">
        <f aca="false">IF(F8085&gt;=40,2_Girdiler!$I$21+(F8085-40)*(2_Girdiler!$I$21-2_Girdiler!$H$21)/(2_Girdiler!$I$20-2_Girdiler!$H$20),INDEX(2_Girdiler!$B$21:$I$21,G8085)+(F8085-INDEX(2_Girdiler!$B$20:$I$20,G8085))*(INDEX(2_Girdiler!$B$21:$I$21,G8085+1)-INDEX(2_Girdiler!$B$21:$I$21,G8085))/(INDEX(2_Girdiler!$B$20:$I$20,G8085+1)-INDEX(2_Girdiler!$B$20:$I$20,G8085)))</f>
        <v>9.68816067879075</v>
      </c>
      <c r="I8085" s="16" t="n">
        <f aca="false">H8085/2_Girdiler!$B$17</f>
        <v>3.88147463092578</v>
      </c>
      <c r="J8085" s="16" t="n">
        <f aca="false">D8085+I8085</f>
        <v>15.5298538684283</v>
      </c>
    </row>
    <row r="8086" customFormat="false" ht="15" hidden="false" customHeight="false" outlineLevel="0" collapsed="false">
      <c r="A8086" s="0" t="n">
        <v>8074</v>
      </c>
      <c r="B8086" s="7" t="n">
        <v>0.110093</v>
      </c>
      <c r="C8086" s="7" t="n">
        <v>0.580879</v>
      </c>
      <c r="D8086" s="16" t="n">
        <f aca="false">LOGINV(B8086,$B$7,$C$7)</f>
        <v>6.83740877141102</v>
      </c>
      <c r="E8086" s="16" t="n">
        <f aca="false">LOGINV(C8086,$B$8,$C$8)</f>
        <v>124.586865032135</v>
      </c>
      <c r="F8086" s="16" t="n">
        <f aca="false">$B$5/100*E8086*2_Girdiler!$B$14*2_Girdiler!$B$15*2_Girdiler!$B$16</f>
        <v>3.13460552420851</v>
      </c>
      <c r="G8086" s="16" t="n">
        <f aca="false">MIN(MATCH(F8086,2_Girdiler!$B$20:$I$20,1),7)</f>
        <v>1</v>
      </c>
      <c r="H8086" s="16" t="n">
        <f aca="false">IF(F8086&gt;=40,2_Girdiler!$I$21+(F8086-40)*(2_Girdiler!$I$21-2_Girdiler!$H$21)/(2_Girdiler!$I$20-2_Girdiler!$H$20),INDEX(2_Girdiler!$B$21:$I$21,G8086)+(F8086-INDEX(2_Girdiler!$B$20:$I$20,G8086))*(INDEX(2_Girdiler!$B$21:$I$21,G8086+1)-INDEX(2_Girdiler!$B$21:$I$21,G8086))/(INDEX(2_Girdiler!$B$20:$I$20,G8086+1)-INDEX(2_Girdiler!$B$20:$I$20,G8086)))</f>
        <v>6.89613215325872</v>
      </c>
      <c r="I8086" s="16" t="n">
        <f aca="false">H8086/2_Girdiler!$B$17</f>
        <v>2.76287345883763</v>
      </c>
      <c r="J8086" s="16" t="n">
        <f aca="false">D8086+I8086</f>
        <v>9.60028223024865</v>
      </c>
    </row>
    <row r="8087" customFormat="false" ht="15" hidden="false" customHeight="false" outlineLevel="0" collapsed="false">
      <c r="A8087" s="0" t="n">
        <v>8075</v>
      </c>
      <c r="B8087" s="7" t="n">
        <v>0.353822</v>
      </c>
      <c r="C8087" s="7" t="n">
        <v>0.408036</v>
      </c>
      <c r="D8087" s="16" t="n">
        <f aca="false">LOGINV(B8087,$B$7,$C$7)</f>
        <v>10.987548294769</v>
      </c>
      <c r="E8087" s="16" t="n">
        <f aca="false">LOGINV(C8087,$B$8,$C$8)</f>
        <v>93.980354547137</v>
      </c>
      <c r="F8087" s="16" t="n">
        <f aca="false">$B$5/100*E8087*2_Girdiler!$B$14*2_Girdiler!$B$15*2_Girdiler!$B$16</f>
        <v>2.36454572040597</v>
      </c>
      <c r="G8087" s="16" t="n">
        <f aca="false">MIN(MATCH(F8087,2_Girdiler!$B$20:$I$20,1),7)</f>
        <v>1</v>
      </c>
      <c r="H8087" s="16" t="n">
        <f aca="false">IF(F8087&gt;=40,2_Girdiler!$I$21+(F8087-40)*(2_Girdiler!$I$21-2_Girdiler!$H$21)/(2_Girdiler!$I$20-2_Girdiler!$H$20),INDEX(2_Girdiler!$B$21:$I$21,G8087)+(F8087-INDEX(2_Girdiler!$B$20:$I$20,G8087))*(INDEX(2_Girdiler!$B$21:$I$21,G8087+1)-INDEX(2_Girdiler!$B$21:$I$21,G8087))/(INDEX(2_Girdiler!$B$20:$I$20,G8087+1)-INDEX(2_Girdiler!$B$20:$I$20,G8087)))</f>
        <v>5.20200058489313</v>
      </c>
      <c r="I8087" s="16" t="n">
        <f aca="false">H8087/2_Girdiler!$B$17</f>
        <v>2.0841348497168</v>
      </c>
      <c r="J8087" s="16" t="n">
        <f aca="false">D8087+I8087</f>
        <v>13.0716831444858</v>
      </c>
    </row>
    <row r="8088" customFormat="false" ht="15" hidden="false" customHeight="false" outlineLevel="0" collapsed="false">
      <c r="A8088" s="0" t="n">
        <v>8076</v>
      </c>
      <c r="B8088" s="7" t="n">
        <v>0.892661</v>
      </c>
      <c r="C8088" s="7" t="n">
        <v>0.217917</v>
      </c>
      <c r="D8088" s="16" t="n">
        <f aca="false">LOGINV(B8088,$B$7,$C$7)</f>
        <v>27.0428973464269</v>
      </c>
      <c r="E8088" s="16" t="n">
        <f aca="false">LOGINV(C8088,$B$8,$C$8)</f>
        <v>66.0376417557249</v>
      </c>
      <c r="F8088" s="16" t="n">
        <f aca="false">$B$5/100*E8088*2_Girdiler!$B$14*2_Girdiler!$B$15*2_Girdiler!$B$16</f>
        <v>1.66150706657404</v>
      </c>
      <c r="G8088" s="16" t="n">
        <f aca="false">MIN(MATCH(F8088,2_Girdiler!$B$20:$I$20,1),7)</f>
        <v>1</v>
      </c>
      <c r="H8088" s="16" t="n">
        <f aca="false">IF(F8088&gt;=40,2_Girdiler!$I$21+(F8088-40)*(2_Girdiler!$I$21-2_Girdiler!$H$21)/(2_Girdiler!$I$20-2_Girdiler!$H$20),INDEX(2_Girdiler!$B$21:$I$21,G8088)+(F8088-INDEX(2_Girdiler!$B$20:$I$20,G8088))*(INDEX(2_Girdiler!$B$21:$I$21,G8088+1)-INDEX(2_Girdiler!$B$21:$I$21,G8088))/(INDEX(2_Girdiler!$B$20:$I$20,G8088+1)-INDEX(2_Girdiler!$B$20:$I$20,G8088)))</f>
        <v>3.65531554646289</v>
      </c>
      <c r="I8088" s="16" t="n">
        <f aca="false">H8088/2_Girdiler!$B$17</f>
        <v>1.46446936957648</v>
      </c>
      <c r="J8088" s="16" t="n">
        <f aca="false">D8088+I8088</f>
        <v>28.5073667160034</v>
      </c>
    </row>
    <row r="8089" customFormat="false" ht="15" hidden="false" customHeight="false" outlineLevel="0" collapsed="false">
      <c r="A8089" s="0" t="n">
        <v>8077</v>
      </c>
      <c r="B8089" s="7" t="n">
        <v>0.608839</v>
      </c>
      <c r="C8089" s="7" t="n">
        <v>0.10171</v>
      </c>
      <c r="D8089" s="16" t="n">
        <f aca="false">LOGINV(B8089,$B$7,$C$7)</f>
        <v>15.7967854556278</v>
      </c>
      <c r="E8089" s="16" t="n">
        <f aca="false">LOGINV(C8089,$B$8,$C$8)</f>
        <v>48.0498142845496</v>
      </c>
      <c r="F8089" s="16" t="n">
        <f aca="false">$B$5/100*E8089*2_Girdiler!$B$14*2_Girdiler!$B$15*2_Girdiler!$B$16</f>
        <v>1.20893332739927</v>
      </c>
      <c r="G8089" s="16" t="n">
        <f aca="false">MIN(MATCH(F8089,2_Girdiler!$B$20:$I$20,1),7)</f>
        <v>1</v>
      </c>
      <c r="H8089" s="16" t="n">
        <f aca="false">IF(F8089&gt;=40,2_Girdiler!$I$21+(F8089-40)*(2_Girdiler!$I$21-2_Girdiler!$H$21)/(2_Girdiler!$I$20-2_Girdiler!$H$20),INDEX(2_Girdiler!$B$21:$I$21,G8089)+(F8089-INDEX(2_Girdiler!$B$20:$I$20,G8089))*(INDEX(2_Girdiler!$B$21:$I$21,G8089+1)-INDEX(2_Girdiler!$B$21:$I$21,G8089))/(INDEX(2_Girdiler!$B$20:$I$20,G8089+1)-INDEX(2_Girdiler!$B$20:$I$20,G8089)))</f>
        <v>2.65965332027839</v>
      </c>
      <c r="I8089" s="16" t="n">
        <f aca="false">H8089/2_Girdiler!$B$17</f>
        <v>1.06556623408589</v>
      </c>
      <c r="J8089" s="16" t="n">
        <f aca="false">D8089+I8089</f>
        <v>16.8623516897137</v>
      </c>
    </row>
    <row r="8090" customFormat="false" ht="15" hidden="false" customHeight="false" outlineLevel="0" collapsed="false">
      <c r="A8090" s="0" t="n">
        <v>8078</v>
      </c>
      <c r="B8090" s="7" t="n">
        <v>0.22802</v>
      </c>
      <c r="C8090" s="7" t="n">
        <v>0.806149</v>
      </c>
      <c r="D8090" s="16" t="n">
        <f aca="false">LOGINV(B8090,$B$7,$C$7)</f>
        <v>8.93810246868054</v>
      </c>
      <c r="E8090" s="16" t="n">
        <f aca="false">LOGINV(C8090,$B$8,$C$8)</f>
        <v>190.720117173254</v>
      </c>
      <c r="F8090" s="16" t="n">
        <f aca="false">$B$5/100*E8090*2_Girdiler!$B$14*2_Girdiler!$B$15*2_Girdiler!$B$16</f>
        <v>4.79851814807908</v>
      </c>
      <c r="G8090" s="16" t="n">
        <f aca="false">MIN(MATCH(F8090,2_Girdiler!$B$20:$I$20,1),7)</f>
        <v>1</v>
      </c>
      <c r="H8090" s="16" t="n">
        <f aca="false">IF(F8090&gt;=40,2_Girdiler!$I$21+(F8090-40)*(2_Girdiler!$I$21-2_Girdiler!$H$21)/(2_Girdiler!$I$20-2_Girdiler!$H$20),INDEX(2_Girdiler!$B$21:$I$21,G8090)+(F8090-INDEX(2_Girdiler!$B$20:$I$20,G8090))*(INDEX(2_Girdiler!$B$21:$I$21,G8090+1)-INDEX(2_Girdiler!$B$21:$I$21,G8090))/(INDEX(2_Girdiler!$B$20:$I$20,G8090+1)-INDEX(2_Girdiler!$B$20:$I$20,G8090)))</f>
        <v>10.556739925774</v>
      </c>
      <c r="I8090" s="16" t="n">
        <f aca="false">H8090/2_Girdiler!$B$17</f>
        <v>4.22946311128765</v>
      </c>
      <c r="J8090" s="16" t="n">
        <f aca="false">D8090+I8090</f>
        <v>13.1675655799682</v>
      </c>
    </row>
    <row r="8091" customFormat="false" ht="15" hidden="false" customHeight="false" outlineLevel="0" collapsed="false">
      <c r="A8091" s="0" t="n">
        <v>8079</v>
      </c>
      <c r="B8091" s="7" t="n">
        <v>0.608546</v>
      </c>
      <c r="C8091" s="7" t="n">
        <v>0.364085</v>
      </c>
      <c r="D8091" s="16" t="n">
        <f aca="false">LOGINV(B8091,$B$7,$C$7)</f>
        <v>15.7900691279858</v>
      </c>
      <c r="E8091" s="16" t="n">
        <f aca="false">LOGINV(C8091,$B$8,$C$8)</f>
        <v>87.2588118645613</v>
      </c>
      <c r="F8091" s="16" t="n">
        <f aca="false">$B$5/100*E8091*2_Girdiler!$B$14*2_Girdiler!$B$15*2_Girdiler!$B$16</f>
        <v>2.19543170651236</v>
      </c>
      <c r="G8091" s="16" t="n">
        <f aca="false">MIN(MATCH(F8091,2_Girdiler!$B$20:$I$20,1),7)</f>
        <v>1</v>
      </c>
      <c r="H8091" s="16" t="n">
        <f aca="false">IF(F8091&gt;=40,2_Girdiler!$I$21+(F8091-40)*(2_Girdiler!$I$21-2_Girdiler!$H$21)/(2_Girdiler!$I$20-2_Girdiler!$H$20),INDEX(2_Girdiler!$B$21:$I$21,G8091)+(F8091-INDEX(2_Girdiler!$B$20:$I$20,G8091))*(INDEX(2_Girdiler!$B$21:$I$21,G8091+1)-INDEX(2_Girdiler!$B$21:$I$21,G8091))/(INDEX(2_Girdiler!$B$20:$I$20,G8091+1)-INDEX(2_Girdiler!$B$20:$I$20,G8091)))</f>
        <v>4.8299497543272</v>
      </c>
      <c r="I8091" s="16" t="n">
        <f aca="false">H8091/2_Girdiler!$B$17</f>
        <v>1.93507602336827</v>
      </c>
      <c r="J8091" s="16" t="n">
        <f aca="false">D8091+I8091</f>
        <v>17.7251451513541</v>
      </c>
    </row>
    <row r="8092" customFormat="false" ht="15" hidden="false" customHeight="false" outlineLevel="0" collapsed="false">
      <c r="A8092" s="0" t="n">
        <v>8080</v>
      </c>
      <c r="B8092" s="7" t="n">
        <v>0.291011</v>
      </c>
      <c r="C8092" s="7" t="n">
        <v>0.601759</v>
      </c>
      <c r="D8092" s="16" t="n">
        <f aca="false">LOGINV(B8092,$B$7,$C$7)</f>
        <v>9.96409672448564</v>
      </c>
      <c r="E8092" s="16" t="n">
        <f aca="false">LOGINV(C8092,$B$8,$C$8)</f>
        <v>128.986180967553</v>
      </c>
      <c r="F8092" s="16" t="n">
        <f aca="false">$B$5/100*E8092*2_Girdiler!$B$14*2_Girdiler!$B$15*2_Girdiler!$B$16</f>
        <v>3.24529231314363</v>
      </c>
      <c r="G8092" s="16" t="n">
        <f aca="false">MIN(MATCH(F8092,2_Girdiler!$B$20:$I$20,1),7)</f>
        <v>1</v>
      </c>
      <c r="H8092" s="16" t="n">
        <f aca="false">IF(F8092&gt;=40,2_Girdiler!$I$21+(F8092-40)*(2_Girdiler!$I$21-2_Girdiler!$H$21)/(2_Girdiler!$I$20-2_Girdiler!$H$20),INDEX(2_Girdiler!$B$21:$I$21,G8092)+(F8092-INDEX(2_Girdiler!$B$20:$I$20,G8092))*(INDEX(2_Girdiler!$B$21:$I$21,G8092+1)-INDEX(2_Girdiler!$B$21:$I$21,G8092))/(INDEX(2_Girdiler!$B$20:$I$20,G8092+1)-INDEX(2_Girdiler!$B$20:$I$20,G8092)))</f>
        <v>7.13964308891597</v>
      </c>
      <c r="I8092" s="16" t="n">
        <f aca="false">H8092/2_Girdiler!$B$17</f>
        <v>2.86043392985416</v>
      </c>
      <c r="J8092" s="16" t="n">
        <f aca="false">D8092+I8092</f>
        <v>12.8245306543398</v>
      </c>
    </row>
    <row r="8093" customFormat="false" ht="15" hidden="false" customHeight="false" outlineLevel="0" collapsed="false">
      <c r="A8093" s="0" t="n">
        <v>8081</v>
      </c>
      <c r="B8093" s="7" t="n">
        <v>0.625106</v>
      </c>
      <c r="C8093" s="7" t="n">
        <v>0.064287</v>
      </c>
      <c r="D8093" s="16" t="n">
        <f aca="false">LOGINV(B8093,$B$7,$C$7)</f>
        <v>16.1765943395391</v>
      </c>
      <c r="E8093" s="16" t="n">
        <f aca="false">LOGINV(C8093,$B$8,$C$8)</f>
        <v>40.9450509959776</v>
      </c>
      <c r="F8093" s="16" t="n">
        <f aca="false">$B$5/100*E8093*2_Girdiler!$B$14*2_Girdiler!$B$15*2_Girdiler!$B$16</f>
        <v>1.0301774830588</v>
      </c>
      <c r="G8093" s="16" t="n">
        <f aca="false">MIN(MATCH(F8093,2_Girdiler!$B$20:$I$20,1),7)</f>
        <v>1</v>
      </c>
      <c r="H8093" s="16" t="n">
        <f aca="false">IF(F8093&gt;=40,2_Girdiler!$I$21+(F8093-40)*(2_Girdiler!$I$21-2_Girdiler!$H$21)/(2_Girdiler!$I$20-2_Girdiler!$H$20),INDEX(2_Girdiler!$B$21:$I$21,G8093)+(F8093-INDEX(2_Girdiler!$B$20:$I$20,G8093))*(INDEX(2_Girdiler!$B$21:$I$21,G8093+1)-INDEX(2_Girdiler!$B$21:$I$21,G8093))/(INDEX(2_Girdiler!$B$20:$I$20,G8093+1)-INDEX(2_Girdiler!$B$20:$I$20,G8093)))</f>
        <v>2.26639046272935</v>
      </c>
      <c r="I8093" s="16" t="n">
        <f aca="false">H8093/2_Girdiler!$B$17</f>
        <v>0.908008999490926</v>
      </c>
      <c r="J8093" s="16" t="n">
        <f aca="false">D8093+I8093</f>
        <v>17.08460333903</v>
      </c>
    </row>
    <row r="8094" customFormat="false" ht="15" hidden="false" customHeight="false" outlineLevel="0" collapsed="false">
      <c r="A8094" s="0" t="n">
        <v>8082</v>
      </c>
      <c r="B8094" s="7" t="n">
        <v>0.495697</v>
      </c>
      <c r="C8094" s="7" t="n">
        <v>0.543156</v>
      </c>
      <c r="D8094" s="16" t="n">
        <f aca="false">LOGINV(B8094,$B$7,$C$7)</f>
        <v>13.4608807279228</v>
      </c>
      <c r="E8094" s="16" t="n">
        <f aca="false">LOGINV(C8094,$B$8,$C$8)</f>
        <v>117.119346656733</v>
      </c>
      <c r="F8094" s="16" t="n">
        <f aca="false">$B$5/100*E8094*2_Girdiler!$B$14*2_Girdiler!$B$15*2_Girdiler!$B$16</f>
        <v>2.94672276188341</v>
      </c>
      <c r="G8094" s="16" t="n">
        <f aca="false">MIN(MATCH(F8094,2_Girdiler!$B$20:$I$20,1),7)</f>
        <v>1</v>
      </c>
      <c r="H8094" s="16" t="n">
        <f aca="false">IF(F8094&gt;=40,2_Girdiler!$I$21+(F8094-40)*(2_Girdiler!$I$21-2_Girdiler!$H$21)/(2_Girdiler!$I$20-2_Girdiler!$H$20),INDEX(2_Girdiler!$B$21:$I$21,G8094)+(F8094-INDEX(2_Girdiler!$B$20:$I$20,G8094))*(INDEX(2_Girdiler!$B$21:$I$21,G8094+1)-INDEX(2_Girdiler!$B$21:$I$21,G8094))/(INDEX(2_Girdiler!$B$20:$I$20,G8094+1)-INDEX(2_Girdiler!$B$20:$I$20,G8094)))</f>
        <v>6.4827900761435</v>
      </c>
      <c r="I8094" s="16" t="n">
        <f aca="false">H8094/2_Girdiler!$B$17</f>
        <v>2.59727166512159</v>
      </c>
      <c r="J8094" s="16" t="n">
        <f aca="false">D8094+I8094</f>
        <v>16.0581523930444</v>
      </c>
    </row>
    <row r="8095" customFormat="false" ht="15" hidden="false" customHeight="false" outlineLevel="0" collapsed="false">
      <c r="A8095" s="0" t="n">
        <v>8083</v>
      </c>
      <c r="B8095" s="7" t="n">
        <v>0.750775</v>
      </c>
      <c r="C8095" s="7" t="n">
        <v>0.337056</v>
      </c>
      <c r="D8095" s="16" t="n">
        <f aca="false">LOGINV(B8095,$B$7,$C$7)</f>
        <v>19.7493603983273</v>
      </c>
      <c r="E8095" s="16" t="n">
        <f aca="false">LOGINV(C8095,$B$8,$C$8)</f>
        <v>83.2450834133212</v>
      </c>
      <c r="F8095" s="16" t="n">
        <f aca="false">$B$5/100*E8095*2_Girdiler!$B$14*2_Girdiler!$B$15*2_Girdiler!$B$16</f>
        <v>2.09444629867916</v>
      </c>
      <c r="G8095" s="16" t="n">
        <f aca="false">MIN(MATCH(F8095,2_Girdiler!$B$20:$I$20,1),7)</f>
        <v>1</v>
      </c>
      <c r="H8095" s="16" t="n">
        <f aca="false">IF(F8095&gt;=40,2_Girdiler!$I$21+(F8095-40)*(2_Girdiler!$I$21-2_Girdiler!$H$21)/(2_Girdiler!$I$20-2_Girdiler!$H$20),INDEX(2_Girdiler!$B$21:$I$21,G8095)+(F8095-INDEX(2_Girdiler!$B$20:$I$20,G8095))*(INDEX(2_Girdiler!$B$21:$I$21,G8095+1)-INDEX(2_Girdiler!$B$21:$I$21,G8095))/(INDEX(2_Girdiler!$B$20:$I$20,G8095+1)-INDEX(2_Girdiler!$B$20:$I$20,G8095)))</f>
        <v>4.60778185709416</v>
      </c>
      <c r="I8095" s="16" t="n">
        <f aca="false">H8095/2_Girdiler!$B$17</f>
        <v>1.84606644915631</v>
      </c>
      <c r="J8095" s="16" t="n">
        <f aca="false">D8095+I8095</f>
        <v>21.5954268474836</v>
      </c>
    </row>
    <row r="8096" customFormat="false" ht="15" hidden="false" customHeight="false" outlineLevel="0" collapsed="false">
      <c r="A8096" s="0" t="n">
        <v>8084</v>
      </c>
      <c r="B8096" s="7" t="n">
        <v>0.440529</v>
      </c>
      <c r="C8096" s="7" t="n">
        <v>0.874801</v>
      </c>
      <c r="D8096" s="16" t="n">
        <f aca="false">LOGINV(B8096,$B$7,$C$7)</f>
        <v>12.458427117065</v>
      </c>
      <c r="E8096" s="16" t="n">
        <f aca="false">LOGINV(C8096,$B$8,$C$8)</f>
        <v>229.328604219078</v>
      </c>
      <c r="F8096" s="16" t="n">
        <f aca="false">$B$5/100*E8096*2_Girdiler!$B$14*2_Girdiler!$B$15*2_Girdiler!$B$16</f>
        <v>5.76990768215199</v>
      </c>
      <c r="G8096" s="16" t="n">
        <f aca="false">MIN(MATCH(F8096,2_Girdiler!$B$20:$I$20,1),7)</f>
        <v>2</v>
      </c>
      <c r="H8096" s="16" t="n">
        <f aca="false">IF(F8096&gt;=40,2_Girdiler!$I$21+(F8096-40)*(2_Girdiler!$I$21-2_Girdiler!$H$21)/(2_Girdiler!$I$20-2_Girdiler!$H$20),INDEX(2_Girdiler!$B$21:$I$21,G8096)+(F8096-INDEX(2_Girdiler!$B$20:$I$20,G8096))*(INDEX(2_Girdiler!$B$21:$I$21,G8096+1)-INDEX(2_Girdiler!$B$21:$I$21,G8096))/(INDEX(2_Girdiler!$B$20:$I$20,G8096+1)-INDEX(2_Girdiler!$B$20:$I$20,G8096)))</f>
        <v>12.2318522914432</v>
      </c>
      <c r="I8096" s="16" t="n">
        <f aca="false">H8096/2_Girdiler!$B$17</f>
        <v>4.90058184753333</v>
      </c>
      <c r="J8096" s="16" t="n">
        <f aca="false">D8096+I8096</f>
        <v>17.3590089645983</v>
      </c>
    </row>
    <row r="8097" customFormat="false" ht="15" hidden="false" customHeight="false" outlineLevel="0" collapsed="false">
      <c r="A8097" s="0" t="n">
        <v>8085</v>
      </c>
      <c r="B8097" s="7" t="n">
        <v>0.985694</v>
      </c>
      <c r="C8097" s="7" t="n">
        <v>0.950746</v>
      </c>
      <c r="D8097" s="16" t="n">
        <f aca="false">LOGINV(B8097,$B$7,$C$7)</f>
        <v>45.8709658849228</v>
      </c>
      <c r="E8097" s="16" t="n">
        <f aca="false">LOGINV(C8097,$B$8,$C$8)</f>
        <v>317.246520268934</v>
      </c>
      <c r="F8097" s="16" t="n">
        <f aca="false">$B$5/100*E8097*2_Girdiler!$B$14*2_Girdiler!$B$15*2_Girdiler!$B$16</f>
        <v>7.98192244996638</v>
      </c>
      <c r="G8097" s="16" t="n">
        <f aca="false">MIN(MATCH(F8097,2_Girdiler!$B$20:$I$20,1),7)</f>
        <v>2</v>
      </c>
      <c r="H8097" s="16" t="n">
        <f aca="false">IF(F8097&gt;=40,2_Girdiler!$I$21+(F8097-40)*(2_Girdiler!$I$21-2_Girdiler!$H$21)/(2_Girdiler!$I$20-2_Girdiler!$H$20),INDEX(2_Girdiler!$B$21:$I$21,G8097)+(F8097-INDEX(2_Girdiler!$B$20:$I$20,G8097))*(INDEX(2_Girdiler!$B$21:$I$21,G8097+1)-INDEX(2_Girdiler!$B$21:$I$21,G8097))/(INDEX(2_Girdiler!$B$20:$I$20,G8097+1)-INDEX(2_Girdiler!$B$20:$I$20,G8097)))</f>
        <v>15.7710759199462</v>
      </c>
      <c r="I8097" s="16" t="n">
        <f aca="false">H8097/2_Girdiler!$B$17</f>
        <v>6.31854003202973</v>
      </c>
      <c r="J8097" s="16" t="n">
        <f aca="false">D8097+I8097</f>
        <v>52.1895059169525</v>
      </c>
    </row>
    <row r="8098" customFormat="false" ht="15" hidden="false" customHeight="false" outlineLevel="0" collapsed="false">
      <c r="A8098" s="0" t="n">
        <v>8086</v>
      </c>
      <c r="B8098" s="7" t="n">
        <v>0.262607</v>
      </c>
      <c r="C8098" s="7" t="n">
        <v>0.834556</v>
      </c>
      <c r="D8098" s="16" t="n">
        <f aca="false">LOGINV(B8098,$B$7,$C$7)</f>
        <v>9.50357203876922</v>
      </c>
      <c r="E8098" s="16" t="n">
        <f aca="false">LOGINV(C8098,$B$8,$C$8)</f>
        <v>204.560957488216</v>
      </c>
      <c r="F8098" s="16" t="n">
        <f aca="false">$B$5/100*E8098*2_Girdiler!$B$14*2_Girdiler!$B$15*2_Girdiler!$B$16</f>
        <v>5.14675369040352</v>
      </c>
      <c r="G8098" s="16" t="n">
        <f aca="false">MIN(MATCH(F8098,2_Girdiler!$B$20:$I$20,1),7)</f>
        <v>2</v>
      </c>
      <c r="H8098" s="16" t="n">
        <f aca="false">IF(F8098&gt;=40,2_Girdiler!$I$21+(F8098-40)*(2_Girdiler!$I$21-2_Girdiler!$H$21)/(2_Girdiler!$I$20-2_Girdiler!$H$20),INDEX(2_Girdiler!$B$21:$I$21,G8098)+(F8098-INDEX(2_Girdiler!$B$20:$I$20,G8098))*(INDEX(2_Girdiler!$B$21:$I$21,G8098+1)-INDEX(2_Girdiler!$B$21:$I$21,G8098))/(INDEX(2_Girdiler!$B$20:$I$20,G8098+1)-INDEX(2_Girdiler!$B$20:$I$20,G8098)))</f>
        <v>11.2348059046456</v>
      </c>
      <c r="I8098" s="16" t="n">
        <f aca="false">H8098/2_Girdiler!$B$17</f>
        <v>4.50112416051507</v>
      </c>
      <c r="J8098" s="16" t="n">
        <f aca="false">D8098+I8098</f>
        <v>14.0046961992843</v>
      </c>
    </row>
    <row r="8099" customFormat="false" ht="15" hidden="false" customHeight="false" outlineLevel="0" collapsed="false">
      <c r="A8099" s="0" t="n">
        <v>8087</v>
      </c>
      <c r="B8099" s="7" t="n">
        <v>0.054154</v>
      </c>
      <c r="C8099" s="7" t="n">
        <v>0.537248</v>
      </c>
      <c r="D8099" s="16" t="n">
        <f aca="false">LOGINV(B8099,$B$7,$C$7)</f>
        <v>5.53284456833485</v>
      </c>
      <c r="E8099" s="16" t="n">
        <f aca="false">LOGINV(C8099,$B$8,$C$8)</f>
        <v>115.999425983779</v>
      </c>
      <c r="F8099" s="16" t="n">
        <f aca="false">$B$5/100*E8099*2_Girdiler!$B$14*2_Girdiler!$B$15*2_Girdiler!$B$16</f>
        <v>2.91854555775188</v>
      </c>
      <c r="G8099" s="16" t="n">
        <f aca="false">MIN(MATCH(F8099,2_Girdiler!$B$20:$I$20,1),7)</f>
        <v>1</v>
      </c>
      <c r="H8099" s="16" t="n">
        <f aca="false">IF(F8099&gt;=40,2_Girdiler!$I$21+(F8099-40)*(2_Girdiler!$I$21-2_Girdiler!$H$21)/(2_Girdiler!$I$20-2_Girdiler!$H$20),INDEX(2_Girdiler!$B$21:$I$21,G8099)+(F8099-INDEX(2_Girdiler!$B$20:$I$20,G8099))*(INDEX(2_Girdiler!$B$21:$I$21,G8099+1)-INDEX(2_Girdiler!$B$21:$I$21,G8099))/(INDEX(2_Girdiler!$B$20:$I$20,G8099+1)-INDEX(2_Girdiler!$B$20:$I$20,G8099)))</f>
        <v>6.42080022705413</v>
      </c>
      <c r="I8099" s="16" t="n">
        <f aca="false">H8099/2_Girdiler!$B$17</f>
        <v>2.5724359884031</v>
      </c>
      <c r="J8099" s="16" t="n">
        <f aca="false">D8099+I8099</f>
        <v>8.10528055673794</v>
      </c>
    </row>
    <row r="8100" customFormat="false" ht="15" hidden="false" customHeight="false" outlineLevel="0" collapsed="false">
      <c r="A8100" s="0" t="n">
        <v>8088</v>
      </c>
      <c r="B8100" s="7" t="n">
        <v>0.714143</v>
      </c>
      <c r="C8100" s="7" t="n">
        <v>0.308982</v>
      </c>
      <c r="D8100" s="16" t="n">
        <f aca="false">LOGINV(B8100,$B$7,$C$7)</f>
        <v>18.5603181447459</v>
      </c>
      <c r="E8100" s="16" t="n">
        <f aca="false">LOGINV(C8100,$B$8,$C$8)</f>
        <v>79.1459599033678</v>
      </c>
      <c r="F8100" s="16" t="n">
        <f aca="false">$B$5/100*E8100*2_Girdiler!$B$14*2_Girdiler!$B$15*2_Girdiler!$B$16</f>
        <v>1.99131235116873</v>
      </c>
      <c r="G8100" s="16" t="n">
        <f aca="false">MIN(MATCH(F8100,2_Girdiler!$B$20:$I$20,1),7)</f>
        <v>1</v>
      </c>
      <c r="H8100" s="16" t="n">
        <f aca="false">IF(F8100&gt;=40,2_Girdiler!$I$21+(F8100-40)*(2_Girdiler!$I$21-2_Girdiler!$H$21)/(2_Girdiler!$I$20-2_Girdiler!$H$20),INDEX(2_Girdiler!$B$21:$I$21,G8100)+(F8100-INDEX(2_Girdiler!$B$20:$I$20,G8100))*(INDEX(2_Girdiler!$B$21:$I$21,G8100+1)-INDEX(2_Girdiler!$B$21:$I$21,G8100))/(INDEX(2_Girdiler!$B$20:$I$20,G8100+1)-INDEX(2_Girdiler!$B$20:$I$20,G8100)))</f>
        <v>4.38088717257122</v>
      </c>
      <c r="I8100" s="16" t="n">
        <f aca="false">H8100/2_Girdiler!$B$17</f>
        <v>1.75516313003654</v>
      </c>
      <c r="J8100" s="16" t="n">
        <f aca="false">D8100+I8100</f>
        <v>20.3154812747825</v>
      </c>
    </row>
    <row r="8101" customFormat="false" ht="15" hidden="false" customHeight="false" outlineLevel="0" collapsed="false">
      <c r="A8101" s="0" t="n">
        <v>8089</v>
      </c>
      <c r="B8101" s="7" t="n">
        <v>0.465434</v>
      </c>
      <c r="C8101" s="7" t="n">
        <v>0.740575</v>
      </c>
      <c r="D8101" s="16" t="n">
        <f aca="false">LOGINV(B8101,$B$7,$C$7)</f>
        <v>12.9027953913661</v>
      </c>
      <c r="E8101" s="16" t="n">
        <f aca="false">LOGINV(C8101,$B$8,$C$8)</f>
        <v>165.61295345818</v>
      </c>
      <c r="F8101" s="16" t="n">
        <f aca="false">$B$5/100*E8101*2_Girdiler!$B$14*2_Girdiler!$B$15*2_Girdiler!$B$16</f>
        <v>4.1668219090078</v>
      </c>
      <c r="G8101" s="16" t="n">
        <f aca="false">MIN(MATCH(F8101,2_Girdiler!$B$20:$I$20,1),7)</f>
        <v>1</v>
      </c>
      <c r="H8101" s="16" t="n">
        <f aca="false">IF(F8101&gt;=40,2_Girdiler!$I$21+(F8101-40)*(2_Girdiler!$I$21-2_Girdiler!$H$21)/(2_Girdiler!$I$20-2_Girdiler!$H$20),INDEX(2_Girdiler!$B$21:$I$21,G8101)+(F8101-INDEX(2_Girdiler!$B$20:$I$20,G8101))*(INDEX(2_Girdiler!$B$21:$I$21,G8101+1)-INDEX(2_Girdiler!$B$21:$I$21,G8101))/(INDEX(2_Girdiler!$B$20:$I$20,G8101+1)-INDEX(2_Girdiler!$B$20:$I$20,G8101)))</f>
        <v>9.16700819981716</v>
      </c>
      <c r="I8101" s="16" t="n">
        <f aca="false">H8101/2_Girdiler!$B$17</f>
        <v>3.67267956723444</v>
      </c>
      <c r="J8101" s="16" t="n">
        <f aca="false">D8101+I8101</f>
        <v>16.5754749586005</v>
      </c>
    </row>
    <row r="8102" customFormat="false" ht="15" hidden="false" customHeight="false" outlineLevel="0" collapsed="false">
      <c r="A8102" s="0" t="n">
        <v>8090</v>
      </c>
      <c r="B8102" s="7" t="n">
        <v>0.700444</v>
      </c>
      <c r="C8102" s="7" t="n">
        <v>0.68479</v>
      </c>
      <c r="D8102" s="16" t="n">
        <f aca="false">LOGINV(B8102,$B$7,$C$7)</f>
        <v>18.1525832544378</v>
      </c>
      <c r="E8102" s="16" t="n">
        <f aca="false">LOGINV(C8102,$B$8,$C$8)</f>
        <v>148.978533139632</v>
      </c>
      <c r="F8102" s="16" t="n">
        <f aca="false">$B$5/100*E8102*2_Girdiler!$B$14*2_Girdiler!$B$15*2_Girdiler!$B$16</f>
        <v>3.74829989379314</v>
      </c>
      <c r="G8102" s="16" t="n">
        <f aca="false">MIN(MATCH(F8102,2_Girdiler!$B$20:$I$20,1),7)</f>
        <v>1</v>
      </c>
      <c r="H8102" s="16" t="n">
        <f aca="false">IF(F8102&gt;=40,2_Girdiler!$I$21+(F8102-40)*(2_Girdiler!$I$21-2_Girdiler!$H$21)/(2_Girdiler!$I$20-2_Girdiler!$H$20),INDEX(2_Girdiler!$B$21:$I$21,G8102)+(F8102-INDEX(2_Girdiler!$B$20:$I$20,G8102))*(INDEX(2_Girdiler!$B$21:$I$21,G8102+1)-INDEX(2_Girdiler!$B$21:$I$21,G8102))/(INDEX(2_Girdiler!$B$20:$I$20,G8102+1)-INDEX(2_Girdiler!$B$20:$I$20,G8102)))</f>
        <v>8.24625976634491</v>
      </c>
      <c r="I8102" s="16" t="n">
        <f aca="false">H8102/2_Girdiler!$B$17</f>
        <v>3.30378997049075</v>
      </c>
      <c r="J8102" s="16" t="n">
        <f aca="false">D8102+I8102</f>
        <v>21.4563732249285</v>
      </c>
    </row>
    <row r="8103" customFormat="false" ht="15" hidden="false" customHeight="false" outlineLevel="0" collapsed="false">
      <c r="A8103" s="0" t="n">
        <v>8091</v>
      </c>
      <c r="B8103" s="7" t="n">
        <v>0.462949</v>
      </c>
      <c r="C8103" s="7" t="n">
        <v>0.02618</v>
      </c>
      <c r="D8103" s="16" t="n">
        <f aca="false">LOGINV(B8103,$B$7,$C$7)</f>
        <v>12.8578934383023</v>
      </c>
      <c r="E8103" s="16" t="n">
        <f aca="false">LOGINV(C8103,$B$8,$C$8)</f>
        <v>31.2136194392331</v>
      </c>
      <c r="F8103" s="16" t="n">
        <f aca="false">$B$5/100*E8103*2_Girdiler!$B$14*2_Girdiler!$B$15*2_Girdiler!$B$16</f>
        <v>0.785334665091106</v>
      </c>
      <c r="G8103" s="16" t="n">
        <f aca="false">MIN(MATCH(F8103,2_Girdiler!$B$20:$I$20,1),7)</f>
        <v>1</v>
      </c>
      <c r="H8103" s="16" t="n">
        <f aca="false">IF(F8103&gt;=40,2_Girdiler!$I$21+(F8103-40)*(2_Girdiler!$I$21-2_Girdiler!$H$21)/(2_Girdiler!$I$20-2_Girdiler!$H$20),INDEX(2_Girdiler!$B$21:$I$21,G8103)+(F8103-INDEX(2_Girdiler!$B$20:$I$20,G8103))*(INDEX(2_Girdiler!$B$21:$I$21,G8103+1)-INDEX(2_Girdiler!$B$21:$I$21,G8103))/(INDEX(2_Girdiler!$B$20:$I$20,G8103+1)-INDEX(2_Girdiler!$B$20:$I$20,G8103)))</f>
        <v>1.72773626320043</v>
      </c>
      <c r="I8103" s="16" t="n">
        <f aca="false">H8103/2_Girdiler!$B$17</f>
        <v>0.692202028525814</v>
      </c>
      <c r="J8103" s="16" t="n">
        <f aca="false">D8103+I8103</f>
        <v>13.5500954668281</v>
      </c>
    </row>
    <row r="8104" customFormat="false" ht="15" hidden="false" customHeight="false" outlineLevel="0" collapsed="false">
      <c r="A8104" s="0" t="n">
        <v>8092</v>
      </c>
      <c r="B8104" s="7" t="n">
        <v>0.739465</v>
      </c>
      <c r="C8104" s="7" t="n">
        <v>0.04544</v>
      </c>
      <c r="D8104" s="16" t="n">
        <f aca="false">LOGINV(B8104,$B$7,$C$7)</f>
        <v>19.3652815919865</v>
      </c>
      <c r="E8104" s="16" t="n">
        <f aca="false">LOGINV(C8104,$B$8,$C$8)</f>
        <v>36.6654385340994</v>
      </c>
      <c r="F8104" s="16" t="n">
        <f aca="false">$B$5/100*E8104*2_Girdiler!$B$14*2_Girdiler!$B$15*2_Girdiler!$B$16</f>
        <v>0.922502433517941</v>
      </c>
      <c r="G8104" s="16" t="n">
        <f aca="false">MIN(MATCH(F8104,2_Girdiler!$B$20:$I$20,1),7)</f>
        <v>1</v>
      </c>
      <c r="H8104" s="16" t="n">
        <f aca="false">IF(F8104&gt;=40,2_Girdiler!$I$21+(F8104-40)*(2_Girdiler!$I$21-2_Girdiler!$H$21)/(2_Girdiler!$I$20-2_Girdiler!$H$20),INDEX(2_Girdiler!$B$21:$I$21,G8104)+(F8104-INDEX(2_Girdiler!$B$20:$I$20,G8104))*(INDEX(2_Girdiler!$B$21:$I$21,G8104+1)-INDEX(2_Girdiler!$B$21:$I$21,G8104))/(INDEX(2_Girdiler!$B$20:$I$20,G8104+1)-INDEX(2_Girdiler!$B$20:$I$20,G8104)))</f>
        <v>2.02950535373947</v>
      </c>
      <c r="I8104" s="16" t="n">
        <f aca="false">H8104/2_Girdiler!$B$17</f>
        <v>0.813103106466134</v>
      </c>
      <c r="J8104" s="16" t="n">
        <f aca="false">D8104+I8104</f>
        <v>20.1783846984526</v>
      </c>
    </row>
    <row r="8105" customFormat="false" ht="15" hidden="false" customHeight="false" outlineLevel="0" collapsed="false">
      <c r="A8105" s="0" t="n">
        <v>8093</v>
      </c>
      <c r="B8105" s="7" t="n">
        <v>0.706043</v>
      </c>
      <c r="C8105" s="7" t="n">
        <v>0.101668</v>
      </c>
      <c r="D8105" s="16" t="n">
        <f aca="false">LOGINV(B8105,$B$7,$C$7)</f>
        <v>18.3170722719027</v>
      </c>
      <c r="E8105" s="16" t="n">
        <f aca="false">LOGINV(C8105,$B$8,$C$8)</f>
        <v>48.0424822042397</v>
      </c>
      <c r="F8105" s="16" t="n">
        <f aca="false">$B$5/100*E8105*2_Girdiler!$B$14*2_Girdiler!$B$15*2_Girdiler!$B$16</f>
        <v>1.20874885225867</v>
      </c>
      <c r="G8105" s="16" t="n">
        <f aca="false">MIN(MATCH(F8105,2_Girdiler!$B$20:$I$20,1),7)</f>
        <v>1</v>
      </c>
      <c r="H8105" s="16" t="n">
        <f aca="false">IF(F8105&gt;=40,2_Girdiler!$I$21+(F8105-40)*(2_Girdiler!$I$21-2_Girdiler!$H$21)/(2_Girdiler!$I$20-2_Girdiler!$H$20),INDEX(2_Girdiler!$B$21:$I$21,G8105)+(F8105-INDEX(2_Girdiler!$B$20:$I$20,G8105))*(INDEX(2_Girdiler!$B$21:$I$21,G8105+1)-INDEX(2_Girdiler!$B$21:$I$21,G8105))/(INDEX(2_Girdiler!$B$20:$I$20,G8105+1)-INDEX(2_Girdiler!$B$20:$I$20,G8105)))</f>
        <v>2.65924747496907</v>
      </c>
      <c r="I8105" s="16" t="n">
        <f aca="false">H8105/2_Girdiler!$B$17</f>
        <v>1.06540363580492</v>
      </c>
      <c r="J8105" s="16" t="n">
        <f aca="false">D8105+I8105</f>
        <v>19.3824759077076</v>
      </c>
    </row>
    <row r="8106" customFormat="false" ht="15" hidden="false" customHeight="false" outlineLevel="0" collapsed="false">
      <c r="A8106" s="0" t="n">
        <v>8094</v>
      </c>
      <c r="B8106" s="7" t="n">
        <v>0.688942</v>
      </c>
      <c r="C8106" s="7" t="n">
        <v>0.873783</v>
      </c>
      <c r="D8106" s="16" t="n">
        <f aca="false">LOGINV(B8106,$B$7,$C$7)</f>
        <v>17.8234788385539</v>
      </c>
      <c r="E8106" s="16" t="n">
        <f aca="false">LOGINV(C8106,$B$8,$C$8)</f>
        <v>228.600584842406</v>
      </c>
      <c r="F8106" s="16" t="n">
        <f aca="false">$B$5/100*E8106*2_Girdiler!$B$14*2_Girdiler!$B$15*2_Girdiler!$B$16</f>
        <v>5.75159071463493</v>
      </c>
      <c r="G8106" s="16" t="n">
        <f aca="false">MIN(MATCH(F8106,2_Girdiler!$B$20:$I$20,1),7)</f>
        <v>2</v>
      </c>
      <c r="H8106" s="16" t="n">
        <f aca="false">IF(F8106&gt;=40,2_Girdiler!$I$21+(F8106-40)*(2_Girdiler!$I$21-2_Girdiler!$H$21)/(2_Girdiler!$I$20-2_Girdiler!$H$20),INDEX(2_Girdiler!$B$21:$I$21,G8106)+(F8106-INDEX(2_Girdiler!$B$20:$I$20,G8106))*(INDEX(2_Girdiler!$B$21:$I$21,G8106+1)-INDEX(2_Girdiler!$B$21:$I$21,G8106))/(INDEX(2_Girdiler!$B$20:$I$20,G8106+1)-INDEX(2_Girdiler!$B$20:$I$20,G8106)))</f>
        <v>12.2025451434159</v>
      </c>
      <c r="I8106" s="16" t="n">
        <f aca="false">H8106/2_Girdiler!$B$17</f>
        <v>4.88884020168906</v>
      </c>
      <c r="J8106" s="16" t="n">
        <f aca="false">D8106+I8106</f>
        <v>22.712319040243</v>
      </c>
    </row>
    <row r="8107" customFormat="false" ht="15" hidden="false" customHeight="false" outlineLevel="0" collapsed="false">
      <c r="A8107" s="0" t="n">
        <v>8095</v>
      </c>
      <c r="B8107" s="7" t="n">
        <v>0.039904</v>
      </c>
      <c r="C8107" s="7" t="n">
        <v>0.789942</v>
      </c>
      <c r="D8107" s="16" t="n">
        <f aca="false">LOGINV(B8107,$B$7,$C$7)</f>
        <v>5.10053796860992</v>
      </c>
      <c r="E8107" s="16" t="n">
        <f aca="false">LOGINV(C8107,$B$8,$C$8)</f>
        <v>183.762486782989</v>
      </c>
      <c r="F8107" s="16" t="n">
        <f aca="false">$B$5/100*E8107*2_Girdiler!$B$14*2_Girdiler!$B$15*2_Girdiler!$B$16</f>
        <v>4.62346416745999</v>
      </c>
      <c r="G8107" s="16" t="n">
        <f aca="false">MIN(MATCH(F8107,2_Girdiler!$B$20:$I$20,1),7)</f>
        <v>1</v>
      </c>
      <c r="H8107" s="16" t="n">
        <f aca="false">IF(F8107&gt;=40,2_Girdiler!$I$21+(F8107-40)*(2_Girdiler!$I$21-2_Girdiler!$H$21)/(2_Girdiler!$I$20-2_Girdiler!$H$20),INDEX(2_Girdiler!$B$21:$I$21,G8107)+(F8107-INDEX(2_Girdiler!$B$20:$I$20,G8107))*(INDEX(2_Girdiler!$B$21:$I$21,G8107+1)-INDEX(2_Girdiler!$B$21:$I$21,G8107))/(INDEX(2_Girdiler!$B$20:$I$20,G8107+1)-INDEX(2_Girdiler!$B$20:$I$20,G8107)))</f>
        <v>10.171621168412</v>
      </c>
      <c r="I8107" s="16" t="n">
        <f aca="false">H8107/2_Girdiler!$B$17</f>
        <v>4.07516873734455</v>
      </c>
      <c r="J8107" s="16" t="n">
        <f aca="false">D8107+I8107</f>
        <v>9.17570670595446</v>
      </c>
    </row>
    <row r="8108" customFormat="false" ht="15" hidden="false" customHeight="false" outlineLevel="0" collapsed="false">
      <c r="A8108" s="0" t="n">
        <v>8096</v>
      </c>
      <c r="B8108" s="7" t="n">
        <v>0.235984</v>
      </c>
      <c r="C8108" s="7" t="n">
        <v>0.213342</v>
      </c>
      <c r="D8108" s="16" t="n">
        <f aca="false">LOGINV(B8108,$B$7,$C$7)</f>
        <v>9.06909927785679</v>
      </c>
      <c r="E8108" s="16" t="n">
        <f aca="false">LOGINV(C8108,$B$8,$C$8)</f>
        <v>65.3746667556173</v>
      </c>
      <c r="F8108" s="16" t="n">
        <f aca="false">$B$5/100*E8108*2_Girdiler!$B$14*2_Girdiler!$B$15*2_Girdiler!$B$16</f>
        <v>1.64482661557133</v>
      </c>
      <c r="G8108" s="16" t="n">
        <f aca="false">MIN(MATCH(F8108,2_Girdiler!$B$20:$I$20,1),7)</f>
        <v>1</v>
      </c>
      <c r="H8108" s="16" t="n">
        <f aca="false">IF(F8108&gt;=40,2_Girdiler!$I$21+(F8108-40)*(2_Girdiler!$I$21-2_Girdiler!$H$21)/(2_Girdiler!$I$20-2_Girdiler!$H$20),INDEX(2_Girdiler!$B$21:$I$21,G8108)+(F8108-INDEX(2_Girdiler!$B$20:$I$20,G8108))*(INDEX(2_Girdiler!$B$21:$I$21,G8108+1)-INDEX(2_Girdiler!$B$21:$I$21,G8108))/(INDEX(2_Girdiler!$B$20:$I$20,G8108+1)-INDEX(2_Girdiler!$B$20:$I$20,G8108)))</f>
        <v>3.61861855425693</v>
      </c>
      <c r="I8108" s="16" t="n">
        <f aca="false">H8108/2_Girdiler!$B$17</f>
        <v>1.44976704898114</v>
      </c>
      <c r="J8108" s="16" t="n">
        <f aca="false">D8108+I8108</f>
        <v>10.5188663268379</v>
      </c>
    </row>
    <row r="8109" customFormat="false" ht="15" hidden="false" customHeight="false" outlineLevel="0" collapsed="false">
      <c r="A8109" s="0" t="n">
        <v>8097</v>
      </c>
      <c r="B8109" s="7" t="n">
        <v>0.804945</v>
      </c>
      <c r="C8109" s="7" t="n">
        <v>0.301078</v>
      </c>
      <c r="D8109" s="16" t="n">
        <f aca="false">LOGINV(B8109,$B$7,$C$7)</f>
        <v>21.863958160795</v>
      </c>
      <c r="E8109" s="16" t="n">
        <f aca="false">LOGINV(C8109,$B$8,$C$8)</f>
        <v>78.001516963858</v>
      </c>
      <c r="F8109" s="16" t="n">
        <f aca="false">$B$5/100*E8109*2_Girdiler!$B$14*2_Girdiler!$B$15*2_Girdiler!$B$16</f>
        <v>1.96251816681067</v>
      </c>
      <c r="G8109" s="16" t="n">
        <f aca="false">MIN(MATCH(F8109,2_Girdiler!$B$20:$I$20,1),7)</f>
        <v>1</v>
      </c>
      <c r="H8109" s="16" t="n">
        <f aca="false">IF(F8109&gt;=40,2_Girdiler!$I$21+(F8109-40)*(2_Girdiler!$I$21-2_Girdiler!$H$21)/(2_Girdiler!$I$20-2_Girdiler!$H$20),INDEX(2_Girdiler!$B$21:$I$21,G8109)+(F8109-INDEX(2_Girdiler!$B$20:$I$20,G8109))*(INDEX(2_Girdiler!$B$21:$I$21,G8109+1)-INDEX(2_Girdiler!$B$21:$I$21,G8109))/(INDEX(2_Girdiler!$B$20:$I$20,G8109+1)-INDEX(2_Girdiler!$B$20:$I$20,G8109)))</f>
        <v>4.31753996698347</v>
      </c>
      <c r="I8109" s="16" t="n">
        <f aca="false">H8109/2_Girdiler!$B$17</f>
        <v>1.72978364061838</v>
      </c>
      <c r="J8109" s="16" t="n">
        <f aca="false">D8109+I8109</f>
        <v>23.5937418014134</v>
      </c>
    </row>
    <row r="8110" customFormat="false" ht="15" hidden="false" customHeight="false" outlineLevel="0" collapsed="false">
      <c r="A8110" s="0" t="n">
        <v>8098</v>
      </c>
      <c r="B8110" s="7" t="n">
        <v>0.12973</v>
      </c>
      <c r="C8110" s="7" t="n">
        <v>0.540738</v>
      </c>
      <c r="D8110" s="16" t="n">
        <f aca="false">LOGINV(B8110,$B$7,$C$7)</f>
        <v>7.22276360087008</v>
      </c>
      <c r="E8110" s="16" t="n">
        <f aca="false">LOGINV(C8110,$B$8,$C$8)</f>
        <v>116.659484830336</v>
      </c>
      <c r="F8110" s="16" t="n">
        <f aca="false">$B$5/100*E8110*2_Girdiler!$B$14*2_Girdiler!$B$15*2_Girdiler!$B$16</f>
        <v>2.93515263833127</v>
      </c>
      <c r="G8110" s="16" t="n">
        <f aca="false">MIN(MATCH(F8110,2_Girdiler!$B$20:$I$20,1),7)</f>
        <v>1</v>
      </c>
      <c r="H8110" s="16" t="n">
        <f aca="false">IF(F8110&gt;=40,2_Girdiler!$I$21+(F8110-40)*(2_Girdiler!$I$21-2_Girdiler!$H$21)/(2_Girdiler!$I$20-2_Girdiler!$H$20),INDEX(2_Girdiler!$B$21:$I$21,G8110)+(F8110-INDEX(2_Girdiler!$B$20:$I$20,G8110))*(INDEX(2_Girdiler!$B$21:$I$21,G8110+1)-INDEX(2_Girdiler!$B$21:$I$21,G8110))/(INDEX(2_Girdiler!$B$20:$I$20,G8110+1)-INDEX(2_Girdiler!$B$20:$I$20,G8110)))</f>
        <v>6.45733580432878</v>
      </c>
      <c r="I8110" s="16" t="n">
        <f aca="false">H8110/2_Girdiler!$B$17</f>
        <v>2.5870736395548</v>
      </c>
      <c r="J8110" s="16" t="n">
        <f aca="false">D8110+I8110</f>
        <v>9.80983724042488</v>
      </c>
    </row>
    <row r="8111" customFormat="false" ht="15" hidden="false" customHeight="false" outlineLevel="0" collapsed="false">
      <c r="A8111" s="0" t="n">
        <v>8099</v>
      </c>
      <c r="B8111" s="7" t="n">
        <v>0.458601</v>
      </c>
      <c r="C8111" s="7" t="n">
        <v>0.037786</v>
      </c>
      <c r="D8111" s="16" t="n">
        <f aca="false">LOGINV(B8111,$B$7,$C$7)</f>
        <v>12.7796406939863</v>
      </c>
      <c r="E8111" s="16" t="n">
        <f aca="false">LOGINV(C8111,$B$8,$C$8)</f>
        <v>34.6809438331726</v>
      </c>
      <c r="F8111" s="16" t="n">
        <f aca="false">$B$5/100*E8111*2_Girdiler!$B$14*2_Girdiler!$B$15*2_Girdiler!$B$16</f>
        <v>0.872572546842622</v>
      </c>
      <c r="G8111" s="16" t="n">
        <f aca="false">MIN(MATCH(F8111,2_Girdiler!$B$20:$I$20,1),7)</f>
        <v>1</v>
      </c>
      <c r="H8111" s="16" t="n">
        <f aca="false">IF(F8111&gt;=40,2_Girdiler!$I$21+(F8111-40)*(2_Girdiler!$I$21-2_Girdiler!$H$21)/(2_Girdiler!$I$20-2_Girdiler!$H$20),INDEX(2_Girdiler!$B$21:$I$21,G8111)+(F8111-INDEX(2_Girdiler!$B$20:$I$20,G8111))*(INDEX(2_Girdiler!$B$21:$I$21,G8111+1)-INDEX(2_Girdiler!$B$21:$I$21,G8111))/(INDEX(2_Girdiler!$B$20:$I$20,G8111+1)-INDEX(2_Girdiler!$B$20:$I$20,G8111)))</f>
        <v>1.91965960305377</v>
      </c>
      <c r="I8111" s="16" t="n">
        <f aca="false">H8111/2_Girdiler!$B$17</f>
        <v>0.769094392249106</v>
      </c>
      <c r="J8111" s="16" t="n">
        <f aca="false">D8111+I8111</f>
        <v>13.5487350862354</v>
      </c>
    </row>
    <row r="8112" customFormat="false" ht="15" hidden="false" customHeight="false" outlineLevel="0" collapsed="false">
      <c r="A8112" s="0" t="n">
        <v>8100</v>
      </c>
      <c r="B8112" s="7" t="n">
        <v>0.304369</v>
      </c>
      <c r="C8112" s="7" t="n">
        <v>0.522581</v>
      </c>
      <c r="D8112" s="16" t="n">
        <f aca="false">LOGINV(B8112,$B$7,$C$7)</f>
        <v>10.180564689724</v>
      </c>
      <c r="E8112" s="16" t="n">
        <f aca="false">LOGINV(C8112,$B$8,$C$8)</f>
        <v>113.271242450447</v>
      </c>
      <c r="F8112" s="16" t="n">
        <f aca="false">$B$5/100*E8112*2_Girdiler!$B$14*2_Girdiler!$B$15*2_Girdiler!$B$16</f>
        <v>2.84990446005324</v>
      </c>
      <c r="G8112" s="16" t="n">
        <f aca="false">MIN(MATCH(F8112,2_Girdiler!$B$20:$I$20,1),7)</f>
        <v>1</v>
      </c>
      <c r="H8112" s="16" t="n">
        <f aca="false">IF(F8112&gt;=40,2_Girdiler!$I$21+(F8112-40)*(2_Girdiler!$I$21-2_Girdiler!$H$21)/(2_Girdiler!$I$20-2_Girdiler!$H$20),INDEX(2_Girdiler!$B$21:$I$21,G8112)+(F8112-INDEX(2_Girdiler!$B$20:$I$20,G8112))*(INDEX(2_Girdiler!$B$21:$I$21,G8112+1)-INDEX(2_Girdiler!$B$21:$I$21,G8112))/(INDEX(2_Girdiler!$B$20:$I$20,G8112+1)-INDEX(2_Girdiler!$B$20:$I$20,G8112)))</f>
        <v>6.26978981211712</v>
      </c>
      <c r="I8112" s="16" t="n">
        <f aca="false">H8112/2_Girdiler!$B$17</f>
        <v>2.51193502088026</v>
      </c>
      <c r="J8112" s="16" t="n">
        <f aca="false">D8112+I8112</f>
        <v>12.6924997106042</v>
      </c>
    </row>
    <row r="8113" customFormat="false" ht="15" hidden="false" customHeight="false" outlineLevel="0" collapsed="false">
      <c r="A8113" s="0" t="n">
        <v>8101</v>
      </c>
      <c r="B8113" s="7" t="n">
        <v>0.907238</v>
      </c>
      <c r="C8113" s="7" t="n">
        <v>0.60278</v>
      </c>
      <c r="D8113" s="16" t="n">
        <f aca="false">LOGINV(B8113,$B$7,$C$7)</f>
        <v>28.3254992152388</v>
      </c>
      <c r="E8113" s="16" t="n">
        <f aca="false">LOGINV(C8113,$B$8,$C$8)</f>
        <v>129.206736596613</v>
      </c>
      <c r="F8113" s="16" t="n">
        <f aca="false">$B$5/100*E8113*2_Girdiler!$B$14*2_Girdiler!$B$15*2_Girdiler!$B$16</f>
        <v>3.25084149277077</v>
      </c>
      <c r="G8113" s="16" t="n">
        <f aca="false">MIN(MATCH(F8113,2_Girdiler!$B$20:$I$20,1),7)</f>
        <v>1</v>
      </c>
      <c r="H8113" s="16" t="n">
        <f aca="false">IF(F8113&gt;=40,2_Girdiler!$I$21+(F8113-40)*(2_Girdiler!$I$21-2_Girdiler!$H$21)/(2_Girdiler!$I$20-2_Girdiler!$H$20),INDEX(2_Girdiler!$B$21:$I$21,G8113)+(F8113-INDEX(2_Girdiler!$B$20:$I$20,G8113))*(INDEX(2_Girdiler!$B$21:$I$21,G8113+1)-INDEX(2_Girdiler!$B$21:$I$21,G8113))/(INDEX(2_Girdiler!$B$20:$I$20,G8113+1)-INDEX(2_Girdiler!$B$20:$I$20,G8113)))</f>
        <v>7.1518512840957</v>
      </c>
      <c r="I8113" s="16" t="n">
        <f aca="false">H8113/2_Girdiler!$B$17</f>
        <v>2.86532503369219</v>
      </c>
      <c r="J8113" s="16" t="n">
        <f aca="false">D8113+I8113</f>
        <v>31.190824248931</v>
      </c>
    </row>
    <row r="8114" customFormat="false" ht="15" hidden="false" customHeight="false" outlineLevel="0" collapsed="false">
      <c r="A8114" s="0" t="n">
        <v>8102</v>
      </c>
      <c r="B8114" s="7" t="n">
        <v>0.226152</v>
      </c>
      <c r="C8114" s="7" t="n">
        <v>0.928099</v>
      </c>
      <c r="D8114" s="16" t="n">
        <f aca="false">LOGINV(B8114,$B$7,$C$7)</f>
        <v>8.90728614367733</v>
      </c>
      <c r="E8114" s="16" t="n">
        <f aca="false">LOGINV(C8114,$B$8,$C$8)</f>
        <v>280.565409834562</v>
      </c>
      <c r="F8114" s="16" t="n">
        <f aca="false">$B$5/100*E8114*2_Girdiler!$B$14*2_Girdiler!$B$15*2_Girdiler!$B$16</f>
        <v>7.05902571143759</v>
      </c>
      <c r="G8114" s="16" t="n">
        <f aca="false">MIN(MATCH(F8114,2_Girdiler!$B$20:$I$20,1),7)</f>
        <v>2</v>
      </c>
      <c r="H8114" s="16" t="n">
        <f aca="false">IF(F8114&gt;=40,2_Girdiler!$I$21+(F8114-40)*(2_Girdiler!$I$21-2_Girdiler!$H$21)/(2_Girdiler!$I$20-2_Girdiler!$H$20),INDEX(2_Girdiler!$B$21:$I$21,G8114)+(F8114-INDEX(2_Girdiler!$B$20:$I$20,G8114))*(INDEX(2_Girdiler!$B$21:$I$21,G8114+1)-INDEX(2_Girdiler!$B$21:$I$21,G8114))/(INDEX(2_Girdiler!$B$20:$I$20,G8114+1)-INDEX(2_Girdiler!$B$20:$I$20,G8114)))</f>
        <v>14.2944411383001</v>
      </c>
      <c r="I8114" s="16" t="n">
        <f aca="false">H8114/2_Girdiler!$B$17</f>
        <v>5.72693955861384</v>
      </c>
      <c r="J8114" s="16" t="n">
        <f aca="false">D8114+I8114</f>
        <v>14.6342257022912</v>
      </c>
    </row>
    <row r="8115" customFormat="false" ht="15" hidden="false" customHeight="false" outlineLevel="0" collapsed="false">
      <c r="A8115" s="0" t="n">
        <v>8103</v>
      </c>
      <c r="B8115" s="7" t="n">
        <v>0.958613</v>
      </c>
      <c r="C8115" s="7" t="n">
        <v>0.477453</v>
      </c>
      <c r="D8115" s="16" t="n">
        <f aca="false">LOGINV(B8115,$B$7,$C$7)</f>
        <v>35.6156288745073</v>
      </c>
      <c r="E8115" s="16" t="n">
        <f aca="false">LOGINV(C8115,$B$8,$C$8)</f>
        <v>105.291000805051</v>
      </c>
      <c r="F8115" s="16" t="n">
        <f aca="false">$B$5/100*E8115*2_Girdiler!$B$14*2_Girdiler!$B$15*2_Girdiler!$B$16</f>
        <v>2.64912158025508</v>
      </c>
      <c r="G8115" s="16" t="n">
        <f aca="false">MIN(MATCH(F8115,2_Girdiler!$B$20:$I$20,1),7)</f>
        <v>1</v>
      </c>
      <c r="H8115" s="16" t="n">
        <f aca="false">IF(F8115&gt;=40,2_Girdiler!$I$21+(F8115-40)*(2_Girdiler!$I$21-2_Girdiler!$H$21)/(2_Girdiler!$I$20-2_Girdiler!$H$20),INDEX(2_Girdiler!$B$21:$I$21,G8115)+(F8115-INDEX(2_Girdiler!$B$20:$I$20,G8115))*(INDEX(2_Girdiler!$B$21:$I$21,G8115+1)-INDEX(2_Girdiler!$B$21:$I$21,G8115))/(INDEX(2_Girdiler!$B$20:$I$20,G8115+1)-INDEX(2_Girdiler!$B$20:$I$20,G8115)))</f>
        <v>5.82806747656117</v>
      </c>
      <c r="I8115" s="16" t="n">
        <f aca="false">H8115/2_Girdiler!$B$17</f>
        <v>2.33496293131457</v>
      </c>
      <c r="J8115" s="16" t="n">
        <f aca="false">D8115+I8115</f>
        <v>37.9505918058219</v>
      </c>
    </row>
    <row r="8116" customFormat="false" ht="15" hidden="false" customHeight="false" outlineLevel="0" collapsed="false">
      <c r="A8116" s="0" t="n">
        <v>8104</v>
      </c>
      <c r="B8116" s="7" t="n">
        <v>0.338663</v>
      </c>
      <c r="C8116" s="7" t="n">
        <v>0.053204</v>
      </c>
      <c r="D8116" s="16" t="n">
        <f aca="false">LOGINV(B8116,$B$7,$C$7)</f>
        <v>10.7387383492448</v>
      </c>
      <c r="E8116" s="16" t="n">
        <f aca="false">LOGINV(C8116,$B$8,$C$8)</f>
        <v>38.5145676081318</v>
      </c>
      <c r="F8116" s="16" t="n">
        <f aca="false">$B$5/100*E8116*2_Girdiler!$B$14*2_Girdiler!$B$15*2_Girdiler!$B$16</f>
        <v>0.969026521020596</v>
      </c>
      <c r="G8116" s="16" t="n">
        <f aca="false">MIN(MATCH(F8116,2_Girdiler!$B$20:$I$20,1),7)</f>
        <v>1</v>
      </c>
      <c r="H8116" s="16" t="n">
        <f aca="false">IF(F8116&gt;=40,2_Girdiler!$I$21+(F8116-40)*(2_Girdiler!$I$21-2_Girdiler!$H$21)/(2_Girdiler!$I$20-2_Girdiler!$H$20),INDEX(2_Girdiler!$B$21:$I$21,G8116)+(F8116-INDEX(2_Girdiler!$B$20:$I$20,G8116))*(INDEX(2_Girdiler!$B$21:$I$21,G8116+1)-INDEX(2_Girdiler!$B$21:$I$21,G8116))/(INDEX(2_Girdiler!$B$20:$I$20,G8116+1)-INDEX(2_Girdiler!$B$20:$I$20,G8116)))</f>
        <v>2.13185834624531</v>
      </c>
      <c r="I8116" s="16" t="n">
        <f aca="false">H8116/2_Girdiler!$B$17</f>
        <v>0.854109914361102</v>
      </c>
      <c r="J8116" s="16" t="n">
        <f aca="false">D8116+I8116</f>
        <v>11.5928482636059</v>
      </c>
    </row>
    <row r="8117" customFormat="false" ht="15" hidden="false" customHeight="false" outlineLevel="0" collapsed="false">
      <c r="A8117" s="0" t="n">
        <v>8105</v>
      </c>
      <c r="B8117" s="7" t="n">
        <v>0.023946</v>
      </c>
      <c r="C8117" s="7" t="n">
        <v>0.775531</v>
      </c>
      <c r="D8117" s="16" t="n">
        <f aca="false">LOGINV(B8117,$B$7,$C$7)</f>
        <v>4.49552013427646</v>
      </c>
      <c r="E8117" s="16" t="n">
        <f aca="false">LOGINV(C8117,$B$8,$C$8)</f>
        <v>178.037304735755</v>
      </c>
      <c r="F8117" s="16" t="n">
        <f aca="false">$B$5/100*E8117*2_Girdiler!$B$14*2_Girdiler!$B$15*2_Girdiler!$B$16</f>
        <v>4.4794185871516</v>
      </c>
      <c r="G8117" s="16" t="n">
        <f aca="false">MIN(MATCH(F8117,2_Girdiler!$B$20:$I$20,1),7)</f>
        <v>1</v>
      </c>
      <c r="H8117" s="16" t="n">
        <f aca="false">IF(F8117&gt;=40,2_Girdiler!$I$21+(F8117-40)*(2_Girdiler!$I$21-2_Girdiler!$H$21)/(2_Girdiler!$I$20-2_Girdiler!$H$20),INDEX(2_Girdiler!$B$21:$I$21,G8117)+(F8117-INDEX(2_Girdiler!$B$20:$I$20,G8117))*(INDEX(2_Girdiler!$B$21:$I$21,G8117+1)-INDEX(2_Girdiler!$B$21:$I$21,G8117))/(INDEX(2_Girdiler!$B$20:$I$20,G8117+1)-INDEX(2_Girdiler!$B$20:$I$20,G8117)))</f>
        <v>9.85472089173352</v>
      </c>
      <c r="I8117" s="16" t="n">
        <f aca="false">H8117/2_Girdiler!$B$17</f>
        <v>3.94820548547016</v>
      </c>
      <c r="J8117" s="16" t="n">
        <f aca="false">D8117+I8117</f>
        <v>8.44372561974662</v>
      </c>
    </row>
    <row r="8118" customFormat="false" ht="15" hidden="false" customHeight="false" outlineLevel="0" collapsed="false">
      <c r="A8118" s="0" t="n">
        <v>8106</v>
      </c>
      <c r="B8118" s="7" t="n">
        <v>0.264563</v>
      </c>
      <c r="C8118" s="7" t="n">
        <v>0.076561</v>
      </c>
      <c r="D8118" s="16" t="n">
        <f aca="false">LOGINV(B8118,$B$7,$C$7)</f>
        <v>9.53534544098656</v>
      </c>
      <c r="E8118" s="16" t="n">
        <f aca="false">LOGINV(C8118,$B$8,$C$8)</f>
        <v>43.4266808044367</v>
      </c>
      <c r="F8118" s="16" t="n">
        <f aca="false">$B$5/100*E8118*2_Girdiler!$B$14*2_Girdiler!$B$15*2_Girdiler!$B$16</f>
        <v>1.09261528903963</v>
      </c>
      <c r="G8118" s="16" t="n">
        <f aca="false">MIN(MATCH(F8118,2_Girdiler!$B$20:$I$20,1),7)</f>
        <v>1</v>
      </c>
      <c r="H8118" s="16" t="n">
        <f aca="false">IF(F8118&gt;=40,2_Girdiler!$I$21+(F8118-40)*(2_Girdiler!$I$21-2_Girdiler!$H$21)/(2_Girdiler!$I$20-2_Girdiler!$H$20),INDEX(2_Girdiler!$B$21:$I$21,G8118)+(F8118-INDEX(2_Girdiler!$B$20:$I$20,G8118))*(INDEX(2_Girdiler!$B$21:$I$21,G8118+1)-INDEX(2_Girdiler!$B$21:$I$21,G8118))/(INDEX(2_Girdiler!$B$20:$I$20,G8118+1)-INDEX(2_Girdiler!$B$20:$I$20,G8118)))</f>
        <v>2.40375363588718</v>
      </c>
      <c r="I8118" s="16" t="n">
        <f aca="false">H8118/2_Girdiler!$B$17</f>
        <v>0.963042322070184</v>
      </c>
      <c r="J8118" s="16" t="n">
        <f aca="false">D8118+I8118</f>
        <v>10.4983877630567</v>
      </c>
    </row>
    <row r="8119" customFormat="false" ht="15" hidden="false" customHeight="false" outlineLevel="0" collapsed="false">
      <c r="A8119" s="0" t="n">
        <v>8107</v>
      </c>
      <c r="B8119" s="7" t="n">
        <v>0.488275</v>
      </c>
      <c r="C8119" s="7" t="n">
        <v>0.073745</v>
      </c>
      <c r="D8119" s="16" t="n">
        <f aca="false">LOGINV(B8119,$B$7,$C$7)</f>
        <v>13.3219830833567</v>
      </c>
      <c r="E8119" s="16" t="n">
        <f aca="false">LOGINV(C8119,$B$8,$C$8)</f>
        <v>42.8734078867238</v>
      </c>
      <c r="F8119" s="16" t="n">
        <f aca="false">$B$5/100*E8119*2_Girdiler!$B$14*2_Girdiler!$B$15*2_Girdiler!$B$16</f>
        <v>1.07869494242997</v>
      </c>
      <c r="G8119" s="16" t="n">
        <f aca="false">MIN(MATCH(F8119,2_Girdiler!$B$20:$I$20,1),7)</f>
        <v>1</v>
      </c>
      <c r="H8119" s="16" t="n">
        <f aca="false">IF(F8119&gt;=40,2_Girdiler!$I$21+(F8119-40)*(2_Girdiler!$I$21-2_Girdiler!$H$21)/(2_Girdiler!$I$20-2_Girdiler!$H$20),INDEX(2_Girdiler!$B$21:$I$21,G8119)+(F8119-INDEX(2_Girdiler!$B$20:$I$20,G8119))*(INDEX(2_Girdiler!$B$21:$I$21,G8119+1)-INDEX(2_Girdiler!$B$21:$I$21,G8119))/(INDEX(2_Girdiler!$B$20:$I$20,G8119+1)-INDEX(2_Girdiler!$B$20:$I$20,G8119)))</f>
        <v>2.37312887334594</v>
      </c>
      <c r="I8119" s="16" t="n">
        <f aca="false">H8119/2_Girdiler!$B$17</f>
        <v>0.950772785795648</v>
      </c>
      <c r="J8119" s="16" t="n">
        <f aca="false">D8119+I8119</f>
        <v>14.2727558691523</v>
      </c>
    </row>
    <row r="8120" customFormat="false" ht="15" hidden="false" customHeight="false" outlineLevel="0" collapsed="false">
      <c r="A8120" s="0" t="n">
        <v>8108</v>
      </c>
      <c r="B8120" s="7" t="n">
        <v>0.302898</v>
      </c>
      <c r="C8120" s="7" t="n">
        <v>0.670109</v>
      </c>
      <c r="D8120" s="16" t="n">
        <f aca="false">LOGINV(B8120,$B$7,$C$7)</f>
        <v>10.1567141972595</v>
      </c>
      <c r="E8120" s="16" t="n">
        <f aca="false">LOGINV(C8120,$B$8,$C$8)</f>
        <v>145.094800055819</v>
      </c>
      <c r="F8120" s="16" t="n">
        <f aca="false">$B$5/100*E8120*2_Girdiler!$B$14*2_Girdiler!$B$15*2_Girdiler!$B$16</f>
        <v>3.65058516940442</v>
      </c>
      <c r="G8120" s="16" t="n">
        <f aca="false">MIN(MATCH(F8120,2_Girdiler!$B$20:$I$20,1),7)</f>
        <v>1</v>
      </c>
      <c r="H8120" s="16" t="n">
        <f aca="false">IF(F8120&gt;=40,2_Girdiler!$I$21+(F8120-40)*(2_Girdiler!$I$21-2_Girdiler!$H$21)/(2_Girdiler!$I$20-2_Girdiler!$H$20),INDEX(2_Girdiler!$B$21:$I$21,G8120)+(F8120-INDEX(2_Girdiler!$B$20:$I$20,G8120))*(INDEX(2_Girdiler!$B$21:$I$21,G8120+1)-INDEX(2_Girdiler!$B$21:$I$21,G8120))/(INDEX(2_Girdiler!$B$20:$I$20,G8120+1)-INDEX(2_Girdiler!$B$20:$I$20,G8120)))</f>
        <v>8.03128737268972</v>
      </c>
      <c r="I8120" s="16" t="n">
        <f aca="false">H8120/2_Girdiler!$B$17</f>
        <v>3.21766321021223</v>
      </c>
      <c r="J8120" s="16" t="n">
        <f aca="false">D8120+I8120</f>
        <v>13.3743774074717</v>
      </c>
    </row>
    <row r="8121" customFormat="false" ht="15" hidden="false" customHeight="false" outlineLevel="0" collapsed="false">
      <c r="A8121" s="0" t="n">
        <v>8109</v>
      </c>
      <c r="B8121" s="7" t="n">
        <v>0.242207</v>
      </c>
      <c r="C8121" s="7" t="n">
        <v>0.917489</v>
      </c>
      <c r="D8121" s="16" t="n">
        <f aca="false">LOGINV(B8121,$B$7,$C$7)</f>
        <v>9.17107287887642</v>
      </c>
      <c r="E8121" s="16" t="n">
        <f aca="false">LOGINV(C8121,$B$8,$C$8)</f>
        <v>267.582251374653</v>
      </c>
      <c r="F8121" s="16" t="n">
        <f aca="false">$B$5/100*E8121*2_Girdiler!$B$14*2_Girdiler!$B$15*2_Girdiler!$B$16</f>
        <v>6.73236944458627</v>
      </c>
      <c r="G8121" s="16" t="n">
        <f aca="false">MIN(MATCH(F8121,2_Girdiler!$B$20:$I$20,1),7)</f>
        <v>2</v>
      </c>
      <c r="H8121" s="16" t="n">
        <f aca="false">IF(F8121&gt;=40,2_Girdiler!$I$21+(F8121-40)*(2_Girdiler!$I$21-2_Girdiler!$H$21)/(2_Girdiler!$I$20-2_Girdiler!$H$20),INDEX(2_Girdiler!$B$21:$I$21,G8121)+(F8121-INDEX(2_Girdiler!$B$20:$I$20,G8121))*(INDEX(2_Girdiler!$B$21:$I$21,G8121+1)-INDEX(2_Girdiler!$B$21:$I$21,G8121))/(INDEX(2_Girdiler!$B$20:$I$20,G8121+1)-INDEX(2_Girdiler!$B$20:$I$20,G8121)))</f>
        <v>13.771791111338</v>
      </c>
      <c r="I8121" s="16" t="n">
        <f aca="false">H8121/2_Girdiler!$B$17</f>
        <v>5.51754451576043</v>
      </c>
      <c r="J8121" s="16" t="n">
        <f aca="false">D8121+I8121</f>
        <v>14.6886173946368</v>
      </c>
    </row>
    <row r="8122" customFormat="false" ht="15" hidden="false" customHeight="false" outlineLevel="0" collapsed="false">
      <c r="A8122" s="0" t="n">
        <v>8110</v>
      </c>
      <c r="B8122" s="7" t="n">
        <v>0.536896</v>
      </c>
      <c r="C8122" s="7" t="n">
        <v>0.979405</v>
      </c>
      <c r="D8122" s="16" t="n">
        <f aca="false">LOGINV(B8122,$B$7,$C$7)</f>
        <v>14.2595178344986</v>
      </c>
      <c r="E8122" s="16" t="n">
        <f aca="false">LOGINV(C8122,$B$8,$C$8)</f>
        <v>407.927644822215</v>
      </c>
      <c r="F8122" s="16" t="n">
        <f aca="false">$B$5/100*E8122*2_Girdiler!$B$14*2_Girdiler!$B$15*2_Girdiler!$B$16</f>
        <v>10.2634595437269</v>
      </c>
      <c r="G8122" s="16" t="n">
        <f aca="false">MIN(MATCH(F8122,2_Girdiler!$B$20:$I$20,1),7)</f>
        <v>3</v>
      </c>
      <c r="H8122" s="16" t="n">
        <f aca="false">IF(F8122&gt;=40,2_Girdiler!$I$21+(F8122-40)*(2_Girdiler!$I$21-2_Girdiler!$H$21)/(2_Girdiler!$I$20-2_Girdiler!$H$20),INDEX(2_Girdiler!$B$21:$I$21,G8122)+(F8122-INDEX(2_Girdiler!$B$20:$I$20,G8122))*(INDEX(2_Girdiler!$B$21:$I$21,G8122+1)-INDEX(2_Girdiler!$B$21:$I$21,G8122))/(INDEX(2_Girdiler!$B$20:$I$20,G8122+1)-INDEX(2_Girdiler!$B$20:$I$20,G8122)))</f>
        <v>19.2371135893542</v>
      </c>
      <c r="I8122" s="16" t="n">
        <f aca="false">H8122/2_Girdiler!$B$17</f>
        <v>7.70717691881179</v>
      </c>
      <c r="J8122" s="16" t="n">
        <f aca="false">D8122+I8122</f>
        <v>21.9666947533104</v>
      </c>
    </row>
    <row r="8123" customFormat="false" ht="15" hidden="false" customHeight="false" outlineLevel="0" collapsed="false">
      <c r="A8123" s="0" t="n">
        <v>8111</v>
      </c>
      <c r="B8123" s="7" t="n">
        <v>0.280821</v>
      </c>
      <c r="C8123" s="7" t="n">
        <v>0.920419</v>
      </c>
      <c r="D8123" s="16" t="n">
        <f aca="false">LOGINV(B8123,$B$7,$C$7)</f>
        <v>9.79902252313621</v>
      </c>
      <c r="E8123" s="16" t="n">
        <f aca="false">LOGINV(C8123,$B$8,$C$8)</f>
        <v>270.974749366983</v>
      </c>
      <c r="F8123" s="16" t="n">
        <f aca="false">$B$5/100*E8123*2_Girdiler!$B$14*2_Girdiler!$B$15*2_Girdiler!$B$16</f>
        <v>6.8177246940733</v>
      </c>
      <c r="G8123" s="16" t="n">
        <f aca="false">MIN(MATCH(F8123,2_Girdiler!$B$20:$I$20,1),7)</f>
        <v>2</v>
      </c>
      <c r="H8123" s="16" t="n">
        <f aca="false">IF(F8123&gt;=40,2_Girdiler!$I$21+(F8123-40)*(2_Girdiler!$I$21-2_Girdiler!$H$21)/(2_Girdiler!$I$20-2_Girdiler!$H$20),INDEX(2_Girdiler!$B$21:$I$21,G8123)+(F8123-INDEX(2_Girdiler!$B$20:$I$20,G8123))*(INDEX(2_Girdiler!$B$21:$I$21,G8123+1)-INDEX(2_Girdiler!$B$21:$I$21,G8123))/(INDEX(2_Girdiler!$B$20:$I$20,G8123+1)-INDEX(2_Girdiler!$B$20:$I$20,G8123)))</f>
        <v>13.9083595105173</v>
      </c>
      <c r="I8123" s="16" t="n">
        <f aca="false">H8123/2_Girdiler!$B$17</f>
        <v>5.57225941927775</v>
      </c>
      <c r="J8123" s="16" t="n">
        <f aca="false">D8123+I8123</f>
        <v>15.371281942414</v>
      </c>
    </row>
    <row r="8124" customFormat="false" ht="15" hidden="false" customHeight="false" outlineLevel="0" collapsed="false">
      <c r="A8124" s="0" t="n">
        <v>8112</v>
      </c>
      <c r="B8124" s="7" t="n">
        <v>0.438974</v>
      </c>
      <c r="C8124" s="7" t="n">
        <v>0.341027</v>
      </c>
      <c r="D8124" s="16" t="n">
        <f aca="false">LOGINV(B8124,$B$7,$C$7)</f>
        <v>12.4310766840535</v>
      </c>
      <c r="E8124" s="16" t="n">
        <f aca="false">LOGINV(C8124,$B$8,$C$8)</f>
        <v>83.8301183898875</v>
      </c>
      <c r="F8124" s="16" t="n">
        <f aca="false">$B$5/100*E8124*2_Girdiler!$B$14*2_Girdiler!$B$15*2_Girdiler!$B$16</f>
        <v>2.10916577868957</v>
      </c>
      <c r="G8124" s="16" t="n">
        <f aca="false">MIN(MATCH(F8124,2_Girdiler!$B$20:$I$20,1),7)</f>
        <v>1</v>
      </c>
      <c r="H8124" s="16" t="n">
        <f aca="false">IF(F8124&gt;=40,2_Girdiler!$I$21+(F8124-40)*(2_Girdiler!$I$21-2_Girdiler!$H$21)/(2_Girdiler!$I$20-2_Girdiler!$H$20),INDEX(2_Girdiler!$B$21:$I$21,G8124)+(F8124-INDEX(2_Girdiler!$B$20:$I$20,G8124))*(INDEX(2_Girdiler!$B$21:$I$21,G8124+1)-INDEX(2_Girdiler!$B$21:$I$21,G8124))/(INDEX(2_Girdiler!$B$20:$I$20,G8124+1)-INDEX(2_Girdiler!$B$20:$I$20,G8124)))</f>
        <v>4.64016471311705</v>
      </c>
      <c r="I8124" s="16" t="n">
        <f aca="false">H8124/2_Girdiler!$B$17</f>
        <v>1.85904034980651</v>
      </c>
      <c r="J8124" s="16" t="n">
        <f aca="false">D8124+I8124</f>
        <v>14.29011703386</v>
      </c>
    </row>
    <row r="8125" customFormat="false" ht="15" hidden="false" customHeight="false" outlineLevel="0" collapsed="false">
      <c r="A8125" s="0" t="n">
        <v>8113</v>
      </c>
      <c r="B8125" s="7" t="n">
        <v>0.946486</v>
      </c>
      <c r="C8125" s="7" t="n">
        <v>0.634546</v>
      </c>
      <c r="D8125" s="16" t="n">
        <f aca="false">LOGINV(B8125,$B$7,$C$7)</f>
        <v>33.2534868178374</v>
      </c>
      <c r="E8125" s="16" t="n">
        <f aca="false">LOGINV(C8125,$B$8,$C$8)</f>
        <v>136.350409041753</v>
      </c>
      <c r="F8125" s="16" t="n">
        <f aca="false">$B$5/100*E8125*2_Girdiler!$B$14*2_Girdiler!$B$15*2_Girdiler!$B$16</f>
        <v>3.4305762914905</v>
      </c>
      <c r="G8125" s="16" t="n">
        <f aca="false">MIN(MATCH(F8125,2_Girdiler!$B$20:$I$20,1),7)</f>
        <v>1</v>
      </c>
      <c r="H8125" s="16" t="n">
        <f aca="false">IF(F8125&gt;=40,2_Girdiler!$I$21+(F8125-40)*(2_Girdiler!$I$21-2_Girdiler!$H$21)/(2_Girdiler!$I$20-2_Girdiler!$H$20),INDEX(2_Girdiler!$B$21:$I$21,G8125)+(F8125-INDEX(2_Girdiler!$B$20:$I$20,G8125))*(INDEX(2_Girdiler!$B$21:$I$21,G8125+1)-INDEX(2_Girdiler!$B$21:$I$21,G8125))/(INDEX(2_Girdiler!$B$20:$I$20,G8125+1)-INDEX(2_Girdiler!$B$20:$I$20,G8125)))</f>
        <v>7.5472678412791</v>
      </c>
      <c r="I8125" s="16" t="n">
        <f aca="false">H8125/2_Girdiler!$B$17</f>
        <v>3.02374512871759</v>
      </c>
      <c r="J8125" s="16" t="n">
        <f aca="false">D8125+I8125</f>
        <v>36.277231946555</v>
      </c>
    </row>
    <row r="8126" customFormat="false" ht="15" hidden="false" customHeight="false" outlineLevel="0" collapsed="false">
      <c r="A8126" s="0" t="n">
        <v>8114</v>
      </c>
      <c r="B8126" s="7" t="n">
        <v>0.819392</v>
      </c>
      <c r="C8126" s="7" t="n">
        <v>0.850737</v>
      </c>
      <c r="D8126" s="16" t="n">
        <f aca="false">LOGINV(B8126,$B$7,$C$7)</f>
        <v>22.5274446929364</v>
      </c>
      <c r="E8126" s="16" t="n">
        <f aca="false">LOGINV(C8126,$B$8,$C$8)</f>
        <v>213.639615889537</v>
      </c>
      <c r="F8126" s="16" t="n">
        <f aca="false">$B$5/100*E8126*2_Girdiler!$B$14*2_Girdiler!$B$15*2_Girdiler!$B$16</f>
        <v>5.37517273578076</v>
      </c>
      <c r="G8126" s="16" t="n">
        <f aca="false">MIN(MATCH(F8126,2_Girdiler!$B$20:$I$20,1),7)</f>
        <v>2</v>
      </c>
      <c r="H8126" s="16" t="n">
        <f aca="false">IF(F8126&gt;=40,2_Girdiler!$I$21+(F8126-40)*(2_Girdiler!$I$21-2_Girdiler!$H$21)/(2_Girdiler!$I$20-2_Girdiler!$H$20),INDEX(2_Girdiler!$B$21:$I$21,G8126)+(F8126-INDEX(2_Girdiler!$B$20:$I$20,G8126))*(INDEX(2_Girdiler!$B$21:$I$21,G8126+1)-INDEX(2_Girdiler!$B$21:$I$21,G8126))/(INDEX(2_Girdiler!$B$20:$I$20,G8126+1)-INDEX(2_Girdiler!$B$20:$I$20,G8126)))</f>
        <v>11.6002763772492</v>
      </c>
      <c r="I8126" s="16" t="n">
        <f aca="false">H8126/2_Girdiler!$B$17</f>
        <v>4.64754662550049</v>
      </c>
      <c r="J8126" s="16" t="n">
        <f aca="false">D8126+I8126</f>
        <v>27.1749913184369</v>
      </c>
    </row>
    <row r="8127" customFormat="false" ht="15" hidden="false" customHeight="false" outlineLevel="0" collapsed="false">
      <c r="A8127" s="0" t="n">
        <v>8115</v>
      </c>
      <c r="B8127" s="7" t="n">
        <v>0.267134</v>
      </c>
      <c r="C8127" s="7" t="n">
        <v>0.096823</v>
      </c>
      <c r="D8127" s="16" t="n">
        <f aca="false">LOGINV(B8127,$B$7,$C$7)</f>
        <v>9.57708835845827</v>
      </c>
      <c r="E8127" s="16" t="n">
        <f aca="false">LOGINV(C8127,$B$8,$C$8)</f>
        <v>47.1891460423074</v>
      </c>
      <c r="F8127" s="16" t="n">
        <f aca="false">$B$5/100*E8127*2_Girdiler!$B$14*2_Girdiler!$B$15*2_Girdiler!$B$16</f>
        <v>1.18727891442445</v>
      </c>
      <c r="G8127" s="16" t="n">
        <f aca="false">MIN(MATCH(F8127,2_Girdiler!$B$20:$I$20,1),7)</f>
        <v>1</v>
      </c>
      <c r="H8127" s="16" t="n">
        <f aca="false">IF(F8127&gt;=40,2_Girdiler!$I$21+(F8127-40)*(2_Girdiler!$I$21-2_Girdiler!$H$21)/(2_Girdiler!$I$20-2_Girdiler!$H$20),INDEX(2_Girdiler!$B$21:$I$21,G8127)+(F8127-INDEX(2_Girdiler!$B$20:$I$20,G8127))*(INDEX(2_Girdiler!$B$21:$I$21,G8127+1)-INDEX(2_Girdiler!$B$21:$I$21,G8127))/(INDEX(2_Girdiler!$B$20:$I$20,G8127+1)-INDEX(2_Girdiler!$B$20:$I$20,G8127)))</f>
        <v>2.6120136117338</v>
      </c>
      <c r="I8127" s="16" t="n">
        <f aca="false">H8127/2_Girdiler!$B$17</f>
        <v>1.04647981239335</v>
      </c>
      <c r="J8127" s="16" t="n">
        <f aca="false">D8127+I8127</f>
        <v>10.6235681708516</v>
      </c>
    </row>
    <row r="8128" customFormat="false" ht="15" hidden="false" customHeight="false" outlineLevel="0" collapsed="false">
      <c r="A8128" s="0" t="n">
        <v>8116</v>
      </c>
      <c r="B8128" s="7" t="n">
        <v>0.689438</v>
      </c>
      <c r="C8128" s="7" t="n">
        <v>0.276531</v>
      </c>
      <c r="D8128" s="16" t="n">
        <f aca="false">LOGINV(B8128,$B$7,$C$7)</f>
        <v>17.8374360145527</v>
      </c>
      <c r="E8128" s="16" t="n">
        <f aca="false">LOGINV(C8128,$B$8,$C$8)</f>
        <v>74.4652566608905</v>
      </c>
      <c r="F8128" s="16" t="n">
        <f aca="false">$B$5/100*E8128*2_Girdiler!$B$14*2_Girdiler!$B$15*2_Girdiler!$B$16</f>
        <v>1.873545857588</v>
      </c>
      <c r="G8128" s="16" t="n">
        <f aca="false">MIN(MATCH(F8128,2_Girdiler!$B$20:$I$20,1),7)</f>
        <v>1</v>
      </c>
      <c r="H8128" s="16" t="n">
        <f aca="false">IF(F8128&gt;=40,2_Girdiler!$I$21+(F8128-40)*(2_Girdiler!$I$21-2_Girdiler!$H$21)/(2_Girdiler!$I$20-2_Girdiler!$H$20),INDEX(2_Girdiler!$B$21:$I$21,G8128)+(F8128-INDEX(2_Girdiler!$B$20:$I$20,G8128))*(INDEX(2_Girdiler!$B$21:$I$21,G8128+1)-INDEX(2_Girdiler!$B$21:$I$21,G8128))/(INDEX(2_Girdiler!$B$20:$I$20,G8128+1)-INDEX(2_Girdiler!$B$20:$I$20,G8128)))</f>
        <v>4.12180088669361</v>
      </c>
      <c r="I8128" s="16" t="n">
        <f aca="false">H8128/2_Girdiler!$B$17</f>
        <v>1.65136253473302</v>
      </c>
      <c r="J8128" s="16" t="n">
        <f aca="false">D8128+I8128</f>
        <v>19.4887985492857</v>
      </c>
    </row>
    <row r="8129" customFormat="false" ht="15" hidden="false" customHeight="false" outlineLevel="0" collapsed="false">
      <c r="A8129" s="0" t="n">
        <v>8117</v>
      </c>
      <c r="B8129" s="7" t="n">
        <v>0.247075</v>
      </c>
      <c r="C8129" s="7" t="n">
        <v>0.242816</v>
      </c>
      <c r="D8129" s="16" t="n">
        <f aca="false">LOGINV(B8129,$B$7,$C$7)</f>
        <v>9.25063977666908</v>
      </c>
      <c r="E8129" s="16" t="n">
        <f aca="false">LOGINV(C8129,$B$8,$C$8)</f>
        <v>69.6260942713652</v>
      </c>
      <c r="F8129" s="16" t="n">
        <f aca="false">$B$5/100*E8129*2_Girdiler!$B$14*2_Girdiler!$B$15*2_Girdiler!$B$16</f>
        <v>1.75179253186755</v>
      </c>
      <c r="G8129" s="16" t="n">
        <f aca="false">MIN(MATCH(F8129,2_Girdiler!$B$20:$I$20,1),7)</f>
        <v>1</v>
      </c>
      <c r="H8129" s="16" t="n">
        <f aca="false">IF(F8129&gt;=40,2_Girdiler!$I$21+(F8129-40)*(2_Girdiler!$I$21-2_Girdiler!$H$21)/(2_Girdiler!$I$20-2_Girdiler!$H$20),INDEX(2_Girdiler!$B$21:$I$21,G8129)+(F8129-INDEX(2_Girdiler!$B$20:$I$20,G8129))*(INDEX(2_Girdiler!$B$21:$I$21,G8129+1)-INDEX(2_Girdiler!$B$21:$I$21,G8129))/(INDEX(2_Girdiler!$B$20:$I$20,G8129+1)-INDEX(2_Girdiler!$B$20:$I$20,G8129)))</f>
        <v>3.85394357010861</v>
      </c>
      <c r="I8129" s="16" t="n">
        <f aca="false">H8129/2_Girdiler!$B$17</f>
        <v>1.54404790469095</v>
      </c>
      <c r="J8129" s="16" t="n">
        <f aca="false">D8129+I8129</f>
        <v>10.79468768136</v>
      </c>
    </row>
    <row r="8130" customFormat="false" ht="15" hidden="false" customHeight="false" outlineLevel="0" collapsed="false">
      <c r="A8130" s="0" t="n">
        <v>8118</v>
      </c>
      <c r="B8130" s="7" t="n">
        <v>0.39356</v>
      </c>
      <c r="C8130" s="7" t="n">
        <v>0.316243</v>
      </c>
      <c r="D8130" s="16" t="n">
        <f aca="false">LOGINV(B8130,$B$7,$C$7)</f>
        <v>11.6496115349053</v>
      </c>
      <c r="E8130" s="16" t="n">
        <f aca="false">LOGINV(C8130,$B$8,$C$8)</f>
        <v>80.2006134166079</v>
      </c>
      <c r="F8130" s="16" t="n">
        <f aca="false">$B$5/100*E8130*2_Girdiler!$B$14*2_Girdiler!$B$15*2_Girdiler!$B$16</f>
        <v>2.01784743356185</v>
      </c>
      <c r="G8130" s="16" t="n">
        <f aca="false">MIN(MATCH(F8130,2_Girdiler!$B$20:$I$20,1),7)</f>
        <v>1</v>
      </c>
      <c r="H8130" s="16" t="n">
        <f aca="false">IF(F8130&gt;=40,2_Girdiler!$I$21+(F8130-40)*(2_Girdiler!$I$21-2_Girdiler!$H$21)/(2_Girdiler!$I$20-2_Girdiler!$H$20),INDEX(2_Girdiler!$B$21:$I$21,G8130)+(F8130-INDEX(2_Girdiler!$B$20:$I$20,G8130))*(INDEX(2_Girdiler!$B$21:$I$21,G8130+1)-INDEX(2_Girdiler!$B$21:$I$21,G8130))/(INDEX(2_Girdiler!$B$20:$I$20,G8130+1)-INDEX(2_Girdiler!$B$20:$I$20,G8130)))</f>
        <v>4.43926435383608</v>
      </c>
      <c r="I8130" s="16" t="n">
        <f aca="false">H8130/2_Girdiler!$B$17</f>
        <v>1.77855142381253</v>
      </c>
      <c r="J8130" s="16" t="n">
        <f aca="false">D8130+I8130</f>
        <v>13.4281629587178</v>
      </c>
    </row>
    <row r="8131" customFormat="false" ht="15" hidden="false" customHeight="false" outlineLevel="0" collapsed="false">
      <c r="A8131" s="0" t="n">
        <v>8119</v>
      </c>
      <c r="B8131" s="7" t="n">
        <v>0.229273</v>
      </c>
      <c r="C8131" s="7" t="n">
        <v>0.309352</v>
      </c>
      <c r="D8131" s="16" t="n">
        <f aca="false">LOGINV(B8131,$B$7,$C$7)</f>
        <v>8.95875302128795</v>
      </c>
      <c r="E8131" s="16" t="n">
        <f aca="false">LOGINV(C8131,$B$8,$C$8)</f>
        <v>79.1996214637522</v>
      </c>
      <c r="F8131" s="16" t="n">
        <f aca="false">$B$5/100*E8131*2_Girdiler!$B$14*2_Girdiler!$B$15*2_Girdiler!$B$16</f>
        <v>1.99266247602801</v>
      </c>
      <c r="G8131" s="16" t="n">
        <f aca="false">MIN(MATCH(F8131,2_Girdiler!$B$20:$I$20,1),7)</f>
        <v>1</v>
      </c>
      <c r="H8131" s="16" t="n">
        <f aca="false">IF(F8131&gt;=40,2_Girdiler!$I$21+(F8131-40)*(2_Girdiler!$I$21-2_Girdiler!$H$21)/(2_Girdiler!$I$20-2_Girdiler!$H$20),INDEX(2_Girdiler!$B$21:$I$21,G8131)+(F8131-INDEX(2_Girdiler!$B$20:$I$20,G8131))*(INDEX(2_Girdiler!$B$21:$I$21,G8131+1)-INDEX(2_Girdiler!$B$21:$I$21,G8131))/(INDEX(2_Girdiler!$B$20:$I$20,G8131+1)-INDEX(2_Girdiler!$B$20:$I$20,G8131)))</f>
        <v>4.38385744726161</v>
      </c>
      <c r="I8131" s="16" t="n">
        <f aca="false">H8131/2_Girdiler!$B$17</f>
        <v>1.75635314393494</v>
      </c>
      <c r="J8131" s="16" t="n">
        <f aca="false">D8131+I8131</f>
        <v>10.7151061652229</v>
      </c>
    </row>
    <row r="8132" customFormat="false" ht="15" hidden="false" customHeight="false" outlineLevel="0" collapsed="false">
      <c r="A8132" s="0" t="n">
        <v>8120</v>
      </c>
      <c r="B8132" s="7" t="n">
        <v>0.438113</v>
      </c>
      <c r="C8132" s="7" t="n">
        <v>0.012551</v>
      </c>
      <c r="D8132" s="16" t="n">
        <f aca="false">LOGINV(B8132,$B$7,$C$7)</f>
        <v>12.4159515634359</v>
      </c>
      <c r="E8132" s="16" t="n">
        <f aca="false">LOGINV(C8132,$B$8,$C$8)</f>
        <v>25.7238670785319</v>
      </c>
      <c r="F8132" s="16" t="n">
        <f aca="false">$B$5/100*E8132*2_Girdiler!$B$14*2_Girdiler!$B$15*2_Girdiler!$B$16</f>
        <v>0.647212495695864</v>
      </c>
      <c r="G8132" s="16" t="n">
        <f aca="false">MIN(MATCH(F8132,2_Girdiler!$B$20:$I$20,1),7)</f>
        <v>1</v>
      </c>
      <c r="H8132" s="16" t="n">
        <f aca="false">IF(F8132&gt;=40,2_Girdiler!$I$21+(F8132-40)*(2_Girdiler!$I$21-2_Girdiler!$H$21)/(2_Girdiler!$I$20-2_Girdiler!$H$20),INDEX(2_Girdiler!$B$21:$I$21,G8132)+(F8132-INDEX(2_Girdiler!$B$20:$I$20,G8132))*(INDEX(2_Girdiler!$B$21:$I$21,G8132+1)-INDEX(2_Girdiler!$B$21:$I$21,G8132))/(INDEX(2_Girdiler!$B$20:$I$20,G8132+1)-INDEX(2_Girdiler!$B$20:$I$20,G8132)))</f>
        <v>1.4238674905309</v>
      </c>
      <c r="I8132" s="16" t="n">
        <f aca="false">H8132/2_Girdiler!$B$17</f>
        <v>0.570459731783213</v>
      </c>
      <c r="J8132" s="16" t="n">
        <f aca="false">D8132+I8132</f>
        <v>12.9864112952191</v>
      </c>
    </row>
    <row r="8133" customFormat="false" ht="15" hidden="false" customHeight="false" outlineLevel="0" collapsed="false">
      <c r="A8133" s="0" t="n">
        <v>8121</v>
      </c>
      <c r="B8133" s="7" t="n">
        <v>0.55003</v>
      </c>
      <c r="C8133" s="7" t="n">
        <v>0.152938</v>
      </c>
      <c r="D8133" s="16" t="n">
        <f aca="false">LOGINV(B8133,$B$7,$C$7)</f>
        <v>14.5252117802555</v>
      </c>
      <c r="E8133" s="16" t="n">
        <f aca="false">LOGINV(C8133,$B$8,$C$8)</f>
        <v>56.3900517840567</v>
      </c>
      <c r="F8133" s="16" t="n">
        <f aca="false">$B$5/100*E8133*2_Girdiler!$B$14*2_Girdiler!$B$15*2_Girdiler!$B$16</f>
        <v>1.41877370288687</v>
      </c>
      <c r="G8133" s="16" t="n">
        <f aca="false">MIN(MATCH(F8133,2_Girdiler!$B$20:$I$20,1),7)</f>
        <v>1</v>
      </c>
      <c r="H8133" s="16" t="n">
        <f aca="false">IF(F8133&gt;=40,2_Girdiler!$I$21+(F8133-40)*(2_Girdiler!$I$21-2_Girdiler!$H$21)/(2_Girdiler!$I$20-2_Girdiler!$H$20),INDEX(2_Girdiler!$B$21:$I$21,G8133)+(F8133-INDEX(2_Girdiler!$B$20:$I$20,G8133))*(INDEX(2_Girdiler!$B$21:$I$21,G8133+1)-INDEX(2_Girdiler!$B$21:$I$21,G8133))/(INDEX(2_Girdiler!$B$20:$I$20,G8133+1)-INDEX(2_Girdiler!$B$20:$I$20,G8133)))</f>
        <v>3.12130214635111</v>
      </c>
      <c r="I8133" s="16" t="n">
        <f aca="false">H8133/2_Girdiler!$B$17</f>
        <v>1.25052169324964</v>
      </c>
      <c r="J8133" s="16" t="n">
        <f aca="false">D8133+I8133</f>
        <v>15.7757334735052</v>
      </c>
    </row>
    <row r="8134" customFormat="false" ht="15" hidden="false" customHeight="false" outlineLevel="0" collapsed="false">
      <c r="A8134" s="0" t="n">
        <v>8122</v>
      </c>
      <c r="B8134" s="7" t="n">
        <v>0.496033</v>
      </c>
      <c r="C8134" s="7" t="n">
        <v>0.953329</v>
      </c>
      <c r="D8134" s="16" t="n">
        <f aca="false">LOGINV(B8134,$B$7,$C$7)</f>
        <v>13.4672018611674</v>
      </c>
      <c r="E8134" s="16" t="n">
        <f aca="false">LOGINV(C8134,$B$8,$C$8)</f>
        <v>322.594113023746</v>
      </c>
      <c r="F8134" s="16" t="n">
        <f aca="false">$B$5/100*E8134*2_Girdiler!$B$14*2_Girdiler!$B$15*2_Girdiler!$B$16</f>
        <v>8.11646788367744</v>
      </c>
      <c r="G8134" s="16" t="n">
        <f aca="false">MIN(MATCH(F8134,2_Girdiler!$B$20:$I$20,1),7)</f>
        <v>2</v>
      </c>
      <c r="H8134" s="16" t="n">
        <f aca="false">IF(F8134&gt;=40,2_Girdiler!$I$21+(F8134-40)*(2_Girdiler!$I$21-2_Girdiler!$H$21)/(2_Girdiler!$I$20-2_Girdiler!$H$20),INDEX(2_Girdiler!$B$21:$I$21,G8134)+(F8134-INDEX(2_Girdiler!$B$20:$I$20,G8134))*(INDEX(2_Girdiler!$B$21:$I$21,G8134+1)-INDEX(2_Girdiler!$B$21:$I$21,G8134))/(INDEX(2_Girdiler!$B$20:$I$20,G8134+1)-INDEX(2_Girdiler!$B$20:$I$20,G8134)))</f>
        <v>15.9863486138839</v>
      </c>
      <c r="I8134" s="16" t="n">
        <f aca="false">H8134/2_Girdiler!$B$17</f>
        <v>6.40478710492144</v>
      </c>
      <c r="J8134" s="16" t="n">
        <f aca="false">D8134+I8134</f>
        <v>19.8719889660889</v>
      </c>
    </row>
    <row r="8135" customFormat="false" ht="15" hidden="false" customHeight="false" outlineLevel="0" collapsed="false">
      <c r="A8135" s="0" t="n">
        <v>8123</v>
      </c>
      <c r="B8135" s="7" t="n">
        <v>0.06462</v>
      </c>
      <c r="C8135" s="7" t="n">
        <v>0.822721</v>
      </c>
      <c r="D8135" s="16" t="n">
        <f aca="false">LOGINV(B8135,$B$7,$C$7)</f>
        <v>5.81339817790451</v>
      </c>
      <c r="E8135" s="16" t="n">
        <f aca="false">LOGINV(C8135,$B$8,$C$8)</f>
        <v>198.506718126599</v>
      </c>
      <c r="F8135" s="16" t="n">
        <f aca="false">$B$5/100*E8135*2_Girdiler!$B$14*2_Girdiler!$B$15*2_Girdiler!$B$16</f>
        <v>4.99442902806524</v>
      </c>
      <c r="G8135" s="16" t="n">
        <f aca="false">MIN(MATCH(F8135,2_Girdiler!$B$20:$I$20,1),7)</f>
        <v>1</v>
      </c>
      <c r="H8135" s="16" t="n">
        <f aca="false">IF(F8135&gt;=40,2_Girdiler!$I$21+(F8135-40)*(2_Girdiler!$I$21-2_Girdiler!$H$21)/(2_Girdiler!$I$20-2_Girdiler!$H$20),INDEX(2_Girdiler!$B$21:$I$21,G8135)+(F8135-INDEX(2_Girdiler!$B$20:$I$20,G8135))*(INDEX(2_Girdiler!$B$21:$I$21,G8135+1)-INDEX(2_Girdiler!$B$21:$I$21,G8135))/(INDEX(2_Girdiler!$B$20:$I$20,G8135+1)-INDEX(2_Girdiler!$B$20:$I$20,G8135)))</f>
        <v>10.9877438617435</v>
      </c>
      <c r="I8135" s="16" t="n">
        <f aca="false">H8135/2_Girdiler!$B$17</f>
        <v>4.40214097024981</v>
      </c>
      <c r="J8135" s="16" t="n">
        <f aca="false">D8135+I8135</f>
        <v>10.2155391481543</v>
      </c>
    </row>
    <row r="8136" customFormat="false" ht="15" hidden="false" customHeight="false" outlineLevel="0" collapsed="false">
      <c r="A8136" s="0" t="n">
        <v>8124</v>
      </c>
      <c r="B8136" s="7" t="n">
        <v>0.410932</v>
      </c>
      <c r="C8136" s="7" t="n">
        <v>0.749379</v>
      </c>
      <c r="D8136" s="16" t="n">
        <f aca="false">LOGINV(B8136,$B$7,$C$7)</f>
        <v>11.9448760487597</v>
      </c>
      <c r="E8136" s="16" t="n">
        <f aca="false">LOGINV(C8136,$B$8,$C$8)</f>
        <v>168.570085158323</v>
      </c>
      <c r="F8136" s="16" t="n">
        <f aca="false">$B$5/100*E8136*2_Girdiler!$B$14*2_Girdiler!$B$15*2_Girdiler!$B$16</f>
        <v>4.2412233425834</v>
      </c>
      <c r="G8136" s="16" t="n">
        <f aca="false">MIN(MATCH(F8136,2_Girdiler!$B$20:$I$20,1),7)</f>
        <v>1</v>
      </c>
      <c r="H8136" s="16" t="n">
        <f aca="false">IF(F8136&gt;=40,2_Girdiler!$I$21+(F8136-40)*(2_Girdiler!$I$21-2_Girdiler!$H$21)/(2_Girdiler!$I$20-2_Girdiler!$H$20),INDEX(2_Girdiler!$B$21:$I$21,G8136)+(F8136-INDEX(2_Girdiler!$B$20:$I$20,G8136))*(INDEX(2_Girdiler!$B$21:$I$21,G8136+1)-INDEX(2_Girdiler!$B$21:$I$21,G8136))/(INDEX(2_Girdiler!$B$20:$I$20,G8136+1)-INDEX(2_Girdiler!$B$20:$I$20,G8136)))</f>
        <v>9.33069135368348</v>
      </c>
      <c r="I8136" s="16" t="n">
        <f aca="false">H8136/2_Girdiler!$B$17</f>
        <v>3.7382577538796</v>
      </c>
      <c r="J8136" s="16" t="n">
        <f aca="false">D8136+I8136</f>
        <v>15.6831338026393</v>
      </c>
    </row>
    <row r="8137" customFormat="false" ht="15" hidden="false" customHeight="false" outlineLevel="0" collapsed="false">
      <c r="A8137" s="0" t="n">
        <v>8125</v>
      </c>
      <c r="B8137" s="7" t="n">
        <v>0.839339</v>
      </c>
      <c r="C8137" s="7" t="n">
        <v>0.592049</v>
      </c>
      <c r="D8137" s="16" t="n">
        <f aca="false">LOGINV(B8137,$B$7,$C$7)</f>
        <v>23.5375869236552</v>
      </c>
      <c r="E8137" s="16" t="n">
        <f aca="false">LOGINV(C8137,$B$8,$C$8)</f>
        <v>126.91451010291</v>
      </c>
      <c r="F8137" s="16" t="n">
        <f aca="false">$B$5/100*E8137*2_Girdiler!$B$14*2_Girdiler!$B$15*2_Girdiler!$B$16</f>
        <v>3.19316907418922</v>
      </c>
      <c r="G8137" s="16" t="n">
        <f aca="false">MIN(MATCH(F8137,2_Girdiler!$B$20:$I$20,1),7)</f>
        <v>1</v>
      </c>
      <c r="H8137" s="16" t="n">
        <f aca="false">IF(F8137&gt;=40,2_Girdiler!$I$21+(F8137-40)*(2_Girdiler!$I$21-2_Girdiler!$H$21)/(2_Girdiler!$I$20-2_Girdiler!$H$20),INDEX(2_Girdiler!$B$21:$I$21,G8137)+(F8137-INDEX(2_Girdiler!$B$20:$I$20,G8137))*(INDEX(2_Girdiler!$B$21:$I$21,G8137+1)-INDEX(2_Girdiler!$B$21:$I$21,G8137))/(INDEX(2_Girdiler!$B$20:$I$20,G8137+1)-INDEX(2_Girdiler!$B$20:$I$20,G8137)))</f>
        <v>7.02497196321628</v>
      </c>
      <c r="I8137" s="16" t="n">
        <f aca="false">H8137/2_Girdiler!$B$17</f>
        <v>2.81449197244242</v>
      </c>
      <c r="J8137" s="16" t="n">
        <f aca="false">D8137+I8137</f>
        <v>26.3520788960976</v>
      </c>
    </row>
    <row r="8138" customFormat="false" ht="15" hidden="false" customHeight="false" outlineLevel="0" collapsed="false">
      <c r="A8138" s="0" t="n">
        <v>8126</v>
      </c>
      <c r="B8138" s="7" t="n">
        <v>0.570118</v>
      </c>
      <c r="C8138" s="7" t="n">
        <v>0.894892</v>
      </c>
      <c r="D8138" s="16" t="n">
        <f aca="false">LOGINV(B8138,$B$7,$C$7)</f>
        <v>14.9435298059456</v>
      </c>
      <c r="E8138" s="16" t="n">
        <f aca="false">LOGINV(C8138,$B$8,$C$8)</f>
        <v>245.187275135351</v>
      </c>
      <c r="F8138" s="16" t="n">
        <f aca="false">$B$5/100*E8138*2_Girdiler!$B$14*2_Girdiler!$B$15*2_Girdiler!$B$16</f>
        <v>6.16891184240544</v>
      </c>
      <c r="G8138" s="16" t="n">
        <f aca="false">MIN(MATCH(F8138,2_Girdiler!$B$20:$I$20,1),7)</f>
        <v>2</v>
      </c>
      <c r="H8138" s="16" t="n">
        <f aca="false">IF(F8138&gt;=40,2_Girdiler!$I$21+(F8138-40)*(2_Girdiler!$I$21-2_Girdiler!$H$21)/(2_Girdiler!$I$20-2_Girdiler!$H$20),INDEX(2_Girdiler!$B$21:$I$21,G8138)+(F8138-INDEX(2_Girdiler!$B$20:$I$20,G8138))*(INDEX(2_Girdiler!$B$21:$I$21,G8138+1)-INDEX(2_Girdiler!$B$21:$I$21,G8138))/(INDEX(2_Girdiler!$B$20:$I$20,G8138+1)-INDEX(2_Girdiler!$B$20:$I$20,G8138)))</f>
        <v>12.8702589478487</v>
      </c>
      <c r="I8138" s="16" t="n">
        <f aca="false">H8138/2_Girdiler!$B$17</f>
        <v>5.15635374513169</v>
      </c>
      <c r="J8138" s="16" t="n">
        <f aca="false">D8138+I8138</f>
        <v>20.0998835510772</v>
      </c>
    </row>
    <row r="8139" customFormat="false" ht="15" hidden="false" customHeight="false" outlineLevel="0" collapsed="false">
      <c r="A8139" s="0" t="n">
        <v>8127</v>
      </c>
      <c r="B8139" s="7" t="n">
        <v>0.167095</v>
      </c>
      <c r="C8139" s="7" t="n">
        <v>0.421778</v>
      </c>
      <c r="D8139" s="16" t="n">
        <f aca="false">LOGINV(B8139,$B$7,$C$7)</f>
        <v>7.90514655271214</v>
      </c>
      <c r="E8139" s="16" t="n">
        <f aca="false">LOGINV(C8139,$B$8,$C$8)</f>
        <v>96.1434741696431</v>
      </c>
      <c r="F8139" s="16" t="n">
        <f aca="false">$B$5/100*E8139*2_Girdiler!$B$14*2_Girdiler!$B$15*2_Girdiler!$B$16</f>
        <v>2.41896981010822</v>
      </c>
      <c r="G8139" s="16" t="n">
        <f aca="false">MIN(MATCH(F8139,2_Girdiler!$B$20:$I$20,1),7)</f>
        <v>1</v>
      </c>
      <c r="H8139" s="16" t="n">
        <f aca="false">IF(F8139&gt;=40,2_Girdiler!$I$21+(F8139-40)*(2_Girdiler!$I$21-2_Girdiler!$H$21)/(2_Girdiler!$I$20-2_Girdiler!$H$20),INDEX(2_Girdiler!$B$21:$I$21,G8139)+(F8139-INDEX(2_Girdiler!$B$20:$I$20,G8139))*(INDEX(2_Girdiler!$B$21:$I$21,G8139+1)-INDEX(2_Girdiler!$B$21:$I$21,G8139))/(INDEX(2_Girdiler!$B$20:$I$20,G8139+1)-INDEX(2_Girdiler!$B$20:$I$20,G8139)))</f>
        <v>5.32173358223808</v>
      </c>
      <c r="I8139" s="16" t="n">
        <f aca="false">H8139/2_Girdiler!$B$17</f>
        <v>2.13210480057616</v>
      </c>
      <c r="J8139" s="16" t="n">
        <f aca="false">D8139+I8139</f>
        <v>10.0372513532883</v>
      </c>
    </row>
    <row r="8140" customFormat="false" ht="15" hidden="false" customHeight="false" outlineLevel="0" collapsed="false">
      <c r="A8140" s="0" t="n">
        <v>8128</v>
      </c>
      <c r="B8140" s="7" t="n">
        <v>0.575097</v>
      </c>
      <c r="C8140" s="7" t="n">
        <v>0.144369</v>
      </c>
      <c r="D8140" s="16" t="n">
        <f aca="false">LOGINV(B8140,$B$7,$C$7)</f>
        <v>15.0496176768732</v>
      </c>
      <c r="E8140" s="16" t="n">
        <f aca="false">LOGINV(C8140,$B$8,$C$8)</f>
        <v>55.0599128893313</v>
      </c>
      <c r="F8140" s="16" t="n">
        <f aca="false">$B$5/100*E8140*2_Girdiler!$B$14*2_Girdiler!$B$15*2_Girdiler!$B$16</f>
        <v>1.38530740829558</v>
      </c>
      <c r="G8140" s="16" t="n">
        <f aca="false">MIN(MATCH(F8140,2_Girdiler!$B$20:$I$20,1),7)</f>
        <v>1</v>
      </c>
      <c r="H8140" s="16" t="n">
        <f aca="false">IF(F8140&gt;=40,2_Girdiler!$I$21+(F8140-40)*(2_Girdiler!$I$21-2_Girdiler!$H$21)/(2_Girdiler!$I$20-2_Girdiler!$H$20),INDEX(2_Girdiler!$B$21:$I$21,G8140)+(F8140-INDEX(2_Girdiler!$B$20:$I$20,G8140))*(INDEX(2_Girdiler!$B$21:$I$21,G8140+1)-INDEX(2_Girdiler!$B$21:$I$21,G8140))/(INDEX(2_Girdiler!$B$20:$I$20,G8140+1)-INDEX(2_Girdiler!$B$20:$I$20,G8140)))</f>
        <v>3.04767629825027</v>
      </c>
      <c r="I8140" s="16" t="n">
        <f aca="false">H8140/2_Girdiler!$B$17</f>
        <v>1.22102415795283</v>
      </c>
      <c r="J8140" s="16" t="n">
        <f aca="false">D8140+I8140</f>
        <v>16.270641834826</v>
      </c>
    </row>
    <row r="8141" customFormat="false" ht="15" hidden="false" customHeight="false" outlineLevel="0" collapsed="false">
      <c r="A8141" s="0" t="n">
        <v>8129</v>
      </c>
      <c r="B8141" s="7" t="n">
        <v>0.114304</v>
      </c>
      <c r="C8141" s="7" t="n">
        <v>0.027216</v>
      </c>
      <c r="D8141" s="16" t="n">
        <f aca="false">LOGINV(B8141,$B$7,$C$7)</f>
        <v>6.92208458954796</v>
      </c>
      <c r="E8141" s="16" t="n">
        <f aca="false">LOGINV(C8141,$B$8,$C$8)</f>
        <v>31.5535327955623</v>
      </c>
      <c r="F8141" s="16" t="n">
        <f aca="false">$B$5/100*E8141*2_Girdiler!$B$14*2_Girdiler!$B$15*2_Girdiler!$B$16</f>
        <v>0.793886885136348</v>
      </c>
      <c r="G8141" s="16" t="n">
        <f aca="false">MIN(MATCH(F8141,2_Girdiler!$B$20:$I$20,1),7)</f>
        <v>1</v>
      </c>
      <c r="H8141" s="16" t="n">
        <f aca="false">IF(F8141&gt;=40,2_Girdiler!$I$21+(F8141-40)*(2_Girdiler!$I$21-2_Girdiler!$H$21)/(2_Girdiler!$I$20-2_Girdiler!$H$20),INDEX(2_Girdiler!$B$21:$I$21,G8141)+(F8141-INDEX(2_Girdiler!$B$20:$I$20,G8141))*(INDEX(2_Girdiler!$B$21:$I$21,G8141+1)-INDEX(2_Girdiler!$B$21:$I$21,G8141))/(INDEX(2_Girdiler!$B$20:$I$20,G8141+1)-INDEX(2_Girdiler!$B$20:$I$20,G8141)))</f>
        <v>1.74655114729997</v>
      </c>
      <c r="I8141" s="16" t="n">
        <f aca="false">H8141/2_Girdiler!$B$17</f>
        <v>0.699740042988768</v>
      </c>
      <c r="J8141" s="16" t="n">
        <f aca="false">D8141+I8141</f>
        <v>7.62182463253672</v>
      </c>
    </row>
    <row r="8142" customFormat="false" ht="15" hidden="false" customHeight="false" outlineLevel="0" collapsed="false">
      <c r="A8142" s="0" t="n">
        <v>8130</v>
      </c>
      <c r="B8142" s="7" t="n">
        <v>0.963516</v>
      </c>
      <c r="C8142" s="7" t="n">
        <v>0.435191</v>
      </c>
      <c r="D8142" s="16" t="n">
        <f aca="false">LOGINV(B8142,$B$7,$C$7)</f>
        <v>36.7903420190997</v>
      </c>
      <c r="E8142" s="16" t="n">
        <f aca="false">LOGINV(C8142,$B$8,$C$8)</f>
        <v>98.2878808827268</v>
      </c>
      <c r="F8142" s="16" t="n">
        <f aca="false">$B$5/100*E8142*2_Girdiler!$B$14*2_Girdiler!$B$15*2_Girdiler!$B$16</f>
        <v>2.47292308300941</v>
      </c>
      <c r="G8142" s="16" t="n">
        <f aca="false">MIN(MATCH(F8142,2_Girdiler!$B$20:$I$20,1),7)</f>
        <v>1</v>
      </c>
      <c r="H8142" s="16" t="n">
        <f aca="false">IF(F8142&gt;=40,2_Girdiler!$I$21+(F8142-40)*(2_Girdiler!$I$21-2_Girdiler!$H$21)/(2_Girdiler!$I$20-2_Girdiler!$H$20),INDEX(2_Girdiler!$B$21:$I$21,G8142)+(F8142-INDEX(2_Girdiler!$B$20:$I$20,G8142))*(INDEX(2_Girdiler!$B$21:$I$21,G8142+1)-INDEX(2_Girdiler!$B$21:$I$21,G8142))/(INDEX(2_Girdiler!$B$20:$I$20,G8142+1)-INDEX(2_Girdiler!$B$20:$I$20,G8142)))</f>
        <v>5.44043078262069</v>
      </c>
      <c r="I8142" s="16" t="n">
        <f aca="false">H8142/2_Girdiler!$B$17</f>
        <v>2.17965976867816</v>
      </c>
      <c r="J8142" s="16" t="n">
        <f aca="false">D8142+I8142</f>
        <v>38.9700017877779</v>
      </c>
    </row>
    <row r="8143" customFormat="false" ht="15" hidden="false" customHeight="false" outlineLevel="0" collapsed="false">
      <c r="A8143" s="0" t="n">
        <v>8131</v>
      </c>
      <c r="B8143" s="7" t="n">
        <v>0.149758</v>
      </c>
      <c r="C8143" s="7" t="n">
        <v>0.712594</v>
      </c>
      <c r="D8143" s="16" t="n">
        <f aca="false">LOGINV(B8143,$B$7,$C$7)</f>
        <v>7.59517502811093</v>
      </c>
      <c r="E8143" s="16" t="n">
        <f aca="false">LOGINV(C8143,$B$8,$C$8)</f>
        <v>156.857991131738</v>
      </c>
      <c r="F8143" s="16" t="n">
        <f aca="false">$B$5/100*E8143*2_Girdiler!$B$14*2_Girdiler!$B$15*2_Girdiler!$B$16</f>
        <v>3.94654705687452</v>
      </c>
      <c r="G8143" s="16" t="n">
        <f aca="false">MIN(MATCH(F8143,2_Girdiler!$B$20:$I$20,1),7)</f>
        <v>1</v>
      </c>
      <c r="H8143" s="16" t="n">
        <f aca="false">IF(F8143&gt;=40,2_Girdiler!$I$21+(F8143-40)*(2_Girdiler!$I$21-2_Girdiler!$H$21)/(2_Girdiler!$I$20-2_Girdiler!$H$20),INDEX(2_Girdiler!$B$21:$I$21,G8143)+(F8143-INDEX(2_Girdiler!$B$20:$I$20,G8143))*(INDEX(2_Girdiler!$B$21:$I$21,G8143+1)-INDEX(2_Girdiler!$B$21:$I$21,G8143))/(INDEX(2_Girdiler!$B$20:$I$20,G8143+1)-INDEX(2_Girdiler!$B$20:$I$20,G8143)))</f>
        <v>8.68240352512393</v>
      </c>
      <c r="I8143" s="16" t="n">
        <f aca="false">H8143/2_Girdiler!$B$17</f>
        <v>3.47852705333491</v>
      </c>
      <c r="J8143" s="16" t="n">
        <f aca="false">D8143+I8143</f>
        <v>11.0737020814458</v>
      </c>
    </row>
    <row r="8144" customFormat="false" ht="15" hidden="false" customHeight="false" outlineLevel="0" collapsed="false">
      <c r="A8144" s="0" t="n">
        <v>8132</v>
      </c>
      <c r="B8144" s="7" t="n">
        <v>0.2691</v>
      </c>
      <c r="C8144" s="7" t="n">
        <v>0.110843</v>
      </c>
      <c r="D8144" s="16" t="n">
        <f aca="false">LOGINV(B8144,$B$7,$C$7)</f>
        <v>9.60899420452082</v>
      </c>
      <c r="E8144" s="16" t="n">
        <f aca="false">LOGINV(C8144,$B$8,$C$8)</f>
        <v>49.6198615697651</v>
      </c>
      <c r="F8144" s="16" t="n">
        <f aca="false">$B$5/100*E8144*2_Girdiler!$B$14*2_Girdiler!$B$15*2_Girdiler!$B$16</f>
        <v>1.24843571709529</v>
      </c>
      <c r="G8144" s="16" t="n">
        <f aca="false">MIN(MATCH(F8144,2_Girdiler!$B$20:$I$20,1),7)</f>
        <v>1</v>
      </c>
      <c r="H8144" s="16" t="n">
        <f aca="false">IF(F8144&gt;=40,2_Girdiler!$I$21+(F8144-40)*(2_Girdiler!$I$21-2_Girdiler!$H$21)/(2_Girdiler!$I$20-2_Girdiler!$H$20),INDEX(2_Girdiler!$B$21:$I$21,G8144)+(F8144-INDEX(2_Girdiler!$B$20:$I$20,G8144))*(INDEX(2_Girdiler!$B$21:$I$21,G8144+1)-INDEX(2_Girdiler!$B$21:$I$21,G8144))/(INDEX(2_Girdiler!$B$20:$I$20,G8144+1)-INDEX(2_Girdiler!$B$20:$I$20,G8144)))</f>
        <v>2.74655857760964</v>
      </c>
      <c r="I8144" s="16" t="n">
        <f aca="false">H8144/2_Girdiler!$B$17</f>
        <v>1.10038404551668</v>
      </c>
      <c r="J8144" s="16" t="n">
        <f aca="false">D8144+I8144</f>
        <v>10.7093782500375</v>
      </c>
    </row>
    <row r="8145" customFormat="false" ht="15" hidden="false" customHeight="false" outlineLevel="0" collapsed="false">
      <c r="A8145" s="0" t="n">
        <v>8133</v>
      </c>
      <c r="B8145" s="7" t="n">
        <v>0.657403</v>
      </c>
      <c r="C8145" s="7" t="n">
        <v>0.045533</v>
      </c>
      <c r="D8145" s="16" t="n">
        <f aca="false">LOGINV(B8145,$B$7,$C$7)</f>
        <v>16.9753451289911</v>
      </c>
      <c r="E8145" s="16" t="n">
        <f aca="false">LOGINV(C8145,$B$8,$C$8)</f>
        <v>36.6884671373736</v>
      </c>
      <c r="F8145" s="16" t="n">
        <f aca="false">$B$5/100*E8145*2_Girdiler!$B$14*2_Girdiler!$B$15*2_Girdiler!$B$16</f>
        <v>0.923081833176318</v>
      </c>
      <c r="G8145" s="16" t="n">
        <f aca="false">MIN(MATCH(F8145,2_Girdiler!$B$20:$I$20,1),7)</f>
        <v>1</v>
      </c>
      <c r="H8145" s="16" t="n">
        <f aca="false">IF(F8145&gt;=40,2_Girdiler!$I$21+(F8145-40)*(2_Girdiler!$I$21-2_Girdiler!$H$21)/(2_Girdiler!$I$20-2_Girdiler!$H$20),INDEX(2_Girdiler!$B$21:$I$21,G8145)+(F8145-INDEX(2_Girdiler!$B$20:$I$20,G8145))*(INDEX(2_Girdiler!$B$21:$I$21,G8145+1)-INDEX(2_Girdiler!$B$21:$I$21,G8145))/(INDEX(2_Girdiler!$B$20:$I$20,G8145+1)-INDEX(2_Girdiler!$B$20:$I$20,G8145)))</f>
        <v>2.0307800329879</v>
      </c>
      <c r="I8145" s="16" t="n">
        <f aca="false">H8145/2_Girdiler!$B$17</f>
        <v>0.813613795267588</v>
      </c>
      <c r="J8145" s="16" t="n">
        <f aca="false">D8145+I8145</f>
        <v>17.7889589242587</v>
      </c>
    </row>
    <row r="8146" customFormat="false" ht="15" hidden="false" customHeight="false" outlineLevel="0" collapsed="false">
      <c r="A8146" s="0" t="n">
        <v>8134</v>
      </c>
      <c r="B8146" s="7" t="n">
        <v>0.131926</v>
      </c>
      <c r="C8146" s="7" t="n">
        <v>0.273901</v>
      </c>
      <c r="D8146" s="16" t="n">
        <f aca="false">LOGINV(B8146,$B$7,$C$7)</f>
        <v>7.2644938436134</v>
      </c>
      <c r="E8146" s="16" t="n">
        <f aca="false">LOGINV(C8146,$B$8,$C$8)</f>
        <v>74.0874965270061</v>
      </c>
      <c r="F8146" s="16" t="n">
        <f aca="false">$B$5/100*E8146*2_Girdiler!$B$14*2_Girdiler!$B$15*2_Girdiler!$B$16</f>
        <v>1.86404141261947</v>
      </c>
      <c r="G8146" s="16" t="n">
        <f aca="false">MIN(MATCH(F8146,2_Girdiler!$B$20:$I$20,1),7)</f>
        <v>1</v>
      </c>
      <c r="H8146" s="16" t="n">
        <f aca="false">IF(F8146&gt;=40,2_Girdiler!$I$21+(F8146-40)*(2_Girdiler!$I$21-2_Girdiler!$H$21)/(2_Girdiler!$I$20-2_Girdiler!$H$20),INDEX(2_Girdiler!$B$21:$I$21,G8146)+(F8146-INDEX(2_Girdiler!$B$20:$I$20,G8146))*(INDEX(2_Girdiler!$B$21:$I$21,G8146+1)-INDEX(2_Girdiler!$B$21:$I$21,G8146))/(INDEX(2_Girdiler!$B$20:$I$20,G8146+1)-INDEX(2_Girdiler!$B$20:$I$20,G8146)))</f>
        <v>4.10089110776284</v>
      </c>
      <c r="I8146" s="16" t="n">
        <f aca="false">H8146/2_Girdiler!$B$17</f>
        <v>1.64298521945627</v>
      </c>
      <c r="J8146" s="16" t="n">
        <f aca="false">D8146+I8146</f>
        <v>8.90747906306967</v>
      </c>
    </row>
    <row r="8147" customFormat="false" ht="15" hidden="false" customHeight="false" outlineLevel="0" collapsed="false">
      <c r="A8147" s="0" t="n">
        <v>8135</v>
      </c>
      <c r="B8147" s="7" t="n">
        <v>0.309377</v>
      </c>
      <c r="C8147" s="7" t="n">
        <v>0.751378</v>
      </c>
      <c r="D8147" s="16" t="n">
        <f aca="false">LOGINV(B8147,$B$7,$C$7)</f>
        <v>10.2618000619249</v>
      </c>
      <c r="E8147" s="16" t="n">
        <f aca="false">LOGINV(C8147,$B$8,$C$8)</f>
        <v>169.256522869845</v>
      </c>
      <c r="F8147" s="16" t="n">
        <f aca="false">$B$5/100*E8147*2_Girdiler!$B$14*2_Girdiler!$B$15*2_Girdiler!$B$16</f>
        <v>4.25849411540531</v>
      </c>
      <c r="G8147" s="16" t="n">
        <f aca="false">MIN(MATCH(F8147,2_Girdiler!$B$20:$I$20,1),7)</f>
        <v>1</v>
      </c>
      <c r="H8147" s="16" t="n">
        <f aca="false">IF(F8147&gt;=40,2_Girdiler!$I$21+(F8147-40)*(2_Girdiler!$I$21-2_Girdiler!$H$21)/(2_Girdiler!$I$20-2_Girdiler!$H$20),INDEX(2_Girdiler!$B$21:$I$21,G8147)+(F8147-INDEX(2_Girdiler!$B$20:$I$20,G8147))*(INDEX(2_Girdiler!$B$21:$I$21,G8147+1)-INDEX(2_Girdiler!$B$21:$I$21,G8147))/(INDEX(2_Girdiler!$B$20:$I$20,G8147+1)-INDEX(2_Girdiler!$B$20:$I$20,G8147)))</f>
        <v>9.36868705389167</v>
      </c>
      <c r="I8147" s="16" t="n">
        <f aca="false">H8147/2_Girdiler!$B$17</f>
        <v>3.75348039018096</v>
      </c>
      <c r="J8147" s="16" t="n">
        <f aca="false">D8147+I8147</f>
        <v>14.0152804521059</v>
      </c>
    </row>
    <row r="8148" customFormat="false" ht="15" hidden="false" customHeight="false" outlineLevel="0" collapsed="false">
      <c r="A8148" s="0" t="n">
        <v>8136</v>
      </c>
      <c r="B8148" s="7" t="n">
        <v>0.962367</v>
      </c>
      <c r="C8148" s="7" t="n">
        <v>0.326943</v>
      </c>
      <c r="D8148" s="16" t="n">
        <f aca="false">LOGINV(B8148,$B$7,$C$7)</f>
        <v>36.5004798309034</v>
      </c>
      <c r="E8148" s="16" t="n">
        <f aca="false">LOGINV(C8148,$B$8,$C$8)</f>
        <v>81.7614685855068</v>
      </c>
      <c r="F8148" s="16" t="n">
        <f aca="false">$B$5/100*E8148*2_Girdiler!$B$14*2_Girdiler!$B$15*2_Girdiler!$B$16</f>
        <v>2.05711854961135</v>
      </c>
      <c r="G8148" s="16" t="n">
        <f aca="false">MIN(MATCH(F8148,2_Girdiler!$B$20:$I$20,1),7)</f>
        <v>1</v>
      </c>
      <c r="H8148" s="16" t="n">
        <f aca="false">IF(F8148&gt;=40,2_Girdiler!$I$21+(F8148-40)*(2_Girdiler!$I$21-2_Girdiler!$H$21)/(2_Girdiler!$I$20-2_Girdiler!$H$20),INDEX(2_Girdiler!$B$21:$I$21,G8148)+(F8148-INDEX(2_Girdiler!$B$20:$I$20,G8148))*(INDEX(2_Girdiler!$B$21:$I$21,G8148+1)-INDEX(2_Girdiler!$B$21:$I$21,G8148))/(INDEX(2_Girdiler!$B$20:$I$20,G8148+1)-INDEX(2_Girdiler!$B$20:$I$20,G8148)))</f>
        <v>4.52566080914497</v>
      </c>
      <c r="I8148" s="16" t="n">
        <f aca="false">H8148/2_Girdiler!$B$17</f>
        <v>1.81316538827924</v>
      </c>
      <c r="J8148" s="16" t="n">
        <f aca="false">D8148+I8148</f>
        <v>38.3136452191826</v>
      </c>
    </row>
    <row r="8149" customFormat="false" ht="15" hidden="false" customHeight="false" outlineLevel="0" collapsed="false">
      <c r="A8149" s="0" t="n">
        <v>8137</v>
      </c>
      <c r="B8149" s="7" t="n">
        <v>0.828351</v>
      </c>
      <c r="C8149" s="7" t="n">
        <v>0.667727</v>
      </c>
      <c r="D8149" s="16" t="n">
        <f aca="false">LOGINV(B8149,$B$7,$C$7)</f>
        <v>22.9663634466312</v>
      </c>
      <c r="E8149" s="16" t="n">
        <f aca="false">LOGINV(C8149,$B$8,$C$8)</f>
        <v>144.48087543411</v>
      </c>
      <c r="F8149" s="16" t="n">
        <f aca="false">$B$5/100*E8149*2_Girdiler!$B$14*2_Girdiler!$B$15*2_Girdiler!$B$16</f>
        <v>3.6351388259222</v>
      </c>
      <c r="G8149" s="16" t="n">
        <f aca="false">MIN(MATCH(F8149,2_Girdiler!$B$20:$I$20,1),7)</f>
        <v>1</v>
      </c>
      <c r="H8149" s="16" t="n">
        <f aca="false">IF(F8149&gt;=40,2_Girdiler!$I$21+(F8149-40)*(2_Girdiler!$I$21-2_Girdiler!$H$21)/(2_Girdiler!$I$20-2_Girdiler!$H$20),INDEX(2_Girdiler!$B$21:$I$21,G8149)+(F8149-INDEX(2_Girdiler!$B$20:$I$20,G8149))*(INDEX(2_Girdiler!$B$21:$I$21,G8149+1)-INDEX(2_Girdiler!$B$21:$I$21,G8149))/(INDEX(2_Girdiler!$B$20:$I$20,G8149+1)-INDEX(2_Girdiler!$B$20:$I$20,G8149)))</f>
        <v>7.99730541702885</v>
      </c>
      <c r="I8149" s="16" t="n">
        <f aca="false">H8149/2_Girdiler!$B$17</f>
        <v>3.20404864464297</v>
      </c>
      <c r="J8149" s="16" t="n">
        <f aca="false">D8149+I8149</f>
        <v>26.1704120912741</v>
      </c>
    </row>
    <row r="8150" customFormat="false" ht="15" hidden="false" customHeight="false" outlineLevel="0" collapsed="false">
      <c r="A8150" s="0" t="n">
        <v>8138</v>
      </c>
      <c r="B8150" s="7" t="n">
        <v>0.395752</v>
      </c>
      <c r="C8150" s="7" t="n">
        <v>0.78452</v>
      </c>
      <c r="D8150" s="16" t="n">
        <f aca="false">LOGINV(B8150,$B$7,$C$7)</f>
        <v>11.6866457249489</v>
      </c>
      <c r="E8150" s="16" t="n">
        <f aca="false">LOGINV(C8150,$B$8,$C$8)</f>
        <v>181.561159632942</v>
      </c>
      <c r="F8150" s="16" t="n">
        <f aca="false">$B$5/100*E8150*2_Girdiler!$B$14*2_Girdiler!$B$15*2_Girdiler!$B$16</f>
        <v>4.56807877636483</v>
      </c>
      <c r="G8150" s="16" t="n">
        <f aca="false">MIN(MATCH(F8150,2_Girdiler!$B$20:$I$20,1),7)</f>
        <v>1</v>
      </c>
      <c r="H8150" s="16" t="n">
        <f aca="false">IF(F8150&gt;=40,2_Girdiler!$I$21+(F8150-40)*(2_Girdiler!$I$21-2_Girdiler!$H$21)/(2_Girdiler!$I$20-2_Girdiler!$H$20),INDEX(2_Girdiler!$B$21:$I$21,G8150)+(F8150-INDEX(2_Girdiler!$B$20:$I$20,G8150))*(INDEX(2_Girdiler!$B$21:$I$21,G8150+1)-INDEX(2_Girdiler!$B$21:$I$21,G8150))/(INDEX(2_Girdiler!$B$20:$I$20,G8150+1)-INDEX(2_Girdiler!$B$20:$I$20,G8150)))</f>
        <v>10.0497733080026</v>
      </c>
      <c r="I8150" s="16" t="n">
        <f aca="false">H8150/2_Girdiler!$B$17</f>
        <v>4.02635148557797</v>
      </c>
      <c r="J8150" s="16" t="n">
        <f aca="false">D8150+I8150</f>
        <v>15.7129972105269</v>
      </c>
    </row>
    <row r="8151" customFormat="false" ht="15" hidden="false" customHeight="false" outlineLevel="0" collapsed="false">
      <c r="A8151" s="0" t="n">
        <v>8139</v>
      </c>
      <c r="B8151" s="7" t="n">
        <v>0.688749</v>
      </c>
      <c r="C8151" s="7" t="n">
        <v>0.81787</v>
      </c>
      <c r="D8151" s="16" t="n">
        <f aca="false">LOGINV(B8151,$B$7,$C$7)</f>
        <v>17.8180534826575</v>
      </c>
      <c r="E8151" s="16" t="n">
        <f aca="false">LOGINV(C8151,$B$8,$C$8)</f>
        <v>196.149432725889</v>
      </c>
      <c r="F8151" s="16" t="n">
        <f aca="false">$B$5/100*E8151*2_Girdiler!$B$14*2_Girdiler!$B$15*2_Girdiler!$B$16</f>
        <v>4.93511972738337</v>
      </c>
      <c r="G8151" s="16" t="n">
        <f aca="false">MIN(MATCH(F8151,2_Girdiler!$B$20:$I$20,1),7)</f>
        <v>1</v>
      </c>
      <c r="H8151" s="16" t="n">
        <f aca="false">IF(F8151&gt;=40,2_Girdiler!$I$21+(F8151-40)*(2_Girdiler!$I$21-2_Girdiler!$H$21)/(2_Girdiler!$I$20-2_Girdiler!$H$20),INDEX(2_Girdiler!$B$21:$I$21,G8151)+(F8151-INDEX(2_Girdiler!$B$20:$I$20,G8151))*(INDEX(2_Girdiler!$B$21:$I$21,G8151+1)-INDEX(2_Girdiler!$B$21:$I$21,G8151))/(INDEX(2_Girdiler!$B$20:$I$20,G8151+1)-INDEX(2_Girdiler!$B$20:$I$20,G8151)))</f>
        <v>10.8572634002434</v>
      </c>
      <c r="I8151" s="16" t="n">
        <f aca="false">H8151/2_Girdiler!$B$17</f>
        <v>4.34986514432829</v>
      </c>
      <c r="J8151" s="16" t="n">
        <f aca="false">D8151+I8151</f>
        <v>22.1679186269858</v>
      </c>
    </row>
    <row r="8152" customFormat="false" ht="15" hidden="false" customHeight="false" outlineLevel="0" collapsed="false">
      <c r="A8152" s="0" t="n">
        <v>8140</v>
      </c>
      <c r="B8152" s="7" t="n">
        <v>0.945333</v>
      </c>
      <c r="C8152" s="7" t="n">
        <v>0.080049</v>
      </c>
      <c r="D8152" s="16" t="n">
        <f aca="false">LOGINV(B8152,$B$7,$C$7)</f>
        <v>33.0593829694556</v>
      </c>
      <c r="E8152" s="16" t="n">
        <f aca="false">LOGINV(C8152,$B$8,$C$8)</f>
        <v>44.1003677993141</v>
      </c>
      <c r="F8152" s="16" t="n">
        <f aca="false">$B$5/100*E8152*2_Girdiler!$B$14*2_Girdiler!$B$15*2_Girdiler!$B$16</f>
        <v>1.10956525383074</v>
      </c>
      <c r="G8152" s="16" t="n">
        <f aca="false">MIN(MATCH(F8152,2_Girdiler!$B$20:$I$20,1),7)</f>
        <v>1</v>
      </c>
      <c r="H8152" s="16" t="n">
        <f aca="false">IF(F8152&gt;=40,2_Girdiler!$I$21+(F8152-40)*(2_Girdiler!$I$21-2_Girdiler!$H$21)/(2_Girdiler!$I$20-2_Girdiler!$H$20),INDEX(2_Girdiler!$B$21:$I$21,G8152)+(F8152-INDEX(2_Girdiler!$B$20:$I$20,G8152))*(INDEX(2_Girdiler!$B$21:$I$21,G8152+1)-INDEX(2_Girdiler!$B$21:$I$21,G8152))/(INDEX(2_Girdiler!$B$20:$I$20,G8152+1)-INDEX(2_Girdiler!$B$20:$I$20,G8152)))</f>
        <v>2.44104355842763</v>
      </c>
      <c r="I8152" s="16" t="n">
        <f aca="false">H8152/2_Girdiler!$B$17</f>
        <v>0.977982194882866</v>
      </c>
      <c r="J8152" s="16" t="n">
        <f aca="false">D8152+I8152</f>
        <v>34.0373651643385</v>
      </c>
    </row>
    <row r="8153" customFormat="false" ht="15" hidden="false" customHeight="false" outlineLevel="0" collapsed="false">
      <c r="A8153" s="0" t="n">
        <v>8141</v>
      </c>
      <c r="B8153" s="7" t="n">
        <v>0.099242</v>
      </c>
      <c r="C8153" s="7" t="n">
        <v>0.23068</v>
      </c>
      <c r="D8153" s="16" t="n">
        <f aca="false">LOGINV(B8153,$B$7,$C$7)</f>
        <v>6.61307651801188</v>
      </c>
      <c r="E8153" s="16" t="n">
        <f aca="false">LOGINV(C8153,$B$8,$C$8)</f>
        <v>67.8804329119335</v>
      </c>
      <c r="F8153" s="16" t="n">
        <f aca="false">$B$5/100*E8153*2_Girdiler!$B$14*2_Girdiler!$B$15*2_Girdiler!$B$16</f>
        <v>1.70787169206425</v>
      </c>
      <c r="G8153" s="16" t="n">
        <f aca="false">MIN(MATCH(F8153,2_Girdiler!$B$20:$I$20,1),7)</f>
        <v>1</v>
      </c>
      <c r="H8153" s="16" t="n">
        <f aca="false">IF(F8153&gt;=40,2_Girdiler!$I$21+(F8153-40)*(2_Girdiler!$I$21-2_Girdiler!$H$21)/(2_Girdiler!$I$20-2_Girdiler!$H$20),INDEX(2_Girdiler!$B$21:$I$21,G8153)+(F8153-INDEX(2_Girdiler!$B$20:$I$20,G8153))*(INDEX(2_Girdiler!$B$21:$I$21,G8153+1)-INDEX(2_Girdiler!$B$21:$I$21,G8153))/(INDEX(2_Girdiler!$B$20:$I$20,G8153+1)-INDEX(2_Girdiler!$B$20:$I$20,G8153)))</f>
        <v>3.75731772254134</v>
      </c>
      <c r="I8153" s="16" t="n">
        <f aca="false">H8153/2_Girdiler!$B$17</f>
        <v>1.50533562601817</v>
      </c>
      <c r="J8153" s="16" t="n">
        <f aca="false">D8153+I8153</f>
        <v>8.11841214403005</v>
      </c>
    </row>
    <row r="8154" customFormat="false" ht="15" hidden="false" customHeight="false" outlineLevel="0" collapsed="false">
      <c r="A8154" s="0" t="n">
        <v>8142</v>
      </c>
      <c r="B8154" s="7" t="n">
        <v>0.946403</v>
      </c>
      <c r="C8154" s="7" t="n">
        <v>0.237902</v>
      </c>
      <c r="D8154" s="16" t="n">
        <f aca="false">LOGINV(B8154,$B$7,$C$7)</f>
        <v>33.2393657515865</v>
      </c>
      <c r="E8154" s="16" t="n">
        <f aca="false">LOGINV(C8154,$B$8,$C$8)</f>
        <v>68.9198363432478</v>
      </c>
      <c r="F8154" s="16" t="n">
        <f aca="false">$B$5/100*E8154*2_Girdiler!$B$14*2_Girdiler!$B$15*2_Girdiler!$B$16</f>
        <v>1.73402308239611</v>
      </c>
      <c r="G8154" s="16" t="n">
        <f aca="false">MIN(MATCH(F8154,2_Girdiler!$B$20:$I$20,1),7)</f>
        <v>1</v>
      </c>
      <c r="H8154" s="16" t="n">
        <f aca="false">IF(F8154&gt;=40,2_Girdiler!$I$21+(F8154-40)*(2_Girdiler!$I$21-2_Girdiler!$H$21)/(2_Girdiler!$I$20-2_Girdiler!$H$20),INDEX(2_Girdiler!$B$21:$I$21,G8154)+(F8154-INDEX(2_Girdiler!$B$20:$I$20,G8154))*(INDEX(2_Girdiler!$B$21:$I$21,G8154+1)-INDEX(2_Girdiler!$B$21:$I$21,G8154))/(INDEX(2_Girdiler!$B$20:$I$20,G8154+1)-INDEX(2_Girdiler!$B$20:$I$20,G8154)))</f>
        <v>3.81485078127145</v>
      </c>
      <c r="I8154" s="16" t="n">
        <f aca="false">H8154/2_Girdiler!$B$17</f>
        <v>1.52838572967606</v>
      </c>
      <c r="J8154" s="16" t="n">
        <f aca="false">D8154+I8154</f>
        <v>34.7677514812626</v>
      </c>
    </row>
    <row r="8155" customFormat="false" ht="15" hidden="false" customHeight="false" outlineLevel="0" collapsed="false">
      <c r="A8155" s="0" t="n">
        <v>8143</v>
      </c>
      <c r="B8155" s="7" t="n">
        <v>0.127664</v>
      </c>
      <c r="C8155" s="7" t="n">
        <v>0.098332</v>
      </c>
      <c r="D8155" s="16" t="n">
        <f aca="false">LOGINV(B8155,$B$7,$C$7)</f>
        <v>7.18327733910186</v>
      </c>
      <c r="E8155" s="16" t="n">
        <f aca="false">LOGINV(C8155,$B$8,$C$8)</f>
        <v>47.4565587692299</v>
      </c>
      <c r="F8155" s="16" t="n">
        <f aca="false">$B$5/100*E8155*2_Girdiler!$B$14*2_Girdiler!$B$15*2_Girdiler!$B$16</f>
        <v>1.19400701863382</v>
      </c>
      <c r="G8155" s="16" t="n">
        <f aca="false">MIN(MATCH(F8155,2_Girdiler!$B$20:$I$20,1),7)</f>
        <v>1</v>
      </c>
      <c r="H8155" s="16" t="n">
        <f aca="false">IF(F8155&gt;=40,2_Girdiler!$I$21+(F8155-40)*(2_Girdiler!$I$21-2_Girdiler!$H$21)/(2_Girdiler!$I$20-2_Girdiler!$H$20),INDEX(2_Girdiler!$B$21:$I$21,G8155)+(F8155-INDEX(2_Girdiler!$B$20:$I$20,G8155))*(INDEX(2_Girdiler!$B$21:$I$21,G8155+1)-INDEX(2_Girdiler!$B$21:$I$21,G8155))/(INDEX(2_Girdiler!$B$20:$I$20,G8155+1)-INDEX(2_Girdiler!$B$20:$I$20,G8155)))</f>
        <v>2.62681544099441</v>
      </c>
      <c r="I8155" s="16" t="n">
        <f aca="false">H8155/2_Girdiler!$B$17</f>
        <v>1.05241003244969</v>
      </c>
      <c r="J8155" s="16" t="n">
        <f aca="false">D8155+I8155</f>
        <v>8.23568737155155</v>
      </c>
    </row>
    <row r="8156" customFormat="false" ht="15" hidden="false" customHeight="false" outlineLevel="0" collapsed="false">
      <c r="A8156" s="0" t="n">
        <v>8144</v>
      </c>
      <c r="B8156" s="7" t="n">
        <v>0.934557</v>
      </c>
      <c r="C8156" s="7" t="n">
        <v>0.781734</v>
      </c>
      <c r="D8156" s="16" t="n">
        <f aca="false">LOGINV(B8156,$B$7,$C$7)</f>
        <v>31.4317348737164</v>
      </c>
      <c r="E8156" s="16" t="n">
        <f aca="false">LOGINV(C8156,$B$8,$C$8)</f>
        <v>180.452683147575</v>
      </c>
      <c r="F8156" s="16" t="n">
        <f aca="false">$B$5/100*E8156*2_Girdiler!$B$14*2_Girdiler!$B$15*2_Girdiler!$B$16</f>
        <v>4.54018950799299</v>
      </c>
      <c r="G8156" s="16" t="n">
        <f aca="false">MIN(MATCH(F8156,2_Girdiler!$B$20:$I$20,1),7)</f>
        <v>1</v>
      </c>
      <c r="H8156" s="16" t="n">
        <f aca="false">IF(F8156&gt;=40,2_Girdiler!$I$21+(F8156-40)*(2_Girdiler!$I$21-2_Girdiler!$H$21)/(2_Girdiler!$I$20-2_Girdiler!$H$20),INDEX(2_Girdiler!$B$21:$I$21,G8156)+(F8156-INDEX(2_Girdiler!$B$20:$I$20,G8156))*(INDEX(2_Girdiler!$B$21:$I$21,G8156+1)-INDEX(2_Girdiler!$B$21:$I$21,G8156))/(INDEX(2_Girdiler!$B$20:$I$20,G8156+1)-INDEX(2_Girdiler!$B$20:$I$20,G8156)))</f>
        <v>9.98841691758459</v>
      </c>
      <c r="I8156" s="16" t="n">
        <f aca="false">H8156/2_Girdiler!$B$17</f>
        <v>4.00176959839126</v>
      </c>
      <c r="J8156" s="16" t="n">
        <f aca="false">D8156+I8156</f>
        <v>35.4335044721077</v>
      </c>
    </row>
    <row r="8157" customFormat="false" ht="15" hidden="false" customHeight="false" outlineLevel="0" collapsed="false">
      <c r="A8157" s="0" t="n">
        <v>8145</v>
      </c>
      <c r="B8157" s="7" t="n">
        <v>0.234283</v>
      </c>
      <c r="C8157" s="7" t="n">
        <v>0.66315</v>
      </c>
      <c r="D8157" s="16" t="n">
        <f aca="false">LOGINV(B8157,$B$7,$C$7)</f>
        <v>9.04116957608322</v>
      </c>
      <c r="E8157" s="16" t="n">
        <f aca="false">LOGINV(C8157,$B$8,$C$8)</f>
        <v>143.313318230591</v>
      </c>
      <c r="F8157" s="16" t="n">
        <f aca="false">$B$5/100*E8157*2_Girdiler!$B$14*2_Girdiler!$B$15*2_Girdiler!$B$16</f>
        <v>3.60576308668168</v>
      </c>
      <c r="G8157" s="16" t="n">
        <f aca="false">MIN(MATCH(F8157,2_Girdiler!$B$20:$I$20,1),7)</f>
        <v>1</v>
      </c>
      <c r="H8157" s="16" t="n">
        <f aca="false">IF(F8157&gt;=40,2_Girdiler!$I$21+(F8157-40)*(2_Girdiler!$I$21-2_Girdiler!$H$21)/(2_Girdiler!$I$20-2_Girdiler!$H$20),INDEX(2_Girdiler!$B$21:$I$21,G8157)+(F8157-INDEX(2_Girdiler!$B$20:$I$20,G8157))*(INDEX(2_Girdiler!$B$21:$I$21,G8157+1)-INDEX(2_Girdiler!$B$21:$I$21,G8157))/(INDEX(2_Girdiler!$B$20:$I$20,G8157+1)-INDEX(2_Girdiler!$B$20:$I$20,G8157)))</f>
        <v>7.93267879069969</v>
      </c>
      <c r="I8157" s="16" t="n">
        <f aca="false">H8157/2_Girdiler!$B$17</f>
        <v>3.17815656678674</v>
      </c>
      <c r="J8157" s="16" t="n">
        <f aca="false">D8157+I8157</f>
        <v>12.21932614287</v>
      </c>
    </row>
    <row r="8158" customFormat="false" ht="15" hidden="false" customHeight="false" outlineLevel="0" collapsed="false">
      <c r="A8158" s="0" t="n">
        <v>8146</v>
      </c>
      <c r="B8158" s="7" t="n">
        <v>0.688518</v>
      </c>
      <c r="C8158" s="7" t="n">
        <v>0.634685</v>
      </c>
      <c r="D8158" s="16" t="n">
        <f aca="false">LOGINV(B8158,$B$7,$C$7)</f>
        <v>17.8115640093342</v>
      </c>
      <c r="E8158" s="16" t="n">
        <f aca="false">LOGINV(C8158,$B$8,$C$8)</f>
        <v>136.382949294879</v>
      </c>
      <c r="F8158" s="16" t="n">
        <f aca="false">$B$5/100*E8158*2_Girdiler!$B$14*2_Girdiler!$B$15*2_Girdiler!$B$16</f>
        <v>3.43139500425915</v>
      </c>
      <c r="G8158" s="16" t="n">
        <f aca="false">MIN(MATCH(F8158,2_Girdiler!$B$20:$I$20,1),7)</f>
        <v>1</v>
      </c>
      <c r="H8158" s="16" t="n">
        <f aca="false">IF(F8158&gt;=40,2_Girdiler!$I$21+(F8158-40)*(2_Girdiler!$I$21-2_Girdiler!$H$21)/(2_Girdiler!$I$20-2_Girdiler!$H$20),INDEX(2_Girdiler!$B$21:$I$21,G8158)+(F8158-INDEX(2_Girdiler!$B$20:$I$20,G8158))*(INDEX(2_Girdiler!$B$21:$I$21,G8158+1)-INDEX(2_Girdiler!$B$21:$I$21,G8158))/(INDEX(2_Girdiler!$B$20:$I$20,G8158+1)-INDEX(2_Girdiler!$B$20:$I$20,G8158)))</f>
        <v>7.54906900937013</v>
      </c>
      <c r="I8158" s="16" t="n">
        <f aca="false">H8158/2_Girdiler!$B$17</f>
        <v>3.02446675054893</v>
      </c>
      <c r="J8158" s="16" t="n">
        <f aca="false">D8158+I8158</f>
        <v>20.8360307598831</v>
      </c>
    </row>
    <row r="8159" customFormat="false" ht="15" hidden="false" customHeight="false" outlineLevel="0" collapsed="false">
      <c r="A8159" s="0" t="n">
        <v>8147</v>
      </c>
      <c r="B8159" s="7" t="n">
        <v>0.344356</v>
      </c>
      <c r="C8159" s="7" t="n">
        <v>0.092236</v>
      </c>
      <c r="D8159" s="16" t="n">
        <f aca="false">LOGINV(B8159,$B$7,$C$7)</f>
        <v>10.8319874474331</v>
      </c>
      <c r="E8159" s="16" t="n">
        <f aca="false">LOGINV(C8159,$B$8,$C$8)</f>
        <v>46.3665837154966</v>
      </c>
      <c r="F8159" s="16" t="n">
        <f aca="false">$B$5/100*E8159*2_Girdiler!$B$14*2_Girdiler!$B$15*2_Girdiler!$B$16</f>
        <v>1.1665832462819</v>
      </c>
      <c r="G8159" s="16" t="n">
        <f aca="false">MIN(MATCH(F8159,2_Girdiler!$B$20:$I$20,1),7)</f>
        <v>1</v>
      </c>
      <c r="H8159" s="16" t="n">
        <f aca="false">IF(F8159&gt;=40,2_Girdiler!$I$21+(F8159-40)*(2_Girdiler!$I$21-2_Girdiler!$H$21)/(2_Girdiler!$I$20-2_Girdiler!$H$20),INDEX(2_Girdiler!$B$21:$I$21,G8159)+(F8159-INDEX(2_Girdiler!$B$20:$I$20,G8159))*(INDEX(2_Girdiler!$B$21:$I$21,G8159+1)-INDEX(2_Girdiler!$B$21:$I$21,G8159))/(INDEX(2_Girdiler!$B$20:$I$20,G8159+1)-INDEX(2_Girdiler!$B$20:$I$20,G8159)))</f>
        <v>2.56648314182017</v>
      </c>
      <c r="I8159" s="16" t="n">
        <f aca="false">H8159/2_Girdiler!$B$17</f>
        <v>1.02823843822923</v>
      </c>
      <c r="J8159" s="16" t="n">
        <f aca="false">D8159+I8159</f>
        <v>11.8602258856623</v>
      </c>
    </row>
    <row r="8160" customFormat="false" ht="15" hidden="false" customHeight="false" outlineLevel="0" collapsed="false">
      <c r="A8160" s="0" t="n">
        <v>8148</v>
      </c>
      <c r="B8160" s="7" t="n">
        <v>0.061256</v>
      </c>
      <c r="C8160" s="7" t="n">
        <v>0.717856</v>
      </c>
      <c r="D8160" s="16" t="n">
        <f aca="false">LOGINV(B8160,$B$7,$C$7)</f>
        <v>5.7258941797378</v>
      </c>
      <c r="E8160" s="16" t="n">
        <f aca="false">LOGINV(C8160,$B$8,$C$8)</f>
        <v>158.43581761036</v>
      </c>
      <c r="F8160" s="16" t="n">
        <f aca="false">$B$5/100*E8160*2_Girdiler!$B$14*2_Girdiler!$B$15*2_Girdiler!$B$16</f>
        <v>3.98624517107666</v>
      </c>
      <c r="G8160" s="16" t="n">
        <f aca="false">MIN(MATCH(F8160,2_Girdiler!$B$20:$I$20,1),7)</f>
        <v>1</v>
      </c>
      <c r="H8160" s="16" t="n">
        <f aca="false">IF(F8160&gt;=40,2_Girdiler!$I$21+(F8160-40)*(2_Girdiler!$I$21-2_Girdiler!$H$21)/(2_Girdiler!$I$20-2_Girdiler!$H$20),INDEX(2_Girdiler!$B$21:$I$21,G8160)+(F8160-INDEX(2_Girdiler!$B$20:$I$20,G8160))*(INDEX(2_Girdiler!$B$21:$I$21,G8160+1)-INDEX(2_Girdiler!$B$21:$I$21,G8160))/(INDEX(2_Girdiler!$B$20:$I$20,G8160+1)-INDEX(2_Girdiler!$B$20:$I$20,G8160)))</f>
        <v>8.76973937636864</v>
      </c>
      <c r="I8160" s="16" t="n">
        <f aca="false">H8160/2_Girdiler!$B$17</f>
        <v>3.51351737835282</v>
      </c>
      <c r="J8160" s="16" t="n">
        <f aca="false">D8160+I8160</f>
        <v>9.23941155809062</v>
      </c>
    </row>
    <row r="8161" customFormat="false" ht="15" hidden="false" customHeight="false" outlineLevel="0" collapsed="false">
      <c r="A8161" s="0" t="n">
        <v>8149</v>
      </c>
      <c r="B8161" s="7" t="n">
        <v>0.921909</v>
      </c>
      <c r="C8161" s="7" t="n">
        <v>0.721286</v>
      </c>
      <c r="D8161" s="16" t="n">
        <f aca="false">LOGINV(B8161,$B$7,$C$7)</f>
        <v>29.8507490703034</v>
      </c>
      <c r="E8161" s="16" t="n">
        <f aca="false">LOGINV(C8161,$B$8,$C$8)</f>
        <v>159.480558261225</v>
      </c>
      <c r="F8161" s="16" t="n">
        <f aca="false">$B$5/100*E8161*2_Girdiler!$B$14*2_Girdiler!$B$15*2_Girdiler!$B$16</f>
        <v>4.01253084585241</v>
      </c>
      <c r="G8161" s="16" t="n">
        <f aca="false">MIN(MATCH(F8161,2_Girdiler!$B$20:$I$20,1),7)</f>
        <v>1</v>
      </c>
      <c r="H8161" s="16" t="n">
        <f aca="false">IF(F8161&gt;=40,2_Girdiler!$I$21+(F8161-40)*(2_Girdiler!$I$21-2_Girdiler!$H$21)/(2_Girdiler!$I$20-2_Girdiler!$H$20),INDEX(2_Girdiler!$B$21:$I$21,G8161)+(F8161-INDEX(2_Girdiler!$B$20:$I$20,G8161))*(INDEX(2_Girdiler!$B$21:$I$21,G8161+1)-INDEX(2_Girdiler!$B$21:$I$21,G8161))/(INDEX(2_Girdiler!$B$20:$I$20,G8161+1)-INDEX(2_Girdiler!$B$20:$I$20,G8161)))</f>
        <v>8.8275678608753</v>
      </c>
      <c r="I8161" s="16" t="n">
        <f aca="false">H8161/2_Girdiler!$B$17</f>
        <v>3.53668584169684</v>
      </c>
      <c r="J8161" s="16" t="n">
        <f aca="false">D8161+I8161</f>
        <v>33.3874349120002</v>
      </c>
    </row>
    <row r="8162" customFormat="false" ht="15" hidden="false" customHeight="false" outlineLevel="0" collapsed="false">
      <c r="A8162" s="0" t="n">
        <v>8150</v>
      </c>
      <c r="B8162" s="7" t="n">
        <v>0.839572</v>
      </c>
      <c r="C8162" s="7" t="n">
        <v>0.686285</v>
      </c>
      <c r="D8162" s="16" t="n">
        <f aca="false">LOGINV(B8162,$B$7,$C$7)</f>
        <v>23.5501262184214</v>
      </c>
      <c r="E8162" s="16" t="n">
        <f aca="false">LOGINV(C8162,$B$8,$C$8)</f>
        <v>149.384088833337</v>
      </c>
      <c r="F8162" s="16" t="n">
        <f aca="false">$B$5/100*E8162*2_Girdiler!$B$14*2_Girdiler!$B$15*2_Girdiler!$B$16</f>
        <v>3.75850367504677</v>
      </c>
      <c r="G8162" s="16" t="n">
        <f aca="false">MIN(MATCH(F8162,2_Girdiler!$B$20:$I$20,1),7)</f>
        <v>1</v>
      </c>
      <c r="H8162" s="16" t="n">
        <f aca="false">IF(F8162&gt;=40,2_Girdiler!$I$21+(F8162-40)*(2_Girdiler!$I$21-2_Girdiler!$H$21)/(2_Girdiler!$I$20-2_Girdiler!$H$20),INDEX(2_Girdiler!$B$21:$I$21,G8162)+(F8162-INDEX(2_Girdiler!$B$20:$I$20,G8162))*(INDEX(2_Girdiler!$B$21:$I$21,G8162+1)-INDEX(2_Girdiler!$B$21:$I$21,G8162))/(INDEX(2_Girdiler!$B$20:$I$20,G8162+1)-INDEX(2_Girdiler!$B$20:$I$20,G8162)))</f>
        <v>8.26870808510289</v>
      </c>
      <c r="I8162" s="16" t="n">
        <f aca="false">H8162/2_Girdiler!$B$17</f>
        <v>3.31278368794186</v>
      </c>
      <c r="J8162" s="16" t="n">
        <f aca="false">D8162+I8162</f>
        <v>26.8629099063633</v>
      </c>
    </row>
    <row r="8163" customFormat="false" ht="15" hidden="false" customHeight="false" outlineLevel="0" collapsed="false">
      <c r="A8163" s="0" t="n">
        <v>8151</v>
      </c>
      <c r="B8163" s="7" t="n">
        <v>0.119123</v>
      </c>
      <c r="C8163" s="7" t="n">
        <v>0.286491</v>
      </c>
      <c r="D8163" s="16" t="n">
        <f aca="false">LOGINV(B8163,$B$7,$C$7)</f>
        <v>7.01753722657854</v>
      </c>
      <c r="E8163" s="16" t="n">
        <f aca="false">LOGINV(C8163,$B$8,$C$8)</f>
        <v>75.8974588124707</v>
      </c>
      <c r="F8163" s="16" t="n">
        <f aca="false">$B$5/100*E8163*2_Girdiler!$B$14*2_Girdiler!$B$15*2_Girdiler!$B$16</f>
        <v>1.90958006372176</v>
      </c>
      <c r="G8163" s="16" t="n">
        <f aca="false">MIN(MATCH(F8163,2_Girdiler!$B$20:$I$20,1),7)</f>
        <v>1</v>
      </c>
      <c r="H8163" s="16" t="n">
        <f aca="false">IF(F8163&gt;=40,2_Girdiler!$I$21+(F8163-40)*(2_Girdiler!$I$21-2_Girdiler!$H$21)/(2_Girdiler!$I$20-2_Girdiler!$H$20),INDEX(2_Girdiler!$B$21:$I$21,G8163)+(F8163-INDEX(2_Girdiler!$B$20:$I$20,G8163))*(INDEX(2_Girdiler!$B$21:$I$21,G8163+1)-INDEX(2_Girdiler!$B$21:$I$21,G8163))/(INDEX(2_Girdiler!$B$20:$I$20,G8163+1)-INDEX(2_Girdiler!$B$20:$I$20,G8163)))</f>
        <v>4.20107614018788</v>
      </c>
      <c r="I8163" s="16" t="n">
        <f aca="false">H8163/2_Girdiler!$B$17</f>
        <v>1.68312345360091</v>
      </c>
      <c r="J8163" s="16" t="n">
        <f aca="false">D8163+I8163</f>
        <v>8.70066068017945</v>
      </c>
    </row>
    <row r="8164" customFormat="false" ht="15" hidden="false" customHeight="false" outlineLevel="0" collapsed="false">
      <c r="A8164" s="0" t="n">
        <v>8152</v>
      </c>
      <c r="B8164" s="7" t="n">
        <v>0.432382</v>
      </c>
      <c r="C8164" s="7" t="n">
        <v>0.097774</v>
      </c>
      <c r="D8164" s="16" t="n">
        <f aca="false">LOGINV(B8164,$B$7,$C$7)</f>
        <v>12.3156097389031</v>
      </c>
      <c r="E8164" s="16" t="n">
        <f aca="false">LOGINV(C8164,$B$8,$C$8)</f>
        <v>47.3578516046345</v>
      </c>
      <c r="F8164" s="16" t="n">
        <f aca="false">$B$5/100*E8164*2_Girdiler!$B$14*2_Girdiler!$B$15*2_Girdiler!$B$16</f>
        <v>1.1915235463726</v>
      </c>
      <c r="G8164" s="16" t="n">
        <f aca="false">MIN(MATCH(F8164,2_Girdiler!$B$20:$I$20,1),7)</f>
        <v>1</v>
      </c>
      <c r="H8164" s="16" t="n">
        <f aca="false">IF(F8164&gt;=40,2_Girdiler!$I$21+(F8164-40)*(2_Girdiler!$I$21-2_Girdiler!$H$21)/(2_Girdiler!$I$20-2_Girdiler!$H$20),INDEX(2_Girdiler!$B$21:$I$21,G8164)+(F8164-INDEX(2_Girdiler!$B$20:$I$20,G8164))*(INDEX(2_Girdiler!$B$21:$I$21,G8164+1)-INDEX(2_Girdiler!$B$21:$I$21,G8164))/(INDEX(2_Girdiler!$B$20:$I$20,G8164+1)-INDEX(2_Girdiler!$B$20:$I$20,G8164)))</f>
        <v>2.62135180201973</v>
      </c>
      <c r="I8164" s="16" t="n">
        <f aca="false">H8164/2_Girdiler!$B$17</f>
        <v>1.05022107452713</v>
      </c>
      <c r="J8164" s="16" t="n">
        <f aca="false">D8164+I8164</f>
        <v>13.3658308134303</v>
      </c>
    </row>
    <row r="8165" customFormat="false" ht="15" hidden="false" customHeight="false" outlineLevel="0" collapsed="false">
      <c r="A8165" s="0" t="n">
        <v>8153</v>
      </c>
      <c r="B8165" s="7" t="n">
        <v>0.025781</v>
      </c>
      <c r="C8165" s="7" t="n">
        <v>0.13648</v>
      </c>
      <c r="D8165" s="16" t="n">
        <f aca="false">LOGINV(B8165,$B$7,$C$7)</f>
        <v>4.57528475138207</v>
      </c>
      <c r="E8165" s="16" t="n">
        <f aca="false">LOGINV(C8165,$B$8,$C$8)</f>
        <v>53.8168106094143</v>
      </c>
      <c r="F8165" s="16" t="n">
        <f aca="false">$B$5/100*E8165*2_Girdiler!$B$14*2_Girdiler!$B$15*2_Girdiler!$B$16</f>
        <v>1.35403095493286</v>
      </c>
      <c r="G8165" s="16" t="n">
        <f aca="false">MIN(MATCH(F8165,2_Girdiler!$B$20:$I$20,1),7)</f>
        <v>1</v>
      </c>
      <c r="H8165" s="16" t="n">
        <f aca="false">IF(F8165&gt;=40,2_Girdiler!$I$21+(F8165-40)*(2_Girdiler!$I$21-2_Girdiler!$H$21)/(2_Girdiler!$I$20-2_Girdiler!$H$20),INDEX(2_Girdiler!$B$21:$I$21,G8165)+(F8165-INDEX(2_Girdiler!$B$20:$I$20,G8165))*(INDEX(2_Girdiler!$B$21:$I$21,G8165+1)-INDEX(2_Girdiler!$B$21:$I$21,G8165))/(INDEX(2_Girdiler!$B$20:$I$20,G8165+1)-INDEX(2_Girdiler!$B$20:$I$20,G8165)))</f>
        <v>2.9788681008523</v>
      </c>
      <c r="I8165" s="16" t="n">
        <f aca="false">H8165/2_Girdiler!$B$17</f>
        <v>1.1934567711748</v>
      </c>
      <c r="J8165" s="16" t="n">
        <f aca="false">D8165+I8165</f>
        <v>5.76874152255687</v>
      </c>
    </row>
    <row r="8166" customFormat="false" ht="15" hidden="false" customHeight="false" outlineLevel="0" collapsed="false">
      <c r="A8166" s="0" t="n">
        <v>8154</v>
      </c>
      <c r="B8166" s="7" t="n">
        <v>0.283822</v>
      </c>
      <c r="C8166" s="7" t="n">
        <v>0.902088</v>
      </c>
      <c r="D8166" s="16" t="n">
        <f aca="false">LOGINV(B8166,$B$7,$C$7)</f>
        <v>9.84764277225201</v>
      </c>
      <c r="E8166" s="16" t="n">
        <f aca="false">LOGINV(C8166,$B$8,$C$8)</f>
        <v>251.692927629224</v>
      </c>
      <c r="F8166" s="16" t="n">
        <f aca="false">$B$5/100*E8166*2_Girdiler!$B$14*2_Girdiler!$B$15*2_Girdiler!$B$16</f>
        <v>6.33259405915127</v>
      </c>
      <c r="G8166" s="16" t="n">
        <f aca="false">MIN(MATCH(F8166,2_Girdiler!$B$20:$I$20,1),7)</f>
        <v>2</v>
      </c>
      <c r="H8166" s="16" t="n">
        <f aca="false">IF(F8166&gt;=40,2_Girdiler!$I$21+(F8166-40)*(2_Girdiler!$I$21-2_Girdiler!$H$21)/(2_Girdiler!$I$20-2_Girdiler!$H$20),INDEX(2_Girdiler!$B$21:$I$21,G8166)+(F8166-INDEX(2_Girdiler!$B$20:$I$20,G8166))*(INDEX(2_Girdiler!$B$21:$I$21,G8166+1)-INDEX(2_Girdiler!$B$21:$I$21,G8166))/(INDEX(2_Girdiler!$B$20:$I$20,G8166+1)-INDEX(2_Girdiler!$B$20:$I$20,G8166)))</f>
        <v>13.132150494642</v>
      </c>
      <c r="I8166" s="16" t="n">
        <f aca="false">H8166/2_Girdiler!$B$17</f>
        <v>5.26127824304568</v>
      </c>
      <c r="J8166" s="16" t="n">
        <f aca="false">D8166+I8166</f>
        <v>15.1089210152977</v>
      </c>
    </row>
    <row r="8167" customFormat="false" ht="15" hidden="false" customHeight="false" outlineLevel="0" collapsed="false">
      <c r="A8167" s="0" t="n">
        <v>8155</v>
      </c>
      <c r="B8167" s="7" t="n">
        <v>0.596846</v>
      </c>
      <c r="C8167" s="7" t="n">
        <v>0.012656</v>
      </c>
      <c r="D8167" s="16" t="n">
        <f aca="false">LOGINV(B8167,$B$7,$C$7)</f>
        <v>15.5252829878923</v>
      </c>
      <c r="E8167" s="16" t="n">
        <f aca="false">LOGINV(C8167,$B$8,$C$8)</f>
        <v>25.7774206260541</v>
      </c>
      <c r="F8167" s="16" t="n">
        <f aca="false">$B$5/100*E8167*2_Girdiler!$B$14*2_Girdiler!$B$15*2_Girdiler!$B$16</f>
        <v>0.64855990295152</v>
      </c>
      <c r="G8167" s="16" t="n">
        <f aca="false">MIN(MATCH(F8167,2_Girdiler!$B$20:$I$20,1),7)</f>
        <v>1</v>
      </c>
      <c r="H8167" s="16" t="n">
        <f aca="false">IF(F8167&gt;=40,2_Girdiler!$I$21+(F8167-40)*(2_Girdiler!$I$21-2_Girdiler!$H$21)/(2_Girdiler!$I$20-2_Girdiler!$H$20),INDEX(2_Girdiler!$B$21:$I$21,G8167)+(F8167-INDEX(2_Girdiler!$B$20:$I$20,G8167))*(INDEX(2_Girdiler!$B$21:$I$21,G8167+1)-INDEX(2_Girdiler!$B$21:$I$21,G8167))/(INDEX(2_Girdiler!$B$20:$I$20,G8167+1)-INDEX(2_Girdiler!$B$20:$I$20,G8167)))</f>
        <v>1.42683178649334</v>
      </c>
      <c r="I8167" s="16" t="n">
        <f aca="false">H8167/2_Girdiler!$B$17</f>
        <v>0.57164735035791</v>
      </c>
      <c r="J8167" s="16" t="n">
        <f aca="false">D8167+I8167</f>
        <v>16.0969303382502</v>
      </c>
    </row>
    <row r="8168" customFormat="false" ht="15" hidden="false" customHeight="false" outlineLevel="0" collapsed="false">
      <c r="A8168" s="0" t="n">
        <v>8156</v>
      </c>
      <c r="B8168" s="7" t="n">
        <v>0.32688</v>
      </c>
      <c r="C8168" s="7" t="n">
        <v>0.95961</v>
      </c>
      <c r="D8168" s="16" t="n">
        <f aca="false">LOGINV(B8168,$B$7,$C$7)</f>
        <v>10.5463632089779</v>
      </c>
      <c r="E8168" s="16" t="n">
        <f aca="false">LOGINV(C8168,$B$8,$C$8)</f>
        <v>337.10250474797</v>
      </c>
      <c r="F8168" s="16" t="n">
        <f aca="false">$B$5/100*E8168*2_Girdiler!$B$14*2_Girdiler!$B$15*2_Girdiler!$B$16</f>
        <v>8.48149901945893</v>
      </c>
      <c r="G8168" s="16" t="n">
        <f aca="false">MIN(MATCH(F8168,2_Girdiler!$B$20:$I$20,1),7)</f>
        <v>2</v>
      </c>
      <c r="H8168" s="16" t="n">
        <f aca="false">IF(F8168&gt;=40,2_Girdiler!$I$21+(F8168-40)*(2_Girdiler!$I$21-2_Girdiler!$H$21)/(2_Girdiler!$I$20-2_Girdiler!$H$20),INDEX(2_Girdiler!$B$21:$I$21,G8168)+(F8168-INDEX(2_Girdiler!$B$20:$I$20,G8168))*(INDEX(2_Girdiler!$B$21:$I$21,G8168+1)-INDEX(2_Girdiler!$B$21:$I$21,G8168))/(INDEX(2_Girdiler!$B$20:$I$20,G8168+1)-INDEX(2_Girdiler!$B$20:$I$20,G8168)))</f>
        <v>16.5703984311343</v>
      </c>
      <c r="I8168" s="16" t="n">
        <f aca="false">H8168/2_Girdiler!$B$17</f>
        <v>6.63878142273009</v>
      </c>
      <c r="J8168" s="16" t="n">
        <f aca="false">D8168+I8168</f>
        <v>17.185144631708</v>
      </c>
    </row>
    <row r="8169" customFormat="false" ht="15" hidden="false" customHeight="false" outlineLevel="0" collapsed="false">
      <c r="A8169" s="0" t="n">
        <v>8157</v>
      </c>
      <c r="B8169" s="7" t="n">
        <v>0.270649</v>
      </c>
      <c r="C8169" s="7" t="n">
        <v>0.962537</v>
      </c>
      <c r="D8169" s="16" t="n">
        <f aca="false">LOGINV(B8169,$B$7,$C$7)</f>
        <v>9.63412479646642</v>
      </c>
      <c r="E8169" s="16" t="n">
        <f aca="false">LOGINV(C8169,$B$8,$C$8)</f>
        <v>344.747071362998</v>
      </c>
      <c r="F8169" s="16" t="n">
        <f aca="false">$B$5/100*E8169*2_Girdiler!$B$14*2_Girdiler!$B$15*2_Girdiler!$B$16</f>
        <v>8.67383631549303</v>
      </c>
      <c r="G8169" s="16" t="n">
        <f aca="false">MIN(MATCH(F8169,2_Girdiler!$B$20:$I$20,1),7)</f>
        <v>2</v>
      </c>
      <c r="H8169" s="16" t="n">
        <f aca="false">IF(F8169&gt;=40,2_Girdiler!$I$21+(F8169-40)*(2_Girdiler!$I$21-2_Girdiler!$H$21)/(2_Girdiler!$I$20-2_Girdiler!$H$20),INDEX(2_Girdiler!$B$21:$I$21,G8169)+(F8169-INDEX(2_Girdiler!$B$20:$I$20,G8169))*(INDEX(2_Girdiler!$B$21:$I$21,G8169+1)-INDEX(2_Girdiler!$B$21:$I$21,G8169))/(INDEX(2_Girdiler!$B$20:$I$20,G8169+1)-INDEX(2_Girdiler!$B$20:$I$20,G8169)))</f>
        <v>16.8781381047888</v>
      </c>
      <c r="I8169" s="16" t="n">
        <f aca="false">H8169/2_Girdiler!$B$17</f>
        <v>6.76207456121348</v>
      </c>
      <c r="J8169" s="16" t="n">
        <f aca="false">D8169+I8169</f>
        <v>16.3961993576799</v>
      </c>
    </row>
    <row r="8170" customFormat="false" ht="15" hidden="false" customHeight="false" outlineLevel="0" collapsed="false">
      <c r="A8170" s="0" t="n">
        <v>8158</v>
      </c>
      <c r="B8170" s="7" t="n">
        <v>0.068233</v>
      </c>
      <c r="C8170" s="7" t="n">
        <v>0.376496</v>
      </c>
      <c r="D8170" s="16" t="n">
        <f aca="false">LOGINV(B8170,$B$7,$C$7)</f>
        <v>5.9049215552441</v>
      </c>
      <c r="E8170" s="16" t="n">
        <f aca="false">LOGINV(C8170,$B$8,$C$8)</f>
        <v>89.1296822340575</v>
      </c>
      <c r="F8170" s="16" t="n">
        <f aca="false">$B$5/100*E8170*2_Girdiler!$B$14*2_Girdiler!$B$15*2_Girdiler!$B$16</f>
        <v>2.24250280500889</v>
      </c>
      <c r="G8170" s="16" t="n">
        <f aca="false">MIN(MATCH(F8170,2_Girdiler!$B$20:$I$20,1),7)</f>
        <v>1</v>
      </c>
      <c r="H8170" s="16" t="n">
        <f aca="false">IF(F8170&gt;=40,2_Girdiler!$I$21+(F8170-40)*(2_Girdiler!$I$21-2_Girdiler!$H$21)/(2_Girdiler!$I$20-2_Girdiler!$H$20),INDEX(2_Girdiler!$B$21:$I$21,G8170)+(F8170-INDEX(2_Girdiler!$B$20:$I$20,G8170))*(INDEX(2_Girdiler!$B$21:$I$21,G8170+1)-INDEX(2_Girdiler!$B$21:$I$21,G8170))/(INDEX(2_Girdiler!$B$20:$I$20,G8170+1)-INDEX(2_Girdiler!$B$20:$I$20,G8170)))</f>
        <v>4.93350617101955</v>
      </c>
      <c r="I8170" s="16" t="n">
        <f aca="false">H8170/2_Girdiler!$B$17</f>
        <v>1.9765649723636</v>
      </c>
      <c r="J8170" s="16" t="n">
        <f aca="false">D8170+I8170</f>
        <v>7.8814865276077</v>
      </c>
    </row>
    <row r="8171" customFormat="false" ht="15" hidden="false" customHeight="false" outlineLevel="0" collapsed="false">
      <c r="A8171" s="0" t="n">
        <v>8159</v>
      </c>
      <c r="B8171" s="7" t="n">
        <v>0.986773</v>
      </c>
      <c r="C8171" s="7" t="n">
        <v>0.946917</v>
      </c>
      <c r="D8171" s="16" t="n">
        <f aca="false">LOGINV(B8171,$B$7,$C$7)</f>
        <v>46.662407436212</v>
      </c>
      <c r="E8171" s="16" t="n">
        <f aca="false">LOGINV(C8171,$B$8,$C$8)</f>
        <v>309.866973987162</v>
      </c>
      <c r="F8171" s="16" t="n">
        <f aca="false">$B$5/100*E8171*2_Girdiler!$B$14*2_Girdiler!$B$15*2_Girdiler!$B$16</f>
        <v>7.79625306551701</v>
      </c>
      <c r="G8171" s="16" t="n">
        <f aca="false">MIN(MATCH(F8171,2_Girdiler!$B$20:$I$20,1),7)</f>
        <v>2</v>
      </c>
      <c r="H8171" s="16" t="n">
        <f aca="false">IF(F8171&gt;=40,2_Girdiler!$I$21+(F8171-40)*(2_Girdiler!$I$21-2_Girdiler!$H$21)/(2_Girdiler!$I$20-2_Girdiler!$H$20),INDEX(2_Girdiler!$B$21:$I$21,G8171)+(F8171-INDEX(2_Girdiler!$B$20:$I$20,G8171))*(INDEX(2_Girdiler!$B$21:$I$21,G8171+1)-INDEX(2_Girdiler!$B$21:$I$21,G8171))/(INDEX(2_Girdiler!$B$20:$I$20,G8171+1)-INDEX(2_Girdiler!$B$20:$I$20,G8171)))</f>
        <v>15.4740049048272</v>
      </c>
      <c r="I8171" s="16" t="n">
        <f aca="false">H8171/2_Girdiler!$B$17</f>
        <v>6.19952119584424</v>
      </c>
      <c r="J8171" s="16" t="n">
        <f aca="false">D8171+I8171</f>
        <v>52.8619286320562</v>
      </c>
    </row>
    <row r="8172" customFormat="false" ht="15" hidden="false" customHeight="false" outlineLevel="0" collapsed="false">
      <c r="A8172" s="0" t="n">
        <v>8160</v>
      </c>
      <c r="B8172" s="7" t="n">
        <v>0.022594</v>
      </c>
      <c r="C8172" s="7" t="n">
        <v>0.08967</v>
      </c>
      <c r="D8172" s="16" t="n">
        <f aca="false">LOGINV(B8172,$B$7,$C$7)</f>
        <v>4.43436053813008</v>
      </c>
      <c r="E8172" s="16" t="n">
        <f aca="false">LOGINV(C8172,$B$8,$C$8)</f>
        <v>45.8996824151179</v>
      </c>
      <c r="F8172" s="16" t="n">
        <f aca="false">$B$5/100*E8172*2_Girdiler!$B$14*2_Girdiler!$B$15*2_Girdiler!$B$16</f>
        <v>1.15483600956437</v>
      </c>
      <c r="G8172" s="16" t="n">
        <f aca="false">MIN(MATCH(F8172,2_Girdiler!$B$20:$I$20,1),7)</f>
        <v>1</v>
      </c>
      <c r="H8172" s="16" t="n">
        <f aca="false">IF(F8172&gt;=40,2_Girdiler!$I$21+(F8172-40)*(2_Girdiler!$I$21-2_Girdiler!$H$21)/(2_Girdiler!$I$20-2_Girdiler!$H$20),INDEX(2_Girdiler!$B$21:$I$21,G8172)+(F8172-INDEX(2_Girdiler!$B$20:$I$20,G8172))*(INDEX(2_Girdiler!$B$21:$I$21,G8172+1)-INDEX(2_Girdiler!$B$21:$I$21,G8172))/(INDEX(2_Girdiler!$B$20:$I$20,G8172+1)-INDEX(2_Girdiler!$B$20:$I$20,G8172)))</f>
        <v>2.54063922104161</v>
      </c>
      <c r="I8172" s="16" t="n">
        <f aca="false">H8172/2_Girdiler!$B$17</f>
        <v>1.01788430330193</v>
      </c>
      <c r="J8172" s="16" t="n">
        <f aca="false">D8172+I8172</f>
        <v>5.452244841432</v>
      </c>
    </row>
    <row r="8173" customFormat="false" ht="15" hidden="false" customHeight="false" outlineLevel="0" collapsed="false">
      <c r="A8173" s="0" t="n">
        <v>8161</v>
      </c>
      <c r="B8173" s="7" t="n">
        <v>0.07738</v>
      </c>
      <c r="C8173" s="7" t="n">
        <v>0.225829</v>
      </c>
      <c r="D8173" s="16" t="n">
        <f aca="false">LOGINV(B8173,$B$7,$C$7)</f>
        <v>6.12675745106224</v>
      </c>
      <c r="E8173" s="16" t="n">
        <f aca="false">LOGINV(C8173,$B$8,$C$8)</f>
        <v>67.1810418417939</v>
      </c>
      <c r="F8173" s="16" t="n">
        <f aca="false">$B$5/100*E8173*2_Girdiler!$B$14*2_Girdiler!$B$15*2_Girdiler!$B$16</f>
        <v>1.69027501273953</v>
      </c>
      <c r="G8173" s="16" t="n">
        <f aca="false">MIN(MATCH(F8173,2_Girdiler!$B$20:$I$20,1),7)</f>
        <v>1</v>
      </c>
      <c r="H8173" s="16" t="n">
        <f aca="false">IF(F8173&gt;=40,2_Girdiler!$I$21+(F8173-40)*(2_Girdiler!$I$21-2_Girdiler!$H$21)/(2_Girdiler!$I$20-2_Girdiler!$H$20),INDEX(2_Girdiler!$B$21:$I$21,G8173)+(F8173-INDEX(2_Girdiler!$B$20:$I$20,G8173))*(INDEX(2_Girdiler!$B$21:$I$21,G8173+1)-INDEX(2_Girdiler!$B$21:$I$21,G8173))/(INDEX(2_Girdiler!$B$20:$I$20,G8173+1)-INDEX(2_Girdiler!$B$20:$I$20,G8173)))</f>
        <v>3.71860502802697</v>
      </c>
      <c r="I8173" s="16" t="n">
        <f aca="false">H8173/2_Girdiler!$B$17</f>
        <v>1.4898257323826</v>
      </c>
      <c r="J8173" s="16" t="n">
        <f aca="false">D8173+I8173</f>
        <v>7.61658318344484</v>
      </c>
    </row>
    <row r="8174" customFormat="false" ht="15" hidden="false" customHeight="false" outlineLevel="0" collapsed="false">
      <c r="A8174" s="0" t="n">
        <v>8162</v>
      </c>
      <c r="B8174" s="7" t="n">
        <v>0.442566</v>
      </c>
      <c r="C8174" s="7" t="n">
        <v>0.235006</v>
      </c>
      <c r="D8174" s="16" t="n">
        <f aca="false">LOGINV(B8174,$B$7,$C$7)</f>
        <v>12.4943219440113</v>
      </c>
      <c r="E8174" s="16" t="n">
        <f aca="false">LOGINV(C8174,$B$8,$C$8)</f>
        <v>68.503269388099</v>
      </c>
      <c r="F8174" s="16" t="n">
        <f aca="false">$B$5/100*E8174*2_Girdiler!$B$14*2_Girdiler!$B$15*2_Girdiler!$B$16</f>
        <v>1.72354225780457</v>
      </c>
      <c r="G8174" s="16" t="n">
        <f aca="false">MIN(MATCH(F8174,2_Girdiler!$B$20:$I$20,1),7)</f>
        <v>1</v>
      </c>
      <c r="H8174" s="16" t="n">
        <f aca="false">IF(F8174&gt;=40,2_Girdiler!$I$21+(F8174-40)*(2_Girdiler!$I$21-2_Girdiler!$H$21)/(2_Girdiler!$I$20-2_Girdiler!$H$20),INDEX(2_Girdiler!$B$21:$I$21,G8174)+(F8174-INDEX(2_Girdiler!$B$20:$I$20,G8174))*(INDEX(2_Girdiler!$B$21:$I$21,G8174+1)-INDEX(2_Girdiler!$B$21:$I$21,G8174))/(INDEX(2_Girdiler!$B$20:$I$20,G8174+1)-INDEX(2_Girdiler!$B$20:$I$20,G8174)))</f>
        <v>3.79179296717005</v>
      </c>
      <c r="I8174" s="16" t="n">
        <f aca="false">H8174/2_Girdiler!$B$17</f>
        <v>1.51914782338544</v>
      </c>
      <c r="J8174" s="16" t="n">
        <f aca="false">D8174+I8174</f>
        <v>14.0134697673967</v>
      </c>
    </row>
    <row r="8175" customFormat="false" ht="15" hidden="false" customHeight="false" outlineLevel="0" collapsed="false">
      <c r="A8175" s="0" t="n">
        <v>8163</v>
      </c>
      <c r="B8175" s="7" t="n">
        <v>0.373797</v>
      </c>
      <c r="C8175" s="7" t="n">
        <v>0.433219</v>
      </c>
      <c r="D8175" s="16" t="n">
        <f aca="false">LOGINV(B8175,$B$7,$C$7)</f>
        <v>11.318303172316</v>
      </c>
      <c r="E8175" s="16" t="n">
        <f aca="false">LOGINV(C8175,$B$8,$C$8)</f>
        <v>97.9704480588604</v>
      </c>
      <c r="F8175" s="16" t="n">
        <f aca="false">$B$5/100*E8175*2_Girdiler!$B$14*2_Girdiler!$B$15*2_Girdiler!$B$16</f>
        <v>2.46493647316093</v>
      </c>
      <c r="G8175" s="16" t="n">
        <f aca="false">MIN(MATCH(F8175,2_Girdiler!$B$20:$I$20,1),7)</f>
        <v>1</v>
      </c>
      <c r="H8175" s="16" t="n">
        <f aca="false">IF(F8175&gt;=40,2_Girdiler!$I$21+(F8175-40)*(2_Girdiler!$I$21-2_Girdiler!$H$21)/(2_Girdiler!$I$20-2_Girdiler!$H$20),INDEX(2_Girdiler!$B$21:$I$21,G8175)+(F8175-INDEX(2_Girdiler!$B$20:$I$20,G8175))*(INDEX(2_Girdiler!$B$21:$I$21,G8175+1)-INDEX(2_Girdiler!$B$21:$I$21,G8175))/(INDEX(2_Girdiler!$B$20:$I$20,G8175+1)-INDEX(2_Girdiler!$B$20:$I$20,G8175)))</f>
        <v>5.42286024095404</v>
      </c>
      <c r="I8175" s="16" t="n">
        <f aca="false">H8175/2_Girdiler!$B$17</f>
        <v>2.17262028884377</v>
      </c>
      <c r="J8175" s="16" t="n">
        <f aca="false">D8175+I8175</f>
        <v>13.4909234611598</v>
      </c>
    </row>
    <row r="8176" customFormat="false" ht="15" hidden="false" customHeight="false" outlineLevel="0" collapsed="false">
      <c r="A8176" s="0" t="n">
        <v>8164</v>
      </c>
      <c r="B8176" s="7" t="n">
        <v>0.387445</v>
      </c>
      <c r="C8176" s="7" t="n">
        <v>0.014194</v>
      </c>
      <c r="D8176" s="16" t="n">
        <f aca="false">LOGINV(B8176,$B$7,$C$7)</f>
        <v>11.5466141250914</v>
      </c>
      <c r="E8176" s="16" t="n">
        <f aca="false">LOGINV(C8176,$B$8,$C$8)</f>
        <v>26.5324640023884</v>
      </c>
      <c r="F8176" s="16" t="n">
        <f aca="false">$B$5/100*E8176*2_Girdiler!$B$14*2_Girdiler!$B$15*2_Girdiler!$B$16</f>
        <v>0.667556794300093</v>
      </c>
      <c r="G8176" s="16" t="n">
        <f aca="false">MIN(MATCH(F8176,2_Girdiler!$B$20:$I$20,1),7)</f>
        <v>1</v>
      </c>
      <c r="H8176" s="16" t="n">
        <f aca="false">IF(F8176&gt;=40,2_Girdiler!$I$21+(F8176-40)*(2_Girdiler!$I$21-2_Girdiler!$H$21)/(2_Girdiler!$I$20-2_Girdiler!$H$20),INDEX(2_Girdiler!$B$21:$I$21,G8176)+(F8176-INDEX(2_Girdiler!$B$20:$I$20,G8176))*(INDEX(2_Girdiler!$B$21:$I$21,G8176+1)-INDEX(2_Girdiler!$B$21:$I$21,G8176))/(INDEX(2_Girdiler!$B$20:$I$20,G8176+1)-INDEX(2_Girdiler!$B$20:$I$20,G8176)))</f>
        <v>1.4686249474602</v>
      </c>
      <c r="I8176" s="16" t="n">
        <f aca="false">H8176/2_Girdiler!$B$17</f>
        <v>0.588391405232454</v>
      </c>
      <c r="J8176" s="16" t="n">
        <f aca="false">D8176+I8176</f>
        <v>12.1350055303239</v>
      </c>
    </row>
    <row r="8177" customFormat="false" ht="15" hidden="false" customHeight="false" outlineLevel="0" collapsed="false">
      <c r="A8177" s="0" t="n">
        <v>8165</v>
      </c>
      <c r="B8177" s="7" t="n">
        <v>0.364312</v>
      </c>
      <c r="C8177" s="7" t="n">
        <v>0.196298</v>
      </c>
      <c r="D8177" s="16" t="n">
        <f aca="false">LOGINV(B8177,$B$7,$C$7)</f>
        <v>11.1607867031738</v>
      </c>
      <c r="E8177" s="16" t="n">
        <f aca="false">LOGINV(C8177,$B$8,$C$8)</f>
        <v>62.889479687726</v>
      </c>
      <c r="F8177" s="16" t="n">
        <f aca="false">$B$5/100*E8177*2_Girdiler!$B$14*2_Girdiler!$B$15*2_Girdiler!$B$16</f>
        <v>1.58229930894319</v>
      </c>
      <c r="G8177" s="16" t="n">
        <f aca="false">MIN(MATCH(F8177,2_Girdiler!$B$20:$I$20,1),7)</f>
        <v>1</v>
      </c>
      <c r="H8177" s="16" t="n">
        <f aca="false">IF(F8177&gt;=40,2_Girdiler!$I$21+(F8177-40)*(2_Girdiler!$I$21-2_Girdiler!$H$21)/(2_Girdiler!$I$20-2_Girdiler!$H$20),INDEX(2_Girdiler!$B$21:$I$21,G8177)+(F8177-INDEX(2_Girdiler!$B$20:$I$20,G8177))*(INDEX(2_Girdiler!$B$21:$I$21,G8177+1)-INDEX(2_Girdiler!$B$21:$I$21,G8177))/(INDEX(2_Girdiler!$B$20:$I$20,G8177+1)-INDEX(2_Girdiler!$B$20:$I$20,G8177)))</f>
        <v>3.48105847967501</v>
      </c>
      <c r="I8177" s="16" t="n">
        <f aca="false">H8177/2_Girdiler!$B$17</f>
        <v>1.39465483961338</v>
      </c>
      <c r="J8177" s="16" t="n">
        <f aca="false">D8177+I8177</f>
        <v>12.5554415427872</v>
      </c>
    </row>
    <row r="8178" customFormat="false" ht="15" hidden="false" customHeight="false" outlineLevel="0" collapsed="false">
      <c r="A8178" s="0" t="n">
        <v>8166</v>
      </c>
      <c r="B8178" s="7" t="n">
        <v>0.224023</v>
      </c>
      <c r="C8178" s="7" t="n">
        <v>0.546445</v>
      </c>
      <c r="D8178" s="16" t="n">
        <f aca="false">LOGINV(B8178,$B$7,$C$7)</f>
        <v>8.87211868722459</v>
      </c>
      <c r="E8178" s="16" t="n">
        <f aca="false">LOGINV(C8178,$B$8,$C$8)</f>
        <v>117.748263765426</v>
      </c>
      <c r="F8178" s="16" t="n">
        <f aca="false">$B$5/100*E8178*2_Girdiler!$B$14*2_Girdiler!$B$15*2_Girdiler!$B$16</f>
        <v>2.96254631633811</v>
      </c>
      <c r="G8178" s="16" t="n">
        <f aca="false">MIN(MATCH(F8178,2_Girdiler!$B$20:$I$20,1),7)</f>
        <v>1</v>
      </c>
      <c r="H8178" s="16" t="n">
        <f aca="false">IF(F8178&gt;=40,2_Girdiler!$I$21+(F8178-40)*(2_Girdiler!$I$21-2_Girdiler!$H$21)/(2_Girdiler!$I$20-2_Girdiler!$H$20),INDEX(2_Girdiler!$B$21:$I$21,G8178)+(F8178-INDEX(2_Girdiler!$B$20:$I$20,G8178))*(INDEX(2_Girdiler!$B$21:$I$21,G8178+1)-INDEX(2_Girdiler!$B$21:$I$21,G8178))/(INDEX(2_Girdiler!$B$20:$I$20,G8178+1)-INDEX(2_Girdiler!$B$20:$I$20,G8178)))</f>
        <v>6.51760189594385</v>
      </c>
      <c r="I8178" s="16" t="n">
        <f aca="false">H8178/2_Girdiler!$B$17</f>
        <v>2.61121870831084</v>
      </c>
      <c r="J8178" s="16" t="n">
        <f aca="false">D8178+I8178</f>
        <v>11.4833373955354</v>
      </c>
    </row>
    <row r="8179" customFormat="false" ht="15" hidden="false" customHeight="false" outlineLevel="0" collapsed="false">
      <c r="A8179" s="0" t="n">
        <v>8167</v>
      </c>
      <c r="B8179" s="7" t="n">
        <v>0.209907</v>
      </c>
      <c r="C8179" s="7" t="n">
        <v>0.947482</v>
      </c>
      <c r="D8179" s="16" t="n">
        <f aca="false">LOGINV(B8179,$B$7,$C$7)</f>
        <v>8.63756665037731</v>
      </c>
      <c r="E8179" s="16" t="n">
        <f aca="false">LOGINV(C8179,$B$8,$C$8)</f>
        <v>310.91802649042</v>
      </c>
      <c r="F8179" s="16" t="n">
        <f aca="false">$B$5/100*E8179*2_Girdiler!$B$14*2_Girdiler!$B$15*2_Girdiler!$B$16</f>
        <v>7.82269754649898</v>
      </c>
      <c r="G8179" s="16" t="n">
        <f aca="false">MIN(MATCH(F8179,2_Girdiler!$B$20:$I$20,1),7)</f>
        <v>2</v>
      </c>
      <c r="H8179" s="16" t="n">
        <f aca="false">IF(F8179&gt;=40,2_Girdiler!$I$21+(F8179-40)*(2_Girdiler!$I$21-2_Girdiler!$H$21)/(2_Girdiler!$I$20-2_Girdiler!$H$20),INDEX(2_Girdiler!$B$21:$I$21,G8179)+(F8179-INDEX(2_Girdiler!$B$20:$I$20,G8179))*(INDEX(2_Girdiler!$B$21:$I$21,G8179+1)-INDEX(2_Girdiler!$B$21:$I$21,G8179))/(INDEX(2_Girdiler!$B$20:$I$20,G8179+1)-INDEX(2_Girdiler!$B$20:$I$20,G8179)))</f>
        <v>15.5163160743984</v>
      </c>
      <c r="I8179" s="16" t="n">
        <f aca="false">H8179/2_Girdiler!$B$17</f>
        <v>6.21647278621729</v>
      </c>
      <c r="J8179" s="16" t="n">
        <f aca="false">D8179+I8179</f>
        <v>14.8540394365946</v>
      </c>
    </row>
    <row r="8180" customFormat="false" ht="15" hidden="false" customHeight="false" outlineLevel="0" collapsed="false">
      <c r="A8180" s="0" t="n">
        <v>8168</v>
      </c>
      <c r="B8180" s="7" t="n">
        <v>0.220006</v>
      </c>
      <c r="C8180" s="7" t="n">
        <v>0.681924</v>
      </c>
      <c r="D8180" s="16" t="n">
        <f aca="false">LOGINV(B8180,$B$7,$C$7)</f>
        <v>8.80562566548544</v>
      </c>
      <c r="E8180" s="16" t="n">
        <f aca="false">LOGINV(C8180,$B$8,$C$8)</f>
        <v>148.206405095122</v>
      </c>
      <c r="F8180" s="16" t="n">
        <f aca="false">$B$5/100*E8180*2_Girdiler!$B$14*2_Girdiler!$B$15*2_Girdiler!$B$16</f>
        <v>3.72887315219328</v>
      </c>
      <c r="G8180" s="16" t="n">
        <f aca="false">MIN(MATCH(F8180,2_Girdiler!$B$20:$I$20,1),7)</f>
        <v>1</v>
      </c>
      <c r="H8180" s="16" t="n">
        <f aca="false">IF(F8180&gt;=40,2_Girdiler!$I$21+(F8180-40)*(2_Girdiler!$I$21-2_Girdiler!$H$21)/(2_Girdiler!$I$20-2_Girdiler!$H$20),INDEX(2_Girdiler!$B$21:$I$21,G8180)+(F8180-INDEX(2_Girdiler!$B$20:$I$20,G8180))*(INDEX(2_Girdiler!$B$21:$I$21,G8180+1)-INDEX(2_Girdiler!$B$21:$I$21,G8180))/(INDEX(2_Girdiler!$B$20:$I$20,G8180+1)-INDEX(2_Girdiler!$B$20:$I$20,G8180)))</f>
        <v>8.20352093482521</v>
      </c>
      <c r="I8180" s="16" t="n">
        <f aca="false">H8180/2_Girdiler!$B$17</f>
        <v>3.286667041196</v>
      </c>
      <c r="J8180" s="16" t="n">
        <f aca="false">D8180+I8180</f>
        <v>12.0922927066814</v>
      </c>
    </row>
    <row r="8181" customFormat="false" ht="15" hidden="false" customHeight="false" outlineLevel="0" collapsed="false">
      <c r="A8181" s="0" t="n">
        <v>8169</v>
      </c>
      <c r="B8181" s="7" t="n">
        <v>0.923148</v>
      </c>
      <c r="C8181" s="7" t="n">
        <v>0.888594</v>
      </c>
      <c r="D8181" s="16" t="n">
        <f aca="false">LOGINV(B8181,$B$7,$C$7)</f>
        <v>29.9931757117938</v>
      </c>
      <c r="E8181" s="16" t="n">
        <f aca="false">LOGINV(C8181,$B$8,$C$8)</f>
        <v>239.882283355583</v>
      </c>
      <c r="F8181" s="16" t="n">
        <f aca="false">$B$5/100*E8181*2_Girdiler!$B$14*2_Girdiler!$B$15*2_Girdiler!$B$16</f>
        <v>6.03543824922647</v>
      </c>
      <c r="G8181" s="16" t="n">
        <f aca="false">MIN(MATCH(F8181,2_Girdiler!$B$20:$I$20,1),7)</f>
        <v>2</v>
      </c>
      <c r="H8181" s="16" t="n">
        <f aca="false">IF(F8181&gt;=40,2_Girdiler!$I$21+(F8181-40)*(2_Girdiler!$I$21-2_Girdiler!$H$21)/(2_Girdiler!$I$20-2_Girdiler!$H$20),INDEX(2_Girdiler!$B$21:$I$21,G8181)+(F8181-INDEX(2_Girdiler!$B$20:$I$20,G8181))*(INDEX(2_Girdiler!$B$21:$I$21,G8181+1)-INDEX(2_Girdiler!$B$21:$I$21,G8181))/(INDEX(2_Girdiler!$B$20:$I$20,G8181+1)-INDEX(2_Girdiler!$B$20:$I$20,G8181)))</f>
        <v>12.6567011987624</v>
      </c>
      <c r="I8181" s="16" t="n">
        <f aca="false">H8181/2_Girdiler!$B$17</f>
        <v>5.07079374950415</v>
      </c>
      <c r="J8181" s="16" t="n">
        <f aca="false">D8181+I8181</f>
        <v>35.063969461298</v>
      </c>
    </row>
    <row r="8182" customFormat="false" ht="15" hidden="false" customHeight="false" outlineLevel="0" collapsed="false">
      <c r="A8182" s="0" t="n">
        <v>8170</v>
      </c>
      <c r="B8182" s="7" t="n">
        <v>0.541265</v>
      </c>
      <c r="C8182" s="7" t="n">
        <v>0.780564</v>
      </c>
      <c r="D8182" s="16" t="n">
        <f aca="false">LOGINV(B8182,$B$7,$C$7)</f>
        <v>14.3472520764236</v>
      </c>
      <c r="E8182" s="16" t="n">
        <f aca="false">LOGINV(C8182,$B$8,$C$8)</f>
        <v>179.991611668302</v>
      </c>
      <c r="F8182" s="16" t="n">
        <f aca="false">$B$5/100*E8182*2_Girdiler!$B$14*2_Girdiler!$B$15*2_Girdiler!$B$16</f>
        <v>4.52858894957447</v>
      </c>
      <c r="G8182" s="16" t="n">
        <f aca="false">MIN(MATCH(F8182,2_Girdiler!$B$20:$I$20,1),7)</f>
        <v>1</v>
      </c>
      <c r="H8182" s="16" t="n">
        <f aca="false">IF(F8182&gt;=40,2_Girdiler!$I$21+(F8182-40)*(2_Girdiler!$I$21-2_Girdiler!$H$21)/(2_Girdiler!$I$20-2_Girdiler!$H$20),INDEX(2_Girdiler!$B$21:$I$21,G8182)+(F8182-INDEX(2_Girdiler!$B$20:$I$20,G8182))*(INDEX(2_Girdiler!$B$21:$I$21,G8182+1)-INDEX(2_Girdiler!$B$21:$I$21,G8182))/(INDEX(2_Girdiler!$B$20:$I$20,G8182+1)-INDEX(2_Girdiler!$B$20:$I$20,G8182)))</f>
        <v>9.96289568906384</v>
      </c>
      <c r="I8182" s="16" t="n">
        <f aca="false">H8182/2_Girdiler!$B$17</f>
        <v>3.99154474722109</v>
      </c>
      <c r="J8182" s="16" t="n">
        <f aca="false">D8182+I8182</f>
        <v>18.3387968236447</v>
      </c>
    </row>
    <row r="8183" customFormat="false" ht="15" hidden="false" customHeight="false" outlineLevel="0" collapsed="false">
      <c r="A8183" s="0" t="n">
        <v>8171</v>
      </c>
      <c r="B8183" s="7" t="n">
        <v>0.923751</v>
      </c>
      <c r="C8183" s="7" t="n">
        <v>0.013146</v>
      </c>
      <c r="D8183" s="16" t="n">
        <f aca="false">LOGINV(B8183,$B$7,$C$7)</f>
        <v>30.0633730602897</v>
      </c>
      <c r="E8183" s="16" t="n">
        <f aca="false">LOGINV(C8183,$B$8,$C$8)</f>
        <v>26.0237909412592</v>
      </c>
      <c r="F8183" s="16" t="n">
        <f aca="false">$B$5/100*E8183*2_Girdiler!$B$14*2_Girdiler!$B$15*2_Girdiler!$B$16</f>
        <v>0.654758580082082</v>
      </c>
      <c r="G8183" s="16" t="n">
        <f aca="false">MIN(MATCH(F8183,2_Girdiler!$B$20:$I$20,1),7)</f>
        <v>1</v>
      </c>
      <c r="H8183" s="16" t="n">
        <f aca="false">IF(F8183&gt;=40,2_Girdiler!$I$21+(F8183-40)*(2_Girdiler!$I$21-2_Girdiler!$H$21)/(2_Girdiler!$I$20-2_Girdiler!$H$20),INDEX(2_Girdiler!$B$21:$I$21,G8183)+(F8183-INDEX(2_Girdiler!$B$20:$I$20,G8183))*(INDEX(2_Girdiler!$B$21:$I$21,G8183+1)-INDEX(2_Girdiler!$B$21:$I$21,G8183))/(INDEX(2_Girdiler!$B$20:$I$20,G8183+1)-INDEX(2_Girdiler!$B$20:$I$20,G8183)))</f>
        <v>1.44046887618058</v>
      </c>
      <c r="I8183" s="16" t="n">
        <f aca="false">H8183/2_Girdiler!$B$17</f>
        <v>0.577110927956964</v>
      </c>
      <c r="J8183" s="16" t="n">
        <f aca="false">D8183+I8183</f>
        <v>30.6404839882467</v>
      </c>
    </row>
    <row r="8184" customFormat="false" ht="15" hidden="false" customHeight="false" outlineLevel="0" collapsed="false">
      <c r="A8184" s="0" t="n">
        <v>8172</v>
      </c>
      <c r="B8184" s="7" t="n">
        <v>0.631274</v>
      </c>
      <c r="C8184" s="7" t="n">
        <v>0.996934</v>
      </c>
      <c r="D8184" s="16" t="n">
        <f aca="false">LOGINV(B8184,$B$7,$C$7)</f>
        <v>16.3243343825553</v>
      </c>
      <c r="E8184" s="16" t="n">
        <f aca="false">LOGINV(C8184,$B$8,$C$8)</f>
        <v>640.539606028711</v>
      </c>
      <c r="F8184" s="16" t="n">
        <f aca="false">$B$5/100*E8184*2_Girdiler!$B$14*2_Girdiler!$B$15*2_Girdiler!$B$16</f>
        <v>16.1159764876824</v>
      </c>
      <c r="G8184" s="16" t="n">
        <f aca="false">MIN(MATCH(F8184,2_Girdiler!$B$20:$I$20,1),7)</f>
        <v>4</v>
      </c>
      <c r="H8184" s="16" t="n">
        <f aca="false">IF(F8184&gt;=40,2_Girdiler!$I$21+(F8184-40)*(2_Girdiler!$I$21-2_Girdiler!$H$21)/(2_Girdiler!$I$20-2_Girdiler!$H$20),INDEX(2_Girdiler!$B$21:$I$21,G8184)+(F8184-INDEX(2_Girdiler!$B$20:$I$20,G8184))*(INDEX(2_Girdiler!$B$21:$I$21,G8184+1)-INDEX(2_Girdiler!$B$21:$I$21,G8184))/(INDEX(2_Girdiler!$B$20:$I$20,G8184+1)-INDEX(2_Girdiler!$B$20:$I$20,G8184)))</f>
        <v>24.0579882438412</v>
      </c>
      <c r="I8184" s="16" t="n">
        <f aca="false">H8184/2_Girdiler!$B$17</f>
        <v>9.63861708487227</v>
      </c>
      <c r="J8184" s="16" t="n">
        <f aca="false">D8184+I8184</f>
        <v>25.9629514674275</v>
      </c>
    </row>
    <row r="8185" customFormat="false" ht="15" hidden="false" customHeight="false" outlineLevel="0" collapsed="false">
      <c r="A8185" s="0" t="n">
        <v>8173</v>
      </c>
      <c r="B8185" s="7" t="n">
        <v>0.783279</v>
      </c>
      <c r="C8185" s="7" t="n">
        <v>0.320854</v>
      </c>
      <c r="D8185" s="16" t="n">
        <f aca="false">LOGINV(B8185,$B$7,$C$7)</f>
        <v>20.9558937198769</v>
      </c>
      <c r="E8185" s="16" t="n">
        <f aca="false">LOGINV(C8185,$B$8,$C$8)</f>
        <v>80.8722022364614</v>
      </c>
      <c r="F8185" s="16" t="n">
        <f aca="false">$B$5/100*E8185*2_Girdiler!$B$14*2_Girdiler!$B$15*2_Girdiler!$B$16</f>
        <v>2.03474460826937</v>
      </c>
      <c r="G8185" s="16" t="n">
        <f aca="false">MIN(MATCH(F8185,2_Girdiler!$B$20:$I$20,1),7)</f>
        <v>1</v>
      </c>
      <c r="H8185" s="16" t="n">
        <f aca="false">IF(F8185&gt;=40,2_Girdiler!$I$21+(F8185-40)*(2_Girdiler!$I$21-2_Girdiler!$H$21)/(2_Girdiler!$I$20-2_Girdiler!$H$20),INDEX(2_Girdiler!$B$21:$I$21,G8185)+(F8185-INDEX(2_Girdiler!$B$20:$I$20,G8185))*(INDEX(2_Girdiler!$B$21:$I$21,G8185+1)-INDEX(2_Girdiler!$B$21:$I$21,G8185))/(INDEX(2_Girdiler!$B$20:$I$20,G8185+1)-INDEX(2_Girdiler!$B$20:$I$20,G8185)))</f>
        <v>4.47643813819261</v>
      </c>
      <c r="I8185" s="16" t="n">
        <f aca="false">H8185/2_Girdiler!$B$17</f>
        <v>1.79344476690409</v>
      </c>
      <c r="J8185" s="16" t="n">
        <f aca="false">D8185+I8185</f>
        <v>22.749338486781</v>
      </c>
    </row>
    <row r="8186" customFormat="false" ht="15" hidden="false" customHeight="false" outlineLevel="0" collapsed="false">
      <c r="A8186" s="0" t="n">
        <v>8174</v>
      </c>
      <c r="B8186" s="7" t="n">
        <v>0.485627</v>
      </c>
      <c r="C8186" s="7" t="n">
        <v>0.032568</v>
      </c>
      <c r="D8186" s="16" t="n">
        <f aca="false">LOGINV(B8186,$B$7,$C$7)</f>
        <v>13.2727594822987</v>
      </c>
      <c r="E8186" s="16" t="n">
        <f aca="false">LOGINV(C8186,$B$8,$C$8)</f>
        <v>33.2055907748995</v>
      </c>
      <c r="F8186" s="16" t="n">
        <f aca="false">$B$5/100*E8186*2_Girdiler!$B$14*2_Girdiler!$B$15*2_Girdiler!$B$16</f>
        <v>0.835452663896472</v>
      </c>
      <c r="G8186" s="16" t="n">
        <f aca="false">MIN(MATCH(F8186,2_Girdiler!$B$20:$I$20,1),7)</f>
        <v>1</v>
      </c>
      <c r="H8186" s="16" t="n">
        <f aca="false">IF(F8186&gt;=40,2_Girdiler!$I$21+(F8186-40)*(2_Girdiler!$I$21-2_Girdiler!$H$21)/(2_Girdiler!$I$20-2_Girdiler!$H$20),INDEX(2_Girdiler!$B$21:$I$21,G8186)+(F8186-INDEX(2_Girdiler!$B$20:$I$20,G8186))*(INDEX(2_Girdiler!$B$21:$I$21,G8186+1)-INDEX(2_Girdiler!$B$21:$I$21,G8186))/(INDEX(2_Girdiler!$B$20:$I$20,G8186+1)-INDEX(2_Girdiler!$B$20:$I$20,G8186)))</f>
        <v>1.83799586057224</v>
      </c>
      <c r="I8186" s="16" t="n">
        <f aca="false">H8186/2_Girdiler!$B$17</f>
        <v>0.736376546703621</v>
      </c>
      <c r="J8186" s="16" t="n">
        <f aca="false">D8186+I8186</f>
        <v>14.0091360290023</v>
      </c>
    </row>
    <row r="8187" customFormat="false" ht="15" hidden="false" customHeight="false" outlineLevel="0" collapsed="false">
      <c r="A8187" s="0" t="n">
        <v>8175</v>
      </c>
      <c r="B8187" s="7" t="n">
        <v>0.928584</v>
      </c>
      <c r="C8187" s="7" t="n">
        <v>0.269704</v>
      </c>
      <c r="D8187" s="16" t="n">
        <f aca="false">LOGINV(B8187,$B$7,$C$7)</f>
        <v>30.6481623492054</v>
      </c>
      <c r="E8187" s="16" t="n">
        <f aca="false">LOGINV(C8187,$B$8,$C$8)</f>
        <v>73.4849253207407</v>
      </c>
      <c r="F8187" s="16" t="n">
        <f aca="false">$B$5/100*E8187*2_Girdiler!$B$14*2_Girdiler!$B$15*2_Girdiler!$B$16</f>
        <v>1.84888072106984</v>
      </c>
      <c r="G8187" s="16" t="n">
        <f aca="false">MIN(MATCH(F8187,2_Girdiler!$B$20:$I$20,1),7)</f>
        <v>1</v>
      </c>
      <c r="H8187" s="16" t="n">
        <f aca="false">IF(F8187&gt;=40,2_Girdiler!$I$21+(F8187-40)*(2_Girdiler!$I$21-2_Girdiler!$H$21)/(2_Girdiler!$I$20-2_Girdiler!$H$20),INDEX(2_Girdiler!$B$21:$I$21,G8187)+(F8187-INDEX(2_Girdiler!$B$20:$I$20,G8187))*(INDEX(2_Girdiler!$B$21:$I$21,G8187+1)-INDEX(2_Girdiler!$B$21:$I$21,G8187))/(INDEX(2_Girdiler!$B$20:$I$20,G8187+1)-INDEX(2_Girdiler!$B$20:$I$20,G8187)))</f>
        <v>4.06753758635364</v>
      </c>
      <c r="I8187" s="16" t="n">
        <f aca="false">H8187/2_Girdiler!$B$17</f>
        <v>1.62962243043014</v>
      </c>
      <c r="J8187" s="16" t="n">
        <f aca="false">D8187+I8187</f>
        <v>32.2777847796356</v>
      </c>
    </row>
    <row r="8188" customFormat="false" ht="15" hidden="false" customHeight="false" outlineLevel="0" collapsed="false">
      <c r="A8188" s="0" t="n">
        <v>8176</v>
      </c>
      <c r="B8188" s="7" t="n">
        <v>0.020319</v>
      </c>
      <c r="C8188" s="7" t="n">
        <v>0.838254</v>
      </c>
      <c r="D8188" s="16" t="n">
        <f aca="false">LOGINV(B8188,$B$7,$C$7)</f>
        <v>4.32619393266987</v>
      </c>
      <c r="E8188" s="16" t="n">
        <f aca="false">LOGINV(C8188,$B$8,$C$8)</f>
        <v>206.54864374197</v>
      </c>
      <c r="F8188" s="16" t="n">
        <f aca="false">$B$5/100*E8188*2_Girdiler!$B$14*2_Girdiler!$B$15*2_Girdiler!$B$16</f>
        <v>5.19676387654796</v>
      </c>
      <c r="G8188" s="16" t="n">
        <f aca="false">MIN(MATCH(F8188,2_Girdiler!$B$20:$I$20,1),7)</f>
        <v>2</v>
      </c>
      <c r="H8188" s="16" t="n">
        <f aca="false">IF(F8188&gt;=40,2_Girdiler!$I$21+(F8188-40)*(2_Girdiler!$I$21-2_Girdiler!$H$21)/(2_Girdiler!$I$20-2_Girdiler!$H$20),INDEX(2_Girdiler!$B$21:$I$21,G8188)+(F8188-INDEX(2_Girdiler!$B$20:$I$20,G8188))*(INDEX(2_Girdiler!$B$21:$I$21,G8188+1)-INDEX(2_Girdiler!$B$21:$I$21,G8188))/(INDEX(2_Girdiler!$B$20:$I$20,G8188+1)-INDEX(2_Girdiler!$B$20:$I$20,G8188)))</f>
        <v>11.3148222024767</v>
      </c>
      <c r="I8188" s="16" t="n">
        <f aca="false">H8188/2_Girdiler!$B$17</f>
        <v>4.53318197214613</v>
      </c>
      <c r="J8188" s="16" t="n">
        <f aca="false">D8188+I8188</f>
        <v>8.859375904816</v>
      </c>
    </row>
    <row r="8189" customFormat="false" ht="15" hidden="false" customHeight="false" outlineLevel="0" collapsed="false">
      <c r="A8189" s="0" t="n">
        <v>8177</v>
      </c>
      <c r="B8189" s="7" t="n">
        <v>0.496192</v>
      </c>
      <c r="C8189" s="7" t="n">
        <v>0.206876</v>
      </c>
      <c r="D8189" s="16" t="n">
        <f aca="false">LOGINV(B8189,$B$7,$C$7)</f>
        <v>13.4701941275879</v>
      </c>
      <c r="E8189" s="16" t="n">
        <f aca="false">LOGINV(C8189,$B$8,$C$8)</f>
        <v>64.4349567250887</v>
      </c>
      <c r="F8189" s="16" t="n">
        <f aca="false">$B$5/100*E8189*2_Girdiler!$B$14*2_Girdiler!$B$15*2_Girdiler!$B$16</f>
        <v>1.62118351120323</v>
      </c>
      <c r="G8189" s="16" t="n">
        <f aca="false">MIN(MATCH(F8189,2_Girdiler!$B$20:$I$20,1),7)</f>
        <v>1</v>
      </c>
      <c r="H8189" s="16" t="n">
        <f aca="false">IF(F8189&gt;=40,2_Girdiler!$I$21+(F8189-40)*(2_Girdiler!$I$21-2_Girdiler!$H$21)/(2_Girdiler!$I$20-2_Girdiler!$H$20),INDEX(2_Girdiler!$B$21:$I$21,G8189)+(F8189-INDEX(2_Girdiler!$B$20:$I$20,G8189))*(INDEX(2_Girdiler!$B$21:$I$21,G8189+1)-INDEX(2_Girdiler!$B$21:$I$21,G8189))/(INDEX(2_Girdiler!$B$20:$I$20,G8189+1)-INDEX(2_Girdiler!$B$20:$I$20,G8189)))</f>
        <v>3.56660372464711</v>
      </c>
      <c r="I8189" s="16" t="n">
        <f aca="false">H8189/2_Girdiler!$B$17</f>
        <v>1.42892777429772</v>
      </c>
      <c r="J8189" s="16" t="n">
        <f aca="false">D8189+I8189</f>
        <v>14.8991219018856</v>
      </c>
    </row>
    <row r="8190" customFormat="false" ht="15" hidden="false" customHeight="false" outlineLevel="0" collapsed="false">
      <c r="A8190" s="0" t="n">
        <v>8178</v>
      </c>
      <c r="B8190" s="7" t="n">
        <v>0.783707</v>
      </c>
      <c r="C8190" s="7" t="n">
        <v>0.138877</v>
      </c>
      <c r="D8190" s="16" t="n">
        <f aca="false">LOGINV(B8190,$B$7,$C$7)</f>
        <v>20.9729415668643</v>
      </c>
      <c r="E8190" s="16" t="n">
        <f aca="false">LOGINV(C8190,$B$8,$C$8)</f>
        <v>54.1965475249302</v>
      </c>
      <c r="F8190" s="16" t="n">
        <f aca="false">$B$5/100*E8190*2_Girdiler!$B$14*2_Girdiler!$B$15*2_Girdiler!$B$16</f>
        <v>1.36358513572724</v>
      </c>
      <c r="G8190" s="16" t="n">
        <f aca="false">MIN(MATCH(F8190,2_Girdiler!$B$20:$I$20,1),7)</f>
        <v>1</v>
      </c>
      <c r="H8190" s="16" t="n">
        <f aca="false">IF(F8190&gt;=40,2_Girdiler!$I$21+(F8190-40)*(2_Girdiler!$I$21-2_Girdiler!$H$21)/(2_Girdiler!$I$20-2_Girdiler!$H$20),INDEX(2_Girdiler!$B$21:$I$21,G8190)+(F8190-INDEX(2_Girdiler!$B$20:$I$20,G8190))*(INDEX(2_Girdiler!$B$21:$I$21,G8190+1)-INDEX(2_Girdiler!$B$21:$I$21,G8190))/(INDEX(2_Girdiler!$B$20:$I$20,G8190+1)-INDEX(2_Girdiler!$B$20:$I$20,G8190)))</f>
        <v>2.99988729859993</v>
      </c>
      <c r="I8190" s="16" t="n">
        <f aca="false">H8190/2_Girdiler!$B$17</f>
        <v>1.20187792411856</v>
      </c>
      <c r="J8190" s="16" t="n">
        <f aca="false">D8190+I8190</f>
        <v>22.1748194909829</v>
      </c>
    </row>
    <row r="8191" customFormat="false" ht="15" hidden="false" customHeight="false" outlineLevel="0" collapsed="false">
      <c r="A8191" s="0" t="n">
        <v>8179</v>
      </c>
      <c r="B8191" s="7" t="n">
        <v>0.751005</v>
      </c>
      <c r="C8191" s="7" t="n">
        <v>0.060406</v>
      </c>
      <c r="D8191" s="16" t="n">
        <f aca="false">LOGINV(B8191,$B$7,$C$7)</f>
        <v>19.7573446944979</v>
      </c>
      <c r="E8191" s="16" t="n">
        <f aca="false">LOGINV(C8191,$B$8,$C$8)</f>
        <v>40.1176734864914</v>
      </c>
      <c r="F8191" s="16" t="n">
        <f aca="false">$B$5/100*E8191*2_Girdiler!$B$14*2_Girdiler!$B$15*2_Girdiler!$B$16</f>
        <v>1.00936066492012</v>
      </c>
      <c r="G8191" s="16" t="n">
        <f aca="false">MIN(MATCH(F8191,2_Girdiler!$B$20:$I$20,1),7)</f>
        <v>1</v>
      </c>
      <c r="H8191" s="16" t="n">
        <f aca="false">IF(F8191&gt;=40,2_Girdiler!$I$21+(F8191-40)*(2_Girdiler!$I$21-2_Girdiler!$H$21)/(2_Girdiler!$I$20-2_Girdiler!$H$20),INDEX(2_Girdiler!$B$21:$I$21,G8191)+(F8191-INDEX(2_Girdiler!$B$20:$I$20,G8191))*(INDEX(2_Girdiler!$B$21:$I$21,G8191+1)-INDEX(2_Girdiler!$B$21:$I$21,G8191))/(INDEX(2_Girdiler!$B$20:$I$20,G8191+1)-INDEX(2_Girdiler!$B$20:$I$20,G8191)))</f>
        <v>2.22059346282427</v>
      </c>
      <c r="I8191" s="16" t="n">
        <f aca="false">H8191/2_Girdiler!$B$17</f>
        <v>0.889660842477673</v>
      </c>
      <c r="J8191" s="16" t="n">
        <f aca="false">D8191+I8191</f>
        <v>20.6470055369756</v>
      </c>
    </row>
    <row r="8192" customFormat="false" ht="15" hidden="false" customHeight="false" outlineLevel="0" collapsed="false">
      <c r="A8192" s="0" t="n">
        <v>8180</v>
      </c>
      <c r="B8192" s="7" t="n">
        <v>0.520289</v>
      </c>
      <c r="C8192" s="7" t="n">
        <v>0.747536</v>
      </c>
      <c r="D8192" s="16" t="n">
        <f aca="false">LOGINV(B8192,$B$7,$C$7)</f>
        <v>13.9316037755125</v>
      </c>
      <c r="E8192" s="16" t="n">
        <f aca="false">LOGINV(C8192,$B$8,$C$8)</f>
        <v>167.9422337899</v>
      </c>
      <c r="F8192" s="16" t="n">
        <f aca="false">$B$5/100*E8192*2_Girdiler!$B$14*2_Girdiler!$B$15*2_Girdiler!$B$16</f>
        <v>4.22542660215389</v>
      </c>
      <c r="G8192" s="16" t="n">
        <f aca="false">MIN(MATCH(F8192,2_Girdiler!$B$20:$I$20,1),7)</f>
        <v>1</v>
      </c>
      <c r="H8192" s="16" t="n">
        <f aca="false">IF(F8192&gt;=40,2_Girdiler!$I$21+(F8192-40)*(2_Girdiler!$I$21-2_Girdiler!$H$21)/(2_Girdiler!$I$20-2_Girdiler!$H$20),INDEX(2_Girdiler!$B$21:$I$21,G8192)+(F8192-INDEX(2_Girdiler!$B$20:$I$20,G8192))*(INDEX(2_Girdiler!$B$21:$I$21,G8192+1)-INDEX(2_Girdiler!$B$21:$I$21,G8192))/(INDEX(2_Girdiler!$B$20:$I$20,G8192+1)-INDEX(2_Girdiler!$B$20:$I$20,G8192)))</f>
        <v>9.29593852473856</v>
      </c>
      <c r="I8192" s="16" t="n">
        <f aca="false">H8192/2_Girdiler!$B$17</f>
        <v>3.72433434484718</v>
      </c>
      <c r="J8192" s="16" t="n">
        <f aca="false">D8192+I8192</f>
        <v>17.6559381203597</v>
      </c>
    </row>
    <row r="8193" customFormat="false" ht="15" hidden="false" customHeight="false" outlineLevel="0" collapsed="false">
      <c r="A8193" s="0" t="n">
        <v>8181</v>
      </c>
      <c r="B8193" s="7" t="n">
        <v>0.612939</v>
      </c>
      <c r="C8193" s="7" t="n">
        <v>0.175691</v>
      </c>
      <c r="D8193" s="16" t="n">
        <f aca="false">LOGINV(B8193,$B$7,$C$7)</f>
        <v>15.8912199680679</v>
      </c>
      <c r="E8193" s="16" t="n">
        <f aca="false">LOGINV(C8193,$B$8,$C$8)</f>
        <v>59.840332966804</v>
      </c>
      <c r="F8193" s="16" t="n">
        <f aca="false">$B$5/100*E8193*2_Girdiler!$B$14*2_Girdiler!$B$15*2_Girdiler!$B$16</f>
        <v>1.50558277744479</v>
      </c>
      <c r="G8193" s="16" t="n">
        <f aca="false">MIN(MATCH(F8193,2_Girdiler!$B$20:$I$20,1),7)</f>
        <v>1</v>
      </c>
      <c r="H8193" s="16" t="n">
        <f aca="false">IF(F8193&gt;=40,2_Girdiler!$I$21+(F8193-40)*(2_Girdiler!$I$21-2_Girdiler!$H$21)/(2_Girdiler!$I$20-2_Girdiler!$H$20),INDEX(2_Girdiler!$B$21:$I$21,G8193)+(F8193-INDEX(2_Girdiler!$B$20:$I$20,G8193))*(INDEX(2_Girdiler!$B$21:$I$21,G8193+1)-INDEX(2_Girdiler!$B$21:$I$21,G8193))/(INDEX(2_Girdiler!$B$20:$I$20,G8193+1)-INDEX(2_Girdiler!$B$20:$I$20,G8193)))</f>
        <v>3.31228211037853</v>
      </c>
      <c r="I8193" s="16" t="n">
        <f aca="false">H8193/2_Girdiler!$B$17</f>
        <v>1.32703610191448</v>
      </c>
      <c r="J8193" s="16" t="n">
        <f aca="false">D8193+I8193</f>
        <v>17.2182560699824</v>
      </c>
    </row>
    <row r="8194" customFormat="false" ht="15" hidden="false" customHeight="false" outlineLevel="0" collapsed="false">
      <c r="A8194" s="0" t="n">
        <v>8182</v>
      </c>
      <c r="B8194" s="7" t="n">
        <v>0.862097</v>
      </c>
      <c r="C8194" s="7" t="n">
        <v>0.482798</v>
      </c>
      <c r="D8194" s="16" t="n">
        <f aca="false">LOGINV(B8194,$B$7,$C$7)</f>
        <v>24.8597123653655</v>
      </c>
      <c r="E8194" s="16" t="n">
        <f aca="false">LOGINV(C8194,$B$8,$C$8)</f>
        <v>106.2066928624</v>
      </c>
      <c r="F8194" s="16" t="n">
        <f aca="false">$B$5/100*E8194*2_Girdiler!$B$14*2_Girdiler!$B$15*2_Girdiler!$B$16</f>
        <v>2.67216039241798</v>
      </c>
      <c r="G8194" s="16" t="n">
        <f aca="false">MIN(MATCH(F8194,2_Girdiler!$B$20:$I$20,1),7)</f>
        <v>1</v>
      </c>
      <c r="H8194" s="16" t="n">
        <f aca="false">IF(F8194&gt;=40,2_Girdiler!$I$21+(F8194-40)*(2_Girdiler!$I$21-2_Girdiler!$H$21)/(2_Girdiler!$I$20-2_Girdiler!$H$20),INDEX(2_Girdiler!$B$21:$I$21,G8194)+(F8194-INDEX(2_Girdiler!$B$20:$I$20,G8194))*(INDEX(2_Girdiler!$B$21:$I$21,G8194+1)-INDEX(2_Girdiler!$B$21:$I$21,G8194))/(INDEX(2_Girdiler!$B$20:$I$20,G8194+1)-INDEX(2_Girdiler!$B$20:$I$20,G8194)))</f>
        <v>5.87875286331956</v>
      </c>
      <c r="I8194" s="16" t="n">
        <f aca="false">H8194/2_Girdiler!$B$17</f>
        <v>2.35526957665047</v>
      </c>
      <c r="J8194" s="16" t="n">
        <f aca="false">D8194+I8194</f>
        <v>27.214981942016</v>
      </c>
    </row>
    <row r="8195" customFormat="false" ht="15" hidden="false" customHeight="false" outlineLevel="0" collapsed="false">
      <c r="A8195" s="0" t="n">
        <v>8183</v>
      </c>
      <c r="B8195" s="7" t="n">
        <v>0.646499</v>
      </c>
      <c r="C8195" s="7" t="n">
        <v>0.483877</v>
      </c>
      <c r="D8195" s="16" t="n">
        <f aca="false">LOGINV(B8195,$B$7,$C$7)</f>
        <v>16.6984949602045</v>
      </c>
      <c r="E8195" s="16" t="n">
        <f aca="false">LOGINV(C8195,$B$8,$C$8)</f>
        <v>106.392438298089</v>
      </c>
      <c r="F8195" s="16" t="n">
        <f aca="false">$B$5/100*E8195*2_Girdiler!$B$14*2_Girdiler!$B$15*2_Girdiler!$B$16</f>
        <v>2.67683374757992</v>
      </c>
      <c r="G8195" s="16" t="n">
        <f aca="false">MIN(MATCH(F8195,2_Girdiler!$B$20:$I$20,1),7)</f>
        <v>1</v>
      </c>
      <c r="H8195" s="16" t="n">
        <f aca="false">IF(F8195&gt;=40,2_Girdiler!$I$21+(F8195-40)*(2_Girdiler!$I$21-2_Girdiler!$H$21)/(2_Girdiler!$I$20-2_Girdiler!$H$20),INDEX(2_Girdiler!$B$21:$I$21,G8195)+(F8195-INDEX(2_Girdiler!$B$20:$I$20,G8195))*(INDEX(2_Girdiler!$B$21:$I$21,G8195+1)-INDEX(2_Girdiler!$B$21:$I$21,G8195))/(INDEX(2_Girdiler!$B$20:$I$20,G8195+1)-INDEX(2_Girdiler!$B$20:$I$20,G8195)))</f>
        <v>5.88903424467583</v>
      </c>
      <c r="I8195" s="16" t="n">
        <f aca="false">H8195/2_Girdiler!$B$17</f>
        <v>2.35938871982205</v>
      </c>
      <c r="J8195" s="16" t="n">
        <f aca="false">D8195+I8195</f>
        <v>19.0578836800266</v>
      </c>
    </row>
    <row r="8196" customFormat="false" ht="15" hidden="false" customHeight="false" outlineLevel="0" collapsed="false">
      <c r="A8196" s="0" t="n">
        <v>8184</v>
      </c>
      <c r="B8196" s="7" t="n">
        <v>0.721553</v>
      </c>
      <c r="C8196" s="7" t="n">
        <v>0.110592</v>
      </c>
      <c r="D8196" s="16" t="n">
        <f aca="false">LOGINV(B8196,$B$7,$C$7)</f>
        <v>18.7886107337803</v>
      </c>
      <c r="E8196" s="16" t="n">
        <f aca="false">LOGINV(C8196,$B$8,$C$8)</f>
        <v>49.577323798716</v>
      </c>
      <c r="F8196" s="16" t="n">
        <f aca="false">$B$5/100*E8196*2_Girdiler!$B$14*2_Girdiler!$B$15*2_Girdiler!$B$16</f>
        <v>1.24736546677569</v>
      </c>
      <c r="G8196" s="16" t="n">
        <f aca="false">MIN(MATCH(F8196,2_Girdiler!$B$20:$I$20,1),7)</f>
        <v>1</v>
      </c>
      <c r="H8196" s="16" t="n">
        <f aca="false">IF(F8196&gt;=40,2_Girdiler!$I$21+(F8196-40)*(2_Girdiler!$I$21-2_Girdiler!$H$21)/(2_Girdiler!$I$20-2_Girdiler!$H$20),INDEX(2_Girdiler!$B$21:$I$21,G8196)+(F8196-INDEX(2_Girdiler!$B$20:$I$20,G8196))*(INDEX(2_Girdiler!$B$21:$I$21,G8196+1)-INDEX(2_Girdiler!$B$21:$I$21,G8196))/(INDEX(2_Girdiler!$B$20:$I$20,G8196+1)-INDEX(2_Girdiler!$B$20:$I$20,G8196)))</f>
        <v>2.74420402690653</v>
      </c>
      <c r="I8196" s="16" t="n">
        <f aca="false">H8196/2_Girdiler!$B$17</f>
        <v>1.09944071590806</v>
      </c>
      <c r="J8196" s="16" t="n">
        <f aca="false">D8196+I8196</f>
        <v>19.8880514496884</v>
      </c>
    </row>
    <row r="8197" customFormat="false" ht="15" hidden="false" customHeight="false" outlineLevel="0" collapsed="false">
      <c r="A8197" s="0" t="n">
        <v>8185</v>
      </c>
      <c r="B8197" s="7" t="n">
        <v>0.796599</v>
      </c>
      <c r="C8197" s="7" t="n">
        <v>0.606416</v>
      </c>
      <c r="D8197" s="16" t="n">
        <f aca="false">LOGINV(B8197,$B$7,$C$7)</f>
        <v>21.5027869652765</v>
      </c>
      <c r="E8197" s="16" t="n">
        <f aca="false">LOGINV(C8197,$B$8,$C$8)</f>
        <v>129.996506996442</v>
      </c>
      <c r="F8197" s="16" t="n">
        <f aca="false">$B$5/100*E8197*2_Girdiler!$B$14*2_Girdiler!$B$15*2_Girdiler!$B$16</f>
        <v>3.27071211603047</v>
      </c>
      <c r="G8197" s="16" t="n">
        <f aca="false">MIN(MATCH(F8197,2_Girdiler!$B$20:$I$20,1),7)</f>
        <v>1</v>
      </c>
      <c r="H8197" s="16" t="n">
        <f aca="false">IF(F8197&gt;=40,2_Girdiler!$I$21+(F8197-40)*(2_Girdiler!$I$21-2_Girdiler!$H$21)/(2_Girdiler!$I$20-2_Girdiler!$H$20),INDEX(2_Girdiler!$B$21:$I$21,G8197)+(F8197-INDEX(2_Girdiler!$B$20:$I$20,G8197))*(INDEX(2_Girdiler!$B$21:$I$21,G8197+1)-INDEX(2_Girdiler!$B$21:$I$21,G8197))/(INDEX(2_Girdiler!$B$20:$I$20,G8197+1)-INDEX(2_Girdiler!$B$20:$I$20,G8197)))</f>
        <v>7.19556665526704</v>
      </c>
      <c r="I8197" s="16" t="n">
        <f aca="false">H8197/2_Girdiler!$B$17</f>
        <v>2.88283920483455</v>
      </c>
      <c r="J8197" s="16" t="n">
        <f aca="false">D8197+I8197</f>
        <v>24.3856261701111</v>
      </c>
    </row>
    <row r="8198" customFormat="false" ht="15" hidden="false" customHeight="false" outlineLevel="0" collapsed="false">
      <c r="A8198" s="0" t="n">
        <v>8186</v>
      </c>
      <c r="B8198" s="7" t="n">
        <v>0.254934</v>
      </c>
      <c r="C8198" s="7" t="n">
        <v>0.031693</v>
      </c>
      <c r="D8198" s="16" t="n">
        <f aca="false">LOGINV(B8198,$B$7,$C$7)</f>
        <v>9.37877629825308</v>
      </c>
      <c r="E8198" s="16" t="n">
        <f aca="false">LOGINV(C8198,$B$8,$C$8)</f>
        <v>32.9461705252484</v>
      </c>
      <c r="F8198" s="16" t="n">
        <f aca="false">$B$5/100*E8198*2_Girdiler!$B$14*2_Girdiler!$B$15*2_Girdiler!$B$16</f>
        <v>0.828925650415249</v>
      </c>
      <c r="G8198" s="16" t="n">
        <f aca="false">MIN(MATCH(F8198,2_Girdiler!$B$20:$I$20,1),7)</f>
        <v>1</v>
      </c>
      <c r="H8198" s="16" t="n">
        <f aca="false">IF(F8198&gt;=40,2_Girdiler!$I$21+(F8198-40)*(2_Girdiler!$I$21-2_Girdiler!$H$21)/(2_Girdiler!$I$20-2_Girdiler!$H$20),INDEX(2_Girdiler!$B$21:$I$21,G8198)+(F8198-INDEX(2_Girdiler!$B$20:$I$20,G8198))*(INDEX(2_Girdiler!$B$21:$I$21,G8198+1)-INDEX(2_Girdiler!$B$21:$I$21,G8198))/(INDEX(2_Girdiler!$B$20:$I$20,G8198+1)-INDEX(2_Girdiler!$B$20:$I$20,G8198)))</f>
        <v>1.82363643091355</v>
      </c>
      <c r="I8198" s="16" t="n">
        <f aca="false">H8198/2_Girdiler!$B$17</f>
        <v>0.730623570077543</v>
      </c>
      <c r="J8198" s="16" t="n">
        <f aca="false">D8198+I8198</f>
        <v>10.1093998683306</v>
      </c>
    </row>
    <row r="8199" customFormat="false" ht="15" hidden="false" customHeight="false" outlineLevel="0" collapsed="false">
      <c r="A8199" s="0" t="n">
        <v>8187</v>
      </c>
      <c r="B8199" s="7" t="n">
        <v>0.262521</v>
      </c>
      <c r="C8199" s="7" t="n">
        <v>0.106506</v>
      </c>
      <c r="D8199" s="16" t="n">
        <f aca="false">LOGINV(B8199,$B$7,$C$7)</f>
        <v>9.50217471649359</v>
      </c>
      <c r="E8199" s="16" t="n">
        <f aca="false">LOGINV(C8199,$B$8,$C$8)</f>
        <v>48.8801446744834</v>
      </c>
      <c r="F8199" s="16" t="n">
        <f aca="false">$B$5/100*E8199*2_Girdiler!$B$14*2_Girdiler!$B$15*2_Girdiler!$B$16</f>
        <v>1.22982444001</v>
      </c>
      <c r="G8199" s="16" t="n">
        <f aca="false">MIN(MATCH(F8199,2_Girdiler!$B$20:$I$20,1),7)</f>
        <v>1</v>
      </c>
      <c r="H8199" s="16" t="n">
        <f aca="false">IF(F8199&gt;=40,2_Girdiler!$I$21+(F8199-40)*(2_Girdiler!$I$21-2_Girdiler!$H$21)/(2_Girdiler!$I$20-2_Girdiler!$H$20),INDEX(2_Girdiler!$B$21:$I$21,G8199)+(F8199-INDEX(2_Girdiler!$B$20:$I$20,G8199))*(INDEX(2_Girdiler!$B$21:$I$21,G8199+1)-INDEX(2_Girdiler!$B$21:$I$21,G8199))/(INDEX(2_Girdiler!$B$20:$I$20,G8199+1)-INDEX(2_Girdiler!$B$20:$I$20,G8199)))</f>
        <v>2.705613768022</v>
      </c>
      <c r="I8199" s="16" t="n">
        <f aca="false">H8199/2_Girdiler!$B$17</f>
        <v>1.08397987500882</v>
      </c>
      <c r="J8199" s="16" t="n">
        <f aca="false">D8199+I8199</f>
        <v>10.5861545915024</v>
      </c>
    </row>
    <row r="8200" customFormat="false" ht="15" hidden="false" customHeight="false" outlineLevel="0" collapsed="false">
      <c r="A8200" s="0" t="n">
        <v>8188</v>
      </c>
      <c r="B8200" s="7" t="n">
        <v>0.770976</v>
      </c>
      <c r="C8200" s="7" t="n">
        <v>0.0858</v>
      </c>
      <c r="D8200" s="16" t="n">
        <f aca="false">LOGINV(B8200,$B$7,$C$7)</f>
        <v>20.4795533119584</v>
      </c>
      <c r="E8200" s="16" t="n">
        <f aca="false">LOGINV(C8200,$B$8,$C$8)</f>
        <v>45.1856017902978</v>
      </c>
      <c r="F8200" s="16" t="n">
        <f aca="false">$B$5/100*E8200*2_Girdiler!$B$14*2_Girdiler!$B$15*2_Girdiler!$B$16</f>
        <v>1.13686974104389</v>
      </c>
      <c r="G8200" s="16" t="n">
        <f aca="false">MIN(MATCH(F8200,2_Girdiler!$B$20:$I$20,1),7)</f>
        <v>1</v>
      </c>
      <c r="H8200" s="16" t="n">
        <f aca="false">IF(F8200&gt;=40,2_Girdiler!$I$21+(F8200-40)*(2_Girdiler!$I$21-2_Girdiler!$H$21)/(2_Girdiler!$I$20-2_Girdiler!$H$20),INDEX(2_Girdiler!$B$21:$I$21,G8200)+(F8200-INDEX(2_Girdiler!$B$20:$I$20,G8200))*(INDEX(2_Girdiler!$B$21:$I$21,G8200+1)-INDEX(2_Girdiler!$B$21:$I$21,G8200))/(INDEX(2_Girdiler!$B$20:$I$20,G8200+1)-INDEX(2_Girdiler!$B$20:$I$20,G8200)))</f>
        <v>2.50111343029656</v>
      </c>
      <c r="I8200" s="16" t="n">
        <f aca="false">H8200/2_Girdiler!$B$17</f>
        <v>1.00204864995856</v>
      </c>
      <c r="J8200" s="16" t="n">
        <f aca="false">D8200+I8200</f>
        <v>21.4816019619169</v>
      </c>
    </row>
    <row r="8201" customFormat="false" ht="15" hidden="false" customHeight="false" outlineLevel="0" collapsed="false">
      <c r="A8201" s="0" t="n">
        <v>8189</v>
      </c>
      <c r="B8201" s="7" t="n">
        <v>0.483369</v>
      </c>
      <c r="C8201" s="7" t="n">
        <v>0.035574</v>
      </c>
      <c r="D8201" s="16" t="n">
        <f aca="false">LOGINV(B8201,$B$7,$C$7)</f>
        <v>13.2309200988909</v>
      </c>
      <c r="E8201" s="16" t="n">
        <f aca="false">LOGINV(C8201,$B$8,$C$8)</f>
        <v>34.0695467057965</v>
      </c>
      <c r="F8201" s="16" t="n">
        <f aca="false">$B$5/100*E8201*2_Girdiler!$B$14*2_Girdiler!$B$15*2_Girdiler!$B$16</f>
        <v>0.857189795117841</v>
      </c>
      <c r="G8201" s="16" t="n">
        <f aca="false">MIN(MATCH(F8201,2_Girdiler!$B$20:$I$20,1),7)</f>
        <v>1</v>
      </c>
      <c r="H8201" s="16" t="n">
        <f aca="false">IF(F8201&gt;=40,2_Girdiler!$I$21+(F8201-40)*(2_Girdiler!$I$21-2_Girdiler!$H$21)/(2_Girdiler!$I$20-2_Girdiler!$H$20),INDEX(2_Girdiler!$B$21:$I$21,G8201)+(F8201-INDEX(2_Girdiler!$B$20:$I$20,G8201))*(INDEX(2_Girdiler!$B$21:$I$21,G8201+1)-INDEX(2_Girdiler!$B$21:$I$21,G8201))/(INDEX(2_Girdiler!$B$20:$I$20,G8201+1)-INDEX(2_Girdiler!$B$20:$I$20,G8201)))</f>
        <v>1.88581754925925</v>
      </c>
      <c r="I8201" s="16" t="n">
        <f aca="false">H8201/2_Girdiler!$B$17</f>
        <v>0.755535877107071</v>
      </c>
      <c r="J8201" s="16" t="n">
        <f aca="false">D8201+I8201</f>
        <v>13.986455975998</v>
      </c>
    </row>
    <row r="8202" customFormat="false" ht="15" hidden="false" customHeight="false" outlineLevel="0" collapsed="false">
      <c r="A8202" s="0" t="n">
        <v>8190</v>
      </c>
      <c r="B8202" s="7" t="n">
        <v>0.567725</v>
      </c>
      <c r="C8202" s="7" t="n">
        <v>0.935128</v>
      </c>
      <c r="D8202" s="16" t="n">
        <f aca="false">LOGINV(B8202,$B$7,$C$7)</f>
        <v>14.8928933848835</v>
      </c>
      <c r="E8202" s="16" t="n">
        <f aca="false">LOGINV(C8202,$B$8,$C$8)</f>
        <v>290.39264791805</v>
      </c>
      <c r="F8202" s="16" t="n">
        <f aca="false">$B$5/100*E8202*2_Girdiler!$B$14*2_Girdiler!$B$15*2_Girdiler!$B$16</f>
        <v>7.30627902161812</v>
      </c>
      <c r="G8202" s="16" t="n">
        <f aca="false">MIN(MATCH(F8202,2_Girdiler!$B$20:$I$20,1),7)</f>
        <v>2</v>
      </c>
      <c r="H8202" s="16" t="n">
        <f aca="false">IF(F8202&gt;=40,2_Girdiler!$I$21+(F8202-40)*(2_Girdiler!$I$21-2_Girdiler!$H$21)/(2_Girdiler!$I$20-2_Girdiler!$H$20),INDEX(2_Girdiler!$B$21:$I$21,G8202)+(F8202-INDEX(2_Girdiler!$B$20:$I$20,G8202))*(INDEX(2_Girdiler!$B$21:$I$21,G8202+1)-INDEX(2_Girdiler!$B$21:$I$21,G8202))/(INDEX(2_Girdiler!$B$20:$I$20,G8202+1)-INDEX(2_Girdiler!$B$20:$I$20,G8202)))</f>
        <v>14.690046434589</v>
      </c>
      <c r="I8202" s="16" t="n">
        <f aca="false">H8202/2_Girdiler!$B$17</f>
        <v>5.88543527026803</v>
      </c>
      <c r="J8202" s="16" t="n">
        <f aca="false">D8202+I8202</f>
        <v>20.7783286551515</v>
      </c>
    </row>
    <row r="8203" customFormat="false" ht="15" hidden="false" customHeight="false" outlineLevel="0" collapsed="false">
      <c r="A8203" s="0" t="n">
        <v>8191</v>
      </c>
      <c r="B8203" s="7" t="n">
        <v>0.566136</v>
      </c>
      <c r="C8203" s="7" t="n">
        <v>0.50271</v>
      </c>
      <c r="D8203" s="16" t="n">
        <f aca="false">LOGINV(B8203,$B$7,$C$7)</f>
        <v>14.8593936536435</v>
      </c>
      <c r="E8203" s="16" t="n">
        <f aca="false">LOGINV(C8203,$B$8,$C$8)</f>
        <v>109.685148579935</v>
      </c>
      <c r="F8203" s="16" t="n">
        <f aca="false">$B$5/100*E8203*2_Girdiler!$B$14*2_Girdiler!$B$15*2_Girdiler!$B$16</f>
        <v>2.75967833827116</v>
      </c>
      <c r="G8203" s="16" t="n">
        <f aca="false">MIN(MATCH(F8203,2_Girdiler!$B$20:$I$20,1),7)</f>
        <v>1</v>
      </c>
      <c r="H8203" s="16" t="n">
        <f aca="false">IF(F8203&gt;=40,2_Girdiler!$I$21+(F8203-40)*(2_Girdiler!$I$21-2_Girdiler!$H$21)/(2_Girdiler!$I$20-2_Girdiler!$H$20),INDEX(2_Girdiler!$B$21:$I$21,G8203)+(F8203-INDEX(2_Girdiler!$B$20:$I$20,G8203))*(INDEX(2_Girdiler!$B$21:$I$21,G8203+1)-INDEX(2_Girdiler!$B$21:$I$21,G8203))/(INDEX(2_Girdiler!$B$20:$I$20,G8203+1)-INDEX(2_Girdiler!$B$20:$I$20,G8203)))</f>
        <v>6.07129234419655</v>
      </c>
      <c r="I8203" s="16" t="n">
        <f aca="false">H8203/2_Girdiler!$B$17</f>
        <v>2.43240879174541</v>
      </c>
      <c r="J8203" s="16" t="n">
        <f aca="false">D8203+I8203</f>
        <v>17.291802445389</v>
      </c>
    </row>
    <row r="8204" customFormat="false" ht="15" hidden="false" customHeight="false" outlineLevel="0" collapsed="false">
      <c r="A8204" s="0" t="n">
        <v>8192</v>
      </c>
      <c r="B8204" s="7" t="n">
        <v>0.172288</v>
      </c>
      <c r="C8204" s="7" t="n">
        <v>0.410126</v>
      </c>
      <c r="D8204" s="16" t="n">
        <f aca="false">LOGINV(B8204,$B$7,$C$7)</f>
        <v>7.99620063827305</v>
      </c>
      <c r="E8204" s="16" t="n">
        <f aca="false">LOGINV(C8204,$B$8,$C$8)</f>
        <v>94.3072451111554</v>
      </c>
      <c r="F8204" s="16" t="n">
        <f aca="false">$B$5/100*E8204*2_Girdiler!$B$14*2_Girdiler!$B$15*2_Girdiler!$B$16</f>
        <v>2.37277028699667</v>
      </c>
      <c r="G8204" s="16" t="n">
        <f aca="false">MIN(MATCH(F8204,2_Girdiler!$B$20:$I$20,1),7)</f>
        <v>1</v>
      </c>
      <c r="H8204" s="16" t="n">
        <f aca="false">IF(F8204&gt;=40,2_Girdiler!$I$21+(F8204-40)*(2_Girdiler!$I$21-2_Girdiler!$H$21)/(2_Girdiler!$I$20-2_Girdiler!$H$20),INDEX(2_Girdiler!$B$21:$I$21,G8204)+(F8204-INDEX(2_Girdiler!$B$20:$I$20,G8204))*(INDEX(2_Girdiler!$B$21:$I$21,G8204+1)-INDEX(2_Girdiler!$B$21:$I$21,G8204))/(INDEX(2_Girdiler!$B$20:$I$20,G8204+1)-INDEX(2_Girdiler!$B$20:$I$20,G8204)))</f>
        <v>5.22009463139267</v>
      </c>
      <c r="I8204" s="16" t="n">
        <f aca="false">H8204/2_Girdiler!$B$17</f>
        <v>2.09138406706437</v>
      </c>
      <c r="J8204" s="16" t="n">
        <f aca="false">D8204+I8204</f>
        <v>10.0875847053374</v>
      </c>
    </row>
    <row r="8205" customFormat="false" ht="15" hidden="false" customHeight="false" outlineLevel="0" collapsed="false">
      <c r="A8205" s="0" t="n">
        <v>8193</v>
      </c>
      <c r="B8205" s="7" t="n">
        <v>0.935075</v>
      </c>
      <c r="C8205" s="7" t="n">
        <v>0.15969</v>
      </c>
      <c r="D8205" s="16" t="n">
        <f aca="false">LOGINV(B8205,$B$7,$C$7)</f>
        <v>31.5032352746817</v>
      </c>
      <c r="E8205" s="16" t="n">
        <f aca="false">LOGINV(C8205,$B$8,$C$8)</f>
        <v>57.4252208423973</v>
      </c>
      <c r="F8205" s="16" t="n">
        <f aca="false">$B$5/100*E8205*2_Girdiler!$B$14*2_Girdiler!$B$15*2_Girdiler!$B$16</f>
        <v>1.44481855639472</v>
      </c>
      <c r="G8205" s="16" t="n">
        <f aca="false">MIN(MATCH(F8205,2_Girdiler!$B$20:$I$20,1),7)</f>
        <v>1</v>
      </c>
      <c r="H8205" s="16" t="n">
        <f aca="false">IF(F8205&gt;=40,2_Girdiler!$I$21+(F8205-40)*(2_Girdiler!$I$21-2_Girdiler!$H$21)/(2_Girdiler!$I$20-2_Girdiler!$H$20),INDEX(2_Girdiler!$B$21:$I$21,G8205)+(F8205-INDEX(2_Girdiler!$B$20:$I$20,G8205))*(INDEX(2_Girdiler!$B$21:$I$21,G8205+1)-INDEX(2_Girdiler!$B$21:$I$21,G8205))/(INDEX(2_Girdiler!$B$20:$I$20,G8205+1)-INDEX(2_Girdiler!$B$20:$I$20,G8205)))</f>
        <v>3.17860082406837</v>
      </c>
      <c r="I8205" s="16" t="n">
        <f aca="false">H8205/2_Girdiler!$B$17</f>
        <v>1.27347789425816</v>
      </c>
      <c r="J8205" s="16" t="n">
        <f aca="false">D8205+I8205</f>
        <v>32.7767131689399</v>
      </c>
    </row>
    <row r="8206" customFormat="false" ht="15" hidden="false" customHeight="false" outlineLevel="0" collapsed="false">
      <c r="A8206" s="0" t="n">
        <v>8194</v>
      </c>
      <c r="B8206" s="7" t="n">
        <v>0.203801</v>
      </c>
      <c r="C8206" s="7" t="n">
        <v>0.096057</v>
      </c>
      <c r="D8206" s="16" t="n">
        <f aca="false">LOGINV(B8206,$B$7,$C$7)</f>
        <v>8.53525622679331</v>
      </c>
      <c r="E8206" s="16" t="n">
        <f aca="false">LOGINV(C8206,$B$8,$C$8)</f>
        <v>47.0528134765724</v>
      </c>
      <c r="F8206" s="16" t="n">
        <f aca="false">$B$5/100*E8206*2_Girdiler!$B$14*2_Girdiler!$B$15*2_Girdiler!$B$16</f>
        <v>1.18384878707056</v>
      </c>
      <c r="G8206" s="16" t="n">
        <f aca="false">MIN(MATCH(F8206,2_Girdiler!$B$20:$I$20,1),7)</f>
        <v>1</v>
      </c>
      <c r="H8206" s="16" t="n">
        <f aca="false">IF(F8206&gt;=40,2_Girdiler!$I$21+(F8206-40)*(2_Girdiler!$I$21-2_Girdiler!$H$21)/(2_Girdiler!$I$20-2_Girdiler!$H$20),INDEX(2_Girdiler!$B$21:$I$21,G8206)+(F8206-INDEX(2_Girdiler!$B$20:$I$20,G8206))*(INDEX(2_Girdiler!$B$21:$I$21,G8206+1)-INDEX(2_Girdiler!$B$21:$I$21,G8206))/(INDEX(2_Girdiler!$B$20:$I$20,G8206+1)-INDEX(2_Girdiler!$B$20:$I$20,G8206)))</f>
        <v>2.60446733155523</v>
      </c>
      <c r="I8206" s="16" t="n">
        <f aca="false">H8206/2_Girdiler!$B$17</f>
        <v>1.04345646296283</v>
      </c>
      <c r="J8206" s="16" t="n">
        <f aca="false">D8206+I8206</f>
        <v>9.57871268975614</v>
      </c>
    </row>
    <row r="8207" customFormat="false" ht="15" hidden="false" customHeight="false" outlineLevel="0" collapsed="false">
      <c r="A8207" s="0" t="n">
        <v>8195</v>
      </c>
      <c r="B8207" s="7" t="n">
        <v>0.180874</v>
      </c>
      <c r="C8207" s="7" t="n">
        <v>0.199945</v>
      </c>
      <c r="D8207" s="16" t="n">
        <f aca="false">LOGINV(B8207,$B$7,$C$7)</f>
        <v>8.14520379528391</v>
      </c>
      <c r="E8207" s="16" t="n">
        <f aca="false">LOGINV(C8207,$B$8,$C$8)</f>
        <v>63.4235834286507</v>
      </c>
      <c r="F8207" s="16" t="n">
        <f aca="false">$B$5/100*E8207*2_Girdiler!$B$14*2_Girdiler!$B$15*2_Girdiler!$B$16</f>
        <v>1.59573735906485</v>
      </c>
      <c r="G8207" s="16" t="n">
        <f aca="false">MIN(MATCH(F8207,2_Girdiler!$B$20:$I$20,1),7)</f>
        <v>1</v>
      </c>
      <c r="H8207" s="16" t="n">
        <f aca="false">IF(F8207&gt;=40,2_Girdiler!$I$21+(F8207-40)*(2_Girdiler!$I$21-2_Girdiler!$H$21)/(2_Girdiler!$I$20-2_Girdiler!$H$20),INDEX(2_Girdiler!$B$21:$I$21,G8207)+(F8207-INDEX(2_Girdiler!$B$20:$I$20,G8207))*(INDEX(2_Girdiler!$B$21:$I$21,G8207+1)-INDEX(2_Girdiler!$B$21:$I$21,G8207))/(INDEX(2_Girdiler!$B$20:$I$20,G8207+1)-INDEX(2_Girdiler!$B$20:$I$20,G8207)))</f>
        <v>3.51062218994267</v>
      </c>
      <c r="I8207" s="16" t="n">
        <f aca="false">H8207/2_Girdiler!$B$17</f>
        <v>1.40649927481678</v>
      </c>
      <c r="J8207" s="16" t="n">
        <f aca="false">D8207+I8207</f>
        <v>9.55170307010069</v>
      </c>
    </row>
    <row r="8208" customFormat="false" ht="15" hidden="false" customHeight="false" outlineLevel="0" collapsed="false">
      <c r="A8208" s="0" t="n">
        <v>8196</v>
      </c>
      <c r="B8208" s="7" t="n">
        <v>0.716561</v>
      </c>
      <c r="C8208" s="7" t="n">
        <v>0.663582</v>
      </c>
      <c r="D8208" s="16" t="n">
        <f aca="false">LOGINV(B8208,$B$7,$C$7)</f>
        <v>18.634191647356</v>
      </c>
      <c r="E8208" s="16" t="n">
        <f aca="false">LOGINV(C8208,$B$8,$C$8)</f>
        <v>143.422847924837</v>
      </c>
      <c r="F8208" s="16" t="n">
        <f aca="false">$B$5/100*E8208*2_Girdiler!$B$14*2_Girdiler!$B$15*2_Girdiler!$B$16</f>
        <v>3.60851885378891</v>
      </c>
      <c r="G8208" s="16" t="n">
        <f aca="false">MIN(MATCH(F8208,2_Girdiler!$B$20:$I$20,1),7)</f>
        <v>1</v>
      </c>
      <c r="H8208" s="16" t="n">
        <f aca="false">IF(F8208&gt;=40,2_Girdiler!$I$21+(F8208-40)*(2_Girdiler!$I$21-2_Girdiler!$H$21)/(2_Girdiler!$I$20-2_Girdiler!$H$20),INDEX(2_Girdiler!$B$21:$I$21,G8208)+(F8208-INDEX(2_Girdiler!$B$20:$I$20,G8208))*(INDEX(2_Girdiler!$B$21:$I$21,G8208+1)-INDEX(2_Girdiler!$B$21:$I$21,G8208))/(INDEX(2_Girdiler!$B$20:$I$20,G8208+1)-INDEX(2_Girdiler!$B$20:$I$20,G8208)))</f>
        <v>7.9387414783356</v>
      </c>
      <c r="I8208" s="16" t="n">
        <f aca="false">H8208/2_Girdiler!$B$17</f>
        <v>3.18058552817933</v>
      </c>
      <c r="J8208" s="16" t="n">
        <f aca="false">D8208+I8208</f>
        <v>21.8147771755353</v>
      </c>
    </row>
    <row r="8209" customFormat="false" ht="15" hidden="false" customHeight="false" outlineLevel="0" collapsed="false">
      <c r="A8209" s="0" t="n">
        <v>8197</v>
      </c>
      <c r="B8209" s="7" t="n">
        <v>0.551256</v>
      </c>
      <c r="C8209" s="7" t="n">
        <v>0.656996</v>
      </c>
      <c r="D8209" s="16" t="n">
        <f aca="false">LOGINV(B8209,$B$7,$C$7)</f>
        <v>14.5503169538309</v>
      </c>
      <c r="E8209" s="16" t="n">
        <f aca="false">LOGINV(C8209,$B$8,$C$8)</f>
        <v>141.76784024252</v>
      </c>
      <c r="F8209" s="16" t="n">
        <f aca="false">$B$5/100*E8209*2_Girdiler!$B$14*2_Girdiler!$B$15*2_Girdiler!$B$16</f>
        <v>3.5668788605018</v>
      </c>
      <c r="G8209" s="16" t="n">
        <f aca="false">MIN(MATCH(F8209,2_Girdiler!$B$20:$I$20,1),7)</f>
        <v>1</v>
      </c>
      <c r="H8209" s="16" t="n">
        <f aca="false">IF(F8209&gt;=40,2_Girdiler!$I$21+(F8209-40)*(2_Girdiler!$I$21-2_Girdiler!$H$21)/(2_Girdiler!$I$20-2_Girdiler!$H$20),INDEX(2_Girdiler!$B$21:$I$21,G8209)+(F8209-INDEX(2_Girdiler!$B$20:$I$20,G8209))*(INDEX(2_Girdiler!$B$21:$I$21,G8209+1)-INDEX(2_Girdiler!$B$21:$I$21,G8209))/(INDEX(2_Girdiler!$B$20:$I$20,G8209+1)-INDEX(2_Girdiler!$B$20:$I$20,G8209)))</f>
        <v>7.84713349310396</v>
      </c>
      <c r="I8209" s="16" t="n">
        <f aca="false">H8209/2_Girdiler!$B$17</f>
        <v>3.14388361101921</v>
      </c>
      <c r="J8209" s="16" t="n">
        <f aca="false">D8209+I8209</f>
        <v>17.6942005648502</v>
      </c>
    </row>
    <row r="8210" customFormat="false" ht="15" hidden="false" customHeight="false" outlineLevel="0" collapsed="false">
      <c r="A8210" s="0" t="n">
        <v>8198</v>
      </c>
      <c r="B8210" s="7" t="n">
        <v>0.382353</v>
      </c>
      <c r="C8210" s="7" t="n">
        <v>0.28021</v>
      </c>
      <c r="D8210" s="16" t="n">
        <f aca="false">LOGINV(B8210,$B$7,$C$7)</f>
        <v>11.4611884954008</v>
      </c>
      <c r="E8210" s="16" t="n">
        <f aca="false">LOGINV(C8210,$B$8,$C$8)</f>
        <v>74.9939556688957</v>
      </c>
      <c r="F8210" s="16" t="n">
        <f aca="false">$B$5/100*E8210*2_Girdiler!$B$14*2_Girdiler!$B$15*2_Girdiler!$B$16</f>
        <v>1.88684792462941</v>
      </c>
      <c r="G8210" s="16" t="n">
        <f aca="false">MIN(MATCH(F8210,2_Girdiler!$B$20:$I$20,1),7)</f>
        <v>1</v>
      </c>
      <c r="H8210" s="16" t="n">
        <f aca="false">IF(F8210&gt;=40,2_Girdiler!$I$21+(F8210-40)*(2_Girdiler!$I$21-2_Girdiler!$H$21)/(2_Girdiler!$I$20-2_Girdiler!$H$20),INDEX(2_Girdiler!$B$21:$I$21,G8210)+(F8210-INDEX(2_Girdiler!$B$20:$I$20,G8210))*(INDEX(2_Girdiler!$B$21:$I$21,G8210+1)-INDEX(2_Girdiler!$B$21:$I$21,G8210))/(INDEX(2_Girdiler!$B$20:$I$20,G8210+1)-INDEX(2_Girdiler!$B$20:$I$20,G8210)))</f>
        <v>4.15106543418471</v>
      </c>
      <c r="I8210" s="16" t="n">
        <f aca="false">H8210/2_Girdiler!$B$17</f>
        <v>1.66308711305477</v>
      </c>
      <c r="J8210" s="16" t="n">
        <f aca="false">D8210+I8210</f>
        <v>13.1242756084556</v>
      </c>
    </row>
    <row r="8211" customFormat="false" ht="15" hidden="false" customHeight="false" outlineLevel="0" collapsed="false">
      <c r="A8211" s="0" t="n">
        <v>8199</v>
      </c>
      <c r="B8211" s="7" t="n">
        <v>0.223347</v>
      </c>
      <c r="C8211" s="7" t="n">
        <v>0.425367</v>
      </c>
      <c r="D8211" s="16" t="n">
        <f aca="false">LOGINV(B8211,$B$7,$C$7)</f>
        <v>8.86094187468183</v>
      </c>
      <c r="E8211" s="16" t="n">
        <f aca="false">LOGINV(C8211,$B$8,$C$8)</f>
        <v>96.7139470108194</v>
      </c>
      <c r="F8211" s="16" t="n">
        <f aca="false">$B$5/100*E8211*2_Girdiler!$B$14*2_Girdiler!$B$15*2_Girdiler!$B$16</f>
        <v>2.43332290679222</v>
      </c>
      <c r="G8211" s="16" t="n">
        <f aca="false">MIN(MATCH(F8211,2_Girdiler!$B$20:$I$20,1),7)</f>
        <v>1</v>
      </c>
      <c r="H8211" s="16" t="n">
        <f aca="false">IF(F8211&gt;=40,2_Girdiler!$I$21+(F8211-40)*(2_Girdiler!$I$21-2_Girdiler!$H$21)/(2_Girdiler!$I$20-2_Girdiler!$H$20),INDEX(2_Girdiler!$B$21:$I$21,G8211)+(F8211-INDEX(2_Girdiler!$B$20:$I$20,G8211))*(INDEX(2_Girdiler!$B$21:$I$21,G8211+1)-INDEX(2_Girdiler!$B$21:$I$21,G8211))/(INDEX(2_Girdiler!$B$20:$I$20,G8211+1)-INDEX(2_Girdiler!$B$20:$I$20,G8211)))</f>
        <v>5.35331039494287</v>
      </c>
      <c r="I8211" s="16" t="n">
        <f aca="false">H8211/2_Girdiler!$B$17</f>
        <v>2.14475576720468</v>
      </c>
      <c r="J8211" s="16" t="n">
        <f aca="false">D8211+I8211</f>
        <v>11.0056976418865</v>
      </c>
    </row>
    <row r="8212" customFormat="false" ht="15" hidden="false" customHeight="false" outlineLevel="0" collapsed="false">
      <c r="A8212" s="0" t="n">
        <v>8200</v>
      </c>
      <c r="B8212" s="7" t="n">
        <v>0.110354</v>
      </c>
      <c r="C8212" s="7" t="n">
        <v>0.190389</v>
      </c>
      <c r="D8212" s="16" t="n">
        <f aca="false">LOGINV(B8212,$B$7,$C$7)</f>
        <v>6.84269315762268</v>
      </c>
      <c r="E8212" s="16" t="n">
        <f aca="false">LOGINV(C8212,$B$8,$C$8)</f>
        <v>62.0209219664488</v>
      </c>
      <c r="F8212" s="16" t="n">
        <f aca="false">$B$5/100*E8212*2_Girdiler!$B$14*2_Girdiler!$B$15*2_Girdiler!$B$16</f>
        <v>1.56044639667585</v>
      </c>
      <c r="G8212" s="16" t="n">
        <f aca="false">MIN(MATCH(F8212,2_Girdiler!$B$20:$I$20,1),7)</f>
        <v>1</v>
      </c>
      <c r="H8212" s="16" t="n">
        <f aca="false">IF(F8212&gt;=40,2_Girdiler!$I$21+(F8212-40)*(2_Girdiler!$I$21-2_Girdiler!$H$21)/(2_Girdiler!$I$20-2_Girdiler!$H$20),INDEX(2_Girdiler!$B$21:$I$21,G8212)+(F8212-INDEX(2_Girdiler!$B$20:$I$20,G8212))*(INDEX(2_Girdiler!$B$21:$I$21,G8212+1)-INDEX(2_Girdiler!$B$21:$I$21,G8212))/(INDEX(2_Girdiler!$B$20:$I$20,G8212+1)-INDEX(2_Girdiler!$B$20:$I$20,G8212)))</f>
        <v>3.43298207268688</v>
      </c>
      <c r="I8212" s="16" t="n">
        <f aca="false">H8212/2_Girdiler!$B$17</f>
        <v>1.37539345860852</v>
      </c>
      <c r="J8212" s="16" t="n">
        <f aca="false">D8212+I8212</f>
        <v>8.2180866162312</v>
      </c>
    </row>
    <row r="8213" customFormat="false" ht="15" hidden="false" customHeight="false" outlineLevel="0" collapsed="false">
      <c r="A8213" s="0" t="n">
        <v>8201</v>
      </c>
      <c r="B8213" s="7" t="n">
        <v>0.267493</v>
      </c>
      <c r="C8213" s="7" t="n">
        <v>0.73123</v>
      </c>
      <c r="D8213" s="16" t="n">
        <f aca="false">LOGINV(B8213,$B$7,$C$7)</f>
        <v>9.58291538000061</v>
      </c>
      <c r="E8213" s="16" t="n">
        <f aca="false">LOGINV(C8213,$B$8,$C$8)</f>
        <v>162.585475147063</v>
      </c>
      <c r="F8213" s="16" t="n">
        <f aca="false">$B$5/100*E8213*2_Girdiler!$B$14*2_Girdiler!$B$15*2_Girdiler!$B$16</f>
        <v>4.09065055470011</v>
      </c>
      <c r="G8213" s="16" t="n">
        <f aca="false">MIN(MATCH(F8213,2_Girdiler!$B$20:$I$20,1),7)</f>
        <v>1</v>
      </c>
      <c r="H8213" s="16" t="n">
        <f aca="false">IF(F8213&gt;=40,2_Girdiler!$I$21+(F8213-40)*(2_Girdiler!$I$21-2_Girdiler!$H$21)/(2_Girdiler!$I$20-2_Girdiler!$H$20),INDEX(2_Girdiler!$B$21:$I$21,G8213)+(F8213-INDEX(2_Girdiler!$B$20:$I$20,G8213))*(INDEX(2_Girdiler!$B$21:$I$21,G8213+1)-INDEX(2_Girdiler!$B$21:$I$21,G8213))/(INDEX(2_Girdiler!$B$20:$I$20,G8213+1)-INDEX(2_Girdiler!$B$20:$I$20,G8213)))</f>
        <v>8.99943122034025</v>
      </c>
      <c r="I8213" s="16" t="n">
        <f aca="false">H8213/2_Girdiler!$B$17</f>
        <v>3.60554135430298</v>
      </c>
      <c r="J8213" s="16" t="n">
        <f aca="false">D8213+I8213</f>
        <v>13.1884567343036</v>
      </c>
    </row>
    <row r="8214" customFormat="false" ht="15" hidden="false" customHeight="false" outlineLevel="0" collapsed="false">
      <c r="A8214" s="0" t="n">
        <v>8202</v>
      </c>
      <c r="B8214" s="7" t="n">
        <v>0.043513</v>
      </c>
      <c r="C8214" s="7" t="n">
        <v>0.339634</v>
      </c>
      <c r="D8214" s="16" t="n">
        <f aca="false">LOGINV(B8214,$B$7,$C$7)</f>
        <v>5.21699802893035</v>
      </c>
      <c r="E8214" s="16" t="n">
        <f aca="false">LOGINV(C8214,$B$8,$C$8)</f>
        <v>83.6247251605239</v>
      </c>
      <c r="F8214" s="16" t="n">
        <f aca="false">$B$5/100*E8214*2_Girdiler!$B$14*2_Girdiler!$B$15*2_Girdiler!$B$16</f>
        <v>2.10399808503878</v>
      </c>
      <c r="G8214" s="16" t="n">
        <f aca="false">MIN(MATCH(F8214,2_Girdiler!$B$20:$I$20,1),7)</f>
        <v>1</v>
      </c>
      <c r="H8214" s="16" t="n">
        <f aca="false">IF(F8214&gt;=40,2_Girdiler!$I$21+(F8214-40)*(2_Girdiler!$I$21-2_Girdiler!$H$21)/(2_Girdiler!$I$20-2_Girdiler!$H$20),INDEX(2_Girdiler!$B$21:$I$21,G8214)+(F8214-INDEX(2_Girdiler!$B$20:$I$20,G8214))*(INDEX(2_Girdiler!$B$21:$I$21,G8214+1)-INDEX(2_Girdiler!$B$21:$I$21,G8214))/(INDEX(2_Girdiler!$B$20:$I$20,G8214+1)-INDEX(2_Girdiler!$B$20:$I$20,G8214)))</f>
        <v>4.62879578708532</v>
      </c>
      <c r="I8214" s="16" t="n">
        <f aca="false">H8214/2_Girdiler!$B$17</f>
        <v>1.85448549162072</v>
      </c>
      <c r="J8214" s="16" t="n">
        <f aca="false">D8214+I8214</f>
        <v>7.07148352055107</v>
      </c>
    </row>
    <row r="8215" customFormat="false" ht="15" hidden="false" customHeight="false" outlineLevel="0" collapsed="false">
      <c r="A8215" s="0" t="n">
        <v>8203</v>
      </c>
      <c r="B8215" s="7" t="n">
        <v>0.017137</v>
      </c>
      <c r="C8215" s="7" t="n">
        <v>0.660436</v>
      </c>
      <c r="D8215" s="16" t="n">
        <f aca="false">LOGINV(B8215,$B$7,$C$7)</f>
        <v>4.16150642886222</v>
      </c>
      <c r="E8215" s="16" t="n">
        <f aca="false">LOGINV(C8215,$B$8,$C$8)</f>
        <v>142.62835226002</v>
      </c>
      <c r="F8215" s="16" t="n">
        <f aca="false">$B$5/100*E8215*2_Girdiler!$B$14*2_Girdiler!$B$15*2_Girdiler!$B$16</f>
        <v>3.58852934286211</v>
      </c>
      <c r="G8215" s="16" t="n">
        <f aca="false">MIN(MATCH(F8215,2_Girdiler!$B$20:$I$20,1),7)</f>
        <v>1</v>
      </c>
      <c r="H8215" s="16" t="n">
        <f aca="false">IF(F8215&gt;=40,2_Girdiler!$I$21+(F8215-40)*(2_Girdiler!$I$21-2_Girdiler!$H$21)/(2_Girdiler!$I$20-2_Girdiler!$H$20),INDEX(2_Girdiler!$B$21:$I$21,G8215)+(F8215-INDEX(2_Girdiler!$B$20:$I$20,G8215))*(INDEX(2_Girdiler!$B$21:$I$21,G8215+1)-INDEX(2_Girdiler!$B$21:$I$21,G8215))/(INDEX(2_Girdiler!$B$20:$I$20,G8215+1)-INDEX(2_Girdiler!$B$20:$I$20,G8215)))</f>
        <v>7.89476455429665</v>
      </c>
      <c r="I8215" s="16" t="n">
        <f aca="false">H8215/2_Girdiler!$B$17</f>
        <v>3.16296656822782</v>
      </c>
      <c r="J8215" s="16" t="n">
        <f aca="false">D8215+I8215</f>
        <v>7.32447299709004</v>
      </c>
    </row>
    <row r="8216" customFormat="false" ht="15" hidden="false" customHeight="false" outlineLevel="0" collapsed="false">
      <c r="A8216" s="0" t="n">
        <v>8204</v>
      </c>
      <c r="B8216" s="7" t="n">
        <v>0.869581</v>
      </c>
      <c r="C8216" s="7" t="n">
        <v>0.446222</v>
      </c>
      <c r="D8216" s="16" t="n">
        <f aca="false">LOGINV(B8216,$B$7,$C$7)</f>
        <v>25.344142078816</v>
      </c>
      <c r="E8216" s="16" t="n">
        <f aca="false">LOGINV(C8216,$B$8,$C$8)</f>
        <v>100.077964712969</v>
      </c>
      <c r="F8216" s="16" t="n">
        <f aca="false">$B$5/100*E8216*2_Girdiler!$B$14*2_Girdiler!$B$15*2_Girdiler!$B$16</f>
        <v>2.5179615921783</v>
      </c>
      <c r="G8216" s="16" t="n">
        <f aca="false">MIN(MATCH(F8216,2_Girdiler!$B$20:$I$20,1),7)</f>
        <v>1</v>
      </c>
      <c r="H8216" s="16" t="n">
        <f aca="false">IF(F8216&gt;=40,2_Girdiler!$I$21+(F8216-40)*(2_Girdiler!$I$21-2_Girdiler!$H$21)/(2_Girdiler!$I$20-2_Girdiler!$H$20),INDEX(2_Girdiler!$B$21:$I$21,G8216)+(F8216-INDEX(2_Girdiler!$B$20:$I$20,G8216))*(INDEX(2_Girdiler!$B$21:$I$21,G8216+1)-INDEX(2_Girdiler!$B$21:$I$21,G8216))/(INDEX(2_Girdiler!$B$20:$I$20,G8216+1)-INDEX(2_Girdiler!$B$20:$I$20,G8216)))</f>
        <v>5.53951550279227</v>
      </c>
      <c r="I8216" s="16" t="n">
        <f aca="false">H8216/2_Girdiler!$B$17</f>
        <v>2.21935717259306</v>
      </c>
      <c r="J8216" s="16" t="n">
        <f aca="false">D8216+I8216</f>
        <v>27.563499251409</v>
      </c>
    </row>
    <row r="8217" customFormat="false" ht="15" hidden="false" customHeight="false" outlineLevel="0" collapsed="false">
      <c r="A8217" s="0" t="n">
        <v>8205</v>
      </c>
      <c r="B8217" s="7" t="n">
        <v>0.587976</v>
      </c>
      <c r="C8217" s="7" t="n">
        <v>0.075578</v>
      </c>
      <c r="D8217" s="16" t="n">
        <f aca="false">LOGINV(B8217,$B$7,$C$7)</f>
        <v>15.3287965458761</v>
      </c>
      <c r="E8217" s="16" t="n">
        <f aca="false">LOGINV(C8217,$B$8,$C$8)</f>
        <v>43.2345327798171</v>
      </c>
      <c r="F8217" s="16" t="n">
        <f aca="false">$B$5/100*E8217*2_Girdiler!$B$14*2_Girdiler!$B$15*2_Girdiler!$B$16</f>
        <v>1.0877808447402</v>
      </c>
      <c r="G8217" s="16" t="n">
        <f aca="false">MIN(MATCH(F8217,2_Girdiler!$B$20:$I$20,1),7)</f>
        <v>1</v>
      </c>
      <c r="H8217" s="16" t="n">
        <f aca="false">IF(F8217&gt;=40,2_Girdiler!$I$21+(F8217-40)*(2_Girdiler!$I$21-2_Girdiler!$H$21)/(2_Girdiler!$I$20-2_Girdiler!$H$20),INDEX(2_Girdiler!$B$21:$I$21,G8217)+(F8217-INDEX(2_Girdiler!$B$20:$I$20,G8217))*(INDEX(2_Girdiler!$B$21:$I$21,G8217+1)-INDEX(2_Girdiler!$B$21:$I$21,G8217))/(INDEX(2_Girdiler!$B$20:$I$20,G8217+1)-INDEX(2_Girdiler!$B$20:$I$20,G8217)))</f>
        <v>2.39311785842844</v>
      </c>
      <c r="I8217" s="16" t="n">
        <f aca="false">H8217/2_Girdiler!$B$17</f>
        <v>0.958781193280624</v>
      </c>
      <c r="J8217" s="16" t="n">
        <f aca="false">D8217+I8217</f>
        <v>16.2875777391567</v>
      </c>
    </row>
    <row r="8218" customFormat="false" ht="15" hidden="false" customHeight="false" outlineLevel="0" collapsed="false">
      <c r="A8218" s="0" t="n">
        <v>8206</v>
      </c>
      <c r="B8218" s="7" t="n">
        <v>0.535191</v>
      </c>
      <c r="C8218" s="7" t="n">
        <v>0.343931</v>
      </c>
      <c r="D8218" s="16" t="n">
        <f aca="false">LOGINV(B8218,$B$7,$C$7)</f>
        <v>14.2254500023541</v>
      </c>
      <c r="E8218" s="16" t="n">
        <f aca="false">LOGINV(C8218,$B$8,$C$8)</f>
        <v>84.2588985652889</v>
      </c>
      <c r="F8218" s="16" t="n">
        <f aca="false">$B$5/100*E8218*2_Girdiler!$B$14*2_Girdiler!$B$15*2_Girdiler!$B$16</f>
        <v>2.11995388790267</v>
      </c>
      <c r="G8218" s="16" t="n">
        <f aca="false">MIN(MATCH(F8218,2_Girdiler!$B$20:$I$20,1),7)</f>
        <v>1</v>
      </c>
      <c r="H8218" s="16" t="n">
        <f aca="false">IF(F8218&gt;=40,2_Girdiler!$I$21+(F8218-40)*(2_Girdiler!$I$21-2_Girdiler!$H$21)/(2_Girdiler!$I$20-2_Girdiler!$H$20),INDEX(2_Girdiler!$B$21:$I$21,G8218)+(F8218-INDEX(2_Girdiler!$B$20:$I$20,G8218))*(INDEX(2_Girdiler!$B$21:$I$21,G8218+1)-INDEX(2_Girdiler!$B$21:$I$21,G8218))/(INDEX(2_Girdiler!$B$20:$I$20,G8218+1)-INDEX(2_Girdiler!$B$20:$I$20,G8218)))</f>
        <v>4.66389855338587</v>
      </c>
      <c r="I8218" s="16" t="n">
        <f aca="false">H8218/2_Girdiler!$B$17</f>
        <v>1.86854909991421</v>
      </c>
      <c r="J8218" s="16" t="n">
        <f aca="false">D8218+I8218</f>
        <v>16.0939991022683</v>
      </c>
    </row>
    <row r="8219" customFormat="false" ht="15" hidden="false" customHeight="false" outlineLevel="0" collapsed="false">
      <c r="A8219" s="0" t="n">
        <v>8207</v>
      </c>
      <c r="B8219" s="7" t="n">
        <v>0.114582</v>
      </c>
      <c r="C8219" s="7" t="n">
        <v>0.259588</v>
      </c>
      <c r="D8219" s="16" t="n">
        <f aca="false">LOGINV(B8219,$B$7,$C$7)</f>
        <v>6.92763202325305</v>
      </c>
      <c r="E8219" s="16" t="n">
        <f aca="false">LOGINV(C8219,$B$8,$C$8)</f>
        <v>72.0333642881816</v>
      </c>
      <c r="F8219" s="16" t="n">
        <f aca="false">$B$5/100*E8219*2_Girdiler!$B$14*2_Girdiler!$B$15*2_Girdiler!$B$16</f>
        <v>1.81235944549065</v>
      </c>
      <c r="G8219" s="16" t="n">
        <f aca="false">MIN(MATCH(F8219,2_Girdiler!$B$20:$I$20,1),7)</f>
        <v>1</v>
      </c>
      <c r="H8219" s="16" t="n">
        <f aca="false">IF(F8219&gt;=40,2_Girdiler!$I$21+(F8219-40)*(2_Girdiler!$I$21-2_Girdiler!$H$21)/(2_Girdiler!$I$20-2_Girdiler!$H$20),INDEX(2_Girdiler!$B$21:$I$21,G8219)+(F8219-INDEX(2_Girdiler!$B$20:$I$20,G8219))*(INDEX(2_Girdiler!$B$21:$I$21,G8219+1)-INDEX(2_Girdiler!$B$21:$I$21,G8219))/(INDEX(2_Girdiler!$B$20:$I$20,G8219+1)-INDEX(2_Girdiler!$B$20:$I$20,G8219)))</f>
        <v>3.98719078007943</v>
      </c>
      <c r="I8219" s="16" t="n">
        <f aca="false">H8219/2_Girdiler!$B$17</f>
        <v>1.59743220355746</v>
      </c>
      <c r="J8219" s="16" t="n">
        <f aca="false">D8219+I8219</f>
        <v>8.52506422681051</v>
      </c>
    </row>
    <row r="8220" customFormat="false" ht="15" hidden="false" customHeight="false" outlineLevel="0" collapsed="false">
      <c r="A8220" s="0" t="n">
        <v>8208</v>
      </c>
      <c r="B8220" s="7" t="n">
        <v>0.285197</v>
      </c>
      <c r="C8220" s="7" t="n">
        <v>0.884098</v>
      </c>
      <c r="D8220" s="16" t="n">
        <f aca="false">LOGINV(B8220,$B$7,$C$7)</f>
        <v>9.86991736247293</v>
      </c>
      <c r="E8220" s="16" t="n">
        <f aca="false">LOGINV(C8220,$B$8,$C$8)</f>
        <v>236.292247016567</v>
      </c>
      <c r="F8220" s="16" t="n">
        <f aca="false">$B$5/100*E8220*2_Girdiler!$B$14*2_Girdiler!$B$15*2_Girdiler!$B$16</f>
        <v>5.94511293493682</v>
      </c>
      <c r="G8220" s="16" t="n">
        <f aca="false">MIN(MATCH(F8220,2_Girdiler!$B$20:$I$20,1),7)</f>
        <v>2</v>
      </c>
      <c r="H8220" s="16" t="n">
        <f aca="false">IF(F8220&gt;=40,2_Girdiler!$I$21+(F8220-40)*(2_Girdiler!$I$21-2_Girdiler!$H$21)/(2_Girdiler!$I$20-2_Girdiler!$H$20),INDEX(2_Girdiler!$B$21:$I$21,G8220)+(F8220-INDEX(2_Girdiler!$B$20:$I$20,G8220))*(INDEX(2_Girdiler!$B$21:$I$21,G8220+1)-INDEX(2_Girdiler!$B$21:$I$21,G8220))/(INDEX(2_Girdiler!$B$20:$I$20,G8220+1)-INDEX(2_Girdiler!$B$20:$I$20,G8220)))</f>
        <v>12.5121806958989</v>
      </c>
      <c r="I8220" s="16" t="n">
        <f aca="false">H8220/2_Girdiler!$B$17</f>
        <v>5.01289290701079</v>
      </c>
      <c r="J8220" s="16" t="n">
        <f aca="false">D8220+I8220</f>
        <v>14.8828102694837</v>
      </c>
    </row>
    <row r="8221" customFormat="false" ht="15" hidden="false" customHeight="false" outlineLevel="0" collapsed="false">
      <c r="A8221" s="0" t="n">
        <v>8209</v>
      </c>
      <c r="B8221" s="7" t="n">
        <v>0.623399</v>
      </c>
      <c r="C8221" s="7" t="n">
        <v>0.645715</v>
      </c>
      <c r="D8221" s="16" t="n">
        <f aca="false">LOGINV(B8221,$B$7,$C$7)</f>
        <v>16.1360799907848</v>
      </c>
      <c r="E8221" s="16" t="n">
        <f aca="false">LOGINV(C8221,$B$8,$C$8)</f>
        <v>139.003947768538</v>
      </c>
      <c r="F8221" s="16" t="n">
        <f aca="false">$B$5/100*E8221*2_Girdiler!$B$14*2_Girdiler!$B$15*2_Girdiler!$B$16</f>
        <v>3.49733932585642</v>
      </c>
      <c r="G8221" s="16" t="n">
        <f aca="false">MIN(MATCH(F8221,2_Girdiler!$B$20:$I$20,1),7)</f>
        <v>1</v>
      </c>
      <c r="H8221" s="16" t="n">
        <f aca="false">IF(F8221&gt;=40,2_Girdiler!$I$21+(F8221-40)*(2_Girdiler!$I$21-2_Girdiler!$H$21)/(2_Girdiler!$I$20-2_Girdiler!$H$20),INDEX(2_Girdiler!$B$21:$I$21,G8221)+(F8221-INDEX(2_Girdiler!$B$20:$I$20,G8221))*(INDEX(2_Girdiler!$B$21:$I$21,G8221+1)-INDEX(2_Girdiler!$B$21:$I$21,G8221))/(INDEX(2_Girdiler!$B$20:$I$20,G8221+1)-INDEX(2_Girdiler!$B$20:$I$20,G8221)))</f>
        <v>7.69414651688412</v>
      </c>
      <c r="I8221" s="16" t="n">
        <f aca="false">H8221/2_Girdiler!$B$17</f>
        <v>3.08259075195678</v>
      </c>
      <c r="J8221" s="16" t="n">
        <f aca="false">D8221+I8221</f>
        <v>19.2186707427416</v>
      </c>
    </row>
    <row r="8222" customFormat="false" ht="15" hidden="false" customHeight="false" outlineLevel="0" collapsed="false">
      <c r="A8222" s="0" t="n">
        <v>8210</v>
      </c>
      <c r="B8222" s="7" t="n">
        <v>0.224187</v>
      </c>
      <c r="C8222" s="7" t="n">
        <v>0.95005</v>
      </c>
      <c r="D8222" s="16" t="n">
        <f aca="false">LOGINV(B8222,$B$7,$C$7)</f>
        <v>8.87482945301991</v>
      </c>
      <c r="E8222" s="16" t="n">
        <f aca="false">LOGINV(C8222,$B$8,$C$8)</f>
        <v>315.858754908041</v>
      </c>
      <c r="F8222" s="16" t="n">
        <f aca="false">$B$5/100*E8222*2_Girdiler!$B$14*2_Girdiler!$B$15*2_Girdiler!$B$16</f>
        <v>7.94700627348631</v>
      </c>
      <c r="G8222" s="16" t="n">
        <f aca="false">MIN(MATCH(F8222,2_Girdiler!$B$20:$I$20,1),7)</f>
        <v>2</v>
      </c>
      <c r="H8222" s="16" t="n">
        <f aca="false">IF(F8222&gt;=40,2_Girdiler!$I$21+(F8222-40)*(2_Girdiler!$I$21-2_Girdiler!$H$21)/(2_Girdiler!$I$20-2_Girdiler!$H$20),INDEX(2_Girdiler!$B$21:$I$21,G8222)+(F8222-INDEX(2_Girdiler!$B$20:$I$20,G8222))*(INDEX(2_Girdiler!$B$21:$I$21,G8222+1)-INDEX(2_Girdiler!$B$21:$I$21,G8222))/(INDEX(2_Girdiler!$B$20:$I$20,G8222+1)-INDEX(2_Girdiler!$B$20:$I$20,G8222)))</f>
        <v>15.7152100375781</v>
      </c>
      <c r="I8222" s="16" t="n">
        <f aca="false">H8222/2_Girdiler!$B$17</f>
        <v>6.29615786761943</v>
      </c>
      <c r="J8222" s="16" t="n">
        <f aca="false">D8222+I8222</f>
        <v>15.1709873206393</v>
      </c>
    </row>
    <row r="8223" customFormat="false" ht="15" hidden="false" customHeight="false" outlineLevel="0" collapsed="false">
      <c r="A8223" s="0" t="n">
        <v>8211</v>
      </c>
      <c r="B8223" s="7" t="n">
        <v>0.293992</v>
      </c>
      <c r="C8223" s="7" t="n">
        <v>0.284701</v>
      </c>
      <c r="D8223" s="16" t="n">
        <f aca="false">LOGINV(B8223,$B$7,$C$7)</f>
        <v>10.0123877076951</v>
      </c>
      <c r="E8223" s="16" t="n">
        <f aca="false">LOGINV(C8223,$B$8,$C$8)</f>
        <v>75.6398465210122</v>
      </c>
      <c r="F8223" s="16" t="n">
        <f aca="false">$B$5/100*E8223*2_Girdiler!$B$14*2_Girdiler!$B$15*2_Girdiler!$B$16</f>
        <v>1.90309853846867</v>
      </c>
      <c r="G8223" s="16" t="n">
        <f aca="false">MIN(MATCH(F8223,2_Girdiler!$B$20:$I$20,1),7)</f>
        <v>1</v>
      </c>
      <c r="H8223" s="16" t="n">
        <f aca="false">IF(F8223&gt;=40,2_Girdiler!$I$21+(F8223-40)*(2_Girdiler!$I$21-2_Girdiler!$H$21)/(2_Girdiler!$I$20-2_Girdiler!$H$20),INDEX(2_Girdiler!$B$21:$I$21,G8223)+(F8223-INDEX(2_Girdiler!$B$20:$I$20,G8223))*(INDEX(2_Girdiler!$B$21:$I$21,G8223+1)-INDEX(2_Girdiler!$B$21:$I$21,G8223))/(INDEX(2_Girdiler!$B$20:$I$20,G8223+1)-INDEX(2_Girdiler!$B$20:$I$20,G8223)))</f>
        <v>4.18681678463107</v>
      </c>
      <c r="I8223" s="16" t="n">
        <f aca="false">H8223/2_Girdiler!$B$17</f>
        <v>1.67741057076565</v>
      </c>
      <c r="J8223" s="16" t="n">
        <f aca="false">D8223+I8223</f>
        <v>11.6897982784607</v>
      </c>
    </row>
    <row r="8224" customFormat="false" ht="15" hidden="false" customHeight="false" outlineLevel="0" collapsed="false">
      <c r="A8224" s="0" t="n">
        <v>8212</v>
      </c>
      <c r="B8224" s="7" t="n">
        <v>0.69336</v>
      </c>
      <c r="C8224" s="7" t="n">
        <v>0.041004</v>
      </c>
      <c r="D8224" s="16" t="n">
        <f aca="false">LOGINV(B8224,$B$7,$C$7)</f>
        <v>17.9485316267201</v>
      </c>
      <c r="E8224" s="16" t="n">
        <f aca="false">LOGINV(C8224,$B$8,$C$8)</f>
        <v>35.5381365352072</v>
      </c>
      <c r="F8224" s="16" t="n">
        <f aca="false">$B$5/100*E8224*2_Girdiler!$B$14*2_Girdiler!$B$15*2_Girdiler!$B$16</f>
        <v>0.894139515225812</v>
      </c>
      <c r="G8224" s="16" t="n">
        <f aca="false">MIN(MATCH(F8224,2_Girdiler!$B$20:$I$20,1),7)</f>
        <v>1</v>
      </c>
      <c r="H8224" s="16" t="n">
        <f aca="false">IF(F8224&gt;=40,2_Girdiler!$I$21+(F8224-40)*(2_Girdiler!$I$21-2_Girdiler!$H$21)/(2_Girdiler!$I$20-2_Girdiler!$H$20),INDEX(2_Girdiler!$B$21:$I$21,G8224)+(F8224-INDEX(2_Girdiler!$B$20:$I$20,G8224))*(INDEX(2_Girdiler!$B$21:$I$21,G8224+1)-INDEX(2_Girdiler!$B$21:$I$21,G8224))/(INDEX(2_Girdiler!$B$20:$I$20,G8224+1)-INDEX(2_Girdiler!$B$20:$I$20,G8224)))</f>
        <v>1.96710693349679</v>
      </c>
      <c r="I8224" s="16" t="n">
        <f aca="false">H8224/2_Girdiler!$B$17</f>
        <v>0.788103739381726</v>
      </c>
      <c r="J8224" s="16" t="n">
        <f aca="false">D8224+I8224</f>
        <v>18.7366353661018</v>
      </c>
    </row>
    <row r="8225" customFormat="false" ht="15" hidden="false" customHeight="false" outlineLevel="0" collapsed="false">
      <c r="A8225" s="0" t="n">
        <v>8213</v>
      </c>
      <c r="B8225" s="7" t="n">
        <v>0.956781</v>
      </c>
      <c r="C8225" s="7" t="n">
        <v>0.266909</v>
      </c>
      <c r="D8225" s="16" t="n">
        <f aca="false">LOGINV(B8225,$B$7,$C$7)</f>
        <v>35.214540202414</v>
      </c>
      <c r="E8225" s="16" t="n">
        <f aca="false">LOGINV(C8225,$B$8,$C$8)</f>
        <v>73.0837826463361</v>
      </c>
      <c r="F8225" s="16" t="n">
        <f aca="false">$B$5/100*E8225*2_Girdiler!$B$14*2_Girdiler!$B$15*2_Girdiler!$B$16</f>
        <v>1.83878797138182</v>
      </c>
      <c r="G8225" s="16" t="n">
        <f aca="false">MIN(MATCH(F8225,2_Girdiler!$B$20:$I$20,1),7)</f>
        <v>1</v>
      </c>
      <c r="H8225" s="16" t="n">
        <f aca="false">IF(F8225&gt;=40,2_Girdiler!$I$21+(F8225-40)*(2_Girdiler!$I$21-2_Girdiler!$H$21)/(2_Girdiler!$I$20-2_Girdiler!$H$20),INDEX(2_Girdiler!$B$21:$I$21,G8225)+(F8225-INDEX(2_Girdiler!$B$20:$I$20,G8225))*(INDEX(2_Girdiler!$B$21:$I$21,G8225+1)-INDEX(2_Girdiler!$B$21:$I$21,G8225))/(INDEX(2_Girdiler!$B$20:$I$20,G8225+1)-INDEX(2_Girdiler!$B$20:$I$20,G8225)))</f>
        <v>4.04533353704</v>
      </c>
      <c r="I8225" s="16" t="n">
        <f aca="false">H8225/2_Girdiler!$B$17</f>
        <v>1.62072657733974</v>
      </c>
      <c r="J8225" s="16" t="n">
        <f aca="false">D8225+I8225</f>
        <v>36.8352667797538</v>
      </c>
    </row>
    <row r="8226" customFormat="false" ht="15" hidden="false" customHeight="false" outlineLevel="0" collapsed="false">
      <c r="A8226" s="0" t="n">
        <v>8214</v>
      </c>
      <c r="B8226" s="7" t="n">
        <v>0.761291</v>
      </c>
      <c r="C8226" s="7" t="n">
        <v>0.668071</v>
      </c>
      <c r="D8226" s="16" t="n">
        <f aca="false">LOGINV(B8226,$B$7,$C$7)</f>
        <v>20.1219495726827</v>
      </c>
      <c r="E8226" s="16" t="n">
        <f aca="false">LOGINV(C8226,$B$8,$C$8)</f>
        <v>144.569267083681</v>
      </c>
      <c r="F8226" s="16" t="n">
        <f aca="false">$B$5/100*E8226*2_Girdiler!$B$14*2_Girdiler!$B$15*2_Girdiler!$B$16</f>
        <v>3.63736275982541</v>
      </c>
      <c r="G8226" s="16" t="n">
        <f aca="false">MIN(MATCH(F8226,2_Girdiler!$B$20:$I$20,1),7)</f>
        <v>1</v>
      </c>
      <c r="H8226" s="16" t="n">
        <f aca="false">IF(F8226&gt;=40,2_Girdiler!$I$21+(F8226-40)*(2_Girdiler!$I$21-2_Girdiler!$H$21)/(2_Girdiler!$I$20-2_Girdiler!$H$20),INDEX(2_Girdiler!$B$21:$I$21,G8226)+(F8226-INDEX(2_Girdiler!$B$20:$I$20,G8226))*(INDEX(2_Girdiler!$B$21:$I$21,G8226+1)-INDEX(2_Girdiler!$B$21:$I$21,G8226))/(INDEX(2_Girdiler!$B$20:$I$20,G8226+1)-INDEX(2_Girdiler!$B$20:$I$20,G8226)))</f>
        <v>8.0021980716159</v>
      </c>
      <c r="I8226" s="16" t="n">
        <f aca="false">H8226/2_Girdiler!$B$17</f>
        <v>3.20600884279483</v>
      </c>
      <c r="J8226" s="16" t="n">
        <f aca="false">D8226+I8226</f>
        <v>23.3279584154776</v>
      </c>
    </row>
    <row r="8227" customFormat="false" ht="15" hidden="false" customHeight="false" outlineLevel="0" collapsed="false">
      <c r="A8227" s="0" t="n">
        <v>8215</v>
      </c>
      <c r="B8227" s="7" t="n">
        <v>0.694817</v>
      </c>
      <c r="C8227" s="7" t="n">
        <v>0.652389</v>
      </c>
      <c r="D8227" s="16" t="n">
        <f aca="false">LOGINV(B8227,$B$7,$C$7)</f>
        <v>17.9901390109286</v>
      </c>
      <c r="E8227" s="16" t="n">
        <f aca="false">LOGINV(C8227,$B$8,$C$8)</f>
        <v>140.628547207604</v>
      </c>
      <c r="F8227" s="16" t="n">
        <f aca="false">$B$5/100*E8227*2_Girdiler!$B$14*2_Girdiler!$B$15*2_Girdiler!$B$16</f>
        <v>3.53821424774332</v>
      </c>
      <c r="G8227" s="16" t="n">
        <f aca="false">MIN(MATCH(F8227,2_Girdiler!$B$20:$I$20,1),7)</f>
        <v>1</v>
      </c>
      <c r="H8227" s="16" t="n">
        <f aca="false">IF(F8227&gt;=40,2_Girdiler!$I$21+(F8227-40)*(2_Girdiler!$I$21-2_Girdiler!$H$21)/(2_Girdiler!$I$20-2_Girdiler!$H$20),INDEX(2_Girdiler!$B$21:$I$21,G8227)+(F8227-INDEX(2_Girdiler!$B$20:$I$20,G8227))*(INDEX(2_Girdiler!$B$21:$I$21,G8227+1)-INDEX(2_Girdiler!$B$21:$I$21,G8227))/(INDEX(2_Girdiler!$B$20:$I$20,G8227+1)-INDEX(2_Girdiler!$B$20:$I$20,G8227)))</f>
        <v>7.78407134503531</v>
      </c>
      <c r="I8227" s="16" t="n">
        <f aca="false">H8227/2_Girdiler!$B$17</f>
        <v>3.11861832733786</v>
      </c>
      <c r="J8227" s="16" t="n">
        <f aca="false">D8227+I8227</f>
        <v>21.1087573382665</v>
      </c>
    </row>
    <row r="8228" customFormat="false" ht="15" hidden="false" customHeight="false" outlineLevel="0" collapsed="false">
      <c r="A8228" s="0" t="n">
        <v>8216</v>
      </c>
      <c r="B8228" s="7" t="n">
        <v>0.721632</v>
      </c>
      <c r="C8228" s="7" t="n">
        <v>0.366081</v>
      </c>
      <c r="D8228" s="16" t="n">
        <f aca="false">LOGINV(B8228,$B$7,$C$7)</f>
        <v>18.7910755071682</v>
      </c>
      <c r="E8228" s="16" t="n">
        <f aca="false">LOGINV(C8228,$B$8,$C$8)</f>
        <v>87.5584056478636</v>
      </c>
      <c r="F8228" s="16" t="n">
        <f aca="false">$B$5/100*E8228*2_Girdiler!$B$14*2_Girdiler!$B$15*2_Girdiler!$B$16</f>
        <v>2.20296948610025</v>
      </c>
      <c r="G8228" s="16" t="n">
        <f aca="false">MIN(MATCH(F8228,2_Girdiler!$B$20:$I$20,1),7)</f>
        <v>1</v>
      </c>
      <c r="H8228" s="16" t="n">
        <f aca="false">IF(F8228&gt;=40,2_Girdiler!$I$21+(F8228-40)*(2_Girdiler!$I$21-2_Girdiler!$H$21)/(2_Girdiler!$I$20-2_Girdiler!$H$20),INDEX(2_Girdiler!$B$21:$I$21,G8228)+(F8228-INDEX(2_Girdiler!$B$20:$I$20,G8228))*(INDEX(2_Girdiler!$B$21:$I$21,G8228+1)-INDEX(2_Girdiler!$B$21:$I$21,G8228))/(INDEX(2_Girdiler!$B$20:$I$20,G8228+1)-INDEX(2_Girdiler!$B$20:$I$20,G8228)))</f>
        <v>4.84653286942054</v>
      </c>
      <c r="I8228" s="16" t="n">
        <f aca="false">H8228/2_Girdiler!$B$17</f>
        <v>1.94171989960759</v>
      </c>
      <c r="J8228" s="16" t="n">
        <f aca="false">D8228+I8228</f>
        <v>20.7327954067758</v>
      </c>
    </row>
    <row r="8229" customFormat="false" ht="15" hidden="false" customHeight="false" outlineLevel="0" collapsed="false">
      <c r="A8229" s="0" t="n">
        <v>8217</v>
      </c>
      <c r="B8229" s="7" t="n">
        <v>0.330292</v>
      </c>
      <c r="C8229" s="7" t="n">
        <v>0.337086</v>
      </c>
      <c r="D8229" s="16" t="n">
        <f aca="false">LOGINV(B8229,$B$7,$C$7)</f>
        <v>10.6019903530587</v>
      </c>
      <c r="E8229" s="16" t="n">
        <f aca="false">LOGINV(C8229,$B$8,$C$8)</f>
        <v>83.2494977770833</v>
      </c>
      <c r="F8229" s="16" t="n">
        <f aca="false">$B$5/100*E8229*2_Girdiler!$B$14*2_Girdiler!$B$15*2_Girdiler!$B$16</f>
        <v>2.09455736407141</v>
      </c>
      <c r="G8229" s="16" t="n">
        <f aca="false">MIN(MATCH(F8229,2_Girdiler!$B$20:$I$20,1),7)</f>
        <v>1</v>
      </c>
      <c r="H8229" s="16" t="n">
        <f aca="false">IF(F8229&gt;=40,2_Girdiler!$I$21+(F8229-40)*(2_Girdiler!$I$21-2_Girdiler!$H$21)/(2_Girdiler!$I$20-2_Girdiler!$H$20),INDEX(2_Girdiler!$B$21:$I$21,G8229)+(F8229-INDEX(2_Girdiler!$B$20:$I$20,G8229))*(INDEX(2_Girdiler!$B$21:$I$21,G8229+1)-INDEX(2_Girdiler!$B$21:$I$21,G8229))/(INDEX(2_Girdiler!$B$20:$I$20,G8229+1)-INDEX(2_Girdiler!$B$20:$I$20,G8229)))</f>
        <v>4.60802620095711</v>
      </c>
      <c r="I8229" s="16" t="n">
        <f aca="false">H8229/2_Girdiler!$B$17</f>
        <v>1.84616434333218</v>
      </c>
      <c r="J8229" s="16" t="n">
        <f aca="false">D8229+I8229</f>
        <v>12.4481546963909</v>
      </c>
    </row>
    <row r="8230" customFormat="false" ht="15" hidden="false" customHeight="false" outlineLevel="0" collapsed="false">
      <c r="A8230" s="0" t="n">
        <v>8218</v>
      </c>
      <c r="B8230" s="7" t="n">
        <v>0.584413</v>
      </c>
      <c r="C8230" s="7" t="n">
        <v>0.685702</v>
      </c>
      <c r="D8230" s="16" t="n">
        <f aca="false">LOGINV(B8230,$B$7,$C$7)</f>
        <v>15.2508541810088</v>
      </c>
      <c r="E8230" s="16" t="n">
        <f aca="false">LOGINV(C8230,$B$8,$C$8)</f>
        <v>149.225706271281</v>
      </c>
      <c r="F8230" s="16" t="n">
        <f aca="false">$B$5/100*E8230*2_Girdiler!$B$14*2_Girdiler!$B$15*2_Girdiler!$B$16</f>
        <v>3.75451876978544</v>
      </c>
      <c r="G8230" s="16" t="n">
        <f aca="false">MIN(MATCH(F8230,2_Girdiler!$B$20:$I$20,1),7)</f>
        <v>1</v>
      </c>
      <c r="H8230" s="16" t="n">
        <f aca="false">IF(F8230&gt;=40,2_Girdiler!$I$21+(F8230-40)*(2_Girdiler!$I$21-2_Girdiler!$H$21)/(2_Girdiler!$I$20-2_Girdiler!$H$20),INDEX(2_Girdiler!$B$21:$I$21,G8230)+(F8230-INDEX(2_Girdiler!$B$20:$I$20,G8230))*(INDEX(2_Girdiler!$B$21:$I$21,G8230+1)-INDEX(2_Girdiler!$B$21:$I$21,G8230))/(INDEX(2_Girdiler!$B$20:$I$20,G8230+1)-INDEX(2_Girdiler!$B$20:$I$20,G8230)))</f>
        <v>8.25994129352796</v>
      </c>
      <c r="I8230" s="16" t="n">
        <f aca="false">H8230/2_Girdiler!$B$17</f>
        <v>3.3092713515737</v>
      </c>
      <c r="J8230" s="16" t="n">
        <f aca="false">D8230+I8230</f>
        <v>18.5601255325825</v>
      </c>
    </row>
    <row r="8231" customFormat="false" ht="15" hidden="false" customHeight="false" outlineLevel="0" collapsed="false">
      <c r="A8231" s="0" t="n">
        <v>8219</v>
      </c>
      <c r="B8231" s="7" t="n">
        <v>0.929105</v>
      </c>
      <c r="C8231" s="7" t="n">
        <v>0.286848</v>
      </c>
      <c r="D8231" s="16" t="n">
        <f aca="false">LOGINV(B8231,$B$7,$C$7)</f>
        <v>30.713691861442</v>
      </c>
      <c r="E8231" s="16" t="n">
        <f aca="false">LOGINV(C8231,$B$8,$C$8)</f>
        <v>75.9488503989642</v>
      </c>
      <c r="F8231" s="16" t="n">
        <f aca="false">$B$5/100*E8231*2_Girdiler!$B$14*2_Girdiler!$B$15*2_Girdiler!$B$16</f>
        <v>1.91087307603794</v>
      </c>
      <c r="G8231" s="16" t="n">
        <f aca="false">MIN(MATCH(F8231,2_Girdiler!$B$20:$I$20,1),7)</f>
        <v>1</v>
      </c>
      <c r="H8231" s="16" t="n">
        <f aca="false">IF(F8231&gt;=40,2_Girdiler!$I$21+(F8231-40)*(2_Girdiler!$I$21-2_Girdiler!$H$21)/(2_Girdiler!$I$20-2_Girdiler!$H$20),INDEX(2_Girdiler!$B$21:$I$21,G8231)+(F8231-INDEX(2_Girdiler!$B$20:$I$20,G8231))*(INDEX(2_Girdiler!$B$21:$I$21,G8231+1)-INDEX(2_Girdiler!$B$21:$I$21,G8231))/(INDEX(2_Girdiler!$B$20:$I$20,G8231+1)-INDEX(2_Girdiler!$B$20:$I$20,G8231)))</f>
        <v>4.20392076728347</v>
      </c>
      <c r="I8231" s="16" t="n">
        <f aca="false">H8231/2_Girdiler!$B$17</f>
        <v>1.68426312791806</v>
      </c>
      <c r="J8231" s="16" t="n">
        <f aca="false">D8231+I8231</f>
        <v>32.3979549893601</v>
      </c>
    </row>
    <row r="8232" customFormat="false" ht="15" hidden="false" customHeight="false" outlineLevel="0" collapsed="false">
      <c r="A8232" s="0" t="n">
        <v>8220</v>
      </c>
      <c r="B8232" s="7" t="n">
        <v>0.502509</v>
      </c>
      <c r="C8232" s="7" t="n">
        <v>0.3393</v>
      </c>
      <c r="D8232" s="16" t="n">
        <f aca="false">LOGINV(B8232,$B$7,$C$7)</f>
        <v>13.5896107363154</v>
      </c>
      <c r="E8232" s="16" t="n">
        <f aca="false">LOGINV(C8232,$B$8,$C$8)</f>
        <v>83.5755050045985</v>
      </c>
      <c r="F8232" s="16" t="n">
        <f aca="false">$B$5/100*E8232*2_Girdiler!$B$14*2_Girdiler!$B$15*2_Girdiler!$B$16</f>
        <v>2.1027597059157</v>
      </c>
      <c r="G8232" s="16" t="n">
        <f aca="false">MIN(MATCH(F8232,2_Girdiler!$B$20:$I$20,1),7)</f>
        <v>1</v>
      </c>
      <c r="H8232" s="16" t="n">
        <f aca="false">IF(F8232&gt;=40,2_Girdiler!$I$21+(F8232-40)*(2_Girdiler!$I$21-2_Girdiler!$H$21)/(2_Girdiler!$I$20-2_Girdiler!$H$20),INDEX(2_Girdiler!$B$21:$I$21,G8232)+(F8232-INDEX(2_Girdiler!$B$20:$I$20,G8232))*(INDEX(2_Girdiler!$B$21:$I$21,G8232+1)-INDEX(2_Girdiler!$B$21:$I$21,G8232))/(INDEX(2_Girdiler!$B$20:$I$20,G8232+1)-INDEX(2_Girdiler!$B$20:$I$20,G8232)))</f>
        <v>4.62607135301454</v>
      </c>
      <c r="I8232" s="16" t="n">
        <f aca="false">H8232/2_Girdiler!$B$17</f>
        <v>1.85339397156031</v>
      </c>
      <c r="J8232" s="16" t="n">
        <f aca="false">D8232+I8232</f>
        <v>15.4430047078758</v>
      </c>
    </row>
    <row r="8233" customFormat="false" ht="15" hidden="false" customHeight="false" outlineLevel="0" collapsed="false">
      <c r="A8233" s="0" t="n">
        <v>8221</v>
      </c>
      <c r="B8233" s="7" t="n">
        <v>0.611483</v>
      </c>
      <c r="C8233" s="7" t="n">
        <v>0.290357</v>
      </c>
      <c r="D8233" s="16" t="n">
        <f aca="false">LOGINV(B8233,$B$7,$C$7)</f>
        <v>15.8575870690938</v>
      </c>
      <c r="E8233" s="16" t="n">
        <f aca="false">LOGINV(C8233,$B$8,$C$8)</f>
        <v>76.4542311903275</v>
      </c>
      <c r="F8233" s="16" t="n">
        <f aca="false">$B$5/100*E8233*2_Girdiler!$B$14*2_Girdiler!$B$15*2_Girdiler!$B$16</f>
        <v>1.92358845674864</v>
      </c>
      <c r="G8233" s="16" t="n">
        <f aca="false">MIN(MATCH(F8233,2_Girdiler!$B$20:$I$20,1),7)</f>
        <v>1</v>
      </c>
      <c r="H8233" s="16" t="n">
        <f aca="false">IF(F8233&gt;=40,2_Girdiler!$I$21+(F8233-40)*(2_Girdiler!$I$21-2_Girdiler!$H$21)/(2_Girdiler!$I$20-2_Girdiler!$H$20),INDEX(2_Girdiler!$B$21:$I$21,G8233)+(F8233-INDEX(2_Girdiler!$B$20:$I$20,G8233))*(INDEX(2_Girdiler!$B$21:$I$21,G8233+1)-INDEX(2_Girdiler!$B$21:$I$21,G8233))/(INDEX(2_Girdiler!$B$20:$I$20,G8233+1)-INDEX(2_Girdiler!$B$20:$I$20,G8233)))</f>
        <v>4.23189460484701</v>
      </c>
      <c r="I8233" s="16" t="n">
        <f aca="false">H8233/2_Girdiler!$B$17</f>
        <v>1.69547059489063</v>
      </c>
      <c r="J8233" s="16" t="n">
        <f aca="false">D8233+I8233</f>
        <v>17.5530576639844</v>
      </c>
    </row>
    <row r="8234" customFormat="false" ht="15" hidden="false" customHeight="false" outlineLevel="0" collapsed="false">
      <c r="A8234" s="0" t="n">
        <v>8222</v>
      </c>
      <c r="B8234" s="7" t="n">
        <v>0.448958</v>
      </c>
      <c r="C8234" s="7" t="n">
        <v>0.303378</v>
      </c>
      <c r="D8234" s="16" t="n">
        <f aca="false">LOGINV(B8234,$B$7,$C$7)</f>
        <v>12.6074600196614</v>
      </c>
      <c r="E8234" s="16" t="n">
        <f aca="false">LOGINV(C8234,$B$8,$C$8)</f>
        <v>78.3341836217405</v>
      </c>
      <c r="F8234" s="16" t="n">
        <f aca="false">$B$5/100*E8234*2_Girdiler!$B$14*2_Girdiler!$B$15*2_Girdiler!$B$16</f>
        <v>1.97088805992299</v>
      </c>
      <c r="G8234" s="16" t="n">
        <f aca="false">MIN(MATCH(F8234,2_Girdiler!$B$20:$I$20,1),7)</f>
        <v>1</v>
      </c>
      <c r="H8234" s="16" t="n">
        <f aca="false">IF(F8234&gt;=40,2_Girdiler!$I$21+(F8234-40)*(2_Girdiler!$I$21-2_Girdiler!$H$21)/(2_Girdiler!$I$20-2_Girdiler!$H$20),INDEX(2_Girdiler!$B$21:$I$21,G8234)+(F8234-INDEX(2_Girdiler!$B$20:$I$20,G8234))*(INDEX(2_Girdiler!$B$21:$I$21,G8234+1)-INDEX(2_Girdiler!$B$21:$I$21,G8234))/(INDEX(2_Girdiler!$B$20:$I$20,G8234+1)-INDEX(2_Girdiler!$B$20:$I$20,G8234)))</f>
        <v>4.33595373183058</v>
      </c>
      <c r="I8234" s="16" t="n">
        <f aca="false">H8234/2_Girdiler!$B$17</f>
        <v>1.73716095025264</v>
      </c>
      <c r="J8234" s="16" t="n">
        <f aca="false">D8234+I8234</f>
        <v>14.344620969914</v>
      </c>
    </row>
    <row r="8235" customFormat="false" ht="15" hidden="false" customHeight="false" outlineLevel="0" collapsed="false">
      <c r="A8235" s="0" t="n">
        <v>8223</v>
      </c>
      <c r="B8235" s="7" t="n">
        <v>0.986332</v>
      </c>
      <c r="C8235" s="7" t="n">
        <v>0.03545</v>
      </c>
      <c r="D8235" s="16" t="n">
        <f aca="false">LOGINV(B8235,$B$7,$C$7)</f>
        <v>46.3307926596691</v>
      </c>
      <c r="E8235" s="16" t="n">
        <f aca="false">LOGINV(C8235,$B$8,$C$8)</f>
        <v>34.0346907155988</v>
      </c>
      <c r="F8235" s="16" t="n">
        <f aca="false">$B$5/100*E8235*2_Girdiler!$B$14*2_Girdiler!$B$15*2_Girdiler!$B$16</f>
        <v>0.856312818404466</v>
      </c>
      <c r="G8235" s="16" t="n">
        <f aca="false">MIN(MATCH(F8235,2_Girdiler!$B$20:$I$20,1),7)</f>
        <v>1</v>
      </c>
      <c r="H8235" s="16" t="n">
        <f aca="false">IF(F8235&gt;=40,2_Girdiler!$I$21+(F8235-40)*(2_Girdiler!$I$21-2_Girdiler!$H$21)/(2_Girdiler!$I$20-2_Girdiler!$H$20),INDEX(2_Girdiler!$B$21:$I$21,G8235)+(F8235-INDEX(2_Girdiler!$B$20:$I$20,G8235))*(INDEX(2_Girdiler!$B$21:$I$21,G8235+1)-INDEX(2_Girdiler!$B$21:$I$21,G8235))/(INDEX(2_Girdiler!$B$20:$I$20,G8235+1)-INDEX(2_Girdiler!$B$20:$I$20,G8235)))</f>
        <v>1.88388820048983</v>
      </c>
      <c r="I8235" s="16" t="n">
        <f aca="false">H8235/2_Girdiler!$B$17</f>
        <v>0.75476290083727</v>
      </c>
      <c r="J8235" s="16" t="n">
        <f aca="false">D8235+I8235</f>
        <v>47.0855555605064</v>
      </c>
    </row>
    <row r="8236" customFormat="false" ht="15" hidden="false" customHeight="false" outlineLevel="0" collapsed="false">
      <c r="A8236" s="0" t="n">
        <v>8224</v>
      </c>
      <c r="B8236" s="7" t="n">
        <v>0.616175</v>
      </c>
      <c r="C8236" s="7" t="n">
        <v>0.183021</v>
      </c>
      <c r="D8236" s="16" t="n">
        <f aca="false">LOGINV(B8236,$B$7,$C$7)</f>
        <v>15.9663588046816</v>
      </c>
      <c r="E8236" s="16" t="n">
        <f aca="false">LOGINV(C8236,$B$8,$C$8)</f>
        <v>60.9317158281925</v>
      </c>
      <c r="F8236" s="16" t="n">
        <f aca="false">$B$5/100*E8236*2_Girdiler!$B$14*2_Girdiler!$B$15*2_Girdiler!$B$16</f>
        <v>1.53304197023732</v>
      </c>
      <c r="G8236" s="16" t="n">
        <f aca="false">MIN(MATCH(F8236,2_Girdiler!$B$20:$I$20,1),7)</f>
        <v>1</v>
      </c>
      <c r="H8236" s="16" t="n">
        <f aca="false">IF(F8236&gt;=40,2_Girdiler!$I$21+(F8236-40)*(2_Girdiler!$I$21-2_Girdiler!$H$21)/(2_Girdiler!$I$20-2_Girdiler!$H$20),INDEX(2_Girdiler!$B$21:$I$21,G8236)+(F8236-INDEX(2_Girdiler!$B$20:$I$20,G8236))*(INDEX(2_Girdiler!$B$21:$I$21,G8236+1)-INDEX(2_Girdiler!$B$21:$I$21,G8236))/(INDEX(2_Girdiler!$B$20:$I$20,G8236+1)-INDEX(2_Girdiler!$B$20:$I$20,G8236)))</f>
        <v>3.37269233452211</v>
      </c>
      <c r="I8236" s="16" t="n">
        <f aca="false">H8236/2_Girdiler!$B$17</f>
        <v>1.35123891607456</v>
      </c>
      <c r="J8236" s="16" t="n">
        <f aca="false">D8236+I8236</f>
        <v>17.3175977207562</v>
      </c>
    </row>
    <row r="8237" customFormat="false" ht="15" hidden="false" customHeight="false" outlineLevel="0" collapsed="false">
      <c r="A8237" s="0" t="n">
        <v>8225</v>
      </c>
      <c r="B8237" s="7" t="n">
        <v>0.968313</v>
      </c>
      <c r="C8237" s="7" t="n">
        <v>0.96542</v>
      </c>
      <c r="D8237" s="16" t="n">
        <f aca="false">LOGINV(B8237,$B$7,$C$7)</f>
        <v>38.1164398001847</v>
      </c>
      <c r="E8237" s="16" t="n">
        <f aca="false">LOGINV(C8237,$B$8,$C$8)</f>
        <v>352.95600101044</v>
      </c>
      <c r="F8237" s="16" t="n">
        <f aca="false">$B$5/100*E8237*2_Girdiler!$B$14*2_Girdiler!$B$15*2_Girdiler!$B$16</f>
        <v>8.88037298542267</v>
      </c>
      <c r="G8237" s="16" t="n">
        <f aca="false">MIN(MATCH(F8237,2_Girdiler!$B$20:$I$20,1),7)</f>
        <v>2</v>
      </c>
      <c r="H8237" s="16" t="n">
        <f aca="false">IF(F8237&gt;=40,2_Girdiler!$I$21+(F8237-40)*(2_Girdiler!$I$21-2_Girdiler!$H$21)/(2_Girdiler!$I$20-2_Girdiler!$H$20),INDEX(2_Girdiler!$B$21:$I$21,G8237)+(F8237-INDEX(2_Girdiler!$B$20:$I$20,G8237))*(INDEX(2_Girdiler!$B$21:$I$21,G8237+1)-INDEX(2_Girdiler!$B$21:$I$21,G8237))/(INDEX(2_Girdiler!$B$20:$I$20,G8237+1)-INDEX(2_Girdiler!$B$20:$I$20,G8237)))</f>
        <v>17.2085967766763</v>
      </c>
      <c r="I8237" s="16" t="n">
        <f aca="false">H8237/2_Girdiler!$B$17</f>
        <v>6.89446986245043</v>
      </c>
      <c r="J8237" s="16" t="n">
        <f aca="false">D8237+I8237</f>
        <v>45.0109096626351</v>
      </c>
    </row>
    <row r="8238" customFormat="false" ht="15" hidden="false" customHeight="false" outlineLevel="0" collapsed="false">
      <c r="A8238" s="0" t="n">
        <v>8226</v>
      </c>
      <c r="B8238" s="7" t="n">
        <v>0.483169</v>
      </c>
      <c r="C8238" s="7" t="n">
        <v>0.478728</v>
      </c>
      <c r="D8238" s="16" t="n">
        <f aca="false">LOGINV(B8238,$B$7,$C$7)</f>
        <v>13.2272201275244</v>
      </c>
      <c r="E8238" s="16" t="n">
        <f aca="false">LOGINV(C8238,$B$8,$C$8)</f>
        <v>105.508767829025</v>
      </c>
      <c r="F8238" s="16" t="n">
        <f aca="false">$B$5/100*E8238*2_Girdiler!$B$14*2_Girdiler!$B$15*2_Girdiler!$B$16</f>
        <v>2.65460059857826</v>
      </c>
      <c r="G8238" s="16" t="n">
        <f aca="false">MIN(MATCH(F8238,2_Girdiler!$B$20:$I$20,1),7)</f>
        <v>1</v>
      </c>
      <c r="H8238" s="16" t="n">
        <f aca="false">IF(F8238&gt;=40,2_Girdiler!$I$21+(F8238-40)*(2_Girdiler!$I$21-2_Girdiler!$H$21)/(2_Girdiler!$I$20-2_Girdiler!$H$20),INDEX(2_Girdiler!$B$21:$I$21,G8238)+(F8238-INDEX(2_Girdiler!$B$20:$I$20,G8238))*(INDEX(2_Girdiler!$B$21:$I$21,G8238+1)-INDEX(2_Girdiler!$B$21:$I$21,G8238))/(INDEX(2_Girdiler!$B$20:$I$20,G8238+1)-INDEX(2_Girdiler!$B$20:$I$20,G8238)))</f>
        <v>5.84012131687218</v>
      </c>
      <c r="I8238" s="16" t="n">
        <f aca="false">H8238/2_Girdiler!$B$17</f>
        <v>2.33979219425969</v>
      </c>
      <c r="J8238" s="16" t="n">
        <f aca="false">D8238+I8238</f>
        <v>15.5670123217841</v>
      </c>
    </row>
    <row r="8239" customFormat="false" ht="15" hidden="false" customHeight="false" outlineLevel="0" collapsed="false">
      <c r="A8239" s="0" t="n">
        <v>8227</v>
      </c>
      <c r="B8239" s="7" t="n">
        <v>0.190452</v>
      </c>
      <c r="C8239" s="7" t="n">
        <v>0.96016</v>
      </c>
      <c r="D8239" s="16" t="n">
        <f aca="false">LOGINV(B8239,$B$7,$C$7)</f>
        <v>8.30940795636722</v>
      </c>
      <c r="E8239" s="16" t="n">
        <f aca="false">LOGINV(C8239,$B$8,$C$8)</f>
        <v>338.490956482027</v>
      </c>
      <c r="F8239" s="16" t="n">
        <f aca="false">$B$5/100*E8239*2_Girdiler!$B$14*2_Girdiler!$B$15*2_Girdiler!$B$16</f>
        <v>8.51643246508779</v>
      </c>
      <c r="G8239" s="16" t="n">
        <f aca="false">MIN(MATCH(F8239,2_Girdiler!$B$20:$I$20,1),7)</f>
        <v>2</v>
      </c>
      <c r="H8239" s="16" t="n">
        <f aca="false">IF(F8239&gt;=40,2_Girdiler!$I$21+(F8239-40)*(2_Girdiler!$I$21-2_Girdiler!$H$21)/(2_Girdiler!$I$20-2_Girdiler!$H$20),INDEX(2_Girdiler!$B$21:$I$21,G8239)+(F8239-INDEX(2_Girdiler!$B$20:$I$20,G8239))*(INDEX(2_Girdiler!$B$21:$I$21,G8239+1)-INDEX(2_Girdiler!$B$21:$I$21,G8239))/(INDEX(2_Girdiler!$B$20:$I$20,G8239+1)-INDEX(2_Girdiler!$B$20:$I$20,G8239)))</f>
        <v>16.6262919441405</v>
      </c>
      <c r="I8239" s="16" t="n">
        <f aca="false">H8239/2_Girdiler!$B$17</f>
        <v>6.66117465710756</v>
      </c>
      <c r="J8239" s="16" t="n">
        <f aca="false">D8239+I8239</f>
        <v>14.9705826134748</v>
      </c>
    </row>
    <row r="8240" customFormat="false" ht="15" hidden="false" customHeight="false" outlineLevel="0" collapsed="false">
      <c r="A8240" s="0" t="n">
        <v>8228</v>
      </c>
      <c r="B8240" s="7" t="n">
        <v>0.929363</v>
      </c>
      <c r="C8240" s="7" t="n">
        <v>0.692626</v>
      </c>
      <c r="D8240" s="16" t="n">
        <f aca="false">LOGINV(B8240,$B$7,$C$7)</f>
        <v>30.7463313432185</v>
      </c>
      <c r="E8240" s="16" t="n">
        <f aca="false">LOGINV(C8240,$B$8,$C$8)</f>
        <v>151.126034497074</v>
      </c>
      <c r="F8240" s="16" t="n">
        <f aca="false">$B$5/100*E8240*2_Girdiler!$B$14*2_Girdiler!$B$15*2_Girdiler!$B$16</f>
        <v>3.80233102794638</v>
      </c>
      <c r="G8240" s="16" t="n">
        <f aca="false">MIN(MATCH(F8240,2_Girdiler!$B$20:$I$20,1),7)</f>
        <v>1</v>
      </c>
      <c r="H8240" s="16" t="n">
        <f aca="false">IF(F8240&gt;=40,2_Girdiler!$I$21+(F8240-40)*(2_Girdiler!$I$21-2_Girdiler!$H$21)/(2_Girdiler!$I$20-2_Girdiler!$H$20),INDEX(2_Girdiler!$B$21:$I$21,G8240)+(F8240-INDEX(2_Girdiler!$B$20:$I$20,G8240))*(INDEX(2_Girdiler!$B$21:$I$21,G8240+1)-INDEX(2_Girdiler!$B$21:$I$21,G8240))/(INDEX(2_Girdiler!$B$20:$I$20,G8240+1)-INDEX(2_Girdiler!$B$20:$I$20,G8240)))</f>
        <v>8.36512826148204</v>
      </c>
      <c r="I8240" s="16" t="n">
        <f aca="false">H8240/2_Girdiler!$B$17</f>
        <v>3.35141356629889</v>
      </c>
      <c r="J8240" s="16" t="n">
        <f aca="false">D8240+I8240</f>
        <v>34.0977449095174</v>
      </c>
    </row>
    <row r="8241" customFormat="false" ht="15" hidden="false" customHeight="false" outlineLevel="0" collapsed="false">
      <c r="A8241" s="0" t="n">
        <v>8229</v>
      </c>
      <c r="B8241" s="7" t="n">
        <v>0.19009</v>
      </c>
      <c r="C8241" s="7" t="n">
        <v>0.202223</v>
      </c>
      <c r="D8241" s="16" t="n">
        <f aca="false">LOGINV(B8241,$B$7,$C$7)</f>
        <v>8.30323703883494</v>
      </c>
      <c r="E8241" s="16" t="n">
        <f aca="false">LOGINV(C8241,$B$8,$C$8)</f>
        <v>63.7564975829966</v>
      </c>
      <c r="F8241" s="16" t="n">
        <f aca="false">$B$5/100*E8241*2_Girdiler!$B$14*2_Girdiler!$B$15*2_Girdiler!$B$16</f>
        <v>1.60411347918819</v>
      </c>
      <c r="G8241" s="16" t="n">
        <f aca="false">MIN(MATCH(F8241,2_Girdiler!$B$20:$I$20,1),7)</f>
        <v>1</v>
      </c>
      <c r="H8241" s="16" t="n">
        <f aca="false">IF(F8241&gt;=40,2_Girdiler!$I$21+(F8241-40)*(2_Girdiler!$I$21-2_Girdiler!$H$21)/(2_Girdiler!$I$20-2_Girdiler!$H$20),INDEX(2_Girdiler!$B$21:$I$21,G8241)+(F8241-INDEX(2_Girdiler!$B$20:$I$20,G8241))*(INDEX(2_Girdiler!$B$21:$I$21,G8241+1)-INDEX(2_Girdiler!$B$21:$I$21,G8241))/(INDEX(2_Girdiler!$B$20:$I$20,G8241+1)-INDEX(2_Girdiler!$B$20:$I$20,G8241)))</f>
        <v>3.52904965421403</v>
      </c>
      <c r="I8241" s="16" t="n">
        <f aca="false">H8241/2_Girdiler!$B$17</f>
        <v>1.41388207300241</v>
      </c>
      <c r="J8241" s="16" t="n">
        <f aca="false">D8241+I8241</f>
        <v>9.71711911183735</v>
      </c>
    </row>
    <row r="8242" customFormat="false" ht="15" hidden="false" customHeight="false" outlineLevel="0" collapsed="false">
      <c r="A8242" s="0" t="n">
        <v>8230</v>
      </c>
      <c r="B8242" s="7" t="n">
        <v>0.561703</v>
      </c>
      <c r="C8242" s="7" t="n">
        <v>0.345105</v>
      </c>
      <c r="D8242" s="16" t="n">
        <f aca="false">LOGINV(B8242,$B$7,$C$7)</f>
        <v>14.7664501534016</v>
      </c>
      <c r="E8242" s="16" t="n">
        <f aca="false">LOGINV(C8242,$B$8,$C$8)</f>
        <v>84.4324743842504</v>
      </c>
      <c r="F8242" s="16" t="n">
        <f aca="false">$B$5/100*E8242*2_Girdiler!$B$14*2_Girdiler!$B$15*2_Girdiler!$B$16</f>
        <v>2.12432105550774</v>
      </c>
      <c r="G8242" s="16" t="n">
        <f aca="false">MIN(MATCH(F8242,2_Girdiler!$B$20:$I$20,1),7)</f>
        <v>1</v>
      </c>
      <c r="H8242" s="16" t="n">
        <f aca="false">IF(F8242&gt;=40,2_Girdiler!$I$21+(F8242-40)*(2_Girdiler!$I$21-2_Girdiler!$H$21)/(2_Girdiler!$I$20-2_Girdiler!$H$20),INDEX(2_Girdiler!$B$21:$I$21,G8242)+(F8242-INDEX(2_Girdiler!$B$20:$I$20,G8242))*(INDEX(2_Girdiler!$B$21:$I$21,G8242+1)-INDEX(2_Girdiler!$B$21:$I$21,G8242))/(INDEX(2_Girdiler!$B$20:$I$20,G8242+1)-INDEX(2_Girdiler!$B$20:$I$20,G8242)))</f>
        <v>4.67350632211703</v>
      </c>
      <c r="I8242" s="16" t="n">
        <f aca="false">H8242/2_Girdiler!$B$17</f>
        <v>1.87239836623278</v>
      </c>
      <c r="J8242" s="16" t="n">
        <f aca="false">D8242+I8242</f>
        <v>16.6388485196344</v>
      </c>
    </row>
    <row r="8243" customFormat="false" ht="15" hidden="false" customHeight="false" outlineLevel="0" collapsed="false">
      <c r="A8243" s="0" t="n">
        <v>8231</v>
      </c>
      <c r="B8243" s="7" t="n">
        <v>0.168494</v>
      </c>
      <c r="C8243" s="7" t="n">
        <v>0.57071</v>
      </c>
      <c r="D8243" s="16" t="n">
        <f aca="false">LOGINV(B8243,$B$7,$C$7)</f>
        <v>7.9297503516847</v>
      </c>
      <c r="E8243" s="16" t="n">
        <f aca="false">LOGINV(C8243,$B$8,$C$8)</f>
        <v>122.516485975528</v>
      </c>
      <c r="F8243" s="16" t="n">
        <f aca="false">$B$5/100*E8243*2_Girdiler!$B$14*2_Girdiler!$B$15*2_Girdiler!$B$16</f>
        <v>3.08251478714428</v>
      </c>
      <c r="G8243" s="16" t="n">
        <f aca="false">MIN(MATCH(F8243,2_Girdiler!$B$20:$I$20,1),7)</f>
        <v>1</v>
      </c>
      <c r="H8243" s="16" t="n">
        <f aca="false">IF(F8243&gt;=40,2_Girdiler!$I$21+(F8243-40)*(2_Girdiler!$I$21-2_Girdiler!$H$21)/(2_Girdiler!$I$20-2_Girdiler!$H$20),INDEX(2_Girdiler!$B$21:$I$21,G8243)+(F8243-INDEX(2_Girdiler!$B$20:$I$20,G8243))*(INDEX(2_Girdiler!$B$21:$I$21,G8243+1)-INDEX(2_Girdiler!$B$21:$I$21,G8243))/(INDEX(2_Girdiler!$B$20:$I$20,G8243+1)-INDEX(2_Girdiler!$B$20:$I$20,G8243)))</f>
        <v>6.78153253171742</v>
      </c>
      <c r="I8243" s="16" t="n">
        <f aca="false">H8243/2_Girdiler!$B$17</f>
        <v>2.71696014892525</v>
      </c>
      <c r="J8243" s="16" t="n">
        <f aca="false">D8243+I8243</f>
        <v>10.6467105006099</v>
      </c>
    </row>
    <row r="8244" customFormat="false" ht="15" hidden="false" customHeight="false" outlineLevel="0" collapsed="false">
      <c r="A8244" s="0" t="n">
        <v>8232</v>
      </c>
      <c r="B8244" s="7" t="n">
        <v>0.17368</v>
      </c>
      <c r="C8244" s="7" t="n">
        <v>0.772921</v>
      </c>
      <c r="D8244" s="16" t="n">
        <f aca="false">LOGINV(B8244,$B$7,$C$7)</f>
        <v>8.02048396267278</v>
      </c>
      <c r="E8244" s="16" t="n">
        <f aca="false">LOGINV(C8244,$B$8,$C$8)</f>
        <v>177.041911286461</v>
      </c>
      <c r="F8244" s="16" t="n">
        <f aca="false">$B$5/100*E8244*2_Girdiler!$B$14*2_Girdiler!$B$15*2_Girdiler!$B$16</f>
        <v>4.45437448796736</v>
      </c>
      <c r="G8244" s="16" t="n">
        <f aca="false">MIN(MATCH(F8244,2_Girdiler!$B$20:$I$20,1),7)</f>
        <v>1</v>
      </c>
      <c r="H8244" s="16" t="n">
        <f aca="false">IF(F8244&gt;=40,2_Girdiler!$I$21+(F8244-40)*(2_Girdiler!$I$21-2_Girdiler!$H$21)/(2_Girdiler!$I$20-2_Girdiler!$H$20),INDEX(2_Girdiler!$B$21:$I$21,G8244)+(F8244-INDEX(2_Girdiler!$B$20:$I$20,G8244))*(INDEX(2_Girdiler!$B$21:$I$21,G8244+1)-INDEX(2_Girdiler!$B$21:$I$21,G8244))/(INDEX(2_Girdiler!$B$20:$I$20,G8244+1)-INDEX(2_Girdiler!$B$20:$I$20,G8244)))</f>
        <v>9.79962387352819</v>
      </c>
      <c r="I8244" s="16" t="n">
        <f aca="false">H8244/2_Girdiler!$B$17</f>
        <v>3.92613135958662</v>
      </c>
      <c r="J8244" s="16" t="n">
        <f aca="false">D8244+I8244</f>
        <v>11.9466153222594</v>
      </c>
    </row>
    <row r="8245" customFormat="false" ht="15" hidden="false" customHeight="false" outlineLevel="0" collapsed="false">
      <c r="A8245" s="0" t="n">
        <v>8233</v>
      </c>
      <c r="B8245" s="7" t="n">
        <v>0.051488</v>
      </c>
      <c r="C8245" s="7" t="n">
        <v>0.496495</v>
      </c>
      <c r="D8245" s="16" t="n">
        <f aca="false">LOGINV(B8245,$B$7,$C$7)</f>
        <v>5.45704187630089</v>
      </c>
      <c r="E8245" s="16" t="n">
        <f aca="false">LOGINV(C8245,$B$8,$C$8)</f>
        <v>108.587665327912</v>
      </c>
      <c r="F8245" s="16" t="n">
        <f aca="false">$B$5/100*E8245*2_Girdiler!$B$14*2_Girdiler!$B$15*2_Girdiler!$B$16</f>
        <v>2.73206565965026</v>
      </c>
      <c r="G8245" s="16" t="n">
        <f aca="false">MIN(MATCH(F8245,2_Girdiler!$B$20:$I$20,1),7)</f>
        <v>1</v>
      </c>
      <c r="H8245" s="16" t="n">
        <f aca="false">IF(F8245&gt;=40,2_Girdiler!$I$21+(F8245-40)*(2_Girdiler!$I$21-2_Girdiler!$H$21)/(2_Girdiler!$I$20-2_Girdiler!$H$20),INDEX(2_Girdiler!$B$21:$I$21,G8245)+(F8245-INDEX(2_Girdiler!$B$20:$I$20,G8245))*(INDEX(2_Girdiler!$B$21:$I$21,G8245+1)-INDEX(2_Girdiler!$B$21:$I$21,G8245))/(INDEX(2_Girdiler!$B$20:$I$20,G8245+1)-INDEX(2_Girdiler!$B$20:$I$20,G8245)))</f>
        <v>6.01054445123056</v>
      </c>
      <c r="I8245" s="16" t="n">
        <f aca="false">H8245/2_Girdiler!$B$17</f>
        <v>2.40807069360199</v>
      </c>
      <c r="J8245" s="16" t="n">
        <f aca="false">D8245+I8245</f>
        <v>7.86511256990288</v>
      </c>
    </row>
    <row r="8246" customFormat="false" ht="15" hidden="false" customHeight="false" outlineLevel="0" collapsed="false">
      <c r="A8246" s="0" t="n">
        <v>8234</v>
      </c>
      <c r="B8246" s="7" t="n">
        <v>0.387744</v>
      </c>
      <c r="C8246" s="7" t="n">
        <v>0.857448</v>
      </c>
      <c r="D8246" s="16" t="n">
        <f aca="false">LOGINV(B8246,$B$7,$C$7)</f>
        <v>11.5516397335079</v>
      </c>
      <c r="E8246" s="16" t="n">
        <f aca="false">LOGINV(C8246,$B$8,$C$8)</f>
        <v>217.72208047744</v>
      </c>
      <c r="F8246" s="16" t="n">
        <f aca="false">$B$5/100*E8246*2_Girdiler!$B$14*2_Girdiler!$B$15*2_Girdiler!$B$16</f>
        <v>5.47788754481239</v>
      </c>
      <c r="G8246" s="16" t="n">
        <f aca="false">MIN(MATCH(F8246,2_Girdiler!$B$20:$I$20,1),7)</f>
        <v>2</v>
      </c>
      <c r="H8246" s="16" t="n">
        <f aca="false">IF(F8246&gt;=40,2_Girdiler!$I$21+(F8246-40)*(2_Girdiler!$I$21-2_Girdiler!$H$21)/(2_Girdiler!$I$20-2_Girdiler!$H$20),INDEX(2_Girdiler!$B$21:$I$21,G8246)+(F8246-INDEX(2_Girdiler!$B$20:$I$20,G8246))*(INDEX(2_Girdiler!$B$21:$I$21,G8246+1)-INDEX(2_Girdiler!$B$21:$I$21,G8246))/(INDEX(2_Girdiler!$B$20:$I$20,G8246+1)-INDEX(2_Girdiler!$B$20:$I$20,G8246)))</f>
        <v>11.7646200716998</v>
      </c>
      <c r="I8246" s="16" t="n">
        <f aca="false">H8246/2_Girdiler!$B$17</f>
        <v>4.71338945180282</v>
      </c>
      <c r="J8246" s="16" t="n">
        <f aca="false">D8246+I8246</f>
        <v>16.2650291853107</v>
      </c>
    </row>
    <row r="8247" customFormat="false" ht="15" hidden="false" customHeight="false" outlineLevel="0" collapsed="false">
      <c r="A8247" s="0" t="n">
        <v>8235</v>
      </c>
      <c r="B8247" s="7" t="n">
        <v>0.624474</v>
      </c>
      <c r="C8247" s="7" t="n">
        <v>0.39181</v>
      </c>
      <c r="D8247" s="16" t="n">
        <f aca="false">LOGINV(B8247,$B$7,$C$7)</f>
        <v>16.1615757180123</v>
      </c>
      <c r="E8247" s="16" t="n">
        <f aca="false">LOGINV(C8247,$B$8,$C$8)</f>
        <v>91.4664093168956</v>
      </c>
      <c r="F8247" s="16" t="n">
        <f aca="false">$B$5/100*E8247*2_Girdiler!$B$14*2_Girdiler!$B$15*2_Girdiler!$B$16</f>
        <v>2.30129485841309</v>
      </c>
      <c r="G8247" s="16" t="n">
        <f aca="false">MIN(MATCH(F8247,2_Girdiler!$B$20:$I$20,1),7)</f>
        <v>1</v>
      </c>
      <c r="H8247" s="16" t="n">
        <f aca="false">IF(F8247&gt;=40,2_Girdiler!$I$21+(F8247-40)*(2_Girdiler!$I$21-2_Girdiler!$H$21)/(2_Girdiler!$I$20-2_Girdiler!$H$20),INDEX(2_Girdiler!$B$21:$I$21,G8247)+(F8247-INDEX(2_Girdiler!$B$20:$I$20,G8247))*(INDEX(2_Girdiler!$B$21:$I$21,G8247+1)-INDEX(2_Girdiler!$B$21:$I$21,G8247))/(INDEX(2_Girdiler!$B$20:$I$20,G8247+1)-INDEX(2_Girdiler!$B$20:$I$20,G8247)))</f>
        <v>5.0628486885088</v>
      </c>
      <c r="I8247" s="16" t="n">
        <f aca="false">H8247/2_Girdiler!$B$17</f>
        <v>2.02838489122949</v>
      </c>
      <c r="J8247" s="16" t="n">
        <f aca="false">D8247+I8247</f>
        <v>18.1899606092418</v>
      </c>
    </row>
    <row r="8248" customFormat="false" ht="15" hidden="false" customHeight="false" outlineLevel="0" collapsed="false">
      <c r="A8248" s="0" t="n">
        <v>8236</v>
      </c>
      <c r="B8248" s="7" t="n">
        <v>0.224577</v>
      </c>
      <c r="C8248" s="7" t="n">
        <v>0.532504</v>
      </c>
      <c r="D8248" s="16" t="n">
        <f aca="false">LOGINV(B8248,$B$7,$C$7)</f>
        <v>8.88127459060315</v>
      </c>
      <c r="E8248" s="16" t="n">
        <f aca="false">LOGINV(C8248,$B$8,$C$8)</f>
        <v>115.109034599498</v>
      </c>
      <c r="F8248" s="16" t="n">
        <f aca="false">$B$5/100*E8248*2_Girdiler!$B$14*2_Girdiler!$B$15*2_Girdiler!$B$16</f>
        <v>2.89614331052337</v>
      </c>
      <c r="G8248" s="16" t="n">
        <f aca="false">MIN(MATCH(F8248,2_Girdiler!$B$20:$I$20,1),7)</f>
        <v>1</v>
      </c>
      <c r="H8248" s="16" t="n">
        <f aca="false">IF(F8248&gt;=40,2_Girdiler!$I$21+(F8248-40)*(2_Girdiler!$I$21-2_Girdiler!$H$21)/(2_Girdiler!$I$20-2_Girdiler!$H$20),INDEX(2_Girdiler!$B$21:$I$21,G8248)+(F8248-INDEX(2_Girdiler!$B$20:$I$20,G8248))*(INDEX(2_Girdiler!$B$21:$I$21,G8248+1)-INDEX(2_Girdiler!$B$21:$I$21,G8248))/(INDEX(2_Girdiler!$B$20:$I$20,G8248+1)-INDEX(2_Girdiler!$B$20:$I$20,G8248)))</f>
        <v>6.37151528315142</v>
      </c>
      <c r="I8248" s="16" t="n">
        <f aca="false">H8248/2_Girdiler!$B$17</f>
        <v>2.55269041792925</v>
      </c>
      <c r="J8248" s="16" t="n">
        <f aca="false">D8248+I8248</f>
        <v>11.4339650085324</v>
      </c>
    </row>
    <row r="8249" customFormat="false" ht="15" hidden="false" customHeight="false" outlineLevel="0" collapsed="false">
      <c r="A8249" s="0" t="n">
        <v>8237</v>
      </c>
      <c r="B8249" s="7" t="n">
        <v>0.811876</v>
      </c>
      <c r="C8249" s="7" t="n">
        <v>0.523696</v>
      </c>
      <c r="D8249" s="16" t="n">
        <f aca="false">LOGINV(B8249,$B$7,$C$7)</f>
        <v>22.1758659778603</v>
      </c>
      <c r="E8249" s="16" t="n">
        <f aca="false">LOGINV(C8249,$B$8,$C$8)</f>
        <v>113.476124831619</v>
      </c>
      <c r="F8249" s="16" t="n">
        <f aca="false">$B$5/100*E8249*2_Girdiler!$B$14*2_Girdiler!$B$15*2_Girdiler!$B$16</f>
        <v>2.85505930076353</v>
      </c>
      <c r="G8249" s="16" t="n">
        <f aca="false">MIN(MATCH(F8249,2_Girdiler!$B$20:$I$20,1),7)</f>
        <v>1</v>
      </c>
      <c r="H8249" s="16" t="n">
        <f aca="false">IF(F8249&gt;=40,2_Girdiler!$I$21+(F8249-40)*(2_Girdiler!$I$21-2_Girdiler!$H$21)/(2_Girdiler!$I$20-2_Girdiler!$H$20),INDEX(2_Girdiler!$B$21:$I$21,G8249)+(F8249-INDEX(2_Girdiler!$B$20:$I$20,G8249))*(INDEX(2_Girdiler!$B$21:$I$21,G8249+1)-INDEX(2_Girdiler!$B$21:$I$21,G8249))/(INDEX(2_Girdiler!$B$20:$I$20,G8249+1)-INDEX(2_Girdiler!$B$20:$I$20,G8249)))</f>
        <v>6.28113046167976</v>
      </c>
      <c r="I8249" s="16" t="n">
        <f aca="false">H8249/2_Girdiler!$B$17</f>
        <v>2.51647855035247</v>
      </c>
      <c r="J8249" s="16" t="n">
        <f aca="false">D8249+I8249</f>
        <v>24.6923445282127</v>
      </c>
    </row>
    <row r="8250" customFormat="false" ht="15" hidden="false" customHeight="false" outlineLevel="0" collapsed="false">
      <c r="A8250" s="0" t="n">
        <v>8238</v>
      </c>
      <c r="B8250" s="7" t="n">
        <v>0.376156</v>
      </c>
      <c r="C8250" s="7" t="n">
        <v>0.76237</v>
      </c>
      <c r="D8250" s="16" t="n">
        <f aca="false">LOGINV(B8250,$B$7,$C$7)</f>
        <v>11.3576197752894</v>
      </c>
      <c r="E8250" s="16" t="n">
        <f aca="false">LOGINV(C8250,$B$8,$C$8)</f>
        <v>173.136761710682</v>
      </c>
      <c r="F8250" s="16" t="n">
        <f aca="false">$B$5/100*E8250*2_Girdiler!$B$14*2_Girdiler!$B$15*2_Girdiler!$B$16</f>
        <v>4.35612092464077</v>
      </c>
      <c r="G8250" s="16" t="n">
        <f aca="false">MIN(MATCH(F8250,2_Girdiler!$B$20:$I$20,1),7)</f>
        <v>1</v>
      </c>
      <c r="H8250" s="16" t="n">
        <f aca="false">IF(F8250&gt;=40,2_Girdiler!$I$21+(F8250-40)*(2_Girdiler!$I$21-2_Girdiler!$H$21)/(2_Girdiler!$I$20-2_Girdiler!$H$20),INDEX(2_Girdiler!$B$21:$I$21,G8250)+(F8250-INDEX(2_Girdiler!$B$20:$I$20,G8250))*(INDEX(2_Girdiler!$B$21:$I$21,G8250+1)-INDEX(2_Girdiler!$B$21:$I$21,G8250))/(INDEX(2_Girdiler!$B$20:$I$20,G8250+1)-INDEX(2_Girdiler!$B$20:$I$20,G8250)))</f>
        <v>9.5834660342097</v>
      </c>
      <c r="I8250" s="16" t="n">
        <f aca="false">H8250/2_Girdiler!$B$17</f>
        <v>3.83952966114171</v>
      </c>
      <c r="J8250" s="16" t="n">
        <f aca="false">D8250+I8250</f>
        <v>15.1971494364311</v>
      </c>
    </row>
    <row r="8251" customFormat="false" ht="15" hidden="false" customHeight="false" outlineLevel="0" collapsed="false">
      <c r="A8251" s="0" t="n">
        <v>8239</v>
      </c>
      <c r="B8251" s="7" t="n">
        <v>0.182772</v>
      </c>
      <c r="C8251" s="7" t="n">
        <v>0.497091</v>
      </c>
      <c r="D8251" s="16" t="n">
        <f aca="false">LOGINV(B8251,$B$7,$C$7)</f>
        <v>8.17790255676401</v>
      </c>
      <c r="E8251" s="16" t="n">
        <f aca="false">LOGINV(C8251,$B$8,$C$8)</f>
        <v>108.692435203071</v>
      </c>
      <c r="F8251" s="16" t="n">
        <f aca="false">$B$5/100*E8251*2_Girdiler!$B$14*2_Girdiler!$B$15*2_Girdiler!$B$16</f>
        <v>2.73470166970926</v>
      </c>
      <c r="G8251" s="16" t="n">
        <f aca="false">MIN(MATCH(F8251,2_Girdiler!$B$20:$I$20,1),7)</f>
        <v>1</v>
      </c>
      <c r="H8251" s="16" t="n">
        <f aca="false">IF(F8251&gt;=40,2_Girdiler!$I$21+(F8251-40)*(2_Girdiler!$I$21-2_Girdiler!$H$21)/(2_Girdiler!$I$20-2_Girdiler!$H$20),INDEX(2_Girdiler!$B$21:$I$21,G8251)+(F8251-INDEX(2_Girdiler!$B$20:$I$20,G8251))*(INDEX(2_Girdiler!$B$21:$I$21,G8251+1)-INDEX(2_Girdiler!$B$21:$I$21,G8251))/(INDEX(2_Girdiler!$B$20:$I$20,G8251+1)-INDEX(2_Girdiler!$B$20:$I$20,G8251)))</f>
        <v>6.01634367336038</v>
      </c>
      <c r="I8251" s="16" t="n">
        <f aca="false">H8251/2_Girdiler!$B$17</f>
        <v>2.410394099904</v>
      </c>
      <c r="J8251" s="16" t="n">
        <f aca="false">D8251+I8251</f>
        <v>10.588296656668</v>
      </c>
    </row>
    <row r="8252" customFormat="false" ht="15" hidden="false" customHeight="false" outlineLevel="0" collapsed="false">
      <c r="A8252" s="0" t="n">
        <v>8240</v>
      </c>
      <c r="B8252" s="7" t="n">
        <v>0.687643</v>
      </c>
      <c r="C8252" s="7" t="n">
        <v>0.812879</v>
      </c>
      <c r="D8252" s="16" t="n">
        <f aca="false">LOGINV(B8252,$B$7,$C$7)</f>
        <v>17.7870229336485</v>
      </c>
      <c r="E8252" s="16" t="n">
        <f aca="false">LOGINV(C8252,$B$8,$C$8)</f>
        <v>193.793210275843</v>
      </c>
      <c r="F8252" s="16" t="n">
        <f aca="false">$B$5/100*E8252*2_Girdiler!$B$14*2_Girdiler!$B$15*2_Girdiler!$B$16</f>
        <v>4.8758371705402</v>
      </c>
      <c r="G8252" s="16" t="n">
        <f aca="false">MIN(MATCH(F8252,2_Girdiler!$B$20:$I$20,1),7)</f>
        <v>1</v>
      </c>
      <c r="H8252" s="16" t="n">
        <f aca="false">IF(F8252&gt;=40,2_Girdiler!$I$21+(F8252-40)*(2_Girdiler!$I$21-2_Girdiler!$H$21)/(2_Girdiler!$I$20-2_Girdiler!$H$20),INDEX(2_Girdiler!$B$21:$I$21,G8252)+(F8252-INDEX(2_Girdiler!$B$20:$I$20,G8252))*(INDEX(2_Girdiler!$B$21:$I$21,G8252+1)-INDEX(2_Girdiler!$B$21:$I$21,G8252))/(INDEX(2_Girdiler!$B$20:$I$20,G8252+1)-INDEX(2_Girdiler!$B$20:$I$20,G8252)))</f>
        <v>10.7268417751884</v>
      </c>
      <c r="I8252" s="16" t="n">
        <f aca="false">H8252/2_Girdiler!$B$17</f>
        <v>4.2976128907005</v>
      </c>
      <c r="J8252" s="16" t="n">
        <f aca="false">D8252+I8252</f>
        <v>22.084635824349</v>
      </c>
    </row>
    <row r="8253" customFormat="false" ht="15" hidden="false" customHeight="false" outlineLevel="0" collapsed="false">
      <c r="A8253" s="0" t="n">
        <v>8241</v>
      </c>
      <c r="B8253" s="7" t="n">
        <v>0.663619</v>
      </c>
      <c r="C8253" s="7" t="n">
        <v>0.241704</v>
      </c>
      <c r="D8253" s="16" t="n">
        <f aca="false">LOGINV(B8253,$B$7,$C$7)</f>
        <v>17.1367224044257</v>
      </c>
      <c r="E8253" s="16" t="n">
        <f aca="false">LOGINV(C8253,$B$8,$C$8)</f>
        <v>69.4663303836806</v>
      </c>
      <c r="F8253" s="16" t="n">
        <f aca="false">$B$5/100*E8253*2_Girdiler!$B$14*2_Girdiler!$B$15*2_Girdiler!$B$16</f>
        <v>1.7477728724534</v>
      </c>
      <c r="G8253" s="16" t="n">
        <f aca="false">MIN(MATCH(F8253,2_Girdiler!$B$20:$I$20,1),7)</f>
        <v>1</v>
      </c>
      <c r="H8253" s="16" t="n">
        <f aca="false">IF(F8253&gt;=40,2_Girdiler!$I$21+(F8253-40)*(2_Girdiler!$I$21-2_Girdiler!$H$21)/(2_Girdiler!$I$20-2_Girdiler!$H$20),INDEX(2_Girdiler!$B$21:$I$21,G8253)+(F8253-INDEX(2_Girdiler!$B$20:$I$20,G8253))*(INDEX(2_Girdiler!$B$21:$I$21,G8253+1)-INDEX(2_Girdiler!$B$21:$I$21,G8253))/(INDEX(2_Girdiler!$B$20:$I$20,G8253+1)-INDEX(2_Girdiler!$B$20:$I$20,G8253)))</f>
        <v>3.84510031939749</v>
      </c>
      <c r="I8253" s="16" t="n">
        <f aca="false">H8253/2_Girdiler!$B$17</f>
        <v>1.54050493565604</v>
      </c>
      <c r="J8253" s="16" t="n">
        <f aca="false">D8253+I8253</f>
        <v>18.6772273400817</v>
      </c>
    </row>
    <row r="8254" customFormat="false" ht="15" hidden="false" customHeight="false" outlineLevel="0" collapsed="false">
      <c r="A8254" s="0" t="n">
        <v>8242</v>
      </c>
      <c r="B8254" s="7" t="n">
        <v>0.561743</v>
      </c>
      <c r="C8254" s="7" t="n">
        <v>0.860115</v>
      </c>
      <c r="D8254" s="16" t="n">
        <f aca="false">LOGINV(B8254,$B$7,$C$7)</f>
        <v>14.7672854584199</v>
      </c>
      <c r="E8254" s="16" t="n">
        <f aca="false">LOGINV(C8254,$B$8,$C$8)</f>
        <v>219.402690006351</v>
      </c>
      <c r="F8254" s="16" t="n">
        <f aca="false">$B$5/100*E8254*2_Girdiler!$B$14*2_Girdiler!$B$15*2_Girdiler!$B$16</f>
        <v>5.52017168055979</v>
      </c>
      <c r="G8254" s="16" t="n">
        <f aca="false">MIN(MATCH(F8254,2_Girdiler!$B$20:$I$20,1),7)</f>
        <v>2</v>
      </c>
      <c r="H8254" s="16" t="n">
        <f aca="false">IF(F8254&gt;=40,2_Girdiler!$I$21+(F8254-40)*(2_Girdiler!$I$21-2_Girdiler!$H$21)/(2_Girdiler!$I$20-2_Girdiler!$H$20),INDEX(2_Girdiler!$B$21:$I$21,G8254)+(F8254-INDEX(2_Girdiler!$B$20:$I$20,G8254))*(INDEX(2_Girdiler!$B$21:$I$21,G8254+1)-INDEX(2_Girdiler!$B$21:$I$21,G8254))/(INDEX(2_Girdiler!$B$20:$I$20,G8254+1)-INDEX(2_Girdiler!$B$20:$I$20,G8254)))</f>
        <v>11.8322746888957</v>
      </c>
      <c r="I8254" s="16" t="n">
        <f aca="false">H8254/2_Girdiler!$B$17</f>
        <v>4.74049466702551</v>
      </c>
      <c r="J8254" s="16" t="n">
        <f aca="false">D8254+I8254</f>
        <v>19.5077801254454</v>
      </c>
    </row>
    <row r="8255" customFormat="false" ht="15" hidden="false" customHeight="false" outlineLevel="0" collapsed="false">
      <c r="A8255" s="0" t="n">
        <v>8243</v>
      </c>
      <c r="B8255" s="7" t="n">
        <v>0.620475</v>
      </c>
      <c r="C8255" s="7" t="n">
        <v>0.815082</v>
      </c>
      <c r="D8255" s="16" t="n">
        <f aca="false">LOGINV(B8255,$B$7,$C$7)</f>
        <v>16.0670484003403</v>
      </c>
      <c r="E8255" s="16" t="n">
        <f aca="false">LOGINV(C8255,$B$8,$C$8)</f>
        <v>194.824849915204</v>
      </c>
      <c r="F8255" s="16" t="n">
        <f aca="false">$B$5/100*E8255*2_Girdiler!$B$14*2_Girdiler!$B$15*2_Girdiler!$B$16</f>
        <v>4.90179322386654</v>
      </c>
      <c r="G8255" s="16" t="n">
        <f aca="false">MIN(MATCH(F8255,2_Girdiler!$B$20:$I$20,1),7)</f>
        <v>1</v>
      </c>
      <c r="H8255" s="16" t="n">
        <f aca="false">IF(F8255&gt;=40,2_Girdiler!$I$21+(F8255-40)*(2_Girdiler!$I$21-2_Girdiler!$H$21)/(2_Girdiler!$I$20-2_Girdiler!$H$20),INDEX(2_Girdiler!$B$21:$I$21,G8255)+(F8255-INDEX(2_Girdiler!$B$20:$I$20,G8255))*(INDEX(2_Girdiler!$B$21:$I$21,G8255+1)-INDEX(2_Girdiler!$B$21:$I$21,G8255))/(INDEX(2_Girdiler!$B$20:$I$20,G8255+1)-INDEX(2_Girdiler!$B$20:$I$20,G8255)))</f>
        <v>10.7839450925064</v>
      </c>
      <c r="I8255" s="16" t="n">
        <f aca="false">H8255/2_Girdiler!$B$17</f>
        <v>4.32049082231827</v>
      </c>
      <c r="J8255" s="16" t="n">
        <f aca="false">D8255+I8255</f>
        <v>20.3875392226585</v>
      </c>
    </row>
    <row r="8256" customFormat="false" ht="15" hidden="false" customHeight="false" outlineLevel="0" collapsed="false">
      <c r="A8256" s="0" t="n">
        <v>8244</v>
      </c>
      <c r="B8256" s="7" t="n">
        <v>0.522321</v>
      </c>
      <c r="C8256" s="7" t="n">
        <v>0.019274</v>
      </c>
      <c r="D8256" s="16" t="n">
        <f aca="false">LOGINV(B8256,$B$7,$C$7)</f>
        <v>13.9712698848033</v>
      </c>
      <c r="E8256" s="16" t="n">
        <f aca="false">LOGINV(C8256,$B$8,$C$8)</f>
        <v>28.7231317089548</v>
      </c>
      <c r="F8256" s="16" t="n">
        <f aca="false">$B$5/100*E8256*2_Girdiler!$B$14*2_Girdiler!$B$15*2_Girdiler!$B$16</f>
        <v>0.722673993797303</v>
      </c>
      <c r="G8256" s="16" t="n">
        <f aca="false">MIN(MATCH(F8256,2_Girdiler!$B$20:$I$20,1),7)</f>
        <v>1</v>
      </c>
      <c r="H8256" s="16" t="n">
        <f aca="false">IF(F8256&gt;=40,2_Girdiler!$I$21+(F8256-40)*(2_Girdiler!$I$21-2_Girdiler!$H$21)/(2_Girdiler!$I$20-2_Girdiler!$H$20),INDEX(2_Girdiler!$B$21:$I$21,G8256)+(F8256-INDEX(2_Girdiler!$B$20:$I$20,G8256))*(INDEX(2_Girdiler!$B$21:$I$21,G8256+1)-INDEX(2_Girdiler!$B$21:$I$21,G8256))/(INDEX(2_Girdiler!$B$20:$I$20,G8256+1)-INDEX(2_Girdiler!$B$20:$I$20,G8256)))</f>
        <v>1.58988278635407</v>
      </c>
      <c r="I8256" s="16" t="n">
        <f aca="false">H8256/2_Girdiler!$B$17</f>
        <v>0.636972270173905</v>
      </c>
      <c r="J8256" s="16" t="n">
        <f aca="false">D8256+I8256</f>
        <v>14.6082421549772</v>
      </c>
    </row>
    <row r="8257" customFormat="false" ht="15" hidden="false" customHeight="false" outlineLevel="0" collapsed="false">
      <c r="A8257" s="0" t="n">
        <v>8245</v>
      </c>
      <c r="B8257" s="7" t="n">
        <v>0.858072</v>
      </c>
      <c r="C8257" s="7" t="n">
        <v>0.524515</v>
      </c>
      <c r="D8257" s="16" t="n">
        <f aca="false">LOGINV(B8257,$B$7,$C$7)</f>
        <v>24.6102763206211</v>
      </c>
      <c r="E8257" s="16" t="n">
        <f aca="false">LOGINV(C8257,$B$8,$C$8)</f>
        <v>113.626874626715</v>
      </c>
      <c r="F8257" s="16" t="n">
        <f aca="false">$B$5/100*E8257*2_Girdiler!$B$14*2_Girdiler!$B$15*2_Girdiler!$B$16</f>
        <v>2.85885216560816</v>
      </c>
      <c r="G8257" s="16" t="n">
        <f aca="false">MIN(MATCH(F8257,2_Girdiler!$B$20:$I$20,1),7)</f>
        <v>1</v>
      </c>
      <c r="H8257" s="16" t="n">
        <f aca="false">IF(F8257&gt;=40,2_Girdiler!$I$21+(F8257-40)*(2_Girdiler!$I$21-2_Girdiler!$H$21)/(2_Girdiler!$I$20-2_Girdiler!$H$20),INDEX(2_Girdiler!$B$21:$I$21,G8257)+(F8257-INDEX(2_Girdiler!$B$20:$I$20,G8257))*(INDEX(2_Girdiler!$B$21:$I$21,G8257+1)-INDEX(2_Girdiler!$B$21:$I$21,G8257))/(INDEX(2_Girdiler!$B$20:$I$20,G8257+1)-INDEX(2_Girdiler!$B$20:$I$20,G8257)))</f>
        <v>6.28947476433794</v>
      </c>
      <c r="I8257" s="16" t="n">
        <f aca="false">H8257/2_Girdiler!$B$17</f>
        <v>2.5198216203277</v>
      </c>
      <c r="J8257" s="16" t="n">
        <f aca="false">D8257+I8257</f>
        <v>27.1300979409488</v>
      </c>
    </row>
    <row r="8258" customFormat="false" ht="15" hidden="false" customHeight="false" outlineLevel="0" collapsed="false">
      <c r="A8258" s="0" t="n">
        <v>8246</v>
      </c>
      <c r="B8258" s="7" t="n">
        <v>0.421443</v>
      </c>
      <c r="C8258" s="7" t="n">
        <v>0.078209</v>
      </c>
      <c r="D8258" s="16" t="n">
        <f aca="false">LOGINV(B8258,$B$7,$C$7)</f>
        <v>12.1256309979007</v>
      </c>
      <c r="E8258" s="16" t="n">
        <f aca="false">LOGINV(C8258,$B$8,$C$8)</f>
        <v>43.7465275033379</v>
      </c>
      <c r="F8258" s="16" t="n">
        <f aca="false">$B$5/100*E8258*2_Girdiler!$B$14*2_Girdiler!$B$15*2_Girdiler!$B$16</f>
        <v>1.10066263198398</v>
      </c>
      <c r="G8258" s="16" t="n">
        <f aca="false">MIN(MATCH(F8258,2_Girdiler!$B$20:$I$20,1),7)</f>
        <v>1</v>
      </c>
      <c r="H8258" s="16" t="n">
        <f aca="false">IF(F8258&gt;=40,2_Girdiler!$I$21+(F8258-40)*(2_Girdiler!$I$21-2_Girdiler!$H$21)/(2_Girdiler!$I$20-2_Girdiler!$H$20),INDEX(2_Girdiler!$B$21:$I$21,G8258)+(F8258-INDEX(2_Girdiler!$B$20:$I$20,G8258))*(INDEX(2_Girdiler!$B$21:$I$21,G8258+1)-INDEX(2_Girdiler!$B$21:$I$21,G8258))/(INDEX(2_Girdiler!$B$20:$I$20,G8258+1)-INDEX(2_Girdiler!$B$20:$I$20,G8258)))</f>
        <v>2.42145779036476</v>
      </c>
      <c r="I8258" s="16" t="n">
        <f aca="false">H8258/2_Girdiler!$B$17</f>
        <v>0.97013533267819</v>
      </c>
      <c r="J8258" s="16" t="n">
        <f aca="false">D8258+I8258</f>
        <v>13.0957663305789</v>
      </c>
    </row>
    <row r="8259" customFormat="false" ht="15" hidden="false" customHeight="false" outlineLevel="0" collapsed="false">
      <c r="A8259" s="0" t="n">
        <v>8247</v>
      </c>
      <c r="B8259" s="7" t="n">
        <v>0.363857</v>
      </c>
      <c r="C8259" s="7" t="n">
        <v>0.105</v>
      </c>
      <c r="D8259" s="16" t="n">
        <f aca="false">LOGINV(B8259,$B$7,$C$7)</f>
        <v>11.1532523186967</v>
      </c>
      <c r="E8259" s="16" t="n">
        <f aca="false">LOGINV(C8259,$B$8,$C$8)</f>
        <v>48.6208579979945</v>
      </c>
      <c r="F8259" s="16" t="n">
        <f aca="false">$B$5/100*E8259*2_Girdiler!$B$14*2_Girdiler!$B$15*2_Girdiler!$B$16</f>
        <v>1.22330078722954</v>
      </c>
      <c r="G8259" s="16" t="n">
        <f aca="false">MIN(MATCH(F8259,2_Girdiler!$B$20:$I$20,1),7)</f>
        <v>1</v>
      </c>
      <c r="H8259" s="16" t="n">
        <f aca="false">IF(F8259&gt;=40,2_Girdiler!$I$21+(F8259-40)*(2_Girdiler!$I$21-2_Girdiler!$H$21)/(2_Girdiler!$I$20-2_Girdiler!$H$20),INDEX(2_Girdiler!$B$21:$I$21,G8259)+(F8259-INDEX(2_Girdiler!$B$20:$I$20,G8259))*(INDEX(2_Girdiler!$B$21:$I$21,G8259+1)-INDEX(2_Girdiler!$B$21:$I$21,G8259))/(INDEX(2_Girdiler!$B$20:$I$20,G8259+1)-INDEX(2_Girdiler!$B$20:$I$20,G8259)))</f>
        <v>2.69126173190499</v>
      </c>
      <c r="I8259" s="16" t="n">
        <f aca="false">H8259/2_Girdiler!$B$17</f>
        <v>1.07822986053886</v>
      </c>
      <c r="J8259" s="16" t="n">
        <f aca="false">D8259+I8259</f>
        <v>12.2314821792356</v>
      </c>
    </row>
    <row r="8260" customFormat="false" ht="15" hidden="false" customHeight="false" outlineLevel="0" collapsed="false">
      <c r="A8260" s="0" t="n">
        <v>8248</v>
      </c>
      <c r="B8260" s="7" t="n">
        <v>0.831044</v>
      </c>
      <c r="C8260" s="7" t="n">
        <v>0.640241</v>
      </c>
      <c r="D8260" s="16" t="n">
        <f aca="false">LOGINV(B8260,$B$7,$C$7)</f>
        <v>23.1028473392632</v>
      </c>
      <c r="E8260" s="16" t="n">
        <f aca="false">LOGINV(C8260,$B$8,$C$8)</f>
        <v>137.693485836657</v>
      </c>
      <c r="F8260" s="16" t="n">
        <f aca="false">$B$5/100*E8260*2_Girdiler!$B$14*2_Girdiler!$B$15*2_Girdiler!$B$16</f>
        <v>3.46436810365029</v>
      </c>
      <c r="G8260" s="16" t="n">
        <f aca="false">MIN(MATCH(F8260,2_Girdiler!$B$20:$I$20,1),7)</f>
        <v>1</v>
      </c>
      <c r="H8260" s="16" t="n">
        <f aca="false">IF(F8260&gt;=40,2_Girdiler!$I$21+(F8260-40)*(2_Girdiler!$I$21-2_Girdiler!$H$21)/(2_Girdiler!$I$20-2_Girdiler!$H$20),INDEX(2_Girdiler!$B$21:$I$21,G8260)+(F8260-INDEX(2_Girdiler!$B$20:$I$20,G8260))*(INDEX(2_Girdiler!$B$21:$I$21,G8260+1)-INDEX(2_Girdiler!$B$21:$I$21,G8260))/(INDEX(2_Girdiler!$B$20:$I$20,G8260+1)-INDEX(2_Girdiler!$B$20:$I$20,G8260)))</f>
        <v>7.62160982803064</v>
      </c>
      <c r="I8260" s="16" t="n">
        <f aca="false">H8260/2_Girdiler!$B$17</f>
        <v>3.05352957853792</v>
      </c>
      <c r="J8260" s="16" t="n">
        <f aca="false">D8260+I8260</f>
        <v>26.1563769178011</v>
      </c>
    </row>
    <row r="8261" customFormat="false" ht="15" hidden="false" customHeight="false" outlineLevel="0" collapsed="false">
      <c r="A8261" s="0" t="n">
        <v>8249</v>
      </c>
      <c r="B8261" s="7" t="n">
        <v>0.519574</v>
      </c>
      <c r="C8261" s="7" t="n">
        <v>0.514079</v>
      </c>
      <c r="D8261" s="16" t="n">
        <f aca="false">LOGINV(B8261,$B$7,$C$7)</f>
        <v>13.9176757548824</v>
      </c>
      <c r="E8261" s="16" t="n">
        <f aca="false">LOGINV(C8261,$B$8,$C$8)</f>
        <v>111.722044263942</v>
      </c>
      <c r="F8261" s="16" t="n">
        <f aca="false">$B$5/100*E8261*2_Girdiler!$B$14*2_Girdiler!$B$15*2_Girdiler!$B$16</f>
        <v>2.81092663368078</v>
      </c>
      <c r="G8261" s="16" t="n">
        <f aca="false">MIN(MATCH(F8261,2_Girdiler!$B$20:$I$20,1),7)</f>
        <v>1</v>
      </c>
      <c r="H8261" s="16" t="n">
        <f aca="false">IF(F8261&gt;=40,2_Girdiler!$I$21+(F8261-40)*(2_Girdiler!$I$21-2_Girdiler!$H$21)/(2_Girdiler!$I$20-2_Girdiler!$H$20),INDEX(2_Girdiler!$B$21:$I$21,G8261)+(F8261-INDEX(2_Girdiler!$B$20:$I$20,G8261))*(INDEX(2_Girdiler!$B$21:$I$21,G8261+1)-INDEX(2_Girdiler!$B$21:$I$21,G8261))/(INDEX(2_Girdiler!$B$20:$I$20,G8261+1)-INDEX(2_Girdiler!$B$20:$I$20,G8261)))</f>
        <v>6.18403859409773</v>
      </c>
      <c r="I8261" s="16" t="n">
        <f aca="false">H8261/2_Girdiler!$B$17</f>
        <v>2.477579564943</v>
      </c>
      <c r="J8261" s="16" t="n">
        <f aca="false">D8261+I8261</f>
        <v>16.3952553198254</v>
      </c>
    </row>
    <row r="8262" customFormat="false" ht="15" hidden="false" customHeight="false" outlineLevel="0" collapsed="false">
      <c r="A8262" s="0" t="n">
        <v>8250</v>
      </c>
      <c r="B8262" s="7" t="n">
        <v>0.4112</v>
      </c>
      <c r="C8262" s="7" t="n">
        <v>0.035056</v>
      </c>
      <c r="D8262" s="16" t="n">
        <f aca="false">LOGINV(B8262,$B$7,$C$7)</f>
        <v>11.9494641252273</v>
      </c>
      <c r="E8262" s="16" t="n">
        <f aca="false">LOGINV(C8262,$B$8,$C$8)</f>
        <v>33.9235099641846</v>
      </c>
      <c r="F8262" s="16" t="n">
        <f aca="false">$B$5/100*E8262*2_Girdiler!$B$14*2_Girdiler!$B$15*2_Girdiler!$B$16</f>
        <v>0.853515510698883</v>
      </c>
      <c r="G8262" s="16" t="n">
        <f aca="false">MIN(MATCH(F8262,2_Girdiler!$B$20:$I$20,1),7)</f>
        <v>1</v>
      </c>
      <c r="H8262" s="16" t="n">
        <f aca="false">IF(F8262&gt;=40,2_Girdiler!$I$21+(F8262-40)*(2_Girdiler!$I$21-2_Girdiler!$H$21)/(2_Girdiler!$I$20-2_Girdiler!$H$20),INDEX(2_Girdiler!$B$21:$I$21,G8262)+(F8262-INDEX(2_Girdiler!$B$20:$I$20,G8262))*(INDEX(2_Girdiler!$B$21:$I$21,G8262+1)-INDEX(2_Girdiler!$B$21:$I$21,G8262))/(INDEX(2_Girdiler!$B$20:$I$20,G8262+1)-INDEX(2_Girdiler!$B$20:$I$20,G8262)))</f>
        <v>1.87773412353754</v>
      </c>
      <c r="I8262" s="16" t="n">
        <f aca="false">H8262/2_Girdiler!$B$17</f>
        <v>0.752297325135234</v>
      </c>
      <c r="J8262" s="16" t="n">
        <f aca="false">D8262+I8262</f>
        <v>12.7017614503625</v>
      </c>
    </row>
    <row r="8263" customFormat="false" ht="15" hidden="false" customHeight="false" outlineLevel="0" collapsed="false">
      <c r="A8263" s="0" t="n">
        <v>8251</v>
      </c>
      <c r="B8263" s="7" t="n">
        <v>0.853173</v>
      </c>
      <c r="C8263" s="7" t="n">
        <v>0.625284</v>
      </c>
      <c r="D8263" s="16" t="n">
        <f aca="false">LOGINV(B8263,$B$7,$C$7)</f>
        <v>24.3163200873542</v>
      </c>
      <c r="E8263" s="16" t="n">
        <f aca="false">LOGINV(C8263,$B$8,$C$8)</f>
        <v>134.208464580263</v>
      </c>
      <c r="F8263" s="16" t="n">
        <f aca="false">$B$5/100*E8263*2_Girdiler!$B$14*2_Girdiler!$B$15*2_Girdiler!$B$16</f>
        <v>3.37668496883942</v>
      </c>
      <c r="G8263" s="16" t="n">
        <f aca="false">MIN(MATCH(F8263,2_Girdiler!$B$20:$I$20,1),7)</f>
        <v>1</v>
      </c>
      <c r="H8263" s="16" t="n">
        <f aca="false">IF(F8263&gt;=40,2_Girdiler!$I$21+(F8263-40)*(2_Girdiler!$I$21-2_Girdiler!$H$21)/(2_Girdiler!$I$20-2_Girdiler!$H$20),INDEX(2_Girdiler!$B$21:$I$21,G8263)+(F8263-INDEX(2_Girdiler!$B$20:$I$20,G8263))*(INDEX(2_Girdiler!$B$21:$I$21,G8263+1)-INDEX(2_Girdiler!$B$21:$I$21,G8263))/(INDEX(2_Girdiler!$B$20:$I$20,G8263+1)-INDEX(2_Girdiler!$B$20:$I$20,G8263)))</f>
        <v>7.42870693144672</v>
      </c>
      <c r="I8263" s="16" t="n">
        <f aca="false">H8263/2_Girdiler!$B$17</f>
        <v>2.97624476420141</v>
      </c>
      <c r="J8263" s="16" t="n">
        <f aca="false">D8263+I8263</f>
        <v>27.2925648515556</v>
      </c>
    </row>
    <row r="8264" customFormat="false" ht="15" hidden="false" customHeight="false" outlineLevel="0" collapsed="false">
      <c r="A8264" s="0" t="n">
        <v>8252</v>
      </c>
      <c r="B8264" s="7" t="n">
        <v>0.664737</v>
      </c>
      <c r="C8264" s="7" t="n">
        <v>0.474045</v>
      </c>
      <c r="D8264" s="16" t="n">
        <f aca="false">LOGINV(B8264,$B$7,$C$7)</f>
        <v>17.1660324136379</v>
      </c>
      <c r="E8264" s="16" t="n">
        <f aca="false">LOGINV(C8264,$B$8,$C$8)</f>
        <v>104.71092778232</v>
      </c>
      <c r="F8264" s="16" t="n">
        <f aca="false">$B$5/100*E8264*2_Girdiler!$B$14*2_Girdiler!$B$15*2_Girdiler!$B$16</f>
        <v>2.63452694300318</v>
      </c>
      <c r="G8264" s="16" t="n">
        <f aca="false">MIN(MATCH(F8264,2_Girdiler!$B$20:$I$20,1),7)</f>
        <v>1</v>
      </c>
      <c r="H8264" s="16" t="n">
        <f aca="false">IF(F8264&gt;=40,2_Girdiler!$I$21+(F8264-40)*(2_Girdiler!$I$21-2_Girdiler!$H$21)/(2_Girdiler!$I$20-2_Girdiler!$H$20),INDEX(2_Girdiler!$B$21:$I$21,G8264)+(F8264-INDEX(2_Girdiler!$B$20:$I$20,G8264))*(INDEX(2_Girdiler!$B$21:$I$21,G8264+1)-INDEX(2_Girdiler!$B$21:$I$21,G8264))/(INDEX(2_Girdiler!$B$20:$I$20,G8264+1)-INDEX(2_Girdiler!$B$20:$I$20,G8264)))</f>
        <v>5.795959274607</v>
      </c>
      <c r="I8264" s="16" t="n">
        <f aca="false">H8264/2_Girdiler!$B$17</f>
        <v>2.32209906835216</v>
      </c>
      <c r="J8264" s="16" t="n">
        <f aca="false">D8264+I8264</f>
        <v>19.4881314819901</v>
      </c>
    </row>
    <row r="8265" customFormat="false" ht="15" hidden="false" customHeight="false" outlineLevel="0" collapsed="false">
      <c r="A8265" s="0" t="n">
        <v>8253</v>
      </c>
      <c r="B8265" s="7" t="n">
        <v>0.074374</v>
      </c>
      <c r="C8265" s="7" t="n">
        <v>0.209948</v>
      </c>
      <c r="D8265" s="16" t="n">
        <f aca="false">LOGINV(B8265,$B$7,$C$7)</f>
        <v>6.05529007496005</v>
      </c>
      <c r="E8265" s="16" t="n">
        <f aca="false">LOGINV(C8265,$B$8,$C$8)</f>
        <v>64.8818360164199</v>
      </c>
      <c r="F8265" s="16" t="n">
        <f aca="false">$B$5/100*E8265*2_Girdiler!$B$14*2_Girdiler!$B$15*2_Girdiler!$B$16</f>
        <v>1.63242699417313</v>
      </c>
      <c r="G8265" s="16" t="n">
        <f aca="false">MIN(MATCH(F8265,2_Girdiler!$B$20:$I$20,1),7)</f>
        <v>1</v>
      </c>
      <c r="H8265" s="16" t="n">
        <f aca="false">IF(F8265&gt;=40,2_Girdiler!$I$21+(F8265-40)*(2_Girdiler!$I$21-2_Girdiler!$H$21)/(2_Girdiler!$I$20-2_Girdiler!$H$20),INDEX(2_Girdiler!$B$21:$I$21,G8265)+(F8265-INDEX(2_Girdiler!$B$20:$I$20,G8265))*(INDEX(2_Girdiler!$B$21:$I$21,G8265+1)-INDEX(2_Girdiler!$B$21:$I$21,G8265))/(INDEX(2_Girdiler!$B$20:$I$20,G8265+1)-INDEX(2_Girdiler!$B$20:$I$20,G8265)))</f>
        <v>3.59133938718088</v>
      </c>
      <c r="I8265" s="16" t="n">
        <f aca="false">H8265/2_Girdiler!$B$17</f>
        <v>1.43883789550516</v>
      </c>
      <c r="J8265" s="16" t="n">
        <f aca="false">D8265+I8265</f>
        <v>7.49412797046521</v>
      </c>
    </row>
    <row r="8266" customFormat="false" ht="15" hidden="false" customHeight="false" outlineLevel="0" collapsed="false">
      <c r="A8266" s="0" t="n">
        <v>8254</v>
      </c>
      <c r="B8266" s="7" t="n">
        <v>0.895941</v>
      </c>
      <c r="C8266" s="7" t="n">
        <v>0.159283</v>
      </c>
      <c r="D8266" s="16" t="n">
        <f aca="false">LOGINV(B8266,$B$7,$C$7)</f>
        <v>27.3148724162695</v>
      </c>
      <c r="E8266" s="16" t="n">
        <f aca="false">LOGINV(C8266,$B$8,$C$8)</f>
        <v>57.3631183722891</v>
      </c>
      <c r="F8266" s="16" t="n">
        <f aca="false">$B$5/100*E8266*2_Girdiler!$B$14*2_Girdiler!$B$15*2_Girdiler!$B$16</f>
        <v>1.44325605824679</v>
      </c>
      <c r="G8266" s="16" t="n">
        <f aca="false">MIN(MATCH(F8266,2_Girdiler!$B$20:$I$20,1),7)</f>
        <v>1</v>
      </c>
      <c r="H8266" s="16" t="n">
        <f aca="false">IF(F8266&gt;=40,2_Girdiler!$I$21+(F8266-40)*(2_Girdiler!$I$21-2_Girdiler!$H$21)/(2_Girdiler!$I$20-2_Girdiler!$H$20),INDEX(2_Girdiler!$B$21:$I$21,G8266)+(F8266-INDEX(2_Girdiler!$B$20:$I$20,G8266))*(INDEX(2_Girdiler!$B$21:$I$21,G8266+1)-INDEX(2_Girdiler!$B$21:$I$21,G8266))/(INDEX(2_Girdiler!$B$20:$I$20,G8266+1)-INDEX(2_Girdiler!$B$20:$I$20,G8266)))</f>
        <v>3.17516332814294</v>
      </c>
      <c r="I8266" s="16" t="n">
        <f aca="false">H8266/2_Girdiler!$B$17</f>
        <v>1.27210069236496</v>
      </c>
      <c r="J8266" s="16" t="n">
        <f aca="false">D8266+I8266</f>
        <v>28.5869731086344</v>
      </c>
    </row>
    <row r="8267" customFormat="false" ht="15" hidden="false" customHeight="false" outlineLevel="0" collapsed="false">
      <c r="A8267" s="0" t="n">
        <v>8255</v>
      </c>
      <c r="B8267" s="7" t="n">
        <v>0.271854</v>
      </c>
      <c r="C8267" s="7" t="n">
        <v>0.512216</v>
      </c>
      <c r="D8267" s="16" t="n">
        <f aca="false">LOGINV(B8267,$B$7,$C$7)</f>
        <v>9.65367004226811</v>
      </c>
      <c r="E8267" s="16" t="n">
        <f aca="false">LOGINV(C8267,$B$8,$C$8)</f>
        <v>111.385595092242</v>
      </c>
      <c r="F8267" s="16" t="n">
        <f aca="false">$B$5/100*E8267*2_Girdiler!$B$14*2_Girdiler!$B$15*2_Girdiler!$B$16</f>
        <v>2.8024615725208</v>
      </c>
      <c r="G8267" s="16" t="n">
        <f aca="false">MIN(MATCH(F8267,2_Girdiler!$B$20:$I$20,1),7)</f>
        <v>1</v>
      </c>
      <c r="H8267" s="16" t="n">
        <f aca="false">IF(F8267&gt;=40,2_Girdiler!$I$21+(F8267-40)*(2_Girdiler!$I$21-2_Girdiler!$H$21)/(2_Girdiler!$I$20-2_Girdiler!$H$20),INDEX(2_Girdiler!$B$21:$I$21,G8267)+(F8267-INDEX(2_Girdiler!$B$20:$I$20,G8267))*(INDEX(2_Girdiler!$B$21:$I$21,G8267+1)-INDEX(2_Girdiler!$B$21:$I$21,G8267))/(INDEX(2_Girdiler!$B$20:$I$20,G8267+1)-INDEX(2_Girdiler!$B$20:$I$20,G8267)))</f>
        <v>6.16541545954577</v>
      </c>
      <c r="I8267" s="16" t="n">
        <f aca="false">H8267/2_Girdiler!$B$17</f>
        <v>2.47011837321545</v>
      </c>
      <c r="J8267" s="16" t="n">
        <f aca="false">D8267+I8267</f>
        <v>12.1237884154836</v>
      </c>
    </row>
    <row r="8268" customFormat="false" ht="15" hidden="false" customHeight="false" outlineLevel="0" collapsed="false">
      <c r="A8268" s="0" t="n">
        <v>8256</v>
      </c>
      <c r="B8268" s="7" t="n">
        <v>0.514797</v>
      </c>
      <c r="C8268" s="7" t="n">
        <v>0.991461</v>
      </c>
      <c r="D8268" s="16" t="n">
        <f aca="false">LOGINV(B8268,$B$7,$C$7)</f>
        <v>13.8250066869259</v>
      </c>
      <c r="E8268" s="16" t="n">
        <f aca="false">LOGINV(C8268,$B$8,$C$8)</f>
        <v>509.159912022474</v>
      </c>
      <c r="F8268" s="16" t="n">
        <f aca="false">$B$5/100*E8268*2_Girdiler!$B$14*2_Girdiler!$B$15*2_Girdiler!$B$16</f>
        <v>12.8104633864854</v>
      </c>
      <c r="G8268" s="16" t="n">
        <f aca="false">MIN(MATCH(F8268,2_Girdiler!$B$20:$I$20,1),7)</f>
        <v>3</v>
      </c>
      <c r="H8268" s="16" t="n">
        <f aca="false">IF(F8268&gt;=40,2_Girdiler!$I$21+(F8268-40)*(2_Girdiler!$I$21-2_Girdiler!$H$21)/(2_Girdiler!$I$20-2_Girdiler!$H$20),INDEX(2_Girdiler!$B$21:$I$21,G8268)+(F8268-INDEX(2_Girdiler!$B$20:$I$20,G8268))*(INDEX(2_Girdiler!$B$21:$I$21,G8268+1)-INDEX(2_Girdiler!$B$21:$I$21,G8268))/(INDEX(2_Girdiler!$B$20:$I$20,G8268+1)-INDEX(2_Girdiler!$B$20:$I$20,G8268)))</f>
        <v>21.5294170478369</v>
      </c>
      <c r="I8268" s="16" t="n">
        <f aca="false">H8268/2_Girdiler!$B$17</f>
        <v>8.62556772749876</v>
      </c>
      <c r="J8268" s="16" t="n">
        <f aca="false">D8268+I8268</f>
        <v>22.4505744144247</v>
      </c>
    </row>
    <row r="8269" customFormat="false" ht="15" hidden="false" customHeight="false" outlineLevel="0" collapsed="false">
      <c r="A8269" s="0" t="n">
        <v>8257</v>
      </c>
      <c r="B8269" s="7" t="n">
        <v>0.140081</v>
      </c>
      <c r="C8269" s="7" t="n">
        <v>0.784224</v>
      </c>
      <c r="D8269" s="16" t="n">
        <f aca="false">LOGINV(B8269,$B$7,$C$7)</f>
        <v>7.41743127794901</v>
      </c>
      <c r="E8269" s="16" t="n">
        <f aca="false">LOGINV(C8269,$B$8,$C$8)</f>
        <v>181.442673235787</v>
      </c>
      <c r="F8269" s="16" t="n">
        <f aca="false">$B$5/100*E8269*2_Girdiler!$B$14*2_Girdiler!$B$15*2_Girdiler!$B$16</f>
        <v>4.56509765861241</v>
      </c>
      <c r="G8269" s="16" t="n">
        <f aca="false">MIN(MATCH(F8269,2_Girdiler!$B$20:$I$20,1),7)</f>
        <v>1</v>
      </c>
      <c r="H8269" s="16" t="n">
        <f aca="false">IF(F8269&gt;=40,2_Girdiler!$I$21+(F8269-40)*(2_Girdiler!$I$21-2_Girdiler!$H$21)/(2_Girdiler!$I$20-2_Girdiler!$H$20),INDEX(2_Girdiler!$B$21:$I$21,G8269)+(F8269-INDEX(2_Girdiler!$B$20:$I$20,G8269))*(INDEX(2_Girdiler!$B$21:$I$21,G8269+1)-INDEX(2_Girdiler!$B$21:$I$21,G8269))/(INDEX(2_Girdiler!$B$20:$I$20,G8269+1)-INDEX(2_Girdiler!$B$20:$I$20,G8269)))</f>
        <v>10.0432148489473</v>
      </c>
      <c r="I8269" s="16" t="n">
        <f aca="false">H8269/2_Girdiler!$B$17</f>
        <v>4.02372389781542</v>
      </c>
      <c r="J8269" s="16" t="n">
        <f aca="false">D8269+I8269</f>
        <v>11.4411551757644</v>
      </c>
    </row>
    <row r="8270" customFormat="false" ht="15" hidden="false" customHeight="false" outlineLevel="0" collapsed="false">
      <c r="A8270" s="0" t="n">
        <v>8258</v>
      </c>
      <c r="B8270" s="7" t="n">
        <v>0.56928</v>
      </c>
      <c r="C8270" s="7" t="n">
        <v>0.436403</v>
      </c>
      <c r="D8270" s="16" t="n">
        <f aca="false">LOGINV(B8270,$B$7,$C$7)</f>
        <v>14.9257718717462</v>
      </c>
      <c r="E8270" s="16" t="n">
        <f aca="false">LOGINV(C8270,$B$8,$C$8)</f>
        <v>98.4833569292944</v>
      </c>
      <c r="F8270" s="16" t="n">
        <f aca="false">$B$5/100*E8270*2_Girdiler!$B$14*2_Girdiler!$B$15*2_Girdiler!$B$16</f>
        <v>2.47784126034105</v>
      </c>
      <c r="G8270" s="16" t="n">
        <f aca="false">MIN(MATCH(F8270,2_Girdiler!$B$20:$I$20,1),7)</f>
        <v>1</v>
      </c>
      <c r="H8270" s="16" t="n">
        <f aca="false">IF(F8270&gt;=40,2_Girdiler!$I$21+(F8270-40)*(2_Girdiler!$I$21-2_Girdiler!$H$21)/(2_Girdiler!$I$20-2_Girdiler!$H$20),INDEX(2_Girdiler!$B$21:$I$21,G8270)+(F8270-INDEX(2_Girdiler!$B$20:$I$20,G8270))*(INDEX(2_Girdiler!$B$21:$I$21,G8270+1)-INDEX(2_Girdiler!$B$21:$I$21,G8270))/(INDEX(2_Girdiler!$B$20:$I$20,G8270+1)-INDEX(2_Girdiler!$B$20:$I$20,G8270)))</f>
        <v>5.45125077275031</v>
      </c>
      <c r="I8270" s="16" t="n">
        <f aca="false">H8270/2_Girdiler!$B$17</f>
        <v>2.18399470062112</v>
      </c>
      <c r="J8270" s="16" t="n">
        <f aca="false">D8270+I8270</f>
        <v>17.1097665723673</v>
      </c>
    </row>
    <row r="8271" customFormat="false" ht="15" hidden="false" customHeight="false" outlineLevel="0" collapsed="false">
      <c r="A8271" s="0" t="n">
        <v>8259</v>
      </c>
      <c r="B8271" s="7" t="n">
        <v>0.765114</v>
      </c>
      <c r="C8271" s="7" t="n">
        <v>0.117946</v>
      </c>
      <c r="D8271" s="16" t="n">
        <f aca="false">LOGINV(B8271,$B$7,$C$7)</f>
        <v>20.2613803993764</v>
      </c>
      <c r="E8271" s="16" t="n">
        <f aca="false">LOGINV(C8271,$B$8,$C$8)</f>
        <v>50.8106898212422</v>
      </c>
      <c r="F8271" s="16" t="n">
        <f aca="false">$B$5/100*E8271*2_Girdiler!$B$14*2_Girdiler!$B$15*2_Girdiler!$B$16</f>
        <v>1.27839695590245</v>
      </c>
      <c r="G8271" s="16" t="n">
        <f aca="false">MIN(MATCH(F8271,2_Girdiler!$B$20:$I$20,1),7)</f>
        <v>1</v>
      </c>
      <c r="H8271" s="16" t="n">
        <f aca="false">IF(F8271&gt;=40,2_Girdiler!$I$21+(F8271-40)*(2_Girdiler!$I$21-2_Girdiler!$H$21)/(2_Girdiler!$I$20-2_Girdiler!$H$20),INDEX(2_Girdiler!$B$21:$I$21,G8271)+(F8271-INDEX(2_Girdiler!$B$20:$I$20,G8271))*(INDEX(2_Girdiler!$B$21:$I$21,G8271+1)-INDEX(2_Girdiler!$B$21:$I$21,G8271))/(INDEX(2_Girdiler!$B$20:$I$20,G8271+1)-INDEX(2_Girdiler!$B$20:$I$20,G8271)))</f>
        <v>2.8124733029854</v>
      </c>
      <c r="I8271" s="16" t="n">
        <f aca="false">H8271/2_Girdiler!$B$17</f>
        <v>1.12679218869607</v>
      </c>
      <c r="J8271" s="16" t="n">
        <f aca="false">D8271+I8271</f>
        <v>21.3881725880725</v>
      </c>
    </row>
    <row r="8272" customFormat="false" ht="15" hidden="false" customHeight="false" outlineLevel="0" collapsed="false">
      <c r="A8272" s="0" t="n">
        <v>8260</v>
      </c>
      <c r="B8272" s="7" t="n">
        <v>0.634959</v>
      </c>
      <c r="C8272" s="7" t="n">
        <v>0.382006</v>
      </c>
      <c r="D8272" s="16" t="n">
        <f aca="false">LOGINV(B8272,$B$7,$C$7)</f>
        <v>16.4136313934151</v>
      </c>
      <c r="E8272" s="16" t="n">
        <f aca="false">LOGINV(C8272,$B$8,$C$8)</f>
        <v>89.9666748547911</v>
      </c>
      <c r="F8272" s="16" t="n">
        <f aca="false">$B$5/100*E8272*2_Girdiler!$B$14*2_Girdiler!$B$15*2_Girdiler!$B$16</f>
        <v>2.26356153934654</v>
      </c>
      <c r="G8272" s="16" t="n">
        <f aca="false">MIN(MATCH(F8272,2_Girdiler!$B$20:$I$20,1),7)</f>
        <v>1</v>
      </c>
      <c r="H8272" s="16" t="n">
        <f aca="false">IF(F8272&gt;=40,2_Girdiler!$I$21+(F8272-40)*(2_Girdiler!$I$21-2_Girdiler!$H$21)/(2_Girdiler!$I$20-2_Girdiler!$H$20),INDEX(2_Girdiler!$B$21:$I$21,G8272)+(F8272-INDEX(2_Girdiler!$B$20:$I$20,G8272))*(INDEX(2_Girdiler!$B$21:$I$21,G8272+1)-INDEX(2_Girdiler!$B$21:$I$21,G8272))/(INDEX(2_Girdiler!$B$20:$I$20,G8272+1)-INDEX(2_Girdiler!$B$20:$I$20,G8272)))</f>
        <v>4.9798353865624</v>
      </c>
      <c r="I8272" s="16" t="n">
        <f aca="false">H8272/2_Girdiler!$B$17</f>
        <v>1.99512635679583</v>
      </c>
      <c r="J8272" s="16" t="n">
        <f aca="false">D8272+I8272</f>
        <v>18.4087577502109</v>
      </c>
    </row>
    <row r="8273" customFormat="false" ht="15" hidden="false" customHeight="false" outlineLevel="0" collapsed="false">
      <c r="A8273" s="0" t="n">
        <v>8261</v>
      </c>
      <c r="B8273" s="7" t="n">
        <v>0.040732</v>
      </c>
      <c r="C8273" s="7" t="n">
        <v>0.14853</v>
      </c>
      <c r="D8273" s="16" t="n">
        <f aca="false">LOGINV(B8273,$B$7,$C$7)</f>
        <v>5.12775321068002</v>
      </c>
      <c r="E8273" s="16" t="n">
        <f aca="false">LOGINV(C8273,$B$8,$C$8)</f>
        <v>55.7082512439557</v>
      </c>
      <c r="F8273" s="16" t="n">
        <f aca="false">$B$5/100*E8273*2_Girdiler!$B$14*2_Girdiler!$B$15*2_Girdiler!$B$16</f>
        <v>1.40161960129792</v>
      </c>
      <c r="G8273" s="16" t="n">
        <f aca="false">MIN(MATCH(F8273,2_Girdiler!$B$20:$I$20,1),7)</f>
        <v>1</v>
      </c>
      <c r="H8273" s="16" t="n">
        <f aca="false">IF(F8273&gt;=40,2_Girdiler!$I$21+(F8273-40)*(2_Girdiler!$I$21-2_Girdiler!$H$21)/(2_Girdiler!$I$20-2_Girdiler!$H$20),INDEX(2_Girdiler!$B$21:$I$21,G8273)+(F8273-INDEX(2_Girdiler!$B$20:$I$20,G8273))*(INDEX(2_Girdiler!$B$21:$I$21,G8273+1)-INDEX(2_Girdiler!$B$21:$I$21,G8273))/(INDEX(2_Girdiler!$B$20:$I$20,G8273+1)-INDEX(2_Girdiler!$B$20:$I$20,G8273)))</f>
        <v>3.08356312285543</v>
      </c>
      <c r="I8273" s="16" t="n">
        <f aca="false">H8273/2_Girdiler!$B$17</f>
        <v>1.23540189216965</v>
      </c>
      <c r="J8273" s="16" t="n">
        <f aca="false">D8273+I8273</f>
        <v>6.36315510284967</v>
      </c>
    </row>
    <row r="8274" customFormat="false" ht="15" hidden="false" customHeight="false" outlineLevel="0" collapsed="false">
      <c r="A8274" s="0" t="n">
        <v>8262</v>
      </c>
      <c r="B8274" s="7" t="n">
        <v>0.753961</v>
      </c>
      <c r="C8274" s="7" t="n">
        <v>0.965793</v>
      </c>
      <c r="D8274" s="16" t="n">
        <f aca="false">LOGINV(B8274,$B$7,$C$7)</f>
        <v>19.8606022405581</v>
      </c>
      <c r="E8274" s="16" t="n">
        <f aca="false">LOGINV(C8274,$B$8,$C$8)</f>
        <v>354.073478344445</v>
      </c>
      <c r="F8274" s="16" t="n">
        <f aca="false">$B$5/100*E8274*2_Girdiler!$B$14*2_Girdiler!$B$15*2_Girdiler!$B$16</f>
        <v>8.90848871514623</v>
      </c>
      <c r="G8274" s="16" t="n">
        <f aca="false">MIN(MATCH(F8274,2_Girdiler!$B$20:$I$20,1),7)</f>
        <v>2</v>
      </c>
      <c r="H8274" s="16" t="n">
        <f aca="false">IF(F8274&gt;=40,2_Girdiler!$I$21+(F8274-40)*(2_Girdiler!$I$21-2_Girdiler!$H$21)/(2_Girdiler!$I$20-2_Girdiler!$H$20),INDEX(2_Girdiler!$B$21:$I$21,G8274)+(F8274-INDEX(2_Girdiler!$B$20:$I$20,G8274))*(INDEX(2_Girdiler!$B$21:$I$21,G8274+1)-INDEX(2_Girdiler!$B$21:$I$21,G8274))/(INDEX(2_Girdiler!$B$20:$I$20,G8274+1)-INDEX(2_Girdiler!$B$20:$I$20,G8274)))</f>
        <v>17.253581944234</v>
      </c>
      <c r="I8274" s="16" t="n">
        <f aca="false">H8274/2_Girdiler!$B$17</f>
        <v>6.91249276611938</v>
      </c>
      <c r="J8274" s="16" t="n">
        <f aca="false">D8274+I8274</f>
        <v>26.7730950066775</v>
      </c>
    </row>
    <row r="8275" customFormat="false" ht="15" hidden="false" customHeight="false" outlineLevel="0" collapsed="false">
      <c r="A8275" s="0" t="n">
        <v>8263</v>
      </c>
      <c r="B8275" s="7" t="n">
        <v>0.287905</v>
      </c>
      <c r="C8275" s="7" t="n">
        <v>0.874026</v>
      </c>
      <c r="D8275" s="16" t="n">
        <f aca="false">LOGINV(B8275,$B$7,$C$7)</f>
        <v>9.91378384481587</v>
      </c>
      <c r="E8275" s="16" t="n">
        <f aca="false">LOGINV(C8275,$B$8,$C$8)</f>
        <v>228.773782333843</v>
      </c>
      <c r="F8275" s="16" t="n">
        <f aca="false">$B$5/100*E8275*2_Girdiler!$B$14*2_Girdiler!$B$15*2_Girdiler!$B$16</f>
        <v>5.7559483635195</v>
      </c>
      <c r="G8275" s="16" t="n">
        <f aca="false">MIN(MATCH(F8275,2_Girdiler!$B$20:$I$20,1),7)</f>
        <v>2</v>
      </c>
      <c r="H8275" s="16" t="n">
        <f aca="false">IF(F8275&gt;=40,2_Girdiler!$I$21+(F8275-40)*(2_Girdiler!$I$21-2_Girdiler!$H$21)/(2_Girdiler!$I$20-2_Girdiler!$H$20),INDEX(2_Girdiler!$B$21:$I$21,G8275)+(F8275-INDEX(2_Girdiler!$B$20:$I$20,G8275))*(INDEX(2_Girdiler!$B$21:$I$21,G8275+1)-INDEX(2_Girdiler!$B$21:$I$21,G8275))/(INDEX(2_Girdiler!$B$20:$I$20,G8275+1)-INDEX(2_Girdiler!$B$20:$I$20,G8275)))</f>
        <v>12.2095173816312</v>
      </c>
      <c r="I8275" s="16" t="n">
        <f aca="false">H8275/2_Girdiler!$B$17</f>
        <v>4.89163356635865</v>
      </c>
      <c r="J8275" s="16" t="n">
        <f aca="false">D8275+I8275</f>
        <v>14.8054174111745</v>
      </c>
    </row>
    <row r="8276" customFormat="false" ht="15" hidden="false" customHeight="false" outlineLevel="0" collapsed="false">
      <c r="A8276" s="0" t="n">
        <v>8264</v>
      </c>
      <c r="B8276" s="7" t="n">
        <v>0.537389</v>
      </c>
      <c r="C8276" s="7" t="n">
        <v>0.780286</v>
      </c>
      <c r="D8276" s="16" t="n">
        <f aca="false">LOGINV(B8276,$B$7,$C$7)</f>
        <v>14.2693862318284</v>
      </c>
      <c r="E8276" s="16" t="n">
        <f aca="false">LOGINV(C8276,$B$8,$C$8)</f>
        <v>179.882438813247</v>
      </c>
      <c r="F8276" s="16" t="n">
        <f aca="false">$B$5/100*E8276*2_Girdiler!$B$14*2_Girdiler!$B$15*2_Girdiler!$B$16</f>
        <v>4.52584216054129</v>
      </c>
      <c r="G8276" s="16" t="n">
        <f aca="false">MIN(MATCH(F8276,2_Girdiler!$B$20:$I$20,1),7)</f>
        <v>1</v>
      </c>
      <c r="H8276" s="16" t="n">
        <f aca="false">IF(F8276&gt;=40,2_Girdiler!$I$21+(F8276-40)*(2_Girdiler!$I$21-2_Girdiler!$H$21)/(2_Girdiler!$I$20-2_Girdiler!$H$20),INDEX(2_Girdiler!$B$21:$I$21,G8276)+(F8276-INDEX(2_Girdiler!$B$20:$I$20,G8276))*(INDEX(2_Girdiler!$B$21:$I$21,G8276+1)-INDEX(2_Girdiler!$B$21:$I$21,G8276))/(INDEX(2_Girdiler!$B$20:$I$20,G8276+1)-INDEX(2_Girdiler!$B$20:$I$20,G8276)))</f>
        <v>9.95685275319084</v>
      </c>
      <c r="I8276" s="16" t="n">
        <f aca="false">H8276/2_Girdiler!$B$17</f>
        <v>3.98912369919505</v>
      </c>
      <c r="J8276" s="16" t="n">
        <f aca="false">D8276+I8276</f>
        <v>18.2585099310234</v>
      </c>
    </row>
    <row r="8277" customFormat="false" ht="15" hidden="false" customHeight="false" outlineLevel="0" collapsed="false">
      <c r="A8277" s="0" t="n">
        <v>8265</v>
      </c>
      <c r="B8277" s="7" t="n">
        <v>0.766539</v>
      </c>
      <c r="C8277" s="7" t="n">
        <v>0.247764</v>
      </c>
      <c r="D8277" s="16" t="n">
        <f aca="false">LOGINV(B8277,$B$7,$C$7)</f>
        <v>20.3139211188778</v>
      </c>
      <c r="E8277" s="16" t="n">
        <f aca="false">LOGINV(C8277,$B$8,$C$8)</f>
        <v>70.3366586285931</v>
      </c>
      <c r="F8277" s="16" t="n">
        <f aca="false">$B$5/100*E8277*2_Girdiler!$B$14*2_Girdiler!$B$15*2_Girdiler!$B$16</f>
        <v>1.7696703310954</v>
      </c>
      <c r="G8277" s="16" t="n">
        <f aca="false">MIN(MATCH(F8277,2_Girdiler!$B$20:$I$20,1),7)</f>
        <v>1</v>
      </c>
      <c r="H8277" s="16" t="n">
        <f aca="false">IF(F8277&gt;=40,2_Girdiler!$I$21+(F8277-40)*(2_Girdiler!$I$21-2_Girdiler!$H$21)/(2_Girdiler!$I$20-2_Girdiler!$H$20),INDEX(2_Girdiler!$B$21:$I$21,G8277)+(F8277-INDEX(2_Girdiler!$B$20:$I$20,G8277))*(INDEX(2_Girdiler!$B$21:$I$21,G8277+1)-INDEX(2_Girdiler!$B$21:$I$21,G8277))/(INDEX(2_Girdiler!$B$20:$I$20,G8277+1)-INDEX(2_Girdiler!$B$20:$I$20,G8277)))</f>
        <v>3.89327472840989</v>
      </c>
      <c r="I8277" s="16" t="n">
        <f aca="false">H8277/2_Girdiler!$B$17</f>
        <v>1.55980558029242</v>
      </c>
      <c r="J8277" s="16" t="n">
        <f aca="false">D8277+I8277</f>
        <v>21.8737266991703</v>
      </c>
    </row>
    <row r="8278" customFormat="false" ht="15" hidden="false" customHeight="false" outlineLevel="0" collapsed="false">
      <c r="A8278" s="0" t="n">
        <v>8266</v>
      </c>
      <c r="B8278" s="7" t="n">
        <v>0.105712</v>
      </c>
      <c r="C8278" s="7" t="n">
        <v>0.523768</v>
      </c>
      <c r="D8278" s="16" t="n">
        <f aca="false">LOGINV(B8278,$B$7,$C$7)</f>
        <v>6.74795744947988</v>
      </c>
      <c r="E8278" s="16" t="n">
        <f aca="false">LOGINV(C8278,$B$8,$C$8)</f>
        <v>113.489368791007</v>
      </c>
      <c r="F8278" s="16" t="n">
        <f aca="false">$B$5/100*E8278*2_Girdiler!$B$14*2_Girdiler!$B$15*2_Girdiler!$B$16</f>
        <v>2.85539251878174</v>
      </c>
      <c r="G8278" s="16" t="n">
        <f aca="false">MIN(MATCH(F8278,2_Girdiler!$B$20:$I$20,1),7)</f>
        <v>1</v>
      </c>
      <c r="H8278" s="16" t="n">
        <f aca="false">IF(F8278&gt;=40,2_Girdiler!$I$21+(F8278-40)*(2_Girdiler!$I$21-2_Girdiler!$H$21)/(2_Girdiler!$I$20-2_Girdiler!$H$20),INDEX(2_Girdiler!$B$21:$I$21,G8278)+(F8278-INDEX(2_Girdiler!$B$20:$I$20,G8278))*(INDEX(2_Girdiler!$B$21:$I$21,G8278+1)-INDEX(2_Girdiler!$B$21:$I$21,G8278))/(INDEX(2_Girdiler!$B$20:$I$20,G8278+1)-INDEX(2_Girdiler!$B$20:$I$20,G8278)))</f>
        <v>6.28186354131983</v>
      </c>
      <c r="I8278" s="16" t="n">
        <f aca="false">H8278/2_Girdiler!$B$17</f>
        <v>2.51677225213134</v>
      </c>
      <c r="J8278" s="16" t="n">
        <f aca="false">D8278+I8278</f>
        <v>9.26472970161122</v>
      </c>
    </row>
    <row r="8279" customFormat="false" ht="15" hidden="false" customHeight="false" outlineLevel="0" collapsed="false">
      <c r="A8279" s="0" t="n">
        <v>8267</v>
      </c>
      <c r="B8279" s="7" t="n">
        <v>0.751851</v>
      </c>
      <c r="C8279" s="7" t="n">
        <v>0.61091</v>
      </c>
      <c r="D8279" s="16" t="n">
        <f aca="false">LOGINV(B8279,$B$7,$C$7)</f>
        <v>19.7867746948235</v>
      </c>
      <c r="E8279" s="16" t="n">
        <f aca="false">LOGINV(C8279,$B$8,$C$8)</f>
        <v>130.982143487651</v>
      </c>
      <c r="F8279" s="16" t="n">
        <f aca="false">$B$5/100*E8279*2_Girdiler!$B$14*2_Girdiler!$B$15*2_Girdiler!$B$16</f>
        <v>3.29551073014931</v>
      </c>
      <c r="G8279" s="16" t="n">
        <f aca="false">MIN(MATCH(F8279,2_Girdiler!$B$20:$I$20,1),7)</f>
        <v>1</v>
      </c>
      <c r="H8279" s="16" t="n">
        <f aca="false">IF(F8279&gt;=40,2_Girdiler!$I$21+(F8279-40)*(2_Girdiler!$I$21-2_Girdiler!$H$21)/(2_Girdiler!$I$20-2_Girdiler!$H$20),INDEX(2_Girdiler!$B$21:$I$21,G8279)+(F8279-INDEX(2_Girdiler!$B$20:$I$20,G8279))*(INDEX(2_Girdiler!$B$21:$I$21,G8279+1)-INDEX(2_Girdiler!$B$21:$I$21,G8279))/(INDEX(2_Girdiler!$B$20:$I$20,G8279+1)-INDEX(2_Girdiler!$B$20:$I$20,G8279)))</f>
        <v>7.25012360632848</v>
      </c>
      <c r="I8279" s="16" t="n">
        <f aca="false">H8279/2_Girdiler!$B$17</f>
        <v>2.90469695766365</v>
      </c>
      <c r="J8279" s="16" t="n">
        <f aca="false">D8279+I8279</f>
        <v>22.6914716524872</v>
      </c>
    </row>
    <row r="8280" customFormat="false" ht="15" hidden="false" customHeight="false" outlineLevel="0" collapsed="false">
      <c r="A8280" s="0" t="n">
        <v>8268</v>
      </c>
      <c r="B8280" s="7" t="n">
        <v>0.332152</v>
      </c>
      <c r="C8280" s="7" t="n">
        <v>0.45272</v>
      </c>
      <c r="D8280" s="16" t="n">
        <f aca="false">LOGINV(B8280,$B$7,$C$7)</f>
        <v>10.6323404568364</v>
      </c>
      <c r="E8280" s="16" t="n">
        <f aca="false">LOGINV(C8280,$B$8,$C$8)</f>
        <v>101.144352724016</v>
      </c>
      <c r="F8280" s="16" t="n">
        <f aca="false">$B$5/100*E8280*2_Girdiler!$B$14*2_Girdiler!$B$15*2_Girdiler!$B$16</f>
        <v>2.54479191453625</v>
      </c>
      <c r="G8280" s="16" t="n">
        <f aca="false">MIN(MATCH(F8280,2_Girdiler!$B$20:$I$20,1),7)</f>
        <v>1</v>
      </c>
      <c r="H8280" s="16" t="n">
        <f aca="false">IF(F8280&gt;=40,2_Girdiler!$I$21+(F8280-40)*(2_Girdiler!$I$21-2_Girdiler!$H$21)/(2_Girdiler!$I$20-2_Girdiler!$H$20),INDEX(2_Girdiler!$B$21:$I$21,G8280)+(F8280-INDEX(2_Girdiler!$B$20:$I$20,G8280))*(INDEX(2_Girdiler!$B$21:$I$21,G8280+1)-INDEX(2_Girdiler!$B$21:$I$21,G8280))/(INDEX(2_Girdiler!$B$20:$I$20,G8280+1)-INDEX(2_Girdiler!$B$20:$I$20,G8280)))</f>
        <v>5.59854221197975</v>
      </c>
      <c r="I8280" s="16" t="n">
        <f aca="false">H8280/2_Girdiler!$B$17</f>
        <v>2.24300569390214</v>
      </c>
      <c r="J8280" s="16" t="n">
        <f aca="false">D8280+I8280</f>
        <v>12.8753461507386</v>
      </c>
    </row>
    <row r="8281" customFormat="false" ht="15" hidden="false" customHeight="false" outlineLevel="0" collapsed="false">
      <c r="A8281" s="0" t="n">
        <v>8269</v>
      </c>
      <c r="B8281" s="7" t="n">
        <v>0.715738</v>
      </c>
      <c r="C8281" s="7" t="n">
        <v>0.601113</v>
      </c>
      <c r="D8281" s="16" t="n">
        <f aca="false">LOGINV(B8281,$B$7,$C$7)</f>
        <v>18.6089811315132</v>
      </c>
      <c r="E8281" s="16" t="n">
        <f aca="false">LOGINV(C8281,$B$8,$C$8)</f>
        <v>128.846904721344</v>
      </c>
      <c r="F8281" s="16" t="n">
        <f aca="false">$B$5/100*E8281*2_Girdiler!$B$14*2_Girdiler!$B$15*2_Girdiler!$B$16</f>
        <v>3.24178812278902</v>
      </c>
      <c r="G8281" s="16" t="n">
        <f aca="false">MIN(MATCH(F8281,2_Girdiler!$B$20:$I$20,1),7)</f>
        <v>1</v>
      </c>
      <c r="H8281" s="16" t="n">
        <f aca="false">IF(F8281&gt;=40,2_Girdiler!$I$21+(F8281-40)*(2_Girdiler!$I$21-2_Girdiler!$H$21)/(2_Girdiler!$I$20-2_Girdiler!$H$20),INDEX(2_Girdiler!$B$21:$I$21,G8281)+(F8281-INDEX(2_Girdiler!$B$20:$I$20,G8281))*(INDEX(2_Girdiler!$B$21:$I$21,G8281+1)-INDEX(2_Girdiler!$B$21:$I$21,G8281))/(INDEX(2_Girdiler!$B$20:$I$20,G8281+1)-INDEX(2_Girdiler!$B$20:$I$20,G8281)))</f>
        <v>7.13193387013585</v>
      </c>
      <c r="I8281" s="16" t="n">
        <f aca="false">H8281/2_Girdiler!$B$17</f>
        <v>2.8573453005352</v>
      </c>
      <c r="J8281" s="16" t="n">
        <f aca="false">D8281+I8281</f>
        <v>21.4663264320484</v>
      </c>
    </row>
    <row r="8282" customFormat="false" ht="15" hidden="false" customHeight="false" outlineLevel="0" collapsed="false">
      <c r="A8282" s="0" t="n">
        <v>8270</v>
      </c>
      <c r="B8282" s="7" t="n">
        <v>0.242125</v>
      </c>
      <c r="C8282" s="7" t="n">
        <v>0.425323</v>
      </c>
      <c r="D8282" s="16" t="n">
        <f aca="false">LOGINV(B8282,$B$7,$C$7)</f>
        <v>9.16973115110714</v>
      </c>
      <c r="E8282" s="16" t="n">
        <f aca="false">LOGINV(C8282,$B$8,$C$8)</f>
        <v>96.7069388102341</v>
      </c>
      <c r="F8282" s="16" t="n">
        <f aca="false">$B$5/100*E8282*2_Girdiler!$B$14*2_Girdiler!$B$15*2_Girdiler!$B$16</f>
        <v>2.43314658046549</v>
      </c>
      <c r="G8282" s="16" t="n">
        <f aca="false">MIN(MATCH(F8282,2_Girdiler!$B$20:$I$20,1),7)</f>
        <v>1</v>
      </c>
      <c r="H8282" s="16" t="n">
        <f aca="false">IF(F8282&gt;=40,2_Girdiler!$I$21+(F8282-40)*(2_Girdiler!$I$21-2_Girdiler!$H$21)/(2_Girdiler!$I$20-2_Girdiler!$H$20),INDEX(2_Girdiler!$B$21:$I$21,G8282)+(F8282-INDEX(2_Girdiler!$B$20:$I$20,G8282))*(INDEX(2_Girdiler!$B$21:$I$21,G8282+1)-INDEX(2_Girdiler!$B$21:$I$21,G8282))/(INDEX(2_Girdiler!$B$20:$I$20,G8282+1)-INDEX(2_Girdiler!$B$20:$I$20,G8282)))</f>
        <v>5.35292247702408</v>
      </c>
      <c r="I8282" s="16" t="n">
        <f aca="false">H8282/2_Girdiler!$B$17</f>
        <v>2.14460035137183</v>
      </c>
      <c r="J8282" s="16" t="n">
        <f aca="false">D8282+I8282</f>
        <v>11.314331502479</v>
      </c>
    </row>
    <row r="8283" customFormat="false" ht="15" hidden="false" customHeight="false" outlineLevel="0" collapsed="false">
      <c r="A8283" s="0" t="n">
        <v>8271</v>
      </c>
      <c r="B8283" s="7" t="n">
        <v>0.938632</v>
      </c>
      <c r="C8283" s="7" t="n">
        <v>0.365885</v>
      </c>
      <c r="D8283" s="16" t="n">
        <f aca="false">LOGINV(B8283,$B$7,$C$7)</f>
        <v>32.0112049552757</v>
      </c>
      <c r="E8283" s="16" t="n">
        <f aca="false">LOGINV(C8283,$B$8,$C$8)</f>
        <v>87.5289653970114</v>
      </c>
      <c r="F8283" s="16" t="n">
        <f aca="false">$B$5/100*E8283*2_Girdiler!$B$14*2_Girdiler!$B$15*2_Girdiler!$B$16</f>
        <v>2.20222876938881</v>
      </c>
      <c r="G8283" s="16" t="n">
        <f aca="false">MIN(MATCH(F8283,2_Girdiler!$B$20:$I$20,1),7)</f>
        <v>1</v>
      </c>
      <c r="H8283" s="16" t="n">
        <f aca="false">IF(F8283&gt;=40,2_Girdiler!$I$21+(F8283-40)*(2_Girdiler!$I$21-2_Girdiler!$H$21)/(2_Girdiler!$I$20-2_Girdiler!$H$20),INDEX(2_Girdiler!$B$21:$I$21,G8283)+(F8283-INDEX(2_Girdiler!$B$20:$I$20,G8283))*(INDEX(2_Girdiler!$B$21:$I$21,G8283+1)-INDEX(2_Girdiler!$B$21:$I$21,G8283))/(INDEX(2_Girdiler!$B$20:$I$20,G8283+1)-INDEX(2_Girdiler!$B$20:$I$20,G8283)))</f>
        <v>4.84490329265537</v>
      </c>
      <c r="I8283" s="16" t="n">
        <f aca="false">H8283/2_Girdiler!$B$17</f>
        <v>1.94106702430103</v>
      </c>
      <c r="J8283" s="16" t="n">
        <f aca="false">D8283+I8283</f>
        <v>33.9522719795767</v>
      </c>
    </row>
    <row r="8284" customFormat="false" ht="15" hidden="false" customHeight="false" outlineLevel="0" collapsed="false">
      <c r="A8284" s="0" t="n">
        <v>8272</v>
      </c>
      <c r="B8284" s="7" t="n">
        <v>0.269229</v>
      </c>
      <c r="C8284" s="7" t="n">
        <v>0.284133</v>
      </c>
      <c r="D8284" s="16" t="n">
        <f aca="false">LOGINV(B8284,$B$7,$C$7)</f>
        <v>9.61108732237152</v>
      </c>
      <c r="E8284" s="16" t="n">
        <f aca="false">LOGINV(C8284,$B$8,$C$8)</f>
        <v>75.5581234614003</v>
      </c>
      <c r="F8284" s="16" t="n">
        <f aca="false">$B$5/100*E8284*2_Girdiler!$B$14*2_Girdiler!$B$15*2_Girdiler!$B$16</f>
        <v>1.90104238628883</v>
      </c>
      <c r="G8284" s="16" t="n">
        <f aca="false">MIN(MATCH(F8284,2_Girdiler!$B$20:$I$20,1),7)</f>
        <v>1</v>
      </c>
      <c r="H8284" s="16" t="n">
        <f aca="false">IF(F8284&gt;=40,2_Girdiler!$I$21+(F8284-40)*(2_Girdiler!$I$21-2_Girdiler!$H$21)/(2_Girdiler!$I$20-2_Girdiler!$H$20),INDEX(2_Girdiler!$B$21:$I$21,G8284)+(F8284-INDEX(2_Girdiler!$B$20:$I$20,G8284))*(INDEX(2_Girdiler!$B$21:$I$21,G8284+1)-INDEX(2_Girdiler!$B$21:$I$21,G8284))/(INDEX(2_Girdiler!$B$20:$I$20,G8284+1)-INDEX(2_Girdiler!$B$20:$I$20,G8284)))</f>
        <v>4.18229324983543</v>
      </c>
      <c r="I8284" s="16" t="n">
        <f aca="false">H8284/2_Girdiler!$B$17</f>
        <v>1.6755982571456</v>
      </c>
      <c r="J8284" s="16" t="n">
        <f aca="false">D8284+I8284</f>
        <v>11.2866855795171</v>
      </c>
    </row>
    <row r="8285" customFormat="false" ht="15" hidden="false" customHeight="false" outlineLevel="0" collapsed="false">
      <c r="A8285" s="0" t="n">
        <v>8273</v>
      </c>
      <c r="B8285" s="7" t="n">
        <v>0.448983</v>
      </c>
      <c r="C8285" s="7" t="n">
        <v>0.486753</v>
      </c>
      <c r="D8285" s="16" t="n">
        <f aca="false">LOGINV(B8285,$B$7,$C$7)</f>
        <v>12.6079040416925</v>
      </c>
      <c r="E8285" s="16" t="n">
        <f aca="false">LOGINV(C8285,$B$8,$C$8)</f>
        <v>106.889022250384</v>
      </c>
      <c r="F8285" s="16" t="n">
        <f aca="false">$B$5/100*E8285*2_Girdiler!$B$14*2_Girdiler!$B$15*2_Girdiler!$B$16</f>
        <v>2.68932779981965</v>
      </c>
      <c r="G8285" s="16" t="n">
        <f aca="false">MIN(MATCH(F8285,2_Girdiler!$B$20:$I$20,1),7)</f>
        <v>1</v>
      </c>
      <c r="H8285" s="16" t="n">
        <f aca="false">IF(F8285&gt;=40,2_Girdiler!$I$21+(F8285-40)*(2_Girdiler!$I$21-2_Girdiler!$H$21)/(2_Girdiler!$I$20-2_Girdiler!$H$20),INDEX(2_Girdiler!$B$21:$I$21,G8285)+(F8285-INDEX(2_Girdiler!$B$20:$I$20,G8285))*(INDEX(2_Girdiler!$B$21:$I$21,G8285+1)-INDEX(2_Girdiler!$B$21:$I$21,G8285))/(INDEX(2_Girdiler!$B$20:$I$20,G8285+1)-INDEX(2_Girdiler!$B$20:$I$20,G8285)))</f>
        <v>5.91652115960323</v>
      </c>
      <c r="I8285" s="16" t="n">
        <f aca="false">H8285/2_Girdiler!$B$17</f>
        <v>2.37040110561027</v>
      </c>
      <c r="J8285" s="16" t="n">
        <f aca="false">D8285+I8285</f>
        <v>14.9783051473028</v>
      </c>
    </row>
    <row r="8286" customFormat="false" ht="15" hidden="false" customHeight="false" outlineLevel="0" collapsed="false">
      <c r="A8286" s="0" t="n">
        <v>8274</v>
      </c>
      <c r="B8286" s="7" t="n">
        <v>0.843885</v>
      </c>
      <c r="C8286" s="7" t="n">
        <v>0.163409</v>
      </c>
      <c r="D8286" s="16" t="n">
        <f aca="false">LOGINV(B8286,$B$7,$C$7)</f>
        <v>23.7856565185996</v>
      </c>
      <c r="E8286" s="16" t="n">
        <f aca="false">LOGINV(C8286,$B$8,$C$8)</f>
        <v>57.9910328479589</v>
      </c>
      <c r="F8286" s="16" t="n">
        <f aca="false">$B$5/100*E8286*2_Girdiler!$B$14*2_Girdiler!$B$15*2_Girdiler!$B$16</f>
        <v>1.45905438645465</v>
      </c>
      <c r="G8286" s="16" t="n">
        <f aca="false">MIN(MATCH(F8286,2_Girdiler!$B$20:$I$20,1),7)</f>
        <v>1</v>
      </c>
      <c r="H8286" s="16" t="n">
        <f aca="false">IF(F8286&gt;=40,2_Girdiler!$I$21+(F8286-40)*(2_Girdiler!$I$21-2_Girdiler!$H$21)/(2_Girdiler!$I$20-2_Girdiler!$H$20),INDEX(2_Girdiler!$B$21:$I$21,G8286)+(F8286-INDEX(2_Girdiler!$B$20:$I$20,G8286))*(INDEX(2_Girdiler!$B$21:$I$21,G8286+1)-INDEX(2_Girdiler!$B$21:$I$21,G8286))/(INDEX(2_Girdiler!$B$20:$I$20,G8286+1)-INDEX(2_Girdiler!$B$20:$I$20,G8286)))</f>
        <v>3.20991965020022</v>
      </c>
      <c r="I8286" s="16" t="n">
        <f aca="false">H8286/2_Girdiler!$B$17</f>
        <v>1.2860255008815</v>
      </c>
      <c r="J8286" s="16" t="n">
        <f aca="false">D8286+I8286</f>
        <v>25.0716820194811</v>
      </c>
    </row>
    <row r="8287" customFormat="false" ht="15" hidden="false" customHeight="false" outlineLevel="0" collapsed="false">
      <c r="A8287" s="0" t="n">
        <v>8275</v>
      </c>
      <c r="B8287" s="7" t="n">
        <v>0.237167</v>
      </c>
      <c r="C8287" s="7" t="n">
        <v>0.575715</v>
      </c>
      <c r="D8287" s="16" t="n">
        <f aca="false">LOGINV(B8287,$B$7,$C$7)</f>
        <v>9.0885088651008</v>
      </c>
      <c r="E8287" s="16" t="n">
        <f aca="false">LOGINV(C8287,$B$8,$C$8)</f>
        <v>123.52987070385</v>
      </c>
      <c r="F8287" s="16" t="n">
        <f aca="false">$B$5/100*E8287*2_Girdiler!$B$14*2_Girdiler!$B$15*2_Girdiler!$B$16</f>
        <v>3.10801154690887</v>
      </c>
      <c r="G8287" s="16" t="n">
        <f aca="false">MIN(MATCH(F8287,2_Girdiler!$B$20:$I$20,1),7)</f>
        <v>1</v>
      </c>
      <c r="H8287" s="16" t="n">
        <f aca="false">IF(F8287&gt;=40,2_Girdiler!$I$21+(F8287-40)*(2_Girdiler!$I$21-2_Girdiler!$H$21)/(2_Girdiler!$I$20-2_Girdiler!$H$20),INDEX(2_Girdiler!$B$21:$I$21,G8287)+(F8287-INDEX(2_Girdiler!$B$20:$I$20,G8287))*(INDEX(2_Girdiler!$B$21:$I$21,G8287+1)-INDEX(2_Girdiler!$B$21:$I$21,G8287))/(INDEX(2_Girdiler!$B$20:$I$20,G8287+1)-INDEX(2_Girdiler!$B$20:$I$20,G8287)))</f>
        <v>6.83762540319952</v>
      </c>
      <c r="I8287" s="16" t="n">
        <f aca="false">H8287/2_Girdiler!$B$17</f>
        <v>2.73943325448699</v>
      </c>
      <c r="J8287" s="16" t="n">
        <f aca="false">D8287+I8287</f>
        <v>11.8279421195878</v>
      </c>
    </row>
    <row r="8288" customFormat="false" ht="15" hidden="false" customHeight="false" outlineLevel="0" collapsed="false">
      <c r="A8288" s="0" t="n">
        <v>8276</v>
      </c>
      <c r="B8288" s="7" t="n">
        <v>0.783861</v>
      </c>
      <c r="C8288" s="7" t="n">
        <v>0.227325</v>
      </c>
      <c r="D8288" s="16" t="n">
        <f aca="false">LOGINV(B8288,$B$7,$C$7)</f>
        <v>20.9790837769192</v>
      </c>
      <c r="E8288" s="16" t="n">
        <f aca="false">LOGINV(C8288,$B$8,$C$8)</f>
        <v>67.3968470149078</v>
      </c>
      <c r="F8288" s="16" t="n">
        <f aca="false">$B$5/100*E8288*2_Girdiler!$B$14*2_Girdiler!$B$15*2_Girdiler!$B$16</f>
        <v>1.69570467089508</v>
      </c>
      <c r="G8288" s="16" t="n">
        <f aca="false">MIN(MATCH(F8288,2_Girdiler!$B$20:$I$20,1),7)</f>
        <v>1</v>
      </c>
      <c r="H8288" s="16" t="n">
        <f aca="false">IF(F8288&gt;=40,2_Girdiler!$I$21+(F8288-40)*(2_Girdiler!$I$21-2_Girdiler!$H$21)/(2_Girdiler!$I$20-2_Girdiler!$H$20),INDEX(2_Girdiler!$B$21:$I$21,G8288)+(F8288-INDEX(2_Girdiler!$B$20:$I$20,G8288))*(INDEX(2_Girdiler!$B$21:$I$21,G8288+1)-INDEX(2_Girdiler!$B$21:$I$21,G8288))/(INDEX(2_Girdiler!$B$20:$I$20,G8288+1)-INDEX(2_Girdiler!$B$20:$I$20,G8288)))</f>
        <v>3.73055027596917</v>
      </c>
      <c r="I8288" s="16" t="n">
        <f aca="false">H8288/2_Girdiler!$B$17</f>
        <v>1.4946114887697</v>
      </c>
      <c r="J8288" s="16" t="n">
        <f aca="false">D8288+I8288</f>
        <v>22.4736952656889</v>
      </c>
    </row>
    <row r="8289" customFormat="false" ht="15" hidden="false" customHeight="false" outlineLevel="0" collapsed="false">
      <c r="A8289" s="0" t="n">
        <v>8277</v>
      </c>
      <c r="B8289" s="7" t="n">
        <v>0.221125</v>
      </c>
      <c r="C8289" s="7" t="n">
        <v>0.628812</v>
      </c>
      <c r="D8289" s="16" t="n">
        <f aca="false">LOGINV(B8289,$B$7,$C$7)</f>
        <v>8.82416723282268</v>
      </c>
      <c r="E8289" s="16" t="n">
        <f aca="false">LOGINV(C8289,$B$8,$C$8)</f>
        <v>135.018315676636</v>
      </c>
      <c r="F8289" s="16" t="n">
        <f aca="false">$B$5/100*E8289*2_Girdiler!$B$14*2_Girdiler!$B$15*2_Girdiler!$B$16</f>
        <v>3.39706082242417</v>
      </c>
      <c r="G8289" s="16" t="n">
        <f aca="false">MIN(MATCH(F8289,2_Girdiler!$B$20:$I$20,1),7)</f>
        <v>1</v>
      </c>
      <c r="H8289" s="16" t="n">
        <f aca="false">IF(F8289&gt;=40,2_Girdiler!$I$21+(F8289-40)*(2_Girdiler!$I$21-2_Girdiler!$H$21)/(2_Girdiler!$I$20-2_Girdiler!$H$20),INDEX(2_Girdiler!$B$21:$I$21,G8289)+(F8289-INDEX(2_Girdiler!$B$20:$I$20,G8289))*(INDEX(2_Girdiler!$B$21:$I$21,G8289+1)-INDEX(2_Girdiler!$B$21:$I$21,G8289))/(INDEX(2_Girdiler!$B$20:$I$20,G8289+1)-INDEX(2_Girdiler!$B$20:$I$20,G8289)))</f>
        <v>7.47353380933317</v>
      </c>
      <c r="I8289" s="16" t="n">
        <f aca="false">H8289/2_Girdiler!$B$17</f>
        <v>2.99420425053412</v>
      </c>
      <c r="J8289" s="16" t="n">
        <f aca="false">D8289+I8289</f>
        <v>11.8183714833568</v>
      </c>
    </row>
    <row r="8290" customFormat="false" ht="15" hidden="false" customHeight="false" outlineLevel="0" collapsed="false">
      <c r="A8290" s="0" t="n">
        <v>8278</v>
      </c>
      <c r="B8290" s="7" t="n">
        <v>0.169127</v>
      </c>
      <c r="C8290" s="7" t="n">
        <v>0.788634</v>
      </c>
      <c r="D8290" s="16" t="n">
        <f aca="false">LOGINV(B8290,$B$7,$C$7)</f>
        <v>7.94086458092693</v>
      </c>
      <c r="E8290" s="16" t="n">
        <f aca="false">LOGINV(C8290,$B$8,$C$8)</f>
        <v>183.225988917442</v>
      </c>
      <c r="F8290" s="16" t="n">
        <f aca="false">$B$5/100*E8290*2_Girdiler!$B$14*2_Girdiler!$B$15*2_Girdiler!$B$16</f>
        <v>4.60996588116285</v>
      </c>
      <c r="G8290" s="16" t="n">
        <f aca="false">MIN(MATCH(F8290,2_Girdiler!$B$20:$I$20,1),7)</f>
        <v>1</v>
      </c>
      <c r="H8290" s="16" t="n">
        <f aca="false">IF(F8290&gt;=40,2_Girdiler!$I$21+(F8290-40)*(2_Girdiler!$I$21-2_Girdiler!$H$21)/(2_Girdiler!$I$20-2_Girdiler!$H$20),INDEX(2_Girdiler!$B$21:$I$21,G8290)+(F8290-INDEX(2_Girdiler!$B$20:$I$20,G8290))*(INDEX(2_Girdiler!$B$21:$I$21,G8290+1)-INDEX(2_Girdiler!$B$21:$I$21,G8290))/(INDEX(2_Girdiler!$B$20:$I$20,G8290+1)-INDEX(2_Girdiler!$B$20:$I$20,G8290)))</f>
        <v>10.1419249385583</v>
      </c>
      <c r="I8290" s="16" t="n">
        <f aca="false">H8290/2_Girdiler!$B$17</f>
        <v>4.06327120935828</v>
      </c>
      <c r="J8290" s="16" t="n">
        <f aca="false">D8290+I8290</f>
        <v>12.0041357902852</v>
      </c>
    </row>
    <row r="8291" customFormat="false" ht="15" hidden="false" customHeight="false" outlineLevel="0" collapsed="false">
      <c r="A8291" s="0" t="n">
        <v>8279</v>
      </c>
      <c r="B8291" s="7" t="n">
        <v>0.450753</v>
      </c>
      <c r="C8291" s="7" t="n">
        <v>0.67589</v>
      </c>
      <c r="D8291" s="16" t="n">
        <f aca="false">LOGINV(B8291,$B$7,$C$7)</f>
        <v>12.6393715232165</v>
      </c>
      <c r="E8291" s="16" t="n">
        <f aca="false">LOGINV(C8291,$B$8,$C$8)</f>
        <v>146.603207296059</v>
      </c>
      <c r="F8291" s="16" t="n">
        <f aca="false">$B$5/100*E8291*2_Girdiler!$B$14*2_Girdiler!$B$15*2_Girdiler!$B$16</f>
        <v>3.68853669556885</v>
      </c>
      <c r="G8291" s="16" t="n">
        <f aca="false">MIN(MATCH(F8291,2_Girdiler!$B$20:$I$20,1),7)</f>
        <v>1</v>
      </c>
      <c r="H8291" s="16" t="n">
        <f aca="false">IF(F8291&gt;=40,2_Girdiler!$I$21+(F8291-40)*(2_Girdiler!$I$21-2_Girdiler!$H$21)/(2_Girdiler!$I$20-2_Girdiler!$H$20),INDEX(2_Girdiler!$B$21:$I$21,G8291)+(F8291-INDEX(2_Girdiler!$B$20:$I$20,G8291))*(INDEX(2_Girdiler!$B$21:$I$21,G8291+1)-INDEX(2_Girdiler!$B$21:$I$21,G8291))/(INDEX(2_Girdiler!$B$20:$I$20,G8291+1)-INDEX(2_Girdiler!$B$20:$I$20,G8291)))</f>
        <v>8.11478073025148</v>
      </c>
      <c r="I8291" s="16" t="n">
        <f aca="false">H8291/2_Girdiler!$B$17</f>
        <v>3.25111407461998</v>
      </c>
      <c r="J8291" s="16" t="n">
        <f aca="false">D8291+I8291</f>
        <v>15.8904855978365</v>
      </c>
    </row>
    <row r="8292" customFormat="false" ht="15" hidden="false" customHeight="false" outlineLevel="0" collapsed="false">
      <c r="A8292" s="0" t="n">
        <v>8280</v>
      </c>
      <c r="B8292" s="7" t="n">
        <v>0.12165</v>
      </c>
      <c r="C8292" s="7" t="n">
        <v>0.681929</v>
      </c>
      <c r="D8292" s="16" t="n">
        <f aca="false">LOGINV(B8292,$B$7,$C$7)</f>
        <v>7.06701296509254</v>
      </c>
      <c r="E8292" s="16" t="n">
        <f aca="false">LOGINV(C8292,$B$8,$C$8)</f>
        <v>148.207746087483</v>
      </c>
      <c r="F8292" s="16" t="n">
        <f aca="false">$B$5/100*E8292*2_Girdiler!$B$14*2_Girdiler!$B$15*2_Girdiler!$B$16</f>
        <v>3.72890689156108</v>
      </c>
      <c r="G8292" s="16" t="n">
        <f aca="false">MIN(MATCH(F8292,2_Girdiler!$B$20:$I$20,1),7)</f>
        <v>1</v>
      </c>
      <c r="H8292" s="16" t="n">
        <f aca="false">IF(F8292&gt;=40,2_Girdiler!$I$21+(F8292-40)*(2_Girdiler!$I$21-2_Girdiler!$H$21)/(2_Girdiler!$I$20-2_Girdiler!$H$20),INDEX(2_Girdiler!$B$21:$I$21,G8292)+(F8292-INDEX(2_Girdiler!$B$20:$I$20,G8292))*(INDEX(2_Girdiler!$B$21:$I$21,G8292+1)-INDEX(2_Girdiler!$B$21:$I$21,G8292))/(INDEX(2_Girdiler!$B$20:$I$20,G8292+1)-INDEX(2_Girdiler!$B$20:$I$20,G8292)))</f>
        <v>8.20359516143438</v>
      </c>
      <c r="I8292" s="16" t="n">
        <f aca="false">H8292/2_Girdiler!$B$17</f>
        <v>3.28669677942083</v>
      </c>
      <c r="J8292" s="16" t="n">
        <f aca="false">D8292+I8292</f>
        <v>10.3537097445134</v>
      </c>
    </row>
    <row r="8293" customFormat="false" ht="15" hidden="false" customHeight="false" outlineLevel="0" collapsed="false">
      <c r="A8293" s="0" t="n">
        <v>8281</v>
      </c>
      <c r="B8293" s="7" t="n">
        <v>0.495627</v>
      </c>
      <c r="C8293" s="7" t="n">
        <v>0.522883</v>
      </c>
      <c r="D8293" s="16" t="n">
        <f aca="false">LOGINV(B8293,$B$7,$C$7)</f>
        <v>13.459564191579</v>
      </c>
      <c r="E8293" s="16" t="n">
        <f aca="false">LOGINV(C8293,$B$8,$C$8)</f>
        <v>113.326695427787</v>
      </c>
      <c r="F8293" s="16" t="n">
        <f aca="false">$B$5/100*E8293*2_Girdiler!$B$14*2_Girdiler!$B$15*2_Girdiler!$B$16</f>
        <v>2.85129965696311</v>
      </c>
      <c r="G8293" s="16" t="n">
        <f aca="false">MIN(MATCH(F8293,2_Girdiler!$B$20:$I$20,1),7)</f>
        <v>1</v>
      </c>
      <c r="H8293" s="16" t="n">
        <f aca="false">IF(F8293&gt;=40,2_Girdiler!$I$21+(F8293-40)*(2_Girdiler!$I$21-2_Girdiler!$H$21)/(2_Girdiler!$I$20-2_Girdiler!$H$20),INDEX(2_Girdiler!$B$21:$I$21,G8293)+(F8293-INDEX(2_Girdiler!$B$20:$I$20,G8293))*(INDEX(2_Girdiler!$B$21:$I$21,G8293+1)-INDEX(2_Girdiler!$B$21:$I$21,G8293))/(INDEX(2_Girdiler!$B$20:$I$20,G8293+1)-INDEX(2_Girdiler!$B$20:$I$20,G8293)))</f>
        <v>6.27285924531885</v>
      </c>
      <c r="I8293" s="16" t="n">
        <f aca="false">H8293/2_Girdiler!$B$17</f>
        <v>2.51316476174633</v>
      </c>
      <c r="J8293" s="16" t="n">
        <f aca="false">D8293+I8293</f>
        <v>15.9727289533253</v>
      </c>
    </row>
    <row r="8294" customFormat="false" ht="15" hidden="false" customHeight="false" outlineLevel="0" collapsed="false">
      <c r="A8294" s="0" t="n">
        <v>8282</v>
      </c>
      <c r="B8294" s="7" t="n">
        <v>0.10423</v>
      </c>
      <c r="C8294" s="7" t="n">
        <v>0.544373</v>
      </c>
      <c r="D8294" s="16" t="n">
        <f aca="false">LOGINV(B8294,$B$7,$C$7)</f>
        <v>6.71736502980432</v>
      </c>
      <c r="E8294" s="16" t="n">
        <f aca="false">LOGINV(C8294,$B$8,$C$8)</f>
        <v>117.351598724779</v>
      </c>
      <c r="F8294" s="16" t="n">
        <f aca="false">$B$5/100*E8294*2_Girdiler!$B$14*2_Girdiler!$B$15*2_Girdiler!$B$16</f>
        <v>2.95256622391543</v>
      </c>
      <c r="G8294" s="16" t="n">
        <f aca="false">MIN(MATCH(F8294,2_Girdiler!$B$20:$I$20,1),7)</f>
        <v>1</v>
      </c>
      <c r="H8294" s="16" t="n">
        <f aca="false">IF(F8294&gt;=40,2_Girdiler!$I$21+(F8294-40)*(2_Girdiler!$I$21-2_Girdiler!$H$21)/(2_Girdiler!$I$20-2_Girdiler!$H$20),INDEX(2_Girdiler!$B$21:$I$21,G8294)+(F8294-INDEX(2_Girdiler!$B$20:$I$20,G8294))*(INDEX(2_Girdiler!$B$21:$I$21,G8294+1)-INDEX(2_Girdiler!$B$21:$I$21,G8294))/(INDEX(2_Girdiler!$B$20:$I$20,G8294+1)-INDEX(2_Girdiler!$B$20:$I$20,G8294)))</f>
        <v>6.49564569261395</v>
      </c>
      <c r="I8294" s="16" t="n">
        <f aca="false">H8294/2_Girdiler!$B$17</f>
        <v>2.60242215248956</v>
      </c>
      <c r="J8294" s="16" t="n">
        <f aca="false">D8294+I8294</f>
        <v>9.31978718229389</v>
      </c>
    </row>
    <row r="8295" customFormat="false" ht="15" hidden="false" customHeight="false" outlineLevel="0" collapsed="false">
      <c r="A8295" s="0" t="n">
        <v>8283</v>
      </c>
      <c r="B8295" s="7" t="n">
        <v>0.455437</v>
      </c>
      <c r="C8295" s="7" t="n">
        <v>0.09351</v>
      </c>
      <c r="D8295" s="16" t="n">
        <f aca="false">LOGINV(B8295,$B$7,$C$7)</f>
        <v>12.7229413155761</v>
      </c>
      <c r="E8295" s="16" t="n">
        <f aca="false">LOGINV(C8295,$B$8,$C$8)</f>
        <v>46.5965551321354</v>
      </c>
      <c r="F8295" s="16" t="n">
        <f aca="false">$B$5/100*E8295*2_Girdiler!$B$14*2_Girdiler!$B$15*2_Girdiler!$B$16</f>
        <v>1.17236932712453</v>
      </c>
      <c r="G8295" s="16" t="n">
        <f aca="false">MIN(MATCH(F8295,2_Girdiler!$B$20:$I$20,1),7)</f>
        <v>1</v>
      </c>
      <c r="H8295" s="16" t="n">
        <f aca="false">IF(F8295&gt;=40,2_Girdiler!$I$21+(F8295-40)*(2_Girdiler!$I$21-2_Girdiler!$H$21)/(2_Girdiler!$I$20-2_Girdiler!$H$20),INDEX(2_Girdiler!$B$21:$I$21,G8295)+(F8295-INDEX(2_Girdiler!$B$20:$I$20,G8295))*(INDEX(2_Girdiler!$B$21:$I$21,G8295+1)-INDEX(2_Girdiler!$B$21:$I$21,G8295))/(INDEX(2_Girdiler!$B$20:$I$20,G8295+1)-INDEX(2_Girdiler!$B$20:$I$20,G8295)))</f>
        <v>2.57921251967396</v>
      </c>
      <c r="I8295" s="16" t="n">
        <f aca="false">H8295/2_Girdiler!$B$17</f>
        <v>1.03333834922835</v>
      </c>
      <c r="J8295" s="16" t="n">
        <f aca="false">D8295+I8295</f>
        <v>13.7562796648045</v>
      </c>
    </row>
    <row r="8296" customFormat="false" ht="15" hidden="false" customHeight="false" outlineLevel="0" collapsed="false">
      <c r="A8296" s="0" t="n">
        <v>8284</v>
      </c>
      <c r="B8296" s="7" t="n">
        <v>0.59171</v>
      </c>
      <c r="C8296" s="7" t="n">
        <v>0.354803</v>
      </c>
      <c r="D8296" s="16" t="n">
        <f aca="false">LOGINV(B8296,$B$7,$C$7)</f>
        <v>15.4110790356022</v>
      </c>
      <c r="E8296" s="16" t="n">
        <f aca="false">LOGINV(C8296,$B$8,$C$8)</f>
        <v>85.8717052222373</v>
      </c>
      <c r="F8296" s="16" t="n">
        <f aca="false">$B$5/100*E8296*2_Girdiler!$B$14*2_Girdiler!$B$15*2_Girdiler!$B$16</f>
        <v>2.16053210339149</v>
      </c>
      <c r="G8296" s="16" t="n">
        <f aca="false">MIN(MATCH(F8296,2_Girdiler!$B$20:$I$20,1),7)</f>
        <v>1</v>
      </c>
      <c r="H8296" s="16" t="n">
        <f aca="false">IF(F8296&gt;=40,2_Girdiler!$I$21+(F8296-40)*(2_Girdiler!$I$21-2_Girdiler!$H$21)/(2_Girdiler!$I$20-2_Girdiler!$H$20),INDEX(2_Girdiler!$B$21:$I$21,G8296)+(F8296-INDEX(2_Girdiler!$B$20:$I$20,G8296))*(INDEX(2_Girdiler!$B$21:$I$21,G8296+1)-INDEX(2_Girdiler!$B$21:$I$21,G8296))/(INDEX(2_Girdiler!$B$20:$I$20,G8296+1)-INDEX(2_Girdiler!$B$20:$I$20,G8296)))</f>
        <v>4.75317062746128</v>
      </c>
      <c r="I8296" s="16" t="n">
        <f aca="false">H8296/2_Girdiler!$B$17</f>
        <v>1.90431515523288</v>
      </c>
      <c r="J8296" s="16" t="n">
        <f aca="false">D8296+I8296</f>
        <v>17.315394190835</v>
      </c>
    </row>
    <row r="8297" customFormat="false" ht="15" hidden="false" customHeight="false" outlineLevel="0" collapsed="false">
      <c r="A8297" s="0" t="n">
        <v>8285</v>
      </c>
      <c r="B8297" s="7" t="n">
        <v>0.238474</v>
      </c>
      <c r="C8297" s="7" t="n">
        <v>0.282823</v>
      </c>
      <c r="D8297" s="16" t="n">
        <f aca="false">LOGINV(B8297,$B$7,$C$7)</f>
        <v>9.1099392870018</v>
      </c>
      <c r="E8297" s="16" t="n">
        <f aca="false">LOGINV(C8297,$B$8,$C$8)</f>
        <v>75.3696811903194</v>
      </c>
      <c r="F8297" s="16" t="n">
        <f aca="false">$B$5/100*E8297*2_Girdiler!$B$14*2_Girdiler!$B$15*2_Girdiler!$B$16</f>
        <v>1.89630117874844</v>
      </c>
      <c r="G8297" s="16" t="n">
        <f aca="false">MIN(MATCH(F8297,2_Girdiler!$B$20:$I$20,1),7)</f>
        <v>1</v>
      </c>
      <c r="H8297" s="16" t="n">
        <f aca="false">IF(F8297&gt;=40,2_Girdiler!$I$21+(F8297-40)*(2_Girdiler!$I$21-2_Girdiler!$H$21)/(2_Girdiler!$I$20-2_Girdiler!$H$20),INDEX(2_Girdiler!$B$21:$I$21,G8297)+(F8297-INDEX(2_Girdiler!$B$20:$I$20,G8297))*(INDEX(2_Girdiler!$B$21:$I$21,G8297+1)-INDEX(2_Girdiler!$B$21:$I$21,G8297))/(INDEX(2_Girdiler!$B$20:$I$20,G8297+1)-INDEX(2_Girdiler!$B$20:$I$20,G8297)))</f>
        <v>4.17186259324656</v>
      </c>
      <c r="I8297" s="16" t="n">
        <f aca="false">H8297/2_Girdiler!$B$17</f>
        <v>1.67141930819173</v>
      </c>
      <c r="J8297" s="16" t="n">
        <f aca="false">D8297+I8297</f>
        <v>10.7813585951935</v>
      </c>
    </row>
    <row r="8298" customFormat="false" ht="15" hidden="false" customHeight="false" outlineLevel="0" collapsed="false">
      <c r="A8298" s="0" t="n">
        <v>8286</v>
      </c>
      <c r="B8298" s="7" t="n">
        <v>0.778608</v>
      </c>
      <c r="C8298" s="7" t="n">
        <v>0.992908</v>
      </c>
      <c r="D8298" s="16" t="n">
        <f aca="false">LOGINV(B8298,$B$7,$C$7)</f>
        <v>20.7719760912636</v>
      </c>
      <c r="E8298" s="16" t="n">
        <f aca="false">LOGINV(C8298,$B$8,$C$8)</f>
        <v>531.85059678669</v>
      </c>
      <c r="F8298" s="16" t="n">
        <f aca="false">$B$5/100*E8298*2_Girdiler!$B$14*2_Girdiler!$B$15*2_Girdiler!$B$16</f>
        <v>13.3813610151531</v>
      </c>
      <c r="G8298" s="16" t="n">
        <f aca="false">MIN(MATCH(F8298,2_Girdiler!$B$20:$I$20,1),7)</f>
        <v>3</v>
      </c>
      <c r="H8298" s="16" t="n">
        <f aca="false">IF(F8298&gt;=40,2_Girdiler!$I$21+(F8298-40)*(2_Girdiler!$I$21-2_Girdiler!$H$21)/(2_Girdiler!$I$20-2_Girdiler!$H$20),INDEX(2_Girdiler!$B$21:$I$21,G8298)+(F8298-INDEX(2_Girdiler!$B$20:$I$20,G8298))*(INDEX(2_Girdiler!$B$21:$I$21,G8298+1)-INDEX(2_Girdiler!$B$21:$I$21,G8298))/(INDEX(2_Girdiler!$B$20:$I$20,G8298+1)-INDEX(2_Girdiler!$B$20:$I$20,G8298)))</f>
        <v>22.0432249136378</v>
      </c>
      <c r="I8298" s="16" t="n">
        <f aca="false">H8298/2_Girdiler!$B$17</f>
        <v>8.83142023783566</v>
      </c>
      <c r="J8298" s="16" t="n">
        <f aca="false">D8298+I8298</f>
        <v>29.6033963290993</v>
      </c>
    </row>
    <row r="8299" customFormat="false" ht="15" hidden="false" customHeight="false" outlineLevel="0" collapsed="false">
      <c r="A8299" s="0" t="n">
        <v>8287</v>
      </c>
      <c r="B8299" s="7" t="n">
        <v>0.096129</v>
      </c>
      <c r="C8299" s="7" t="n">
        <v>0.802466</v>
      </c>
      <c r="D8299" s="16" t="n">
        <f aca="false">LOGINV(B8299,$B$7,$C$7)</f>
        <v>6.54689123482216</v>
      </c>
      <c r="E8299" s="16" t="n">
        <f aca="false">LOGINV(C8299,$B$8,$C$8)</f>
        <v>189.086128046597</v>
      </c>
      <c r="F8299" s="16" t="n">
        <f aca="false">$B$5/100*E8299*2_Girdiler!$B$14*2_Girdiler!$B$15*2_Girdiler!$B$16</f>
        <v>4.75740698165237</v>
      </c>
      <c r="G8299" s="16" t="n">
        <f aca="false">MIN(MATCH(F8299,2_Girdiler!$B$20:$I$20,1),7)</f>
        <v>1</v>
      </c>
      <c r="H8299" s="16" t="n">
        <f aca="false">IF(F8299&gt;=40,2_Girdiler!$I$21+(F8299-40)*(2_Girdiler!$I$21-2_Girdiler!$H$21)/(2_Girdiler!$I$20-2_Girdiler!$H$20),INDEX(2_Girdiler!$B$21:$I$21,G8299)+(F8299-INDEX(2_Girdiler!$B$20:$I$20,G8299))*(INDEX(2_Girdiler!$B$21:$I$21,G8299+1)-INDEX(2_Girdiler!$B$21:$I$21,G8299))/(INDEX(2_Girdiler!$B$20:$I$20,G8299+1)-INDEX(2_Girdiler!$B$20:$I$20,G8299)))</f>
        <v>10.4662953596352</v>
      </c>
      <c r="I8299" s="16" t="n">
        <f aca="false">H8299/2_Girdiler!$B$17</f>
        <v>4.19322730754616</v>
      </c>
      <c r="J8299" s="16" t="n">
        <f aca="false">D8299+I8299</f>
        <v>10.7401185423683</v>
      </c>
    </row>
    <row r="8300" customFormat="false" ht="15" hidden="false" customHeight="false" outlineLevel="0" collapsed="false">
      <c r="A8300" s="0" t="n">
        <v>8288</v>
      </c>
      <c r="B8300" s="7" t="n">
        <v>0.016001</v>
      </c>
      <c r="C8300" s="7" t="n">
        <v>0.018384</v>
      </c>
      <c r="D8300" s="16" t="n">
        <f aca="false">LOGINV(B8300,$B$7,$C$7)</f>
        <v>4.09808358004754</v>
      </c>
      <c r="E8300" s="16" t="n">
        <f aca="false">LOGINV(C8300,$B$8,$C$8)</f>
        <v>28.3665760809406</v>
      </c>
      <c r="F8300" s="16" t="n">
        <f aca="false">$B$5/100*E8300*2_Girdiler!$B$14*2_Girdiler!$B$15*2_Girdiler!$B$16</f>
        <v>0.713703054196466</v>
      </c>
      <c r="G8300" s="16" t="n">
        <f aca="false">MIN(MATCH(F8300,2_Girdiler!$B$20:$I$20,1),7)</f>
        <v>1</v>
      </c>
      <c r="H8300" s="16" t="n">
        <f aca="false">IF(F8300&gt;=40,2_Girdiler!$I$21+(F8300-40)*(2_Girdiler!$I$21-2_Girdiler!$H$21)/(2_Girdiler!$I$20-2_Girdiler!$H$20),INDEX(2_Girdiler!$B$21:$I$21,G8300)+(F8300-INDEX(2_Girdiler!$B$20:$I$20,G8300))*(INDEX(2_Girdiler!$B$21:$I$21,G8300+1)-INDEX(2_Girdiler!$B$21:$I$21,G8300))/(INDEX(2_Girdiler!$B$20:$I$20,G8300+1)-INDEX(2_Girdiler!$B$20:$I$20,G8300)))</f>
        <v>1.57014671923222</v>
      </c>
      <c r="I8300" s="16" t="n">
        <f aca="false">H8300/2_Girdiler!$B$17</f>
        <v>0.62906519200009</v>
      </c>
      <c r="J8300" s="16" t="n">
        <f aca="false">D8300+I8300</f>
        <v>4.72714877204763</v>
      </c>
    </row>
    <row r="8301" customFormat="false" ht="15" hidden="false" customHeight="false" outlineLevel="0" collapsed="false">
      <c r="A8301" s="0" t="n">
        <v>8289</v>
      </c>
      <c r="B8301" s="7" t="n">
        <v>0.023253</v>
      </c>
      <c r="C8301" s="7" t="n">
        <v>0.627708</v>
      </c>
      <c r="D8301" s="16" t="n">
        <f aca="false">LOGINV(B8301,$B$7,$C$7)</f>
        <v>4.46444048475075</v>
      </c>
      <c r="E8301" s="16" t="n">
        <f aca="false">LOGINV(C8301,$B$8,$C$8)</f>
        <v>134.764105118988</v>
      </c>
      <c r="F8301" s="16" t="n">
        <f aca="false">$B$5/100*E8301*2_Girdiler!$B$14*2_Girdiler!$B$15*2_Girdiler!$B$16</f>
        <v>3.39066488479373</v>
      </c>
      <c r="G8301" s="16" t="n">
        <f aca="false">MIN(MATCH(F8301,2_Girdiler!$B$20:$I$20,1),7)</f>
        <v>1</v>
      </c>
      <c r="H8301" s="16" t="n">
        <f aca="false">IF(F8301&gt;=40,2_Girdiler!$I$21+(F8301-40)*(2_Girdiler!$I$21-2_Girdiler!$H$21)/(2_Girdiler!$I$20-2_Girdiler!$H$20),INDEX(2_Girdiler!$B$21:$I$21,G8301)+(F8301-INDEX(2_Girdiler!$B$20:$I$20,G8301))*(INDEX(2_Girdiler!$B$21:$I$21,G8301+1)-INDEX(2_Girdiler!$B$21:$I$21,G8301))/(INDEX(2_Girdiler!$B$20:$I$20,G8301+1)-INDEX(2_Girdiler!$B$20:$I$20,G8301)))</f>
        <v>7.45946274654621</v>
      </c>
      <c r="I8301" s="16" t="n">
        <f aca="false">H8301/2_Girdiler!$B$17</f>
        <v>2.9885668055073</v>
      </c>
      <c r="J8301" s="16" t="n">
        <f aca="false">D8301+I8301</f>
        <v>7.45300729025804</v>
      </c>
    </row>
    <row r="8302" customFormat="false" ht="15" hidden="false" customHeight="false" outlineLevel="0" collapsed="false">
      <c r="A8302" s="0" t="n">
        <v>8290</v>
      </c>
      <c r="B8302" s="7" t="n">
        <v>0.775041</v>
      </c>
      <c r="C8302" s="7" t="n">
        <v>0.61601</v>
      </c>
      <c r="D8302" s="16" t="n">
        <f aca="false">LOGINV(B8302,$B$7,$C$7)</f>
        <v>20.6340895346603</v>
      </c>
      <c r="E8302" s="16" t="n">
        <f aca="false">LOGINV(C8302,$B$8,$C$8)</f>
        <v>132.113751897611</v>
      </c>
      <c r="F8302" s="16" t="n">
        <f aca="false">$B$5/100*E8302*2_Girdiler!$B$14*2_Girdiler!$B$15*2_Girdiler!$B$16</f>
        <v>3.3239819977439</v>
      </c>
      <c r="G8302" s="16" t="n">
        <f aca="false">MIN(MATCH(F8302,2_Girdiler!$B$20:$I$20,1),7)</f>
        <v>1</v>
      </c>
      <c r="H8302" s="16" t="n">
        <f aca="false">IF(F8302&gt;=40,2_Girdiler!$I$21+(F8302-40)*(2_Girdiler!$I$21-2_Girdiler!$H$21)/(2_Girdiler!$I$20-2_Girdiler!$H$20),INDEX(2_Girdiler!$B$21:$I$21,G8302)+(F8302-INDEX(2_Girdiler!$B$20:$I$20,G8302))*(INDEX(2_Girdiler!$B$21:$I$21,G8302+1)-INDEX(2_Girdiler!$B$21:$I$21,G8302))/(INDEX(2_Girdiler!$B$20:$I$20,G8302+1)-INDEX(2_Girdiler!$B$20:$I$20,G8302)))</f>
        <v>7.31276039503657</v>
      </c>
      <c r="I8302" s="16" t="n">
        <f aca="false">H8302/2_Girdiler!$B$17</f>
        <v>2.92979182493452</v>
      </c>
      <c r="J8302" s="16" t="n">
        <f aca="false">D8302+I8302</f>
        <v>23.5638813595948</v>
      </c>
    </row>
    <row r="8303" customFormat="false" ht="15" hidden="false" customHeight="false" outlineLevel="0" collapsed="false">
      <c r="A8303" s="0" t="n">
        <v>8291</v>
      </c>
      <c r="B8303" s="7" t="n">
        <v>0.946832</v>
      </c>
      <c r="C8303" s="7" t="n">
        <v>0.832896</v>
      </c>
      <c r="D8303" s="16" t="n">
        <f aca="false">LOGINV(B8303,$B$7,$C$7)</f>
        <v>33.3126056252876</v>
      </c>
      <c r="E8303" s="16" t="n">
        <f aca="false">LOGINV(C8303,$B$8,$C$8)</f>
        <v>203.684204275205</v>
      </c>
      <c r="F8303" s="16" t="n">
        <f aca="false">$B$5/100*E8303*2_Girdiler!$B$14*2_Girdiler!$B$15*2_Girdiler!$B$16</f>
        <v>5.12469457956415</v>
      </c>
      <c r="G8303" s="16" t="n">
        <f aca="false">MIN(MATCH(F8303,2_Girdiler!$B$20:$I$20,1),7)</f>
        <v>2</v>
      </c>
      <c r="H8303" s="16" t="n">
        <f aca="false">IF(F8303&gt;=40,2_Girdiler!$I$21+(F8303-40)*(2_Girdiler!$I$21-2_Girdiler!$H$21)/(2_Girdiler!$I$20-2_Girdiler!$H$20),INDEX(2_Girdiler!$B$21:$I$21,G8303)+(F8303-INDEX(2_Girdiler!$B$20:$I$20,G8303))*(INDEX(2_Girdiler!$B$21:$I$21,G8303+1)-INDEX(2_Girdiler!$B$21:$I$21,G8303))/(INDEX(2_Girdiler!$B$20:$I$20,G8303+1)-INDEX(2_Girdiler!$B$20:$I$20,G8303)))</f>
        <v>11.1995113273026</v>
      </c>
      <c r="I8303" s="16" t="n">
        <f aca="false">H8303/2_Girdiler!$B$17</f>
        <v>4.48698370484881</v>
      </c>
      <c r="J8303" s="16" t="n">
        <f aca="false">D8303+I8303</f>
        <v>37.7995893301364</v>
      </c>
    </row>
    <row r="8304" customFormat="false" ht="15" hidden="false" customHeight="false" outlineLevel="0" collapsed="false">
      <c r="A8304" s="0" t="n">
        <v>8292</v>
      </c>
      <c r="B8304" s="7" t="n">
        <v>0.94625</v>
      </c>
      <c r="C8304" s="7" t="n">
        <v>0.165904</v>
      </c>
      <c r="D8304" s="16" t="n">
        <f aca="false">LOGINV(B8304,$B$7,$C$7)</f>
        <v>33.213396354932</v>
      </c>
      <c r="E8304" s="16" t="n">
        <f aca="false">LOGINV(C8304,$B$8,$C$8)</f>
        <v>58.3690149019719</v>
      </c>
      <c r="F8304" s="16" t="n">
        <f aca="false">$B$5/100*E8304*2_Girdiler!$B$14*2_Girdiler!$B$15*2_Girdiler!$B$16</f>
        <v>1.46856441493361</v>
      </c>
      <c r="G8304" s="16" t="n">
        <f aca="false">MIN(MATCH(F8304,2_Girdiler!$B$20:$I$20,1),7)</f>
        <v>1</v>
      </c>
      <c r="H8304" s="16" t="n">
        <f aca="false">IF(F8304&gt;=40,2_Girdiler!$I$21+(F8304-40)*(2_Girdiler!$I$21-2_Girdiler!$H$21)/(2_Girdiler!$I$20-2_Girdiler!$H$20),INDEX(2_Girdiler!$B$21:$I$21,G8304)+(F8304-INDEX(2_Girdiler!$B$20:$I$20,G8304))*(INDEX(2_Girdiler!$B$21:$I$21,G8304+1)-INDEX(2_Girdiler!$B$21:$I$21,G8304))/(INDEX(2_Girdiler!$B$20:$I$20,G8304+1)-INDEX(2_Girdiler!$B$20:$I$20,G8304)))</f>
        <v>3.23084171285395</v>
      </c>
      <c r="I8304" s="16" t="n">
        <f aca="false">H8304/2_Girdiler!$B$17</f>
        <v>1.29440773752161</v>
      </c>
      <c r="J8304" s="16" t="n">
        <f aca="false">D8304+I8304</f>
        <v>34.5078040924537</v>
      </c>
    </row>
    <row r="8305" customFormat="false" ht="15" hidden="false" customHeight="false" outlineLevel="0" collapsed="false">
      <c r="A8305" s="0" t="n">
        <v>8293</v>
      </c>
      <c r="B8305" s="7" t="n">
        <v>0.479198</v>
      </c>
      <c r="C8305" s="7" t="n">
        <v>0.719906</v>
      </c>
      <c r="D8305" s="16" t="n">
        <f aca="false">LOGINV(B8305,$B$7,$C$7)</f>
        <v>13.1539536985613</v>
      </c>
      <c r="E8305" s="16" t="n">
        <f aca="false">LOGINV(C8305,$B$8,$C$8)</f>
        <v>159.058654562018</v>
      </c>
      <c r="F8305" s="16" t="n">
        <f aca="false">$B$5/100*E8305*2_Girdiler!$B$14*2_Girdiler!$B$15*2_Girdiler!$B$16</f>
        <v>4.00191574878038</v>
      </c>
      <c r="G8305" s="16" t="n">
        <f aca="false">MIN(MATCH(F8305,2_Girdiler!$B$20:$I$20,1),7)</f>
        <v>1</v>
      </c>
      <c r="H8305" s="16" t="n">
        <f aca="false">IF(F8305&gt;=40,2_Girdiler!$I$21+(F8305-40)*(2_Girdiler!$I$21-2_Girdiler!$H$21)/(2_Girdiler!$I$20-2_Girdiler!$H$20),INDEX(2_Girdiler!$B$21:$I$21,G8305)+(F8305-INDEX(2_Girdiler!$B$20:$I$20,G8305))*(INDEX(2_Girdiler!$B$21:$I$21,G8305+1)-INDEX(2_Girdiler!$B$21:$I$21,G8305))/(INDEX(2_Girdiler!$B$20:$I$20,G8305+1)-INDEX(2_Girdiler!$B$20:$I$20,G8305)))</f>
        <v>8.80421464731684</v>
      </c>
      <c r="I8305" s="16" t="n">
        <f aca="false">H8305/2_Girdiler!$B$17</f>
        <v>3.52732958626476</v>
      </c>
      <c r="J8305" s="16" t="n">
        <f aca="false">D8305+I8305</f>
        <v>16.6812832848261</v>
      </c>
    </row>
    <row r="8306" customFormat="false" ht="15" hidden="false" customHeight="false" outlineLevel="0" collapsed="false">
      <c r="A8306" s="0" t="n">
        <v>8294</v>
      </c>
      <c r="B8306" s="7" t="n">
        <v>0.084091</v>
      </c>
      <c r="C8306" s="7" t="n">
        <v>0.359314</v>
      </c>
      <c r="D8306" s="16" t="n">
        <f aca="false">LOGINV(B8306,$B$7,$C$7)</f>
        <v>6.28184900924236</v>
      </c>
      <c r="E8306" s="16" t="n">
        <f aca="false">LOGINV(C8306,$B$8,$C$8)</f>
        <v>86.5446036951457</v>
      </c>
      <c r="F8306" s="16" t="n">
        <f aca="false">$B$5/100*E8306*2_Girdiler!$B$14*2_Girdiler!$B$15*2_Girdiler!$B$16</f>
        <v>2.17746222896987</v>
      </c>
      <c r="G8306" s="16" t="n">
        <f aca="false">MIN(MATCH(F8306,2_Girdiler!$B$20:$I$20,1),7)</f>
        <v>1</v>
      </c>
      <c r="H8306" s="16" t="n">
        <f aca="false">IF(F8306&gt;=40,2_Girdiler!$I$21+(F8306-40)*(2_Girdiler!$I$21-2_Girdiler!$H$21)/(2_Girdiler!$I$20-2_Girdiler!$H$20),INDEX(2_Girdiler!$B$21:$I$21,G8306)+(F8306-INDEX(2_Girdiler!$B$20:$I$20,G8306))*(INDEX(2_Girdiler!$B$21:$I$21,G8306+1)-INDEX(2_Girdiler!$B$21:$I$21,G8306))/(INDEX(2_Girdiler!$B$20:$I$20,G8306+1)-INDEX(2_Girdiler!$B$20:$I$20,G8306)))</f>
        <v>4.7904169037337</v>
      </c>
      <c r="I8306" s="16" t="n">
        <f aca="false">H8306/2_Girdiler!$B$17</f>
        <v>1.91923754155998</v>
      </c>
      <c r="J8306" s="16" t="n">
        <f aca="false">D8306+I8306</f>
        <v>8.20108655080234</v>
      </c>
    </row>
    <row r="8307" customFormat="false" ht="15" hidden="false" customHeight="false" outlineLevel="0" collapsed="false">
      <c r="A8307" s="0" t="n">
        <v>8295</v>
      </c>
      <c r="B8307" s="7" t="n">
        <v>0.015234</v>
      </c>
      <c r="C8307" s="7" t="n">
        <v>0.103665</v>
      </c>
      <c r="D8307" s="16" t="n">
        <f aca="false">LOGINV(B8307,$B$7,$C$7)</f>
        <v>4.05363055231378</v>
      </c>
      <c r="E8307" s="16" t="n">
        <f aca="false">LOGINV(C8307,$B$8,$C$8)</f>
        <v>48.3899188079475</v>
      </c>
      <c r="F8307" s="16" t="n">
        <f aca="false">$B$5/100*E8307*2_Girdiler!$B$14*2_Girdiler!$B$15*2_Girdiler!$B$16</f>
        <v>1.21749035720796</v>
      </c>
      <c r="G8307" s="16" t="n">
        <f aca="false">MIN(MATCH(F8307,2_Girdiler!$B$20:$I$20,1),7)</f>
        <v>1</v>
      </c>
      <c r="H8307" s="16" t="n">
        <f aca="false">IF(F8307&gt;=40,2_Girdiler!$I$21+(F8307-40)*(2_Girdiler!$I$21-2_Girdiler!$H$21)/(2_Girdiler!$I$20-2_Girdiler!$H$20),INDEX(2_Girdiler!$B$21:$I$21,G8307)+(F8307-INDEX(2_Girdiler!$B$20:$I$20,G8307))*(INDEX(2_Girdiler!$B$21:$I$21,G8307+1)-INDEX(2_Girdiler!$B$21:$I$21,G8307))/(INDEX(2_Girdiler!$B$20:$I$20,G8307+1)-INDEX(2_Girdiler!$B$20:$I$20,G8307)))</f>
        <v>2.67847878585751</v>
      </c>
      <c r="I8307" s="16" t="n">
        <f aca="false">H8307/2_Girdiler!$B$17</f>
        <v>1.07310848792368</v>
      </c>
      <c r="J8307" s="16" t="n">
        <f aca="false">D8307+I8307</f>
        <v>5.12673904023746</v>
      </c>
    </row>
    <row r="8308" customFormat="false" ht="15" hidden="false" customHeight="false" outlineLevel="0" collapsed="false">
      <c r="A8308" s="0" t="n">
        <v>8296</v>
      </c>
      <c r="B8308" s="7" t="n">
        <v>0.00019</v>
      </c>
      <c r="C8308" s="7" t="n">
        <v>0.735626</v>
      </c>
      <c r="D8308" s="16" t="n">
        <f aca="false">LOGINV(B8308,$B$7,$C$7)</f>
        <v>1.86829198036662</v>
      </c>
      <c r="E8308" s="16" t="n">
        <f aca="false">LOGINV(C8308,$B$8,$C$8)</f>
        <v>163.99589148104</v>
      </c>
      <c r="F8308" s="16" t="n">
        <f aca="false">$B$5/100*E8308*2_Girdiler!$B$14*2_Girdiler!$B$15*2_Girdiler!$B$16</f>
        <v>4.12613662966296</v>
      </c>
      <c r="G8308" s="16" t="n">
        <f aca="false">MIN(MATCH(F8308,2_Girdiler!$B$20:$I$20,1),7)</f>
        <v>1</v>
      </c>
      <c r="H8308" s="16" t="n">
        <f aca="false">IF(F8308&gt;=40,2_Girdiler!$I$21+(F8308-40)*(2_Girdiler!$I$21-2_Girdiler!$H$21)/(2_Girdiler!$I$20-2_Girdiler!$H$20),INDEX(2_Girdiler!$B$21:$I$21,G8308)+(F8308-INDEX(2_Girdiler!$B$20:$I$20,G8308))*(INDEX(2_Girdiler!$B$21:$I$21,G8308+1)-INDEX(2_Girdiler!$B$21:$I$21,G8308))/(INDEX(2_Girdiler!$B$20:$I$20,G8308+1)-INDEX(2_Girdiler!$B$20:$I$20,G8308)))</f>
        <v>9.07750058525851</v>
      </c>
      <c r="I8308" s="16" t="n">
        <f aca="false">H8308/2_Girdiler!$B$17</f>
        <v>3.63681914473498</v>
      </c>
      <c r="J8308" s="16" t="n">
        <f aca="false">D8308+I8308</f>
        <v>5.5051111251016</v>
      </c>
    </row>
    <row r="8309" customFormat="false" ht="15" hidden="false" customHeight="false" outlineLevel="0" collapsed="false">
      <c r="A8309" s="0" t="n">
        <v>8297</v>
      </c>
      <c r="B8309" s="7" t="n">
        <v>0.081917</v>
      </c>
      <c r="C8309" s="7" t="n">
        <v>0.586112</v>
      </c>
      <c r="D8309" s="16" t="n">
        <f aca="false">LOGINV(B8309,$B$7,$C$7)</f>
        <v>6.2322439463785</v>
      </c>
      <c r="E8309" s="16" t="n">
        <f aca="false">LOGINV(C8309,$B$8,$C$8)</f>
        <v>125.670161540335</v>
      </c>
      <c r="F8309" s="16" t="n">
        <f aca="false">$B$5/100*E8309*2_Girdiler!$B$14*2_Girdiler!$B$15*2_Girdiler!$B$16</f>
        <v>3.16186126435484</v>
      </c>
      <c r="G8309" s="16" t="n">
        <f aca="false">MIN(MATCH(F8309,2_Girdiler!$B$20:$I$20,1),7)</f>
        <v>1</v>
      </c>
      <c r="H8309" s="16" t="n">
        <f aca="false">IF(F8309&gt;=40,2_Girdiler!$I$21+(F8309-40)*(2_Girdiler!$I$21-2_Girdiler!$H$21)/(2_Girdiler!$I$20-2_Girdiler!$H$20),INDEX(2_Girdiler!$B$21:$I$21,G8309)+(F8309-INDEX(2_Girdiler!$B$20:$I$20,G8309))*(INDEX(2_Girdiler!$B$21:$I$21,G8309+1)-INDEX(2_Girdiler!$B$21:$I$21,G8309))/(INDEX(2_Girdiler!$B$20:$I$20,G8309+1)-INDEX(2_Girdiler!$B$20:$I$20,G8309)))</f>
        <v>6.95609478158064</v>
      </c>
      <c r="I8309" s="16" t="n">
        <f aca="false">H8309/2_Girdiler!$B$17</f>
        <v>2.78689694774866</v>
      </c>
      <c r="J8309" s="16" t="n">
        <f aca="false">D8309+I8309</f>
        <v>9.01914089412716</v>
      </c>
    </row>
    <row r="8310" customFormat="false" ht="15" hidden="false" customHeight="false" outlineLevel="0" collapsed="false">
      <c r="A8310" s="0" t="n">
        <v>8298</v>
      </c>
      <c r="B8310" s="7" t="n">
        <v>0.414178</v>
      </c>
      <c r="C8310" s="7" t="n">
        <v>0.635967</v>
      </c>
      <c r="D8310" s="16" t="n">
        <f aca="false">LOGINV(B8310,$B$7,$C$7)</f>
        <v>12.0005178943781</v>
      </c>
      <c r="E8310" s="16" t="n">
        <f aca="false">LOGINV(C8310,$B$8,$C$8)</f>
        <v>136.683631536388</v>
      </c>
      <c r="F8310" s="16" t="n">
        <f aca="false">$B$5/100*E8310*2_Girdiler!$B$14*2_Girdiler!$B$15*2_Girdiler!$B$16</f>
        <v>3.43896016945553</v>
      </c>
      <c r="G8310" s="16" t="n">
        <f aca="false">MIN(MATCH(F8310,2_Girdiler!$B$20:$I$20,1),7)</f>
        <v>1</v>
      </c>
      <c r="H8310" s="16" t="n">
        <f aca="false">IF(F8310&gt;=40,2_Girdiler!$I$21+(F8310-40)*(2_Girdiler!$I$21-2_Girdiler!$H$21)/(2_Girdiler!$I$20-2_Girdiler!$H$20),INDEX(2_Girdiler!$B$21:$I$21,G8310)+(F8310-INDEX(2_Girdiler!$B$20:$I$20,G8310))*(INDEX(2_Girdiler!$B$21:$I$21,G8310+1)-INDEX(2_Girdiler!$B$21:$I$21,G8310))/(INDEX(2_Girdiler!$B$20:$I$20,G8310+1)-INDEX(2_Girdiler!$B$20:$I$20,G8310)))</f>
        <v>7.56571237280217</v>
      </c>
      <c r="I8310" s="16" t="n">
        <f aca="false">H8310/2_Girdiler!$B$17</f>
        <v>3.03113476474446</v>
      </c>
      <c r="J8310" s="16" t="n">
        <f aca="false">D8310+I8310</f>
        <v>15.0316526591225</v>
      </c>
    </row>
    <row r="8311" customFormat="false" ht="15" hidden="false" customHeight="false" outlineLevel="0" collapsed="false">
      <c r="A8311" s="0" t="n">
        <v>8299</v>
      </c>
      <c r="B8311" s="7" t="n">
        <v>0.293796</v>
      </c>
      <c r="C8311" s="7" t="n">
        <v>0.586145</v>
      </c>
      <c r="D8311" s="16" t="n">
        <f aca="false">LOGINV(B8311,$B$7,$C$7)</f>
        <v>10.0092124262202</v>
      </c>
      <c r="E8311" s="16" t="n">
        <f aca="false">LOGINV(C8311,$B$8,$C$8)</f>
        <v>125.677032632219</v>
      </c>
      <c r="F8311" s="16" t="n">
        <f aca="false">$B$5/100*E8311*2_Girdiler!$B$14*2_Girdiler!$B$15*2_Girdiler!$B$16</f>
        <v>3.16203414102662</v>
      </c>
      <c r="G8311" s="16" t="n">
        <f aca="false">MIN(MATCH(F8311,2_Girdiler!$B$20:$I$20,1),7)</f>
        <v>1</v>
      </c>
      <c r="H8311" s="16" t="n">
        <f aca="false">IF(F8311&gt;=40,2_Girdiler!$I$21+(F8311-40)*(2_Girdiler!$I$21-2_Girdiler!$H$21)/(2_Girdiler!$I$20-2_Girdiler!$H$20),INDEX(2_Girdiler!$B$21:$I$21,G8311)+(F8311-INDEX(2_Girdiler!$B$20:$I$20,G8311))*(INDEX(2_Girdiler!$B$21:$I$21,G8311+1)-INDEX(2_Girdiler!$B$21:$I$21,G8311))/(INDEX(2_Girdiler!$B$20:$I$20,G8311+1)-INDEX(2_Girdiler!$B$20:$I$20,G8311)))</f>
        <v>6.95647511025856</v>
      </c>
      <c r="I8311" s="16" t="n">
        <f aca="false">H8311/2_Girdiler!$B$17</f>
        <v>2.78704932302026</v>
      </c>
      <c r="J8311" s="16" t="n">
        <f aca="false">D8311+I8311</f>
        <v>12.7962617492404</v>
      </c>
    </row>
    <row r="8312" customFormat="false" ht="15" hidden="false" customHeight="false" outlineLevel="0" collapsed="false">
      <c r="A8312" s="0" t="n">
        <v>8300</v>
      </c>
      <c r="B8312" s="7" t="n">
        <v>0.076762</v>
      </c>
      <c r="C8312" s="7" t="n">
        <v>0.540545</v>
      </c>
      <c r="D8312" s="16" t="n">
        <f aca="false">LOGINV(B8312,$B$7,$C$7)</f>
        <v>6.11217141038992</v>
      </c>
      <c r="E8312" s="16" t="n">
        <f aca="false">LOGINV(C8312,$B$8,$C$8)</f>
        <v>116.622870020005</v>
      </c>
      <c r="F8312" s="16" t="n">
        <f aca="false">$B$5/100*E8312*2_Girdiler!$B$14*2_Girdiler!$B$15*2_Girdiler!$B$16</f>
        <v>2.93423140970334</v>
      </c>
      <c r="G8312" s="16" t="n">
        <f aca="false">MIN(MATCH(F8312,2_Girdiler!$B$20:$I$20,1),7)</f>
        <v>1</v>
      </c>
      <c r="H8312" s="16" t="n">
        <f aca="false">IF(F8312&gt;=40,2_Girdiler!$I$21+(F8312-40)*(2_Girdiler!$I$21-2_Girdiler!$H$21)/(2_Girdiler!$I$20-2_Girdiler!$H$20),INDEX(2_Girdiler!$B$21:$I$21,G8312)+(F8312-INDEX(2_Girdiler!$B$20:$I$20,G8312))*(INDEX(2_Girdiler!$B$21:$I$21,G8312+1)-INDEX(2_Girdiler!$B$21:$I$21,G8312))/(INDEX(2_Girdiler!$B$20:$I$20,G8312+1)-INDEX(2_Girdiler!$B$20:$I$20,G8312)))</f>
        <v>6.45530910134734</v>
      </c>
      <c r="I8312" s="16" t="n">
        <f aca="false">H8312/2_Girdiler!$B$17</f>
        <v>2.58626165919365</v>
      </c>
      <c r="J8312" s="16" t="n">
        <f aca="false">D8312+I8312</f>
        <v>8.69843306958356</v>
      </c>
    </row>
    <row r="8313" customFormat="false" ht="15" hidden="false" customHeight="false" outlineLevel="0" collapsed="false">
      <c r="A8313" s="0" t="n">
        <v>8301</v>
      </c>
      <c r="B8313" s="7" t="n">
        <v>0.540426</v>
      </c>
      <c r="C8313" s="7" t="n">
        <v>0.558391</v>
      </c>
      <c r="D8313" s="16" t="n">
        <f aca="false">LOGINV(B8313,$B$7,$C$7)</f>
        <v>14.3303548253451</v>
      </c>
      <c r="E8313" s="16" t="n">
        <f aca="false">LOGINV(C8313,$B$8,$C$8)</f>
        <v>120.066681625183</v>
      </c>
      <c r="F8313" s="16" t="n">
        <f aca="false">$B$5/100*E8313*2_Girdiler!$B$14*2_Girdiler!$B$15*2_Girdiler!$B$16</f>
        <v>3.02087770968962</v>
      </c>
      <c r="G8313" s="16" t="n">
        <f aca="false">MIN(MATCH(F8313,2_Girdiler!$B$20:$I$20,1),7)</f>
        <v>1</v>
      </c>
      <c r="H8313" s="16" t="n">
        <f aca="false">IF(F8313&gt;=40,2_Girdiler!$I$21+(F8313-40)*(2_Girdiler!$I$21-2_Girdiler!$H$21)/(2_Girdiler!$I$20-2_Girdiler!$H$20),INDEX(2_Girdiler!$B$21:$I$21,G8313)+(F8313-INDEX(2_Girdiler!$B$20:$I$20,G8313))*(INDEX(2_Girdiler!$B$21:$I$21,G8313+1)-INDEX(2_Girdiler!$B$21:$I$21,G8313))/(INDEX(2_Girdiler!$B$20:$I$20,G8313+1)-INDEX(2_Girdiler!$B$20:$I$20,G8313)))</f>
        <v>6.64593096131715</v>
      </c>
      <c r="I8313" s="16" t="n">
        <f aca="false">H8313/2_Girdiler!$B$17</f>
        <v>2.66263259668155</v>
      </c>
      <c r="J8313" s="16" t="n">
        <f aca="false">D8313+I8313</f>
        <v>16.9929874220267</v>
      </c>
    </row>
    <row r="8314" customFormat="false" ht="15" hidden="false" customHeight="false" outlineLevel="0" collapsed="false">
      <c r="A8314" s="0" t="n">
        <v>8302</v>
      </c>
      <c r="B8314" s="7" t="n">
        <v>0.938409</v>
      </c>
      <c r="C8314" s="7" t="n">
        <v>0.996437</v>
      </c>
      <c r="D8314" s="16" t="n">
        <f aca="false">LOGINV(B8314,$B$7,$C$7)</f>
        <v>31.9784495707817</v>
      </c>
      <c r="E8314" s="16" t="n">
        <f aca="false">LOGINV(C8314,$B$8,$C$8)</f>
        <v>620.300249120462</v>
      </c>
      <c r="F8314" s="16" t="n">
        <f aca="false">$B$5/100*E8314*2_Girdiler!$B$14*2_Girdiler!$B$15*2_Girdiler!$B$16</f>
        <v>15.6067542678708</v>
      </c>
      <c r="G8314" s="16" t="n">
        <f aca="false">MIN(MATCH(F8314,2_Girdiler!$B$20:$I$20,1),7)</f>
        <v>4</v>
      </c>
      <c r="H8314" s="16" t="n">
        <f aca="false">IF(F8314&gt;=40,2_Girdiler!$I$21+(F8314-40)*(2_Girdiler!$I$21-2_Girdiler!$H$21)/(2_Girdiler!$I$20-2_Girdiler!$H$20),INDEX(2_Girdiler!$B$21:$I$21,G8314)+(F8314-INDEX(2_Girdiler!$B$20:$I$20,G8314))*(INDEX(2_Girdiler!$B$21:$I$21,G8314+1)-INDEX(2_Girdiler!$B$21:$I$21,G8314))/(INDEX(2_Girdiler!$B$20:$I$20,G8314+1)-INDEX(2_Girdiler!$B$20:$I$20,G8314)))</f>
        <v>23.8033771339354</v>
      </c>
      <c r="I8314" s="16" t="n">
        <f aca="false">H8314/2_Girdiler!$B$17</f>
        <v>9.53660942866002</v>
      </c>
      <c r="J8314" s="16" t="n">
        <f aca="false">D8314+I8314</f>
        <v>41.5150589994418</v>
      </c>
    </row>
    <row r="8315" customFormat="false" ht="15" hidden="false" customHeight="false" outlineLevel="0" collapsed="false">
      <c r="A8315" s="0" t="n">
        <v>8303</v>
      </c>
      <c r="B8315" s="7" t="n">
        <v>0.163535</v>
      </c>
      <c r="C8315" s="7" t="n">
        <v>0.604604</v>
      </c>
      <c r="D8315" s="16" t="n">
        <f aca="false">LOGINV(B8315,$B$7,$C$7)</f>
        <v>7.84228148952573</v>
      </c>
      <c r="E8315" s="16" t="n">
        <f aca="false">LOGINV(C8315,$B$8,$C$8)</f>
        <v>129.602076231048</v>
      </c>
      <c r="F8315" s="16" t="n">
        <f aca="false">$B$5/100*E8315*2_Girdiler!$B$14*2_Girdiler!$B$15*2_Girdiler!$B$16</f>
        <v>3.26078823797317</v>
      </c>
      <c r="G8315" s="16" t="n">
        <f aca="false">MIN(MATCH(F8315,2_Girdiler!$B$20:$I$20,1),7)</f>
        <v>1</v>
      </c>
      <c r="H8315" s="16" t="n">
        <f aca="false">IF(F8315&gt;=40,2_Girdiler!$I$21+(F8315-40)*(2_Girdiler!$I$21-2_Girdiler!$H$21)/(2_Girdiler!$I$20-2_Girdiler!$H$20),INDEX(2_Girdiler!$B$21:$I$21,G8315)+(F8315-INDEX(2_Girdiler!$B$20:$I$20,G8315))*(INDEX(2_Girdiler!$B$21:$I$21,G8315+1)-INDEX(2_Girdiler!$B$21:$I$21,G8315))/(INDEX(2_Girdiler!$B$20:$I$20,G8315+1)-INDEX(2_Girdiler!$B$20:$I$20,G8315)))</f>
        <v>7.17373412354098</v>
      </c>
      <c r="I8315" s="16" t="n">
        <f aca="false">H8315/2_Girdiler!$B$17</f>
        <v>2.87409219693148</v>
      </c>
      <c r="J8315" s="16" t="n">
        <f aca="false">D8315+I8315</f>
        <v>10.7163736864572</v>
      </c>
    </row>
    <row r="8316" customFormat="false" ht="15" hidden="false" customHeight="false" outlineLevel="0" collapsed="false">
      <c r="A8316" s="0" t="n">
        <v>8304</v>
      </c>
      <c r="B8316" s="7" t="n">
        <v>0.502452</v>
      </c>
      <c r="C8316" s="7" t="n">
        <v>0.506384</v>
      </c>
      <c r="D8316" s="16" t="n">
        <f aca="false">LOGINV(B8316,$B$7,$C$7)</f>
        <v>13.5885284806384</v>
      </c>
      <c r="E8316" s="16" t="n">
        <f aca="false">LOGINV(C8316,$B$8,$C$8)</f>
        <v>110.339173782483</v>
      </c>
      <c r="F8316" s="16" t="n">
        <f aca="false">$B$5/100*E8316*2_Girdiler!$B$14*2_Girdiler!$B$15*2_Girdiler!$B$16</f>
        <v>2.77613361236728</v>
      </c>
      <c r="G8316" s="16" t="n">
        <f aca="false">MIN(MATCH(F8316,2_Girdiler!$B$20:$I$20,1),7)</f>
        <v>1</v>
      </c>
      <c r="H8316" s="16" t="n">
        <f aca="false">IF(F8316&gt;=40,2_Girdiler!$I$21+(F8316-40)*(2_Girdiler!$I$21-2_Girdiler!$H$21)/(2_Girdiler!$I$20-2_Girdiler!$H$20),INDEX(2_Girdiler!$B$21:$I$21,G8316)+(F8316-INDEX(2_Girdiler!$B$20:$I$20,G8316))*(INDEX(2_Girdiler!$B$21:$I$21,G8316+1)-INDEX(2_Girdiler!$B$21:$I$21,G8316))/(INDEX(2_Girdiler!$B$20:$I$20,G8316+1)-INDEX(2_Girdiler!$B$20:$I$20,G8316)))</f>
        <v>6.10749394720801</v>
      </c>
      <c r="I8316" s="16" t="n">
        <f aca="false">H8316/2_Girdiler!$B$17</f>
        <v>2.44691263910577</v>
      </c>
      <c r="J8316" s="16" t="n">
        <f aca="false">D8316+I8316</f>
        <v>16.0354411197442</v>
      </c>
    </row>
    <row r="8317" customFormat="false" ht="15" hidden="false" customHeight="false" outlineLevel="0" collapsed="false">
      <c r="A8317" s="0" t="n">
        <v>8305</v>
      </c>
      <c r="B8317" s="7" t="n">
        <v>0.103329</v>
      </c>
      <c r="C8317" s="7" t="n">
        <v>0.41261</v>
      </c>
      <c r="D8317" s="16" t="n">
        <f aca="false">LOGINV(B8317,$B$7,$C$7)</f>
        <v>6.69868023913782</v>
      </c>
      <c r="E8317" s="16" t="n">
        <f aca="false">LOGINV(C8317,$B$8,$C$8)</f>
        <v>94.6967178962472</v>
      </c>
      <c r="F8317" s="16" t="n">
        <f aca="false">$B$5/100*E8317*2_Girdiler!$B$14*2_Girdiler!$B$15*2_Girdiler!$B$16</f>
        <v>2.38256942226958</v>
      </c>
      <c r="G8317" s="16" t="n">
        <f aca="false">MIN(MATCH(F8317,2_Girdiler!$B$20:$I$20,1),7)</f>
        <v>1</v>
      </c>
      <c r="H8317" s="16" t="n">
        <f aca="false">IF(F8317&gt;=40,2_Girdiler!$I$21+(F8317-40)*(2_Girdiler!$I$21-2_Girdiler!$H$21)/(2_Girdiler!$I$20-2_Girdiler!$H$20),INDEX(2_Girdiler!$B$21:$I$21,G8317)+(F8317-INDEX(2_Girdiler!$B$20:$I$20,G8317))*(INDEX(2_Girdiler!$B$21:$I$21,G8317+1)-INDEX(2_Girdiler!$B$21:$I$21,G8317))/(INDEX(2_Girdiler!$B$20:$I$20,G8317+1)-INDEX(2_Girdiler!$B$20:$I$20,G8317)))</f>
        <v>5.24165272899308</v>
      </c>
      <c r="I8317" s="16" t="n">
        <f aca="false">H8317/2_Girdiler!$B$17</f>
        <v>2.10002112539787</v>
      </c>
      <c r="J8317" s="16" t="n">
        <f aca="false">D8317+I8317</f>
        <v>8.79870136453568</v>
      </c>
    </row>
    <row r="8318" customFormat="false" ht="15" hidden="false" customHeight="false" outlineLevel="0" collapsed="false">
      <c r="A8318" s="0" t="n">
        <v>8306</v>
      </c>
      <c r="B8318" s="7" t="n">
        <v>0.66845</v>
      </c>
      <c r="C8318" s="7" t="n">
        <v>0.939913</v>
      </c>
      <c r="D8318" s="16" t="n">
        <f aca="false">LOGINV(B8318,$B$7,$C$7)</f>
        <v>17.2640129221168</v>
      </c>
      <c r="E8318" s="16" t="n">
        <f aca="false">LOGINV(C8318,$B$8,$C$8)</f>
        <v>297.782766237189</v>
      </c>
      <c r="F8318" s="16" t="n">
        <f aca="false">$B$5/100*E8318*2_Girdiler!$B$14*2_Girdiler!$B$15*2_Girdiler!$B$16</f>
        <v>7.49221439852767</v>
      </c>
      <c r="G8318" s="16" t="n">
        <f aca="false">MIN(MATCH(F8318,2_Girdiler!$B$20:$I$20,1),7)</f>
        <v>2</v>
      </c>
      <c r="H8318" s="16" t="n">
        <f aca="false">IF(F8318&gt;=40,2_Girdiler!$I$21+(F8318-40)*(2_Girdiler!$I$21-2_Girdiler!$H$21)/(2_Girdiler!$I$20-2_Girdiler!$H$20),INDEX(2_Girdiler!$B$21:$I$21,G8318)+(F8318-INDEX(2_Girdiler!$B$20:$I$20,G8318))*(INDEX(2_Girdiler!$B$21:$I$21,G8318+1)-INDEX(2_Girdiler!$B$21:$I$21,G8318))/(INDEX(2_Girdiler!$B$20:$I$20,G8318+1)-INDEX(2_Girdiler!$B$20:$I$20,G8318)))</f>
        <v>14.9875430376443</v>
      </c>
      <c r="I8318" s="16" t="n">
        <f aca="false">H8318/2_Girdiler!$B$17</f>
        <v>6.00462461444081</v>
      </c>
      <c r="J8318" s="16" t="n">
        <f aca="false">D8318+I8318</f>
        <v>23.2686375365576</v>
      </c>
    </row>
    <row r="8319" customFormat="false" ht="15" hidden="false" customHeight="false" outlineLevel="0" collapsed="false">
      <c r="A8319" s="0" t="n">
        <v>8307</v>
      </c>
      <c r="B8319" s="7" t="n">
        <v>0.231552</v>
      </c>
      <c r="C8319" s="7" t="n">
        <v>0.227396</v>
      </c>
      <c r="D8319" s="16" t="n">
        <f aca="false">LOGINV(B8319,$B$7,$C$7)</f>
        <v>8.99627303546339</v>
      </c>
      <c r="E8319" s="16" t="n">
        <f aca="false">LOGINV(C8319,$B$8,$C$8)</f>
        <v>67.4070863420765</v>
      </c>
      <c r="F8319" s="16" t="n">
        <f aca="false">$B$5/100*E8319*2_Girdiler!$B$14*2_Girdiler!$B$15*2_Girdiler!$B$16</f>
        <v>1.69596229236665</v>
      </c>
      <c r="G8319" s="16" t="n">
        <f aca="false">MIN(MATCH(F8319,2_Girdiler!$B$20:$I$20,1),7)</f>
        <v>1</v>
      </c>
      <c r="H8319" s="16" t="n">
        <f aca="false">IF(F8319&gt;=40,2_Girdiler!$I$21+(F8319-40)*(2_Girdiler!$I$21-2_Girdiler!$H$21)/(2_Girdiler!$I$20-2_Girdiler!$H$20),INDEX(2_Girdiler!$B$21:$I$21,G8319)+(F8319-INDEX(2_Girdiler!$B$20:$I$20,G8319))*(INDEX(2_Girdiler!$B$21:$I$21,G8319+1)-INDEX(2_Girdiler!$B$21:$I$21,G8319))/(INDEX(2_Girdiler!$B$20:$I$20,G8319+1)-INDEX(2_Girdiler!$B$20:$I$20,G8319)))</f>
        <v>3.73111704320662</v>
      </c>
      <c r="I8319" s="16" t="n">
        <f aca="false">H8319/2_Girdiler!$B$17</f>
        <v>1.49483855897701</v>
      </c>
      <c r="J8319" s="16" t="n">
        <f aca="false">D8319+I8319</f>
        <v>10.4911115944404</v>
      </c>
    </row>
    <row r="8320" customFormat="false" ht="15" hidden="false" customHeight="false" outlineLevel="0" collapsed="false">
      <c r="A8320" s="0" t="n">
        <v>8308</v>
      </c>
      <c r="B8320" s="7" t="n">
        <v>0.363293</v>
      </c>
      <c r="C8320" s="7" t="n">
        <v>0.011076</v>
      </c>
      <c r="D8320" s="16" t="n">
        <f aca="false">LOGINV(B8320,$B$7,$C$7)</f>
        <v>11.1439156437888</v>
      </c>
      <c r="E8320" s="16" t="n">
        <f aca="false">LOGINV(C8320,$B$8,$C$8)</f>
        <v>24.9403149142849</v>
      </c>
      <c r="F8320" s="16" t="n">
        <f aca="false">$B$5/100*E8320*2_Girdiler!$B$14*2_Girdiler!$B$15*2_Girdiler!$B$16</f>
        <v>0.627498323243409</v>
      </c>
      <c r="G8320" s="16" t="n">
        <f aca="false">MIN(MATCH(F8320,2_Girdiler!$B$20:$I$20,1),7)</f>
        <v>1</v>
      </c>
      <c r="H8320" s="16" t="n">
        <f aca="false">IF(F8320&gt;=40,2_Girdiler!$I$21+(F8320-40)*(2_Girdiler!$I$21-2_Girdiler!$H$21)/(2_Girdiler!$I$20-2_Girdiler!$H$20),INDEX(2_Girdiler!$B$21:$I$21,G8320)+(F8320-INDEX(2_Girdiler!$B$20:$I$20,G8320))*(INDEX(2_Girdiler!$B$21:$I$21,G8320+1)-INDEX(2_Girdiler!$B$21:$I$21,G8320))/(INDEX(2_Girdiler!$B$20:$I$20,G8320+1)-INDEX(2_Girdiler!$B$20:$I$20,G8320)))</f>
        <v>1.3804963111355</v>
      </c>
      <c r="I8320" s="16" t="n">
        <f aca="false">H8320/2_Girdiler!$B$17</f>
        <v>0.553083457986979</v>
      </c>
      <c r="J8320" s="16" t="n">
        <f aca="false">D8320+I8320</f>
        <v>11.6969991017758</v>
      </c>
    </row>
    <row r="8321" customFormat="false" ht="15" hidden="false" customHeight="false" outlineLevel="0" collapsed="false">
      <c r="A8321" s="0" t="n">
        <v>8309</v>
      </c>
      <c r="B8321" s="7" t="n">
        <v>0.872396</v>
      </c>
      <c r="C8321" s="7" t="n">
        <v>0.454571</v>
      </c>
      <c r="D8321" s="16" t="n">
        <f aca="false">LOGINV(B8321,$B$7,$C$7)</f>
        <v>25.5338337991047</v>
      </c>
      <c r="E8321" s="16" t="n">
        <f aca="false">LOGINV(C8321,$B$8,$C$8)</f>
        <v>101.449798788445</v>
      </c>
      <c r="F8321" s="16" t="n">
        <f aca="false">$B$5/100*E8321*2_Girdiler!$B$14*2_Girdiler!$B$15*2_Girdiler!$B$16</f>
        <v>2.55247693751728</v>
      </c>
      <c r="G8321" s="16" t="n">
        <f aca="false">MIN(MATCH(F8321,2_Girdiler!$B$20:$I$20,1),7)</f>
        <v>1</v>
      </c>
      <c r="H8321" s="16" t="n">
        <f aca="false">IF(F8321&gt;=40,2_Girdiler!$I$21+(F8321-40)*(2_Girdiler!$I$21-2_Girdiler!$H$21)/(2_Girdiler!$I$20-2_Girdiler!$H$20),INDEX(2_Girdiler!$B$21:$I$21,G8321)+(F8321-INDEX(2_Girdiler!$B$20:$I$20,G8321))*(INDEX(2_Girdiler!$B$21:$I$21,G8321+1)-INDEX(2_Girdiler!$B$21:$I$21,G8321))/(INDEX(2_Girdiler!$B$20:$I$20,G8321+1)-INDEX(2_Girdiler!$B$20:$I$20,G8321)))</f>
        <v>5.61544926253802</v>
      </c>
      <c r="I8321" s="16" t="n">
        <f aca="false">H8321/2_Girdiler!$B$17</f>
        <v>2.24977935197837</v>
      </c>
      <c r="J8321" s="16" t="n">
        <f aca="false">D8321+I8321</f>
        <v>27.7836131510831</v>
      </c>
    </row>
    <row r="8322" customFormat="false" ht="15" hidden="false" customHeight="false" outlineLevel="0" collapsed="false">
      <c r="A8322" s="0" t="n">
        <v>8310</v>
      </c>
      <c r="B8322" s="7" t="n">
        <v>0.146298</v>
      </c>
      <c r="C8322" s="7" t="n">
        <v>0.324214</v>
      </c>
      <c r="D8322" s="16" t="n">
        <f aca="false">LOGINV(B8322,$B$7,$C$7)</f>
        <v>7.53205450697381</v>
      </c>
      <c r="E8322" s="16" t="n">
        <f aca="false">LOGINV(C8322,$B$8,$C$8)</f>
        <v>81.3625605202061</v>
      </c>
      <c r="F8322" s="16" t="n">
        <f aca="false">$B$5/100*E8322*2_Girdiler!$B$14*2_Girdiler!$B$15*2_Girdiler!$B$16</f>
        <v>2.04708202268839</v>
      </c>
      <c r="G8322" s="16" t="n">
        <f aca="false">MIN(MATCH(F8322,2_Girdiler!$B$20:$I$20,1),7)</f>
        <v>1</v>
      </c>
      <c r="H8322" s="16" t="n">
        <f aca="false">IF(F8322&gt;=40,2_Girdiler!$I$21+(F8322-40)*(2_Girdiler!$I$21-2_Girdiler!$H$21)/(2_Girdiler!$I$20-2_Girdiler!$H$20),INDEX(2_Girdiler!$B$21:$I$21,G8322)+(F8322-INDEX(2_Girdiler!$B$20:$I$20,G8322))*(INDEX(2_Girdiler!$B$21:$I$21,G8322+1)-INDEX(2_Girdiler!$B$21:$I$21,G8322))/(INDEX(2_Girdiler!$B$20:$I$20,G8322+1)-INDEX(2_Girdiler!$B$20:$I$20,G8322)))</f>
        <v>4.50358044991445</v>
      </c>
      <c r="I8322" s="16" t="n">
        <f aca="false">H8322/2_Girdiler!$B$17</f>
        <v>1.8043190905106</v>
      </c>
      <c r="J8322" s="16" t="n">
        <f aca="false">D8322+I8322</f>
        <v>9.3363735974844</v>
      </c>
    </row>
    <row r="8323" customFormat="false" ht="15" hidden="false" customHeight="false" outlineLevel="0" collapsed="false">
      <c r="A8323" s="0" t="n">
        <v>8311</v>
      </c>
      <c r="B8323" s="7" t="n">
        <v>0.169351</v>
      </c>
      <c r="C8323" s="7" t="n">
        <v>0.875273</v>
      </c>
      <c r="D8323" s="16" t="n">
        <f aca="false">LOGINV(B8323,$B$7,$C$7)</f>
        <v>7.94479489986539</v>
      </c>
      <c r="E8323" s="16" t="n">
        <f aca="false">LOGINV(C8323,$B$8,$C$8)</f>
        <v>229.668346657738</v>
      </c>
      <c r="F8323" s="16" t="n">
        <f aca="false">$B$5/100*E8323*2_Girdiler!$B$14*2_Girdiler!$B$15*2_Girdiler!$B$16</f>
        <v>5.7784556019087</v>
      </c>
      <c r="G8323" s="16" t="n">
        <f aca="false">MIN(MATCH(F8323,2_Girdiler!$B$20:$I$20,1),7)</f>
        <v>2</v>
      </c>
      <c r="H8323" s="16" t="n">
        <f aca="false">IF(F8323&gt;=40,2_Girdiler!$I$21+(F8323-40)*(2_Girdiler!$I$21-2_Girdiler!$H$21)/(2_Girdiler!$I$20-2_Girdiler!$H$20),INDEX(2_Girdiler!$B$21:$I$21,G8323)+(F8323-INDEX(2_Girdiler!$B$20:$I$20,G8323))*(INDEX(2_Girdiler!$B$21:$I$21,G8323+1)-INDEX(2_Girdiler!$B$21:$I$21,G8323))/(INDEX(2_Girdiler!$B$20:$I$20,G8323+1)-INDEX(2_Girdiler!$B$20:$I$20,G8323)))</f>
        <v>12.2455289630539</v>
      </c>
      <c r="I8323" s="16" t="n">
        <f aca="false">H8323/2_Girdiler!$B$17</f>
        <v>4.90606128327481</v>
      </c>
      <c r="J8323" s="16" t="n">
        <f aca="false">D8323+I8323</f>
        <v>12.8508561831402</v>
      </c>
    </row>
    <row r="8324" customFormat="false" ht="15" hidden="false" customHeight="false" outlineLevel="0" collapsed="false">
      <c r="A8324" s="0" t="n">
        <v>8312</v>
      </c>
      <c r="B8324" s="7" t="n">
        <v>0.642782</v>
      </c>
      <c r="C8324" s="7" t="n">
        <v>0.282959</v>
      </c>
      <c r="D8324" s="16" t="n">
        <f aca="false">LOGINV(B8324,$B$7,$C$7)</f>
        <v>16.605856279136</v>
      </c>
      <c r="E8324" s="16" t="n">
        <f aca="false">LOGINV(C8324,$B$8,$C$8)</f>
        <v>75.3892422052355</v>
      </c>
      <c r="F8324" s="16" t="n">
        <f aca="false">$B$5/100*E8324*2_Girdiler!$B$14*2_Girdiler!$B$15*2_Girdiler!$B$16</f>
        <v>1.89679333388372</v>
      </c>
      <c r="G8324" s="16" t="n">
        <f aca="false">MIN(MATCH(F8324,2_Girdiler!$B$20:$I$20,1),7)</f>
        <v>1</v>
      </c>
      <c r="H8324" s="16" t="n">
        <f aca="false">IF(F8324&gt;=40,2_Girdiler!$I$21+(F8324-40)*(2_Girdiler!$I$21-2_Girdiler!$H$21)/(2_Girdiler!$I$20-2_Girdiler!$H$20),INDEX(2_Girdiler!$B$21:$I$21,G8324)+(F8324-INDEX(2_Girdiler!$B$20:$I$20,G8324))*(INDEX(2_Girdiler!$B$21:$I$21,G8324+1)-INDEX(2_Girdiler!$B$21:$I$21,G8324))/(INDEX(2_Girdiler!$B$20:$I$20,G8324+1)-INDEX(2_Girdiler!$B$20:$I$20,G8324)))</f>
        <v>4.17294533454419</v>
      </c>
      <c r="I8324" s="16" t="n">
        <f aca="false">H8324/2_Girdiler!$B$17</f>
        <v>1.67185309877572</v>
      </c>
      <c r="J8324" s="16" t="n">
        <f aca="false">D8324+I8324</f>
        <v>18.2777093779117</v>
      </c>
    </row>
    <row r="8325" customFormat="false" ht="15" hidden="false" customHeight="false" outlineLevel="0" collapsed="false">
      <c r="A8325" s="0" t="n">
        <v>8313</v>
      </c>
      <c r="B8325" s="7" t="n">
        <v>0.566714</v>
      </c>
      <c r="C8325" s="7" t="n">
        <v>0.235592</v>
      </c>
      <c r="D8325" s="16" t="n">
        <f aca="false">LOGINV(B8325,$B$7,$C$7)</f>
        <v>14.8715678424489</v>
      </c>
      <c r="E8325" s="16" t="n">
        <f aca="false">LOGINV(C8325,$B$8,$C$8)</f>
        <v>68.5875840325748</v>
      </c>
      <c r="F8325" s="16" t="n">
        <f aca="false">$B$5/100*E8325*2_Girdiler!$B$14*2_Girdiler!$B$15*2_Girdiler!$B$16</f>
        <v>1.72566361425958</v>
      </c>
      <c r="G8325" s="16" t="n">
        <f aca="false">MIN(MATCH(F8325,2_Girdiler!$B$20:$I$20,1),7)</f>
        <v>1</v>
      </c>
      <c r="H8325" s="16" t="n">
        <f aca="false">IF(F8325&gt;=40,2_Girdiler!$I$21+(F8325-40)*(2_Girdiler!$I$21-2_Girdiler!$H$21)/(2_Girdiler!$I$20-2_Girdiler!$H$20),INDEX(2_Girdiler!$B$21:$I$21,G8325)+(F8325-INDEX(2_Girdiler!$B$20:$I$20,G8325))*(INDEX(2_Girdiler!$B$21:$I$21,G8325+1)-INDEX(2_Girdiler!$B$21:$I$21,G8325))/(INDEX(2_Girdiler!$B$20:$I$20,G8325+1)-INDEX(2_Girdiler!$B$20:$I$20,G8325)))</f>
        <v>3.79645995137108</v>
      </c>
      <c r="I8325" s="16" t="n">
        <f aca="false">H8325/2_Girdiler!$B$17</f>
        <v>1.52101760872239</v>
      </c>
      <c r="J8325" s="16" t="n">
        <f aca="false">D8325+I8325</f>
        <v>16.3925854511713</v>
      </c>
    </row>
    <row r="8326" customFormat="false" ht="15" hidden="false" customHeight="false" outlineLevel="0" collapsed="false">
      <c r="A8326" s="0" t="n">
        <v>8314</v>
      </c>
      <c r="B8326" s="7" t="n">
        <v>0.99438</v>
      </c>
      <c r="C8326" s="7" t="n">
        <v>0.509254</v>
      </c>
      <c r="D8326" s="16" t="n">
        <f aca="false">LOGINV(B8326,$B$7,$C$7)</f>
        <v>55.6393783896307</v>
      </c>
      <c r="E8326" s="16" t="n">
        <f aca="false">LOGINV(C8326,$B$8,$C$8)</f>
        <v>110.852851961765</v>
      </c>
      <c r="F8326" s="16" t="n">
        <f aca="false">$B$5/100*E8326*2_Girdiler!$B$14*2_Girdiler!$B$15*2_Girdiler!$B$16</f>
        <v>2.789057755358</v>
      </c>
      <c r="G8326" s="16" t="n">
        <f aca="false">MIN(MATCH(F8326,2_Girdiler!$B$20:$I$20,1),7)</f>
        <v>1</v>
      </c>
      <c r="H8326" s="16" t="n">
        <f aca="false">IF(F8326&gt;=40,2_Girdiler!$I$21+(F8326-40)*(2_Girdiler!$I$21-2_Girdiler!$H$21)/(2_Girdiler!$I$20-2_Girdiler!$H$20),INDEX(2_Girdiler!$B$21:$I$21,G8326)+(F8326-INDEX(2_Girdiler!$B$20:$I$20,G8326))*(INDEX(2_Girdiler!$B$21:$I$21,G8326+1)-INDEX(2_Girdiler!$B$21:$I$21,G8326))/(INDEX(2_Girdiler!$B$20:$I$20,G8326+1)-INDEX(2_Girdiler!$B$20:$I$20,G8326)))</f>
        <v>6.1359270617876</v>
      </c>
      <c r="I8326" s="16" t="n">
        <f aca="false">H8326/2_Girdiler!$B$17</f>
        <v>2.45830411129311</v>
      </c>
      <c r="J8326" s="16" t="n">
        <f aca="false">D8326+I8326</f>
        <v>58.0976825009238</v>
      </c>
    </row>
    <row r="8327" customFormat="false" ht="15" hidden="false" customHeight="false" outlineLevel="0" collapsed="false">
      <c r="A8327" s="0" t="n">
        <v>8315</v>
      </c>
      <c r="B8327" s="7" t="n">
        <v>0.766066</v>
      </c>
      <c r="C8327" s="7" t="n">
        <v>0.639657</v>
      </c>
      <c r="D8327" s="16" t="n">
        <f aca="false">LOGINV(B8327,$B$7,$C$7)</f>
        <v>20.2964465471664</v>
      </c>
      <c r="E8327" s="16" t="n">
        <f aca="false">LOGINV(C8327,$B$8,$C$8)</f>
        <v>137.55481845638</v>
      </c>
      <c r="F8327" s="16" t="n">
        <f aca="false">$B$5/100*E8327*2_Girdiler!$B$14*2_Girdiler!$B$15*2_Girdiler!$B$16</f>
        <v>3.46087923236253</v>
      </c>
      <c r="G8327" s="16" t="n">
        <f aca="false">MIN(MATCH(F8327,2_Girdiler!$B$20:$I$20,1),7)</f>
        <v>1</v>
      </c>
      <c r="H8327" s="16" t="n">
        <f aca="false">IF(F8327&gt;=40,2_Girdiler!$I$21+(F8327-40)*(2_Girdiler!$I$21-2_Girdiler!$H$21)/(2_Girdiler!$I$20-2_Girdiler!$H$20),INDEX(2_Girdiler!$B$21:$I$21,G8327)+(F8327-INDEX(2_Girdiler!$B$20:$I$20,G8327))*(INDEX(2_Girdiler!$B$21:$I$21,G8327+1)-INDEX(2_Girdiler!$B$21:$I$21,G8327))/(INDEX(2_Girdiler!$B$20:$I$20,G8327+1)-INDEX(2_Girdiler!$B$20:$I$20,G8327)))</f>
        <v>7.61393431119757</v>
      </c>
      <c r="I8327" s="16" t="n">
        <f aca="false">H8327/2_Girdiler!$B$17</f>
        <v>3.05045445160159</v>
      </c>
      <c r="J8327" s="16" t="n">
        <f aca="false">D8327+I8327</f>
        <v>23.346900998768</v>
      </c>
    </row>
    <row r="8328" customFormat="false" ht="15" hidden="false" customHeight="false" outlineLevel="0" collapsed="false">
      <c r="A8328" s="0" t="n">
        <v>8316</v>
      </c>
      <c r="B8328" s="7" t="n">
        <v>0.358775</v>
      </c>
      <c r="C8328" s="7" t="n">
        <v>0.122357</v>
      </c>
      <c r="D8328" s="16" t="n">
        <f aca="false">LOGINV(B8328,$B$7,$C$7)</f>
        <v>11.0692263715468</v>
      </c>
      <c r="E8328" s="16" t="n">
        <f aca="false">LOGINV(C8328,$B$8,$C$8)</f>
        <v>51.5384851513568</v>
      </c>
      <c r="F8328" s="16" t="n">
        <f aca="false">$B$5/100*E8328*2_Girdiler!$B$14*2_Girdiler!$B$15*2_Girdiler!$B$16</f>
        <v>1.29670828640814</v>
      </c>
      <c r="G8328" s="16" t="n">
        <f aca="false">MIN(MATCH(F8328,2_Girdiler!$B$20:$I$20,1),7)</f>
        <v>1</v>
      </c>
      <c r="H8328" s="16" t="n">
        <f aca="false">IF(F8328&gt;=40,2_Girdiler!$I$21+(F8328-40)*(2_Girdiler!$I$21-2_Girdiler!$H$21)/(2_Girdiler!$I$20-2_Girdiler!$H$20),INDEX(2_Girdiler!$B$21:$I$21,G8328)+(F8328-INDEX(2_Girdiler!$B$20:$I$20,G8328))*(INDEX(2_Girdiler!$B$21:$I$21,G8328+1)-INDEX(2_Girdiler!$B$21:$I$21,G8328))/(INDEX(2_Girdiler!$B$20:$I$20,G8328+1)-INDEX(2_Girdiler!$B$20:$I$20,G8328)))</f>
        <v>2.8527582300979</v>
      </c>
      <c r="I8328" s="16" t="n">
        <f aca="false">H8328/2_Girdiler!$B$17</f>
        <v>1.1429319832123</v>
      </c>
      <c r="J8328" s="16" t="n">
        <f aca="false">D8328+I8328</f>
        <v>12.2121583547591</v>
      </c>
    </row>
    <row r="8329" customFormat="false" ht="15" hidden="false" customHeight="false" outlineLevel="0" collapsed="false">
      <c r="A8329" s="0" t="n">
        <v>8317</v>
      </c>
      <c r="B8329" s="7" t="n">
        <v>0.989772</v>
      </c>
      <c r="C8329" s="7" t="n">
        <v>0.031257</v>
      </c>
      <c r="D8329" s="16" t="n">
        <f aca="false">LOGINV(B8329,$B$7,$C$7)</f>
        <v>49.2931294503853</v>
      </c>
      <c r="E8329" s="16" t="n">
        <f aca="false">LOGINV(C8329,$B$8,$C$8)</f>
        <v>32.8154647410169</v>
      </c>
      <c r="F8329" s="16" t="n">
        <f aca="false">$B$5/100*E8329*2_Girdiler!$B$14*2_Girdiler!$B$15*2_Girdiler!$B$16</f>
        <v>0.825637092883985</v>
      </c>
      <c r="G8329" s="16" t="n">
        <f aca="false">MIN(MATCH(F8329,2_Girdiler!$B$20:$I$20,1),7)</f>
        <v>1</v>
      </c>
      <c r="H8329" s="16" t="n">
        <f aca="false">IF(F8329&gt;=40,2_Girdiler!$I$21+(F8329-40)*(2_Girdiler!$I$21-2_Girdiler!$H$21)/(2_Girdiler!$I$20-2_Girdiler!$H$20),INDEX(2_Girdiler!$B$21:$I$21,G8329)+(F8329-INDEX(2_Girdiler!$B$20:$I$20,G8329))*(INDEX(2_Girdiler!$B$21:$I$21,G8329+1)-INDEX(2_Girdiler!$B$21:$I$21,G8329))/(INDEX(2_Girdiler!$B$20:$I$20,G8329+1)-INDEX(2_Girdiler!$B$20:$I$20,G8329)))</f>
        <v>1.81640160434477</v>
      </c>
      <c r="I8329" s="16" t="n">
        <f aca="false">H8329/2_Girdiler!$B$17</f>
        <v>0.727725001740692</v>
      </c>
      <c r="J8329" s="16" t="n">
        <f aca="false">D8329+I8329</f>
        <v>50.020854452126</v>
      </c>
    </row>
    <row r="8330" customFormat="false" ht="15" hidden="false" customHeight="false" outlineLevel="0" collapsed="false">
      <c r="A8330" s="0" t="n">
        <v>8318</v>
      </c>
      <c r="B8330" s="7" t="n">
        <v>0.415984</v>
      </c>
      <c r="C8330" s="7" t="n">
        <v>0.404029</v>
      </c>
      <c r="D8330" s="16" t="n">
        <f aca="false">LOGINV(B8330,$B$7,$C$7)</f>
        <v>12.0315439299183</v>
      </c>
      <c r="E8330" s="16" t="n">
        <f aca="false">LOGINV(C8330,$B$8,$C$8)</f>
        <v>93.355652529616</v>
      </c>
      <c r="F8330" s="16" t="n">
        <f aca="false">$B$5/100*E8330*2_Girdiler!$B$14*2_Girdiler!$B$15*2_Girdiler!$B$16</f>
        <v>2.34882821764514</v>
      </c>
      <c r="G8330" s="16" t="n">
        <f aca="false">MIN(MATCH(F8330,2_Girdiler!$B$20:$I$20,1),7)</f>
        <v>1</v>
      </c>
      <c r="H8330" s="16" t="n">
        <f aca="false">IF(F8330&gt;=40,2_Girdiler!$I$21+(F8330-40)*(2_Girdiler!$I$21-2_Girdiler!$H$21)/(2_Girdiler!$I$20-2_Girdiler!$H$20),INDEX(2_Girdiler!$B$21:$I$21,G8330)+(F8330-INDEX(2_Girdiler!$B$20:$I$20,G8330))*(INDEX(2_Girdiler!$B$21:$I$21,G8330+1)-INDEX(2_Girdiler!$B$21:$I$21,G8330))/(INDEX(2_Girdiler!$B$20:$I$20,G8330+1)-INDEX(2_Girdiler!$B$20:$I$20,G8330)))</f>
        <v>5.16742207881931</v>
      </c>
      <c r="I8330" s="16" t="n">
        <f aca="false">H8330/2_Girdiler!$B$17</f>
        <v>2.07028128157825</v>
      </c>
      <c r="J8330" s="16" t="n">
        <f aca="false">D8330+I8330</f>
        <v>14.1018252114966</v>
      </c>
    </row>
    <row r="8331" customFormat="false" ht="15" hidden="false" customHeight="false" outlineLevel="0" collapsed="false">
      <c r="A8331" s="0" t="n">
        <v>8319</v>
      </c>
      <c r="B8331" s="7" t="n">
        <v>0.345687</v>
      </c>
      <c r="C8331" s="7" t="n">
        <v>0.310131</v>
      </c>
      <c r="D8331" s="16" t="n">
        <f aca="false">LOGINV(B8331,$B$7,$C$7)</f>
        <v>10.8538205558674</v>
      </c>
      <c r="E8331" s="16" t="n">
        <f aca="false">LOGINV(C8331,$B$8,$C$8)</f>
        <v>79.3126280918139</v>
      </c>
      <c r="F8331" s="16" t="n">
        <f aca="false">$B$5/100*E8331*2_Girdiler!$B$14*2_Girdiler!$B$15*2_Girdiler!$B$16</f>
        <v>1.99550572279004</v>
      </c>
      <c r="G8331" s="16" t="n">
        <f aca="false">MIN(MATCH(F8331,2_Girdiler!$B$20:$I$20,1),7)</f>
        <v>1</v>
      </c>
      <c r="H8331" s="16" t="n">
        <f aca="false">IF(F8331&gt;=40,2_Girdiler!$I$21+(F8331-40)*(2_Girdiler!$I$21-2_Girdiler!$H$21)/(2_Girdiler!$I$20-2_Girdiler!$H$20),INDEX(2_Girdiler!$B$21:$I$21,G8331)+(F8331-INDEX(2_Girdiler!$B$20:$I$20,G8331))*(INDEX(2_Girdiler!$B$21:$I$21,G8331+1)-INDEX(2_Girdiler!$B$21:$I$21,G8331))/(INDEX(2_Girdiler!$B$20:$I$20,G8331+1)-INDEX(2_Girdiler!$B$20:$I$20,G8331)))</f>
        <v>4.39011259013808</v>
      </c>
      <c r="I8331" s="16" t="n">
        <f aca="false">H8331/2_Girdiler!$B$17</f>
        <v>1.7588592107925</v>
      </c>
      <c r="J8331" s="16" t="n">
        <f aca="false">D8331+I8331</f>
        <v>12.6126797666599</v>
      </c>
    </row>
    <row r="8332" customFormat="false" ht="15" hidden="false" customHeight="false" outlineLevel="0" collapsed="false">
      <c r="A8332" s="0" t="n">
        <v>8320</v>
      </c>
      <c r="B8332" s="7" t="n">
        <v>0.675141</v>
      </c>
      <c r="C8332" s="7" t="n">
        <v>0.43845</v>
      </c>
      <c r="D8332" s="16" t="n">
        <f aca="false">LOGINV(B8332,$B$7,$C$7)</f>
        <v>17.4431222584937</v>
      </c>
      <c r="E8332" s="16" t="n">
        <f aca="false">LOGINV(C8332,$B$8,$C$8)</f>
        <v>98.8141696348394</v>
      </c>
      <c r="F8332" s="16" t="n">
        <f aca="false">$B$5/100*E8332*2_Girdiler!$B$14*2_Girdiler!$B$15*2_Girdiler!$B$16</f>
        <v>2.48616450801256</v>
      </c>
      <c r="G8332" s="16" t="n">
        <f aca="false">MIN(MATCH(F8332,2_Girdiler!$B$20:$I$20,1),7)</f>
        <v>1</v>
      </c>
      <c r="H8332" s="16" t="n">
        <f aca="false">IF(F8332&gt;=40,2_Girdiler!$I$21+(F8332-40)*(2_Girdiler!$I$21-2_Girdiler!$H$21)/(2_Girdiler!$I$20-2_Girdiler!$H$20),INDEX(2_Girdiler!$B$21:$I$21,G8332)+(F8332-INDEX(2_Girdiler!$B$20:$I$20,G8332))*(INDEX(2_Girdiler!$B$21:$I$21,G8332+1)-INDEX(2_Girdiler!$B$21:$I$21,G8332))/(INDEX(2_Girdiler!$B$20:$I$20,G8332+1)-INDEX(2_Girdiler!$B$20:$I$20,G8332)))</f>
        <v>5.46956191762763</v>
      </c>
      <c r="I8332" s="16" t="n">
        <f aca="false">H8332/2_Girdiler!$B$17</f>
        <v>2.19133089648543</v>
      </c>
      <c r="J8332" s="16" t="n">
        <f aca="false">D8332+I8332</f>
        <v>19.6344531549792</v>
      </c>
    </row>
    <row r="8333" customFormat="false" ht="15" hidden="false" customHeight="false" outlineLevel="0" collapsed="false">
      <c r="A8333" s="0" t="n">
        <v>8321</v>
      </c>
      <c r="B8333" s="7" t="n">
        <v>0.637273</v>
      </c>
      <c r="C8333" s="7" t="n">
        <v>0.720065</v>
      </c>
      <c r="D8333" s="16" t="n">
        <f aca="false">LOGINV(B8333,$B$7,$C$7)</f>
        <v>16.4701099821627</v>
      </c>
      <c r="E8333" s="16" t="n">
        <f aca="false">LOGINV(C8333,$B$8,$C$8)</f>
        <v>159.107156796164</v>
      </c>
      <c r="F8333" s="16" t="n">
        <f aca="false">$B$5/100*E8333*2_Girdiler!$B$14*2_Girdiler!$B$15*2_Girdiler!$B$16</f>
        <v>4.00313606499148</v>
      </c>
      <c r="G8333" s="16" t="n">
        <f aca="false">MIN(MATCH(F8333,2_Girdiler!$B$20:$I$20,1),7)</f>
        <v>1</v>
      </c>
      <c r="H8333" s="16" t="n">
        <f aca="false">IF(F8333&gt;=40,2_Girdiler!$I$21+(F8333-40)*(2_Girdiler!$I$21-2_Girdiler!$H$21)/(2_Girdiler!$I$20-2_Girdiler!$H$20),INDEX(2_Girdiler!$B$21:$I$21,G8333)+(F8333-INDEX(2_Girdiler!$B$20:$I$20,G8333))*(INDEX(2_Girdiler!$B$21:$I$21,G8333+1)-INDEX(2_Girdiler!$B$21:$I$21,G8333))/(INDEX(2_Girdiler!$B$20:$I$20,G8333+1)-INDEX(2_Girdiler!$B$20:$I$20,G8333)))</f>
        <v>8.80689934298126</v>
      </c>
      <c r="I8333" s="16" t="n">
        <f aca="false">H8333/2_Girdiler!$B$17</f>
        <v>3.52840518548929</v>
      </c>
      <c r="J8333" s="16" t="n">
        <f aca="false">D8333+I8333</f>
        <v>19.998515167652</v>
      </c>
    </row>
    <row r="8334" customFormat="false" ht="15" hidden="false" customHeight="false" outlineLevel="0" collapsed="false">
      <c r="A8334" s="0" t="n">
        <v>8322</v>
      </c>
      <c r="B8334" s="7" t="n">
        <v>0.933922</v>
      </c>
      <c r="C8334" s="7" t="n">
        <v>0.257829</v>
      </c>
      <c r="D8334" s="16" t="n">
        <f aca="false">LOGINV(B8334,$B$7,$C$7)</f>
        <v>31.344900158344</v>
      </c>
      <c r="E8334" s="16" t="n">
        <f aca="false">LOGINV(C8334,$B$8,$C$8)</f>
        <v>71.7810057652527</v>
      </c>
      <c r="F8334" s="16" t="n">
        <f aca="false">$B$5/100*E8334*2_Girdiler!$B$14*2_Girdiler!$B$15*2_Girdiler!$B$16</f>
        <v>1.80601010505376</v>
      </c>
      <c r="G8334" s="16" t="n">
        <f aca="false">MIN(MATCH(F8334,2_Girdiler!$B$20:$I$20,1),7)</f>
        <v>1</v>
      </c>
      <c r="H8334" s="16" t="n">
        <f aca="false">IF(F8334&gt;=40,2_Girdiler!$I$21+(F8334-40)*(2_Girdiler!$I$21-2_Girdiler!$H$21)/(2_Girdiler!$I$20-2_Girdiler!$H$20),INDEX(2_Girdiler!$B$21:$I$21,G8334)+(F8334-INDEX(2_Girdiler!$B$20:$I$20,G8334))*(INDEX(2_Girdiler!$B$21:$I$21,G8334+1)-INDEX(2_Girdiler!$B$21:$I$21,G8334))/(INDEX(2_Girdiler!$B$20:$I$20,G8334+1)-INDEX(2_Girdiler!$B$20:$I$20,G8334)))</f>
        <v>3.97322223111827</v>
      </c>
      <c r="I8334" s="16" t="n">
        <f aca="false">H8334/2_Girdiler!$B$17</f>
        <v>1.59183582977495</v>
      </c>
      <c r="J8334" s="16" t="n">
        <f aca="false">D8334+I8334</f>
        <v>32.936735988119</v>
      </c>
    </row>
    <row r="8335" customFormat="false" ht="15" hidden="false" customHeight="false" outlineLevel="0" collapsed="false">
      <c r="A8335" s="0" t="n">
        <v>8323</v>
      </c>
      <c r="B8335" s="7" t="n">
        <v>0.799548</v>
      </c>
      <c r="C8335" s="7" t="n">
        <v>0.897141</v>
      </c>
      <c r="D8335" s="16" t="n">
        <f aca="false">LOGINV(B8335,$B$7,$C$7)</f>
        <v>21.6286832240607</v>
      </c>
      <c r="E8335" s="16" t="n">
        <f aca="false">LOGINV(C8335,$B$8,$C$8)</f>
        <v>247.166632647505</v>
      </c>
      <c r="F8335" s="16" t="n">
        <f aca="false">$B$5/100*E8335*2_Girdiler!$B$14*2_Girdiler!$B$15*2_Girdiler!$B$16</f>
        <v>6.21871247741124</v>
      </c>
      <c r="G8335" s="16" t="n">
        <f aca="false">MIN(MATCH(F8335,2_Girdiler!$B$20:$I$20,1),7)</f>
        <v>2</v>
      </c>
      <c r="H8335" s="16" t="n">
        <f aca="false">IF(F8335&gt;=40,2_Girdiler!$I$21+(F8335-40)*(2_Girdiler!$I$21-2_Girdiler!$H$21)/(2_Girdiler!$I$20-2_Girdiler!$H$20),INDEX(2_Girdiler!$B$21:$I$21,G8335)+(F8335-INDEX(2_Girdiler!$B$20:$I$20,G8335))*(INDEX(2_Girdiler!$B$21:$I$21,G8335+1)-INDEX(2_Girdiler!$B$21:$I$21,G8335))/(INDEX(2_Girdiler!$B$20:$I$20,G8335+1)-INDEX(2_Girdiler!$B$20:$I$20,G8335)))</f>
        <v>12.949939963858</v>
      </c>
      <c r="I8335" s="16" t="n">
        <f aca="false">H8335/2_Girdiler!$B$17</f>
        <v>5.18827722910977</v>
      </c>
      <c r="J8335" s="16" t="n">
        <f aca="false">D8335+I8335</f>
        <v>26.8169604531705</v>
      </c>
    </row>
    <row r="8336" customFormat="false" ht="15" hidden="false" customHeight="false" outlineLevel="0" collapsed="false">
      <c r="A8336" s="0" t="n">
        <v>8324</v>
      </c>
      <c r="B8336" s="7" t="n">
        <v>0.990722</v>
      </c>
      <c r="C8336" s="7" t="n">
        <v>0.587868</v>
      </c>
      <c r="D8336" s="16" t="n">
        <f aca="false">LOGINV(B8336,$B$7,$C$7)</f>
        <v>50.3050256570532</v>
      </c>
      <c r="E8336" s="16" t="n">
        <f aca="false">LOGINV(C8336,$B$8,$C$8)</f>
        <v>126.036487034045</v>
      </c>
      <c r="F8336" s="16" t="n">
        <f aca="false">$B$5/100*E8336*2_Girdiler!$B$14*2_Girdiler!$B$15*2_Girdiler!$B$16</f>
        <v>3.17107801377656</v>
      </c>
      <c r="G8336" s="16" t="n">
        <f aca="false">MIN(MATCH(F8336,2_Girdiler!$B$20:$I$20,1),7)</f>
        <v>1</v>
      </c>
      <c r="H8336" s="16" t="n">
        <f aca="false">IF(F8336&gt;=40,2_Girdiler!$I$21+(F8336-40)*(2_Girdiler!$I$21-2_Girdiler!$H$21)/(2_Girdiler!$I$20-2_Girdiler!$H$20),INDEX(2_Girdiler!$B$21:$I$21,G8336)+(F8336-INDEX(2_Girdiler!$B$20:$I$20,G8336))*(INDEX(2_Girdiler!$B$21:$I$21,G8336+1)-INDEX(2_Girdiler!$B$21:$I$21,G8336))/(INDEX(2_Girdiler!$B$20:$I$20,G8336+1)-INDEX(2_Girdiler!$B$20:$I$20,G8336)))</f>
        <v>6.97637163030843</v>
      </c>
      <c r="I8336" s="16" t="n">
        <f aca="false">H8336/2_Girdiler!$B$17</f>
        <v>2.79502068521972</v>
      </c>
      <c r="J8336" s="16" t="n">
        <f aca="false">D8336+I8336</f>
        <v>53.1000463422729</v>
      </c>
    </row>
    <row r="8337" customFormat="false" ht="15" hidden="false" customHeight="false" outlineLevel="0" collapsed="false">
      <c r="A8337" s="0" t="n">
        <v>8325</v>
      </c>
      <c r="B8337" s="7" t="n">
        <v>0.778976</v>
      </c>
      <c r="C8337" s="7" t="n">
        <v>0.05074</v>
      </c>
      <c r="D8337" s="16" t="n">
        <f aca="false">LOGINV(B8337,$B$7,$C$7)</f>
        <v>20.7863260675943</v>
      </c>
      <c r="E8337" s="16" t="n">
        <f aca="false">LOGINV(C8337,$B$8,$C$8)</f>
        <v>37.9428276913248</v>
      </c>
      <c r="F8337" s="16" t="n">
        <f aca="false">$B$5/100*E8337*2_Girdiler!$B$14*2_Girdiler!$B$15*2_Girdiler!$B$16</f>
        <v>0.954641544713733</v>
      </c>
      <c r="G8337" s="16" t="n">
        <f aca="false">MIN(MATCH(F8337,2_Girdiler!$B$20:$I$20,1),7)</f>
        <v>1</v>
      </c>
      <c r="H8337" s="16" t="n">
        <f aca="false">IF(F8337&gt;=40,2_Girdiler!$I$21+(F8337-40)*(2_Girdiler!$I$21-2_Girdiler!$H$21)/(2_Girdiler!$I$20-2_Girdiler!$H$20),INDEX(2_Girdiler!$B$21:$I$21,G8337)+(F8337-INDEX(2_Girdiler!$B$20:$I$20,G8337))*(INDEX(2_Girdiler!$B$21:$I$21,G8337+1)-INDEX(2_Girdiler!$B$21:$I$21,G8337))/(INDEX(2_Girdiler!$B$20:$I$20,G8337+1)-INDEX(2_Girdiler!$B$20:$I$20,G8337)))</f>
        <v>2.10021139837021</v>
      </c>
      <c r="I8337" s="16" t="n">
        <f aca="false">H8337/2_Girdiler!$B$17</f>
        <v>0.841430848706014</v>
      </c>
      <c r="J8337" s="16" t="n">
        <f aca="false">D8337+I8337</f>
        <v>21.6277569163004</v>
      </c>
    </row>
    <row r="8338" customFormat="false" ht="15" hidden="false" customHeight="false" outlineLevel="0" collapsed="false">
      <c r="A8338" s="0" t="n">
        <v>8326</v>
      </c>
      <c r="B8338" s="7" t="n">
        <v>0.542965</v>
      </c>
      <c r="C8338" s="7" t="n">
        <v>0.087837</v>
      </c>
      <c r="D8338" s="16" t="n">
        <f aca="false">LOGINV(B8338,$B$7,$C$7)</f>
        <v>14.381562229109</v>
      </c>
      <c r="E8338" s="16" t="n">
        <f aca="false">LOGINV(C8338,$B$8,$C$8)</f>
        <v>45.5629954498532</v>
      </c>
      <c r="F8338" s="16" t="n">
        <f aca="false">$B$5/100*E8338*2_Girdiler!$B$14*2_Girdiler!$B$15*2_Girdiler!$B$16</f>
        <v>1.14636496551831</v>
      </c>
      <c r="G8338" s="16" t="n">
        <f aca="false">MIN(MATCH(F8338,2_Girdiler!$B$20:$I$20,1),7)</f>
        <v>1</v>
      </c>
      <c r="H8338" s="16" t="n">
        <f aca="false">IF(F8338&gt;=40,2_Girdiler!$I$21+(F8338-40)*(2_Girdiler!$I$21-2_Girdiler!$H$21)/(2_Girdiler!$I$20-2_Girdiler!$H$20),INDEX(2_Girdiler!$B$21:$I$21,G8338)+(F8338-INDEX(2_Girdiler!$B$20:$I$20,G8338))*(INDEX(2_Girdiler!$B$21:$I$21,G8338+1)-INDEX(2_Girdiler!$B$21:$I$21,G8338))/(INDEX(2_Girdiler!$B$20:$I$20,G8338+1)-INDEX(2_Girdiler!$B$20:$I$20,G8338)))</f>
        <v>2.52200292414027</v>
      </c>
      <c r="I8338" s="16" t="n">
        <f aca="false">H8338/2_Girdiler!$B$17</f>
        <v>1.01041783819723</v>
      </c>
      <c r="J8338" s="16" t="n">
        <f aca="false">D8338+I8338</f>
        <v>15.3919800673062</v>
      </c>
    </row>
    <row r="8339" customFormat="false" ht="15" hidden="false" customHeight="false" outlineLevel="0" collapsed="false">
      <c r="A8339" s="0" t="n">
        <v>8327</v>
      </c>
      <c r="B8339" s="7" t="n">
        <v>0.92809</v>
      </c>
      <c r="C8339" s="7" t="n">
        <v>0.789756</v>
      </c>
      <c r="D8339" s="16" t="n">
        <f aca="false">LOGINV(B8339,$B$7,$C$7)</f>
        <v>30.586494907349</v>
      </c>
      <c r="E8339" s="16" t="n">
        <f aca="false">LOGINV(C8339,$B$8,$C$8)</f>
        <v>183.685980636314</v>
      </c>
      <c r="F8339" s="16" t="n">
        <f aca="false">$B$5/100*E8339*2_Girdiler!$B$14*2_Girdiler!$B$15*2_Girdiler!$B$16</f>
        <v>4.62153927280965</v>
      </c>
      <c r="G8339" s="16" t="n">
        <f aca="false">MIN(MATCH(F8339,2_Girdiler!$B$20:$I$20,1),7)</f>
        <v>1</v>
      </c>
      <c r="H8339" s="16" t="n">
        <f aca="false">IF(F8339&gt;=40,2_Girdiler!$I$21+(F8339-40)*(2_Girdiler!$I$21-2_Girdiler!$H$21)/(2_Girdiler!$I$20-2_Girdiler!$H$20),INDEX(2_Girdiler!$B$21:$I$21,G8339)+(F8339-INDEX(2_Girdiler!$B$20:$I$20,G8339))*(INDEX(2_Girdiler!$B$21:$I$21,G8339+1)-INDEX(2_Girdiler!$B$21:$I$21,G8339))/(INDEX(2_Girdiler!$B$20:$I$20,G8339+1)-INDEX(2_Girdiler!$B$20:$I$20,G8339)))</f>
        <v>10.1673864001812</v>
      </c>
      <c r="I8339" s="16" t="n">
        <f aca="false">H8339/2_Girdiler!$B$17</f>
        <v>4.07347211545723</v>
      </c>
      <c r="J8339" s="16" t="n">
        <f aca="false">D8339+I8339</f>
        <v>34.6599670228063</v>
      </c>
    </row>
    <row r="8340" customFormat="false" ht="15" hidden="false" customHeight="false" outlineLevel="0" collapsed="false">
      <c r="A8340" s="0" t="n">
        <v>8328</v>
      </c>
      <c r="B8340" s="7" t="n">
        <v>0.083943</v>
      </c>
      <c r="C8340" s="7" t="n">
        <v>0.476943</v>
      </c>
      <c r="D8340" s="16" t="n">
        <f aca="false">LOGINV(B8340,$B$7,$C$7)</f>
        <v>6.27849042834411</v>
      </c>
      <c r="E8340" s="16" t="n">
        <f aca="false">LOGINV(C8340,$B$8,$C$8)</f>
        <v>105.204009005519</v>
      </c>
      <c r="F8340" s="16" t="n">
        <f aca="false">$B$5/100*E8340*2_Girdiler!$B$14*2_Girdiler!$B$15*2_Girdiler!$B$16</f>
        <v>2.64693286657885</v>
      </c>
      <c r="G8340" s="16" t="n">
        <f aca="false">MIN(MATCH(F8340,2_Girdiler!$B$20:$I$20,1),7)</f>
        <v>1</v>
      </c>
      <c r="H8340" s="16" t="n">
        <f aca="false">IF(F8340&gt;=40,2_Girdiler!$I$21+(F8340-40)*(2_Girdiler!$I$21-2_Girdiler!$H$21)/(2_Girdiler!$I$20-2_Girdiler!$H$20),INDEX(2_Girdiler!$B$21:$I$21,G8340)+(F8340-INDEX(2_Girdiler!$B$20:$I$20,G8340))*(INDEX(2_Girdiler!$B$21:$I$21,G8340+1)-INDEX(2_Girdiler!$B$21:$I$21,G8340))/(INDEX(2_Girdiler!$B$20:$I$20,G8340+1)-INDEX(2_Girdiler!$B$20:$I$20,G8340)))</f>
        <v>5.82325230647348</v>
      </c>
      <c r="I8340" s="16" t="n">
        <f aca="false">H8340/2_Girdiler!$B$17</f>
        <v>2.333033776632</v>
      </c>
      <c r="J8340" s="16" t="n">
        <f aca="false">D8340+I8340</f>
        <v>8.61152420497611</v>
      </c>
    </row>
    <row r="8341" customFormat="false" ht="15" hidden="false" customHeight="false" outlineLevel="0" collapsed="false">
      <c r="A8341" s="0" t="n">
        <v>8329</v>
      </c>
      <c r="B8341" s="7" t="n">
        <v>0.253106</v>
      </c>
      <c r="C8341" s="7" t="n">
        <v>0.78442</v>
      </c>
      <c r="D8341" s="16" t="n">
        <f aca="false">LOGINV(B8341,$B$7,$C$7)</f>
        <v>9.34900328798898</v>
      </c>
      <c r="E8341" s="16" t="n">
        <f aca="false">LOGINV(C8341,$B$8,$C$8)</f>
        <v>181.521111241254</v>
      </c>
      <c r="F8341" s="16" t="n">
        <f aca="false">$B$5/100*E8341*2_Girdiler!$B$14*2_Girdiler!$B$15*2_Girdiler!$B$16</f>
        <v>4.56707115882994</v>
      </c>
      <c r="G8341" s="16" t="n">
        <f aca="false">MIN(MATCH(F8341,2_Girdiler!$B$20:$I$20,1),7)</f>
        <v>1</v>
      </c>
      <c r="H8341" s="16" t="n">
        <f aca="false">IF(F8341&gt;=40,2_Girdiler!$I$21+(F8341-40)*(2_Girdiler!$I$21-2_Girdiler!$H$21)/(2_Girdiler!$I$20-2_Girdiler!$H$20),INDEX(2_Girdiler!$B$21:$I$21,G8341)+(F8341-INDEX(2_Girdiler!$B$20:$I$20,G8341))*(INDEX(2_Girdiler!$B$21:$I$21,G8341+1)-INDEX(2_Girdiler!$B$21:$I$21,G8341))/(INDEX(2_Girdiler!$B$20:$I$20,G8341+1)-INDEX(2_Girdiler!$B$20:$I$20,G8341)))</f>
        <v>10.0475565494259</v>
      </c>
      <c r="I8341" s="16" t="n">
        <f aca="false">H8341/2_Girdiler!$B$17</f>
        <v>4.02546336114819</v>
      </c>
      <c r="J8341" s="16" t="n">
        <f aca="false">D8341+I8341</f>
        <v>13.3744666491372</v>
      </c>
    </row>
    <row r="8342" customFormat="false" ht="15" hidden="false" customHeight="false" outlineLevel="0" collapsed="false">
      <c r="A8342" s="0" t="n">
        <v>8330</v>
      </c>
      <c r="B8342" s="7" t="n">
        <v>0.880339</v>
      </c>
      <c r="C8342" s="7" t="n">
        <v>0.630629</v>
      </c>
      <c r="D8342" s="16" t="n">
        <f aca="false">LOGINV(B8342,$B$7,$C$7)</f>
        <v>26.0934201716187</v>
      </c>
      <c r="E8342" s="16" t="n">
        <f aca="false">LOGINV(C8342,$B$8,$C$8)</f>
        <v>135.438283469782</v>
      </c>
      <c r="F8342" s="16" t="n">
        <f aca="false">$B$5/100*E8342*2_Girdiler!$B$14*2_Girdiler!$B$15*2_Girdiler!$B$16</f>
        <v>3.40762721209972</v>
      </c>
      <c r="G8342" s="16" t="n">
        <f aca="false">MIN(MATCH(F8342,2_Girdiler!$B$20:$I$20,1),7)</f>
        <v>1</v>
      </c>
      <c r="H8342" s="16" t="n">
        <f aca="false">IF(F8342&gt;=40,2_Girdiler!$I$21+(F8342-40)*(2_Girdiler!$I$21-2_Girdiler!$H$21)/(2_Girdiler!$I$20-2_Girdiler!$H$20),INDEX(2_Girdiler!$B$21:$I$21,G8342)+(F8342-INDEX(2_Girdiler!$B$20:$I$20,G8342))*(INDEX(2_Girdiler!$B$21:$I$21,G8342+1)-INDEX(2_Girdiler!$B$21:$I$21,G8342))/(INDEX(2_Girdiler!$B$20:$I$20,G8342+1)-INDEX(2_Girdiler!$B$20:$I$20,G8342)))</f>
        <v>7.49677986661938</v>
      </c>
      <c r="I8342" s="16" t="n">
        <f aca="false">H8342/2_Girdiler!$B$17</f>
        <v>3.00351757476738</v>
      </c>
      <c r="J8342" s="16" t="n">
        <f aca="false">D8342+I8342</f>
        <v>29.0969377463861</v>
      </c>
    </row>
    <row r="8343" customFormat="false" ht="15" hidden="false" customHeight="false" outlineLevel="0" collapsed="false">
      <c r="A8343" s="0" t="n">
        <v>8331</v>
      </c>
      <c r="B8343" s="7" t="n">
        <v>0.527801</v>
      </c>
      <c r="C8343" s="7" t="n">
        <v>0.488562</v>
      </c>
      <c r="D8343" s="16" t="n">
        <f aca="false">LOGINV(B8343,$B$7,$C$7)</f>
        <v>14.0788672920993</v>
      </c>
      <c r="E8343" s="16" t="n">
        <f aca="false">LOGINV(C8343,$B$8,$C$8)</f>
        <v>107.202496721682</v>
      </c>
      <c r="F8343" s="16" t="n">
        <f aca="false">$B$5/100*E8343*2_Girdiler!$B$14*2_Girdiler!$B$15*2_Girdiler!$B$16</f>
        <v>2.69721481751752</v>
      </c>
      <c r="G8343" s="16" t="n">
        <f aca="false">MIN(MATCH(F8343,2_Girdiler!$B$20:$I$20,1),7)</f>
        <v>1</v>
      </c>
      <c r="H8343" s="16" t="n">
        <f aca="false">IF(F8343&gt;=40,2_Girdiler!$I$21+(F8343-40)*(2_Girdiler!$I$21-2_Girdiler!$H$21)/(2_Girdiler!$I$20-2_Girdiler!$H$20),INDEX(2_Girdiler!$B$21:$I$21,G8343)+(F8343-INDEX(2_Girdiler!$B$20:$I$20,G8343))*(INDEX(2_Girdiler!$B$21:$I$21,G8343+1)-INDEX(2_Girdiler!$B$21:$I$21,G8343))/(INDEX(2_Girdiler!$B$20:$I$20,G8343+1)-INDEX(2_Girdiler!$B$20:$I$20,G8343)))</f>
        <v>5.93387259853855</v>
      </c>
      <c r="I8343" s="16" t="n">
        <f aca="false">H8343/2_Girdiler!$B$17</f>
        <v>2.37735280390166</v>
      </c>
      <c r="J8343" s="16" t="n">
        <f aca="false">D8343+I8343</f>
        <v>16.4562200960009</v>
      </c>
    </row>
    <row r="8344" customFormat="false" ht="15" hidden="false" customHeight="false" outlineLevel="0" collapsed="false">
      <c r="A8344" s="0" t="n">
        <v>8332</v>
      </c>
      <c r="B8344" s="7" t="n">
        <v>0.933066</v>
      </c>
      <c r="C8344" s="7" t="n">
        <v>0.389248</v>
      </c>
      <c r="D8344" s="16" t="n">
        <f aca="false">LOGINV(B8344,$B$7,$C$7)</f>
        <v>31.2292358107415</v>
      </c>
      <c r="E8344" s="16" t="n">
        <f aca="false">LOGINV(C8344,$B$8,$C$8)</f>
        <v>91.0731605128073</v>
      </c>
      <c r="F8344" s="16" t="n">
        <f aca="false">$B$5/100*E8344*2_Girdiler!$B$14*2_Girdiler!$B$15*2_Girdiler!$B$16</f>
        <v>2.29140071850223</v>
      </c>
      <c r="G8344" s="16" t="n">
        <f aca="false">MIN(MATCH(F8344,2_Girdiler!$B$20:$I$20,1),7)</f>
        <v>1</v>
      </c>
      <c r="H8344" s="16" t="n">
        <f aca="false">IF(F8344&gt;=40,2_Girdiler!$I$21+(F8344-40)*(2_Girdiler!$I$21-2_Girdiler!$H$21)/(2_Girdiler!$I$20-2_Girdiler!$H$20),INDEX(2_Girdiler!$B$21:$I$21,G8344)+(F8344-INDEX(2_Girdiler!$B$20:$I$20,G8344))*(INDEX(2_Girdiler!$B$21:$I$21,G8344+1)-INDEX(2_Girdiler!$B$21:$I$21,G8344))/(INDEX(2_Girdiler!$B$20:$I$20,G8344+1)-INDEX(2_Girdiler!$B$20:$I$20,G8344)))</f>
        <v>5.04108158070491</v>
      </c>
      <c r="I8344" s="16" t="n">
        <f aca="false">H8344/2_Girdiler!$B$17</f>
        <v>2.0196640948337</v>
      </c>
      <c r="J8344" s="16" t="n">
        <f aca="false">D8344+I8344</f>
        <v>33.2488999055752</v>
      </c>
    </row>
    <row r="8345" customFormat="false" ht="15" hidden="false" customHeight="false" outlineLevel="0" collapsed="false">
      <c r="A8345" s="0" t="n">
        <v>8333</v>
      </c>
      <c r="B8345" s="7" t="n">
        <v>0.501683</v>
      </c>
      <c r="C8345" s="7" t="n">
        <v>0.871532</v>
      </c>
      <c r="D8345" s="16" t="n">
        <f aca="false">LOGINV(B8345,$B$7,$C$7)</f>
        <v>13.5739360286802</v>
      </c>
      <c r="E8345" s="16" t="n">
        <f aca="false">LOGINV(C8345,$B$8,$C$8)</f>
        <v>227.013260735486</v>
      </c>
      <c r="F8345" s="16" t="n">
        <f aca="false">$B$5/100*E8345*2_Girdiler!$B$14*2_Girdiler!$B$15*2_Girdiler!$B$16</f>
        <v>5.71165364010483</v>
      </c>
      <c r="G8345" s="16" t="n">
        <f aca="false">MIN(MATCH(F8345,2_Girdiler!$B$20:$I$20,1),7)</f>
        <v>2</v>
      </c>
      <c r="H8345" s="16" t="n">
        <f aca="false">IF(F8345&gt;=40,2_Girdiler!$I$21+(F8345-40)*(2_Girdiler!$I$21-2_Girdiler!$H$21)/(2_Girdiler!$I$20-2_Girdiler!$H$20),INDEX(2_Girdiler!$B$21:$I$21,G8345)+(F8345-INDEX(2_Girdiler!$B$20:$I$20,G8345))*(INDEX(2_Girdiler!$B$21:$I$21,G8345+1)-INDEX(2_Girdiler!$B$21:$I$21,G8345))/(INDEX(2_Girdiler!$B$20:$I$20,G8345+1)-INDEX(2_Girdiler!$B$20:$I$20,G8345)))</f>
        <v>12.1386458241677</v>
      </c>
      <c r="I8345" s="16" t="n">
        <f aca="false">H8345/2_Girdiler!$B$17</f>
        <v>4.86323951288771</v>
      </c>
      <c r="J8345" s="16" t="n">
        <f aca="false">D8345+I8345</f>
        <v>18.4371755415679</v>
      </c>
    </row>
    <row r="8346" customFormat="false" ht="15" hidden="false" customHeight="false" outlineLevel="0" collapsed="false">
      <c r="A8346" s="0" t="n">
        <v>8334</v>
      </c>
      <c r="B8346" s="7" t="n">
        <v>0.066896</v>
      </c>
      <c r="C8346" s="7" t="n">
        <v>0.475455</v>
      </c>
      <c r="D8346" s="16" t="n">
        <f aca="false">LOGINV(B8346,$B$7,$C$7)</f>
        <v>5.8713345762678</v>
      </c>
      <c r="E8346" s="16" t="n">
        <f aca="false">LOGINV(C8346,$B$8,$C$8)</f>
        <v>104.950570949516</v>
      </c>
      <c r="F8346" s="16" t="n">
        <f aca="false">$B$5/100*E8346*2_Girdiler!$B$14*2_Girdiler!$B$15*2_Girdiler!$B$16</f>
        <v>2.64055636508983</v>
      </c>
      <c r="G8346" s="16" t="n">
        <f aca="false">MIN(MATCH(F8346,2_Girdiler!$B$20:$I$20,1),7)</f>
        <v>1</v>
      </c>
      <c r="H8346" s="16" t="n">
        <f aca="false">IF(F8346&gt;=40,2_Girdiler!$I$21+(F8346-40)*(2_Girdiler!$I$21-2_Girdiler!$H$21)/(2_Girdiler!$I$20-2_Girdiler!$H$20),INDEX(2_Girdiler!$B$21:$I$21,G8346)+(F8346-INDEX(2_Girdiler!$B$20:$I$20,G8346))*(INDEX(2_Girdiler!$B$21:$I$21,G8346+1)-INDEX(2_Girdiler!$B$21:$I$21,G8346))/(INDEX(2_Girdiler!$B$20:$I$20,G8346+1)-INDEX(2_Girdiler!$B$20:$I$20,G8346)))</f>
        <v>5.80922400319762</v>
      </c>
      <c r="I8346" s="16" t="n">
        <f aca="false">H8346/2_Girdiler!$B$17</f>
        <v>2.32741346281956</v>
      </c>
      <c r="J8346" s="16" t="n">
        <f aca="false">D8346+I8346</f>
        <v>8.19874803908736</v>
      </c>
    </row>
    <row r="8347" customFormat="false" ht="15" hidden="false" customHeight="false" outlineLevel="0" collapsed="false">
      <c r="A8347" s="0" t="n">
        <v>8335</v>
      </c>
      <c r="B8347" s="7" t="n">
        <v>0.866482</v>
      </c>
      <c r="C8347" s="7" t="n">
        <v>0.394948</v>
      </c>
      <c r="D8347" s="16" t="n">
        <f aca="false">LOGINV(B8347,$B$7,$C$7)</f>
        <v>25.1401501626449</v>
      </c>
      <c r="E8347" s="16" t="n">
        <f aca="false">LOGINV(C8347,$B$8,$C$8)</f>
        <v>91.949398786489</v>
      </c>
      <c r="F8347" s="16" t="n">
        <f aca="false">$B$5/100*E8347*2_Girdiler!$B$14*2_Girdiler!$B$15*2_Girdiler!$B$16</f>
        <v>2.31344687346806</v>
      </c>
      <c r="G8347" s="16" t="n">
        <f aca="false">MIN(MATCH(F8347,2_Girdiler!$B$20:$I$20,1),7)</f>
        <v>1</v>
      </c>
      <c r="H8347" s="16" t="n">
        <f aca="false">IF(F8347&gt;=40,2_Girdiler!$I$21+(F8347-40)*(2_Girdiler!$I$21-2_Girdiler!$H$21)/(2_Girdiler!$I$20-2_Girdiler!$H$20),INDEX(2_Girdiler!$B$21:$I$21,G8347)+(F8347-INDEX(2_Girdiler!$B$20:$I$20,G8347))*(INDEX(2_Girdiler!$B$21:$I$21,G8347+1)-INDEX(2_Girdiler!$B$21:$I$21,G8347))/(INDEX(2_Girdiler!$B$20:$I$20,G8347+1)-INDEX(2_Girdiler!$B$20:$I$20,G8347)))</f>
        <v>5.08958312162974</v>
      </c>
      <c r="I8347" s="16" t="n">
        <f aca="false">H8347/2_Girdiler!$B$17</f>
        <v>2.03909580193499</v>
      </c>
      <c r="J8347" s="16" t="n">
        <f aca="false">D8347+I8347</f>
        <v>27.1792459645799</v>
      </c>
    </row>
    <row r="8348" customFormat="false" ht="15" hidden="false" customHeight="false" outlineLevel="0" collapsed="false">
      <c r="A8348" s="0" t="n">
        <v>8336</v>
      </c>
      <c r="B8348" s="7" t="n">
        <v>0.733904</v>
      </c>
      <c r="C8348" s="7" t="n">
        <v>0.259076</v>
      </c>
      <c r="D8348" s="16" t="n">
        <f aca="false">LOGINV(B8348,$B$7,$C$7)</f>
        <v>19.1822884851983</v>
      </c>
      <c r="E8348" s="16" t="n">
        <f aca="false">LOGINV(C8348,$B$8,$C$8)</f>
        <v>71.9599093697249</v>
      </c>
      <c r="F8348" s="16" t="n">
        <f aca="false">$B$5/100*E8348*2_Girdiler!$B$14*2_Girdiler!$B$15*2_Girdiler!$B$16</f>
        <v>1.81051131974228</v>
      </c>
      <c r="G8348" s="16" t="n">
        <f aca="false">MIN(MATCH(F8348,2_Girdiler!$B$20:$I$20,1),7)</f>
        <v>1</v>
      </c>
      <c r="H8348" s="16" t="n">
        <f aca="false">IF(F8348&gt;=40,2_Girdiler!$I$21+(F8348-40)*(2_Girdiler!$I$21-2_Girdiler!$H$21)/(2_Girdiler!$I$20-2_Girdiler!$H$20),INDEX(2_Girdiler!$B$21:$I$21,G8348)+(F8348-INDEX(2_Girdiler!$B$20:$I$20,G8348))*(INDEX(2_Girdiler!$B$21:$I$21,G8348+1)-INDEX(2_Girdiler!$B$21:$I$21,G8348))/(INDEX(2_Girdiler!$B$20:$I$20,G8348+1)-INDEX(2_Girdiler!$B$20:$I$20,G8348)))</f>
        <v>3.98312490343301</v>
      </c>
      <c r="I8348" s="16" t="n">
        <f aca="false">H8348/2_Girdiler!$B$17</f>
        <v>1.59580324656771</v>
      </c>
      <c r="J8348" s="16" t="n">
        <f aca="false">D8348+I8348</f>
        <v>20.778091731766</v>
      </c>
    </row>
    <row r="8349" customFormat="false" ht="15" hidden="false" customHeight="false" outlineLevel="0" collapsed="false">
      <c r="A8349" s="0" t="n">
        <v>8337</v>
      </c>
      <c r="B8349" s="7" t="n">
        <v>0.253644</v>
      </c>
      <c r="C8349" s="7" t="n">
        <v>0.331256</v>
      </c>
      <c r="D8349" s="16" t="n">
        <f aca="false">LOGINV(B8349,$B$7,$C$7)</f>
        <v>9.3577676545012</v>
      </c>
      <c r="E8349" s="16" t="n">
        <f aca="false">LOGINV(C8349,$B$8,$C$8)</f>
        <v>82.3931381046938</v>
      </c>
      <c r="F8349" s="16" t="n">
        <f aca="false">$B$5/100*E8349*2_Girdiler!$B$14*2_Girdiler!$B$15*2_Girdiler!$B$16</f>
        <v>2.0730113547141</v>
      </c>
      <c r="G8349" s="16" t="n">
        <f aca="false">MIN(MATCH(F8349,2_Girdiler!$B$20:$I$20,1),7)</f>
        <v>1</v>
      </c>
      <c r="H8349" s="16" t="n">
        <f aca="false">IF(F8349&gt;=40,2_Girdiler!$I$21+(F8349-40)*(2_Girdiler!$I$21-2_Girdiler!$H$21)/(2_Girdiler!$I$20-2_Girdiler!$H$20),INDEX(2_Girdiler!$B$21:$I$21,G8349)+(F8349-INDEX(2_Girdiler!$B$20:$I$20,G8349))*(INDEX(2_Girdiler!$B$21:$I$21,G8349+1)-INDEX(2_Girdiler!$B$21:$I$21,G8349))/(INDEX(2_Girdiler!$B$20:$I$20,G8349+1)-INDEX(2_Girdiler!$B$20:$I$20,G8349)))</f>
        <v>4.56062498037101</v>
      </c>
      <c r="I8349" s="16" t="n">
        <f aca="false">H8349/2_Girdiler!$B$17</f>
        <v>1.82717346969992</v>
      </c>
      <c r="J8349" s="16" t="n">
        <f aca="false">D8349+I8349</f>
        <v>11.1849411242011</v>
      </c>
    </row>
    <row r="8350" customFormat="false" ht="15" hidden="false" customHeight="false" outlineLevel="0" collapsed="false">
      <c r="A8350" s="0" t="n">
        <v>8338</v>
      </c>
      <c r="B8350" s="7" t="n">
        <v>0.949885</v>
      </c>
      <c r="C8350" s="7" t="n">
        <v>0.508148</v>
      </c>
      <c r="D8350" s="16" t="n">
        <f aca="false">LOGINV(B8350,$B$7,$C$7)</f>
        <v>33.852757537076</v>
      </c>
      <c r="E8350" s="16" t="n">
        <f aca="false">LOGINV(C8350,$B$8,$C$8)</f>
        <v>110.654606621487</v>
      </c>
      <c r="F8350" s="16" t="n">
        <f aca="false">$B$5/100*E8350*2_Girdiler!$B$14*2_Girdiler!$B$15*2_Girdiler!$B$16</f>
        <v>2.78406990259661</v>
      </c>
      <c r="G8350" s="16" t="n">
        <f aca="false">MIN(MATCH(F8350,2_Girdiler!$B$20:$I$20,1),7)</f>
        <v>1</v>
      </c>
      <c r="H8350" s="16" t="n">
        <f aca="false">IF(F8350&gt;=40,2_Girdiler!$I$21+(F8350-40)*(2_Girdiler!$I$21-2_Girdiler!$H$21)/(2_Girdiler!$I$20-2_Girdiler!$H$20),INDEX(2_Girdiler!$B$21:$I$21,G8350)+(F8350-INDEX(2_Girdiler!$B$20:$I$20,G8350))*(INDEX(2_Girdiler!$B$21:$I$21,G8350+1)-INDEX(2_Girdiler!$B$21:$I$21,G8350))/(INDEX(2_Girdiler!$B$20:$I$20,G8350+1)-INDEX(2_Girdiler!$B$20:$I$20,G8350)))</f>
        <v>6.12495378571254</v>
      </c>
      <c r="I8350" s="16" t="n">
        <f aca="false">H8350/2_Girdiler!$B$17</f>
        <v>2.45390776671175</v>
      </c>
      <c r="J8350" s="16" t="n">
        <f aca="false">D8350+I8350</f>
        <v>36.3066653037877</v>
      </c>
    </row>
    <row r="8351" customFormat="false" ht="15" hidden="false" customHeight="false" outlineLevel="0" collapsed="false">
      <c r="A8351" s="0" t="n">
        <v>8339</v>
      </c>
      <c r="B8351" s="7" t="n">
        <v>0.268454</v>
      </c>
      <c r="C8351" s="7" t="n">
        <v>0.53132</v>
      </c>
      <c r="D8351" s="16" t="n">
        <f aca="false">LOGINV(B8351,$B$7,$C$7)</f>
        <v>9.59851166749386</v>
      </c>
      <c r="E8351" s="16" t="n">
        <f aca="false">LOGINV(C8351,$B$8,$C$8)</f>
        <v>114.88801916818</v>
      </c>
      <c r="F8351" s="16" t="n">
        <f aca="false">$B$5/100*E8351*2_Girdiler!$B$14*2_Girdiler!$B$15*2_Girdiler!$B$16</f>
        <v>2.89058256227141</v>
      </c>
      <c r="G8351" s="16" t="n">
        <f aca="false">MIN(MATCH(F8351,2_Girdiler!$B$20:$I$20,1),7)</f>
        <v>1</v>
      </c>
      <c r="H8351" s="16" t="n">
        <f aca="false">IF(F8351&gt;=40,2_Girdiler!$I$21+(F8351-40)*(2_Girdiler!$I$21-2_Girdiler!$H$21)/(2_Girdiler!$I$20-2_Girdiler!$H$20),INDEX(2_Girdiler!$B$21:$I$21,G8351)+(F8351-INDEX(2_Girdiler!$B$20:$I$20,G8351))*(INDEX(2_Girdiler!$B$21:$I$21,G8351+1)-INDEX(2_Girdiler!$B$21:$I$21,G8351))/(INDEX(2_Girdiler!$B$20:$I$20,G8351+1)-INDEX(2_Girdiler!$B$20:$I$20,G8351)))</f>
        <v>6.35928163699709</v>
      </c>
      <c r="I8351" s="16" t="n">
        <f aca="false">H8351/2_Girdiler!$B$17</f>
        <v>2.54778911738666</v>
      </c>
      <c r="J8351" s="16" t="n">
        <f aca="false">D8351+I8351</f>
        <v>12.1463007848805</v>
      </c>
    </row>
    <row r="8352" customFormat="false" ht="15" hidden="false" customHeight="false" outlineLevel="0" collapsed="false">
      <c r="A8352" s="0" t="n">
        <v>8340</v>
      </c>
      <c r="B8352" s="7" t="n">
        <v>0.993472</v>
      </c>
      <c r="C8352" s="7" t="n">
        <v>0.424528</v>
      </c>
      <c r="D8352" s="16" t="n">
        <f aca="false">LOGINV(B8352,$B$7,$C$7)</f>
        <v>54.0224403558634</v>
      </c>
      <c r="E8352" s="16" t="n">
        <f aca="false">LOGINV(C8352,$B$8,$C$8)</f>
        <v>96.5803752350975</v>
      </c>
      <c r="F8352" s="16" t="n">
        <f aca="false">$B$5/100*E8352*2_Girdiler!$B$14*2_Girdiler!$B$15*2_Girdiler!$B$16</f>
        <v>2.42996224091505</v>
      </c>
      <c r="G8352" s="16" t="n">
        <f aca="false">MIN(MATCH(F8352,2_Girdiler!$B$20:$I$20,1),7)</f>
        <v>1</v>
      </c>
      <c r="H8352" s="16" t="n">
        <f aca="false">IF(F8352&gt;=40,2_Girdiler!$I$21+(F8352-40)*(2_Girdiler!$I$21-2_Girdiler!$H$21)/(2_Girdiler!$I$20-2_Girdiler!$H$20),INDEX(2_Girdiler!$B$21:$I$21,G8352)+(F8352-INDEX(2_Girdiler!$B$20:$I$20,G8352))*(INDEX(2_Girdiler!$B$21:$I$21,G8352+1)-INDEX(2_Girdiler!$B$21:$I$21,G8352))/(INDEX(2_Girdiler!$B$20:$I$20,G8352+1)-INDEX(2_Girdiler!$B$20:$I$20,G8352)))</f>
        <v>5.34591693001312</v>
      </c>
      <c r="I8352" s="16" t="n">
        <f aca="false">H8352/2_Girdiler!$B$17</f>
        <v>2.14179364183218</v>
      </c>
      <c r="J8352" s="16" t="n">
        <f aca="false">D8352+I8352</f>
        <v>56.1642339976956</v>
      </c>
    </row>
    <row r="8353" customFormat="false" ht="15" hidden="false" customHeight="false" outlineLevel="0" collapsed="false">
      <c r="A8353" s="0" t="n">
        <v>8341</v>
      </c>
      <c r="B8353" s="7" t="n">
        <v>0.888252</v>
      </c>
      <c r="C8353" s="7" t="n">
        <v>0.458261</v>
      </c>
      <c r="D8353" s="16" t="n">
        <f aca="false">LOGINV(B8353,$B$7,$C$7)</f>
        <v>26.690677977387</v>
      </c>
      <c r="E8353" s="16" t="n">
        <f aca="false">LOGINV(C8353,$B$8,$C$8)</f>
        <v>102.060983311495</v>
      </c>
      <c r="F8353" s="16" t="n">
        <f aca="false">$B$5/100*E8353*2_Girdiler!$B$14*2_Girdiler!$B$15*2_Girdiler!$B$16</f>
        <v>2.56785434011722</v>
      </c>
      <c r="G8353" s="16" t="n">
        <f aca="false">MIN(MATCH(F8353,2_Girdiler!$B$20:$I$20,1),7)</f>
        <v>1</v>
      </c>
      <c r="H8353" s="16" t="n">
        <f aca="false">IF(F8353&gt;=40,2_Girdiler!$I$21+(F8353-40)*(2_Girdiler!$I$21-2_Girdiler!$H$21)/(2_Girdiler!$I$20-2_Girdiler!$H$20),INDEX(2_Girdiler!$B$21:$I$21,G8353)+(F8353-INDEX(2_Girdiler!$B$20:$I$20,G8353))*(INDEX(2_Girdiler!$B$21:$I$21,G8353+1)-INDEX(2_Girdiler!$B$21:$I$21,G8353))/(INDEX(2_Girdiler!$B$20:$I$20,G8353+1)-INDEX(2_Girdiler!$B$20:$I$20,G8353)))</f>
        <v>5.64927954825788</v>
      </c>
      <c r="I8353" s="16" t="n">
        <f aca="false">H8353/2_Girdiler!$B$17</f>
        <v>2.2633331523469</v>
      </c>
      <c r="J8353" s="16" t="n">
        <f aca="false">D8353+I8353</f>
        <v>28.9540111297339</v>
      </c>
    </row>
    <row r="8354" customFormat="false" ht="15" hidden="false" customHeight="false" outlineLevel="0" collapsed="false">
      <c r="A8354" s="0" t="n">
        <v>8342</v>
      </c>
      <c r="B8354" s="7" t="n">
        <v>0.479891</v>
      </c>
      <c r="C8354" s="7" t="n">
        <v>0.236198</v>
      </c>
      <c r="D8354" s="16" t="n">
        <f aca="false">LOGINV(B8354,$B$7,$C$7)</f>
        <v>13.1667130452628</v>
      </c>
      <c r="E8354" s="16" t="n">
        <f aca="false">LOGINV(C8354,$B$8,$C$8)</f>
        <v>68.6747636401412</v>
      </c>
      <c r="F8354" s="16" t="n">
        <f aca="false">$B$5/100*E8354*2_Girdiler!$B$14*2_Girdiler!$B$15*2_Girdiler!$B$16</f>
        <v>1.72785705318595</v>
      </c>
      <c r="G8354" s="16" t="n">
        <f aca="false">MIN(MATCH(F8354,2_Girdiler!$B$20:$I$20,1),7)</f>
        <v>1</v>
      </c>
      <c r="H8354" s="16" t="n">
        <f aca="false">IF(F8354&gt;=40,2_Girdiler!$I$21+(F8354-40)*(2_Girdiler!$I$21-2_Girdiler!$H$21)/(2_Girdiler!$I$20-2_Girdiler!$H$20),INDEX(2_Girdiler!$B$21:$I$21,G8354)+(F8354-INDEX(2_Girdiler!$B$20:$I$20,G8354))*(INDEX(2_Girdiler!$B$21:$I$21,G8354+1)-INDEX(2_Girdiler!$B$21:$I$21,G8354))/(INDEX(2_Girdiler!$B$20:$I$20,G8354+1)-INDEX(2_Girdiler!$B$20:$I$20,G8354)))</f>
        <v>3.8012855170091</v>
      </c>
      <c r="I8354" s="16" t="n">
        <f aca="false">H8354/2_Girdiler!$B$17</f>
        <v>1.5229509282889</v>
      </c>
      <c r="J8354" s="16" t="n">
        <f aca="false">D8354+I8354</f>
        <v>14.6896639735517</v>
      </c>
    </row>
    <row r="8355" customFormat="false" ht="15" hidden="false" customHeight="false" outlineLevel="0" collapsed="false">
      <c r="A8355" s="0" t="n">
        <v>8343</v>
      </c>
      <c r="B8355" s="7" t="n">
        <v>0.363895</v>
      </c>
      <c r="C8355" s="7" t="n">
        <v>0.730924</v>
      </c>
      <c r="D8355" s="16" t="n">
        <f aca="false">LOGINV(B8355,$B$7,$C$7)</f>
        <v>11.1538814907462</v>
      </c>
      <c r="E8355" s="16" t="n">
        <f aca="false">LOGINV(C8355,$B$8,$C$8)</f>
        <v>162.488183202064</v>
      </c>
      <c r="F8355" s="16" t="n">
        <f aca="false">$B$5/100*E8355*2_Girdiler!$B$14*2_Girdiler!$B$15*2_Girdiler!$B$16</f>
        <v>4.08820268936392</v>
      </c>
      <c r="G8355" s="16" t="n">
        <f aca="false">MIN(MATCH(F8355,2_Girdiler!$B$20:$I$20,1),7)</f>
        <v>1</v>
      </c>
      <c r="H8355" s="16" t="n">
        <f aca="false">IF(F8355&gt;=40,2_Girdiler!$I$21+(F8355-40)*(2_Girdiler!$I$21-2_Girdiler!$H$21)/(2_Girdiler!$I$20-2_Girdiler!$H$20),INDEX(2_Girdiler!$B$21:$I$21,G8355)+(F8355-INDEX(2_Girdiler!$B$20:$I$20,G8355))*(INDEX(2_Girdiler!$B$21:$I$21,G8355+1)-INDEX(2_Girdiler!$B$21:$I$21,G8355))/(INDEX(2_Girdiler!$B$20:$I$20,G8355+1)-INDEX(2_Girdiler!$B$20:$I$20,G8355)))</f>
        <v>8.99404591660063</v>
      </c>
      <c r="I8355" s="16" t="n">
        <f aca="false">H8355/2_Girdiler!$B$17</f>
        <v>3.60338378068936</v>
      </c>
      <c r="J8355" s="16" t="n">
        <f aca="false">D8355+I8355</f>
        <v>14.7572652714356</v>
      </c>
    </row>
    <row r="8356" customFormat="false" ht="15" hidden="false" customHeight="false" outlineLevel="0" collapsed="false">
      <c r="A8356" s="0" t="n">
        <v>8344</v>
      </c>
      <c r="B8356" s="7" t="n">
        <v>0.075534</v>
      </c>
      <c r="C8356" s="7" t="n">
        <v>0.060226</v>
      </c>
      <c r="D8356" s="16" t="n">
        <f aca="false">LOGINV(B8356,$B$7,$C$7)</f>
        <v>6.08302554994015</v>
      </c>
      <c r="E8356" s="16" t="n">
        <f aca="false">LOGINV(C8356,$B$8,$C$8)</f>
        <v>40.0787230511755</v>
      </c>
      <c r="F8356" s="16" t="n">
        <f aca="false">$B$5/100*E8356*2_Girdiler!$B$14*2_Girdiler!$B$15*2_Girdiler!$B$16</f>
        <v>1.00838067196758</v>
      </c>
      <c r="G8356" s="16" t="n">
        <f aca="false">MIN(MATCH(F8356,2_Girdiler!$B$20:$I$20,1),7)</f>
        <v>1</v>
      </c>
      <c r="H8356" s="16" t="n">
        <f aca="false">IF(F8356&gt;=40,2_Girdiler!$I$21+(F8356-40)*(2_Girdiler!$I$21-2_Girdiler!$H$21)/(2_Girdiler!$I$20-2_Girdiler!$H$20),INDEX(2_Girdiler!$B$21:$I$21,G8356)+(F8356-INDEX(2_Girdiler!$B$20:$I$20,G8356))*(INDEX(2_Girdiler!$B$21:$I$21,G8356+1)-INDEX(2_Girdiler!$B$21:$I$21,G8356))/(INDEX(2_Girdiler!$B$20:$I$20,G8356+1)-INDEX(2_Girdiler!$B$20:$I$20,G8356)))</f>
        <v>2.21843747832867</v>
      </c>
      <c r="I8356" s="16" t="n">
        <f aca="false">H8356/2_Girdiler!$B$17</f>
        <v>0.888797066638088</v>
      </c>
      <c r="J8356" s="16" t="n">
        <f aca="false">D8356+I8356</f>
        <v>6.97182261657823</v>
      </c>
    </row>
    <row r="8357" customFormat="false" ht="15" hidden="false" customHeight="false" outlineLevel="0" collapsed="false">
      <c r="A8357" s="0" t="n">
        <v>8345</v>
      </c>
      <c r="B8357" s="7" t="n">
        <v>0.016574</v>
      </c>
      <c r="C8357" s="7" t="n">
        <v>0.703704</v>
      </c>
      <c r="D8357" s="16" t="n">
        <f aca="false">LOGINV(B8357,$B$7,$C$7)</f>
        <v>4.13041763877922</v>
      </c>
      <c r="E8357" s="16" t="n">
        <f aca="false">LOGINV(C8357,$B$8,$C$8)</f>
        <v>154.257855145623</v>
      </c>
      <c r="F8357" s="16" t="n">
        <f aca="false">$B$5/100*E8357*2_Girdiler!$B$14*2_Girdiler!$B$15*2_Girdiler!$B$16</f>
        <v>3.88112763546387</v>
      </c>
      <c r="G8357" s="16" t="n">
        <f aca="false">MIN(MATCH(F8357,2_Girdiler!$B$20:$I$20,1),7)</f>
        <v>1</v>
      </c>
      <c r="H8357" s="16" t="n">
        <f aca="false">IF(F8357&gt;=40,2_Girdiler!$I$21+(F8357-40)*(2_Girdiler!$I$21-2_Girdiler!$H$21)/(2_Girdiler!$I$20-2_Girdiler!$H$20),INDEX(2_Girdiler!$B$21:$I$21,G8357)+(F8357-INDEX(2_Girdiler!$B$20:$I$20,G8357))*(INDEX(2_Girdiler!$B$21:$I$21,G8357+1)-INDEX(2_Girdiler!$B$21:$I$21,G8357))/(INDEX(2_Girdiler!$B$20:$I$20,G8357+1)-INDEX(2_Girdiler!$B$20:$I$20,G8357)))</f>
        <v>8.53848079802052</v>
      </c>
      <c r="I8357" s="16" t="n">
        <f aca="false">H8357/2_Girdiler!$B$17</f>
        <v>3.42086570433514</v>
      </c>
      <c r="J8357" s="16" t="n">
        <f aca="false">D8357+I8357</f>
        <v>7.55128334311436</v>
      </c>
    </row>
    <row r="8358" customFormat="false" ht="15" hidden="false" customHeight="false" outlineLevel="0" collapsed="false">
      <c r="A8358" s="0" t="n">
        <v>8346</v>
      </c>
      <c r="B8358" s="7" t="n">
        <v>0.558331</v>
      </c>
      <c r="C8358" s="7" t="n">
        <v>0.643484</v>
      </c>
      <c r="D8358" s="16" t="n">
        <f aca="false">LOGINV(B8358,$B$7,$C$7)</f>
        <v>14.696249758652</v>
      </c>
      <c r="E8358" s="16" t="n">
        <f aca="false">LOGINV(C8358,$B$8,$C$8)</f>
        <v>138.467500122222</v>
      </c>
      <c r="F8358" s="16" t="n">
        <f aca="false">$B$5/100*E8358*2_Girdiler!$B$14*2_Girdiler!$B$15*2_Girdiler!$B$16</f>
        <v>3.4838423030751</v>
      </c>
      <c r="G8358" s="16" t="n">
        <f aca="false">MIN(MATCH(F8358,2_Girdiler!$B$20:$I$20,1),7)</f>
        <v>1</v>
      </c>
      <c r="H8358" s="16" t="n">
        <f aca="false">IF(F8358&gt;=40,2_Girdiler!$I$21+(F8358-40)*(2_Girdiler!$I$21-2_Girdiler!$H$21)/(2_Girdiler!$I$20-2_Girdiler!$H$20),INDEX(2_Girdiler!$B$21:$I$21,G8358)+(F8358-INDEX(2_Girdiler!$B$20:$I$20,G8358))*(INDEX(2_Girdiler!$B$21:$I$21,G8358+1)-INDEX(2_Girdiler!$B$21:$I$21,G8358))/(INDEX(2_Girdiler!$B$20:$I$20,G8358+1)-INDEX(2_Girdiler!$B$20:$I$20,G8358)))</f>
        <v>7.66445306676522</v>
      </c>
      <c r="I8358" s="16" t="n">
        <f aca="false">H8358/2_Girdiler!$B$17</f>
        <v>3.07069433764632</v>
      </c>
      <c r="J8358" s="16" t="n">
        <f aca="false">D8358+I8358</f>
        <v>17.7669440962983</v>
      </c>
    </row>
    <row r="8359" customFormat="false" ht="15" hidden="false" customHeight="false" outlineLevel="0" collapsed="false">
      <c r="A8359" s="0" t="n">
        <v>8347</v>
      </c>
      <c r="B8359" s="7" t="n">
        <v>0.48478</v>
      </c>
      <c r="C8359" s="7" t="n">
        <v>0.559377</v>
      </c>
      <c r="D8359" s="16" t="n">
        <f aca="false">LOGINV(B8359,$B$7,$C$7)</f>
        <v>13.2570506705484</v>
      </c>
      <c r="E8359" s="16" t="n">
        <f aca="false">LOGINV(C8359,$B$8,$C$8)</f>
        <v>120.260502893019</v>
      </c>
      <c r="F8359" s="16" t="n">
        <f aca="false">$B$5/100*E8359*2_Girdiler!$B$14*2_Girdiler!$B$15*2_Girdiler!$B$16</f>
        <v>3.02575425278837</v>
      </c>
      <c r="G8359" s="16" t="n">
        <f aca="false">MIN(MATCH(F8359,2_Girdiler!$B$20:$I$20,1),7)</f>
        <v>1</v>
      </c>
      <c r="H8359" s="16" t="n">
        <f aca="false">IF(F8359&gt;=40,2_Girdiler!$I$21+(F8359-40)*(2_Girdiler!$I$21-2_Girdiler!$H$21)/(2_Girdiler!$I$20-2_Girdiler!$H$20),INDEX(2_Girdiler!$B$21:$I$21,G8359)+(F8359-INDEX(2_Girdiler!$B$20:$I$20,G8359))*(INDEX(2_Girdiler!$B$21:$I$21,G8359+1)-INDEX(2_Girdiler!$B$21:$I$21,G8359))/(INDEX(2_Girdiler!$B$20:$I$20,G8359+1)-INDEX(2_Girdiler!$B$20:$I$20,G8359)))</f>
        <v>6.65665935613441</v>
      </c>
      <c r="I8359" s="16" t="n">
        <f aca="false">H8359/2_Girdiler!$B$17</f>
        <v>2.66693083178462</v>
      </c>
      <c r="J8359" s="16" t="n">
        <f aca="false">D8359+I8359</f>
        <v>15.923981502333</v>
      </c>
    </row>
    <row r="8360" customFormat="false" ht="15" hidden="false" customHeight="false" outlineLevel="0" collapsed="false">
      <c r="A8360" s="0" t="n">
        <v>8348</v>
      </c>
      <c r="B8360" s="7" t="n">
        <v>0.459081</v>
      </c>
      <c r="C8360" s="7" t="n">
        <v>0.930523</v>
      </c>
      <c r="D8360" s="16" t="n">
        <f aca="false">LOGINV(B8360,$B$7,$C$7)</f>
        <v>12.7882602084719</v>
      </c>
      <c r="E8360" s="16" t="n">
        <f aca="false">LOGINV(C8360,$B$8,$C$8)</f>
        <v>283.829520911943</v>
      </c>
      <c r="F8360" s="16" t="n">
        <f aca="false">$B$5/100*E8360*2_Girdiler!$B$14*2_Girdiler!$B$15*2_Girdiler!$B$16</f>
        <v>7.14115074614449</v>
      </c>
      <c r="G8360" s="16" t="n">
        <f aca="false">MIN(MATCH(F8360,2_Girdiler!$B$20:$I$20,1),7)</f>
        <v>2</v>
      </c>
      <c r="H8360" s="16" t="n">
        <f aca="false">IF(F8360&gt;=40,2_Girdiler!$I$21+(F8360-40)*(2_Girdiler!$I$21-2_Girdiler!$H$21)/(2_Girdiler!$I$20-2_Girdiler!$H$20),INDEX(2_Girdiler!$B$21:$I$21,G8360)+(F8360-INDEX(2_Girdiler!$B$20:$I$20,G8360))*(INDEX(2_Girdiler!$B$21:$I$21,G8360+1)-INDEX(2_Girdiler!$B$21:$I$21,G8360))/(INDEX(2_Girdiler!$B$20:$I$20,G8360+1)-INDEX(2_Girdiler!$B$20:$I$20,G8360)))</f>
        <v>14.4258411938312</v>
      </c>
      <c r="I8360" s="16" t="n">
        <f aca="false">H8360/2_Girdiler!$B$17</f>
        <v>5.77958381163109</v>
      </c>
      <c r="J8360" s="16" t="n">
        <f aca="false">D8360+I8360</f>
        <v>18.567844020103</v>
      </c>
    </row>
    <row r="8361" customFormat="false" ht="15" hidden="false" customHeight="false" outlineLevel="0" collapsed="false">
      <c r="A8361" s="0" t="n">
        <v>8349</v>
      </c>
      <c r="B8361" s="7" t="n">
        <v>0.549149</v>
      </c>
      <c r="C8361" s="7" t="n">
        <v>0.049811</v>
      </c>
      <c r="D8361" s="16" t="n">
        <f aca="false">LOGINV(B8361,$B$7,$C$7)</f>
        <v>14.5072040662813</v>
      </c>
      <c r="E8361" s="16" t="n">
        <f aca="false">LOGINV(C8361,$B$8,$C$8)</f>
        <v>37.7238079714018</v>
      </c>
      <c r="F8361" s="16" t="n">
        <f aca="false">$B$5/100*E8361*2_Girdiler!$B$14*2_Girdiler!$B$15*2_Girdiler!$B$16</f>
        <v>0.949131008560468</v>
      </c>
      <c r="G8361" s="16" t="n">
        <f aca="false">MIN(MATCH(F8361,2_Girdiler!$B$20:$I$20,1),7)</f>
        <v>1</v>
      </c>
      <c r="H8361" s="16" t="n">
        <f aca="false">IF(F8361&gt;=40,2_Girdiler!$I$21+(F8361-40)*(2_Girdiler!$I$21-2_Girdiler!$H$21)/(2_Girdiler!$I$20-2_Girdiler!$H$20),INDEX(2_Girdiler!$B$21:$I$21,G8361)+(F8361-INDEX(2_Girdiler!$B$20:$I$20,G8361))*(INDEX(2_Girdiler!$B$21:$I$21,G8361+1)-INDEX(2_Girdiler!$B$21:$I$21,G8361))/(INDEX(2_Girdiler!$B$20:$I$20,G8361+1)-INDEX(2_Girdiler!$B$20:$I$20,G8361)))</f>
        <v>2.08808821883303</v>
      </c>
      <c r="I8361" s="16" t="n">
        <f aca="false">H8361/2_Girdiler!$B$17</f>
        <v>0.836573805622208</v>
      </c>
      <c r="J8361" s="16" t="n">
        <f aca="false">D8361+I8361</f>
        <v>15.3437778719035</v>
      </c>
    </row>
    <row r="8362" customFormat="false" ht="15" hidden="false" customHeight="false" outlineLevel="0" collapsed="false">
      <c r="A8362" s="0" t="n">
        <v>8350</v>
      </c>
      <c r="B8362" s="7" t="n">
        <v>0.5392</v>
      </c>
      <c r="C8362" s="7" t="n">
        <v>0.146412</v>
      </c>
      <c r="D8362" s="16" t="n">
        <f aca="false">LOGINV(B8362,$B$7,$C$7)</f>
        <v>14.3057057538908</v>
      </c>
      <c r="E8362" s="16" t="n">
        <f aca="false">LOGINV(C8362,$B$8,$C$8)</f>
        <v>55.3788361584921</v>
      </c>
      <c r="F8362" s="16" t="n">
        <f aca="false">$B$5/100*E8362*2_Girdiler!$B$14*2_Girdiler!$B$15*2_Girdiler!$B$16</f>
        <v>1.39333151774766</v>
      </c>
      <c r="G8362" s="16" t="n">
        <f aca="false">MIN(MATCH(F8362,2_Girdiler!$B$20:$I$20,1),7)</f>
        <v>1</v>
      </c>
      <c r="H8362" s="16" t="n">
        <f aca="false">IF(F8362&gt;=40,2_Girdiler!$I$21+(F8362-40)*(2_Girdiler!$I$21-2_Girdiler!$H$21)/(2_Girdiler!$I$20-2_Girdiler!$H$20),INDEX(2_Girdiler!$B$21:$I$21,G8362)+(F8362-INDEX(2_Girdiler!$B$20:$I$20,G8362))*(INDEX(2_Girdiler!$B$21:$I$21,G8362+1)-INDEX(2_Girdiler!$B$21:$I$21,G8362))/(INDEX(2_Girdiler!$B$20:$I$20,G8362+1)-INDEX(2_Girdiler!$B$20:$I$20,G8362)))</f>
        <v>3.06532933904485</v>
      </c>
      <c r="I8362" s="16" t="n">
        <f aca="false">H8362/2_Girdiler!$B$17</f>
        <v>1.22809669032246</v>
      </c>
      <c r="J8362" s="16" t="n">
        <f aca="false">D8362+I8362</f>
        <v>15.5338024442133</v>
      </c>
    </row>
    <row r="8363" customFormat="false" ht="15" hidden="false" customHeight="false" outlineLevel="0" collapsed="false">
      <c r="A8363" s="0" t="n">
        <v>8351</v>
      </c>
      <c r="B8363" s="7" t="n">
        <v>0.782212</v>
      </c>
      <c r="C8363" s="7" t="n">
        <v>0.913991</v>
      </c>
      <c r="D8363" s="16" t="n">
        <f aca="false">LOGINV(B8363,$B$7,$C$7)</f>
        <v>20.9135382537802</v>
      </c>
      <c r="E8363" s="16" t="n">
        <f aca="false">LOGINV(C8363,$B$8,$C$8)</f>
        <v>263.70196513243</v>
      </c>
      <c r="F8363" s="16" t="n">
        <f aca="false">$B$5/100*E8363*2_Girdiler!$B$14*2_Girdiler!$B$15*2_Girdiler!$B$16</f>
        <v>6.63474144273193</v>
      </c>
      <c r="G8363" s="16" t="n">
        <f aca="false">MIN(MATCH(F8363,2_Girdiler!$B$20:$I$20,1),7)</f>
        <v>2</v>
      </c>
      <c r="H8363" s="16" t="n">
        <f aca="false">IF(F8363&gt;=40,2_Girdiler!$I$21+(F8363-40)*(2_Girdiler!$I$21-2_Girdiler!$H$21)/(2_Girdiler!$I$20-2_Girdiler!$H$20),INDEX(2_Girdiler!$B$21:$I$21,G8363)+(F8363-INDEX(2_Girdiler!$B$20:$I$20,G8363))*(INDEX(2_Girdiler!$B$21:$I$21,G8363+1)-INDEX(2_Girdiler!$B$21:$I$21,G8363))/(INDEX(2_Girdiler!$B$20:$I$20,G8363+1)-INDEX(2_Girdiler!$B$20:$I$20,G8363)))</f>
        <v>13.6155863083711</v>
      </c>
      <c r="I8363" s="16" t="n">
        <f aca="false">H8363/2_Girdiler!$B$17</f>
        <v>5.4549624632897</v>
      </c>
      <c r="J8363" s="16" t="n">
        <f aca="false">D8363+I8363</f>
        <v>26.3685007170699</v>
      </c>
    </row>
    <row r="8364" customFormat="false" ht="15" hidden="false" customHeight="false" outlineLevel="0" collapsed="false">
      <c r="A8364" s="0" t="n">
        <v>8352</v>
      </c>
      <c r="B8364" s="7" t="n">
        <v>0.585893</v>
      </c>
      <c r="C8364" s="7" t="n">
        <v>0.228795</v>
      </c>
      <c r="D8364" s="16" t="n">
        <f aca="false">LOGINV(B8364,$B$7,$C$7)</f>
        <v>15.2831628523674</v>
      </c>
      <c r="E8364" s="16" t="n">
        <f aca="false">LOGINV(C8364,$B$8,$C$8)</f>
        <v>67.6087950254084</v>
      </c>
      <c r="F8364" s="16" t="n">
        <f aca="false">$B$5/100*E8364*2_Girdiler!$B$14*2_Girdiler!$B$15*2_Girdiler!$B$16</f>
        <v>1.70103728283928</v>
      </c>
      <c r="G8364" s="16" t="n">
        <f aca="false">MIN(MATCH(F8364,2_Girdiler!$B$20:$I$20,1),7)</f>
        <v>1</v>
      </c>
      <c r="H8364" s="16" t="n">
        <f aca="false">IF(F8364&gt;=40,2_Girdiler!$I$21+(F8364-40)*(2_Girdiler!$I$21-2_Girdiler!$H$21)/(2_Girdiler!$I$20-2_Girdiler!$H$20),INDEX(2_Girdiler!$B$21:$I$21,G8364)+(F8364-INDEX(2_Girdiler!$B$20:$I$20,G8364))*(INDEX(2_Girdiler!$B$21:$I$21,G8364+1)-INDEX(2_Girdiler!$B$21:$I$21,G8364))/(INDEX(2_Girdiler!$B$20:$I$20,G8364+1)-INDEX(2_Girdiler!$B$20:$I$20,G8364)))</f>
        <v>3.74228202224641</v>
      </c>
      <c r="I8364" s="16" t="n">
        <f aca="false">H8364/2_Girdiler!$B$17</f>
        <v>1.49931170763077</v>
      </c>
      <c r="J8364" s="16" t="n">
        <f aca="false">D8364+I8364</f>
        <v>16.7824745599981</v>
      </c>
    </row>
    <row r="8365" customFormat="false" ht="15" hidden="false" customHeight="false" outlineLevel="0" collapsed="false">
      <c r="A8365" s="0" t="n">
        <v>8353</v>
      </c>
      <c r="B8365" s="7" t="n">
        <v>0.958058</v>
      </c>
      <c r="C8365" s="7" t="n">
        <v>0.013199</v>
      </c>
      <c r="D8365" s="16" t="n">
        <f aca="false">LOGINV(B8365,$B$7,$C$7)</f>
        <v>35.4921448345888</v>
      </c>
      <c r="E8365" s="16" t="n">
        <f aca="false">LOGINV(C8365,$B$8,$C$8)</f>
        <v>26.0500990864567</v>
      </c>
      <c r="F8365" s="16" t="n">
        <f aca="false">$B$5/100*E8365*2_Girdiler!$B$14*2_Girdiler!$B$15*2_Girdiler!$B$16</f>
        <v>0.655420493015251</v>
      </c>
      <c r="G8365" s="16" t="n">
        <f aca="false">MIN(MATCH(F8365,2_Girdiler!$B$20:$I$20,1),7)</f>
        <v>1</v>
      </c>
      <c r="H8365" s="16" t="n">
        <f aca="false">IF(F8365&gt;=40,2_Girdiler!$I$21+(F8365-40)*(2_Girdiler!$I$21-2_Girdiler!$H$21)/(2_Girdiler!$I$20-2_Girdiler!$H$20),INDEX(2_Girdiler!$B$21:$I$21,G8365)+(F8365-INDEX(2_Girdiler!$B$20:$I$20,G8365))*(INDEX(2_Girdiler!$B$21:$I$21,G8365+1)-INDEX(2_Girdiler!$B$21:$I$21,G8365))/(INDEX(2_Girdiler!$B$20:$I$20,G8365+1)-INDEX(2_Girdiler!$B$20:$I$20,G8365)))</f>
        <v>1.44192508463355</v>
      </c>
      <c r="I8365" s="16" t="n">
        <f aca="false">H8365/2_Girdiler!$B$17</f>
        <v>0.577694344805109</v>
      </c>
      <c r="J8365" s="16" t="n">
        <f aca="false">D8365+I8365</f>
        <v>36.0698391793939</v>
      </c>
    </row>
    <row r="8366" customFormat="false" ht="15" hidden="false" customHeight="false" outlineLevel="0" collapsed="false">
      <c r="A8366" s="0" t="n">
        <v>8354</v>
      </c>
      <c r="B8366" s="7" t="n">
        <v>0.285068</v>
      </c>
      <c r="C8366" s="7" t="n">
        <v>0.873377</v>
      </c>
      <c r="D8366" s="16" t="n">
        <f aca="false">LOGINV(B8366,$B$7,$C$7)</f>
        <v>9.86782764522772</v>
      </c>
      <c r="E8366" s="16" t="n">
        <f aca="false">LOGINV(C8366,$B$8,$C$8)</f>
        <v>228.312019026689</v>
      </c>
      <c r="F8366" s="16" t="n">
        <f aca="false">$B$5/100*E8366*2_Girdiler!$B$14*2_Girdiler!$B$15*2_Girdiler!$B$16</f>
        <v>5.7443303987115</v>
      </c>
      <c r="G8366" s="16" t="n">
        <f aca="false">MIN(MATCH(F8366,2_Girdiler!$B$20:$I$20,1),7)</f>
        <v>2</v>
      </c>
      <c r="H8366" s="16" t="n">
        <f aca="false">IF(F8366&gt;=40,2_Girdiler!$I$21+(F8366-40)*(2_Girdiler!$I$21-2_Girdiler!$H$21)/(2_Girdiler!$I$20-2_Girdiler!$H$20),INDEX(2_Girdiler!$B$21:$I$21,G8366)+(F8366-INDEX(2_Girdiler!$B$20:$I$20,G8366))*(INDEX(2_Girdiler!$B$21:$I$21,G8366+1)-INDEX(2_Girdiler!$B$21:$I$21,G8366))/(INDEX(2_Girdiler!$B$20:$I$20,G8366+1)-INDEX(2_Girdiler!$B$20:$I$20,G8366)))</f>
        <v>12.1909286379384</v>
      </c>
      <c r="I8366" s="16" t="n">
        <f aca="false">H8366/2_Girdiler!$B$17</f>
        <v>4.88418615302019</v>
      </c>
      <c r="J8366" s="16" t="n">
        <f aca="false">D8366+I8366</f>
        <v>14.7520137982479</v>
      </c>
    </row>
    <row r="8367" customFormat="false" ht="15" hidden="false" customHeight="false" outlineLevel="0" collapsed="false">
      <c r="A8367" s="0" t="n">
        <v>8355</v>
      </c>
      <c r="B8367" s="7" t="n">
        <v>0.876791</v>
      </c>
      <c r="C8367" s="7" t="n">
        <v>0.756231</v>
      </c>
      <c r="D8367" s="16" t="n">
        <f aca="false">LOGINV(B8367,$B$7,$C$7)</f>
        <v>25.838840861364</v>
      </c>
      <c r="E8367" s="16" t="n">
        <f aca="false">LOGINV(C8367,$B$8,$C$8)</f>
        <v>170.947162811856</v>
      </c>
      <c r="F8367" s="16" t="n">
        <f aca="false">$B$5/100*E8367*2_Girdiler!$B$14*2_Girdiler!$B$15*2_Girdiler!$B$16</f>
        <v>4.30103061634629</v>
      </c>
      <c r="G8367" s="16" t="n">
        <f aca="false">MIN(MATCH(F8367,2_Girdiler!$B$20:$I$20,1),7)</f>
        <v>1</v>
      </c>
      <c r="H8367" s="16" t="n">
        <f aca="false">IF(F8367&gt;=40,2_Girdiler!$I$21+(F8367-40)*(2_Girdiler!$I$21-2_Girdiler!$H$21)/(2_Girdiler!$I$20-2_Girdiler!$H$20),INDEX(2_Girdiler!$B$21:$I$21,G8367)+(F8367-INDEX(2_Girdiler!$B$20:$I$20,G8367))*(INDEX(2_Girdiler!$B$21:$I$21,G8367+1)-INDEX(2_Girdiler!$B$21:$I$21,G8367))/(INDEX(2_Girdiler!$B$20:$I$20,G8367+1)-INDEX(2_Girdiler!$B$20:$I$20,G8367)))</f>
        <v>9.46226735596183</v>
      </c>
      <c r="I8367" s="16" t="n">
        <f aca="false">H8367/2_Girdiler!$B$17</f>
        <v>3.79097249838214</v>
      </c>
      <c r="J8367" s="16" t="n">
        <f aca="false">D8367+I8367</f>
        <v>29.6298133597462</v>
      </c>
    </row>
    <row r="8368" customFormat="false" ht="15" hidden="false" customHeight="false" outlineLevel="0" collapsed="false">
      <c r="A8368" s="0" t="n">
        <v>8356</v>
      </c>
      <c r="B8368" s="7" t="n">
        <v>0.664908</v>
      </c>
      <c r="C8368" s="7" t="n">
        <v>0.56877</v>
      </c>
      <c r="D8368" s="16" t="n">
        <f aca="false">LOGINV(B8368,$B$7,$C$7)</f>
        <v>17.1705232169509</v>
      </c>
      <c r="E8368" s="16" t="n">
        <f aca="false">LOGINV(C8368,$B$8,$C$8)</f>
        <v>122.126548265821</v>
      </c>
      <c r="F8368" s="16" t="n">
        <f aca="false">$B$5/100*E8368*2_Girdiler!$B$14*2_Girdiler!$B$15*2_Girdiler!$B$16</f>
        <v>3.07270395436805</v>
      </c>
      <c r="G8368" s="16" t="n">
        <f aca="false">MIN(MATCH(F8368,2_Girdiler!$B$20:$I$20,1),7)</f>
        <v>1</v>
      </c>
      <c r="H8368" s="16" t="n">
        <f aca="false">IF(F8368&gt;=40,2_Girdiler!$I$21+(F8368-40)*(2_Girdiler!$I$21-2_Girdiler!$H$21)/(2_Girdiler!$I$20-2_Girdiler!$H$20),INDEX(2_Girdiler!$B$21:$I$21,G8368)+(F8368-INDEX(2_Girdiler!$B$20:$I$20,G8368))*(INDEX(2_Girdiler!$B$21:$I$21,G8368+1)-INDEX(2_Girdiler!$B$21:$I$21,G8368))/(INDEX(2_Girdiler!$B$20:$I$20,G8368+1)-INDEX(2_Girdiler!$B$20:$I$20,G8368)))</f>
        <v>6.75994869960971</v>
      </c>
      <c r="I8368" s="16" t="n">
        <f aca="false">H8368/2_Girdiler!$B$17</f>
        <v>2.70831278029235</v>
      </c>
      <c r="J8368" s="16" t="n">
        <f aca="false">D8368+I8368</f>
        <v>19.8788359972432</v>
      </c>
    </row>
    <row r="8369" customFormat="false" ht="15" hidden="false" customHeight="false" outlineLevel="0" collapsed="false">
      <c r="A8369" s="0" t="n">
        <v>8357</v>
      </c>
      <c r="B8369" s="7" t="n">
        <v>0.599168</v>
      </c>
      <c r="C8369" s="7" t="n">
        <v>0.206733</v>
      </c>
      <c r="D8369" s="16" t="n">
        <f aca="false">LOGINV(B8369,$B$7,$C$7)</f>
        <v>15.5773139898958</v>
      </c>
      <c r="E8369" s="16" t="n">
        <f aca="false">LOGINV(C8369,$B$8,$C$8)</f>
        <v>64.4141350619984</v>
      </c>
      <c r="F8369" s="16" t="n">
        <f aca="false">$B$5/100*E8369*2_Girdiler!$B$14*2_Girdiler!$B$15*2_Girdiler!$B$16</f>
        <v>1.62065963815988</v>
      </c>
      <c r="G8369" s="16" t="n">
        <f aca="false">MIN(MATCH(F8369,2_Girdiler!$B$20:$I$20,1),7)</f>
        <v>1</v>
      </c>
      <c r="H8369" s="16" t="n">
        <f aca="false">IF(F8369&gt;=40,2_Girdiler!$I$21+(F8369-40)*(2_Girdiler!$I$21-2_Girdiler!$H$21)/(2_Girdiler!$I$20-2_Girdiler!$H$20),INDEX(2_Girdiler!$B$21:$I$21,G8369)+(F8369-INDEX(2_Girdiler!$B$20:$I$20,G8369))*(INDEX(2_Girdiler!$B$21:$I$21,G8369+1)-INDEX(2_Girdiler!$B$21:$I$21,G8369))/(INDEX(2_Girdiler!$B$20:$I$20,G8369+1)-INDEX(2_Girdiler!$B$20:$I$20,G8369)))</f>
        <v>3.56545120395173</v>
      </c>
      <c r="I8369" s="16" t="n">
        <f aca="false">H8369/2_Girdiler!$B$17</f>
        <v>1.42846602722425</v>
      </c>
      <c r="J8369" s="16" t="n">
        <f aca="false">D8369+I8369</f>
        <v>17.00578001712</v>
      </c>
    </row>
    <row r="8370" customFormat="false" ht="15" hidden="false" customHeight="false" outlineLevel="0" collapsed="false">
      <c r="A8370" s="0" t="n">
        <v>8358</v>
      </c>
      <c r="B8370" s="7" t="n">
        <v>0.775111</v>
      </c>
      <c r="C8370" s="7" t="n">
        <v>0.434652</v>
      </c>
      <c r="D8370" s="16" t="n">
        <f aca="false">LOGINV(B8370,$B$7,$C$7)</f>
        <v>20.6367746759496</v>
      </c>
      <c r="E8370" s="16" t="n">
        <f aca="false">LOGINV(C8370,$B$8,$C$8)</f>
        <v>98.201042186348</v>
      </c>
      <c r="F8370" s="16" t="n">
        <f aca="false">$B$5/100*E8370*2_Girdiler!$B$14*2_Girdiler!$B$15*2_Girdiler!$B$16</f>
        <v>2.47073822140852</v>
      </c>
      <c r="G8370" s="16" t="n">
        <f aca="false">MIN(MATCH(F8370,2_Girdiler!$B$20:$I$20,1),7)</f>
        <v>1</v>
      </c>
      <c r="H8370" s="16" t="n">
        <f aca="false">IF(F8370&gt;=40,2_Girdiler!$I$21+(F8370-40)*(2_Girdiler!$I$21-2_Girdiler!$H$21)/(2_Girdiler!$I$20-2_Girdiler!$H$20),INDEX(2_Girdiler!$B$21:$I$21,G8370)+(F8370-INDEX(2_Girdiler!$B$20:$I$20,G8370))*(INDEX(2_Girdiler!$B$21:$I$21,G8370+1)-INDEX(2_Girdiler!$B$21:$I$21,G8370))/(INDEX(2_Girdiler!$B$20:$I$20,G8370+1)-INDEX(2_Girdiler!$B$20:$I$20,G8370)))</f>
        <v>5.43562408709874</v>
      </c>
      <c r="I8370" s="16" t="n">
        <f aca="false">H8370/2_Girdiler!$B$17</f>
        <v>2.1777340092543</v>
      </c>
      <c r="J8370" s="16" t="n">
        <f aca="false">D8370+I8370</f>
        <v>22.8145086852039</v>
      </c>
    </row>
    <row r="8371" customFormat="false" ht="15" hidden="false" customHeight="false" outlineLevel="0" collapsed="false">
      <c r="A8371" s="0" t="n">
        <v>8359</v>
      </c>
      <c r="B8371" s="7" t="n">
        <v>0.837497</v>
      </c>
      <c r="C8371" s="7" t="n">
        <v>0.674737</v>
      </c>
      <c r="D8371" s="16" t="n">
        <f aca="false">LOGINV(B8371,$B$7,$C$7)</f>
        <v>23.4391045805079</v>
      </c>
      <c r="E8371" s="16" t="n">
        <f aca="false">LOGINV(C8371,$B$8,$C$8)</f>
        <v>146.300242218473</v>
      </c>
      <c r="F8371" s="16" t="n">
        <f aca="false">$B$5/100*E8371*2_Girdiler!$B$14*2_Girdiler!$B$15*2_Girdiler!$B$16</f>
        <v>3.68091409421679</v>
      </c>
      <c r="G8371" s="16" t="n">
        <f aca="false">MIN(MATCH(F8371,2_Girdiler!$B$20:$I$20,1),7)</f>
        <v>1</v>
      </c>
      <c r="H8371" s="16" t="n">
        <f aca="false">IF(F8371&gt;=40,2_Girdiler!$I$21+(F8371-40)*(2_Girdiler!$I$21-2_Girdiler!$H$21)/(2_Girdiler!$I$20-2_Girdiler!$H$20),INDEX(2_Girdiler!$B$21:$I$21,G8371)+(F8371-INDEX(2_Girdiler!$B$20:$I$20,G8371))*(INDEX(2_Girdiler!$B$21:$I$21,G8371+1)-INDEX(2_Girdiler!$B$21:$I$21,G8371))/(INDEX(2_Girdiler!$B$20:$I$20,G8371+1)-INDEX(2_Girdiler!$B$20:$I$20,G8371)))</f>
        <v>8.09801100727693</v>
      </c>
      <c r="I8371" s="16" t="n">
        <f aca="false">H8371/2_Girdiler!$B$17</f>
        <v>3.24439543560775</v>
      </c>
      <c r="J8371" s="16" t="n">
        <f aca="false">D8371+I8371</f>
        <v>26.6835000161157</v>
      </c>
    </row>
    <row r="8372" customFormat="false" ht="15" hidden="false" customHeight="false" outlineLevel="0" collapsed="false">
      <c r="A8372" s="0" t="n">
        <v>8360</v>
      </c>
      <c r="B8372" s="7" t="n">
        <v>0.305484</v>
      </c>
      <c r="C8372" s="7" t="n">
        <v>0.340236</v>
      </c>
      <c r="D8372" s="16" t="n">
        <f aca="false">LOGINV(B8372,$B$7,$C$7)</f>
        <v>10.1986460899647</v>
      </c>
      <c r="E8372" s="16" t="n">
        <f aca="false">LOGINV(C8372,$B$8,$C$8)</f>
        <v>83.7134656662662</v>
      </c>
      <c r="F8372" s="16" t="n">
        <f aca="false">$B$5/100*E8372*2_Girdiler!$B$14*2_Girdiler!$B$15*2_Girdiler!$B$16</f>
        <v>2.10623079616326</v>
      </c>
      <c r="G8372" s="16" t="n">
        <f aca="false">MIN(MATCH(F8372,2_Girdiler!$B$20:$I$20,1),7)</f>
        <v>1</v>
      </c>
      <c r="H8372" s="16" t="n">
        <f aca="false">IF(F8372&gt;=40,2_Girdiler!$I$21+(F8372-40)*(2_Girdiler!$I$21-2_Girdiler!$H$21)/(2_Girdiler!$I$20-2_Girdiler!$H$20),INDEX(2_Girdiler!$B$21:$I$21,G8372)+(F8372-INDEX(2_Girdiler!$B$20:$I$20,G8372))*(INDEX(2_Girdiler!$B$21:$I$21,G8372+1)-INDEX(2_Girdiler!$B$21:$I$21,G8372))/(INDEX(2_Girdiler!$B$20:$I$20,G8372+1)-INDEX(2_Girdiler!$B$20:$I$20,G8372)))</f>
        <v>4.63370775155917</v>
      </c>
      <c r="I8372" s="16" t="n">
        <f aca="false">H8372/2_Girdiler!$B$17</f>
        <v>1.85645342610544</v>
      </c>
      <c r="J8372" s="16" t="n">
        <f aca="false">D8372+I8372</f>
        <v>12.0550995160701</v>
      </c>
    </row>
    <row r="8373" customFormat="false" ht="15" hidden="false" customHeight="false" outlineLevel="0" collapsed="false">
      <c r="A8373" s="0" t="n">
        <v>8361</v>
      </c>
      <c r="B8373" s="7" t="n">
        <v>0.806513</v>
      </c>
      <c r="C8373" s="7" t="n">
        <v>0.474904</v>
      </c>
      <c r="D8373" s="16" t="n">
        <f aca="false">LOGINV(B8373,$B$7,$C$7)</f>
        <v>21.9335362184343</v>
      </c>
      <c r="E8373" s="16" t="n">
        <f aca="false">LOGINV(C8373,$B$8,$C$8)</f>
        <v>104.856864329388</v>
      </c>
      <c r="F8373" s="16" t="n">
        <f aca="false">$B$5/100*E8373*2_Girdiler!$B$14*2_Girdiler!$B$15*2_Girdiler!$B$16</f>
        <v>2.6381987065274</v>
      </c>
      <c r="G8373" s="16" t="n">
        <f aca="false">MIN(MATCH(F8373,2_Girdiler!$B$20:$I$20,1),7)</f>
        <v>1</v>
      </c>
      <c r="H8373" s="16" t="n">
        <f aca="false">IF(F8373&gt;=40,2_Girdiler!$I$21+(F8373-40)*(2_Girdiler!$I$21-2_Girdiler!$H$21)/(2_Girdiler!$I$20-2_Girdiler!$H$20),INDEX(2_Girdiler!$B$21:$I$21,G8373)+(F8373-INDEX(2_Girdiler!$B$20:$I$20,G8373))*(INDEX(2_Girdiler!$B$21:$I$21,G8373+1)-INDEX(2_Girdiler!$B$21:$I$21,G8373))/(INDEX(2_Girdiler!$B$20:$I$20,G8373+1)-INDEX(2_Girdiler!$B$20:$I$20,G8373)))</f>
        <v>5.80403715436029</v>
      </c>
      <c r="I8373" s="16" t="n">
        <f aca="false">H8373/2_Girdiler!$B$17</f>
        <v>2.32533539838152</v>
      </c>
      <c r="J8373" s="16" t="n">
        <f aca="false">D8373+I8373</f>
        <v>24.2588716168158</v>
      </c>
    </row>
    <row r="8374" customFormat="false" ht="15" hidden="false" customHeight="false" outlineLevel="0" collapsed="false">
      <c r="A8374" s="0" t="n">
        <v>8362</v>
      </c>
      <c r="B8374" s="7" t="n">
        <v>0.463001</v>
      </c>
      <c r="C8374" s="7" t="n">
        <v>0.562861</v>
      </c>
      <c r="D8374" s="16" t="n">
        <f aca="false">LOGINV(B8374,$B$7,$C$7)</f>
        <v>12.8588316949626</v>
      </c>
      <c r="E8374" s="16" t="n">
        <f aca="false">LOGINV(C8374,$B$8,$C$8)</f>
        <v>120.948465812683</v>
      </c>
      <c r="F8374" s="16" t="n">
        <f aca="false">$B$5/100*E8374*2_Girdiler!$B$14*2_Girdiler!$B$15*2_Girdiler!$B$16</f>
        <v>3.04306339984712</v>
      </c>
      <c r="G8374" s="16" t="n">
        <f aca="false">MIN(MATCH(F8374,2_Girdiler!$B$20:$I$20,1),7)</f>
        <v>1</v>
      </c>
      <c r="H8374" s="16" t="n">
        <f aca="false">IF(F8374&gt;=40,2_Girdiler!$I$21+(F8374-40)*(2_Girdiler!$I$21-2_Girdiler!$H$21)/(2_Girdiler!$I$20-2_Girdiler!$H$20),INDEX(2_Girdiler!$B$21:$I$21,G8374)+(F8374-INDEX(2_Girdiler!$B$20:$I$20,G8374))*(INDEX(2_Girdiler!$B$21:$I$21,G8374+1)-INDEX(2_Girdiler!$B$21:$I$21,G8374))/(INDEX(2_Girdiler!$B$20:$I$20,G8374+1)-INDEX(2_Girdiler!$B$20:$I$20,G8374)))</f>
        <v>6.69473947966366</v>
      </c>
      <c r="I8374" s="16" t="n">
        <f aca="false">H8374/2_Girdiler!$B$17</f>
        <v>2.68218729153191</v>
      </c>
      <c r="J8374" s="16" t="n">
        <f aca="false">D8374+I8374</f>
        <v>15.5410189864946</v>
      </c>
    </row>
    <row r="8375" customFormat="false" ht="15" hidden="false" customHeight="false" outlineLevel="0" collapsed="false">
      <c r="A8375" s="0" t="n">
        <v>8363</v>
      </c>
      <c r="B8375" s="7" t="n">
        <v>0.517944</v>
      </c>
      <c r="C8375" s="7" t="n">
        <v>0.758245</v>
      </c>
      <c r="D8375" s="16" t="n">
        <f aca="false">LOGINV(B8375,$B$7,$C$7)</f>
        <v>13.885980298539</v>
      </c>
      <c r="E8375" s="16" t="n">
        <f aca="false">LOGINV(C8375,$B$8,$C$8)</f>
        <v>171.65909525541</v>
      </c>
      <c r="F8375" s="16" t="n">
        <f aca="false">$B$5/100*E8375*2_Girdiler!$B$14*2_Girdiler!$B$15*2_Girdiler!$B$16</f>
        <v>4.31894283662612</v>
      </c>
      <c r="G8375" s="16" t="n">
        <f aca="false">MIN(MATCH(F8375,2_Girdiler!$B$20:$I$20,1),7)</f>
        <v>1</v>
      </c>
      <c r="H8375" s="16" t="n">
        <f aca="false">IF(F8375&gt;=40,2_Girdiler!$I$21+(F8375-40)*(2_Girdiler!$I$21-2_Girdiler!$H$21)/(2_Girdiler!$I$20-2_Girdiler!$H$20),INDEX(2_Girdiler!$B$21:$I$21,G8375)+(F8375-INDEX(2_Girdiler!$B$20:$I$20,G8375))*(INDEX(2_Girdiler!$B$21:$I$21,G8375+1)-INDEX(2_Girdiler!$B$21:$I$21,G8375))/(INDEX(2_Girdiler!$B$20:$I$20,G8375+1)-INDEX(2_Girdiler!$B$20:$I$20,G8375)))</f>
        <v>9.50167424057747</v>
      </c>
      <c r="I8375" s="16" t="n">
        <f aca="false">H8375/2_Girdiler!$B$17</f>
        <v>3.80676051305187</v>
      </c>
      <c r="J8375" s="16" t="n">
        <f aca="false">D8375+I8375</f>
        <v>17.6927408115909</v>
      </c>
    </row>
    <row r="8376" customFormat="false" ht="15" hidden="false" customHeight="false" outlineLevel="0" collapsed="false">
      <c r="A8376" s="0" t="n">
        <v>8364</v>
      </c>
      <c r="B8376" s="7" t="n">
        <v>0.925929</v>
      </c>
      <c r="C8376" s="7" t="n">
        <v>0.75477</v>
      </c>
      <c r="D8376" s="16" t="n">
        <f aca="false">LOGINV(B8376,$B$7,$C$7)</f>
        <v>30.3219042213003</v>
      </c>
      <c r="E8376" s="16" t="n">
        <f aca="false">LOGINV(C8376,$B$8,$C$8)</f>
        <v>170.434535723912</v>
      </c>
      <c r="F8376" s="16" t="n">
        <f aca="false">$B$5/100*E8376*2_Girdiler!$B$14*2_Girdiler!$B$15*2_Girdiler!$B$16</f>
        <v>4.28813291881362</v>
      </c>
      <c r="G8376" s="16" t="n">
        <f aca="false">MIN(MATCH(F8376,2_Girdiler!$B$20:$I$20,1),7)</f>
        <v>1</v>
      </c>
      <c r="H8376" s="16" t="n">
        <f aca="false">IF(F8376&gt;=40,2_Girdiler!$I$21+(F8376-40)*(2_Girdiler!$I$21-2_Girdiler!$H$21)/(2_Girdiler!$I$20-2_Girdiler!$H$20),INDEX(2_Girdiler!$B$21:$I$21,G8376)+(F8376-INDEX(2_Girdiler!$B$20:$I$20,G8376))*(INDEX(2_Girdiler!$B$21:$I$21,G8376+1)-INDEX(2_Girdiler!$B$21:$I$21,G8376))/(INDEX(2_Girdiler!$B$20:$I$20,G8376+1)-INDEX(2_Girdiler!$B$20:$I$20,G8376)))</f>
        <v>9.43389242138996</v>
      </c>
      <c r="I8376" s="16" t="n">
        <f aca="false">H8376/2_Girdiler!$B$17</f>
        <v>3.77960433549277</v>
      </c>
      <c r="J8376" s="16" t="n">
        <f aca="false">D8376+I8376</f>
        <v>34.1015085567931</v>
      </c>
    </row>
    <row r="8377" customFormat="false" ht="15" hidden="false" customHeight="false" outlineLevel="0" collapsed="false">
      <c r="A8377" s="0" t="n">
        <v>8365</v>
      </c>
      <c r="B8377" s="7" t="n">
        <v>0.392642</v>
      </c>
      <c r="C8377" s="7" t="n">
        <v>0.40999</v>
      </c>
      <c r="D8377" s="16" t="n">
        <f aca="false">LOGINV(B8377,$B$7,$C$7)</f>
        <v>11.6341198494715</v>
      </c>
      <c r="E8377" s="16" t="n">
        <f aca="false">LOGINV(C8377,$B$8,$C$8)</f>
        <v>94.2859514893321</v>
      </c>
      <c r="F8377" s="16" t="n">
        <f aca="false">$B$5/100*E8377*2_Girdiler!$B$14*2_Girdiler!$B$15*2_Girdiler!$B$16</f>
        <v>2.3722345394716</v>
      </c>
      <c r="G8377" s="16" t="n">
        <f aca="false">MIN(MATCH(F8377,2_Girdiler!$B$20:$I$20,1),7)</f>
        <v>1</v>
      </c>
      <c r="H8377" s="16" t="n">
        <f aca="false">IF(F8377&gt;=40,2_Girdiler!$I$21+(F8377-40)*(2_Girdiler!$I$21-2_Girdiler!$H$21)/(2_Girdiler!$I$20-2_Girdiler!$H$20),INDEX(2_Girdiler!$B$21:$I$21,G8377)+(F8377-INDEX(2_Girdiler!$B$20:$I$20,G8377))*(INDEX(2_Girdiler!$B$21:$I$21,G8377+1)-INDEX(2_Girdiler!$B$21:$I$21,G8377))/(INDEX(2_Girdiler!$B$20:$I$20,G8377+1)-INDEX(2_Girdiler!$B$20:$I$20,G8377)))</f>
        <v>5.21891598683751</v>
      </c>
      <c r="I8377" s="16" t="n">
        <f aca="false">H8377/2_Girdiler!$B$17</f>
        <v>2.09091185370093</v>
      </c>
      <c r="J8377" s="16" t="n">
        <f aca="false">D8377+I8377</f>
        <v>13.7250317031724</v>
      </c>
    </row>
    <row r="8378" customFormat="false" ht="15" hidden="false" customHeight="false" outlineLevel="0" collapsed="false">
      <c r="A8378" s="0" t="n">
        <v>8366</v>
      </c>
      <c r="B8378" s="7" t="n">
        <v>0.751368</v>
      </c>
      <c r="C8378" s="7" t="n">
        <v>0.312109</v>
      </c>
      <c r="D8378" s="16" t="n">
        <f aca="false">LOGINV(B8378,$B$7,$C$7)</f>
        <v>19.769960561178</v>
      </c>
      <c r="E8378" s="16" t="n">
        <f aca="false">LOGINV(C8378,$B$8,$C$8)</f>
        <v>79.5997385841803</v>
      </c>
      <c r="F8378" s="16" t="n">
        <f aca="false">$B$5/100*E8378*2_Girdiler!$B$14*2_Girdiler!$B$15*2_Girdiler!$B$16</f>
        <v>2.00272942277798</v>
      </c>
      <c r="G8378" s="16" t="n">
        <f aca="false">MIN(MATCH(F8378,2_Girdiler!$B$20:$I$20,1),7)</f>
        <v>1</v>
      </c>
      <c r="H8378" s="16" t="n">
        <f aca="false">IF(F8378&gt;=40,2_Girdiler!$I$21+(F8378-40)*(2_Girdiler!$I$21-2_Girdiler!$H$21)/(2_Girdiler!$I$20-2_Girdiler!$H$20),INDEX(2_Girdiler!$B$21:$I$21,G8378)+(F8378-INDEX(2_Girdiler!$B$20:$I$20,G8378))*(INDEX(2_Girdiler!$B$21:$I$21,G8378+1)-INDEX(2_Girdiler!$B$21:$I$21,G8378))/(INDEX(2_Girdiler!$B$20:$I$20,G8378+1)-INDEX(2_Girdiler!$B$20:$I$20,G8378)))</f>
        <v>4.40600473011155</v>
      </c>
      <c r="I8378" s="16" t="n">
        <f aca="false">H8378/2_Girdiler!$B$17</f>
        <v>1.7652262540511</v>
      </c>
      <c r="J8378" s="16" t="n">
        <f aca="false">D8378+I8378</f>
        <v>21.5351868152291</v>
      </c>
    </row>
    <row r="8379" customFormat="false" ht="15" hidden="false" customHeight="false" outlineLevel="0" collapsed="false">
      <c r="A8379" s="0" t="n">
        <v>8367</v>
      </c>
      <c r="B8379" s="7" t="n">
        <v>0.286099</v>
      </c>
      <c r="C8379" s="7" t="n">
        <v>0.070381</v>
      </c>
      <c r="D8379" s="16" t="n">
        <f aca="false">LOGINV(B8379,$B$7,$C$7)</f>
        <v>9.88452897736102</v>
      </c>
      <c r="E8379" s="16" t="n">
        <f aca="false">LOGINV(C8379,$B$8,$C$8)</f>
        <v>42.2005754211486</v>
      </c>
      <c r="F8379" s="16" t="n">
        <f aca="false">$B$5/100*E8379*2_Girdiler!$B$14*2_Girdiler!$B$15*2_Girdiler!$B$16</f>
        <v>1.0617664775961</v>
      </c>
      <c r="G8379" s="16" t="n">
        <f aca="false">MIN(MATCH(F8379,2_Girdiler!$B$20:$I$20,1),7)</f>
        <v>1</v>
      </c>
      <c r="H8379" s="16" t="n">
        <f aca="false">IF(F8379&gt;=40,2_Girdiler!$I$21+(F8379-40)*(2_Girdiler!$I$21-2_Girdiler!$H$21)/(2_Girdiler!$I$20-2_Girdiler!$H$20),INDEX(2_Girdiler!$B$21:$I$21,G8379)+(F8379-INDEX(2_Girdiler!$B$20:$I$20,G8379))*(INDEX(2_Girdiler!$B$21:$I$21,G8379+1)-INDEX(2_Girdiler!$B$21:$I$21,G8379))/(INDEX(2_Girdiler!$B$20:$I$20,G8379+1)-INDEX(2_Girdiler!$B$20:$I$20,G8379)))</f>
        <v>2.33588625071142</v>
      </c>
      <c r="I8379" s="16" t="n">
        <f aca="false">H8379/2_Girdiler!$B$17</f>
        <v>0.935851863265792</v>
      </c>
      <c r="J8379" s="16" t="n">
        <f aca="false">D8379+I8379</f>
        <v>10.8203808406268</v>
      </c>
    </row>
    <row r="8380" customFormat="false" ht="15" hidden="false" customHeight="false" outlineLevel="0" collapsed="false">
      <c r="A8380" s="0" t="n">
        <v>8368</v>
      </c>
      <c r="B8380" s="7" t="n">
        <v>0.271673</v>
      </c>
      <c r="C8380" s="7" t="n">
        <v>0.903797</v>
      </c>
      <c r="D8380" s="16" t="n">
        <f aca="false">LOGINV(B8380,$B$7,$C$7)</f>
        <v>9.6507344325677</v>
      </c>
      <c r="E8380" s="16" t="n">
        <f aca="false">LOGINV(C8380,$B$8,$C$8)</f>
        <v>253.315247124019</v>
      </c>
      <c r="F8380" s="16" t="n">
        <f aca="false">$B$5/100*E8380*2_Girdiler!$B$14*2_Girdiler!$B$15*2_Girdiler!$B$16</f>
        <v>6.37341161764031</v>
      </c>
      <c r="G8380" s="16" t="n">
        <f aca="false">MIN(MATCH(F8380,2_Girdiler!$B$20:$I$20,1),7)</f>
        <v>2</v>
      </c>
      <c r="H8380" s="16" t="n">
        <f aca="false">IF(F8380&gt;=40,2_Girdiler!$I$21+(F8380-40)*(2_Girdiler!$I$21-2_Girdiler!$H$21)/(2_Girdiler!$I$20-2_Girdiler!$H$20),INDEX(2_Girdiler!$B$21:$I$21,G8380)+(F8380-INDEX(2_Girdiler!$B$20:$I$20,G8380))*(INDEX(2_Girdiler!$B$21:$I$21,G8380+1)-INDEX(2_Girdiler!$B$21:$I$21,G8380))/(INDEX(2_Girdiler!$B$20:$I$20,G8380+1)-INDEX(2_Girdiler!$B$20:$I$20,G8380)))</f>
        <v>13.1974585882245</v>
      </c>
      <c r="I8380" s="16" t="n">
        <f aca="false">H8380/2_Girdiler!$B$17</f>
        <v>5.28744334464122</v>
      </c>
      <c r="J8380" s="16" t="n">
        <f aca="false">D8380+I8380</f>
        <v>14.9381777772089</v>
      </c>
    </row>
    <row r="8381" customFormat="false" ht="15" hidden="false" customHeight="false" outlineLevel="0" collapsed="false">
      <c r="A8381" s="0" t="n">
        <v>8369</v>
      </c>
      <c r="B8381" s="7" t="n">
        <v>0.16679</v>
      </c>
      <c r="C8381" s="7" t="n">
        <v>0.656539</v>
      </c>
      <c r="D8381" s="16" t="n">
        <f aca="false">LOGINV(B8381,$B$7,$C$7)</f>
        <v>7.89977518475937</v>
      </c>
      <c r="E8381" s="16" t="n">
        <f aca="false">LOGINV(C8381,$B$8,$C$8)</f>
        <v>141.654159294883</v>
      </c>
      <c r="F8381" s="16" t="n">
        <f aca="false">$B$5/100*E8381*2_Girdiler!$B$14*2_Girdiler!$B$15*2_Girdiler!$B$16</f>
        <v>3.56401864785926</v>
      </c>
      <c r="G8381" s="16" t="n">
        <f aca="false">MIN(MATCH(F8381,2_Girdiler!$B$20:$I$20,1),7)</f>
        <v>1</v>
      </c>
      <c r="H8381" s="16" t="n">
        <f aca="false">IF(F8381&gt;=40,2_Girdiler!$I$21+(F8381-40)*(2_Girdiler!$I$21-2_Girdiler!$H$21)/(2_Girdiler!$I$20-2_Girdiler!$H$20),INDEX(2_Girdiler!$B$21:$I$21,G8381)+(F8381-INDEX(2_Girdiler!$B$20:$I$20,G8381))*(INDEX(2_Girdiler!$B$21:$I$21,G8381+1)-INDEX(2_Girdiler!$B$21:$I$21,G8381))/(INDEX(2_Girdiler!$B$20:$I$20,G8381+1)-INDEX(2_Girdiler!$B$20:$I$20,G8381)))</f>
        <v>7.84084102529036</v>
      </c>
      <c r="I8381" s="16" t="n">
        <f aca="false">H8381/2_Girdiler!$B$17</f>
        <v>3.14136259026056</v>
      </c>
      <c r="J8381" s="16" t="n">
        <f aca="false">D8381+I8381</f>
        <v>11.0411377750199</v>
      </c>
    </row>
    <row r="8382" customFormat="false" ht="15" hidden="false" customHeight="false" outlineLevel="0" collapsed="false">
      <c r="A8382" s="0" t="n">
        <v>8370</v>
      </c>
      <c r="B8382" s="7" t="n">
        <v>0.058526</v>
      </c>
      <c r="C8382" s="7" t="n">
        <v>0.884967</v>
      </c>
      <c r="D8382" s="16" t="n">
        <f aca="false">LOGINV(B8382,$B$7,$C$7)</f>
        <v>5.65310340351923</v>
      </c>
      <c r="E8382" s="16" t="n">
        <f aca="false">LOGINV(C8382,$B$8,$C$8)</f>
        <v>236.974129057446</v>
      </c>
      <c r="F8382" s="16" t="n">
        <f aca="false">$B$5/100*E8382*2_Girdiler!$B$14*2_Girdiler!$B$15*2_Girdiler!$B$16</f>
        <v>5.96226908708533</v>
      </c>
      <c r="G8382" s="16" t="n">
        <f aca="false">MIN(MATCH(F8382,2_Girdiler!$B$20:$I$20,1),7)</f>
        <v>2</v>
      </c>
      <c r="H8382" s="16" t="n">
        <f aca="false">IF(F8382&gt;=40,2_Girdiler!$I$21+(F8382-40)*(2_Girdiler!$I$21-2_Girdiler!$H$21)/(2_Girdiler!$I$20-2_Girdiler!$H$20),INDEX(2_Girdiler!$B$21:$I$21,G8382)+(F8382-INDEX(2_Girdiler!$B$20:$I$20,G8382))*(INDEX(2_Girdiler!$B$21:$I$21,G8382+1)-INDEX(2_Girdiler!$B$21:$I$21,G8382))/(INDEX(2_Girdiler!$B$20:$I$20,G8382+1)-INDEX(2_Girdiler!$B$20:$I$20,G8382)))</f>
        <v>12.5396305393365</v>
      </c>
      <c r="I8382" s="16" t="n">
        <f aca="false">H8382/2_Girdiler!$B$17</f>
        <v>5.02389044043932</v>
      </c>
      <c r="J8382" s="16" t="n">
        <f aca="false">D8382+I8382</f>
        <v>10.6769938439585</v>
      </c>
    </row>
    <row r="8383" customFormat="false" ht="15" hidden="false" customHeight="false" outlineLevel="0" collapsed="false">
      <c r="A8383" s="0" t="n">
        <v>8371</v>
      </c>
      <c r="B8383" s="7" t="n">
        <v>0.960857</v>
      </c>
      <c r="C8383" s="7" t="n">
        <v>0.590727</v>
      </c>
      <c r="D8383" s="16" t="n">
        <f aca="false">LOGINV(B8383,$B$7,$C$7)</f>
        <v>36.133654520018</v>
      </c>
      <c r="E8383" s="16" t="n">
        <f aca="false">LOGINV(C8383,$B$8,$C$8)</f>
        <v>126.635993501923</v>
      </c>
      <c r="F8383" s="16" t="n">
        <f aca="false">$B$5/100*E8383*2_Girdiler!$B$14*2_Girdiler!$B$15*2_Girdiler!$B$16</f>
        <v>3.18616159650839</v>
      </c>
      <c r="G8383" s="16" t="n">
        <f aca="false">MIN(MATCH(F8383,2_Girdiler!$B$20:$I$20,1),7)</f>
        <v>1</v>
      </c>
      <c r="H8383" s="16" t="n">
        <f aca="false">IF(F8383&gt;=40,2_Girdiler!$I$21+(F8383-40)*(2_Girdiler!$I$21-2_Girdiler!$H$21)/(2_Girdiler!$I$20-2_Girdiler!$H$20),INDEX(2_Girdiler!$B$21:$I$21,G8383)+(F8383-INDEX(2_Girdiler!$B$20:$I$20,G8383))*(INDEX(2_Girdiler!$B$21:$I$21,G8383+1)-INDEX(2_Girdiler!$B$21:$I$21,G8383))/(INDEX(2_Girdiler!$B$20:$I$20,G8383+1)-INDEX(2_Girdiler!$B$20:$I$20,G8383)))</f>
        <v>7.00955551231846</v>
      </c>
      <c r="I8383" s="16" t="n">
        <f aca="false">H8383/2_Girdiler!$B$17</f>
        <v>2.80831550974297</v>
      </c>
      <c r="J8383" s="16" t="n">
        <f aca="false">D8383+I8383</f>
        <v>38.941970029761</v>
      </c>
    </row>
    <row r="8384" customFormat="false" ht="15" hidden="false" customHeight="false" outlineLevel="0" collapsed="false">
      <c r="A8384" s="0" t="n">
        <v>8372</v>
      </c>
      <c r="B8384" s="7" t="n">
        <v>0.560421</v>
      </c>
      <c r="C8384" s="7" t="n">
        <v>0.373158</v>
      </c>
      <c r="D8384" s="16" t="n">
        <f aca="false">LOGINV(B8384,$B$7,$C$7)</f>
        <v>14.7397105465968</v>
      </c>
      <c r="E8384" s="16" t="n">
        <f aca="false">LOGINV(C8384,$B$8,$C$8)</f>
        <v>88.6245868080549</v>
      </c>
      <c r="F8384" s="16" t="n">
        <f aca="false">$B$5/100*E8384*2_Girdiler!$B$14*2_Girdiler!$B$15*2_Girdiler!$B$16</f>
        <v>2.22979460409066</v>
      </c>
      <c r="G8384" s="16" t="n">
        <f aca="false">MIN(MATCH(F8384,2_Girdiler!$B$20:$I$20,1),7)</f>
        <v>1</v>
      </c>
      <c r="H8384" s="16" t="n">
        <f aca="false">IF(F8384&gt;=40,2_Girdiler!$I$21+(F8384-40)*(2_Girdiler!$I$21-2_Girdiler!$H$21)/(2_Girdiler!$I$20-2_Girdiler!$H$20),INDEX(2_Girdiler!$B$21:$I$21,G8384)+(F8384-INDEX(2_Girdiler!$B$20:$I$20,G8384))*(INDEX(2_Girdiler!$B$21:$I$21,G8384+1)-INDEX(2_Girdiler!$B$21:$I$21,G8384))/(INDEX(2_Girdiler!$B$20:$I$20,G8384+1)-INDEX(2_Girdiler!$B$20:$I$20,G8384)))</f>
        <v>4.90554812899945</v>
      </c>
      <c r="I8384" s="16" t="n">
        <f aca="false">H8384/2_Girdiler!$B$17</f>
        <v>1.96536383373376</v>
      </c>
      <c r="J8384" s="16" t="n">
        <f aca="false">D8384+I8384</f>
        <v>16.7050743803305</v>
      </c>
    </row>
    <row r="8385" customFormat="false" ht="15" hidden="false" customHeight="false" outlineLevel="0" collapsed="false">
      <c r="A8385" s="0" t="n">
        <v>8373</v>
      </c>
      <c r="B8385" s="7" t="n">
        <v>0.12594</v>
      </c>
      <c r="C8385" s="7" t="n">
        <v>0.197263</v>
      </c>
      <c r="D8385" s="16" t="n">
        <f aca="false">LOGINV(B8385,$B$7,$C$7)</f>
        <v>7.15015394946593</v>
      </c>
      <c r="E8385" s="16" t="n">
        <f aca="false">LOGINV(C8385,$B$8,$C$8)</f>
        <v>63.0309430525487</v>
      </c>
      <c r="F8385" s="16" t="n">
        <f aca="false">$B$5/100*E8385*2_Girdiler!$B$14*2_Girdiler!$B$15*2_Girdiler!$B$16</f>
        <v>1.58585852720213</v>
      </c>
      <c r="G8385" s="16" t="n">
        <f aca="false">MIN(MATCH(F8385,2_Girdiler!$B$20:$I$20,1),7)</f>
        <v>1</v>
      </c>
      <c r="H8385" s="16" t="n">
        <f aca="false">IF(F8385&gt;=40,2_Girdiler!$I$21+(F8385-40)*(2_Girdiler!$I$21-2_Girdiler!$H$21)/(2_Girdiler!$I$20-2_Girdiler!$H$20),INDEX(2_Girdiler!$B$21:$I$21,G8385)+(F8385-INDEX(2_Girdiler!$B$20:$I$20,G8385))*(INDEX(2_Girdiler!$B$21:$I$21,G8385+1)-INDEX(2_Girdiler!$B$21:$I$21,G8385))/(INDEX(2_Girdiler!$B$20:$I$20,G8385+1)-INDEX(2_Girdiler!$B$20:$I$20,G8385)))</f>
        <v>3.48888875984468</v>
      </c>
      <c r="I8385" s="16" t="n">
        <f aca="false">H8385/2_Girdiler!$B$17</f>
        <v>1.39779197109162</v>
      </c>
      <c r="J8385" s="16" t="n">
        <f aca="false">D8385+I8385</f>
        <v>8.54794592055755</v>
      </c>
    </row>
    <row r="8386" customFormat="false" ht="15" hidden="false" customHeight="false" outlineLevel="0" collapsed="false">
      <c r="A8386" s="0" t="n">
        <v>8374</v>
      </c>
      <c r="B8386" s="7" t="n">
        <v>0.365217</v>
      </c>
      <c r="C8386" s="7" t="n">
        <v>0.90507</v>
      </c>
      <c r="D8386" s="16" t="n">
        <f aca="false">LOGINV(B8386,$B$7,$C$7)</f>
        <v>11.1757783969314</v>
      </c>
      <c r="E8386" s="16" t="n">
        <f aca="false">LOGINV(C8386,$B$8,$C$8)</f>
        <v>254.544402392293</v>
      </c>
      <c r="F8386" s="16" t="n">
        <f aca="false">$B$5/100*E8386*2_Girdiler!$B$14*2_Girdiler!$B$15*2_Girdiler!$B$16</f>
        <v>6.40433716419009</v>
      </c>
      <c r="G8386" s="16" t="n">
        <f aca="false">MIN(MATCH(F8386,2_Girdiler!$B$20:$I$20,1),7)</f>
        <v>2</v>
      </c>
      <c r="H8386" s="16" t="n">
        <f aca="false">IF(F8386&gt;=40,2_Girdiler!$I$21+(F8386-40)*(2_Girdiler!$I$21-2_Girdiler!$H$21)/(2_Girdiler!$I$20-2_Girdiler!$H$20),INDEX(2_Girdiler!$B$21:$I$21,G8386)+(F8386-INDEX(2_Girdiler!$B$20:$I$20,G8386))*(INDEX(2_Girdiler!$B$21:$I$21,G8386+1)-INDEX(2_Girdiler!$B$21:$I$21,G8386))/(INDEX(2_Girdiler!$B$20:$I$20,G8386+1)-INDEX(2_Girdiler!$B$20:$I$20,G8386)))</f>
        <v>13.2469394627041</v>
      </c>
      <c r="I8386" s="16" t="n">
        <f aca="false">H8386/2_Girdiler!$B$17</f>
        <v>5.30726741294236</v>
      </c>
      <c r="J8386" s="16" t="n">
        <f aca="false">D8386+I8386</f>
        <v>16.4830458098738</v>
      </c>
    </row>
    <row r="8387" customFormat="false" ht="15" hidden="false" customHeight="false" outlineLevel="0" collapsed="false">
      <c r="A8387" s="0" t="n">
        <v>8375</v>
      </c>
      <c r="B8387" s="7" t="n">
        <v>0.952852</v>
      </c>
      <c r="C8387" s="7" t="n">
        <v>0.653773</v>
      </c>
      <c r="D8387" s="16" t="n">
        <f aca="false">LOGINV(B8387,$B$7,$C$7)</f>
        <v>34.4124640052137</v>
      </c>
      <c r="E8387" s="16" t="n">
        <f aca="false">LOGINV(C8387,$B$8,$C$8)</f>
        <v>140.96924645758</v>
      </c>
      <c r="F8387" s="16" t="n">
        <f aca="false">$B$5/100*E8387*2_Girdiler!$B$14*2_Girdiler!$B$15*2_Girdiler!$B$16</f>
        <v>3.54678624087272</v>
      </c>
      <c r="G8387" s="16" t="n">
        <f aca="false">MIN(MATCH(F8387,2_Girdiler!$B$20:$I$20,1),7)</f>
        <v>1</v>
      </c>
      <c r="H8387" s="16" t="n">
        <f aca="false">IF(F8387&gt;=40,2_Girdiler!$I$21+(F8387-40)*(2_Girdiler!$I$21-2_Girdiler!$H$21)/(2_Girdiler!$I$20-2_Girdiler!$H$20),INDEX(2_Girdiler!$B$21:$I$21,G8387)+(F8387-INDEX(2_Girdiler!$B$20:$I$20,G8387))*(INDEX(2_Girdiler!$B$21:$I$21,G8387+1)-INDEX(2_Girdiler!$B$21:$I$21,G8387))/(INDEX(2_Girdiler!$B$20:$I$20,G8387+1)-INDEX(2_Girdiler!$B$20:$I$20,G8387)))</f>
        <v>7.80292972991998</v>
      </c>
      <c r="I8387" s="16" t="n">
        <f aca="false">H8387/2_Girdiler!$B$17</f>
        <v>3.12617376999999</v>
      </c>
      <c r="J8387" s="16" t="n">
        <f aca="false">D8387+I8387</f>
        <v>37.5386377752137</v>
      </c>
    </row>
    <row r="8388" customFormat="false" ht="15" hidden="false" customHeight="false" outlineLevel="0" collapsed="false">
      <c r="A8388" s="0" t="n">
        <v>8376</v>
      </c>
      <c r="B8388" s="7" t="n">
        <v>0.617272</v>
      </c>
      <c r="C8388" s="7" t="n">
        <v>0.633949</v>
      </c>
      <c r="D8388" s="16" t="n">
        <f aca="false">LOGINV(B8388,$B$7,$C$7)</f>
        <v>15.9919539256889</v>
      </c>
      <c r="E8388" s="16" t="n">
        <f aca="false">LOGINV(C8388,$B$8,$C$8)</f>
        <v>136.210784998004</v>
      </c>
      <c r="F8388" s="16" t="n">
        <f aca="false">$B$5/100*E8388*2_Girdiler!$B$14*2_Girdiler!$B$15*2_Girdiler!$B$16</f>
        <v>3.42706335054978</v>
      </c>
      <c r="G8388" s="16" t="n">
        <f aca="false">MIN(MATCH(F8388,2_Girdiler!$B$20:$I$20,1),7)</f>
        <v>1</v>
      </c>
      <c r="H8388" s="16" t="n">
        <f aca="false">IF(F8388&gt;=40,2_Girdiler!$I$21+(F8388-40)*(2_Girdiler!$I$21-2_Girdiler!$H$21)/(2_Girdiler!$I$20-2_Girdiler!$H$20),INDEX(2_Girdiler!$B$21:$I$21,G8388)+(F8388-INDEX(2_Girdiler!$B$20:$I$20,G8388))*(INDEX(2_Girdiler!$B$21:$I$21,G8388+1)-INDEX(2_Girdiler!$B$21:$I$21,G8388))/(INDEX(2_Girdiler!$B$20:$I$20,G8388+1)-INDEX(2_Girdiler!$B$20:$I$20,G8388)))</f>
        <v>7.53953937120951</v>
      </c>
      <c r="I8388" s="16" t="n">
        <f aca="false">H8388/2_Girdiler!$B$17</f>
        <v>3.02064878654227</v>
      </c>
      <c r="J8388" s="16" t="n">
        <f aca="false">D8388+I8388</f>
        <v>19.0126027122312</v>
      </c>
    </row>
    <row r="8389" customFormat="false" ht="15" hidden="false" customHeight="false" outlineLevel="0" collapsed="false">
      <c r="A8389" s="0" t="n">
        <v>8377</v>
      </c>
      <c r="B8389" s="7" t="n">
        <v>0.037375</v>
      </c>
      <c r="C8389" s="7" t="n">
        <v>0.715284</v>
      </c>
      <c r="D8389" s="16" t="n">
        <f aca="false">LOGINV(B8389,$B$7,$C$7)</f>
        <v>5.01541327597893</v>
      </c>
      <c r="E8389" s="16" t="n">
        <f aca="false">LOGINV(C8389,$B$8,$C$8)</f>
        <v>157.660883826811</v>
      </c>
      <c r="F8389" s="16" t="n">
        <f aca="false">$B$5/100*E8389*2_Girdiler!$B$14*2_Girdiler!$B$15*2_Girdiler!$B$16</f>
        <v>3.96674783708256</v>
      </c>
      <c r="G8389" s="16" t="n">
        <f aca="false">MIN(MATCH(F8389,2_Girdiler!$B$20:$I$20,1),7)</f>
        <v>1</v>
      </c>
      <c r="H8389" s="16" t="n">
        <f aca="false">IF(F8389&gt;=40,2_Girdiler!$I$21+(F8389-40)*(2_Girdiler!$I$21-2_Girdiler!$H$21)/(2_Girdiler!$I$20-2_Girdiler!$H$20),INDEX(2_Girdiler!$B$21:$I$21,G8389)+(F8389-INDEX(2_Girdiler!$B$20:$I$20,G8389))*(INDEX(2_Girdiler!$B$21:$I$21,G8389+1)-INDEX(2_Girdiler!$B$21:$I$21,G8389))/(INDEX(2_Girdiler!$B$20:$I$20,G8389+1)-INDEX(2_Girdiler!$B$20:$I$20,G8389)))</f>
        <v>8.72684524158163</v>
      </c>
      <c r="I8389" s="16" t="n">
        <f aca="false">H8389/2_Girdiler!$B$17</f>
        <v>3.49633222819777</v>
      </c>
      <c r="J8389" s="16" t="n">
        <f aca="false">D8389+I8389</f>
        <v>8.5117455041767</v>
      </c>
    </row>
    <row r="8390" customFormat="false" ht="15" hidden="false" customHeight="false" outlineLevel="0" collapsed="false">
      <c r="A8390" s="0" t="n">
        <v>8378</v>
      </c>
      <c r="B8390" s="7" t="n">
        <v>0.135908</v>
      </c>
      <c r="C8390" s="7" t="n">
        <v>0.872432</v>
      </c>
      <c r="D8390" s="16" t="n">
        <f aca="false">LOGINV(B8390,$B$7,$C$7)</f>
        <v>7.33955820958766</v>
      </c>
      <c r="E8390" s="16" t="n">
        <f aca="false">LOGINV(C8390,$B$8,$C$8)</f>
        <v>227.644244215918</v>
      </c>
      <c r="F8390" s="16" t="n">
        <f aca="false">$B$5/100*E8390*2_Girdiler!$B$14*2_Girdiler!$B$15*2_Girdiler!$B$16</f>
        <v>5.7275291844725</v>
      </c>
      <c r="G8390" s="16" t="n">
        <f aca="false">MIN(MATCH(F8390,2_Girdiler!$B$20:$I$20,1),7)</f>
        <v>2</v>
      </c>
      <c r="H8390" s="16" t="n">
        <f aca="false">IF(F8390&gt;=40,2_Girdiler!$I$21+(F8390-40)*(2_Girdiler!$I$21-2_Girdiler!$H$21)/(2_Girdiler!$I$20-2_Girdiler!$H$20),INDEX(2_Girdiler!$B$21:$I$21,G8390)+(F8390-INDEX(2_Girdiler!$B$20:$I$20,G8390))*(INDEX(2_Girdiler!$B$21:$I$21,G8390+1)-INDEX(2_Girdiler!$B$21:$I$21,G8390))/(INDEX(2_Girdiler!$B$20:$I$20,G8390+1)-INDEX(2_Girdiler!$B$20:$I$20,G8390)))</f>
        <v>12.164046695156</v>
      </c>
      <c r="I8390" s="16" t="n">
        <f aca="false">H8390/2_Girdiler!$B$17</f>
        <v>4.87341614389263</v>
      </c>
      <c r="J8390" s="16" t="n">
        <f aca="false">D8390+I8390</f>
        <v>12.2129743534803</v>
      </c>
    </row>
    <row r="8391" customFormat="false" ht="15" hidden="false" customHeight="false" outlineLevel="0" collapsed="false">
      <c r="A8391" s="0" t="n">
        <v>8379</v>
      </c>
      <c r="B8391" s="7" t="n">
        <v>0.975159</v>
      </c>
      <c r="C8391" s="7" t="n">
        <v>0.521828</v>
      </c>
      <c r="D8391" s="16" t="n">
        <f aca="false">LOGINV(B8391,$B$7,$C$7)</f>
        <v>40.4393933418031</v>
      </c>
      <c r="E8391" s="16" t="n">
        <f aca="false">LOGINV(C8391,$B$8,$C$8)</f>
        <v>113.133105675691</v>
      </c>
      <c r="F8391" s="16" t="n">
        <f aca="false">$B$5/100*E8391*2_Girdiler!$B$14*2_Girdiler!$B$15*2_Girdiler!$B$16</f>
        <v>2.84642893880038</v>
      </c>
      <c r="G8391" s="16" t="n">
        <f aca="false">MIN(MATCH(F8391,2_Girdiler!$B$20:$I$20,1),7)</f>
        <v>1</v>
      </c>
      <c r="H8391" s="16" t="n">
        <f aca="false">IF(F8391&gt;=40,2_Girdiler!$I$21+(F8391-40)*(2_Girdiler!$I$21-2_Girdiler!$H$21)/(2_Girdiler!$I$20-2_Girdiler!$H$20),INDEX(2_Girdiler!$B$21:$I$21,G8391)+(F8391-INDEX(2_Girdiler!$B$20:$I$20,G8391))*(INDEX(2_Girdiler!$B$21:$I$21,G8391+1)-INDEX(2_Girdiler!$B$21:$I$21,G8391))/(INDEX(2_Girdiler!$B$20:$I$20,G8391+1)-INDEX(2_Girdiler!$B$20:$I$20,G8391)))</f>
        <v>6.26214366536084</v>
      </c>
      <c r="I8391" s="16" t="n">
        <f aca="false">H8391/2_Girdiler!$B$17</f>
        <v>2.50887166080162</v>
      </c>
      <c r="J8391" s="16" t="n">
        <f aca="false">D8391+I8391</f>
        <v>42.9482650026047</v>
      </c>
    </row>
    <row r="8392" customFormat="false" ht="15" hidden="false" customHeight="false" outlineLevel="0" collapsed="false">
      <c r="A8392" s="0" t="n">
        <v>8380</v>
      </c>
      <c r="B8392" s="7" t="n">
        <v>0.967954</v>
      </c>
      <c r="C8392" s="7" t="n">
        <v>0.95819</v>
      </c>
      <c r="D8392" s="16" t="n">
        <f aca="false">LOGINV(B8392,$B$7,$C$7)</f>
        <v>38.0099523906595</v>
      </c>
      <c r="E8392" s="16" t="n">
        <f aca="false">LOGINV(C8392,$B$8,$C$8)</f>
        <v>333.612847309753</v>
      </c>
      <c r="F8392" s="16" t="n">
        <f aca="false">$B$5/100*E8392*2_Girdiler!$B$14*2_Girdiler!$B$15*2_Girdiler!$B$16</f>
        <v>8.39369923831337</v>
      </c>
      <c r="G8392" s="16" t="n">
        <f aca="false">MIN(MATCH(F8392,2_Girdiler!$B$20:$I$20,1),7)</f>
        <v>2</v>
      </c>
      <c r="H8392" s="16" t="n">
        <f aca="false">IF(F8392&gt;=40,2_Girdiler!$I$21+(F8392-40)*(2_Girdiler!$I$21-2_Girdiler!$H$21)/(2_Girdiler!$I$20-2_Girdiler!$H$20),INDEX(2_Girdiler!$B$21:$I$21,G8392)+(F8392-INDEX(2_Girdiler!$B$20:$I$20,G8392))*(INDEX(2_Girdiler!$B$21:$I$21,G8392+1)-INDEX(2_Girdiler!$B$21:$I$21,G8392))/(INDEX(2_Girdiler!$B$20:$I$20,G8392+1)-INDEX(2_Girdiler!$B$20:$I$20,G8392)))</f>
        <v>16.4299187813014</v>
      </c>
      <c r="I8392" s="16" t="n">
        <f aca="false">H8392/2_Girdiler!$B$17</f>
        <v>6.58249951173934</v>
      </c>
      <c r="J8392" s="16" t="n">
        <f aca="false">D8392+I8392</f>
        <v>44.5924519023989</v>
      </c>
    </row>
    <row r="8393" customFormat="false" ht="15" hidden="false" customHeight="false" outlineLevel="0" collapsed="false">
      <c r="A8393" s="0" t="n">
        <v>8381</v>
      </c>
      <c r="B8393" s="7" t="n">
        <v>0.746388</v>
      </c>
      <c r="C8393" s="7" t="n">
        <v>0.758222</v>
      </c>
      <c r="D8393" s="16" t="n">
        <f aca="false">LOGINV(B8393,$B$7,$C$7)</f>
        <v>19.5984198105404</v>
      </c>
      <c r="E8393" s="16" t="n">
        <f aca="false">LOGINV(C8393,$B$8,$C$8)</f>
        <v>171.650930095069</v>
      </c>
      <c r="F8393" s="16" t="n">
        <f aca="false">$B$5/100*E8393*2_Girdiler!$B$14*2_Girdiler!$B$15*2_Girdiler!$B$16</f>
        <v>4.31873740119193</v>
      </c>
      <c r="G8393" s="16" t="n">
        <f aca="false">MIN(MATCH(F8393,2_Girdiler!$B$20:$I$20,1),7)</f>
        <v>1</v>
      </c>
      <c r="H8393" s="16" t="n">
        <f aca="false">IF(F8393&gt;=40,2_Girdiler!$I$21+(F8393-40)*(2_Girdiler!$I$21-2_Girdiler!$H$21)/(2_Girdiler!$I$20-2_Girdiler!$H$20),INDEX(2_Girdiler!$B$21:$I$21,G8393)+(F8393-INDEX(2_Girdiler!$B$20:$I$20,G8393))*(INDEX(2_Girdiler!$B$21:$I$21,G8393+1)-INDEX(2_Girdiler!$B$21:$I$21,G8393))/(INDEX(2_Girdiler!$B$20:$I$20,G8393+1)-INDEX(2_Girdiler!$B$20:$I$20,G8393)))</f>
        <v>9.50122228262224</v>
      </c>
      <c r="I8393" s="16" t="n">
        <f aca="false">H8393/2_Girdiler!$B$17</f>
        <v>3.80657944015314</v>
      </c>
      <c r="J8393" s="16" t="n">
        <f aca="false">D8393+I8393</f>
        <v>23.4049992506935</v>
      </c>
    </row>
    <row r="8394" customFormat="false" ht="15" hidden="false" customHeight="false" outlineLevel="0" collapsed="false">
      <c r="A8394" s="0" t="n">
        <v>8382</v>
      </c>
      <c r="B8394" s="7" t="n">
        <v>0.959966</v>
      </c>
      <c r="C8394" s="7" t="n">
        <v>0.208946</v>
      </c>
      <c r="D8394" s="16" t="n">
        <f aca="false">LOGINV(B8394,$B$7,$C$7)</f>
        <v>35.9242505047401</v>
      </c>
      <c r="E8394" s="16" t="n">
        <f aca="false">LOGINV(C8394,$B$8,$C$8)</f>
        <v>64.7361637013346</v>
      </c>
      <c r="F8394" s="16" t="n">
        <f aca="false">$B$5/100*E8394*2_Girdiler!$B$14*2_Girdiler!$B$15*2_Girdiler!$B$16</f>
        <v>1.62876187872558</v>
      </c>
      <c r="G8394" s="16" t="n">
        <f aca="false">MIN(MATCH(F8394,2_Girdiler!$B$20:$I$20,1),7)</f>
        <v>1</v>
      </c>
      <c r="H8394" s="16" t="n">
        <f aca="false">IF(F8394&gt;=40,2_Girdiler!$I$21+(F8394-40)*(2_Girdiler!$I$21-2_Girdiler!$H$21)/(2_Girdiler!$I$20-2_Girdiler!$H$20),INDEX(2_Girdiler!$B$21:$I$21,G8394)+(F8394-INDEX(2_Girdiler!$B$20:$I$20,G8394))*(INDEX(2_Girdiler!$B$21:$I$21,G8394+1)-INDEX(2_Girdiler!$B$21:$I$21,G8394))/(INDEX(2_Girdiler!$B$20:$I$20,G8394+1)-INDEX(2_Girdiler!$B$20:$I$20,G8394)))</f>
        <v>3.58327613319627</v>
      </c>
      <c r="I8394" s="16" t="n">
        <f aca="false">H8394/2_Girdiler!$B$17</f>
        <v>1.43560742515876</v>
      </c>
      <c r="J8394" s="16" t="n">
        <f aca="false">D8394+I8394</f>
        <v>37.3598579298988</v>
      </c>
    </row>
    <row r="8395" customFormat="false" ht="15" hidden="false" customHeight="false" outlineLevel="0" collapsed="false">
      <c r="A8395" s="0" t="n">
        <v>8383</v>
      </c>
      <c r="B8395" s="7" t="n">
        <v>0.800601</v>
      </c>
      <c r="C8395" s="7" t="n">
        <v>0.954177</v>
      </c>
      <c r="D8395" s="16" t="n">
        <f aca="false">LOGINV(B8395,$B$7,$C$7)</f>
        <v>21.6740857270221</v>
      </c>
      <c r="E8395" s="16" t="n">
        <f aca="false">LOGINV(C8395,$B$8,$C$8)</f>
        <v>324.421765277173</v>
      </c>
      <c r="F8395" s="16" t="n">
        <f aca="false">$B$5/100*E8395*2_Girdiler!$B$14*2_Girdiler!$B$15*2_Girdiler!$B$16</f>
        <v>8.16245161437367</v>
      </c>
      <c r="G8395" s="16" t="n">
        <f aca="false">MIN(MATCH(F8395,2_Girdiler!$B$20:$I$20,1),7)</f>
        <v>2</v>
      </c>
      <c r="H8395" s="16" t="n">
        <f aca="false">IF(F8395&gt;=40,2_Girdiler!$I$21+(F8395-40)*(2_Girdiler!$I$21-2_Girdiler!$H$21)/(2_Girdiler!$I$20-2_Girdiler!$H$20),INDEX(2_Girdiler!$B$21:$I$21,G8395)+(F8395-INDEX(2_Girdiler!$B$20:$I$20,G8395))*(INDEX(2_Girdiler!$B$21:$I$21,G8395+1)-INDEX(2_Girdiler!$B$21:$I$21,G8395))/(INDEX(2_Girdiler!$B$20:$I$20,G8395+1)-INDEX(2_Girdiler!$B$20:$I$20,G8395)))</f>
        <v>16.0599225829979</v>
      </c>
      <c r="I8395" s="16" t="n">
        <f aca="false">H8395/2_Girdiler!$B$17</f>
        <v>6.43426385536774</v>
      </c>
      <c r="J8395" s="16" t="n">
        <f aca="false">D8395+I8395</f>
        <v>28.1083495823899</v>
      </c>
    </row>
    <row r="8396" customFormat="false" ht="15" hidden="false" customHeight="false" outlineLevel="0" collapsed="false">
      <c r="A8396" s="0" t="n">
        <v>8384</v>
      </c>
      <c r="B8396" s="7" t="n">
        <v>0.833637</v>
      </c>
      <c r="C8396" s="7" t="n">
        <v>0.585265</v>
      </c>
      <c r="D8396" s="16" t="n">
        <f aca="false">LOGINV(B8396,$B$7,$C$7)</f>
        <v>23.2363680308957</v>
      </c>
      <c r="E8396" s="16" t="n">
        <f aca="false">LOGINV(C8396,$B$8,$C$8)</f>
        <v>125.493975132663</v>
      </c>
      <c r="F8396" s="16" t="n">
        <f aca="false">$B$5/100*E8396*2_Girdiler!$B$14*2_Girdiler!$B$15*2_Girdiler!$B$16</f>
        <v>3.1574284143378</v>
      </c>
      <c r="G8396" s="16" t="n">
        <f aca="false">MIN(MATCH(F8396,2_Girdiler!$B$20:$I$20,1),7)</f>
        <v>1</v>
      </c>
      <c r="H8396" s="16" t="n">
        <f aca="false">IF(F8396&gt;=40,2_Girdiler!$I$21+(F8396-40)*(2_Girdiler!$I$21-2_Girdiler!$H$21)/(2_Girdiler!$I$20-2_Girdiler!$H$20),INDEX(2_Girdiler!$B$21:$I$21,G8396)+(F8396-INDEX(2_Girdiler!$B$20:$I$20,G8396))*(INDEX(2_Girdiler!$B$21:$I$21,G8396+1)-INDEX(2_Girdiler!$B$21:$I$21,G8396))/(INDEX(2_Girdiler!$B$20:$I$20,G8396+1)-INDEX(2_Girdiler!$B$20:$I$20,G8396)))</f>
        <v>6.94634251154316</v>
      </c>
      <c r="I8396" s="16" t="n">
        <f aca="false">H8396/2_Girdiler!$B$17</f>
        <v>2.78298978827851</v>
      </c>
      <c r="J8396" s="16" t="n">
        <f aca="false">D8396+I8396</f>
        <v>26.0193578191743</v>
      </c>
    </row>
    <row r="8397" customFormat="false" ht="15" hidden="false" customHeight="false" outlineLevel="0" collapsed="false">
      <c r="A8397" s="0" t="n">
        <v>8385</v>
      </c>
      <c r="B8397" s="7" t="n">
        <v>0.828357</v>
      </c>
      <c r="C8397" s="7" t="n">
        <v>0.683662</v>
      </c>
      <c r="D8397" s="16" t="n">
        <f aca="false">LOGINV(B8397,$B$7,$C$7)</f>
        <v>22.9666651102349</v>
      </c>
      <c r="E8397" s="16" t="n">
        <f aca="false">LOGINV(C8397,$B$8,$C$8)</f>
        <v>148.673805762264</v>
      </c>
      <c r="F8397" s="16" t="n">
        <f aca="false">$B$5/100*E8397*2_Girdiler!$B$14*2_Girdiler!$B$15*2_Girdiler!$B$16</f>
        <v>3.74063295297857</v>
      </c>
      <c r="G8397" s="16" t="n">
        <f aca="false">MIN(MATCH(F8397,2_Girdiler!$B$20:$I$20,1),7)</f>
        <v>1</v>
      </c>
      <c r="H8397" s="16" t="n">
        <f aca="false">IF(F8397&gt;=40,2_Girdiler!$I$21+(F8397-40)*(2_Girdiler!$I$21-2_Girdiler!$H$21)/(2_Girdiler!$I$20-2_Girdiler!$H$20),INDEX(2_Girdiler!$B$21:$I$21,G8397)+(F8397-INDEX(2_Girdiler!$B$20:$I$20,G8397))*(INDEX(2_Girdiler!$B$21:$I$21,G8397+1)-INDEX(2_Girdiler!$B$21:$I$21,G8397))/(INDEX(2_Girdiler!$B$20:$I$20,G8397+1)-INDEX(2_Girdiler!$B$20:$I$20,G8397)))</f>
        <v>8.22939249655286</v>
      </c>
      <c r="I8397" s="16" t="n">
        <f aca="false">H8397/2_Girdiler!$B$17</f>
        <v>3.2970322502215</v>
      </c>
      <c r="J8397" s="16" t="n">
        <f aca="false">D8397+I8397</f>
        <v>26.2636973604564</v>
      </c>
    </row>
    <row r="8398" customFormat="false" ht="15" hidden="false" customHeight="false" outlineLevel="0" collapsed="false">
      <c r="A8398" s="0" t="n">
        <v>8386</v>
      </c>
      <c r="B8398" s="7" t="n">
        <v>0.106004</v>
      </c>
      <c r="C8398" s="7" t="n">
        <v>0.537952</v>
      </c>
      <c r="D8398" s="16" t="n">
        <f aca="false">LOGINV(B8398,$B$7,$C$7)</f>
        <v>6.75396475769483</v>
      </c>
      <c r="E8398" s="16" t="n">
        <f aca="false">LOGINV(C8398,$B$8,$C$8)</f>
        <v>116.132225911751</v>
      </c>
      <c r="F8398" s="16" t="n">
        <f aca="false">$B$5/100*E8398*2_Girdiler!$B$14*2_Girdiler!$B$15*2_Girdiler!$B$16</f>
        <v>2.92188680393966</v>
      </c>
      <c r="G8398" s="16" t="n">
        <f aca="false">MIN(MATCH(F8398,2_Girdiler!$B$20:$I$20,1),7)</f>
        <v>1</v>
      </c>
      <c r="H8398" s="16" t="n">
        <f aca="false">IF(F8398&gt;=40,2_Girdiler!$I$21+(F8398-40)*(2_Girdiler!$I$21-2_Girdiler!$H$21)/(2_Girdiler!$I$20-2_Girdiler!$H$20),INDEX(2_Girdiler!$B$21:$I$21,G8398)+(F8398-INDEX(2_Girdiler!$B$20:$I$20,G8398))*(INDEX(2_Girdiler!$B$21:$I$21,G8398+1)-INDEX(2_Girdiler!$B$21:$I$21,G8398))/(INDEX(2_Girdiler!$B$20:$I$20,G8398+1)-INDEX(2_Girdiler!$B$20:$I$20,G8398)))</f>
        <v>6.42815096866725</v>
      </c>
      <c r="I8398" s="16" t="n">
        <f aca="false">H8398/2_Girdiler!$B$17</f>
        <v>2.5753809970622</v>
      </c>
      <c r="J8398" s="16" t="n">
        <f aca="false">D8398+I8398</f>
        <v>9.32934575475703</v>
      </c>
    </row>
    <row r="8399" customFormat="false" ht="15" hidden="false" customHeight="false" outlineLevel="0" collapsed="false">
      <c r="A8399" s="0" t="n">
        <v>8387</v>
      </c>
      <c r="B8399" s="7" t="n">
        <v>0.335576</v>
      </c>
      <c r="C8399" s="7" t="n">
        <v>0.287367</v>
      </c>
      <c r="D8399" s="16" t="n">
        <f aca="false">LOGINV(B8399,$B$7,$C$7)</f>
        <v>10.6882615062846</v>
      </c>
      <c r="E8399" s="16" t="n">
        <f aca="false">LOGINV(C8399,$B$8,$C$8)</f>
        <v>76.0235705167602</v>
      </c>
      <c r="F8399" s="16" t="n">
        <f aca="false">$B$5/100*E8399*2_Girdiler!$B$14*2_Girdiler!$B$15*2_Girdiler!$B$16</f>
        <v>1.91275303420169</v>
      </c>
      <c r="G8399" s="16" t="n">
        <f aca="false">MIN(MATCH(F8399,2_Girdiler!$B$20:$I$20,1),7)</f>
        <v>1</v>
      </c>
      <c r="H8399" s="16" t="n">
        <f aca="false">IF(F8399&gt;=40,2_Girdiler!$I$21+(F8399-40)*(2_Girdiler!$I$21-2_Girdiler!$H$21)/(2_Girdiler!$I$20-2_Girdiler!$H$20),INDEX(2_Girdiler!$B$21:$I$21,G8399)+(F8399-INDEX(2_Girdiler!$B$20:$I$20,G8399))*(INDEX(2_Girdiler!$B$21:$I$21,G8399+1)-INDEX(2_Girdiler!$B$21:$I$21,G8399))/(INDEX(2_Girdiler!$B$20:$I$20,G8399+1)-INDEX(2_Girdiler!$B$20:$I$20,G8399)))</f>
        <v>4.20805667524371</v>
      </c>
      <c r="I8399" s="16" t="n">
        <f aca="false">H8399/2_Girdiler!$B$17</f>
        <v>1.6859201423252</v>
      </c>
      <c r="J8399" s="16" t="n">
        <f aca="false">D8399+I8399</f>
        <v>12.3741816486098</v>
      </c>
    </row>
    <row r="8400" customFormat="false" ht="15" hidden="false" customHeight="false" outlineLevel="0" collapsed="false">
      <c r="A8400" s="0" t="n">
        <v>8388</v>
      </c>
      <c r="B8400" s="7" t="n">
        <v>0.729652</v>
      </c>
      <c r="C8400" s="7" t="n">
        <v>0.681499</v>
      </c>
      <c r="D8400" s="16" t="n">
        <f aca="false">LOGINV(B8400,$B$7,$C$7)</f>
        <v>19.044826580762</v>
      </c>
      <c r="E8400" s="16" t="n">
        <f aca="false">LOGINV(C8400,$B$8,$C$8)</f>
        <v>148.092497518707</v>
      </c>
      <c r="F8400" s="16" t="n">
        <f aca="false">$B$5/100*E8400*2_Girdiler!$B$14*2_Girdiler!$B$15*2_Girdiler!$B$16</f>
        <v>3.72600723757067</v>
      </c>
      <c r="G8400" s="16" t="n">
        <f aca="false">MIN(MATCH(F8400,2_Girdiler!$B$20:$I$20,1),7)</f>
        <v>1</v>
      </c>
      <c r="H8400" s="16" t="n">
        <f aca="false">IF(F8400&gt;=40,2_Girdiler!$I$21+(F8400-40)*(2_Girdiler!$I$21-2_Girdiler!$H$21)/(2_Girdiler!$I$20-2_Girdiler!$H$20),INDEX(2_Girdiler!$B$21:$I$21,G8400)+(F8400-INDEX(2_Girdiler!$B$20:$I$20,G8400))*(INDEX(2_Girdiler!$B$21:$I$21,G8400+1)-INDEX(2_Girdiler!$B$21:$I$21,G8400))/(INDEX(2_Girdiler!$B$20:$I$20,G8400+1)-INDEX(2_Girdiler!$B$20:$I$20,G8400)))</f>
        <v>8.19721592265548</v>
      </c>
      <c r="I8400" s="16" t="n">
        <f aca="false">H8400/2_Girdiler!$B$17</f>
        <v>3.28414099465364</v>
      </c>
      <c r="J8400" s="16" t="n">
        <f aca="false">D8400+I8400</f>
        <v>22.3289675754156</v>
      </c>
    </row>
    <row r="8401" customFormat="false" ht="15" hidden="false" customHeight="false" outlineLevel="0" collapsed="false">
      <c r="A8401" s="0" t="n">
        <v>8389</v>
      </c>
      <c r="B8401" s="7" t="n">
        <v>0.019976</v>
      </c>
      <c r="C8401" s="7" t="n">
        <v>0.104037</v>
      </c>
      <c r="D8401" s="16" t="n">
        <f aca="false">LOGINV(B8401,$B$7,$C$7)</f>
        <v>4.30925020794553</v>
      </c>
      <c r="E8401" s="16" t="n">
        <f aca="false">LOGINV(C8401,$B$8,$C$8)</f>
        <v>48.4543753295097</v>
      </c>
      <c r="F8401" s="16" t="n">
        <f aca="false">$B$5/100*E8401*2_Girdiler!$B$14*2_Girdiler!$B$15*2_Girdiler!$B$16</f>
        <v>1.21911208329046</v>
      </c>
      <c r="G8401" s="16" t="n">
        <f aca="false">MIN(MATCH(F8401,2_Girdiler!$B$20:$I$20,1),7)</f>
        <v>1</v>
      </c>
      <c r="H8401" s="16" t="n">
        <f aca="false">IF(F8401&gt;=40,2_Girdiler!$I$21+(F8401-40)*(2_Girdiler!$I$21-2_Girdiler!$H$21)/(2_Girdiler!$I$20-2_Girdiler!$H$20),INDEX(2_Girdiler!$B$21:$I$21,G8401)+(F8401-INDEX(2_Girdiler!$B$20:$I$20,G8401))*(INDEX(2_Girdiler!$B$21:$I$21,G8401+1)-INDEX(2_Girdiler!$B$21:$I$21,G8401))/(INDEX(2_Girdiler!$B$20:$I$20,G8401+1)-INDEX(2_Girdiler!$B$20:$I$20,G8401)))</f>
        <v>2.68204658323902</v>
      </c>
      <c r="I8401" s="16" t="n">
        <f aca="false">H8401/2_Girdiler!$B$17</f>
        <v>1.07453789392589</v>
      </c>
      <c r="J8401" s="16" t="n">
        <f aca="false">D8401+I8401</f>
        <v>5.38378810187142</v>
      </c>
    </row>
    <row r="8402" customFormat="false" ht="15" hidden="false" customHeight="false" outlineLevel="0" collapsed="false">
      <c r="A8402" s="0" t="n">
        <v>8390</v>
      </c>
      <c r="B8402" s="7" t="n">
        <v>0.850989</v>
      </c>
      <c r="C8402" s="7" t="n">
        <v>0.277788</v>
      </c>
      <c r="D8402" s="16" t="n">
        <f aca="false">LOGINV(B8402,$B$7,$C$7)</f>
        <v>24.1885054617731</v>
      </c>
      <c r="E8402" s="16" t="n">
        <f aca="false">LOGINV(C8402,$B$8,$C$8)</f>
        <v>74.6458593792711</v>
      </c>
      <c r="F8402" s="16" t="n">
        <f aca="false">$B$5/100*E8402*2_Girdiler!$B$14*2_Girdiler!$B$15*2_Girdiler!$B$16</f>
        <v>1.87808982198246</v>
      </c>
      <c r="G8402" s="16" t="n">
        <f aca="false">MIN(MATCH(F8402,2_Girdiler!$B$20:$I$20,1),7)</f>
        <v>1</v>
      </c>
      <c r="H8402" s="16" t="n">
        <f aca="false">IF(F8402&gt;=40,2_Girdiler!$I$21+(F8402-40)*(2_Girdiler!$I$21-2_Girdiler!$H$21)/(2_Girdiler!$I$20-2_Girdiler!$H$20),INDEX(2_Girdiler!$B$21:$I$21,G8402)+(F8402-INDEX(2_Girdiler!$B$20:$I$20,G8402))*(INDEX(2_Girdiler!$B$21:$I$21,G8402+1)-INDEX(2_Girdiler!$B$21:$I$21,G8402))/(INDEX(2_Girdiler!$B$20:$I$20,G8402+1)-INDEX(2_Girdiler!$B$20:$I$20,G8402)))</f>
        <v>4.13179760836141</v>
      </c>
      <c r="I8402" s="16" t="n">
        <f aca="false">H8402/2_Girdiler!$B$17</f>
        <v>1.65536763155505</v>
      </c>
      <c r="J8402" s="16" t="n">
        <f aca="false">D8402+I8402</f>
        <v>25.8438730933282</v>
      </c>
    </row>
    <row r="8403" customFormat="false" ht="15" hidden="false" customHeight="false" outlineLevel="0" collapsed="false">
      <c r="A8403" s="0" t="n">
        <v>8391</v>
      </c>
      <c r="B8403" s="7" t="n">
        <v>0.148355</v>
      </c>
      <c r="C8403" s="7" t="n">
        <v>0.333464</v>
      </c>
      <c r="D8403" s="16" t="n">
        <f aca="false">LOGINV(B8403,$B$7,$C$7)</f>
        <v>7.56963564528249</v>
      </c>
      <c r="E8403" s="16" t="n">
        <f aca="false">LOGINV(C8403,$B$8,$C$8)</f>
        <v>82.7171184917634</v>
      </c>
      <c r="F8403" s="16" t="n">
        <f aca="false">$B$5/100*E8403*2_Girdiler!$B$14*2_Girdiler!$B$15*2_Girdiler!$B$16</f>
        <v>2.08116270125277</v>
      </c>
      <c r="G8403" s="16" t="n">
        <f aca="false">MIN(MATCH(F8403,2_Girdiler!$B$20:$I$20,1),7)</f>
        <v>1</v>
      </c>
      <c r="H8403" s="16" t="n">
        <f aca="false">IF(F8403&gt;=40,2_Girdiler!$I$21+(F8403-40)*(2_Girdiler!$I$21-2_Girdiler!$H$21)/(2_Girdiler!$I$20-2_Girdiler!$H$20),INDEX(2_Girdiler!$B$21:$I$21,G8403)+(F8403-INDEX(2_Girdiler!$B$20:$I$20,G8403))*(INDEX(2_Girdiler!$B$21:$I$21,G8403+1)-INDEX(2_Girdiler!$B$21:$I$21,G8403))/(INDEX(2_Girdiler!$B$20:$I$20,G8403+1)-INDEX(2_Girdiler!$B$20:$I$20,G8403)))</f>
        <v>4.57855794275609</v>
      </c>
      <c r="I8403" s="16" t="n">
        <f aca="false">H8403/2_Girdiler!$B$17</f>
        <v>1.83435815014266</v>
      </c>
      <c r="J8403" s="16" t="n">
        <f aca="false">D8403+I8403</f>
        <v>9.40399379542515</v>
      </c>
    </row>
    <row r="8404" customFormat="false" ht="15" hidden="false" customHeight="false" outlineLevel="0" collapsed="false">
      <c r="A8404" s="0" t="n">
        <v>8392</v>
      </c>
      <c r="B8404" s="7" t="n">
        <v>0.902969</v>
      </c>
      <c r="C8404" s="7" t="n">
        <v>0.751675</v>
      </c>
      <c r="D8404" s="16" t="n">
        <f aca="false">LOGINV(B8404,$B$7,$C$7)</f>
        <v>27.9291479083169</v>
      </c>
      <c r="E8404" s="16" t="n">
        <f aca="false">LOGINV(C8404,$B$8,$C$8)</f>
        <v>169.358998863817</v>
      </c>
      <c r="F8404" s="16" t="n">
        <f aca="false">$B$5/100*E8404*2_Girdiler!$B$14*2_Girdiler!$B$15*2_Girdiler!$B$16</f>
        <v>4.26107241141363</v>
      </c>
      <c r="G8404" s="16" t="n">
        <f aca="false">MIN(MATCH(F8404,2_Girdiler!$B$20:$I$20,1),7)</f>
        <v>1</v>
      </c>
      <c r="H8404" s="16" t="n">
        <f aca="false">IF(F8404&gt;=40,2_Girdiler!$I$21+(F8404-40)*(2_Girdiler!$I$21-2_Girdiler!$H$21)/(2_Girdiler!$I$20-2_Girdiler!$H$20),INDEX(2_Girdiler!$B$21:$I$21,G8404)+(F8404-INDEX(2_Girdiler!$B$20:$I$20,G8404))*(INDEX(2_Girdiler!$B$21:$I$21,G8404+1)-INDEX(2_Girdiler!$B$21:$I$21,G8404))/(INDEX(2_Girdiler!$B$20:$I$20,G8404+1)-INDEX(2_Girdiler!$B$20:$I$20,G8404)))</f>
        <v>9.37435930510999</v>
      </c>
      <c r="I8404" s="16" t="n">
        <f aca="false">H8404/2_Girdiler!$B$17</f>
        <v>3.75575292672676</v>
      </c>
      <c r="J8404" s="16" t="n">
        <f aca="false">D8404+I8404</f>
        <v>31.6849008350437</v>
      </c>
    </row>
    <row r="8405" customFormat="false" ht="15" hidden="false" customHeight="false" outlineLevel="0" collapsed="false">
      <c r="A8405" s="0" t="n">
        <v>8393</v>
      </c>
      <c r="B8405" s="7" t="n">
        <v>0.065799</v>
      </c>
      <c r="C8405" s="7" t="n">
        <v>0.173574</v>
      </c>
      <c r="D8405" s="16" t="n">
        <f aca="false">LOGINV(B8405,$B$7,$C$7)</f>
        <v>5.84353234010548</v>
      </c>
      <c r="E8405" s="16" t="n">
        <f aca="false">LOGINV(C8405,$B$8,$C$8)</f>
        <v>59.5235217794402</v>
      </c>
      <c r="F8405" s="16" t="n">
        <f aca="false">$B$5/100*E8405*2_Girdiler!$B$14*2_Girdiler!$B$15*2_Girdiler!$B$16</f>
        <v>1.49761180797071</v>
      </c>
      <c r="G8405" s="16" t="n">
        <f aca="false">MIN(MATCH(F8405,2_Girdiler!$B$20:$I$20,1),7)</f>
        <v>1</v>
      </c>
      <c r="H8405" s="16" t="n">
        <f aca="false">IF(F8405&gt;=40,2_Girdiler!$I$21+(F8405-40)*(2_Girdiler!$I$21-2_Girdiler!$H$21)/(2_Girdiler!$I$20-2_Girdiler!$H$20),INDEX(2_Girdiler!$B$21:$I$21,G8405)+(F8405-INDEX(2_Girdiler!$B$20:$I$20,G8405))*(INDEX(2_Girdiler!$B$21:$I$21,G8405+1)-INDEX(2_Girdiler!$B$21:$I$21,G8405))/(INDEX(2_Girdiler!$B$20:$I$20,G8405+1)-INDEX(2_Girdiler!$B$20:$I$20,G8405)))</f>
        <v>3.29474597753557</v>
      </c>
      <c r="I8405" s="16" t="n">
        <f aca="false">H8405/2_Girdiler!$B$17</f>
        <v>1.3200104076665</v>
      </c>
      <c r="J8405" s="16" t="n">
        <f aca="false">D8405+I8405</f>
        <v>7.16354274777197</v>
      </c>
    </row>
    <row r="8406" customFormat="false" ht="15" hidden="false" customHeight="false" outlineLevel="0" collapsed="false">
      <c r="A8406" s="0" t="n">
        <v>8394</v>
      </c>
      <c r="B8406" s="7" t="n">
        <v>0.656843</v>
      </c>
      <c r="C8406" s="7" t="n">
        <v>0.351867</v>
      </c>
      <c r="D8406" s="16" t="n">
        <f aca="false">LOGINV(B8406,$B$7,$C$7)</f>
        <v>16.9609362344254</v>
      </c>
      <c r="E8406" s="16" t="n">
        <f aca="false">LOGINV(C8406,$B$8,$C$8)</f>
        <v>85.434947463694</v>
      </c>
      <c r="F8406" s="16" t="n">
        <f aca="false">$B$5/100*E8406*2_Girdiler!$B$14*2_Girdiler!$B$15*2_Girdiler!$B$16</f>
        <v>2.14954327818654</v>
      </c>
      <c r="G8406" s="16" t="n">
        <f aca="false">MIN(MATCH(F8406,2_Girdiler!$B$20:$I$20,1),7)</f>
        <v>1</v>
      </c>
      <c r="H8406" s="16" t="n">
        <f aca="false">IF(F8406&gt;=40,2_Girdiler!$I$21+(F8406-40)*(2_Girdiler!$I$21-2_Girdiler!$H$21)/(2_Girdiler!$I$20-2_Girdiler!$H$20),INDEX(2_Girdiler!$B$21:$I$21,G8406)+(F8406-INDEX(2_Girdiler!$B$20:$I$20,G8406))*(INDEX(2_Girdiler!$B$21:$I$21,G8406+1)-INDEX(2_Girdiler!$B$21:$I$21,G8406))/(INDEX(2_Girdiler!$B$20:$I$20,G8406+1)-INDEX(2_Girdiler!$B$20:$I$20,G8406)))</f>
        <v>4.72899521201039</v>
      </c>
      <c r="I8406" s="16" t="n">
        <f aca="false">H8406/2_Girdiler!$B$17</f>
        <v>1.89462949199134</v>
      </c>
      <c r="J8406" s="16" t="n">
        <f aca="false">D8406+I8406</f>
        <v>18.8555657264167</v>
      </c>
    </row>
    <row r="8407" customFormat="false" ht="15" hidden="false" customHeight="false" outlineLevel="0" collapsed="false">
      <c r="A8407" s="0" t="n">
        <v>8395</v>
      </c>
      <c r="B8407" s="7" t="n">
        <v>0.388398</v>
      </c>
      <c r="C8407" s="7" t="n">
        <v>0.829199</v>
      </c>
      <c r="D8407" s="16" t="n">
        <f aca="false">LOGINV(B8407,$B$7,$C$7)</f>
        <v>11.5626359281644</v>
      </c>
      <c r="E8407" s="16" t="n">
        <f aca="false">LOGINV(C8407,$B$8,$C$8)</f>
        <v>201.764785351363</v>
      </c>
      <c r="F8407" s="16" t="n">
        <f aca="false">$B$5/100*E8407*2_Girdiler!$B$14*2_Girdiler!$B$15*2_Girdiler!$B$16</f>
        <v>5.07640199944029</v>
      </c>
      <c r="G8407" s="16" t="n">
        <f aca="false">MIN(MATCH(F8407,2_Girdiler!$B$20:$I$20,1),7)</f>
        <v>2</v>
      </c>
      <c r="H8407" s="16" t="n">
        <f aca="false">IF(F8407&gt;=40,2_Girdiler!$I$21+(F8407-40)*(2_Girdiler!$I$21-2_Girdiler!$H$21)/(2_Girdiler!$I$20-2_Girdiler!$H$20),INDEX(2_Girdiler!$B$21:$I$21,G8407)+(F8407-INDEX(2_Girdiler!$B$20:$I$20,G8407))*(INDEX(2_Girdiler!$B$21:$I$21,G8407+1)-INDEX(2_Girdiler!$B$21:$I$21,G8407))/(INDEX(2_Girdiler!$B$20:$I$20,G8407+1)-INDEX(2_Girdiler!$B$20:$I$20,G8407)))</f>
        <v>11.1222431991045</v>
      </c>
      <c r="I8407" s="16" t="n">
        <f aca="false">H8407/2_Girdiler!$B$17</f>
        <v>4.45602692271814</v>
      </c>
      <c r="J8407" s="16" t="n">
        <f aca="false">D8407+I8407</f>
        <v>16.0186628508825</v>
      </c>
    </row>
    <row r="8408" customFormat="false" ht="15" hidden="false" customHeight="false" outlineLevel="0" collapsed="false">
      <c r="A8408" s="0" t="n">
        <v>8396</v>
      </c>
      <c r="B8408" s="7" t="n">
        <v>0.440043</v>
      </c>
      <c r="C8408" s="7" t="n">
        <v>0.12231</v>
      </c>
      <c r="D8408" s="16" t="n">
        <f aca="false">LOGINV(B8408,$B$7,$C$7)</f>
        <v>12.449874303079</v>
      </c>
      <c r="E8408" s="16" t="n">
        <f aca="false">LOGINV(C8408,$B$8,$C$8)</f>
        <v>51.5307744799331</v>
      </c>
      <c r="F8408" s="16" t="n">
        <f aca="false">$B$5/100*E8408*2_Girdiler!$B$14*2_Girdiler!$B$15*2_Girdiler!$B$16</f>
        <v>1.29651428591512</v>
      </c>
      <c r="G8408" s="16" t="n">
        <f aca="false">MIN(MATCH(F8408,2_Girdiler!$B$20:$I$20,1),7)</f>
        <v>1</v>
      </c>
      <c r="H8408" s="16" t="n">
        <f aca="false">IF(F8408&gt;=40,2_Girdiler!$I$21+(F8408-40)*(2_Girdiler!$I$21-2_Girdiler!$H$21)/(2_Girdiler!$I$20-2_Girdiler!$H$20),INDEX(2_Girdiler!$B$21:$I$21,G8408)+(F8408-INDEX(2_Girdiler!$B$20:$I$20,G8408))*(INDEX(2_Girdiler!$B$21:$I$21,G8408+1)-INDEX(2_Girdiler!$B$21:$I$21,G8408))/(INDEX(2_Girdiler!$B$20:$I$20,G8408+1)-INDEX(2_Girdiler!$B$20:$I$20,G8408)))</f>
        <v>2.85233142901326</v>
      </c>
      <c r="I8408" s="16" t="n">
        <f aca="false">H8408/2_Girdiler!$B$17</f>
        <v>1.142760989188</v>
      </c>
      <c r="J8408" s="16" t="n">
        <f aca="false">D8408+I8408</f>
        <v>13.592635292267</v>
      </c>
    </row>
    <row r="8409" customFormat="false" ht="15" hidden="false" customHeight="false" outlineLevel="0" collapsed="false">
      <c r="A8409" s="0" t="n">
        <v>8397</v>
      </c>
      <c r="B8409" s="7" t="n">
        <v>0.440303</v>
      </c>
      <c r="C8409" s="7" t="n">
        <v>0.224952</v>
      </c>
      <c r="D8409" s="16" t="n">
        <f aca="false">LOGINV(B8409,$B$7,$C$7)</f>
        <v>12.4544493488818</v>
      </c>
      <c r="E8409" s="16" t="n">
        <f aca="false">LOGINV(C8409,$B$8,$C$8)</f>
        <v>67.0544772262608</v>
      </c>
      <c r="F8409" s="16" t="n">
        <f aca="false">$B$5/100*E8409*2_Girdiler!$B$14*2_Girdiler!$B$15*2_Girdiler!$B$16</f>
        <v>1.68709064701272</v>
      </c>
      <c r="G8409" s="16" t="n">
        <f aca="false">MIN(MATCH(F8409,2_Girdiler!$B$20:$I$20,1),7)</f>
        <v>1</v>
      </c>
      <c r="H8409" s="16" t="n">
        <f aca="false">IF(F8409&gt;=40,2_Girdiler!$I$21+(F8409-40)*(2_Girdiler!$I$21-2_Girdiler!$H$21)/(2_Girdiler!$I$20-2_Girdiler!$H$20),INDEX(2_Girdiler!$B$21:$I$21,G8409)+(F8409-INDEX(2_Girdiler!$B$20:$I$20,G8409))*(INDEX(2_Girdiler!$B$21:$I$21,G8409+1)-INDEX(2_Girdiler!$B$21:$I$21,G8409))/(INDEX(2_Girdiler!$B$20:$I$20,G8409+1)-INDEX(2_Girdiler!$B$20:$I$20,G8409)))</f>
        <v>3.71159942342799</v>
      </c>
      <c r="I8409" s="16" t="n">
        <f aca="false">H8409/2_Girdiler!$B$17</f>
        <v>1.48701899977083</v>
      </c>
      <c r="J8409" s="16" t="n">
        <f aca="false">D8409+I8409</f>
        <v>13.9414683486526</v>
      </c>
    </row>
    <row r="8410" customFormat="false" ht="15" hidden="false" customHeight="false" outlineLevel="0" collapsed="false">
      <c r="A8410" s="0" t="n">
        <v>8398</v>
      </c>
      <c r="B8410" s="7" t="n">
        <v>0.370254</v>
      </c>
      <c r="C8410" s="7" t="n">
        <v>0.423213</v>
      </c>
      <c r="D8410" s="16" t="n">
        <f aca="false">LOGINV(B8410,$B$7,$C$7)</f>
        <v>11.2593610906895</v>
      </c>
      <c r="E8410" s="16" t="n">
        <f aca="false">LOGINV(C8410,$B$8,$C$8)</f>
        <v>96.3712841398087</v>
      </c>
      <c r="F8410" s="16" t="n">
        <f aca="false">$B$5/100*E8410*2_Girdiler!$B$14*2_Girdiler!$B$15*2_Girdiler!$B$16</f>
        <v>2.42470150895759</v>
      </c>
      <c r="G8410" s="16" t="n">
        <f aca="false">MIN(MATCH(F8410,2_Girdiler!$B$20:$I$20,1),7)</f>
        <v>1</v>
      </c>
      <c r="H8410" s="16" t="n">
        <f aca="false">IF(F8410&gt;=40,2_Girdiler!$I$21+(F8410-40)*(2_Girdiler!$I$21-2_Girdiler!$H$21)/(2_Girdiler!$I$20-2_Girdiler!$H$20),INDEX(2_Girdiler!$B$21:$I$21,G8410)+(F8410-INDEX(2_Girdiler!$B$20:$I$20,G8410))*(INDEX(2_Girdiler!$B$21:$I$21,G8410+1)-INDEX(2_Girdiler!$B$21:$I$21,G8410))/(INDEX(2_Girdiler!$B$20:$I$20,G8410+1)-INDEX(2_Girdiler!$B$20:$I$20,G8410)))</f>
        <v>5.33434331970669</v>
      </c>
      <c r="I8410" s="16" t="n">
        <f aca="false">H8410/2_Girdiler!$B$17</f>
        <v>2.13715677872864</v>
      </c>
      <c r="J8410" s="16" t="n">
        <f aca="false">D8410+I8410</f>
        <v>13.3965178694181</v>
      </c>
    </row>
    <row r="8411" customFormat="false" ht="15" hidden="false" customHeight="false" outlineLevel="0" collapsed="false">
      <c r="A8411" s="0" t="n">
        <v>8399</v>
      </c>
      <c r="B8411" s="7" t="n">
        <v>0.002739</v>
      </c>
      <c r="C8411" s="7" t="n">
        <v>0.03445</v>
      </c>
      <c r="D8411" s="16" t="n">
        <f aca="false">LOGINV(B8411,$B$7,$C$7)</f>
        <v>2.87952495857758</v>
      </c>
      <c r="E8411" s="16" t="n">
        <f aca="false">LOGINV(C8411,$B$8,$C$8)</f>
        <v>33.7512094340661</v>
      </c>
      <c r="F8411" s="16" t="n">
        <f aca="false">$B$5/100*E8411*2_Girdiler!$B$14*2_Girdiler!$B$15*2_Girdiler!$B$16</f>
        <v>0.849180429361103</v>
      </c>
      <c r="G8411" s="16" t="n">
        <f aca="false">MIN(MATCH(F8411,2_Girdiler!$B$20:$I$20,1),7)</f>
        <v>1</v>
      </c>
      <c r="H8411" s="16" t="n">
        <f aca="false">IF(F8411&gt;=40,2_Girdiler!$I$21+(F8411-40)*(2_Girdiler!$I$21-2_Girdiler!$H$21)/(2_Girdiler!$I$20-2_Girdiler!$H$20),INDEX(2_Girdiler!$B$21:$I$21,G8411)+(F8411-INDEX(2_Girdiler!$B$20:$I$20,G8411))*(INDEX(2_Girdiler!$B$21:$I$21,G8411+1)-INDEX(2_Girdiler!$B$21:$I$21,G8411))/(INDEX(2_Girdiler!$B$20:$I$20,G8411+1)-INDEX(2_Girdiler!$B$20:$I$20,G8411)))</f>
        <v>1.86819694459443</v>
      </c>
      <c r="I8411" s="16" t="n">
        <f aca="false">H8411/2_Girdiler!$B$17</f>
        <v>0.748476339981742</v>
      </c>
      <c r="J8411" s="16" t="n">
        <f aca="false">D8411+I8411</f>
        <v>3.62800129855933</v>
      </c>
    </row>
    <row r="8412" customFormat="false" ht="15" hidden="false" customHeight="false" outlineLevel="0" collapsed="false">
      <c r="A8412" s="0" t="n">
        <v>8400</v>
      </c>
      <c r="B8412" s="7" t="n">
        <v>0.814088</v>
      </c>
      <c r="C8412" s="7" t="n">
        <v>0.241195</v>
      </c>
      <c r="D8412" s="16" t="n">
        <f aca="false">LOGINV(B8412,$B$7,$C$7)</f>
        <v>22.2778459372249</v>
      </c>
      <c r="E8412" s="16" t="n">
        <f aca="false">LOGINV(C8412,$B$8,$C$8)</f>
        <v>69.3931906672107</v>
      </c>
      <c r="F8412" s="16" t="n">
        <f aca="false">$B$5/100*E8412*2_Girdiler!$B$14*2_Girdiler!$B$15*2_Girdiler!$B$16</f>
        <v>1.74593267718702</v>
      </c>
      <c r="G8412" s="16" t="n">
        <f aca="false">MIN(MATCH(F8412,2_Girdiler!$B$20:$I$20,1),7)</f>
        <v>1</v>
      </c>
      <c r="H8412" s="16" t="n">
        <f aca="false">IF(F8412&gt;=40,2_Girdiler!$I$21+(F8412-40)*(2_Girdiler!$I$21-2_Girdiler!$H$21)/(2_Girdiler!$I$20-2_Girdiler!$H$20),INDEX(2_Girdiler!$B$21:$I$21,G8412)+(F8412-INDEX(2_Girdiler!$B$20:$I$20,G8412))*(INDEX(2_Girdiler!$B$21:$I$21,G8412+1)-INDEX(2_Girdiler!$B$21:$I$21,G8412))/(INDEX(2_Girdiler!$B$20:$I$20,G8412+1)-INDEX(2_Girdiler!$B$20:$I$20,G8412)))</f>
        <v>3.84105188981145</v>
      </c>
      <c r="I8412" s="16" t="n">
        <f aca="false">H8412/2_Girdiler!$B$17</f>
        <v>1.53888296867446</v>
      </c>
      <c r="J8412" s="16" t="n">
        <f aca="false">D8412+I8412</f>
        <v>23.8167289058993</v>
      </c>
    </row>
    <row r="8413" customFormat="false" ht="15" hidden="false" customHeight="false" outlineLevel="0" collapsed="false">
      <c r="A8413" s="0" t="n">
        <v>8401</v>
      </c>
      <c r="B8413" s="7" t="n">
        <v>0.789985</v>
      </c>
      <c r="C8413" s="7" t="n">
        <v>0.816455</v>
      </c>
      <c r="D8413" s="16" t="n">
        <f aca="false">LOGINV(B8413,$B$7,$C$7)</f>
        <v>21.2269201114889</v>
      </c>
      <c r="E8413" s="16" t="n">
        <f aca="false">LOGINV(C8413,$B$8,$C$8)</f>
        <v>195.474475406221</v>
      </c>
      <c r="F8413" s="16" t="n">
        <f aca="false">$B$5/100*E8413*2_Girdiler!$B$14*2_Girdiler!$B$15*2_Girdiler!$B$16</f>
        <v>4.91813780122053</v>
      </c>
      <c r="G8413" s="16" t="n">
        <f aca="false">MIN(MATCH(F8413,2_Girdiler!$B$20:$I$20,1),7)</f>
        <v>1</v>
      </c>
      <c r="H8413" s="16" t="n">
        <f aca="false">IF(F8413&gt;=40,2_Girdiler!$I$21+(F8413-40)*(2_Girdiler!$I$21-2_Girdiler!$H$21)/(2_Girdiler!$I$20-2_Girdiler!$H$20),INDEX(2_Girdiler!$B$21:$I$21,G8413)+(F8413-INDEX(2_Girdiler!$B$20:$I$20,G8413))*(INDEX(2_Girdiler!$B$21:$I$21,G8413+1)-INDEX(2_Girdiler!$B$21:$I$21,G8413))/(INDEX(2_Girdiler!$B$20:$I$20,G8413+1)-INDEX(2_Girdiler!$B$20:$I$20,G8413)))</f>
        <v>10.8199031626852</v>
      </c>
      <c r="I8413" s="16" t="n">
        <f aca="false">H8413/2_Girdiler!$B$17</f>
        <v>4.33489710043476</v>
      </c>
      <c r="J8413" s="16" t="n">
        <f aca="false">D8413+I8413</f>
        <v>25.5618172119237</v>
      </c>
    </row>
    <row r="8414" customFormat="false" ht="15" hidden="false" customHeight="false" outlineLevel="0" collapsed="false">
      <c r="A8414" s="0" t="n">
        <v>8402</v>
      </c>
      <c r="B8414" s="7" t="n">
        <v>0.915623</v>
      </c>
      <c r="C8414" s="7" t="n">
        <v>0.673875</v>
      </c>
      <c r="D8414" s="16" t="n">
        <f aca="false">LOGINV(B8414,$B$7,$C$7)</f>
        <v>29.1630992281486</v>
      </c>
      <c r="E8414" s="16" t="n">
        <f aca="false">LOGINV(C8414,$B$8,$C$8)</f>
        <v>146.07443652764</v>
      </c>
      <c r="F8414" s="16" t="n">
        <f aca="false">$B$5/100*E8414*2_Girdiler!$B$14*2_Girdiler!$B$15*2_Girdiler!$B$16</f>
        <v>3.67523282303543</v>
      </c>
      <c r="G8414" s="16" t="n">
        <f aca="false">MIN(MATCH(F8414,2_Girdiler!$B$20:$I$20,1),7)</f>
        <v>1</v>
      </c>
      <c r="H8414" s="16" t="n">
        <f aca="false">IF(F8414&gt;=40,2_Girdiler!$I$21+(F8414-40)*(2_Girdiler!$I$21-2_Girdiler!$H$21)/(2_Girdiler!$I$20-2_Girdiler!$H$20),INDEX(2_Girdiler!$B$21:$I$21,G8414)+(F8414-INDEX(2_Girdiler!$B$20:$I$20,G8414))*(INDEX(2_Girdiler!$B$21:$I$21,G8414+1)-INDEX(2_Girdiler!$B$21:$I$21,G8414))/(INDEX(2_Girdiler!$B$20:$I$20,G8414+1)-INDEX(2_Girdiler!$B$20:$I$20,G8414)))</f>
        <v>8.08551221067795</v>
      </c>
      <c r="I8414" s="16" t="n">
        <f aca="false">H8414/2_Girdiler!$B$17</f>
        <v>3.23938790491905</v>
      </c>
      <c r="J8414" s="16" t="n">
        <f aca="false">D8414+I8414</f>
        <v>32.4024871330676</v>
      </c>
    </row>
    <row r="8415" customFormat="false" ht="15" hidden="false" customHeight="false" outlineLevel="0" collapsed="false">
      <c r="A8415" s="0" t="n">
        <v>8403</v>
      </c>
      <c r="B8415" s="7" t="n">
        <v>0.063277</v>
      </c>
      <c r="C8415" s="7" t="n">
        <v>0.245535</v>
      </c>
      <c r="D8415" s="16" t="n">
        <f aca="false">LOGINV(B8415,$B$7,$C$7)</f>
        <v>5.77874118522318</v>
      </c>
      <c r="E8415" s="16" t="n">
        <f aca="false">LOGINV(C8415,$B$8,$C$8)</f>
        <v>70.0166203711562</v>
      </c>
      <c r="F8415" s="16" t="n">
        <f aca="false">$B$5/100*E8415*2_Girdiler!$B$14*2_Girdiler!$B$15*2_Girdiler!$B$16</f>
        <v>1.76161816853829</v>
      </c>
      <c r="G8415" s="16" t="n">
        <f aca="false">MIN(MATCH(F8415,2_Girdiler!$B$20:$I$20,1),7)</f>
        <v>1</v>
      </c>
      <c r="H8415" s="16" t="n">
        <f aca="false">IF(F8415&gt;=40,2_Girdiler!$I$21+(F8415-40)*(2_Girdiler!$I$21-2_Girdiler!$H$21)/(2_Girdiler!$I$20-2_Girdiler!$H$20),INDEX(2_Girdiler!$B$21:$I$21,G8415)+(F8415-INDEX(2_Girdiler!$B$20:$I$20,G8415))*(INDEX(2_Girdiler!$B$21:$I$21,G8415+1)-INDEX(2_Girdiler!$B$21:$I$21,G8415))/(INDEX(2_Girdiler!$B$20:$I$20,G8415+1)-INDEX(2_Girdiler!$B$20:$I$20,G8415)))</f>
        <v>3.87555997078424</v>
      </c>
      <c r="I8415" s="16" t="n">
        <f aca="false">H8415/2_Girdiler!$B$17</f>
        <v>1.5527083216283</v>
      </c>
      <c r="J8415" s="16" t="n">
        <f aca="false">D8415+I8415</f>
        <v>7.33144950685148</v>
      </c>
    </row>
    <row r="8416" customFormat="false" ht="15" hidden="false" customHeight="false" outlineLevel="0" collapsed="false">
      <c r="A8416" s="0" t="n">
        <v>8404</v>
      </c>
      <c r="B8416" s="7" t="n">
        <v>0.320662</v>
      </c>
      <c r="C8416" s="7" t="n">
        <v>0.613648</v>
      </c>
      <c r="D8416" s="16" t="n">
        <f aca="false">LOGINV(B8416,$B$7,$C$7)</f>
        <v>10.4451325768689</v>
      </c>
      <c r="E8416" s="16" t="n">
        <f aca="false">LOGINV(C8416,$B$8,$C$8)</f>
        <v>131.587910436187</v>
      </c>
      <c r="F8416" s="16" t="n">
        <f aca="false">$B$5/100*E8416*2_Girdiler!$B$14*2_Girdiler!$B$15*2_Girdiler!$B$16</f>
        <v>3.31075182657445</v>
      </c>
      <c r="G8416" s="16" t="n">
        <f aca="false">MIN(MATCH(F8416,2_Girdiler!$B$20:$I$20,1),7)</f>
        <v>1</v>
      </c>
      <c r="H8416" s="16" t="n">
        <f aca="false">IF(F8416&gt;=40,2_Girdiler!$I$21+(F8416-40)*(2_Girdiler!$I$21-2_Girdiler!$H$21)/(2_Girdiler!$I$20-2_Girdiler!$H$20),INDEX(2_Girdiler!$B$21:$I$21,G8416)+(F8416-INDEX(2_Girdiler!$B$20:$I$20,G8416))*(INDEX(2_Girdiler!$B$21:$I$21,G8416+1)-INDEX(2_Girdiler!$B$21:$I$21,G8416))/(INDEX(2_Girdiler!$B$20:$I$20,G8416+1)-INDEX(2_Girdiler!$B$20:$I$20,G8416)))</f>
        <v>7.2836540184638</v>
      </c>
      <c r="I8416" s="16" t="n">
        <f aca="false">H8416/2_Girdiler!$B$17</f>
        <v>2.91813061637171</v>
      </c>
      <c r="J8416" s="16" t="n">
        <f aca="false">D8416+I8416</f>
        <v>13.3632631932406</v>
      </c>
    </row>
    <row r="8417" customFormat="false" ht="15" hidden="false" customHeight="false" outlineLevel="0" collapsed="false">
      <c r="A8417" s="0" t="n">
        <v>8405</v>
      </c>
      <c r="B8417" s="7" t="n">
        <v>0.855884</v>
      </c>
      <c r="C8417" s="7" t="n">
        <v>0.214531</v>
      </c>
      <c r="D8417" s="16" t="n">
        <f aca="false">LOGINV(B8417,$B$7,$C$7)</f>
        <v>24.4777202136071</v>
      </c>
      <c r="E8417" s="16" t="n">
        <f aca="false">LOGINV(C8417,$B$8,$C$8)</f>
        <v>65.5471102930659</v>
      </c>
      <c r="F8417" s="16" t="n">
        <f aca="false">$B$5/100*E8417*2_Girdiler!$B$14*2_Girdiler!$B$15*2_Girdiler!$B$16</f>
        <v>1.64916529497354</v>
      </c>
      <c r="G8417" s="16" t="n">
        <f aca="false">MIN(MATCH(F8417,2_Girdiler!$B$20:$I$20,1),7)</f>
        <v>1</v>
      </c>
      <c r="H8417" s="16" t="n">
        <f aca="false">IF(F8417&gt;=40,2_Girdiler!$I$21+(F8417-40)*(2_Girdiler!$I$21-2_Girdiler!$H$21)/(2_Girdiler!$I$20-2_Girdiler!$H$20),INDEX(2_Girdiler!$B$21:$I$21,G8417)+(F8417-INDEX(2_Girdiler!$B$20:$I$20,G8417))*(INDEX(2_Girdiler!$B$21:$I$21,G8417+1)-INDEX(2_Girdiler!$B$21:$I$21,G8417))/(INDEX(2_Girdiler!$B$20:$I$20,G8417+1)-INDEX(2_Girdiler!$B$20:$I$20,G8417)))</f>
        <v>3.62816364894178</v>
      </c>
      <c r="I8417" s="16" t="n">
        <f aca="false">H8417/2_Girdiler!$B$17</f>
        <v>1.45359120550552</v>
      </c>
      <c r="J8417" s="16" t="n">
        <f aca="false">D8417+I8417</f>
        <v>25.9313114191126</v>
      </c>
    </row>
    <row r="8418" customFormat="false" ht="15" hidden="false" customHeight="false" outlineLevel="0" collapsed="false">
      <c r="A8418" s="0" t="n">
        <v>8406</v>
      </c>
      <c r="B8418" s="7" t="n">
        <v>0.391072</v>
      </c>
      <c r="C8418" s="7" t="n">
        <v>0.558392</v>
      </c>
      <c r="D8418" s="16" t="n">
        <f aca="false">LOGINV(B8418,$B$7,$C$7)</f>
        <v>11.6076497303335</v>
      </c>
      <c r="E8418" s="16" t="n">
        <f aca="false">LOGINV(C8418,$B$8,$C$8)</f>
        <v>120.066878003936</v>
      </c>
      <c r="F8418" s="16" t="n">
        <f aca="false">$B$5/100*E8418*2_Girdiler!$B$14*2_Girdiler!$B$15*2_Girdiler!$B$16</f>
        <v>3.02088265057902</v>
      </c>
      <c r="G8418" s="16" t="n">
        <f aca="false">MIN(MATCH(F8418,2_Girdiler!$B$20:$I$20,1),7)</f>
        <v>1</v>
      </c>
      <c r="H8418" s="16" t="n">
        <f aca="false">IF(F8418&gt;=40,2_Girdiler!$I$21+(F8418-40)*(2_Girdiler!$I$21-2_Girdiler!$H$21)/(2_Girdiler!$I$20-2_Girdiler!$H$20),INDEX(2_Girdiler!$B$21:$I$21,G8418)+(F8418-INDEX(2_Girdiler!$B$20:$I$20,G8418))*(INDEX(2_Girdiler!$B$21:$I$21,G8418+1)-INDEX(2_Girdiler!$B$21:$I$21,G8418))/(INDEX(2_Girdiler!$B$20:$I$20,G8418+1)-INDEX(2_Girdiler!$B$20:$I$20,G8418)))</f>
        <v>6.64594183127385</v>
      </c>
      <c r="I8418" s="16" t="n">
        <f aca="false">H8418/2_Girdiler!$B$17</f>
        <v>2.66263695163215</v>
      </c>
      <c r="J8418" s="16" t="n">
        <f aca="false">D8418+I8418</f>
        <v>14.2702866819656</v>
      </c>
    </row>
    <row r="8419" customFormat="false" ht="15" hidden="false" customHeight="false" outlineLevel="0" collapsed="false">
      <c r="A8419" s="0" t="n">
        <v>8407</v>
      </c>
      <c r="B8419" s="7" t="n">
        <v>0.435154</v>
      </c>
      <c r="C8419" s="7" t="n">
        <v>0.711444</v>
      </c>
      <c r="D8419" s="16" t="n">
        <f aca="false">LOGINV(B8419,$B$7,$C$7)</f>
        <v>12.3640716794887</v>
      </c>
      <c r="E8419" s="16" t="n">
        <f aca="false">LOGINV(C8419,$B$8,$C$8)</f>
        <v>156.517077728957</v>
      </c>
      <c r="F8419" s="16" t="n">
        <f aca="false">$B$5/100*E8419*2_Girdiler!$B$14*2_Girdiler!$B$15*2_Girdiler!$B$16</f>
        <v>3.93796967566056</v>
      </c>
      <c r="G8419" s="16" t="n">
        <f aca="false">MIN(MATCH(F8419,2_Girdiler!$B$20:$I$20,1),7)</f>
        <v>1</v>
      </c>
      <c r="H8419" s="16" t="n">
        <f aca="false">IF(F8419&gt;=40,2_Girdiler!$I$21+(F8419-40)*(2_Girdiler!$I$21-2_Girdiler!$H$21)/(2_Girdiler!$I$20-2_Girdiler!$H$20),INDEX(2_Girdiler!$B$21:$I$21,G8419)+(F8419-INDEX(2_Girdiler!$B$20:$I$20,G8419))*(INDEX(2_Girdiler!$B$21:$I$21,G8419+1)-INDEX(2_Girdiler!$B$21:$I$21,G8419))/(INDEX(2_Girdiler!$B$20:$I$20,G8419+1)-INDEX(2_Girdiler!$B$20:$I$20,G8419)))</f>
        <v>8.66353328645324</v>
      </c>
      <c r="I8419" s="16" t="n">
        <f aca="false">H8419/2_Girdiler!$B$17</f>
        <v>3.47096686155979</v>
      </c>
      <c r="J8419" s="16" t="n">
        <f aca="false">D8419+I8419</f>
        <v>15.8350385410485</v>
      </c>
    </row>
    <row r="8420" customFormat="false" ht="15" hidden="false" customHeight="false" outlineLevel="0" collapsed="false">
      <c r="A8420" s="0" t="n">
        <v>8408</v>
      </c>
      <c r="B8420" s="7" t="n">
        <v>0.990569</v>
      </c>
      <c r="C8420" s="7" t="n">
        <v>0.283035</v>
      </c>
      <c r="D8420" s="16" t="n">
        <f aca="false">LOGINV(B8420,$B$7,$C$7)</f>
        <v>50.1346793391959</v>
      </c>
      <c r="E8420" s="16" t="n">
        <f aca="false">LOGINV(C8420,$B$8,$C$8)</f>
        <v>75.4001736050534</v>
      </c>
      <c r="F8420" s="16" t="n">
        <f aca="false">$B$5/100*E8420*2_Girdiler!$B$14*2_Girdiler!$B$15*2_Girdiler!$B$16</f>
        <v>1.89706836790314</v>
      </c>
      <c r="G8420" s="16" t="n">
        <f aca="false">MIN(MATCH(F8420,2_Girdiler!$B$20:$I$20,1),7)</f>
        <v>1</v>
      </c>
      <c r="H8420" s="16" t="n">
        <f aca="false">IF(F8420&gt;=40,2_Girdiler!$I$21+(F8420-40)*(2_Girdiler!$I$21-2_Girdiler!$H$21)/(2_Girdiler!$I$20-2_Girdiler!$H$20),INDEX(2_Girdiler!$B$21:$I$21,G8420)+(F8420-INDEX(2_Girdiler!$B$20:$I$20,G8420))*(INDEX(2_Girdiler!$B$21:$I$21,G8420+1)-INDEX(2_Girdiler!$B$21:$I$21,G8420))/(INDEX(2_Girdiler!$B$20:$I$20,G8420+1)-INDEX(2_Girdiler!$B$20:$I$20,G8420)))</f>
        <v>4.17355040938691</v>
      </c>
      <c r="I8420" s="16" t="n">
        <f aca="false">H8420/2_Girdiler!$B$17</f>
        <v>1.6720955165813</v>
      </c>
      <c r="J8420" s="16" t="n">
        <f aca="false">D8420+I8420</f>
        <v>51.8067748557772</v>
      </c>
    </row>
    <row r="8421" customFormat="false" ht="15" hidden="false" customHeight="false" outlineLevel="0" collapsed="false">
      <c r="A8421" s="0" t="n">
        <v>8409</v>
      </c>
      <c r="B8421" s="7" t="n">
        <v>0.71616</v>
      </c>
      <c r="C8421" s="7" t="n">
        <v>0.258259</v>
      </c>
      <c r="D8421" s="16" t="n">
        <f aca="false">LOGINV(B8421,$B$7,$C$7)</f>
        <v>18.6218993955004</v>
      </c>
      <c r="E8421" s="16" t="n">
        <f aca="false">LOGINV(C8421,$B$8,$C$8)</f>
        <v>71.8426968834361</v>
      </c>
      <c r="F8421" s="16" t="n">
        <f aca="false">$B$5/100*E8421*2_Girdiler!$B$14*2_Girdiler!$B$15*2_Girdiler!$B$16</f>
        <v>1.80756225358725</v>
      </c>
      <c r="G8421" s="16" t="n">
        <f aca="false">MIN(MATCH(F8421,2_Girdiler!$B$20:$I$20,1),7)</f>
        <v>1</v>
      </c>
      <c r="H8421" s="16" t="n">
        <f aca="false">IF(F8421&gt;=40,2_Girdiler!$I$21+(F8421-40)*(2_Girdiler!$I$21-2_Girdiler!$H$21)/(2_Girdiler!$I$20-2_Girdiler!$H$20),INDEX(2_Girdiler!$B$21:$I$21,G8421)+(F8421-INDEX(2_Girdiler!$B$20:$I$20,G8421))*(INDEX(2_Girdiler!$B$21:$I$21,G8421+1)-INDEX(2_Girdiler!$B$21:$I$21,G8421))/(INDEX(2_Girdiler!$B$20:$I$20,G8421+1)-INDEX(2_Girdiler!$B$20:$I$20,G8421)))</f>
        <v>3.97663695789196</v>
      </c>
      <c r="I8421" s="16" t="n">
        <f aca="false">H8421/2_Girdiler!$B$17</f>
        <v>1.59320390941184</v>
      </c>
      <c r="J8421" s="16" t="n">
        <f aca="false">D8421+I8421</f>
        <v>20.2151033049123</v>
      </c>
    </row>
    <row r="8422" customFormat="false" ht="15" hidden="false" customHeight="false" outlineLevel="0" collapsed="false">
      <c r="A8422" s="0" t="n">
        <v>8410</v>
      </c>
      <c r="B8422" s="7" t="n">
        <v>0.145833</v>
      </c>
      <c r="C8422" s="7" t="n">
        <v>0.800572</v>
      </c>
      <c r="D8422" s="16" t="n">
        <f aca="false">LOGINV(B8422,$B$7,$C$7)</f>
        <v>7.5235360234551</v>
      </c>
      <c r="E8422" s="16" t="n">
        <f aca="false">LOGINV(C8422,$B$8,$C$8)</f>
        <v>188.258413088652</v>
      </c>
      <c r="F8422" s="16" t="n">
        <f aca="false">$B$5/100*E8422*2_Girdiler!$B$14*2_Girdiler!$B$15*2_Girdiler!$B$16</f>
        <v>4.73658167331047</v>
      </c>
      <c r="G8422" s="16" t="n">
        <f aca="false">MIN(MATCH(F8422,2_Girdiler!$B$20:$I$20,1),7)</f>
        <v>1</v>
      </c>
      <c r="H8422" s="16" t="n">
        <f aca="false">IF(F8422&gt;=40,2_Girdiler!$I$21+(F8422-40)*(2_Girdiler!$I$21-2_Girdiler!$H$21)/(2_Girdiler!$I$20-2_Girdiler!$H$20),INDEX(2_Girdiler!$B$21:$I$21,G8422)+(F8422-INDEX(2_Girdiler!$B$20:$I$20,G8422))*(INDEX(2_Girdiler!$B$21:$I$21,G8422+1)-INDEX(2_Girdiler!$B$21:$I$21,G8422))/(INDEX(2_Girdiler!$B$20:$I$20,G8422+1)-INDEX(2_Girdiler!$B$20:$I$20,G8422)))</f>
        <v>10.420479681283</v>
      </c>
      <c r="I8422" s="16" t="n">
        <f aca="false">H8422/2_Girdiler!$B$17</f>
        <v>4.17487166718071</v>
      </c>
      <c r="J8422" s="16" t="n">
        <f aca="false">D8422+I8422</f>
        <v>11.6984076906358</v>
      </c>
    </row>
    <row r="8423" customFormat="false" ht="15" hidden="false" customHeight="false" outlineLevel="0" collapsed="false">
      <c r="A8423" s="0" t="n">
        <v>8411</v>
      </c>
      <c r="B8423" s="7" t="n">
        <v>0.335782</v>
      </c>
      <c r="C8423" s="7" t="n">
        <v>0.165381</v>
      </c>
      <c r="D8423" s="16" t="n">
        <f aca="false">LOGINV(B8423,$B$7,$C$7)</f>
        <v>10.6916280940458</v>
      </c>
      <c r="E8423" s="16" t="n">
        <f aca="false">LOGINV(C8423,$B$8,$C$8)</f>
        <v>58.2898861527294</v>
      </c>
      <c r="F8423" s="16" t="n">
        <f aca="false">$B$5/100*E8423*2_Girdiler!$B$14*2_Girdiler!$B$15*2_Girdiler!$B$16</f>
        <v>1.46657353560267</v>
      </c>
      <c r="G8423" s="16" t="n">
        <f aca="false">MIN(MATCH(F8423,2_Girdiler!$B$20:$I$20,1),7)</f>
        <v>1</v>
      </c>
      <c r="H8423" s="16" t="n">
        <f aca="false">IF(F8423&gt;=40,2_Girdiler!$I$21+(F8423-40)*(2_Girdiler!$I$21-2_Girdiler!$H$21)/(2_Girdiler!$I$20-2_Girdiler!$H$20),INDEX(2_Girdiler!$B$21:$I$21,G8423)+(F8423-INDEX(2_Girdiler!$B$20:$I$20,G8423))*(INDEX(2_Girdiler!$B$21:$I$21,G8423+1)-INDEX(2_Girdiler!$B$21:$I$21,G8423))/(INDEX(2_Girdiler!$B$20:$I$20,G8423+1)-INDEX(2_Girdiler!$B$20:$I$20,G8423)))</f>
        <v>3.22646177832588</v>
      </c>
      <c r="I8423" s="16" t="n">
        <f aca="false">H8423/2_Girdiler!$B$17</f>
        <v>1.29265295606005</v>
      </c>
      <c r="J8423" s="16" t="n">
        <f aca="false">D8423+I8423</f>
        <v>11.9842810501058</v>
      </c>
    </row>
    <row r="8424" customFormat="false" ht="15" hidden="false" customHeight="false" outlineLevel="0" collapsed="false">
      <c r="A8424" s="0" t="n">
        <v>8412</v>
      </c>
      <c r="B8424" s="7" t="n">
        <v>0.706435</v>
      </c>
      <c r="C8424" s="7" t="n">
        <v>0.191159</v>
      </c>
      <c r="D8424" s="16" t="n">
        <f aca="false">LOGINV(B8424,$B$7,$C$7)</f>
        <v>18.3286982167253</v>
      </c>
      <c r="E8424" s="16" t="n">
        <f aca="false">LOGINV(C8424,$B$8,$C$8)</f>
        <v>62.1343404214419</v>
      </c>
      <c r="F8424" s="16" t="n">
        <f aca="false">$B$5/100*E8424*2_Girdiler!$B$14*2_Girdiler!$B$15*2_Girdiler!$B$16</f>
        <v>1.56330000500348</v>
      </c>
      <c r="G8424" s="16" t="n">
        <f aca="false">MIN(MATCH(F8424,2_Girdiler!$B$20:$I$20,1),7)</f>
        <v>1</v>
      </c>
      <c r="H8424" s="16" t="n">
        <f aca="false">IF(F8424&gt;=40,2_Girdiler!$I$21+(F8424-40)*(2_Girdiler!$I$21-2_Girdiler!$H$21)/(2_Girdiler!$I$20-2_Girdiler!$H$20),INDEX(2_Girdiler!$B$21:$I$21,G8424)+(F8424-INDEX(2_Girdiler!$B$20:$I$20,G8424))*(INDEX(2_Girdiler!$B$21:$I$21,G8424+1)-INDEX(2_Girdiler!$B$21:$I$21,G8424))/(INDEX(2_Girdiler!$B$20:$I$20,G8424+1)-INDEX(2_Girdiler!$B$20:$I$20,G8424)))</f>
        <v>3.43926001100765</v>
      </c>
      <c r="I8424" s="16" t="n">
        <f aca="false">H8424/2_Girdiler!$B$17</f>
        <v>1.37790865825627</v>
      </c>
      <c r="J8424" s="16" t="n">
        <f aca="false">D8424+I8424</f>
        <v>19.7066068749816</v>
      </c>
    </row>
    <row r="8425" customFormat="false" ht="15" hidden="false" customHeight="false" outlineLevel="0" collapsed="false">
      <c r="A8425" s="0" t="n">
        <v>8413</v>
      </c>
      <c r="B8425" s="7" t="n">
        <v>0.340915</v>
      </c>
      <c r="C8425" s="7" t="n">
        <v>0.241302</v>
      </c>
      <c r="D8425" s="16" t="n">
        <f aca="false">LOGINV(B8425,$B$7,$C$7)</f>
        <v>10.7755995399213</v>
      </c>
      <c r="E8425" s="16" t="n">
        <f aca="false">LOGINV(C8425,$B$8,$C$8)</f>
        <v>69.4085663718643</v>
      </c>
      <c r="F8425" s="16" t="n">
        <f aca="false">$B$5/100*E8425*2_Girdiler!$B$14*2_Girdiler!$B$15*2_Girdiler!$B$16</f>
        <v>1.74631952991611</v>
      </c>
      <c r="G8425" s="16" t="n">
        <f aca="false">MIN(MATCH(F8425,2_Girdiler!$B$20:$I$20,1),7)</f>
        <v>1</v>
      </c>
      <c r="H8425" s="16" t="n">
        <f aca="false">IF(F8425&gt;=40,2_Girdiler!$I$21+(F8425-40)*(2_Girdiler!$I$21-2_Girdiler!$H$21)/(2_Girdiler!$I$20-2_Girdiler!$H$20),INDEX(2_Girdiler!$B$21:$I$21,G8425)+(F8425-INDEX(2_Girdiler!$B$20:$I$20,G8425))*(INDEX(2_Girdiler!$B$21:$I$21,G8425+1)-INDEX(2_Girdiler!$B$21:$I$21,G8425))/(INDEX(2_Girdiler!$B$20:$I$20,G8425+1)-INDEX(2_Girdiler!$B$20:$I$20,G8425)))</f>
        <v>3.84190296581543</v>
      </c>
      <c r="I8425" s="16" t="n">
        <f aca="false">H8425/2_Girdiler!$B$17</f>
        <v>1.53922394463759</v>
      </c>
      <c r="J8425" s="16" t="n">
        <f aca="false">D8425+I8425</f>
        <v>12.3148234845589</v>
      </c>
    </row>
    <row r="8426" customFormat="false" ht="15" hidden="false" customHeight="false" outlineLevel="0" collapsed="false">
      <c r="A8426" s="0" t="n">
        <v>8414</v>
      </c>
      <c r="B8426" s="7" t="n">
        <v>0.626837</v>
      </c>
      <c r="C8426" s="7" t="n">
        <v>0.972171</v>
      </c>
      <c r="D8426" s="16" t="n">
        <f aca="false">LOGINV(B8426,$B$7,$C$7)</f>
        <v>16.2178418664066</v>
      </c>
      <c r="E8426" s="16" t="n">
        <f aca="false">LOGINV(C8426,$B$8,$C$8)</f>
        <v>375.600065716332</v>
      </c>
      <c r="F8426" s="16" t="n">
        <f aca="false">$B$5/100*E8426*2_Girdiler!$B$14*2_Girdiler!$B$15*2_Girdiler!$B$16</f>
        <v>9.45009765342292</v>
      </c>
      <c r="G8426" s="16" t="n">
        <f aca="false">MIN(MATCH(F8426,2_Girdiler!$B$20:$I$20,1),7)</f>
        <v>2</v>
      </c>
      <c r="H8426" s="16" t="n">
        <f aca="false">IF(F8426&gt;=40,2_Girdiler!$I$21+(F8426-40)*(2_Girdiler!$I$21-2_Girdiler!$H$21)/(2_Girdiler!$I$20-2_Girdiler!$H$20),INDEX(2_Girdiler!$B$21:$I$21,G8426)+(F8426-INDEX(2_Girdiler!$B$20:$I$20,G8426))*(INDEX(2_Girdiler!$B$21:$I$21,G8426+1)-INDEX(2_Girdiler!$B$21:$I$21,G8426))/(INDEX(2_Girdiler!$B$20:$I$20,G8426+1)-INDEX(2_Girdiler!$B$20:$I$20,G8426)))</f>
        <v>18.1201562454767</v>
      </c>
      <c r="I8426" s="16" t="n">
        <f aca="false">H8426/2_Girdiler!$B$17</f>
        <v>7.25967798296341</v>
      </c>
      <c r="J8426" s="16" t="n">
        <f aca="false">D8426+I8426</f>
        <v>23.47751984937</v>
      </c>
    </row>
    <row r="8427" customFormat="false" ht="15" hidden="false" customHeight="false" outlineLevel="0" collapsed="false">
      <c r="A8427" s="0" t="n">
        <v>8415</v>
      </c>
      <c r="B8427" s="7" t="n">
        <v>0.286369</v>
      </c>
      <c r="C8427" s="7" t="n">
        <v>0.586569</v>
      </c>
      <c r="D8427" s="16" t="n">
        <f aca="false">LOGINV(B8427,$B$7,$C$7)</f>
        <v>9.88890268176295</v>
      </c>
      <c r="E8427" s="16" t="n">
        <f aca="false">LOGINV(C8427,$B$8,$C$8)</f>
        <v>125.765360478345</v>
      </c>
      <c r="F8427" s="16" t="n">
        <f aca="false">$B$5/100*E8427*2_Girdiler!$B$14*2_Girdiler!$B$15*2_Girdiler!$B$16</f>
        <v>3.16425646963517</v>
      </c>
      <c r="G8427" s="16" t="n">
        <f aca="false">MIN(MATCH(F8427,2_Girdiler!$B$20:$I$20,1),7)</f>
        <v>1</v>
      </c>
      <c r="H8427" s="16" t="n">
        <f aca="false">IF(F8427&gt;=40,2_Girdiler!$I$21+(F8427-40)*(2_Girdiler!$I$21-2_Girdiler!$H$21)/(2_Girdiler!$I$20-2_Girdiler!$H$20),INDEX(2_Girdiler!$B$21:$I$21,G8427)+(F8427-INDEX(2_Girdiler!$B$20:$I$20,G8427))*(INDEX(2_Girdiler!$B$21:$I$21,G8427+1)-INDEX(2_Girdiler!$B$21:$I$21,G8427))/(INDEX(2_Girdiler!$B$20:$I$20,G8427+1)-INDEX(2_Girdiler!$B$20:$I$20,G8427)))</f>
        <v>6.96136423319738</v>
      </c>
      <c r="I8427" s="16" t="n">
        <f aca="false">H8427/2_Girdiler!$B$17</f>
        <v>2.78900810624895</v>
      </c>
      <c r="J8427" s="16" t="n">
        <f aca="false">D8427+I8427</f>
        <v>12.6779107880119</v>
      </c>
    </row>
    <row r="8428" customFormat="false" ht="15" hidden="false" customHeight="false" outlineLevel="0" collapsed="false">
      <c r="A8428" s="0" t="n">
        <v>8416</v>
      </c>
      <c r="B8428" s="7" t="n">
        <v>0.811793</v>
      </c>
      <c r="C8428" s="7" t="n">
        <v>0.365416</v>
      </c>
      <c r="D8428" s="16" t="n">
        <f aca="false">LOGINV(B8428,$B$7,$C$7)</f>
        <v>22.1720629520768</v>
      </c>
      <c r="E8428" s="16" t="n">
        <f aca="false">LOGINV(C8428,$B$8,$C$8)</f>
        <v>87.4585379158594</v>
      </c>
      <c r="F8428" s="16" t="n">
        <f aca="false">$B$5/100*E8428*2_Girdiler!$B$14*2_Girdiler!$B$15*2_Girdiler!$B$16</f>
        <v>2.20045681396302</v>
      </c>
      <c r="G8428" s="16" t="n">
        <f aca="false">MIN(MATCH(F8428,2_Girdiler!$B$20:$I$20,1),7)</f>
        <v>1</v>
      </c>
      <c r="H8428" s="16" t="n">
        <f aca="false">IF(F8428&gt;=40,2_Girdiler!$I$21+(F8428-40)*(2_Girdiler!$I$21-2_Girdiler!$H$21)/(2_Girdiler!$I$20-2_Girdiler!$H$20),INDEX(2_Girdiler!$B$21:$I$21,G8428)+(F8428-INDEX(2_Girdiler!$B$20:$I$20,G8428))*(INDEX(2_Girdiler!$B$21:$I$21,G8428+1)-INDEX(2_Girdiler!$B$21:$I$21,G8428))/(INDEX(2_Girdiler!$B$20:$I$20,G8428+1)-INDEX(2_Girdiler!$B$20:$I$20,G8428)))</f>
        <v>4.84100499071865</v>
      </c>
      <c r="I8428" s="16" t="n">
        <f aca="false">H8428/2_Girdiler!$B$17</f>
        <v>1.93950520461484</v>
      </c>
      <c r="J8428" s="16" t="n">
        <f aca="false">D8428+I8428</f>
        <v>24.1115681566916</v>
      </c>
    </row>
    <row r="8429" customFormat="false" ht="15" hidden="false" customHeight="false" outlineLevel="0" collapsed="false">
      <c r="A8429" s="0" t="n">
        <v>8417</v>
      </c>
      <c r="B8429" s="7" t="n">
        <v>0.880942</v>
      </c>
      <c r="C8429" s="7" t="n">
        <v>0.02726</v>
      </c>
      <c r="D8429" s="16" t="n">
        <f aca="false">LOGINV(B8429,$B$7,$C$7)</f>
        <v>26.1374658692424</v>
      </c>
      <c r="E8429" s="16" t="n">
        <f aca="false">LOGINV(C8429,$B$8,$C$8)</f>
        <v>31.5678088156508</v>
      </c>
      <c r="F8429" s="16" t="n">
        <f aca="false">$B$5/100*E8429*2_Girdiler!$B$14*2_Girdiler!$B$15*2_Girdiler!$B$16</f>
        <v>0.794246069801773</v>
      </c>
      <c r="G8429" s="16" t="n">
        <f aca="false">MIN(MATCH(F8429,2_Girdiler!$B$20:$I$20,1),7)</f>
        <v>1</v>
      </c>
      <c r="H8429" s="16" t="n">
        <f aca="false">IF(F8429&gt;=40,2_Girdiler!$I$21+(F8429-40)*(2_Girdiler!$I$21-2_Girdiler!$H$21)/(2_Girdiler!$I$20-2_Girdiler!$H$20),INDEX(2_Girdiler!$B$21:$I$21,G8429)+(F8429-INDEX(2_Girdiler!$B$20:$I$20,G8429))*(INDEX(2_Girdiler!$B$21:$I$21,G8429+1)-INDEX(2_Girdiler!$B$21:$I$21,G8429))/(INDEX(2_Girdiler!$B$20:$I$20,G8429+1)-INDEX(2_Girdiler!$B$20:$I$20,G8429)))</f>
        <v>1.7473413535639</v>
      </c>
      <c r="I8429" s="16" t="n">
        <f aca="false">H8429/2_Girdiler!$B$17</f>
        <v>0.700056632036819</v>
      </c>
      <c r="J8429" s="16" t="n">
        <f aca="false">D8429+I8429</f>
        <v>26.8375225012792</v>
      </c>
    </row>
    <row r="8430" customFormat="false" ht="15" hidden="false" customHeight="false" outlineLevel="0" collapsed="false">
      <c r="A8430" s="0" t="n">
        <v>8418</v>
      </c>
      <c r="B8430" s="7" t="n">
        <v>0.170353</v>
      </c>
      <c r="C8430" s="7" t="n">
        <v>0.354547</v>
      </c>
      <c r="D8430" s="16" t="n">
        <f aca="false">LOGINV(B8430,$B$7,$C$7)</f>
        <v>7.9623590801486</v>
      </c>
      <c r="E8430" s="16" t="n">
        <f aca="false">LOGINV(C8430,$B$8,$C$8)</f>
        <v>85.8335857000867</v>
      </c>
      <c r="F8430" s="16" t="n">
        <f aca="false">$B$5/100*E8430*2_Girdiler!$B$14*2_Girdiler!$B$15*2_Girdiler!$B$16</f>
        <v>2.15957301621418</v>
      </c>
      <c r="G8430" s="16" t="n">
        <f aca="false">MIN(MATCH(F8430,2_Girdiler!$B$20:$I$20,1),7)</f>
        <v>1</v>
      </c>
      <c r="H8430" s="16" t="n">
        <f aca="false">IF(F8430&gt;=40,2_Girdiler!$I$21+(F8430-40)*(2_Girdiler!$I$21-2_Girdiler!$H$21)/(2_Girdiler!$I$20-2_Girdiler!$H$20),INDEX(2_Girdiler!$B$21:$I$21,G8430)+(F8430-INDEX(2_Girdiler!$B$20:$I$20,G8430))*(INDEX(2_Girdiler!$B$21:$I$21,G8430+1)-INDEX(2_Girdiler!$B$21:$I$21,G8430))/(INDEX(2_Girdiler!$B$20:$I$20,G8430+1)-INDEX(2_Girdiler!$B$20:$I$20,G8430)))</f>
        <v>4.7510606356712</v>
      </c>
      <c r="I8430" s="16" t="n">
        <f aca="false">H8430/2_Girdiler!$B$17</f>
        <v>1.90346980595801</v>
      </c>
      <c r="J8430" s="16" t="n">
        <f aca="false">D8430+I8430</f>
        <v>9.86582888610661</v>
      </c>
    </row>
    <row r="8431" customFormat="false" ht="15" hidden="false" customHeight="false" outlineLevel="0" collapsed="false">
      <c r="A8431" s="0" t="n">
        <v>8419</v>
      </c>
      <c r="B8431" s="7" t="n">
        <v>0.771111</v>
      </c>
      <c r="C8431" s="7" t="n">
        <v>0.432897</v>
      </c>
      <c r="D8431" s="16" t="n">
        <f aca="false">LOGINV(B8431,$B$7,$C$7)</f>
        <v>20.4846420642389</v>
      </c>
      <c r="E8431" s="16" t="n">
        <f aca="false">LOGINV(C8431,$B$8,$C$8)</f>
        <v>97.9186880218156</v>
      </c>
      <c r="F8431" s="16" t="n">
        <f aca="false">$B$5/100*E8431*2_Girdiler!$B$14*2_Girdiler!$B$15*2_Girdiler!$B$16</f>
        <v>2.46363419062888</v>
      </c>
      <c r="G8431" s="16" t="n">
        <f aca="false">MIN(MATCH(F8431,2_Girdiler!$B$20:$I$20,1),7)</f>
        <v>1</v>
      </c>
      <c r="H8431" s="16" t="n">
        <f aca="false">IF(F8431&gt;=40,2_Girdiler!$I$21+(F8431-40)*(2_Girdiler!$I$21-2_Girdiler!$H$21)/(2_Girdiler!$I$20-2_Girdiler!$H$20),INDEX(2_Girdiler!$B$21:$I$21,G8431)+(F8431-INDEX(2_Girdiler!$B$20:$I$20,G8431))*(INDEX(2_Girdiler!$B$21:$I$21,G8431+1)-INDEX(2_Girdiler!$B$21:$I$21,G8431))/(INDEX(2_Girdiler!$B$20:$I$20,G8431+1)-INDEX(2_Girdiler!$B$20:$I$20,G8431)))</f>
        <v>5.41999521938354</v>
      </c>
      <c r="I8431" s="16" t="n">
        <f aca="false">H8431/2_Girdiler!$B$17</f>
        <v>2.17147244366328</v>
      </c>
      <c r="J8431" s="16" t="n">
        <f aca="false">D8431+I8431</f>
        <v>22.6561145079022</v>
      </c>
    </row>
    <row r="8432" customFormat="false" ht="15" hidden="false" customHeight="false" outlineLevel="0" collapsed="false">
      <c r="A8432" s="0" t="n">
        <v>8420</v>
      </c>
      <c r="B8432" s="7" t="n">
        <v>0.824</v>
      </c>
      <c r="C8432" s="7" t="n">
        <v>0.659435</v>
      </c>
      <c r="D8432" s="16" t="n">
        <f aca="false">LOGINV(B8432,$B$7,$C$7)</f>
        <v>22.7503749668228</v>
      </c>
      <c r="E8432" s="16" t="n">
        <f aca="false">LOGINV(C8432,$B$8,$C$8)</f>
        <v>142.377074368479</v>
      </c>
      <c r="F8432" s="16" t="n">
        <f aca="false">$B$5/100*E8432*2_Girdiler!$B$14*2_Girdiler!$B$15*2_Girdiler!$B$16</f>
        <v>3.58220719111093</v>
      </c>
      <c r="G8432" s="16" t="n">
        <f aca="false">MIN(MATCH(F8432,2_Girdiler!$B$20:$I$20,1),7)</f>
        <v>1</v>
      </c>
      <c r="H8432" s="16" t="n">
        <f aca="false">IF(F8432&gt;=40,2_Girdiler!$I$21+(F8432-40)*(2_Girdiler!$I$21-2_Girdiler!$H$21)/(2_Girdiler!$I$20-2_Girdiler!$H$20),INDEX(2_Girdiler!$B$21:$I$21,G8432)+(F8432-INDEX(2_Girdiler!$B$20:$I$20,G8432))*(INDEX(2_Girdiler!$B$21:$I$21,G8432+1)-INDEX(2_Girdiler!$B$21:$I$21,G8432))/(INDEX(2_Girdiler!$B$20:$I$20,G8432+1)-INDEX(2_Girdiler!$B$20:$I$20,G8432)))</f>
        <v>7.88085582044405</v>
      </c>
      <c r="I8432" s="16" t="n">
        <f aca="false">H8432/2_Girdiler!$B$17</f>
        <v>3.15739415883175</v>
      </c>
      <c r="J8432" s="16" t="n">
        <f aca="false">D8432+I8432</f>
        <v>25.9077691256546</v>
      </c>
    </row>
    <row r="8433" customFormat="false" ht="15" hidden="false" customHeight="false" outlineLevel="0" collapsed="false">
      <c r="A8433" s="0" t="n">
        <v>8421</v>
      </c>
      <c r="B8433" s="7" t="n">
        <v>0.528659</v>
      </c>
      <c r="C8433" s="7" t="n">
        <v>0.423575</v>
      </c>
      <c r="D8433" s="16" t="n">
        <f aca="false">LOGINV(B8433,$B$7,$C$7)</f>
        <v>14.0957974931789</v>
      </c>
      <c r="E8433" s="16" t="n">
        <f aca="false">LOGINV(C8433,$B$8,$C$8)</f>
        <v>96.4288120795247</v>
      </c>
      <c r="F8433" s="16" t="n">
        <f aca="false">$B$5/100*E8433*2_Girdiler!$B$14*2_Girdiler!$B$15*2_Girdiler!$B$16</f>
        <v>2.42614891192084</v>
      </c>
      <c r="G8433" s="16" t="n">
        <f aca="false">MIN(MATCH(F8433,2_Girdiler!$B$20:$I$20,1),7)</f>
        <v>1</v>
      </c>
      <c r="H8433" s="16" t="n">
        <f aca="false">IF(F8433&gt;=40,2_Girdiler!$I$21+(F8433-40)*(2_Girdiler!$I$21-2_Girdiler!$H$21)/(2_Girdiler!$I$20-2_Girdiler!$H$20),INDEX(2_Girdiler!$B$21:$I$21,G8433)+(F8433-INDEX(2_Girdiler!$B$20:$I$20,G8433))*(INDEX(2_Girdiler!$B$21:$I$21,G8433+1)-INDEX(2_Girdiler!$B$21:$I$21,G8433))/(INDEX(2_Girdiler!$B$20:$I$20,G8433+1)-INDEX(2_Girdiler!$B$20:$I$20,G8433)))</f>
        <v>5.33752760622585</v>
      </c>
      <c r="I8433" s="16" t="n">
        <f aca="false">H8433/2_Girdiler!$B$17</f>
        <v>2.13843253454561</v>
      </c>
      <c r="J8433" s="16" t="n">
        <f aca="false">D8433+I8433</f>
        <v>16.2342300277245</v>
      </c>
    </row>
    <row r="8434" customFormat="false" ht="15" hidden="false" customHeight="false" outlineLevel="0" collapsed="false">
      <c r="A8434" s="0" t="n">
        <v>8422</v>
      </c>
      <c r="B8434" s="7" t="n">
        <v>0.331311</v>
      </c>
      <c r="C8434" s="7" t="n">
        <v>0.725736</v>
      </c>
      <c r="D8434" s="16" t="n">
        <f aca="false">LOGINV(B8434,$B$7,$C$7)</f>
        <v>10.6186153096947</v>
      </c>
      <c r="E8434" s="16" t="n">
        <f aca="false">LOGINV(C8434,$B$8,$C$8)</f>
        <v>160.855749039882</v>
      </c>
      <c r="F8434" s="16" t="n">
        <f aca="false">$B$5/100*E8434*2_Girdiler!$B$14*2_Girdiler!$B$15*2_Girdiler!$B$16</f>
        <v>4.04713064584344</v>
      </c>
      <c r="G8434" s="16" t="n">
        <f aca="false">MIN(MATCH(F8434,2_Girdiler!$B$20:$I$20,1),7)</f>
        <v>1</v>
      </c>
      <c r="H8434" s="16" t="n">
        <f aca="false">IF(F8434&gt;=40,2_Girdiler!$I$21+(F8434-40)*(2_Girdiler!$I$21-2_Girdiler!$H$21)/(2_Girdiler!$I$20-2_Girdiler!$H$20),INDEX(2_Girdiler!$B$21:$I$21,G8434)+(F8434-INDEX(2_Girdiler!$B$20:$I$20,G8434))*(INDEX(2_Girdiler!$B$21:$I$21,G8434+1)-INDEX(2_Girdiler!$B$21:$I$21,G8434))/(INDEX(2_Girdiler!$B$20:$I$20,G8434+1)-INDEX(2_Girdiler!$B$20:$I$20,G8434)))</f>
        <v>8.90368742085557</v>
      </c>
      <c r="I8434" s="16" t="n">
        <f aca="false">H8434/2_Girdiler!$B$17</f>
        <v>3.56718246027868</v>
      </c>
      <c r="J8434" s="16" t="n">
        <f aca="false">D8434+I8434</f>
        <v>14.1857977699734</v>
      </c>
    </row>
    <row r="8435" customFormat="false" ht="15" hidden="false" customHeight="false" outlineLevel="0" collapsed="false">
      <c r="A8435" s="0" t="n">
        <v>8423</v>
      </c>
      <c r="B8435" s="7" t="n">
        <v>0.707617</v>
      </c>
      <c r="C8435" s="7" t="n">
        <v>0.358404</v>
      </c>
      <c r="D8435" s="16" t="n">
        <f aca="false">LOGINV(B8435,$B$7,$C$7)</f>
        <v>18.3638424135887</v>
      </c>
      <c r="E8435" s="16" t="n">
        <f aca="false">LOGINV(C8435,$B$8,$C$8)</f>
        <v>86.4086768226555</v>
      </c>
      <c r="F8435" s="16" t="n">
        <f aca="false">$B$5/100*E8435*2_Girdiler!$B$14*2_Girdiler!$B$15*2_Girdiler!$B$16</f>
        <v>2.17404230885801</v>
      </c>
      <c r="G8435" s="16" t="n">
        <f aca="false">MIN(MATCH(F8435,2_Girdiler!$B$20:$I$20,1),7)</f>
        <v>1</v>
      </c>
      <c r="H8435" s="16" t="n">
        <f aca="false">IF(F8435&gt;=40,2_Girdiler!$I$21+(F8435-40)*(2_Girdiler!$I$21-2_Girdiler!$H$21)/(2_Girdiler!$I$20-2_Girdiler!$H$20),INDEX(2_Girdiler!$B$21:$I$21,G8435)+(F8435-INDEX(2_Girdiler!$B$20:$I$20,G8435))*(INDEX(2_Girdiler!$B$21:$I$21,G8435+1)-INDEX(2_Girdiler!$B$21:$I$21,G8435))/(INDEX(2_Girdiler!$B$20:$I$20,G8435+1)-INDEX(2_Girdiler!$B$20:$I$20,G8435)))</f>
        <v>4.78289307948763</v>
      </c>
      <c r="I8435" s="16" t="n">
        <f aca="false">H8435/2_Girdiler!$B$17</f>
        <v>1.91622318889729</v>
      </c>
      <c r="J8435" s="16" t="n">
        <f aca="false">D8435+I8435</f>
        <v>20.280065602486</v>
      </c>
    </row>
    <row r="8436" customFormat="false" ht="15" hidden="false" customHeight="false" outlineLevel="0" collapsed="false">
      <c r="A8436" s="0" t="n">
        <v>8424</v>
      </c>
      <c r="B8436" s="7" t="n">
        <v>0.968963</v>
      </c>
      <c r="C8436" s="7" t="n">
        <v>0.826172</v>
      </c>
      <c r="D8436" s="16" t="n">
        <f aca="false">LOGINV(B8436,$B$7,$C$7)</f>
        <v>38.3125841847068</v>
      </c>
      <c r="E8436" s="16" t="n">
        <f aca="false">LOGINV(C8436,$B$8,$C$8)</f>
        <v>200.226163935362</v>
      </c>
      <c r="F8436" s="16" t="n">
        <f aca="false">$B$5/100*E8436*2_Girdiler!$B$14*2_Girdiler!$B$15*2_Girdiler!$B$16</f>
        <v>5.0376902846137</v>
      </c>
      <c r="G8436" s="16" t="n">
        <f aca="false">MIN(MATCH(F8436,2_Girdiler!$B$20:$I$20,1),7)</f>
        <v>2</v>
      </c>
      <c r="H8436" s="16" t="n">
        <f aca="false">IF(F8436&gt;=40,2_Girdiler!$I$21+(F8436-40)*(2_Girdiler!$I$21-2_Girdiler!$H$21)/(2_Girdiler!$I$20-2_Girdiler!$H$20),INDEX(2_Girdiler!$B$21:$I$21,G8436)+(F8436-INDEX(2_Girdiler!$B$20:$I$20,G8436))*(INDEX(2_Girdiler!$B$21:$I$21,G8436+1)-INDEX(2_Girdiler!$B$21:$I$21,G8436))/(INDEX(2_Girdiler!$B$20:$I$20,G8436+1)-INDEX(2_Girdiler!$B$20:$I$20,G8436)))</f>
        <v>11.0603044553819</v>
      </c>
      <c r="I8436" s="16" t="n">
        <f aca="false">H8436/2_Girdiler!$B$17</f>
        <v>4.43121172090622</v>
      </c>
      <c r="J8436" s="16" t="n">
        <f aca="false">D8436+I8436</f>
        <v>42.743795905613</v>
      </c>
    </row>
    <row r="8437" customFormat="false" ht="15" hidden="false" customHeight="false" outlineLevel="0" collapsed="false">
      <c r="A8437" s="0" t="n">
        <v>8425</v>
      </c>
      <c r="B8437" s="7" t="n">
        <v>0.206148</v>
      </c>
      <c r="C8437" s="7" t="n">
        <v>0.946599</v>
      </c>
      <c r="D8437" s="16" t="n">
        <f aca="false">LOGINV(B8437,$B$7,$C$7)</f>
        <v>8.57464945491225</v>
      </c>
      <c r="E8437" s="16" t="n">
        <f aca="false">LOGINV(C8437,$B$8,$C$8)</f>
        <v>309.280853980605</v>
      </c>
      <c r="F8437" s="16" t="n">
        <f aca="false">$B$5/100*E8437*2_Girdiler!$B$14*2_Girdiler!$B$15*2_Girdiler!$B$16</f>
        <v>7.78150628615202</v>
      </c>
      <c r="G8437" s="16" t="n">
        <f aca="false">MIN(MATCH(F8437,2_Girdiler!$B$20:$I$20,1),7)</f>
        <v>2</v>
      </c>
      <c r="H8437" s="16" t="n">
        <f aca="false">IF(F8437&gt;=40,2_Girdiler!$I$21+(F8437-40)*(2_Girdiler!$I$21-2_Girdiler!$H$21)/(2_Girdiler!$I$20-2_Girdiler!$H$20),INDEX(2_Girdiler!$B$21:$I$21,G8437)+(F8437-INDEX(2_Girdiler!$B$20:$I$20,G8437))*(INDEX(2_Girdiler!$B$21:$I$21,G8437+1)-INDEX(2_Girdiler!$B$21:$I$21,G8437))/(INDEX(2_Girdiler!$B$20:$I$20,G8437+1)-INDEX(2_Girdiler!$B$20:$I$20,G8437)))</f>
        <v>15.4504100578432</v>
      </c>
      <c r="I8437" s="16" t="n">
        <f aca="false">H8437/2_Girdiler!$B$17</f>
        <v>6.19006813214873</v>
      </c>
      <c r="J8437" s="16" t="n">
        <f aca="false">D8437+I8437</f>
        <v>14.764717587061</v>
      </c>
    </row>
    <row r="8438" customFormat="false" ht="15" hidden="false" customHeight="false" outlineLevel="0" collapsed="false">
      <c r="A8438" s="0" t="n">
        <v>8426</v>
      </c>
      <c r="B8438" s="7" t="n">
        <v>0.658299</v>
      </c>
      <c r="C8438" s="7" t="n">
        <v>0.733946</v>
      </c>
      <c r="D8438" s="16" t="n">
        <f aca="false">LOGINV(B8438,$B$7,$C$7)</f>
        <v>16.9984433980461</v>
      </c>
      <c r="E8438" s="16" t="n">
        <f aca="false">LOGINV(C8438,$B$8,$C$8)</f>
        <v>163.454048069722</v>
      </c>
      <c r="F8438" s="16" t="n">
        <f aca="false">$B$5/100*E8438*2_Girdiler!$B$14*2_Girdiler!$B$15*2_Girdiler!$B$16</f>
        <v>4.11250384943421</v>
      </c>
      <c r="G8438" s="16" t="n">
        <f aca="false">MIN(MATCH(F8438,2_Girdiler!$B$20:$I$20,1),7)</f>
        <v>1</v>
      </c>
      <c r="H8438" s="16" t="n">
        <f aca="false">IF(F8438&gt;=40,2_Girdiler!$I$21+(F8438-40)*(2_Girdiler!$I$21-2_Girdiler!$H$21)/(2_Girdiler!$I$20-2_Girdiler!$H$20),INDEX(2_Girdiler!$B$21:$I$21,G8438)+(F8438-INDEX(2_Girdiler!$B$20:$I$20,G8438))*(INDEX(2_Girdiler!$B$21:$I$21,G8438+1)-INDEX(2_Girdiler!$B$21:$I$21,G8438))/(INDEX(2_Girdiler!$B$20:$I$20,G8438+1)-INDEX(2_Girdiler!$B$20:$I$20,G8438)))</f>
        <v>9.04750846875526</v>
      </c>
      <c r="I8438" s="16" t="n">
        <f aca="false">H8438/2_Girdiler!$B$17</f>
        <v>3.62480307241797</v>
      </c>
      <c r="J8438" s="16" t="n">
        <f aca="false">D8438+I8438</f>
        <v>20.6232464704641</v>
      </c>
    </row>
    <row r="8439" customFormat="false" ht="15" hidden="false" customHeight="false" outlineLevel="0" collapsed="false">
      <c r="A8439" s="0" t="n">
        <v>8427</v>
      </c>
      <c r="B8439" s="7" t="n">
        <v>0.090023</v>
      </c>
      <c r="C8439" s="7" t="n">
        <v>0.390327</v>
      </c>
      <c r="D8439" s="16" t="n">
        <f aca="false">LOGINV(B8439,$B$7,$C$7)</f>
        <v>6.41437832253732</v>
      </c>
      <c r="E8439" s="16" t="n">
        <f aca="false">LOGINV(C8439,$B$8,$C$8)</f>
        <v>91.2386618059129</v>
      </c>
      <c r="F8439" s="16" t="n">
        <f aca="false">$B$5/100*E8439*2_Girdiler!$B$14*2_Girdiler!$B$15*2_Girdiler!$B$16</f>
        <v>2.29556473103677</v>
      </c>
      <c r="G8439" s="16" t="n">
        <f aca="false">MIN(MATCH(F8439,2_Girdiler!$B$20:$I$20,1),7)</f>
        <v>1</v>
      </c>
      <c r="H8439" s="16" t="n">
        <f aca="false">IF(F8439&gt;=40,2_Girdiler!$I$21+(F8439-40)*(2_Girdiler!$I$21-2_Girdiler!$H$21)/(2_Girdiler!$I$20-2_Girdiler!$H$20),INDEX(2_Girdiler!$B$21:$I$21,G8439)+(F8439-INDEX(2_Girdiler!$B$20:$I$20,G8439))*(INDEX(2_Girdiler!$B$21:$I$21,G8439+1)-INDEX(2_Girdiler!$B$21:$I$21,G8439))/(INDEX(2_Girdiler!$B$20:$I$20,G8439+1)-INDEX(2_Girdiler!$B$20:$I$20,G8439)))</f>
        <v>5.05024240828089</v>
      </c>
      <c r="I8439" s="16" t="n">
        <f aca="false">H8439/2_Girdiler!$B$17</f>
        <v>2.02333429818946</v>
      </c>
      <c r="J8439" s="16" t="n">
        <f aca="false">D8439+I8439</f>
        <v>8.43771262072678</v>
      </c>
    </row>
    <row r="8440" customFormat="false" ht="15" hidden="false" customHeight="false" outlineLevel="0" collapsed="false">
      <c r="A8440" s="0" t="n">
        <v>8428</v>
      </c>
      <c r="B8440" s="7" t="n">
        <v>0.023221</v>
      </c>
      <c r="C8440" s="7" t="n">
        <v>0.233098</v>
      </c>
      <c r="D8440" s="16" t="n">
        <f aca="false">LOGINV(B8440,$B$7,$C$7)</f>
        <v>4.46299188993531</v>
      </c>
      <c r="E8440" s="16" t="n">
        <f aca="false">LOGINV(C8440,$B$8,$C$8)</f>
        <v>68.2286557666048</v>
      </c>
      <c r="F8440" s="16" t="n">
        <f aca="false">$B$5/100*E8440*2_Girdiler!$B$14*2_Girdiler!$B$15*2_Girdiler!$B$16</f>
        <v>1.71663297908778</v>
      </c>
      <c r="G8440" s="16" t="n">
        <f aca="false">MIN(MATCH(F8440,2_Girdiler!$B$20:$I$20,1),7)</f>
        <v>1</v>
      </c>
      <c r="H8440" s="16" t="n">
        <f aca="false">IF(F8440&gt;=40,2_Girdiler!$I$21+(F8440-40)*(2_Girdiler!$I$21-2_Girdiler!$H$21)/(2_Girdiler!$I$20-2_Girdiler!$H$20),INDEX(2_Girdiler!$B$21:$I$21,G8440)+(F8440-INDEX(2_Girdiler!$B$20:$I$20,G8440))*(INDEX(2_Girdiler!$B$21:$I$21,G8440+1)-INDEX(2_Girdiler!$B$21:$I$21,G8440))/(INDEX(2_Girdiler!$B$20:$I$20,G8440+1)-INDEX(2_Girdiler!$B$20:$I$20,G8440)))</f>
        <v>3.77659255399311</v>
      </c>
      <c r="I8440" s="16" t="n">
        <f aca="false">H8440/2_Girdiler!$B$17</f>
        <v>1.51305791426006</v>
      </c>
      <c r="J8440" s="16" t="n">
        <f aca="false">D8440+I8440</f>
        <v>5.97604980419537</v>
      </c>
    </row>
    <row r="8441" customFormat="false" ht="15" hidden="false" customHeight="false" outlineLevel="0" collapsed="false">
      <c r="A8441" s="0" t="n">
        <v>8429</v>
      </c>
      <c r="B8441" s="7" t="n">
        <v>0.955245</v>
      </c>
      <c r="C8441" s="7" t="n">
        <v>0.806772</v>
      </c>
      <c r="D8441" s="16" t="n">
        <f aca="false">LOGINV(B8441,$B$7,$C$7)</f>
        <v>34.8920353642479</v>
      </c>
      <c r="E8441" s="16" t="n">
        <f aca="false">LOGINV(C8441,$B$8,$C$8)</f>
        <v>190.999781227466</v>
      </c>
      <c r="F8441" s="16" t="n">
        <f aca="false">$B$5/100*E8441*2_Girdiler!$B$14*2_Girdiler!$B$15*2_Girdiler!$B$16</f>
        <v>4.80555449568303</v>
      </c>
      <c r="G8441" s="16" t="n">
        <f aca="false">MIN(MATCH(F8441,2_Girdiler!$B$20:$I$20,1),7)</f>
        <v>1</v>
      </c>
      <c r="H8441" s="16" t="n">
        <f aca="false">IF(F8441&gt;=40,2_Girdiler!$I$21+(F8441-40)*(2_Girdiler!$I$21-2_Girdiler!$H$21)/(2_Girdiler!$I$20-2_Girdiler!$H$20),INDEX(2_Girdiler!$B$21:$I$21,G8441)+(F8441-INDEX(2_Girdiler!$B$20:$I$20,G8441))*(INDEX(2_Girdiler!$B$21:$I$21,G8441+1)-INDEX(2_Girdiler!$B$21:$I$21,G8441))/(INDEX(2_Girdiler!$B$20:$I$20,G8441+1)-INDEX(2_Girdiler!$B$20:$I$20,G8441)))</f>
        <v>10.5722198905027</v>
      </c>
      <c r="I8441" s="16" t="n">
        <f aca="false">H8441/2_Girdiler!$B$17</f>
        <v>4.23566502023344</v>
      </c>
      <c r="J8441" s="16" t="n">
        <f aca="false">D8441+I8441</f>
        <v>39.1277003844813</v>
      </c>
    </row>
    <row r="8442" customFormat="false" ht="15" hidden="false" customHeight="false" outlineLevel="0" collapsed="false">
      <c r="A8442" s="0" t="n">
        <v>8430</v>
      </c>
      <c r="B8442" s="7" t="n">
        <v>0.548947</v>
      </c>
      <c r="C8442" s="7" t="n">
        <v>0.567071</v>
      </c>
      <c r="D8442" s="16" t="n">
        <f aca="false">LOGINV(B8442,$B$7,$C$7)</f>
        <v>14.5030790166647</v>
      </c>
      <c r="E8442" s="16" t="n">
        <f aca="false">LOGINV(C8442,$B$8,$C$8)</f>
        <v>121.786343725684</v>
      </c>
      <c r="F8442" s="16" t="n">
        <f aca="false">$B$5/100*E8442*2_Girdiler!$B$14*2_Girdiler!$B$15*2_Girdiler!$B$16</f>
        <v>3.06414440813821</v>
      </c>
      <c r="G8442" s="16" t="n">
        <f aca="false">MIN(MATCH(F8442,2_Girdiler!$B$20:$I$20,1),7)</f>
        <v>1</v>
      </c>
      <c r="H8442" s="16" t="n">
        <f aca="false">IF(F8442&gt;=40,2_Girdiler!$I$21+(F8442-40)*(2_Girdiler!$I$21-2_Girdiler!$H$21)/(2_Girdiler!$I$20-2_Girdiler!$H$20),INDEX(2_Girdiler!$B$21:$I$21,G8442)+(F8442-INDEX(2_Girdiler!$B$20:$I$20,G8442))*(INDEX(2_Girdiler!$B$21:$I$21,G8442+1)-INDEX(2_Girdiler!$B$21:$I$21,G8442))/(INDEX(2_Girdiler!$B$20:$I$20,G8442+1)-INDEX(2_Girdiler!$B$20:$I$20,G8442)))</f>
        <v>6.74111769790406</v>
      </c>
      <c r="I8442" s="16" t="n">
        <f aca="false">H8442/2_Girdiler!$B$17</f>
        <v>2.70076830845515</v>
      </c>
      <c r="J8442" s="16" t="n">
        <f aca="false">D8442+I8442</f>
        <v>17.2038473251198</v>
      </c>
    </row>
    <row r="8443" customFormat="false" ht="15" hidden="false" customHeight="false" outlineLevel="0" collapsed="false">
      <c r="A8443" s="0" t="n">
        <v>8431</v>
      </c>
      <c r="B8443" s="7" t="n">
        <v>0.440766</v>
      </c>
      <c r="C8443" s="7" t="n">
        <v>0.385822</v>
      </c>
      <c r="D8443" s="16" t="n">
        <f aca="false">LOGINV(B8443,$B$7,$C$7)</f>
        <v>12.4625994917336</v>
      </c>
      <c r="E8443" s="16" t="n">
        <f aca="false">LOGINV(C8443,$B$8,$C$8)</f>
        <v>90.5487842726291</v>
      </c>
      <c r="F8443" s="16" t="n">
        <f aca="false">$B$5/100*E8443*2_Girdiler!$B$14*2_Girdiler!$B$15*2_Girdiler!$B$16</f>
        <v>2.27820741229935</v>
      </c>
      <c r="G8443" s="16" t="n">
        <f aca="false">MIN(MATCH(F8443,2_Girdiler!$B$20:$I$20,1),7)</f>
        <v>1</v>
      </c>
      <c r="H8443" s="16" t="n">
        <f aca="false">IF(F8443&gt;=40,2_Girdiler!$I$21+(F8443-40)*(2_Girdiler!$I$21-2_Girdiler!$H$21)/(2_Girdiler!$I$20-2_Girdiler!$H$20),INDEX(2_Girdiler!$B$21:$I$21,G8443)+(F8443-INDEX(2_Girdiler!$B$20:$I$20,G8443))*(INDEX(2_Girdiler!$B$21:$I$21,G8443+1)-INDEX(2_Girdiler!$B$21:$I$21,G8443))/(INDEX(2_Girdiler!$B$20:$I$20,G8443+1)-INDEX(2_Girdiler!$B$20:$I$20,G8443)))</f>
        <v>5.01205630705856</v>
      </c>
      <c r="I8443" s="16" t="n">
        <f aca="false">H8443/2_Girdiler!$B$17</f>
        <v>2.00803537943051</v>
      </c>
      <c r="J8443" s="16" t="n">
        <f aca="false">D8443+I8443</f>
        <v>14.4706348711641</v>
      </c>
    </row>
    <row r="8444" customFormat="false" ht="15" hidden="false" customHeight="false" outlineLevel="0" collapsed="false">
      <c r="A8444" s="0" t="n">
        <v>8432</v>
      </c>
      <c r="B8444" s="7" t="n">
        <v>0.797579</v>
      </c>
      <c r="C8444" s="7" t="n">
        <v>0.440271</v>
      </c>
      <c r="D8444" s="16" t="n">
        <f aca="false">LOGINV(B8444,$B$7,$C$7)</f>
        <v>21.5444210154783</v>
      </c>
      <c r="E8444" s="16" t="n">
        <f aca="false">LOGINV(C8444,$B$8,$C$8)</f>
        <v>99.1091677570874</v>
      </c>
      <c r="F8444" s="16" t="n">
        <f aca="false">$B$5/100*E8444*2_Girdiler!$B$14*2_Girdiler!$B$15*2_Girdiler!$B$16</f>
        <v>2.49358666076832</v>
      </c>
      <c r="G8444" s="16" t="n">
        <f aca="false">MIN(MATCH(F8444,2_Girdiler!$B$20:$I$20,1),7)</f>
        <v>1</v>
      </c>
      <c r="H8444" s="16" t="n">
        <f aca="false">IF(F8444&gt;=40,2_Girdiler!$I$21+(F8444-40)*(2_Girdiler!$I$21-2_Girdiler!$H$21)/(2_Girdiler!$I$20-2_Girdiler!$H$20),INDEX(2_Girdiler!$B$21:$I$21,G8444)+(F8444-INDEX(2_Girdiler!$B$20:$I$20,G8444))*(INDEX(2_Girdiler!$B$21:$I$21,G8444+1)-INDEX(2_Girdiler!$B$21:$I$21,G8444))/(INDEX(2_Girdiler!$B$20:$I$20,G8444+1)-INDEX(2_Girdiler!$B$20:$I$20,G8444)))</f>
        <v>5.4858906536903</v>
      </c>
      <c r="I8444" s="16" t="n">
        <f aca="false">H8444/2_Girdiler!$B$17</f>
        <v>2.197872858049</v>
      </c>
      <c r="J8444" s="16" t="n">
        <f aca="false">D8444+I8444</f>
        <v>23.7422938735273</v>
      </c>
    </row>
    <row r="8445" customFormat="false" ht="15" hidden="false" customHeight="false" outlineLevel="0" collapsed="false">
      <c r="A8445" s="0" t="n">
        <v>8433</v>
      </c>
      <c r="B8445" s="7" t="n">
        <v>0.718393</v>
      </c>
      <c r="C8445" s="7" t="n">
        <v>0.536097</v>
      </c>
      <c r="D8445" s="16" t="n">
        <f aca="false">LOGINV(B8445,$B$7,$C$7)</f>
        <v>18.6905599254628</v>
      </c>
      <c r="E8445" s="16" t="n">
        <f aca="false">LOGINV(C8445,$B$8,$C$8)</f>
        <v>115.78267976557</v>
      </c>
      <c r="F8445" s="16" t="n">
        <f aca="false">$B$5/100*E8445*2_Girdiler!$B$14*2_Girdiler!$B$15*2_Girdiler!$B$16</f>
        <v>2.91309222290173</v>
      </c>
      <c r="G8445" s="16" t="n">
        <f aca="false">MIN(MATCH(F8445,2_Girdiler!$B$20:$I$20,1),7)</f>
        <v>1</v>
      </c>
      <c r="H8445" s="16" t="n">
        <f aca="false">IF(F8445&gt;=40,2_Girdiler!$I$21+(F8445-40)*(2_Girdiler!$I$21-2_Girdiler!$H$21)/(2_Girdiler!$I$20-2_Girdiler!$H$20),INDEX(2_Girdiler!$B$21:$I$21,G8445)+(F8445-INDEX(2_Girdiler!$B$20:$I$20,G8445))*(INDEX(2_Girdiler!$B$21:$I$21,G8445+1)-INDEX(2_Girdiler!$B$21:$I$21,G8445))/(INDEX(2_Girdiler!$B$20:$I$20,G8445+1)-INDEX(2_Girdiler!$B$20:$I$20,G8445)))</f>
        <v>6.40880289038382</v>
      </c>
      <c r="I8445" s="16" t="n">
        <f aca="false">H8445/2_Girdiler!$B$17</f>
        <v>2.56762936313454</v>
      </c>
      <c r="J8445" s="16" t="n">
        <f aca="false">D8445+I8445</f>
        <v>21.2581892885973</v>
      </c>
    </row>
    <row r="8446" customFormat="false" ht="15" hidden="false" customHeight="false" outlineLevel="0" collapsed="false">
      <c r="A8446" s="0" t="n">
        <v>8434</v>
      </c>
      <c r="B8446" s="7" t="n">
        <v>0.66256</v>
      </c>
      <c r="C8446" s="7" t="n">
        <v>0.666841</v>
      </c>
      <c r="D8446" s="16" t="n">
        <f aca="false">LOGINV(B8446,$B$7,$C$7)</f>
        <v>17.1090401977089</v>
      </c>
      <c r="E8446" s="16" t="n">
        <f aca="false">LOGINV(C8446,$B$8,$C$8)</f>
        <v>144.253630899122</v>
      </c>
      <c r="F8446" s="16" t="n">
        <f aca="false">$B$5/100*E8446*2_Girdiler!$B$14*2_Girdiler!$B$15*2_Girdiler!$B$16</f>
        <v>3.6294213534219</v>
      </c>
      <c r="G8446" s="16" t="n">
        <f aca="false">MIN(MATCH(F8446,2_Girdiler!$B$20:$I$20,1),7)</f>
        <v>1</v>
      </c>
      <c r="H8446" s="16" t="n">
        <f aca="false">IF(F8446&gt;=40,2_Girdiler!$I$21+(F8446-40)*(2_Girdiler!$I$21-2_Girdiler!$H$21)/(2_Girdiler!$I$20-2_Girdiler!$H$20),INDEX(2_Girdiler!$B$21:$I$21,G8446)+(F8446-INDEX(2_Girdiler!$B$20:$I$20,G8446))*(INDEX(2_Girdiler!$B$21:$I$21,G8446+1)-INDEX(2_Girdiler!$B$21:$I$21,G8446))/(INDEX(2_Girdiler!$B$20:$I$20,G8446+1)-INDEX(2_Girdiler!$B$20:$I$20,G8446)))</f>
        <v>7.98472697752819</v>
      </c>
      <c r="I8446" s="16" t="n">
        <f aca="false">H8446/2_Girdiler!$B$17</f>
        <v>3.19900920574046</v>
      </c>
      <c r="J8446" s="16" t="n">
        <f aca="false">D8446+I8446</f>
        <v>20.3080494034494</v>
      </c>
    </row>
    <row r="8447" customFormat="false" ht="15" hidden="false" customHeight="false" outlineLevel="0" collapsed="false">
      <c r="A8447" s="0" t="n">
        <v>8435</v>
      </c>
      <c r="B8447" s="7" t="n">
        <v>0.703945</v>
      </c>
      <c r="C8447" s="7" t="n">
        <v>0.609085</v>
      </c>
      <c r="D8447" s="16" t="n">
        <f aca="false">LOGINV(B8447,$B$7,$C$7)</f>
        <v>18.2550957611049</v>
      </c>
      <c r="E8447" s="16" t="n">
        <f aca="false">LOGINV(C8447,$B$8,$C$8)</f>
        <v>130.580596936292</v>
      </c>
      <c r="F8447" s="16" t="n">
        <f aca="false">$B$5/100*E8447*2_Girdiler!$B$14*2_Girdiler!$B$15*2_Girdiler!$B$16</f>
        <v>3.28540781891711</v>
      </c>
      <c r="G8447" s="16" t="n">
        <f aca="false">MIN(MATCH(F8447,2_Girdiler!$B$20:$I$20,1),7)</f>
        <v>1</v>
      </c>
      <c r="H8447" s="16" t="n">
        <f aca="false">IF(F8447&gt;=40,2_Girdiler!$I$21+(F8447-40)*(2_Girdiler!$I$21-2_Girdiler!$H$21)/(2_Girdiler!$I$20-2_Girdiler!$H$20),INDEX(2_Girdiler!$B$21:$I$21,G8447)+(F8447-INDEX(2_Girdiler!$B$20:$I$20,G8447))*(INDEX(2_Girdiler!$B$21:$I$21,G8447+1)-INDEX(2_Girdiler!$B$21:$I$21,G8447))/(INDEX(2_Girdiler!$B$20:$I$20,G8447+1)-INDEX(2_Girdiler!$B$20:$I$20,G8447)))</f>
        <v>7.22789720161765</v>
      </c>
      <c r="I8447" s="16" t="n">
        <f aca="false">H8447/2_Girdiler!$B$17</f>
        <v>2.89579214808399</v>
      </c>
      <c r="J8447" s="16" t="n">
        <f aca="false">D8447+I8447</f>
        <v>21.1508879091889</v>
      </c>
    </row>
    <row r="8448" customFormat="false" ht="15" hidden="false" customHeight="false" outlineLevel="0" collapsed="false">
      <c r="A8448" s="0" t="n">
        <v>8436</v>
      </c>
      <c r="B8448" s="7" t="n">
        <v>0.601838</v>
      </c>
      <c r="C8448" s="7" t="n">
        <v>0.778329</v>
      </c>
      <c r="D8448" s="16" t="n">
        <f aca="false">LOGINV(B8448,$B$7,$C$7)</f>
        <v>15.6374562758809</v>
      </c>
      <c r="E8448" s="16" t="n">
        <f aca="false">LOGINV(C8448,$B$8,$C$8)</f>
        <v>179.118001858875</v>
      </c>
      <c r="F8448" s="16" t="n">
        <f aca="false">$B$5/100*E8448*2_Girdiler!$B$14*2_Girdiler!$B$15*2_Girdiler!$B$16</f>
        <v>4.50660892676929</v>
      </c>
      <c r="G8448" s="16" t="n">
        <f aca="false">MIN(MATCH(F8448,2_Girdiler!$B$20:$I$20,1),7)</f>
        <v>1</v>
      </c>
      <c r="H8448" s="16" t="n">
        <f aca="false">IF(F8448&gt;=40,2_Girdiler!$I$21+(F8448-40)*(2_Girdiler!$I$21-2_Girdiler!$H$21)/(2_Girdiler!$I$20-2_Girdiler!$H$20),INDEX(2_Girdiler!$B$21:$I$21,G8448)+(F8448-INDEX(2_Girdiler!$B$20:$I$20,G8448))*(INDEX(2_Girdiler!$B$21:$I$21,G8448+1)-INDEX(2_Girdiler!$B$21:$I$21,G8448))/(INDEX(2_Girdiler!$B$20:$I$20,G8448+1)-INDEX(2_Girdiler!$B$20:$I$20,G8448)))</f>
        <v>9.91453963889244</v>
      </c>
      <c r="I8448" s="16" t="n">
        <f aca="false">H8448/2_Girdiler!$B$17</f>
        <v>3.97217132968447</v>
      </c>
      <c r="J8448" s="16" t="n">
        <f aca="false">D8448+I8448</f>
        <v>19.6096276055654</v>
      </c>
    </row>
    <row r="8449" customFormat="false" ht="15" hidden="false" customHeight="false" outlineLevel="0" collapsed="false">
      <c r="A8449" s="0" t="n">
        <v>8437</v>
      </c>
      <c r="B8449" s="7" t="n">
        <v>0.538874</v>
      </c>
      <c r="C8449" s="7" t="n">
        <v>0.025666</v>
      </c>
      <c r="D8449" s="16" t="n">
        <f aca="false">LOGINV(B8449,$B$7,$C$7)</f>
        <v>14.2991598407428</v>
      </c>
      <c r="E8449" s="16" t="n">
        <f aca="false">LOGINV(C8449,$B$8,$C$8)</f>
        <v>31.0421902769174</v>
      </c>
      <c r="F8449" s="16" t="n">
        <f aca="false">$B$5/100*E8449*2_Girdiler!$B$14*2_Girdiler!$B$15*2_Girdiler!$B$16</f>
        <v>0.781021507367242</v>
      </c>
      <c r="G8449" s="16" t="n">
        <f aca="false">MIN(MATCH(F8449,2_Girdiler!$B$20:$I$20,1),7)</f>
        <v>1</v>
      </c>
      <c r="H8449" s="16" t="n">
        <f aca="false">IF(F8449&gt;=40,2_Girdiler!$I$21+(F8449-40)*(2_Girdiler!$I$21-2_Girdiler!$H$21)/(2_Girdiler!$I$20-2_Girdiler!$H$20),INDEX(2_Girdiler!$B$21:$I$21,G8449)+(F8449-INDEX(2_Girdiler!$B$20:$I$20,G8449))*(INDEX(2_Girdiler!$B$21:$I$21,G8449+1)-INDEX(2_Girdiler!$B$21:$I$21,G8449))/(INDEX(2_Girdiler!$B$20:$I$20,G8449+1)-INDEX(2_Girdiler!$B$20:$I$20,G8449)))</f>
        <v>1.71824731620793</v>
      </c>
      <c r="I8449" s="16" t="n">
        <f aca="false">H8449/2_Girdiler!$B$17</f>
        <v>0.688400367070486</v>
      </c>
      <c r="J8449" s="16" t="n">
        <f aca="false">D8449+I8449</f>
        <v>14.9875602078133</v>
      </c>
    </row>
    <row r="8450" customFormat="false" ht="15" hidden="false" customHeight="false" outlineLevel="0" collapsed="false">
      <c r="A8450" s="0" t="n">
        <v>8438</v>
      </c>
      <c r="B8450" s="7" t="n">
        <v>0.206005</v>
      </c>
      <c r="C8450" s="7" t="n">
        <v>0.41057</v>
      </c>
      <c r="D8450" s="16" t="n">
        <f aca="false">LOGINV(B8450,$B$7,$C$7)</f>
        <v>8.57225173844762</v>
      </c>
      <c r="E8450" s="16" t="n">
        <f aca="false">LOGINV(C8450,$B$8,$C$8)</f>
        <v>94.3767842299247</v>
      </c>
      <c r="F8450" s="16" t="n">
        <f aca="false">$B$5/100*E8450*2_Girdiler!$B$14*2_Girdiler!$B$15*2_Girdiler!$B$16</f>
        <v>2.37451989122491</v>
      </c>
      <c r="G8450" s="16" t="n">
        <f aca="false">MIN(MATCH(F8450,2_Girdiler!$B$20:$I$20,1),7)</f>
        <v>1</v>
      </c>
      <c r="H8450" s="16" t="n">
        <f aca="false">IF(F8450&gt;=40,2_Girdiler!$I$21+(F8450-40)*(2_Girdiler!$I$21-2_Girdiler!$H$21)/(2_Girdiler!$I$20-2_Girdiler!$H$20),INDEX(2_Girdiler!$B$21:$I$21,G8450)+(F8450-INDEX(2_Girdiler!$B$20:$I$20,G8450))*(INDEX(2_Girdiler!$B$21:$I$21,G8450+1)-INDEX(2_Girdiler!$B$21:$I$21,G8450))/(INDEX(2_Girdiler!$B$20:$I$20,G8450+1)-INDEX(2_Girdiler!$B$20:$I$20,G8450)))</f>
        <v>5.22394376069479</v>
      </c>
      <c r="I8450" s="16" t="n">
        <f aca="false">H8450/2_Girdiler!$B$17</f>
        <v>2.0929261861758</v>
      </c>
      <c r="J8450" s="16" t="n">
        <f aca="false">D8450+I8450</f>
        <v>10.6651779246234</v>
      </c>
    </row>
    <row r="8451" customFormat="false" ht="15" hidden="false" customHeight="false" outlineLevel="0" collapsed="false">
      <c r="A8451" s="0" t="n">
        <v>8439</v>
      </c>
      <c r="B8451" s="7" t="n">
        <v>0.815039</v>
      </c>
      <c r="C8451" s="7" t="n">
        <v>0.808109</v>
      </c>
      <c r="D8451" s="16" t="n">
        <f aca="false">LOGINV(B8451,$B$7,$C$7)</f>
        <v>22.3220660438201</v>
      </c>
      <c r="E8451" s="16" t="n">
        <f aca="false">LOGINV(C8451,$B$8,$C$8)</f>
        <v>191.603215963707</v>
      </c>
      <c r="F8451" s="16" t="n">
        <f aca="false">$B$5/100*E8451*2_Girdiler!$B$14*2_Girdiler!$B$15*2_Girdiler!$B$16</f>
        <v>4.82073691364687</v>
      </c>
      <c r="G8451" s="16" t="n">
        <f aca="false">MIN(MATCH(F8451,2_Girdiler!$B$20:$I$20,1),7)</f>
        <v>1</v>
      </c>
      <c r="H8451" s="16" t="n">
        <f aca="false">IF(F8451&gt;=40,2_Girdiler!$I$21+(F8451-40)*(2_Girdiler!$I$21-2_Girdiler!$H$21)/(2_Girdiler!$I$20-2_Girdiler!$H$20),INDEX(2_Girdiler!$B$21:$I$21,G8451)+(F8451-INDEX(2_Girdiler!$B$20:$I$20,G8451))*(INDEX(2_Girdiler!$B$21:$I$21,G8451+1)-INDEX(2_Girdiler!$B$21:$I$21,G8451))/(INDEX(2_Girdiler!$B$20:$I$20,G8451+1)-INDEX(2_Girdiler!$B$20:$I$20,G8451)))</f>
        <v>10.6056212100231</v>
      </c>
      <c r="I8451" s="16" t="n">
        <f aca="false">H8451/2_Girdiler!$B$17</f>
        <v>4.24904695914388</v>
      </c>
      <c r="J8451" s="16" t="n">
        <f aca="false">D8451+I8451</f>
        <v>26.571113002964</v>
      </c>
    </row>
    <row r="8452" customFormat="false" ht="15" hidden="false" customHeight="false" outlineLevel="0" collapsed="false">
      <c r="A8452" s="0" t="n">
        <v>8440</v>
      </c>
      <c r="B8452" s="7" t="n">
        <v>0.285982</v>
      </c>
      <c r="C8452" s="7" t="n">
        <v>0.150774</v>
      </c>
      <c r="D8452" s="16" t="n">
        <f aca="false">LOGINV(B8452,$B$7,$C$7)</f>
        <v>9.88263369761808</v>
      </c>
      <c r="E8452" s="16" t="n">
        <f aca="false">LOGINV(C8452,$B$8,$C$8)</f>
        <v>56.055960951874</v>
      </c>
      <c r="F8452" s="16" t="n">
        <f aca="false">$B$5/100*E8452*2_Girdiler!$B$14*2_Girdiler!$B$15*2_Girdiler!$B$16</f>
        <v>1.41036797754915</v>
      </c>
      <c r="G8452" s="16" t="n">
        <f aca="false">MIN(MATCH(F8452,2_Girdiler!$B$20:$I$20,1),7)</f>
        <v>1</v>
      </c>
      <c r="H8452" s="16" t="n">
        <f aca="false">IF(F8452&gt;=40,2_Girdiler!$I$21+(F8452-40)*(2_Girdiler!$I$21-2_Girdiler!$H$21)/(2_Girdiler!$I$20-2_Girdiler!$H$20),INDEX(2_Girdiler!$B$21:$I$21,G8452)+(F8452-INDEX(2_Girdiler!$B$20:$I$20,G8452))*(INDEX(2_Girdiler!$B$21:$I$21,G8452+1)-INDEX(2_Girdiler!$B$21:$I$21,G8452))/(INDEX(2_Girdiler!$B$20:$I$20,G8452+1)-INDEX(2_Girdiler!$B$20:$I$20,G8452)))</f>
        <v>3.10280955060813</v>
      </c>
      <c r="I8452" s="16" t="n">
        <f aca="false">H8452/2_Girdiler!$B$17</f>
        <v>1.24311280072441</v>
      </c>
      <c r="J8452" s="16" t="n">
        <f aca="false">D8452+I8452</f>
        <v>11.1257464983425</v>
      </c>
    </row>
    <row r="8453" customFormat="false" ht="15" hidden="false" customHeight="false" outlineLevel="0" collapsed="false">
      <c r="A8453" s="0" t="n">
        <v>8441</v>
      </c>
      <c r="B8453" s="7" t="n">
        <v>0.726844</v>
      </c>
      <c r="C8453" s="7" t="n">
        <v>0.813883</v>
      </c>
      <c r="D8453" s="16" t="n">
        <f aca="false">LOGINV(B8453,$B$7,$C$7)</f>
        <v>18.9551756824816</v>
      </c>
      <c r="E8453" s="16" t="n">
        <f aca="false">LOGINV(C8453,$B$8,$C$8)</f>
        <v>194.261753881369</v>
      </c>
      <c r="F8453" s="16" t="n">
        <f aca="false">$B$5/100*E8453*2_Girdiler!$B$14*2_Girdiler!$B$15*2_Girdiler!$B$16</f>
        <v>4.88762572765523</v>
      </c>
      <c r="G8453" s="16" t="n">
        <f aca="false">MIN(MATCH(F8453,2_Girdiler!$B$20:$I$20,1),7)</f>
        <v>1</v>
      </c>
      <c r="H8453" s="16" t="n">
        <f aca="false">IF(F8453&gt;=40,2_Girdiler!$I$21+(F8453-40)*(2_Girdiler!$I$21-2_Girdiler!$H$21)/(2_Girdiler!$I$20-2_Girdiler!$H$20),INDEX(2_Girdiler!$B$21:$I$21,G8453)+(F8453-INDEX(2_Girdiler!$B$20:$I$20,G8453))*(INDEX(2_Girdiler!$B$21:$I$21,G8453+1)-INDEX(2_Girdiler!$B$21:$I$21,G8453))/(INDEX(2_Girdiler!$B$20:$I$20,G8453+1)-INDEX(2_Girdiler!$B$20:$I$20,G8453)))</f>
        <v>10.7527766008415</v>
      </c>
      <c r="I8453" s="16" t="n">
        <f aca="false">H8453/2_Girdiler!$B$17</f>
        <v>4.30800344584996</v>
      </c>
      <c r="J8453" s="16" t="n">
        <f aca="false">D8453+I8453</f>
        <v>23.2631791283316</v>
      </c>
    </row>
    <row r="8454" customFormat="false" ht="15" hidden="false" customHeight="false" outlineLevel="0" collapsed="false">
      <c r="A8454" s="0" t="n">
        <v>8442</v>
      </c>
      <c r="B8454" s="7" t="n">
        <v>0.835336</v>
      </c>
      <c r="C8454" s="7" t="n">
        <v>0.819761</v>
      </c>
      <c r="D8454" s="16" t="n">
        <f aca="false">LOGINV(B8454,$B$7,$C$7)</f>
        <v>23.3250071061827</v>
      </c>
      <c r="E8454" s="16" t="n">
        <f aca="false">LOGINV(C8454,$B$8,$C$8)</f>
        <v>197.060254471813</v>
      </c>
      <c r="F8454" s="16" t="n">
        <f aca="false">$B$5/100*E8454*2_Girdiler!$B$14*2_Girdiler!$B$15*2_Girdiler!$B$16</f>
        <v>4.95803600251082</v>
      </c>
      <c r="G8454" s="16" t="n">
        <f aca="false">MIN(MATCH(F8454,2_Girdiler!$B$20:$I$20,1),7)</f>
        <v>1</v>
      </c>
      <c r="H8454" s="16" t="n">
        <f aca="false">IF(F8454&gt;=40,2_Girdiler!$I$21+(F8454-40)*(2_Girdiler!$I$21-2_Girdiler!$H$21)/(2_Girdiler!$I$20-2_Girdiler!$H$20),INDEX(2_Girdiler!$B$21:$I$21,G8454)+(F8454-INDEX(2_Girdiler!$B$20:$I$20,G8454))*(INDEX(2_Girdiler!$B$21:$I$21,G8454+1)-INDEX(2_Girdiler!$B$21:$I$21,G8454))/(INDEX(2_Girdiler!$B$20:$I$20,G8454+1)-INDEX(2_Girdiler!$B$20:$I$20,G8454)))</f>
        <v>10.9076792055238</v>
      </c>
      <c r="I8454" s="16" t="n">
        <f aca="false">H8454/2_Girdiler!$B$17</f>
        <v>4.37006378426434</v>
      </c>
      <c r="J8454" s="16" t="n">
        <f aca="false">D8454+I8454</f>
        <v>27.6950708904471</v>
      </c>
    </row>
    <row r="8455" customFormat="false" ht="15" hidden="false" customHeight="false" outlineLevel="0" collapsed="false">
      <c r="A8455" s="0" t="n">
        <v>8443</v>
      </c>
      <c r="B8455" s="7" t="n">
        <v>0.657962</v>
      </c>
      <c r="C8455" s="7" t="n">
        <v>0.919278</v>
      </c>
      <c r="D8455" s="16" t="n">
        <f aca="false">LOGINV(B8455,$B$7,$C$7)</f>
        <v>16.9897493931518</v>
      </c>
      <c r="E8455" s="16" t="n">
        <f aca="false">LOGINV(C8455,$B$8,$C$8)</f>
        <v>269.637511552909</v>
      </c>
      <c r="F8455" s="16" t="n">
        <f aca="false">$B$5/100*E8455*2_Girdiler!$B$14*2_Girdiler!$B$15*2_Girdiler!$B$16</f>
        <v>6.7840797906712</v>
      </c>
      <c r="G8455" s="16" t="n">
        <f aca="false">MIN(MATCH(F8455,2_Girdiler!$B$20:$I$20,1),7)</f>
        <v>2</v>
      </c>
      <c r="H8455" s="16" t="n">
        <f aca="false">IF(F8455&gt;=40,2_Girdiler!$I$21+(F8455-40)*(2_Girdiler!$I$21-2_Girdiler!$H$21)/(2_Girdiler!$I$20-2_Girdiler!$H$20),INDEX(2_Girdiler!$B$21:$I$21,G8455)+(F8455-INDEX(2_Girdiler!$B$20:$I$20,G8455))*(INDEX(2_Girdiler!$B$21:$I$21,G8455+1)-INDEX(2_Girdiler!$B$21:$I$21,G8455))/(INDEX(2_Girdiler!$B$20:$I$20,G8455+1)-INDEX(2_Girdiler!$B$20:$I$20,G8455)))</f>
        <v>13.8545276650739</v>
      </c>
      <c r="I8455" s="16" t="n">
        <f aca="false">H8455/2_Girdiler!$B$17</f>
        <v>5.55069217350718</v>
      </c>
      <c r="J8455" s="16" t="n">
        <f aca="false">D8455+I8455</f>
        <v>22.5404415666589</v>
      </c>
    </row>
    <row r="8456" customFormat="false" ht="15" hidden="false" customHeight="false" outlineLevel="0" collapsed="false">
      <c r="A8456" s="0" t="n">
        <v>8444</v>
      </c>
      <c r="B8456" s="7" t="n">
        <v>0.651997</v>
      </c>
      <c r="C8456" s="7" t="n">
        <v>0.507419</v>
      </c>
      <c r="D8456" s="16" t="n">
        <f aca="false">LOGINV(B8456,$B$7,$C$7)</f>
        <v>16.8371201417116</v>
      </c>
      <c r="E8456" s="16" t="n">
        <f aca="false">LOGINV(C8456,$B$8,$C$8)</f>
        <v>110.52413689047</v>
      </c>
      <c r="F8456" s="16" t="n">
        <f aca="false">$B$5/100*E8456*2_Girdiler!$B$14*2_Girdiler!$B$15*2_Girdiler!$B$16</f>
        <v>2.78078728416422</v>
      </c>
      <c r="G8456" s="16" t="n">
        <f aca="false">MIN(MATCH(F8456,2_Girdiler!$B$20:$I$20,1),7)</f>
        <v>1</v>
      </c>
      <c r="H8456" s="16" t="n">
        <f aca="false">IF(F8456&gt;=40,2_Girdiler!$I$21+(F8456-40)*(2_Girdiler!$I$21-2_Girdiler!$H$21)/(2_Girdiler!$I$20-2_Girdiler!$H$20),INDEX(2_Girdiler!$B$21:$I$21,G8456)+(F8456-INDEX(2_Girdiler!$B$20:$I$20,G8456))*(INDEX(2_Girdiler!$B$21:$I$21,G8456+1)-INDEX(2_Girdiler!$B$21:$I$21,G8456))/(INDEX(2_Girdiler!$B$20:$I$20,G8456+1)-INDEX(2_Girdiler!$B$20:$I$20,G8456)))</f>
        <v>6.11773202516128</v>
      </c>
      <c r="I8456" s="16" t="n">
        <f aca="false">H8456/2_Girdiler!$B$17</f>
        <v>2.45101443315757</v>
      </c>
      <c r="J8456" s="16" t="n">
        <f aca="false">D8456+I8456</f>
        <v>19.2881345748691</v>
      </c>
    </row>
    <row r="8457" customFormat="false" ht="15" hidden="false" customHeight="false" outlineLevel="0" collapsed="false">
      <c r="A8457" s="0" t="n">
        <v>8445</v>
      </c>
      <c r="B8457" s="7" t="n">
        <v>0.39575</v>
      </c>
      <c r="C8457" s="7" t="n">
        <v>0.467361</v>
      </c>
      <c r="D8457" s="16" t="n">
        <f aca="false">LOGINV(B8457,$B$7,$C$7)</f>
        <v>11.6866119066451</v>
      </c>
      <c r="E8457" s="16" t="n">
        <f aca="false">LOGINV(C8457,$B$8,$C$8)</f>
        <v>103.58154730649</v>
      </c>
      <c r="F8457" s="16" t="n">
        <f aca="false">$B$5/100*E8457*2_Girdiler!$B$14*2_Girdiler!$B$15*2_Girdiler!$B$16</f>
        <v>2.60611173023128</v>
      </c>
      <c r="G8457" s="16" t="n">
        <f aca="false">MIN(MATCH(F8457,2_Girdiler!$B$20:$I$20,1),7)</f>
        <v>1</v>
      </c>
      <c r="H8457" s="16" t="n">
        <f aca="false">IF(F8457&gt;=40,2_Girdiler!$I$21+(F8457-40)*(2_Girdiler!$I$21-2_Girdiler!$H$21)/(2_Girdiler!$I$20-2_Girdiler!$H$20),INDEX(2_Girdiler!$B$21:$I$21,G8457)+(F8457-INDEX(2_Girdiler!$B$20:$I$20,G8457))*(INDEX(2_Girdiler!$B$21:$I$21,G8457+1)-INDEX(2_Girdiler!$B$21:$I$21,G8457))/(INDEX(2_Girdiler!$B$20:$I$20,G8457+1)-INDEX(2_Girdiler!$B$20:$I$20,G8457)))</f>
        <v>5.73344580650881</v>
      </c>
      <c r="I8457" s="16" t="n">
        <f aca="false">H8457/2_Girdiler!$B$17</f>
        <v>2.29705360837693</v>
      </c>
      <c r="J8457" s="16" t="n">
        <f aca="false">D8457+I8457</f>
        <v>13.983665515022</v>
      </c>
    </row>
    <row r="8458" customFormat="false" ht="15" hidden="false" customHeight="false" outlineLevel="0" collapsed="false">
      <c r="A8458" s="0" t="n">
        <v>8446</v>
      </c>
      <c r="B8458" s="7" t="n">
        <v>0.611949</v>
      </c>
      <c r="C8458" s="7" t="n">
        <v>0.6542</v>
      </c>
      <c r="D8458" s="16" t="n">
        <f aca="false">LOGINV(B8458,$B$7,$C$7)</f>
        <v>15.8683397317701</v>
      </c>
      <c r="E8458" s="16" t="n">
        <f aca="false">LOGINV(C8458,$B$8,$C$8)</f>
        <v>141.074629586686</v>
      </c>
      <c r="F8458" s="16" t="n">
        <f aca="false">$B$5/100*E8458*2_Girdiler!$B$14*2_Girdiler!$B$15*2_Girdiler!$B$16</f>
        <v>3.54943768040103</v>
      </c>
      <c r="G8458" s="16" t="n">
        <f aca="false">MIN(MATCH(F8458,2_Girdiler!$B$20:$I$20,1),7)</f>
        <v>1</v>
      </c>
      <c r="H8458" s="16" t="n">
        <f aca="false">IF(F8458&gt;=40,2_Girdiler!$I$21+(F8458-40)*(2_Girdiler!$I$21-2_Girdiler!$H$21)/(2_Girdiler!$I$20-2_Girdiler!$H$20),INDEX(2_Girdiler!$B$21:$I$21,G8458)+(F8458-INDEX(2_Girdiler!$B$20:$I$20,G8458))*(INDEX(2_Girdiler!$B$21:$I$21,G8458+1)-INDEX(2_Girdiler!$B$21:$I$21,G8458))/(INDEX(2_Girdiler!$B$20:$I$20,G8458+1)-INDEX(2_Girdiler!$B$20:$I$20,G8458)))</f>
        <v>7.80876289688226</v>
      </c>
      <c r="I8458" s="16" t="n">
        <f aca="false">H8458/2_Girdiler!$B$17</f>
        <v>3.12851077599449</v>
      </c>
      <c r="J8458" s="16" t="n">
        <f aca="false">D8458+I8458</f>
        <v>18.9968505077646</v>
      </c>
    </row>
    <row r="8459" customFormat="false" ht="15" hidden="false" customHeight="false" outlineLevel="0" collapsed="false">
      <c r="A8459" s="0" t="n">
        <v>8447</v>
      </c>
      <c r="B8459" s="7" t="n">
        <v>0.387476</v>
      </c>
      <c r="C8459" s="7" t="n">
        <v>0.12412</v>
      </c>
      <c r="D8459" s="16" t="n">
        <f aca="false">LOGINV(B8459,$B$7,$C$7)</f>
        <v>11.5471351252622</v>
      </c>
      <c r="E8459" s="16" t="n">
        <f aca="false">LOGINV(C8459,$B$8,$C$8)</f>
        <v>51.8270558237507</v>
      </c>
      <c r="F8459" s="16" t="n">
        <f aca="false">$B$5/100*E8459*2_Girdiler!$B$14*2_Girdiler!$B$15*2_Girdiler!$B$16</f>
        <v>1.30396872452557</v>
      </c>
      <c r="G8459" s="16" t="n">
        <f aca="false">MIN(MATCH(F8459,2_Girdiler!$B$20:$I$20,1),7)</f>
        <v>1</v>
      </c>
      <c r="H8459" s="16" t="n">
        <f aca="false">IF(F8459&gt;=40,2_Girdiler!$I$21+(F8459-40)*(2_Girdiler!$I$21-2_Girdiler!$H$21)/(2_Girdiler!$I$20-2_Girdiler!$H$20),INDEX(2_Girdiler!$B$21:$I$21,G8459)+(F8459-INDEX(2_Girdiler!$B$20:$I$20,G8459))*(INDEX(2_Girdiler!$B$21:$I$21,G8459+1)-INDEX(2_Girdiler!$B$21:$I$21,G8459))/(INDEX(2_Girdiler!$B$20:$I$20,G8459+1)-INDEX(2_Girdiler!$B$20:$I$20,G8459)))</f>
        <v>2.86873119395625</v>
      </c>
      <c r="I8459" s="16" t="n">
        <f aca="false">H8459/2_Girdiler!$B$17</f>
        <v>1.14933140783504</v>
      </c>
      <c r="J8459" s="16" t="n">
        <f aca="false">D8459+I8459</f>
        <v>12.6964665330972</v>
      </c>
    </row>
    <row r="8460" customFormat="false" ht="15" hidden="false" customHeight="false" outlineLevel="0" collapsed="false">
      <c r="A8460" s="0" t="n">
        <v>8448</v>
      </c>
      <c r="B8460" s="7" t="n">
        <v>0.736144</v>
      </c>
      <c r="C8460" s="7" t="n">
        <v>0.211508</v>
      </c>
      <c r="D8460" s="16" t="n">
        <f aca="false">LOGINV(B8460,$B$7,$C$7)</f>
        <v>19.2555533797763</v>
      </c>
      <c r="E8460" s="16" t="n">
        <f aca="false">LOGINV(C8460,$B$8,$C$8)</f>
        <v>65.1084696049803</v>
      </c>
      <c r="F8460" s="16" t="n">
        <f aca="false">$B$5/100*E8460*2_Girdiler!$B$14*2_Girdiler!$B$15*2_Girdiler!$B$16</f>
        <v>1.6381290952613</v>
      </c>
      <c r="G8460" s="16" t="n">
        <f aca="false">MIN(MATCH(F8460,2_Girdiler!$B$20:$I$20,1),7)</f>
        <v>1</v>
      </c>
      <c r="H8460" s="16" t="n">
        <f aca="false">IF(F8460&gt;=40,2_Girdiler!$I$21+(F8460-40)*(2_Girdiler!$I$21-2_Girdiler!$H$21)/(2_Girdiler!$I$20-2_Girdiler!$H$20),INDEX(2_Girdiler!$B$21:$I$21,G8460)+(F8460-INDEX(2_Girdiler!$B$20:$I$20,G8460))*(INDEX(2_Girdiler!$B$21:$I$21,G8460+1)-INDEX(2_Girdiler!$B$21:$I$21,G8460))/(INDEX(2_Girdiler!$B$20:$I$20,G8460+1)-INDEX(2_Girdiler!$B$20:$I$20,G8460)))</f>
        <v>3.60388400957487</v>
      </c>
      <c r="I8460" s="16" t="n">
        <f aca="false">H8460/2_Girdiler!$B$17</f>
        <v>1.44386378588737</v>
      </c>
      <c r="J8460" s="16" t="n">
        <f aca="false">D8460+I8460</f>
        <v>20.6994171656637</v>
      </c>
    </row>
    <row r="8461" customFormat="false" ht="15" hidden="false" customHeight="false" outlineLevel="0" collapsed="false">
      <c r="A8461" s="0" t="n">
        <v>8449</v>
      </c>
      <c r="B8461" s="7" t="n">
        <v>0.229678</v>
      </c>
      <c r="C8461" s="7" t="n">
        <v>0.077139</v>
      </c>
      <c r="D8461" s="16" t="n">
        <f aca="false">LOGINV(B8461,$B$7,$C$7)</f>
        <v>8.96542440609886</v>
      </c>
      <c r="E8461" s="16" t="n">
        <f aca="false">LOGINV(C8461,$B$8,$C$8)</f>
        <v>43.5391825240164</v>
      </c>
      <c r="F8461" s="16" t="n">
        <f aca="false">$B$5/100*E8461*2_Girdiler!$B$14*2_Girdiler!$B$15*2_Girdiler!$B$16</f>
        <v>1.09544583230425</v>
      </c>
      <c r="G8461" s="16" t="n">
        <f aca="false">MIN(MATCH(F8461,2_Girdiler!$B$20:$I$20,1),7)</f>
        <v>1</v>
      </c>
      <c r="H8461" s="16" t="n">
        <f aca="false">IF(F8461&gt;=40,2_Girdiler!$I$21+(F8461-40)*(2_Girdiler!$I$21-2_Girdiler!$H$21)/(2_Girdiler!$I$20-2_Girdiler!$H$20),INDEX(2_Girdiler!$B$21:$I$21,G8461)+(F8461-INDEX(2_Girdiler!$B$20:$I$20,G8461))*(INDEX(2_Girdiler!$B$21:$I$21,G8461+1)-INDEX(2_Girdiler!$B$21:$I$21,G8461))/(INDEX(2_Girdiler!$B$20:$I$20,G8461+1)-INDEX(2_Girdiler!$B$20:$I$20,G8461)))</f>
        <v>2.40998083106935</v>
      </c>
      <c r="I8461" s="16" t="n">
        <f aca="false">H8461/2_Girdiler!$B$17</f>
        <v>0.965537191934838</v>
      </c>
      <c r="J8461" s="16" t="n">
        <f aca="false">D8461+I8461</f>
        <v>9.9309615980337</v>
      </c>
    </row>
    <row r="8462" customFormat="false" ht="15" hidden="false" customHeight="false" outlineLevel="0" collapsed="false">
      <c r="A8462" s="0" t="n">
        <v>8450</v>
      </c>
      <c r="B8462" s="7" t="n">
        <v>0.588829</v>
      </c>
      <c r="C8462" s="7" t="n">
        <v>0.006268</v>
      </c>
      <c r="D8462" s="16" t="n">
        <f aca="false">LOGINV(B8462,$B$7,$C$7)</f>
        <v>15.347538737838</v>
      </c>
      <c r="E8462" s="16" t="n">
        <f aca="false">LOGINV(C8462,$B$8,$C$8)</f>
        <v>21.7936465759475</v>
      </c>
      <c r="F8462" s="16" t="n">
        <f aca="false">$B$5/100*E8462*2_Girdiler!$B$14*2_Girdiler!$B$15*2_Girdiler!$B$16</f>
        <v>0.548328147850838</v>
      </c>
      <c r="G8462" s="16" t="n">
        <f aca="false">MIN(MATCH(F8462,2_Girdiler!$B$20:$I$20,1),7)</f>
        <v>1</v>
      </c>
      <c r="H8462" s="16" t="n">
        <f aca="false">IF(F8462&gt;=40,2_Girdiler!$I$21+(F8462-40)*(2_Girdiler!$I$21-2_Girdiler!$H$21)/(2_Girdiler!$I$20-2_Girdiler!$H$20),INDEX(2_Girdiler!$B$21:$I$21,G8462)+(F8462-INDEX(2_Girdiler!$B$20:$I$20,G8462))*(INDEX(2_Girdiler!$B$21:$I$21,G8462+1)-INDEX(2_Girdiler!$B$21:$I$21,G8462))/(INDEX(2_Girdiler!$B$20:$I$20,G8462+1)-INDEX(2_Girdiler!$B$20:$I$20,G8462)))</f>
        <v>1.20632192527184</v>
      </c>
      <c r="I8462" s="16" t="n">
        <f aca="false">H8462/2_Girdiler!$B$17</f>
        <v>0.483302053394168</v>
      </c>
      <c r="J8462" s="16" t="n">
        <f aca="false">D8462+I8462</f>
        <v>15.8308407912322</v>
      </c>
    </row>
    <row r="8463" customFormat="false" ht="15" hidden="false" customHeight="false" outlineLevel="0" collapsed="false">
      <c r="A8463" s="0" t="n">
        <v>8451</v>
      </c>
      <c r="B8463" s="7" t="n">
        <v>0.241112</v>
      </c>
      <c r="C8463" s="7" t="n">
        <v>0.278682</v>
      </c>
      <c r="D8463" s="16" t="n">
        <f aca="false">LOGINV(B8463,$B$7,$C$7)</f>
        <v>9.15315174410085</v>
      </c>
      <c r="E8463" s="16" t="n">
        <f aca="false">LOGINV(C8463,$B$8,$C$8)</f>
        <v>74.7743300948323</v>
      </c>
      <c r="F8463" s="16" t="n">
        <f aca="false">$B$5/100*E8463*2_Girdiler!$B$14*2_Girdiler!$B$15*2_Girdiler!$B$16</f>
        <v>1.88132214518598</v>
      </c>
      <c r="G8463" s="16" t="n">
        <f aca="false">MIN(MATCH(F8463,2_Girdiler!$B$20:$I$20,1),7)</f>
        <v>1</v>
      </c>
      <c r="H8463" s="16" t="n">
        <f aca="false">IF(F8463&gt;=40,2_Girdiler!$I$21+(F8463-40)*(2_Girdiler!$I$21-2_Girdiler!$H$21)/(2_Girdiler!$I$20-2_Girdiler!$H$20),INDEX(2_Girdiler!$B$21:$I$21,G8463)+(F8463-INDEX(2_Girdiler!$B$20:$I$20,G8463))*(INDEX(2_Girdiler!$B$21:$I$21,G8463+1)-INDEX(2_Girdiler!$B$21:$I$21,G8463))/(INDEX(2_Girdiler!$B$20:$I$20,G8463+1)-INDEX(2_Girdiler!$B$20:$I$20,G8463)))</f>
        <v>4.13890871940916</v>
      </c>
      <c r="I8463" s="16" t="n">
        <f aca="false">H8463/2_Girdiler!$B$17</f>
        <v>1.65821663437867</v>
      </c>
      <c r="J8463" s="16" t="n">
        <f aca="false">D8463+I8463</f>
        <v>10.8113683784795</v>
      </c>
    </row>
    <row r="8464" customFormat="false" ht="15" hidden="false" customHeight="false" outlineLevel="0" collapsed="false">
      <c r="A8464" s="0" t="n">
        <v>8452</v>
      </c>
      <c r="B8464" s="7" t="n">
        <v>0.314108</v>
      </c>
      <c r="C8464" s="7" t="n">
        <v>0.379013</v>
      </c>
      <c r="D8464" s="16" t="n">
        <f aca="false">LOGINV(B8464,$B$7,$C$7)</f>
        <v>10.3386052977389</v>
      </c>
      <c r="E8464" s="16" t="n">
        <f aca="false">LOGINV(C8464,$B$8,$C$8)</f>
        <v>89.5115173327497</v>
      </c>
      <c r="F8464" s="16" t="n">
        <f aca="false">$B$5/100*E8464*2_Girdiler!$B$14*2_Girdiler!$B$15*2_Girdiler!$B$16</f>
        <v>2.25210977609198</v>
      </c>
      <c r="G8464" s="16" t="n">
        <f aca="false">MIN(MATCH(F8464,2_Girdiler!$B$20:$I$20,1),7)</f>
        <v>1</v>
      </c>
      <c r="H8464" s="16" t="n">
        <f aca="false">IF(F8464&gt;=40,2_Girdiler!$I$21+(F8464-40)*(2_Girdiler!$I$21-2_Girdiler!$H$21)/(2_Girdiler!$I$20-2_Girdiler!$H$20),INDEX(2_Girdiler!$B$21:$I$21,G8464)+(F8464-INDEX(2_Girdiler!$B$20:$I$20,G8464))*(INDEX(2_Girdiler!$B$21:$I$21,G8464+1)-INDEX(2_Girdiler!$B$21:$I$21,G8464))/(INDEX(2_Girdiler!$B$20:$I$20,G8464+1)-INDEX(2_Girdiler!$B$20:$I$20,G8464)))</f>
        <v>4.95464150740236</v>
      </c>
      <c r="I8464" s="16" t="n">
        <f aca="false">H8464/2_Girdiler!$B$17</f>
        <v>1.98503265520928</v>
      </c>
      <c r="J8464" s="16" t="n">
        <f aca="false">D8464+I8464</f>
        <v>12.3236379529482</v>
      </c>
    </row>
    <row r="8465" customFormat="false" ht="15" hidden="false" customHeight="false" outlineLevel="0" collapsed="false">
      <c r="A8465" s="0" t="n">
        <v>8453</v>
      </c>
      <c r="B8465" s="7" t="n">
        <v>0.238011</v>
      </c>
      <c r="C8465" s="7" t="n">
        <v>0.334143</v>
      </c>
      <c r="D8465" s="16" t="n">
        <f aca="false">LOGINV(B8465,$B$7,$C$7)</f>
        <v>9.10234925049331</v>
      </c>
      <c r="E8465" s="16" t="n">
        <f aca="false">LOGINV(C8465,$B$8,$C$8)</f>
        <v>82.8168329344024</v>
      </c>
      <c r="F8465" s="16" t="n">
        <f aca="false">$B$5/100*E8465*2_Girdiler!$B$14*2_Girdiler!$B$15*2_Girdiler!$B$16</f>
        <v>2.08367151662956</v>
      </c>
      <c r="G8465" s="16" t="n">
        <f aca="false">MIN(MATCH(F8465,2_Girdiler!$B$20:$I$20,1),7)</f>
        <v>1</v>
      </c>
      <c r="H8465" s="16" t="n">
        <f aca="false">IF(F8465&gt;=40,2_Girdiler!$I$21+(F8465-40)*(2_Girdiler!$I$21-2_Girdiler!$H$21)/(2_Girdiler!$I$20-2_Girdiler!$H$20),INDEX(2_Girdiler!$B$21:$I$21,G8465)+(F8465-INDEX(2_Girdiler!$B$20:$I$20,G8465))*(INDEX(2_Girdiler!$B$21:$I$21,G8465+1)-INDEX(2_Girdiler!$B$21:$I$21,G8465))/(INDEX(2_Girdiler!$B$20:$I$20,G8465+1)-INDEX(2_Girdiler!$B$20:$I$20,G8465)))</f>
        <v>4.58407733658504</v>
      </c>
      <c r="I8465" s="16" t="n">
        <f aca="false">H8465/2_Girdiler!$B$17</f>
        <v>1.83656944574721</v>
      </c>
      <c r="J8465" s="16" t="n">
        <f aca="false">D8465+I8465</f>
        <v>10.9389186962405</v>
      </c>
    </row>
    <row r="8466" customFormat="false" ht="15" hidden="false" customHeight="false" outlineLevel="0" collapsed="false">
      <c r="A8466" s="0" t="n">
        <v>8454</v>
      </c>
      <c r="B8466" s="7" t="n">
        <v>0.662836</v>
      </c>
      <c r="C8466" s="7" t="n">
        <v>0.58994</v>
      </c>
      <c r="D8466" s="16" t="n">
        <f aca="false">LOGINV(B8466,$B$7,$C$7)</f>
        <v>17.1162472600275</v>
      </c>
      <c r="E8466" s="16" t="n">
        <f aca="false">LOGINV(C8466,$B$8,$C$8)</f>
        <v>126.470583231022</v>
      </c>
      <c r="F8466" s="16" t="n">
        <f aca="false">$B$5/100*E8466*2_Girdiler!$B$14*2_Girdiler!$B$15*2_Girdiler!$B$16</f>
        <v>3.18199987409252</v>
      </c>
      <c r="G8466" s="16" t="n">
        <f aca="false">MIN(MATCH(F8466,2_Girdiler!$B$20:$I$20,1),7)</f>
        <v>1</v>
      </c>
      <c r="H8466" s="16" t="n">
        <f aca="false">IF(F8466&gt;=40,2_Girdiler!$I$21+(F8466-40)*(2_Girdiler!$I$21-2_Girdiler!$H$21)/(2_Girdiler!$I$20-2_Girdiler!$H$20),INDEX(2_Girdiler!$B$21:$I$21,G8466)+(F8466-INDEX(2_Girdiler!$B$20:$I$20,G8466))*(INDEX(2_Girdiler!$B$21:$I$21,G8466+1)-INDEX(2_Girdiler!$B$21:$I$21,G8466))/(INDEX(2_Girdiler!$B$20:$I$20,G8466+1)-INDEX(2_Girdiler!$B$20:$I$20,G8466)))</f>
        <v>7.00039972300354</v>
      </c>
      <c r="I8466" s="16" t="n">
        <f aca="false">H8466/2_Girdiler!$B$17</f>
        <v>2.80464732492129</v>
      </c>
      <c r="J8466" s="16" t="n">
        <f aca="false">D8466+I8466</f>
        <v>19.9208945849487</v>
      </c>
    </row>
    <row r="8467" customFormat="false" ht="15" hidden="false" customHeight="false" outlineLevel="0" collapsed="false">
      <c r="A8467" s="0" t="n">
        <v>8455</v>
      </c>
      <c r="B8467" s="7" t="n">
        <v>0.408346</v>
      </c>
      <c r="C8467" s="7" t="n">
        <v>0.747606</v>
      </c>
      <c r="D8467" s="16" t="n">
        <f aca="false">LOGINV(B8467,$B$7,$C$7)</f>
        <v>11.9006581599839</v>
      </c>
      <c r="E8467" s="16" t="n">
        <f aca="false">LOGINV(C8467,$B$8,$C$8)</f>
        <v>167.965993565786</v>
      </c>
      <c r="F8467" s="16" t="n">
        <f aca="false">$B$5/100*E8467*2_Girdiler!$B$14*2_Girdiler!$B$15*2_Girdiler!$B$16</f>
        <v>4.22602439811518</v>
      </c>
      <c r="G8467" s="16" t="n">
        <f aca="false">MIN(MATCH(F8467,2_Girdiler!$B$20:$I$20,1),7)</f>
        <v>1</v>
      </c>
      <c r="H8467" s="16" t="n">
        <f aca="false">IF(F8467&gt;=40,2_Girdiler!$I$21+(F8467-40)*(2_Girdiler!$I$21-2_Girdiler!$H$21)/(2_Girdiler!$I$20-2_Girdiler!$H$20),INDEX(2_Girdiler!$B$21:$I$21,G8467)+(F8467-INDEX(2_Girdiler!$B$20:$I$20,G8467))*(INDEX(2_Girdiler!$B$21:$I$21,G8467+1)-INDEX(2_Girdiler!$B$21:$I$21,G8467))/(INDEX(2_Girdiler!$B$20:$I$20,G8467+1)-INDEX(2_Girdiler!$B$20:$I$20,G8467)))</f>
        <v>9.29725367585339</v>
      </c>
      <c r="I8467" s="16" t="n">
        <f aca="false">H8467/2_Girdiler!$B$17</f>
        <v>3.7248612483387</v>
      </c>
      <c r="J8467" s="16" t="n">
        <f aca="false">D8467+I8467</f>
        <v>15.6255194083226</v>
      </c>
    </row>
    <row r="8468" customFormat="false" ht="15" hidden="false" customHeight="false" outlineLevel="0" collapsed="false">
      <c r="A8468" s="0" t="n">
        <v>8456</v>
      </c>
      <c r="B8468" s="7" t="n">
        <v>0.287502</v>
      </c>
      <c r="C8468" s="7" t="n">
        <v>0.640139</v>
      </c>
      <c r="D8468" s="16" t="n">
        <f aca="false">LOGINV(B8468,$B$7,$C$7)</f>
        <v>9.90725582278635</v>
      </c>
      <c r="E8468" s="16" t="n">
        <f aca="false">LOGINV(C8468,$B$8,$C$8)</f>
        <v>137.669250867162</v>
      </c>
      <c r="F8468" s="16" t="n">
        <f aca="false">$B$5/100*E8468*2_Girdiler!$B$14*2_Girdiler!$B$15*2_Girdiler!$B$16</f>
        <v>3.46375835181781</v>
      </c>
      <c r="G8468" s="16" t="n">
        <f aca="false">MIN(MATCH(F8468,2_Girdiler!$B$20:$I$20,1),7)</f>
        <v>1</v>
      </c>
      <c r="H8468" s="16" t="n">
        <f aca="false">IF(F8468&gt;=40,2_Girdiler!$I$21+(F8468-40)*(2_Girdiler!$I$21-2_Girdiler!$H$21)/(2_Girdiler!$I$20-2_Girdiler!$H$20),INDEX(2_Girdiler!$B$21:$I$21,G8468)+(F8468-INDEX(2_Girdiler!$B$20:$I$20,G8468))*(INDEX(2_Girdiler!$B$21:$I$21,G8468+1)-INDEX(2_Girdiler!$B$21:$I$21,G8468))/(INDEX(2_Girdiler!$B$20:$I$20,G8468+1)-INDEX(2_Girdiler!$B$20:$I$20,G8468)))</f>
        <v>7.62026837399917</v>
      </c>
      <c r="I8468" s="16" t="n">
        <f aca="false">H8468/2_Girdiler!$B$17</f>
        <v>3.0529921370189</v>
      </c>
      <c r="J8468" s="16" t="n">
        <f aca="false">D8468+I8468</f>
        <v>12.9602479598053</v>
      </c>
    </row>
    <row r="8469" customFormat="false" ht="15" hidden="false" customHeight="false" outlineLevel="0" collapsed="false">
      <c r="A8469" s="0" t="n">
        <v>8457</v>
      </c>
      <c r="B8469" s="7" t="n">
        <v>0.700659</v>
      </c>
      <c r="C8469" s="7" t="n">
        <v>0.412645</v>
      </c>
      <c r="D8469" s="16" t="n">
        <f aca="false">LOGINV(B8469,$B$7,$C$7)</f>
        <v>18.1588462954472</v>
      </c>
      <c r="E8469" s="16" t="n">
        <f aca="false">LOGINV(C8469,$B$8,$C$8)</f>
        <v>94.7022131455649</v>
      </c>
      <c r="F8469" s="16" t="n">
        <f aca="false">$B$5/100*E8469*2_Girdiler!$B$14*2_Girdiler!$B$15*2_Girdiler!$B$16</f>
        <v>2.38270768274241</v>
      </c>
      <c r="G8469" s="16" t="n">
        <f aca="false">MIN(MATCH(F8469,2_Girdiler!$B$20:$I$20,1),7)</f>
        <v>1</v>
      </c>
      <c r="H8469" s="16" t="n">
        <f aca="false">IF(F8469&gt;=40,2_Girdiler!$I$21+(F8469-40)*(2_Girdiler!$I$21-2_Girdiler!$H$21)/(2_Girdiler!$I$20-2_Girdiler!$H$20),INDEX(2_Girdiler!$B$21:$I$21,G8469)+(F8469-INDEX(2_Girdiler!$B$20:$I$20,G8469))*(INDEX(2_Girdiler!$B$21:$I$21,G8469+1)-INDEX(2_Girdiler!$B$21:$I$21,G8469))/(INDEX(2_Girdiler!$B$20:$I$20,G8469+1)-INDEX(2_Girdiler!$B$20:$I$20,G8469)))</f>
        <v>5.24195690203331</v>
      </c>
      <c r="I8469" s="16" t="n">
        <f aca="false">H8469/2_Girdiler!$B$17</f>
        <v>2.10014298959668</v>
      </c>
      <c r="J8469" s="16" t="n">
        <f aca="false">D8469+I8469</f>
        <v>20.2589892850439</v>
      </c>
    </row>
    <row r="8470" customFormat="false" ht="15" hidden="false" customHeight="false" outlineLevel="0" collapsed="false">
      <c r="A8470" s="0" t="n">
        <v>8458</v>
      </c>
      <c r="B8470" s="7" t="n">
        <v>0.521483</v>
      </c>
      <c r="C8470" s="7" t="n">
        <v>0.561532</v>
      </c>
      <c r="D8470" s="16" t="n">
        <f aca="false">LOGINV(B8470,$B$7,$C$7)</f>
        <v>13.9548965395099</v>
      </c>
      <c r="E8470" s="16" t="n">
        <f aca="false">LOGINV(C8470,$B$8,$C$8)</f>
        <v>120.685463061315</v>
      </c>
      <c r="F8470" s="16" t="n">
        <f aca="false">$B$5/100*E8470*2_Girdiler!$B$14*2_Girdiler!$B$15*2_Girdiler!$B$16</f>
        <v>3.03644625062269</v>
      </c>
      <c r="G8470" s="16" t="n">
        <f aca="false">MIN(MATCH(F8470,2_Girdiler!$B$20:$I$20,1),7)</f>
        <v>1</v>
      </c>
      <c r="H8470" s="16" t="n">
        <f aca="false">IF(F8470&gt;=40,2_Girdiler!$I$21+(F8470-40)*(2_Girdiler!$I$21-2_Girdiler!$H$21)/(2_Girdiler!$I$20-2_Girdiler!$H$20),INDEX(2_Girdiler!$B$21:$I$21,G8470)+(F8470-INDEX(2_Girdiler!$B$20:$I$20,G8470))*(INDEX(2_Girdiler!$B$21:$I$21,G8470+1)-INDEX(2_Girdiler!$B$21:$I$21,G8470))/(INDEX(2_Girdiler!$B$20:$I$20,G8470+1)-INDEX(2_Girdiler!$B$20:$I$20,G8470)))</f>
        <v>6.68018175136991</v>
      </c>
      <c r="I8470" s="16" t="n">
        <f aca="false">H8470/2_Girdiler!$B$17</f>
        <v>2.6763548683373</v>
      </c>
      <c r="J8470" s="16" t="n">
        <f aca="false">D8470+I8470</f>
        <v>16.6312514078472</v>
      </c>
    </row>
    <row r="8471" customFormat="false" ht="15" hidden="false" customHeight="false" outlineLevel="0" collapsed="false">
      <c r="A8471" s="0" t="n">
        <v>8459</v>
      </c>
      <c r="B8471" s="7" t="n">
        <v>0.894154</v>
      </c>
      <c r="C8471" s="7" t="n">
        <v>0.23092</v>
      </c>
      <c r="D8471" s="16" t="n">
        <f aca="false">LOGINV(B8471,$B$7,$C$7)</f>
        <v>27.16560272199</v>
      </c>
      <c r="E8471" s="16" t="n">
        <f aca="false">LOGINV(C8471,$B$8,$C$8)</f>
        <v>67.9150068674692</v>
      </c>
      <c r="F8471" s="16" t="n">
        <f aca="false">$B$5/100*E8471*2_Girdiler!$B$14*2_Girdiler!$B$15*2_Girdiler!$B$16</f>
        <v>1.70874157278552</v>
      </c>
      <c r="G8471" s="16" t="n">
        <f aca="false">MIN(MATCH(F8471,2_Girdiler!$B$20:$I$20,1),7)</f>
        <v>1</v>
      </c>
      <c r="H8471" s="16" t="n">
        <f aca="false">IF(F8471&gt;=40,2_Girdiler!$I$21+(F8471-40)*(2_Girdiler!$I$21-2_Girdiler!$H$21)/(2_Girdiler!$I$20-2_Girdiler!$H$20),INDEX(2_Girdiler!$B$21:$I$21,G8471)+(F8471-INDEX(2_Girdiler!$B$20:$I$20,G8471))*(INDEX(2_Girdiler!$B$21:$I$21,G8471+1)-INDEX(2_Girdiler!$B$21:$I$21,G8471))/(INDEX(2_Girdiler!$B$20:$I$20,G8471+1)-INDEX(2_Girdiler!$B$20:$I$20,G8471)))</f>
        <v>3.75923146012815</v>
      </c>
      <c r="I8471" s="16" t="n">
        <f aca="false">H8471/2_Girdiler!$B$17</f>
        <v>1.50610234780775</v>
      </c>
      <c r="J8471" s="16" t="n">
        <f aca="false">D8471+I8471</f>
        <v>28.6717050697977</v>
      </c>
    </row>
    <row r="8472" customFormat="false" ht="15" hidden="false" customHeight="false" outlineLevel="0" collapsed="false">
      <c r="A8472" s="0" t="n">
        <v>8460</v>
      </c>
      <c r="B8472" s="7" t="n">
        <v>0.44462</v>
      </c>
      <c r="C8472" s="7" t="n">
        <v>0.515935</v>
      </c>
      <c r="D8472" s="16" t="n">
        <f aca="false">LOGINV(B8472,$B$7,$C$7)</f>
        <v>12.5305938567137</v>
      </c>
      <c r="E8472" s="16" t="n">
        <f aca="false">LOGINV(C8472,$B$8,$C$8)</f>
        <v>112.05829524238</v>
      </c>
      <c r="F8472" s="16" t="n">
        <f aca="false">$B$5/100*E8472*2_Girdiler!$B$14*2_Girdiler!$B$15*2_Girdiler!$B$16</f>
        <v>2.81938670829829</v>
      </c>
      <c r="G8472" s="16" t="n">
        <f aca="false">MIN(MATCH(F8472,2_Girdiler!$B$20:$I$20,1),7)</f>
        <v>1</v>
      </c>
      <c r="H8472" s="16" t="n">
        <f aca="false">IF(F8472&gt;=40,2_Girdiler!$I$21+(F8472-40)*(2_Girdiler!$I$21-2_Girdiler!$H$21)/(2_Girdiler!$I$20-2_Girdiler!$H$20),INDEX(2_Girdiler!$B$21:$I$21,G8472)+(F8472-INDEX(2_Girdiler!$B$20:$I$20,G8472))*(INDEX(2_Girdiler!$B$21:$I$21,G8472+1)-INDEX(2_Girdiler!$B$21:$I$21,G8472))/(INDEX(2_Girdiler!$B$20:$I$20,G8472+1)-INDEX(2_Girdiler!$B$20:$I$20,G8472)))</f>
        <v>6.20265075825623</v>
      </c>
      <c r="I8472" s="16" t="n">
        <f aca="false">H8472/2_Girdiler!$B$17</f>
        <v>2.48503636148086</v>
      </c>
      <c r="J8472" s="16" t="n">
        <f aca="false">D8472+I8472</f>
        <v>15.0156302181946</v>
      </c>
    </row>
    <row r="8473" customFormat="false" ht="15" hidden="false" customHeight="false" outlineLevel="0" collapsed="false">
      <c r="A8473" s="0" t="n">
        <v>8461</v>
      </c>
      <c r="B8473" s="7" t="n">
        <v>0.106237</v>
      </c>
      <c r="C8473" s="7" t="n">
        <v>0.243907</v>
      </c>
      <c r="D8473" s="16" t="n">
        <f aca="false">LOGINV(B8473,$B$7,$C$7)</f>
        <v>6.75875351478775</v>
      </c>
      <c r="E8473" s="16" t="n">
        <f aca="false">LOGINV(C8473,$B$8,$C$8)</f>
        <v>69.7828124511321</v>
      </c>
      <c r="F8473" s="16" t="n">
        <f aca="false">$B$5/100*E8473*2_Girdiler!$B$14*2_Girdiler!$B$15*2_Girdiler!$B$16</f>
        <v>1.75573556127048</v>
      </c>
      <c r="G8473" s="16" t="n">
        <f aca="false">MIN(MATCH(F8473,2_Girdiler!$B$20:$I$20,1),7)</f>
        <v>1</v>
      </c>
      <c r="H8473" s="16" t="n">
        <f aca="false">IF(F8473&gt;=40,2_Girdiler!$I$21+(F8473-40)*(2_Girdiler!$I$21-2_Girdiler!$H$21)/(2_Girdiler!$I$20-2_Girdiler!$H$20),INDEX(2_Girdiler!$B$21:$I$21,G8473)+(F8473-INDEX(2_Girdiler!$B$20:$I$20,G8473))*(INDEX(2_Girdiler!$B$21:$I$21,G8473+1)-INDEX(2_Girdiler!$B$21:$I$21,G8473))/(INDEX(2_Girdiler!$B$20:$I$20,G8473+1)-INDEX(2_Girdiler!$B$20:$I$20,G8473)))</f>
        <v>3.86261823479507</v>
      </c>
      <c r="I8473" s="16" t="n">
        <f aca="false">H8473/2_Girdiler!$B$17</f>
        <v>1.54752333124802</v>
      </c>
      <c r="J8473" s="16" t="n">
        <f aca="false">D8473+I8473</f>
        <v>8.30627684603578</v>
      </c>
    </row>
    <row r="8474" customFormat="false" ht="15" hidden="false" customHeight="false" outlineLevel="0" collapsed="false">
      <c r="A8474" s="0" t="n">
        <v>8462</v>
      </c>
      <c r="B8474" s="7" t="n">
        <v>0.582118</v>
      </c>
      <c r="C8474" s="7" t="n">
        <v>0.154574</v>
      </c>
      <c r="D8474" s="16" t="n">
        <f aca="false">LOGINV(B8474,$B$7,$C$7)</f>
        <v>15.2009402013943</v>
      </c>
      <c r="E8474" s="16" t="n">
        <f aca="false">LOGINV(C8474,$B$8,$C$8)</f>
        <v>56.6418570094556</v>
      </c>
      <c r="F8474" s="16" t="n">
        <f aca="false">$B$5/100*E8474*2_Girdiler!$B$14*2_Girdiler!$B$15*2_Girdiler!$B$16</f>
        <v>1.4251091223579</v>
      </c>
      <c r="G8474" s="16" t="n">
        <f aca="false">MIN(MATCH(F8474,2_Girdiler!$B$20:$I$20,1),7)</f>
        <v>1</v>
      </c>
      <c r="H8474" s="16" t="n">
        <f aca="false">IF(F8474&gt;=40,2_Girdiler!$I$21+(F8474-40)*(2_Girdiler!$I$21-2_Girdiler!$H$21)/(2_Girdiler!$I$20-2_Girdiler!$H$20),INDEX(2_Girdiler!$B$21:$I$21,G8474)+(F8474-INDEX(2_Girdiler!$B$20:$I$20,G8474))*(INDEX(2_Girdiler!$B$21:$I$21,G8474+1)-INDEX(2_Girdiler!$B$21:$I$21,G8474))/(INDEX(2_Girdiler!$B$20:$I$20,G8474+1)-INDEX(2_Girdiler!$B$20:$I$20,G8474)))</f>
        <v>3.13524006918739</v>
      </c>
      <c r="I8474" s="16" t="n">
        <f aca="false">H8474/2_Girdiler!$B$17</f>
        <v>1.25610579695008</v>
      </c>
      <c r="J8474" s="16" t="n">
        <f aca="false">D8474+I8474</f>
        <v>16.4570459983443</v>
      </c>
    </row>
    <row r="8475" customFormat="false" ht="15" hidden="false" customHeight="false" outlineLevel="0" collapsed="false">
      <c r="A8475" s="0" t="n">
        <v>8463</v>
      </c>
      <c r="B8475" s="7" t="n">
        <v>0.345645</v>
      </c>
      <c r="C8475" s="7" t="n">
        <v>0.806836</v>
      </c>
      <c r="D8475" s="16" t="n">
        <f aca="false">LOGINV(B8475,$B$7,$C$7)</f>
        <v>10.8531314155004</v>
      </c>
      <c r="E8475" s="16" t="n">
        <f aca="false">LOGINV(C8475,$B$8,$C$8)</f>
        <v>191.028565148073</v>
      </c>
      <c r="F8475" s="16" t="n">
        <f aca="false">$B$5/100*E8475*2_Girdiler!$B$14*2_Girdiler!$B$15*2_Girdiler!$B$16</f>
        <v>4.8062786991255</v>
      </c>
      <c r="G8475" s="16" t="n">
        <f aca="false">MIN(MATCH(F8475,2_Girdiler!$B$20:$I$20,1),7)</f>
        <v>1</v>
      </c>
      <c r="H8475" s="16" t="n">
        <f aca="false">IF(F8475&gt;=40,2_Girdiler!$I$21+(F8475-40)*(2_Girdiler!$I$21-2_Girdiler!$H$21)/(2_Girdiler!$I$20-2_Girdiler!$H$20),INDEX(2_Girdiler!$B$21:$I$21,G8475)+(F8475-INDEX(2_Girdiler!$B$20:$I$20,G8475))*(INDEX(2_Girdiler!$B$21:$I$21,G8475+1)-INDEX(2_Girdiler!$B$21:$I$21,G8475))/(INDEX(2_Girdiler!$B$20:$I$20,G8475+1)-INDEX(2_Girdiler!$B$20:$I$20,G8475)))</f>
        <v>10.5738131380761</v>
      </c>
      <c r="I8475" s="16" t="n">
        <f aca="false">H8475/2_Girdiler!$B$17</f>
        <v>4.23630334057536</v>
      </c>
      <c r="J8475" s="16" t="n">
        <f aca="false">D8475+I8475</f>
        <v>15.0894347560758</v>
      </c>
    </row>
    <row r="8476" customFormat="false" ht="15" hidden="false" customHeight="false" outlineLevel="0" collapsed="false">
      <c r="A8476" s="0" t="n">
        <v>8464</v>
      </c>
      <c r="B8476" s="7" t="n">
        <v>0.721905</v>
      </c>
      <c r="C8476" s="7" t="n">
        <v>0.044458</v>
      </c>
      <c r="D8476" s="16" t="n">
        <f aca="false">LOGINV(B8476,$B$7,$C$7)</f>
        <v>18.7995981324216</v>
      </c>
      <c r="E8476" s="16" t="n">
        <f aca="false">LOGINV(C8476,$B$8,$C$8)</f>
        <v>36.4208288623288</v>
      </c>
      <c r="F8476" s="16" t="n">
        <f aca="false">$B$5/100*E8476*2_Girdiler!$B$14*2_Girdiler!$B$15*2_Girdiler!$B$16</f>
        <v>0.916348054176194</v>
      </c>
      <c r="G8476" s="16" t="n">
        <f aca="false">MIN(MATCH(F8476,2_Girdiler!$B$20:$I$20,1),7)</f>
        <v>1</v>
      </c>
      <c r="H8476" s="16" t="n">
        <f aca="false">IF(F8476&gt;=40,2_Girdiler!$I$21+(F8476-40)*(2_Girdiler!$I$21-2_Girdiler!$H$21)/(2_Girdiler!$I$20-2_Girdiler!$H$20),INDEX(2_Girdiler!$B$21:$I$21,G8476)+(F8476-INDEX(2_Girdiler!$B$20:$I$20,G8476))*(INDEX(2_Girdiler!$B$21:$I$21,G8476+1)-INDEX(2_Girdiler!$B$21:$I$21,G8476))/(INDEX(2_Girdiler!$B$20:$I$20,G8476+1)-INDEX(2_Girdiler!$B$20:$I$20,G8476)))</f>
        <v>2.01596571918763</v>
      </c>
      <c r="I8476" s="16" t="n">
        <f aca="false">H8476/2_Girdiler!$B$17</f>
        <v>0.807678573392478</v>
      </c>
      <c r="J8476" s="16" t="n">
        <f aca="false">D8476+I8476</f>
        <v>19.607276705814</v>
      </c>
    </row>
    <row r="8477" customFormat="false" ht="15" hidden="false" customHeight="false" outlineLevel="0" collapsed="false">
      <c r="A8477" s="0" t="n">
        <v>8465</v>
      </c>
      <c r="B8477" s="7" t="n">
        <v>0.671057</v>
      </c>
      <c r="C8477" s="7" t="n">
        <v>0.22587</v>
      </c>
      <c r="D8477" s="16" t="n">
        <f aca="false">LOGINV(B8477,$B$7,$C$7)</f>
        <v>17.3334043018056</v>
      </c>
      <c r="E8477" s="16" t="n">
        <f aca="false">LOGINV(C8477,$B$8,$C$8)</f>
        <v>67.1869577963169</v>
      </c>
      <c r="F8477" s="16" t="n">
        <f aca="false">$B$5/100*E8477*2_Girdiler!$B$14*2_Girdiler!$B$15*2_Girdiler!$B$16</f>
        <v>1.69042385815533</v>
      </c>
      <c r="G8477" s="16" t="n">
        <f aca="false">MIN(MATCH(F8477,2_Girdiler!$B$20:$I$20,1),7)</f>
        <v>1</v>
      </c>
      <c r="H8477" s="16" t="n">
        <f aca="false">IF(F8477&gt;=40,2_Girdiler!$I$21+(F8477-40)*(2_Girdiler!$I$21-2_Girdiler!$H$21)/(2_Girdiler!$I$20-2_Girdiler!$H$20),INDEX(2_Girdiler!$B$21:$I$21,G8477)+(F8477-INDEX(2_Girdiler!$B$20:$I$20,G8477))*(INDEX(2_Girdiler!$B$21:$I$21,G8477+1)-INDEX(2_Girdiler!$B$21:$I$21,G8477))/(INDEX(2_Girdiler!$B$20:$I$20,G8477+1)-INDEX(2_Girdiler!$B$20:$I$20,G8477)))</f>
        <v>3.71893248794173</v>
      </c>
      <c r="I8477" s="16" t="n">
        <f aca="false">H8477/2_Girdiler!$B$17</f>
        <v>1.48995692625871</v>
      </c>
      <c r="J8477" s="16" t="n">
        <f aca="false">D8477+I8477</f>
        <v>18.8233612280644</v>
      </c>
    </row>
    <row r="8478" customFormat="false" ht="15" hidden="false" customHeight="false" outlineLevel="0" collapsed="false">
      <c r="A8478" s="0" t="n">
        <v>8466</v>
      </c>
      <c r="B8478" s="7" t="n">
        <v>0.253325</v>
      </c>
      <c r="C8478" s="7" t="n">
        <v>0.458115</v>
      </c>
      <c r="D8478" s="16" t="n">
        <f aca="false">LOGINV(B8478,$B$7,$C$7)</f>
        <v>9.35257112851676</v>
      </c>
      <c r="E8478" s="16" t="n">
        <f aca="false">LOGINV(C8478,$B$8,$C$8)</f>
        <v>102.036742830477</v>
      </c>
      <c r="F8478" s="16" t="n">
        <f aca="false">$B$5/100*E8478*2_Girdiler!$B$14*2_Girdiler!$B$15*2_Girdiler!$B$16</f>
        <v>2.5672444496148</v>
      </c>
      <c r="G8478" s="16" t="n">
        <f aca="false">MIN(MATCH(F8478,2_Girdiler!$B$20:$I$20,1),7)</f>
        <v>1</v>
      </c>
      <c r="H8478" s="16" t="n">
        <f aca="false">IF(F8478&gt;=40,2_Girdiler!$I$21+(F8478-40)*(2_Girdiler!$I$21-2_Girdiler!$H$21)/(2_Girdiler!$I$20-2_Girdiler!$H$20),INDEX(2_Girdiler!$B$21:$I$21,G8478)+(F8478-INDEX(2_Girdiler!$B$20:$I$20,G8478))*(INDEX(2_Girdiler!$B$21:$I$21,G8478+1)-INDEX(2_Girdiler!$B$21:$I$21,G8478))/(INDEX(2_Girdiler!$B$20:$I$20,G8478+1)-INDEX(2_Girdiler!$B$20:$I$20,G8478)))</f>
        <v>5.64793778915257</v>
      </c>
      <c r="I8478" s="16" t="n">
        <f aca="false">H8478/2_Girdiler!$B$17</f>
        <v>2.26279558860279</v>
      </c>
      <c r="J8478" s="16" t="n">
        <f aca="false">D8478+I8478</f>
        <v>11.6153667171195</v>
      </c>
    </row>
    <row r="8479" customFormat="false" ht="15" hidden="false" customHeight="false" outlineLevel="0" collapsed="false">
      <c r="A8479" s="0" t="n">
        <v>8467</v>
      </c>
      <c r="B8479" s="7" t="n">
        <v>0.447489</v>
      </c>
      <c r="C8479" s="7" t="n">
        <v>0.973496</v>
      </c>
      <c r="D8479" s="16" t="n">
        <f aca="false">LOGINV(B8479,$B$7,$C$7)</f>
        <v>12.5813903538484</v>
      </c>
      <c r="E8479" s="16" t="n">
        <f aca="false">LOGINV(C8479,$B$8,$C$8)</f>
        <v>380.763495802632</v>
      </c>
      <c r="F8479" s="16" t="n">
        <f aca="false">$B$5/100*E8479*2_Girdiler!$B$14*2_Girdiler!$B$15*2_Girdiler!$B$16</f>
        <v>9.58000955439422</v>
      </c>
      <c r="G8479" s="16" t="n">
        <f aca="false">MIN(MATCH(F8479,2_Girdiler!$B$20:$I$20,1),7)</f>
        <v>2</v>
      </c>
      <c r="H8479" s="16" t="n">
        <f aca="false">IF(F8479&gt;=40,2_Girdiler!$I$21+(F8479-40)*(2_Girdiler!$I$21-2_Girdiler!$H$21)/(2_Girdiler!$I$20-2_Girdiler!$H$20),INDEX(2_Girdiler!$B$21:$I$21,G8479)+(F8479-INDEX(2_Girdiler!$B$20:$I$20,G8479))*(INDEX(2_Girdiler!$B$21:$I$21,G8479+1)-INDEX(2_Girdiler!$B$21:$I$21,G8479))/(INDEX(2_Girdiler!$B$20:$I$20,G8479+1)-INDEX(2_Girdiler!$B$20:$I$20,G8479)))</f>
        <v>18.3280152870308</v>
      </c>
      <c r="I8479" s="16" t="n">
        <f aca="false">H8479/2_Girdiler!$B$17</f>
        <v>7.3429548425604</v>
      </c>
      <c r="J8479" s="16" t="n">
        <f aca="false">D8479+I8479</f>
        <v>19.9243451964088</v>
      </c>
    </row>
    <row r="8480" customFormat="false" ht="15" hidden="false" customHeight="false" outlineLevel="0" collapsed="false">
      <c r="A8480" s="0" t="n">
        <v>8468</v>
      </c>
      <c r="B8480" s="7" t="n">
        <v>0.293255</v>
      </c>
      <c r="C8480" s="7" t="n">
        <v>0.680585</v>
      </c>
      <c r="D8480" s="16" t="n">
        <f aca="false">LOGINV(B8480,$B$7,$C$7)</f>
        <v>10.0004481395633</v>
      </c>
      <c r="E8480" s="16" t="n">
        <f aca="false">LOGINV(C8480,$B$8,$C$8)</f>
        <v>147.848041769594</v>
      </c>
      <c r="F8480" s="16" t="n">
        <f aca="false">$B$5/100*E8480*2_Girdiler!$B$14*2_Girdiler!$B$15*2_Girdiler!$B$16</f>
        <v>3.71985673092298</v>
      </c>
      <c r="G8480" s="16" t="n">
        <f aca="false">MIN(MATCH(F8480,2_Girdiler!$B$20:$I$20,1),7)</f>
        <v>1</v>
      </c>
      <c r="H8480" s="16" t="n">
        <f aca="false">IF(F8480&gt;=40,2_Girdiler!$I$21+(F8480-40)*(2_Girdiler!$I$21-2_Girdiler!$H$21)/(2_Girdiler!$I$20-2_Girdiler!$H$20),INDEX(2_Girdiler!$B$21:$I$21,G8480)+(F8480-INDEX(2_Girdiler!$B$20:$I$20,G8480))*(INDEX(2_Girdiler!$B$21:$I$21,G8480+1)-INDEX(2_Girdiler!$B$21:$I$21,G8480))/(INDEX(2_Girdiler!$B$20:$I$20,G8480+1)-INDEX(2_Girdiler!$B$20:$I$20,G8480)))</f>
        <v>8.18368480803056</v>
      </c>
      <c r="I8480" s="16" t="n">
        <f aca="false">H8480/2_Girdiler!$B$17</f>
        <v>3.27871987501224</v>
      </c>
      <c r="J8480" s="16" t="n">
        <f aca="false">D8480+I8480</f>
        <v>13.2791680145755</v>
      </c>
    </row>
    <row r="8481" customFormat="false" ht="15" hidden="false" customHeight="false" outlineLevel="0" collapsed="false">
      <c r="A8481" s="0" t="n">
        <v>8469</v>
      </c>
      <c r="B8481" s="7" t="n">
        <v>0.763714</v>
      </c>
      <c r="C8481" s="7" t="n">
        <v>0.004603</v>
      </c>
      <c r="D8481" s="16" t="n">
        <f aca="false">LOGINV(B8481,$B$7,$C$7)</f>
        <v>20.2100644120345</v>
      </c>
      <c r="E8481" s="16" t="n">
        <f aca="false">LOGINV(C8481,$B$8,$C$8)</f>
        <v>20.3310312261205</v>
      </c>
      <c r="F8481" s="16" t="n">
        <f aca="false">$B$5/100*E8481*2_Girdiler!$B$14*2_Girdiler!$B$15*2_Girdiler!$B$16</f>
        <v>0.511528745649191</v>
      </c>
      <c r="G8481" s="16" t="n">
        <f aca="false">MIN(MATCH(F8481,2_Girdiler!$B$20:$I$20,1),7)</f>
        <v>1</v>
      </c>
      <c r="H8481" s="16" t="n">
        <f aca="false">IF(F8481&gt;=40,2_Girdiler!$I$21+(F8481-40)*(2_Girdiler!$I$21-2_Girdiler!$H$21)/(2_Girdiler!$I$20-2_Girdiler!$H$20),INDEX(2_Girdiler!$B$21:$I$21,G8481)+(F8481-INDEX(2_Girdiler!$B$20:$I$20,G8481))*(INDEX(2_Girdiler!$B$21:$I$21,G8481+1)-INDEX(2_Girdiler!$B$21:$I$21,G8481))/(INDEX(2_Girdiler!$B$20:$I$20,G8481+1)-INDEX(2_Girdiler!$B$20:$I$20,G8481)))</f>
        <v>1.12536324042822</v>
      </c>
      <c r="I8481" s="16" t="n">
        <f aca="false">H8481/2_Girdiler!$B$17</f>
        <v>0.45086668286387</v>
      </c>
      <c r="J8481" s="16" t="n">
        <f aca="false">D8481+I8481</f>
        <v>20.6609310948984</v>
      </c>
    </row>
    <row r="8482" customFormat="false" ht="15" hidden="false" customHeight="false" outlineLevel="0" collapsed="false">
      <c r="A8482" s="0" t="n">
        <v>8470</v>
      </c>
      <c r="B8482" s="7" t="n">
        <v>0.536553</v>
      </c>
      <c r="C8482" s="7" t="n">
        <v>0.343706</v>
      </c>
      <c r="D8482" s="16" t="n">
        <f aca="false">LOGINV(B8482,$B$7,$C$7)</f>
        <v>14.2526566877999</v>
      </c>
      <c r="E8482" s="16" t="n">
        <f aca="false">LOGINV(C8482,$B$8,$C$8)</f>
        <v>84.2256477891042</v>
      </c>
      <c r="F8482" s="16" t="n">
        <f aca="false">$B$5/100*E8482*2_Girdiler!$B$14*2_Girdiler!$B$15*2_Girdiler!$B$16</f>
        <v>2.11911729837386</v>
      </c>
      <c r="G8482" s="16" t="n">
        <f aca="false">MIN(MATCH(F8482,2_Girdiler!$B$20:$I$20,1),7)</f>
        <v>1</v>
      </c>
      <c r="H8482" s="16" t="n">
        <f aca="false">IF(F8482&gt;=40,2_Girdiler!$I$21+(F8482-40)*(2_Girdiler!$I$21-2_Girdiler!$H$21)/(2_Girdiler!$I$20-2_Girdiler!$H$20),INDEX(2_Girdiler!$B$21:$I$21,G8482)+(F8482-INDEX(2_Girdiler!$B$20:$I$20,G8482))*(INDEX(2_Girdiler!$B$21:$I$21,G8482+1)-INDEX(2_Girdiler!$B$21:$I$21,G8482))/(INDEX(2_Girdiler!$B$20:$I$20,G8482+1)-INDEX(2_Girdiler!$B$20:$I$20,G8482)))</f>
        <v>4.6620580564225</v>
      </c>
      <c r="I8482" s="16" t="n">
        <f aca="false">H8482/2_Girdiler!$B$17</f>
        <v>1.86781172132312</v>
      </c>
      <c r="J8482" s="16" t="n">
        <f aca="false">D8482+I8482</f>
        <v>16.120468409123</v>
      </c>
    </row>
    <row r="8483" customFormat="false" ht="15" hidden="false" customHeight="false" outlineLevel="0" collapsed="false">
      <c r="A8483" s="0" t="n">
        <v>8471</v>
      </c>
      <c r="B8483" s="7" t="n">
        <v>0.35179</v>
      </c>
      <c r="C8483" s="7" t="n">
        <v>0.211759</v>
      </c>
      <c r="D8483" s="16" t="n">
        <f aca="false">LOGINV(B8483,$B$7,$C$7)</f>
        <v>10.9540974601352</v>
      </c>
      <c r="E8483" s="16" t="n">
        <f aca="false">LOGINV(C8483,$B$8,$C$8)</f>
        <v>65.1449164138697</v>
      </c>
      <c r="F8483" s="16" t="n">
        <f aca="false">$B$5/100*E8483*2_Girdiler!$B$14*2_Girdiler!$B$15*2_Girdiler!$B$16</f>
        <v>1.63904609697296</v>
      </c>
      <c r="G8483" s="16" t="n">
        <f aca="false">MIN(MATCH(F8483,2_Girdiler!$B$20:$I$20,1),7)</f>
        <v>1</v>
      </c>
      <c r="H8483" s="16" t="n">
        <f aca="false">IF(F8483&gt;=40,2_Girdiler!$I$21+(F8483-40)*(2_Girdiler!$I$21-2_Girdiler!$H$21)/(2_Girdiler!$I$20-2_Girdiler!$H$20),INDEX(2_Girdiler!$B$21:$I$21,G8483)+(F8483-INDEX(2_Girdiler!$B$20:$I$20,G8483))*(INDEX(2_Girdiler!$B$21:$I$21,G8483+1)-INDEX(2_Girdiler!$B$21:$I$21,G8483))/(INDEX(2_Girdiler!$B$20:$I$20,G8483+1)-INDEX(2_Girdiler!$B$20:$I$20,G8483)))</f>
        <v>3.60590141334052</v>
      </c>
      <c r="I8483" s="16" t="n">
        <f aca="false">H8483/2_Girdiler!$B$17</f>
        <v>1.44467204060117</v>
      </c>
      <c r="J8483" s="16" t="n">
        <f aca="false">D8483+I8483</f>
        <v>12.3987695007363</v>
      </c>
    </row>
    <row r="8484" customFormat="false" ht="15" hidden="false" customHeight="false" outlineLevel="0" collapsed="false">
      <c r="A8484" s="0" t="n">
        <v>8472</v>
      </c>
      <c r="B8484" s="7" t="n">
        <v>0.469079</v>
      </c>
      <c r="C8484" s="7" t="n">
        <v>0.935694</v>
      </c>
      <c r="D8484" s="16" t="n">
        <f aca="false">LOGINV(B8484,$B$7,$C$7)</f>
        <v>12.9688976004157</v>
      </c>
      <c r="E8484" s="16" t="n">
        <f aca="false">LOGINV(C8484,$B$8,$C$8)</f>
        <v>291.234758775314</v>
      </c>
      <c r="F8484" s="16" t="n">
        <f aca="false">$B$5/100*E8484*2_Girdiler!$B$14*2_Girdiler!$B$15*2_Girdiler!$B$16</f>
        <v>7.3274665307869</v>
      </c>
      <c r="G8484" s="16" t="n">
        <f aca="false">MIN(MATCH(F8484,2_Girdiler!$B$20:$I$20,1),7)</f>
        <v>2</v>
      </c>
      <c r="H8484" s="16" t="n">
        <f aca="false">IF(F8484&gt;=40,2_Girdiler!$I$21+(F8484-40)*(2_Girdiler!$I$21-2_Girdiler!$H$21)/(2_Girdiler!$I$20-2_Girdiler!$H$20),INDEX(2_Girdiler!$B$21:$I$21,G8484)+(F8484-INDEX(2_Girdiler!$B$20:$I$20,G8484))*(INDEX(2_Girdiler!$B$21:$I$21,G8484+1)-INDEX(2_Girdiler!$B$21:$I$21,G8484))/(INDEX(2_Girdiler!$B$20:$I$20,G8484+1)-INDEX(2_Girdiler!$B$20:$I$20,G8484)))</f>
        <v>14.723946449259</v>
      </c>
      <c r="I8484" s="16" t="n">
        <f aca="false">H8484/2_Girdiler!$B$17</f>
        <v>5.89901700691468</v>
      </c>
      <c r="J8484" s="16" t="n">
        <f aca="false">D8484+I8484</f>
        <v>18.8679146073304</v>
      </c>
    </row>
    <row r="8485" customFormat="false" ht="15" hidden="false" customHeight="false" outlineLevel="0" collapsed="false">
      <c r="A8485" s="0" t="n">
        <v>8473</v>
      </c>
      <c r="B8485" s="7" t="n">
        <v>0.636889</v>
      </c>
      <c r="C8485" s="7" t="n">
        <v>0.025571</v>
      </c>
      <c r="D8485" s="16" t="n">
        <f aca="false">LOGINV(B8485,$B$7,$C$7)</f>
        <v>16.4607157169517</v>
      </c>
      <c r="E8485" s="16" t="n">
        <f aca="false">LOGINV(C8485,$B$8,$C$8)</f>
        <v>31.0102962465291</v>
      </c>
      <c r="F8485" s="16" t="n">
        <f aca="false">$B$5/100*E8485*2_Girdiler!$B$14*2_Girdiler!$B$15*2_Girdiler!$B$16</f>
        <v>0.780219053562672</v>
      </c>
      <c r="G8485" s="16" t="n">
        <f aca="false">MIN(MATCH(F8485,2_Girdiler!$B$20:$I$20,1),7)</f>
        <v>1</v>
      </c>
      <c r="H8485" s="16" t="n">
        <f aca="false">IF(F8485&gt;=40,2_Girdiler!$I$21+(F8485-40)*(2_Girdiler!$I$21-2_Girdiler!$H$21)/(2_Girdiler!$I$20-2_Girdiler!$H$20),INDEX(2_Girdiler!$B$21:$I$21,G8485)+(F8485-INDEX(2_Girdiler!$B$20:$I$20,G8485))*(INDEX(2_Girdiler!$B$21:$I$21,G8485+1)-INDEX(2_Girdiler!$B$21:$I$21,G8485))/(INDEX(2_Girdiler!$B$20:$I$20,G8485+1)-INDEX(2_Girdiler!$B$20:$I$20,G8485)))</f>
        <v>1.71648191783788</v>
      </c>
      <c r="I8485" s="16" t="n">
        <f aca="false">H8485/2_Girdiler!$B$17</f>
        <v>0.687693076056842</v>
      </c>
      <c r="J8485" s="16" t="n">
        <f aca="false">D8485+I8485</f>
        <v>17.1484087930086</v>
      </c>
    </row>
    <row r="8486" customFormat="false" ht="15" hidden="false" customHeight="false" outlineLevel="0" collapsed="false">
      <c r="A8486" s="0" t="n">
        <v>8474</v>
      </c>
      <c r="B8486" s="7" t="n">
        <v>0.16609</v>
      </c>
      <c r="C8486" s="7" t="n">
        <v>0.664644</v>
      </c>
      <c r="D8486" s="16" t="n">
        <f aca="false">LOGINV(B8486,$B$7,$C$7)</f>
        <v>7.8874372832146</v>
      </c>
      <c r="E8486" s="16" t="n">
        <f aca="false">LOGINV(C8486,$B$8,$C$8)</f>
        <v>143.69269815771</v>
      </c>
      <c r="F8486" s="16" t="n">
        <f aca="false">$B$5/100*E8486*2_Girdiler!$B$14*2_Girdiler!$B$15*2_Girdiler!$B$16</f>
        <v>3.61530828564797</v>
      </c>
      <c r="G8486" s="16" t="n">
        <f aca="false">MIN(MATCH(F8486,2_Girdiler!$B$20:$I$20,1),7)</f>
        <v>1</v>
      </c>
      <c r="H8486" s="16" t="n">
        <f aca="false">IF(F8486&gt;=40,2_Girdiler!$I$21+(F8486-40)*(2_Girdiler!$I$21-2_Girdiler!$H$21)/(2_Girdiler!$I$20-2_Girdiler!$H$20),INDEX(2_Girdiler!$B$21:$I$21,G8486)+(F8486-INDEX(2_Girdiler!$B$20:$I$20,G8486))*(INDEX(2_Girdiler!$B$21:$I$21,G8486+1)-INDEX(2_Girdiler!$B$21:$I$21,G8486))/(INDEX(2_Girdiler!$B$20:$I$20,G8486+1)-INDEX(2_Girdiler!$B$20:$I$20,G8486)))</f>
        <v>7.95367822842554</v>
      </c>
      <c r="I8486" s="16" t="n">
        <f aca="false">H8486/2_Girdiler!$B$17</f>
        <v>3.1865698030551</v>
      </c>
      <c r="J8486" s="16" t="n">
        <f aca="false">D8486+I8486</f>
        <v>11.0740070862697</v>
      </c>
    </row>
    <row r="8487" customFormat="false" ht="15" hidden="false" customHeight="false" outlineLevel="0" collapsed="false">
      <c r="A8487" s="0" t="n">
        <v>8475</v>
      </c>
      <c r="B8487" s="7" t="n">
        <v>0.028566</v>
      </c>
      <c r="C8487" s="7" t="n">
        <v>0.407353</v>
      </c>
      <c r="D8487" s="16" t="n">
        <f aca="false">LOGINV(B8487,$B$7,$C$7)</f>
        <v>4.69012020255281</v>
      </c>
      <c r="E8487" s="16" t="n">
        <f aca="false">LOGINV(C8487,$B$8,$C$8)</f>
        <v>93.8736864069155</v>
      </c>
      <c r="F8487" s="16" t="n">
        <f aca="false">$B$5/100*E8487*2_Girdiler!$B$14*2_Girdiler!$B$15*2_Girdiler!$B$16</f>
        <v>2.36186194999799</v>
      </c>
      <c r="G8487" s="16" t="n">
        <f aca="false">MIN(MATCH(F8487,2_Girdiler!$B$20:$I$20,1),7)</f>
        <v>1</v>
      </c>
      <c r="H8487" s="16" t="n">
        <f aca="false">IF(F8487&gt;=40,2_Girdiler!$I$21+(F8487-40)*(2_Girdiler!$I$21-2_Girdiler!$H$21)/(2_Girdiler!$I$20-2_Girdiler!$H$20),INDEX(2_Girdiler!$B$21:$I$21,G8487)+(F8487-INDEX(2_Girdiler!$B$20:$I$20,G8487))*(INDEX(2_Girdiler!$B$21:$I$21,G8487+1)-INDEX(2_Girdiler!$B$21:$I$21,G8487))/(INDEX(2_Girdiler!$B$20:$I$20,G8487+1)-INDEX(2_Girdiler!$B$20:$I$20,G8487)))</f>
        <v>5.19609628999559</v>
      </c>
      <c r="I8487" s="16" t="n">
        <f aca="false">H8487/2_Girdiler!$B$17</f>
        <v>2.08176934695336</v>
      </c>
      <c r="J8487" s="16" t="n">
        <f aca="false">D8487+I8487</f>
        <v>6.77188954950617</v>
      </c>
    </row>
    <row r="8488" customFormat="false" ht="15" hidden="false" customHeight="false" outlineLevel="0" collapsed="false">
      <c r="A8488" s="0" t="n">
        <v>8476</v>
      </c>
      <c r="B8488" s="7" t="n">
        <v>0.442441</v>
      </c>
      <c r="C8488" s="7" t="n">
        <v>0.835183</v>
      </c>
      <c r="D8488" s="16" t="n">
        <f aca="false">LOGINV(B8488,$B$7,$C$7)</f>
        <v>12.4921170728549</v>
      </c>
      <c r="E8488" s="16" t="n">
        <f aca="false">LOGINV(C8488,$B$8,$C$8)</f>
        <v>204.894582778733</v>
      </c>
      <c r="F8488" s="16" t="n">
        <f aca="false">$B$5/100*E8488*2_Girdiler!$B$14*2_Girdiler!$B$15*2_Girdiler!$B$16</f>
        <v>5.15514770271292</v>
      </c>
      <c r="G8488" s="16" t="n">
        <f aca="false">MIN(MATCH(F8488,2_Girdiler!$B$20:$I$20,1),7)</f>
        <v>2</v>
      </c>
      <c r="H8488" s="16" t="n">
        <f aca="false">IF(F8488&gt;=40,2_Girdiler!$I$21+(F8488-40)*(2_Girdiler!$I$21-2_Girdiler!$H$21)/(2_Girdiler!$I$20-2_Girdiler!$H$20),INDEX(2_Girdiler!$B$21:$I$21,G8488)+(F8488-INDEX(2_Girdiler!$B$20:$I$20,G8488))*(INDEX(2_Girdiler!$B$21:$I$21,G8488+1)-INDEX(2_Girdiler!$B$21:$I$21,G8488))/(INDEX(2_Girdiler!$B$20:$I$20,G8488+1)-INDEX(2_Girdiler!$B$20:$I$20,G8488)))</f>
        <v>11.2482363243407</v>
      </c>
      <c r="I8488" s="16" t="n">
        <f aca="false">H8488/2_Girdiler!$B$17</f>
        <v>4.50650493763649</v>
      </c>
      <c r="J8488" s="16" t="n">
        <f aca="false">D8488+I8488</f>
        <v>16.9986220104914</v>
      </c>
    </row>
    <row r="8489" customFormat="false" ht="15" hidden="false" customHeight="false" outlineLevel="0" collapsed="false">
      <c r="A8489" s="0" t="n">
        <v>8477</v>
      </c>
      <c r="B8489" s="7" t="n">
        <v>0.624222</v>
      </c>
      <c r="C8489" s="7" t="n">
        <v>0.36929</v>
      </c>
      <c r="D8489" s="16" t="n">
        <f aca="false">LOGINV(B8489,$B$7,$C$7)</f>
        <v>16.1555933832576</v>
      </c>
      <c r="E8489" s="16" t="n">
        <f aca="false">LOGINV(C8489,$B$8,$C$8)</f>
        <v>88.0410818658684</v>
      </c>
      <c r="F8489" s="16" t="n">
        <f aca="false">$B$5/100*E8489*2_Girdiler!$B$14*2_Girdiler!$B$15*2_Girdiler!$B$16</f>
        <v>2.21511361974525</v>
      </c>
      <c r="G8489" s="16" t="n">
        <f aca="false">MIN(MATCH(F8489,2_Girdiler!$B$20:$I$20,1),7)</f>
        <v>1</v>
      </c>
      <c r="H8489" s="16" t="n">
        <f aca="false">IF(F8489&gt;=40,2_Girdiler!$I$21+(F8489-40)*(2_Girdiler!$I$21-2_Girdiler!$H$21)/(2_Girdiler!$I$20-2_Girdiler!$H$20),INDEX(2_Girdiler!$B$21:$I$21,G8489)+(F8489-INDEX(2_Girdiler!$B$20:$I$20,G8489))*(INDEX(2_Girdiler!$B$21:$I$21,G8489+1)-INDEX(2_Girdiler!$B$21:$I$21,G8489))/(INDEX(2_Girdiler!$B$20:$I$20,G8489+1)-INDEX(2_Girdiler!$B$20:$I$20,G8489)))</f>
        <v>4.87324996343955</v>
      </c>
      <c r="I8489" s="16" t="n">
        <f aca="false">H8489/2_Girdiler!$B$17</f>
        <v>1.95242386355751</v>
      </c>
      <c r="J8489" s="16" t="n">
        <f aca="false">D8489+I8489</f>
        <v>18.1080172468151</v>
      </c>
    </row>
    <row r="8490" customFormat="false" ht="15" hidden="false" customHeight="false" outlineLevel="0" collapsed="false">
      <c r="A8490" s="0" t="n">
        <v>8478</v>
      </c>
      <c r="B8490" s="7" t="n">
        <v>0.06318</v>
      </c>
      <c r="C8490" s="7" t="n">
        <v>0.934312</v>
      </c>
      <c r="D8490" s="16" t="n">
        <f aca="false">LOGINV(B8490,$B$7,$C$7)</f>
        <v>5.77622404322741</v>
      </c>
      <c r="E8490" s="16" t="n">
        <f aca="false">LOGINV(C8490,$B$8,$C$8)</f>
        <v>289.192790257847</v>
      </c>
      <c r="F8490" s="16" t="n">
        <f aca="false">$B$5/100*E8490*2_Girdiler!$B$14*2_Girdiler!$B$15*2_Girdiler!$B$16</f>
        <v>7.27609060288743</v>
      </c>
      <c r="G8490" s="16" t="n">
        <f aca="false">MIN(MATCH(F8490,2_Girdiler!$B$20:$I$20,1),7)</f>
        <v>2</v>
      </c>
      <c r="H8490" s="16" t="n">
        <f aca="false">IF(F8490&gt;=40,2_Girdiler!$I$21+(F8490-40)*(2_Girdiler!$I$21-2_Girdiler!$H$21)/(2_Girdiler!$I$20-2_Girdiler!$H$20),INDEX(2_Girdiler!$B$21:$I$21,G8490)+(F8490-INDEX(2_Girdiler!$B$20:$I$20,G8490))*(INDEX(2_Girdiler!$B$21:$I$21,G8490+1)-INDEX(2_Girdiler!$B$21:$I$21,G8490))/(INDEX(2_Girdiler!$B$20:$I$20,G8490+1)-INDEX(2_Girdiler!$B$20:$I$20,G8490)))</f>
        <v>14.6417449646199</v>
      </c>
      <c r="I8490" s="16" t="n">
        <f aca="false">H8490/2_Girdiler!$B$17</f>
        <v>5.86608371979963</v>
      </c>
      <c r="J8490" s="16" t="n">
        <f aca="false">D8490+I8490</f>
        <v>11.642307763027</v>
      </c>
    </row>
    <row r="8491" customFormat="false" ht="15" hidden="false" customHeight="false" outlineLevel="0" collapsed="false">
      <c r="A8491" s="0" t="n">
        <v>8479</v>
      </c>
      <c r="B8491" s="7" t="n">
        <v>0.602236</v>
      </c>
      <c r="C8491" s="7" t="n">
        <v>0.775937</v>
      </c>
      <c r="D8491" s="16" t="n">
        <f aca="false">LOGINV(B8491,$B$7,$C$7)</f>
        <v>15.6464503210482</v>
      </c>
      <c r="E8491" s="16" t="n">
        <f aca="false">LOGINV(C8491,$B$8,$C$8)</f>
        <v>178.193236231289</v>
      </c>
      <c r="F8491" s="16" t="n">
        <f aca="false">$B$5/100*E8491*2_Girdiler!$B$14*2_Girdiler!$B$15*2_Girdiler!$B$16</f>
        <v>4.48334182357923</v>
      </c>
      <c r="G8491" s="16" t="n">
        <f aca="false">MIN(MATCH(F8491,2_Girdiler!$B$20:$I$20,1),7)</f>
        <v>1</v>
      </c>
      <c r="H8491" s="16" t="n">
        <f aca="false">IF(F8491&gt;=40,2_Girdiler!$I$21+(F8491-40)*(2_Girdiler!$I$21-2_Girdiler!$H$21)/(2_Girdiler!$I$20-2_Girdiler!$H$20),INDEX(2_Girdiler!$B$21:$I$21,G8491)+(F8491-INDEX(2_Girdiler!$B$20:$I$20,G8491))*(INDEX(2_Girdiler!$B$21:$I$21,G8491+1)-INDEX(2_Girdiler!$B$21:$I$21,G8491))/(INDEX(2_Girdiler!$B$20:$I$20,G8491+1)-INDEX(2_Girdiler!$B$20:$I$20,G8491)))</f>
        <v>9.86335201187431</v>
      </c>
      <c r="I8491" s="16" t="n">
        <f aca="false">H8491/2_Girdiler!$B$17</f>
        <v>3.9516634662958</v>
      </c>
      <c r="J8491" s="16" t="n">
        <f aca="false">D8491+I8491</f>
        <v>19.598113787344</v>
      </c>
    </row>
    <row r="8492" customFormat="false" ht="15" hidden="false" customHeight="false" outlineLevel="0" collapsed="false">
      <c r="A8492" s="0" t="n">
        <v>8480</v>
      </c>
      <c r="B8492" s="7" t="n">
        <v>0.341877</v>
      </c>
      <c r="C8492" s="7" t="n">
        <v>0.148552</v>
      </c>
      <c r="D8492" s="16" t="n">
        <f aca="false">LOGINV(B8492,$B$7,$C$7)</f>
        <v>10.7913558480158</v>
      </c>
      <c r="E8492" s="16" t="n">
        <f aca="false">LOGINV(C8492,$B$8,$C$8)</f>
        <v>55.7116665872685</v>
      </c>
      <c r="F8492" s="16" t="n">
        <f aca="false">$B$5/100*E8492*2_Girdiler!$B$14*2_Girdiler!$B$15*2_Girdiler!$B$16</f>
        <v>1.40170553133567</v>
      </c>
      <c r="G8492" s="16" t="n">
        <f aca="false">MIN(MATCH(F8492,2_Girdiler!$B$20:$I$20,1),7)</f>
        <v>1</v>
      </c>
      <c r="H8492" s="16" t="n">
        <f aca="false">IF(F8492&gt;=40,2_Girdiler!$I$21+(F8492-40)*(2_Girdiler!$I$21-2_Girdiler!$H$21)/(2_Girdiler!$I$20-2_Girdiler!$H$20),INDEX(2_Girdiler!$B$21:$I$21,G8492)+(F8492-INDEX(2_Girdiler!$B$20:$I$20,G8492))*(INDEX(2_Girdiler!$B$21:$I$21,G8492+1)-INDEX(2_Girdiler!$B$21:$I$21,G8492))/(INDEX(2_Girdiler!$B$20:$I$20,G8492+1)-INDEX(2_Girdiler!$B$20:$I$20,G8492)))</f>
        <v>3.08375216893848</v>
      </c>
      <c r="I8492" s="16" t="n">
        <f aca="false">H8492/2_Girdiler!$B$17</f>
        <v>1.23547763178625</v>
      </c>
      <c r="J8492" s="16" t="n">
        <f aca="false">D8492+I8492</f>
        <v>12.026833479802</v>
      </c>
    </row>
    <row r="8493" customFormat="false" ht="15" hidden="false" customHeight="false" outlineLevel="0" collapsed="false">
      <c r="A8493" s="0" t="n">
        <v>8481</v>
      </c>
      <c r="B8493" s="7" t="n">
        <v>0.364702</v>
      </c>
      <c r="C8493" s="7" t="n">
        <v>0.259073</v>
      </c>
      <c r="D8493" s="16" t="n">
        <f aca="false">LOGINV(B8493,$B$7,$C$7)</f>
        <v>11.167246275396</v>
      </c>
      <c r="E8493" s="16" t="n">
        <f aca="false">LOGINV(C8493,$B$8,$C$8)</f>
        <v>71.9594789697529</v>
      </c>
      <c r="F8493" s="16" t="n">
        <f aca="false">$B$5/100*E8493*2_Girdiler!$B$14*2_Girdiler!$B$15*2_Girdiler!$B$16</f>
        <v>1.81050049087898</v>
      </c>
      <c r="G8493" s="16" t="n">
        <f aca="false">MIN(MATCH(F8493,2_Girdiler!$B$20:$I$20,1),7)</f>
        <v>1</v>
      </c>
      <c r="H8493" s="16" t="n">
        <f aca="false">IF(F8493&gt;=40,2_Girdiler!$I$21+(F8493-40)*(2_Girdiler!$I$21-2_Girdiler!$H$21)/(2_Girdiler!$I$20-2_Girdiler!$H$20),INDEX(2_Girdiler!$B$21:$I$21,G8493)+(F8493-INDEX(2_Girdiler!$B$20:$I$20,G8493))*(INDEX(2_Girdiler!$B$21:$I$21,G8493+1)-INDEX(2_Girdiler!$B$21:$I$21,G8493))/(INDEX(2_Girdiler!$B$20:$I$20,G8493+1)-INDEX(2_Girdiler!$B$20:$I$20,G8493)))</f>
        <v>3.98310107993376</v>
      </c>
      <c r="I8493" s="16" t="n">
        <f aca="false">H8493/2_Girdiler!$B$17</f>
        <v>1.59579370189654</v>
      </c>
      <c r="J8493" s="16" t="n">
        <f aca="false">D8493+I8493</f>
        <v>12.7630399772925</v>
      </c>
    </row>
    <row r="8494" customFormat="false" ht="15" hidden="false" customHeight="false" outlineLevel="0" collapsed="false">
      <c r="A8494" s="0" t="n">
        <v>8482</v>
      </c>
      <c r="B8494" s="7" t="n">
        <v>0.221274</v>
      </c>
      <c r="C8494" s="7" t="n">
        <v>0.813866</v>
      </c>
      <c r="D8494" s="16" t="n">
        <f aca="false">LOGINV(B8494,$B$7,$C$7)</f>
        <v>8.82663500917228</v>
      </c>
      <c r="E8494" s="16" t="n">
        <f aca="false">LOGINV(C8494,$B$8,$C$8)</f>
        <v>194.253797925716</v>
      </c>
      <c r="F8494" s="16" t="n">
        <f aca="false">$B$5/100*E8494*2_Girdiler!$B$14*2_Girdiler!$B$15*2_Girdiler!$B$16</f>
        <v>4.88742555581102</v>
      </c>
      <c r="G8494" s="16" t="n">
        <f aca="false">MIN(MATCH(F8494,2_Girdiler!$B$20:$I$20,1),7)</f>
        <v>1</v>
      </c>
      <c r="H8494" s="16" t="n">
        <f aca="false">IF(F8494&gt;=40,2_Girdiler!$I$21+(F8494-40)*(2_Girdiler!$I$21-2_Girdiler!$H$21)/(2_Girdiler!$I$20-2_Girdiler!$H$20),INDEX(2_Girdiler!$B$21:$I$21,G8494)+(F8494-INDEX(2_Girdiler!$B$20:$I$20,G8494))*(INDEX(2_Girdiler!$B$21:$I$21,G8494+1)-INDEX(2_Girdiler!$B$21:$I$21,G8494))/(INDEX(2_Girdiler!$B$20:$I$20,G8494+1)-INDEX(2_Girdiler!$B$20:$I$20,G8494)))</f>
        <v>10.7523362227842</v>
      </c>
      <c r="I8494" s="16" t="n">
        <f aca="false">H8494/2_Girdiler!$B$17</f>
        <v>4.30782701233343</v>
      </c>
      <c r="J8494" s="16" t="n">
        <f aca="false">D8494+I8494</f>
        <v>13.1344620215057</v>
      </c>
    </row>
    <row r="8495" customFormat="false" ht="15" hidden="false" customHeight="false" outlineLevel="0" collapsed="false">
      <c r="A8495" s="0" t="n">
        <v>8483</v>
      </c>
      <c r="B8495" s="7" t="n">
        <v>0.42593</v>
      </c>
      <c r="C8495" s="7" t="n">
        <v>0.322737</v>
      </c>
      <c r="D8495" s="16" t="n">
        <f aca="false">LOGINV(B8495,$B$7,$C$7)</f>
        <v>12.2033185924657</v>
      </c>
      <c r="E8495" s="16" t="n">
        <f aca="false">LOGINV(C8495,$B$8,$C$8)</f>
        <v>81.1469025185828</v>
      </c>
      <c r="F8495" s="16" t="n">
        <f aca="false">$B$5/100*E8495*2_Girdiler!$B$14*2_Girdiler!$B$15*2_Girdiler!$B$16</f>
        <v>2.04165606736754</v>
      </c>
      <c r="G8495" s="16" t="n">
        <f aca="false">MIN(MATCH(F8495,2_Girdiler!$B$20:$I$20,1),7)</f>
        <v>1</v>
      </c>
      <c r="H8495" s="16" t="n">
        <f aca="false">IF(F8495&gt;=40,2_Girdiler!$I$21+(F8495-40)*(2_Girdiler!$I$21-2_Girdiler!$H$21)/(2_Girdiler!$I$20-2_Girdiler!$H$20),INDEX(2_Girdiler!$B$21:$I$21,G8495)+(F8495-INDEX(2_Girdiler!$B$20:$I$20,G8495))*(INDEX(2_Girdiler!$B$21:$I$21,G8495+1)-INDEX(2_Girdiler!$B$21:$I$21,G8495))/(INDEX(2_Girdiler!$B$20:$I$20,G8495+1)-INDEX(2_Girdiler!$B$20:$I$20,G8495)))</f>
        <v>4.4916433482086</v>
      </c>
      <c r="I8495" s="16" t="n">
        <f aca="false">H8495/2_Girdiler!$B$17</f>
        <v>1.79953659783998</v>
      </c>
      <c r="J8495" s="16" t="n">
        <f aca="false">D8495+I8495</f>
        <v>14.0028551903056</v>
      </c>
    </row>
    <row r="8496" customFormat="false" ht="15" hidden="false" customHeight="false" outlineLevel="0" collapsed="false">
      <c r="A8496" s="0" t="n">
        <v>8484</v>
      </c>
      <c r="B8496" s="7" t="n">
        <v>0.55794</v>
      </c>
      <c r="C8496" s="7" t="n">
        <v>0.997087</v>
      </c>
      <c r="D8496" s="16" t="n">
        <f aca="false">LOGINV(B8496,$B$7,$C$7)</f>
        <v>14.6881370762024</v>
      </c>
      <c r="E8496" s="16" t="n">
        <f aca="false">LOGINV(C8496,$B$8,$C$8)</f>
        <v>647.514843750306</v>
      </c>
      <c r="F8496" s="16" t="n">
        <f aca="false">$B$5/100*E8496*2_Girdiler!$B$14*2_Girdiler!$B$15*2_Girdiler!$B$16</f>
        <v>16.2914734687577</v>
      </c>
      <c r="G8496" s="16" t="n">
        <f aca="false">MIN(MATCH(F8496,2_Girdiler!$B$20:$I$20,1),7)</f>
        <v>4</v>
      </c>
      <c r="H8496" s="16" t="n">
        <f aca="false">IF(F8496&gt;=40,2_Girdiler!$I$21+(F8496-40)*(2_Girdiler!$I$21-2_Girdiler!$H$21)/(2_Girdiler!$I$20-2_Girdiler!$H$20),INDEX(2_Girdiler!$B$21:$I$21,G8496)+(F8496-INDEX(2_Girdiler!$B$20:$I$20,G8496))*(INDEX(2_Girdiler!$B$21:$I$21,G8496+1)-INDEX(2_Girdiler!$B$21:$I$21,G8496))/(INDEX(2_Girdiler!$B$20:$I$20,G8496+1)-INDEX(2_Girdiler!$B$20:$I$20,G8496)))</f>
        <v>24.1457367343789</v>
      </c>
      <c r="I8496" s="16" t="n">
        <f aca="false">H8496/2_Girdiler!$B$17</f>
        <v>9.67377273011973</v>
      </c>
      <c r="J8496" s="16" t="n">
        <f aca="false">D8496+I8496</f>
        <v>24.3619098063222</v>
      </c>
    </row>
    <row r="8497" customFormat="false" ht="15" hidden="false" customHeight="false" outlineLevel="0" collapsed="false">
      <c r="A8497" s="0" t="n">
        <v>8485</v>
      </c>
      <c r="B8497" s="7" t="n">
        <v>0.188653</v>
      </c>
      <c r="C8497" s="7" t="n">
        <v>0.913913</v>
      </c>
      <c r="D8497" s="16" t="n">
        <f aca="false">LOGINV(B8497,$B$7,$C$7)</f>
        <v>8.27871473908825</v>
      </c>
      <c r="E8497" s="16" t="n">
        <f aca="false">LOGINV(C8497,$B$8,$C$8)</f>
        <v>263.617434312354</v>
      </c>
      <c r="F8497" s="16" t="n">
        <f aca="false">$B$5/100*E8497*2_Girdiler!$B$14*2_Girdiler!$B$15*2_Girdiler!$B$16</f>
        <v>6.63261464729884</v>
      </c>
      <c r="G8497" s="16" t="n">
        <f aca="false">MIN(MATCH(F8497,2_Girdiler!$B$20:$I$20,1),7)</f>
        <v>2</v>
      </c>
      <c r="H8497" s="16" t="n">
        <f aca="false">IF(F8497&gt;=40,2_Girdiler!$I$21+(F8497-40)*(2_Girdiler!$I$21-2_Girdiler!$H$21)/(2_Girdiler!$I$20-2_Girdiler!$H$20),INDEX(2_Girdiler!$B$21:$I$21,G8497)+(F8497-INDEX(2_Girdiler!$B$20:$I$20,G8497))*(INDEX(2_Girdiler!$B$21:$I$21,G8497+1)-INDEX(2_Girdiler!$B$21:$I$21,G8497))/(INDEX(2_Girdiler!$B$20:$I$20,G8497+1)-INDEX(2_Girdiler!$B$20:$I$20,G8497)))</f>
        <v>13.6121834356781</v>
      </c>
      <c r="I8497" s="16" t="n">
        <f aca="false">H8497/2_Girdiler!$B$17</f>
        <v>5.45359913288387</v>
      </c>
      <c r="J8497" s="16" t="n">
        <f aca="false">D8497+I8497</f>
        <v>13.7323138719721</v>
      </c>
    </row>
    <row r="8498" customFormat="false" ht="15" hidden="false" customHeight="false" outlineLevel="0" collapsed="false">
      <c r="A8498" s="0" t="n">
        <v>8486</v>
      </c>
      <c r="B8498" s="7" t="n">
        <v>0.586307</v>
      </c>
      <c r="C8498" s="7" t="n">
        <v>0.463363</v>
      </c>
      <c r="D8498" s="16" t="n">
        <f aca="false">LOGINV(B8498,$B$7,$C$7)</f>
        <v>15.2922175470769</v>
      </c>
      <c r="E8498" s="16" t="n">
        <f aca="false">LOGINV(C8498,$B$8,$C$8)</f>
        <v>102.911130264461</v>
      </c>
      <c r="F8498" s="16" t="n">
        <f aca="false">$B$5/100*E8498*2_Girdiler!$B$14*2_Girdiler!$B$15*2_Girdiler!$B$16</f>
        <v>2.58924403745384</v>
      </c>
      <c r="G8498" s="16" t="n">
        <f aca="false">MIN(MATCH(F8498,2_Girdiler!$B$20:$I$20,1),7)</f>
        <v>1</v>
      </c>
      <c r="H8498" s="16" t="n">
        <f aca="false">IF(F8498&gt;=40,2_Girdiler!$I$21+(F8498-40)*(2_Girdiler!$I$21-2_Girdiler!$H$21)/(2_Girdiler!$I$20-2_Girdiler!$H$20),INDEX(2_Girdiler!$B$21:$I$21,G8498)+(F8498-INDEX(2_Girdiler!$B$20:$I$20,G8498))*(INDEX(2_Girdiler!$B$21:$I$21,G8498+1)-INDEX(2_Girdiler!$B$21:$I$21,G8498))/(INDEX(2_Girdiler!$B$20:$I$20,G8498+1)-INDEX(2_Girdiler!$B$20:$I$20,G8498)))</f>
        <v>5.69633688239844</v>
      </c>
      <c r="I8498" s="16" t="n">
        <f aca="false">H8498/2_Girdiler!$B$17</f>
        <v>2.28218625096091</v>
      </c>
      <c r="J8498" s="16" t="n">
        <f aca="false">D8498+I8498</f>
        <v>17.5744037980378</v>
      </c>
    </row>
    <row r="8499" customFormat="false" ht="15" hidden="false" customHeight="false" outlineLevel="0" collapsed="false">
      <c r="A8499" s="0" t="n">
        <v>8487</v>
      </c>
      <c r="B8499" s="7" t="n">
        <v>0.418106</v>
      </c>
      <c r="C8499" s="7" t="n">
        <v>0.289492</v>
      </c>
      <c r="D8499" s="16" t="n">
        <f aca="false">LOGINV(B8499,$B$7,$C$7)</f>
        <v>12.0680621317861</v>
      </c>
      <c r="E8499" s="16" t="n">
        <f aca="false">LOGINV(C8499,$B$8,$C$8)</f>
        <v>76.3296074390232</v>
      </c>
      <c r="F8499" s="16" t="n">
        <f aca="false">$B$5/100*E8499*2_Girdiler!$B$14*2_Girdiler!$B$15*2_Girdiler!$B$16</f>
        <v>1.92045292316582</v>
      </c>
      <c r="G8499" s="16" t="n">
        <f aca="false">MIN(MATCH(F8499,2_Girdiler!$B$20:$I$20,1),7)</f>
        <v>1</v>
      </c>
      <c r="H8499" s="16" t="n">
        <f aca="false">IF(F8499&gt;=40,2_Girdiler!$I$21+(F8499-40)*(2_Girdiler!$I$21-2_Girdiler!$H$21)/(2_Girdiler!$I$20-2_Girdiler!$H$20),INDEX(2_Girdiler!$B$21:$I$21,G8499)+(F8499-INDEX(2_Girdiler!$B$20:$I$20,G8499))*(INDEX(2_Girdiler!$B$21:$I$21,G8499+1)-INDEX(2_Girdiler!$B$21:$I$21,G8499))/(INDEX(2_Girdiler!$B$20:$I$20,G8499+1)-INDEX(2_Girdiler!$B$20:$I$20,G8499)))</f>
        <v>4.22499643096481</v>
      </c>
      <c r="I8499" s="16" t="n">
        <f aca="false">H8499/2_Girdiler!$B$17</f>
        <v>1.69270690343142</v>
      </c>
      <c r="J8499" s="16" t="n">
        <f aca="false">D8499+I8499</f>
        <v>13.7607690352175</v>
      </c>
    </row>
    <row r="8500" customFormat="false" ht="15" hidden="false" customHeight="false" outlineLevel="0" collapsed="false">
      <c r="A8500" s="0" t="n">
        <v>8488</v>
      </c>
      <c r="B8500" s="7" t="n">
        <v>0.890817</v>
      </c>
      <c r="C8500" s="7" t="n">
        <v>0.770067</v>
      </c>
      <c r="D8500" s="16" t="n">
        <f aca="false">LOGINV(B8500,$B$7,$C$7)</f>
        <v>26.8937822824257</v>
      </c>
      <c r="E8500" s="16" t="n">
        <f aca="false">LOGINV(C8500,$B$8,$C$8)</f>
        <v>175.967119206913</v>
      </c>
      <c r="F8500" s="16" t="n">
        <f aca="false">$B$5/100*E8500*2_Girdiler!$B$14*2_Girdiler!$B$15*2_Girdiler!$B$16</f>
        <v>4.42733271924593</v>
      </c>
      <c r="G8500" s="16" t="n">
        <f aca="false">MIN(MATCH(F8500,2_Girdiler!$B$20:$I$20,1),7)</f>
        <v>1</v>
      </c>
      <c r="H8500" s="16" t="n">
        <f aca="false">IF(F8500&gt;=40,2_Girdiler!$I$21+(F8500-40)*(2_Girdiler!$I$21-2_Girdiler!$H$21)/(2_Girdiler!$I$20-2_Girdiler!$H$20),INDEX(2_Girdiler!$B$21:$I$21,G8500)+(F8500-INDEX(2_Girdiler!$B$20:$I$20,G8500))*(INDEX(2_Girdiler!$B$21:$I$21,G8500+1)-INDEX(2_Girdiler!$B$21:$I$21,G8500))/(INDEX(2_Girdiler!$B$20:$I$20,G8500+1)-INDEX(2_Girdiler!$B$20:$I$20,G8500)))</f>
        <v>9.74013198234105</v>
      </c>
      <c r="I8500" s="16" t="n">
        <f aca="false">H8500/2_Girdiler!$B$17</f>
        <v>3.90229646728407</v>
      </c>
      <c r="J8500" s="16" t="n">
        <f aca="false">D8500+I8500</f>
        <v>30.7960787497098</v>
      </c>
    </row>
    <row r="8501" customFormat="false" ht="15" hidden="false" customHeight="false" outlineLevel="0" collapsed="false">
      <c r="A8501" s="0" t="n">
        <v>8489</v>
      </c>
      <c r="B8501" s="7" t="n">
        <v>0.027056</v>
      </c>
      <c r="C8501" s="7" t="n">
        <v>0.253105</v>
      </c>
      <c r="D8501" s="16" t="n">
        <f aca="false">LOGINV(B8501,$B$7,$C$7)</f>
        <v>4.62872587647321</v>
      </c>
      <c r="E8501" s="16" t="n">
        <f aca="false">LOGINV(C8501,$B$8,$C$8)</f>
        <v>71.1032154330806</v>
      </c>
      <c r="F8501" s="16" t="n">
        <f aca="false">$B$5/100*E8501*2_Girdiler!$B$14*2_Girdiler!$B$15*2_Girdiler!$B$16</f>
        <v>1.78895690029631</v>
      </c>
      <c r="G8501" s="16" t="n">
        <f aca="false">MIN(MATCH(F8501,2_Girdiler!$B$20:$I$20,1),7)</f>
        <v>1</v>
      </c>
      <c r="H8501" s="16" t="n">
        <f aca="false">IF(F8501&gt;=40,2_Girdiler!$I$21+(F8501-40)*(2_Girdiler!$I$21-2_Girdiler!$H$21)/(2_Girdiler!$I$20-2_Girdiler!$H$20),INDEX(2_Girdiler!$B$21:$I$21,G8501)+(F8501-INDEX(2_Girdiler!$B$20:$I$20,G8501))*(INDEX(2_Girdiler!$B$21:$I$21,G8501+1)-INDEX(2_Girdiler!$B$21:$I$21,G8501))/(INDEX(2_Girdiler!$B$20:$I$20,G8501+1)-INDEX(2_Girdiler!$B$20:$I$20,G8501)))</f>
        <v>3.93570518065188</v>
      </c>
      <c r="I8501" s="16" t="n">
        <f aca="false">H8501/2_Girdiler!$B$17</f>
        <v>1.57680496019707</v>
      </c>
      <c r="J8501" s="16" t="n">
        <f aca="false">D8501+I8501</f>
        <v>6.20553083667028</v>
      </c>
    </row>
    <row r="8502" customFormat="false" ht="15" hidden="false" customHeight="false" outlineLevel="0" collapsed="false">
      <c r="A8502" s="0" t="n">
        <v>8490</v>
      </c>
      <c r="B8502" s="7" t="n">
        <v>0.388145</v>
      </c>
      <c r="C8502" s="7" t="n">
        <v>0.45106</v>
      </c>
      <c r="D8502" s="16" t="n">
        <f aca="false">LOGINV(B8502,$B$7,$C$7)</f>
        <v>11.558381440598</v>
      </c>
      <c r="E8502" s="16" t="n">
        <f aca="false">LOGINV(C8502,$B$8,$C$8)</f>
        <v>100.871063699642</v>
      </c>
      <c r="F8502" s="16" t="n">
        <f aca="false">$B$5/100*E8502*2_Girdiler!$B$14*2_Girdiler!$B$15*2_Girdiler!$B$16</f>
        <v>2.537915962683</v>
      </c>
      <c r="G8502" s="16" t="n">
        <f aca="false">MIN(MATCH(F8502,2_Girdiler!$B$20:$I$20,1),7)</f>
        <v>1</v>
      </c>
      <c r="H8502" s="16" t="n">
        <f aca="false">IF(F8502&gt;=40,2_Girdiler!$I$21+(F8502-40)*(2_Girdiler!$I$21-2_Girdiler!$H$21)/(2_Girdiler!$I$20-2_Girdiler!$H$20),INDEX(2_Girdiler!$B$21:$I$21,G8502)+(F8502-INDEX(2_Girdiler!$B$20:$I$20,G8502))*(INDEX(2_Girdiler!$B$21:$I$21,G8502+1)-INDEX(2_Girdiler!$B$21:$I$21,G8502))/(INDEX(2_Girdiler!$B$20:$I$20,G8502+1)-INDEX(2_Girdiler!$B$20:$I$20,G8502)))</f>
        <v>5.58341511790259</v>
      </c>
      <c r="I8502" s="16" t="n">
        <f aca="false">H8502/2_Girdiler!$B$17</f>
        <v>2.2369451594161</v>
      </c>
      <c r="J8502" s="16" t="n">
        <f aca="false">D8502+I8502</f>
        <v>13.7953266000141</v>
      </c>
    </row>
    <row r="8503" customFormat="false" ht="15" hidden="false" customHeight="false" outlineLevel="0" collapsed="false">
      <c r="A8503" s="0" t="n">
        <v>8491</v>
      </c>
      <c r="B8503" s="7" t="n">
        <v>0.036169</v>
      </c>
      <c r="C8503" s="7" t="n">
        <v>0.944134</v>
      </c>
      <c r="D8503" s="16" t="n">
        <f aca="false">LOGINV(B8503,$B$7,$C$7)</f>
        <v>4.97368272720965</v>
      </c>
      <c r="E8503" s="16" t="n">
        <f aca="false">LOGINV(C8503,$B$8,$C$8)</f>
        <v>304.864850915483</v>
      </c>
      <c r="F8503" s="16" t="n">
        <f aca="false">$B$5/100*E8503*2_Girdiler!$B$14*2_Girdiler!$B$15*2_Girdiler!$B$16</f>
        <v>7.67039964903356</v>
      </c>
      <c r="G8503" s="16" t="n">
        <f aca="false">MIN(MATCH(F8503,2_Girdiler!$B$20:$I$20,1),7)</f>
        <v>2</v>
      </c>
      <c r="H8503" s="16" t="n">
        <f aca="false">IF(F8503&gt;=40,2_Girdiler!$I$21+(F8503-40)*(2_Girdiler!$I$21-2_Girdiler!$H$21)/(2_Girdiler!$I$20-2_Girdiler!$H$20),INDEX(2_Girdiler!$B$21:$I$21,G8503)+(F8503-INDEX(2_Girdiler!$B$20:$I$20,G8503))*(INDEX(2_Girdiler!$B$21:$I$21,G8503+1)-INDEX(2_Girdiler!$B$21:$I$21,G8503))/(INDEX(2_Girdiler!$B$20:$I$20,G8503+1)-INDEX(2_Girdiler!$B$20:$I$20,G8503)))</f>
        <v>15.2726394384537</v>
      </c>
      <c r="I8503" s="16" t="n">
        <f aca="false">H8503/2_Girdiler!$B$17</f>
        <v>6.11884592886767</v>
      </c>
      <c r="J8503" s="16" t="n">
        <f aca="false">D8503+I8503</f>
        <v>11.0925286560773</v>
      </c>
    </row>
    <row r="8504" customFormat="false" ht="15" hidden="false" customHeight="false" outlineLevel="0" collapsed="false">
      <c r="A8504" s="0" t="n">
        <v>8492</v>
      </c>
      <c r="B8504" s="7" t="n">
        <v>0.717995</v>
      </c>
      <c r="C8504" s="7" t="n">
        <v>0.411244</v>
      </c>
      <c r="D8504" s="16" t="n">
        <f aca="false">LOGINV(B8504,$B$7,$C$7)</f>
        <v>18.6782845207093</v>
      </c>
      <c r="E8504" s="16" t="n">
        <f aca="false">LOGINV(C8504,$B$8,$C$8)</f>
        <v>94.4824095566822</v>
      </c>
      <c r="F8504" s="16" t="n">
        <f aca="false">$B$5/100*E8504*2_Girdiler!$B$14*2_Girdiler!$B$15*2_Girdiler!$B$16</f>
        <v>2.37717742444612</v>
      </c>
      <c r="G8504" s="16" t="n">
        <f aca="false">MIN(MATCH(F8504,2_Girdiler!$B$20:$I$20,1),7)</f>
        <v>1</v>
      </c>
      <c r="H8504" s="16" t="n">
        <f aca="false">IF(F8504&gt;=40,2_Girdiler!$I$21+(F8504-40)*(2_Girdiler!$I$21-2_Girdiler!$H$21)/(2_Girdiler!$I$20-2_Girdiler!$H$20),INDEX(2_Girdiler!$B$21:$I$21,G8504)+(F8504-INDEX(2_Girdiler!$B$20:$I$20,G8504))*(INDEX(2_Girdiler!$B$21:$I$21,G8504+1)-INDEX(2_Girdiler!$B$21:$I$21,G8504))/(INDEX(2_Girdiler!$B$20:$I$20,G8504+1)-INDEX(2_Girdiler!$B$20:$I$20,G8504)))</f>
        <v>5.22979033378147</v>
      </c>
      <c r="I8504" s="16" t="n">
        <f aca="false">H8504/2_Girdiler!$B$17</f>
        <v>2.09526856321373</v>
      </c>
      <c r="J8504" s="16" t="n">
        <f aca="false">D8504+I8504</f>
        <v>20.7735530839231</v>
      </c>
    </row>
    <row r="8505" customFormat="false" ht="15" hidden="false" customHeight="false" outlineLevel="0" collapsed="false">
      <c r="A8505" s="0" t="n">
        <v>8493</v>
      </c>
      <c r="B8505" s="7" t="n">
        <v>0.314575</v>
      </c>
      <c r="C8505" s="7" t="n">
        <v>0.898897</v>
      </c>
      <c r="D8505" s="16" t="n">
        <f aca="false">LOGINV(B8505,$B$7,$C$7)</f>
        <v>10.3461906392254</v>
      </c>
      <c r="E8505" s="16" t="n">
        <f aca="false">LOGINV(C8505,$B$8,$C$8)</f>
        <v>248.745399648678</v>
      </c>
      <c r="F8505" s="16" t="n">
        <f aca="false">$B$5/100*E8505*2_Girdiler!$B$14*2_Girdiler!$B$15*2_Girdiler!$B$16</f>
        <v>6.25843425516073</v>
      </c>
      <c r="G8505" s="16" t="n">
        <f aca="false">MIN(MATCH(F8505,2_Girdiler!$B$20:$I$20,1),7)</f>
        <v>2</v>
      </c>
      <c r="H8505" s="16" t="n">
        <f aca="false">IF(F8505&gt;=40,2_Girdiler!$I$21+(F8505-40)*(2_Girdiler!$I$21-2_Girdiler!$H$21)/(2_Girdiler!$I$20-2_Girdiler!$H$20),INDEX(2_Girdiler!$B$21:$I$21,G8505)+(F8505-INDEX(2_Girdiler!$B$20:$I$20,G8505))*(INDEX(2_Girdiler!$B$21:$I$21,G8505+1)-INDEX(2_Girdiler!$B$21:$I$21,G8505))/(INDEX(2_Girdiler!$B$20:$I$20,G8505+1)-INDEX(2_Girdiler!$B$20:$I$20,G8505)))</f>
        <v>13.0134948082572</v>
      </c>
      <c r="I8505" s="16" t="n">
        <f aca="false">H8505/2_Girdiler!$B$17</f>
        <v>5.21373990715432</v>
      </c>
      <c r="J8505" s="16" t="n">
        <f aca="false">D8505+I8505</f>
        <v>15.5599305463797</v>
      </c>
    </row>
    <row r="8506" customFormat="false" ht="15" hidden="false" customHeight="false" outlineLevel="0" collapsed="false">
      <c r="A8506" s="0" t="n">
        <v>8494</v>
      </c>
      <c r="B8506" s="7" t="n">
        <v>0.997226</v>
      </c>
      <c r="C8506" s="7" t="n">
        <v>0.848119</v>
      </c>
      <c r="D8506" s="16" t="n">
        <f aca="false">LOGINV(B8506,$B$7,$C$7)</f>
        <v>63.540225329063</v>
      </c>
      <c r="E8506" s="16" t="n">
        <f aca="false">LOGINV(C8506,$B$8,$C$8)</f>
        <v>212.100637539842</v>
      </c>
      <c r="F8506" s="16" t="n">
        <f aca="false">$B$5/100*E8506*2_Girdiler!$B$14*2_Girdiler!$B$15*2_Girdiler!$B$16</f>
        <v>5.33645204050243</v>
      </c>
      <c r="G8506" s="16" t="n">
        <f aca="false">MIN(MATCH(F8506,2_Girdiler!$B$20:$I$20,1),7)</f>
        <v>2</v>
      </c>
      <c r="H8506" s="16" t="n">
        <f aca="false">IF(F8506&gt;=40,2_Girdiler!$I$21+(F8506-40)*(2_Girdiler!$I$21-2_Girdiler!$H$21)/(2_Girdiler!$I$20-2_Girdiler!$H$20),INDEX(2_Girdiler!$B$21:$I$21,G8506)+(F8506-INDEX(2_Girdiler!$B$20:$I$20,G8506))*(INDEX(2_Girdiler!$B$21:$I$21,G8506+1)-INDEX(2_Girdiler!$B$21:$I$21,G8506))/(INDEX(2_Girdiler!$B$20:$I$20,G8506+1)-INDEX(2_Girdiler!$B$20:$I$20,G8506)))</f>
        <v>11.5383232648039</v>
      </c>
      <c r="I8506" s="16" t="n">
        <f aca="false">H8506/2_Girdiler!$B$17</f>
        <v>4.62272566698874</v>
      </c>
      <c r="J8506" s="16" t="n">
        <f aca="false">D8506+I8506</f>
        <v>68.1629509960517</v>
      </c>
    </row>
    <row r="8507" customFormat="false" ht="15" hidden="false" customHeight="false" outlineLevel="0" collapsed="false">
      <c r="A8507" s="0" t="n">
        <v>8495</v>
      </c>
      <c r="B8507" s="7" t="n">
        <v>0.080877</v>
      </c>
      <c r="C8507" s="7" t="n">
        <v>0.558534</v>
      </c>
      <c r="D8507" s="16" t="n">
        <f aca="false">LOGINV(B8507,$B$7,$C$7)</f>
        <v>6.20830398565553</v>
      </c>
      <c r="E8507" s="16" t="n">
        <f aca="false">LOGINV(C8507,$B$8,$C$8)</f>
        <v>120.094767790994</v>
      </c>
      <c r="F8507" s="16" t="n">
        <f aca="false">$B$5/100*E8507*2_Girdiler!$B$14*2_Girdiler!$B$15*2_Girdiler!$B$16</f>
        <v>3.02158435762141</v>
      </c>
      <c r="G8507" s="16" t="n">
        <f aca="false">MIN(MATCH(F8507,2_Girdiler!$B$20:$I$20,1),7)</f>
        <v>1</v>
      </c>
      <c r="H8507" s="16" t="n">
        <f aca="false">IF(F8507&gt;=40,2_Girdiler!$I$21+(F8507-40)*(2_Girdiler!$I$21-2_Girdiler!$H$21)/(2_Girdiler!$I$20-2_Girdiler!$H$20),INDEX(2_Girdiler!$B$21:$I$21,G8507)+(F8507-INDEX(2_Girdiler!$B$20:$I$20,G8507))*(INDEX(2_Girdiler!$B$21:$I$21,G8507+1)-INDEX(2_Girdiler!$B$21:$I$21,G8507))/(INDEX(2_Girdiler!$B$20:$I$20,G8507+1)-INDEX(2_Girdiler!$B$20:$I$20,G8507)))</f>
        <v>6.6474855867671</v>
      </c>
      <c r="I8507" s="16" t="n">
        <f aca="false">H8507/2_Girdiler!$B$17</f>
        <v>2.66325544341631</v>
      </c>
      <c r="J8507" s="16" t="n">
        <f aca="false">D8507+I8507</f>
        <v>8.87155942907184</v>
      </c>
    </row>
    <row r="8508" customFormat="false" ht="15" hidden="false" customHeight="false" outlineLevel="0" collapsed="false">
      <c r="A8508" s="0" t="n">
        <v>8496</v>
      </c>
      <c r="B8508" s="7" t="n">
        <v>0.3629</v>
      </c>
      <c r="C8508" s="7" t="n">
        <v>0.34607</v>
      </c>
      <c r="D8508" s="16" t="n">
        <f aca="false">LOGINV(B8508,$B$7,$C$7)</f>
        <v>11.1374114933671</v>
      </c>
      <c r="E8508" s="16" t="n">
        <f aca="false">LOGINV(C8508,$B$8,$C$8)</f>
        <v>84.5752517881756</v>
      </c>
      <c r="F8508" s="16" t="n">
        <f aca="false">$B$5/100*E8508*2_Girdiler!$B$14*2_Girdiler!$B$15*2_Girdiler!$B$16</f>
        <v>2.1279133349905</v>
      </c>
      <c r="G8508" s="16" t="n">
        <f aca="false">MIN(MATCH(F8508,2_Girdiler!$B$20:$I$20,1),7)</f>
        <v>1</v>
      </c>
      <c r="H8508" s="16" t="n">
        <f aca="false">IF(F8508&gt;=40,2_Girdiler!$I$21+(F8508-40)*(2_Girdiler!$I$21-2_Girdiler!$H$21)/(2_Girdiler!$I$20-2_Girdiler!$H$20),INDEX(2_Girdiler!$B$21:$I$21,G8508)+(F8508-INDEX(2_Girdiler!$B$20:$I$20,G8508))*(INDEX(2_Girdiler!$B$21:$I$21,G8508+1)-INDEX(2_Girdiler!$B$21:$I$21,G8508))/(INDEX(2_Girdiler!$B$20:$I$20,G8508+1)-INDEX(2_Girdiler!$B$20:$I$20,G8508)))</f>
        <v>4.6814093369791</v>
      </c>
      <c r="I8508" s="16" t="n">
        <f aca="false">H8508/2_Girdiler!$B$17</f>
        <v>1.87556463821278</v>
      </c>
      <c r="J8508" s="16" t="n">
        <f aca="false">D8508+I8508</f>
        <v>13.0129761315799</v>
      </c>
    </row>
    <row r="8509" customFormat="false" ht="15" hidden="false" customHeight="false" outlineLevel="0" collapsed="false">
      <c r="A8509" s="0" t="n">
        <v>8497</v>
      </c>
      <c r="B8509" s="7" t="n">
        <v>0.642557</v>
      </c>
      <c r="C8509" s="7" t="n">
        <v>0.358043</v>
      </c>
      <c r="D8509" s="16" t="n">
        <f aca="false">LOGINV(B8509,$B$7,$C$7)</f>
        <v>16.6002760388891</v>
      </c>
      <c r="E8509" s="16" t="n">
        <f aca="false">LOGINV(C8509,$B$8,$C$8)</f>
        <v>86.3547801599783</v>
      </c>
      <c r="F8509" s="16" t="n">
        <f aca="false">$B$5/100*E8509*2_Girdiler!$B$14*2_Girdiler!$B$15*2_Girdiler!$B$16</f>
        <v>2.17268626882505</v>
      </c>
      <c r="G8509" s="16" t="n">
        <f aca="false">MIN(MATCH(F8509,2_Girdiler!$B$20:$I$20,1),7)</f>
        <v>1</v>
      </c>
      <c r="H8509" s="16" t="n">
        <f aca="false">IF(F8509&gt;=40,2_Girdiler!$I$21+(F8509-40)*(2_Girdiler!$I$21-2_Girdiler!$H$21)/(2_Girdiler!$I$20-2_Girdiler!$H$20),INDEX(2_Girdiler!$B$21:$I$21,G8509)+(F8509-INDEX(2_Girdiler!$B$20:$I$20,G8509))*(INDEX(2_Girdiler!$B$21:$I$21,G8509+1)-INDEX(2_Girdiler!$B$21:$I$21,G8509))/(INDEX(2_Girdiler!$B$20:$I$20,G8509+1)-INDEX(2_Girdiler!$B$20:$I$20,G8509)))</f>
        <v>4.77990979141512</v>
      </c>
      <c r="I8509" s="16" t="n">
        <f aca="false">H8509/2_Girdiler!$B$17</f>
        <v>1.91502796130413</v>
      </c>
      <c r="J8509" s="16" t="n">
        <f aca="false">D8509+I8509</f>
        <v>18.5153040001933</v>
      </c>
    </row>
    <row r="8510" customFormat="false" ht="15" hidden="false" customHeight="false" outlineLevel="0" collapsed="false">
      <c r="A8510" s="0" t="n">
        <v>8498</v>
      </c>
      <c r="B8510" s="7" t="n">
        <v>0.194045</v>
      </c>
      <c r="C8510" s="7" t="n">
        <v>0.211295</v>
      </c>
      <c r="D8510" s="16" t="n">
        <f aca="false">LOGINV(B8510,$B$7,$C$7)</f>
        <v>8.37051721341176</v>
      </c>
      <c r="E8510" s="16" t="n">
        <f aca="false">LOGINV(C8510,$B$8,$C$8)</f>
        <v>65.0775367803352</v>
      </c>
      <c r="F8510" s="16" t="n">
        <f aca="false">$B$5/100*E8510*2_Girdiler!$B$14*2_Girdiler!$B$15*2_Girdiler!$B$16</f>
        <v>1.63735082539323</v>
      </c>
      <c r="G8510" s="16" t="n">
        <f aca="false">MIN(MATCH(F8510,2_Girdiler!$B$20:$I$20,1),7)</f>
        <v>1</v>
      </c>
      <c r="H8510" s="16" t="n">
        <f aca="false">IF(F8510&gt;=40,2_Girdiler!$I$21+(F8510-40)*(2_Girdiler!$I$21-2_Girdiler!$H$21)/(2_Girdiler!$I$20-2_Girdiler!$H$20),INDEX(2_Girdiler!$B$21:$I$21,G8510)+(F8510-INDEX(2_Girdiler!$B$20:$I$20,G8510))*(INDEX(2_Girdiler!$B$21:$I$21,G8510+1)-INDEX(2_Girdiler!$B$21:$I$21,G8510))/(INDEX(2_Girdiler!$B$20:$I$20,G8510+1)-INDEX(2_Girdiler!$B$20:$I$20,G8510)))</f>
        <v>3.60217181586511</v>
      </c>
      <c r="I8510" s="16" t="n">
        <f aca="false">H8510/2_Girdiler!$B$17</f>
        <v>1.44317781084339</v>
      </c>
      <c r="J8510" s="16" t="n">
        <f aca="false">D8510+I8510</f>
        <v>9.81369502425515</v>
      </c>
    </row>
    <row r="8511" customFormat="false" ht="15" hidden="false" customHeight="false" outlineLevel="0" collapsed="false">
      <c r="A8511" s="0" t="n">
        <v>8499</v>
      </c>
      <c r="B8511" s="7" t="n">
        <v>0.130562</v>
      </c>
      <c r="C8511" s="7" t="n">
        <v>0.533847</v>
      </c>
      <c r="D8511" s="16" t="n">
        <f aca="false">LOGINV(B8511,$B$7,$C$7)</f>
        <v>7.23860268495999</v>
      </c>
      <c r="E8511" s="16" t="n">
        <f aca="false">LOGINV(C8511,$B$8,$C$8)</f>
        <v>115.360310312717</v>
      </c>
      <c r="F8511" s="16" t="n">
        <f aca="false">$B$5/100*E8511*2_Girdiler!$B$14*2_Girdiler!$B$15*2_Girdiler!$B$16</f>
        <v>2.90246540746795</v>
      </c>
      <c r="G8511" s="16" t="n">
        <f aca="false">MIN(MATCH(F8511,2_Girdiler!$B$20:$I$20,1),7)</f>
        <v>1</v>
      </c>
      <c r="H8511" s="16" t="n">
        <f aca="false">IF(F8511&gt;=40,2_Girdiler!$I$21+(F8511-40)*(2_Girdiler!$I$21-2_Girdiler!$H$21)/(2_Girdiler!$I$20-2_Girdiler!$H$20),INDEX(2_Girdiler!$B$21:$I$21,G8511)+(F8511-INDEX(2_Girdiler!$B$20:$I$20,G8511))*(INDEX(2_Girdiler!$B$21:$I$21,G8511+1)-INDEX(2_Girdiler!$B$21:$I$21,G8511))/(INDEX(2_Girdiler!$B$20:$I$20,G8511+1)-INDEX(2_Girdiler!$B$20:$I$20,G8511)))</f>
        <v>6.3854238964295</v>
      </c>
      <c r="I8511" s="16" t="n">
        <f aca="false">H8511/2_Girdiler!$B$17</f>
        <v>2.55826277901823</v>
      </c>
      <c r="J8511" s="16" t="n">
        <f aca="false">D8511+I8511</f>
        <v>9.79686546397821</v>
      </c>
    </row>
    <row r="8512" customFormat="false" ht="15" hidden="false" customHeight="false" outlineLevel="0" collapsed="false">
      <c r="A8512" s="0" t="n">
        <v>8500</v>
      </c>
      <c r="B8512" s="7" t="n">
        <v>0.481896</v>
      </c>
      <c r="C8512" s="7" t="n">
        <v>0.882641</v>
      </c>
      <c r="D8512" s="16" t="n">
        <f aca="false">LOGINV(B8512,$B$7,$C$7)</f>
        <v>13.2036921776164</v>
      </c>
      <c r="E8512" s="16" t="n">
        <f aca="false">LOGINV(C8512,$B$8,$C$8)</f>
        <v>235.161423647671</v>
      </c>
      <c r="F8512" s="16" t="n">
        <f aca="false">$B$5/100*E8512*2_Girdiler!$B$14*2_Girdiler!$B$15*2_Girdiler!$B$16</f>
        <v>5.91666141897541</v>
      </c>
      <c r="G8512" s="16" t="n">
        <f aca="false">MIN(MATCH(F8512,2_Girdiler!$B$20:$I$20,1),7)</f>
        <v>2</v>
      </c>
      <c r="H8512" s="16" t="n">
        <f aca="false">IF(F8512&gt;=40,2_Girdiler!$I$21+(F8512-40)*(2_Girdiler!$I$21-2_Girdiler!$H$21)/(2_Girdiler!$I$20-2_Girdiler!$H$20),INDEX(2_Girdiler!$B$21:$I$21,G8512)+(F8512-INDEX(2_Girdiler!$B$20:$I$20,G8512))*(INDEX(2_Girdiler!$B$21:$I$21,G8512+1)-INDEX(2_Girdiler!$B$21:$I$21,G8512))/(INDEX(2_Girdiler!$B$20:$I$20,G8512+1)-INDEX(2_Girdiler!$B$20:$I$20,G8512)))</f>
        <v>12.4666582703607</v>
      </c>
      <c r="I8512" s="16" t="n">
        <f aca="false">H8512/2_Girdiler!$B$17</f>
        <v>4.99465475575347</v>
      </c>
      <c r="J8512" s="16" t="n">
        <f aca="false">D8512+I8512</f>
        <v>18.1983469333698</v>
      </c>
    </row>
    <row r="8513" customFormat="false" ht="15" hidden="false" customHeight="false" outlineLevel="0" collapsed="false">
      <c r="A8513" s="0" t="n">
        <v>8501</v>
      </c>
      <c r="B8513" s="7" t="n">
        <v>0.986793</v>
      </c>
      <c r="C8513" s="7" t="n">
        <v>0.377119</v>
      </c>
      <c r="D8513" s="16" t="n">
        <f aca="false">LOGINV(B8513,$B$7,$C$7)</f>
        <v>46.6777288052027</v>
      </c>
      <c r="E8513" s="16" t="n">
        <f aca="false">LOGINV(C8513,$B$8,$C$8)</f>
        <v>89.2241143190831</v>
      </c>
      <c r="F8513" s="16" t="n">
        <f aca="false">$B$5/100*E8513*2_Girdiler!$B$14*2_Girdiler!$B$15*2_Girdiler!$B$16</f>
        <v>2.24487871626813</v>
      </c>
      <c r="G8513" s="16" t="n">
        <f aca="false">MIN(MATCH(F8513,2_Girdiler!$B$20:$I$20,1),7)</f>
        <v>1</v>
      </c>
      <c r="H8513" s="16" t="n">
        <f aca="false">IF(F8513&gt;=40,2_Girdiler!$I$21+(F8513-40)*(2_Girdiler!$I$21-2_Girdiler!$H$21)/(2_Girdiler!$I$20-2_Girdiler!$H$20),INDEX(2_Girdiler!$B$21:$I$21,G8513)+(F8513-INDEX(2_Girdiler!$B$20:$I$20,G8513))*(INDEX(2_Girdiler!$B$21:$I$21,G8513+1)-INDEX(2_Girdiler!$B$21:$I$21,G8513))/(INDEX(2_Girdiler!$B$20:$I$20,G8513+1)-INDEX(2_Girdiler!$B$20:$I$20,G8513)))</f>
        <v>4.93873317578989</v>
      </c>
      <c r="I8513" s="16" t="n">
        <f aca="false">H8513/2_Girdiler!$B$17</f>
        <v>1.97865912491582</v>
      </c>
      <c r="J8513" s="16" t="n">
        <f aca="false">D8513+I8513</f>
        <v>48.6563879301185</v>
      </c>
    </row>
    <row r="8514" customFormat="false" ht="15" hidden="false" customHeight="false" outlineLevel="0" collapsed="false">
      <c r="A8514" s="0" t="n">
        <v>8502</v>
      </c>
      <c r="B8514" s="7" t="n">
        <v>0.291646</v>
      </c>
      <c r="C8514" s="7" t="n">
        <v>0.753863</v>
      </c>
      <c r="D8514" s="16" t="n">
        <f aca="false">LOGINV(B8514,$B$7,$C$7)</f>
        <v>9.97438309733164</v>
      </c>
      <c r="E8514" s="16" t="n">
        <f aca="false">LOGINV(C8514,$B$8,$C$8)</f>
        <v>170.1178899784</v>
      </c>
      <c r="F8514" s="16" t="n">
        <f aca="false">$B$5/100*E8514*2_Girdiler!$B$14*2_Girdiler!$B$15*2_Girdiler!$B$16</f>
        <v>4.28016611185654</v>
      </c>
      <c r="G8514" s="16" t="n">
        <f aca="false">MIN(MATCH(F8514,2_Girdiler!$B$20:$I$20,1),7)</f>
        <v>1</v>
      </c>
      <c r="H8514" s="16" t="n">
        <f aca="false">IF(F8514&gt;=40,2_Girdiler!$I$21+(F8514-40)*(2_Girdiler!$I$21-2_Girdiler!$H$21)/(2_Girdiler!$I$20-2_Girdiler!$H$20),INDEX(2_Girdiler!$B$21:$I$21,G8514)+(F8514-INDEX(2_Girdiler!$B$20:$I$20,G8514))*(INDEX(2_Girdiler!$B$21:$I$21,G8514+1)-INDEX(2_Girdiler!$B$21:$I$21,G8514))/(INDEX(2_Girdiler!$B$20:$I$20,G8514+1)-INDEX(2_Girdiler!$B$20:$I$20,G8514)))</f>
        <v>9.41636544608438</v>
      </c>
      <c r="I8514" s="16" t="n">
        <f aca="false">H8514/2_Girdiler!$B$17</f>
        <v>3.77258231012996</v>
      </c>
      <c r="J8514" s="16" t="n">
        <f aca="false">D8514+I8514</f>
        <v>13.7469654074616</v>
      </c>
    </row>
    <row r="8515" customFormat="false" ht="15" hidden="false" customHeight="false" outlineLevel="0" collapsed="false">
      <c r="A8515" s="0" t="n">
        <v>8503</v>
      </c>
      <c r="B8515" s="7" t="n">
        <v>0.896096</v>
      </c>
      <c r="C8515" s="7" t="n">
        <v>0.701102</v>
      </c>
      <c r="D8515" s="16" t="n">
        <f aca="false">LOGINV(B8515,$B$7,$C$7)</f>
        <v>27.3279458494232</v>
      </c>
      <c r="E8515" s="16" t="n">
        <f aca="false">LOGINV(C8515,$B$8,$C$8)</f>
        <v>153.511764069203</v>
      </c>
      <c r="F8515" s="16" t="n">
        <f aca="false">$B$5/100*E8515*2_Girdiler!$B$14*2_Girdiler!$B$15*2_Girdiler!$B$16</f>
        <v>3.86235598398116</v>
      </c>
      <c r="G8515" s="16" t="n">
        <f aca="false">MIN(MATCH(F8515,2_Girdiler!$B$20:$I$20,1),7)</f>
        <v>1</v>
      </c>
      <c r="H8515" s="16" t="n">
        <f aca="false">IF(F8515&gt;=40,2_Girdiler!$I$21+(F8515-40)*(2_Girdiler!$I$21-2_Girdiler!$H$21)/(2_Girdiler!$I$20-2_Girdiler!$H$20),INDEX(2_Girdiler!$B$21:$I$21,G8515)+(F8515-INDEX(2_Girdiler!$B$20:$I$20,G8515))*(INDEX(2_Girdiler!$B$21:$I$21,G8515+1)-INDEX(2_Girdiler!$B$21:$I$21,G8515))/(INDEX(2_Girdiler!$B$20:$I$20,G8515+1)-INDEX(2_Girdiler!$B$20:$I$20,G8515)))</f>
        <v>8.49718316475855</v>
      </c>
      <c r="I8515" s="16" t="n">
        <f aca="false">H8515/2_Girdiler!$B$17</f>
        <v>3.40432017818852</v>
      </c>
      <c r="J8515" s="16" t="n">
        <f aca="false">D8515+I8515</f>
        <v>30.7322660276117</v>
      </c>
    </row>
    <row r="8516" customFormat="false" ht="15" hidden="false" customHeight="false" outlineLevel="0" collapsed="false">
      <c r="A8516" s="0" t="n">
        <v>8504</v>
      </c>
      <c r="B8516" s="7" t="n">
        <v>0.9017</v>
      </c>
      <c r="C8516" s="7" t="n">
        <v>0.484125</v>
      </c>
      <c r="D8516" s="16" t="n">
        <f aca="false">LOGINV(B8516,$B$7,$C$7)</f>
        <v>27.8148511021822</v>
      </c>
      <c r="E8516" s="16" t="n">
        <f aca="false">LOGINV(C8516,$B$8,$C$8)</f>
        <v>106.435173449929</v>
      </c>
      <c r="F8516" s="16" t="n">
        <f aca="false">$B$5/100*E8516*2_Girdiler!$B$14*2_Girdiler!$B$15*2_Girdiler!$B$16</f>
        <v>2.67790896400022</v>
      </c>
      <c r="G8516" s="16" t="n">
        <f aca="false">MIN(MATCH(F8516,2_Girdiler!$B$20:$I$20,1),7)</f>
        <v>1</v>
      </c>
      <c r="H8516" s="16" t="n">
        <f aca="false">IF(F8516&gt;=40,2_Girdiler!$I$21+(F8516-40)*(2_Girdiler!$I$21-2_Girdiler!$H$21)/(2_Girdiler!$I$20-2_Girdiler!$H$20),INDEX(2_Girdiler!$B$21:$I$21,G8516)+(F8516-INDEX(2_Girdiler!$B$20:$I$20,G8516))*(INDEX(2_Girdiler!$B$21:$I$21,G8516+1)-INDEX(2_Girdiler!$B$21:$I$21,G8516))/(INDEX(2_Girdiler!$B$20:$I$20,G8516+1)-INDEX(2_Girdiler!$B$20:$I$20,G8516)))</f>
        <v>5.89139972080048</v>
      </c>
      <c r="I8516" s="16" t="n">
        <f aca="false">H8516/2_Girdiler!$B$17</f>
        <v>2.36033642660275</v>
      </c>
      <c r="J8516" s="16" t="n">
        <f aca="false">D8516+I8516</f>
        <v>30.1751875287849</v>
      </c>
    </row>
    <row r="8517" customFormat="false" ht="15" hidden="false" customHeight="false" outlineLevel="0" collapsed="false">
      <c r="A8517" s="0" t="n">
        <v>8505</v>
      </c>
      <c r="B8517" s="7" t="n">
        <v>0.975675</v>
      </c>
      <c r="C8517" s="7" t="n">
        <v>0.185322</v>
      </c>
      <c r="D8517" s="16" t="n">
        <f aca="false">LOGINV(B8517,$B$7,$C$7)</f>
        <v>40.6417407996855</v>
      </c>
      <c r="E8517" s="16" t="n">
        <f aca="false">LOGINV(C8517,$B$8,$C$8)</f>
        <v>61.2726634821214</v>
      </c>
      <c r="F8517" s="16" t="n">
        <f aca="false">$B$5/100*E8517*2_Girdiler!$B$14*2_Girdiler!$B$15*2_Girdiler!$B$16</f>
        <v>1.54162021321018</v>
      </c>
      <c r="G8517" s="16" t="n">
        <f aca="false">MIN(MATCH(F8517,2_Girdiler!$B$20:$I$20,1),7)</f>
        <v>1</v>
      </c>
      <c r="H8517" s="16" t="n">
        <f aca="false">IF(F8517&gt;=40,2_Girdiler!$I$21+(F8517-40)*(2_Girdiler!$I$21-2_Girdiler!$H$21)/(2_Girdiler!$I$20-2_Girdiler!$H$20),INDEX(2_Girdiler!$B$21:$I$21,G8517)+(F8517-INDEX(2_Girdiler!$B$20:$I$20,G8517))*(INDEX(2_Girdiler!$B$21:$I$21,G8517+1)-INDEX(2_Girdiler!$B$21:$I$21,G8517))/(INDEX(2_Girdiler!$B$20:$I$20,G8517+1)-INDEX(2_Girdiler!$B$20:$I$20,G8517)))</f>
        <v>3.39156446906239</v>
      </c>
      <c r="I8517" s="16" t="n">
        <f aca="false">H8517/2_Girdiler!$B$17</f>
        <v>1.35879986741281</v>
      </c>
      <c r="J8517" s="16" t="n">
        <f aca="false">D8517+I8517</f>
        <v>42.0005406670983</v>
      </c>
    </row>
    <row r="8518" customFormat="false" ht="15" hidden="false" customHeight="false" outlineLevel="0" collapsed="false">
      <c r="A8518" s="0" t="n">
        <v>8506</v>
      </c>
      <c r="B8518" s="7" t="n">
        <v>0.496533</v>
      </c>
      <c r="C8518" s="7" t="n">
        <v>0.30743</v>
      </c>
      <c r="D8518" s="16" t="n">
        <f aca="false">LOGINV(B8518,$B$7,$C$7)</f>
        <v>13.4766137083266</v>
      </c>
      <c r="E8518" s="16" t="n">
        <f aca="false">LOGINV(C8518,$B$8,$C$8)</f>
        <v>78.9209608676156</v>
      </c>
      <c r="F8518" s="16" t="n">
        <f aca="false">$B$5/100*E8518*2_Girdiler!$B$14*2_Girdiler!$B$15*2_Girdiler!$B$16</f>
        <v>1.98565137542921</v>
      </c>
      <c r="G8518" s="16" t="n">
        <f aca="false">MIN(MATCH(F8518,2_Girdiler!$B$20:$I$20,1),7)</f>
        <v>1</v>
      </c>
      <c r="H8518" s="16" t="n">
        <f aca="false">IF(F8518&gt;=40,2_Girdiler!$I$21+(F8518-40)*(2_Girdiler!$I$21-2_Girdiler!$H$21)/(2_Girdiler!$I$20-2_Girdiler!$H$20),INDEX(2_Girdiler!$B$21:$I$21,G8518)+(F8518-INDEX(2_Girdiler!$B$20:$I$20,G8518))*(INDEX(2_Girdiler!$B$21:$I$21,G8518+1)-INDEX(2_Girdiler!$B$21:$I$21,G8518))/(INDEX(2_Girdiler!$B$20:$I$20,G8518+1)-INDEX(2_Girdiler!$B$20:$I$20,G8518)))</f>
        <v>4.36843302594426</v>
      </c>
      <c r="I8518" s="16" t="n">
        <f aca="false">H8518/2_Girdiler!$B$17</f>
        <v>1.75017348795844</v>
      </c>
      <c r="J8518" s="16" t="n">
        <f aca="false">D8518+I8518</f>
        <v>15.2267871962851</v>
      </c>
    </row>
    <row r="8519" customFormat="false" ht="15" hidden="false" customHeight="false" outlineLevel="0" collapsed="false">
      <c r="A8519" s="0" t="n">
        <v>8507</v>
      </c>
      <c r="B8519" s="7" t="n">
        <v>0.157401</v>
      </c>
      <c r="C8519" s="7" t="n">
        <v>0.765037</v>
      </c>
      <c r="D8519" s="16" t="n">
        <f aca="false">LOGINV(B8519,$B$7,$C$7)</f>
        <v>7.73304877368299</v>
      </c>
      <c r="E8519" s="16" t="n">
        <f aca="false">LOGINV(C8519,$B$8,$C$8)</f>
        <v>174.106472722131</v>
      </c>
      <c r="F8519" s="16" t="n">
        <f aca="false">$B$5/100*E8519*2_Girdiler!$B$14*2_Girdiler!$B$15*2_Girdiler!$B$16</f>
        <v>4.38051885368883</v>
      </c>
      <c r="G8519" s="16" t="n">
        <f aca="false">MIN(MATCH(F8519,2_Girdiler!$B$20:$I$20,1),7)</f>
        <v>1</v>
      </c>
      <c r="H8519" s="16" t="n">
        <f aca="false">IF(F8519&gt;=40,2_Girdiler!$I$21+(F8519-40)*(2_Girdiler!$I$21-2_Girdiler!$H$21)/(2_Girdiler!$I$20-2_Girdiler!$H$20),INDEX(2_Girdiler!$B$21:$I$21,G8519)+(F8519-INDEX(2_Girdiler!$B$20:$I$20,G8519))*(INDEX(2_Girdiler!$B$21:$I$21,G8519+1)-INDEX(2_Girdiler!$B$21:$I$21,G8519))/(INDEX(2_Girdiler!$B$20:$I$20,G8519+1)-INDEX(2_Girdiler!$B$20:$I$20,G8519)))</f>
        <v>9.63714147811542</v>
      </c>
      <c r="I8519" s="16" t="n">
        <f aca="false">H8519/2_Girdiler!$B$17</f>
        <v>3.86103424603983</v>
      </c>
      <c r="J8519" s="16" t="n">
        <f aca="false">D8519+I8519</f>
        <v>11.5940830197228</v>
      </c>
    </row>
    <row r="8520" customFormat="false" ht="15" hidden="false" customHeight="false" outlineLevel="0" collapsed="false">
      <c r="A8520" s="0" t="n">
        <v>8508</v>
      </c>
      <c r="B8520" s="7" t="n">
        <v>0.721769</v>
      </c>
      <c r="C8520" s="7" t="n">
        <v>0.705902</v>
      </c>
      <c r="D8520" s="16" t="n">
        <f aca="false">LOGINV(B8520,$B$7,$C$7)</f>
        <v>18.7953514362695</v>
      </c>
      <c r="E8520" s="16" t="n">
        <f aca="false">LOGINV(C8520,$B$8,$C$8)</f>
        <v>154.893287320425</v>
      </c>
      <c r="F8520" s="16" t="n">
        <f aca="false">$B$5/100*E8520*2_Girdiler!$B$14*2_Girdiler!$B$15*2_Girdiler!$B$16</f>
        <v>3.89711510898188</v>
      </c>
      <c r="G8520" s="16" t="n">
        <f aca="false">MIN(MATCH(F8520,2_Girdiler!$B$20:$I$20,1),7)</f>
        <v>1</v>
      </c>
      <c r="H8520" s="16" t="n">
        <f aca="false">IF(F8520&gt;=40,2_Girdiler!$I$21+(F8520-40)*(2_Girdiler!$I$21-2_Girdiler!$H$21)/(2_Girdiler!$I$20-2_Girdiler!$H$20),INDEX(2_Girdiler!$B$21:$I$21,G8520)+(F8520-INDEX(2_Girdiler!$B$20:$I$20,G8520))*(INDEX(2_Girdiler!$B$21:$I$21,G8520+1)-INDEX(2_Girdiler!$B$21:$I$21,G8520))/(INDEX(2_Girdiler!$B$20:$I$20,G8520+1)-INDEX(2_Girdiler!$B$20:$I$20,G8520)))</f>
        <v>8.57365323976014</v>
      </c>
      <c r="I8520" s="16" t="n">
        <f aca="false">H8520/2_Girdiler!$B$17</f>
        <v>3.434957227468</v>
      </c>
      <c r="J8520" s="16" t="n">
        <f aca="false">D8520+I8520</f>
        <v>22.2303086637375</v>
      </c>
    </row>
    <row r="8521" customFormat="false" ht="15" hidden="false" customHeight="false" outlineLevel="0" collapsed="false">
      <c r="A8521" s="0" t="n">
        <v>8509</v>
      </c>
      <c r="B8521" s="7" t="n">
        <v>0.580647</v>
      </c>
      <c r="C8521" s="7" t="n">
        <v>0.852302</v>
      </c>
      <c r="D8521" s="16" t="n">
        <f aca="false">LOGINV(B8521,$B$7,$C$7)</f>
        <v>15.1690653156716</v>
      </c>
      <c r="E8521" s="16" t="n">
        <f aca="false">LOGINV(C8521,$B$8,$C$8)</f>
        <v>214.573608645816</v>
      </c>
      <c r="F8521" s="16" t="n">
        <f aca="false">$B$5/100*E8521*2_Girdiler!$B$14*2_Girdiler!$B$15*2_Girdiler!$B$16</f>
        <v>5.39867199352874</v>
      </c>
      <c r="G8521" s="16" t="n">
        <f aca="false">MIN(MATCH(F8521,2_Girdiler!$B$20:$I$20,1),7)</f>
        <v>2</v>
      </c>
      <c r="H8521" s="16" t="n">
        <f aca="false">IF(F8521&gt;=40,2_Girdiler!$I$21+(F8521-40)*(2_Girdiler!$I$21-2_Girdiler!$H$21)/(2_Girdiler!$I$20-2_Girdiler!$H$20),INDEX(2_Girdiler!$B$21:$I$21,G8521)+(F8521-INDEX(2_Girdiler!$B$20:$I$20,G8521))*(INDEX(2_Girdiler!$B$21:$I$21,G8521+1)-INDEX(2_Girdiler!$B$21:$I$21,G8521))/(INDEX(2_Girdiler!$B$20:$I$20,G8521+1)-INDEX(2_Girdiler!$B$20:$I$20,G8521)))</f>
        <v>11.637875189646</v>
      </c>
      <c r="I8521" s="16" t="n">
        <f aca="false">H8521/2_Girdiler!$B$17</f>
        <v>4.66261025226201</v>
      </c>
      <c r="J8521" s="16" t="n">
        <f aca="false">D8521+I8521</f>
        <v>19.8316755679336</v>
      </c>
    </row>
    <row r="8522" customFormat="false" ht="15" hidden="false" customHeight="false" outlineLevel="0" collapsed="false">
      <c r="A8522" s="0" t="n">
        <v>8510</v>
      </c>
      <c r="B8522" s="7" t="n">
        <v>0.098399</v>
      </c>
      <c r="C8522" s="7" t="n">
        <v>0.070541</v>
      </c>
      <c r="D8522" s="16" t="n">
        <f aca="false">LOGINV(B8522,$B$7,$C$7)</f>
        <v>6.59524011187642</v>
      </c>
      <c r="E8522" s="16" t="n">
        <f aca="false">LOGINV(C8522,$B$8,$C$8)</f>
        <v>42.2328853647055</v>
      </c>
      <c r="F8522" s="16" t="n">
        <f aca="false">$B$5/100*E8522*2_Girdiler!$B$14*2_Girdiler!$B$15*2_Girdiler!$B$16</f>
        <v>1.06257939577599</v>
      </c>
      <c r="G8522" s="16" t="n">
        <f aca="false">MIN(MATCH(F8522,2_Girdiler!$B$20:$I$20,1),7)</f>
        <v>1</v>
      </c>
      <c r="H8522" s="16" t="n">
        <f aca="false">IF(F8522&gt;=40,2_Girdiler!$I$21+(F8522-40)*(2_Girdiler!$I$21-2_Girdiler!$H$21)/(2_Girdiler!$I$20-2_Girdiler!$H$20),INDEX(2_Girdiler!$B$21:$I$21,G8522)+(F8522-INDEX(2_Girdiler!$B$20:$I$20,G8522))*(INDEX(2_Girdiler!$B$21:$I$21,G8522+1)-INDEX(2_Girdiler!$B$21:$I$21,G8522))/(INDEX(2_Girdiler!$B$20:$I$20,G8522+1)-INDEX(2_Girdiler!$B$20:$I$20,G8522)))</f>
        <v>2.33767467070718</v>
      </c>
      <c r="I8522" s="16" t="n">
        <f aca="false">H8522/2_Girdiler!$B$17</f>
        <v>0.936568377687171</v>
      </c>
      <c r="J8522" s="16" t="n">
        <f aca="false">D8522+I8522</f>
        <v>7.53180848956359</v>
      </c>
    </row>
    <row r="8523" customFormat="false" ht="15" hidden="false" customHeight="false" outlineLevel="0" collapsed="false">
      <c r="A8523" s="0" t="n">
        <v>8511</v>
      </c>
      <c r="B8523" s="7" t="n">
        <v>0.172271</v>
      </c>
      <c r="C8523" s="7" t="n">
        <v>0.815945</v>
      </c>
      <c r="D8523" s="16" t="n">
        <f aca="false">LOGINV(B8523,$B$7,$C$7)</f>
        <v>7.9959037591489</v>
      </c>
      <c r="E8523" s="16" t="n">
        <f aca="false">LOGINV(C8523,$B$8,$C$8)</f>
        <v>195.232567835241</v>
      </c>
      <c r="F8523" s="16" t="n">
        <f aca="false">$B$5/100*E8523*2_Girdiler!$B$14*2_Girdiler!$B$15*2_Girdiler!$B$16</f>
        <v>4.91205140673467</v>
      </c>
      <c r="G8523" s="16" t="n">
        <f aca="false">MIN(MATCH(F8523,2_Girdiler!$B$20:$I$20,1),7)</f>
        <v>1</v>
      </c>
      <c r="H8523" s="16" t="n">
        <f aca="false">IF(F8523&gt;=40,2_Girdiler!$I$21+(F8523-40)*(2_Girdiler!$I$21-2_Girdiler!$H$21)/(2_Girdiler!$I$20-2_Girdiler!$H$20),INDEX(2_Girdiler!$B$21:$I$21,G8523)+(F8523-INDEX(2_Girdiler!$B$20:$I$20,G8523))*(INDEX(2_Girdiler!$B$21:$I$21,G8523+1)-INDEX(2_Girdiler!$B$21:$I$21,G8523))/(INDEX(2_Girdiler!$B$20:$I$20,G8523+1)-INDEX(2_Girdiler!$B$20:$I$20,G8523)))</f>
        <v>10.8065130948163</v>
      </c>
      <c r="I8523" s="16" t="n">
        <f aca="false">H8523/2_Girdiler!$B$17</f>
        <v>4.32953248991037</v>
      </c>
      <c r="J8523" s="16" t="n">
        <f aca="false">D8523+I8523</f>
        <v>12.3254362490593</v>
      </c>
    </row>
    <row r="8524" customFormat="false" ht="15" hidden="false" customHeight="false" outlineLevel="0" collapsed="false">
      <c r="A8524" s="0" t="n">
        <v>8512</v>
      </c>
      <c r="B8524" s="7" t="n">
        <v>0.756507</v>
      </c>
      <c r="C8524" s="7" t="n">
        <v>0.875365</v>
      </c>
      <c r="D8524" s="16" t="n">
        <f aca="false">LOGINV(B8524,$B$7,$C$7)</f>
        <v>19.9505086975492</v>
      </c>
      <c r="E8524" s="16" t="n">
        <f aca="false">LOGINV(C8524,$B$8,$C$8)</f>
        <v>229.734730908776</v>
      </c>
      <c r="F8524" s="16" t="n">
        <f aca="false">$B$5/100*E8524*2_Girdiler!$B$14*2_Girdiler!$B$15*2_Girdiler!$B$16</f>
        <v>5.78012582966479</v>
      </c>
      <c r="G8524" s="16" t="n">
        <f aca="false">MIN(MATCH(F8524,2_Girdiler!$B$20:$I$20,1),7)</f>
        <v>2</v>
      </c>
      <c r="H8524" s="16" t="n">
        <f aca="false">IF(F8524&gt;=40,2_Girdiler!$I$21+(F8524-40)*(2_Girdiler!$I$21-2_Girdiler!$H$21)/(2_Girdiler!$I$20-2_Girdiler!$H$20),INDEX(2_Girdiler!$B$21:$I$21,G8524)+(F8524-INDEX(2_Girdiler!$B$20:$I$20,G8524))*(INDEX(2_Girdiler!$B$21:$I$21,G8524+1)-INDEX(2_Girdiler!$B$21:$I$21,G8524))/(INDEX(2_Girdiler!$B$20:$I$20,G8524+1)-INDEX(2_Girdiler!$B$20:$I$20,G8524)))</f>
        <v>12.2482013274637</v>
      </c>
      <c r="I8524" s="16" t="n">
        <f aca="false">H8524/2_Girdiler!$B$17</f>
        <v>4.90713194209282</v>
      </c>
      <c r="J8524" s="16" t="n">
        <f aca="false">D8524+I8524</f>
        <v>24.857640639642</v>
      </c>
    </row>
    <row r="8525" customFormat="false" ht="15" hidden="false" customHeight="false" outlineLevel="0" collapsed="false">
      <c r="A8525" s="0" t="n">
        <v>8513</v>
      </c>
      <c r="B8525" s="7" t="n">
        <v>0.483441</v>
      </c>
      <c r="C8525" s="7" t="n">
        <v>0.448361</v>
      </c>
      <c r="D8525" s="16" t="n">
        <f aca="false">LOGINV(B8525,$B$7,$C$7)</f>
        <v>13.232252322924</v>
      </c>
      <c r="E8525" s="16" t="n">
        <f aca="false">LOGINV(C8525,$B$8,$C$8)</f>
        <v>100.427996164035</v>
      </c>
      <c r="F8525" s="16" t="n">
        <f aca="false">$B$5/100*E8525*2_Girdiler!$B$14*2_Girdiler!$B$15*2_Girdiler!$B$16</f>
        <v>2.52676838348712</v>
      </c>
      <c r="G8525" s="16" t="n">
        <f aca="false">MIN(MATCH(F8525,2_Girdiler!$B$20:$I$20,1),7)</f>
        <v>1</v>
      </c>
      <c r="H8525" s="16" t="n">
        <f aca="false">IF(F8525&gt;=40,2_Girdiler!$I$21+(F8525-40)*(2_Girdiler!$I$21-2_Girdiler!$H$21)/(2_Girdiler!$I$20-2_Girdiler!$H$20),INDEX(2_Girdiler!$B$21:$I$21,G8525)+(F8525-INDEX(2_Girdiler!$B$20:$I$20,G8525))*(INDEX(2_Girdiler!$B$21:$I$21,G8525+1)-INDEX(2_Girdiler!$B$21:$I$21,G8525))/(INDEX(2_Girdiler!$B$20:$I$20,G8525+1)-INDEX(2_Girdiler!$B$20:$I$20,G8525)))</f>
        <v>5.55889044367167</v>
      </c>
      <c r="I8525" s="16" t="n">
        <f aca="false">H8525/2_Girdiler!$B$17</f>
        <v>2.22711956877871</v>
      </c>
      <c r="J8525" s="16" t="n">
        <f aca="false">D8525+I8525</f>
        <v>15.4593718917028</v>
      </c>
    </row>
    <row r="8526" customFormat="false" ht="15" hidden="false" customHeight="false" outlineLevel="0" collapsed="false">
      <c r="A8526" s="0" t="n">
        <v>8514</v>
      </c>
      <c r="B8526" s="7" t="n">
        <v>0.488479</v>
      </c>
      <c r="C8526" s="7" t="n">
        <v>0.871318</v>
      </c>
      <c r="D8526" s="16" t="n">
        <f aca="false">LOGINV(B8526,$B$7,$C$7)</f>
        <v>13.3257823715735</v>
      </c>
      <c r="E8526" s="16" t="n">
        <f aca="false">LOGINV(C8526,$B$8,$C$8)</f>
        <v>226.863935508031</v>
      </c>
      <c r="F8526" s="16" t="n">
        <f aca="false">$B$5/100*E8526*2_Girdiler!$B$14*2_Girdiler!$B$15*2_Girdiler!$B$16</f>
        <v>5.70789661738207</v>
      </c>
      <c r="G8526" s="16" t="n">
        <f aca="false">MIN(MATCH(F8526,2_Girdiler!$B$20:$I$20,1),7)</f>
        <v>2</v>
      </c>
      <c r="H8526" s="16" t="n">
        <f aca="false">IF(F8526&gt;=40,2_Girdiler!$I$21+(F8526-40)*(2_Girdiler!$I$21-2_Girdiler!$H$21)/(2_Girdiler!$I$20-2_Girdiler!$H$20),INDEX(2_Girdiler!$B$21:$I$21,G8526)+(F8526-INDEX(2_Girdiler!$B$20:$I$20,G8526))*(INDEX(2_Girdiler!$B$21:$I$21,G8526+1)-INDEX(2_Girdiler!$B$21:$I$21,G8526))/(INDEX(2_Girdiler!$B$20:$I$20,G8526+1)-INDEX(2_Girdiler!$B$20:$I$20,G8526)))</f>
        <v>12.1326345878113</v>
      </c>
      <c r="I8526" s="16" t="n">
        <f aca="false">H8526/2_Girdiler!$B$17</f>
        <v>4.86083116498851</v>
      </c>
      <c r="J8526" s="16" t="n">
        <f aca="false">D8526+I8526</f>
        <v>18.186613536562</v>
      </c>
    </row>
    <row r="8527" customFormat="false" ht="15" hidden="false" customHeight="false" outlineLevel="0" collapsed="false">
      <c r="A8527" s="0" t="n">
        <v>8515</v>
      </c>
      <c r="B8527" s="7" t="n">
        <v>0.055902</v>
      </c>
      <c r="C8527" s="7" t="n">
        <v>0.28539</v>
      </c>
      <c r="D8527" s="16" t="n">
        <f aca="false">LOGINV(B8527,$B$7,$C$7)</f>
        <v>5.58150144098883</v>
      </c>
      <c r="E8527" s="16" t="n">
        <f aca="false">LOGINV(C8527,$B$8,$C$8)</f>
        <v>75.7389929748216</v>
      </c>
      <c r="F8527" s="16" t="n">
        <f aca="false">$B$5/100*E8527*2_Girdiler!$B$14*2_Girdiler!$B$15*2_Girdiler!$B$16</f>
        <v>1.90559306324651</v>
      </c>
      <c r="G8527" s="16" t="n">
        <f aca="false">MIN(MATCH(F8527,2_Girdiler!$B$20:$I$20,1),7)</f>
        <v>1</v>
      </c>
      <c r="H8527" s="16" t="n">
        <f aca="false">IF(F8527&gt;=40,2_Girdiler!$I$21+(F8527-40)*(2_Girdiler!$I$21-2_Girdiler!$H$21)/(2_Girdiler!$I$20-2_Girdiler!$H$20),INDEX(2_Girdiler!$B$21:$I$21,G8527)+(F8527-INDEX(2_Girdiler!$B$20:$I$20,G8527))*(INDEX(2_Girdiler!$B$21:$I$21,G8527+1)-INDEX(2_Girdiler!$B$21:$I$21,G8527))/(INDEX(2_Girdiler!$B$20:$I$20,G8527+1)-INDEX(2_Girdiler!$B$20:$I$20,G8527)))</f>
        <v>4.19230473914233</v>
      </c>
      <c r="I8527" s="16" t="n">
        <f aca="false">H8527/2_Girdiler!$B$17</f>
        <v>1.67960927048971</v>
      </c>
      <c r="J8527" s="16" t="n">
        <f aca="false">D8527+I8527</f>
        <v>7.26111071147854</v>
      </c>
    </row>
    <row r="8528" customFormat="false" ht="15" hidden="false" customHeight="false" outlineLevel="0" collapsed="false">
      <c r="A8528" s="0" t="n">
        <v>8516</v>
      </c>
      <c r="B8528" s="7" t="n">
        <v>0.022295</v>
      </c>
      <c r="C8528" s="7" t="n">
        <v>0.690201</v>
      </c>
      <c r="D8528" s="16" t="n">
        <f aca="false">LOGINV(B8528,$B$7,$C$7)</f>
        <v>4.42053674001731</v>
      </c>
      <c r="E8528" s="16" t="n">
        <f aca="false">LOGINV(C8528,$B$8,$C$8)</f>
        <v>150.455640595642</v>
      </c>
      <c r="F8528" s="16" t="n">
        <f aca="false">$B$5/100*E8528*2_Girdiler!$B$14*2_Girdiler!$B$15*2_Girdiler!$B$16</f>
        <v>3.78546391738636</v>
      </c>
      <c r="G8528" s="16" t="n">
        <f aca="false">MIN(MATCH(F8528,2_Girdiler!$B$20:$I$20,1),7)</f>
        <v>1</v>
      </c>
      <c r="H8528" s="16" t="n">
        <f aca="false">IF(F8528&gt;=40,2_Girdiler!$I$21+(F8528-40)*(2_Girdiler!$I$21-2_Girdiler!$H$21)/(2_Girdiler!$I$20-2_Girdiler!$H$20),INDEX(2_Girdiler!$B$21:$I$21,G8528)+(F8528-INDEX(2_Girdiler!$B$20:$I$20,G8528))*(INDEX(2_Girdiler!$B$21:$I$21,G8528+1)-INDEX(2_Girdiler!$B$21:$I$21,G8528))/(INDEX(2_Girdiler!$B$20:$I$20,G8528+1)-INDEX(2_Girdiler!$B$20:$I$20,G8528)))</f>
        <v>8.32802061825</v>
      </c>
      <c r="I8528" s="16" t="n">
        <f aca="false">H8528/2_Girdiler!$B$17</f>
        <v>3.33654672205529</v>
      </c>
      <c r="J8528" s="16" t="n">
        <f aca="false">D8528+I8528</f>
        <v>7.7570834620726</v>
      </c>
    </row>
    <row r="8529" customFormat="false" ht="15" hidden="false" customHeight="false" outlineLevel="0" collapsed="false">
      <c r="A8529" s="0" t="n">
        <v>8517</v>
      </c>
      <c r="B8529" s="7" t="n">
        <v>0.152778</v>
      </c>
      <c r="C8529" s="7" t="n">
        <v>0.188148</v>
      </c>
      <c r="D8529" s="16" t="n">
        <f aca="false">LOGINV(B8529,$B$7,$C$7)</f>
        <v>7.64990114252607</v>
      </c>
      <c r="E8529" s="16" t="n">
        <f aca="false">LOGINV(C8529,$B$8,$C$8)</f>
        <v>61.6904033221437</v>
      </c>
      <c r="F8529" s="16" t="n">
        <f aca="false">$B$5/100*E8529*2_Girdiler!$B$14*2_Girdiler!$B$15*2_Girdiler!$B$16</f>
        <v>1.55213054758513</v>
      </c>
      <c r="G8529" s="16" t="n">
        <f aca="false">MIN(MATCH(F8529,2_Girdiler!$B$20:$I$20,1),7)</f>
        <v>1</v>
      </c>
      <c r="H8529" s="16" t="n">
        <f aca="false">IF(F8529&gt;=40,2_Girdiler!$I$21+(F8529-40)*(2_Girdiler!$I$21-2_Girdiler!$H$21)/(2_Girdiler!$I$20-2_Girdiler!$H$20),INDEX(2_Girdiler!$B$21:$I$21,G8529)+(F8529-INDEX(2_Girdiler!$B$20:$I$20,G8529))*(INDEX(2_Girdiler!$B$21:$I$21,G8529+1)-INDEX(2_Girdiler!$B$21:$I$21,G8529))/(INDEX(2_Girdiler!$B$20:$I$20,G8529+1)-INDEX(2_Girdiler!$B$20:$I$20,G8529)))</f>
        <v>3.4146872046873</v>
      </c>
      <c r="I8529" s="16" t="n">
        <f aca="false">H8529/2_Girdiler!$B$17</f>
        <v>1.3680637839292</v>
      </c>
      <c r="J8529" s="16" t="n">
        <f aca="false">D8529+I8529</f>
        <v>9.01796492645527</v>
      </c>
    </row>
    <row r="8530" customFormat="false" ht="15" hidden="false" customHeight="false" outlineLevel="0" collapsed="false">
      <c r="A8530" s="0" t="n">
        <v>8518</v>
      </c>
      <c r="B8530" s="7" t="n">
        <v>0.221533</v>
      </c>
      <c r="C8530" s="7" t="n">
        <v>0.252385</v>
      </c>
      <c r="D8530" s="16" t="n">
        <f aca="false">LOGINV(B8530,$B$7,$C$7)</f>
        <v>8.83092401424804</v>
      </c>
      <c r="E8530" s="16" t="n">
        <f aca="false">LOGINV(C8530,$B$8,$C$8)</f>
        <v>70.9998979963206</v>
      </c>
      <c r="F8530" s="16" t="n">
        <f aca="false">$B$5/100*E8530*2_Girdiler!$B$14*2_Girdiler!$B$15*2_Girdiler!$B$16</f>
        <v>1.78635743358743</v>
      </c>
      <c r="G8530" s="16" t="n">
        <f aca="false">MIN(MATCH(F8530,2_Girdiler!$B$20:$I$20,1),7)</f>
        <v>1</v>
      </c>
      <c r="H8530" s="16" t="n">
        <f aca="false">IF(F8530&gt;=40,2_Girdiler!$I$21+(F8530-40)*(2_Girdiler!$I$21-2_Girdiler!$H$21)/(2_Girdiler!$I$20-2_Girdiler!$H$20),INDEX(2_Girdiler!$B$21:$I$21,G8530)+(F8530-INDEX(2_Girdiler!$B$20:$I$20,G8530))*(INDEX(2_Girdiler!$B$21:$I$21,G8530+1)-INDEX(2_Girdiler!$B$21:$I$21,G8530))/(INDEX(2_Girdiler!$B$20:$I$20,G8530+1)-INDEX(2_Girdiler!$B$20:$I$20,G8530)))</f>
        <v>3.92998635389234</v>
      </c>
      <c r="I8530" s="16" t="n">
        <f aca="false">H8530/2_Girdiler!$B$17</f>
        <v>1.57451376357866</v>
      </c>
      <c r="J8530" s="16" t="n">
        <f aca="false">D8530+I8530</f>
        <v>10.4054377778267</v>
      </c>
    </row>
    <row r="8531" customFormat="false" ht="15" hidden="false" customHeight="false" outlineLevel="0" collapsed="false">
      <c r="A8531" s="0" t="n">
        <v>8519</v>
      </c>
      <c r="B8531" s="7" t="n">
        <v>0.756731</v>
      </c>
      <c r="C8531" s="7" t="n">
        <v>0.878109</v>
      </c>
      <c r="D8531" s="16" t="n">
        <f aca="false">LOGINV(B8531,$B$7,$C$7)</f>
        <v>19.9584624916896</v>
      </c>
      <c r="E8531" s="16" t="n">
        <f aca="false">LOGINV(C8531,$B$8,$C$8)</f>
        <v>231.739668291132</v>
      </c>
      <c r="F8531" s="16" t="n">
        <f aca="false">$B$5/100*E8531*2_Girdiler!$B$14*2_Girdiler!$B$15*2_Girdiler!$B$16</f>
        <v>5.83057005420487</v>
      </c>
      <c r="G8531" s="16" t="n">
        <f aca="false">MIN(MATCH(F8531,2_Girdiler!$B$20:$I$20,1),7)</f>
        <v>2</v>
      </c>
      <c r="H8531" s="16" t="n">
        <f aca="false">IF(F8531&gt;=40,2_Girdiler!$I$21+(F8531-40)*(2_Girdiler!$I$21-2_Girdiler!$H$21)/(2_Girdiler!$I$20-2_Girdiler!$H$20),INDEX(2_Girdiler!$B$21:$I$21,G8531)+(F8531-INDEX(2_Girdiler!$B$20:$I$20,G8531))*(INDEX(2_Girdiler!$B$21:$I$21,G8531+1)-INDEX(2_Girdiler!$B$21:$I$21,G8531))/(INDEX(2_Girdiler!$B$20:$I$20,G8531+1)-INDEX(2_Girdiler!$B$20:$I$20,G8531)))</f>
        <v>12.3289120867278</v>
      </c>
      <c r="I8531" s="16" t="n">
        <f aca="false">H8531/2_Girdiler!$B$17</f>
        <v>4.93946798346466</v>
      </c>
      <c r="J8531" s="16" t="n">
        <f aca="false">D8531+I8531</f>
        <v>24.8979304751542</v>
      </c>
    </row>
    <row r="8532" customFormat="false" ht="15" hidden="false" customHeight="false" outlineLevel="0" collapsed="false">
      <c r="A8532" s="0" t="n">
        <v>8520</v>
      </c>
      <c r="B8532" s="7" t="n">
        <v>0.571606</v>
      </c>
      <c r="C8532" s="7" t="n">
        <v>0.978654</v>
      </c>
      <c r="D8532" s="16" t="n">
        <f aca="false">LOGINV(B8532,$B$7,$C$7)</f>
        <v>14.9751304733379</v>
      </c>
      <c r="E8532" s="16" t="n">
        <f aca="false">LOGINV(C8532,$B$8,$C$8)</f>
        <v>404.022615412684</v>
      </c>
      <c r="F8532" s="16" t="n">
        <f aca="false">$B$5/100*E8532*2_Girdiler!$B$14*2_Girdiler!$B$15*2_Girdiler!$B$16</f>
        <v>10.1652090037831</v>
      </c>
      <c r="G8532" s="16" t="n">
        <f aca="false">MIN(MATCH(F8532,2_Girdiler!$B$20:$I$20,1),7)</f>
        <v>3</v>
      </c>
      <c r="H8532" s="16" t="n">
        <f aca="false">IF(F8532&gt;=40,2_Girdiler!$I$21+(F8532-40)*(2_Girdiler!$I$21-2_Girdiler!$H$21)/(2_Girdiler!$I$20-2_Girdiler!$H$20),INDEX(2_Girdiler!$B$21:$I$21,G8532)+(F8532-INDEX(2_Girdiler!$B$20:$I$20,G8532))*(INDEX(2_Girdiler!$B$21:$I$21,G8532+1)-INDEX(2_Girdiler!$B$21:$I$21,G8532))/(INDEX(2_Girdiler!$B$20:$I$20,G8532+1)-INDEX(2_Girdiler!$B$20:$I$20,G8532)))</f>
        <v>19.1486881034048</v>
      </c>
      <c r="I8532" s="16" t="n">
        <f aca="false">H8532/2_Girdiler!$B$17</f>
        <v>7.67175004142821</v>
      </c>
      <c r="J8532" s="16" t="n">
        <f aca="false">D8532+I8532</f>
        <v>22.6468805147661</v>
      </c>
    </row>
    <row r="8533" customFormat="false" ht="15" hidden="false" customHeight="false" outlineLevel="0" collapsed="false">
      <c r="A8533" s="0" t="n">
        <v>8521</v>
      </c>
      <c r="B8533" s="7" t="n">
        <v>0.522254</v>
      </c>
      <c r="C8533" s="7" t="n">
        <v>0.528573</v>
      </c>
      <c r="D8533" s="16" t="n">
        <f aca="false">LOGINV(B8533,$B$7,$C$7)</f>
        <v>13.969960022448</v>
      </c>
      <c r="E8533" s="16" t="n">
        <f aca="false">LOGINV(C8533,$B$8,$C$8)</f>
        <v>114.377068725769</v>
      </c>
      <c r="F8533" s="16" t="n">
        <f aca="false">$B$5/100*E8533*2_Girdiler!$B$14*2_Girdiler!$B$15*2_Girdiler!$B$16</f>
        <v>2.87772704914035</v>
      </c>
      <c r="G8533" s="16" t="n">
        <f aca="false">MIN(MATCH(F8533,2_Girdiler!$B$20:$I$20,1),7)</f>
        <v>1</v>
      </c>
      <c r="H8533" s="16" t="n">
        <f aca="false">IF(F8533&gt;=40,2_Girdiler!$I$21+(F8533-40)*(2_Girdiler!$I$21-2_Girdiler!$H$21)/(2_Girdiler!$I$20-2_Girdiler!$H$20),INDEX(2_Girdiler!$B$21:$I$21,G8533)+(F8533-INDEX(2_Girdiler!$B$20:$I$20,G8533))*(INDEX(2_Girdiler!$B$21:$I$21,G8533+1)-INDEX(2_Girdiler!$B$21:$I$21,G8533))/(INDEX(2_Girdiler!$B$20:$I$20,G8533+1)-INDEX(2_Girdiler!$B$20:$I$20,G8533)))</f>
        <v>6.33099950810878</v>
      </c>
      <c r="I8533" s="16" t="n">
        <f aca="false">H8533/2_Girdiler!$B$17</f>
        <v>2.53645813626153</v>
      </c>
      <c r="J8533" s="16" t="n">
        <f aca="false">D8533+I8533</f>
        <v>16.5064181587096</v>
      </c>
    </row>
    <row r="8534" customFormat="false" ht="15" hidden="false" customHeight="false" outlineLevel="0" collapsed="false">
      <c r="A8534" s="0" t="n">
        <v>8522</v>
      </c>
      <c r="B8534" s="7" t="n">
        <v>0.770357</v>
      </c>
      <c r="C8534" s="7" t="n">
        <v>0.675316</v>
      </c>
      <c r="D8534" s="16" t="n">
        <f aca="false">LOGINV(B8534,$B$7,$C$7)</f>
        <v>20.4562581075933</v>
      </c>
      <c r="E8534" s="16" t="n">
        <f aca="false">LOGINV(C8534,$B$8,$C$8)</f>
        <v>146.45224814397</v>
      </c>
      <c r="F8534" s="16" t="n">
        <f aca="false">$B$5/100*E8534*2_Girdiler!$B$14*2_Girdiler!$B$15*2_Girdiler!$B$16</f>
        <v>3.68473856330228</v>
      </c>
      <c r="G8534" s="16" t="n">
        <f aca="false">MIN(MATCH(F8534,2_Girdiler!$B$20:$I$20,1),7)</f>
        <v>1</v>
      </c>
      <c r="H8534" s="16" t="n">
        <f aca="false">IF(F8534&gt;=40,2_Girdiler!$I$21+(F8534-40)*(2_Girdiler!$I$21-2_Girdiler!$H$21)/(2_Girdiler!$I$20-2_Girdiler!$H$20),INDEX(2_Girdiler!$B$21:$I$21,G8534)+(F8534-INDEX(2_Girdiler!$B$20:$I$20,G8534))*(INDEX(2_Girdiler!$B$21:$I$21,G8534+1)-INDEX(2_Girdiler!$B$21:$I$21,G8534))/(INDEX(2_Girdiler!$B$20:$I$20,G8534+1)-INDEX(2_Girdiler!$B$20:$I$20,G8534)))</f>
        <v>8.10642483926501</v>
      </c>
      <c r="I8534" s="16" t="n">
        <f aca="false">H8534/2_Girdiler!$B$17</f>
        <v>3.24776636188502</v>
      </c>
      <c r="J8534" s="16" t="n">
        <f aca="false">D8534+I8534</f>
        <v>23.7040244694783</v>
      </c>
    </row>
    <row r="8535" customFormat="false" ht="15" hidden="false" customHeight="false" outlineLevel="0" collapsed="false">
      <c r="A8535" s="0" t="n">
        <v>8523</v>
      </c>
      <c r="B8535" s="7" t="n">
        <v>0.734615</v>
      </c>
      <c r="C8535" s="7" t="n">
        <v>0.785968</v>
      </c>
      <c r="D8535" s="16" t="n">
        <f aca="false">LOGINV(B8535,$B$7,$C$7)</f>
        <v>19.20547926985</v>
      </c>
      <c r="E8535" s="16" t="n">
        <f aca="false">LOGINV(C8535,$B$8,$C$8)</f>
        <v>182.143269300104</v>
      </c>
      <c r="F8535" s="16" t="n">
        <f aca="false">$B$5/100*E8535*2_Girdiler!$B$14*2_Girdiler!$B$15*2_Girdiler!$B$16</f>
        <v>4.58272465559061</v>
      </c>
      <c r="G8535" s="16" t="n">
        <f aca="false">MIN(MATCH(F8535,2_Girdiler!$B$20:$I$20,1),7)</f>
        <v>1</v>
      </c>
      <c r="H8535" s="16" t="n">
        <f aca="false">IF(F8535&gt;=40,2_Girdiler!$I$21+(F8535-40)*(2_Girdiler!$I$21-2_Girdiler!$H$21)/(2_Girdiler!$I$20-2_Girdiler!$H$20),INDEX(2_Girdiler!$B$21:$I$21,G8535)+(F8535-INDEX(2_Girdiler!$B$20:$I$20,G8535))*(INDEX(2_Girdiler!$B$21:$I$21,G8535+1)-INDEX(2_Girdiler!$B$21:$I$21,G8535))/(INDEX(2_Girdiler!$B$20:$I$20,G8535+1)-INDEX(2_Girdiler!$B$20:$I$20,G8535)))</f>
        <v>10.0819942422993</v>
      </c>
      <c r="I8535" s="16" t="n">
        <f aca="false">H8535/2_Girdiler!$B$17</f>
        <v>4.03926051374172</v>
      </c>
      <c r="J8535" s="16" t="n">
        <f aca="false">D8535+I8535</f>
        <v>23.2447397835917</v>
      </c>
    </row>
    <row r="8536" customFormat="false" ht="15" hidden="false" customHeight="false" outlineLevel="0" collapsed="false">
      <c r="A8536" s="0" t="n">
        <v>8524</v>
      </c>
      <c r="B8536" s="7" t="n">
        <v>0.260104</v>
      </c>
      <c r="C8536" s="7" t="n">
        <v>0.756236</v>
      </c>
      <c r="D8536" s="16" t="n">
        <f aca="false">LOGINV(B8536,$B$7,$C$7)</f>
        <v>9.46289129108229</v>
      </c>
      <c r="E8536" s="16" t="n">
        <f aca="false">LOGINV(C8536,$B$8,$C$8)</f>
        <v>170.948922671222</v>
      </c>
      <c r="F8536" s="16" t="n">
        <f aca="false">$B$5/100*E8536*2_Girdiler!$B$14*2_Girdiler!$B$15*2_Girdiler!$B$16</f>
        <v>4.30107489440795</v>
      </c>
      <c r="G8536" s="16" t="n">
        <f aca="false">MIN(MATCH(F8536,2_Girdiler!$B$20:$I$20,1),7)</f>
        <v>1</v>
      </c>
      <c r="H8536" s="16" t="n">
        <f aca="false">IF(F8536&gt;=40,2_Girdiler!$I$21+(F8536-40)*(2_Girdiler!$I$21-2_Girdiler!$H$21)/(2_Girdiler!$I$20-2_Girdiler!$H$20),INDEX(2_Girdiler!$B$21:$I$21,G8536)+(F8536-INDEX(2_Girdiler!$B$20:$I$20,G8536))*(INDEX(2_Girdiler!$B$21:$I$21,G8536+1)-INDEX(2_Girdiler!$B$21:$I$21,G8536))/(INDEX(2_Girdiler!$B$20:$I$20,G8536+1)-INDEX(2_Girdiler!$B$20:$I$20,G8536)))</f>
        <v>9.46236476769749</v>
      </c>
      <c r="I8536" s="16" t="n">
        <f aca="false">H8536/2_Girdiler!$B$17</f>
        <v>3.79101152551983</v>
      </c>
      <c r="J8536" s="16" t="n">
        <f aca="false">D8536+I8536</f>
        <v>13.2539028166021</v>
      </c>
    </row>
    <row r="8537" customFormat="false" ht="15" hidden="false" customHeight="false" outlineLevel="0" collapsed="false">
      <c r="A8537" s="0" t="n">
        <v>8525</v>
      </c>
      <c r="B8537" s="7" t="n">
        <v>0.533853</v>
      </c>
      <c r="C8537" s="7" t="n">
        <v>0.607377</v>
      </c>
      <c r="D8537" s="16" t="n">
        <f aca="false">LOGINV(B8537,$B$7,$C$7)</f>
        <v>14.1987812979216</v>
      </c>
      <c r="E8537" s="16" t="n">
        <f aca="false">LOGINV(C8537,$B$8,$C$8)</f>
        <v>130.206385230679</v>
      </c>
      <c r="F8537" s="16" t="n">
        <f aca="false">$B$5/100*E8537*2_Girdiler!$B$14*2_Girdiler!$B$15*2_Girdiler!$B$16</f>
        <v>3.27599265240389</v>
      </c>
      <c r="G8537" s="16" t="n">
        <f aca="false">MIN(MATCH(F8537,2_Girdiler!$B$20:$I$20,1),7)</f>
        <v>1</v>
      </c>
      <c r="H8537" s="16" t="n">
        <f aca="false">IF(F8537&gt;=40,2_Girdiler!$I$21+(F8537-40)*(2_Girdiler!$I$21-2_Girdiler!$H$21)/(2_Girdiler!$I$20-2_Girdiler!$H$20),INDEX(2_Girdiler!$B$21:$I$21,G8537)+(F8537-INDEX(2_Girdiler!$B$20:$I$20,G8537))*(INDEX(2_Girdiler!$B$21:$I$21,G8537+1)-INDEX(2_Girdiler!$B$21:$I$21,G8537))/(INDEX(2_Girdiler!$B$20:$I$20,G8537+1)-INDEX(2_Girdiler!$B$20:$I$20,G8537)))</f>
        <v>7.20718383528855</v>
      </c>
      <c r="I8537" s="16" t="n">
        <f aca="false">H8537/2_Girdiler!$B$17</f>
        <v>2.88749352375342</v>
      </c>
      <c r="J8537" s="16" t="n">
        <f aca="false">D8537+I8537</f>
        <v>17.086274821675</v>
      </c>
    </row>
    <row r="8538" customFormat="false" ht="15" hidden="false" customHeight="false" outlineLevel="0" collapsed="false">
      <c r="A8538" s="0" t="n">
        <v>8526</v>
      </c>
      <c r="B8538" s="7" t="n">
        <v>0.366134</v>
      </c>
      <c r="C8538" s="7" t="n">
        <v>0.185374</v>
      </c>
      <c r="D8538" s="16" t="n">
        <f aca="false">LOGINV(B8538,$B$7,$C$7)</f>
        <v>11.1909767128892</v>
      </c>
      <c r="E8538" s="16" t="n">
        <f aca="false">LOGINV(C8538,$B$8,$C$8)</f>
        <v>61.280359926951</v>
      </c>
      <c r="F8538" s="16" t="n">
        <f aca="false">$B$5/100*E8538*2_Girdiler!$B$14*2_Girdiler!$B$15*2_Girdiler!$B$16</f>
        <v>1.54181385576209</v>
      </c>
      <c r="G8538" s="16" t="n">
        <f aca="false">MIN(MATCH(F8538,2_Girdiler!$B$20:$I$20,1),7)</f>
        <v>1</v>
      </c>
      <c r="H8538" s="16" t="n">
        <f aca="false">IF(F8538&gt;=40,2_Girdiler!$I$21+(F8538-40)*(2_Girdiler!$I$21-2_Girdiler!$H$21)/(2_Girdiler!$I$20-2_Girdiler!$H$20),INDEX(2_Girdiler!$B$21:$I$21,G8538)+(F8538-INDEX(2_Girdiler!$B$20:$I$20,G8538))*(INDEX(2_Girdiler!$B$21:$I$21,G8538+1)-INDEX(2_Girdiler!$B$21:$I$21,G8538))/(INDEX(2_Girdiler!$B$20:$I$20,G8538+1)-INDEX(2_Girdiler!$B$20:$I$20,G8538)))</f>
        <v>3.39199048267659</v>
      </c>
      <c r="I8538" s="16" t="n">
        <f aca="false">H8538/2_Girdiler!$B$17</f>
        <v>1.35897054594415</v>
      </c>
      <c r="J8538" s="16" t="n">
        <f aca="false">D8538+I8538</f>
        <v>12.5499472588334</v>
      </c>
    </row>
    <row r="8539" customFormat="false" ht="15" hidden="false" customHeight="false" outlineLevel="0" collapsed="false">
      <c r="A8539" s="0" t="n">
        <v>8527</v>
      </c>
      <c r="B8539" s="7" t="n">
        <v>0.795178</v>
      </c>
      <c r="C8539" s="7" t="n">
        <v>0.193855</v>
      </c>
      <c r="D8539" s="16" t="n">
        <f aca="false">LOGINV(B8539,$B$7,$C$7)</f>
        <v>21.4427716298966</v>
      </c>
      <c r="E8539" s="16" t="n">
        <f aca="false">LOGINV(C8539,$B$8,$C$8)</f>
        <v>62.5308834809046</v>
      </c>
      <c r="F8539" s="16" t="n">
        <f aca="false">$B$5/100*E8539*2_Girdiler!$B$14*2_Girdiler!$B$15*2_Girdiler!$B$16</f>
        <v>1.57327702837956</v>
      </c>
      <c r="G8539" s="16" t="n">
        <f aca="false">MIN(MATCH(F8539,2_Girdiler!$B$20:$I$20,1),7)</f>
        <v>1</v>
      </c>
      <c r="H8539" s="16" t="n">
        <f aca="false">IF(F8539&gt;=40,2_Girdiler!$I$21+(F8539-40)*(2_Girdiler!$I$21-2_Girdiler!$H$21)/(2_Girdiler!$I$20-2_Girdiler!$H$20),INDEX(2_Girdiler!$B$21:$I$21,G8539)+(F8539-INDEX(2_Girdiler!$B$20:$I$20,G8539))*(INDEX(2_Girdiler!$B$21:$I$21,G8539+1)-INDEX(2_Girdiler!$B$21:$I$21,G8539))/(INDEX(2_Girdiler!$B$20:$I$20,G8539+1)-INDEX(2_Girdiler!$B$20:$I$20,G8539)))</f>
        <v>3.46120946243503</v>
      </c>
      <c r="I8539" s="16" t="n">
        <f aca="false">H8539/2_Girdiler!$B$17</f>
        <v>1.38670250898839</v>
      </c>
      <c r="J8539" s="16" t="n">
        <f aca="false">D8539+I8539</f>
        <v>22.829474138885</v>
      </c>
    </row>
    <row r="8540" customFormat="false" ht="15" hidden="false" customHeight="false" outlineLevel="0" collapsed="false">
      <c r="A8540" s="0" t="n">
        <v>8528</v>
      </c>
      <c r="B8540" s="7" t="n">
        <v>0.638969</v>
      </c>
      <c r="C8540" s="7" t="n">
        <v>0.932145</v>
      </c>
      <c r="D8540" s="16" t="n">
        <f aca="false">LOGINV(B8540,$B$7,$C$7)</f>
        <v>16.5117061834377</v>
      </c>
      <c r="E8540" s="16" t="n">
        <f aca="false">LOGINV(C8540,$B$8,$C$8)</f>
        <v>286.084817955745</v>
      </c>
      <c r="F8540" s="16" t="n">
        <f aca="false">$B$5/100*E8540*2_Girdiler!$B$14*2_Girdiler!$B$15*2_Girdiler!$B$16</f>
        <v>7.19789401976655</v>
      </c>
      <c r="G8540" s="16" t="n">
        <f aca="false">MIN(MATCH(F8540,2_Girdiler!$B$20:$I$20,1),7)</f>
        <v>2</v>
      </c>
      <c r="H8540" s="16" t="n">
        <f aca="false">IF(F8540&gt;=40,2_Girdiler!$I$21+(F8540-40)*(2_Girdiler!$I$21-2_Girdiler!$H$21)/(2_Girdiler!$I$20-2_Girdiler!$H$20),INDEX(2_Girdiler!$B$21:$I$21,G8540)+(F8540-INDEX(2_Girdiler!$B$20:$I$20,G8540))*(INDEX(2_Girdiler!$B$21:$I$21,G8540+1)-INDEX(2_Girdiler!$B$21:$I$21,G8540))/(INDEX(2_Girdiler!$B$20:$I$20,G8540+1)-INDEX(2_Girdiler!$B$20:$I$20,G8540)))</f>
        <v>14.5166304316265</v>
      </c>
      <c r="I8540" s="16" t="n">
        <f aca="false">H8540/2_Girdiler!$B$17</f>
        <v>5.81595770497855</v>
      </c>
      <c r="J8540" s="16" t="n">
        <f aca="false">D8540+I8540</f>
        <v>22.3276638884162</v>
      </c>
    </row>
    <row r="8541" customFormat="false" ht="15" hidden="false" customHeight="false" outlineLevel="0" collapsed="false">
      <c r="A8541" s="0" t="n">
        <v>8529</v>
      </c>
      <c r="B8541" s="7" t="n">
        <v>0.638643</v>
      </c>
      <c r="C8541" s="7" t="n">
        <v>0.02372</v>
      </c>
      <c r="D8541" s="16" t="n">
        <f aca="false">LOGINV(B8541,$B$7,$C$7)</f>
        <v>16.5036973620679</v>
      </c>
      <c r="E8541" s="16" t="n">
        <f aca="false">LOGINV(C8541,$B$8,$C$8)</f>
        <v>30.3750553241789</v>
      </c>
      <c r="F8541" s="16" t="n">
        <f aca="false">$B$5/100*E8541*2_Girdiler!$B$14*2_Girdiler!$B$15*2_Girdiler!$B$16</f>
        <v>0.764236391956341</v>
      </c>
      <c r="G8541" s="16" t="n">
        <f aca="false">MIN(MATCH(F8541,2_Girdiler!$B$20:$I$20,1),7)</f>
        <v>1</v>
      </c>
      <c r="H8541" s="16" t="n">
        <f aca="false">IF(F8541&gt;=40,2_Girdiler!$I$21+(F8541-40)*(2_Girdiler!$I$21-2_Girdiler!$H$21)/(2_Girdiler!$I$20-2_Girdiler!$H$20),INDEX(2_Girdiler!$B$21:$I$21,G8541)+(F8541-INDEX(2_Girdiler!$B$20:$I$20,G8541))*(INDEX(2_Girdiler!$B$21:$I$21,G8541+1)-INDEX(2_Girdiler!$B$21:$I$21,G8541))/(INDEX(2_Girdiler!$B$20:$I$20,G8541+1)-INDEX(2_Girdiler!$B$20:$I$20,G8541)))</f>
        <v>1.68132006230395</v>
      </c>
      <c r="I8541" s="16" t="n">
        <f aca="false">H8541/2_Girdiler!$B$17</f>
        <v>0.673605794192288</v>
      </c>
      <c r="J8541" s="16" t="n">
        <f aca="false">D8541+I8541</f>
        <v>17.1773031562602</v>
      </c>
    </row>
    <row r="8542" customFormat="false" ht="15" hidden="false" customHeight="false" outlineLevel="0" collapsed="false">
      <c r="A8542" s="0" t="n">
        <v>8530</v>
      </c>
      <c r="B8542" s="7" t="n">
        <v>0.05211</v>
      </c>
      <c r="C8542" s="7" t="n">
        <v>0.724059</v>
      </c>
      <c r="D8542" s="16" t="n">
        <f aca="false">LOGINV(B8542,$B$7,$C$7)</f>
        <v>5.47490668095294</v>
      </c>
      <c r="E8542" s="16" t="n">
        <f aca="false">LOGINV(C8542,$B$8,$C$8)</f>
        <v>160.334838474292</v>
      </c>
      <c r="F8542" s="16" t="n">
        <f aca="false">$B$5/100*E8542*2_Girdiler!$B$14*2_Girdiler!$B$15*2_Girdiler!$B$16</f>
        <v>4.0340245360132</v>
      </c>
      <c r="G8542" s="16" t="n">
        <f aca="false">MIN(MATCH(F8542,2_Girdiler!$B$20:$I$20,1),7)</f>
        <v>1</v>
      </c>
      <c r="H8542" s="16" t="n">
        <f aca="false">IF(F8542&gt;=40,2_Girdiler!$I$21+(F8542-40)*(2_Girdiler!$I$21-2_Girdiler!$H$21)/(2_Girdiler!$I$20-2_Girdiler!$H$20),INDEX(2_Girdiler!$B$21:$I$21,G8542)+(F8542-INDEX(2_Girdiler!$B$20:$I$20,G8542))*(INDEX(2_Girdiler!$B$21:$I$21,G8542+1)-INDEX(2_Girdiler!$B$21:$I$21,G8542))/(INDEX(2_Girdiler!$B$20:$I$20,G8542+1)-INDEX(2_Girdiler!$B$20:$I$20,G8542)))</f>
        <v>8.87485397922904</v>
      </c>
      <c r="I8542" s="16" t="n">
        <f aca="false">H8542/2_Girdiler!$B$17</f>
        <v>3.55563060065266</v>
      </c>
      <c r="J8542" s="16" t="n">
        <f aca="false">D8542+I8542</f>
        <v>9.0305372816056</v>
      </c>
    </row>
    <row r="8543" customFormat="false" ht="15" hidden="false" customHeight="false" outlineLevel="0" collapsed="false">
      <c r="A8543" s="0" t="n">
        <v>8531</v>
      </c>
      <c r="B8543" s="7" t="n">
        <v>0.372299</v>
      </c>
      <c r="C8543" s="7" t="n">
        <v>0.794536</v>
      </c>
      <c r="D8543" s="16" t="n">
        <f aca="false">LOGINV(B8543,$B$7,$C$7)</f>
        <v>11.2933665621352</v>
      </c>
      <c r="E8543" s="16" t="n">
        <f aca="false">LOGINV(C8543,$B$8,$C$8)</f>
        <v>185.675209890715</v>
      </c>
      <c r="F8543" s="16" t="n">
        <f aca="false">$B$5/100*E8543*2_Girdiler!$B$14*2_Girdiler!$B$15*2_Girdiler!$B$16</f>
        <v>4.67158828085039</v>
      </c>
      <c r="G8543" s="16" t="n">
        <f aca="false">MIN(MATCH(F8543,2_Girdiler!$B$20:$I$20,1),7)</f>
        <v>1</v>
      </c>
      <c r="H8543" s="16" t="n">
        <f aca="false">IF(F8543&gt;=40,2_Girdiler!$I$21+(F8543-40)*(2_Girdiler!$I$21-2_Girdiler!$H$21)/(2_Girdiler!$I$20-2_Girdiler!$H$20),INDEX(2_Girdiler!$B$21:$I$21,G8543)+(F8543-INDEX(2_Girdiler!$B$20:$I$20,G8543))*(INDEX(2_Girdiler!$B$21:$I$21,G8543+1)-INDEX(2_Girdiler!$B$21:$I$21,G8543))/(INDEX(2_Girdiler!$B$20:$I$20,G8543+1)-INDEX(2_Girdiler!$B$20:$I$20,G8543)))</f>
        <v>10.2774942178709</v>
      </c>
      <c r="I8543" s="16" t="n">
        <f aca="false">H8543/2_Girdiler!$B$17</f>
        <v>4.11758582446749</v>
      </c>
      <c r="J8543" s="16" t="n">
        <f aca="false">D8543+I8543</f>
        <v>15.4109523866027</v>
      </c>
    </row>
    <row r="8544" customFormat="false" ht="15" hidden="false" customHeight="false" outlineLevel="0" collapsed="false">
      <c r="A8544" s="0" t="n">
        <v>8532</v>
      </c>
      <c r="B8544" s="7" t="n">
        <v>0.18882</v>
      </c>
      <c r="C8544" s="7" t="n">
        <v>0.431164</v>
      </c>
      <c r="D8544" s="16" t="n">
        <f aca="false">LOGINV(B8544,$B$7,$C$7)</f>
        <v>8.28156674532233</v>
      </c>
      <c r="E8544" s="16" t="n">
        <f aca="false">LOGINV(C8544,$B$8,$C$8)</f>
        <v>97.6404618750244</v>
      </c>
      <c r="F8544" s="16" t="n">
        <f aca="false">$B$5/100*E8544*2_Girdiler!$B$14*2_Girdiler!$B$15*2_Girdiler!$B$16</f>
        <v>2.45663402077561</v>
      </c>
      <c r="G8544" s="16" t="n">
        <f aca="false">MIN(MATCH(F8544,2_Girdiler!$B$20:$I$20,1),7)</f>
        <v>1</v>
      </c>
      <c r="H8544" s="16" t="n">
        <f aca="false">IF(F8544&gt;=40,2_Girdiler!$I$21+(F8544-40)*(2_Girdiler!$I$21-2_Girdiler!$H$21)/(2_Girdiler!$I$20-2_Girdiler!$H$20),INDEX(2_Girdiler!$B$21:$I$21,G8544)+(F8544-INDEX(2_Girdiler!$B$20:$I$20,G8544))*(INDEX(2_Girdiler!$B$21:$I$21,G8544+1)-INDEX(2_Girdiler!$B$21:$I$21,G8544))/(INDEX(2_Girdiler!$B$20:$I$20,G8544+1)-INDEX(2_Girdiler!$B$20:$I$20,G8544)))</f>
        <v>5.40459484570635</v>
      </c>
      <c r="I8544" s="16" t="n">
        <f aca="false">H8544/2_Girdiler!$B$17</f>
        <v>2.16530242215799</v>
      </c>
      <c r="J8544" s="16" t="n">
        <f aca="false">D8544+I8544</f>
        <v>10.4468691674803</v>
      </c>
    </row>
    <row r="8545" customFormat="false" ht="15" hidden="false" customHeight="false" outlineLevel="0" collapsed="false">
      <c r="A8545" s="0" t="n">
        <v>8533</v>
      </c>
      <c r="B8545" s="7" t="n">
        <v>0.700114</v>
      </c>
      <c r="C8545" s="7" t="n">
        <v>0.052354</v>
      </c>
      <c r="D8545" s="16" t="n">
        <f aca="false">LOGINV(B8545,$B$7,$C$7)</f>
        <v>18.1429783752358</v>
      </c>
      <c r="E8545" s="16" t="n">
        <f aca="false">LOGINV(C8545,$B$8,$C$8)</f>
        <v>38.3187971043303</v>
      </c>
      <c r="F8545" s="16" t="n">
        <f aca="false">$B$5/100*E8545*2_Girdiler!$B$14*2_Girdiler!$B$15*2_Girdiler!$B$16</f>
        <v>0.964100935144951</v>
      </c>
      <c r="G8545" s="16" t="n">
        <f aca="false">MIN(MATCH(F8545,2_Girdiler!$B$20:$I$20,1),7)</f>
        <v>1</v>
      </c>
      <c r="H8545" s="16" t="n">
        <f aca="false">IF(F8545&gt;=40,2_Girdiler!$I$21+(F8545-40)*(2_Girdiler!$I$21-2_Girdiler!$H$21)/(2_Girdiler!$I$20-2_Girdiler!$H$20),INDEX(2_Girdiler!$B$21:$I$21,G8545)+(F8545-INDEX(2_Girdiler!$B$20:$I$20,G8545))*(INDEX(2_Girdiler!$B$21:$I$21,G8545+1)-INDEX(2_Girdiler!$B$21:$I$21,G8545))/(INDEX(2_Girdiler!$B$20:$I$20,G8545+1)-INDEX(2_Girdiler!$B$20:$I$20,G8545)))</f>
        <v>2.12102205731889</v>
      </c>
      <c r="I8545" s="16" t="n">
        <f aca="false">H8545/2_Girdiler!$B$17</f>
        <v>0.84976845245148</v>
      </c>
      <c r="J8545" s="16" t="n">
        <f aca="false">D8545+I8545</f>
        <v>18.9927468276873</v>
      </c>
    </row>
    <row r="8546" customFormat="false" ht="15" hidden="false" customHeight="false" outlineLevel="0" collapsed="false">
      <c r="A8546" s="0" t="n">
        <v>8534</v>
      </c>
      <c r="B8546" s="7" t="n">
        <v>0.047701</v>
      </c>
      <c r="C8546" s="7" t="n">
        <v>0.563015</v>
      </c>
      <c r="D8546" s="16" t="n">
        <f aca="false">LOGINV(B8546,$B$7,$C$7)</f>
        <v>5.34573452273354</v>
      </c>
      <c r="E8546" s="16" t="n">
        <f aca="false">LOGINV(C8546,$B$8,$C$8)</f>
        <v>120.978987738548</v>
      </c>
      <c r="F8546" s="16" t="n">
        <f aca="false">$B$5/100*E8546*2_Girdiler!$B$14*2_Girdiler!$B$15*2_Girdiler!$B$16</f>
        <v>3.04383133150186</v>
      </c>
      <c r="G8546" s="16" t="n">
        <f aca="false">MIN(MATCH(F8546,2_Girdiler!$B$20:$I$20,1),7)</f>
        <v>1</v>
      </c>
      <c r="H8546" s="16" t="n">
        <f aca="false">IF(F8546&gt;=40,2_Girdiler!$I$21+(F8546-40)*(2_Girdiler!$I$21-2_Girdiler!$H$21)/(2_Girdiler!$I$20-2_Girdiler!$H$20),INDEX(2_Girdiler!$B$21:$I$21,G8546)+(F8546-INDEX(2_Girdiler!$B$20:$I$20,G8546))*(INDEX(2_Girdiler!$B$21:$I$21,G8546+1)-INDEX(2_Girdiler!$B$21:$I$21,G8546))/(INDEX(2_Girdiler!$B$20:$I$20,G8546+1)-INDEX(2_Girdiler!$B$20:$I$20,G8546)))</f>
        <v>6.69642892930409</v>
      </c>
      <c r="I8546" s="16" t="n">
        <f aca="false">H8546/2_Girdiler!$B$17</f>
        <v>2.68286415436863</v>
      </c>
      <c r="J8546" s="16" t="n">
        <f aca="false">D8546+I8546</f>
        <v>8.02859867710216</v>
      </c>
    </row>
    <row r="8547" customFormat="false" ht="15" hidden="false" customHeight="false" outlineLevel="0" collapsed="false">
      <c r="A8547" s="0" t="n">
        <v>8535</v>
      </c>
      <c r="B8547" s="7" t="n">
        <v>0.05998</v>
      </c>
      <c r="C8547" s="7" t="n">
        <v>0.49658</v>
      </c>
      <c r="D8547" s="16" t="n">
        <f aca="false">LOGINV(B8547,$B$7,$C$7)</f>
        <v>5.69207924433155</v>
      </c>
      <c r="E8547" s="16" t="n">
        <f aca="false">LOGINV(C8547,$B$8,$C$8)</f>
        <v>108.602601242303</v>
      </c>
      <c r="F8547" s="16" t="n">
        <f aca="false">$B$5/100*E8547*2_Girdiler!$B$14*2_Girdiler!$B$15*2_Girdiler!$B$16</f>
        <v>2.73244144725634</v>
      </c>
      <c r="G8547" s="16" t="n">
        <f aca="false">MIN(MATCH(F8547,2_Girdiler!$B$20:$I$20,1),7)</f>
        <v>1</v>
      </c>
      <c r="H8547" s="16" t="n">
        <f aca="false">IF(F8547&gt;=40,2_Girdiler!$I$21+(F8547-40)*(2_Girdiler!$I$21-2_Girdiler!$H$21)/(2_Girdiler!$I$20-2_Girdiler!$H$20),INDEX(2_Girdiler!$B$21:$I$21,G8547)+(F8547-INDEX(2_Girdiler!$B$20:$I$20,G8547))*(INDEX(2_Girdiler!$B$21:$I$21,G8547+1)-INDEX(2_Girdiler!$B$21:$I$21,G8547))/(INDEX(2_Girdiler!$B$20:$I$20,G8547+1)-INDEX(2_Girdiler!$B$20:$I$20,G8547)))</f>
        <v>6.01137118396395</v>
      </c>
      <c r="I8547" s="16" t="n">
        <f aca="false">H8547/2_Girdiler!$B$17</f>
        <v>2.40840191665222</v>
      </c>
      <c r="J8547" s="16" t="n">
        <f aca="false">D8547+I8547</f>
        <v>8.10048116098378</v>
      </c>
    </row>
    <row r="8548" customFormat="false" ht="15" hidden="false" customHeight="false" outlineLevel="0" collapsed="false">
      <c r="A8548" s="0" t="n">
        <v>8536</v>
      </c>
      <c r="B8548" s="7" t="n">
        <v>0.485552</v>
      </c>
      <c r="C8548" s="7" t="n">
        <v>0.757456</v>
      </c>
      <c r="D8548" s="16" t="n">
        <f aca="false">LOGINV(B8548,$B$7,$C$7)</f>
        <v>13.2713678001041</v>
      </c>
      <c r="E8548" s="16" t="n">
        <f aca="false">LOGINV(C8548,$B$8,$C$8)</f>
        <v>171.379456369722</v>
      </c>
      <c r="F8548" s="16" t="n">
        <f aca="false">$B$5/100*E8548*2_Girdiler!$B$14*2_Girdiler!$B$15*2_Girdiler!$B$16</f>
        <v>4.31190712226221</v>
      </c>
      <c r="G8548" s="16" t="n">
        <f aca="false">MIN(MATCH(F8548,2_Girdiler!$B$20:$I$20,1),7)</f>
        <v>1</v>
      </c>
      <c r="H8548" s="16" t="n">
        <f aca="false">IF(F8548&gt;=40,2_Girdiler!$I$21+(F8548-40)*(2_Girdiler!$I$21-2_Girdiler!$H$21)/(2_Girdiler!$I$20-2_Girdiler!$H$20),INDEX(2_Girdiler!$B$21:$I$21,G8548)+(F8548-INDEX(2_Girdiler!$B$20:$I$20,G8548))*(INDEX(2_Girdiler!$B$21:$I$21,G8548+1)-INDEX(2_Girdiler!$B$21:$I$21,G8548))/(INDEX(2_Girdiler!$B$20:$I$20,G8548+1)-INDEX(2_Girdiler!$B$20:$I$20,G8548)))</f>
        <v>9.48619566897686</v>
      </c>
      <c r="I8548" s="16" t="n">
        <f aca="false">H8548/2_Girdiler!$B$17</f>
        <v>3.80055916225034</v>
      </c>
      <c r="J8548" s="16" t="n">
        <f aca="false">D8548+I8548</f>
        <v>17.0719269623545</v>
      </c>
    </row>
    <row r="8549" customFormat="false" ht="15" hidden="false" customHeight="false" outlineLevel="0" collapsed="false">
      <c r="A8549" s="0" t="n">
        <v>8537</v>
      </c>
      <c r="B8549" s="7" t="n">
        <v>0.341544</v>
      </c>
      <c r="C8549" s="7" t="n">
        <v>0.199826</v>
      </c>
      <c r="D8549" s="16" t="n">
        <f aca="false">LOGINV(B8549,$B$7,$C$7)</f>
        <v>10.7859010455211</v>
      </c>
      <c r="E8549" s="16" t="n">
        <f aca="false">LOGINV(C8549,$B$8,$C$8)</f>
        <v>63.4061779901866</v>
      </c>
      <c r="F8549" s="16" t="n">
        <f aca="false">$B$5/100*E8549*2_Girdiler!$B$14*2_Girdiler!$B$15*2_Girdiler!$B$16</f>
        <v>1.5952994382331</v>
      </c>
      <c r="G8549" s="16" t="n">
        <f aca="false">MIN(MATCH(F8549,2_Girdiler!$B$20:$I$20,1),7)</f>
        <v>1</v>
      </c>
      <c r="H8549" s="16" t="n">
        <f aca="false">IF(F8549&gt;=40,2_Girdiler!$I$21+(F8549-40)*(2_Girdiler!$I$21-2_Girdiler!$H$21)/(2_Girdiler!$I$20-2_Girdiler!$H$20),INDEX(2_Girdiler!$B$21:$I$21,G8549)+(F8549-INDEX(2_Girdiler!$B$20:$I$20,G8549))*(INDEX(2_Girdiler!$B$21:$I$21,G8549+1)-INDEX(2_Girdiler!$B$21:$I$21,G8549))/(INDEX(2_Girdiler!$B$20:$I$20,G8549+1)-INDEX(2_Girdiler!$B$20:$I$20,G8549)))</f>
        <v>3.50965876411281</v>
      </c>
      <c r="I8549" s="16" t="n">
        <f aca="false">H8549/2_Girdiler!$B$17</f>
        <v>1.40611328690417</v>
      </c>
      <c r="J8549" s="16" t="n">
        <f aca="false">D8549+I8549</f>
        <v>12.1920143324253</v>
      </c>
    </row>
    <row r="8550" customFormat="false" ht="15" hidden="false" customHeight="false" outlineLevel="0" collapsed="false">
      <c r="A8550" s="0" t="n">
        <v>8538</v>
      </c>
      <c r="B8550" s="7" t="n">
        <v>0.983516</v>
      </c>
      <c r="C8550" s="7" t="n">
        <v>0.186886</v>
      </c>
      <c r="D8550" s="16" t="n">
        <f aca="false">LOGINV(B8550,$B$7,$C$7)</f>
        <v>44.4533500883328</v>
      </c>
      <c r="E8550" s="16" t="n">
        <f aca="false">LOGINV(C8550,$B$8,$C$8)</f>
        <v>61.5039869721707</v>
      </c>
      <c r="F8550" s="16" t="n">
        <f aca="false">$B$5/100*E8550*2_Girdiler!$B$14*2_Girdiler!$B$15*2_Girdiler!$B$16</f>
        <v>1.54744031221982</v>
      </c>
      <c r="G8550" s="16" t="n">
        <f aca="false">MIN(MATCH(F8550,2_Girdiler!$B$20:$I$20,1),7)</f>
        <v>1</v>
      </c>
      <c r="H8550" s="16" t="n">
        <f aca="false">IF(F8550&gt;=40,2_Girdiler!$I$21+(F8550-40)*(2_Girdiler!$I$21-2_Girdiler!$H$21)/(2_Girdiler!$I$20-2_Girdiler!$H$20),INDEX(2_Girdiler!$B$21:$I$21,G8550)+(F8550-INDEX(2_Girdiler!$B$20:$I$20,G8550))*(INDEX(2_Girdiler!$B$21:$I$21,G8550+1)-INDEX(2_Girdiler!$B$21:$I$21,G8550))/(INDEX(2_Girdiler!$B$20:$I$20,G8550+1)-INDEX(2_Girdiler!$B$20:$I$20,G8550)))</f>
        <v>3.40436868688359</v>
      </c>
      <c r="I8550" s="16" t="n">
        <f aca="false">H8550/2_Girdiler!$B$17</f>
        <v>1.36392976237324</v>
      </c>
      <c r="J8550" s="16" t="n">
        <f aca="false">D8550+I8550</f>
        <v>45.817279850706</v>
      </c>
    </row>
    <row r="8551" customFormat="false" ht="15" hidden="false" customHeight="false" outlineLevel="0" collapsed="false">
      <c r="A8551" s="0" t="n">
        <v>8539</v>
      </c>
      <c r="B8551" s="7" t="n">
        <v>0.525973</v>
      </c>
      <c r="C8551" s="7" t="n">
        <v>0.177543</v>
      </c>
      <c r="D8551" s="16" t="n">
        <f aca="false">LOGINV(B8551,$B$7,$C$7)</f>
        <v>14.0428730316713</v>
      </c>
      <c r="E8551" s="16" t="n">
        <f aca="false">LOGINV(C8551,$B$8,$C$8)</f>
        <v>60.1168767418734</v>
      </c>
      <c r="F8551" s="16" t="n">
        <f aca="false">$B$5/100*E8551*2_Girdiler!$B$14*2_Girdiler!$B$15*2_Girdiler!$B$16</f>
        <v>1.51254061882553</v>
      </c>
      <c r="G8551" s="16" t="n">
        <f aca="false">MIN(MATCH(F8551,2_Girdiler!$B$20:$I$20,1),7)</f>
        <v>1</v>
      </c>
      <c r="H8551" s="16" t="n">
        <f aca="false">IF(F8551&gt;=40,2_Girdiler!$I$21+(F8551-40)*(2_Girdiler!$I$21-2_Girdiler!$H$21)/(2_Girdiler!$I$20-2_Girdiler!$H$20),INDEX(2_Girdiler!$B$21:$I$21,G8551)+(F8551-INDEX(2_Girdiler!$B$20:$I$20,G8551))*(INDEX(2_Girdiler!$B$21:$I$21,G8551+1)-INDEX(2_Girdiler!$B$21:$I$21,G8551))/(INDEX(2_Girdiler!$B$20:$I$20,G8551+1)-INDEX(2_Girdiler!$B$20:$I$20,G8551)))</f>
        <v>3.32758936141617</v>
      </c>
      <c r="I8551" s="16" t="n">
        <f aca="false">H8551/2_Girdiler!$B$17</f>
        <v>1.33316881466994</v>
      </c>
      <c r="J8551" s="16" t="n">
        <f aca="false">D8551+I8551</f>
        <v>15.3760418463412</v>
      </c>
    </row>
    <row r="8552" customFormat="false" ht="15" hidden="false" customHeight="false" outlineLevel="0" collapsed="false">
      <c r="A8552" s="0" t="n">
        <v>8540</v>
      </c>
      <c r="B8552" s="7" t="n">
        <v>0.891628</v>
      </c>
      <c r="C8552" s="7" t="n">
        <v>0.433235</v>
      </c>
      <c r="D8552" s="16" t="n">
        <f aca="false">LOGINV(B8552,$B$7,$C$7)</f>
        <v>26.9590372741537</v>
      </c>
      <c r="E8552" s="16" t="n">
        <f aca="false">LOGINV(C8552,$B$8,$C$8)</f>
        <v>97.9730205133931</v>
      </c>
      <c r="F8552" s="16" t="n">
        <f aca="false">$B$5/100*E8552*2_Girdiler!$B$14*2_Girdiler!$B$15*2_Girdiler!$B$16</f>
        <v>2.46500119611697</v>
      </c>
      <c r="G8552" s="16" t="n">
        <f aca="false">MIN(MATCH(F8552,2_Girdiler!$B$20:$I$20,1),7)</f>
        <v>1</v>
      </c>
      <c r="H8552" s="16" t="n">
        <f aca="false">IF(F8552&gt;=40,2_Girdiler!$I$21+(F8552-40)*(2_Girdiler!$I$21-2_Girdiler!$H$21)/(2_Girdiler!$I$20-2_Girdiler!$H$20),INDEX(2_Girdiler!$B$21:$I$21,G8552)+(F8552-INDEX(2_Girdiler!$B$20:$I$20,G8552))*(INDEX(2_Girdiler!$B$21:$I$21,G8552+1)-INDEX(2_Girdiler!$B$21:$I$21,G8552))/(INDEX(2_Girdiler!$B$20:$I$20,G8552+1)-INDEX(2_Girdiler!$B$20:$I$20,G8552)))</f>
        <v>5.42300263145734</v>
      </c>
      <c r="I8552" s="16" t="n">
        <f aca="false">H8552/2_Girdiler!$B$17</f>
        <v>2.17267733632105</v>
      </c>
      <c r="J8552" s="16" t="n">
        <f aca="false">D8552+I8552</f>
        <v>29.1317146104748</v>
      </c>
    </row>
    <row r="8553" customFormat="false" ht="15" hidden="false" customHeight="false" outlineLevel="0" collapsed="false">
      <c r="A8553" s="0" t="n">
        <v>8541</v>
      </c>
      <c r="B8553" s="7" t="n">
        <v>0.4657</v>
      </c>
      <c r="C8553" s="7" t="n">
        <v>0.527482</v>
      </c>
      <c r="D8553" s="16" t="n">
        <f aca="false">LOGINV(B8553,$B$7,$C$7)</f>
        <v>12.9076096014625</v>
      </c>
      <c r="E8553" s="16" t="n">
        <f aca="false">LOGINV(C8553,$B$8,$C$8)</f>
        <v>114.174841630267</v>
      </c>
      <c r="F8553" s="16" t="n">
        <f aca="false">$B$5/100*E8553*2_Girdiler!$B$14*2_Girdiler!$B$15*2_Girdiler!$B$16</f>
        <v>2.87263901541752</v>
      </c>
      <c r="G8553" s="16" t="n">
        <f aca="false">MIN(MATCH(F8553,2_Girdiler!$B$20:$I$20,1),7)</f>
        <v>1</v>
      </c>
      <c r="H8553" s="16" t="n">
        <f aca="false">IF(F8553&gt;=40,2_Girdiler!$I$21+(F8553-40)*(2_Girdiler!$I$21-2_Girdiler!$H$21)/(2_Girdiler!$I$20-2_Girdiler!$H$20),INDEX(2_Girdiler!$B$21:$I$21,G8553)+(F8553-INDEX(2_Girdiler!$B$20:$I$20,G8553))*(INDEX(2_Girdiler!$B$21:$I$21,G8553+1)-INDEX(2_Girdiler!$B$21:$I$21,G8553))/(INDEX(2_Girdiler!$B$20:$I$20,G8553+1)-INDEX(2_Girdiler!$B$20:$I$20,G8553)))</f>
        <v>6.31980583391855</v>
      </c>
      <c r="I8553" s="16" t="n">
        <f aca="false">H8553/2_Girdiler!$B$17</f>
        <v>2.53197349115326</v>
      </c>
      <c r="J8553" s="16" t="n">
        <f aca="false">D8553+I8553</f>
        <v>15.4395830926157</v>
      </c>
    </row>
    <row r="8554" customFormat="false" ht="15" hidden="false" customHeight="false" outlineLevel="0" collapsed="false">
      <c r="A8554" s="0" t="n">
        <v>8542</v>
      </c>
      <c r="B8554" s="7" t="n">
        <v>0.952435</v>
      </c>
      <c r="C8554" s="7" t="n">
        <v>0.645249</v>
      </c>
      <c r="D8554" s="16" t="n">
        <f aca="false">LOGINV(B8554,$B$7,$C$7)</f>
        <v>34.3315620236672</v>
      </c>
      <c r="E8554" s="16" t="n">
        <f aca="false">LOGINV(C8554,$B$8,$C$8)</f>
        <v>138.891627096788</v>
      </c>
      <c r="F8554" s="16" t="n">
        <f aca="false">$B$5/100*E8554*2_Girdiler!$B$14*2_Girdiler!$B$15*2_Girdiler!$B$16</f>
        <v>3.49451333775519</v>
      </c>
      <c r="G8554" s="16" t="n">
        <f aca="false">MIN(MATCH(F8554,2_Girdiler!$B$20:$I$20,1),7)</f>
        <v>1</v>
      </c>
      <c r="H8554" s="16" t="n">
        <f aca="false">IF(F8554&gt;=40,2_Girdiler!$I$21+(F8554-40)*(2_Girdiler!$I$21-2_Girdiler!$H$21)/(2_Girdiler!$I$20-2_Girdiler!$H$20),INDEX(2_Girdiler!$B$21:$I$21,G8554)+(F8554-INDEX(2_Girdiler!$B$20:$I$20,G8554))*(INDEX(2_Girdiler!$B$21:$I$21,G8554+1)-INDEX(2_Girdiler!$B$21:$I$21,G8554))/(INDEX(2_Girdiler!$B$20:$I$20,G8554+1)-INDEX(2_Girdiler!$B$20:$I$20,G8554)))</f>
        <v>7.68792934306141</v>
      </c>
      <c r="I8554" s="16" t="n">
        <f aca="false">H8554/2_Girdiler!$B$17</f>
        <v>3.08009989705986</v>
      </c>
      <c r="J8554" s="16" t="n">
        <f aca="false">D8554+I8554</f>
        <v>37.4116619207271</v>
      </c>
    </row>
    <row r="8555" customFormat="false" ht="15" hidden="false" customHeight="false" outlineLevel="0" collapsed="false">
      <c r="A8555" s="0" t="n">
        <v>8543</v>
      </c>
      <c r="B8555" s="7" t="n">
        <v>0.952805</v>
      </c>
      <c r="C8555" s="7" t="n">
        <v>0.590284</v>
      </c>
      <c r="D8555" s="16" t="n">
        <f aca="false">LOGINV(B8555,$B$7,$C$7)</f>
        <v>34.4033073993015</v>
      </c>
      <c r="E8555" s="16" t="n">
        <f aca="false">LOGINV(C8555,$B$8,$C$8)</f>
        <v>126.542848539091</v>
      </c>
      <c r="F8555" s="16" t="n">
        <f aca="false">$B$5/100*E8555*2_Girdiler!$B$14*2_Girdiler!$B$15*2_Girdiler!$B$16</f>
        <v>3.18381806924352</v>
      </c>
      <c r="G8555" s="16" t="n">
        <f aca="false">MIN(MATCH(F8555,2_Girdiler!$B$20:$I$20,1),7)</f>
        <v>1</v>
      </c>
      <c r="H8555" s="16" t="n">
        <f aca="false">IF(F8555&gt;=40,2_Girdiler!$I$21+(F8555-40)*(2_Girdiler!$I$21-2_Girdiler!$H$21)/(2_Girdiler!$I$20-2_Girdiler!$H$20),INDEX(2_Girdiler!$B$21:$I$21,G8555)+(F8555-INDEX(2_Girdiler!$B$20:$I$20,G8555))*(INDEX(2_Girdiler!$B$21:$I$21,G8555+1)-INDEX(2_Girdiler!$B$21:$I$21,G8555))/(INDEX(2_Girdiler!$B$20:$I$20,G8555+1)-INDEX(2_Girdiler!$B$20:$I$20,G8555)))</f>
        <v>7.00439975233575</v>
      </c>
      <c r="I8555" s="16" t="n">
        <f aca="false">H8555/2_Girdiler!$B$17</f>
        <v>2.80624990077554</v>
      </c>
      <c r="J8555" s="16" t="n">
        <f aca="false">D8555+I8555</f>
        <v>37.209557300077</v>
      </c>
    </row>
    <row r="8556" customFormat="false" ht="15" hidden="false" customHeight="false" outlineLevel="0" collapsed="false">
      <c r="A8556" s="0" t="n">
        <v>8544</v>
      </c>
      <c r="B8556" s="7" t="n">
        <v>0.65946</v>
      </c>
      <c r="C8556" s="7" t="n">
        <v>0.529046</v>
      </c>
      <c r="D8556" s="16" t="n">
        <f aca="false">LOGINV(B8556,$B$7,$C$7)</f>
        <v>17.0284542652635</v>
      </c>
      <c r="E8556" s="16" t="n">
        <f aca="false">LOGINV(C8556,$B$8,$C$8)</f>
        <v>114.464867271044</v>
      </c>
      <c r="F8556" s="16" t="n">
        <f aca="false">$B$5/100*E8556*2_Girdiler!$B$14*2_Girdiler!$B$15*2_Girdiler!$B$16</f>
        <v>2.87993606053947</v>
      </c>
      <c r="G8556" s="16" t="n">
        <f aca="false">MIN(MATCH(F8556,2_Girdiler!$B$20:$I$20,1),7)</f>
        <v>1</v>
      </c>
      <c r="H8556" s="16" t="n">
        <f aca="false">IF(F8556&gt;=40,2_Girdiler!$I$21+(F8556-40)*(2_Girdiler!$I$21-2_Girdiler!$H$21)/(2_Girdiler!$I$20-2_Girdiler!$H$20),INDEX(2_Girdiler!$B$21:$I$21,G8556)+(F8556-INDEX(2_Girdiler!$B$20:$I$20,G8556))*(INDEX(2_Girdiler!$B$21:$I$21,G8556+1)-INDEX(2_Girdiler!$B$21:$I$21,G8556))/(INDEX(2_Girdiler!$B$20:$I$20,G8556+1)-INDEX(2_Girdiler!$B$20:$I$20,G8556)))</f>
        <v>6.33585933318683</v>
      </c>
      <c r="I8556" s="16" t="n">
        <f aca="false">H8556/2_Girdiler!$B$17</f>
        <v>2.53840518156524</v>
      </c>
      <c r="J8556" s="16" t="n">
        <f aca="false">D8556+I8556</f>
        <v>19.5668594468288</v>
      </c>
    </row>
    <row r="8557" customFormat="false" ht="15" hidden="false" customHeight="false" outlineLevel="0" collapsed="false">
      <c r="A8557" s="0" t="n">
        <v>8545</v>
      </c>
      <c r="B8557" s="7" t="n">
        <v>0.005383</v>
      </c>
      <c r="C8557" s="7" t="n">
        <v>0.166109</v>
      </c>
      <c r="D8557" s="16" t="n">
        <f aca="false">LOGINV(B8557,$B$7,$C$7)</f>
        <v>3.268451963081</v>
      </c>
      <c r="E8557" s="16" t="n">
        <f aca="false">LOGINV(C8557,$B$8,$C$8)</f>
        <v>58.4000162003445</v>
      </c>
      <c r="F8557" s="16" t="n">
        <f aca="false">$B$5/100*E8557*2_Girdiler!$B$14*2_Girdiler!$B$15*2_Girdiler!$B$16</f>
        <v>1.46934440760067</v>
      </c>
      <c r="G8557" s="16" t="n">
        <f aca="false">MIN(MATCH(F8557,2_Girdiler!$B$20:$I$20,1),7)</f>
        <v>1</v>
      </c>
      <c r="H8557" s="16" t="n">
        <f aca="false">IF(F8557&gt;=40,2_Girdiler!$I$21+(F8557-40)*(2_Girdiler!$I$21-2_Girdiler!$H$21)/(2_Girdiler!$I$20-2_Girdiler!$H$20),INDEX(2_Girdiler!$B$21:$I$21,G8557)+(F8557-INDEX(2_Girdiler!$B$20:$I$20,G8557))*(INDEX(2_Girdiler!$B$21:$I$21,G8557+1)-INDEX(2_Girdiler!$B$21:$I$21,G8557))/(INDEX(2_Girdiler!$B$20:$I$20,G8557+1)-INDEX(2_Girdiler!$B$20:$I$20,G8557)))</f>
        <v>3.23255769672147</v>
      </c>
      <c r="I8557" s="16" t="n">
        <f aca="false">H8557/2_Girdiler!$B$17</f>
        <v>1.29509523105828</v>
      </c>
      <c r="J8557" s="16" t="n">
        <f aca="false">D8557+I8557</f>
        <v>4.56354719413928</v>
      </c>
    </row>
    <row r="8558" customFormat="false" ht="15" hidden="false" customHeight="false" outlineLevel="0" collapsed="false">
      <c r="A8558" s="0" t="n">
        <v>8546</v>
      </c>
      <c r="B8558" s="7" t="n">
        <v>0.669466</v>
      </c>
      <c r="C8558" s="7" t="n">
        <v>0.003217</v>
      </c>
      <c r="D8558" s="16" t="n">
        <f aca="false">LOGINV(B8558,$B$7,$C$7)</f>
        <v>17.2909969818356</v>
      </c>
      <c r="E8558" s="16" t="n">
        <f aca="false">LOGINV(C8558,$B$8,$C$8)</f>
        <v>18.809635134136</v>
      </c>
      <c r="F8558" s="16" t="n">
        <f aca="false">$B$5/100*E8558*2_Girdiler!$B$14*2_Girdiler!$B$15*2_Girdiler!$B$16</f>
        <v>0.473250419974861</v>
      </c>
      <c r="G8558" s="16" t="n">
        <f aca="false">MIN(MATCH(F8558,2_Girdiler!$B$20:$I$20,1),7)</f>
        <v>1</v>
      </c>
      <c r="H8558" s="16" t="n">
        <f aca="false">IF(F8558&gt;=40,2_Girdiler!$I$21+(F8558-40)*(2_Girdiler!$I$21-2_Girdiler!$H$21)/(2_Girdiler!$I$20-2_Girdiler!$H$20),INDEX(2_Girdiler!$B$21:$I$21,G8558)+(F8558-INDEX(2_Girdiler!$B$20:$I$20,G8558))*(INDEX(2_Girdiler!$B$21:$I$21,G8558+1)-INDEX(2_Girdiler!$B$21:$I$21,G8558))/(INDEX(2_Girdiler!$B$20:$I$20,G8558+1)-INDEX(2_Girdiler!$B$20:$I$20,G8558)))</f>
        <v>1.04115092394469</v>
      </c>
      <c r="I8558" s="16" t="n">
        <f aca="false">H8558/2_Girdiler!$B$17</f>
        <v>0.417127774016304</v>
      </c>
      <c r="J8558" s="16" t="n">
        <f aca="false">D8558+I8558</f>
        <v>17.7081247558519</v>
      </c>
    </row>
    <row r="8559" customFormat="false" ht="15" hidden="false" customHeight="false" outlineLevel="0" collapsed="false">
      <c r="A8559" s="0" t="n">
        <v>8547</v>
      </c>
      <c r="B8559" s="7" t="n">
        <v>0.654709</v>
      </c>
      <c r="C8559" s="7" t="n">
        <v>0.364153</v>
      </c>
      <c r="D8559" s="16" t="n">
        <f aca="false">LOGINV(B8559,$B$7,$C$7)</f>
        <v>16.906220607111</v>
      </c>
      <c r="E8559" s="16" t="n">
        <f aca="false">LOGINV(C8559,$B$8,$C$8)</f>
        <v>87.2690106197431</v>
      </c>
      <c r="F8559" s="16" t="n">
        <f aca="false">$B$5/100*E8559*2_Girdiler!$B$14*2_Girdiler!$B$15*2_Girdiler!$B$16</f>
        <v>2.19568830719274</v>
      </c>
      <c r="G8559" s="16" t="n">
        <f aca="false">MIN(MATCH(F8559,2_Girdiler!$B$20:$I$20,1),7)</f>
        <v>1</v>
      </c>
      <c r="H8559" s="16" t="n">
        <f aca="false">IF(F8559&gt;=40,2_Girdiler!$I$21+(F8559-40)*(2_Girdiler!$I$21-2_Girdiler!$H$21)/(2_Girdiler!$I$20-2_Girdiler!$H$20),INDEX(2_Girdiler!$B$21:$I$21,G8559)+(F8559-INDEX(2_Girdiler!$B$20:$I$20,G8559))*(INDEX(2_Girdiler!$B$21:$I$21,G8559+1)-INDEX(2_Girdiler!$B$21:$I$21,G8559))/(INDEX(2_Girdiler!$B$20:$I$20,G8559+1)-INDEX(2_Girdiler!$B$20:$I$20,G8559)))</f>
        <v>4.83051427582402</v>
      </c>
      <c r="I8559" s="16" t="n">
        <f aca="false">H8559/2_Girdiler!$B$17</f>
        <v>1.93530219383975</v>
      </c>
      <c r="J8559" s="16" t="n">
        <f aca="false">D8559+I8559</f>
        <v>18.8415228009508</v>
      </c>
    </row>
    <row r="8560" customFormat="false" ht="15" hidden="false" customHeight="false" outlineLevel="0" collapsed="false">
      <c r="A8560" s="0" t="n">
        <v>8548</v>
      </c>
      <c r="B8560" s="7" t="n">
        <v>0.66038</v>
      </c>
      <c r="C8560" s="7" t="n">
        <v>0.782533</v>
      </c>
      <c r="D8560" s="16" t="n">
        <f aca="false">LOGINV(B8560,$B$7,$C$7)</f>
        <v>17.0523009098355</v>
      </c>
      <c r="E8560" s="16" t="n">
        <f aca="false">LOGINV(C8560,$B$8,$C$8)</f>
        <v>180.769051195218</v>
      </c>
      <c r="F8560" s="16" t="n">
        <f aca="false">$B$5/100*E8560*2_Girdiler!$B$14*2_Girdiler!$B$15*2_Girdiler!$B$16</f>
        <v>4.54814932807168</v>
      </c>
      <c r="G8560" s="16" t="n">
        <f aca="false">MIN(MATCH(F8560,2_Girdiler!$B$20:$I$20,1),7)</f>
        <v>1</v>
      </c>
      <c r="H8560" s="16" t="n">
        <f aca="false">IF(F8560&gt;=40,2_Girdiler!$I$21+(F8560-40)*(2_Girdiler!$I$21-2_Girdiler!$H$21)/(2_Girdiler!$I$20-2_Girdiler!$H$20),INDEX(2_Girdiler!$B$21:$I$21,G8560)+(F8560-INDEX(2_Girdiler!$B$20:$I$20,G8560))*(INDEX(2_Girdiler!$B$21:$I$21,G8560+1)-INDEX(2_Girdiler!$B$21:$I$21,G8560))/(INDEX(2_Girdiler!$B$20:$I$20,G8560+1)-INDEX(2_Girdiler!$B$20:$I$20,G8560)))</f>
        <v>10.0059285217577</v>
      </c>
      <c r="I8560" s="16" t="n">
        <f aca="false">H8560/2_Girdiler!$B$17</f>
        <v>4.00878546544779</v>
      </c>
      <c r="J8560" s="16" t="n">
        <f aca="false">D8560+I8560</f>
        <v>21.0610863752833</v>
      </c>
    </row>
    <row r="8561" customFormat="false" ht="15" hidden="false" customHeight="false" outlineLevel="0" collapsed="false">
      <c r="A8561" s="0" t="n">
        <v>8549</v>
      </c>
      <c r="B8561" s="7" t="n">
        <v>0.715869</v>
      </c>
      <c r="C8561" s="7" t="n">
        <v>0.257395</v>
      </c>
      <c r="D8561" s="16" t="n">
        <f aca="false">LOGINV(B8561,$B$7,$C$7)</f>
        <v>18.6129893617558</v>
      </c>
      <c r="E8561" s="16" t="n">
        <f aca="false">LOGINV(C8561,$B$8,$C$8)</f>
        <v>71.7187403966266</v>
      </c>
      <c r="F8561" s="16" t="n">
        <f aca="false">$B$5/100*E8561*2_Girdiler!$B$14*2_Girdiler!$B$15*2_Girdiler!$B$16</f>
        <v>1.80444350837913</v>
      </c>
      <c r="G8561" s="16" t="n">
        <f aca="false">MIN(MATCH(F8561,2_Girdiler!$B$20:$I$20,1),7)</f>
        <v>1</v>
      </c>
      <c r="H8561" s="16" t="n">
        <f aca="false">IF(F8561&gt;=40,2_Girdiler!$I$21+(F8561-40)*(2_Girdiler!$I$21-2_Girdiler!$H$21)/(2_Girdiler!$I$20-2_Girdiler!$H$20),INDEX(2_Girdiler!$B$21:$I$21,G8561)+(F8561-INDEX(2_Girdiler!$B$20:$I$20,G8561))*(INDEX(2_Girdiler!$B$21:$I$21,G8561+1)-INDEX(2_Girdiler!$B$21:$I$21,G8561))/(INDEX(2_Girdiler!$B$20:$I$20,G8561+1)-INDEX(2_Girdiler!$B$20:$I$20,G8561)))</f>
        <v>3.96977571843408</v>
      </c>
      <c r="I8561" s="16" t="n">
        <f aca="false">H8561/2_Girdiler!$B$17</f>
        <v>1.59045501539827</v>
      </c>
      <c r="J8561" s="16" t="n">
        <f aca="false">D8561+I8561</f>
        <v>20.2034443771541</v>
      </c>
    </row>
    <row r="8562" customFormat="false" ht="15" hidden="false" customHeight="false" outlineLevel="0" collapsed="false">
      <c r="A8562" s="0" t="n">
        <v>8550</v>
      </c>
      <c r="B8562" s="7" t="n">
        <v>0.18656</v>
      </c>
      <c r="C8562" s="7" t="n">
        <v>0.521527</v>
      </c>
      <c r="D8562" s="16" t="n">
        <f aca="false">LOGINV(B8562,$B$7,$C$7)</f>
        <v>8.24292157300997</v>
      </c>
      <c r="E8562" s="16" t="n">
        <f aca="false">LOGINV(C8562,$B$8,$C$8)</f>
        <v>113.077938817966</v>
      </c>
      <c r="F8562" s="16" t="n">
        <f aca="false">$B$5/100*E8562*2_Girdiler!$B$14*2_Girdiler!$B$15*2_Girdiler!$B$16</f>
        <v>2.84504094066003</v>
      </c>
      <c r="G8562" s="16" t="n">
        <f aca="false">MIN(MATCH(F8562,2_Girdiler!$B$20:$I$20,1),7)</f>
        <v>1</v>
      </c>
      <c r="H8562" s="16" t="n">
        <f aca="false">IF(F8562&gt;=40,2_Girdiler!$I$21+(F8562-40)*(2_Girdiler!$I$21-2_Girdiler!$H$21)/(2_Girdiler!$I$20-2_Girdiler!$H$20),INDEX(2_Girdiler!$B$21:$I$21,G8562)+(F8562-INDEX(2_Girdiler!$B$20:$I$20,G8562))*(INDEX(2_Girdiler!$B$21:$I$21,G8562+1)-INDEX(2_Girdiler!$B$21:$I$21,G8562))/(INDEX(2_Girdiler!$B$20:$I$20,G8562+1)-INDEX(2_Girdiler!$B$20:$I$20,G8562)))</f>
        <v>6.25909006945208</v>
      </c>
      <c r="I8562" s="16" t="n">
        <f aca="false">H8562/2_Girdiler!$B$17</f>
        <v>2.50764826500484</v>
      </c>
      <c r="J8562" s="16" t="n">
        <f aca="false">D8562+I8562</f>
        <v>10.7505698380148</v>
      </c>
    </row>
    <row r="8563" customFormat="false" ht="15" hidden="false" customHeight="false" outlineLevel="0" collapsed="false">
      <c r="A8563" s="0" t="n">
        <v>8551</v>
      </c>
      <c r="B8563" s="7" t="n">
        <v>0.885532</v>
      </c>
      <c r="C8563" s="7" t="n">
        <v>0.508863</v>
      </c>
      <c r="D8563" s="16" t="n">
        <f aca="false">LOGINV(B8563,$B$7,$C$7)</f>
        <v>26.4805441817345</v>
      </c>
      <c r="E8563" s="16" t="n">
        <f aca="false">LOGINV(C8563,$B$8,$C$8)</f>
        <v>110.782725103287</v>
      </c>
      <c r="F8563" s="16" t="n">
        <f aca="false">$B$5/100*E8563*2_Girdiler!$B$14*2_Girdiler!$B$15*2_Girdiler!$B$16</f>
        <v>2.78729336359871</v>
      </c>
      <c r="G8563" s="16" t="n">
        <f aca="false">MIN(MATCH(F8563,2_Girdiler!$B$20:$I$20,1),7)</f>
        <v>1</v>
      </c>
      <c r="H8563" s="16" t="n">
        <f aca="false">IF(F8563&gt;=40,2_Girdiler!$I$21+(F8563-40)*(2_Girdiler!$I$21-2_Girdiler!$H$21)/(2_Girdiler!$I$20-2_Girdiler!$H$20),INDEX(2_Girdiler!$B$21:$I$21,G8563)+(F8563-INDEX(2_Girdiler!$B$20:$I$20,G8563))*(INDEX(2_Girdiler!$B$21:$I$21,G8563+1)-INDEX(2_Girdiler!$B$21:$I$21,G8563))/(INDEX(2_Girdiler!$B$20:$I$20,G8563+1)-INDEX(2_Girdiler!$B$20:$I$20,G8563)))</f>
        <v>6.13204539991716</v>
      </c>
      <c r="I8563" s="16" t="n">
        <f aca="false">H8563/2_Girdiler!$B$17</f>
        <v>2.45674895830015</v>
      </c>
      <c r="J8563" s="16" t="n">
        <f aca="false">D8563+I8563</f>
        <v>28.9372931400346</v>
      </c>
    </row>
    <row r="8564" customFormat="false" ht="15" hidden="false" customHeight="false" outlineLevel="0" collapsed="false">
      <c r="A8564" s="0" t="n">
        <v>8552</v>
      </c>
      <c r="B8564" s="7" t="n">
        <v>0.758399</v>
      </c>
      <c r="C8564" s="7" t="n">
        <v>0.251368</v>
      </c>
      <c r="D8564" s="16" t="n">
        <f aca="false">LOGINV(B8564,$B$7,$C$7)</f>
        <v>20.0179151218725</v>
      </c>
      <c r="E8564" s="16" t="n">
        <f aca="false">LOGINV(C8564,$B$8,$C$8)</f>
        <v>70.8539534576328</v>
      </c>
      <c r="F8564" s="16" t="n">
        <f aca="false">$B$5/100*E8564*2_Girdiler!$B$14*2_Girdiler!$B$15*2_Girdiler!$B$16</f>
        <v>1.78268546899404</v>
      </c>
      <c r="G8564" s="16" t="n">
        <f aca="false">MIN(MATCH(F8564,2_Girdiler!$B$20:$I$20,1),7)</f>
        <v>1</v>
      </c>
      <c r="H8564" s="16" t="n">
        <f aca="false">IF(F8564&gt;=40,2_Girdiler!$I$21+(F8564-40)*(2_Girdiler!$I$21-2_Girdiler!$H$21)/(2_Girdiler!$I$20-2_Girdiler!$H$20),INDEX(2_Girdiler!$B$21:$I$21,G8564)+(F8564-INDEX(2_Girdiler!$B$20:$I$20,G8564))*(INDEX(2_Girdiler!$B$21:$I$21,G8564+1)-INDEX(2_Girdiler!$B$21:$I$21,G8564))/(INDEX(2_Girdiler!$B$20:$I$20,G8564+1)-INDEX(2_Girdiler!$B$20:$I$20,G8564)))</f>
        <v>3.92190803178689</v>
      </c>
      <c r="I8564" s="16" t="n">
        <f aca="false">H8564/2_Girdiler!$B$17</f>
        <v>1.57127725632488</v>
      </c>
      <c r="J8564" s="16" t="n">
        <f aca="false">D8564+I8564</f>
        <v>21.5891923781973</v>
      </c>
    </row>
    <row r="8565" customFormat="false" ht="15" hidden="false" customHeight="false" outlineLevel="0" collapsed="false">
      <c r="A8565" s="0" t="n">
        <v>8553</v>
      </c>
      <c r="B8565" s="7" t="n">
        <v>0.302769</v>
      </c>
      <c r="C8565" s="7" t="n">
        <v>0.422632</v>
      </c>
      <c r="D8565" s="16" t="n">
        <f aca="false">LOGINV(B8565,$B$7,$C$7)</f>
        <v>10.1546228216692</v>
      </c>
      <c r="E8565" s="16" t="n">
        <f aca="false">LOGINV(C8565,$B$8,$C$8)</f>
        <v>96.2790035896724</v>
      </c>
      <c r="F8565" s="16" t="n">
        <f aca="false">$B$5/100*E8565*2_Girdiler!$B$14*2_Girdiler!$B$15*2_Girdiler!$B$16</f>
        <v>2.42237973031616</v>
      </c>
      <c r="G8565" s="16" t="n">
        <f aca="false">MIN(MATCH(F8565,2_Girdiler!$B$20:$I$20,1),7)</f>
        <v>1</v>
      </c>
      <c r="H8565" s="16" t="n">
        <f aca="false">IF(F8565&gt;=40,2_Girdiler!$I$21+(F8565-40)*(2_Girdiler!$I$21-2_Girdiler!$H$21)/(2_Girdiler!$I$20-2_Girdiler!$H$20),INDEX(2_Girdiler!$B$21:$I$21,G8565)+(F8565-INDEX(2_Girdiler!$B$20:$I$20,G8565))*(INDEX(2_Girdiler!$B$21:$I$21,G8565+1)-INDEX(2_Girdiler!$B$21:$I$21,G8565))/(INDEX(2_Girdiler!$B$20:$I$20,G8565+1)-INDEX(2_Girdiler!$B$20:$I$20,G8565)))</f>
        <v>5.32923540669555</v>
      </c>
      <c r="I8565" s="16" t="n">
        <f aca="false">H8565/2_Girdiler!$B$17</f>
        <v>2.13511033922097</v>
      </c>
      <c r="J8565" s="16" t="n">
        <f aca="false">D8565+I8565</f>
        <v>12.2897331608902</v>
      </c>
    </row>
    <row r="8566" customFormat="false" ht="15" hidden="false" customHeight="false" outlineLevel="0" collapsed="false">
      <c r="A8566" s="0" t="n">
        <v>8554</v>
      </c>
      <c r="B8566" s="7" t="n">
        <v>0.904692</v>
      </c>
      <c r="C8566" s="7" t="n">
        <v>0.536819</v>
      </c>
      <c r="D8566" s="16" t="n">
        <f aca="false">LOGINV(B8566,$B$7,$C$7)</f>
        <v>28.0868716262944</v>
      </c>
      <c r="E8566" s="16" t="n">
        <f aca="false">LOGINV(C8566,$B$8,$C$8)</f>
        <v>115.918586308561</v>
      </c>
      <c r="F8566" s="16" t="n">
        <f aca="false">$B$5/100*E8566*2_Girdiler!$B$14*2_Girdiler!$B$15*2_Girdiler!$B$16</f>
        <v>2.91651163152338</v>
      </c>
      <c r="G8566" s="16" t="n">
        <f aca="false">MIN(MATCH(F8566,2_Girdiler!$B$20:$I$20,1),7)</f>
        <v>1</v>
      </c>
      <c r="H8566" s="16" t="n">
        <f aca="false">IF(F8566&gt;=40,2_Girdiler!$I$21+(F8566-40)*(2_Girdiler!$I$21-2_Girdiler!$H$21)/(2_Girdiler!$I$20-2_Girdiler!$H$20),INDEX(2_Girdiler!$B$21:$I$21,G8566)+(F8566-INDEX(2_Girdiler!$B$20:$I$20,G8566))*(INDEX(2_Girdiler!$B$21:$I$21,G8566+1)-INDEX(2_Girdiler!$B$21:$I$21,G8566))/(INDEX(2_Girdiler!$B$20:$I$20,G8566+1)-INDEX(2_Girdiler!$B$20:$I$20,G8566)))</f>
        <v>6.41632558935145</v>
      </c>
      <c r="I8566" s="16" t="n">
        <f aca="false">H8566/2_Girdiler!$B$17</f>
        <v>2.57064326496452</v>
      </c>
      <c r="J8566" s="16" t="n">
        <f aca="false">D8566+I8566</f>
        <v>30.657514891259</v>
      </c>
    </row>
    <row r="8567" customFormat="false" ht="15" hidden="false" customHeight="false" outlineLevel="0" collapsed="false">
      <c r="A8567" s="0" t="n">
        <v>8555</v>
      </c>
      <c r="B8567" s="7" t="n">
        <v>0.486226</v>
      </c>
      <c r="C8567" s="7" t="n">
        <v>0.944232</v>
      </c>
      <c r="D8567" s="16" t="n">
        <f aca="false">LOGINV(B8567,$B$7,$C$7)</f>
        <v>13.2838792878329</v>
      </c>
      <c r="E8567" s="16" t="n">
        <f aca="false">LOGINV(C8567,$B$8,$C$8)</f>
        <v>305.036257479517</v>
      </c>
      <c r="F8567" s="16" t="n">
        <f aca="false">$B$5/100*E8567*2_Girdiler!$B$14*2_Girdiler!$B$15*2_Girdiler!$B$16</f>
        <v>7.67471223818465</v>
      </c>
      <c r="G8567" s="16" t="n">
        <f aca="false">MIN(MATCH(F8567,2_Girdiler!$B$20:$I$20,1),7)</f>
        <v>2</v>
      </c>
      <c r="H8567" s="16" t="n">
        <f aca="false">IF(F8567&gt;=40,2_Girdiler!$I$21+(F8567-40)*(2_Girdiler!$I$21-2_Girdiler!$H$21)/(2_Girdiler!$I$20-2_Girdiler!$H$20),INDEX(2_Girdiler!$B$21:$I$21,G8567)+(F8567-INDEX(2_Girdiler!$B$20:$I$20,G8567))*(INDEX(2_Girdiler!$B$21:$I$21,G8567+1)-INDEX(2_Girdiler!$B$21:$I$21,G8567))/(INDEX(2_Girdiler!$B$20:$I$20,G8567+1)-INDEX(2_Girdiler!$B$20:$I$20,G8567)))</f>
        <v>15.2795395810954</v>
      </c>
      <c r="I8567" s="16" t="n">
        <f aca="false">H8567/2_Girdiler!$B$17</f>
        <v>6.12161040909272</v>
      </c>
      <c r="J8567" s="16" t="n">
        <f aca="false">D8567+I8567</f>
        <v>19.4054896969256</v>
      </c>
    </row>
    <row r="8568" customFormat="false" ht="15" hidden="false" customHeight="false" outlineLevel="0" collapsed="false">
      <c r="A8568" s="0" t="n">
        <v>8556</v>
      </c>
      <c r="B8568" s="7" t="n">
        <v>0.251411</v>
      </c>
      <c r="C8568" s="7" t="n">
        <v>0.272488</v>
      </c>
      <c r="D8568" s="16" t="n">
        <f aca="false">LOGINV(B8568,$B$7,$C$7)</f>
        <v>9.32138017229889</v>
      </c>
      <c r="E8568" s="16" t="n">
        <f aca="false">LOGINV(C8568,$B$8,$C$8)</f>
        <v>73.8845964268031</v>
      </c>
      <c r="F8568" s="16" t="n">
        <f aca="false">$B$5/100*E8568*2_Girdiler!$B$14*2_Girdiler!$B$15*2_Girdiler!$B$16</f>
        <v>1.85893644609837</v>
      </c>
      <c r="G8568" s="16" t="n">
        <f aca="false">MIN(MATCH(F8568,2_Girdiler!$B$20:$I$20,1),7)</f>
        <v>1</v>
      </c>
      <c r="H8568" s="16" t="n">
        <f aca="false">IF(F8568&gt;=40,2_Girdiler!$I$21+(F8568-40)*(2_Girdiler!$I$21-2_Girdiler!$H$21)/(2_Girdiler!$I$20-2_Girdiler!$H$20),INDEX(2_Girdiler!$B$21:$I$21,G8568)+(F8568-INDEX(2_Girdiler!$B$20:$I$20,G8568))*(INDEX(2_Girdiler!$B$21:$I$21,G8568+1)-INDEX(2_Girdiler!$B$21:$I$21,G8568))/(INDEX(2_Girdiler!$B$20:$I$20,G8568+1)-INDEX(2_Girdiler!$B$20:$I$20,G8568)))</f>
        <v>4.0896601814164</v>
      </c>
      <c r="I8568" s="16" t="n">
        <f aca="false">H8568/2_Girdiler!$B$17</f>
        <v>1.63848564960593</v>
      </c>
      <c r="J8568" s="16" t="n">
        <f aca="false">D8568+I8568</f>
        <v>10.9598658219048</v>
      </c>
    </row>
    <row r="8569" customFormat="false" ht="15" hidden="false" customHeight="false" outlineLevel="0" collapsed="false">
      <c r="A8569" s="0" t="n">
        <v>8557</v>
      </c>
      <c r="B8569" s="7" t="n">
        <v>0.609164</v>
      </c>
      <c r="C8569" s="7" t="n">
        <v>0.268162</v>
      </c>
      <c r="D8569" s="16" t="n">
        <f aca="false">LOGINV(B8569,$B$7,$C$7)</f>
        <v>15.8042403068278</v>
      </c>
      <c r="E8569" s="16" t="n">
        <f aca="false">LOGINV(C8569,$B$8,$C$8)</f>
        <v>73.2636035919934</v>
      </c>
      <c r="F8569" s="16" t="n">
        <f aca="false">$B$5/100*E8569*2_Girdiler!$B$14*2_Girdiler!$B$15*2_Girdiler!$B$16</f>
        <v>1.84331226637455</v>
      </c>
      <c r="G8569" s="16" t="n">
        <f aca="false">MIN(MATCH(F8569,2_Girdiler!$B$20:$I$20,1),7)</f>
        <v>1</v>
      </c>
      <c r="H8569" s="16" t="n">
        <f aca="false">IF(F8569&gt;=40,2_Girdiler!$I$21+(F8569-40)*(2_Girdiler!$I$21-2_Girdiler!$H$21)/(2_Girdiler!$I$20-2_Girdiler!$H$20),INDEX(2_Girdiler!$B$21:$I$21,G8569)+(F8569-INDEX(2_Girdiler!$B$20:$I$20,G8569))*(INDEX(2_Girdiler!$B$21:$I$21,G8569+1)-INDEX(2_Girdiler!$B$21:$I$21,G8569))/(INDEX(2_Girdiler!$B$20:$I$20,G8569+1)-INDEX(2_Girdiler!$B$20:$I$20,G8569)))</f>
        <v>4.05528698602402</v>
      </c>
      <c r="I8569" s="16" t="n">
        <f aca="false">H8569/2_Girdiler!$B$17</f>
        <v>1.62471433734937</v>
      </c>
      <c r="J8569" s="16" t="n">
        <f aca="false">D8569+I8569</f>
        <v>17.4289546441772</v>
      </c>
    </row>
    <row r="8570" customFormat="false" ht="15" hidden="false" customHeight="false" outlineLevel="0" collapsed="false">
      <c r="A8570" s="0" t="n">
        <v>8558</v>
      </c>
      <c r="B8570" s="7" t="n">
        <v>0.56373</v>
      </c>
      <c r="C8570" s="7" t="n">
        <v>0.226941</v>
      </c>
      <c r="D8570" s="16" t="n">
        <f aca="false">LOGINV(B8570,$B$7,$C$7)</f>
        <v>14.8088555736156</v>
      </c>
      <c r="E8570" s="16" t="n">
        <f aca="false">LOGINV(C8570,$B$8,$C$8)</f>
        <v>67.3414638351792</v>
      </c>
      <c r="F8570" s="16" t="n">
        <f aca="false">$B$5/100*E8570*2_Girdiler!$B$14*2_Girdiler!$B$15*2_Girdiler!$B$16</f>
        <v>1.69431123009311</v>
      </c>
      <c r="G8570" s="16" t="n">
        <f aca="false">MIN(MATCH(F8570,2_Girdiler!$B$20:$I$20,1),7)</f>
        <v>1</v>
      </c>
      <c r="H8570" s="16" t="n">
        <f aca="false">IF(F8570&gt;=40,2_Girdiler!$I$21+(F8570-40)*(2_Girdiler!$I$21-2_Girdiler!$H$21)/(2_Girdiler!$I$20-2_Girdiler!$H$20),INDEX(2_Girdiler!$B$21:$I$21,G8570)+(F8570-INDEX(2_Girdiler!$B$20:$I$20,G8570))*(INDEX(2_Girdiler!$B$21:$I$21,G8570+1)-INDEX(2_Girdiler!$B$21:$I$21,G8570))/(INDEX(2_Girdiler!$B$20:$I$20,G8570+1)-INDEX(2_Girdiler!$B$20:$I$20,G8570)))</f>
        <v>3.72748470620484</v>
      </c>
      <c r="I8570" s="16" t="n">
        <f aca="false">H8570/2_Girdiler!$B$17</f>
        <v>1.49338329575514</v>
      </c>
      <c r="J8570" s="16" t="n">
        <f aca="false">D8570+I8570</f>
        <v>16.3022388693708</v>
      </c>
    </row>
    <row r="8571" customFormat="false" ht="15" hidden="false" customHeight="false" outlineLevel="0" collapsed="false">
      <c r="A8571" s="0" t="n">
        <v>8559</v>
      </c>
      <c r="B8571" s="7" t="n">
        <v>0.972708</v>
      </c>
      <c r="C8571" s="7" t="n">
        <v>0.051133</v>
      </c>
      <c r="D8571" s="16" t="n">
        <f aca="false">LOGINV(B8571,$B$7,$C$7)</f>
        <v>39.5362984945489</v>
      </c>
      <c r="E8571" s="16" t="n">
        <f aca="false">LOGINV(C8571,$B$8,$C$8)</f>
        <v>38.0348973914961</v>
      </c>
      <c r="F8571" s="16" t="n">
        <f aca="false">$B$5/100*E8571*2_Girdiler!$B$14*2_Girdiler!$B$15*2_Girdiler!$B$16</f>
        <v>0.956958018370042</v>
      </c>
      <c r="G8571" s="16" t="n">
        <f aca="false">MIN(MATCH(F8571,2_Girdiler!$B$20:$I$20,1),7)</f>
        <v>1</v>
      </c>
      <c r="H8571" s="16" t="n">
        <f aca="false">IF(F8571&gt;=40,2_Girdiler!$I$21+(F8571-40)*(2_Girdiler!$I$21-2_Girdiler!$H$21)/(2_Girdiler!$I$20-2_Girdiler!$H$20),INDEX(2_Girdiler!$B$21:$I$21,G8571)+(F8571-INDEX(2_Girdiler!$B$20:$I$20,G8571))*(INDEX(2_Girdiler!$B$21:$I$21,G8571+1)-INDEX(2_Girdiler!$B$21:$I$21,G8571))/(INDEX(2_Girdiler!$B$20:$I$20,G8571+1)-INDEX(2_Girdiler!$B$20:$I$20,G8571)))</f>
        <v>2.10530764041409</v>
      </c>
      <c r="I8571" s="16" t="n">
        <f aca="false">H8571/2_Girdiler!$B$17</f>
        <v>0.84347261234539</v>
      </c>
      <c r="J8571" s="16" t="n">
        <f aca="false">D8571+I8571</f>
        <v>40.3797711068943</v>
      </c>
    </row>
    <row r="8572" customFormat="false" ht="15" hidden="false" customHeight="false" outlineLevel="0" collapsed="false">
      <c r="A8572" s="0" t="n">
        <v>8560</v>
      </c>
      <c r="B8572" s="7" t="n">
        <v>0.240753</v>
      </c>
      <c r="C8572" s="7" t="n">
        <v>0.001013</v>
      </c>
      <c r="D8572" s="16" t="n">
        <f aca="false">LOGINV(B8572,$B$7,$C$7)</f>
        <v>9.14727425023174</v>
      </c>
      <c r="E8572" s="16" t="n">
        <f aca="false">LOGINV(C8572,$B$8,$C$8)</f>
        <v>14.8940477157396</v>
      </c>
      <c r="F8572" s="16" t="n">
        <f aca="false">$B$5/100*E8572*2_Girdiler!$B$14*2_Girdiler!$B$15*2_Girdiler!$B$16</f>
        <v>0.374734240528009</v>
      </c>
      <c r="G8572" s="16" t="n">
        <f aca="false">MIN(MATCH(F8572,2_Girdiler!$B$20:$I$20,1),7)</f>
        <v>1</v>
      </c>
      <c r="H8572" s="16" t="n">
        <f aca="false">IF(F8572&gt;=40,2_Girdiler!$I$21+(F8572-40)*(2_Girdiler!$I$21-2_Girdiler!$H$21)/(2_Girdiler!$I$20-2_Girdiler!$H$20),INDEX(2_Girdiler!$B$21:$I$21,G8572)+(F8572-INDEX(2_Girdiler!$B$20:$I$20,G8572))*(INDEX(2_Girdiler!$B$21:$I$21,G8572+1)-INDEX(2_Girdiler!$B$21:$I$21,G8572))/(INDEX(2_Girdiler!$B$20:$I$20,G8572+1)-INDEX(2_Girdiler!$B$20:$I$20,G8572)))</f>
        <v>0.82441532916162</v>
      </c>
      <c r="I8572" s="16" t="n">
        <f aca="false">H8572/2_Girdiler!$B$17</f>
        <v>0.330294603029495</v>
      </c>
      <c r="J8572" s="16" t="n">
        <f aca="false">D8572+I8572</f>
        <v>9.47756885326123</v>
      </c>
    </row>
    <row r="8573" customFormat="false" ht="15" hidden="false" customHeight="false" outlineLevel="0" collapsed="false">
      <c r="A8573" s="0" t="n">
        <v>8561</v>
      </c>
      <c r="B8573" s="7" t="n">
        <v>0.706543</v>
      </c>
      <c r="C8573" s="7" t="n">
        <v>0.992083</v>
      </c>
      <c r="D8573" s="16" t="n">
        <f aca="false">LOGINV(B8573,$B$7,$C$7)</f>
        <v>18.3319038425626</v>
      </c>
      <c r="E8573" s="16" t="n">
        <f aca="false">LOGINV(C8573,$B$8,$C$8)</f>
        <v>518.344190660044</v>
      </c>
      <c r="F8573" s="16" t="n">
        <f aca="false">$B$5/100*E8573*2_Girdiler!$B$14*2_Girdiler!$B$15*2_Girdiler!$B$16</f>
        <v>13.0415398370067</v>
      </c>
      <c r="G8573" s="16" t="n">
        <f aca="false">MIN(MATCH(F8573,2_Girdiler!$B$20:$I$20,1),7)</f>
        <v>3</v>
      </c>
      <c r="H8573" s="16" t="n">
        <f aca="false">IF(F8573&gt;=40,2_Girdiler!$I$21+(F8573-40)*(2_Girdiler!$I$21-2_Girdiler!$H$21)/(2_Girdiler!$I$20-2_Girdiler!$H$20),INDEX(2_Girdiler!$B$21:$I$21,G8573)+(F8573-INDEX(2_Girdiler!$B$20:$I$20,G8573))*(INDEX(2_Girdiler!$B$21:$I$21,G8573+1)-INDEX(2_Girdiler!$B$21:$I$21,G8573))/(INDEX(2_Girdiler!$B$20:$I$20,G8573+1)-INDEX(2_Girdiler!$B$20:$I$20,G8573)))</f>
        <v>21.737385853306</v>
      </c>
      <c r="I8573" s="16" t="n">
        <f aca="false">H8573/2_Girdiler!$B$17</f>
        <v>8.70888856302325</v>
      </c>
      <c r="J8573" s="16" t="n">
        <f aca="false">D8573+I8573</f>
        <v>27.0407924055859</v>
      </c>
    </row>
    <row r="8574" customFormat="false" ht="15" hidden="false" customHeight="false" outlineLevel="0" collapsed="false">
      <c r="A8574" s="0" t="n">
        <v>8562</v>
      </c>
      <c r="B8574" s="7" t="n">
        <v>0.226719</v>
      </c>
      <c r="C8574" s="7" t="n">
        <v>0.267902</v>
      </c>
      <c r="D8574" s="16" t="n">
        <f aca="false">LOGINV(B8574,$B$7,$C$7)</f>
        <v>8.91664378726382</v>
      </c>
      <c r="E8574" s="16" t="n">
        <f aca="false">LOGINV(C8574,$B$8,$C$8)</f>
        <v>73.226288947065</v>
      </c>
      <c r="F8574" s="16" t="n">
        <f aca="false">$B$5/100*E8574*2_Girdiler!$B$14*2_Girdiler!$B$15*2_Girdiler!$B$16</f>
        <v>1.84237342990816</v>
      </c>
      <c r="G8574" s="16" t="n">
        <f aca="false">MIN(MATCH(F8574,2_Girdiler!$B$20:$I$20,1),7)</f>
        <v>1</v>
      </c>
      <c r="H8574" s="16" t="n">
        <f aca="false">IF(F8574&gt;=40,2_Girdiler!$I$21+(F8574-40)*(2_Girdiler!$I$21-2_Girdiler!$H$21)/(2_Girdiler!$I$20-2_Girdiler!$H$20),INDEX(2_Girdiler!$B$21:$I$21,G8574)+(F8574-INDEX(2_Girdiler!$B$20:$I$20,G8574))*(INDEX(2_Girdiler!$B$21:$I$21,G8574+1)-INDEX(2_Girdiler!$B$21:$I$21,G8574))/(INDEX(2_Girdiler!$B$20:$I$20,G8574+1)-INDEX(2_Girdiler!$B$20:$I$20,G8574)))</f>
        <v>4.05322154579794</v>
      </c>
      <c r="I8574" s="16" t="n">
        <f aca="false">H8574/2_Girdiler!$B$17</f>
        <v>1.62388683725879</v>
      </c>
      <c r="J8574" s="16" t="n">
        <f aca="false">D8574+I8574</f>
        <v>10.5405306245226</v>
      </c>
    </row>
    <row r="8575" customFormat="false" ht="15" hidden="false" customHeight="false" outlineLevel="0" collapsed="false">
      <c r="A8575" s="0" t="n">
        <v>8563</v>
      </c>
      <c r="B8575" s="7" t="n">
        <v>0.668728</v>
      </c>
      <c r="C8575" s="7" t="n">
        <v>0.420242</v>
      </c>
      <c r="D8575" s="16" t="n">
        <f aca="false">LOGINV(B8575,$B$7,$C$7)</f>
        <v>17.27138888778</v>
      </c>
      <c r="E8575" s="16" t="n">
        <f aca="false">LOGINV(C8575,$B$8,$C$8)</f>
        <v>95.9000446725053</v>
      </c>
      <c r="F8575" s="16" t="n">
        <f aca="false">$B$5/100*E8575*2_Girdiler!$B$14*2_Girdiler!$B$15*2_Girdiler!$B$16</f>
        <v>2.41284512396023</v>
      </c>
      <c r="G8575" s="16" t="n">
        <f aca="false">MIN(MATCH(F8575,2_Girdiler!$B$20:$I$20,1),7)</f>
        <v>1</v>
      </c>
      <c r="H8575" s="16" t="n">
        <f aca="false">IF(F8575&gt;=40,2_Girdiler!$I$21+(F8575-40)*(2_Girdiler!$I$21-2_Girdiler!$H$21)/(2_Girdiler!$I$20-2_Girdiler!$H$20),INDEX(2_Girdiler!$B$21:$I$21,G8575)+(F8575-INDEX(2_Girdiler!$B$20:$I$20,G8575))*(INDEX(2_Girdiler!$B$21:$I$21,G8575+1)-INDEX(2_Girdiler!$B$21:$I$21,G8575))/(INDEX(2_Girdiler!$B$20:$I$20,G8575+1)-INDEX(2_Girdiler!$B$20:$I$20,G8575)))</f>
        <v>5.30825927271251</v>
      </c>
      <c r="I8575" s="16" t="n">
        <f aca="false">H8575/2_Girdiler!$B$17</f>
        <v>2.12670643938803</v>
      </c>
      <c r="J8575" s="16" t="n">
        <f aca="false">D8575+I8575</f>
        <v>19.398095327168</v>
      </c>
    </row>
    <row r="8576" customFormat="false" ht="15" hidden="false" customHeight="false" outlineLevel="0" collapsed="false">
      <c r="A8576" s="0" t="n">
        <v>8564</v>
      </c>
      <c r="B8576" s="7" t="n">
        <v>0.787116</v>
      </c>
      <c r="C8576" s="7" t="n">
        <v>0.429095</v>
      </c>
      <c r="D8576" s="16" t="n">
        <f aca="false">LOGINV(B8576,$B$7,$C$7)</f>
        <v>21.1099322731532</v>
      </c>
      <c r="E8576" s="16" t="n">
        <f aca="false">LOGINV(C8576,$B$8,$C$8)</f>
        <v>97.3090495288408</v>
      </c>
      <c r="F8576" s="16" t="n">
        <f aca="false">$B$5/100*E8576*2_Girdiler!$B$14*2_Girdiler!$B$15*2_Girdiler!$B$16</f>
        <v>2.44829568614563</v>
      </c>
      <c r="G8576" s="16" t="n">
        <f aca="false">MIN(MATCH(F8576,2_Girdiler!$B$20:$I$20,1),7)</f>
        <v>1</v>
      </c>
      <c r="H8576" s="16" t="n">
        <f aca="false">IF(F8576&gt;=40,2_Girdiler!$I$21+(F8576-40)*(2_Girdiler!$I$21-2_Girdiler!$H$21)/(2_Girdiler!$I$20-2_Girdiler!$H$20),INDEX(2_Girdiler!$B$21:$I$21,G8576)+(F8576-INDEX(2_Girdiler!$B$20:$I$20,G8576))*(INDEX(2_Girdiler!$B$21:$I$21,G8576+1)-INDEX(2_Girdiler!$B$21:$I$21,G8576))/(INDEX(2_Girdiler!$B$20:$I$20,G8576+1)-INDEX(2_Girdiler!$B$20:$I$20,G8576)))</f>
        <v>5.38625050952039</v>
      </c>
      <c r="I8576" s="16" t="n">
        <f aca="false">H8576/2_Girdiler!$B$17</f>
        <v>2.15795292849375</v>
      </c>
      <c r="J8576" s="16" t="n">
        <f aca="false">D8576+I8576</f>
        <v>23.2678852016469</v>
      </c>
    </row>
    <row r="8577" customFormat="false" ht="15" hidden="false" customHeight="false" outlineLevel="0" collapsed="false">
      <c r="A8577" s="0" t="n">
        <v>8565</v>
      </c>
      <c r="B8577" s="7" t="n">
        <v>0.158335</v>
      </c>
      <c r="C8577" s="7" t="n">
        <v>0.29214</v>
      </c>
      <c r="D8577" s="16" t="n">
        <f aca="false">LOGINV(B8577,$B$7,$C$7)</f>
        <v>7.74975925623691</v>
      </c>
      <c r="E8577" s="16" t="n">
        <f aca="false">LOGINV(C8577,$B$8,$C$8)</f>
        <v>76.7112079655756</v>
      </c>
      <c r="F8577" s="16" t="n">
        <f aca="false">$B$5/100*E8577*2_Girdiler!$B$14*2_Girdiler!$B$15*2_Girdiler!$B$16</f>
        <v>1.93005399241388</v>
      </c>
      <c r="G8577" s="16" t="n">
        <f aca="false">MIN(MATCH(F8577,2_Girdiler!$B$20:$I$20,1),7)</f>
        <v>1</v>
      </c>
      <c r="H8577" s="16" t="n">
        <f aca="false">IF(F8577&gt;=40,2_Girdiler!$I$21+(F8577-40)*(2_Girdiler!$I$21-2_Girdiler!$H$21)/(2_Girdiler!$I$20-2_Girdiler!$H$20),INDEX(2_Girdiler!$B$21:$I$21,G8577)+(F8577-INDEX(2_Girdiler!$B$20:$I$20,G8577))*(INDEX(2_Girdiler!$B$21:$I$21,G8577+1)-INDEX(2_Girdiler!$B$21:$I$21,G8577))/(INDEX(2_Girdiler!$B$20:$I$20,G8577+1)-INDEX(2_Girdiler!$B$20:$I$20,G8577)))</f>
        <v>4.24611878331054</v>
      </c>
      <c r="I8577" s="16" t="n">
        <f aca="false">H8577/2_Girdiler!$B$17</f>
        <v>1.70116938433916</v>
      </c>
      <c r="J8577" s="16" t="n">
        <f aca="false">D8577+I8577</f>
        <v>9.45092864057607</v>
      </c>
    </row>
    <row r="8578" customFormat="false" ht="15" hidden="false" customHeight="false" outlineLevel="0" collapsed="false">
      <c r="A8578" s="0" t="n">
        <v>8566</v>
      </c>
      <c r="B8578" s="7" t="n">
        <v>0.47588</v>
      </c>
      <c r="C8578" s="7" t="n">
        <v>0.609594</v>
      </c>
      <c r="D8578" s="16" t="n">
        <f aca="false">LOGINV(B8578,$B$7,$C$7)</f>
        <v>13.0930179680637</v>
      </c>
      <c r="E8578" s="16" t="n">
        <f aca="false">LOGINV(C8578,$B$8,$C$8)</f>
        <v>130.692412437838</v>
      </c>
      <c r="F8578" s="16" t="n">
        <f aca="false">$B$5/100*E8578*2_Girdiler!$B$14*2_Girdiler!$B$15*2_Girdiler!$B$16</f>
        <v>3.288221096936</v>
      </c>
      <c r="G8578" s="16" t="n">
        <f aca="false">MIN(MATCH(F8578,2_Girdiler!$B$20:$I$20,1),7)</f>
        <v>1</v>
      </c>
      <c r="H8578" s="16" t="n">
        <f aca="false">IF(F8578&gt;=40,2_Girdiler!$I$21+(F8578-40)*(2_Girdiler!$I$21-2_Girdiler!$H$21)/(2_Girdiler!$I$20-2_Girdiler!$H$20),INDEX(2_Girdiler!$B$21:$I$21,G8578)+(F8578-INDEX(2_Girdiler!$B$20:$I$20,G8578))*(INDEX(2_Girdiler!$B$21:$I$21,G8578+1)-INDEX(2_Girdiler!$B$21:$I$21,G8578))/(INDEX(2_Girdiler!$B$20:$I$20,G8578+1)-INDEX(2_Girdiler!$B$20:$I$20,G8578)))</f>
        <v>7.23408641325919</v>
      </c>
      <c r="I8578" s="16" t="n">
        <f aca="false">H8578/2_Girdiler!$B$17</f>
        <v>2.89827180018397</v>
      </c>
      <c r="J8578" s="16" t="n">
        <f aca="false">D8578+I8578</f>
        <v>15.9912897682477</v>
      </c>
    </row>
    <row r="8579" customFormat="false" ht="15" hidden="false" customHeight="false" outlineLevel="0" collapsed="false">
      <c r="A8579" s="0" t="n">
        <v>8567</v>
      </c>
      <c r="B8579" s="7" t="n">
        <v>0.516135</v>
      </c>
      <c r="C8579" s="7" t="n">
        <v>0.071015</v>
      </c>
      <c r="D8579" s="16" t="n">
        <f aca="false">LOGINV(B8579,$B$7,$C$7)</f>
        <v>13.8508954558425</v>
      </c>
      <c r="E8579" s="16" t="n">
        <f aca="false">LOGINV(C8579,$B$8,$C$8)</f>
        <v>42.3284185411512</v>
      </c>
      <c r="F8579" s="16" t="n">
        <f aca="false">$B$5/100*E8579*2_Girdiler!$B$14*2_Girdiler!$B$15*2_Girdiler!$B$16</f>
        <v>1.06498301049536</v>
      </c>
      <c r="G8579" s="16" t="n">
        <f aca="false">MIN(MATCH(F8579,2_Girdiler!$B$20:$I$20,1),7)</f>
        <v>1</v>
      </c>
      <c r="H8579" s="16" t="n">
        <f aca="false">IF(F8579&gt;=40,2_Girdiler!$I$21+(F8579-40)*(2_Girdiler!$I$21-2_Girdiler!$H$21)/(2_Girdiler!$I$20-2_Girdiler!$H$20),INDEX(2_Girdiler!$B$21:$I$21,G8579)+(F8579-INDEX(2_Girdiler!$B$20:$I$20,G8579))*(INDEX(2_Girdiler!$B$21:$I$21,G8579+1)-INDEX(2_Girdiler!$B$21:$I$21,G8579))/(INDEX(2_Girdiler!$B$20:$I$20,G8579+1)-INDEX(2_Girdiler!$B$20:$I$20,G8579)))</f>
        <v>2.3429626230898</v>
      </c>
      <c r="I8579" s="16" t="n">
        <f aca="false">H8579/2_Girdiler!$B$17</f>
        <v>0.938686948353285</v>
      </c>
      <c r="J8579" s="16" t="n">
        <f aca="false">D8579+I8579</f>
        <v>14.7895824041958</v>
      </c>
    </row>
    <row r="8580" customFormat="false" ht="15" hidden="false" customHeight="false" outlineLevel="0" collapsed="false">
      <c r="A8580" s="0" t="n">
        <v>8568</v>
      </c>
      <c r="B8580" s="7" t="n">
        <v>0.326549</v>
      </c>
      <c r="C8580" s="7" t="n">
        <v>0.153719</v>
      </c>
      <c r="D8580" s="16" t="n">
        <f aca="false">LOGINV(B8580,$B$7,$C$7)</f>
        <v>10.5409699113629</v>
      </c>
      <c r="E8580" s="16" t="n">
        <f aca="false">LOGINV(C8580,$B$8,$C$8)</f>
        <v>56.5103408481006</v>
      </c>
      <c r="F8580" s="16" t="n">
        <f aca="false">$B$5/100*E8580*2_Girdiler!$B$14*2_Girdiler!$B$15*2_Girdiler!$B$16</f>
        <v>1.42180017573821</v>
      </c>
      <c r="G8580" s="16" t="n">
        <f aca="false">MIN(MATCH(F8580,2_Girdiler!$B$20:$I$20,1),7)</f>
        <v>1</v>
      </c>
      <c r="H8580" s="16" t="n">
        <f aca="false">IF(F8580&gt;=40,2_Girdiler!$I$21+(F8580-40)*(2_Girdiler!$I$21-2_Girdiler!$H$21)/(2_Girdiler!$I$20-2_Girdiler!$H$20),INDEX(2_Girdiler!$B$21:$I$21,G8580)+(F8580-INDEX(2_Girdiler!$B$20:$I$20,G8580))*(INDEX(2_Girdiler!$B$21:$I$21,G8580+1)-INDEX(2_Girdiler!$B$21:$I$21,G8580))/(INDEX(2_Girdiler!$B$20:$I$20,G8580+1)-INDEX(2_Girdiler!$B$20:$I$20,G8580)))</f>
        <v>3.12796038662406</v>
      </c>
      <c r="I8580" s="16" t="n">
        <f aca="false">H8580/2_Girdiler!$B$17</f>
        <v>1.25318925746156</v>
      </c>
      <c r="J8580" s="16" t="n">
        <f aca="false">D8580+I8580</f>
        <v>11.7941591688245</v>
      </c>
    </row>
    <row r="8581" customFormat="false" ht="15" hidden="false" customHeight="false" outlineLevel="0" collapsed="false">
      <c r="A8581" s="0" t="n">
        <v>8569</v>
      </c>
      <c r="B8581" s="7" t="n">
        <v>0.914076</v>
      </c>
      <c r="C8581" s="7" t="n">
        <v>0.179304</v>
      </c>
      <c r="D8581" s="16" t="n">
        <f aca="false">LOGINV(B8581,$B$7,$C$7)</f>
        <v>29.0021502048029</v>
      </c>
      <c r="E8581" s="16" t="n">
        <f aca="false">LOGINV(C8581,$B$8,$C$8)</f>
        <v>60.3793224759355</v>
      </c>
      <c r="F8581" s="16" t="n">
        <f aca="false">$B$5/100*E8581*2_Girdiler!$B$14*2_Girdiler!$B$15*2_Girdiler!$B$16</f>
        <v>1.51914375349454</v>
      </c>
      <c r="G8581" s="16" t="n">
        <f aca="false">MIN(MATCH(F8581,2_Girdiler!$B$20:$I$20,1),7)</f>
        <v>1</v>
      </c>
      <c r="H8581" s="16" t="n">
        <f aca="false">IF(F8581&gt;=40,2_Girdiler!$I$21+(F8581-40)*(2_Girdiler!$I$21-2_Girdiler!$H$21)/(2_Girdiler!$I$20-2_Girdiler!$H$20),INDEX(2_Girdiler!$B$21:$I$21,G8581)+(F8581-INDEX(2_Girdiler!$B$20:$I$20,G8581))*(INDEX(2_Girdiler!$B$21:$I$21,G8581+1)-INDEX(2_Girdiler!$B$21:$I$21,G8581))/(INDEX(2_Girdiler!$B$20:$I$20,G8581+1)-INDEX(2_Girdiler!$B$20:$I$20,G8581)))</f>
        <v>3.34211625768798</v>
      </c>
      <c r="I8581" s="16" t="n">
        <f aca="false">H8581/2_Girdiler!$B$17</f>
        <v>1.33898888529166</v>
      </c>
      <c r="J8581" s="16" t="n">
        <f aca="false">D8581+I8581</f>
        <v>30.3411390900946</v>
      </c>
    </row>
    <row r="8582" customFormat="false" ht="15" hidden="false" customHeight="false" outlineLevel="0" collapsed="false">
      <c r="A8582" s="0" t="n">
        <v>8570</v>
      </c>
      <c r="B8582" s="7" t="n">
        <v>0.744193</v>
      </c>
      <c r="C8582" s="7" t="n">
        <v>0.598659</v>
      </c>
      <c r="D8582" s="16" t="n">
        <f aca="false">LOGINV(B8582,$B$7,$C$7)</f>
        <v>19.5238433035397</v>
      </c>
      <c r="E8582" s="16" t="n">
        <f aca="false">LOGINV(C8582,$B$8,$C$8)</f>
        <v>128.319734738854</v>
      </c>
      <c r="F8582" s="16" t="n">
        <f aca="false">$B$5/100*E8582*2_Girdiler!$B$14*2_Girdiler!$B$15*2_Girdiler!$B$16</f>
        <v>3.22852452602956</v>
      </c>
      <c r="G8582" s="16" t="n">
        <f aca="false">MIN(MATCH(F8582,2_Girdiler!$B$20:$I$20,1),7)</f>
        <v>1</v>
      </c>
      <c r="H8582" s="16" t="n">
        <f aca="false">IF(F8582&gt;=40,2_Girdiler!$I$21+(F8582-40)*(2_Girdiler!$I$21-2_Girdiler!$H$21)/(2_Girdiler!$I$20-2_Girdiler!$H$20),INDEX(2_Girdiler!$B$21:$I$21,G8582)+(F8582-INDEX(2_Girdiler!$B$20:$I$20,G8582))*(INDEX(2_Girdiler!$B$21:$I$21,G8582+1)-INDEX(2_Girdiler!$B$21:$I$21,G8582))/(INDEX(2_Girdiler!$B$20:$I$20,G8582+1)-INDEX(2_Girdiler!$B$20:$I$20,G8582)))</f>
        <v>7.10275395726502</v>
      </c>
      <c r="I8582" s="16" t="n">
        <f aca="false">H8582/2_Girdiler!$B$17</f>
        <v>2.84565463031451</v>
      </c>
      <c r="J8582" s="16" t="n">
        <f aca="false">D8582+I8582</f>
        <v>22.3694979338542</v>
      </c>
    </row>
    <row r="8583" customFormat="false" ht="15" hidden="false" customHeight="false" outlineLevel="0" collapsed="false">
      <c r="A8583" s="0" t="n">
        <v>8571</v>
      </c>
      <c r="B8583" s="7" t="n">
        <v>0.917606</v>
      </c>
      <c r="C8583" s="7" t="n">
        <v>0.212268</v>
      </c>
      <c r="D8583" s="16" t="n">
        <f aca="false">LOGINV(B8583,$B$7,$C$7)</f>
        <v>29.3740207968459</v>
      </c>
      <c r="E8583" s="16" t="n">
        <f aca="false">LOGINV(C8583,$B$8,$C$8)</f>
        <v>65.2188114953576</v>
      </c>
      <c r="F8583" s="16" t="n">
        <f aca="false">$B$5/100*E8583*2_Girdiler!$B$14*2_Girdiler!$B$15*2_Girdiler!$B$16</f>
        <v>1.6409052972232</v>
      </c>
      <c r="G8583" s="16" t="n">
        <f aca="false">MIN(MATCH(F8583,2_Girdiler!$B$20:$I$20,1),7)</f>
        <v>1</v>
      </c>
      <c r="H8583" s="16" t="n">
        <f aca="false">IF(F8583&gt;=40,2_Girdiler!$I$21+(F8583-40)*(2_Girdiler!$I$21-2_Girdiler!$H$21)/(2_Girdiler!$I$20-2_Girdiler!$H$20),INDEX(2_Girdiler!$B$21:$I$21,G8583)+(F8583-INDEX(2_Girdiler!$B$20:$I$20,G8583))*(INDEX(2_Girdiler!$B$21:$I$21,G8583+1)-INDEX(2_Girdiler!$B$21:$I$21,G8583))/(INDEX(2_Girdiler!$B$20:$I$20,G8583+1)-INDEX(2_Girdiler!$B$20:$I$20,G8583)))</f>
        <v>3.60999165389103</v>
      </c>
      <c r="I8583" s="16" t="n">
        <f aca="false">H8583/2_Girdiler!$B$17</f>
        <v>1.44631075877045</v>
      </c>
      <c r="J8583" s="16" t="n">
        <f aca="false">D8583+I8583</f>
        <v>30.8203315556163</v>
      </c>
    </row>
    <row r="8584" customFormat="false" ht="15" hidden="false" customHeight="false" outlineLevel="0" collapsed="false">
      <c r="A8584" s="0" t="n">
        <v>8572</v>
      </c>
      <c r="B8584" s="7" t="n">
        <v>0.365009</v>
      </c>
      <c r="C8584" s="7" t="n">
        <v>0.091643</v>
      </c>
      <c r="D8584" s="16" t="n">
        <f aca="false">LOGINV(B8584,$B$7,$C$7)</f>
        <v>11.1723321152185</v>
      </c>
      <c r="E8584" s="16" t="n">
        <f aca="false">LOGINV(C8584,$B$8,$C$8)</f>
        <v>46.2591295201604</v>
      </c>
      <c r="F8584" s="16" t="n">
        <f aca="false">$B$5/100*E8584*2_Girdiler!$B$14*2_Girdiler!$B$15*2_Girdiler!$B$16</f>
        <v>1.16387969872724</v>
      </c>
      <c r="G8584" s="16" t="n">
        <f aca="false">MIN(MATCH(F8584,2_Girdiler!$B$20:$I$20,1),7)</f>
        <v>1</v>
      </c>
      <c r="H8584" s="16" t="n">
        <f aca="false">IF(F8584&gt;=40,2_Girdiler!$I$21+(F8584-40)*(2_Girdiler!$I$21-2_Girdiler!$H$21)/(2_Girdiler!$I$20-2_Girdiler!$H$20),INDEX(2_Girdiler!$B$21:$I$21,G8584)+(F8584-INDEX(2_Girdiler!$B$20:$I$20,G8584))*(INDEX(2_Girdiler!$B$21:$I$21,G8584+1)-INDEX(2_Girdiler!$B$21:$I$21,G8584))/(INDEX(2_Girdiler!$B$20:$I$20,G8584+1)-INDEX(2_Girdiler!$B$20:$I$20,G8584)))</f>
        <v>2.56053533719992</v>
      </c>
      <c r="I8584" s="16" t="n">
        <f aca="false">H8584/2_Girdiler!$B$17</f>
        <v>1.02585550368587</v>
      </c>
      <c r="J8584" s="16" t="n">
        <f aca="false">D8584+I8584</f>
        <v>12.1981876189044</v>
      </c>
    </row>
    <row r="8585" customFormat="false" ht="15" hidden="false" customHeight="false" outlineLevel="0" collapsed="false">
      <c r="A8585" s="0" t="n">
        <v>8573</v>
      </c>
      <c r="B8585" s="7" t="n">
        <v>0.550618</v>
      </c>
      <c r="C8585" s="7" t="n">
        <v>0.27942</v>
      </c>
      <c r="D8585" s="16" t="n">
        <f aca="false">LOGINV(B8585,$B$7,$C$7)</f>
        <v>14.5372457890873</v>
      </c>
      <c r="E8585" s="16" t="n">
        <f aca="false">LOGINV(C8585,$B$8,$C$8)</f>
        <v>74.8803981991541</v>
      </c>
      <c r="F8585" s="16" t="n">
        <f aca="false">$B$5/100*E8585*2_Girdiler!$B$14*2_Girdiler!$B$15*2_Girdiler!$B$16</f>
        <v>1.88399081869072</v>
      </c>
      <c r="G8585" s="16" t="n">
        <f aca="false">MIN(MATCH(F8585,2_Girdiler!$B$20:$I$20,1),7)</f>
        <v>1</v>
      </c>
      <c r="H8585" s="16" t="n">
        <f aca="false">IF(F8585&gt;=40,2_Girdiler!$I$21+(F8585-40)*(2_Girdiler!$I$21-2_Girdiler!$H$21)/(2_Girdiler!$I$20-2_Girdiler!$H$20),INDEX(2_Girdiler!$B$21:$I$21,G8585)+(F8585-INDEX(2_Girdiler!$B$20:$I$20,G8585))*(INDEX(2_Girdiler!$B$21:$I$21,G8585+1)-INDEX(2_Girdiler!$B$21:$I$21,G8585))/(INDEX(2_Girdiler!$B$20:$I$20,G8585+1)-INDEX(2_Girdiler!$B$20:$I$20,G8585)))</f>
        <v>4.14477980111958</v>
      </c>
      <c r="I8585" s="16" t="n">
        <f aca="false">H8585/2_Girdiler!$B$17</f>
        <v>1.66056883057675</v>
      </c>
      <c r="J8585" s="16" t="n">
        <f aca="false">D8585+I8585</f>
        <v>16.197814619664</v>
      </c>
    </row>
    <row r="8586" customFormat="false" ht="15" hidden="false" customHeight="false" outlineLevel="0" collapsed="false">
      <c r="A8586" s="0" t="n">
        <v>8574</v>
      </c>
      <c r="B8586" s="7" t="n">
        <v>0.658988</v>
      </c>
      <c r="C8586" s="7" t="n">
        <v>0.359882</v>
      </c>
      <c r="D8586" s="16" t="n">
        <f aca="false">LOGINV(B8586,$B$7,$C$7)</f>
        <v>17.0162423856277</v>
      </c>
      <c r="E8586" s="16" t="n">
        <f aca="false">LOGINV(C8586,$B$8,$C$8)</f>
        <v>86.629493758708</v>
      </c>
      <c r="F8586" s="16" t="n">
        <f aca="false">$B$5/100*E8586*2_Girdiler!$B$14*2_Girdiler!$B$15*2_Girdiler!$B$16</f>
        <v>2.17959806296909</v>
      </c>
      <c r="G8586" s="16" t="n">
        <f aca="false">MIN(MATCH(F8586,2_Girdiler!$B$20:$I$20,1),7)</f>
        <v>1</v>
      </c>
      <c r="H8586" s="16" t="n">
        <f aca="false">IF(F8586&gt;=40,2_Girdiler!$I$21+(F8586-40)*(2_Girdiler!$I$21-2_Girdiler!$H$21)/(2_Girdiler!$I$20-2_Girdiler!$H$20),INDEX(2_Girdiler!$B$21:$I$21,G8586)+(F8586-INDEX(2_Girdiler!$B$20:$I$20,G8586))*(INDEX(2_Girdiler!$B$21:$I$21,G8586+1)-INDEX(2_Girdiler!$B$21:$I$21,G8586))/(INDEX(2_Girdiler!$B$20:$I$20,G8586+1)-INDEX(2_Girdiler!$B$20:$I$20,G8586)))</f>
        <v>4.79511573853201</v>
      </c>
      <c r="I8586" s="16" t="n">
        <f aca="false">H8586/2_Girdiler!$B$17</f>
        <v>1.92112008755289</v>
      </c>
      <c r="J8586" s="16" t="n">
        <f aca="false">D8586+I8586</f>
        <v>18.9373624731806</v>
      </c>
    </row>
    <row r="8587" customFormat="false" ht="15" hidden="false" customHeight="false" outlineLevel="0" collapsed="false">
      <c r="A8587" s="0" t="n">
        <v>8575</v>
      </c>
      <c r="B8587" s="7" t="n">
        <v>0.770496</v>
      </c>
      <c r="C8587" s="7" t="n">
        <v>0.435703</v>
      </c>
      <c r="D8587" s="16" t="n">
        <f aca="false">LOGINV(B8587,$B$7,$C$7)</f>
        <v>20.4614838049095</v>
      </c>
      <c r="E8587" s="16" t="n">
        <f aca="false">LOGINV(C8587,$B$8,$C$8)</f>
        <v>98.3704227138559</v>
      </c>
      <c r="F8587" s="16" t="n">
        <f aca="false">$B$5/100*E8587*2_Girdiler!$B$14*2_Girdiler!$B$15*2_Girdiler!$B$16</f>
        <v>2.47499983548061</v>
      </c>
      <c r="G8587" s="16" t="n">
        <f aca="false">MIN(MATCH(F8587,2_Girdiler!$B$20:$I$20,1),7)</f>
        <v>1</v>
      </c>
      <c r="H8587" s="16" t="n">
        <f aca="false">IF(F8587&gt;=40,2_Girdiler!$I$21+(F8587-40)*(2_Girdiler!$I$21-2_Girdiler!$H$21)/(2_Girdiler!$I$20-2_Girdiler!$H$20),INDEX(2_Girdiler!$B$21:$I$21,G8587)+(F8587-INDEX(2_Girdiler!$B$20:$I$20,G8587))*(INDEX(2_Girdiler!$B$21:$I$21,G8587+1)-INDEX(2_Girdiler!$B$21:$I$21,G8587))/(INDEX(2_Girdiler!$B$20:$I$20,G8587+1)-INDEX(2_Girdiler!$B$20:$I$20,G8587)))</f>
        <v>5.44499963805735</v>
      </c>
      <c r="I8587" s="16" t="n">
        <f aca="false">H8587/2_Girdiler!$B$17</f>
        <v>2.18149023960631</v>
      </c>
      <c r="J8587" s="16" t="n">
        <f aca="false">D8587+I8587</f>
        <v>22.6429740445158</v>
      </c>
    </row>
    <row r="8588" customFormat="false" ht="15" hidden="false" customHeight="false" outlineLevel="0" collapsed="false">
      <c r="A8588" s="0" t="n">
        <v>8576</v>
      </c>
      <c r="B8588" s="7" t="n">
        <v>0.116147</v>
      </c>
      <c r="C8588" s="7" t="n">
        <v>0.062008</v>
      </c>
      <c r="D8588" s="16" t="n">
        <f aca="false">LOGINV(B8588,$B$7,$C$7)</f>
        <v>6.95876614742135</v>
      </c>
      <c r="E8588" s="16" t="n">
        <f aca="false">LOGINV(C8588,$B$8,$C$8)</f>
        <v>40.4620298132872</v>
      </c>
      <c r="F8588" s="16" t="n">
        <f aca="false">$B$5/100*E8588*2_Girdiler!$B$14*2_Girdiler!$B$15*2_Girdiler!$B$16</f>
        <v>1.01802467010231</v>
      </c>
      <c r="G8588" s="16" t="n">
        <f aca="false">MIN(MATCH(F8588,2_Girdiler!$B$20:$I$20,1),7)</f>
        <v>1</v>
      </c>
      <c r="H8588" s="16" t="n">
        <f aca="false">IF(F8588&gt;=40,2_Girdiler!$I$21+(F8588-40)*(2_Girdiler!$I$21-2_Girdiler!$H$21)/(2_Girdiler!$I$20-2_Girdiler!$H$20),INDEX(2_Girdiler!$B$21:$I$21,G8588)+(F8588-INDEX(2_Girdiler!$B$20:$I$20,G8588))*(INDEX(2_Girdiler!$B$21:$I$21,G8588+1)-INDEX(2_Girdiler!$B$21:$I$21,G8588))/(INDEX(2_Girdiler!$B$20:$I$20,G8588+1)-INDEX(2_Girdiler!$B$20:$I$20,G8588)))</f>
        <v>2.23965427422507</v>
      </c>
      <c r="I8588" s="16" t="n">
        <f aca="false">H8588/2_Girdiler!$B$17</f>
        <v>0.89729738550684</v>
      </c>
      <c r="J8588" s="16" t="n">
        <f aca="false">D8588+I8588</f>
        <v>7.85606353292819</v>
      </c>
    </row>
    <row r="8589" customFormat="false" ht="15" hidden="false" customHeight="false" outlineLevel="0" collapsed="false">
      <c r="A8589" s="0" t="n">
        <v>8577</v>
      </c>
      <c r="B8589" s="7" t="n">
        <v>0.57885</v>
      </c>
      <c r="C8589" s="7" t="n">
        <v>0.713669</v>
      </c>
      <c r="D8589" s="16" t="n">
        <f aca="false">LOGINV(B8589,$B$7,$C$7)</f>
        <v>15.1302500302303</v>
      </c>
      <c r="E8589" s="16" t="n">
        <f aca="false">LOGINV(C8589,$B$8,$C$8)</f>
        <v>157.177928248176</v>
      </c>
      <c r="F8589" s="16" t="n">
        <f aca="false">$B$5/100*E8589*2_Girdiler!$B$14*2_Girdiler!$B$15*2_Girdiler!$B$16</f>
        <v>3.95459667472411</v>
      </c>
      <c r="G8589" s="16" t="n">
        <f aca="false">MIN(MATCH(F8589,2_Girdiler!$B$20:$I$20,1),7)</f>
        <v>1</v>
      </c>
      <c r="H8589" s="16" t="n">
        <f aca="false">IF(F8589&gt;=40,2_Girdiler!$I$21+(F8589-40)*(2_Girdiler!$I$21-2_Girdiler!$H$21)/(2_Girdiler!$I$20-2_Girdiler!$H$20),INDEX(2_Girdiler!$B$21:$I$21,G8589)+(F8589-INDEX(2_Girdiler!$B$20:$I$20,G8589))*(INDEX(2_Girdiler!$B$21:$I$21,G8589+1)-INDEX(2_Girdiler!$B$21:$I$21,G8589))/(INDEX(2_Girdiler!$B$20:$I$20,G8589+1)-INDEX(2_Girdiler!$B$20:$I$20,G8589)))</f>
        <v>8.70011268439304</v>
      </c>
      <c r="I8589" s="16" t="n">
        <f aca="false">H8589/2_Girdiler!$B$17</f>
        <v>3.48562206906772</v>
      </c>
      <c r="J8589" s="16" t="n">
        <f aca="false">D8589+I8589</f>
        <v>18.615872099298</v>
      </c>
    </row>
    <row r="8590" customFormat="false" ht="15" hidden="false" customHeight="false" outlineLevel="0" collapsed="false">
      <c r="A8590" s="0" t="n">
        <v>8578</v>
      </c>
      <c r="B8590" s="7" t="n">
        <v>0.648518</v>
      </c>
      <c r="C8590" s="7" t="n">
        <v>0.664706</v>
      </c>
      <c r="D8590" s="16" t="n">
        <f aca="false">LOGINV(B8590,$B$7,$C$7)</f>
        <v>16.7491771467282</v>
      </c>
      <c r="E8590" s="16" t="n">
        <f aca="false">LOGINV(C8590,$B$8,$C$8)</f>
        <v>143.70847811804</v>
      </c>
      <c r="F8590" s="16" t="n">
        <f aca="false">$B$5/100*E8590*2_Girdiler!$B$14*2_Girdiler!$B$15*2_Girdiler!$B$16</f>
        <v>3.6157053094499</v>
      </c>
      <c r="G8590" s="16" t="n">
        <f aca="false">MIN(MATCH(F8590,2_Girdiler!$B$20:$I$20,1),7)</f>
        <v>1</v>
      </c>
      <c r="H8590" s="16" t="n">
        <f aca="false">IF(F8590&gt;=40,2_Girdiler!$I$21+(F8590-40)*(2_Girdiler!$I$21-2_Girdiler!$H$21)/(2_Girdiler!$I$20-2_Girdiler!$H$20),INDEX(2_Girdiler!$B$21:$I$21,G8590)+(F8590-INDEX(2_Girdiler!$B$20:$I$20,G8590))*(INDEX(2_Girdiler!$B$21:$I$21,G8590+1)-INDEX(2_Girdiler!$B$21:$I$21,G8590))/(INDEX(2_Girdiler!$B$20:$I$20,G8590+1)-INDEX(2_Girdiler!$B$20:$I$20,G8590)))</f>
        <v>7.95455168078977</v>
      </c>
      <c r="I8590" s="16" t="n">
        <f aca="false">H8590/2_Girdiler!$B$17</f>
        <v>3.18691974390616</v>
      </c>
      <c r="J8590" s="16" t="n">
        <f aca="false">D8590+I8590</f>
        <v>19.9360968906344</v>
      </c>
    </row>
    <row r="8591" customFormat="false" ht="15" hidden="false" customHeight="false" outlineLevel="0" collapsed="false">
      <c r="A8591" s="0" t="n">
        <v>8579</v>
      </c>
      <c r="B8591" s="7" t="n">
        <v>0.389644</v>
      </c>
      <c r="C8591" s="7" t="n">
        <v>0.287784</v>
      </c>
      <c r="D8591" s="16" t="n">
        <f aca="false">LOGINV(B8591,$B$7,$C$7)</f>
        <v>11.5836001195562</v>
      </c>
      <c r="E8591" s="16" t="n">
        <f aca="false">LOGINV(C8591,$B$8,$C$8)</f>
        <v>76.0836127064235</v>
      </c>
      <c r="F8591" s="16" t="n">
        <f aca="false">$B$5/100*E8591*2_Girdiler!$B$14*2_Girdiler!$B$15*2_Girdiler!$B$16</f>
        <v>1.91426369569362</v>
      </c>
      <c r="G8591" s="16" t="n">
        <f aca="false">MIN(MATCH(F8591,2_Girdiler!$B$20:$I$20,1),7)</f>
        <v>1</v>
      </c>
      <c r="H8591" s="16" t="n">
        <f aca="false">IF(F8591&gt;=40,2_Girdiler!$I$21+(F8591-40)*(2_Girdiler!$I$21-2_Girdiler!$H$21)/(2_Girdiler!$I$20-2_Girdiler!$H$20),INDEX(2_Girdiler!$B$21:$I$21,G8591)+(F8591-INDEX(2_Girdiler!$B$20:$I$20,G8591))*(INDEX(2_Girdiler!$B$21:$I$21,G8591+1)-INDEX(2_Girdiler!$B$21:$I$21,G8591))/(INDEX(2_Girdiler!$B$20:$I$20,G8591+1)-INDEX(2_Girdiler!$B$20:$I$20,G8591)))</f>
        <v>4.21138013052596</v>
      </c>
      <c r="I8591" s="16" t="n">
        <f aca="false">H8591/2_Girdiler!$B$17</f>
        <v>1.68725165485815</v>
      </c>
      <c r="J8591" s="16" t="n">
        <f aca="false">D8591+I8591</f>
        <v>13.2708517744144</v>
      </c>
    </row>
    <row r="8592" customFormat="false" ht="15" hidden="false" customHeight="false" outlineLevel="0" collapsed="false">
      <c r="A8592" s="0" t="n">
        <v>8580</v>
      </c>
      <c r="B8592" s="7" t="n">
        <v>0.257647</v>
      </c>
      <c r="C8592" s="7" t="n">
        <v>0.611084</v>
      </c>
      <c r="D8592" s="16" t="n">
        <f aca="false">LOGINV(B8592,$B$7,$C$7)</f>
        <v>9.42293203816434</v>
      </c>
      <c r="E8592" s="16" t="n">
        <f aca="false">LOGINV(C8592,$B$8,$C$8)</f>
        <v>131.020520359151</v>
      </c>
      <c r="F8592" s="16" t="n">
        <f aca="false">$B$5/100*E8592*2_Girdiler!$B$14*2_Girdiler!$B$15*2_Girdiler!$B$16</f>
        <v>3.29647629223623</v>
      </c>
      <c r="G8592" s="16" t="n">
        <f aca="false">MIN(MATCH(F8592,2_Girdiler!$B$20:$I$20,1),7)</f>
        <v>1</v>
      </c>
      <c r="H8592" s="16" t="n">
        <f aca="false">IF(F8592&gt;=40,2_Girdiler!$I$21+(F8592-40)*(2_Girdiler!$I$21-2_Girdiler!$H$21)/(2_Girdiler!$I$20-2_Girdiler!$H$20),INDEX(2_Girdiler!$B$21:$I$21,G8592)+(F8592-INDEX(2_Girdiler!$B$20:$I$20,G8592))*(INDEX(2_Girdiler!$B$21:$I$21,G8592+1)-INDEX(2_Girdiler!$B$21:$I$21,G8592))/(INDEX(2_Girdiler!$B$20:$I$20,G8592+1)-INDEX(2_Girdiler!$B$20:$I$20,G8592)))</f>
        <v>7.2522478429197</v>
      </c>
      <c r="I8592" s="16" t="n">
        <f aca="false">H8592/2_Girdiler!$B$17</f>
        <v>2.90554801399026</v>
      </c>
      <c r="J8592" s="16" t="n">
        <f aca="false">D8592+I8592</f>
        <v>12.3284800521546</v>
      </c>
    </row>
    <row r="8593" customFormat="false" ht="15" hidden="false" customHeight="false" outlineLevel="0" collapsed="false">
      <c r="A8593" s="0" t="n">
        <v>8581</v>
      </c>
      <c r="B8593" s="7" t="n">
        <v>0.069747</v>
      </c>
      <c r="C8593" s="7" t="n">
        <v>0.205013</v>
      </c>
      <c r="D8593" s="16" t="n">
        <f aca="false">LOGINV(B8593,$B$7,$C$7)</f>
        <v>5.94257364235394</v>
      </c>
      <c r="E8593" s="16" t="n">
        <f aca="false">LOGINV(C8593,$B$8,$C$8)</f>
        <v>64.1635501327598</v>
      </c>
      <c r="F8593" s="16" t="n">
        <f aca="false">$B$5/100*E8593*2_Girdiler!$B$14*2_Girdiler!$B$15*2_Girdiler!$B$16</f>
        <v>1.61435492134024</v>
      </c>
      <c r="G8593" s="16" t="n">
        <f aca="false">MIN(MATCH(F8593,2_Girdiler!$B$20:$I$20,1),7)</f>
        <v>1</v>
      </c>
      <c r="H8593" s="16" t="n">
        <f aca="false">IF(F8593&gt;=40,2_Girdiler!$I$21+(F8593-40)*(2_Girdiler!$I$21-2_Girdiler!$H$21)/(2_Girdiler!$I$20-2_Girdiler!$H$20),INDEX(2_Girdiler!$B$21:$I$21,G8593)+(F8593-INDEX(2_Girdiler!$B$20:$I$20,G8593))*(INDEX(2_Girdiler!$B$21:$I$21,G8593+1)-INDEX(2_Girdiler!$B$21:$I$21,G8593))/(INDEX(2_Girdiler!$B$20:$I$20,G8593+1)-INDEX(2_Girdiler!$B$20:$I$20,G8593)))</f>
        <v>3.55158082694852</v>
      </c>
      <c r="I8593" s="16" t="n">
        <f aca="false">H8593/2_Girdiler!$B$17</f>
        <v>1.42290898515566</v>
      </c>
      <c r="J8593" s="16" t="n">
        <f aca="false">D8593+I8593</f>
        <v>7.3654826275096</v>
      </c>
    </row>
    <row r="8594" customFormat="false" ht="15" hidden="false" customHeight="false" outlineLevel="0" collapsed="false">
      <c r="A8594" s="0" t="n">
        <v>8582</v>
      </c>
      <c r="B8594" s="7" t="n">
        <v>0.268337</v>
      </c>
      <c r="C8594" s="7" t="n">
        <v>0.513928</v>
      </c>
      <c r="D8594" s="16" t="n">
        <f aca="false">LOGINV(B8594,$B$7,$C$7)</f>
        <v>9.59661299669862</v>
      </c>
      <c r="E8594" s="16" t="n">
        <f aca="false">LOGINV(C8594,$B$8,$C$8)</f>
        <v>111.694734586613</v>
      </c>
      <c r="F8594" s="16" t="n">
        <f aca="false">$B$5/100*E8594*2_Girdiler!$B$14*2_Girdiler!$B$15*2_Girdiler!$B$16</f>
        <v>2.81023952219919</v>
      </c>
      <c r="G8594" s="16" t="n">
        <f aca="false">MIN(MATCH(F8594,2_Girdiler!$B$20:$I$20,1),7)</f>
        <v>1</v>
      </c>
      <c r="H8594" s="16" t="n">
        <f aca="false">IF(F8594&gt;=40,2_Girdiler!$I$21+(F8594-40)*(2_Girdiler!$I$21-2_Girdiler!$H$21)/(2_Girdiler!$I$20-2_Girdiler!$H$20),INDEX(2_Girdiler!$B$21:$I$21,G8594)+(F8594-INDEX(2_Girdiler!$B$20:$I$20,G8594))*(INDEX(2_Girdiler!$B$21:$I$21,G8594+1)-INDEX(2_Girdiler!$B$21:$I$21,G8594))/(INDEX(2_Girdiler!$B$20:$I$20,G8594+1)-INDEX(2_Girdiler!$B$20:$I$20,G8594)))</f>
        <v>6.18252694883821</v>
      </c>
      <c r="I8594" s="16" t="n">
        <f aca="false">H8594/2_Girdiler!$B$17</f>
        <v>2.47697393783582</v>
      </c>
      <c r="J8594" s="16" t="n">
        <f aca="false">D8594+I8594</f>
        <v>12.0735869345344</v>
      </c>
    </row>
    <row r="8595" customFormat="false" ht="15" hidden="false" customHeight="false" outlineLevel="0" collapsed="false">
      <c r="A8595" s="0" t="n">
        <v>8583</v>
      </c>
      <c r="B8595" s="7" t="n">
        <v>0.921807</v>
      </c>
      <c r="C8595" s="7" t="n">
        <v>0.494541</v>
      </c>
      <c r="D8595" s="16" t="n">
        <f aca="false">LOGINV(B8595,$B$7,$C$7)</f>
        <v>29.8391304545823</v>
      </c>
      <c r="E8595" s="16" t="n">
        <f aca="false">LOGINV(C8595,$B$8,$C$8)</f>
        <v>108.244871758604</v>
      </c>
      <c r="F8595" s="16" t="n">
        <f aca="false">$B$5/100*E8595*2_Girdiler!$B$14*2_Girdiler!$B$15*2_Girdiler!$B$16</f>
        <v>2.72344097344647</v>
      </c>
      <c r="G8595" s="16" t="n">
        <f aca="false">MIN(MATCH(F8595,2_Girdiler!$B$20:$I$20,1),7)</f>
        <v>1</v>
      </c>
      <c r="H8595" s="16" t="n">
        <f aca="false">IF(F8595&gt;=40,2_Girdiler!$I$21+(F8595-40)*(2_Girdiler!$I$21-2_Girdiler!$H$21)/(2_Girdiler!$I$20-2_Girdiler!$H$20),INDEX(2_Girdiler!$B$21:$I$21,G8595)+(F8595-INDEX(2_Girdiler!$B$20:$I$20,G8595))*(INDEX(2_Girdiler!$B$21:$I$21,G8595+1)-INDEX(2_Girdiler!$B$21:$I$21,G8595))/(INDEX(2_Girdiler!$B$20:$I$20,G8595+1)-INDEX(2_Girdiler!$B$20:$I$20,G8595)))</f>
        <v>5.99157014158222</v>
      </c>
      <c r="I8595" s="16" t="n">
        <f aca="false">H8595/2_Girdiler!$B$17</f>
        <v>2.40046880672365</v>
      </c>
      <c r="J8595" s="16" t="n">
        <f aca="false">D8595+I8595</f>
        <v>32.239599261306</v>
      </c>
    </row>
    <row r="8596" customFormat="false" ht="15" hidden="false" customHeight="false" outlineLevel="0" collapsed="false">
      <c r="A8596" s="0" t="n">
        <v>8584</v>
      </c>
      <c r="B8596" s="7" t="n">
        <v>0.345775</v>
      </c>
      <c r="C8596" s="7" t="n">
        <v>0.574954</v>
      </c>
      <c r="D8596" s="16" t="n">
        <f aca="false">LOGINV(B8596,$B$7,$C$7)</f>
        <v>10.8552645098594</v>
      </c>
      <c r="E8596" s="16" t="n">
        <f aca="false">LOGINV(C8596,$B$8,$C$8)</f>
        <v>123.375093362989</v>
      </c>
      <c r="F8596" s="16" t="n">
        <f aca="false">$B$5/100*E8596*2_Girdiler!$B$14*2_Girdiler!$B$15*2_Girdiler!$B$16</f>
        <v>3.10411734901281</v>
      </c>
      <c r="G8596" s="16" t="n">
        <f aca="false">MIN(MATCH(F8596,2_Girdiler!$B$20:$I$20,1),7)</f>
        <v>1</v>
      </c>
      <c r="H8596" s="16" t="n">
        <f aca="false">IF(F8596&gt;=40,2_Girdiler!$I$21+(F8596-40)*(2_Girdiler!$I$21-2_Girdiler!$H$21)/(2_Girdiler!$I$20-2_Girdiler!$H$20),INDEX(2_Girdiler!$B$21:$I$21,G8596)+(F8596-INDEX(2_Girdiler!$B$20:$I$20,G8596))*(INDEX(2_Girdiler!$B$21:$I$21,G8596+1)-INDEX(2_Girdiler!$B$21:$I$21,G8596))/(INDEX(2_Girdiler!$B$20:$I$20,G8596+1)-INDEX(2_Girdiler!$B$20:$I$20,G8596)))</f>
        <v>6.82905816782818</v>
      </c>
      <c r="I8596" s="16" t="n">
        <f aca="false">H8596/2_Girdiler!$B$17</f>
        <v>2.7360008685209</v>
      </c>
      <c r="J8596" s="16" t="n">
        <f aca="false">D8596+I8596</f>
        <v>13.5912653783803</v>
      </c>
    </row>
    <row r="8597" customFormat="false" ht="15" hidden="false" customHeight="false" outlineLevel="0" collapsed="false">
      <c r="A8597" s="0" t="n">
        <v>8585</v>
      </c>
      <c r="B8597" s="7" t="n">
        <v>0.41256</v>
      </c>
      <c r="C8597" s="7" t="n">
        <v>0.213539</v>
      </c>
      <c r="D8597" s="16" t="n">
        <f aca="false">LOGINV(B8597,$B$7,$C$7)</f>
        <v>11.972763170662</v>
      </c>
      <c r="E8597" s="16" t="n">
        <f aca="false">LOGINV(C8597,$B$8,$C$8)</f>
        <v>65.4032453325228</v>
      </c>
      <c r="F8597" s="16" t="n">
        <f aca="false">$B$5/100*E8597*2_Girdiler!$B$14*2_Girdiler!$B$15*2_Girdiler!$B$16</f>
        <v>1.64554565256627</v>
      </c>
      <c r="G8597" s="16" t="n">
        <f aca="false">MIN(MATCH(F8597,2_Girdiler!$B$20:$I$20,1),7)</f>
        <v>1</v>
      </c>
      <c r="H8597" s="16" t="n">
        <f aca="false">IF(F8597&gt;=40,2_Girdiler!$I$21+(F8597-40)*(2_Girdiler!$I$21-2_Girdiler!$H$21)/(2_Girdiler!$I$20-2_Girdiler!$H$20),INDEX(2_Girdiler!$B$21:$I$21,G8597)+(F8597-INDEX(2_Girdiler!$B$20:$I$20,G8597))*(INDEX(2_Girdiler!$B$21:$I$21,G8597+1)-INDEX(2_Girdiler!$B$21:$I$21,G8597))/(INDEX(2_Girdiler!$B$20:$I$20,G8597+1)-INDEX(2_Girdiler!$B$20:$I$20,G8597)))</f>
        <v>3.6202004356458</v>
      </c>
      <c r="I8597" s="16" t="n">
        <f aca="false">H8597/2_Girdiler!$B$17</f>
        <v>1.45040081556322</v>
      </c>
      <c r="J8597" s="16" t="n">
        <f aca="false">D8597+I8597</f>
        <v>13.4231639862252</v>
      </c>
    </row>
    <row r="8598" customFormat="false" ht="15" hidden="false" customHeight="false" outlineLevel="0" collapsed="false">
      <c r="A8598" s="0" t="n">
        <v>8586</v>
      </c>
      <c r="B8598" s="7" t="n">
        <v>0.04795</v>
      </c>
      <c r="C8598" s="7" t="n">
        <v>0.731321</v>
      </c>
      <c r="D8598" s="16" t="n">
        <f aca="false">LOGINV(B8598,$B$7,$C$7)</f>
        <v>5.35319382727834</v>
      </c>
      <c r="E8598" s="16" t="n">
        <f aca="false">LOGINV(C8598,$B$8,$C$8)</f>
        <v>162.61443034422</v>
      </c>
      <c r="F8598" s="16" t="n">
        <f aca="false">$B$5/100*E8598*2_Girdiler!$B$14*2_Girdiler!$B$15*2_Girdiler!$B$16</f>
        <v>4.09137906746057</v>
      </c>
      <c r="G8598" s="16" t="n">
        <f aca="false">MIN(MATCH(F8598,2_Girdiler!$B$20:$I$20,1),7)</f>
        <v>1</v>
      </c>
      <c r="H8598" s="16" t="n">
        <f aca="false">IF(F8598&gt;=40,2_Girdiler!$I$21+(F8598-40)*(2_Girdiler!$I$21-2_Girdiler!$H$21)/(2_Girdiler!$I$20-2_Girdiler!$H$20),INDEX(2_Girdiler!$B$21:$I$21,G8598)+(F8598-INDEX(2_Girdiler!$B$20:$I$20,G8598))*(INDEX(2_Girdiler!$B$21:$I$21,G8598+1)-INDEX(2_Girdiler!$B$21:$I$21,G8598))/(INDEX(2_Girdiler!$B$20:$I$20,G8598+1)-INDEX(2_Girdiler!$B$20:$I$20,G8598)))</f>
        <v>9.00103394841325</v>
      </c>
      <c r="I8598" s="16" t="n">
        <f aca="false">H8598/2_Girdiler!$B$17</f>
        <v>3.60618347292198</v>
      </c>
      <c r="J8598" s="16" t="n">
        <f aca="false">D8598+I8598</f>
        <v>8.95937730020031</v>
      </c>
    </row>
    <row r="8599" customFormat="false" ht="15" hidden="false" customHeight="false" outlineLevel="0" collapsed="false">
      <c r="A8599" s="0" t="n">
        <v>8587</v>
      </c>
      <c r="B8599" s="7" t="n">
        <v>0.257262</v>
      </c>
      <c r="C8599" s="7" t="n">
        <v>0.93448</v>
      </c>
      <c r="D8599" s="16" t="n">
        <f aca="false">LOGINV(B8599,$B$7,$C$7)</f>
        <v>9.41666810964388</v>
      </c>
      <c r="E8599" s="16" t="n">
        <f aca="false">LOGINV(C8599,$B$8,$C$8)</f>
        <v>289.43846598362</v>
      </c>
      <c r="F8599" s="16" t="n">
        <f aca="false">$B$5/100*E8599*2_Girdiler!$B$14*2_Girdiler!$B$15*2_Girdiler!$B$16</f>
        <v>7.28227180414789</v>
      </c>
      <c r="G8599" s="16" t="n">
        <f aca="false">MIN(MATCH(F8599,2_Girdiler!$B$20:$I$20,1),7)</f>
        <v>2</v>
      </c>
      <c r="H8599" s="16" t="n">
        <f aca="false">IF(F8599&gt;=40,2_Girdiler!$I$21+(F8599-40)*(2_Girdiler!$I$21-2_Girdiler!$H$21)/(2_Girdiler!$I$20-2_Girdiler!$H$20),INDEX(2_Girdiler!$B$21:$I$21,G8599)+(F8599-INDEX(2_Girdiler!$B$20:$I$20,G8599))*(INDEX(2_Girdiler!$B$21:$I$21,G8599+1)-INDEX(2_Girdiler!$B$21:$I$21,G8599))/(INDEX(2_Girdiler!$B$20:$I$20,G8599+1)-INDEX(2_Girdiler!$B$20:$I$20,G8599)))</f>
        <v>14.6516348866366</v>
      </c>
      <c r="I8599" s="16" t="n">
        <f aca="false">H8599/2_Girdiler!$B$17</f>
        <v>5.87004602829993</v>
      </c>
      <c r="J8599" s="16" t="n">
        <f aca="false">D8599+I8599</f>
        <v>15.2867141379438</v>
      </c>
    </row>
    <row r="8600" customFormat="false" ht="15" hidden="false" customHeight="false" outlineLevel="0" collapsed="false">
      <c r="A8600" s="0" t="n">
        <v>8588</v>
      </c>
      <c r="B8600" s="7" t="n">
        <v>0.258533</v>
      </c>
      <c r="C8600" s="7" t="n">
        <v>0.925452</v>
      </c>
      <c r="D8600" s="16" t="n">
        <f aca="false">LOGINV(B8600,$B$7,$C$7)</f>
        <v>9.43734457947183</v>
      </c>
      <c r="E8600" s="16" t="n">
        <f aca="false">LOGINV(C8600,$B$8,$C$8)</f>
        <v>277.137153714024</v>
      </c>
      <c r="F8600" s="16" t="n">
        <f aca="false">$B$5/100*E8600*2_Girdiler!$B$14*2_Girdiler!$B$15*2_Girdiler!$B$16</f>
        <v>6.97277078744484</v>
      </c>
      <c r="G8600" s="16" t="n">
        <f aca="false">MIN(MATCH(F8600,2_Girdiler!$B$20:$I$20,1),7)</f>
        <v>2</v>
      </c>
      <c r="H8600" s="16" t="n">
        <f aca="false">IF(F8600&gt;=40,2_Girdiler!$I$21+(F8600-40)*(2_Girdiler!$I$21-2_Girdiler!$H$21)/(2_Girdiler!$I$20-2_Girdiler!$H$20),INDEX(2_Girdiler!$B$21:$I$21,G8600)+(F8600-INDEX(2_Girdiler!$B$20:$I$20,G8600))*(INDEX(2_Girdiler!$B$21:$I$21,G8600+1)-INDEX(2_Girdiler!$B$21:$I$21,G8600))/(INDEX(2_Girdiler!$B$20:$I$20,G8600+1)-INDEX(2_Girdiler!$B$20:$I$20,G8600)))</f>
        <v>14.1564332599117</v>
      </c>
      <c r="I8600" s="16" t="n">
        <f aca="false">H8600/2_Girdiler!$B$17</f>
        <v>5.67164794066977</v>
      </c>
      <c r="J8600" s="16" t="n">
        <f aca="false">D8600+I8600</f>
        <v>15.1089925201416</v>
      </c>
    </row>
    <row r="8601" customFormat="false" ht="15" hidden="false" customHeight="false" outlineLevel="0" collapsed="false">
      <c r="A8601" s="0" t="n">
        <v>8589</v>
      </c>
      <c r="B8601" s="7" t="n">
        <v>0.161824</v>
      </c>
      <c r="C8601" s="7" t="n">
        <v>0.335926</v>
      </c>
      <c r="D8601" s="16" t="n">
        <f aca="false">LOGINV(B8601,$B$7,$C$7)</f>
        <v>7.81193190255004</v>
      </c>
      <c r="E8601" s="16" t="n">
        <f aca="false">LOGINV(C8601,$B$8,$C$8)</f>
        <v>83.0788682066602</v>
      </c>
      <c r="F8601" s="16" t="n">
        <f aca="false">$B$5/100*E8601*2_Girdiler!$B$14*2_Girdiler!$B$15*2_Girdiler!$B$16</f>
        <v>2.09026432407957</v>
      </c>
      <c r="G8601" s="16" t="n">
        <f aca="false">MIN(MATCH(F8601,2_Girdiler!$B$20:$I$20,1),7)</f>
        <v>1</v>
      </c>
      <c r="H8601" s="16" t="n">
        <f aca="false">IF(F8601&gt;=40,2_Girdiler!$I$21+(F8601-40)*(2_Girdiler!$I$21-2_Girdiler!$H$21)/(2_Girdiler!$I$20-2_Girdiler!$H$20),INDEX(2_Girdiler!$B$21:$I$21,G8601)+(F8601-INDEX(2_Girdiler!$B$20:$I$20,G8601))*(INDEX(2_Girdiler!$B$21:$I$21,G8601+1)-INDEX(2_Girdiler!$B$21:$I$21,G8601))/(INDEX(2_Girdiler!$B$20:$I$20,G8601+1)-INDEX(2_Girdiler!$B$20:$I$20,G8601)))</f>
        <v>4.59858151297505</v>
      </c>
      <c r="I8601" s="16" t="n">
        <f aca="false">H8601/2_Girdiler!$B$17</f>
        <v>1.84238041385218</v>
      </c>
      <c r="J8601" s="16" t="n">
        <f aca="false">D8601+I8601</f>
        <v>9.65431231640223</v>
      </c>
    </row>
    <row r="8602" customFormat="false" ht="15" hidden="false" customHeight="false" outlineLevel="0" collapsed="false">
      <c r="A8602" s="0" t="n">
        <v>8590</v>
      </c>
      <c r="B8602" s="7" t="n">
        <v>0.283115</v>
      </c>
      <c r="C8602" s="7" t="n">
        <v>0.118572</v>
      </c>
      <c r="D8602" s="16" t="n">
        <f aca="false">LOGINV(B8602,$B$7,$C$7)</f>
        <v>9.83618910916919</v>
      </c>
      <c r="E8602" s="16" t="n">
        <f aca="false">LOGINV(C8602,$B$8,$C$8)</f>
        <v>50.914498205732</v>
      </c>
      <c r="F8602" s="16" t="n">
        <f aca="false">$B$5/100*E8602*2_Girdiler!$B$14*2_Girdiler!$B$15*2_Girdiler!$B$16</f>
        <v>1.28100877485622</v>
      </c>
      <c r="G8602" s="16" t="n">
        <f aca="false">MIN(MATCH(F8602,2_Girdiler!$B$20:$I$20,1),7)</f>
        <v>1</v>
      </c>
      <c r="H8602" s="16" t="n">
        <f aca="false">IF(F8602&gt;=40,2_Girdiler!$I$21+(F8602-40)*(2_Girdiler!$I$21-2_Girdiler!$H$21)/(2_Girdiler!$I$20-2_Girdiler!$H$20),INDEX(2_Girdiler!$B$21:$I$21,G8602)+(F8602-INDEX(2_Girdiler!$B$20:$I$20,G8602))*(INDEX(2_Girdiler!$B$21:$I$21,G8602+1)-INDEX(2_Girdiler!$B$21:$I$21,G8602))/(INDEX(2_Girdiler!$B$20:$I$20,G8602+1)-INDEX(2_Girdiler!$B$20:$I$20,G8602)))</f>
        <v>2.81821930468368</v>
      </c>
      <c r="I8602" s="16" t="n">
        <f aca="false">H8602/2_Girdiler!$B$17</f>
        <v>1.12909427270981</v>
      </c>
      <c r="J8602" s="16" t="n">
        <f aca="false">D8602+I8602</f>
        <v>10.965283381879</v>
      </c>
    </row>
    <row r="8603" customFormat="false" ht="15" hidden="false" customHeight="false" outlineLevel="0" collapsed="false">
      <c r="A8603" s="0" t="n">
        <v>8591</v>
      </c>
      <c r="B8603" s="7" t="n">
        <v>0.155677</v>
      </c>
      <c r="C8603" s="7" t="n">
        <v>0.5324</v>
      </c>
      <c r="D8603" s="16" t="n">
        <f aca="false">LOGINV(B8603,$B$7,$C$7)</f>
        <v>7.70212752172565</v>
      </c>
      <c r="E8603" s="16" t="n">
        <f aca="false">LOGINV(C8603,$B$8,$C$8)</f>
        <v>115.089601937028</v>
      </c>
      <c r="F8603" s="16" t="n">
        <f aca="false">$B$5/100*E8603*2_Girdiler!$B$14*2_Girdiler!$B$15*2_Girdiler!$B$16</f>
        <v>2.89565438473562</v>
      </c>
      <c r="G8603" s="16" t="n">
        <f aca="false">MIN(MATCH(F8603,2_Girdiler!$B$20:$I$20,1),7)</f>
        <v>1</v>
      </c>
      <c r="H8603" s="16" t="n">
        <f aca="false">IF(F8603&gt;=40,2_Girdiler!$I$21+(F8603-40)*(2_Girdiler!$I$21-2_Girdiler!$H$21)/(2_Girdiler!$I$20-2_Girdiler!$H$20),INDEX(2_Girdiler!$B$21:$I$21,G8603)+(F8603-INDEX(2_Girdiler!$B$20:$I$20,G8603))*(INDEX(2_Girdiler!$B$21:$I$21,G8603+1)-INDEX(2_Girdiler!$B$21:$I$21,G8603))/(INDEX(2_Girdiler!$B$20:$I$20,G8603+1)-INDEX(2_Girdiler!$B$20:$I$20,G8603)))</f>
        <v>6.37043964641836</v>
      </c>
      <c r="I8603" s="16" t="n">
        <f aca="false">H8603/2_Girdiler!$B$17</f>
        <v>2.5522594737253</v>
      </c>
      <c r="J8603" s="16" t="n">
        <f aca="false">D8603+I8603</f>
        <v>10.254386995451</v>
      </c>
    </row>
    <row r="8604" customFormat="false" ht="15" hidden="false" customHeight="false" outlineLevel="0" collapsed="false">
      <c r="A8604" s="0" t="n">
        <v>8592</v>
      </c>
      <c r="B8604" s="7" t="n">
        <v>0.973666</v>
      </c>
      <c r="C8604" s="7" t="n">
        <v>0.791287</v>
      </c>
      <c r="D8604" s="16" t="n">
        <f aca="false">LOGINV(B8604,$B$7,$C$7)</f>
        <v>39.8784746310704</v>
      </c>
      <c r="E8604" s="16" t="n">
        <f aca="false">LOGINV(C8604,$B$8,$C$8)</f>
        <v>184.317859068911</v>
      </c>
      <c r="F8604" s="16" t="n">
        <f aca="false">$B$5/100*E8604*2_Girdiler!$B$14*2_Girdiler!$B$15*2_Girdiler!$B$16</f>
        <v>4.6374373341738</v>
      </c>
      <c r="G8604" s="16" t="n">
        <f aca="false">MIN(MATCH(F8604,2_Girdiler!$B$20:$I$20,1),7)</f>
        <v>1</v>
      </c>
      <c r="H8604" s="16" t="n">
        <f aca="false">IF(F8604&gt;=40,2_Girdiler!$I$21+(F8604-40)*(2_Girdiler!$I$21-2_Girdiler!$H$21)/(2_Girdiler!$I$20-2_Girdiler!$H$20),INDEX(2_Girdiler!$B$21:$I$21,G8604)+(F8604-INDEX(2_Girdiler!$B$20:$I$20,G8604))*(INDEX(2_Girdiler!$B$21:$I$21,G8604+1)-INDEX(2_Girdiler!$B$21:$I$21,G8604))/(INDEX(2_Girdiler!$B$20:$I$20,G8604+1)-INDEX(2_Girdiler!$B$20:$I$20,G8604)))</f>
        <v>10.2023621351824</v>
      </c>
      <c r="I8604" s="16" t="n">
        <f aca="false">H8604/2_Girdiler!$B$17</f>
        <v>4.08748482980063</v>
      </c>
      <c r="J8604" s="16" t="n">
        <f aca="false">D8604+I8604</f>
        <v>43.965959460871</v>
      </c>
    </row>
    <row r="8605" customFormat="false" ht="15" hidden="false" customHeight="false" outlineLevel="0" collapsed="false">
      <c r="A8605" s="0" t="n">
        <v>8593</v>
      </c>
      <c r="B8605" s="7" t="n">
        <v>0.614353</v>
      </c>
      <c r="C8605" s="7" t="n">
        <v>0.334507</v>
      </c>
      <c r="D8605" s="16" t="n">
        <f aca="false">LOGINV(B8605,$B$7,$C$7)</f>
        <v>15.9239862212533</v>
      </c>
      <c r="E8605" s="16" t="n">
        <f aca="false">LOGINV(C8605,$B$8,$C$8)</f>
        <v>82.8703047029635</v>
      </c>
      <c r="F8605" s="16" t="n">
        <f aca="false">$B$5/100*E8605*2_Girdiler!$B$14*2_Girdiler!$B$15*2_Girdiler!$B$16</f>
        <v>2.08501686632656</v>
      </c>
      <c r="G8605" s="16" t="n">
        <f aca="false">MIN(MATCH(F8605,2_Girdiler!$B$20:$I$20,1),7)</f>
        <v>1</v>
      </c>
      <c r="H8605" s="16" t="n">
        <f aca="false">IF(F8605&gt;=40,2_Girdiler!$I$21+(F8605-40)*(2_Girdiler!$I$21-2_Girdiler!$H$21)/(2_Girdiler!$I$20-2_Girdiler!$H$20),INDEX(2_Girdiler!$B$21:$I$21,G8605)+(F8605-INDEX(2_Girdiler!$B$20:$I$20,G8605))*(INDEX(2_Girdiler!$B$21:$I$21,G8605+1)-INDEX(2_Girdiler!$B$21:$I$21,G8605))/(INDEX(2_Girdiler!$B$20:$I$20,G8605+1)-INDEX(2_Girdiler!$B$20:$I$20,G8605)))</f>
        <v>4.58703710591843</v>
      </c>
      <c r="I8605" s="16" t="n">
        <f aca="false">H8605/2_Girdiler!$B$17</f>
        <v>1.8377552507686</v>
      </c>
      <c r="J8605" s="16" t="n">
        <f aca="false">D8605+I8605</f>
        <v>17.7617414720219</v>
      </c>
    </row>
    <row r="8606" customFormat="false" ht="15" hidden="false" customHeight="false" outlineLevel="0" collapsed="false">
      <c r="A8606" s="0" t="n">
        <v>8594</v>
      </c>
      <c r="B8606" s="7" t="n">
        <v>0.521317</v>
      </c>
      <c r="C8606" s="7" t="n">
        <v>0.572907</v>
      </c>
      <c r="D8606" s="16" t="n">
        <f aca="false">LOGINV(B8606,$B$7,$C$7)</f>
        <v>13.9516556322392</v>
      </c>
      <c r="E8606" s="16" t="n">
        <f aca="false">LOGINV(C8606,$B$8,$C$8)</f>
        <v>122.960001349251</v>
      </c>
      <c r="F8606" s="16" t="n">
        <f aca="false">$B$5/100*E8606*2_Girdiler!$B$14*2_Girdiler!$B$15*2_Girdiler!$B$16</f>
        <v>3.09367363394715</v>
      </c>
      <c r="G8606" s="16" t="n">
        <f aca="false">MIN(MATCH(F8606,2_Girdiler!$B$20:$I$20,1),7)</f>
        <v>1</v>
      </c>
      <c r="H8606" s="16" t="n">
        <f aca="false">IF(F8606&gt;=40,2_Girdiler!$I$21+(F8606-40)*(2_Girdiler!$I$21-2_Girdiler!$H$21)/(2_Girdiler!$I$20-2_Girdiler!$H$20),INDEX(2_Girdiler!$B$21:$I$21,G8606)+(F8606-INDEX(2_Girdiler!$B$20:$I$20,G8606))*(INDEX(2_Girdiler!$B$21:$I$21,G8606+1)-INDEX(2_Girdiler!$B$21:$I$21,G8606))/(INDEX(2_Girdiler!$B$20:$I$20,G8606+1)-INDEX(2_Girdiler!$B$20:$I$20,G8606)))</f>
        <v>6.80608199468374</v>
      </c>
      <c r="I8606" s="16" t="n">
        <f aca="false">H8606/2_Girdiler!$B$17</f>
        <v>2.72679567094701</v>
      </c>
      <c r="J8606" s="16" t="n">
        <f aca="false">D8606+I8606</f>
        <v>16.6784513031862</v>
      </c>
    </row>
    <row r="8607" customFormat="false" ht="15" hidden="false" customHeight="false" outlineLevel="0" collapsed="false">
      <c r="A8607" s="0" t="n">
        <v>8595</v>
      </c>
      <c r="B8607" s="7" t="n">
        <v>0.874687</v>
      </c>
      <c r="C8607" s="7" t="n">
        <v>0.803514</v>
      </c>
      <c r="D8607" s="16" t="n">
        <f aca="false">LOGINV(B8607,$B$7,$C$7)</f>
        <v>25.6914424725743</v>
      </c>
      <c r="E8607" s="16" t="n">
        <f aca="false">LOGINV(C8607,$B$8,$C$8)</f>
        <v>189.547758920436</v>
      </c>
      <c r="F8607" s="16" t="n">
        <f aca="false">$B$5/100*E8607*2_Girdiler!$B$14*2_Girdiler!$B$15*2_Girdiler!$B$16</f>
        <v>4.76902161443817</v>
      </c>
      <c r="G8607" s="16" t="n">
        <f aca="false">MIN(MATCH(F8607,2_Girdiler!$B$20:$I$20,1),7)</f>
        <v>1</v>
      </c>
      <c r="H8607" s="16" t="n">
        <f aca="false">IF(F8607&gt;=40,2_Girdiler!$I$21+(F8607-40)*(2_Girdiler!$I$21-2_Girdiler!$H$21)/(2_Girdiler!$I$20-2_Girdiler!$H$20),INDEX(2_Girdiler!$B$21:$I$21,G8607)+(F8607-INDEX(2_Girdiler!$B$20:$I$20,G8607))*(INDEX(2_Girdiler!$B$21:$I$21,G8607+1)-INDEX(2_Girdiler!$B$21:$I$21,G8607))/(INDEX(2_Girdiler!$B$20:$I$20,G8607+1)-INDEX(2_Girdiler!$B$20:$I$20,G8607)))</f>
        <v>10.491847551764</v>
      </c>
      <c r="I8607" s="16" t="n">
        <f aca="false">H8607/2_Girdiler!$B$17</f>
        <v>4.20346456400801</v>
      </c>
      <c r="J8607" s="16" t="n">
        <f aca="false">D8607+I8607</f>
        <v>29.8949070365823</v>
      </c>
    </row>
    <row r="8608" customFormat="false" ht="15" hidden="false" customHeight="false" outlineLevel="0" collapsed="false">
      <c r="A8608" s="0" t="n">
        <v>8596</v>
      </c>
      <c r="B8608" s="7" t="n">
        <v>0.04947</v>
      </c>
      <c r="C8608" s="7" t="n">
        <v>0.862802</v>
      </c>
      <c r="D8608" s="16" t="n">
        <f aca="false">LOGINV(B8608,$B$7,$C$7)</f>
        <v>5.39828871284032</v>
      </c>
      <c r="E8608" s="16" t="n">
        <f aca="false">LOGINV(C8608,$B$8,$C$8)</f>
        <v>221.131452345708</v>
      </c>
      <c r="F8608" s="16" t="n">
        <f aca="false">$B$5/100*E8608*2_Girdiler!$B$14*2_Girdiler!$B$15*2_Girdiler!$B$16</f>
        <v>5.56366734101802</v>
      </c>
      <c r="G8608" s="16" t="n">
        <f aca="false">MIN(MATCH(F8608,2_Girdiler!$B$20:$I$20,1),7)</f>
        <v>2</v>
      </c>
      <c r="H8608" s="16" t="n">
        <f aca="false">IF(F8608&gt;=40,2_Girdiler!$I$21+(F8608-40)*(2_Girdiler!$I$21-2_Girdiler!$H$21)/(2_Girdiler!$I$20-2_Girdiler!$H$20),INDEX(2_Girdiler!$B$21:$I$21,G8608)+(F8608-INDEX(2_Girdiler!$B$20:$I$20,G8608))*(INDEX(2_Girdiler!$B$21:$I$21,G8608+1)-INDEX(2_Girdiler!$B$21:$I$21,G8608))/(INDEX(2_Girdiler!$B$20:$I$20,G8608+1)-INDEX(2_Girdiler!$B$20:$I$20,G8608)))</f>
        <v>11.9018677456288</v>
      </c>
      <c r="I8608" s="16" t="n">
        <f aca="false">H8608/2_Girdiler!$B$17</f>
        <v>4.76837650065258</v>
      </c>
      <c r="J8608" s="16" t="n">
        <f aca="false">D8608+I8608</f>
        <v>10.1666652134929</v>
      </c>
    </row>
    <row r="8609" customFormat="false" ht="15" hidden="false" customHeight="false" outlineLevel="0" collapsed="false">
      <c r="A8609" s="0" t="n">
        <v>8597</v>
      </c>
      <c r="B8609" s="7" t="n">
        <v>0.821487</v>
      </c>
      <c r="C8609" s="7" t="n">
        <v>0.572167</v>
      </c>
      <c r="D8609" s="16" t="n">
        <f aca="false">LOGINV(B8609,$B$7,$C$7)</f>
        <v>22.6280769820152</v>
      </c>
      <c r="E8609" s="16" t="n">
        <f aca="false">LOGINV(C8609,$B$8,$C$8)</f>
        <v>122.810385862842</v>
      </c>
      <c r="F8609" s="16" t="n">
        <f aca="false">$B$5/100*E8609*2_Girdiler!$B$14*2_Girdiler!$B$15*2_Girdiler!$B$16</f>
        <v>3.08990930830909</v>
      </c>
      <c r="G8609" s="16" t="n">
        <f aca="false">MIN(MATCH(F8609,2_Girdiler!$B$20:$I$20,1),7)</f>
        <v>1</v>
      </c>
      <c r="H8609" s="16" t="n">
        <f aca="false">IF(F8609&gt;=40,2_Girdiler!$I$21+(F8609-40)*(2_Girdiler!$I$21-2_Girdiler!$H$21)/(2_Girdiler!$I$20-2_Girdiler!$H$20),INDEX(2_Girdiler!$B$21:$I$21,G8609)+(F8609-INDEX(2_Girdiler!$B$20:$I$20,G8609))*(INDEX(2_Girdiler!$B$21:$I$21,G8609+1)-INDEX(2_Girdiler!$B$21:$I$21,G8609))/(INDEX(2_Girdiler!$B$20:$I$20,G8609+1)-INDEX(2_Girdiler!$B$20:$I$20,G8609)))</f>
        <v>6.79780047828001</v>
      </c>
      <c r="I8609" s="16" t="n">
        <f aca="false">H8609/2_Girdiler!$B$17</f>
        <v>2.72347775572116</v>
      </c>
      <c r="J8609" s="16" t="n">
        <f aca="false">D8609+I8609</f>
        <v>25.3515547377363</v>
      </c>
    </row>
    <row r="8610" customFormat="false" ht="15" hidden="false" customHeight="false" outlineLevel="0" collapsed="false">
      <c r="A8610" s="0" t="n">
        <v>8598</v>
      </c>
      <c r="B8610" s="7" t="n">
        <v>0.499181</v>
      </c>
      <c r="C8610" s="7" t="n">
        <v>0.473188</v>
      </c>
      <c r="D8610" s="16" t="n">
        <f aca="false">LOGINV(B8610,$B$7,$C$7)</f>
        <v>13.5265672607629</v>
      </c>
      <c r="E8610" s="16" t="n">
        <f aca="false">LOGINV(C8610,$B$8,$C$8)</f>
        <v>104.565513030762</v>
      </c>
      <c r="F8610" s="16" t="n">
        <f aca="false">$B$5/100*E8610*2_Girdiler!$B$14*2_Girdiler!$B$15*2_Girdiler!$B$16</f>
        <v>2.63086830785397</v>
      </c>
      <c r="G8610" s="16" t="n">
        <f aca="false">MIN(MATCH(F8610,2_Girdiler!$B$20:$I$20,1),7)</f>
        <v>1</v>
      </c>
      <c r="H8610" s="16" t="n">
        <f aca="false">IF(F8610&gt;=40,2_Girdiler!$I$21+(F8610-40)*(2_Girdiler!$I$21-2_Girdiler!$H$21)/(2_Girdiler!$I$20-2_Girdiler!$H$20),INDEX(2_Girdiler!$B$21:$I$21,G8610)+(F8610-INDEX(2_Girdiler!$B$20:$I$20,G8610))*(INDEX(2_Girdiler!$B$21:$I$21,G8610+1)-INDEX(2_Girdiler!$B$21:$I$21,G8610))/(INDEX(2_Girdiler!$B$20:$I$20,G8610+1)-INDEX(2_Girdiler!$B$20:$I$20,G8610)))</f>
        <v>5.78791027727873</v>
      </c>
      <c r="I8610" s="16" t="n">
        <f aca="false">H8610/2_Girdiler!$B$17</f>
        <v>2.31887430980718</v>
      </c>
      <c r="J8610" s="16" t="n">
        <f aca="false">D8610+I8610</f>
        <v>15.8454415705701</v>
      </c>
    </row>
    <row r="8611" customFormat="false" ht="15" hidden="false" customHeight="false" outlineLevel="0" collapsed="false">
      <c r="A8611" s="0" t="n">
        <v>8599</v>
      </c>
      <c r="B8611" s="7" t="n">
        <v>0.977608</v>
      </c>
      <c r="C8611" s="7" t="n">
        <v>0.899406</v>
      </c>
      <c r="D8611" s="16" t="n">
        <f aca="false">LOGINV(B8611,$B$7,$C$7)</f>
        <v>41.4431292552686</v>
      </c>
      <c r="E8611" s="16" t="n">
        <f aca="false">LOGINV(C8611,$B$8,$C$8)</f>
        <v>249.208657987755</v>
      </c>
      <c r="F8611" s="16" t="n">
        <f aca="false">$B$5/100*E8611*2_Girdiler!$B$14*2_Girdiler!$B$15*2_Girdiler!$B$16</f>
        <v>6.27008983497191</v>
      </c>
      <c r="G8611" s="16" t="n">
        <f aca="false">MIN(MATCH(F8611,2_Girdiler!$B$20:$I$20,1),7)</f>
        <v>2</v>
      </c>
      <c r="H8611" s="16" t="n">
        <f aca="false">IF(F8611&gt;=40,2_Girdiler!$I$21+(F8611-40)*(2_Girdiler!$I$21-2_Girdiler!$H$21)/(2_Girdiler!$I$20-2_Girdiler!$H$20),INDEX(2_Girdiler!$B$21:$I$21,G8611)+(F8611-INDEX(2_Girdiler!$B$20:$I$20,G8611))*(INDEX(2_Girdiler!$B$21:$I$21,G8611+1)-INDEX(2_Girdiler!$B$21:$I$21,G8611))/(INDEX(2_Girdiler!$B$20:$I$20,G8611+1)-INDEX(2_Girdiler!$B$20:$I$20,G8611)))</f>
        <v>13.0321437359551</v>
      </c>
      <c r="I8611" s="16" t="n">
        <f aca="false">H8611/2_Girdiler!$B$17</f>
        <v>5.2212114326743</v>
      </c>
      <c r="J8611" s="16" t="n">
        <f aca="false">D8611+I8611</f>
        <v>46.6643406879429</v>
      </c>
    </row>
    <row r="8612" customFormat="false" ht="15" hidden="false" customHeight="false" outlineLevel="0" collapsed="false">
      <c r="A8612" s="0" t="n">
        <v>8600</v>
      </c>
      <c r="B8612" s="7" t="n">
        <v>0.617356</v>
      </c>
      <c r="C8612" s="7" t="n">
        <v>0.719509</v>
      </c>
      <c r="D8612" s="16" t="n">
        <f aca="false">LOGINV(B8612,$B$7,$C$7)</f>
        <v>15.9939164005606</v>
      </c>
      <c r="E8612" s="16" t="n">
        <f aca="false">LOGINV(C8612,$B$8,$C$8)</f>
        <v>158.937674189954</v>
      </c>
      <c r="F8612" s="16" t="n">
        <f aca="false">$B$5/100*E8612*2_Girdiler!$B$14*2_Girdiler!$B$15*2_Girdiler!$B$16</f>
        <v>3.99887188261925</v>
      </c>
      <c r="G8612" s="16" t="n">
        <f aca="false">MIN(MATCH(F8612,2_Girdiler!$B$20:$I$20,1),7)</f>
        <v>1</v>
      </c>
      <c r="H8612" s="16" t="n">
        <f aca="false">IF(F8612&gt;=40,2_Girdiler!$I$21+(F8612-40)*(2_Girdiler!$I$21-2_Girdiler!$H$21)/(2_Girdiler!$I$20-2_Girdiler!$H$20),INDEX(2_Girdiler!$B$21:$I$21,G8612)+(F8612-INDEX(2_Girdiler!$B$20:$I$20,G8612))*(INDEX(2_Girdiler!$B$21:$I$21,G8612+1)-INDEX(2_Girdiler!$B$21:$I$21,G8612))/(INDEX(2_Girdiler!$B$20:$I$20,G8612+1)-INDEX(2_Girdiler!$B$20:$I$20,G8612)))</f>
        <v>8.79751814176236</v>
      </c>
      <c r="I8612" s="16" t="n">
        <f aca="false">H8612/2_Girdiler!$B$17</f>
        <v>3.5246466914112</v>
      </c>
      <c r="J8612" s="16" t="n">
        <f aca="false">D8612+I8612</f>
        <v>19.5185630919718</v>
      </c>
    </row>
    <row r="8613" customFormat="false" ht="15" hidden="false" customHeight="false" outlineLevel="0" collapsed="false">
      <c r="A8613" s="0" t="n">
        <v>8601</v>
      </c>
      <c r="B8613" s="7" t="n">
        <v>0.038482</v>
      </c>
      <c r="C8613" s="7" t="n">
        <v>0.253906</v>
      </c>
      <c r="D8613" s="16" t="n">
        <f aca="false">LOGINV(B8613,$B$7,$C$7)</f>
        <v>5.05305766684</v>
      </c>
      <c r="E8613" s="16" t="n">
        <f aca="false">LOGINV(C8613,$B$8,$C$8)</f>
        <v>71.2181508437449</v>
      </c>
      <c r="F8613" s="16" t="n">
        <f aca="false">$B$5/100*E8613*2_Girdiler!$B$14*2_Girdiler!$B$15*2_Girdiler!$B$16</f>
        <v>1.79184867522862</v>
      </c>
      <c r="G8613" s="16" t="n">
        <f aca="false">MIN(MATCH(F8613,2_Girdiler!$B$20:$I$20,1),7)</f>
        <v>1</v>
      </c>
      <c r="H8613" s="16" t="n">
        <f aca="false">IF(F8613&gt;=40,2_Girdiler!$I$21+(F8613-40)*(2_Girdiler!$I$21-2_Girdiler!$H$21)/(2_Girdiler!$I$20-2_Girdiler!$H$20),INDEX(2_Girdiler!$B$21:$I$21,G8613)+(F8613-INDEX(2_Girdiler!$B$20:$I$20,G8613))*(INDEX(2_Girdiler!$B$21:$I$21,G8613+1)-INDEX(2_Girdiler!$B$21:$I$21,G8613))/(INDEX(2_Girdiler!$B$20:$I$20,G8613+1)-INDEX(2_Girdiler!$B$20:$I$20,G8613)))</f>
        <v>3.94206708550297</v>
      </c>
      <c r="I8613" s="16" t="n">
        <f aca="false">H8613/2_Girdiler!$B$17</f>
        <v>1.57935380028164</v>
      </c>
      <c r="J8613" s="16" t="n">
        <f aca="false">D8613+I8613</f>
        <v>6.63241146712163</v>
      </c>
    </row>
    <row r="8614" customFormat="false" ht="15" hidden="false" customHeight="false" outlineLevel="0" collapsed="false">
      <c r="A8614" s="0" t="n">
        <v>8602</v>
      </c>
      <c r="B8614" s="7" t="n">
        <v>0.625328</v>
      </c>
      <c r="C8614" s="7" t="n">
        <v>0.577771</v>
      </c>
      <c r="D8614" s="16" t="n">
        <f aca="false">LOGINV(B8614,$B$7,$C$7)</f>
        <v>16.1818750737378</v>
      </c>
      <c r="E8614" s="16" t="n">
        <f aca="false">LOGINV(C8614,$B$8,$C$8)</f>
        <v>123.949295654905</v>
      </c>
      <c r="F8614" s="16" t="n">
        <f aca="false">$B$5/100*E8614*2_Girdiler!$B$14*2_Girdiler!$B$15*2_Girdiler!$B$16</f>
        <v>3.11856427867742</v>
      </c>
      <c r="G8614" s="16" t="n">
        <f aca="false">MIN(MATCH(F8614,2_Girdiler!$B$20:$I$20,1),7)</f>
        <v>1</v>
      </c>
      <c r="H8614" s="16" t="n">
        <f aca="false">IF(F8614&gt;=40,2_Girdiler!$I$21+(F8614-40)*(2_Girdiler!$I$21-2_Girdiler!$H$21)/(2_Girdiler!$I$20-2_Girdiler!$H$20),INDEX(2_Girdiler!$B$21:$I$21,G8614)+(F8614-INDEX(2_Girdiler!$B$20:$I$20,G8614))*(INDEX(2_Girdiler!$B$21:$I$21,G8614+1)-INDEX(2_Girdiler!$B$21:$I$21,G8614))/(INDEX(2_Girdiler!$B$20:$I$20,G8614+1)-INDEX(2_Girdiler!$B$20:$I$20,G8614)))</f>
        <v>6.86084141309033</v>
      </c>
      <c r="I8614" s="16" t="n">
        <f aca="false">H8614/2_Girdiler!$B$17</f>
        <v>2.74873454050093</v>
      </c>
      <c r="J8614" s="16" t="n">
        <f aca="false">D8614+I8614</f>
        <v>18.9306096142387</v>
      </c>
    </row>
    <row r="8615" customFormat="false" ht="15" hidden="false" customHeight="false" outlineLevel="0" collapsed="false">
      <c r="A8615" s="0" t="n">
        <v>8603</v>
      </c>
      <c r="B8615" s="7" t="n">
        <v>0.419559</v>
      </c>
      <c r="C8615" s="7" t="n">
        <v>0.255802</v>
      </c>
      <c r="D8615" s="16" t="n">
        <f aca="false">LOGINV(B8615,$B$7,$C$7)</f>
        <v>12.0931073960362</v>
      </c>
      <c r="E8615" s="16" t="n">
        <f aca="false">LOGINV(C8615,$B$8,$C$8)</f>
        <v>71.4901898321815</v>
      </c>
      <c r="F8615" s="16" t="n">
        <f aca="false">$B$5/100*E8615*2_Girdiler!$B$14*2_Girdiler!$B$15*2_Girdiler!$B$16</f>
        <v>1.79869317617769</v>
      </c>
      <c r="G8615" s="16" t="n">
        <f aca="false">MIN(MATCH(F8615,2_Girdiler!$B$20:$I$20,1),7)</f>
        <v>1</v>
      </c>
      <c r="H8615" s="16" t="n">
        <f aca="false">IF(F8615&gt;=40,2_Girdiler!$I$21+(F8615-40)*(2_Girdiler!$I$21-2_Girdiler!$H$21)/(2_Girdiler!$I$20-2_Girdiler!$H$20),INDEX(2_Girdiler!$B$21:$I$21,G8615)+(F8615-INDEX(2_Girdiler!$B$20:$I$20,G8615))*(INDEX(2_Girdiler!$B$21:$I$21,G8615+1)-INDEX(2_Girdiler!$B$21:$I$21,G8615))/(INDEX(2_Girdiler!$B$20:$I$20,G8615+1)-INDEX(2_Girdiler!$B$20:$I$20,G8615)))</f>
        <v>3.95712498759091</v>
      </c>
      <c r="I8615" s="16" t="n">
        <f aca="false">H8615/2_Girdiler!$B$17</f>
        <v>1.58538661361815</v>
      </c>
      <c r="J8615" s="16" t="n">
        <f aca="false">D8615+I8615</f>
        <v>13.6784940096543</v>
      </c>
    </row>
    <row r="8616" customFormat="false" ht="15" hidden="false" customHeight="false" outlineLevel="0" collapsed="false">
      <c r="A8616" s="0" t="n">
        <v>8604</v>
      </c>
      <c r="B8616" s="7" t="n">
        <v>0.706867</v>
      </c>
      <c r="C8616" s="7" t="n">
        <v>0.178414</v>
      </c>
      <c r="D8616" s="16" t="n">
        <f aca="false">LOGINV(B8616,$B$7,$C$7)</f>
        <v>18.3415273675796</v>
      </c>
      <c r="E8616" s="16" t="n">
        <f aca="false">LOGINV(C8616,$B$8,$C$8)</f>
        <v>60.2467448779213</v>
      </c>
      <c r="F8616" s="16" t="n">
        <f aca="false">$B$5/100*E8616*2_Girdiler!$B$14*2_Girdiler!$B$15*2_Girdiler!$B$16</f>
        <v>1.5158081011285</v>
      </c>
      <c r="G8616" s="16" t="n">
        <f aca="false">MIN(MATCH(F8616,2_Girdiler!$B$20:$I$20,1),7)</f>
        <v>1</v>
      </c>
      <c r="H8616" s="16" t="n">
        <f aca="false">IF(F8616&gt;=40,2_Girdiler!$I$21+(F8616-40)*(2_Girdiler!$I$21-2_Girdiler!$H$21)/(2_Girdiler!$I$20-2_Girdiler!$H$20),INDEX(2_Girdiler!$B$21:$I$21,G8616)+(F8616-INDEX(2_Girdiler!$B$20:$I$20,G8616))*(INDEX(2_Girdiler!$B$21:$I$21,G8616+1)-INDEX(2_Girdiler!$B$21:$I$21,G8616))/(INDEX(2_Girdiler!$B$20:$I$20,G8616+1)-INDEX(2_Girdiler!$B$20:$I$20,G8616)))</f>
        <v>3.3347778224827</v>
      </c>
      <c r="I8616" s="16" t="n">
        <f aca="false">H8616/2_Girdiler!$B$17</f>
        <v>1.33604880708442</v>
      </c>
      <c r="J8616" s="16" t="n">
        <f aca="false">D8616+I8616</f>
        <v>19.677576174664</v>
      </c>
    </row>
    <row r="8617" customFormat="false" ht="15" hidden="false" customHeight="false" outlineLevel="0" collapsed="false">
      <c r="A8617" s="0" t="n">
        <v>8605</v>
      </c>
      <c r="B8617" s="7" t="n">
        <v>0.963999</v>
      </c>
      <c r="C8617" s="7" t="n">
        <v>0.989641</v>
      </c>
      <c r="D8617" s="16" t="n">
        <f aca="false">LOGINV(B8617,$B$7,$C$7)</f>
        <v>36.9151259307812</v>
      </c>
      <c r="E8617" s="16" t="n">
        <f aca="false">LOGINV(C8617,$B$8,$C$8)</f>
        <v>486.056570320613</v>
      </c>
      <c r="F8617" s="16" t="n">
        <f aca="false">$B$5/100*E8617*2_Girdiler!$B$14*2_Girdiler!$B$15*2_Girdiler!$B$16</f>
        <v>12.2291833092666</v>
      </c>
      <c r="G8617" s="16" t="n">
        <f aca="false">MIN(MATCH(F8617,2_Girdiler!$B$20:$I$20,1),7)</f>
        <v>3</v>
      </c>
      <c r="H8617" s="16" t="n">
        <f aca="false">IF(F8617&gt;=40,2_Girdiler!$I$21+(F8617-40)*(2_Girdiler!$I$21-2_Girdiler!$H$21)/(2_Girdiler!$I$20-2_Girdiler!$H$20),INDEX(2_Girdiler!$B$21:$I$21,G8617)+(F8617-INDEX(2_Girdiler!$B$20:$I$20,G8617))*(INDEX(2_Girdiler!$B$21:$I$21,G8617+1)-INDEX(2_Girdiler!$B$21:$I$21,G8617))/(INDEX(2_Girdiler!$B$20:$I$20,G8617+1)-INDEX(2_Girdiler!$B$20:$I$20,G8617)))</f>
        <v>21.00626497834</v>
      </c>
      <c r="I8617" s="16" t="n">
        <f aca="false">H8617/2_Girdiler!$B$17</f>
        <v>8.41597154580928</v>
      </c>
      <c r="J8617" s="16" t="n">
        <f aca="false">D8617+I8617</f>
        <v>45.3310974765905</v>
      </c>
    </row>
    <row r="8618" customFormat="false" ht="15" hidden="false" customHeight="false" outlineLevel="0" collapsed="false">
      <c r="A8618" s="0" t="n">
        <v>8606</v>
      </c>
      <c r="B8618" s="7" t="n">
        <v>0.313512</v>
      </c>
      <c r="C8618" s="7" t="n">
        <v>0.402042</v>
      </c>
      <c r="D8618" s="16" t="n">
        <f aca="false">LOGINV(B8618,$B$7,$C$7)</f>
        <v>10.3289257069778</v>
      </c>
      <c r="E8618" s="16" t="n">
        <f aca="false">LOGINV(C8618,$B$8,$C$8)</f>
        <v>93.0468412311604</v>
      </c>
      <c r="F8618" s="16" t="n">
        <f aca="false">$B$5/100*E8618*2_Girdiler!$B$14*2_Girdiler!$B$15*2_Girdiler!$B$16</f>
        <v>2.341058525376</v>
      </c>
      <c r="G8618" s="16" t="n">
        <f aca="false">MIN(MATCH(F8618,2_Girdiler!$B$20:$I$20,1),7)</f>
        <v>1</v>
      </c>
      <c r="H8618" s="16" t="n">
        <f aca="false">IF(F8618&gt;=40,2_Girdiler!$I$21+(F8618-40)*(2_Girdiler!$I$21-2_Girdiler!$H$21)/(2_Girdiler!$I$20-2_Girdiler!$H$20),INDEX(2_Girdiler!$B$21:$I$21,G8618)+(F8618-INDEX(2_Girdiler!$B$20:$I$20,G8618))*(INDEX(2_Girdiler!$B$21:$I$21,G8618+1)-INDEX(2_Girdiler!$B$21:$I$21,G8618))/(INDEX(2_Girdiler!$B$20:$I$20,G8618+1)-INDEX(2_Girdiler!$B$20:$I$20,G8618)))</f>
        <v>5.15032875582719</v>
      </c>
      <c r="I8618" s="16" t="n">
        <f aca="false">H8618/2_Girdiler!$B$17</f>
        <v>2.06343299512307</v>
      </c>
      <c r="J8618" s="16" t="n">
        <f aca="false">D8618+I8618</f>
        <v>12.3923587021009</v>
      </c>
    </row>
    <row r="8619" customFormat="false" ht="15" hidden="false" customHeight="false" outlineLevel="0" collapsed="false">
      <c r="A8619" s="0" t="n">
        <v>8607</v>
      </c>
      <c r="B8619" s="7" t="n">
        <v>0.96232</v>
      </c>
      <c r="C8619" s="7" t="n">
        <v>0.153888</v>
      </c>
      <c r="D8619" s="16" t="n">
        <f aca="false">LOGINV(B8619,$B$7,$C$7)</f>
        <v>36.4888258160866</v>
      </c>
      <c r="E8619" s="16" t="n">
        <f aca="false">LOGINV(C8619,$B$8,$C$8)</f>
        <v>56.5363504809831</v>
      </c>
      <c r="F8619" s="16" t="n">
        <f aca="false">$B$5/100*E8619*2_Girdiler!$B$14*2_Girdiler!$B$15*2_Girdiler!$B$16</f>
        <v>1.42245457810154</v>
      </c>
      <c r="G8619" s="16" t="n">
        <f aca="false">MIN(MATCH(F8619,2_Girdiler!$B$20:$I$20,1),7)</f>
        <v>1</v>
      </c>
      <c r="H8619" s="16" t="n">
        <f aca="false">IF(F8619&gt;=40,2_Girdiler!$I$21+(F8619-40)*(2_Girdiler!$I$21-2_Girdiler!$H$21)/(2_Girdiler!$I$20-2_Girdiler!$H$20),INDEX(2_Girdiler!$B$21:$I$21,G8619)+(F8619-INDEX(2_Girdiler!$B$20:$I$20,G8619))*(INDEX(2_Girdiler!$B$21:$I$21,G8619+1)-INDEX(2_Girdiler!$B$21:$I$21,G8619))/(INDEX(2_Girdiler!$B$20:$I$20,G8619+1)-INDEX(2_Girdiler!$B$20:$I$20,G8619)))</f>
        <v>3.12940007182338</v>
      </c>
      <c r="I8619" s="16" t="n">
        <f aca="false">H8619/2_Girdiler!$B$17</f>
        <v>1.25376605441642</v>
      </c>
      <c r="J8619" s="16" t="n">
        <f aca="false">D8619+I8619</f>
        <v>37.742591870503</v>
      </c>
    </row>
    <row r="8620" customFormat="false" ht="15" hidden="false" customHeight="false" outlineLevel="0" collapsed="false">
      <c r="A8620" s="0" t="n">
        <v>8608</v>
      </c>
      <c r="B8620" s="7" t="n">
        <v>0.140987</v>
      </c>
      <c r="C8620" s="7" t="n">
        <v>0.820041</v>
      </c>
      <c r="D8620" s="16" t="n">
        <f aca="false">LOGINV(B8620,$B$7,$C$7)</f>
        <v>7.43423627879705</v>
      </c>
      <c r="E8620" s="16" t="n">
        <f aca="false">LOGINV(C8620,$B$8,$C$8)</f>
        <v>197.19598861296</v>
      </c>
      <c r="F8620" s="16" t="n">
        <f aca="false">$B$5/100*E8620*2_Girdiler!$B$14*2_Girdiler!$B$15*2_Girdiler!$B$16</f>
        <v>4.96145107350206</v>
      </c>
      <c r="G8620" s="16" t="n">
        <f aca="false">MIN(MATCH(F8620,2_Girdiler!$B$20:$I$20,1),7)</f>
        <v>1</v>
      </c>
      <c r="H8620" s="16" t="n">
        <f aca="false">IF(F8620&gt;=40,2_Girdiler!$I$21+(F8620-40)*(2_Girdiler!$I$21-2_Girdiler!$H$21)/(2_Girdiler!$I$20-2_Girdiler!$H$20),INDEX(2_Girdiler!$B$21:$I$21,G8620)+(F8620-INDEX(2_Girdiler!$B$20:$I$20,G8620))*(INDEX(2_Girdiler!$B$21:$I$21,G8620+1)-INDEX(2_Girdiler!$B$21:$I$21,G8620))/(INDEX(2_Girdiler!$B$20:$I$20,G8620+1)-INDEX(2_Girdiler!$B$20:$I$20,G8620)))</f>
        <v>10.9151923617045</v>
      </c>
      <c r="I8620" s="16" t="n">
        <f aca="false">H8620/2_Girdiler!$B$17</f>
        <v>4.3730738628624</v>
      </c>
      <c r="J8620" s="16" t="n">
        <f aca="false">D8620+I8620</f>
        <v>11.8073101416594</v>
      </c>
    </row>
    <row r="8621" customFormat="false" ht="15" hidden="false" customHeight="false" outlineLevel="0" collapsed="false">
      <c r="A8621" s="0" t="n">
        <v>8609</v>
      </c>
      <c r="B8621" s="7" t="n">
        <v>0.144695</v>
      </c>
      <c r="C8621" s="7" t="n">
        <v>0.823536</v>
      </c>
      <c r="D8621" s="16" t="n">
        <f aca="false">LOGINV(B8621,$B$7,$C$7)</f>
        <v>7.50265219124269</v>
      </c>
      <c r="E8621" s="16" t="n">
        <f aca="false">LOGINV(C8621,$B$8,$C$8)</f>
        <v>198.90953070447</v>
      </c>
      <c r="F8621" s="16" t="n">
        <f aca="false">$B$5/100*E8621*2_Girdiler!$B$14*2_Girdiler!$B$15*2_Girdiler!$B$16</f>
        <v>5.00456379252447</v>
      </c>
      <c r="G8621" s="16" t="n">
        <f aca="false">MIN(MATCH(F8621,2_Girdiler!$B$20:$I$20,1),7)</f>
        <v>2</v>
      </c>
      <c r="H8621" s="16" t="n">
        <f aca="false">IF(F8621&gt;=40,2_Girdiler!$I$21+(F8621-40)*(2_Girdiler!$I$21-2_Girdiler!$H$21)/(2_Girdiler!$I$20-2_Girdiler!$H$20),INDEX(2_Girdiler!$B$21:$I$21,G8621)+(F8621-INDEX(2_Girdiler!$B$20:$I$20,G8621))*(INDEX(2_Girdiler!$B$21:$I$21,G8621+1)-INDEX(2_Girdiler!$B$21:$I$21,G8621))/(INDEX(2_Girdiler!$B$20:$I$20,G8621+1)-INDEX(2_Girdiler!$B$20:$I$20,G8621)))</f>
        <v>11.0073020680392</v>
      </c>
      <c r="I8621" s="16" t="n">
        <f aca="false">H8621/2_Girdiler!$B$17</f>
        <v>4.40997679007979</v>
      </c>
      <c r="J8621" s="16" t="n">
        <f aca="false">D8621+I8621</f>
        <v>11.9126289813225</v>
      </c>
    </row>
    <row r="8622" customFormat="false" ht="15" hidden="false" customHeight="false" outlineLevel="0" collapsed="false">
      <c r="A8622" s="0" t="n">
        <v>8610</v>
      </c>
      <c r="B8622" s="7" t="n">
        <v>0.012642</v>
      </c>
      <c r="C8622" s="7" t="n">
        <v>0.312701</v>
      </c>
      <c r="D8622" s="16" t="n">
        <f aca="false">LOGINV(B8622,$B$7,$C$7)</f>
        <v>3.89181738404175</v>
      </c>
      <c r="E8622" s="16" t="n">
        <f aca="false">LOGINV(C8622,$B$8,$C$8)</f>
        <v>79.6857167168032</v>
      </c>
      <c r="F8622" s="16" t="n">
        <f aca="false">$B$5/100*E8622*2_Girdiler!$B$14*2_Girdiler!$B$15*2_Girdiler!$B$16</f>
        <v>2.00489263259477</v>
      </c>
      <c r="G8622" s="16" t="n">
        <f aca="false">MIN(MATCH(F8622,2_Girdiler!$B$20:$I$20,1),7)</f>
        <v>1</v>
      </c>
      <c r="H8622" s="16" t="n">
        <f aca="false">IF(F8622&gt;=40,2_Girdiler!$I$21+(F8622-40)*(2_Girdiler!$I$21-2_Girdiler!$H$21)/(2_Girdiler!$I$20-2_Girdiler!$H$20),INDEX(2_Girdiler!$B$21:$I$21,G8622)+(F8622-INDEX(2_Girdiler!$B$20:$I$20,G8622))*(INDEX(2_Girdiler!$B$21:$I$21,G8622+1)-INDEX(2_Girdiler!$B$21:$I$21,G8622))/(INDEX(2_Girdiler!$B$20:$I$20,G8622+1)-INDEX(2_Girdiler!$B$20:$I$20,G8622)))</f>
        <v>4.41076379170849</v>
      </c>
      <c r="I8622" s="16" t="n">
        <f aca="false">H8622/2_Girdiler!$B$17</f>
        <v>1.76713292937039</v>
      </c>
      <c r="J8622" s="16" t="n">
        <f aca="false">D8622+I8622</f>
        <v>5.65895031341214</v>
      </c>
    </row>
    <row r="8623" customFormat="false" ht="15" hidden="false" customHeight="false" outlineLevel="0" collapsed="false">
      <c r="A8623" s="0" t="n">
        <v>8611</v>
      </c>
      <c r="B8623" s="7" t="n">
        <v>0.175925</v>
      </c>
      <c r="C8623" s="7" t="n">
        <v>0.433579</v>
      </c>
      <c r="D8623" s="16" t="n">
        <f aca="false">LOGINV(B8623,$B$7,$C$7)</f>
        <v>8.05954222807559</v>
      </c>
      <c r="E8623" s="16" t="n">
        <f aca="false">LOGINV(C8623,$B$8,$C$8)</f>
        <v>98.0283403758019</v>
      </c>
      <c r="F8623" s="16" t="n">
        <f aca="false">$B$5/100*E8623*2_Girdiler!$B$14*2_Girdiler!$B$15*2_Girdiler!$B$16</f>
        <v>2.46639304385518</v>
      </c>
      <c r="G8623" s="16" t="n">
        <f aca="false">MIN(MATCH(F8623,2_Girdiler!$B$20:$I$20,1),7)</f>
        <v>1</v>
      </c>
      <c r="H8623" s="16" t="n">
        <f aca="false">IF(F8623&gt;=40,2_Girdiler!$I$21+(F8623-40)*(2_Girdiler!$I$21-2_Girdiler!$H$21)/(2_Girdiler!$I$20-2_Girdiler!$H$20),INDEX(2_Girdiler!$B$21:$I$21,G8623)+(F8623-INDEX(2_Girdiler!$B$20:$I$20,G8623))*(INDEX(2_Girdiler!$B$21:$I$21,G8623+1)-INDEX(2_Girdiler!$B$21:$I$21,G8623))/(INDEX(2_Girdiler!$B$20:$I$20,G8623+1)-INDEX(2_Girdiler!$B$20:$I$20,G8623)))</f>
        <v>5.42606469648139</v>
      </c>
      <c r="I8623" s="16" t="n">
        <f aca="false">H8623/2_Girdiler!$B$17</f>
        <v>2.17390412519286</v>
      </c>
      <c r="J8623" s="16" t="n">
        <f aca="false">D8623+I8623</f>
        <v>10.2334463532685</v>
      </c>
    </row>
    <row r="8624" customFormat="false" ht="15" hidden="false" customHeight="false" outlineLevel="0" collapsed="false">
      <c r="A8624" s="0" t="n">
        <v>8612</v>
      </c>
      <c r="B8624" s="7" t="n">
        <v>0.349986</v>
      </c>
      <c r="C8624" s="7" t="n">
        <v>0.76822</v>
      </c>
      <c r="D8624" s="16" t="n">
        <f aca="false">LOGINV(B8624,$B$7,$C$7)</f>
        <v>10.9244271385896</v>
      </c>
      <c r="E8624" s="16" t="n">
        <f aca="false">LOGINV(C8624,$B$8,$C$8)</f>
        <v>175.278986013324</v>
      </c>
      <c r="F8624" s="16" t="n">
        <f aca="false">$B$5/100*E8624*2_Girdiler!$B$14*2_Girdiler!$B$15*2_Girdiler!$B$16</f>
        <v>4.41001928809524</v>
      </c>
      <c r="G8624" s="16" t="n">
        <f aca="false">MIN(MATCH(F8624,2_Girdiler!$B$20:$I$20,1),7)</f>
        <v>1</v>
      </c>
      <c r="H8624" s="16" t="n">
        <f aca="false">IF(F8624&gt;=40,2_Girdiler!$I$21+(F8624-40)*(2_Girdiler!$I$21-2_Girdiler!$H$21)/(2_Girdiler!$I$20-2_Girdiler!$H$20),INDEX(2_Girdiler!$B$21:$I$21,G8624)+(F8624-INDEX(2_Girdiler!$B$20:$I$20,G8624))*(INDEX(2_Girdiler!$B$21:$I$21,G8624+1)-INDEX(2_Girdiler!$B$21:$I$21,G8624))/(INDEX(2_Girdiler!$B$20:$I$20,G8624+1)-INDEX(2_Girdiler!$B$20:$I$20,G8624)))</f>
        <v>9.70204243380953</v>
      </c>
      <c r="I8624" s="16" t="n">
        <f aca="false">H8624/2_Girdiler!$B$17</f>
        <v>3.8870362314942</v>
      </c>
      <c r="J8624" s="16" t="n">
        <f aca="false">D8624+I8624</f>
        <v>14.8114633700838</v>
      </c>
    </row>
    <row r="8625" customFormat="false" ht="15" hidden="false" customHeight="false" outlineLevel="0" collapsed="false">
      <c r="A8625" s="0" t="n">
        <v>8613</v>
      </c>
      <c r="B8625" s="7" t="n">
        <v>0.923213</v>
      </c>
      <c r="C8625" s="7" t="n">
        <v>0.570402</v>
      </c>
      <c r="D8625" s="16" t="n">
        <f aca="false">LOGINV(B8625,$B$7,$C$7)</f>
        <v>30.0007145334864</v>
      </c>
      <c r="E8625" s="16" t="n">
        <f aca="false">LOGINV(C8625,$B$8,$C$8)</f>
        <v>122.454472602593</v>
      </c>
      <c r="F8625" s="16" t="n">
        <f aca="false">$B$5/100*E8625*2_Girdiler!$B$14*2_Girdiler!$B$15*2_Girdiler!$B$16</f>
        <v>3.08095453068123</v>
      </c>
      <c r="G8625" s="16" t="n">
        <f aca="false">MIN(MATCH(F8625,2_Girdiler!$B$20:$I$20,1),7)</f>
        <v>1</v>
      </c>
      <c r="H8625" s="16" t="n">
        <f aca="false">IF(F8625&gt;=40,2_Girdiler!$I$21+(F8625-40)*(2_Girdiler!$I$21-2_Girdiler!$H$21)/(2_Girdiler!$I$20-2_Girdiler!$H$20),INDEX(2_Girdiler!$B$21:$I$21,G8625)+(F8625-INDEX(2_Girdiler!$B$20:$I$20,G8625))*(INDEX(2_Girdiler!$B$21:$I$21,G8625+1)-INDEX(2_Girdiler!$B$21:$I$21,G8625))/(INDEX(2_Girdiler!$B$20:$I$20,G8625+1)-INDEX(2_Girdiler!$B$20:$I$20,G8625)))</f>
        <v>6.77809996749871</v>
      </c>
      <c r="I8625" s="16" t="n">
        <f aca="false">H8625/2_Girdiler!$B$17</f>
        <v>2.71558492287608</v>
      </c>
      <c r="J8625" s="16" t="n">
        <f aca="false">D8625+I8625</f>
        <v>32.7162994563625</v>
      </c>
    </row>
    <row r="8626" customFormat="false" ht="15" hidden="false" customHeight="false" outlineLevel="0" collapsed="false">
      <c r="A8626" s="0" t="n">
        <v>8614</v>
      </c>
      <c r="B8626" s="7" t="n">
        <v>0.79313</v>
      </c>
      <c r="C8626" s="7" t="n">
        <v>0.489446</v>
      </c>
      <c r="D8626" s="16" t="n">
        <f aca="false">LOGINV(B8626,$B$7,$C$7)</f>
        <v>21.3570012263009</v>
      </c>
      <c r="E8626" s="16" t="n">
        <f aca="false">LOGINV(C8626,$B$8,$C$8)</f>
        <v>107.356000540339</v>
      </c>
      <c r="F8626" s="16" t="n">
        <f aca="false">$B$5/100*E8626*2_Girdiler!$B$14*2_Girdiler!$B$15*2_Girdiler!$B$16</f>
        <v>2.70107697359493</v>
      </c>
      <c r="G8626" s="16" t="n">
        <f aca="false">MIN(MATCH(F8626,2_Girdiler!$B$20:$I$20,1),7)</f>
        <v>1</v>
      </c>
      <c r="H8626" s="16" t="n">
        <f aca="false">IF(F8626&gt;=40,2_Girdiler!$I$21+(F8626-40)*(2_Girdiler!$I$21-2_Girdiler!$H$21)/(2_Girdiler!$I$20-2_Girdiler!$H$20),INDEX(2_Girdiler!$B$21:$I$21,G8626)+(F8626-INDEX(2_Girdiler!$B$20:$I$20,G8626))*(INDEX(2_Girdiler!$B$21:$I$21,G8626+1)-INDEX(2_Girdiler!$B$21:$I$21,G8626))/(INDEX(2_Girdiler!$B$20:$I$20,G8626+1)-INDEX(2_Girdiler!$B$20:$I$20,G8626)))</f>
        <v>5.94236934190884</v>
      </c>
      <c r="I8626" s="16" t="n">
        <f aca="false">H8626/2_Girdiler!$B$17</f>
        <v>2.38075694788014</v>
      </c>
      <c r="J8626" s="16" t="n">
        <f aca="false">D8626+I8626</f>
        <v>23.7377581741811</v>
      </c>
    </row>
    <row r="8627" customFormat="false" ht="15" hidden="false" customHeight="false" outlineLevel="0" collapsed="false">
      <c r="A8627" s="0" t="n">
        <v>8615</v>
      </c>
      <c r="B8627" s="7" t="n">
        <v>0.406221</v>
      </c>
      <c r="C8627" s="7" t="n">
        <v>0.134736</v>
      </c>
      <c r="D8627" s="16" t="n">
        <f aca="false">LOGINV(B8627,$B$7,$C$7)</f>
        <v>11.864394654678</v>
      </c>
      <c r="E8627" s="16" t="n">
        <f aca="false">LOGINV(C8627,$B$8,$C$8)</f>
        <v>53.539345660972</v>
      </c>
      <c r="F8627" s="16" t="n">
        <f aca="false">$B$5/100*E8627*2_Girdiler!$B$14*2_Girdiler!$B$15*2_Girdiler!$B$16</f>
        <v>1.34704993683006</v>
      </c>
      <c r="G8627" s="16" t="n">
        <f aca="false">MIN(MATCH(F8627,2_Girdiler!$B$20:$I$20,1),7)</f>
        <v>1</v>
      </c>
      <c r="H8627" s="16" t="n">
        <f aca="false">IF(F8627&gt;=40,2_Girdiler!$I$21+(F8627-40)*(2_Girdiler!$I$21-2_Girdiler!$H$21)/(2_Girdiler!$I$20-2_Girdiler!$H$20),INDEX(2_Girdiler!$B$21:$I$21,G8627)+(F8627-INDEX(2_Girdiler!$B$20:$I$20,G8627))*(INDEX(2_Girdiler!$B$21:$I$21,G8627+1)-INDEX(2_Girdiler!$B$21:$I$21,G8627))/(INDEX(2_Girdiler!$B$20:$I$20,G8627+1)-INDEX(2_Girdiler!$B$20:$I$20,G8627)))</f>
        <v>2.96350986102612</v>
      </c>
      <c r="I8627" s="16" t="n">
        <f aca="false">H8627/2_Girdiler!$B$17</f>
        <v>1.1873036302188</v>
      </c>
      <c r="J8627" s="16" t="n">
        <f aca="false">D8627+I8627</f>
        <v>13.0516982848968</v>
      </c>
    </row>
    <row r="8628" customFormat="false" ht="15" hidden="false" customHeight="false" outlineLevel="0" collapsed="false">
      <c r="A8628" s="0" t="n">
        <v>8616</v>
      </c>
      <c r="B8628" s="7" t="n">
        <v>0.985798</v>
      </c>
      <c r="C8628" s="7" t="n">
        <v>0.337805</v>
      </c>
      <c r="D8628" s="16" t="n">
        <f aca="false">LOGINV(B8628,$B$7,$C$7)</f>
        <v>45.9443918968471</v>
      </c>
      <c r="E8628" s="16" t="n">
        <f aca="false">LOGINV(C8628,$B$8,$C$8)</f>
        <v>83.355319845907</v>
      </c>
      <c r="F8628" s="16" t="n">
        <f aca="false">$B$5/100*E8628*2_Girdiler!$B$14*2_Girdiler!$B$15*2_Girdiler!$B$16</f>
        <v>2.09721984732302</v>
      </c>
      <c r="G8628" s="16" t="n">
        <f aca="false">MIN(MATCH(F8628,2_Girdiler!$B$20:$I$20,1),7)</f>
        <v>1</v>
      </c>
      <c r="H8628" s="16" t="n">
        <f aca="false">IF(F8628&gt;=40,2_Girdiler!$I$21+(F8628-40)*(2_Girdiler!$I$21-2_Girdiler!$H$21)/(2_Girdiler!$I$20-2_Girdiler!$H$20),INDEX(2_Girdiler!$B$21:$I$21,G8628)+(F8628-INDEX(2_Girdiler!$B$20:$I$20,G8628))*(INDEX(2_Girdiler!$B$21:$I$21,G8628+1)-INDEX(2_Girdiler!$B$21:$I$21,G8628))/(INDEX(2_Girdiler!$B$20:$I$20,G8628+1)-INDEX(2_Girdiler!$B$20:$I$20,G8628)))</f>
        <v>4.61388366411064</v>
      </c>
      <c r="I8628" s="16" t="n">
        <f aca="false">H8628/2_Girdiler!$B$17</f>
        <v>1.84851108337766</v>
      </c>
      <c r="J8628" s="16" t="n">
        <f aca="false">D8628+I8628</f>
        <v>47.7929029802248</v>
      </c>
    </row>
    <row r="8629" customFormat="false" ht="15" hidden="false" customHeight="false" outlineLevel="0" collapsed="false">
      <c r="A8629" s="0" t="n">
        <v>8617</v>
      </c>
      <c r="B8629" s="7" t="n">
        <v>0.984806</v>
      </c>
      <c r="C8629" s="7" t="n">
        <v>0.091881</v>
      </c>
      <c r="D8629" s="16" t="n">
        <f aca="false">LOGINV(B8629,$B$7,$C$7)</f>
        <v>45.2665663010929</v>
      </c>
      <c r="E8629" s="16" t="n">
        <f aca="false">LOGINV(C8629,$B$8,$C$8)</f>
        <v>46.302287884676</v>
      </c>
      <c r="F8629" s="16" t="n">
        <f aca="false">$B$5/100*E8629*2_Girdiler!$B$14*2_Girdiler!$B$15*2_Girdiler!$B$16</f>
        <v>1.16496556317845</v>
      </c>
      <c r="G8629" s="16" t="n">
        <f aca="false">MIN(MATCH(F8629,2_Girdiler!$B$20:$I$20,1),7)</f>
        <v>1</v>
      </c>
      <c r="H8629" s="16" t="n">
        <f aca="false">IF(F8629&gt;=40,2_Girdiler!$I$21+(F8629-40)*(2_Girdiler!$I$21-2_Girdiler!$H$21)/(2_Girdiler!$I$20-2_Girdiler!$H$20),INDEX(2_Girdiler!$B$21:$I$21,G8629)+(F8629-INDEX(2_Girdiler!$B$20:$I$20,G8629))*(INDEX(2_Girdiler!$B$21:$I$21,G8629+1)-INDEX(2_Girdiler!$B$21:$I$21,G8629))/(INDEX(2_Girdiler!$B$20:$I$20,G8629+1)-INDEX(2_Girdiler!$B$20:$I$20,G8629)))</f>
        <v>2.56292423899259</v>
      </c>
      <c r="I8629" s="16" t="n">
        <f aca="false">H8629/2_Girdiler!$B$17</f>
        <v>1.02681259575023</v>
      </c>
      <c r="J8629" s="16" t="n">
        <f aca="false">D8629+I8629</f>
        <v>46.2933788968432</v>
      </c>
    </row>
    <row r="8630" customFormat="false" ht="15" hidden="false" customHeight="false" outlineLevel="0" collapsed="false">
      <c r="A8630" s="0" t="n">
        <v>8618</v>
      </c>
      <c r="B8630" s="7" t="n">
        <v>0.804231</v>
      </c>
      <c r="C8630" s="7" t="n">
        <v>0.833522</v>
      </c>
      <c r="D8630" s="16" t="n">
        <f aca="false">LOGINV(B8630,$B$7,$C$7)</f>
        <v>21.8324608573904</v>
      </c>
      <c r="E8630" s="16" t="n">
        <f aca="false">LOGINV(C8630,$B$8,$C$8)</f>
        <v>204.013730021995</v>
      </c>
      <c r="F8630" s="16" t="n">
        <f aca="false">$B$5/100*E8630*2_Girdiler!$B$14*2_Girdiler!$B$15*2_Girdiler!$B$16</f>
        <v>5.13298544735339</v>
      </c>
      <c r="G8630" s="16" t="n">
        <f aca="false">MIN(MATCH(F8630,2_Girdiler!$B$20:$I$20,1),7)</f>
        <v>2</v>
      </c>
      <c r="H8630" s="16" t="n">
        <f aca="false">IF(F8630&gt;=40,2_Girdiler!$I$21+(F8630-40)*(2_Girdiler!$I$21-2_Girdiler!$H$21)/(2_Girdiler!$I$20-2_Girdiler!$H$20),INDEX(2_Girdiler!$B$21:$I$21,G8630)+(F8630-INDEX(2_Girdiler!$B$20:$I$20,G8630))*(INDEX(2_Girdiler!$B$21:$I$21,G8630+1)-INDEX(2_Girdiler!$B$21:$I$21,G8630))/(INDEX(2_Girdiler!$B$20:$I$20,G8630+1)-INDEX(2_Girdiler!$B$20:$I$20,G8630)))</f>
        <v>11.2127767157654</v>
      </c>
      <c r="I8630" s="16" t="n">
        <f aca="false">H8630/2_Girdiler!$B$17</f>
        <v>4.49229836368807</v>
      </c>
      <c r="J8630" s="16" t="n">
        <f aca="false">D8630+I8630</f>
        <v>26.3247592210785</v>
      </c>
    </row>
    <row r="8631" customFormat="false" ht="15" hidden="false" customHeight="false" outlineLevel="0" collapsed="false">
      <c r="A8631" s="0" t="n">
        <v>8619</v>
      </c>
      <c r="B8631" s="7" t="n">
        <v>0.093362</v>
      </c>
      <c r="C8631" s="7" t="n">
        <v>0.860463</v>
      </c>
      <c r="D8631" s="16" t="n">
        <f aca="false">LOGINV(B8631,$B$7,$C$7)</f>
        <v>6.48730127283953</v>
      </c>
      <c r="E8631" s="16" t="n">
        <f aca="false">LOGINV(C8631,$B$8,$C$8)</f>
        <v>219.624544037482</v>
      </c>
      <c r="F8631" s="16" t="n">
        <f aca="false">$B$5/100*E8631*2_Girdiler!$B$14*2_Girdiler!$B$15*2_Girdiler!$B$16</f>
        <v>5.52575352798305</v>
      </c>
      <c r="G8631" s="16" t="n">
        <f aca="false">MIN(MATCH(F8631,2_Girdiler!$B$20:$I$20,1),7)</f>
        <v>2</v>
      </c>
      <c r="H8631" s="16" t="n">
        <f aca="false">IF(F8631&gt;=40,2_Girdiler!$I$21+(F8631-40)*(2_Girdiler!$I$21-2_Girdiler!$H$21)/(2_Girdiler!$I$20-2_Girdiler!$H$20),INDEX(2_Girdiler!$B$21:$I$21,G8631)+(F8631-INDEX(2_Girdiler!$B$20:$I$20,G8631))*(INDEX(2_Girdiler!$B$21:$I$21,G8631+1)-INDEX(2_Girdiler!$B$21:$I$21,G8631))/(INDEX(2_Girdiler!$B$20:$I$20,G8631+1)-INDEX(2_Girdiler!$B$20:$I$20,G8631)))</f>
        <v>11.8412056447729</v>
      </c>
      <c r="I8631" s="16" t="n">
        <f aca="false">H8631/2_Girdiler!$B$17</f>
        <v>4.74407277434811</v>
      </c>
      <c r="J8631" s="16" t="n">
        <f aca="false">D8631+I8631</f>
        <v>11.2313740471876</v>
      </c>
    </row>
    <row r="8632" customFormat="false" ht="15" hidden="false" customHeight="false" outlineLevel="0" collapsed="false">
      <c r="A8632" s="0" t="n">
        <v>8620</v>
      </c>
      <c r="B8632" s="7" t="n">
        <v>0.434015</v>
      </c>
      <c r="C8632" s="7" t="n">
        <v>0.532823</v>
      </c>
      <c r="D8632" s="16" t="n">
        <f aca="false">LOGINV(B8632,$B$7,$C$7)</f>
        <v>12.3441427752381</v>
      </c>
      <c r="E8632" s="16" t="n">
        <f aca="false">LOGINV(C8632,$B$8,$C$8)</f>
        <v>115.168663617833</v>
      </c>
      <c r="F8632" s="16" t="n">
        <f aca="false">$B$5/100*E8632*2_Girdiler!$B$14*2_Girdiler!$B$15*2_Girdiler!$B$16</f>
        <v>2.89764357662468</v>
      </c>
      <c r="G8632" s="16" t="n">
        <f aca="false">MIN(MATCH(F8632,2_Girdiler!$B$20:$I$20,1),7)</f>
        <v>1</v>
      </c>
      <c r="H8632" s="16" t="n">
        <f aca="false">IF(F8632&gt;=40,2_Girdiler!$I$21+(F8632-40)*(2_Girdiler!$I$21-2_Girdiler!$H$21)/(2_Girdiler!$I$20-2_Girdiler!$H$20),INDEX(2_Girdiler!$B$21:$I$21,G8632)+(F8632-INDEX(2_Girdiler!$B$20:$I$20,G8632))*(INDEX(2_Girdiler!$B$21:$I$21,G8632+1)-INDEX(2_Girdiler!$B$21:$I$21,G8632))/(INDEX(2_Girdiler!$B$20:$I$20,G8632+1)-INDEX(2_Girdiler!$B$20:$I$20,G8632)))</f>
        <v>6.37481586857429</v>
      </c>
      <c r="I8632" s="16" t="n">
        <f aca="false">H8632/2_Girdiler!$B$17</f>
        <v>2.55401276785829</v>
      </c>
      <c r="J8632" s="16" t="n">
        <f aca="false">D8632+I8632</f>
        <v>14.8981555430964</v>
      </c>
    </row>
    <row r="8633" customFormat="false" ht="15" hidden="false" customHeight="false" outlineLevel="0" collapsed="false">
      <c r="A8633" s="0" t="n">
        <v>8621</v>
      </c>
      <c r="B8633" s="7" t="n">
        <v>0.091037</v>
      </c>
      <c r="C8633" s="7" t="n">
        <v>0.437174</v>
      </c>
      <c r="D8633" s="16" t="n">
        <f aca="false">LOGINV(B8633,$B$7,$C$7)</f>
        <v>6.43664525953147</v>
      </c>
      <c r="E8633" s="16" t="n">
        <f aca="false">LOGINV(C8633,$B$8,$C$8)</f>
        <v>98.6078587176721</v>
      </c>
      <c r="F8633" s="16" t="n">
        <f aca="false">$B$5/100*E8633*2_Girdiler!$B$14*2_Girdiler!$B$15*2_Girdiler!$B$16</f>
        <v>2.48097372533663</v>
      </c>
      <c r="G8633" s="16" t="n">
        <f aca="false">MIN(MATCH(F8633,2_Girdiler!$B$20:$I$20,1),7)</f>
        <v>1</v>
      </c>
      <c r="H8633" s="16" t="n">
        <f aca="false">IF(F8633&gt;=40,2_Girdiler!$I$21+(F8633-40)*(2_Girdiler!$I$21-2_Girdiler!$H$21)/(2_Girdiler!$I$20-2_Girdiler!$H$20),INDEX(2_Girdiler!$B$21:$I$21,G8633)+(F8633-INDEX(2_Girdiler!$B$20:$I$20,G8633))*(INDEX(2_Girdiler!$B$21:$I$21,G8633+1)-INDEX(2_Girdiler!$B$21:$I$21,G8633))/(INDEX(2_Girdiler!$B$20:$I$20,G8633+1)-INDEX(2_Girdiler!$B$20:$I$20,G8633)))</f>
        <v>5.45814219574059</v>
      </c>
      <c r="I8633" s="16" t="n">
        <f aca="false">H8633/2_Girdiler!$B$17</f>
        <v>2.18675568739607</v>
      </c>
      <c r="J8633" s="16" t="n">
        <f aca="false">D8633+I8633</f>
        <v>8.62340094692754</v>
      </c>
    </row>
    <row r="8634" customFormat="false" ht="15" hidden="false" customHeight="false" outlineLevel="0" collapsed="false">
      <c r="A8634" s="0" t="n">
        <v>8622</v>
      </c>
      <c r="B8634" s="7" t="n">
        <v>0.932697</v>
      </c>
      <c r="C8634" s="7" t="n">
        <v>0.829922</v>
      </c>
      <c r="D8634" s="16" t="n">
        <f aca="false">LOGINV(B8634,$B$7,$C$7)</f>
        <v>31.1798591787305</v>
      </c>
      <c r="E8634" s="16" t="n">
        <f aca="false">LOGINV(C8634,$B$8,$C$8)</f>
        <v>202.136619542981</v>
      </c>
      <c r="F8634" s="16" t="n">
        <f aca="false">$B$5/100*E8634*2_Girdiler!$B$14*2_Girdiler!$B$15*2_Girdiler!$B$16</f>
        <v>5.08575734770141</v>
      </c>
      <c r="G8634" s="16" t="n">
        <f aca="false">MIN(MATCH(F8634,2_Girdiler!$B$20:$I$20,1),7)</f>
        <v>2</v>
      </c>
      <c r="H8634" s="16" t="n">
        <f aca="false">IF(F8634&gt;=40,2_Girdiler!$I$21+(F8634-40)*(2_Girdiler!$I$21-2_Girdiler!$H$21)/(2_Girdiler!$I$20-2_Girdiler!$H$20),INDEX(2_Girdiler!$B$21:$I$21,G8634)+(F8634-INDEX(2_Girdiler!$B$20:$I$20,G8634))*(INDEX(2_Girdiler!$B$21:$I$21,G8634+1)-INDEX(2_Girdiler!$B$21:$I$21,G8634))/(INDEX(2_Girdiler!$B$20:$I$20,G8634+1)-INDEX(2_Girdiler!$B$20:$I$20,G8634)))</f>
        <v>11.1372117563223</v>
      </c>
      <c r="I8634" s="16" t="n">
        <f aca="false">H8634/2_Girdiler!$B$17</f>
        <v>4.46202394083424</v>
      </c>
      <c r="J8634" s="16" t="n">
        <f aca="false">D8634+I8634</f>
        <v>35.6418831195647</v>
      </c>
    </row>
    <row r="8635" customFormat="false" ht="15" hidden="false" customHeight="false" outlineLevel="0" collapsed="false">
      <c r="A8635" s="0" t="n">
        <v>8623</v>
      </c>
      <c r="B8635" s="7" t="n">
        <v>0.805152</v>
      </c>
      <c r="C8635" s="7" t="n">
        <v>0.707695</v>
      </c>
      <c r="D8635" s="16" t="n">
        <f aca="false">LOGINV(B8635,$B$7,$C$7)</f>
        <v>21.8731113375942</v>
      </c>
      <c r="E8635" s="16" t="n">
        <f aca="false">LOGINV(C8635,$B$8,$C$8)</f>
        <v>155.415209073938</v>
      </c>
      <c r="F8635" s="16" t="n">
        <f aca="false">$B$5/100*E8635*2_Girdiler!$B$14*2_Girdiler!$B$15*2_Girdiler!$B$16</f>
        <v>3.91024666030028</v>
      </c>
      <c r="G8635" s="16" t="n">
        <f aca="false">MIN(MATCH(F8635,2_Girdiler!$B$20:$I$20,1),7)</f>
        <v>1</v>
      </c>
      <c r="H8635" s="16" t="n">
        <f aca="false">IF(F8635&gt;=40,2_Girdiler!$I$21+(F8635-40)*(2_Girdiler!$I$21-2_Girdiler!$H$21)/(2_Girdiler!$I$20-2_Girdiler!$H$20),INDEX(2_Girdiler!$B$21:$I$21,G8635)+(F8635-INDEX(2_Girdiler!$B$20:$I$20,G8635))*(INDEX(2_Girdiler!$B$21:$I$21,G8635+1)-INDEX(2_Girdiler!$B$21:$I$21,G8635))/(INDEX(2_Girdiler!$B$20:$I$20,G8635+1)-INDEX(2_Girdiler!$B$20:$I$20,G8635)))</f>
        <v>8.60254265266062</v>
      </c>
      <c r="I8635" s="16" t="n">
        <f aca="false">H8635/2_Girdiler!$B$17</f>
        <v>3.44653151148262</v>
      </c>
      <c r="J8635" s="16" t="n">
        <f aca="false">D8635+I8635</f>
        <v>25.3196428490768</v>
      </c>
    </row>
    <row r="8636" customFormat="false" ht="15" hidden="false" customHeight="false" outlineLevel="0" collapsed="false">
      <c r="A8636" s="0" t="n">
        <v>8624</v>
      </c>
      <c r="B8636" s="7" t="n">
        <v>0.278655</v>
      </c>
      <c r="C8636" s="7" t="n">
        <v>0.972105</v>
      </c>
      <c r="D8636" s="16" t="n">
        <f aca="false">LOGINV(B8636,$B$7,$C$7)</f>
        <v>9.76392443582614</v>
      </c>
      <c r="E8636" s="16" t="n">
        <f aca="false">LOGINV(C8636,$B$8,$C$8)</f>
        <v>375.350069869547</v>
      </c>
      <c r="F8636" s="16" t="n">
        <f aca="false">$B$5/100*E8636*2_Girdiler!$B$14*2_Girdiler!$B$15*2_Girdiler!$B$16</f>
        <v>9.4438077579178</v>
      </c>
      <c r="G8636" s="16" t="n">
        <f aca="false">MIN(MATCH(F8636,2_Girdiler!$B$20:$I$20,1),7)</f>
        <v>2</v>
      </c>
      <c r="H8636" s="16" t="n">
        <f aca="false">IF(F8636&gt;=40,2_Girdiler!$I$21+(F8636-40)*(2_Girdiler!$I$21-2_Girdiler!$H$21)/(2_Girdiler!$I$20-2_Girdiler!$H$20),INDEX(2_Girdiler!$B$21:$I$21,G8636)+(F8636-INDEX(2_Girdiler!$B$20:$I$20,G8636))*(INDEX(2_Girdiler!$B$21:$I$21,G8636+1)-INDEX(2_Girdiler!$B$21:$I$21,G8636))/(INDEX(2_Girdiler!$B$20:$I$20,G8636+1)-INDEX(2_Girdiler!$B$20:$I$20,G8636)))</f>
        <v>18.1100924126685</v>
      </c>
      <c r="I8636" s="16" t="n">
        <f aca="false">H8636/2_Girdiler!$B$17</f>
        <v>7.25564599866526</v>
      </c>
      <c r="J8636" s="16" t="n">
        <f aca="false">D8636+I8636</f>
        <v>17.0195704344914</v>
      </c>
    </row>
    <row r="8637" customFormat="false" ht="15" hidden="false" customHeight="false" outlineLevel="0" collapsed="false">
      <c r="A8637" s="0" t="n">
        <v>8625</v>
      </c>
      <c r="B8637" s="7" t="n">
        <v>0.072785</v>
      </c>
      <c r="C8637" s="7" t="n">
        <v>0.920827</v>
      </c>
      <c r="D8637" s="16" t="n">
        <f aca="false">LOGINV(B8637,$B$7,$C$7)</f>
        <v>6.01696568597801</v>
      </c>
      <c r="E8637" s="16" t="n">
        <f aca="false">LOGINV(C8637,$B$8,$C$8)</f>
        <v>271.45806314251</v>
      </c>
      <c r="F8637" s="16" t="n">
        <f aca="false">$B$5/100*E8637*2_Girdiler!$B$14*2_Girdiler!$B$15*2_Girdiler!$B$16</f>
        <v>6.82988486866555</v>
      </c>
      <c r="G8637" s="16" t="n">
        <f aca="false">MIN(MATCH(F8637,2_Girdiler!$B$20:$I$20,1),7)</f>
        <v>2</v>
      </c>
      <c r="H8637" s="16" t="n">
        <f aca="false">IF(F8637&gt;=40,2_Girdiler!$I$21+(F8637-40)*(2_Girdiler!$I$21-2_Girdiler!$H$21)/(2_Girdiler!$I$20-2_Girdiler!$H$20),INDEX(2_Girdiler!$B$21:$I$21,G8637)+(F8637-INDEX(2_Girdiler!$B$20:$I$20,G8637))*(INDEX(2_Girdiler!$B$21:$I$21,G8637+1)-INDEX(2_Girdiler!$B$21:$I$21,G8637))/(INDEX(2_Girdiler!$B$20:$I$20,G8637+1)-INDEX(2_Girdiler!$B$20:$I$20,G8637)))</f>
        <v>13.9278157898649</v>
      </c>
      <c r="I8637" s="16" t="n">
        <f aca="false">H8637/2_Girdiler!$B$17</f>
        <v>5.58005440299074</v>
      </c>
      <c r="J8637" s="16" t="n">
        <f aca="false">D8637+I8637</f>
        <v>11.5970200889687</v>
      </c>
    </row>
    <row r="8638" customFormat="false" ht="15" hidden="false" customHeight="false" outlineLevel="0" collapsed="false">
      <c r="A8638" s="0" t="n">
        <v>8626</v>
      </c>
      <c r="B8638" s="7" t="n">
        <v>0.325332</v>
      </c>
      <c r="C8638" s="7" t="n">
        <v>0.238326</v>
      </c>
      <c r="D8638" s="16" t="n">
        <f aca="false">LOGINV(B8638,$B$7,$C$7)</f>
        <v>10.5211447337398</v>
      </c>
      <c r="E8638" s="16" t="n">
        <f aca="false">LOGINV(C8638,$B$8,$C$8)</f>
        <v>68.9808024021405</v>
      </c>
      <c r="F8638" s="16" t="n">
        <f aca="false">$B$5/100*E8638*2_Girdiler!$B$14*2_Girdiler!$B$15*2_Girdiler!$B$16</f>
        <v>1.73555698843786</v>
      </c>
      <c r="G8638" s="16" t="n">
        <f aca="false">MIN(MATCH(F8638,2_Girdiler!$B$20:$I$20,1),7)</f>
        <v>1</v>
      </c>
      <c r="H8638" s="16" t="n">
        <f aca="false">IF(F8638&gt;=40,2_Girdiler!$I$21+(F8638-40)*(2_Girdiler!$I$21-2_Girdiler!$H$21)/(2_Girdiler!$I$20-2_Girdiler!$H$20),INDEX(2_Girdiler!$B$21:$I$21,G8638)+(F8638-INDEX(2_Girdiler!$B$20:$I$20,G8638))*(INDEX(2_Girdiler!$B$21:$I$21,G8638+1)-INDEX(2_Girdiler!$B$21:$I$21,G8638))/(INDEX(2_Girdiler!$B$20:$I$20,G8638+1)-INDEX(2_Girdiler!$B$20:$I$20,G8638)))</f>
        <v>3.81822537456328</v>
      </c>
      <c r="I8638" s="16" t="n">
        <f aca="false">H8638/2_Girdiler!$B$17</f>
        <v>1.52973773019362</v>
      </c>
      <c r="J8638" s="16" t="n">
        <f aca="false">D8638+I8638</f>
        <v>12.0508824639334</v>
      </c>
    </row>
    <row r="8639" customFormat="false" ht="15" hidden="false" customHeight="false" outlineLevel="0" collapsed="false">
      <c r="A8639" s="0" t="n">
        <v>8627</v>
      </c>
      <c r="B8639" s="7" t="n">
        <v>0.379969</v>
      </c>
      <c r="C8639" s="7" t="n">
        <v>0.750126</v>
      </c>
      <c r="D8639" s="16" t="n">
        <f aca="false">LOGINV(B8639,$B$7,$C$7)</f>
        <v>11.4212953532087</v>
      </c>
      <c r="E8639" s="16" t="n">
        <f aca="false">LOGINV(C8639,$B$8,$C$8)</f>
        <v>168.825930236538</v>
      </c>
      <c r="F8639" s="16" t="n">
        <f aca="false">$B$5/100*E8639*2_Girdiler!$B$14*2_Girdiler!$B$15*2_Girdiler!$B$16</f>
        <v>4.24766040475129</v>
      </c>
      <c r="G8639" s="16" t="n">
        <f aca="false">MIN(MATCH(F8639,2_Girdiler!$B$20:$I$20,1),7)</f>
        <v>1</v>
      </c>
      <c r="H8639" s="16" t="n">
        <f aca="false">IF(F8639&gt;=40,2_Girdiler!$I$21+(F8639-40)*(2_Girdiler!$I$21-2_Girdiler!$H$21)/(2_Girdiler!$I$20-2_Girdiler!$H$20),INDEX(2_Girdiler!$B$21:$I$21,G8639)+(F8639-INDEX(2_Girdiler!$B$20:$I$20,G8639))*(INDEX(2_Girdiler!$B$21:$I$21,G8639+1)-INDEX(2_Girdiler!$B$21:$I$21,G8639))/(INDEX(2_Girdiler!$B$20:$I$20,G8639+1)-INDEX(2_Girdiler!$B$20:$I$20,G8639)))</f>
        <v>9.34485289045284</v>
      </c>
      <c r="I8639" s="16" t="n">
        <f aca="false">H8639/2_Girdiler!$B$17</f>
        <v>3.74393144649553</v>
      </c>
      <c r="J8639" s="16" t="n">
        <f aca="false">D8639+I8639</f>
        <v>15.1652267997043</v>
      </c>
    </row>
    <row r="8640" customFormat="false" ht="15" hidden="false" customHeight="false" outlineLevel="0" collapsed="false">
      <c r="A8640" s="0" t="n">
        <v>8628</v>
      </c>
      <c r="B8640" s="7" t="n">
        <v>0.87429</v>
      </c>
      <c r="C8640" s="7" t="n">
        <v>0.219765</v>
      </c>
      <c r="D8640" s="16" t="n">
        <f aca="false">LOGINV(B8640,$B$7,$C$7)</f>
        <v>25.6639181349065</v>
      </c>
      <c r="E8640" s="16" t="n">
        <f aca="false">LOGINV(C8640,$B$8,$C$8)</f>
        <v>66.3050397458407</v>
      </c>
      <c r="F8640" s="16" t="n">
        <f aca="false">$B$5/100*E8640*2_Girdiler!$B$14*2_Girdiler!$B$15*2_Girdiler!$B$16</f>
        <v>1.66823480000535</v>
      </c>
      <c r="G8640" s="16" t="n">
        <f aca="false">MIN(MATCH(F8640,2_Girdiler!$B$20:$I$20,1),7)</f>
        <v>1</v>
      </c>
      <c r="H8640" s="16" t="n">
        <f aca="false">IF(F8640&gt;=40,2_Girdiler!$I$21+(F8640-40)*(2_Girdiler!$I$21-2_Girdiler!$H$21)/(2_Girdiler!$I$20-2_Girdiler!$H$20),INDEX(2_Girdiler!$B$21:$I$21,G8640)+(F8640-INDEX(2_Girdiler!$B$20:$I$20,G8640))*(INDEX(2_Girdiler!$B$21:$I$21,G8640+1)-INDEX(2_Girdiler!$B$21:$I$21,G8640))/(INDEX(2_Girdiler!$B$20:$I$20,G8640+1)-INDEX(2_Girdiler!$B$20:$I$20,G8640)))</f>
        <v>3.67011656001178</v>
      </c>
      <c r="I8640" s="16" t="n">
        <f aca="false">H8640/2_Girdiler!$B$17</f>
        <v>1.47039926282523</v>
      </c>
      <c r="J8640" s="16" t="n">
        <f aca="false">D8640+I8640</f>
        <v>27.1343173977318</v>
      </c>
    </row>
    <row r="8641" customFormat="false" ht="15" hidden="false" customHeight="false" outlineLevel="0" collapsed="false">
      <c r="A8641" s="0" t="n">
        <v>8629</v>
      </c>
      <c r="B8641" s="7" t="n">
        <v>0.483613</v>
      </c>
      <c r="C8641" s="7" t="n">
        <v>0.536311</v>
      </c>
      <c r="D8641" s="16" t="n">
        <f aca="false">LOGINV(B8641,$B$7,$C$7)</f>
        <v>13.2354353607514</v>
      </c>
      <c r="E8641" s="16" t="n">
        <f aca="false">LOGINV(C8641,$B$8,$C$8)</f>
        <v>115.822943337739</v>
      </c>
      <c r="F8641" s="16" t="n">
        <f aca="false">$B$5/100*E8641*2_Girdiler!$B$14*2_Girdiler!$B$15*2_Girdiler!$B$16</f>
        <v>2.91410525437752</v>
      </c>
      <c r="G8641" s="16" t="n">
        <f aca="false">MIN(MATCH(F8641,2_Girdiler!$B$20:$I$20,1),7)</f>
        <v>1</v>
      </c>
      <c r="H8641" s="16" t="n">
        <f aca="false">IF(F8641&gt;=40,2_Girdiler!$I$21+(F8641-40)*(2_Girdiler!$I$21-2_Girdiler!$H$21)/(2_Girdiler!$I$20-2_Girdiler!$H$20),INDEX(2_Girdiler!$B$21:$I$21,G8641)+(F8641-INDEX(2_Girdiler!$B$20:$I$20,G8641))*(INDEX(2_Girdiler!$B$21:$I$21,G8641+1)-INDEX(2_Girdiler!$B$21:$I$21,G8641))/(INDEX(2_Girdiler!$B$20:$I$20,G8641+1)-INDEX(2_Girdiler!$B$20:$I$20,G8641)))</f>
        <v>6.41103155963054</v>
      </c>
      <c r="I8641" s="16" t="n">
        <f aca="false">H8641/2_Girdiler!$B$17</f>
        <v>2.56852225946736</v>
      </c>
      <c r="J8641" s="16" t="n">
        <f aca="false">D8641+I8641</f>
        <v>15.8039576202188</v>
      </c>
    </row>
    <row r="8642" customFormat="false" ht="15" hidden="false" customHeight="false" outlineLevel="0" collapsed="false">
      <c r="A8642" s="0" t="n">
        <v>8630</v>
      </c>
      <c r="B8642" s="7" t="n">
        <v>0.349293</v>
      </c>
      <c r="C8642" s="7" t="n">
        <v>0.082412</v>
      </c>
      <c r="D8642" s="16" t="n">
        <f aca="false">LOGINV(B8642,$B$7,$C$7)</f>
        <v>10.9130360369268</v>
      </c>
      <c r="E8642" s="16" t="n">
        <f aca="false">LOGINV(C8642,$B$8,$C$8)</f>
        <v>44.5499501020477</v>
      </c>
      <c r="F8642" s="16" t="n">
        <f aca="false">$B$5/100*E8642*2_Girdiler!$B$14*2_Girdiler!$B$15*2_Girdiler!$B$16</f>
        <v>1.12087674456752</v>
      </c>
      <c r="G8642" s="16" t="n">
        <f aca="false">MIN(MATCH(F8642,2_Girdiler!$B$20:$I$20,1),7)</f>
        <v>1</v>
      </c>
      <c r="H8642" s="16" t="n">
        <f aca="false">IF(F8642&gt;=40,2_Girdiler!$I$21+(F8642-40)*(2_Girdiler!$I$21-2_Girdiler!$H$21)/(2_Girdiler!$I$20-2_Girdiler!$H$20),INDEX(2_Girdiler!$B$21:$I$21,G8642)+(F8642-INDEX(2_Girdiler!$B$20:$I$20,G8642))*(INDEX(2_Girdiler!$B$21:$I$21,G8642+1)-INDEX(2_Girdiler!$B$21:$I$21,G8642))/(INDEX(2_Girdiler!$B$20:$I$20,G8642+1)-INDEX(2_Girdiler!$B$20:$I$20,G8642)))</f>
        <v>2.46592883804855</v>
      </c>
      <c r="I8642" s="16" t="n">
        <f aca="false">H8642/2_Girdiler!$B$17</f>
        <v>0.987952258833552</v>
      </c>
      <c r="J8642" s="16" t="n">
        <f aca="false">D8642+I8642</f>
        <v>11.9009882957604</v>
      </c>
    </row>
    <row r="8643" customFormat="false" ht="15" hidden="false" customHeight="false" outlineLevel="0" collapsed="false">
      <c r="A8643" s="0" t="n">
        <v>8631</v>
      </c>
      <c r="B8643" s="7" t="n">
        <v>0.140639</v>
      </c>
      <c r="C8643" s="7" t="n">
        <v>0.606013</v>
      </c>
      <c r="D8643" s="16" t="n">
        <f aca="false">LOGINV(B8643,$B$7,$C$7)</f>
        <v>7.42778557629988</v>
      </c>
      <c r="E8643" s="16" t="n">
        <f aca="false">LOGINV(C8643,$B$8,$C$8)</f>
        <v>129.908636395819</v>
      </c>
      <c r="F8643" s="16" t="n">
        <f aca="false">$B$5/100*E8643*2_Girdiler!$B$14*2_Girdiler!$B$15*2_Girdiler!$B$16</f>
        <v>3.26850129171882</v>
      </c>
      <c r="G8643" s="16" t="n">
        <f aca="false">MIN(MATCH(F8643,2_Girdiler!$B$20:$I$20,1),7)</f>
        <v>1</v>
      </c>
      <c r="H8643" s="16" t="n">
        <f aca="false">IF(F8643&gt;=40,2_Girdiler!$I$21+(F8643-40)*(2_Girdiler!$I$21-2_Girdiler!$H$21)/(2_Girdiler!$I$20-2_Girdiler!$H$20),INDEX(2_Girdiler!$B$21:$I$21,G8643)+(F8643-INDEX(2_Girdiler!$B$20:$I$20,G8643))*(INDEX(2_Girdiler!$B$21:$I$21,G8643+1)-INDEX(2_Girdiler!$B$21:$I$21,G8643))/(INDEX(2_Girdiler!$B$20:$I$20,G8643+1)-INDEX(2_Girdiler!$B$20:$I$20,G8643)))</f>
        <v>7.19070284178139</v>
      </c>
      <c r="I8643" s="16" t="n">
        <f aca="false">H8643/2_Girdiler!$B$17</f>
        <v>2.88089056161114</v>
      </c>
      <c r="J8643" s="16" t="n">
        <f aca="false">D8643+I8643</f>
        <v>10.308676137911</v>
      </c>
    </row>
    <row r="8644" customFormat="false" ht="15" hidden="false" customHeight="false" outlineLevel="0" collapsed="false">
      <c r="A8644" s="0" t="n">
        <v>8632</v>
      </c>
      <c r="B8644" s="7" t="n">
        <v>0.014647</v>
      </c>
      <c r="C8644" s="7" t="n">
        <v>0.337536</v>
      </c>
      <c r="D8644" s="16" t="n">
        <f aca="false">LOGINV(B8644,$B$7,$C$7)</f>
        <v>4.01863626985503</v>
      </c>
      <c r="E8644" s="16" t="n">
        <f aca="false">LOGINV(C8644,$B$8,$C$8)</f>
        <v>83.315723043614</v>
      </c>
      <c r="F8644" s="16" t="n">
        <f aca="false">$B$5/100*E8644*2_Girdiler!$B$14*2_Girdiler!$B$15*2_Girdiler!$B$16</f>
        <v>2.09622359177733</v>
      </c>
      <c r="G8644" s="16" t="n">
        <f aca="false">MIN(MATCH(F8644,2_Girdiler!$B$20:$I$20,1),7)</f>
        <v>1</v>
      </c>
      <c r="H8644" s="16" t="n">
        <f aca="false">IF(F8644&gt;=40,2_Girdiler!$I$21+(F8644-40)*(2_Girdiler!$I$21-2_Girdiler!$H$21)/(2_Girdiler!$I$20-2_Girdiler!$H$20),INDEX(2_Girdiler!$B$21:$I$21,G8644)+(F8644-INDEX(2_Girdiler!$B$20:$I$20,G8644))*(INDEX(2_Girdiler!$B$21:$I$21,G8644+1)-INDEX(2_Girdiler!$B$21:$I$21,G8644))/(INDEX(2_Girdiler!$B$20:$I$20,G8644+1)-INDEX(2_Girdiler!$B$20:$I$20,G8644)))</f>
        <v>4.61169190191012</v>
      </c>
      <c r="I8644" s="16" t="n">
        <f aca="false">H8644/2_Girdiler!$B$17</f>
        <v>1.84763297352168</v>
      </c>
      <c r="J8644" s="16" t="n">
        <f aca="false">D8644+I8644</f>
        <v>5.86626924337671</v>
      </c>
    </row>
    <row r="8645" customFormat="false" ht="15" hidden="false" customHeight="false" outlineLevel="0" collapsed="false">
      <c r="A8645" s="0" t="n">
        <v>8633</v>
      </c>
      <c r="B8645" s="7" t="n">
        <v>0.631147</v>
      </c>
      <c r="C8645" s="7" t="n">
        <v>0.830845</v>
      </c>
      <c r="D8645" s="16" t="n">
        <f aca="false">LOGINV(B8645,$B$7,$C$7)</f>
        <v>16.3212707717881</v>
      </c>
      <c r="E8645" s="16" t="n">
        <f aca="false">LOGINV(C8645,$B$8,$C$8)</f>
        <v>202.613788584079</v>
      </c>
      <c r="F8645" s="16" t="n">
        <f aca="false">$B$5/100*E8645*2_Girdiler!$B$14*2_Girdiler!$B$15*2_Girdiler!$B$16</f>
        <v>5.09776292077543</v>
      </c>
      <c r="G8645" s="16" t="n">
        <f aca="false">MIN(MATCH(F8645,2_Girdiler!$B$20:$I$20,1),7)</f>
        <v>2</v>
      </c>
      <c r="H8645" s="16" t="n">
        <f aca="false">IF(F8645&gt;=40,2_Girdiler!$I$21+(F8645-40)*(2_Girdiler!$I$21-2_Girdiler!$H$21)/(2_Girdiler!$I$20-2_Girdiler!$H$20),INDEX(2_Girdiler!$B$21:$I$21,G8645)+(F8645-INDEX(2_Girdiler!$B$20:$I$20,G8645))*(INDEX(2_Girdiler!$B$21:$I$21,G8645+1)-INDEX(2_Girdiler!$B$21:$I$21,G8645))/(INDEX(2_Girdiler!$B$20:$I$20,G8645+1)-INDEX(2_Girdiler!$B$20:$I$20,G8645)))</f>
        <v>11.1564206732407</v>
      </c>
      <c r="I8645" s="16" t="n">
        <f aca="false">H8645/2_Girdiler!$B$17</f>
        <v>4.46971982100989</v>
      </c>
      <c r="J8645" s="16" t="n">
        <f aca="false">D8645+I8645</f>
        <v>20.790990592798</v>
      </c>
    </row>
    <row r="8646" customFormat="false" ht="15" hidden="false" customHeight="false" outlineLevel="0" collapsed="false">
      <c r="A8646" s="0" t="n">
        <v>8634</v>
      </c>
      <c r="B8646" s="7" t="n">
        <v>0.527901</v>
      </c>
      <c r="C8646" s="7" t="n">
        <v>0.68768</v>
      </c>
      <c r="D8646" s="16" t="n">
        <f aca="false">LOGINV(B8646,$B$7,$C$7)</f>
        <v>14.080839329145</v>
      </c>
      <c r="E8646" s="16" t="n">
        <f aca="false">LOGINV(C8646,$B$8,$C$8)</f>
        <v>149.764264619101</v>
      </c>
      <c r="F8646" s="16" t="n">
        <f aca="false">$B$5/100*E8646*2_Girdiler!$B$14*2_Girdiler!$B$15*2_Girdiler!$B$16</f>
        <v>3.76806889781658</v>
      </c>
      <c r="G8646" s="16" t="n">
        <f aca="false">MIN(MATCH(F8646,2_Girdiler!$B$20:$I$20,1),7)</f>
        <v>1</v>
      </c>
      <c r="H8646" s="16" t="n">
        <f aca="false">IF(F8646&gt;=40,2_Girdiler!$I$21+(F8646-40)*(2_Girdiler!$I$21-2_Girdiler!$H$21)/(2_Girdiler!$I$20-2_Girdiler!$H$20),INDEX(2_Girdiler!$B$21:$I$21,G8646)+(F8646-INDEX(2_Girdiler!$B$20:$I$20,G8646))*(INDEX(2_Girdiler!$B$21:$I$21,G8646+1)-INDEX(2_Girdiler!$B$21:$I$21,G8646))/(INDEX(2_Girdiler!$B$20:$I$20,G8646+1)-INDEX(2_Girdiler!$B$20:$I$20,G8646)))</f>
        <v>8.28975157519648</v>
      </c>
      <c r="I8646" s="16" t="n">
        <f aca="false">H8646/2_Girdiler!$B$17</f>
        <v>3.32121457339603</v>
      </c>
      <c r="J8646" s="16" t="n">
        <f aca="false">D8646+I8646</f>
        <v>17.402053902541</v>
      </c>
    </row>
    <row r="8647" customFormat="false" ht="15" hidden="false" customHeight="false" outlineLevel="0" collapsed="false">
      <c r="A8647" s="0" t="n">
        <v>8635</v>
      </c>
      <c r="B8647" s="7" t="n">
        <v>0.490925</v>
      </c>
      <c r="C8647" s="7" t="n">
        <v>0.862667</v>
      </c>
      <c r="D8647" s="16" t="n">
        <f aca="false">LOGINV(B8647,$B$7,$C$7)</f>
        <v>13.3714169497828</v>
      </c>
      <c r="E8647" s="16" t="n">
        <f aca="false">LOGINV(C8647,$B$8,$C$8)</f>
        <v>221.043721813443</v>
      </c>
      <c r="F8647" s="16" t="n">
        <f aca="false">$B$5/100*E8647*2_Girdiler!$B$14*2_Girdiler!$B$15*2_Girdiler!$B$16</f>
        <v>5.56146004082622</v>
      </c>
      <c r="G8647" s="16" t="n">
        <f aca="false">MIN(MATCH(F8647,2_Girdiler!$B$20:$I$20,1),7)</f>
        <v>2</v>
      </c>
      <c r="H8647" s="16" t="n">
        <f aca="false">IF(F8647&gt;=40,2_Girdiler!$I$21+(F8647-40)*(2_Girdiler!$I$21-2_Girdiler!$H$21)/(2_Girdiler!$I$20-2_Girdiler!$H$20),INDEX(2_Girdiler!$B$21:$I$21,G8647)+(F8647-INDEX(2_Girdiler!$B$20:$I$20,G8647))*(INDEX(2_Girdiler!$B$21:$I$21,G8647+1)-INDEX(2_Girdiler!$B$21:$I$21,G8647))/(INDEX(2_Girdiler!$B$20:$I$20,G8647+1)-INDEX(2_Girdiler!$B$20:$I$20,G8647)))</f>
        <v>11.8983360653219</v>
      </c>
      <c r="I8647" s="16" t="n">
        <f aca="false">H8647/2_Girdiler!$B$17</f>
        <v>4.76696156463219</v>
      </c>
      <c r="J8647" s="16" t="n">
        <f aca="false">D8647+I8647</f>
        <v>18.138378514415</v>
      </c>
    </row>
    <row r="8648" customFormat="false" ht="15" hidden="false" customHeight="false" outlineLevel="0" collapsed="false">
      <c r="A8648" s="0" t="n">
        <v>8636</v>
      </c>
      <c r="B8648" s="7" t="n">
        <v>0.189044</v>
      </c>
      <c r="C8648" s="7" t="n">
        <v>0.51759</v>
      </c>
      <c r="D8648" s="16" t="n">
        <f aca="false">LOGINV(B8648,$B$7,$C$7)</f>
        <v>8.28539129244574</v>
      </c>
      <c r="E8648" s="16" t="n">
        <f aca="false">LOGINV(C8648,$B$8,$C$8)</f>
        <v>112.359037330705</v>
      </c>
      <c r="F8648" s="16" t="n">
        <f aca="false">$B$5/100*E8648*2_Girdiler!$B$14*2_Girdiler!$B$15*2_Girdiler!$B$16</f>
        <v>2.82695337924054</v>
      </c>
      <c r="G8648" s="16" t="n">
        <f aca="false">MIN(MATCH(F8648,2_Girdiler!$B$20:$I$20,1),7)</f>
        <v>1</v>
      </c>
      <c r="H8648" s="16" t="n">
        <f aca="false">IF(F8648&gt;=40,2_Girdiler!$I$21+(F8648-40)*(2_Girdiler!$I$21-2_Girdiler!$H$21)/(2_Girdiler!$I$20-2_Girdiler!$H$20),INDEX(2_Girdiler!$B$21:$I$21,G8648)+(F8648-INDEX(2_Girdiler!$B$20:$I$20,G8648))*(INDEX(2_Girdiler!$B$21:$I$21,G8648+1)-INDEX(2_Girdiler!$B$21:$I$21,G8648))/(INDEX(2_Girdiler!$B$20:$I$20,G8648+1)-INDEX(2_Girdiler!$B$20:$I$20,G8648)))</f>
        <v>6.21929743432918</v>
      </c>
      <c r="I8648" s="16" t="n">
        <f aca="false">H8648/2_Girdiler!$B$17</f>
        <v>2.49170570285624</v>
      </c>
      <c r="J8648" s="16" t="n">
        <f aca="false">D8648+I8648</f>
        <v>10.777096995302</v>
      </c>
    </row>
    <row r="8649" customFormat="false" ht="15" hidden="false" customHeight="false" outlineLevel="0" collapsed="false">
      <c r="A8649" s="0" t="n">
        <v>8637</v>
      </c>
      <c r="B8649" s="7" t="n">
        <v>0.317091</v>
      </c>
      <c r="C8649" s="7" t="n">
        <v>0.948439</v>
      </c>
      <c r="D8649" s="16" t="n">
        <f aca="false">LOGINV(B8649,$B$7,$C$7)</f>
        <v>10.3870703820168</v>
      </c>
      <c r="E8649" s="16" t="n">
        <f aca="false">LOGINV(C8649,$B$8,$C$8)</f>
        <v>312.727261715828</v>
      </c>
      <c r="F8649" s="16" t="n">
        <f aca="false">$B$5/100*E8649*2_Girdiler!$B$14*2_Girdiler!$B$15*2_Girdiler!$B$16</f>
        <v>7.86821790477023</v>
      </c>
      <c r="G8649" s="16" t="n">
        <f aca="false">MIN(MATCH(F8649,2_Girdiler!$B$20:$I$20,1),7)</f>
        <v>2</v>
      </c>
      <c r="H8649" s="16" t="n">
        <f aca="false">IF(F8649&gt;=40,2_Girdiler!$I$21+(F8649-40)*(2_Girdiler!$I$21-2_Girdiler!$H$21)/(2_Girdiler!$I$20-2_Girdiler!$H$20),INDEX(2_Girdiler!$B$21:$I$21,G8649)+(F8649-INDEX(2_Girdiler!$B$20:$I$20,G8649))*(INDEX(2_Girdiler!$B$21:$I$21,G8649+1)-INDEX(2_Girdiler!$B$21:$I$21,G8649))/(INDEX(2_Girdiler!$B$20:$I$20,G8649+1)-INDEX(2_Girdiler!$B$20:$I$20,G8649)))</f>
        <v>15.5891486476324</v>
      </c>
      <c r="I8649" s="16" t="n">
        <f aca="false">H8649/2_Girdiler!$B$17</f>
        <v>6.24565250305784</v>
      </c>
      <c r="J8649" s="16" t="n">
        <f aca="false">D8649+I8649</f>
        <v>16.6327228850747</v>
      </c>
    </row>
    <row r="8650" customFormat="false" ht="15" hidden="false" customHeight="false" outlineLevel="0" collapsed="false">
      <c r="A8650" s="0" t="n">
        <v>8638</v>
      </c>
      <c r="B8650" s="7" t="n">
        <v>0.312026</v>
      </c>
      <c r="C8650" s="7" t="n">
        <v>0.363284</v>
      </c>
      <c r="D8650" s="16" t="n">
        <f aca="false">LOGINV(B8650,$B$7,$C$7)</f>
        <v>10.3047967013993</v>
      </c>
      <c r="E8650" s="16" t="n">
        <f aca="false">LOGINV(C8650,$B$8,$C$8)</f>
        <v>87.1387178479601</v>
      </c>
      <c r="F8650" s="16" t="n">
        <f aca="false">$B$5/100*E8650*2_Girdiler!$B$14*2_Girdiler!$B$15*2_Girdiler!$B$16</f>
        <v>2.19241014105468</v>
      </c>
      <c r="G8650" s="16" t="n">
        <f aca="false">MIN(MATCH(F8650,2_Girdiler!$B$20:$I$20,1),7)</f>
        <v>1</v>
      </c>
      <c r="H8650" s="16" t="n">
        <f aca="false">IF(F8650&gt;=40,2_Girdiler!$I$21+(F8650-40)*(2_Girdiler!$I$21-2_Girdiler!$H$21)/(2_Girdiler!$I$20-2_Girdiler!$H$20),INDEX(2_Girdiler!$B$21:$I$21,G8650)+(F8650-INDEX(2_Girdiler!$B$20:$I$20,G8650))*(INDEX(2_Girdiler!$B$21:$I$21,G8650+1)-INDEX(2_Girdiler!$B$21:$I$21,G8650))/(INDEX(2_Girdiler!$B$20:$I$20,G8650+1)-INDEX(2_Girdiler!$B$20:$I$20,G8650)))</f>
        <v>4.82330231032029</v>
      </c>
      <c r="I8650" s="16" t="n">
        <f aca="false">H8650/2_Girdiler!$B$17</f>
        <v>1.93241278458345</v>
      </c>
      <c r="J8650" s="16" t="n">
        <f aca="false">D8650+I8650</f>
        <v>12.2372094859828</v>
      </c>
    </row>
    <row r="8651" customFormat="false" ht="15" hidden="false" customHeight="false" outlineLevel="0" collapsed="false">
      <c r="A8651" s="0" t="n">
        <v>8639</v>
      </c>
      <c r="B8651" s="7" t="n">
        <v>0.218071</v>
      </c>
      <c r="C8651" s="7" t="n">
        <v>0.302384</v>
      </c>
      <c r="D8651" s="16" t="n">
        <f aca="false">LOGINV(B8651,$B$7,$C$7)</f>
        <v>8.77352745721159</v>
      </c>
      <c r="E8651" s="16" t="n">
        <f aca="false">LOGINV(C8651,$B$8,$C$8)</f>
        <v>78.1903794214046</v>
      </c>
      <c r="F8651" s="16" t="n">
        <f aca="false">$B$5/100*E8651*2_Girdiler!$B$14*2_Girdiler!$B$15*2_Girdiler!$B$16</f>
        <v>1.96726994624254</v>
      </c>
      <c r="G8651" s="16" t="n">
        <f aca="false">MIN(MATCH(F8651,2_Girdiler!$B$20:$I$20,1),7)</f>
        <v>1</v>
      </c>
      <c r="H8651" s="16" t="n">
        <f aca="false">IF(F8651&gt;=40,2_Girdiler!$I$21+(F8651-40)*(2_Girdiler!$I$21-2_Girdiler!$H$21)/(2_Girdiler!$I$20-2_Girdiler!$H$20),INDEX(2_Girdiler!$B$21:$I$21,G8651)+(F8651-INDEX(2_Girdiler!$B$20:$I$20,G8651))*(INDEX(2_Girdiler!$B$21:$I$21,G8651+1)-INDEX(2_Girdiler!$B$21:$I$21,G8651))/(INDEX(2_Girdiler!$B$20:$I$20,G8651+1)-INDEX(2_Girdiler!$B$20:$I$20,G8651)))</f>
        <v>4.32799388173359</v>
      </c>
      <c r="I8651" s="16" t="n">
        <f aca="false">H8651/2_Girdiler!$B$17</f>
        <v>1.73397190774583</v>
      </c>
      <c r="J8651" s="16" t="n">
        <f aca="false">D8651+I8651</f>
        <v>10.5074993649574</v>
      </c>
    </row>
    <row r="8652" customFormat="false" ht="15" hidden="false" customHeight="false" outlineLevel="0" collapsed="false">
      <c r="A8652" s="0" t="n">
        <v>8640</v>
      </c>
      <c r="B8652" s="7" t="n">
        <v>0.532444</v>
      </c>
      <c r="C8652" s="7" t="n">
        <v>0.53285</v>
      </c>
      <c r="D8652" s="16" t="n">
        <f aca="false">LOGINV(B8652,$B$7,$C$7)</f>
        <v>14.1707596957414</v>
      </c>
      <c r="E8652" s="16" t="n">
        <f aca="false">LOGINV(C8652,$B$8,$C$8)</f>
        <v>115.173712186076</v>
      </c>
      <c r="F8652" s="16" t="n">
        <f aca="false">$B$5/100*E8652*2_Girdiler!$B$14*2_Girdiler!$B$15*2_Girdiler!$B$16</f>
        <v>2.89777059860166</v>
      </c>
      <c r="G8652" s="16" t="n">
        <f aca="false">MIN(MATCH(F8652,2_Girdiler!$B$20:$I$20,1),7)</f>
        <v>1</v>
      </c>
      <c r="H8652" s="16" t="n">
        <f aca="false">IF(F8652&gt;=40,2_Girdiler!$I$21+(F8652-40)*(2_Girdiler!$I$21-2_Girdiler!$H$21)/(2_Girdiler!$I$20-2_Girdiler!$H$20),INDEX(2_Girdiler!$B$21:$I$21,G8652)+(F8652-INDEX(2_Girdiler!$B$20:$I$20,G8652))*(INDEX(2_Girdiler!$B$21:$I$21,G8652+1)-INDEX(2_Girdiler!$B$21:$I$21,G8652))/(INDEX(2_Girdiler!$B$20:$I$20,G8652+1)-INDEX(2_Girdiler!$B$20:$I$20,G8652)))</f>
        <v>6.37509531692366</v>
      </c>
      <c r="I8652" s="16" t="n">
        <f aca="false">H8652/2_Girdiler!$B$17</f>
        <v>2.55412472633159</v>
      </c>
      <c r="J8652" s="16" t="n">
        <f aca="false">D8652+I8652</f>
        <v>16.724884422073</v>
      </c>
    </row>
    <row r="8653" customFormat="false" ht="15" hidden="false" customHeight="false" outlineLevel="0" collapsed="false">
      <c r="A8653" s="0" t="n">
        <v>8641</v>
      </c>
      <c r="B8653" s="7" t="n">
        <v>0.118761</v>
      </c>
      <c r="C8653" s="7" t="n">
        <v>0.145652</v>
      </c>
      <c r="D8653" s="16" t="n">
        <f aca="false">LOGINV(B8653,$B$7,$C$7)</f>
        <v>7.01041795373017</v>
      </c>
      <c r="E8653" s="16" t="n">
        <f aca="false">LOGINV(C8653,$B$8,$C$8)</f>
        <v>55.2603328393884</v>
      </c>
      <c r="F8653" s="16" t="n">
        <f aca="false">$B$5/100*E8653*2_Girdiler!$B$14*2_Girdiler!$B$15*2_Girdiler!$B$16</f>
        <v>1.39034997423901</v>
      </c>
      <c r="G8653" s="16" t="n">
        <f aca="false">MIN(MATCH(F8653,2_Girdiler!$B$20:$I$20,1),7)</f>
        <v>1</v>
      </c>
      <c r="H8653" s="16" t="n">
        <f aca="false">IF(F8653&gt;=40,2_Girdiler!$I$21+(F8653-40)*(2_Girdiler!$I$21-2_Girdiler!$H$21)/(2_Girdiler!$I$20-2_Girdiler!$H$20),INDEX(2_Girdiler!$B$21:$I$21,G8653)+(F8653-INDEX(2_Girdiler!$B$20:$I$20,G8653))*(INDEX(2_Girdiler!$B$21:$I$21,G8653+1)-INDEX(2_Girdiler!$B$21:$I$21,G8653))/(INDEX(2_Girdiler!$B$20:$I$20,G8653+1)-INDEX(2_Girdiler!$B$20:$I$20,G8653)))</f>
        <v>3.05876994332582</v>
      </c>
      <c r="I8653" s="16" t="n">
        <f aca="false">H8653/2_Girdiler!$B$17</f>
        <v>1.225468727294</v>
      </c>
      <c r="J8653" s="16" t="n">
        <f aca="false">D8653+I8653</f>
        <v>8.23588668102417</v>
      </c>
    </row>
    <row r="8654" customFormat="false" ht="15" hidden="false" customHeight="false" outlineLevel="0" collapsed="false">
      <c r="A8654" s="0" t="n">
        <v>8642</v>
      </c>
      <c r="B8654" s="7" t="n">
        <v>0.093686</v>
      </c>
      <c r="C8654" s="7" t="n">
        <v>0.898383</v>
      </c>
      <c r="D8654" s="16" t="n">
        <f aca="false">LOGINV(B8654,$B$7,$C$7)</f>
        <v>6.49431732681442</v>
      </c>
      <c r="E8654" s="16" t="n">
        <f aca="false">LOGINV(C8654,$B$8,$C$8)</f>
        <v>248.280181440248</v>
      </c>
      <c r="F8654" s="16" t="n">
        <f aca="false">$B$5/100*E8654*2_Girdiler!$B$14*2_Girdiler!$B$15*2_Girdiler!$B$16</f>
        <v>6.24672936503665</v>
      </c>
      <c r="G8654" s="16" t="n">
        <f aca="false">MIN(MATCH(F8654,2_Girdiler!$B$20:$I$20,1),7)</f>
        <v>2</v>
      </c>
      <c r="H8654" s="16" t="n">
        <f aca="false">IF(F8654&gt;=40,2_Girdiler!$I$21+(F8654-40)*(2_Girdiler!$I$21-2_Girdiler!$H$21)/(2_Girdiler!$I$20-2_Girdiler!$H$20),INDEX(2_Girdiler!$B$21:$I$21,G8654)+(F8654-INDEX(2_Girdiler!$B$20:$I$20,G8654))*(INDEX(2_Girdiler!$B$21:$I$21,G8654+1)-INDEX(2_Girdiler!$B$21:$I$21,G8654))/(INDEX(2_Girdiler!$B$20:$I$20,G8654+1)-INDEX(2_Girdiler!$B$20:$I$20,G8654)))</f>
        <v>12.9947669840586</v>
      </c>
      <c r="I8654" s="16" t="n">
        <f aca="false">H8654/2_Girdiler!$B$17</f>
        <v>5.20623677245939</v>
      </c>
      <c r="J8654" s="16" t="n">
        <f aca="false">D8654+I8654</f>
        <v>11.7005540992738</v>
      </c>
    </row>
    <row r="8655" customFormat="false" ht="15" hidden="false" customHeight="false" outlineLevel="0" collapsed="false">
      <c r="A8655" s="0" t="n">
        <v>8643</v>
      </c>
      <c r="B8655" s="7" t="n">
        <v>0.493074</v>
      </c>
      <c r="C8655" s="7" t="n">
        <v>0.474253</v>
      </c>
      <c r="D8655" s="16" t="n">
        <f aca="false">LOGINV(B8655,$B$7,$C$7)</f>
        <v>13.4116340644059</v>
      </c>
      <c r="E8655" s="16" t="n">
        <f aca="false">LOGINV(C8655,$B$8,$C$8)</f>
        <v>104.746248360951</v>
      </c>
      <c r="F8655" s="16" t="n">
        <f aca="false">$B$5/100*E8655*2_Girdiler!$B$14*2_Girdiler!$B$15*2_Girdiler!$B$16</f>
        <v>2.63541560876154</v>
      </c>
      <c r="G8655" s="16" t="n">
        <f aca="false">MIN(MATCH(F8655,2_Girdiler!$B$20:$I$20,1),7)</f>
        <v>1</v>
      </c>
      <c r="H8655" s="16" t="n">
        <f aca="false">IF(F8655&gt;=40,2_Girdiler!$I$21+(F8655-40)*(2_Girdiler!$I$21-2_Girdiler!$H$21)/(2_Girdiler!$I$20-2_Girdiler!$H$20),INDEX(2_Girdiler!$B$21:$I$21,G8655)+(F8655-INDEX(2_Girdiler!$B$20:$I$20,G8655))*(INDEX(2_Girdiler!$B$21:$I$21,G8655+1)-INDEX(2_Girdiler!$B$21:$I$21,G8655))/(INDEX(2_Girdiler!$B$20:$I$20,G8655+1)-INDEX(2_Girdiler!$B$20:$I$20,G8655)))</f>
        <v>5.79791433927538</v>
      </c>
      <c r="I8655" s="16" t="n">
        <f aca="false">H8655/2_Girdiler!$B$17</f>
        <v>2.3228823474661</v>
      </c>
      <c r="J8655" s="16" t="n">
        <f aca="false">D8655+I8655</f>
        <v>15.734516411872</v>
      </c>
    </row>
    <row r="8656" customFormat="false" ht="15" hidden="false" customHeight="false" outlineLevel="0" collapsed="false">
      <c r="A8656" s="0" t="n">
        <v>8644</v>
      </c>
      <c r="B8656" s="7" t="n">
        <v>0.110243</v>
      </c>
      <c r="C8656" s="7" t="n">
        <v>0.185209</v>
      </c>
      <c r="D8656" s="16" t="n">
        <f aca="false">LOGINV(B8656,$B$7,$C$7)</f>
        <v>6.8404463727769</v>
      </c>
      <c r="E8656" s="16" t="n">
        <f aca="false">LOGINV(C8656,$B$8,$C$8)</f>
        <v>61.2559372252322</v>
      </c>
      <c r="F8656" s="16" t="n">
        <f aca="false">$B$5/100*E8656*2_Girdiler!$B$14*2_Girdiler!$B$15*2_Girdiler!$B$16</f>
        <v>1.54119938058684</v>
      </c>
      <c r="G8656" s="16" t="n">
        <f aca="false">MIN(MATCH(F8656,2_Girdiler!$B$20:$I$20,1),7)</f>
        <v>1</v>
      </c>
      <c r="H8656" s="16" t="n">
        <f aca="false">IF(F8656&gt;=40,2_Girdiler!$I$21+(F8656-40)*(2_Girdiler!$I$21-2_Girdiler!$H$21)/(2_Girdiler!$I$20-2_Girdiler!$H$20),INDEX(2_Girdiler!$B$21:$I$21,G8656)+(F8656-INDEX(2_Girdiler!$B$20:$I$20,G8656))*(INDEX(2_Girdiler!$B$21:$I$21,G8656+1)-INDEX(2_Girdiler!$B$21:$I$21,G8656))/(INDEX(2_Girdiler!$B$20:$I$20,G8656+1)-INDEX(2_Girdiler!$B$20:$I$20,G8656)))</f>
        <v>3.39063863729105</v>
      </c>
      <c r="I8656" s="16" t="n">
        <f aca="false">H8656/2_Girdiler!$B$17</f>
        <v>1.35842894122238</v>
      </c>
      <c r="J8656" s="16" t="n">
        <f aca="false">D8656+I8656</f>
        <v>8.19887531399927</v>
      </c>
    </row>
    <row r="8657" customFormat="false" ht="15" hidden="false" customHeight="false" outlineLevel="0" collapsed="false">
      <c r="A8657" s="0" t="n">
        <v>8645</v>
      </c>
      <c r="B8657" s="7" t="n">
        <v>0.113749</v>
      </c>
      <c r="C8657" s="7" t="n">
        <v>0.165657</v>
      </c>
      <c r="D8657" s="16" t="n">
        <f aca="false">LOGINV(B8657,$B$7,$C$7)</f>
        <v>6.91099421323194</v>
      </c>
      <c r="E8657" s="16" t="n">
        <f aca="false">LOGINV(C8657,$B$8,$C$8)</f>
        <v>58.3316511012453</v>
      </c>
      <c r="F8657" s="16" t="n">
        <f aca="false">$B$5/100*E8657*2_Girdiler!$B$14*2_Girdiler!$B$15*2_Girdiler!$B$16</f>
        <v>1.46762434170733</v>
      </c>
      <c r="G8657" s="16" t="n">
        <f aca="false">MIN(MATCH(F8657,2_Girdiler!$B$20:$I$20,1),7)</f>
        <v>1</v>
      </c>
      <c r="H8657" s="16" t="n">
        <f aca="false">IF(F8657&gt;=40,2_Girdiler!$I$21+(F8657-40)*(2_Girdiler!$I$21-2_Girdiler!$H$21)/(2_Girdiler!$I$20-2_Girdiler!$H$20),INDEX(2_Girdiler!$B$21:$I$21,G8657)+(F8657-INDEX(2_Girdiler!$B$20:$I$20,G8657))*(INDEX(2_Girdiler!$B$21:$I$21,G8657+1)-INDEX(2_Girdiler!$B$21:$I$21,G8657))/(INDEX(2_Girdiler!$B$20:$I$20,G8657+1)-INDEX(2_Girdiler!$B$20:$I$20,G8657)))</f>
        <v>3.22877355175613</v>
      </c>
      <c r="I8657" s="16" t="n">
        <f aca="false">H8657/2_Girdiler!$B$17</f>
        <v>1.29357914733819</v>
      </c>
      <c r="J8657" s="16" t="n">
        <f aca="false">D8657+I8657</f>
        <v>8.20457336057013</v>
      </c>
    </row>
    <row r="8658" customFormat="false" ht="15" hidden="false" customHeight="false" outlineLevel="0" collapsed="false">
      <c r="A8658" s="0" t="n">
        <v>8646</v>
      </c>
      <c r="B8658" s="7" t="n">
        <v>0.200318</v>
      </c>
      <c r="C8658" s="7" t="n">
        <v>0.869785</v>
      </c>
      <c r="D8658" s="16" t="n">
        <f aca="false">LOGINV(B8658,$B$7,$C$7)</f>
        <v>8.47663161223558</v>
      </c>
      <c r="E8658" s="16" t="n">
        <f aca="false">LOGINV(C8658,$B$8,$C$8)</f>
        <v>225.802082106478</v>
      </c>
      <c r="F8658" s="16" t="n">
        <f aca="false">$B$5/100*E8658*2_Girdiler!$B$14*2_Girdiler!$B$15*2_Girdiler!$B$16</f>
        <v>5.68118038579899</v>
      </c>
      <c r="G8658" s="16" t="n">
        <f aca="false">MIN(MATCH(F8658,2_Girdiler!$B$20:$I$20,1),7)</f>
        <v>2</v>
      </c>
      <c r="H8658" s="16" t="n">
        <f aca="false">IF(F8658&gt;=40,2_Girdiler!$I$21+(F8658-40)*(2_Girdiler!$I$21-2_Girdiler!$H$21)/(2_Girdiler!$I$20-2_Girdiler!$H$20),INDEX(2_Girdiler!$B$21:$I$21,G8658)+(F8658-INDEX(2_Girdiler!$B$20:$I$20,G8658))*(INDEX(2_Girdiler!$B$21:$I$21,G8658+1)-INDEX(2_Girdiler!$B$21:$I$21,G8658))/(INDEX(2_Girdiler!$B$20:$I$20,G8658+1)-INDEX(2_Girdiler!$B$20:$I$20,G8658)))</f>
        <v>12.0898886172784</v>
      </c>
      <c r="I8658" s="16" t="n">
        <f aca="false">H8658/2_Girdiler!$B$17</f>
        <v>4.84370537551218</v>
      </c>
      <c r="J8658" s="16" t="n">
        <f aca="false">D8658+I8658</f>
        <v>13.3203369877478</v>
      </c>
    </row>
    <row r="8659" customFormat="false" ht="15" hidden="false" customHeight="false" outlineLevel="0" collapsed="false">
      <c r="A8659" s="0" t="n">
        <v>8647</v>
      </c>
      <c r="B8659" s="7" t="n">
        <v>0.728291</v>
      </c>
      <c r="C8659" s="7" t="n">
        <v>0.495466</v>
      </c>
      <c r="D8659" s="16" t="n">
        <f aca="false">LOGINV(B8659,$B$7,$C$7)</f>
        <v>19.0012635731431</v>
      </c>
      <c r="E8659" s="16" t="n">
        <f aca="false">LOGINV(C8659,$B$8,$C$8)</f>
        <v>108.407013360132</v>
      </c>
      <c r="F8659" s="16" t="n">
        <f aca="false">$B$5/100*E8659*2_Girdiler!$B$14*2_Girdiler!$B$15*2_Girdiler!$B$16</f>
        <v>2.72752045614092</v>
      </c>
      <c r="G8659" s="16" t="n">
        <f aca="false">MIN(MATCH(F8659,2_Girdiler!$B$20:$I$20,1),7)</f>
        <v>1</v>
      </c>
      <c r="H8659" s="16" t="n">
        <f aca="false">IF(F8659&gt;=40,2_Girdiler!$I$21+(F8659-40)*(2_Girdiler!$I$21-2_Girdiler!$H$21)/(2_Girdiler!$I$20-2_Girdiler!$H$20),INDEX(2_Girdiler!$B$21:$I$21,G8659)+(F8659-INDEX(2_Girdiler!$B$20:$I$20,G8659))*(INDEX(2_Girdiler!$B$21:$I$21,G8659+1)-INDEX(2_Girdiler!$B$21:$I$21,G8659))/(INDEX(2_Girdiler!$B$20:$I$20,G8659+1)-INDEX(2_Girdiler!$B$20:$I$20,G8659)))</f>
        <v>6.00054500351003</v>
      </c>
      <c r="I8659" s="16" t="n">
        <f aca="false">H8659/2_Girdiler!$B$17</f>
        <v>2.40406450461139</v>
      </c>
      <c r="J8659" s="16" t="n">
        <f aca="false">D8659+I8659</f>
        <v>21.4053280777545</v>
      </c>
    </row>
    <row r="8660" customFormat="false" ht="15" hidden="false" customHeight="false" outlineLevel="0" collapsed="false">
      <c r="A8660" s="0" t="n">
        <v>8648</v>
      </c>
      <c r="B8660" s="7" t="n">
        <v>0.686992</v>
      </c>
      <c r="C8660" s="7" t="n">
        <v>0.872973</v>
      </c>
      <c r="D8660" s="16" t="n">
        <f aca="false">LOGINV(B8660,$B$7,$C$7)</f>
        <v>17.7688055341064</v>
      </c>
      <c r="E8660" s="16" t="n">
        <f aca="false">LOGINV(C8660,$B$8,$C$8)</f>
        <v>228.025874036421</v>
      </c>
      <c r="F8660" s="16" t="n">
        <f aca="false">$B$5/100*E8660*2_Girdiler!$B$14*2_Girdiler!$B$15*2_Girdiler!$B$16</f>
        <v>5.73713099075636</v>
      </c>
      <c r="G8660" s="16" t="n">
        <f aca="false">MIN(MATCH(F8660,2_Girdiler!$B$20:$I$20,1),7)</f>
        <v>2</v>
      </c>
      <c r="H8660" s="16" t="n">
        <f aca="false">IF(F8660&gt;=40,2_Girdiler!$I$21+(F8660-40)*(2_Girdiler!$I$21-2_Girdiler!$H$21)/(2_Girdiler!$I$20-2_Girdiler!$H$20),INDEX(2_Girdiler!$B$21:$I$21,G8660)+(F8660-INDEX(2_Girdiler!$B$20:$I$20,G8660))*(INDEX(2_Girdiler!$B$21:$I$21,G8660+1)-INDEX(2_Girdiler!$B$21:$I$21,G8660))/(INDEX(2_Girdiler!$B$20:$I$20,G8660+1)-INDEX(2_Girdiler!$B$20:$I$20,G8660)))</f>
        <v>12.1794095852102</v>
      </c>
      <c r="I8660" s="16" t="n">
        <f aca="false">H8660/2_Girdiler!$B$17</f>
        <v>4.87957114792075</v>
      </c>
      <c r="J8660" s="16" t="n">
        <f aca="false">D8660+I8660</f>
        <v>22.6483766820272</v>
      </c>
    </row>
    <row r="8661" customFormat="false" ht="15" hidden="false" customHeight="false" outlineLevel="0" collapsed="false">
      <c r="A8661" s="0" t="n">
        <v>8649</v>
      </c>
      <c r="B8661" s="7" t="n">
        <v>0.571705</v>
      </c>
      <c r="C8661" s="7" t="n">
        <v>0.522805</v>
      </c>
      <c r="D8661" s="16" t="n">
        <f aca="false">LOGINV(B8661,$B$7,$C$7)</f>
        <v>14.977236069346</v>
      </c>
      <c r="E8661" s="16" t="n">
        <f aca="false">LOGINV(C8661,$B$8,$C$8)</f>
        <v>113.312370305944</v>
      </c>
      <c r="F8661" s="16" t="n">
        <f aca="false">$B$5/100*E8661*2_Girdiler!$B$14*2_Girdiler!$B$15*2_Girdiler!$B$16</f>
        <v>2.85093923689754</v>
      </c>
      <c r="G8661" s="16" t="n">
        <f aca="false">MIN(MATCH(F8661,2_Girdiler!$B$20:$I$20,1),7)</f>
        <v>1</v>
      </c>
      <c r="H8661" s="16" t="n">
        <f aca="false">IF(F8661&gt;=40,2_Girdiler!$I$21+(F8661-40)*(2_Girdiler!$I$21-2_Girdiler!$H$21)/(2_Girdiler!$I$20-2_Girdiler!$H$20),INDEX(2_Girdiler!$B$21:$I$21,G8661)+(F8661-INDEX(2_Girdiler!$B$20:$I$20,G8661))*(INDEX(2_Girdiler!$B$21:$I$21,G8661+1)-INDEX(2_Girdiler!$B$21:$I$21,G8661))/(INDEX(2_Girdiler!$B$20:$I$20,G8661+1)-INDEX(2_Girdiler!$B$20:$I$20,G8661)))</f>
        <v>6.2720663211746</v>
      </c>
      <c r="I8661" s="16" t="n">
        <f aca="false">H8661/2_Girdiler!$B$17</f>
        <v>2.51284708380392</v>
      </c>
      <c r="J8661" s="16" t="n">
        <f aca="false">D8661+I8661</f>
        <v>17.4900831531499</v>
      </c>
    </row>
    <row r="8662" customFormat="false" ht="15" hidden="false" customHeight="false" outlineLevel="0" collapsed="false">
      <c r="A8662" s="0" t="n">
        <v>8650</v>
      </c>
      <c r="B8662" s="7" t="n">
        <v>0.302459</v>
      </c>
      <c r="C8662" s="7" t="n">
        <v>0.942112</v>
      </c>
      <c r="D8662" s="16" t="n">
        <f aca="false">LOGINV(B8662,$B$7,$C$7)</f>
        <v>10.1495971642107</v>
      </c>
      <c r="E8662" s="16" t="n">
        <f aca="false">LOGINV(C8662,$B$8,$C$8)</f>
        <v>301.400872847215</v>
      </c>
      <c r="F8662" s="16" t="n">
        <f aca="false">$B$5/100*E8662*2_Girdiler!$B$14*2_Girdiler!$B$15*2_Girdiler!$B$16</f>
        <v>7.58324596083592</v>
      </c>
      <c r="G8662" s="16" t="n">
        <f aca="false">MIN(MATCH(F8662,2_Girdiler!$B$20:$I$20,1),7)</f>
        <v>2</v>
      </c>
      <c r="H8662" s="16" t="n">
        <f aca="false">IF(F8662&gt;=40,2_Girdiler!$I$21+(F8662-40)*(2_Girdiler!$I$21-2_Girdiler!$H$21)/(2_Girdiler!$I$20-2_Girdiler!$H$20),INDEX(2_Girdiler!$B$21:$I$21,G8662)+(F8662-INDEX(2_Girdiler!$B$20:$I$20,G8662))*(INDEX(2_Girdiler!$B$21:$I$21,G8662+1)-INDEX(2_Girdiler!$B$21:$I$21,G8662))/(INDEX(2_Girdiler!$B$20:$I$20,G8662+1)-INDEX(2_Girdiler!$B$20:$I$20,G8662)))</f>
        <v>15.1331935373375</v>
      </c>
      <c r="I8662" s="16" t="n">
        <f aca="false">H8662/2_Girdiler!$B$17</f>
        <v>6.06297818002303</v>
      </c>
      <c r="J8662" s="16" t="n">
        <f aca="false">D8662+I8662</f>
        <v>16.2125753442337</v>
      </c>
    </row>
    <row r="8663" customFormat="false" ht="15" hidden="false" customHeight="false" outlineLevel="0" collapsed="false">
      <c r="A8663" s="0" t="n">
        <v>8651</v>
      </c>
      <c r="B8663" s="7" t="n">
        <v>0.169846</v>
      </c>
      <c r="C8663" s="7" t="n">
        <v>0.05979</v>
      </c>
      <c r="D8663" s="16" t="n">
        <f aca="false">LOGINV(B8663,$B$7,$C$7)</f>
        <v>7.9534752711799</v>
      </c>
      <c r="E8663" s="16" t="n">
        <f aca="false">LOGINV(C8663,$B$8,$C$8)</f>
        <v>39.9841550303158</v>
      </c>
      <c r="F8663" s="16" t="n">
        <f aca="false">$B$5/100*E8663*2_Girdiler!$B$14*2_Girdiler!$B$15*2_Girdiler!$B$16</f>
        <v>1.00600134056275</v>
      </c>
      <c r="G8663" s="16" t="n">
        <f aca="false">MIN(MATCH(F8663,2_Girdiler!$B$20:$I$20,1),7)</f>
        <v>1</v>
      </c>
      <c r="H8663" s="16" t="n">
        <f aca="false">IF(F8663&gt;=40,2_Girdiler!$I$21+(F8663-40)*(2_Girdiler!$I$21-2_Girdiler!$H$21)/(2_Girdiler!$I$20-2_Girdiler!$H$20),INDEX(2_Girdiler!$B$21:$I$21,G8663)+(F8663-INDEX(2_Girdiler!$B$20:$I$20,G8663))*(INDEX(2_Girdiler!$B$21:$I$21,G8663+1)-INDEX(2_Girdiler!$B$21:$I$21,G8663))/(INDEX(2_Girdiler!$B$20:$I$20,G8663+1)-INDEX(2_Girdiler!$B$20:$I$20,G8663)))</f>
        <v>2.21320294923804</v>
      </c>
      <c r="I8663" s="16" t="n">
        <f aca="false">H8663/2_Girdiler!$B$17</f>
        <v>0.886699899534472</v>
      </c>
      <c r="J8663" s="16" t="n">
        <f aca="false">D8663+I8663</f>
        <v>8.84017517071437</v>
      </c>
    </row>
    <row r="8664" customFormat="false" ht="15" hidden="false" customHeight="false" outlineLevel="0" collapsed="false">
      <c r="A8664" s="0" t="n">
        <v>8652</v>
      </c>
      <c r="B8664" s="7" t="n">
        <v>0.497489</v>
      </c>
      <c r="C8664" s="7" t="n">
        <v>0.942771</v>
      </c>
      <c r="D8664" s="16" t="n">
        <f aca="false">LOGINV(B8664,$B$7,$C$7)</f>
        <v>13.4946272020465</v>
      </c>
      <c r="E8664" s="16" t="n">
        <f aca="false">LOGINV(C8664,$B$8,$C$8)</f>
        <v>302.514898957334</v>
      </c>
      <c r="F8664" s="16" t="n">
        <f aca="false">$B$5/100*E8664*2_Girdiler!$B$14*2_Girdiler!$B$15*2_Girdiler!$B$16</f>
        <v>7.61127485776653</v>
      </c>
      <c r="G8664" s="16" t="n">
        <f aca="false">MIN(MATCH(F8664,2_Girdiler!$B$20:$I$20,1),7)</f>
        <v>2</v>
      </c>
      <c r="H8664" s="16" t="n">
        <f aca="false">IF(F8664&gt;=40,2_Girdiler!$I$21+(F8664-40)*(2_Girdiler!$I$21-2_Girdiler!$H$21)/(2_Girdiler!$I$20-2_Girdiler!$H$20),INDEX(2_Girdiler!$B$21:$I$21,G8664)+(F8664-INDEX(2_Girdiler!$B$20:$I$20,G8664))*(INDEX(2_Girdiler!$B$21:$I$21,G8664+1)-INDEX(2_Girdiler!$B$21:$I$21,G8664))/(INDEX(2_Girdiler!$B$20:$I$20,G8664+1)-INDEX(2_Girdiler!$B$20:$I$20,G8664)))</f>
        <v>15.1780397724264</v>
      </c>
      <c r="I8664" s="16" t="n">
        <f aca="false">H8664/2_Girdiler!$B$17</f>
        <v>6.08094542164521</v>
      </c>
      <c r="J8664" s="16" t="n">
        <f aca="false">D8664+I8664</f>
        <v>19.5755726236918</v>
      </c>
    </row>
    <row r="8665" customFormat="false" ht="15" hidden="false" customHeight="false" outlineLevel="0" collapsed="false">
      <c r="A8665" s="0" t="n">
        <v>8653</v>
      </c>
      <c r="B8665" s="7" t="n">
        <v>0.8774</v>
      </c>
      <c r="C8665" s="7" t="n">
        <v>0.613729</v>
      </c>
      <c r="D8665" s="16" t="n">
        <f aca="false">LOGINV(B8665,$B$7,$C$7)</f>
        <v>25.8819928128363</v>
      </c>
      <c r="E8665" s="16" t="n">
        <f aca="false">LOGINV(C8665,$B$8,$C$8)</f>
        <v>131.6058927835</v>
      </c>
      <c r="F8665" s="16" t="n">
        <f aca="false">$B$5/100*E8665*2_Girdiler!$B$14*2_Girdiler!$B$15*2_Girdiler!$B$16</f>
        <v>3.31120426243285</v>
      </c>
      <c r="G8665" s="16" t="n">
        <f aca="false">MIN(MATCH(F8665,2_Girdiler!$B$20:$I$20,1),7)</f>
        <v>1</v>
      </c>
      <c r="H8665" s="16" t="n">
        <f aca="false">IF(F8665&gt;=40,2_Girdiler!$I$21+(F8665-40)*(2_Girdiler!$I$21-2_Girdiler!$H$21)/(2_Girdiler!$I$20-2_Girdiler!$H$20),INDEX(2_Girdiler!$B$21:$I$21,G8665)+(F8665-INDEX(2_Girdiler!$B$20:$I$20,G8665))*(INDEX(2_Girdiler!$B$21:$I$21,G8665+1)-INDEX(2_Girdiler!$B$21:$I$21,G8665))/(INDEX(2_Girdiler!$B$20:$I$20,G8665+1)-INDEX(2_Girdiler!$B$20:$I$20,G8665)))</f>
        <v>7.28464937735227</v>
      </c>
      <c r="I8665" s="16" t="n">
        <f aca="false">H8665/2_Girdiler!$B$17</f>
        <v>2.91852939797767</v>
      </c>
      <c r="J8665" s="16" t="n">
        <f aca="false">D8665+I8665</f>
        <v>28.800522210814</v>
      </c>
    </row>
    <row r="8666" customFormat="false" ht="15" hidden="false" customHeight="false" outlineLevel="0" collapsed="false">
      <c r="A8666" s="0" t="n">
        <v>8654</v>
      </c>
      <c r="B8666" s="7" t="n">
        <v>0.354535</v>
      </c>
      <c r="C8666" s="7" t="n">
        <v>0.973691</v>
      </c>
      <c r="D8666" s="16" t="n">
        <f aca="false">LOGINV(B8666,$B$7,$C$7)</f>
        <v>10.9992935740488</v>
      </c>
      <c r="E8666" s="16" t="n">
        <f aca="false">LOGINV(C8666,$B$8,$C$8)</f>
        <v>381.547627269227</v>
      </c>
      <c r="F8666" s="16" t="n">
        <f aca="false">$B$5/100*E8666*2_Girdiler!$B$14*2_Girdiler!$B$15*2_Girdiler!$B$16</f>
        <v>9.59973830209376</v>
      </c>
      <c r="G8666" s="16" t="n">
        <f aca="false">MIN(MATCH(F8666,2_Girdiler!$B$20:$I$20,1),7)</f>
        <v>2</v>
      </c>
      <c r="H8666" s="16" t="n">
        <f aca="false">IF(F8666&gt;=40,2_Girdiler!$I$21+(F8666-40)*(2_Girdiler!$I$21-2_Girdiler!$H$21)/(2_Girdiler!$I$20-2_Girdiler!$H$20),INDEX(2_Girdiler!$B$21:$I$21,G8666)+(F8666-INDEX(2_Girdiler!$B$20:$I$20,G8666))*(INDEX(2_Girdiler!$B$21:$I$21,G8666+1)-INDEX(2_Girdiler!$B$21:$I$21,G8666))/(INDEX(2_Girdiler!$B$20:$I$20,G8666+1)-INDEX(2_Girdiler!$B$20:$I$20,G8666)))</f>
        <v>18.35958128335</v>
      </c>
      <c r="I8666" s="16" t="n">
        <f aca="false">H8666/2_Girdiler!$B$17</f>
        <v>7.35560147570113</v>
      </c>
      <c r="J8666" s="16" t="n">
        <f aca="false">D8666+I8666</f>
        <v>18.35489504975</v>
      </c>
    </row>
    <row r="8667" customFormat="false" ht="15" hidden="false" customHeight="false" outlineLevel="0" collapsed="false">
      <c r="A8667" s="0" t="n">
        <v>8655</v>
      </c>
      <c r="B8667" s="7" t="n">
        <v>0.823893</v>
      </c>
      <c r="C8667" s="7" t="n">
        <v>0.760755</v>
      </c>
      <c r="D8667" s="16" t="n">
        <f aca="false">LOGINV(B8667,$B$7,$C$7)</f>
        <v>22.7451317724941</v>
      </c>
      <c r="E8667" s="16" t="n">
        <f aca="false">LOGINV(C8667,$B$8,$C$8)</f>
        <v>172.555066908901</v>
      </c>
      <c r="F8667" s="16" t="n">
        <f aca="false">$B$5/100*E8667*2_Girdiler!$B$14*2_Girdiler!$B$15*2_Girdiler!$B$16</f>
        <v>4.34148548342795</v>
      </c>
      <c r="G8667" s="16" t="n">
        <f aca="false">MIN(MATCH(F8667,2_Girdiler!$B$20:$I$20,1),7)</f>
        <v>1</v>
      </c>
      <c r="H8667" s="16" t="n">
        <f aca="false">IF(F8667&gt;=40,2_Girdiler!$I$21+(F8667-40)*(2_Girdiler!$I$21-2_Girdiler!$H$21)/(2_Girdiler!$I$20-2_Girdiler!$H$20),INDEX(2_Girdiler!$B$21:$I$21,G8667)+(F8667-INDEX(2_Girdiler!$B$20:$I$20,G8667))*(INDEX(2_Girdiler!$B$21:$I$21,G8667+1)-INDEX(2_Girdiler!$B$21:$I$21,G8667))/(INDEX(2_Girdiler!$B$20:$I$20,G8667+1)-INDEX(2_Girdiler!$B$20:$I$20,G8667)))</f>
        <v>9.55126806354148</v>
      </c>
      <c r="I8667" s="16" t="n">
        <f aca="false">H8667/2_Girdiler!$B$17</f>
        <v>3.82662983314963</v>
      </c>
      <c r="J8667" s="16" t="n">
        <f aca="false">D8667+I8667</f>
        <v>26.5717616056437</v>
      </c>
    </row>
    <row r="8668" customFormat="false" ht="15" hidden="false" customHeight="false" outlineLevel="0" collapsed="false">
      <c r="A8668" s="0" t="n">
        <v>8656</v>
      </c>
      <c r="B8668" s="7" t="n">
        <v>0.861495</v>
      </c>
      <c r="C8668" s="7" t="n">
        <v>0.457933</v>
      </c>
      <c r="D8668" s="16" t="n">
        <f aca="false">LOGINV(B8668,$B$7,$C$7)</f>
        <v>24.8219319418353</v>
      </c>
      <c r="E8668" s="16" t="n">
        <f aca="false">LOGINV(C8668,$B$8,$C$8)</f>
        <v>102.006531992484</v>
      </c>
      <c r="F8668" s="16" t="n">
        <f aca="false">$B$5/100*E8668*2_Girdiler!$B$14*2_Girdiler!$B$15*2_Girdiler!$B$16</f>
        <v>2.5664843449309</v>
      </c>
      <c r="G8668" s="16" t="n">
        <f aca="false">MIN(MATCH(F8668,2_Girdiler!$B$20:$I$20,1),7)</f>
        <v>1</v>
      </c>
      <c r="H8668" s="16" t="n">
        <f aca="false">IF(F8668&gt;=40,2_Girdiler!$I$21+(F8668-40)*(2_Girdiler!$I$21-2_Girdiler!$H$21)/(2_Girdiler!$I$20-2_Girdiler!$H$20),INDEX(2_Girdiler!$B$21:$I$21,G8668)+(F8668-INDEX(2_Girdiler!$B$20:$I$20,G8668))*(INDEX(2_Girdiler!$B$21:$I$21,G8668+1)-INDEX(2_Girdiler!$B$21:$I$21,G8668))/(INDEX(2_Girdiler!$B$20:$I$20,G8668+1)-INDEX(2_Girdiler!$B$20:$I$20,G8668)))</f>
        <v>5.64626555884798</v>
      </c>
      <c r="I8668" s="16" t="n">
        <f aca="false">H8668/2_Girdiler!$B$17</f>
        <v>2.26212562453846</v>
      </c>
      <c r="J8668" s="16" t="n">
        <f aca="false">D8668+I8668</f>
        <v>27.0840575663737</v>
      </c>
    </row>
    <row r="8669" customFormat="false" ht="15" hidden="false" customHeight="false" outlineLevel="0" collapsed="false">
      <c r="A8669" s="0" t="n">
        <v>8657</v>
      </c>
      <c r="B8669" s="7" t="n">
        <v>0.789015</v>
      </c>
      <c r="C8669" s="7" t="n">
        <v>0.142317</v>
      </c>
      <c r="D8669" s="16" t="n">
        <f aca="false">LOGINV(B8669,$B$7,$C$7)</f>
        <v>21.187190257203</v>
      </c>
      <c r="E8669" s="16" t="n">
        <f aca="false">LOGINV(C8669,$B$8,$C$8)</f>
        <v>54.7383834098752</v>
      </c>
      <c r="F8669" s="16" t="n">
        <f aca="false">$B$5/100*E8669*2_Girdiler!$B$14*2_Girdiler!$B$15*2_Girdiler!$B$16</f>
        <v>1.37721772659246</v>
      </c>
      <c r="G8669" s="16" t="n">
        <f aca="false">MIN(MATCH(F8669,2_Girdiler!$B$20:$I$20,1),7)</f>
        <v>1</v>
      </c>
      <c r="H8669" s="16" t="n">
        <f aca="false">IF(F8669&gt;=40,2_Girdiler!$I$21+(F8669-40)*(2_Girdiler!$I$21-2_Girdiler!$H$21)/(2_Girdiler!$I$20-2_Girdiler!$H$20),INDEX(2_Girdiler!$B$21:$I$21,G8669)+(F8669-INDEX(2_Girdiler!$B$20:$I$20,G8669))*(INDEX(2_Girdiler!$B$21:$I$21,G8669+1)-INDEX(2_Girdiler!$B$21:$I$21,G8669))/(INDEX(2_Girdiler!$B$20:$I$20,G8669+1)-INDEX(2_Girdiler!$B$20:$I$20,G8669)))</f>
        <v>3.02987899850341</v>
      </c>
      <c r="I8669" s="16" t="n">
        <f aca="false">H8669/2_Girdiler!$B$17</f>
        <v>1.21389382952861</v>
      </c>
      <c r="J8669" s="16" t="n">
        <f aca="false">D8669+I8669</f>
        <v>22.4010840867316</v>
      </c>
    </row>
    <row r="8670" customFormat="false" ht="15" hidden="false" customHeight="false" outlineLevel="0" collapsed="false">
      <c r="A8670" s="0" t="n">
        <v>8658</v>
      </c>
      <c r="B8670" s="7" t="n">
        <v>0.837861</v>
      </c>
      <c r="C8670" s="7" t="n">
        <v>0.248865</v>
      </c>
      <c r="D8670" s="16" t="n">
        <f aca="false">LOGINV(B8670,$B$7,$C$7)</f>
        <v>23.4584752610287</v>
      </c>
      <c r="E8670" s="16" t="n">
        <f aca="false">LOGINV(C8670,$B$8,$C$8)</f>
        <v>70.4947084237708</v>
      </c>
      <c r="F8670" s="16" t="n">
        <f aca="false">$B$5/100*E8670*2_Girdiler!$B$14*2_Girdiler!$B$15*2_Girdiler!$B$16</f>
        <v>1.77364686394207</v>
      </c>
      <c r="G8670" s="16" t="n">
        <f aca="false">MIN(MATCH(F8670,2_Girdiler!$B$20:$I$20,1),7)</f>
        <v>1</v>
      </c>
      <c r="H8670" s="16" t="n">
        <f aca="false">IF(F8670&gt;=40,2_Girdiler!$I$21+(F8670-40)*(2_Girdiler!$I$21-2_Girdiler!$H$21)/(2_Girdiler!$I$20-2_Girdiler!$H$20),INDEX(2_Girdiler!$B$21:$I$21,G8670)+(F8670-INDEX(2_Girdiler!$B$20:$I$20,G8670))*(INDEX(2_Girdiler!$B$21:$I$21,G8670+1)-INDEX(2_Girdiler!$B$21:$I$21,G8670))/(INDEX(2_Girdiler!$B$20:$I$20,G8670+1)-INDEX(2_Girdiler!$B$20:$I$20,G8670)))</f>
        <v>3.90202310067256</v>
      </c>
      <c r="I8670" s="16" t="n">
        <f aca="false">H8670/2_Girdiler!$B$17</f>
        <v>1.56331053712843</v>
      </c>
      <c r="J8670" s="16" t="n">
        <f aca="false">D8670+I8670</f>
        <v>25.0217857981571</v>
      </c>
    </row>
    <row r="8671" customFormat="false" ht="15" hidden="false" customHeight="false" outlineLevel="0" collapsed="false">
      <c r="A8671" s="0" t="n">
        <v>8659</v>
      </c>
      <c r="B8671" s="7" t="n">
        <v>0.648765</v>
      </c>
      <c r="C8671" s="7" t="n">
        <v>0.348457</v>
      </c>
      <c r="D8671" s="16" t="n">
        <f aca="false">LOGINV(B8671,$B$7,$C$7)</f>
        <v>16.7553952479637</v>
      </c>
      <c r="E8671" s="16" t="n">
        <f aca="false">LOGINV(C8671,$B$8,$C$8)</f>
        <v>84.9288249880877</v>
      </c>
      <c r="F8671" s="16" t="n">
        <f aca="false">$B$5/100*E8671*2_Girdiler!$B$14*2_Girdiler!$B$15*2_Girdiler!$B$16</f>
        <v>2.13680923670029</v>
      </c>
      <c r="G8671" s="16" t="n">
        <f aca="false">MIN(MATCH(F8671,2_Girdiler!$B$20:$I$20,1),7)</f>
        <v>1</v>
      </c>
      <c r="H8671" s="16" t="n">
        <f aca="false">IF(F8671&gt;=40,2_Girdiler!$I$21+(F8671-40)*(2_Girdiler!$I$21-2_Girdiler!$H$21)/(2_Girdiler!$I$20-2_Girdiler!$H$20),INDEX(2_Girdiler!$B$21:$I$21,G8671)+(F8671-INDEX(2_Girdiler!$B$20:$I$20,G8671))*(INDEX(2_Girdiler!$B$21:$I$21,G8671+1)-INDEX(2_Girdiler!$B$21:$I$21,G8671))/(INDEX(2_Girdiler!$B$20:$I$20,G8671+1)-INDEX(2_Girdiler!$B$20:$I$20,G8671)))</f>
        <v>4.70098032074063</v>
      </c>
      <c r="I8671" s="16" t="n">
        <f aca="false">H8671/2_Girdiler!$B$17</f>
        <v>1.8834055772198</v>
      </c>
      <c r="J8671" s="16" t="n">
        <f aca="false">D8671+I8671</f>
        <v>18.6388008251835</v>
      </c>
    </row>
    <row r="8672" customFormat="false" ht="15" hidden="false" customHeight="false" outlineLevel="0" collapsed="false">
      <c r="A8672" s="0" t="n">
        <v>8660</v>
      </c>
      <c r="B8672" s="7" t="n">
        <v>0.769853</v>
      </c>
      <c r="C8672" s="7" t="n">
        <v>0.479461</v>
      </c>
      <c r="D8672" s="16" t="n">
        <f aca="false">LOGINV(B8672,$B$7,$C$7)</f>
        <v>20.437336269756</v>
      </c>
      <c r="E8672" s="16" t="n">
        <f aca="false">LOGINV(C8672,$B$8,$C$8)</f>
        <v>105.634149343052</v>
      </c>
      <c r="F8672" s="16" t="n">
        <f aca="false">$B$5/100*E8672*2_Girdiler!$B$14*2_Girdiler!$B$15*2_Girdiler!$B$16</f>
        <v>2.65775519747119</v>
      </c>
      <c r="G8672" s="16" t="n">
        <f aca="false">MIN(MATCH(F8672,2_Girdiler!$B$20:$I$20,1),7)</f>
        <v>1</v>
      </c>
      <c r="H8672" s="16" t="n">
        <f aca="false">IF(F8672&gt;=40,2_Girdiler!$I$21+(F8672-40)*(2_Girdiler!$I$21-2_Girdiler!$H$21)/(2_Girdiler!$I$20-2_Girdiler!$H$20),INDEX(2_Girdiler!$B$21:$I$21,G8672)+(F8672-INDEX(2_Girdiler!$B$20:$I$20,G8672))*(INDEX(2_Girdiler!$B$21:$I$21,G8672+1)-INDEX(2_Girdiler!$B$21:$I$21,G8672))/(INDEX(2_Girdiler!$B$20:$I$20,G8672+1)-INDEX(2_Girdiler!$B$20:$I$20,G8672)))</f>
        <v>5.84706143443662</v>
      </c>
      <c r="I8672" s="16" t="n">
        <f aca="false">H8672/2_Girdiler!$B$17</f>
        <v>2.34257269007877</v>
      </c>
      <c r="J8672" s="16" t="n">
        <f aca="false">D8672+I8672</f>
        <v>22.7799089598348</v>
      </c>
    </row>
    <row r="8673" customFormat="false" ht="15" hidden="false" customHeight="false" outlineLevel="0" collapsed="false">
      <c r="A8673" s="0" t="n">
        <v>8661</v>
      </c>
      <c r="B8673" s="7" t="n">
        <v>0.656965</v>
      </c>
      <c r="C8673" s="7" t="n">
        <v>0.445825</v>
      </c>
      <c r="D8673" s="16" t="n">
        <f aca="false">LOGINV(B8673,$B$7,$C$7)</f>
        <v>16.9640735164703</v>
      </c>
      <c r="E8673" s="16" t="n">
        <f aca="false">LOGINV(C8673,$B$8,$C$8)</f>
        <v>100.013105167674</v>
      </c>
      <c r="F8673" s="16" t="n">
        <f aca="false">$B$5/100*E8673*2_Girdiler!$B$14*2_Girdiler!$B$15*2_Girdiler!$B$16</f>
        <v>2.51632972601867</v>
      </c>
      <c r="G8673" s="16" t="n">
        <f aca="false">MIN(MATCH(F8673,2_Girdiler!$B$20:$I$20,1),7)</f>
        <v>1</v>
      </c>
      <c r="H8673" s="16" t="n">
        <f aca="false">IF(F8673&gt;=40,2_Girdiler!$I$21+(F8673-40)*(2_Girdiler!$I$21-2_Girdiler!$H$21)/(2_Girdiler!$I$20-2_Girdiler!$H$20),INDEX(2_Girdiler!$B$21:$I$21,G8673)+(F8673-INDEX(2_Girdiler!$B$20:$I$20,G8673))*(INDEX(2_Girdiler!$B$21:$I$21,G8673+1)-INDEX(2_Girdiler!$B$21:$I$21,G8673))/(INDEX(2_Girdiler!$B$20:$I$20,G8673+1)-INDEX(2_Girdiler!$B$20:$I$20,G8673)))</f>
        <v>5.53592539724107</v>
      </c>
      <c r="I8673" s="16" t="n">
        <f aca="false">H8673/2_Girdiler!$B$17</f>
        <v>2.21791882902287</v>
      </c>
      <c r="J8673" s="16" t="n">
        <f aca="false">D8673+I8673</f>
        <v>19.1819923454931</v>
      </c>
    </row>
    <row r="8674" customFormat="false" ht="15" hidden="false" customHeight="false" outlineLevel="0" collapsed="false">
      <c r="A8674" s="0" t="n">
        <v>8662</v>
      </c>
      <c r="B8674" s="7" t="n">
        <v>0.576067</v>
      </c>
      <c r="C8674" s="7" t="n">
        <v>0.144754</v>
      </c>
      <c r="D8674" s="16" t="n">
        <f aca="false">LOGINV(B8674,$B$7,$C$7)</f>
        <v>15.0704023338922</v>
      </c>
      <c r="E8674" s="16" t="n">
        <f aca="false">LOGINV(C8674,$B$8,$C$8)</f>
        <v>55.1201034457481</v>
      </c>
      <c r="F8674" s="16" t="n">
        <f aca="false">$B$5/100*E8674*2_Girdiler!$B$14*2_Girdiler!$B$15*2_Girdiler!$B$16</f>
        <v>1.38682180269502</v>
      </c>
      <c r="G8674" s="16" t="n">
        <f aca="false">MIN(MATCH(F8674,2_Girdiler!$B$20:$I$20,1),7)</f>
        <v>1</v>
      </c>
      <c r="H8674" s="16" t="n">
        <f aca="false">IF(F8674&gt;=40,2_Girdiler!$I$21+(F8674-40)*(2_Girdiler!$I$21-2_Girdiler!$H$21)/(2_Girdiler!$I$20-2_Girdiler!$H$20),INDEX(2_Girdiler!$B$21:$I$21,G8674)+(F8674-INDEX(2_Girdiler!$B$20:$I$20,G8674))*(INDEX(2_Girdiler!$B$21:$I$21,G8674+1)-INDEX(2_Girdiler!$B$21:$I$21,G8674))/(INDEX(2_Girdiler!$B$20:$I$20,G8674+1)-INDEX(2_Girdiler!$B$20:$I$20,G8674)))</f>
        <v>3.05100796592905</v>
      </c>
      <c r="I8674" s="16" t="n">
        <f aca="false">H8674/2_Girdiler!$B$17</f>
        <v>1.22235896070875</v>
      </c>
      <c r="J8674" s="16" t="n">
        <f aca="false">D8674+I8674</f>
        <v>16.292761294601</v>
      </c>
    </row>
    <row r="8675" customFormat="false" ht="15" hidden="false" customHeight="false" outlineLevel="0" collapsed="false">
      <c r="A8675" s="0" t="n">
        <v>8663</v>
      </c>
      <c r="B8675" s="7" t="n">
        <v>0.341254</v>
      </c>
      <c r="C8675" s="7" t="n">
        <v>0.115404</v>
      </c>
      <c r="D8675" s="16" t="n">
        <f aca="false">LOGINV(B8675,$B$7,$C$7)</f>
        <v>10.7811512183276</v>
      </c>
      <c r="E8675" s="16" t="n">
        <f aca="false">LOGINV(C8675,$B$8,$C$8)</f>
        <v>50.3873078805186</v>
      </c>
      <c r="F8675" s="16" t="n">
        <f aca="false">$B$5/100*E8675*2_Girdiler!$B$14*2_Girdiler!$B$15*2_Girdiler!$B$16</f>
        <v>1.26774466627385</v>
      </c>
      <c r="G8675" s="16" t="n">
        <f aca="false">MIN(MATCH(F8675,2_Girdiler!$B$20:$I$20,1),7)</f>
        <v>1</v>
      </c>
      <c r="H8675" s="16" t="n">
        <f aca="false">IF(F8675&gt;=40,2_Girdiler!$I$21+(F8675-40)*(2_Girdiler!$I$21-2_Girdiler!$H$21)/(2_Girdiler!$I$20-2_Girdiler!$H$20),INDEX(2_Girdiler!$B$21:$I$21,G8675)+(F8675-INDEX(2_Girdiler!$B$20:$I$20,G8675))*(INDEX(2_Girdiler!$B$21:$I$21,G8675+1)-INDEX(2_Girdiler!$B$21:$I$21,G8675))/(INDEX(2_Girdiler!$B$20:$I$20,G8675+1)-INDEX(2_Girdiler!$B$20:$I$20,G8675)))</f>
        <v>2.78903826580247</v>
      </c>
      <c r="I8675" s="16" t="n">
        <f aca="false">H8675/2_Girdiler!$B$17</f>
        <v>1.11740315136317</v>
      </c>
      <c r="J8675" s="16" t="n">
        <f aca="false">D8675+I8675</f>
        <v>11.8985543696908</v>
      </c>
    </row>
    <row r="8676" customFormat="false" ht="15" hidden="false" customHeight="false" outlineLevel="0" collapsed="false">
      <c r="A8676" s="0" t="n">
        <v>8664</v>
      </c>
      <c r="B8676" s="7" t="n">
        <v>0.852779</v>
      </c>
      <c r="C8676" s="7" t="n">
        <v>0.734202</v>
      </c>
      <c r="D8676" s="16" t="n">
        <f aca="false">LOGINV(B8676,$B$7,$C$7)</f>
        <v>24.2931182840825</v>
      </c>
      <c r="E8676" s="16" t="n">
        <f aca="false">LOGINV(C8676,$B$8,$C$8)</f>
        <v>163.536386690452</v>
      </c>
      <c r="F8676" s="16" t="n">
        <f aca="false">$B$5/100*E8676*2_Girdiler!$B$14*2_Girdiler!$B$15*2_Girdiler!$B$16</f>
        <v>4.11457548913177</v>
      </c>
      <c r="G8676" s="16" t="n">
        <f aca="false">MIN(MATCH(F8676,2_Girdiler!$B$20:$I$20,1),7)</f>
        <v>1</v>
      </c>
      <c r="H8676" s="16" t="n">
        <f aca="false">IF(F8676&gt;=40,2_Girdiler!$I$21+(F8676-40)*(2_Girdiler!$I$21-2_Girdiler!$H$21)/(2_Girdiler!$I$20-2_Girdiler!$H$20),INDEX(2_Girdiler!$B$21:$I$21,G8676)+(F8676-INDEX(2_Girdiler!$B$20:$I$20,G8676))*(INDEX(2_Girdiler!$B$21:$I$21,G8676+1)-INDEX(2_Girdiler!$B$21:$I$21,G8676))/(INDEX(2_Girdiler!$B$20:$I$20,G8676+1)-INDEX(2_Girdiler!$B$20:$I$20,G8676)))</f>
        <v>9.0520660760899</v>
      </c>
      <c r="I8676" s="16" t="n">
        <f aca="false">H8676/2_Girdiler!$B$17</f>
        <v>3.62662903689499</v>
      </c>
      <c r="J8676" s="16" t="n">
        <f aca="false">D8676+I8676</f>
        <v>27.9197473209775</v>
      </c>
    </row>
    <row r="8677" customFormat="false" ht="15" hidden="false" customHeight="false" outlineLevel="0" collapsed="false">
      <c r="A8677" s="0" t="n">
        <v>8665</v>
      </c>
      <c r="B8677" s="7" t="n">
        <v>0.362851</v>
      </c>
      <c r="C8677" s="7" t="n">
        <v>0.093681</v>
      </c>
      <c r="D8677" s="16" t="n">
        <f aca="false">LOGINV(B8677,$B$7,$C$7)</f>
        <v>11.1366006421846</v>
      </c>
      <c r="E8677" s="16" t="n">
        <f aca="false">LOGINV(C8677,$B$8,$C$8)</f>
        <v>46.6273321376006</v>
      </c>
      <c r="F8677" s="16" t="n">
        <f aca="false">$B$5/100*E8677*2_Girdiler!$B$14*2_Girdiler!$B$15*2_Girdiler!$B$16</f>
        <v>1.17314367658203</v>
      </c>
      <c r="G8677" s="16" t="n">
        <f aca="false">MIN(MATCH(F8677,2_Girdiler!$B$20:$I$20,1),7)</f>
        <v>1</v>
      </c>
      <c r="H8677" s="16" t="n">
        <f aca="false">IF(F8677&gt;=40,2_Girdiler!$I$21+(F8677-40)*(2_Girdiler!$I$21-2_Girdiler!$H$21)/(2_Girdiler!$I$20-2_Girdiler!$H$20),INDEX(2_Girdiler!$B$21:$I$21,G8677)+(F8677-INDEX(2_Girdiler!$B$20:$I$20,G8677))*(INDEX(2_Girdiler!$B$21:$I$21,G8677+1)-INDEX(2_Girdiler!$B$21:$I$21,G8677))/(INDEX(2_Girdiler!$B$20:$I$20,G8677+1)-INDEX(2_Girdiler!$B$20:$I$20,G8677)))</f>
        <v>2.58091608848047</v>
      </c>
      <c r="I8677" s="16" t="n">
        <f aca="false">H8677/2_Girdiler!$B$17</f>
        <v>1.03402086878224</v>
      </c>
      <c r="J8677" s="16" t="n">
        <f aca="false">D8677+I8677</f>
        <v>12.1706215109668</v>
      </c>
    </row>
    <row r="8678" customFormat="false" ht="15" hidden="false" customHeight="false" outlineLevel="0" collapsed="false">
      <c r="A8678" s="0" t="n">
        <v>8666</v>
      </c>
      <c r="B8678" s="7" t="n">
        <v>0.395341</v>
      </c>
      <c r="C8678" s="7" t="n">
        <v>0.05492</v>
      </c>
      <c r="D8678" s="16" t="n">
        <f aca="false">LOGINV(B8678,$B$7,$C$7)</f>
        <v>11.679697143253</v>
      </c>
      <c r="E8678" s="16" t="n">
        <f aca="false">LOGINV(C8678,$B$8,$C$8)</f>
        <v>38.9053183295028</v>
      </c>
      <c r="F8678" s="16" t="n">
        <f aca="false">$B$5/100*E8678*2_Girdiler!$B$14*2_Girdiler!$B$15*2_Girdiler!$B$16</f>
        <v>0.978857809170292</v>
      </c>
      <c r="G8678" s="16" t="n">
        <f aca="false">MIN(MATCH(F8678,2_Girdiler!$B$20:$I$20,1),7)</f>
        <v>1</v>
      </c>
      <c r="H8678" s="16" t="n">
        <f aca="false">IF(F8678&gt;=40,2_Girdiler!$I$21+(F8678-40)*(2_Girdiler!$I$21-2_Girdiler!$H$21)/(2_Girdiler!$I$20-2_Girdiler!$H$20),INDEX(2_Girdiler!$B$21:$I$21,G8678)+(F8678-INDEX(2_Girdiler!$B$20:$I$20,G8678))*(INDEX(2_Girdiler!$B$21:$I$21,G8678+1)-INDEX(2_Girdiler!$B$21:$I$21,G8678))/(INDEX(2_Girdiler!$B$20:$I$20,G8678+1)-INDEX(2_Girdiler!$B$20:$I$20,G8678)))</f>
        <v>2.15348718017464</v>
      </c>
      <c r="I8678" s="16" t="n">
        <f aca="false">H8678/2_Girdiler!$B$17</f>
        <v>0.862775312569968</v>
      </c>
      <c r="J8678" s="16" t="n">
        <f aca="false">D8678+I8678</f>
        <v>12.542472455823</v>
      </c>
    </row>
    <row r="8679" customFormat="false" ht="15" hidden="false" customHeight="false" outlineLevel="0" collapsed="false">
      <c r="A8679" s="0" t="n">
        <v>8667</v>
      </c>
      <c r="B8679" s="7" t="n">
        <v>0.737516</v>
      </c>
      <c r="C8679" s="7" t="n">
        <v>0.098381</v>
      </c>
      <c r="D8679" s="16" t="n">
        <f aca="false">LOGINV(B8679,$B$7,$C$7)</f>
        <v>19.3007234553552</v>
      </c>
      <c r="E8679" s="16" t="n">
        <f aca="false">LOGINV(C8679,$B$8,$C$8)</f>
        <v>47.4652167819506</v>
      </c>
      <c r="F8679" s="16" t="n">
        <f aca="false">$B$5/100*E8679*2_Girdiler!$B$14*2_Girdiler!$B$15*2_Girdiler!$B$16</f>
        <v>1.19422485423388</v>
      </c>
      <c r="G8679" s="16" t="n">
        <f aca="false">MIN(MATCH(F8679,2_Girdiler!$B$20:$I$20,1),7)</f>
        <v>1</v>
      </c>
      <c r="H8679" s="16" t="n">
        <f aca="false">IF(F8679&gt;=40,2_Girdiler!$I$21+(F8679-40)*(2_Girdiler!$I$21-2_Girdiler!$H$21)/(2_Girdiler!$I$20-2_Girdiler!$H$20),INDEX(2_Girdiler!$B$21:$I$21,G8679)+(F8679-INDEX(2_Girdiler!$B$20:$I$20,G8679))*(INDEX(2_Girdiler!$B$21:$I$21,G8679+1)-INDEX(2_Girdiler!$B$21:$I$21,G8679))/(INDEX(2_Girdiler!$B$20:$I$20,G8679+1)-INDEX(2_Girdiler!$B$20:$I$20,G8679)))</f>
        <v>2.62729467931453</v>
      </c>
      <c r="I8679" s="16" t="n">
        <f aca="false">H8679/2_Girdiler!$B$17</f>
        <v>1.05260203498178</v>
      </c>
      <c r="J8679" s="16" t="n">
        <f aca="false">D8679+I8679</f>
        <v>20.3533254903369</v>
      </c>
    </row>
    <row r="8680" customFormat="false" ht="15" hidden="false" customHeight="false" outlineLevel="0" collapsed="false">
      <c r="A8680" s="0" t="n">
        <v>8668</v>
      </c>
      <c r="B8680" s="7" t="n">
        <v>0.886777</v>
      </c>
      <c r="C8680" s="7" t="n">
        <v>0.047021</v>
      </c>
      <c r="D8680" s="16" t="n">
        <f aca="false">LOGINV(B8680,$B$7,$C$7)</f>
        <v>26.5760735580354</v>
      </c>
      <c r="E8680" s="16" t="n">
        <f aca="false">LOGINV(C8680,$B$8,$C$8)</f>
        <v>37.053803438934</v>
      </c>
      <c r="F8680" s="16" t="n">
        <f aca="false">$B$5/100*E8680*2_Girdiler!$B$14*2_Girdiler!$B$15*2_Girdiler!$B$16</f>
        <v>0.93227369452358</v>
      </c>
      <c r="G8680" s="16" t="n">
        <f aca="false">MIN(MATCH(F8680,2_Girdiler!$B$20:$I$20,1),7)</f>
        <v>1</v>
      </c>
      <c r="H8680" s="16" t="n">
        <f aca="false">IF(F8680&gt;=40,2_Girdiler!$I$21+(F8680-40)*(2_Girdiler!$I$21-2_Girdiler!$H$21)/(2_Girdiler!$I$20-2_Girdiler!$H$20),INDEX(2_Girdiler!$B$21:$I$21,G8680)+(F8680-INDEX(2_Girdiler!$B$20:$I$20,G8680))*(INDEX(2_Girdiler!$B$21:$I$21,G8680+1)-INDEX(2_Girdiler!$B$21:$I$21,G8680))/(INDEX(2_Girdiler!$B$20:$I$20,G8680+1)-INDEX(2_Girdiler!$B$20:$I$20,G8680)))</f>
        <v>2.05100212795188</v>
      </c>
      <c r="I8680" s="16" t="n">
        <f aca="false">H8680/2_Girdiler!$B$17</f>
        <v>0.821715596134566</v>
      </c>
      <c r="J8680" s="16" t="n">
        <f aca="false">D8680+I8680</f>
        <v>27.3977891541699</v>
      </c>
    </row>
    <row r="8681" customFormat="false" ht="15" hidden="false" customHeight="false" outlineLevel="0" collapsed="false">
      <c r="A8681" s="0" t="n">
        <v>8669</v>
      </c>
      <c r="B8681" s="7" t="n">
        <v>0.99146</v>
      </c>
      <c r="C8681" s="7" t="n">
        <v>0.288135</v>
      </c>
      <c r="D8681" s="16" t="n">
        <f aca="false">LOGINV(B8681,$B$7,$C$7)</f>
        <v>51.1717924205031</v>
      </c>
      <c r="E8681" s="16" t="n">
        <f aca="false">LOGINV(C8681,$B$8,$C$8)</f>
        <v>76.1341566847952</v>
      </c>
      <c r="F8681" s="16" t="n">
        <f aca="false">$B$5/100*E8681*2_Girdiler!$B$14*2_Girdiler!$B$15*2_Girdiler!$B$16</f>
        <v>1.91553538218945</v>
      </c>
      <c r="G8681" s="16" t="n">
        <f aca="false">MIN(MATCH(F8681,2_Girdiler!$B$20:$I$20,1),7)</f>
        <v>1</v>
      </c>
      <c r="H8681" s="16" t="n">
        <f aca="false">IF(F8681&gt;=40,2_Girdiler!$I$21+(F8681-40)*(2_Girdiler!$I$21-2_Girdiler!$H$21)/(2_Girdiler!$I$20-2_Girdiler!$H$20),INDEX(2_Girdiler!$B$21:$I$21,G8681)+(F8681-INDEX(2_Girdiler!$B$20:$I$20,G8681))*(INDEX(2_Girdiler!$B$21:$I$21,G8681+1)-INDEX(2_Girdiler!$B$21:$I$21,G8681))/(INDEX(2_Girdiler!$B$20:$I$20,G8681+1)-INDEX(2_Girdiler!$B$20:$I$20,G8681)))</f>
        <v>4.21417784081678</v>
      </c>
      <c r="I8681" s="16" t="n">
        <f aca="false">H8681/2_Girdiler!$B$17</f>
        <v>1.68837253237852</v>
      </c>
      <c r="J8681" s="16" t="n">
        <f aca="false">D8681+I8681</f>
        <v>52.8601649528816</v>
      </c>
    </row>
    <row r="8682" customFormat="false" ht="15" hidden="false" customHeight="false" outlineLevel="0" collapsed="false">
      <c r="A8682" s="0" t="n">
        <v>8670</v>
      </c>
      <c r="B8682" s="7" t="n">
        <v>0.756669</v>
      </c>
      <c r="C8682" s="7" t="n">
        <v>0.395174</v>
      </c>
      <c r="D8682" s="16" t="n">
        <f aca="false">LOGINV(B8682,$B$7,$C$7)</f>
        <v>19.9562602817668</v>
      </c>
      <c r="E8682" s="16" t="n">
        <f aca="false">LOGINV(C8682,$B$8,$C$8)</f>
        <v>91.9842411684208</v>
      </c>
      <c r="F8682" s="16" t="n">
        <f aca="false">$B$5/100*E8682*2_Girdiler!$B$14*2_Girdiler!$B$15*2_Girdiler!$B$16</f>
        <v>2.31432350779747</v>
      </c>
      <c r="G8682" s="16" t="n">
        <f aca="false">MIN(MATCH(F8682,2_Girdiler!$B$20:$I$20,1),7)</f>
        <v>1</v>
      </c>
      <c r="H8682" s="16" t="n">
        <f aca="false">IF(F8682&gt;=40,2_Girdiler!$I$21+(F8682-40)*(2_Girdiler!$I$21-2_Girdiler!$H$21)/(2_Girdiler!$I$20-2_Girdiler!$H$20),INDEX(2_Girdiler!$B$21:$I$21,G8682)+(F8682-INDEX(2_Girdiler!$B$20:$I$20,G8682))*(INDEX(2_Girdiler!$B$21:$I$21,G8682+1)-INDEX(2_Girdiler!$B$21:$I$21,G8682))/(INDEX(2_Girdiler!$B$20:$I$20,G8682+1)-INDEX(2_Girdiler!$B$20:$I$20,G8682)))</f>
        <v>5.09151171715443</v>
      </c>
      <c r="I8682" s="16" t="n">
        <f aca="false">H8682/2_Girdiler!$B$17</f>
        <v>2.03986847642405</v>
      </c>
      <c r="J8682" s="16" t="n">
        <f aca="false">D8682+I8682</f>
        <v>21.9961287581909</v>
      </c>
    </row>
    <row r="8683" customFormat="false" ht="15" hidden="false" customHeight="false" outlineLevel="0" collapsed="false">
      <c r="A8683" s="0" t="n">
        <v>8671</v>
      </c>
      <c r="B8683" s="7" t="n">
        <v>0.689121</v>
      </c>
      <c r="C8683" s="7" t="n">
        <v>0.264808</v>
      </c>
      <c r="D8683" s="16" t="n">
        <f aca="false">LOGINV(B8683,$B$7,$C$7)</f>
        <v>17.8285134280887</v>
      </c>
      <c r="E8683" s="16" t="n">
        <f aca="false">LOGINV(C8683,$B$8,$C$8)</f>
        <v>72.7822977914974</v>
      </c>
      <c r="F8683" s="16" t="n">
        <f aca="false">$B$5/100*E8683*2_Girdiler!$B$14*2_Girdiler!$B$15*2_Girdiler!$B$16</f>
        <v>1.83120261243408</v>
      </c>
      <c r="G8683" s="16" t="n">
        <f aca="false">MIN(MATCH(F8683,2_Girdiler!$B$20:$I$20,1),7)</f>
        <v>1</v>
      </c>
      <c r="H8683" s="16" t="n">
        <f aca="false">IF(F8683&gt;=40,2_Girdiler!$I$21+(F8683-40)*(2_Girdiler!$I$21-2_Girdiler!$H$21)/(2_Girdiler!$I$20-2_Girdiler!$H$20),INDEX(2_Girdiler!$B$21:$I$21,G8683)+(F8683-INDEX(2_Girdiler!$B$20:$I$20,G8683))*(INDEX(2_Girdiler!$B$21:$I$21,G8683+1)-INDEX(2_Girdiler!$B$21:$I$21,G8683))/(INDEX(2_Girdiler!$B$20:$I$20,G8683+1)-INDEX(2_Girdiler!$B$20:$I$20,G8683)))</f>
        <v>4.02864574735497</v>
      </c>
      <c r="I8683" s="16" t="n">
        <f aca="false">H8683/2_Girdiler!$B$17</f>
        <v>1.61404076416465</v>
      </c>
      <c r="J8683" s="16" t="n">
        <f aca="false">D8683+I8683</f>
        <v>19.4425541922534</v>
      </c>
    </row>
    <row r="8684" customFormat="false" ht="15" hidden="false" customHeight="false" outlineLevel="0" collapsed="false">
      <c r="A8684" s="0" t="n">
        <v>8672</v>
      </c>
      <c r="B8684" s="7" t="n">
        <v>0.367503</v>
      </c>
      <c r="C8684" s="7" t="n">
        <v>0.042858</v>
      </c>
      <c r="D8684" s="16" t="n">
        <f aca="false">LOGINV(B8684,$B$7,$C$7)</f>
        <v>11.2136813258287</v>
      </c>
      <c r="E8684" s="16" t="n">
        <f aca="false">LOGINV(C8684,$B$8,$C$8)</f>
        <v>36.0164116703251</v>
      </c>
      <c r="F8684" s="16" t="n">
        <f aca="false">$B$5/100*E8684*2_Girdiler!$B$14*2_Girdiler!$B$15*2_Girdiler!$B$16</f>
        <v>0.90617291762538</v>
      </c>
      <c r="G8684" s="16" t="n">
        <f aca="false">MIN(MATCH(F8684,2_Girdiler!$B$20:$I$20,1),7)</f>
        <v>1</v>
      </c>
      <c r="H8684" s="16" t="n">
        <f aca="false">IF(F8684&gt;=40,2_Girdiler!$I$21+(F8684-40)*(2_Girdiler!$I$21-2_Girdiler!$H$21)/(2_Girdiler!$I$20-2_Girdiler!$H$20),INDEX(2_Girdiler!$B$21:$I$21,G8684)+(F8684-INDEX(2_Girdiler!$B$20:$I$20,G8684))*(INDEX(2_Girdiler!$B$21:$I$21,G8684+1)-INDEX(2_Girdiler!$B$21:$I$21,G8684))/(INDEX(2_Girdiler!$B$20:$I$20,G8684+1)-INDEX(2_Girdiler!$B$20:$I$20,G8684)))</f>
        <v>1.99358041877584</v>
      </c>
      <c r="I8684" s="16" t="n">
        <f aca="false">H8684/2_Girdiler!$B$17</f>
        <v>0.798710103676217</v>
      </c>
      <c r="J8684" s="16" t="n">
        <f aca="false">D8684+I8684</f>
        <v>12.0123914295049</v>
      </c>
    </row>
    <row r="8685" customFormat="false" ht="15" hidden="false" customHeight="false" outlineLevel="0" collapsed="false">
      <c r="A8685" s="0" t="n">
        <v>8673</v>
      </c>
      <c r="B8685" s="7" t="n">
        <v>0.287419</v>
      </c>
      <c r="C8685" s="7" t="n">
        <v>0.694455</v>
      </c>
      <c r="D8685" s="16" t="n">
        <f aca="false">LOGINV(B8685,$B$7,$C$7)</f>
        <v>9.9059113389629</v>
      </c>
      <c r="E8685" s="16" t="n">
        <f aca="false">LOGINV(C8685,$B$8,$C$8)</f>
        <v>151.635187673558</v>
      </c>
      <c r="F8685" s="16" t="n">
        <f aca="false">$B$5/100*E8685*2_Girdiler!$B$14*2_Girdiler!$B$15*2_Girdiler!$B$16</f>
        <v>3.81514132186671</v>
      </c>
      <c r="G8685" s="16" t="n">
        <f aca="false">MIN(MATCH(F8685,2_Girdiler!$B$20:$I$20,1),7)</f>
        <v>1</v>
      </c>
      <c r="H8685" s="16" t="n">
        <f aca="false">IF(F8685&gt;=40,2_Girdiler!$I$21+(F8685-40)*(2_Girdiler!$I$21-2_Girdiler!$H$21)/(2_Girdiler!$I$20-2_Girdiler!$H$20),INDEX(2_Girdiler!$B$21:$I$21,G8685)+(F8685-INDEX(2_Girdiler!$B$20:$I$20,G8685))*(INDEX(2_Girdiler!$B$21:$I$21,G8685+1)-INDEX(2_Girdiler!$B$21:$I$21,G8685))/(INDEX(2_Girdiler!$B$20:$I$20,G8685+1)-INDEX(2_Girdiler!$B$20:$I$20,G8685)))</f>
        <v>8.39331090810677</v>
      </c>
      <c r="I8685" s="16" t="n">
        <f aca="false">H8685/2_Girdiler!$B$17</f>
        <v>3.3627046907479</v>
      </c>
      <c r="J8685" s="16" t="n">
        <f aca="false">D8685+I8685</f>
        <v>13.2686160297108</v>
      </c>
    </row>
    <row r="8686" customFormat="false" ht="15" hidden="false" customHeight="false" outlineLevel="0" collapsed="false">
      <c r="A8686" s="0" t="n">
        <v>8674</v>
      </c>
      <c r="B8686" s="7" t="n">
        <v>0.929645</v>
      </c>
      <c r="C8686" s="7" t="n">
        <v>0.015269</v>
      </c>
      <c r="D8686" s="16" t="n">
        <f aca="false">LOGINV(B8686,$B$7,$C$7)</f>
        <v>30.7821518834292</v>
      </c>
      <c r="E8686" s="16" t="n">
        <f aca="false">LOGINV(C8686,$B$8,$C$8)</f>
        <v>27.0310427055049</v>
      </c>
      <c r="F8686" s="16" t="n">
        <f aca="false">$B$5/100*E8686*2_Girdiler!$B$14*2_Girdiler!$B$15*2_Girdiler!$B$16</f>
        <v>0.680101034470504</v>
      </c>
      <c r="G8686" s="16" t="n">
        <f aca="false">MIN(MATCH(F8686,2_Girdiler!$B$20:$I$20,1),7)</f>
        <v>1</v>
      </c>
      <c r="H8686" s="16" t="n">
        <f aca="false">IF(F8686&gt;=40,2_Girdiler!$I$21+(F8686-40)*(2_Girdiler!$I$21-2_Girdiler!$H$21)/(2_Girdiler!$I$20-2_Girdiler!$H$20),INDEX(2_Girdiler!$B$21:$I$21,G8686)+(F8686-INDEX(2_Girdiler!$B$20:$I$20,G8686))*(INDEX(2_Girdiler!$B$21:$I$21,G8686+1)-INDEX(2_Girdiler!$B$21:$I$21,G8686))/(INDEX(2_Girdiler!$B$20:$I$20,G8686+1)-INDEX(2_Girdiler!$B$20:$I$20,G8686)))</f>
        <v>1.49622227583511</v>
      </c>
      <c r="I8686" s="16" t="n">
        <f aca="false">H8686/2_Girdiler!$B$17</f>
        <v>0.599448027177528</v>
      </c>
      <c r="J8686" s="16" t="n">
        <f aca="false">D8686+I8686</f>
        <v>31.3815999106067</v>
      </c>
    </row>
    <row r="8687" customFormat="false" ht="15" hidden="false" customHeight="false" outlineLevel="0" collapsed="false">
      <c r="A8687" s="0" t="n">
        <v>8675</v>
      </c>
      <c r="B8687" s="7" t="n">
        <v>0.263742</v>
      </c>
      <c r="C8687" s="7" t="n">
        <v>0.659476</v>
      </c>
      <c r="D8687" s="16" t="n">
        <f aca="false">LOGINV(B8687,$B$7,$C$7)</f>
        <v>9.52201079124471</v>
      </c>
      <c r="E8687" s="16" t="n">
        <f aca="false">LOGINV(C8687,$B$8,$C$8)</f>
        <v>142.387352223494</v>
      </c>
      <c r="F8687" s="16" t="n">
        <f aca="false">$B$5/100*E8687*2_Girdiler!$B$14*2_Girdiler!$B$15*2_Girdiler!$B$16</f>
        <v>3.5824657819431</v>
      </c>
      <c r="G8687" s="16" t="n">
        <f aca="false">MIN(MATCH(F8687,2_Girdiler!$B$20:$I$20,1),7)</f>
        <v>1</v>
      </c>
      <c r="H8687" s="16" t="n">
        <f aca="false">IF(F8687&gt;=40,2_Girdiler!$I$21+(F8687-40)*(2_Girdiler!$I$21-2_Girdiler!$H$21)/(2_Girdiler!$I$20-2_Girdiler!$H$20),INDEX(2_Girdiler!$B$21:$I$21,G8687)+(F8687-INDEX(2_Girdiler!$B$20:$I$20,G8687))*(INDEX(2_Girdiler!$B$21:$I$21,G8687+1)-INDEX(2_Girdiler!$B$21:$I$21,G8687))/(INDEX(2_Girdiler!$B$20:$I$20,G8687+1)-INDEX(2_Girdiler!$B$20:$I$20,G8687)))</f>
        <v>7.88142472027482</v>
      </c>
      <c r="I8687" s="16" t="n">
        <f aca="false">H8687/2_Girdiler!$B$17</f>
        <v>3.15762208344344</v>
      </c>
      <c r="J8687" s="16" t="n">
        <f aca="false">D8687+I8687</f>
        <v>12.6796328746881</v>
      </c>
    </row>
    <row r="8688" customFormat="false" ht="15" hidden="false" customHeight="false" outlineLevel="0" collapsed="false">
      <c r="A8688" s="0" t="n">
        <v>8676</v>
      </c>
      <c r="B8688" s="7" t="n">
        <v>0.018464</v>
      </c>
      <c r="C8688" s="7" t="n">
        <v>0.07503</v>
      </c>
      <c r="D8688" s="16" t="n">
        <f aca="false">LOGINV(B8688,$B$7,$C$7)</f>
        <v>4.23232679028604</v>
      </c>
      <c r="E8688" s="16" t="n">
        <f aca="false">LOGINV(C8688,$B$8,$C$8)</f>
        <v>43.1269600875592</v>
      </c>
      <c r="F8688" s="16" t="n">
        <f aca="false">$B$5/100*E8688*2_Girdiler!$B$14*2_Girdiler!$B$15*2_Girdiler!$B$16</f>
        <v>1.08507431580299</v>
      </c>
      <c r="G8688" s="16" t="n">
        <f aca="false">MIN(MATCH(F8688,2_Girdiler!$B$20:$I$20,1),7)</f>
        <v>1</v>
      </c>
      <c r="H8688" s="16" t="n">
        <f aca="false">IF(F8688&gt;=40,2_Girdiler!$I$21+(F8688-40)*(2_Girdiler!$I$21-2_Girdiler!$H$21)/(2_Girdiler!$I$20-2_Girdiler!$H$20),INDEX(2_Girdiler!$B$21:$I$21,G8688)+(F8688-INDEX(2_Girdiler!$B$20:$I$20,G8688))*(INDEX(2_Girdiler!$B$21:$I$21,G8688+1)-INDEX(2_Girdiler!$B$21:$I$21,G8688))/(INDEX(2_Girdiler!$B$20:$I$20,G8688+1)-INDEX(2_Girdiler!$B$20:$I$20,G8688)))</f>
        <v>2.38716349476658</v>
      </c>
      <c r="I8688" s="16" t="n">
        <f aca="false">H8688/2_Girdiler!$B$17</f>
        <v>0.956395630916096</v>
      </c>
      <c r="J8688" s="16" t="n">
        <f aca="false">D8688+I8688</f>
        <v>5.18872242120214</v>
      </c>
    </row>
    <row r="8689" customFormat="false" ht="15" hidden="false" customHeight="false" outlineLevel="0" collapsed="false">
      <c r="A8689" s="0" t="n">
        <v>8677</v>
      </c>
      <c r="B8689" s="7" t="n">
        <v>0.490978</v>
      </c>
      <c r="C8689" s="7" t="n">
        <v>0.238882</v>
      </c>
      <c r="D8689" s="16" t="n">
        <f aca="false">LOGINV(B8689,$B$7,$C$7)</f>
        <v>13.372407412225</v>
      </c>
      <c r="E8689" s="16" t="n">
        <f aca="false">LOGINV(C8689,$B$8,$C$8)</f>
        <v>69.0607401060751</v>
      </c>
      <c r="F8689" s="16" t="n">
        <f aca="false">$B$5/100*E8689*2_Girdiler!$B$14*2_Girdiler!$B$15*2_Girdiler!$B$16</f>
        <v>1.73756822106885</v>
      </c>
      <c r="G8689" s="16" t="n">
        <f aca="false">MIN(MATCH(F8689,2_Girdiler!$B$20:$I$20,1),7)</f>
        <v>1</v>
      </c>
      <c r="H8689" s="16" t="n">
        <f aca="false">IF(F8689&gt;=40,2_Girdiler!$I$21+(F8689-40)*(2_Girdiler!$I$21-2_Girdiler!$H$21)/(2_Girdiler!$I$20-2_Girdiler!$H$20),INDEX(2_Girdiler!$B$21:$I$21,G8689)+(F8689-INDEX(2_Girdiler!$B$20:$I$20,G8689))*(INDEX(2_Girdiler!$B$21:$I$21,G8689+1)-INDEX(2_Girdiler!$B$21:$I$21,G8689))/(INDEX(2_Girdiler!$B$20:$I$20,G8689+1)-INDEX(2_Girdiler!$B$20:$I$20,G8689)))</f>
        <v>3.82265008635147</v>
      </c>
      <c r="I8689" s="16" t="n">
        <f aca="false">H8689/2_Girdiler!$B$17</f>
        <v>1.53151045126261</v>
      </c>
      <c r="J8689" s="16" t="n">
        <f aca="false">D8689+I8689</f>
        <v>14.9039178634876</v>
      </c>
    </row>
    <row r="8690" customFormat="false" ht="15" hidden="false" customHeight="false" outlineLevel="0" collapsed="false">
      <c r="A8690" s="0" t="n">
        <v>8678</v>
      </c>
      <c r="B8690" s="7" t="n">
        <v>0.335635</v>
      </c>
      <c r="C8690" s="7" t="n">
        <v>0.957434</v>
      </c>
      <c r="D8690" s="16" t="n">
        <f aca="false">LOGINV(B8690,$B$7,$C$7)</f>
        <v>10.6892256973009</v>
      </c>
      <c r="E8690" s="16" t="n">
        <f aca="false">LOGINV(C8690,$B$8,$C$8)</f>
        <v>331.808328333623</v>
      </c>
      <c r="F8690" s="16" t="n">
        <f aca="false">$B$5/100*E8690*2_Girdiler!$B$14*2_Girdiler!$B$15*2_Girdiler!$B$16</f>
        <v>8.34829754087394</v>
      </c>
      <c r="G8690" s="16" t="n">
        <f aca="false">MIN(MATCH(F8690,2_Girdiler!$B$20:$I$20,1),7)</f>
        <v>2</v>
      </c>
      <c r="H8690" s="16" t="n">
        <f aca="false">IF(F8690&gt;=40,2_Girdiler!$I$21+(F8690-40)*(2_Girdiler!$I$21-2_Girdiler!$H$21)/(2_Girdiler!$I$20-2_Girdiler!$H$20),INDEX(2_Girdiler!$B$21:$I$21,G8690)+(F8690-INDEX(2_Girdiler!$B$20:$I$20,G8690))*(INDEX(2_Girdiler!$B$21:$I$21,G8690+1)-INDEX(2_Girdiler!$B$21:$I$21,G8690))/(INDEX(2_Girdiler!$B$20:$I$20,G8690+1)-INDEX(2_Girdiler!$B$20:$I$20,G8690)))</f>
        <v>16.3572760653983</v>
      </c>
      <c r="I8690" s="16" t="n">
        <f aca="false">H8690/2_Girdiler!$B$17</f>
        <v>6.55339585953458</v>
      </c>
      <c r="J8690" s="16" t="n">
        <f aca="false">D8690+I8690</f>
        <v>17.2426215568354</v>
      </c>
    </row>
    <row r="8691" customFormat="false" ht="15" hidden="false" customHeight="false" outlineLevel="0" collapsed="false">
      <c r="A8691" s="0" t="n">
        <v>8679</v>
      </c>
      <c r="B8691" s="7" t="n">
        <v>0.738894</v>
      </c>
      <c r="C8691" s="7" t="n">
        <v>0.935086</v>
      </c>
      <c r="D8691" s="16" t="n">
        <f aca="false">LOGINV(B8691,$B$7,$C$7)</f>
        <v>19.3463199820896</v>
      </c>
      <c r="E8691" s="16" t="n">
        <f aca="false">LOGINV(C8691,$B$8,$C$8)</f>
        <v>290.330483617231</v>
      </c>
      <c r="F8691" s="16" t="n">
        <f aca="false">$B$5/100*E8691*2_Girdiler!$B$14*2_Girdiler!$B$15*2_Girdiler!$B$16</f>
        <v>7.30471496780952</v>
      </c>
      <c r="G8691" s="16" t="n">
        <f aca="false">MIN(MATCH(F8691,2_Girdiler!$B$20:$I$20,1),7)</f>
        <v>2</v>
      </c>
      <c r="H8691" s="16" t="n">
        <f aca="false">IF(F8691&gt;=40,2_Girdiler!$I$21+(F8691-40)*(2_Girdiler!$I$21-2_Girdiler!$H$21)/(2_Girdiler!$I$20-2_Girdiler!$H$20),INDEX(2_Girdiler!$B$21:$I$21,G8691)+(F8691-INDEX(2_Girdiler!$B$20:$I$20,G8691))*(INDEX(2_Girdiler!$B$21:$I$21,G8691+1)-INDEX(2_Girdiler!$B$21:$I$21,G8691))/(INDEX(2_Girdiler!$B$20:$I$20,G8691+1)-INDEX(2_Girdiler!$B$20:$I$20,G8691)))</f>
        <v>14.6875439484952</v>
      </c>
      <c r="I8691" s="16" t="n">
        <f aca="false">H8691/2_Girdiler!$B$17</f>
        <v>5.88443267167277</v>
      </c>
      <c r="J8691" s="16" t="n">
        <f aca="false">D8691+I8691</f>
        <v>25.2307526537624</v>
      </c>
    </row>
    <row r="8692" customFormat="false" ht="15" hidden="false" customHeight="false" outlineLevel="0" collapsed="false">
      <c r="A8692" s="0" t="n">
        <v>8680</v>
      </c>
      <c r="B8692" s="7" t="n">
        <v>0.805104</v>
      </c>
      <c r="C8692" s="7" t="n">
        <v>0.243245</v>
      </c>
      <c r="D8692" s="16" t="n">
        <f aca="false">LOGINV(B8692,$B$7,$C$7)</f>
        <v>21.8709879941723</v>
      </c>
      <c r="E8692" s="16" t="n">
        <f aca="false">LOGINV(C8692,$B$8,$C$8)</f>
        <v>69.6877218266152</v>
      </c>
      <c r="F8692" s="16" t="n">
        <f aca="false">$B$5/100*E8692*2_Girdiler!$B$14*2_Girdiler!$B$15*2_Girdiler!$B$16</f>
        <v>1.75334308115764</v>
      </c>
      <c r="G8692" s="16" t="n">
        <f aca="false">MIN(MATCH(F8692,2_Girdiler!$B$20:$I$20,1),7)</f>
        <v>1</v>
      </c>
      <c r="H8692" s="16" t="n">
        <f aca="false">IF(F8692&gt;=40,2_Girdiler!$I$21+(F8692-40)*(2_Girdiler!$I$21-2_Girdiler!$H$21)/(2_Girdiler!$I$20-2_Girdiler!$H$20),INDEX(2_Girdiler!$B$21:$I$21,G8692)+(F8692-INDEX(2_Girdiler!$B$20:$I$20,G8692))*(INDEX(2_Girdiler!$B$21:$I$21,G8692+1)-INDEX(2_Girdiler!$B$21:$I$21,G8692))/(INDEX(2_Girdiler!$B$20:$I$20,G8692+1)-INDEX(2_Girdiler!$B$20:$I$20,G8692)))</f>
        <v>3.85735477854681</v>
      </c>
      <c r="I8692" s="16" t="n">
        <f aca="false">H8692/2_Girdiler!$B$17</f>
        <v>1.5454145747383</v>
      </c>
      <c r="J8692" s="16" t="n">
        <f aca="false">D8692+I8692</f>
        <v>23.4164025689106</v>
      </c>
    </row>
    <row r="8693" customFormat="false" ht="15" hidden="false" customHeight="false" outlineLevel="0" collapsed="false">
      <c r="A8693" s="0" t="n">
        <v>8681</v>
      </c>
      <c r="B8693" s="7" t="n">
        <v>0.156642</v>
      </c>
      <c r="C8693" s="7" t="n">
        <v>0.335945</v>
      </c>
      <c r="D8693" s="16" t="n">
        <f aca="false">LOGINV(B8693,$B$7,$C$7)</f>
        <v>7.71944788632714</v>
      </c>
      <c r="E8693" s="16" t="n">
        <f aca="false">LOGINV(C8693,$B$8,$C$8)</f>
        <v>83.0816620271237</v>
      </c>
      <c r="F8693" s="16" t="n">
        <f aca="false">$B$5/100*E8693*2_Girdiler!$B$14*2_Girdiler!$B$15*2_Girdiler!$B$16</f>
        <v>2.09033461660243</v>
      </c>
      <c r="G8693" s="16" t="n">
        <f aca="false">MIN(MATCH(F8693,2_Girdiler!$B$20:$I$20,1),7)</f>
        <v>1</v>
      </c>
      <c r="H8693" s="16" t="n">
        <f aca="false">IF(F8693&gt;=40,2_Girdiler!$I$21+(F8693-40)*(2_Girdiler!$I$21-2_Girdiler!$H$21)/(2_Girdiler!$I$20-2_Girdiler!$H$20),INDEX(2_Girdiler!$B$21:$I$21,G8693)+(F8693-INDEX(2_Girdiler!$B$20:$I$20,G8693))*(INDEX(2_Girdiler!$B$21:$I$21,G8693+1)-INDEX(2_Girdiler!$B$21:$I$21,G8693))/(INDEX(2_Girdiler!$B$20:$I$20,G8693+1)-INDEX(2_Girdiler!$B$20:$I$20,G8693)))</f>
        <v>4.59873615652535</v>
      </c>
      <c r="I8693" s="16" t="n">
        <f aca="false">H8693/2_Girdiler!$B$17</f>
        <v>1.84244237040279</v>
      </c>
      <c r="J8693" s="16" t="n">
        <f aca="false">D8693+I8693</f>
        <v>9.56189025672992</v>
      </c>
    </row>
    <row r="8694" customFormat="false" ht="15" hidden="false" customHeight="false" outlineLevel="0" collapsed="false">
      <c r="A8694" s="0" t="n">
        <v>8682</v>
      </c>
      <c r="B8694" s="7" t="n">
        <v>0.623093</v>
      </c>
      <c r="C8694" s="7" t="n">
        <v>0.770891</v>
      </c>
      <c r="D8694" s="16" t="n">
        <f aca="false">LOGINV(B8694,$B$7,$C$7)</f>
        <v>16.1288341124101</v>
      </c>
      <c r="E8694" s="16" t="n">
        <f aca="false">LOGINV(C8694,$B$8,$C$8)</f>
        <v>176.275986976482</v>
      </c>
      <c r="F8694" s="16" t="n">
        <f aca="false">$B$5/100*E8694*2_Girdiler!$B$14*2_Girdiler!$B$15*2_Girdiler!$B$16</f>
        <v>4.4351038323283</v>
      </c>
      <c r="G8694" s="16" t="n">
        <f aca="false">MIN(MATCH(F8694,2_Girdiler!$B$20:$I$20,1),7)</f>
        <v>1</v>
      </c>
      <c r="H8694" s="16" t="n">
        <f aca="false">IF(F8694&gt;=40,2_Girdiler!$I$21+(F8694-40)*(2_Girdiler!$I$21-2_Girdiler!$H$21)/(2_Girdiler!$I$20-2_Girdiler!$H$20),INDEX(2_Girdiler!$B$21:$I$21,G8694)+(F8694-INDEX(2_Girdiler!$B$20:$I$20,G8694))*(INDEX(2_Girdiler!$B$21:$I$21,G8694+1)-INDEX(2_Girdiler!$B$21:$I$21,G8694))/(INDEX(2_Girdiler!$B$20:$I$20,G8694+1)-INDEX(2_Girdiler!$B$20:$I$20,G8694)))</f>
        <v>9.75722843112225</v>
      </c>
      <c r="I8694" s="16" t="n">
        <f aca="false">H8694/2_Girdiler!$B$17</f>
        <v>3.90914600605859</v>
      </c>
      <c r="J8694" s="16" t="n">
        <f aca="false">D8694+I8694</f>
        <v>20.0379801184687</v>
      </c>
    </row>
    <row r="8695" customFormat="false" ht="15" hidden="false" customHeight="false" outlineLevel="0" collapsed="false">
      <c r="A8695" s="0" t="n">
        <v>8683</v>
      </c>
      <c r="B8695" s="7" t="n">
        <v>0.950962</v>
      </c>
      <c r="C8695" s="7" t="n">
        <v>0.185353</v>
      </c>
      <c r="D8695" s="16" t="n">
        <f aca="false">LOGINV(B8695,$B$7,$C$7)</f>
        <v>34.0517336677588</v>
      </c>
      <c r="E8695" s="16" t="n">
        <f aca="false">LOGINV(C8695,$B$8,$C$8)</f>
        <v>61.277251792316</v>
      </c>
      <c r="F8695" s="16" t="n">
        <f aca="false">$B$5/100*E8695*2_Girdiler!$B$14*2_Girdiler!$B$15*2_Girdiler!$B$16</f>
        <v>1.54173565509467</v>
      </c>
      <c r="G8695" s="16" t="n">
        <f aca="false">MIN(MATCH(F8695,2_Girdiler!$B$20:$I$20,1),7)</f>
        <v>1</v>
      </c>
      <c r="H8695" s="16" t="n">
        <f aca="false">IF(F8695&gt;=40,2_Girdiler!$I$21+(F8695-40)*(2_Girdiler!$I$21-2_Girdiler!$H$21)/(2_Girdiler!$I$20-2_Girdiler!$H$20),INDEX(2_Girdiler!$B$21:$I$21,G8695)+(F8695-INDEX(2_Girdiler!$B$20:$I$20,G8695))*(INDEX(2_Girdiler!$B$21:$I$21,G8695+1)-INDEX(2_Girdiler!$B$21:$I$21,G8695))/(INDEX(2_Girdiler!$B$20:$I$20,G8695+1)-INDEX(2_Girdiler!$B$20:$I$20,G8695)))</f>
        <v>3.39181844120828</v>
      </c>
      <c r="I8695" s="16" t="n">
        <f aca="false">H8695/2_Girdiler!$B$17</f>
        <v>1.35890161907383</v>
      </c>
      <c r="J8695" s="16" t="n">
        <f aca="false">D8695+I8695</f>
        <v>35.4106352868326</v>
      </c>
    </row>
    <row r="8696" customFormat="false" ht="15" hidden="false" customHeight="false" outlineLevel="0" collapsed="false">
      <c r="A8696" s="0" t="n">
        <v>8684</v>
      </c>
      <c r="B8696" s="7" t="n">
        <v>0.1248</v>
      </c>
      <c r="C8696" s="7" t="n">
        <v>0.124647</v>
      </c>
      <c r="D8696" s="16" t="n">
        <f aca="false">LOGINV(B8696,$B$7,$C$7)</f>
        <v>7.12816189418234</v>
      </c>
      <c r="E8696" s="16" t="n">
        <f aca="false">LOGINV(C8696,$B$8,$C$8)</f>
        <v>51.9130692757464</v>
      </c>
      <c r="F8696" s="16" t="n">
        <f aca="false">$B$5/100*E8696*2_Girdiler!$B$14*2_Girdiler!$B$15*2_Girdiler!$B$16</f>
        <v>1.30613282297778</v>
      </c>
      <c r="G8696" s="16" t="n">
        <f aca="false">MIN(MATCH(F8696,2_Girdiler!$B$20:$I$20,1),7)</f>
        <v>1</v>
      </c>
      <c r="H8696" s="16" t="n">
        <f aca="false">IF(F8696&gt;=40,2_Girdiler!$I$21+(F8696-40)*(2_Girdiler!$I$21-2_Girdiler!$H$21)/(2_Girdiler!$I$20-2_Girdiler!$H$20),INDEX(2_Girdiler!$B$21:$I$21,G8696)+(F8696-INDEX(2_Girdiler!$B$20:$I$20,G8696))*(INDEX(2_Girdiler!$B$21:$I$21,G8696+1)-INDEX(2_Girdiler!$B$21:$I$21,G8696))/(INDEX(2_Girdiler!$B$20:$I$20,G8696+1)-INDEX(2_Girdiler!$B$20:$I$20,G8696)))</f>
        <v>2.87349221055111</v>
      </c>
      <c r="I8696" s="16" t="n">
        <f aca="false">H8696/2_Girdiler!$B$17</f>
        <v>1.1512388664067</v>
      </c>
      <c r="J8696" s="16" t="n">
        <f aca="false">D8696+I8696</f>
        <v>8.27940076058904</v>
      </c>
    </row>
    <row r="8697" customFormat="false" ht="15" hidden="false" customHeight="false" outlineLevel="0" collapsed="false">
      <c r="A8697" s="0" t="n">
        <v>8685</v>
      </c>
      <c r="B8697" s="7" t="n">
        <v>0.692085</v>
      </c>
      <c r="C8697" s="7" t="n">
        <v>0.365918</v>
      </c>
      <c r="D8697" s="16" t="n">
        <f aca="false">LOGINV(B8697,$B$7,$C$7)</f>
        <v>17.9122718790496</v>
      </c>
      <c r="E8697" s="16" t="n">
        <f aca="false">LOGINV(C8697,$B$8,$C$8)</f>
        <v>87.5339218486542</v>
      </c>
      <c r="F8697" s="16" t="n">
        <f aca="false">$B$5/100*E8697*2_Girdiler!$B$14*2_Girdiler!$B$15*2_Girdiler!$B$16</f>
        <v>2.20235347371214</v>
      </c>
      <c r="G8697" s="16" t="n">
        <f aca="false">MIN(MATCH(F8697,2_Girdiler!$B$20:$I$20,1),7)</f>
        <v>1</v>
      </c>
      <c r="H8697" s="16" t="n">
        <f aca="false">IF(F8697&gt;=40,2_Girdiler!$I$21+(F8697-40)*(2_Girdiler!$I$21-2_Girdiler!$H$21)/(2_Girdiler!$I$20-2_Girdiler!$H$20),INDEX(2_Girdiler!$B$21:$I$21,G8697)+(F8697-INDEX(2_Girdiler!$B$20:$I$20,G8697))*(INDEX(2_Girdiler!$B$21:$I$21,G8697+1)-INDEX(2_Girdiler!$B$21:$I$21,G8697))/(INDEX(2_Girdiler!$B$20:$I$20,G8697+1)-INDEX(2_Girdiler!$B$20:$I$20,G8697)))</f>
        <v>4.84517764216671</v>
      </c>
      <c r="I8697" s="16" t="n">
        <f aca="false">H8697/2_Girdiler!$B$17</f>
        <v>1.94117693997064</v>
      </c>
      <c r="J8697" s="16" t="n">
        <f aca="false">D8697+I8697</f>
        <v>19.8534488190202</v>
      </c>
    </row>
    <row r="8698" customFormat="false" ht="15" hidden="false" customHeight="false" outlineLevel="0" collapsed="false">
      <c r="A8698" s="0" t="n">
        <v>8686</v>
      </c>
      <c r="B8698" s="7" t="n">
        <v>0.580676</v>
      </c>
      <c r="C8698" s="7" t="n">
        <v>0.600782</v>
      </c>
      <c r="D8698" s="16" t="n">
        <f aca="false">LOGINV(B8698,$B$7,$C$7)</f>
        <v>15.169692828867</v>
      </c>
      <c r="E8698" s="16" t="n">
        <f aca="false">LOGINV(C8698,$B$8,$C$8)</f>
        <v>128.775623229128</v>
      </c>
      <c r="F8698" s="16" t="n">
        <f aca="false">$B$5/100*E8698*2_Girdiler!$B$14*2_Girdiler!$B$15*2_Girdiler!$B$16</f>
        <v>3.23999468044485</v>
      </c>
      <c r="G8698" s="16" t="n">
        <f aca="false">MIN(MATCH(F8698,2_Girdiler!$B$20:$I$20,1),7)</f>
        <v>1</v>
      </c>
      <c r="H8698" s="16" t="n">
        <f aca="false">IF(F8698&gt;=40,2_Girdiler!$I$21+(F8698-40)*(2_Girdiler!$I$21-2_Girdiler!$H$21)/(2_Girdiler!$I$20-2_Girdiler!$H$20),INDEX(2_Girdiler!$B$21:$I$21,G8698)+(F8698-INDEX(2_Girdiler!$B$20:$I$20,G8698))*(INDEX(2_Girdiler!$B$21:$I$21,G8698+1)-INDEX(2_Girdiler!$B$21:$I$21,G8698))/(INDEX(2_Girdiler!$B$20:$I$20,G8698+1)-INDEX(2_Girdiler!$B$20:$I$20,G8698)))</f>
        <v>7.12798829697868</v>
      </c>
      <c r="I8698" s="16" t="n">
        <f aca="false">H8698/2_Girdiler!$B$17</f>
        <v>2.85576454205876</v>
      </c>
      <c r="J8698" s="16" t="n">
        <f aca="false">D8698+I8698</f>
        <v>18.0254573709257</v>
      </c>
    </row>
    <row r="8699" customFormat="false" ht="15" hidden="false" customHeight="false" outlineLevel="0" collapsed="false">
      <c r="A8699" s="0" t="n">
        <v>8687</v>
      </c>
      <c r="B8699" s="7" t="n">
        <v>0.129282</v>
      </c>
      <c r="C8699" s="7" t="n">
        <v>0.67324</v>
      </c>
      <c r="D8699" s="16" t="n">
        <f aca="false">LOGINV(B8699,$B$7,$C$7)</f>
        <v>7.21422014188877</v>
      </c>
      <c r="E8699" s="16" t="n">
        <f aca="false">LOGINV(C8699,$B$8,$C$8)</f>
        <v>145.908473105033</v>
      </c>
      <c r="F8699" s="16" t="n">
        <f aca="false">$B$5/100*E8699*2_Girdiler!$B$14*2_Girdiler!$B$15*2_Girdiler!$B$16</f>
        <v>3.67105718332264</v>
      </c>
      <c r="G8699" s="16" t="n">
        <f aca="false">MIN(MATCH(F8699,2_Girdiler!$B$20:$I$20,1),7)</f>
        <v>1</v>
      </c>
      <c r="H8699" s="16" t="n">
        <f aca="false">IF(F8699&gt;=40,2_Girdiler!$I$21+(F8699-40)*(2_Girdiler!$I$21-2_Girdiler!$H$21)/(2_Girdiler!$I$20-2_Girdiler!$H$20),INDEX(2_Girdiler!$B$21:$I$21,G8699)+(F8699-INDEX(2_Girdiler!$B$20:$I$20,G8699))*(INDEX(2_Girdiler!$B$21:$I$21,G8699+1)-INDEX(2_Girdiler!$B$21:$I$21,G8699))/(INDEX(2_Girdiler!$B$20:$I$20,G8699+1)-INDEX(2_Girdiler!$B$20:$I$20,G8699)))</f>
        <v>8.0763258033098</v>
      </c>
      <c r="I8699" s="16" t="n">
        <f aca="false">H8699/2_Girdiler!$B$17</f>
        <v>3.23570745324912</v>
      </c>
      <c r="J8699" s="16" t="n">
        <f aca="false">D8699+I8699</f>
        <v>10.4499275951379</v>
      </c>
    </row>
    <row r="8700" customFormat="false" ht="15" hidden="false" customHeight="false" outlineLevel="0" collapsed="false">
      <c r="A8700" s="0" t="n">
        <v>8688</v>
      </c>
      <c r="B8700" s="7" t="n">
        <v>0.486809</v>
      </c>
      <c r="C8700" s="7" t="n">
        <v>0.279908</v>
      </c>
      <c r="D8700" s="16" t="n">
        <f aca="false">LOGINV(B8700,$B$7,$C$7)</f>
        <v>13.2947104613636</v>
      </c>
      <c r="E8700" s="16" t="n">
        <f aca="false">LOGINV(C8700,$B$8,$C$8)</f>
        <v>74.9505431341149</v>
      </c>
      <c r="F8700" s="16" t="n">
        <f aca="false">$B$5/100*E8700*2_Girdiler!$B$14*2_Girdiler!$B$15*2_Girdiler!$B$16</f>
        <v>1.88575566525433</v>
      </c>
      <c r="G8700" s="16" t="n">
        <f aca="false">MIN(MATCH(F8700,2_Girdiler!$B$20:$I$20,1),7)</f>
        <v>1</v>
      </c>
      <c r="H8700" s="16" t="n">
        <f aca="false">IF(F8700&gt;=40,2_Girdiler!$I$21+(F8700-40)*(2_Girdiler!$I$21-2_Girdiler!$H$21)/(2_Girdiler!$I$20-2_Girdiler!$H$20),INDEX(2_Girdiler!$B$21:$I$21,G8700)+(F8700-INDEX(2_Girdiler!$B$20:$I$20,G8700))*(INDEX(2_Girdiler!$B$21:$I$21,G8700+1)-INDEX(2_Girdiler!$B$21:$I$21,G8700))/(INDEX(2_Girdiler!$B$20:$I$20,G8700+1)-INDEX(2_Girdiler!$B$20:$I$20,G8700)))</f>
        <v>4.14866246355953</v>
      </c>
      <c r="I8700" s="16" t="n">
        <f aca="false">H8700/2_Girdiler!$B$17</f>
        <v>1.66212438443891</v>
      </c>
      <c r="J8700" s="16" t="n">
        <f aca="false">D8700+I8700</f>
        <v>14.9568348458025</v>
      </c>
    </row>
    <row r="8701" customFormat="false" ht="15" hidden="false" customHeight="false" outlineLevel="0" collapsed="false">
      <c r="A8701" s="0" t="n">
        <v>8689</v>
      </c>
      <c r="B8701" s="7" t="n">
        <v>0.525153</v>
      </c>
      <c r="C8701" s="7" t="n">
        <v>0.511134</v>
      </c>
      <c r="D8701" s="16" t="n">
        <f aca="false">LOGINV(B8701,$B$7,$C$7)</f>
        <v>14.0267602574674</v>
      </c>
      <c r="E8701" s="16" t="n">
        <f aca="false">LOGINV(C8701,$B$8,$C$8)</f>
        <v>111.190678706563</v>
      </c>
      <c r="F8701" s="16" t="n">
        <f aca="false">$B$5/100*E8701*2_Girdiler!$B$14*2_Girdiler!$B$15*2_Girdiler!$B$16</f>
        <v>2.79755747625712</v>
      </c>
      <c r="G8701" s="16" t="n">
        <f aca="false">MIN(MATCH(F8701,2_Girdiler!$B$20:$I$20,1),7)</f>
        <v>1</v>
      </c>
      <c r="H8701" s="16" t="n">
        <f aca="false">IF(F8701&gt;=40,2_Girdiler!$I$21+(F8701-40)*(2_Girdiler!$I$21-2_Girdiler!$H$21)/(2_Girdiler!$I$20-2_Girdiler!$H$20),INDEX(2_Girdiler!$B$21:$I$21,G8701)+(F8701-INDEX(2_Girdiler!$B$20:$I$20,G8701))*(INDEX(2_Girdiler!$B$21:$I$21,G8701+1)-INDEX(2_Girdiler!$B$21:$I$21,G8701))/(INDEX(2_Girdiler!$B$20:$I$20,G8701+1)-INDEX(2_Girdiler!$B$20:$I$20,G8701)))</f>
        <v>6.15462644776566</v>
      </c>
      <c r="I8701" s="16" t="n">
        <f aca="false">H8701/2_Girdiler!$B$17</f>
        <v>2.46579585247022</v>
      </c>
      <c r="J8701" s="16" t="n">
        <f aca="false">D8701+I8701</f>
        <v>16.4925561099376</v>
      </c>
    </row>
    <row r="8702" customFormat="false" ht="15" hidden="false" customHeight="false" outlineLevel="0" collapsed="false">
      <c r="A8702" s="0" t="n">
        <v>8690</v>
      </c>
      <c r="B8702" s="7" t="n">
        <v>0.778705</v>
      </c>
      <c r="C8702" s="7" t="n">
        <v>0.692506</v>
      </c>
      <c r="D8702" s="16" t="n">
        <f aca="false">LOGINV(B8702,$B$7,$C$7)</f>
        <v>20.7757562712598</v>
      </c>
      <c r="E8702" s="16" t="n">
        <f aca="false">LOGINV(C8702,$B$8,$C$8)</f>
        <v>151.092735666707</v>
      </c>
      <c r="F8702" s="16" t="n">
        <f aca="false">$B$5/100*E8702*2_Girdiler!$B$14*2_Girdiler!$B$15*2_Girdiler!$B$16</f>
        <v>3.80149322937436</v>
      </c>
      <c r="G8702" s="16" t="n">
        <f aca="false">MIN(MATCH(F8702,2_Girdiler!$B$20:$I$20,1),7)</f>
        <v>1</v>
      </c>
      <c r="H8702" s="16" t="n">
        <f aca="false">IF(F8702&gt;=40,2_Girdiler!$I$21+(F8702-40)*(2_Girdiler!$I$21-2_Girdiler!$H$21)/(2_Girdiler!$I$20-2_Girdiler!$H$20),INDEX(2_Girdiler!$B$21:$I$21,G8702)+(F8702-INDEX(2_Girdiler!$B$20:$I$20,G8702))*(INDEX(2_Girdiler!$B$21:$I$21,G8702+1)-INDEX(2_Girdiler!$B$21:$I$21,G8702))/(INDEX(2_Girdiler!$B$20:$I$20,G8702+1)-INDEX(2_Girdiler!$B$20:$I$20,G8702)))</f>
        <v>8.36328510462358</v>
      </c>
      <c r="I8702" s="16" t="n">
        <f aca="false">H8702/2_Girdiler!$B$17</f>
        <v>3.3506751220447</v>
      </c>
      <c r="J8702" s="16" t="n">
        <f aca="false">D8702+I8702</f>
        <v>24.1264313933045</v>
      </c>
    </row>
    <row r="8703" customFormat="false" ht="15" hidden="false" customHeight="false" outlineLevel="0" collapsed="false">
      <c r="A8703" s="0" t="n">
        <v>8691</v>
      </c>
      <c r="B8703" s="7" t="n">
        <v>0.807643</v>
      </c>
      <c r="C8703" s="7" t="n">
        <v>0.378253</v>
      </c>
      <c r="D8703" s="16" t="n">
        <f aca="false">LOGINV(B8703,$B$7,$C$7)</f>
        <v>21.9840300991684</v>
      </c>
      <c r="E8703" s="16" t="n">
        <f aca="false">LOGINV(C8703,$B$8,$C$8)</f>
        <v>89.3961343026897</v>
      </c>
      <c r="F8703" s="16" t="n">
        <f aca="false">$B$5/100*E8703*2_Girdiler!$B$14*2_Girdiler!$B$15*2_Girdiler!$B$16</f>
        <v>2.24920673905567</v>
      </c>
      <c r="G8703" s="16" t="n">
        <f aca="false">MIN(MATCH(F8703,2_Girdiler!$B$20:$I$20,1),7)</f>
        <v>1</v>
      </c>
      <c r="H8703" s="16" t="n">
        <f aca="false">IF(F8703&gt;=40,2_Girdiler!$I$21+(F8703-40)*(2_Girdiler!$I$21-2_Girdiler!$H$21)/(2_Girdiler!$I$20-2_Girdiler!$H$20),INDEX(2_Girdiler!$B$21:$I$21,G8703)+(F8703-INDEX(2_Girdiler!$B$20:$I$20,G8703))*(INDEX(2_Girdiler!$B$21:$I$21,G8703+1)-INDEX(2_Girdiler!$B$21:$I$21,G8703))/(INDEX(2_Girdiler!$B$20:$I$20,G8703+1)-INDEX(2_Girdiler!$B$20:$I$20,G8703)))</f>
        <v>4.94825482592248</v>
      </c>
      <c r="I8703" s="16" t="n">
        <f aca="false">H8703/2_Girdiler!$B$17</f>
        <v>1.98247388859074</v>
      </c>
      <c r="J8703" s="16" t="n">
        <f aca="false">D8703+I8703</f>
        <v>23.9665039877592</v>
      </c>
    </row>
    <row r="8704" customFormat="false" ht="15" hidden="false" customHeight="false" outlineLevel="0" collapsed="false">
      <c r="A8704" s="0" t="n">
        <v>8692</v>
      </c>
      <c r="B8704" s="7" t="n">
        <v>0.473171</v>
      </c>
      <c r="C8704" s="7" t="n">
        <v>0.86914</v>
      </c>
      <c r="D8704" s="16" t="n">
        <f aca="false">LOGINV(B8704,$B$7,$C$7)</f>
        <v>13.0434535733805</v>
      </c>
      <c r="E8704" s="16" t="n">
        <f aca="false">LOGINV(C8704,$B$8,$C$8)</f>
        <v>225.359375868022</v>
      </c>
      <c r="F8704" s="16" t="n">
        <f aca="false">$B$5/100*E8704*2_Girdiler!$B$14*2_Girdiler!$B$15*2_Girdiler!$B$16</f>
        <v>5.67004189683943</v>
      </c>
      <c r="G8704" s="16" t="n">
        <f aca="false">MIN(MATCH(F8704,2_Girdiler!$B$20:$I$20,1),7)</f>
        <v>2</v>
      </c>
      <c r="H8704" s="16" t="n">
        <f aca="false">IF(F8704&gt;=40,2_Girdiler!$I$21+(F8704-40)*(2_Girdiler!$I$21-2_Girdiler!$H$21)/(2_Girdiler!$I$20-2_Girdiler!$H$20),INDEX(2_Girdiler!$B$21:$I$21,G8704)+(F8704-INDEX(2_Girdiler!$B$20:$I$20,G8704))*(INDEX(2_Girdiler!$B$21:$I$21,G8704+1)-INDEX(2_Girdiler!$B$21:$I$21,G8704))/(INDEX(2_Girdiler!$B$20:$I$20,G8704+1)-INDEX(2_Girdiler!$B$20:$I$20,G8704)))</f>
        <v>12.0720670349431</v>
      </c>
      <c r="I8704" s="16" t="n">
        <f aca="false">H8704/2_Girdiler!$B$17</f>
        <v>4.83656531848681</v>
      </c>
      <c r="J8704" s="16" t="n">
        <f aca="false">D8704+I8704</f>
        <v>17.8800188918673</v>
      </c>
    </row>
    <row r="8705" customFormat="false" ht="15" hidden="false" customHeight="false" outlineLevel="0" collapsed="false">
      <c r="A8705" s="0" t="n">
        <v>8693</v>
      </c>
      <c r="B8705" s="7" t="n">
        <v>0.239111</v>
      </c>
      <c r="C8705" s="7" t="n">
        <v>0.000704</v>
      </c>
      <c r="D8705" s="16" t="n">
        <f aca="false">LOGINV(B8705,$B$7,$C$7)</f>
        <v>9.12037888715893</v>
      </c>
      <c r="E8705" s="16" t="n">
        <f aca="false">LOGINV(C8705,$B$8,$C$8)</f>
        <v>13.9035435389076</v>
      </c>
      <c r="F8705" s="16" t="n">
        <f aca="false">$B$5/100*E8705*2_Girdiler!$B$14*2_Girdiler!$B$15*2_Girdiler!$B$16</f>
        <v>0.349813155438915</v>
      </c>
      <c r="G8705" s="16" t="n">
        <f aca="false">MIN(MATCH(F8705,2_Girdiler!$B$20:$I$20,1),7)</f>
        <v>1</v>
      </c>
      <c r="H8705" s="16" t="n">
        <f aca="false">IF(F8705&gt;=40,2_Girdiler!$I$21+(F8705-40)*(2_Girdiler!$I$21-2_Girdiler!$H$21)/(2_Girdiler!$I$20-2_Girdiler!$H$20),INDEX(2_Girdiler!$B$21:$I$21,G8705)+(F8705-INDEX(2_Girdiler!$B$20:$I$20,G8705))*(INDEX(2_Girdiler!$B$21:$I$21,G8705+1)-INDEX(2_Girdiler!$B$21:$I$21,G8705))/(INDEX(2_Girdiler!$B$20:$I$20,G8705+1)-INDEX(2_Girdiler!$B$20:$I$20,G8705)))</f>
        <v>0.769588941965612</v>
      </c>
      <c r="I8705" s="16" t="n">
        <f aca="false">H8705/2_Girdiler!$B$17</f>
        <v>0.308328903031095</v>
      </c>
      <c r="J8705" s="16" t="n">
        <f aca="false">D8705+I8705</f>
        <v>9.42870779019003</v>
      </c>
    </row>
    <row r="8706" customFormat="false" ht="15" hidden="false" customHeight="false" outlineLevel="0" collapsed="false">
      <c r="A8706" s="0" t="n">
        <v>8694</v>
      </c>
      <c r="B8706" s="7" t="n">
        <v>0.359144</v>
      </c>
      <c r="C8706" s="7" t="n">
        <v>0.831585</v>
      </c>
      <c r="D8706" s="16" t="n">
        <f aca="false">LOGINV(B8706,$B$7,$C$7)</f>
        <v>11.0753197305667</v>
      </c>
      <c r="E8706" s="16" t="n">
        <f aca="false">LOGINV(C8706,$B$8,$C$8)</f>
        <v>202.998376882421</v>
      </c>
      <c r="F8706" s="16" t="n">
        <f aca="false">$B$5/100*E8706*2_Girdiler!$B$14*2_Girdiler!$B$15*2_Girdiler!$B$16</f>
        <v>5.10743916236172</v>
      </c>
      <c r="G8706" s="16" t="n">
        <f aca="false">MIN(MATCH(F8706,2_Girdiler!$B$20:$I$20,1),7)</f>
        <v>2</v>
      </c>
      <c r="H8706" s="16" t="n">
        <f aca="false">IF(F8706&gt;=40,2_Girdiler!$I$21+(F8706-40)*(2_Girdiler!$I$21-2_Girdiler!$H$21)/(2_Girdiler!$I$20-2_Girdiler!$H$20),INDEX(2_Girdiler!$B$21:$I$21,G8706)+(F8706-INDEX(2_Girdiler!$B$20:$I$20,G8706))*(INDEX(2_Girdiler!$B$21:$I$21,G8706+1)-INDEX(2_Girdiler!$B$21:$I$21,G8706))/(INDEX(2_Girdiler!$B$20:$I$20,G8706+1)-INDEX(2_Girdiler!$B$20:$I$20,G8706)))</f>
        <v>11.1719026597788</v>
      </c>
      <c r="I8706" s="16" t="n">
        <f aca="false">H8706/2_Girdiler!$B$17</f>
        <v>4.47592253997546</v>
      </c>
      <c r="J8706" s="16" t="n">
        <f aca="false">D8706+I8706</f>
        <v>15.5512422705422</v>
      </c>
    </row>
    <row r="8707" customFormat="false" ht="15" hidden="false" customHeight="false" outlineLevel="0" collapsed="false">
      <c r="A8707" s="0" t="n">
        <v>8695</v>
      </c>
      <c r="B8707" s="7" t="n">
        <v>0.345627</v>
      </c>
      <c r="C8707" s="7" t="n">
        <v>0.92789</v>
      </c>
      <c r="D8707" s="16" t="n">
        <f aca="false">LOGINV(B8707,$B$7,$C$7)</f>
        <v>10.8528360734815</v>
      </c>
      <c r="E8707" s="16" t="n">
        <f aca="false">LOGINV(C8707,$B$8,$C$8)</f>
        <v>280.289689413034</v>
      </c>
      <c r="F8707" s="16" t="n">
        <f aca="false">$B$5/100*E8707*2_Girdiler!$B$14*2_Girdiler!$B$15*2_Girdiler!$B$16</f>
        <v>7.05208858563194</v>
      </c>
      <c r="G8707" s="16" t="n">
        <f aca="false">MIN(MATCH(F8707,2_Girdiler!$B$20:$I$20,1),7)</f>
        <v>2</v>
      </c>
      <c r="H8707" s="16" t="n">
        <f aca="false">IF(F8707&gt;=40,2_Girdiler!$I$21+(F8707-40)*(2_Girdiler!$I$21-2_Girdiler!$H$21)/(2_Girdiler!$I$20-2_Girdiler!$H$20),INDEX(2_Girdiler!$B$21:$I$21,G8707)+(F8707-INDEX(2_Girdiler!$B$20:$I$20,G8707))*(INDEX(2_Girdiler!$B$21:$I$21,G8707+1)-INDEX(2_Girdiler!$B$21:$I$21,G8707))/(INDEX(2_Girdiler!$B$20:$I$20,G8707+1)-INDEX(2_Girdiler!$B$20:$I$20,G8707)))</f>
        <v>14.2833417370111</v>
      </c>
      <c r="I8707" s="16" t="n">
        <f aca="false">H8707/2_Girdiler!$B$17</f>
        <v>5.7224926830974</v>
      </c>
      <c r="J8707" s="16" t="n">
        <f aca="false">D8707+I8707</f>
        <v>16.5753287565789</v>
      </c>
    </row>
    <row r="8708" customFormat="false" ht="15" hidden="false" customHeight="false" outlineLevel="0" collapsed="false">
      <c r="A8708" s="0" t="n">
        <v>8696</v>
      </c>
      <c r="B8708" s="7" t="n">
        <v>0.336409</v>
      </c>
      <c r="C8708" s="7" t="n">
        <v>0.690599</v>
      </c>
      <c r="D8708" s="16" t="n">
        <f aca="false">LOGINV(B8708,$B$7,$C$7)</f>
        <v>10.7018765069292</v>
      </c>
      <c r="E8708" s="16" t="n">
        <f aca="false">LOGINV(C8708,$B$8,$C$8)</f>
        <v>150.565306077178</v>
      </c>
      <c r="F8708" s="16" t="n">
        <f aca="false">$B$5/100*E8708*2_Girdiler!$B$14*2_Girdiler!$B$15*2_Girdiler!$B$16</f>
        <v>3.78822310090179</v>
      </c>
      <c r="G8708" s="16" t="n">
        <f aca="false">MIN(MATCH(F8708,2_Girdiler!$B$20:$I$20,1),7)</f>
        <v>1</v>
      </c>
      <c r="H8708" s="16" t="n">
        <f aca="false">IF(F8708&gt;=40,2_Girdiler!$I$21+(F8708-40)*(2_Girdiler!$I$21-2_Girdiler!$H$21)/(2_Girdiler!$I$20-2_Girdiler!$H$20),INDEX(2_Girdiler!$B$21:$I$21,G8708)+(F8708-INDEX(2_Girdiler!$B$20:$I$20,G8708))*(INDEX(2_Girdiler!$B$21:$I$21,G8708+1)-INDEX(2_Girdiler!$B$21:$I$21,G8708))/(INDEX(2_Girdiler!$B$20:$I$20,G8708+1)-INDEX(2_Girdiler!$B$20:$I$20,G8708)))</f>
        <v>8.33409082198394</v>
      </c>
      <c r="I8708" s="16" t="n">
        <f aca="false">H8708/2_Girdiler!$B$17</f>
        <v>3.3389786947051</v>
      </c>
      <c r="J8708" s="16" t="n">
        <f aca="false">D8708+I8708</f>
        <v>14.0408552016343</v>
      </c>
    </row>
    <row r="8709" customFormat="false" ht="15" hidden="false" customHeight="false" outlineLevel="0" collapsed="false">
      <c r="A8709" s="0" t="n">
        <v>8697</v>
      </c>
      <c r="B8709" s="7" t="n">
        <v>0.139943</v>
      </c>
      <c r="C8709" s="7" t="n">
        <v>0.482176</v>
      </c>
      <c r="D8709" s="16" t="n">
        <f aca="false">LOGINV(B8709,$B$7,$C$7)</f>
        <v>7.41486844939361</v>
      </c>
      <c r="E8709" s="16" t="n">
        <f aca="false">LOGINV(C8709,$B$8,$C$8)</f>
        <v>106.099755742836</v>
      </c>
      <c r="F8709" s="16" t="n">
        <f aca="false">$B$5/100*E8709*2_Girdiler!$B$14*2_Girdiler!$B$15*2_Girdiler!$B$16</f>
        <v>2.66946985448976</v>
      </c>
      <c r="G8709" s="16" t="n">
        <f aca="false">MIN(MATCH(F8709,2_Girdiler!$B$20:$I$20,1),7)</f>
        <v>1</v>
      </c>
      <c r="H8709" s="16" t="n">
        <f aca="false">IF(F8709&gt;=40,2_Girdiler!$I$21+(F8709-40)*(2_Girdiler!$I$21-2_Girdiler!$H$21)/(2_Girdiler!$I$20-2_Girdiler!$H$20),INDEX(2_Girdiler!$B$21:$I$21,G8709)+(F8709-INDEX(2_Girdiler!$B$20:$I$20,G8709))*(INDEX(2_Girdiler!$B$21:$I$21,G8709+1)-INDEX(2_Girdiler!$B$21:$I$21,G8709))/(INDEX(2_Girdiler!$B$20:$I$20,G8709+1)-INDEX(2_Girdiler!$B$20:$I$20,G8709)))</f>
        <v>5.87283367987747</v>
      </c>
      <c r="I8709" s="16" t="n">
        <f aca="false">H8709/2_Girdiler!$B$17</f>
        <v>2.35289810892527</v>
      </c>
      <c r="J8709" s="16" t="n">
        <f aca="false">D8709+I8709</f>
        <v>9.76776655831888</v>
      </c>
    </row>
    <row r="8710" customFormat="false" ht="15" hidden="false" customHeight="false" outlineLevel="0" collapsed="false">
      <c r="A8710" s="0" t="n">
        <v>8698</v>
      </c>
      <c r="B8710" s="7" t="n">
        <v>0.298697</v>
      </c>
      <c r="C8710" s="7" t="n">
        <v>0.415061</v>
      </c>
      <c r="D8710" s="16" t="n">
        <f aca="false">LOGINV(B8710,$B$7,$C$7)</f>
        <v>10.0886214775737</v>
      </c>
      <c r="E8710" s="16" t="n">
        <f aca="false">LOGINV(C8710,$B$8,$C$8)</f>
        <v>95.0820521660488</v>
      </c>
      <c r="F8710" s="16" t="n">
        <f aca="false">$B$5/100*E8710*2_Girdiler!$B$14*2_Girdiler!$B$15*2_Girdiler!$B$16</f>
        <v>2.39226443249779</v>
      </c>
      <c r="G8710" s="16" t="n">
        <f aca="false">MIN(MATCH(F8710,2_Girdiler!$B$20:$I$20,1),7)</f>
        <v>1</v>
      </c>
      <c r="H8710" s="16" t="n">
        <f aca="false">IF(F8710&gt;=40,2_Girdiler!$I$21+(F8710-40)*(2_Girdiler!$I$21-2_Girdiler!$H$21)/(2_Girdiler!$I$20-2_Girdiler!$H$20),INDEX(2_Girdiler!$B$21:$I$21,G8710)+(F8710-INDEX(2_Girdiler!$B$20:$I$20,G8710))*(INDEX(2_Girdiler!$B$21:$I$21,G8710+1)-INDEX(2_Girdiler!$B$21:$I$21,G8710))/(INDEX(2_Girdiler!$B$20:$I$20,G8710+1)-INDEX(2_Girdiler!$B$20:$I$20,G8710)))</f>
        <v>5.26298175149513</v>
      </c>
      <c r="I8710" s="16" t="n">
        <f aca="false">H8710/2_Girdiler!$B$17</f>
        <v>2.10856640684901</v>
      </c>
      <c r="J8710" s="16" t="n">
        <f aca="false">D8710+I8710</f>
        <v>12.1971878844227</v>
      </c>
    </row>
    <row r="8711" customFormat="false" ht="15" hidden="false" customHeight="false" outlineLevel="0" collapsed="false">
      <c r="A8711" s="0" t="n">
        <v>8699</v>
      </c>
      <c r="B8711" s="7" t="n">
        <v>0.717403</v>
      </c>
      <c r="C8711" s="7" t="n">
        <v>0.407521</v>
      </c>
      <c r="D8711" s="16" t="n">
        <f aca="false">LOGINV(B8711,$B$7,$C$7)</f>
        <v>18.66005594231</v>
      </c>
      <c r="E8711" s="16" t="n">
        <f aca="false">LOGINV(C8711,$B$8,$C$8)</f>
        <v>93.8999167905762</v>
      </c>
      <c r="F8711" s="16" t="n">
        <f aca="false">$B$5/100*E8711*2_Girdiler!$B$14*2_Girdiler!$B$15*2_Girdiler!$B$16</f>
        <v>2.3625219064509</v>
      </c>
      <c r="G8711" s="16" t="n">
        <f aca="false">MIN(MATCH(F8711,2_Girdiler!$B$20:$I$20,1),7)</f>
        <v>1</v>
      </c>
      <c r="H8711" s="16" t="n">
        <f aca="false">IF(F8711&gt;=40,2_Girdiler!$I$21+(F8711-40)*(2_Girdiler!$I$21-2_Girdiler!$H$21)/(2_Girdiler!$I$20-2_Girdiler!$H$20),INDEX(2_Girdiler!$B$21:$I$21,G8711)+(F8711-INDEX(2_Girdiler!$B$20:$I$20,G8711))*(INDEX(2_Girdiler!$B$21:$I$21,G8711+1)-INDEX(2_Girdiler!$B$21:$I$21,G8711))/(INDEX(2_Girdiler!$B$20:$I$20,G8711+1)-INDEX(2_Girdiler!$B$20:$I$20,G8711)))</f>
        <v>5.19754819419197</v>
      </c>
      <c r="I8711" s="16" t="n">
        <f aca="false">H8711/2_Girdiler!$B$17</f>
        <v>2.08235103933973</v>
      </c>
      <c r="J8711" s="16" t="n">
        <f aca="false">D8711+I8711</f>
        <v>20.7424069816498</v>
      </c>
    </row>
    <row r="8712" customFormat="false" ht="15" hidden="false" customHeight="false" outlineLevel="0" collapsed="false">
      <c r="A8712" s="0" t="n">
        <v>8700</v>
      </c>
      <c r="B8712" s="7" t="n">
        <v>0.267305</v>
      </c>
      <c r="C8712" s="7" t="n">
        <v>0.022421</v>
      </c>
      <c r="D8712" s="16" t="n">
        <f aca="false">LOGINV(B8712,$B$7,$C$7)</f>
        <v>9.57986395394991</v>
      </c>
      <c r="E8712" s="16" t="n">
        <f aca="false">LOGINV(C8712,$B$8,$C$8)</f>
        <v>29.9123041359881</v>
      </c>
      <c r="F8712" s="16" t="n">
        <f aca="false">$B$5/100*E8712*2_Girdiler!$B$14*2_Girdiler!$B$15*2_Girdiler!$B$16</f>
        <v>0.752593572061461</v>
      </c>
      <c r="G8712" s="16" t="n">
        <f aca="false">MIN(MATCH(F8712,2_Girdiler!$B$20:$I$20,1),7)</f>
        <v>1</v>
      </c>
      <c r="H8712" s="16" t="n">
        <f aca="false">IF(F8712&gt;=40,2_Girdiler!$I$21+(F8712-40)*(2_Girdiler!$I$21-2_Girdiler!$H$21)/(2_Girdiler!$I$20-2_Girdiler!$H$20),INDEX(2_Girdiler!$B$21:$I$21,G8712)+(F8712-INDEX(2_Girdiler!$B$20:$I$20,G8712))*(INDEX(2_Girdiler!$B$21:$I$21,G8712+1)-INDEX(2_Girdiler!$B$21:$I$21,G8712))/(INDEX(2_Girdiler!$B$20:$I$20,G8712+1)-INDEX(2_Girdiler!$B$20:$I$20,G8712)))</f>
        <v>1.65570585853521</v>
      </c>
      <c r="I8712" s="16" t="n">
        <f aca="false">H8712/2_Girdiler!$B$17</f>
        <v>0.663343693323403</v>
      </c>
      <c r="J8712" s="16" t="n">
        <f aca="false">D8712+I8712</f>
        <v>10.2432076472733</v>
      </c>
    </row>
    <row r="8713" customFormat="false" ht="15" hidden="false" customHeight="false" outlineLevel="0" collapsed="false">
      <c r="A8713" s="0" t="n">
        <v>8701</v>
      </c>
      <c r="B8713" s="7" t="n">
        <v>0.371791</v>
      </c>
      <c r="C8713" s="7" t="n">
        <v>0.08984</v>
      </c>
      <c r="D8713" s="16" t="n">
        <f aca="false">LOGINV(B8713,$B$7,$C$7)</f>
        <v>11.2849152979242</v>
      </c>
      <c r="E8713" s="16" t="n">
        <f aca="false">LOGINV(C8713,$B$8,$C$8)</f>
        <v>45.930772427141</v>
      </c>
      <c r="F8713" s="16" t="n">
        <f aca="false">$B$5/100*E8713*2_Girdiler!$B$14*2_Girdiler!$B$15*2_Girdiler!$B$16</f>
        <v>1.15561823426687</v>
      </c>
      <c r="G8713" s="16" t="n">
        <f aca="false">MIN(MATCH(F8713,2_Girdiler!$B$20:$I$20,1),7)</f>
        <v>1</v>
      </c>
      <c r="H8713" s="16" t="n">
        <f aca="false">IF(F8713&gt;=40,2_Girdiler!$I$21+(F8713-40)*(2_Girdiler!$I$21-2_Girdiler!$H$21)/(2_Girdiler!$I$20-2_Girdiler!$H$20),INDEX(2_Girdiler!$B$21:$I$21,G8713)+(F8713-INDEX(2_Girdiler!$B$20:$I$20,G8713))*(INDEX(2_Girdiler!$B$21:$I$21,G8713+1)-INDEX(2_Girdiler!$B$21:$I$21,G8713))/(INDEX(2_Girdiler!$B$20:$I$20,G8713+1)-INDEX(2_Girdiler!$B$20:$I$20,G8713)))</f>
        <v>2.54236011538711</v>
      </c>
      <c r="I8713" s="16" t="n">
        <f aca="false">H8713/2_Girdiler!$B$17</f>
        <v>1.01857376417753</v>
      </c>
      <c r="J8713" s="16" t="n">
        <f aca="false">D8713+I8713</f>
        <v>12.3034890621017</v>
      </c>
    </row>
    <row r="8714" customFormat="false" ht="15" hidden="false" customHeight="false" outlineLevel="0" collapsed="false">
      <c r="A8714" s="0" t="n">
        <v>8702</v>
      </c>
      <c r="B8714" s="7" t="n">
        <v>0.556257</v>
      </c>
      <c r="C8714" s="7" t="n">
        <v>0.047722</v>
      </c>
      <c r="D8714" s="16" t="n">
        <f aca="false">LOGINV(B8714,$B$7,$C$7)</f>
        <v>14.6532815933481</v>
      </c>
      <c r="E8714" s="16" t="n">
        <f aca="false">LOGINV(C8714,$B$8,$C$8)</f>
        <v>37.223935909802</v>
      </c>
      <c r="F8714" s="16" t="n">
        <f aca="false">$B$5/100*E8714*2_Girdiler!$B$14*2_Girdiler!$B$15*2_Girdiler!$B$16</f>
        <v>0.936554227490619</v>
      </c>
      <c r="G8714" s="16" t="n">
        <f aca="false">MIN(MATCH(F8714,2_Girdiler!$B$20:$I$20,1),7)</f>
        <v>1</v>
      </c>
      <c r="H8714" s="16" t="n">
        <f aca="false">IF(F8714&gt;=40,2_Girdiler!$I$21+(F8714-40)*(2_Girdiler!$I$21-2_Girdiler!$H$21)/(2_Girdiler!$I$20-2_Girdiler!$H$20),INDEX(2_Girdiler!$B$21:$I$21,G8714)+(F8714-INDEX(2_Girdiler!$B$20:$I$20,G8714))*(INDEX(2_Girdiler!$B$21:$I$21,G8714+1)-INDEX(2_Girdiler!$B$21:$I$21,G8714))/(INDEX(2_Girdiler!$B$20:$I$20,G8714+1)-INDEX(2_Girdiler!$B$20:$I$20,G8714)))</f>
        <v>2.06041930047936</v>
      </c>
      <c r="I8714" s="16" t="n">
        <f aca="false">H8714/2_Girdiler!$B$17</f>
        <v>0.825488501794616</v>
      </c>
      <c r="J8714" s="16" t="n">
        <f aca="false">D8714+I8714</f>
        <v>15.4787700951428</v>
      </c>
    </row>
    <row r="8715" customFormat="false" ht="15" hidden="false" customHeight="false" outlineLevel="0" collapsed="false">
      <c r="A8715" s="0" t="n">
        <v>8703</v>
      </c>
      <c r="B8715" s="7" t="n">
        <v>0.247099</v>
      </c>
      <c r="C8715" s="7" t="n">
        <v>0.679784</v>
      </c>
      <c r="D8715" s="16" t="n">
        <f aca="false">LOGINV(B8715,$B$7,$C$7)</f>
        <v>9.251031653189</v>
      </c>
      <c r="E8715" s="16" t="n">
        <f aca="false">LOGINV(C8715,$B$8,$C$8)</f>
        <v>147.634381132711</v>
      </c>
      <c r="F8715" s="16" t="n">
        <f aca="false">$B$5/100*E8715*2_Girdiler!$B$14*2_Girdiler!$B$15*2_Girdiler!$B$16</f>
        <v>3.71448102929901</v>
      </c>
      <c r="G8715" s="16" t="n">
        <f aca="false">MIN(MATCH(F8715,2_Girdiler!$B$20:$I$20,1),7)</f>
        <v>1</v>
      </c>
      <c r="H8715" s="16" t="n">
        <f aca="false">IF(F8715&gt;=40,2_Girdiler!$I$21+(F8715-40)*(2_Girdiler!$I$21-2_Girdiler!$H$21)/(2_Girdiler!$I$20-2_Girdiler!$H$20),INDEX(2_Girdiler!$B$21:$I$21,G8715)+(F8715-INDEX(2_Girdiler!$B$20:$I$20,G8715))*(INDEX(2_Girdiler!$B$21:$I$21,G8715+1)-INDEX(2_Girdiler!$B$21:$I$21,G8715))/(INDEX(2_Girdiler!$B$20:$I$20,G8715+1)-INDEX(2_Girdiler!$B$20:$I$20,G8715)))</f>
        <v>8.17185826445781</v>
      </c>
      <c r="I8715" s="16" t="n">
        <f aca="false">H8715/2_Girdiler!$B$17</f>
        <v>3.27398167646547</v>
      </c>
      <c r="J8715" s="16" t="n">
        <f aca="false">D8715+I8715</f>
        <v>12.5250133296545</v>
      </c>
    </row>
    <row r="8716" customFormat="false" ht="15" hidden="false" customHeight="false" outlineLevel="0" collapsed="false">
      <c r="A8716" s="0" t="n">
        <v>8704</v>
      </c>
      <c r="B8716" s="7" t="n">
        <v>0.996298</v>
      </c>
      <c r="C8716" s="7" t="n">
        <v>0.943218</v>
      </c>
      <c r="D8716" s="16" t="n">
        <f aca="false">LOGINV(B8716,$B$7,$C$7)</f>
        <v>60.2544083299838</v>
      </c>
      <c r="E8716" s="16" t="n">
        <f aca="false">LOGINV(C8716,$B$8,$C$8)</f>
        <v>303.278670605621</v>
      </c>
      <c r="F8716" s="16" t="n">
        <f aca="false">$B$5/100*E8716*2_Girdiler!$B$14*2_Girdiler!$B$15*2_Girdiler!$B$16</f>
        <v>7.63049135243742</v>
      </c>
      <c r="G8716" s="16" t="n">
        <f aca="false">MIN(MATCH(F8716,2_Girdiler!$B$20:$I$20,1),7)</f>
        <v>2</v>
      </c>
      <c r="H8716" s="16" t="n">
        <f aca="false">IF(F8716&gt;=40,2_Girdiler!$I$21+(F8716-40)*(2_Girdiler!$I$21-2_Girdiler!$H$21)/(2_Girdiler!$I$20-2_Girdiler!$H$20),INDEX(2_Girdiler!$B$21:$I$21,G8716)+(F8716-INDEX(2_Girdiler!$B$20:$I$20,G8716))*(INDEX(2_Girdiler!$B$21:$I$21,G8716+1)-INDEX(2_Girdiler!$B$21:$I$21,G8716))/(INDEX(2_Girdiler!$B$20:$I$20,G8716+1)-INDEX(2_Girdiler!$B$20:$I$20,G8716)))</f>
        <v>15.2087861638999</v>
      </c>
      <c r="I8716" s="16" t="n">
        <f aca="false">H8716/2_Girdiler!$B$17</f>
        <v>6.09326368745989</v>
      </c>
      <c r="J8716" s="16" t="n">
        <f aca="false">D8716+I8716</f>
        <v>66.3476720174437</v>
      </c>
    </row>
    <row r="8717" customFormat="false" ht="15" hidden="false" customHeight="false" outlineLevel="0" collapsed="false">
      <c r="A8717" s="0" t="n">
        <v>8705</v>
      </c>
      <c r="B8717" s="7" t="n">
        <v>0.53608</v>
      </c>
      <c r="C8717" s="7" t="n">
        <v>0.002138</v>
      </c>
      <c r="D8717" s="16" t="n">
        <f aca="false">LOGINV(B8717,$B$7,$C$7)</f>
        <v>14.2432014111218</v>
      </c>
      <c r="E8717" s="16" t="n">
        <f aca="false">LOGINV(C8717,$B$8,$C$8)</f>
        <v>17.2705733270565</v>
      </c>
      <c r="F8717" s="16" t="n">
        <f aca="false">$B$5/100*E8717*2_Girdiler!$B$14*2_Girdiler!$B$15*2_Girdiler!$B$16</f>
        <v>0.434527624908741</v>
      </c>
      <c r="G8717" s="16" t="n">
        <f aca="false">MIN(MATCH(F8717,2_Girdiler!$B$20:$I$20,1),7)</f>
        <v>1</v>
      </c>
      <c r="H8717" s="16" t="n">
        <f aca="false">IF(F8717&gt;=40,2_Girdiler!$I$21+(F8717-40)*(2_Girdiler!$I$21-2_Girdiler!$H$21)/(2_Girdiler!$I$20-2_Girdiler!$H$20),INDEX(2_Girdiler!$B$21:$I$21,G8717)+(F8717-INDEX(2_Girdiler!$B$20:$I$20,G8717))*(INDEX(2_Girdiler!$B$21:$I$21,G8717+1)-INDEX(2_Girdiler!$B$21:$I$21,G8717))/(INDEX(2_Girdiler!$B$20:$I$20,G8717+1)-INDEX(2_Girdiler!$B$20:$I$20,G8717)))</f>
        <v>0.95596077479923</v>
      </c>
      <c r="I8717" s="16" t="n">
        <f aca="false">H8717/2_Girdiler!$B$17</f>
        <v>0.382997105288153</v>
      </c>
      <c r="J8717" s="16" t="n">
        <f aca="false">D8717+I8717</f>
        <v>14.62619851641</v>
      </c>
    </row>
    <row r="8718" customFormat="false" ht="15" hidden="false" customHeight="false" outlineLevel="0" collapsed="false">
      <c r="A8718" s="0" t="n">
        <v>8706</v>
      </c>
      <c r="B8718" s="7" t="n">
        <v>0.320331</v>
      </c>
      <c r="C8718" s="7" t="n">
        <v>0.035817</v>
      </c>
      <c r="D8718" s="16" t="n">
        <f aca="false">LOGINV(B8718,$B$7,$C$7)</f>
        <v>10.4397485814848</v>
      </c>
      <c r="E8718" s="16" t="n">
        <f aca="false">LOGINV(C8718,$B$8,$C$8)</f>
        <v>34.1376682112934</v>
      </c>
      <c r="F8718" s="16" t="n">
        <f aca="false">$B$5/100*E8718*2_Girdiler!$B$14*2_Girdiler!$B$15*2_Girdiler!$B$16</f>
        <v>0.858903732196143</v>
      </c>
      <c r="G8718" s="16" t="n">
        <f aca="false">MIN(MATCH(F8718,2_Girdiler!$B$20:$I$20,1),7)</f>
        <v>1</v>
      </c>
      <c r="H8718" s="16" t="n">
        <f aca="false">IF(F8718&gt;=40,2_Girdiler!$I$21+(F8718-40)*(2_Girdiler!$I$21-2_Girdiler!$H$21)/(2_Girdiler!$I$20-2_Girdiler!$H$20),INDEX(2_Girdiler!$B$21:$I$21,G8718)+(F8718-INDEX(2_Girdiler!$B$20:$I$20,G8718))*(INDEX(2_Girdiler!$B$21:$I$21,G8718+1)-INDEX(2_Girdiler!$B$21:$I$21,G8718))/(INDEX(2_Girdiler!$B$20:$I$20,G8718+1)-INDEX(2_Girdiler!$B$20:$I$20,G8718)))</f>
        <v>1.88958821083151</v>
      </c>
      <c r="I8718" s="16" t="n">
        <f aca="false">H8718/2_Girdiler!$B$17</f>
        <v>0.757046558826729</v>
      </c>
      <c r="J8718" s="16" t="n">
        <f aca="false">D8718+I8718</f>
        <v>11.1967951403116</v>
      </c>
    </row>
    <row r="8719" customFormat="false" ht="15" hidden="false" customHeight="false" outlineLevel="0" collapsed="false">
      <c r="A8719" s="0" t="n">
        <v>8707</v>
      </c>
      <c r="B8719" s="7" t="n">
        <v>0.087327</v>
      </c>
      <c r="C8719" s="7" t="n">
        <v>0.764688</v>
      </c>
      <c r="D8719" s="16" t="n">
        <f aca="false">LOGINV(B8719,$B$7,$C$7)</f>
        <v>6.35463825291189</v>
      </c>
      <c r="E8719" s="16" t="n">
        <f aca="false">LOGINV(C8719,$B$8,$C$8)</f>
        <v>173.97892498733</v>
      </c>
      <c r="F8719" s="16" t="n">
        <f aca="false">$B$5/100*E8719*2_Girdiler!$B$14*2_Girdiler!$B$15*2_Girdiler!$B$16</f>
        <v>4.37730975268122</v>
      </c>
      <c r="G8719" s="16" t="n">
        <f aca="false">MIN(MATCH(F8719,2_Girdiler!$B$20:$I$20,1),7)</f>
        <v>1</v>
      </c>
      <c r="H8719" s="16" t="n">
        <f aca="false">IF(F8719&gt;=40,2_Girdiler!$I$21+(F8719-40)*(2_Girdiler!$I$21-2_Girdiler!$H$21)/(2_Girdiler!$I$20-2_Girdiler!$H$20),INDEX(2_Girdiler!$B$21:$I$21,G8719)+(F8719-INDEX(2_Girdiler!$B$20:$I$20,G8719))*(INDEX(2_Girdiler!$B$21:$I$21,G8719+1)-INDEX(2_Girdiler!$B$21:$I$21,G8719))/(INDEX(2_Girdiler!$B$20:$I$20,G8719+1)-INDEX(2_Girdiler!$B$20:$I$20,G8719)))</f>
        <v>9.63008145589869</v>
      </c>
      <c r="I8719" s="16" t="n">
        <f aca="false">H8719/2_Girdiler!$B$17</f>
        <v>3.85820571149787</v>
      </c>
      <c r="J8719" s="16" t="n">
        <f aca="false">D8719+I8719</f>
        <v>10.2128439644098</v>
      </c>
    </row>
    <row r="8720" customFormat="false" ht="15" hidden="false" customHeight="false" outlineLevel="0" collapsed="false">
      <c r="A8720" s="0" t="n">
        <v>8708</v>
      </c>
      <c r="B8720" s="7" t="n">
        <v>0.967038</v>
      </c>
      <c r="C8720" s="7" t="n">
        <v>0.188192</v>
      </c>
      <c r="D8720" s="16" t="n">
        <f aca="false">LOGINV(B8720,$B$7,$C$7)</f>
        <v>37.7439500747437</v>
      </c>
      <c r="E8720" s="16" t="n">
        <f aca="false">LOGINV(C8720,$B$8,$C$8)</f>
        <v>61.6968989904355</v>
      </c>
      <c r="F8720" s="16" t="n">
        <f aca="false">$B$5/100*E8720*2_Girdiler!$B$14*2_Girdiler!$B$15*2_Girdiler!$B$16</f>
        <v>1.55229397859936</v>
      </c>
      <c r="G8720" s="16" t="n">
        <f aca="false">MIN(MATCH(F8720,2_Girdiler!$B$20:$I$20,1),7)</f>
        <v>1</v>
      </c>
      <c r="H8720" s="16" t="n">
        <f aca="false">IF(F8720&gt;=40,2_Girdiler!$I$21+(F8720-40)*(2_Girdiler!$I$21-2_Girdiler!$H$21)/(2_Girdiler!$I$20-2_Girdiler!$H$20),INDEX(2_Girdiler!$B$21:$I$21,G8720)+(F8720-INDEX(2_Girdiler!$B$20:$I$20,G8720))*(INDEX(2_Girdiler!$B$21:$I$21,G8720+1)-INDEX(2_Girdiler!$B$21:$I$21,G8720))/(INDEX(2_Girdiler!$B$20:$I$20,G8720+1)-INDEX(2_Girdiler!$B$20:$I$20,G8720)))</f>
        <v>3.41504675291859</v>
      </c>
      <c r="I8720" s="16" t="n">
        <f aca="false">H8720/2_Girdiler!$B$17</f>
        <v>1.36820783370136</v>
      </c>
      <c r="J8720" s="16" t="n">
        <f aca="false">D8720+I8720</f>
        <v>39.112157908445</v>
      </c>
    </row>
    <row r="8721" customFormat="false" ht="15" hidden="false" customHeight="false" outlineLevel="0" collapsed="false">
      <c r="A8721" s="0" t="n">
        <v>8709</v>
      </c>
      <c r="B8721" s="7" t="n">
        <v>0.646279</v>
      </c>
      <c r="C8721" s="7" t="n">
        <v>0.829047</v>
      </c>
      <c r="D8721" s="16" t="n">
        <f aca="false">LOGINV(B8721,$B$7,$C$7)</f>
        <v>16.6929879265828</v>
      </c>
      <c r="E8721" s="16" t="n">
        <f aca="false">LOGINV(C8721,$B$8,$C$8)</f>
        <v>201.686827885387</v>
      </c>
      <c r="F8721" s="16" t="n">
        <f aca="false">$B$5/100*E8721*2_Girdiler!$B$14*2_Girdiler!$B$15*2_Girdiler!$B$16</f>
        <v>5.07444058959634</v>
      </c>
      <c r="G8721" s="16" t="n">
        <f aca="false">MIN(MATCH(F8721,2_Girdiler!$B$20:$I$20,1),7)</f>
        <v>2</v>
      </c>
      <c r="H8721" s="16" t="n">
        <f aca="false">IF(F8721&gt;=40,2_Girdiler!$I$21+(F8721-40)*(2_Girdiler!$I$21-2_Girdiler!$H$21)/(2_Girdiler!$I$20-2_Girdiler!$H$20),INDEX(2_Girdiler!$B$21:$I$21,G8721)+(F8721-INDEX(2_Girdiler!$B$20:$I$20,G8721))*(INDEX(2_Girdiler!$B$21:$I$21,G8721+1)-INDEX(2_Girdiler!$B$21:$I$21,G8721))/(INDEX(2_Girdiler!$B$20:$I$20,G8721+1)-INDEX(2_Girdiler!$B$20:$I$20,G8721)))</f>
        <v>11.1191049433541</v>
      </c>
      <c r="I8721" s="16" t="n">
        <f aca="false">H8721/2_Girdiler!$B$17</f>
        <v>4.4547696087156</v>
      </c>
      <c r="J8721" s="16" t="n">
        <f aca="false">D8721+I8721</f>
        <v>21.1477575352984</v>
      </c>
    </row>
    <row r="8722" customFormat="false" ht="15" hidden="false" customHeight="false" outlineLevel="0" collapsed="false">
      <c r="A8722" s="0" t="n">
        <v>8710</v>
      </c>
      <c r="B8722" s="7" t="n">
        <v>0.506752</v>
      </c>
      <c r="C8722" s="7" t="n">
        <v>0.387879</v>
      </c>
      <c r="D8722" s="16" t="n">
        <f aca="false">LOGINV(B8722,$B$7,$C$7)</f>
        <v>13.6704190962844</v>
      </c>
      <c r="E8722" s="16" t="n">
        <f aca="false">LOGINV(C8722,$B$8,$C$8)</f>
        <v>90.8634216900058</v>
      </c>
      <c r="F8722" s="16" t="n">
        <f aca="false">$B$5/100*E8722*2_Girdiler!$B$14*2_Girdiler!$B$15*2_Girdiler!$B$16</f>
        <v>2.28612368972055</v>
      </c>
      <c r="G8722" s="16" t="n">
        <f aca="false">MIN(MATCH(F8722,2_Girdiler!$B$20:$I$20,1),7)</f>
        <v>1</v>
      </c>
      <c r="H8722" s="16" t="n">
        <f aca="false">IF(F8722&gt;=40,2_Girdiler!$I$21+(F8722-40)*(2_Girdiler!$I$21-2_Girdiler!$H$21)/(2_Girdiler!$I$20-2_Girdiler!$H$20),INDEX(2_Girdiler!$B$21:$I$21,G8722)+(F8722-INDEX(2_Girdiler!$B$20:$I$20,G8722))*(INDEX(2_Girdiler!$B$21:$I$21,G8722+1)-INDEX(2_Girdiler!$B$21:$I$21,G8722))/(INDEX(2_Girdiler!$B$20:$I$20,G8722+1)-INDEX(2_Girdiler!$B$20:$I$20,G8722)))</f>
        <v>5.0294721173852</v>
      </c>
      <c r="I8722" s="16" t="n">
        <f aca="false">H8722/2_Girdiler!$B$17</f>
        <v>2.01501286754215</v>
      </c>
      <c r="J8722" s="16" t="n">
        <f aca="false">D8722+I8722</f>
        <v>15.6854319638265</v>
      </c>
    </row>
    <row r="8723" customFormat="false" ht="15" hidden="false" customHeight="false" outlineLevel="0" collapsed="false">
      <c r="A8723" s="0" t="n">
        <v>8711</v>
      </c>
      <c r="B8723" s="7" t="n">
        <v>0.16082</v>
      </c>
      <c r="C8723" s="7" t="n">
        <v>0.305687</v>
      </c>
      <c r="D8723" s="16" t="n">
        <f aca="false">LOGINV(B8723,$B$7,$C$7)</f>
        <v>7.79408074580877</v>
      </c>
      <c r="E8723" s="16" t="n">
        <f aca="false">LOGINV(C8723,$B$8,$C$8)</f>
        <v>78.6684402062923</v>
      </c>
      <c r="F8723" s="16" t="n">
        <f aca="false">$B$5/100*E8723*2_Girdiler!$B$14*2_Girdiler!$B$15*2_Girdiler!$B$16</f>
        <v>1.97929795559032</v>
      </c>
      <c r="G8723" s="16" t="n">
        <f aca="false">MIN(MATCH(F8723,2_Girdiler!$B$20:$I$20,1),7)</f>
        <v>1</v>
      </c>
      <c r="H8723" s="16" t="n">
        <f aca="false">IF(F8723&gt;=40,2_Girdiler!$I$21+(F8723-40)*(2_Girdiler!$I$21-2_Girdiler!$H$21)/(2_Girdiler!$I$20-2_Girdiler!$H$20),INDEX(2_Girdiler!$B$21:$I$21,G8723)+(F8723-INDEX(2_Girdiler!$B$20:$I$20,G8723))*(INDEX(2_Girdiler!$B$21:$I$21,G8723+1)-INDEX(2_Girdiler!$B$21:$I$21,G8723))/(INDEX(2_Girdiler!$B$20:$I$20,G8723+1)-INDEX(2_Girdiler!$B$20:$I$20,G8723)))</f>
        <v>4.35445550229869</v>
      </c>
      <c r="I8723" s="16" t="n">
        <f aca="false">H8723/2_Girdiler!$B$17</f>
        <v>1.74457351854916</v>
      </c>
      <c r="J8723" s="16" t="n">
        <f aca="false">D8723+I8723</f>
        <v>9.53865426435793</v>
      </c>
    </row>
    <row r="8724" customFormat="false" ht="15" hidden="false" customHeight="false" outlineLevel="0" collapsed="false">
      <c r="A8724" s="0" t="n">
        <v>8712</v>
      </c>
      <c r="B8724" s="7" t="n">
        <v>0.388336</v>
      </c>
      <c r="C8724" s="7" t="n">
        <v>0.580938</v>
      </c>
      <c r="D8724" s="16" t="n">
        <f aca="false">LOGINV(B8724,$B$7,$C$7)</f>
        <v>11.5615932553687</v>
      </c>
      <c r="E8724" s="16" t="n">
        <f aca="false">LOGINV(C8724,$B$8,$C$8)</f>
        <v>124.599009758843</v>
      </c>
      <c r="F8724" s="16" t="n">
        <f aca="false">$B$5/100*E8724*2_Girdiler!$B$14*2_Girdiler!$B$15*2_Girdiler!$B$16</f>
        <v>3.13491108553248</v>
      </c>
      <c r="G8724" s="16" t="n">
        <f aca="false">MIN(MATCH(F8724,2_Girdiler!$B$20:$I$20,1),7)</f>
        <v>1</v>
      </c>
      <c r="H8724" s="16" t="n">
        <f aca="false">IF(F8724&gt;=40,2_Girdiler!$I$21+(F8724-40)*(2_Girdiler!$I$21-2_Girdiler!$H$21)/(2_Girdiler!$I$20-2_Girdiler!$H$20),INDEX(2_Girdiler!$B$21:$I$21,G8724)+(F8724-INDEX(2_Girdiler!$B$20:$I$20,G8724))*(INDEX(2_Girdiler!$B$21:$I$21,G8724+1)-INDEX(2_Girdiler!$B$21:$I$21,G8724))/(INDEX(2_Girdiler!$B$20:$I$20,G8724+1)-INDEX(2_Girdiler!$B$20:$I$20,G8724)))</f>
        <v>6.89680438817145</v>
      </c>
      <c r="I8724" s="16" t="n">
        <f aca="false">H8724/2_Girdiler!$B$17</f>
        <v>2.76314278372254</v>
      </c>
      <c r="J8724" s="16" t="n">
        <f aca="false">D8724+I8724</f>
        <v>14.3247360390913</v>
      </c>
    </row>
    <row r="8725" customFormat="false" ht="15" hidden="false" customHeight="false" outlineLevel="0" collapsed="false">
      <c r="A8725" s="0" t="n">
        <v>8713</v>
      </c>
      <c r="B8725" s="7" t="n">
        <v>0.719815</v>
      </c>
      <c r="C8725" s="7" t="n">
        <v>0.98738</v>
      </c>
      <c r="D8725" s="16" t="n">
        <f aca="false">LOGINV(B8725,$B$7,$C$7)</f>
        <v>18.7345529782138</v>
      </c>
      <c r="E8725" s="16" t="n">
        <f aca="false">LOGINV(C8725,$B$8,$C$8)</f>
        <v>462.973854209583</v>
      </c>
      <c r="F8725" s="16" t="n">
        <f aca="false">$B$5/100*E8725*2_Girdiler!$B$14*2_Girdiler!$B$15*2_Girdiler!$B$16</f>
        <v>11.6484221719131</v>
      </c>
      <c r="G8725" s="16" t="n">
        <f aca="false">MIN(MATCH(F8725,2_Girdiler!$B$20:$I$20,1),7)</f>
        <v>3</v>
      </c>
      <c r="H8725" s="16" t="n">
        <f aca="false">IF(F8725&gt;=40,2_Girdiler!$I$21+(F8725-40)*(2_Girdiler!$I$21-2_Girdiler!$H$21)/(2_Girdiler!$I$20-2_Girdiler!$H$20),INDEX(2_Girdiler!$B$21:$I$21,G8725)+(F8725-INDEX(2_Girdiler!$B$20:$I$20,G8725))*(INDEX(2_Girdiler!$B$21:$I$21,G8725+1)-INDEX(2_Girdiler!$B$21:$I$21,G8725))/(INDEX(2_Girdiler!$B$20:$I$20,G8725+1)-INDEX(2_Girdiler!$B$20:$I$20,G8725)))</f>
        <v>20.4835799547218</v>
      </c>
      <c r="I8725" s="16" t="n">
        <f aca="false">H8725/2_Girdiler!$B$17</f>
        <v>8.2065624818597</v>
      </c>
      <c r="J8725" s="16" t="n">
        <f aca="false">D8725+I8725</f>
        <v>26.9411154600735</v>
      </c>
    </row>
    <row r="8726" customFormat="false" ht="15" hidden="false" customHeight="false" outlineLevel="0" collapsed="false">
      <c r="A8726" s="0" t="n">
        <v>8714</v>
      </c>
      <c r="B8726" s="7" t="n">
        <v>0.118545</v>
      </c>
      <c r="C8726" s="7" t="n">
        <v>0.68394</v>
      </c>
      <c r="D8726" s="16" t="n">
        <f aca="false">LOGINV(B8726,$B$7,$C$7)</f>
        <v>7.00616613438074</v>
      </c>
      <c r="E8726" s="16" t="n">
        <f aca="false">LOGINV(C8726,$B$8,$C$8)</f>
        <v>148.748806100703</v>
      </c>
      <c r="F8726" s="16" t="n">
        <f aca="false">$B$5/100*E8726*2_Girdiler!$B$14*2_Girdiler!$B$15*2_Girdiler!$B$16</f>
        <v>3.74251996149369</v>
      </c>
      <c r="G8726" s="16" t="n">
        <f aca="false">MIN(MATCH(F8726,2_Girdiler!$B$20:$I$20,1),7)</f>
        <v>1</v>
      </c>
      <c r="H8726" s="16" t="n">
        <f aca="false">IF(F8726&gt;=40,2_Girdiler!$I$21+(F8726-40)*(2_Girdiler!$I$21-2_Girdiler!$H$21)/(2_Girdiler!$I$20-2_Girdiler!$H$20),INDEX(2_Girdiler!$B$21:$I$21,G8726)+(F8726-INDEX(2_Girdiler!$B$20:$I$20,G8726))*(INDEX(2_Girdiler!$B$21:$I$21,G8726+1)-INDEX(2_Girdiler!$B$21:$I$21,G8726))/(INDEX(2_Girdiler!$B$20:$I$20,G8726+1)-INDEX(2_Girdiler!$B$20:$I$20,G8726)))</f>
        <v>8.23354391528613</v>
      </c>
      <c r="I8726" s="16" t="n">
        <f aca="false">H8726/2_Girdiler!$B$17</f>
        <v>3.29869547888066</v>
      </c>
      <c r="J8726" s="16" t="n">
        <f aca="false">D8726+I8726</f>
        <v>10.3048616132614</v>
      </c>
    </row>
    <row r="8727" customFormat="false" ht="15" hidden="false" customHeight="false" outlineLevel="0" collapsed="false">
      <c r="A8727" s="0" t="n">
        <v>8715</v>
      </c>
      <c r="B8727" s="7" t="n">
        <v>0.661996</v>
      </c>
      <c r="C8727" s="7" t="n">
        <v>0.826768</v>
      </c>
      <c r="D8727" s="16" t="n">
        <f aca="false">LOGINV(B8727,$B$7,$C$7)</f>
        <v>17.0943292448214</v>
      </c>
      <c r="E8727" s="16" t="n">
        <f aca="false">LOGINV(C8727,$B$8,$C$8)</f>
        <v>200.526824266101</v>
      </c>
      <c r="F8727" s="16" t="n">
        <f aca="false">$B$5/100*E8727*2_Girdiler!$B$14*2_Girdiler!$B$15*2_Girdiler!$B$16</f>
        <v>5.0452548985351</v>
      </c>
      <c r="G8727" s="16" t="n">
        <f aca="false">MIN(MATCH(F8727,2_Girdiler!$B$20:$I$20,1),7)</f>
        <v>2</v>
      </c>
      <c r="H8727" s="16" t="n">
        <f aca="false">IF(F8727&gt;=40,2_Girdiler!$I$21+(F8727-40)*(2_Girdiler!$I$21-2_Girdiler!$H$21)/(2_Girdiler!$I$20-2_Girdiler!$H$20),INDEX(2_Girdiler!$B$21:$I$21,G8727)+(F8727-INDEX(2_Girdiler!$B$20:$I$20,G8727))*(INDEX(2_Girdiler!$B$21:$I$21,G8727+1)-INDEX(2_Girdiler!$B$21:$I$21,G8727))/(INDEX(2_Girdiler!$B$20:$I$20,G8727+1)-INDEX(2_Girdiler!$B$20:$I$20,G8727)))</f>
        <v>11.0724078376562</v>
      </c>
      <c r="I8727" s="16" t="n">
        <f aca="false">H8727/2_Girdiler!$B$17</f>
        <v>4.4360608323943</v>
      </c>
      <c r="J8727" s="16" t="n">
        <f aca="false">D8727+I8727</f>
        <v>21.5303900772157</v>
      </c>
    </row>
    <row r="8728" customFormat="false" ht="15" hidden="false" customHeight="false" outlineLevel="0" collapsed="false">
      <c r="A8728" s="0" t="n">
        <v>8716</v>
      </c>
      <c r="B8728" s="7" t="n">
        <v>0.00479</v>
      </c>
      <c r="C8728" s="7" t="n">
        <v>0.339775</v>
      </c>
      <c r="D8728" s="16" t="n">
        <f aca="false">LOGINV(B8728,$B$7,$C$7)</f>
        <v>3.19562272863357</v>
      </c>
      <c r="E8728" s="16" t="n">
        <f aca="false">LOGINV(C8728,$B$8,$C$8)</f>
        <v>83.6455068538406</v>
      </c>
      <c r="F8728" s="16" t="n">
        <f aca="false">$B$5/100*E8728*2_Girdiler!$B$14*2_Girdiler!$B$15*2_Girdiler!$B$16</f>
        <v>2.10452095244263</v>
      </c>
      <c r="G8728" s="16" t="n">
        <f aca="false">MIN(MATCH(F8728,2_Girdiler!$B$20:$I$20,1),7)</f>
        <v>1</v>
      </c>
      <c r="H8728" s="16" t="n">
        <f aca="false">IF(F8728&gt;=40,2_Girdiler!$I$21+(F8728-40)*(2_Girdiler!$I$21-2_Girdiler!$H$21)/(2_Girdiler!$I$20-2_Girdiler!$H$20),INDEX(2_Girdiler!$B$21:$I$21,G8728)+(F8728-INDEX(2_Girdiler!$B$20:$I$20,G8728))*(INDEX(2_Girdiler!$B$21:$I$21,G8728+1)-INDEX(2_Girdiler!$B$21:$I$21,G8728))/(INDEX(2_Girdiler!$B$20:$I$20,G8728+1)-INDEX(2_Girdiler!$B$20:$I$20,G8728)))</f>
        <v>4.62994609537378</v>
      </c>
      <c r="I8728" s="16" t="n">
        <f aca="false">H8728/2_Girdiler!$B$17</f>
        <v>1.85494635231321</v>
      </c>
      <c r="J8728" s="16" t="n">
        <f aca="false">D8728+I8728</f>
        <v>5.05056908094678</v>
      </c>
    </row>
    <row r="8729" customFormat="false" ht="15" hidden="false" customHeight="false" outlineLevel="0" collapsed="false">
      <c r="A8729" s="0" t="n">
        <v>8717</v>
      </c>
      <c r="B8729" s="7" t="n">
        <v>0.276621</v>
      </c>
      <c r="C8729" s="7" t="n">
        <v>0.639112</v>
      </c>
      <c r="D8729" s="16" t="n">
        <f aca="false">LOGINV(B8729,$B$7,$C$7)</f>
        <v>9.73095924801699</v>
      </c>
      <c r="E8729" s="16" t="n">
        <f aca="false">LOGINV(C8729,$B$8,$C$8)</f>
        <v>137.42560705065</v>
      </c>
      <c r="F8729" s="16" t="n">
        <f aca="false">$B$5/100*E8729*2_Girdiler!$B$14*2_Girdiler!$B$15*2_Girdiler!$B$16</f>
        <v>3.45762827339435</v>
      </c>
      <c r="G8729" s="16" t="n">
        <f aca="false">MIN(MATCH(F8729,2_Girdiler!$B$20:$I$20,1),7)</f>
        <v>1</v>
      </c>
      <c r="H8729" s="16" t="n">
        <f aca="false">IF(F8729&gt;=40,2_Girdiler!$I$21+(F8729-40)*(2_Girdiler!$I$21-2_Girdiler!$H$21)/(2_Girdiler!$I$20-2_Girdiler!$H$20),INDEX(2_Girdiler!$B$21:$I$21,G8729)+(F8729-INDEX(2_Girdiler!$B$20:$I$20,G8729))*(INDEX(2_Girdiler!$B$21:$I$21,G8729+1)-INDEX(2_Girdiler!$B$21:$I$21,G8729))/(INDEX(2_Girdiler!$B$20:$I$20,G8729+1)-INDEX(2_Girdiler!$B$20:$I$20,G8729)))</f>
        <v>7.60678220146756</v>
      </c>
      <c r="I8729" s="16" t="n">
        <f aca="false">H8729/2_Girdiler!$B$17</f>
        <v>3.04758902302386</v>
      </c>
      <c r="J8729" s="16" t="n">
        <f aca="false">D8729+I8729</f>
        <v>12.7785482710409</v>
      </c>
    </row>
    <row r="8730" customFormat="false" ht="15" hidden="false" customHeight="false" outlineLevel="0" collapsed="false">
      <c r="A8730" s="0" t="n">
        <v>8718</v>
      </c>
      <c r="B8730" s="7" t="n">
        <v>0.308027</v>
      </c>
      <c r="C8730" s="7" t="n">
        <v>0.321064</v>
      </c>
      <c r="D8730" s="16" t="n">
        <f aca="false">LOGINV(B8730,$B$7,$C$7)</f>
        <v>10.2398954221159</v>
      </c>
      <c r="E8730" s="16" t="n">
        <f aca="false">LOGINV(C8730,$B$8,$C$8)</f>
        <v>80.9028249315873</v>
      </c>
      <c r="F8730" s="16" t="n">
        <f aca="false">$B$5/100*E8730*2_Girdiler!$B$14*2_Girdiler!$B$15*2_Girdiler!$B$16</f>
        <v>2.03551507527874</v>
      </c>
      <c r="G8730" s="16" t="n">
        <f aca="false">MIN(MATCH(F8730,2_Girdiler!$B$20:$I$20,1),7)</f>
        <v>1</v>
      </c>
      <c r="H8730" s="16" t="n">
        <f aca="false">IF(F8730&gt;=40,2_Girdiler!$I$21+(F8730-40)*(2_Girdiler!$I$21-2_Girdiler!$H$21)/(2_Girdiler!$I$20-2_Girdiler!$H$20),INDEX(2_Girdiler!$B$21:$I$21,G8730)+(F8730-INDEX(2_Girdiler!$B$20:$I$20,G8730))*(INDEX(2_Girdiler!$B$21:$I$21,G8730+1)-INDEX(2_Girdiler!$B$21:$I$21,G8730))/(INDEX(2_Girdiler!$B$20:$I$20,G8730+1)-INDEX(2_Girdiler!$B$20:$I$20,G8730)))</f>
        <v>4.47813316561322</v>
      </c>
      <c r="I8730" s="16" t="n">
        <f aca="false">H8730/2_Girdiler!$B$17</f>
        <v>1.79412386442837</v>
      </c>
      <c r="J8730" s="16" t="n">
        <f aca="false">D8730+I8730</f>
        <v>12.0340192865443</v>
      </c>
    </row>
    <row r="8731" customFormat="false" ht="15" hidden="false" customHeight="false" outlineLevel="0" collapsed="false">
      <c r="A8731" s="0" t="n">
        <v>8719</v>
      </c>
      <c r="B8731" s="7" t="n">
        <v>0.675167</v>
      </c>
      <c r="C8731" s="7" t="n">
        <v>0.436899</v>
      </c>
      <c r="D8731" s="16" t="n">
        <f aca="false">LOGINV(B8731,$B$7,$C$7)</f>
        <v>17.4438247777446</v>
      </c>
      <c r="E8731" s="16" t="n">
        <f aca="false">LOGINV(C8731,$B$8,$C$8)</f>
        <v>98.5634378640722</v>
      </c>
      <c r="F8731" s="16" t="n">
        <f aca="false">$B$5/100*E8731*2_Girdiler!$B$14*2_Girdiler!$B$15*2_Girdiler!$B$16</f>
        <v>2.47985609666006</v>
      </c>
      <c r="G8731" s="16" t="n">
        <f aca="false">MIN(MATCH(F8731,2_Girdiler!$B$20:$I$20,1),7)</f>
        <v>1</v>
      </c>
      <c r="H8731" s="16" t="n">
        <f aca="false">IF(F8731&gt;=40,2_Girdiler!$I$21+(F8731-40)*(2_Girdiler!$I$21-2_Girdiler!$H$21)/(2_Girdiler!$I$20-2_Girdiler!$H$20),INDEX(2_Girdiler!$B$21:$I$21,G8731)+(F8731-INDEX(2_Girdiler!$B$20:$I$20,G8731))*(INDEX(2_Girdiler!$B$21:$I$21,G8731+1)-INDEX(2_Girdiler!$B$21:$I$21,G8731))/(INDEX(2_Girdiler!$B$20:$I$20,G8731+1)-INDEX(2_Girdiler!$B$20:$I$20,G8731)))</f>
        <v>5.45568341265212</v>
      </c>
      <c r="I8731" s="16" t="n">
        <f aca="false">H8731/2_Girdiler!$B$17</f>
        <v>2.18577059801768</v>
      </c>
      <c r="J8731" s="16" t="n">
        <f aca="false">D8731+I8731</f>
        <v>19.6295953757623</v>
      </c>
    </row>
    <row r="8732" customFormat="false" ht="15" hidden="false" customHeight="false" outlineLevel="0" collapsed="false">
      <c r="A8732" s="0" t="n">
        <v>8720</v>
      </c>
      <c r="B8732" s="7" t="n">
        <v>0.321882</v>
      </c>
      <c r="C8732" s="7" t="n">
        <v>0.261581</v>
      </c>
      <c r="D8732" s="16" t="n">
        <f aca="false">LOGINV(B8732,$B$7,$C$7)</f>
        <v>10.4649808812121</v>
      </c>
      <c r="E8732" s="16" t="n">
        <f aca="false">LOGINV(C8732,$B$8,$C$8)</f>
        <v>72.3192959503747</v>
      </c>
      <c r="F8732" s="16" t="n">
        <f aca="false">$B$5/100*E8732*2_Girdiler!$B$14*2_Girdiler!$B$15*2_Girdiler!$B$16</f>
        <v>1.81955348611143</v>
      </c>
      <c r="G8732" s="16" t="n">
        <f aca="false">MIN(MATCH(F8732,2_Girdiler!$B$20:$I$20,1),7)</f>
        <v>1</v>
      </c>
      <c r="H8732" s="16" t="n">
        <f aca="false">IF(F8732&gt;=40,2_Girdiler!$I$21+(F8732-40)*(2_Girdiler!$I$21-2_Girdiler!$H$21)/(2_Girdiler!$I$20-2_Girdiler!$H$20),INDEX(2_Girdiler!$B$21:$I$21,G8732)+(F8732-INDEX(2_Girdiler!$B$20:$I$20,G8732))*(INDEX(2_Girdiler!$B$21:$I$21,G8732+1)-INDEX(2_Girdiler!$B$21:$I$21,G8732))/(INDEX(2_Girdiler!$B$20:$I$20,G8732+1)-INDEX(2_Girdiler!$B$20:$I$20,G8732)))</f>
        <v>4.00301766944514</v>
      </c>
      <c r="I8732" s="16" t="n">
        <f aca="false">H8732/2_Girdiler!$B$17</f>
        <v>1.60377310474565</v>
      </c>
      <c r="J8732" s="16" t="n">
        <f aca="false">D8732+I8732</f>
        <v>12.0687539859577</v>
      </c>
    </row>
    <row r="8733" customFormat="false" ht="15" hidden="false" customHeight="false" outlineLevel="0" collapsed="false">
      <c r="A8733" s="0" t="n">
        <v>8721</v>
      </c>
      <c r="B8733" s="7" t="n">
        <v>0.388286</v>
      </c>
      <c r="C8733" s="7" t="n">
        <v>0.961532</v>
      </c>
      <c r="D8733" s="16" t="n">
        <f aca="false">LOGINV(B8733,$B$7,$C$7)</f>
        <v>11.5607524238485</v>
      </c>
      <c r="E8733" s="16" t="n">
        <f aca="false">LOGINV(C8733,$B$8,$C$8)</f>
        <v>342.04956366299</v>
      </c>
      <c r="F8733" s="16" t="n">
        <f aca="false">$B$5/100*E8733*2_Girdiler!$B$14*2_Girdiler!$B$15*2_Girdiler!$B$16</f>
        <v>8.60596702176082</v>
      </c>
      <c r="G8733" s="16" t="n">
        <f aca="false">MIN(MATCH(F8733,2_Girdiler!$B$20:$I$20,1),7)</f>
        <v>2</v>
      </c>
      <c r="H8733" s="16" t="n">
        <f aca="false">IF(F8733&gt;=40,2_Girdiler!$I$21+(F8733-40)*(2_Girdiler!$I$21-2_Girdiler!$H$21)/(2_Girdiler!$I$20-2_Girdiler!$H$20),INDEX(2_Girdiler!$B$21:$I$21,G8733)+(F8733-INDEX(2_Girdiler!$B$20:$I$20,G8733))*(INDEX(2_Girdiler!$B$21:$I$21,G8733+1)-INDEX(2_Girdiler!$B$21:$I$21,G8733))/(INDEX(2_Girdiler!$B$20:$I$20,G8733+1)-INDEX(2_Girdiler!$B$20:$I$20,G8733)))</f>
        <v>16.7695472348173</v>
      </c>
      <c r="I8733" s="16" t="n">
        <f aca="false">H8733/2_Girdiler!$B$17</f>
        <v>6.71856860369284</v>
      </c>
      <c r="J8733" s="16" t="n">
        <f aca="false">D8733+I8733</f>
        <v>18.2793210275413</v>
      </c>
    </row>
    <row r="8734" customFormat="false" ht="15" hidden="false" customHeight="false" outlineLevel="0" collapsed="false">
      <c r="A8734" s="0" t="n">
        <v>8722</v>
      </c>
      <c r="B8734" s="7" t="n">
        <v>0.014059</v>
      </c>
      <c r="C8734" s="7" t="n">
        <v>0.753311</v>
      </c>
      <c r="D8734" s="16" t="n">
        <f aca="false">LOGINV(B8734,$B$7,$C$7)</f>
        <v>3.98266995088196</v>
      </c>
      <c r="E8734" s="16" t="n">
        <f aca="false">LOGINV(C8734,$B$8,$C$8)</f>
        <v>169.925773199569</v>
      </c>
      <c r="F8734" s="16" t="n">
        <f aca="false">$B$5/100*E8734*2_Girdiler!$B$14*2_Girdiler!$B$15*2_Girdiler!$B$16</f>
        <v>4.27533245370116</v>
      </c>
      <c r="G8734" s="16" t="n">
        <f aca="false">MIN(MATCH(F8734,2_Girdiler!$B$20:$I$20,1),7)</f>
        <v>1</v>
      </c>
      <c r="H8734" s="16" t="n">
        <f aca="false">IF(F8734&gt;=40,2_Girdiler!$I$21+(F8734-40)*(2_Girdiler!$I$21-2_Girdiler!$H$21)/(2_Girdiler!$I$20-2_Girdiler!$H$20),INDEX(2_Girdiler!$B$21:$I$21,G8734)+(F8734-INDEX(2_Girdiler!$B$20:$I$20,G8734))*(INDEX(2_Girdiler!$B$21:$I$21,G8734+1)-INDEX(2_Girdiler!$B$21:$I$21,G8734))/(INDEX(2_Girdiler!$B$20:$I$20,G8734+1)-INDEX(2_Girdiler!$B$20:$I$20,G8734)))</f>
        <v>9.40573139814256</v>
      </c>
      <c r="I8734" s="16" t="n">
        <f aca="false">H8734/2_Girdiler!$B$17</f>
        <v>3.76832187425583</v>
      </c>
      <c r="J8734" s="16" t="n">
        <f aca="false">D8734+I8734</f>
        <v>7.75099182513779</v>
      </c>
    </row>
    <row r="8735" customFormat="false" ht="15" hidden="false" customHeight="false" outlineLevel="0" collapsed="false">
      <c r="A8735" s="0" t="n">
        <v>8723</v>
      </c>
      <c r="B8735" s="7" t="n">
        <v>0.47685</v>
      </c>
      <c r="C8735" s="7" t="n">
        <v>0.76981</v>
      </c>
      <c r="D8735" s="16" t="n">
        <f aca="false">LOGINV(B8735,$B$7,$C$7)</f>
        <v>13.1108059386458</v>
      </c>
      <c r="E8735" s="16" t="n">
        <f aca="false">LOGINV(C8735,$B$8,$C$8)</f>
        <v>175.871022882433</v>
      </c>
      <c r="F8735" s="16" t="n">
        <f aca="false">$B$5/100*E8735*2_Girdiler!$B$14*2_Girdiler!$B$15*2_Girdiler!$B$16</f>
        <v>4.42491493572202</v>
      </c>
      <c r="G8735" s="16" t="n">
        <f aca="false">MIN(MATCH(F8735,2_Girdiler!$B$20:$I$20,1),7)</f>
        <v>1</v>
      </c>
      <c r="H8735" s="16" t="n">
        <f aca="false">IF(F8735&gt;=40,2_Girdiler!$I$21+(F8735-40)*(2_Girdiler!$I$21-2_Girdiler!$H$21)/(2_Girdiler!$I$20-2_Girdiler!$H$20),INDEX(2_Girdiler!$B$21:$I$21,G8735)+(F8735-INDEX(2_Girdiler!$B$20:$I$20,G8735))*(INDEX(2_Girdiler!$B$21:$I$21,G8735+1)-INDEX(2_Girdiler!$B$21:$I$21,G8735))/(INDEX(2_Girdiler!$B$20:$I$20,G8735+1)-INDEX(2_Girdiler!$B$20:$I$20,G8735)))</f>
        <v>9.73481285858844</v>
      </c>
      <c r="I8735" s="16" t="n">
        <f aca="false">H8735/2_Girdiler!$B$17</f>
        <v>3.90016540808832</v>
      </c>
      <c r="J8735" s="16" t="n">
        <f aca="false">D8735+I8735</f>
        <v>17.0109713467341</v>
      </c>
    </row>
    <row r="8736" customFormat="false" ht="15" hidden="false" customHeight="false" outlineLevel="0" collapsed="false">
      <c r="A8736" s="0" t="n">
        <v>8724</v>
      </c>
      <c r="B8736" s="7" t="n">
        <v>0.513347</v>
      </c>
      <c r="C8736" s="7" t="n">
        <v>0.930434</v>
      </c>
      <c r="D8736" s="16" t="n">
        <f aca="false">LOGINV(B8736,$B$7,$C$7)</f>
        <v>13.7970090966951</v>
      </c>
      <c r="E8736" s="16" t="n">
        <f aca="false">LOGINV(C8736,$B$8,$C$8)</f>
        <v>283.707461540091</v>
      </c>
      <c r="F8736" s="16" t="n">
        <f aca="false">$B$5/100*E8736*2_Girdiler!$B$14*2_Girdiler!$B$15*2_Girdiler!$B$16</f>
        <v>7.13807973234868</v>
      </c>
      <c r="G8736" s="16" t="n">
        <f aca="false">MIN(MATCH(F8736,2_Girdiler!$B$20:$I$20,1),7)</f>
        <v>2</v>
      </c>
      <c r="H8736" s="16" t="n">
        <f aca="false">IF(F8736&gt;=40,2_Girdiler!$I$21+(F8736-40)*(2_Girdiler!$I$21-2_Girdiler!$H$21)/(2_Girdiler!$I$20-2_Girdiler!$H$20),INDEX(2_Girdiler!$B$21:$I$21,G8736)+(F8736-INDEX(2_Girdiler!$B$20:$I$20,G8736))*(INDEX(2_Girdiler!$B$21:$I$21,G8736+1)-INDEX(2_Girdiler!$B$21:$I$21,G8736))/(INDEX(2_Girdiler!$B$20:$I$20,G8736+1)-INDEX(2_Girdiler!$B$20:$I$20,G8736)))</f>
        <v>14.4209275717579</v>
      </c>
      <c r="I8736" s="16" t="n">
        <f aca="false">H8736/2_Girdiler!$B$17</f>
        <v>5.77761521304402</v>
      </c>
      <c r="J8736" s="16" t="n">
        <f aca="false">D8736+I8736</f>
        <v>19.5746243097391</v>
      </c>
    </row>
    <row r="8737" customFormat="false" ht="15" hidden="false" customHeight="false" outlineLevel="0" collapsed="false">
      <c r="A8737" s="0" t="n">
        <v>8725</v>
      </c>
      <c r="B8737" s="7" t="n">
        <v>0.498612</v>
      </c>
      <c r="C8737" s="7" t="n">
        <v>0.27228</v>
      </c>
      <c r="D8737" s="16" t="n">
        <f aca="false">LOGINV(B8737,$B$7,$C$7)</f>
        <v>13.5158178208243</v>
      </c>
      <c r="E8737" s="16" t="n">
        <f aca="false">LOGINV(C8737,$B$8,$C$8)</f>
        <v>73.8547316281182</v>
      </c>
      <c r="F8737" s="16" t="n">
        <f aca="false">$B$5/100*E8737*2_Girdiler!$B$14*2_Girdiler!$B$15*2_Girdiler!$B$16</f>
        <v>1.85818504776345</v>
      </c>
      <c r="G8737" s="16" t="n">
        <f aca="false">MIN(MATCH(F8737,2_Girdiler!$B$20:$I$20,1),7)</f>
        <v>1</v>
      </c>
      <c r="H8737" s="16" t="n">
        <f aca="false">IF(F8737&gt;=40,2_Girdiler!$I$21+(F8737-40)*(2_Girdiler!$I$21-2_Girdiler!$H$21)/(2_Girdiler!$I$20-2_Girdiler!$H$20),INDEX(2_Girdiler!$B$21:$I$21,G8737)+(F8737-INDEX(2_Girdiler!$B$20:$I$20,G8737))*(INDEX(2_Girdiler!$B$21:$I$21,G8737+1)-INDEX(2_Girdiler!$B$21:$I$21,G8737))/(INDEX(2_Girdiler!$B$20:$I$20,G8737+1)-INDEX(2_Girdiler!$B$20:$I$20,G8737)))</f>
        <v>4.0880071050796</v>
      </c>
      <c r="I8737" s="16" t="n">
        <f aca="false">H8737/2_Girdiler!$B$17</f>
        <v>1.63782335940689</v>
      </c>
      <c r="J8737" s="16" t="n">
        <f aca="false">D8737+I8737</f>
        <v>15.1536411802312</v>
      </c>
    </row>
    <row r="8738" customFormat="false" ht="15" hidden="false" customHeight="false" outlineLevel="0" collapsed="false">
      <c r="A8738" s="0" t="n">
        <v>8726</v>
      </c>
      <c r="B8738" s="7" t="n">
        <v>0.134395</v>
      </c>
      <c r="C8738" s="7" t="n">
        <v>0.806268</v>
      </c>
      <c r="D8738" s="16" t="n">
        <f aca="false">LOGINV(B8738,$B$7,$C$7)</f>
        <v>7.31112633926959</v>
      </c>
      <c r="E8738" s="16" t="n">
        <f aca="false">LOGINV(C8738,$B$8,$C$8)</f>
        <v>190.773462116946</v>
      </c>
      <c r="F8738" s="16" t="n">
        <f aca="false">$B$5/100*E8738*2_Girdiler!$B$14*2_Girdiler!$B$15*2_Girdiler!$B$16</f>
        <v>4.79986030686237</v>
      </c>
      <c r="G8738" s="16" t="n">
        <f aca="false">MIN(MATCH(F8738,2_Girdiler!$B$20:$I$20,1),7)</f>
        <v>1</v>
      </c>
      <c r="H8738" s="16" t="n">
        <f aca="false">IF(F8738&gt;=40,2_Girdiler!$I$21+(F8738-40)*(2_Girdiler!$I$21-2_Girdiler!$H$21)/(2_Girdiler!$I$20-2_Girdiler!$H$20),INDEX(2_Girdiler!$B$21:$I$21,G8738)+(F8738-INDEX(2_Girdiler!$B$20:$I$20,G8738))*(INDEX(2_Girdiler!$B$21:$I$21,G8738+1)-INDEX(2_Girdiler!$B$21:$I$21,G8738))/(INDEX(2_Girdiler!$B$20:$I$20,G8738+1)-INDEX(2_Girdiler!$B$20:$I$20,G8738)))</f>
        <v>10.5596926750972</v>
      </c>
      <c r="I8738" s="16" t="n">
        <f aca="false">H8738/2_Girdiler!$B$17</f>
        <v>4.23064610380497</v>
      </c>
      <c r="J8738" s="16" t="n">
        <f aca="false">D8738+I8738</f>
        <v>11.5417724430746</v>
      </c>
    </row>
    <row r="8739" customFormat="false" ht="15" hidden="false" customHeight="false" outlineLevel="0" collapsed="false">
      <c r="A8739" s="0" t="n">
        <v>8727</v>
      </c>
      <c r="B8739" s="7" t="n">
        <v>0.229874</v>
      </c>
      <c r="C8739" s="7" t="n">
        <v>0.295697</v>
      </c>
      <c r="D8739" s="16" t="n">
        <f aca="false">LOGINV(B8739,$B$7,$C$7)</f>
        <v>8.96865244251196</v>
      </c>
      <c r="E8739" s="16" t="n">
        <f aca="false">LOGINV(C8739,$B$8,$C$8)</f>
        <v>77.2242629625196</v>
      </c>
      <c r="F8739" s="16" t="n">
        <f aca="false">$B$5/100*E8739*2_Girdiler!$B$14*2_Girdiler!$B$15*2_Girdiler!$B$16</f>
        <v>1.94296245613699</v>
      </c>
      <c r="G8739" s="16" t="n">
        <f aca="false">MIN(MATCH(F8739,2_Girdiler!$B$20:$I$20,1),7)</f>
        <v>1</v>
      </c>
      <c r="H8739" s="16" t="n">
        <f aca="false">IF(F8739&gt;=40,2_Girdiler!$I$21+(F8739-40)*(2_Girdiler!$I$21-2_Girdiler!$H$21)/(2_Girdiler!$I$20-2_Girdiler!$H$20),INDEX(2_Girdiler!$B$21:$I$21,G8739)+(F8739-INDEX(2_Girdiler!$B$20:$I$20,G8739))*(INDEX(2_Girdiler!$B$21:$I$21,G8739+1)-INDEX(2_Girdiler!$B$21:$I$21,G8739))/(INDEX(2_Girdiler!$B$20:$I$20,G8739+1)-INDEX(2_Girdiler!$B$20:$I$20,G8739)))</f>
        <v>4.27451740350139</v>
      </c>
      <c r="I8739" s="16" t="n">
        <f aca="false">H8739/2_Girdiler!$B$17</f>
        <v>1.71254703665921</v>
      </c>
      <c r="J8739" s="16" t="n">
        <f aca="false">D8739+I8739</f>
        <v>10.6811994791712</v>
      </c>
    </row>
    <row r="8740" customFormat="false" ht="15" hidden="false" customHeight="false" outlineLevel="0" collapsed="false">
      <c r="A8740" s="0" t="n">
        <v>8728</v>
      </c>
      <c r="B8740" s="7" t="n">
        <v>0.503635</v>
      </c>
      <c r="C8740" s="7" t="n">
        <v>0.374019</v>
      </c>
      <c r="D8740" s="16" t="n">
        <f aca="false">LOGINV(B8740,$B$7,$C$7)</f>
        <v>13.611007939282</v>
      </c>
      <c r="E8740" s="16" t="n">
        <f aca="false">LOGINV(C8740,$B$8,$C$8)</f>
        <v>88.7547319496635</v>
      </c>
      <c r="F8740" s="16" t="n">
        <f aca="false">$B$5/100*E8740*2_Girdiler!$B$14*2_Girdiler!$B$15*2_Girdiler!$B$16</f>
        <v>2.23306905585353</v>
      </c>
      <c r="G8740" s="16" t="n">
        <f aca="false">MIN(MATCH(F8740,2_Girdiler!$B$20:$I$20,1),7)</f>
        <v>1</v>
      </c>
      <c r="H8740" s="16" t="n">
        <f aca="false">IF(F8740&gt;=40,2_Girdiler!$I$21+(F8740-40)*(2_Girdiler!$I$21-2_Girdiler!$H$21)/(2_Girdiler!$I$20-2_Girdiler!$H$20),INDEX(2_Girdiler!$B$21:$I$21,G8740)+(F8740-INDEX(2_Girdiler!$B$20:$I$20,G8740))*(INDEX(2_Girdiler!$B$21:$I$21,G8740+1)-INDEX(2_Girdiler!$B$21:$I$21,G8740))/(INDEX(2_Girdiler!$B$20:$I$20,G8740+1)-INDEX(2_Girdiler!$B$20:$I$20,G8740)))</f>
        <v>4.91275192287778</v>
      </c>
      <c r="I8740" s="16" t="n">
        <f aca="false">H8740/2_Girdiler!$B$17</f>
        <v>1.96824996910167</v>
      </c>
      <c r="J8740" s="16" t="n">
        <f aca="false">D8740+I8740</f>
        <v>15.5792579083837</v>
      </c>
    </row>
    <row r="8741" customFormat="false" ht="15" hidden="false" customHeight="false" outlineLevel="0" collapsed="false">
      <c r="A8741" s="0" t="n">
        <v>8729</v>
      </c>
      <c r="B8741" s="7" t="n">
        <v>0.627835</v>
      </c>
      <c r="C8741" s="7" t="n">
        <v>0.088009</v>
      </c>
      <c r="D8741" s="16" t="n">
        <f aca="false">LOGINV(B8741,$B$7,$C$7)</f>
        <v>16.2416984730081</v>
      </c>
      <c r="E8741" s="16" t="n">
        <f aca="false">LOGINV(C8741,$B$8,$C$8)</f>
        <v>45.5947039419728</v>
      </c>
      <c r="F8741" s="16" t="n">
        <f aca="false">$B$5/100*E8741*2_Girdiler!$B$14*2_Girdiler!$B$15*2_Girdiler!$B$16</f>
        <v>1.14716275118003</v>
      </c>
      <c r="G8741" s="16" t="n">
        <f aca="false">MIN(MATCH(F8741,2_Girdiler!$B$20:$I$20,1),7)</f>
        <v>1</v>
      </c>
      <c r="H8741" s="16" t="n">
        <f aca="false">IF(F8741&gt;=40,2_Girdiler!$I$21+(F8741-40)*(2_Girdiler!$I$21-2_Girdiler!$H$21)/(2_Girdiler!$I$20-2_Girdiler!$H$20),INDEX(2_Girdiler!$B$21:$I$21,G8741)+(F8741-INDEX(2_Girdiler!$B$20:$I$20,G8741))*(INDEX(2_Girdiler!$B$21:$I$21,G8741+1)-INDEX(2_Girdiler!$B$21:$I$21,G8741))/(INDEX(2_Girdiler!$B$20:$I$20,G8741+1)-INDEX(2_Girdiler!$B$20:$I$20,G8741)))</f>
        <v>2.52375805259608</v>
      </c>
      <c r="I8741" s="16" t="n">
        <f aca="false">H8741/2_Girdiler!$B$17</f>
        <v>1.01112101466189</v>
      </c>
      <c r="J8741" s="16" t="n">
        <f aca="false">D8741+I8741</f>
        <v>17.25281948767</v>
      </c>
    </row>
    <row r="8742" customFormat="false" ht="15" hidden="false" customHeight="false" outlineLevel="0" collapsed="false">
      <c r="A8742" s="0" t="n">
        <v>8730</v>
      </c>
      <c r="B8742" s="7" t="n">
        <v>0.511447</v>
      </c>
      <c r="C8742" s="7" t="n">
        <v>0.243961</v>
      </c>
      <c r="D8742" s="16" t="n">
        <f aca="false">LOGINV(B8742,$B$7,$C$7)</f>
        <v>13.7604134851728</v>
      </c>
      <c r="E8742" s="16" t="n">
        <f aca="false">LOGINV(C8742,$B$8,$C$8)</f>
        <v>69.7905686546777</v>
      </c>
      <c r="F8742" s="16" t="n">
        <f aca="false">$B$5/100*E8742*2_Girdiler!$B$14*2_Girdiler!$B$15*2_Girdiler!$B$16</f>
        <v>1.75593070735169</v>
      </c>
      <c r="G8742" s="16" t="n">
        <f aca="false">MIN(MATCH(F8742,2_Girdiler!$B$20:$I$20,1),7)</f>
        <v>1</v>
      </c>
      <c r="H8742" s="16" t="n">
        <f aca="false">IF(F8742&gt;=40,2_Girdiler!$I$21+(F8742-40)*(2_Girdiler!$I$21-2_Girdiler!$H$21)/(2_Girdiler!$I$20-2_Girdiler!$H$20),INDEX(2_Girdiler!$B$21:$I$21,G8742)+(F8742-INDEX(2_Girdiler!$B$20:$I$20,G8742))*(INDEX(2_Girdiler!$B$21:$I$21,G8742+1)-INDEX(2_Girdiler!$B$21:$I$21,G8742))/(INDEX(2_Girdiler!$B$20:$I$20,G8742+1)-INDEX(2_Girdiler!$B$20:$I$20,G8742)))</f>
        <v>3.86304755617372</v>
      </c>
      <c r="I8742" s="16" t="n">
        <f aca="false">H8742/2_Girdiler!$B$17</f>
        <v>1.5476953350055</v>
      </c>
      <c r="J8742" s="16" t="n">
        <f aca="false">D8742+I8742</f>
        <v>15.3081088201783</v>
      </c>
    </row>
    <row r="8743" customFormat="false" ht="15" hidden="false" customHeight="false" outlineLevel="0" collapsed="false">
      <c r="A8743" s="0" t="n">
        <v>8731</v>
      </c>
      <c r="B8743" s="7" t="n">
        <v>0.8967</v>
      </c>
      <c r="C8743" s="7" t="n">
        <v>0.543414</v>
      </c>
      <c r="D8743" s="16" t="n">
        <f aca="false">LOGINV(B8743,$B$7,$C$7)</f>
        <v>27.3790854722027</v>
      </c>
      <c r="E8743" s="16" t="n">
        <f aca="false">LOGINV(C8743,$B$8,$C$8)</f>
        <v>117.168538384776</v>
      </c>
      <c r="F8743" s="16" t="n">
        <f aca="false">$B$5/100*E8743*2_Girdiler!$B$14*2_Girdiler!$B$15*2_Girdiler!$B$16</f>
        <v>2.94796042576096</v>
      </c>
      <c r="G8743" s="16" t="n">
        <f aca="false">MIN(MATCH(F8743,2_Girdiler!$B$20:$I$20,1),7)</f>
        <v>1</v>
      </c>
      <c r="H8743" s="16" t="n">
        <f aca="false">IF(F8743&gt;=40,2_Girdiler!$I$21+(F8743-40)*(2_Girdiler!$I$21-2_Girdiler!$H$21)/(2_Girdiler!$I$20-2_Girdiler!$H$20),INDEX(2_Girdiler!$B$21:$I$21,G8743)+(F8743-INDEX(2_Girdiler!$B$20:$I$20,G8743))*(INDEX(2_Girdiler!$B$21:$I$21,G8743+1)-INDEX(2_Girdiler!$B$21:$I$21,G8743))/(INDEX(2_Girdiler!$B$20:$I$20,G8743+1)-INDEX(2_Girdiler!$B$20:$I$20,G8743)))</f>
        <v>6.48551293667412</v>
      </c>
      <c r="I8743" s="16" t="n">
        <f aca="false">H8743/2_Girdiler!$B$17</f>
        <v>2.59836255475726</v>
      </c>
      <c r="J8743" s="16" t="n">
        <f aca="false">D8743+I8743</f>
        <v>29.9774480269599</v>
      </c>
    </row>
    <row r="8744" customFormat="false" ht="15" hidden="false" customHeight="false" outlineLevel="0" collapsed="false">
      <c r="A8744" s="0" t="n">
        <v>8732</v>
      </c>
      <c r="B8744" s="7" t="n">
        <v>0.656382</v>
      </c>
      <c r="C8744" s="7" t="n">
        <v>0.669619</v>
      </c>
      <c r="D8744" s="16" t="n">
        <f aca="false">LOGINV(B8744,$B$7,$C$7)</f>
        <v>16.9490904487097</v>
      </c>
      <c r="E8744" s="16" t="n">
        <f aca="false">LOGINV(C8744,$B$8,$C$8)</f>
        <v>144.968152754575</v>
      </c>
      <c r="F8744" s="16" t="n">
        <f aca="false">$B$5/100*E8744*2_Girdiler!$B$14*2_Girdiler!$B$15*2_Girdiler!$B$16</f>
        <v>3.6473987233051</v>
      </c>
      <c r="G8744" s="16" t="n">
        <f aca="false">MIN(MATCH(F8744,2_Girdiler!$B$20:$I$20,1),7)</f>
        <v>1</v>
      </c>
      <c r="H8744" s="16" t="n">
        <f aca="false">IF(F8744&gt;=40,2_Girdiler!$I$21+(F8744-40)*(2_Girdiler!$I$21-2_Girdiler!$H$21)/(2_Girdiler!$I$20-2_Girdiler!$H$20),INDEX(2_Girdiler!$B$21:$I$21,G8744)+(F8744-INDEX(2_Girdiler!$B$20:$I$20,G8744))*(INDEX(2_Girdiler!$B$21:$I$21,G8744+1)-INDEX(2_Girdiler!$B$21:$I$21,G8744))/(INDEX(2_Girdiler!$B$20:$I$20,G8744+1)-INDEX(2_Girdiler!$B$20:$I$20,G8744)))</f>
        <v>8.02427719127121</v>
      </c>
      <c r="I8744" s="16" t="n">
        <f aca="false">H8744/2_Girdiler!$B$17</f>
        <v>3.21485464393879</v>
      </c>
      <c r="J8744" s="16" t="n">
        <f aca="false">D8744+I8744</f>
        <v>20.1639450926485</v>
      </c>
    </row>
    <row r="8745" customFormat="false" ht="15" hidden="false" customHeight="false" outlineLevel="0" collapsed="false">
      <c r="A8745" s="0" t="n">
        <v>8733</v>
      </c>
      <c r="B8745" s="7" t="n">
        <v>0.310213</v>
      </c>
      <c r="C8745" s="7" t="n">
        <v>0.89174</v>
      </c>
      <c r="D8745" s="16" t="n">
        <f aca="false">LOGINV(B8745,$B$7,$C$7)</f>
        <v>10.2753672078564</v>
      </c>
      <c r="E8745" s="16" t="n">
        <f aca="false">LOGINV(C8745,$B$8,$C$8)</f>
        <v>242.489979215437</v>
      </c>
      <c r="F8745" s="16" t="n">
        <f aca="false">$B$5/100*E8745*2_Girdiler!$B$14*2_Girdiler!$B$15*2_Girdiler!$B$16</f>
        <v>6.1010478770604</v>
      </c>
      <c r="G8745" s="16" t="n">
        <f aca="false">MIN(MATCH(F8745,2_Girdiler!$B$20:$I$20,1),7)</f>
        <v>2</v>
      </c>
      <c r="H8745" s="16" t="n">
        <f aca="false">IF(F8745&gt;=40,2_Girdiler!$I$21+(F8745-40)*(2_Girdiler!$I$21-2_Girdiler!$H$21)/(2_Girdiler!$I$20-2_Girdiler!$H$20),INDEX(2_Girdiler!$B$21:$I$21,G8745)+(F8745-INDEX(2_Girdiler!$B$20:$I$20,G8745))*(INDEX(2_Girdiler!$B$21:$I$21,G8745+1)-INDEX(2_Girdiler!$B$21:$I$21,G8745))/(INDEX(2_Girdiler!$B$20:$I$20,G8745+1)-INDEX(2_Girdiler!$B$20:$I$20,G8745)))</f>
        <v>12.7616766032966</v>
      </c>
      <c r="I8745" s="16" t="n">
        <f aca="false">H8745/2_Girdiler!$B$17</f>
        <v>5.11285120324385</v>
      </c>
      <c r="J8745" s="16" t="n">
        <f aca="false">D8745+I8745</f>
        <v>15.3882184111002</v>
      </c>
    </row>
    <row r="8746" customFormat="false" ht="15" hidden="false" customHeight="false" outlineLevel="0" collapsed="false">
      <c r="A8746" s="0" t="n">
        <v>8734</v>
      </c>
      <c r="B8746" s="7" t="n">
        <v>0.761933</v>
      </c>
      <c r="C8746" s="7" t="n">
        <v>0.357309</v>
      </c>
      <c r="D8746" s="16" t="n">
        <f aca="false">LOGINV(B8746,$B$7,$C$7)</f>
        <v>20.1452111527283</v>
      </c>
      <c r="E8746" s="16" t="n">
        <f aca="false">LOGINV(C8746,$B$8,$C$8)</f>
        <v>86.2452404763781</v>
      </c>
      <c r="F8746" s="16" t="n">
        <f aca="false">$B$5/100*E8746*2_Girdiler!$B$14*2_Girdiler!$B$15*2_Girdiler!$B$16</f>
        <v>2.16993025038567</v>
      </c>
      <c r="G8746" s="16" t="n">
        <f aca="false">MIN(MATCH(F8746,2_Girdiler!$B$20:$I$20,1),7)</f>
        <v>1</v>
      </c>
      <c r="H8746" s="16" t="n">
        <f aca="false">IF(F8746&gt;=40,2_Girdiler!$I$21+(F8746-40)*(2_Girdiler!$I$21-2_Girdiler!$H$21)/(2_Girdiler!$I$20-2_Girdiler!$H$20),INDEX(2_Girdiler!$B$21:$I$21,G8746)+(F8746-INDEX(2_Girdiler!$B$20:$I$20,G8746))*(INDEX(2_Girdiler!$B$21:$I$21,G8746+1)-INDEX(2_Girdiler!$B$21:$I$21,G8746))/(INDEX(2_Girdiler!$B$20:$I$20,G8746+1)-INDEX(2_Girdiler!$B$20:$I$20,G8746)))</f>
        <v>4.77384655084848</v>
      </c>
      <c r="I8746" s="16" t="n">
        <f aca="false">H8746/2_Girdiler!$B$17</f>
        <v>1.91259877838481</v>
      </c>
      <c r="J8746" s="16" t="n">
        <f aca="false">D8746+I8746</f>
        <v>22.0578099311131</v>
      </c>
    </row>
    <row r="8747" customFormat="false" ht="15" hidden="false" customHeight="false" outlineLevel="0" collapsed="false">
      <c r="A8747" s="0" t="n">
        <v>8735</v>
      </c>
      <c r="B8747" s="7" t="n">
        <v>0.910559</v>
      </c>
      <c r="C8747" s="7" t="n">
        <v>0.149961</v>
      </c>
      <c r="D8747" s="16" t="n">
        <f aca="false">LOGINV(B8747,$B$7,$C$7)</f>
        <v>28.6473243679904</v>
      </c>
      <c r="E8747" s="16" t="n">
        <f aca="false">LOGINV(C8747,$B$8,$C$8)</f>
        <v>55.9301375878726</v>
      </c>
      <c r="F8747" s="16" t="n">
        <f aca="false">$B$5/100*E8747*2_Girdiler!$B$14*2_Girdiler!$B$15*2_Girdiler!$B$16</f>
        <v>1.40720226171087</v>
      </c>
      <c r="G8747" s="16" t="n">
        <f aca="false">MIN(MATCH(F8747,2_Girdiler!$B$20:$I$20,1),7)</f>
        <v>1</v>
      </c>
      <c r="H8747" s="16" t="n">
        <f aca="false">IF(F8747&gt;=40,2_Girdiler!$I$21+(F8747-40)*(2_Girdiler!$I$21-2_Girdiler!$H$21)/(2_Girdiler!$I$20-2_Girdiler!$H$20),INDEX(2_Girdiler!$B$21:$I$21,G8747)+(F8747-INDEX(2_Girdiler!$B$20:$I$20,G8747))*(INDEX(2_Girdiler!$B$21:$I$21,G8747+1)-INDEX(2_Girdiler!$B$21:$I$21,G8747))/(INDEX(2_Girdiler!$B$20:$I$20,G8747+1)-INDEX(2_Girdiler!$B$20:$I$20,G8747)))</f>
        <v>3.09584497576392</v>
      </c>
      <c r="I8747" s="16" t="n">
        <f aca="false">H8747/2_Girdiler!$B$17</f>
        <v>1.24032250631567</v>
      </c>
      <c r="J8747" s="16" t="n">
        <f aca="false">D8747+I8747</f>
        <v>29.887646874306</v>
      </c>
    </row>
    <row r="8748" customFormat="false" ht="15" hidden="false" customHeight="false" outlineLevel="0" collapsed="false">
      <c r="A8748" s="0" t="n">
        <v>8736</v>
      </c>
      <c r="B8748" s="7" t="n">
        <v>0.367159</v>
      </c>
      <c r="C8748" s="7" t="n">
        <v>0.495243</v>
      </c>
      <c r="D8748" s="16" t="n">
        <f aca="false">LOGINV(B8748,$B$7,$C$7)</f>
        <v>11.2079744608212</v>
      </c>
      <c r="E8748" s="16" t="n">
        <f aca="false">LOGINV(C8748,$B$8,$C$8)</f>
        <v>108.367902307101</v>
      </c>
      <c r="F8748" s="16" t="n">
        <f aca="false">$B$5/100*E8748*2_Girdiler!$B$14*2_Girdiler!$B$15*2_Girdiler!$B$16</f>
        <v>2.72653642204665</v>
      </c>
      <c r="G8748" s="16" t="n">
        <f aca="false">MIN(MATCH(F8748,2_Girdiler!$B$20:$I$20,1),7)</f>
        <v>1</v>
      </c>
      <c r="H8748" s="16" t="n">
        <f aca="false">IF(F8748&gt;=40,2_Girdiler!$I$21+(F8748-40)*(2_Girdiler!$I$21-2_Girdiler!$H$21)/(2_Girdiler!$I$20-2_Girdiler!$H$20),INDEX(2_Girdiler!$B$21:$I$21,G8748)+(F8748-INDEX(2_Girdiler!$B$20:$I$20,G8748))*(INDEX(2_Girdiler!$B$21:$I$21,G8748+1)-INDEX(2_Girdiler!$B$21:$I$21,G8748))/(INDEX(2_Girdiler!$B$20:$I$20,G8748+1)-INDEX(2_Girdiler!$B$20:$I$20,G8748)))</f>
        <v>5.99838012850263</v>
      </c>
      <c r="I8748" s="16" t="n">
        <f aca="false">H8748/2_Girdiler!$B$17</f>
        <v>2.40319716686804</v>
      </c>
      <c r="J8748" s="16" t="n">
        <f aca="false">D8748+I8748</f>
        <v>13.6111716276893</v>
      </c>
    </row>
    <row r="8749" customFormat="false" ht="15" hidden="false" customHeight="false" outlineLevel="0" collapsed="false">
      <c r="A8749" s="0" t="n">
        <v>8737</v>
      </c>
      <c r="B8749" s="7" t="n">
        <v>0.132745</v>
      </c>
      <c r="C8749" s="7" t="n">
        <v>0.928797</v>
      </c>
      <c r="D8749" s="16" t="n">
        <f aca="false">LOGINV(B8749,$B$7,$C$7)</f>
        <v>7.27999541593836</v>
      </c>
      <c r="E8749" s="16" t="n">
        <f aca="false">LOGINV(C8749,$B$8,$C$8)</f>
        <v>281.492698854199</v>
      </c>
      <c r="F8749" s="16" t="n">
        <f aca="false">$B$5/100*E8749*2_Girdiler!$B$14*2_Girdiler!$B$15*2_Girdiler!$B$16</f>
        <v>7.08235630317166</v>
      </c>
      <c r="G8749" s="16" t="n">
        <f aca="false">MIN(MATCH(F8749,2_Girdiler!$B$20:$I$20,1),7)</f>
        <v>2</v>
      </c>
      <c r="H8749" s="16" t="n">
        <f aca="false">IF(F8749&gt;=40,2_Girdiler!$I$21+(F8749-40)*(2_Girdiler!$I$21-2_Girdiler!$H$21)/(2_Girdiler!$I$20-2_Girdiler!$H$20),INDEX(2_Girdiler!$B$21:$I$21,G8749)+(F8749-INDEX(2_Girdiler!$B$20:$I$20,G8749))*(INDEX(2_Girdiler!$B$21:$I$21,G8749+1)-INDEX(2_Girdiler!$B$21:$I$21,G8749))/(INDEX(2_Girdiler!$B$20:$I$20,G8749+1)-INDEX(2_Girdiler!$B$20:$I$20,G8749)))</f>
        <v>14.3317700850747</v>
      </c>
      <c r="I8749" s="16" t="n">
        <f aca="false">H8749/2_Girdiler!$B$17</f>
        <v>5.74189506613568</v>
      </c>
      <c r="J8749" s="16" t="n">
        <f aca="false">D8749+I8749</f>
        <v>13.021890482074</v>
      </c>
    </row>
    <row r="8750" customFormat="false" ht="15" hidden="false" customHeight="false" outlineLevel="0" collapsed="false">
      <c r="A8750" s="0" t="n">
        <v>8738</v>
      </c>
      <c r="B8750" s="7" t="n">
        <v>0.282136</v>
      </c>
      <c r="C8750" s="7" t="n">
        <v>0.586114</v>
      </c>
      <c r="D8750" s="16" t="n">
        <f aca="false">LOGINV(B8750,$B$7,$C$7)</f>
        <v>9.82032829362709</v>
      </c>
      <c r="E8750" s="16" t="n">
        <f aca="false">LOGINV(C8750,$B$8,$C$8)</f>
        <v>125.670577955848</v>
      </c>
      <c r="F8750" s="16" t="n">
        <f aca="false">$B$5/100*E8750*2_Girdiler!$B$14*2_Girdiler!$B$15*2_Girdiler!$B$16</f>
        <v>3.16187174136913</v>
      </c>
      <c r="G8750" s="16" t="n">
        <f aca="false">MIN(MATCH(F8750,2_Girdiler!$B$20:$I$20,1),7)</f>
        <v>1</v>
      </c>
      <c r="H8750" s="16" t="n">
        <f aca="false">IF(F8750&gt;=40,2_Girdiler!$I$21+(F8750-40)*(2_Girdiler!$I$21-2_Girdiler!$H$21)/(2_Girdiler!$I$20-2_Girdiler!$H$20),INDEX(2_Girdiler!$B$21:$I$21,G8750)+(F8750-INDEX(2_Girdiler!$B$20:$I$20,G8750))*(INDEX(2_Girdiler!$B$21:$I$21,G8750+1)-INDEX(2_Girdiler!$B$21:$I$21,G8750))/(INDEX(2_Girdiler!$B$20:$I$20,G8750+1)-INDEX(2_Girdiler!$B$20:$I$20,G8750)))</f>
        <v>6.95611783101209</v>
      </c>
      <c r="I8750" s="16" t="n">
        <f aca="false">H8750/2_Girdiler!$B$17</f>
        <v>2.78690618229651</v>
      </c>
      <c r="J8750" s="16" t="n">
        <f aca="false">D8750+I8750</f>
        <v>12.6072344759236</v>
      </c>
    </row>
    <row r="8751" customFormat="false" ht="15" hidden="false" customHeight="false" outlineLevel="0" collapsed="false">
      <c r="A8751" s="0" t="n">
        <v>8739</v>
      </c>
      <c r="B8751" s="7" t="n">
        <v>0.720014</v>
      </c>
      <c r="C8751" s="7" t="n">
        <v>0.994928</v>
      </c>
      <c r="D8751" s="16" t="n">
        <f aca="false">LOGINV(B8751,$B$7,$C$7)</f>
        <v>18.7407264067734</v>
      </c>
      <c r="E8751" s="16" t="n">
        <f aca="false">LOGINV(C8751,$B$8,$C$8)</f>
        <v>574.059538509503</v>
      </c>
      <c r="F8751" s="16" t="n">
        <f aca="false">$B$5/100*E8751*2_Girdiler!$B$14*2_Girdiler!$B$15*2_Girdiler!$B$16</f>
        <v>14.4433379888991</v>
      </c>
      <c r="G8751" s="16" t="n">
        <f aca="false">MIN(MATCH(F8751,2_Girdiler!$B$20:$I$20,1),7)</f>
        <v>3</v>
      </c>
      <c r="H8751" s="16" t="n">
        <f aca="false">IF(F8751&gt;=40,2_Girdiler!$I$21+(F8751-40)*(2_Girdiler!$I$21-2_Girdiler!$H$21)/(2_Girdiler!$I$20-2_Girdiler!$H$20),INDEX(2_Girdiler!$B$21:$I$21,G8751)+(F8751-INDEX(2_Girdiler!$B$20:$I$20,G8751))*(INDEX(2_Girdiler!$B$21:$I$21,G8751+1)-INDEX(2_Girdiler!$B$21:$I$21,G8751))/(INDEX(2_Girdiler!$B$20:$I$20,G8751+1)-INDEX(2_Girdiler!$B$20:$I$20,G8751)))</f>
        <v>22.9990041900092</v>
      </c>
      <c r="I8751" s="16" t="n">
        <f aca="false">H8751/2_Girdiler!$B$17</f>
        <v>9.21434462740752</v>
      </c>
      <c r="J8751" s="16" t="n">
        <f aca="false">D8751+I8751</f>
        <v>27.9550710341809</v>
      </c>
    </row>
    <row r="8752" customFormat="false" ht="15" hidden="false" customHeight="false" outlineLevel="0" collapsed="false">
      <c r="A8752" s="0" t="n">
        <v>8740</v>
      </c>
      <c r="B8752" s="7" t="n">
        <v>0.366237</v>
      </c>
      <c r="C8752" s="7" t="n">
        <v>0.288062</v>
      </c>
      <c r="D8752" s="16" t="n">
        <f aca="false">LOGINV(B8752,$B$7,$C$7)</f>
        <v>11.1926843268255</v>
      </c>
      <c r="E8752" s="16" t="n">
        <f aca="false">LOGINV(C8752,$B$8,$C$8)</f>
        <v>76.1236443199409</v>
      </c>
      <c r="F8752" s="16" t="n">
        <f aca="false">$B$5/100*E8752*2_Girdiler!$B$14*2_Girdiler!$B$15*2_Girdiler!$B$16</f>
        <v>1.91527089108971</v>
      </c>
      <c r="G8752" s="16" t="n">
        <f aca="false">MIN(MATCH(F8752,2_Girdiler!$B$20:$I$20,1),7)</f>
        <v>1</v>
      </c>
      <c r="H8752" s="16" t="n">
        <f aca="false">IF(F8752&gt;=40,2_Girdiler!$I$21+(F8752-40)*(2_Girdiler!$I$21-2_Girdiler!$H$21)/(2_Girdiler!$I$20-2_Girdiler!$H$20),INDEX(2_Girdiler!$B$21:$I$21,G8752)+(F8752-INDEX(2_Girdiler!$B$20:$I$20,G8752))*(INDEX(2_Girdiler!$B$21:$I$21,G8752+1)-INDEX(2_Girdiler!$B$21:$I$21,G8752))/(INDEX(2_Girdiler!$B$20:$I$20,G8752+1)-INDEX(2_Girdiler!$B$20:$I$20,G8752)))</f>
        <v>4.21359596039737</v>
      </c>
      <c r="I8752" s="16" t="n">
        <f aca="false">H8752/2_Girdiler!$B$17</f>
        <v>1.68813940721048</v>
      </c>
      <c r="J8752" s="16" t="n">
        <f aca="false">D8752+I8752</f>
        <v>12.880823734036</v>
      </c>
    </row>
    <row r="8753" customFormat="false" ht="15" hidden="false" customHeight="false" outlineLevel="0" collapsed="false">
      <c r="A8753" s="0" t="n">
        <v>8741</v>
      </c>
      <c r="B8753" s="7" t="n">
        <v>0.395527</v>
      </c>
      <c r="C8753" s="7" t="n">
        <v>0.018464</v>
      </c>
      <c r="D8753" s="16" t="n">
        <f aca="false">LOGINV(B8753,$B$7,$C$7)</f>
        <v>11.6828414882341</v>
      </c>
      <c r="E8753" s="16" t="n">
        <f aca="false">LOGINV(C8753,$B$8,$C$8)</f>
        <v>28.3990350280467</v>
      </c>
      <c r="F8753" s="16" t="n">
        <f aca="false">$B$5/100*E8753*2_Girdiler!$B$14*2_Girdiler!$B$15*2_Girdiler!$B$16</f>
        <v>0.714519721305655</v>
      </c>
      <c r="G8753" s="16" t="n">
        <f aca="false">MIN(MATCH(F8753,2_Girdiler!$B$20:$I$20,1),7)</f>
        <v>1</v>
      </c>
      <c r="H8753" s="16" t="n">
        <f aca="false">IF(F8753&gt;=40,2_Girdiler!$I$21+(F8753-40)*(2_Girdiler!$I$21-2_Girdiler!$H$21)/(2_Girdiler!$I$20-2_Girdiler!$H$20),INDEX(2_Girdiler!$B$21:$I$21,G8753)+(F8753-INDEX(2_Girdiler!$B$20:$I$20,G8753))*(INDEX(2_Girdiler!$B$21:$I$21,G8753+1)-INDEX(2_Girdiler!$B$21:$I$21,G8753))/(INDEX(2_Girdiler!$B$20:$I$20,G8753+1)-INDEX(2_Girdiler!$B$20:$I$20,G8753)))</f>
        <v>1.57194338687244</v>
      </c>
      <c r="I8753" s="16" t="n">
        <f aca="false">H8753/2_Girdiler!$B$17</f>
        <v>0.629785010766202</v>
      </c>
      <c r="J8753" s="16" t="n">
        <f aca="false">D8753+I8753</f>
        <v>12.3126264990003</v>
      </c>
    </row>
    <row r="8754" customFormat="false" ht="15" hidden="false" customHeight="false" outlineLevel="0" collapsed="false">
      <c r="A8754" s="0" t="n">
        <v>8742</v>
      </c>
      <c r="B8754" s="7" t="n">
        <v>0.615282</v>
      </c>
      <c r="C8754" s="7" t="n">
        <v>0.051652</v>
      </c>
      <c r="D8754" s="16" t="n">
        <f aca="false">LOGINV(B8754,$B$7,$C$7)</f>
        <v>15.9455696546882</v>
      </c>
      <c r="E8754" s="16" t="n">
        <f aca="false">LOGINV(C8754,$B$8,$C$8)</f>
        <v>38.1559653454916</v>
      </c>
      <c r="F8754" s="16" t="n">
        <f aca="false">$B$5/100*E8754*2_Girdiler!$B$14*2_Girdiler!$B$15*2_Girdiler!$B$16</f>
        <v>0.960004088092569</v>
      </c>
      <c r="G8754" s="16" t="n">
        <f aca="false">MIN(MATCH(F8754,2_Girdiler!$B$20:$I$20,1),7)</f>
        <v>1</v>
      </c>
      <c r="H8754" s="16" t="n">
        <f aca="false">IF(F8754&gt;=40,2_Girdiler!$I$21+(F8754-40)*(2_Girdiler!$I$21-2_Girdiler!$H$21)/(2_Girdiler!$I$20-2_Girdiler!$H$20),INDEX(2_Girdiler!$B$21:$I$21,G8754)+(F8754-INDEX(2_Girdiler!$B$20:$I$20,G8754))*(INDEX(2_Girdiler!$B$21:$I$21,G8754+1)-INDEX(2_Girdiler!$B$21:$I$21,G8754))/(INDEX(2_Girdiler!$B$20:$I$20,G8754+1)-INDEX(2_Girdiler!$B$20:$I$20,G8754)))</f>
        <v>2.11200899380365</v>
      </c>
      <c r="I8754" s="16" t="n">
        <f aca="false">H8754/2_Girdiler!$B$17</f>
        <v>0.846157449440566</v>
      </c>
      <c r="J8754" s="16" t="n">
        <f aca="false">D8754+I8754</f>
        <v>16.7917271041287</v>
      </c>
    </row>
    <row r="8755" customFormat="false" ht="15" hidden="false" customHeight="false" outlineLevel="0" collapsed="false">
      <c r="A8755" s="0" t="n">
        <v>8743</v>
      </c>
      <c r="B8755" s="7" t="n">
        <v>0.659185</v>
      </c>
      <c r="C8755" s="7" t="n">
        <v>0.24805</v>
      </c>
      <c r="D8755" s="16" t="n">
        <f aca="false">LOGINV(B8755,$B$7,$C$7)</f>
        <v>17.021337443801</v>
      </c>
      <c r="E8755" s="16" t="n">
        <f aca="false">LOGINV(C8755,$B$8,$C$8)</f>
        <v>70.3777160796512</v>
      </c>
      <c r="F8755" s="16" t="n">
        <f aca="false">$B$5/100*E8755*2_Girdiler!$B$14*2_Girdiler!$B$15*2_Girdiler!$B$16</f>
        <v>1.77070333656402</v>
      </c>
      <c r="G8755" s="16" t="n">
        <f aca="false">MIN(MATCH(F8755,2_Girdiler!$B$20:$I$20,1),7)</f>
        <v>1</v>
      </c>
      <c r="H8755" s="16" t="n">
        <f aca="false">IF(F8755&gt;=40,2_Girdiler!$I$21+(F8755-40)*(2_Girdiler!$I$21-2_Girdiler!$H$21)/(2_Girdiler!$I$20-2_Girdiler!$H$20),INDEX(2_Girdiler!$B$21:$I$21,G8755)+(F8755-INDEX(2_Girdiler!$B$20:$I$20,G8755))*(INDEX(2_Girdiler!$B$21:$I$21,G8755+1)-INDEX(2_Girdiler!$B$21:$I$21,G8755))/(INDEX(2_Girdiler!$B$20:$I$20,G8755+1)-INDEX(2_Girdiler!$B$20:$I$20,G8755)))</f>
        <v>3.89554734044085</v>
      </c>
      <c r="I8755" s="16" t="n">
        <f aca="false">H8755/2_Girdiler!$B$17</f>
        <v>1.56071608190739</v>
      </c>
      <c r="J8755" s="16" t="n">
        <f aca="false">D8755+I8755</f>
        <v>18.5820535257084</v>
      </c>
    </row>
    <row r="8756" customFormat="false" ht="15" hidden="false" customHeight="false" outlineLevel="0" collapsed="false">
      <c r="A8756" s="0" t="n">
        <v>8744</v>
      </c>
      <c r="B8756" s="7" t="n">
        <v>0.236141</v>
      </c>
      <c r="C8756" s="7" t="n">
        <v>0.305934</v>
      </c>
      <c r="D8756" s="16" t="n">
        <f aca="false">LOGINV(B8756,$B$7,$C$7)</f>
        <v>9.07167587858685</v>
      </c>
      <c r="E8756" s="16" t="n">
        <f aca="false">LOGINV(C8756,$B$8,$C$8)</f>
        <v>78.7042142111132</v>
      </c>
      <c r="F8756" s="16" t="n">
        <f aca="false">$B$5/100*E8756*2_Girdiler!$B$14*2_Girdiler!$B$15*2_Girdiler!$B$16</f>
        <v>1.98019802955161</v>
      </c>
      <c r="G8756" s="16" t="n">
        <f aca="false">MIN(MATCH(F8756,2_Girdiler!$B$20:$I$20,1),7)</f>
        <v>1</v>
      </c>
      <c r="H8756" s="16" t="n">
        <f aca="false">IF(F8756&gt;=40,2_Girdiler!$I$21+(F8756-40)*(2_Girdiler!$I$21-2_Girdiler!$H$21)/(2_Girdiler!$I$20-2_Girdiler!$H$20),INDEX(2_Girdiler!$B$21:$I$21,G8756)+(F8756-INDEX(2_Girdiler!$B$20:$I$20,G8756))*(INDEX(2_Girdiler!$B$21:$I$21,G8756+1)-INDEX(2_Girdiler!$B$21:$I$21,G8756))/(INDEX(2_Girdiler!$B$20:$I$20,G8756+1)-INDEX(2_Girdiler!$B$20:$I$20,G8756)))</f>
        <v>4.35643566501354</v>
      </c>
      <c r="I8756" s="16" t="n">
        <f aca="false">H8756/2_Girdiler!$B$17</f>
        <v>1.74536685297017</v>
      </c>
      <c r="J8756" s="16" t="n">
        <f aca="false">D8756+I8756</f>
        <v>10.817042731557</v>
      </c>
    </row>
    <row r="8757" customFormat="false" ht="15" hidden="false" customHeight="false" outlineLevel="0" collapsed="false">
      <c r="A8757" s="0" t="n">
        <v>8745</v>
      </c>
      <c r="B8757" s="7" t="n">
        <v>0.678164</v>
      </c>
      <c r="C8757" s="7" t="n">
        <v>0.356874</v>
      </c>
      <c r="D8757" s="16" t="n">
        <f aca="false">LOGINV(B8757,$B$7,$C$7)</f>
        <v>17.5251500903887</v>
      </c>
      <c r="E8757" s="16" t="n">
        <f aca="false">LOGINV(C8757,$B$8,$C$8)</f>
        <v>86.1803510191589</v>
      </c>
      <c r="F8757" s="16" t="n">
        <f aca="false">$B$5/100*E8757*2_Girdiler!$B$14*2_Girdiler!$B$15*2_Girdiler!$B$16</f>
        <v>2.16829763164204</v>
      </c>
      <c r="G8757" s="16" t="n">
        <f aca="false">MIN(MATCH(F8757,2_Girdiler!$B$20:$I$20,1),7)</f>
        <v>1</v>
      </c>
      <c r="H8757" s="16" t="n">
        <f aca="false">IF(F8757&gt;=40,2_Girdiler!$I$21+(F8757-40)*(2_Girdiler!$I$21-2_Girdiler!$H$21)/(2_Girdiler!$I$20-2_Girdiler!$H$20),INDEX(2_Girdiler!$B$21:$I$21,G8757)+(F8757-INDEX(2_Girdiler!$B$20:$I$20,G8757))*(INDEX(2_Girdiler!$B$21:$I$21,G8757+1)-INDEX(2_Girdiler!$B$21:$I$21,G8757))/(INDEX(2_Girdiler!$B$20:$I$20,G8757+1)-INDEX(2_Girdiler!$B$20:$I$20,G8757)))</f>
        <v>4.77025478961248</v>
      </c>
      <c r="I8757" s="16" t="n">
        <f aca="false">H8757/2_Girdiler!$B$17</f>
        <v>1.91115977147936</v>
      </c>
      <c r="J8757" s="16" t="n">
        <f aca="false">D8757+I8757</f>
        <v>19.4363098618681</v>
      </c>
    </row>
    <row r="8758" customFormat="false" ht="15" hidden="false" customHeight="false" outlineLevel="0" collapsed="false">
      <c r="A8758" s="0" t="n">
        <v>8746</v>
      </c>
      <c r="B8758" s="7" t="n">
        <v>0.944823</v>
      </c>
      <c r="C8758" s="7" t="n">
        <v>0.437095</v>
      </c>
      <c r="D8758" s="16" t="n">
        <f aca="false">LOGINV(B8758,$B$7,$C$7)</f>
        <v>32.9749138636162</v>
      </c>
      <c r="E8758" s="16" t="n">
        <f aca="false">LOGINV(C8758,$B$8,$C$8)</f>
        <v>98.5950962717902</v>
      </c>
      <c r="F8758" s="16" t="n">
        <f aca="false">$B$5/100*E8758*2_Girdiler!$B$14*2_Girdiler!$B$15*2_Girdiler!$B$16</f>
        <v>2.48065262219824</v>
      </c>
      <c r="G8758" s="16" t="n">
        <f aca="false">MIN(MATCH(F8758,2_Girdiler!$B$20:$I$20,1),7)</f>
        <v>1</v>
      </c>
      <c r="H8758" s="16" t="n">
        <f aca="false">IF(F8758&gt;=40,2_Girdiler!$I$21+(F8758-40)*(2_Girdiler!$I$21-2_Girdiler!$H$21)/(2_Girdiler!$I$20-2_Girdiler!$H$20),INDEX(2_Girdiler!$B$21:$I$21,G8758)+(F8758-INDEX(2_Girdiler!$B$20:$I$20,G8758))*(INDEX(2_Girdiler!$B$21:$I$21,G8758+1)-INDEX(2_Girdiler!$B$21:$I$21,G8758))/(INDEX(2_Girdiler!$B$20:$I$20,G8758+1)-INDEX(2_Girdiler!$B$20:$I$20,G8758)))</f>
        <v>5.45743576883613</v>
      </c>
      <c r="I8758" s="16" t="n">
        <f aca="false">H8758/2_Girdiler!$B$17</f>
        <v>2.18647266379653</v>
      </c>
      <c r="J8758" s="16" t="n">
        <f aca="false">D8758+I8758</f>
        <v>35.1613865274127</v>
      </c>
    </row>
    <row r="8759" customFormat="false" ht="15" hidden="false" customHeight="false" outlineLevel="0" collapsed="false">
      <c r="A8759" s="0" t="n">
        <v>8747</v>
      </c>
      <c r="B8759" s="7" t="n">
        <v>0.05662</v>
      </c>
      <c r="C8759" s="7" t="n">
        <v>0.520028</v>
      </c>
      <c r="D8759" s="16" t="n">
        <f aca="false">LOGINV(B8759,$B$7,$C$7)</f>
        <v>5.60126095344352</v>
      </c>
      <c r="E8759" s="16" t="n">
        <f aca="false">LOGINV(C8759,$B$8,$C$8)</f>
        <v>112.803637306507</v>
      </c>
      <c r="F8759" s="16" t="n">
        <f aca="false">$B$5/100*E8759*2_Girdiler!$B$14*2_Girdiler!$B$15*2_Girdiler!$B$16</f>
        <v>2.83813951463171</v>
      </c>
      <c r="G8759" s="16" t="n">
        <f aca="false">MIN(MATCH(F8759,2_Girdiler!$B$20:$I$20,1),7)</f>
        <v>1</v>
      </c>
      <c r="H8759" s="16" t="n">
        <f aca="false">IF(F8759&gt;=40,2_Girdiler!$I$21+(F8759-40)*(2_Girdiler!$I$21-2_Girdiler!$H$21)/(2_Girdiler!$I$20-2_Girdiler!$H$20),INDEX(2_Girdiler!$B$21:$I$21,G8759)+(F8759-INDEX(2_Girdiler!$B$20:$I$20,G8759))*(INDEX(2_Girdiler!$B$21:$I$21,G8759+1)-INDEX(2_Girdiler!$B$21:$I$21,G8759))/(INDEX(2_Girdiler!$B$20:$I$20,G8759+1)-INDEX(2_Girdiler!$B$20:$I$20,G8759)))</f>
        <v>6.24390693218976</v>
      </c>
      <c r="I8759" s="16" t="n">
        <f aca="false">H8759/2_Girdiler!$B$17</f>
        <v>2.50156527731961</v>
      </c>
      <c r="J8759" s="16" t="n">
        <f aca="false">D8759+I8759</f>
        <v>8.10282623076313</v>
      </c>
    </row>
    <row r="8760" customFormat="false" ht="15" hidden="false" customHeight="false" outlineLevel="0" collapsed="false">
      <c r="A8760" s="0" t="n">
        <v>8748</v>
      </c>
      <c r="B8760" s="7" t="n">
        <v>0.668736</v>
      </c>
      <c r="C8760" s="7" t="n">
        <v>0.21915</v>
      </c>
      <c r="D8760" s="16" t="n">
        <f aca="false">LOGINV(B8760,$B$7,$C$7)</f>
        <v>17.2716012289321</v>
      </c>
      <c r="E8760" s="16" t="n">
        <f aca="false">LOGINV(C8760,$B$8,$C$8)</f>
        <v>66.2160759802968</v>
      </c>
      <c r="F8760" s="16" t="n">
        <f aca="false">$B$5/100*E8760*2_Girdiler!$B$14*2_Girdiler!$B$15*2_Girdiler!$B$16</f>
        <v>1.66599647166427</v>
      </c>
      <c r="G8760" s="16" t="n">
        <f aca="false">MIN(MATCH(F8760,2_Girdiler!$B$20:$I$20,1),7)</f>
        <v>1</v>
      </c>
      <c r="H8760" s="16" t="n">
        <f aca="false">IF(F8760&gt;=40,2_Girdiler!$I$21+(F8760-40)*(2_Girdiler!$I$21-2_Girdiler!$H$21)/(2_Girdiler!$I$20-2_Girdiler!$H$20),INDEX(2_Girdiler!$B$21:$I$21,G8760)+(F8760-INDEX(2_Girdiler!$B$20:$I$20,G8760))*(INDEX(2_Girdiler!$B$21:$I$21,G8760+1)-INDEX(2_Girdiler!$B$21:$I$21,G8760))/(INDEX(2_Girdiler!$B$20:$I$20,G8760+1)-INDEX(2_Girdiler!$B$20:$I$20,G8760)))</f>
        <v>3.66519223766139</v>
      </c>
      <c r="I8760" s="16" t="n">
        <f aca="false">H8760/2_Girdiler!$B$17</f>
        <v>1.46842637726818</v>
      </c>
      <c r="J8760" s="16" t="n">
        <f aca="false">D8760+I8760</f>
        <v>18.7400276062003</v>
      </c>
    </row>
    <row r="8761" customFormat="false" ht="15" hidden="false" customHeight="false" outlineLevel="0" collapsed="false">
      <c r="A8761" s="0" t="n">
        <v>8749</v>
      </c>
      <c r="B8761" s="7" t="n">
        <v>0.038209</v>
      </c>
      <c r="C8761" s="7" t="n">
        <v>0.824434</v>
      </c>
      <c r="D8761" s="16" t="n">
        <f aca="false">LOGINV(B8761,$B$7,$C$7)</f>
        <v>5.04383097933721</v>
      </c>
      <c r="E8761" s="16" t="n">
        <f aca="false">LOGINV(C8761,$B$8,$C$8)</f>
        <v>199.355682037612</v>
      </c>
      <c r="F8761" s="16" t="n">
        <f aca="false">$B$5/100*E8761*2_Girdiler!$B$14*2_Girdiler!$B$15*2_Girdiler!$B$16</f>
        <v>5.01578896006632</v>
      </c>
      <c r="G8761" s="16" t="n">
        <f aca="false">MIN(MATCH(F8761,2_Girdiler!$B$20:$I$20,1),7)</f>
        <v>2</v>
      </c>
      <c r="H8761" s="16" t="n">
        <f aca="false">IF(F8761&gt;=40,2_Girdiler!$I$21+(F8761-40)*(2_Girdiler!$I$21-2_Girdiler!$H$21)/(2_Girdiler!$I$20-2_Girdiler!$H$20),INDEX(2_Girdiler!$B$21:$I$21,G8761)+(F8761-INDEX(2_Girdiler!$B$20:$I$20,G8761))*(INDEX(2_Girdiler!$B$21:$I$21,G8761+1)-INDEX(2_Girdiler!$B$21:$I$21,G8761))/(INDEX(2_Girdiler!$B$20:$I$20,G8761+1)-INDEX(2_Girdiler!$B$20:$I$20,G8761)))</f>
        <v>11.0252623361061</v>
      </c>
      <c r="I8761" s="16" t="n">
        <f aca="false">H8761/2_Girdiler!$B$17</f>
        <v>4.41717241029892</v>
      </c>
      <c r="J8761" s="16" t="n">
        <f aca="false">D8761+I8761</f>
        <v>9.46100338963614</v>
      </c>
    </row>
    <row r="8762" customFormat="false" ht="15" hidden="false" customHeight="false" outlineLevel="0" collapsed="false">
      <c r="A8762" s="0" t="n">
        <v>8750</v>
      </c>
      <c r="B8762" s="7" t="n">
        <v>0.866166</v>
      </c>
      <c r="C8762" s="7" t="n">
        <v>0.048934</v>
      </c>
      <c r="D8762" s="16" t="n">
        <f aca="false">LOGINV(B8762,$B$7,$C$7)</f>
        <v>25.1196249717293</v>
      </c>
      <c r="E8762" s="16" t="n">
        <f aca="false">LOGINV(C8762,$B$8,$C$8)</f>
        <v>37.5152224957488</v>
      </c>
      <c r="F8762" s="16" t="n">
        <f aca="false">$B$5/100*E8762*2_Girdiler!$B$14*2_Girdiler!$B$15*2_Girdiler!$B$16</f>
        <v>0.943882997993041</v>
      </c>
      <c r="G8762" s="16" t="n">
        <f aca="false">MIN(MATCH(F8762,2_Girdiler!$B$20:$I$20,1),7)</f>
        <v>1</v>
      </c>
      <c r="H8762" s="16" t="n">
        <f aca="false">IF(F8762&gt;=40,2_Girdiler!$I$21+(F8762-40)*(2_Girdiler!$I$21-2_Girdiler!$H$21)/(2_Girdiler!$I$20-2_Girdiler!$H$20),INDEX(2_Girdiler!$B$21:$I$21,G8762)+(F8762-INDEX(2_Girdiler!$B$20:$I$20,G8762))*(INDEX(2_Girdiler!$B$21:$I$21,G8762+1)-INDEX(2_Girdiler!$B$21:$I$21,G8762))/(INDEX(2_Girdiler!$B$20:$I$20,G8762+1)-INDEX(2_Girdiler!$B$20:$I$20,G8762)))</f>
        <v>2.07654259558469</v>
      </c>
      <c r="I8762" s="16" t="n">
        <f aca="false">H8762/2_Girdiler!$B$17</f>
        <v>0.831948155282328</v>
      </c>
      <c r="J8762" s="16" t="n">
        <f aca="false">D8762+I8762</f>
        <v>25.9515731270117</v>
      </c>
    </row>
    <row r="8763" customFormat="false" ht="15" hidden="false" customHeight="false" outlineLevel="0" collapsed="false">
      <c r="A8763" s="0" t="n">
        <v>8751</v>
      </c>
      <c r="B8763" s="7" t="n">
        <v>0.961022</v>
      </c>
      <c r="C8763" s="7" t="n">
        <v>0.642294</v>
      </c>
      <c r="D8763" s="16" t="n">
        <f aca="false">LOGINV(B8763,$B$7,$C$7)</f>
        <v>36.1729932489502</v>
      </c>
      <c r="E8763" s="16" t="n">
        <f aca="false">LOGINV(C8763,$B$8,$C$8)</f>
        <v>138.182691683452</v>
      </c>
      <c r="F8763" s="16" t="n">
        <f aca="false">$B$5/100*E8763*2_Girdiler!$B$14*2_Girdiler!$B$15*2_Girdiler!$B$16</f>
        <v>3.47667652275566</v>
      </c>
      <c r="G8763" s="16" t="n">
        <f aca="false">MIN(MATCH(F8763,2_Girdiler!$B$20:$I$20,1),7)</f>
        <v>1</v>
      </c>
      <c r="H8763" s="16" t="n">
        <f aca="false">IF(F8763&gt;=40,2_Girdiler!$I$21+(F8763-40)*(2_Girdiler!$I$21-2_Girdiler!$H$21)/(2_Girdiler!$I$20-2_Girdiler!$H$20),INDEX(2_Girdiler!$B$21:$I$21,G8763)+(F8763-INDEX(2_Girdiler!$B$20:$I$20,G8763))*(INDEX(2_Girdiler!$B$21:$I$21,G8763+1)-INDEX(2_Girdiler!$B$21:$I$21,G8763))/(INDEX(2_Girdiler!$B$20:$I$20,G8763+1)-INDEX(2_Girdiler!$B$20:$I$20,G8763)))</f>
        <v>7.64868835006245</v>
      </c>
      <c r="I8763" s="16" t="n">
        <f aca="false">H8763/2_Girdiler!$B$17</f>
        <v>3.06437834537759</v>
      </c>
      <c r="J8763" s="16" t="n">
        <f aca="false">D8763+I8763</f>
        <v>39.2373715943278</v>
      </c>
    </row>
    <row r="8764" customFormat="false" ht="15" hidden="false" customHeight="false" outlineLevel="0" collapsed="false">
      <c r="A8764" s="0" t="n">
        <v>8752</v>
      </c>
      <c r="B8764" s="7" t="n">
        <v>0.125981</v>
      </c>
      <c r="C8764" s="7" t="n">
        <v>0.06068</v>
      </c>
      <c r="D8764" s="16" t="n">
        <f aca="false">LOGINV(B8764,$B$7,$C$7)</f>
        <v>7.15094355784</v>
      </c>
      <c r="E8764" s="16" t="n">
        <f aca="false">LOGINV(C8764,$B$8,$C$8)</f>
        <v>40.1768630569439</v>
      </c>
      <c r="F8764" s="16" t="n">
        <f aca="false">$B$5/100*E8764*2_Girdiler!$B$14*2_Girdiler!$B$15*2_Girdiler!$B$16</f>
        <v>1.01084987451271</v>
      </c>
      <c r="G8764" s="16" t="n">
        <f aca="false">MIN(MATCH(F8764,2_Girdiler!$B$20:$I$20,1),7)</f>
        <v>1</v>
      </c>
      <c r="H8764" s="16" t="n">
        <f aca="false">IF(F8764&gt;=40,2_Girdiler!$I$21+(F8764-40)*(2_Girdiler!$I$21-2_Girdiler!$H$21)/(2_Girdiler!$I$20-2_Girdiler!$H$20),INDEX(2_Girdiler!$B$21:$I$21,G8764)+(F8764-INDEX(2_Girdiler!$B$20:$I$20,G8764))*(INDEX(2_Girdiler!$B$21:$I$21,G8764+1)-INDEX(2_Girdiler!$B$21:$I$21,G8764))/(INDEX(2_Girdiler!$B$20:$I$20,G8764+1)-INDEX(2_Girdiler!$B$20:$I$20,G8764)))</f>
        <v>2.22386972392796</v>
      </c>
      <c r="I8764" s="16" t="n">
        <f aca="false">H8764/2_Girdiler!$B$17</f>
        <v>0.890973447086522</v>
      </c>
      <c r="J8764" s="16" t="n">
        <f aca="false">D8764+I8764</f>
        <v>8.04191700492653</v>
      </c>
    </row>
    <row r="8765" customFormat="false" ht="15" hidden="false" customHeight="false" outlineLevel="0" collapsed="false">
      <c r="A8765" s="0" t="n">
        <v>8753</v>
      </c>
      <c r="B8765" s="7" t="n">
        <v>0.918992</v>
      </c>
      <c r="C8765" s="7" t="n">
        <v>0.621028</v>
      </c>
      <c r="D8765" s="16" t="n">
        <f aca="false">LOGINV(B8765,$B$7,$C$7)</f>
        <v>29.5246472644609</v>
      </c>
      <c r="E8765" s="16" t="n">
        <f aca="false">LOGINV(C8765,$B$8,$C$8)</f>
        <v>133.241121715025</v>
      </c>
      <c r="F8765" s="16" t="n">
        <f aca="false">$B$5/100*E8765*2_Girdiler!$B$14*2_Girdiler!$B$15*2_Girdiler!$B$16</f>
        <v>3.35234662235003</v>
      </c>
      <c r="G8765" s="16" t="n">
        <f aca="false">MIN(MATCH(F8765,2_Girdiler!$B$20:$I$20,1),7)</f>
        <v>1</v>
      </c>
      <c r="H8765" s="16" t="n">
        <f aca="false">IF(F8765&gt;=40,2_Girdiler!$I$21+(F8765-40)*(2_Girdiler!$I$21-2_Girdiler!$H$21)/(2_Girdiler!$I$20-2_Girdiler!$H$20),INDEX(2_Girdiler!$B$21:$I$21,G8765)+(F8765-INDEX(2_Girdiler!$B$20:$I$20,G8765))*(INDEX(2_Girdiler!$B$21:$I$21,G8765+1)-INDEX(2_Girdiler!$B$21:$I$21,G8765))/(INDEX(2_Girdiler!$B$20:$I$20,G8765+1)-INDEX(2_Girdiler!$B$20:$I$20,G8765)))</f>
        <v>7.37516256917007</v>
      </c>
      <c r="I8765" s="16" t="n">
        <f aca="false">H8765/2_Girdiler!$B$17</f>
        <v>2.9547926959816</v>
      </c>
      <c r="J8765" s="16" t="n">
        <f aca="false">D8765+I8765</f>
        <v>32.4794399604425</v>
      </c>
    </row>
    <row r="8766" customFormat="false" ht="15" hidden="false" customHeight="false" outlineLevel="0" collapsed="false">
      <c r="A8766" s="0" t="n">
        <v>8754</v>
      </c>
      <c r="B8766" s="7" t="n">
        <v>0.958436</v>
      </c>
      <c r="C8766" s="7" t="n">
        <v>0.27829</v>
      </c>
      <c r="D8766" s="16" t="n">
        <f aca="false">LOGINV(B8766,$B$7,$C$7)</f>
        <v>35.5760558729794</v>
      </c>
      <c r="E8766" s="16" t="n">
        <f aca="false">LOGINV(C8766,$B$8,$C$8)</f>
        <v>74.7179959954905</v>
      </c>
      <c r="F8766" s="16" t="n">
        <f aca="false">$B$5/100*E8766*2_Girdiler!$B$14*2_Girdiler!$B$15*2_Girdiler!$B$16</f>
        <v>1.87990477924654</v>
      </c>
      <c r="G8766" s="16" t="n">
        <f aca="false">MIN(MATCH(F8766,2_Girdiler!$B$20:$I$20,1),7)</f>
        <v>1</v>
      </c>
      <c r="H8766" s="16" t="n">
        <f aca="false">IF(F8766&gt;=40,2_Girdiler!$I$21+(F8766-40)*(2_Girdiler!$I$21-2_Girdiler!$H$21)/(2_Girdiler!$I$20-2_Girdiler!$H$20),INDEX(2_Girdiler!$B$21:$I$21,G8766)+(F8766-INDEX(2_Girdiler!$B$20:$I$20,G8766))*(INDEX(2_Girdiler!$B$21:$I$21,G8766+1)-INDEX(2_Girdiler!$B$21:$I$21,G8766))/(INDEX(2_Girdiler!$B$20:$I$20,G8766+1)-INDEX(2_Girdiler!$B$20:$I$20,G8766)))</f>
        <v>4.13579051434239</v>
      </c>
      <c r="I8766" s="16" t="n">
        <f aca="false">H8766/2_Girdiler!$B$17</f>
        <v>1.65696735350256</v>
      </c>
      <c r="J8766" s="16" t="n">
        <f aca="false">D8766+I8766</f>
        <v>37.233023226482</v>
      </c>
    </row>
    <row r="8767" customFormat="false" ht="15" hidden="false" customHeight="false" outlineLevel="0" collapsed="false">
      <c r="A8767" s="0" t="n">
        <v>8755</v>
      </c>
      <c r="B8767" s="7" t="n">
        <v>0.293135</v>
      </c>
      <c r="C8767" s="7" t="n">
        <v>0.231093</v>
      </c>
      <c r="D8767" s="16" t="n">
        <f aca="false">LOGINV(B8767,$B$7,$C$7)</f>
        <v>9.99850414630405</v>
      </c>
      <c r="E8767" s="16" t="n">
        <f aca="false">LOGINV(C8767,$B$8,$C$8)</f>
        <v>67.9399273984125</v>
      </c>
      <c r="F8767" s="16" t="n">
        <f aca="false">$B$5/100*E8767*2_Girdiler!$B$14*2_Girdiler!$B$15*2_Girdiler!$B$16</f>
        <v>1.70936857334406</v>
      </c>
      <c r="G8767" s="16" t="n">
        <f aca="false">MIN(MATCH(F8767,2_Girdiler!$B$20:$I$20,1),7)</f>
        <v>1</v>
      </c>
      <c r="H8767" s="16" t="n">
        <f aca="false">IF(F8767&gt;=40,2_Girdiler!$I$21+(F8767-40)*(2_Girdiler!$I$21-2_Girdiler!$H$21)/(2_Girdiler!$I$20-2_Girdiler!$H$20),INDEX(2_Girdiler!$B$21:$I$21,G8767)+(F8767-INDEX(2_Girdiler!$B$20:$I$20,G8767))*(INDEX(2_Girdiler!$B$21:$I$21,G8767+1)-INDEX(2_Girdiler!$B$21:$I$21,G8767))/(INDEX(2_Girdiler!$B$20:$I$20,G8767+1)-INDEX(2_Girdiler!$B$20:$I$20,G8767)))</f>
        <v>3.76061086135693</v>
      </c>
      <c r="I8767" s="16" t="n">
        <f aca="false">H8767/2_Girdiler!$B$17</f>
        <v>1.50665499253082</v>
      </c>
      <c r="J8767" s="16" t="n">
        <f aca="false">D8767+I8767</f>
        <v>11.5051591388349</v>
      </c>
    </row>
    <row r="8768" customFormat="false" ht="15" hidden="false" customHeight="false" outlineLevel="0" collapsed="false">
      <c r="A8768" s="0" t="n">
        <v>8756</v>
      </c>
      <c r="B8768" s="7" t="n">
        <v>0.372665</v>
      </c>
      <c r="C8768" s="7" t="n">
        <v>0.612192</v>
      </c>
      <c r="D8768" s="16" t="n">
        <f aca="false">LOGINV(B8768,$B$7,$C$7)</f>
        <v>11.2994570935883</v>
      </c>
      <c r="E8768" s="16" t="n">
        <f aca="false">LOGINV(C8768,$B$8,$C$8)</f>
        <v>131.265277037058</v>
      </c>
      <c r="F8768" s="16" t="n">
        <f aca="false">$B$5/100*E8768*2_Girdiler!$B$14*2_Girdiler!$B$15*2_Girdiler!$B$16</f>
        <v>3.30263437025238</v>
      </c>
      <c r="G8768" s="16" t="n">
        <f aca="false">MIN(MATCH(F8768,2_Girdiler!$B$20:$I$20,1),7)</f>
        <v>1</v>
      </c>
      <c r="H8768" s="16" t="n">
        <f aca="false">IF(F8768&gt;=40,2_Girdiler!$I$21+(F8768-40)*(2_Girdiler!$I$21-2_Girdiler!$H$21)/(2_Girdiler!$I$20-2_Girdiler!$H$20),INDEX(2_Girdiler!$B$21:$I$21,G8768)+(F8768-INDEX(2_Girdiler!$B$20:$I$20,G8768))*(INDEX(2_Girdiler!$B$21:$I$21,G8768+1)-INDEX(2_Girdiler!$B$21:$I$21,G8768))/(INDEX(2_Girdiler!$B$20:$I$20,G8768+1)-INDEX(2_Girdiler!$B$20:$I$20,G8768)))</f>
        <v>7.26579561455524</v>
      </c>
      <c r="I8768" s="16" t="n">
        <f aca="false">H8768/2_Girdiler!$B$17</f>
        <v>2.91097580711348</v>
      </c>
      <c r="J8768" s="16" t="n">
        <f aca="false">D8768+I8768</f>
        <v>14.2104329007018</v>
      </c>
    </row>
    <row r="8769" customFormat="false" ht="15" hidden="false" customHeight="false" outlineLevel="0" collapsed="false">
      <c r="A8769" s="0" t="n">
        <v>8757</v>
      </c>
      <c r="B8769" s="7" t="n">
        <v>0.907421</v>
      </c>
      <c r="C8769" s="7" t="n">
        <v>0.146782</v>
      </c>
      <c r="D8769" s="16" t="n">
        <f aca="false">LOGINV(B8769,$B$7,$C$7)</f>
        <v>28.3429154288344</v>
      </c>
      <c r="E8769" s="16" t="n">
        <f aca="false">LOGINV(C8769,$B$8,$C$8)</f>
        <v>55.4364707238286</v>
      </c>
      <c r="F8769" s="16" t="n">
        <f aca="false">$B$5/100*E8769*2_Girdiler!$B$14*2_Girdiler!$B$15*2_Girdiler!$B$16</f>
        <v>1.39478160341153</v>
      </c>
      <c r="G8769" s="16" t="n">
        <f aca="false">MIN(MATCH(F8769,2_Girdiler!$B$20:$I$20,1),7)</f>
        <v>1</v>
      </c>
      <c r="H8769" s="16" t="n">
        <f aca="false">IF(F8769&gt;=40,2_Girdiler!$I$21+(F8769-40)*(2_Girdiler!$I$21-2_Girdiler!$H$21)/(2_Girdiler!$I$20-2_Girdiler!$H$20),INDEX(2_Girdiler!$B$21:$I$21,G8769)+(F8769-INDEX(2_Girdiler!$B$20:$I$20,G8769))*(INDEX(2_Girdiler!$B$21:$I$21,G8769+1)-INDEX(2_Girdiler!$B$21:$I$21,G8769))/(INDEX(2_Girdiler!$B$20:$I$20,G8769+1)-INDEX(2_Girdiler!$B$20:$I$20,G8769)))</f>
        <v>3.06851952750536</v>
      </c>
      <c r="I8769" s="16" t="n">
        <f aca="false">H8769/2_Girdiler!$B$17</f>
        <v>1.22937481069926</v>
      </c>
      <c r="J8769" s="16" t="n">
        <f aca="false">D8769+I8769</f>
        <v>29.5722902395337</v>
      </c>
    </row>
    <row r="8770" customFormat="false" ht="15" hidden="false" customHeight="false" outlineLevel="0" collapsed="false">
      <c r="A8770" s="0" t="n">
        <v>8758</v>
      </c>
      <c r="B8770" s="7" t="n">
        <v>0.639319</v>
      </c>
      <c r="C8770" s="7" t="n">
        <v>0.196937</v>
      </c>
      <c r="D8770" s="16" t="n">
        <f aca="false">LOGINV(B8770,$B$7,$C$7)</f>
        <v>16.5203117007859</v>
      </c>
      <c r="E8770" s="16" t="n">
        <f aca="false">LOGINV(C8770,$B$8,$C$8)</f>
        <v>62.9831647815972</v>
      </c>
      <c r="F8770" s="16" t="n">
        <f aca="false">$B$5/100*E8770*2_Girdiler!$B$14*2_Girdiler!$B$15*2_Girdiler!$B$16</f>
        <v>1.58465642590498</v>
      </c>
      <c r="G8770" s="16" t="n">
        <f aca="false">MIN(MATCH(F8770,2_Girdiler!$B$20:$I$20,1),7)</f>
        <v>1</v>
      </c>
      <c r="H8770" s="16" t="n">
        <f aca="false">IF(F8770&gt;=40,2_Girdiler!$I$21+(F8770-40)*(2_Girdiler!$I$21-2_Girdiler!$H$21)/(2_Girdiler!$I$20-2_Girdiler!$H$20),INDEX(2_Girdiler!$B$21:$I$21,G8770)+(F8770-INDEX(2_Girdiler!$B$20:$I$20,G8770))*(INDEX(2_Girdiler!$B$21:$I$21,G8770+1)-INDEX(2_Girdiler!$B$21:$I$21,G8770))/(INDEX(2_Girdiler!$B$20:$I$20,G8770+1)-INDEX(2_Girdiler!$B$20:$I$20,G8770)))</f>
        <v>3.48624413699097</v>
      </c>
      <c r="I8770" s="16" t="n">
        <f aca="false">H8770/2_Girdiler!$B$17</f>
        <v>1.39673242667907</v>
      </c>
      <c r="J8770" s="16" t="n">
        <f aca="false">D8770+I8770</f>
        <v>17.9170441274649</v>
      </c>
    </row>
    <row r="8771" customFormat="false" ht="15" hidden="false" customHeight="false" outlineLevel="0" collapsed="false">
      <c r="A8771" s="0" t="n">
        <v>8759</v>
      </c>
      <c r="B8771" s="7" t="n">
        <v>0.099917</v>
      </c>
      <c r="C8771" s="7" t="n">
        <v>0.681904</v>
      </c>
      <c r="D8771" s="16" t="n">
        <f aca="false">LOGINV(B8771,$B$7,$C$7)</f>
        <v>6.62731312087465</v>
      </c>
      <c r="E8771" s="16" t="n">
        <f aca="false">LOGINV(C8771,$B$8,$C$8)</f>
        <v>148.201041335928</v>
      </c>
      <c r="F8771" s="16" t="n">
        <f aca="false">$B$5/100*E8771*2_Girdiler!$B$14*2_Girdiler!$B$15*2_Girdiler!$B$16</f>
        <v>3.72873820001194</v>
      </c>
      <c r="G8771" s="16" t="n">
        <f aca="false">MIN(MATCH(F8771,2_Girdiler!$B$20:$I$20,1),7)</f>
        <v>1</v>
      </c>
      <c r="H8771" s="16" t="n">
        <f aca="false">IF(F8771&gt;=40,2_Girdiler!$I$21+(F8771-40)*(2_Girdiler!$I$21-2_Girdiler!$H$21)/(2_Girdiler!$I$20-2_Girdiler!$H$20),INDEX(2_Girdiler!$B$21:$I$21,G8771)+(F8771-INDEX(2_Girdiler!$B$20:$I$20,G8771))*(INDEX(2_Girdiler!$B$21:$I$21,G8771+1)-INDEX(2_Girdiler!$B$21:$I$21,G8771))/(INDEX(2_Girdiler!$B$20:$I$20,G8771+1)-INDEX(2_Girdiler!$B$20:$I$20,G8771)))</f>
        <v>8.20322404002628</v>
      </c>
      <c r="I8771" s="16" t="n">
        <f aca="false">H8771/2_Girdiler!$B$17</f>
        <v>3.28654809295925</v>
      </c>
      <c r="J8771" s="16" t="n">
        <f aca="false">D8771+I8771</f>
        <v>9.9138612138339</v>
      </c>
    </row>
    <row r="8772" customFormat="false" ht="15" hidden="false" customHeight="false" outlineLevel="0" collapsed="false">
      <c r="A8772" s="0" t="n">
        <v>8760</v>
      </c>
      <c r="B8772" s="7" t="n">
        <v>0.041689</v>
      </c>
      <c r="C8772" s="7" t="n">
        <v>0.205093</v>
      </c>
      <c r="D8772" s="16" t="n">
        <f aca="false">LOGINV(B8772,$B$7,$C$7)</f>
        <v>5.15883092241867</v>
      </c>
      <c r="E8772" s="16" t="n">
        <f aca="false">LOGINV(C8772,$B$8,$C$8)</f>
        <v>64.1752111644522</v>
      </c>
      <c r="F8772" s="16" t="n">
        <f aca="false">$B$5/100*E8772*2_Girdiler!$B$14*2_Girdiler!$B$15*2_Girdiler!$B$16</f>
        <v>1.61464831289762</v>
      </c>
      <c r="G8772" s="16" t="n">
        <f aca="false">MIN(MATCH(F8772,2_Girdiler!$B$20:$I$20,1),7)</f>
        <v>1</v>
      </c>
      <c r="H8772" s="16" t="n">
        <f aca="false">IF(F8772&gt;=40,2_Girdiler!$I$21+(F8772-40)*(2_Girdiler!$I$21-2_Girdiler!$H$21)/(2_Girdiler!$I$20-2_Girdiler!$H$20),INDEX(2_Girdiler!$B$21:$I$21,G8772)+(F8772-INDEX(2_Girdiler!$B$20:$I$20,G8772))*(INDEX(2_Girdiler!$B$21:$I$21,G8772+1)-INDEX(2_Girdiler!$B$21:$I$21,G8772))/(INDEX(2_Girdiler!$B$20:$I$20,G8772+1)-INDEX(2_Girdiler!$B$20:$I$20,G8772)))</f>
        <v>3.55222628837476</v>
      </c>
      <c r="I8772" s="16" t="n">
        <f aca="false">H8772/2_Girdiler!$B$17</f>
        <v>1.42316758348348</v>
      </c>
      <c r="J8772" s="16" t="n">
        <f aca="false">D8772+I8772</f>
        <v>6.58199850590215</v>
      </c>
    </row>
    <row r="8773" customFormat="false" ht="15" hidden="false" customHeight="false" outlineLevel="0" collapsed="false">
      <c r="A8773" s="0" t="n">
        <v>8761</v>
      </c>
      <c r="B8773" s="7" t="n">
        <v>0.114304</v>
      </c>
      <c r="C8773" s="7" t="n">
        <v>0.482905</v>
      </c>
      <c r="D8773" s="16" t="n">
        <f aca="false">LOGINV(B8773,$B$7,$C$7)</f>
        <v>6.92208458954796</v>
      </c>
      <c r="E8773" s="16" t="n">
        <f aca="false">LOGINV(C8773,$B$8,$C$8)</f>
        <v>106.225098926695</v>
      </c>
      <c r="F8773" s="16" t="n">
        <f aca="false">$B$5/100*E8773*2_Girdiler!$B$14*2_Girdiler!$B$15*2_Girdiler!$B$16</f>
        <v>2.67262348899565</v>
      </c>
      <c r="G8773" s="16" t="n">
        <f aca="false">MIN(MATCH(F8773,2_Girdiler!$B$20:$I$20,1),7)</f>
        <v>1</v>
      </c>
      <c r="H8773" s="16" t="n">
        <f aca="false">IF(F8773&gt;=40,2_Girdiler!$I$21+(F8773-40)*(2_Girdiler!$I$21-2_Girdiler!$H$21)/(2_Girdiler!$I$20-2_Girdiler!$H$20),INDEX(2_Girdiler!$B$21:$I$21,G8773)+(F8773-INDEX(2_Girdiler!$B$20:$I$20,G8773))*(INDEX(2_Girdiler!$B$21:$I$21,G8773+1)-INDEX(2_Girdiler!$B$21:$I$21,G8773))/(INDEX(2_Girdiler!$B$20:$I$20,G8773+1)-INDEX(2_Girdiler!$B$20:$I$20,G8773)))</f>
        <v>5.87977167579043</v>
      </c>
      <c r="I8773" s="16" t="n">
        <f aca="false">H8773/2_Girdiler!$B$17</f>
        <v>2.35567775472373</v>
      </c>
      <c r="J8773" s="16" t="n">
        <f aca="false">D8773+I8773</f>
        <v>9.27776234427169</v>
      </c>
    </row>
    <row r="8774" customFormat="false" ht="15" hidden="false" customHeight="false" outlineLevel="0" collapsed="false">
      <c r="A8774" s="0" t="n">
        <v>8762</v>
      </c>
      <c r="B8774" s="7" t="n">
        <v>0.189132</v>
      </c>
      <c r="C8774" s="7" t="n">
        <v>0.604034</v>
      </c>
      <c r="D8774" s="16" t="n">
        <f aca="false">LOGINV(B8774,$B$7,$C$7)</f>
        <v>8.28689351219264</v>
      </c>
      <c r="E8774" s="16" t="n">
        <f aca="false">LOGINV(C8774,$B$8,$C$8)</f>
        <v>129.478349884227</v>
      </c>
      <c r="F8774" s="16" t="n">
        <f aca="false">$B$5/100*E8774*2_Girdiler!$B$14*2_Girdiler!$B$15*2_Girdiler!$B$16</f>
        <v>3.25767528308714</v>
      </c>
      <c r="G8774" s="16" t="n">
        <f aca="false">MIN(MATCH(F8774,2_Girdiler!$B$20:$I$20,1),7)</f>
        <v>1</v>
      </c>
      <c r="H8774" s="16" t="n">
        <f aca="false">IF(F8774&gt;=40,2_Girdiler!$I$21+(F8774-40)*(2_Girdiler!$I$21-2_Girdiler!$H$21)/(2_Girdiler!$I$20-2_Girdiler!$H$20),INDEX(2_Girdiler!$B$21:$I$21,G8774)+(F8774-INDEX(2_Girdiler!$B$20:$I$20,G8774))*(INDEX(2_Girdiler!$B$21:$I$21,G8774+1)-INDEX(2_Girdiler!$B$21:$I$21,G8774))/(INDEX(2_Girdiler!$B$20:$I$20,G8774+1)-INDEX(2_Girdiler!$B$20:$I$20,G8774)))</f>
        <v>7.16688562279171</v>
      </c>
      <c r="I8774" s="16" t="n">
        <f aca="false">H8774/2_Girdiler!$B$17</f>
        <v>2.87134840656719</v>
      </c>
      <c r="J8774" s="16" t="n">
        <f aca="false">D8774+I8774</f>
        <v>11.1582419187598</v>
      </c>
    </row>
    <row r="8775" customFormat="false" ht="15" hidden="false" customHeight="false" outlineLevel="0" collapsed="false">
      <c r="A8775" s="0" t="n">
        <v>8763</v>
      </c>
      <c r="B8775" s="7" t="n">
        <v>0.33392</v>
      </c>
      <c r="C8775" s="7" t="n">
        <v>0.865778</v>
      </c>
      <c r="D8775" s="16" t="n">
        <f aca="false">LOGINV(B8775,$B$7,$C$7)</f>
        <v>10.6612071549912</v>
      </c>
      <c r="E8775" s="16" t="n">
        <f aca="false">LOGINV(C8775,$B$8,$C$8)</f>
        <v>223.089615202445</v>
      </c>
      <c r="F8775" s="16" t="n">
        <f aca="false">$B$5/100*E8775*2_Girdiler!$B$14*2_Girdiler!$B$15*2_Girdiler!$B$16</f>
        <v>5.61293471849352</v>
      </c>
      <c r="G8775" s="16" t="n">
        <f aca="false">MIN(MATCH(F8775,2_Girdiler!$B$20:$I$20,1),7)</f>
        <v>2</v>
      </c>
      <c r="H8775" s="16" t="n">
        <f aca="false">IF(F8775&gt;=40,2_Girdiler!$I$21+(F8775-40)*(2_Girdiler!$I$21-2_Girdiler!$H$21)/(2_Girdiler!$I$20-2_Girdiler!$H$20),INDEX(2_Girdiler!$B$21:$I$21,G8775)+(F8775-INDEX(2_Girdiler!$B$20:$I$20,G8775))*(INDEX(2_Girdiler!$B$21:$I$21,G8775+1)-INDEX(2_Girdiler!$B$21:$I$21,G8775))/(INDEX(2_Girdiler!$B$20:$I$20,G8775+1)-INDEX(2_Girdiler!$B$20:$I$20,G8775)))</f>
        <v>11.9806955495896</v>
      </c>
      <c r="I8775" s="16" t="n">
        <f aca="false">H8775/2_Girdiler!$B$17</f>
        <v>4.79995815288046</v>
      </c>
      <c r="J8775" s="16" t="n">
        <f aca="false">D8775+I8775</f>
        <v>15.4611653078717</v>
      </c>
    </row>
    <row r="8776" customFormat="false" ht="15" hidden="false" customHeight="false" outlineLevel="0" collapsed="false">
      <c r="A8776" s="0" t="n">
        <v>8764</v>
      </c>
      <c r="B8776" s="7" t="n">
        <v>0.627143</v>
      </c>
      <c r="C8776" s="7" t="n">
        <v>0.984344</v>
      </c>
      <c r="D8776" s="16" t="n">
        <f aca="false">LOGINV(B8776,$B$7,$C$7)</f>
        <v>16.2251507199776</v>
      </c>
      <c r="E8776" s="16" t="n">
        <f aca="false">LOGINV(C8776,$B$8,$C$8)</f>
        <v>438.362155116981</v>
      </c>
      <c r="F8776" s="16" t="n">
        <f aca="false">$B$5/100*E8776*2_Girdiler!$B$14*2_Girdiler!$B$15*2_Girdiler!$B$16</f>
        <v>11.0291918227432</v>
      </c>
      <c r="G8776" s="16" t="n">
        <f aca="false">MIN(MATCH(F8776,2_Girdiler!$B$20:$I$20,1),7)</f>
        <v>3</v>
      </c>
      <c r="H8776" s="16" t="n">
        <f aca="false">IF(F8776&gt;=40,2_Girdiler!$I$21+(F8776-40)*(2_Girdiler!$I$21-2_Girdiler!$H$21)/(2_Girdiler!$I$20-2_Girdiler!$H$20),INDEX(2_Girdiler!$B$21:$I$21,G8776)+(F8776-INDEX(2_Girdiler!$B$20:$I$20,G8776))*(INDEX(2_Girdiler!$B$21:$I$21,G8776+1)-INDEX(2_Girdiler!$B$21:$I$21,G8776))/(INDEX(2_Girdiler!$B$20:$I$20,G8776+1)-INDEX(2_Girdiler!$B$20:$I$20,G8776)))</f>
        <v>19.9262726404689</v>
      </c>
      <c r="I8776" s="16" t="n">
        <f aca="false">H8776/2_Girdiler!$B$17</f>
        <v>7.98328230788017</v>
      </c>
      <c r="J8776" s="16" t="n">
        <f aca="false">D8776+I8776</f>
        <v>24.2084330278578</v>
      </c>
    </row>
    <row r="8777" customFormat="false" ht="15" hidden="false" customHeight="false" outlineLevel="0" collapsed="false">
      <c r="A8777" s="0" t="n">
        <v>8765</v>
      </c>
      <c r="B8777" s="7" t="n">
        <v>0.878253</v>
      </c>
      <c r="C8777" s="7" t="n">
        <v>0.892357</v>
      </c>
      <c r="D8777" s="16" t="n">
        <f aca="false">LOGINV(B8777,$B$7,$C$7)</f>
        <v>25.9428094764268</v>
      </c>
      <c r="E8777" s="16" t="n">
        <f aca="false">LOGINV(C8777,$B$8,$C$8)</f>
        <v>243.011138775044</v>
      </c>
      <c r="F8777" s="16" t="n">
        <f aca="false">$B$5/100*E8777*2_Girdiler!$B$14*2_Girdiler!$B$15*2_Girdiler!$B$16</f>
        <v>6.11416025158011</v>
      </c>
      <c r="G8777" s="16" t="n">
        <f aca="false">MIN(MATCH(F8777,2_Girdiler!$B$20:$I$20,1),7)</f>
        <v>2</v>
      </c>
      <c r="H8777" s="16" t="n">
        <f aca="false">IF(F8777&gt;=40,2_Girdiler!$I$21+(F8777-40)*(2_Girdiler!$I$21-2_Girdiler!$H$21)/(2_Girdiler!$I$20-2_Girdiler!$H$20),INDEX(2_Girdiler!$B$21:$I$21,G8777)+(F8777-INDEX(2_Girdiler!$B$20:$I$20,G8777))*(INDEX(2_Girdiler!$B$21:$I$21,G8777+1)-INDEX(2_Girdiler!$B$21:$I$21,G8777))/(INDEX(2_Girdiler!$B$20:$I$20,G8777+1)-INDEX(2_Girdiler!$B$20:$I$20,G8777)))</f>
        <v>12.7826564025282</v>
      </c>
      <c r="I8777" s="16" t="n">
        <f aca="false">H8777/2_Girdiler!$B$17</f>
        <v>5.12125657152571</v>
      </c>
      <c r="J8777" s="16" t="n">
        <f aca="false">D8777+I8777</f>
        <v>31.0640660479525</v>
      </c>
    </row>
    <row r="8778" customFormat="false" ht="15" hidden="false" customHeight="false" outlineLevel="0" collapsed="false">
      <c r="A8778" s="0" t="n">
        <v>8766</v>
      </c>
      <c r="B8778" s="7" t="n">
        <v>0.559111</v>
      </c>
      <c r="C8778" s="7" t="n">
        <v>0.927414</v>
      </c>
      <c r="D8778" s="16" t="n">
        <f aca="false">LOGINV(B8778,$B$7,$C$7)</f>
        <v>14.7124505506939</v>
      </c>
      <c r="E8778" s="16" t="n">
        <f aca="false">LOGINV(C8778,$B$8,$C$8)</f>
        <v>279.665016025537</v>
      </c>
      <c r="F8778" s="16" t="n">
        <f aca="false">$B$5/100*E8778*2_Girdiler!$B$14*2_Girdiler!$B$15*2_Girdiler!$B$16</f>
        <v>7.0363718032025</v>
      </c>
      <c r="G8778" s="16" t="n">
        <f aca="false">MIN(MATCH(F8778,2_Girdiler!$B$20:$I$20,1),7)</f>
        <v>2</v>
      </c>
      <c r="H8778" s="16" t="n">
        <f aca="false">IF(F8778&gt;=40,2_Girdiler!$I$21+(F8778-40)*(2_Girdiler!$I$21-2_Girdiler!$H$21)/(2_Girdiler!$I$20-2_Girdiler!$H$20),INDEX(2_Girdiler!$B$21:$I$21,G8778)+(F8778-INDEX(2_Girdiler!$B$20:$I$20,G8778))*(INDEX(2_Girdiler!$B$21:$I$21,G8778+1)-INDEX(2_Girdiler!$B$21:$I$21,G8778))/(INDEX(2_Girdiler!$B$20:$I$20,G8778+1)-INDEX(2_Girdiler!$B$20:$I$20,G8778)))</f>
        <v>14.258194885124</v>
      </c>
      <c r="I8778" s="16" t="n">
        <f aca="false">H8778/2_Girdiler!$B$17</f>
        <v>5.71241782256571</v>
      </c>
      <c r="J8778" s="16" t="n">
        <f aca="false">D8778+I8778</f>
        <v>20.4248683732596</v>
      </c>
    </row>
    <row r="8779" customFormat="false" ht="15" hidden="false" customHeight="false" outlineLevel="0" collapsed="false">
      <c r="A8779" s="0" t="n">
        <v>8767</v>
      </c>
      <c r="B8779" s="7" t="n">
        <v>0.215529</v>
      </c>
      <c r="C8779" s="7" t="n">
        <v>0.412005</v>
      </c>
      <c r="D8779" s="16" t="n">
        <f aca="false">LOGINV(B8779,$B$7,$C$7)</f>
        <v>8.73128895865209</v>
      </c>
      <c r="E8779" s="16" t="n">
        <f aca="false">LOGINV(C8779,$B$8,$C$8)</f>
        <v>94.6017616996606</v>
      </c>
      <c r="F8779" s="16" t="n">
        <f aca="false">$B$5/100*E8779*2_Girdiler!$B$14*2_Girdiler!$B$15*2_Girdiler!$B$16</f>
        <v>2.38018032436346</v>
      </c>
      <c r="G8779" s="16" t="n">
        <f aca="false">MIN(MATCH(F8779,2_Girdiler!$B$20:$I$20,1),7)</f>
        <v>1</v>
      </c>
      <c r="H8779" s="16" t="n">
        <f aca="false">IF(F8779&gt;=40,2_Girdiler!$I$21+(F8779-40)*(2_Girdiler!$I$21-2_Girdiler!$H$21)/(2_Girdiler!$I$20-2_Girdiler!$H$20),INDEX(2_Girdiler!$B$21:$I$21,G8779)+(F8779-INDEX(2_Girdiler!$B$20:$I$20,G8779))*(INDEX(2_Girdiler!$B$21:$I$21,G8779+1)-INDEX(2_Girdiler!$B$21:$I$21,G8779))/(INDEX(2_Girdiler!$B$20:$I$20,G8779+1)-INDEX(2_Girdiler!$B$20:$I$20,G8779)))</f>
        <v>5.23639671359961</v>
      </c>
      <c r="I8779" s="16" t="n">
        <f aca="false">H8779/2_Girdiler!$B$17</f>
        <v>2.09791534999985</v>
      </c>
      <c r="J8779" s="16" t="n">
        <f aca="false">D8779+I8779</f>
        <v>10.8292043086519</v>
      </c>
    </row>
    <row r="8780" customFormat="false" ht="15" hidden="false" customHeight="false" outlineLevel="0" collapsed="false">
      <c r="A8780" s="0" t="n">
        <v>8768</v>
      </c>
      <c r="B8780" s="7" t="n">
        <v>0.35308</v>
      </c>
      <c r="C8780" s="7" t="n">
        <v>0.090111</v>
      </c>
      <c r="D8780" s="16" t="n">
        <f aca="false">LOGINV(B8780,$B$7,$C$7)</f>
        <v>10.9753296571573</v>
      </c>
      <c r="E8780" s="16" t="n">
        <f aca="false">LOGINV(C8780,$B$8,$C$8)</f>
        <v>45.980286698581</v>
      </c>
      <c r="F8780" s="16" t="n">
        <f aca="false">$B$5/100*E8780*2_Girdiler!$B$14*2_Girdiler!$B$15*2_Girdiler!$B$16</f>
        <v>1.1568640133363</v>
      </c>
      <c r="G8780" s="16" t="n">
        <f aca="false">MIN(MATCH(F8780,2_Girdiler!$B$20:$I$20,1),7)</f>
        <v>1</v>
      </c>
      <c r="H8780" s="16" t="n">
        <f aca="false">IF(F8780&gt;=40,2_Girdiler!$I$21+(F8780-40)*(2_Girdiler!$I$21-2_Girdiler!$H$21)/(2_Girdiler!$I$20-2_Girdiler!$H$20),INDEX(2_Girdiler!$B$21:$I$21,G8780)+(F8780-INDEX(2_Girdiler!$B$20:$I$20,G8780))*(INDEX(2_Girdiler!$B$21:$I$21,G8780+1)-INDEX(2_Girdiler!$B$21:$I$21,G8780))/(INDEX(2_Girdiler!$B$20:$I$20,G8780+1)-INDEX(2_Girdiler!$B$20:$I$20,G8780)))</f>
        <v>2.54510082933985</v>
      </c>
      <c r="I8780" s="16" t="n">
        <f aca="false">H8780/2_Girdiler!$B$17</f>
        <v>1.01967180662654</v>
      </c>
      <c r="J8780" s="16" t="n">
        <f aca="false">D8780+I8780</f>
        <v>11.9950014637838</v>
      </c>
    </row>
    <row r="8781" customFormat="false" ht="15" hidden="false" customHeight="false" outlineLevel="0" collapsed="false">
      <c r="A8781" s="0" t="n">
        <v>8769</v>
      </c>
      <c r="B8781" s="7" t="n">
        <v>0.575756</v>
      </c>
      <c r="C8781" s="7" t="n">
        <v>0.90224</v>
      </c>
      <c r="D8781" s="16" t="n">
        <f aca="false">LOGINV(B8781,$B$7,$C$7)</f>
        <v>15.0637341932767</v>
      </c>
      <c r="E8781" s="16" t="n">
        <f aca="false">LOGINV(C8781,$B$8,$C$8)</f>
        <v>251.835952857515</v>
      </c>
      <c r="F8781" s="16" t="n">
        <f aca="false">$B$5/100*E8781*2_Girdiler!$B$14*2_Girdiler!$B$15*2_Girdiler!$B$16</f>
        <v>6.33619257389507</v>
      </c>
      <c r="G8781" s="16" t="n">
        <f aca="false">MIN(MATCH(F8781,2_Girdiler!$B$20:$I$20,1),7)</f>
        <v>2</v>
      </c>
      <c r="H8781" s="16" t="n">
        <f aca="false">IF(F8781&gt;=40,2_Girdiler!$I$21+(F8781-40)*(2_Girdiler!$I$21-2_Girdiler!$H$21)/(2_Girdiler!$I$20-2_Girdiler!$H$20),INDEX(2_Girdiler!$B$21:$I$21,G8781)+(F8781-INDEX(2_Girdiler!$B$20:$I$20,G8781))*(INDEX(2_Girdiler!$B$21:$I$21,G8781+1)-INDEX(2_Girdiler!$B$21:$I$21,G8781))/(INDEX(2_Girdiler!$B$20:$I$20,G8781+1)-INDEX(2_Girdiler!$B$20:$I$20,G8781)))</f>
        <v>13.1379081182321</v>
      </c>
      <c r="I8781" s="16" t="n">
        <f aca="false">H8781/2_Girdiler!$B$17</f>
        <v>5.26358498326607</v>
      </c>
      <c r="J8781" s="16" t="n">
        <f aca="false">D8781+I8781</f>
        <v>20.3273191765427</v>
      </c>
    </row>
    <row r="8782" customFormat="false" ht="15" hidden="false" customHeight="false" outlineLevel="0" collapsed="false">
      <c r="A8782" s="0" t="n">
        <v>8770</v>
      </c>
      <c r="B8782" s="7" t="n">
        <v>0.573087</v>
      </c>
      <c r="C8782" s="7" t="n">
        <v>0.373704</v>
      </c>
      <c r="D8782" s="16" t="n">
        <f aca="false">LOGINV(B8782,$B$7,$C$7)</f>
        <v>15.0066703778991</v>
      </c>
      <c r="E8782" s="16" t="n">
        <f aca="false">LOGINV(C8782,$B$8,$C$8)</f>
        <v>88.7071067797873</v>
      </c>
      <c r="F8782" s="16" t="n">
        <f aca="false">$B$5/100*E8782*2_Girdiler!$B$14*2_Girdiler!$B$15*2_Girdiler!$B$16</f>
        <v>2.23187080657945</v>
      </c>
      <c r="G8782" s="16" t="n">
        <f aca="false">MIN(MATCH(F8782,2_Girdiler!$B$20:$I$20,1),7)</f>
        <v>1</v>
      </c>
      <c r="H8782" s="16" t="n">
        <f aca="false">IF(F8782&gt;=40,2_Girdiler!$I$21+(F8782-40)*(2_Girdiler!$I$21-2_Girdiler!$H$21)/(2_Girdiler!$I$20-2_Girdiler!$H$20),INDEX(2_Girdiler!$B$21:$I$21,G8782)+(F8782-INDEX(2_Girdiler!$B$20:$I$20,G8782))*(INDEX(2_Girdiler!$B$21:$I$21,G8782+1)-INDEX(2_Girdiler!$B$21:$I$21,G8782))/(INDEX(2_Girdiler!$B$20:$I$20,G8782+1)-INDEX(2_Girdiler!$B$20:$I$20,G8782)))</f>
        <v>4.91011577447478</v>
      </c>
      <c r="I8782" s="16" t="n">
        <f aca="false">H8782/2_Girdiler!$B$17</f>
        <v>1.96719381990176</v>
      </c>
      <c r="J8782" s="16" t="n">
        <f aca="false">D8782+I8782</f>
        <v>16.9738641978008</v>
      </c>
    </row>
    <row r="8783" customFormat="false" ht="15" hidden="false" customHeight="false" outlineLevel="0" collapsed="false">
      <c r="A8783" s="0" t="n">
        <v>8771</v>
      </c>
      <c r="B8783" s="7" t="n">
        <v>0.659887</v>
      </c>
      <c r="C8783" s="7" t="n">
        <v>0.2006</v>
      </c>
      <c r="D8783" s="16" t="n">
        <f aca="false">LOGINV(B8783,$B$7,$C$7)</f>
        <v>17.0395150000795</v>
      </c>
      <c r="E8783" s="16" t="n">
        <f aca="false">LOGINV(C8783,$B$8,$C$8)</f>
        <v>63.5193605720124</v>
      </c>
      <c r="F8783" s="16" t="n">
        <f aca="false">$B$5/100*E8783*2_Girdiler!$B$14*2_Girdiler!$B$15*2_Girdiler!$B$16</f>
        <v>1.59814711199183</v>
      </c>
      <c r="G8783" s="16" t="n">
        <f aca="false">MIN(MATCH(F8783,2_Girdiler!$B$20:$I$20,1),7)</f>
        <v>1</v>
      </c>
      <c r="H8783" s="16" t="n">
        <f aca="false">IF(F8783&gt;=40,2_Girdiler!$I$21+(F8783-40)*(2_Girdiler!$I$21-2_Girdiler!$H$21)/(2_Girdiler!$I$20-2_Girdiler!$H$20),INDEX(2_Girdiler!$B$21:$I$21,G8783)+(F8783-INDEX(2_Girdiler!$B$20:$I$20,G8783))*(INDEX(2_Girdiler!$B$21:$I$21,G8783+1)-INDEX(2_Girdiler!$B$21:$I$21,G8783))/(INDEX(2_Girdiler!$B$20:$I$20,G8783+1)-INDEX(2_Girdiler!$B$20:$I$20,G8783)))</f>
        <v>3.51592364638203</v>
      </c>
      <c r="I8783" s="16" t="n">
        <f aca="false">H8783/2_Girdiler!$B$17</f>
        <v>1.40862325576203</v>
      </c>
      <c r="J8783" s="16" t="n">
        <f aca="false">D8783+I8783</f>
        <v>18.4481382558416</v>
      </c>
    </row>
    <row r="8784" customFormat="false" ht="15" hidden="false" customHeight="false" outlineLevel="0" collapsed="false">
      <c r="A8784" s="0" t="n">
        <v>8772</v>
      </c>
      <c r="B8784" s="7" t="n">
        <v>0.9233</v>
      </c>
      <c r="C8784" s="7" t="n">
        <v>0.789587</v>
      </c>
      <c r="D8784" s="16" t="n">
        <f aca="false">LOGINV(B8784,$B$7,$C$7)</f>
        <v>30.0108155226815</v>
      </c>
      <c r="E8784" s="16" t="n">
        <f aca="false">LOGINV(C8784,$B$8,$C$8)</f>
        <v>183.616529043536</v>
      </c>
      <c r="F8784" s="16" t="n">
        <f aca="false">$B$5/100*E8784*2_Girdiler!$B$14*2_Girdiler!$B$15*2_Girdiler!$B$16</f>
        <v>4.61979187073537</v>
      </c>
      <c r="G8784" s="16" t="n">
        <f aca="false">MIN(MATCH(F8784,2_Girdiler!$B$20:$I$20,1),7)</f>
        <v>1</v>
      </c>
      <c r="H8784" s="16" t="n">
        <f aca="false">IF(F8784&gt;=40,2_Girdiler!$I$21+(F8784-40)*(2_Girdiler!$I$21-2_Girdiler!$H$21)/(2_Girdiler!$I$20-2_Girdiler!$H$20),INDEX(2_Girdiler!$B$21:$I$21,G8784)+(F8784-INDEX(2_Girdiler!$B$20:$I$20,G8784))*(INDEX(2_Girdiler!$B$21:$I$21,G8784+1)-INDEX(2_Girdiler!$B$21:$I$21,G8784))/(INDEX(2_Girdiler!$B$20:$I$20,G8784+1)-INDEX(2_Girdiler!$B$20:$I$20,G8784)))</f>
        <v>10.1635421156178</v>
      </c>
      <c r="I8784" s="16" t="n">
        <f aca="false">H8784/2_Girdiler!$B$17</f>
        <v>4.07193193734688</v>
      </c>
      <c r="J8784" s="16" t="n">
        <f aca="false">D8784+I8784</f>
        <v>34.0827474600284</v>
      </c>
    </row>
    <row r="8785" customFormat="false" ht="15" hidden="false" customHeight="false" outlineLevel="0" collapsed="false">
      <c r="A8785" s="0" t="n">
        <v>8773</v>
      </c>
      <c r="B8785" s="7" t="n">
        <v>0.788174</v>
      </c>
      <c r="C8785" s="7" t="n">
        <v>0.003572</v>
      </c>
      <c r="D8785" s="16" t="n">
        <f aca="false">LOGINV(B8785,$B$7,$C$7)</f>
        <v>21.1528906215189</v>
      </c>
      <c r="E8785" s="16" t="n">
        <f aca="false">LOGINV(C8785,$B$8,$C$8)</f>
        <v>19.2362764186356</v>
      </c>
      <c r="F8785" s="16" t="n">
        <f aca="false">$B$5/100*E8785*2_Girdiler!$B$14*2_Girdiler!$B$15*2_Girdiler!$B$16</f>
        <v>0.483984714692871</v>
      </c>
      <c r="G8785" s="16" t="n">
        <f aca="false">MIN(MATCH(F8785,2_Girdiler!$B$20:$I$20,1),7)</f>
        <v>1</v>
      </c>
      <c r="H8785" s="16" t="n">
        <f aca="false">IF(F8785&gt;=40,2_Girdiler!$I$21+(F8785-40)*(2_Girdiler!$I$21-2_Girdiler!$H$21)/(2_Girdiler!$I$20-2_Girdiler!$H$20),INDEX(2_Girdiler!$B$21:$I$21,G8785)+(F8785-INDEX(2_Girdiler!$B$20:$I$20,G8785))*(INDEX(2_Girdiler!$B$21:$I$21,G8785+1)-INDEX(2_Girdiler!$B$21:$I$21,G8785))/(INDEX(2_Girdiler!$B$20:$I$20,G8785+1)-INDEX(2_Girdiler!$B$20:$I$20,G8785)))</f>
        <v>1.06476637232432</v>
      </c>
      <c r="I8785" s="16" t="n">
        <f aca="false">H8785/2_Girdiler!$B$17</f>
        <v>0.426589091476089</v>
      </c>
      <c r="J8785" s="16" t="n">
        <f aca="false">D8785+I8785</f>
        <v>21.579479712995</v>
      </c>
    </row>
    <row r="8786" customFormat="false" ht="15" hidden="false" customHeight="false" outlineLevel="0" collapsed="false">
      <c r="A8786" s="0" t="n">
        <v>8774</v>
      </c>
      <c r="B8786" s="7" t="n">
        <v>0.852207</v>
      </c>
      <c r="C8786" s="7" t="n">
        <v>0.73389</v>
      </c>
      <c r="D8786" s="16" t="n">
        <f aca="false">LOGINV(B8786,$B$7,$C$7)</f>
        <v>24.259547657611</v>
      </c>
      <c r="E8786" s="16" t="n">
        <f aca="false">LOGINV(C8786,$B$8,$C$8)</f>
        <v>163.436047372145</v>
      </c>
      <c r="F8786" s="16" t="n">
        <f aca="false">$B$5/100*E8786*2_Girdiler!$B$14*2_Girdiler!$B$15*2_Girdiler!$B$16</f>
        <v>4.11205095188318</v>
      </c>
      <c r="G8786" s="16" t="n">
        <f aca="false">MIN(MATCH(F8786,2_Girdiler!$B$20:$I$20,1),7)</f>
        <v>1</v>
      </c>
      <c r="H8786" s="16" t="n">
        <f aca="false">IF(F8786&gt;=40,2_Girdiler!$I$21+(F8786-40)*(2_Girdiler!$I$21-2_Girdiler!$H$21)/(2_Girdiler!$I$20-2_Girdiler!$H$20),INDEX(2_Girdiler!$B$21:$I$21,G8786)+(F8786-INDEX(2_Girdiler!$B$20:$I$20,G8786))*(INDEX(2_Girdiler!$B$21:$I$21,G8786+1)-INDEX(2_Girdiler!$B$21:$I$21,G8786))/(INDEX(2_Girdiler!$B$20:$I$20,G8786+1)-INDEX(2_Girdiler!$B$20:$I$20,G8786)))</f>
        <v>9.04651209414299</v>
      </c>
      <c r="I8786" s="16" t="n">
        <f aca="false">H8786/2_Girdiler!$B$17</f>
        <v>3.62440388387139</v>
      </c>
      <c r="J8786" s="16" t="n">
        <f aca="false">D8786+I8786</f>
        <v>27.8839515414824</v>
      </c>
    </row>
    <row r="8787" customFormat="false" ht="15" hidden="false" customHeight="false" outlineLevel="0" collapsed="false">
      <c r="A8787" s="0" t="n">
        <v>8775</v>
      </c>
      <c r="B8787" s="7" t="n">
        <v>0.989134</v>
      </c>
      <c r="C8787" s="7" t="n">
        <v>0.053001</v>
      </c>
      <c r="D8787" s="16" t="n">
        <f aca="false">LOGINV(B8787,$B$7,$C$7)</f>
        <v>48.6690807115704</v>
      </c>
      <c r="E8787" s="16" t="n">
        <f aca="false">LOGINV(C8787,$B$8,$C$8)</f>
        <v>38.467949350663</v>
      </c>
      <c r="F8787" s="16" t="n">
        <f aca="false">$B$5/100*E8787*2_Girdiler!$B$14*2_Girdiler!$B$15*2_Girdiler!$B$16</f>
        <v>0.967853605662682</v>
      </c>
      <c r="G8787" s="16" t="n">
        <f aca="false">MIN(MATCH(F8787,2_Girdiler!$B$20:$I$20,1),7)</f>
        <v>1</v>
      </c>
      <c r="H8787" s="16" t="n">
        <f aca="false">IF(F8787&gt;=40,2_Girdiler!$I$21+(F8787-40)*(2_Girdiler!$I$21-2_Girdiler!$H$21)/(2_Girdiler!$I$20-2_Girdiler!$H$20),INDEX(2_Girdiler!$B$21:$I$21,G8787)+(F8787-INDEX(2_Girdiler!$B$20:$I$20,G8787))*(INDEX(2_Girdiler!$B$21:$I$21,G8787+1)-INDEX(2_Girdiler!$B$21:$I$21,G8787))/(INDEX(2_Girdiler!$B$20:$I$20,G8787+1)-INDEX(2_Girdiler!$B$20:$I$20,G8787)))</f>
        <v>2.1292779324579</v>
      </c>
      <c r="I8787" s="16" t="n">
        <f aca="false">H8787/2_Girdiler!$B$17</f>
        <v>0.853076094734735</v>
      </c>
      <c r="J8787" s="16" t="n">
        <f aca="false">D8787+I8787</f>
        <v>49.5221568063051</v>
      </c>
    </row>
    <row r="8788" customFormat="false" ht="15" hidden="false" customHeight="false" outlineLevel="0" collapsed="false">
      <c r="A8788" s="0" t="n">
        <v>8776</v>
      </c>
      <c r="B8788" s="7" t="n">
        <v>0.151574</v>
      </c>
      <c r="C8788" s="7" t="n">
        <v>0.194604</v>
      </c>
      <c r="D8788" s="16" t="n">
        <f aca="false">LOGINV(B8788,$B$7,$C$7)</f>
        <v>7.62812313641639</v>
      </c>
      <c r="E8788" s="16" t="n">
        <f aca="false">LOGINV(C8788,$B$8,$C$8)</f>
        <v>62.6408980311394</v>
      </c>
      <c r="F8788" s="16" t="n">
        <f aca="false">$B$5/100*E8788*2_Girdiler!$B$14*2_Girdiler!$B$15*2_Girdiler!$B$16</f>
        <v>1.57604499446347</v>
      </c>
      <c r="G8788" s="16" t="n">
        <f aca="false">MIN(MATCH(F8788,2_Girdiler!$B$20:$I$20,1),7)</f>
        <v>1</v>
      </c>
      <c r="H8788" s="16" t="n">
        <f aca="false">IF(F8788&gt;=40,2_Girdiler!$I$21+(F8788-40)*(2_Girdiler!$I$21-2_Girdiler!$H$21)/(2_Girdiler!$I$20-2_Girdiler!$H$20),INDEX(2_Girdiler!$B$21:$I$21,G8788)+(F8788-INDEX(2_Girdiler!$B$20:$I$20,G8788))*(INDEX(2_Girdiler!$B$21:$I$21,G8788+1)-INDEX(2_Girdiler!$B$21:$I$21,G8788))/(INDEX(2_Girdiler!$B$20:$I$20,G8788+1)-INDEX(2_Girdiler!$B$20:$I$20,G8788)))</f>
        <v>3.46729898781963</v>
      </c>
      <c r="I8788" s="16" t="n">
        <f aca="false">H8788/2_Girdiler!$B$17</f>
        <v>1.38914222268415</v>
      </c>
      <c r="J8788" s="16" t="n">
        <f aca="false">D8788+I8788</f>
        <v>9.01726535910053</v>
      </c>
    </row>
    <row r="8789" customFormat="false" ht="15" hidden="false" customHeight="false" outlineLevel="0" collapsed="false">
      <c r="A8789" s="0" t="n">
        <v>8777</v>
      </c>
      <c r="B8789" s="7" t="n">
        <v>0.750928</v>
      </c>
      <c r="C8789" s="7" t="n">
        <v>0.795781</v>
      </c>
      <c r="D8789" s="16" t="n">
        <f aca="false">LOGINV(B8789,$B$7,$C$7)</f>
        <v>19.7546708948962</v>
      </c>
      <c r="E8789" s="16" t="n">
        <f aca="false">LOGINV(C8789,$B$8,$C$8)</f>
        <v>186.201377749089</v>
      </c>
      <c r="F8789" s="16" t="n">
        <f aca="false">$B$5/100*E8789*2_Girdiler!$B$14*2_Girdiler!$B$15*2_Girdiler!$B$16</f>
        <v>4.68482666416708</v>
      </c>
      <c r="G8789" s="16" t="n">
        <f aca="false">MIN(MATCH(F8789,2_Girdiler!$B$20:$I$20,1),7)</f>
        <v>1</v>
      </c>
      <c r="H8789" s="16" t="n">
        <f aca="false">IF(F8789&gt;=40,2_Girdiler!$I$21+(F8789-40)*(2_Girdiler!$I$21-2_Girdiler!$H$21)/(2_Girdiler!$I$20-2_Girdiler!$H$20),INDEX(2_Girdiler!$B$21:$I$21,G8789)+(F8789-INDEX(2_Girdiler!$B$20:$I$20,G8789))*(INDEX(2_Girdiler!$B$21:$I$21,G8789+1)-INDEX(2_Girdiler!$B$21:$I$21,G8789))/(INDEX(2_Girdiler!$B$20:$I$20,G8789+1)-INDEX(2_Girdiler!$B$20:$I$20,G8789)))</f>
        <v>10.3066186611676</v>
      </c>
      <c r="I8789" s="16" t="n">
        <f aca="false">H8789/2_Girdiler!$B$17</f>
        <v>4.12925427130111</v>
      </c>
      <c r="J8789" s="16" t="n">
        <f aca="false">D8789+I8789</f>
        <v>23.8839251661973</v>
      </c>
    </row>
    <row r="8790" customFormat="false" ht="15" hidden="false" customHeight="false" outlineLevel="0" collapsed="false">
      <c r="A8790" s="0" t="n">
        <v>8778</v>
      </c>
      <c r="B8790" s="7" t="n">
        <v>0.396183</v>
      </c>
      <c r="C8790" s="7" t="n">
        <v>0.047317</v>
      </c>
      <c r="D8790" s="16" t="n">
        <f aca="false">LOGINV(B8790,$B$7,$C$7)</f>
        <v>11.6939347711498</v>
      </c>
      <c r="E8790" s="16" t="n">
        <f aca="false">LOGINV(C8790,$B$8,$C$8)</f>
        <v>37.1257936595189</v>
      </c>
      <c r="F8790" s="16" t="n">
        <f aca="false">$B$5/100*E8790*2_Girdiler!$B$14*2_Girdiler!$B$15*2_Girdiler!$B$16</f>
        <v>0.934084968473496</v>
      </c>
      <c r="G8790" s="16" t="n">
        <f aca="false">MIN(MATCH(F8790,2_Girdiler!$B$20:$I$20,1),7)</f>
        <v>1</v>
      </c>
      <c r="H8790" s="16" t="n">
        <f aca="false">IF(F8790&gt;=40,2_Girdiler!$I$21+(F8790-40)*(2_Girdiler!$I$21-2_Girdiler!$H$21)/(2_Girdiler!$I$20-2_Girdiler!$H$20),INDEX(2_Girdiler!$B$21:$I$21,G8790)+(F8790-INDEX(2_Girdiler!$B$20:$I$20,G8790))*(INDEX(2_Girdiler!$B$21:$I$21,G8790+1)-INDEX(2_Girdiler!$B$21:$I$21,G8790))/(INDEX(2_Girdiler!$B$20:$I$20,G8790+1)-INDEX(2_Girdiler!$B$20:$I$20,G8790)))</f>
        <v>2.05498693064169</v>
      </c>
      <c r="I8790" s="16" t="n">
        <f aca="false">H8790/2_Girdiler!$B$17</f>
        <v>0.823312071571191</v>
      </c>
      <c r="J8790" s="16" t="n">
        <f aca="false">D8790+I8790</f>
        <v>12.517246842721</v>
      </c>
    </row>
    <row r="8791" customFormat="false" ht="15" hidden="false" customHeight="false" outlineLevel="0" collapsed="false">
      <c r="A8791" s="0" t="n">
        <v>8779</v>
      </c>
      <c r="B8791" s="7" t="n">
        <v>0.78345</v>
      </c>
      <c r="C8791" s="7" t="n">
        <v>0.757248</v>
      </c>
      <c r="D8791" s="16" t="n">
        <f aca="false">LOGINV(B8791,$B$7,$C$7)</f>
        <v>20.9627008909803</v>
      </c>
      <c r="E8791" s="16" t="n">
        <f aca="false">LOGINV(C8791,$B$8,$C$8)</f>
        <v>171.305894546379</v>
      </c>
      <c r="F8791" s="16" t="n">
        <f aca="false">$B$5/100*E8791*2_Girdiler!$B$14*2_Girdiler!$B$15*2_Girdiler!$B$16</f>
        <v>4.3100563067869</v>
      </c>
      <c r="G8791" s="16" t="n">
        <f aca="false">MIN(MATCH(F8791,2_Girdiler!$B$20:$I$20,1),7)</f>
        <v>1</v>
      </c>
      <c r="H8791" s="16" t="n">
        <f aca="false">IF(F8791&gt;=40,2_Girdiler!$I$21+(F8791-40)*(2_Girdiler!$I$21-2_Girdiler!$H$21)/(2_Girdiler!$I$20-2_Girdiler!$H$20),INDEX(2_Girdiler!$B$21:$I$21,G8791)+(F8791-INDEX(2_Girdiler!$B$20:$I$20,G8791))*(INDEX(2_Girdiler!$B$21:$I$21,G8791+1)-INDEX(2_Girdiler!$B$21:$I$21,G8791))/(INDEX(2_Girdiler!$B$20:$I$20,G8791+1)-INDEX(2_Girdiler!$B$20:$I$20,G8791)))</f>
        <v>9.48212387493117</v>
      </c>
      <c r="I8791" s="16" t="n">
        <f aca="false">H8791/2_Girdiler!$B$17</f>
        <v>3.79892783450768</v>
      </c>
      <c r="J8791" s="16" t="n">
        <f aca="false">D8791+I8791</f>
        <v>24.761628725488</v>
      </c>
    </row>
    <row r="8792" customFormat="false" ht="15" hidden="false" customHeight="false" outlineLevel="0" collapsed="false">
      <c r="A8792" s="0" t="n">
        <v>8780</v>
      </c>
      <c r="B8792" s="7" t="n">
        <v>0.213763</v>
      </c>
      <c r="C8792" s="7" t="n">
        <v>0.502794</v>
      </c>
      <c r="D8792" s="16" t="n">
        <f aca="false">LOGINV(B8792,$B$7,$C$7)</f>
        <v>8.70189517066647</v>
      </c>
      <c r="E8792" s="16" t="n">
        <f aca="false">LOGINV(C8792,$B$8,$C$8)</f>
        <v>109.700057738437</v>
      </c>
      <c r="F8792" s="16" t="n">
        <f aca="false">$B$5/100*E8792*2_Girdiler!$B$14*2_Girdiler!$B$15*2_Girdiler!$B$16</f>
        <v>2.76005345269908</v>
      </c>
      <c r="G8792" s="16" t="n">
        <f aca="false">MIN(MATCH(F8792,2_Girdiler!$B$20:$I$20,1),7)</f>
        <v>1</v>
      </c>
      <c r="H8792" s="16" t="n">
        <f aca="false">IF(F8792&gt;=40,2_Girdiler!$I$21+(F8792-40)*(2_Girdiler!$I$21-2_Girdiler!$H$21)/(2_Girdiler!$I$20-2_Girdiler!$H$20),INDEX(2_Girdiler!$B$21:$I$21,G8792)+(F8792-INDEX(2_Girdiler!$B$20:$I$20,G8792))*(INDEX(2_Girdiler!$B$21:$I$21,G8792+1)-INDEX(2_Girdiler!$B$21:$I$21,G8792))/(INDEX(2_Girdiler!$B$20:$I$20,G8792+1)-INDEX(2_Girdiler!$B$20:$I$20,G8792)))</f>
        <v>6.07211759593799</v>
      </c>
      <c r="I8792" s="16" t="n">
        <f aca="false">H8792/2_Girdiler!$B$17</f>
        <v>2.43273942144951</v>
      </c>
      <c r="J8792" s="16" t="n">
        <f aca="false">D8792+I8792</f>
        <v>11.134634592116</v>
      </c>
    </row>
    <row r="8793" customFormat="false" ht="15" hidden="false" customHeight="false" outlineLevel="0" collapsed="false">
      <c r="A8793" s="0" t="n">
        <v>8781</v>
      </c>
      <c r="B8793" s="7" t="n">
        <v>0.626455</v>
      </c>
      <c r="C8793" s="7" t="n">
        <v>0.075942</v>
      </c>
      <c r="D8793" s="16" t="n">
        <f aca="false">LOGINV(B8793,$B$7,$C$7)</f>
        <v>16.2087250409714</v>
      </c>
      <c r="E8793" s="16" t="n">
        <f aca="false">LOGINV(C8793,$B$8,$C$8)</f>
        <v>43.30580540573</v>
      </c>
      <c r="F8793" s="16" t="n">
        <f aca="false">$B$5/100*E8793*2_Girdiler!$B$14*2_Girdiler!$B$15*2_Girdiler!$B$16</f>
        <v>1.08957406400817</v>
      </c>
      <c r="G8793" s="16" t="n">
        <f aca="false">MIN(MATCH(F8793,2_Girdiler!$B$20:$I$20,1),7)</f>
        <v>1</v>
      </c>
      <c r="H8793" s="16" t="n">
        <f aca="false">IF(F8793&gt;=40,2_Girdiler!$I$21+(F8793-40)*(2_Girdiler!$I$21-2_Girdiler!$H$21)/(2_Girdiler!$I$20-2_Girdiler!$H$20),INDEX(2_Girdiler!$B$21:$I$21,G8793)+(F8793-INDEX(2_Girdiler!$B$20:$I$20,G8793))*(INDEX(2_Girdiler!$B$21:$I$21,G8793+1)-INDEX(2_Girdiler!$B$21:$I$21,G8793))/(INDEX(2_Girdiler!$B$20:$I$20,G8793+1)-INDEX(2_Girdiler!$B$20:$I$20,G8793)))</f>
        <v>2.39706294081797</v>
      </c>
      <c r="I8793" s="16" t="n">
        <f aca="false">H8793/2_Girdiler!$B$17</f>
        <v>0.960361755135404</v>
      </c>
      <c r="J8793" s="16" t="n">
        <f aca="false">D8793+I8793</f>
        <v>17.1690867961068</v>
      </c>
    </row>
    <row r="8794" customFormat="false" ht="15" hidden="false" customHeight="false" outlineLevel="0" collapsed="false">
      <c r="A8794" s="0" t="n">
        <v>8782</v>
      </c>
      <c r="B8794" s="7" t="n">
        <v>0.03835</v>
      </c>
      <c r="C8794" s="7" t="n">
        <v>0.700625</v>
      </c>
      <c r="D8794" s="16" t="n">
        <f aca="false">LOGINV(B8794,$B$7,$C$7)</f>
        <v>5.04860099245002</v>
      </c>
      <c r="E8794" s="16" t="n">
        <f aca="false">LOGINV(C8794,$B$8,$C$8)</f>
        <v>153.37570244641</v>
      </c>
      <c r="F8794" s="16" t="n">
        <f aca="false">$B$5/100*E8794*2_Girdiler!$B$14*2_Girdiler!$B$15*2_Girdiler!$B$16</f>
        <v>3.85893267355167</v>
      </c>
      <c r="G8794" s="16" t="n">
        <f aca="false">MIN(MATCH(F8794,2_Girdiler!$B$20:$I$20,1),7)</f>
        <v>1</v>
      </c>
      <c r="H8794" s="16" t="n">
        <f aca="false">IF(F8794&gt;=40,2_Girdiler!$I$21+(F8794-40)*(2_Girdiler!$I$21-2_Girdiler!$H$21)/(2_Girdiler!$I$20-2_Girdiler!$H$20),INDEX(2_Girdiler!$B$21:$I$21,G8794)+(F8794-INDEX(2_Girdiler!$B$20:$I$20,G8794))*(INDEX(2_Girdiler!$B$21:$I$21,G8794+1)-INDEX(2_Girdiler!$B$21:$I$21,G8794))/(INDEX(2_Girdiler!$B$20:$I$20,G8794+1)-INDEX(2_Girdiler!$B$20:$I$20,G8794)))</f>
        <v>8.48965188181368</v>
      </c>
      <c r="I8794" s="16" t="n">
        <f aca="false">H8794/2_Girdiler!$B$17</f>
        <v>3.4013028372651</v>
      </c>
      <c r="J8794" s="16" t="n">
        <f aca="false">D8794+I8794</f>
        <v>8.44990382971511</v>
      </c>
    </row>
    <row r="8795" customFormat="false" ht="15" hidden="false" customHeight="false" outlineLevel="0" collapsed="false">
      <c r="A8795" s="0" t="n">
        <v>8783</v>
      </c>
      <c r="B8795" s="7" t="n">
        <v>0.323782</v>
      </c>
      <c r="C8795" s="7" t="n">
        <v>0.813351</v>
      </c>
      <c r="D8795" s="16" t="n">
        <f aca="false">LOGINV(B8795,$B$7,$C$7)</f>
        <v>10.4959050319249</v>
      </c>
      <c r="E8795" s="16" t="n">
        <f aca="false">LOGINV(C8795,$B$8,$C$8)</f>
        <v>194.013146484506</v>
      </c>
      <c r="F8795" s="16" t="n">
        <f aca="false">$B$5/100*E8795*2_Girdiler!$B$14*2_Girdiler!$B$15*2_Girdiler!$B$16</f>
        <v>4.88137076555017</v>
      </c>
      <c r="G8795" s="16" t="n">
        <f aca="false">MIN(MATCH(F8795,2_Girdiler!$B$20:$I$20,1),7)</f>
        <v>1</v>
      </c>
      <c r="H8795" s="16" t="n">
        <f aca="false">IF(F8795&gt;=40,2_Girdiler!$I$21+(F8795-40)*(2_Girdiler!$I$21-2_Girdiler!$H$21)/(2_Girdiler!$I$20-2_Girdiler!$H$20),INDEX(2_Girdiler!$B$21:$I$21,G8795)+(F8795-INDEX(2_Girdiler!$B$20:$I$20,G8795))*(INDEX(2_Girdiler!$B$21:$I$21,G8795+1)-INDEX(2_Girdiler!$B$21:$I$21,G8795))/(INDEX(2_Girdiler!$B$20:$I$20,G8795+1)-INDEX(2_Girdiler!$B$20:$I$20,G8795)))</f>
        <v>10.7390156842104</v>
      </c>
      <c r="I8795" s="16" t="n">
        <f aca="false">H8795/2_Girdiler!$B$17</f>
        <v>4.3024902580971</v>
      </c>
      <c r="J8795" s="16" t="n">
        <f aca="false">D8795+I8795</f>
        <v>14.798395290022</v>
      </c>
    </row>
    <row r="8796" customFormat="false" ht="15" hidden="false" customHeight="false" outlineLevel="0" collapsed="false">
      <c r="A8796" s="0" t="n">
        <v>8784</v>
      </c>
      <c r="B8796" s="7" t="n">
        <v>0.883415</v>
      </c>
      <c r="C8796" s="7" t="n">
        <v>0.258511</v>
      </c>
      <c r="D8796" s="16" t="n">
        <f aca="false">LOGINV(B8796,$B$7,$C$7)</f>
        <v>26.3205638248334</v>
      </c>
      <c r="E8796" s="16" t="n">
        <f aca="false">LOGINV(C8796,$B$8,$C$8)</f>
        <v>71.8788506181288</v>
      </c>
      <c r="F8796" s="16" t="n">
        <f aca="false">$B$5/100*E8796*2_Girdiler!$B$14*2_Girdiler!$B$15*2_Girdiler!$B$16</f>
        <v>1.80847188155212</v>
      </c>
      <c r="G8796" s="16" t="n">
        <f aca="false">MIN(MATCH(F8796,2_Girdiler!$B$20:$I$20,1),7)</f>
        <v>1</v>
      </c>
      <c r="H8796" s="16" t="n">
        <f aca="false">IF(F8796&gt;=40,2_Girdiler!$I$21+(F8796-40)*(2_Girdiler!$I$21-2_Girdiler!$H$21)/(2_Girdiler!$I$20-2_Girdiler!$H$20),INDEX(2_Girdiler!$B$21:$I$21,G8796)+(F8796-INDEX(2_Girdiler!$B$20:$I$20,G8796))*(INDEX(2_Girdiler!$B$21:$I$21,G8796+1)-INDEX(2_Girdiler!$B$21:$I$21,G8796))/(INDEX(2_Girdiler!$B$20:$I$20,G8796+1)-INDEX(2_Girdiler!$B$20:$I$20,G8796)))</f>
        <v>3.97863813941467</v>
      </c>
      <c r="I8796" s="16" t="n">
        <f aca="false">H8796/2_Girdiler!$B$17</f>
        <v>1.59400566482959</v>
      </c>
      <c r="J8796" s="16" t="n">
        <f aca="false">D8796+I8796</f>
        <v>27.914569489663</v>
      </c>
    </row>
    <row r="8797" customFormat="false" ht="15" hidden="false" customHeight="false" outlineLevel="0" collapsed="false">
      <c r="A8797" s="0" t="n">
        <v>8785</v>
      </c>
      <c r="B8797" s="7" t="n">
        <v>0.481663</v>
      </c>
      <c r="C8797" s="7" t="n">
        <v>0.313539</v>
      </c>
      <c r="D8797" s="16" t="n">
        <f aca="false">LOGINV(B8797,$B$7,$C$7)</f>
        <v>13.1993899763552</v>
      </c>
      <c r="E8797" s="16" t="n">
        <f aca="false">LOGINV(C8797,$B$8,$C$8)</f>
        <v>79.8074609596662</v>
      </c>
      <c r="F8797" s="16" t="n">
        <f aca="false">$B$5/100*E8797*2_Girdiler!$B$14*2_Girdiler!$B$15*2_Girdiler!$B$16</f>
        <v>2.0079557177452</v>
      </c>
      <c r="G8797" s="16" t="n">
        <f aca="false">MIN(MATCH(F8797,2_Girdiler!$B$20:$I$20,1),7)</f>
        <v>1</v>
      </c>
      <c r="H8797" s="16" t="n">
        <f aca="false">IF(F8797&gt;=40,2_Girdiler!$I$21+(F8797-40)*(2_Girdiler!$I$21-2_Girdiler!$H$21)/(2_Girdiler!$I$20-2_Girdiler!$H$20),INDEX(2_Girdiler!$B$21:$I$21,G8797)+(F8797-INDEX(2_Girdiler!$B$20:$I$20,G8797))*(INDEX(2_Girdiler!$B$21:$I$21,G8797+1)-INDEX(2_Girdiler!$B$21:$I$21,G8797))/(INDEX(2_Girdiler!$B$20:$I$20,G8797+1)-INDEX(2_Girdiler!$B$20:$I$20,G8797)))</f>
        <v>4.41750257903944</v>
      </c>
      <c r="I8797" s="16" t="n">
        <f aca="false">H8797/2_Girdiler!$B$17</f>
        <v>1.76983276403824</v>
      </c>
      <c r="J8797" s="16" t="n">
        <f aca="false">D8797+I8797</f>
        <v>14.9692227403935</v>
      </c>
    </row>
    <row r="8798" customFormat="false" ht="15" hidden="false" customHeight="false" outlineLevel="0" collapsed="false">
      <c r="A8798" s="0" t="n">
        <v>8786</v>
      </c>
      <c r="B8798" s="7" t="n">
        <v>0.260719</v>
      </c>
      <c r="C8798" s="7" t="n">
        <v>0.837486</v>
      </c>
      <c r="D8798" s="16" t="n">
        <f aca="false">LOGINV(B8798,$B$7,$C$7)</f>
        <v>9.47288915296721</v>
      </c>
      <c r="E8798" s="16" t="n">
        <f aca="false">LOGINV(C8798,$B$8,$C$8)</f>
        <v>206.131840890437</v>
      </c>
      <c r="F8798" s="16" t="n">
        <f aca="false">$B$5/100*E8798*2_Girdiler!$B$14*2_Girdiler!$B$15*2_Girdiler!$B$16</f>
        <v>5.18627711680338</v>
      </c>
      <c r="G8798" s="16" t="n">
        <f aca="false">MIN(MATCH(F8798,2_Girdiler!$B$20:$I$20,1),7)</f>
        <v>2</v>
      </c>
      <c r="H8798" s="16" t="n">
        <f aca="false">IF(F8798&gt;=40,2_Girdiler!$I$21+(F8798-40)*(2_Girdiler!$I$21-2_Girdiler!$H$21)/(2_Girdiler!$I$20-2_Girdiler!$H$20),INDEX(2_Girdiler!$B$21:$I$21,G8798)+(F8798-INDEX(2_Girdiler!$B$20:$I$20,G8798))*(INDEX(2_Girdiler!$B$21:$I$21,G8798+1)-INDEX(2_Girdiler!$B$21:$I$21,G8798))/(INDEX(2_Girdiler!$B$20:$I$20,G8798+1)-INDEX(2_Girdiler!$B$20:$I$20,G8798)))</f>
        <v>11.2980433868854</v>
      </c>
      <c r="I8798" s="16" t="n">
        <f aca="false">H8798/2_Girdiler!$B$17</f>
        <v>4.52645969025858</v>
      </c>
      <c r="J8798" s="16" t="n">
        <f aca="false">D8798+I8798</f>
        <v>13.9993488432258</v>
      </c>
    </row>
    <row r="8799" customFormat="false" ht="15" hidden="false" customHeight="false" outlineLevel="0" collapsed="false">
      <c r="A8799" s="0" t="n">
        <v>8787</v>
      </c>
      <c r="B8799" s="7" t="n">
        <v>0.154422</v>
      </c>
      <c r="C8799" s="7" t="n">
        <v>0.501276</v>
      </c>
      <c r="D8799" s="16" t="n">
        <f aca="false">LOGINV(B8799,$B$7,$C$7)</f>
        <v>7.67955435404764</v>
      </c>
      <c r="E8799" s="16" t="n">
        <f aca="false">LOGINV(C8799,$B$8,$C$8)</f>
        <v>109.430943013542</v>
      </c>
      <c r="F8799" s="16" t="n">
        <f aca="false">$B$5/100*E8799*2_Girdiler!$B$14*2_Girdiler!$B$15*2_Girdiler!$B$16</f>
        <v>2.75328252622072</v>
      </c>
      <c r="G8799" s="16" t="n">
        <f aca="false">MIN(MATCH(F8799,2_Girdiler!$B$20:$I$20,1),7)</f>
        <v>1</v>
      </c>
      <c r="H8799" s="16" t="n">
        <f aca="false">IF(F8799&gt;=40,2_Girdiler!$I$21+(F8799-40)*(2_Girdiler!$I$21-2_Girdiler!$H$21)/(2_Girdiler!$I$20-2_Girdiler!$H$20),INDEX(2_Girdiler!$B$21:$I$21,G8799)+(F8799-INDEX(2_Girdiler!$B$20:$I$20,G8799))*(INDEX(2_Girdiler!$B$21:$I$21,G8799+1)-INDEX(2_Girdiler!$B$21:$I$21,G8799))/(INDEX(2_Girdiler!$B$20:$I$20,G8799+1)-INDEX(2_Girdiler!$B$20:$I$20,G8799)))</f>
        <v>6.05722155768559</v>
      </c>
      <c r="I8799" s="16" t="n">
        <f aca="false">H8799/2_Girdiler!$B$17</f>
        <v>2.42677145740609</v>
      </c>
      <c r="J8799" s="16" t="n">
        <f aca="false">D8799+I8799</f>
        <v>10.1063258114537</v>
      </c>
    </row>
    <row r="8800" customFormat="false" ht="15" hidden="false" customHeight="false" outlineLevel="0" collapsed="false">
      <c r="A8800" s="0" t="n">
        <v>8788</v>
      </c>
      <c r="B8800" s="7" t="n">
        <v>0.909247</v>
      </c>
      <c r="C8800" s="7" t="n">
        <v>0.076214</v>
      </c>
      <c r="D8800" s="16" t="n">
        <f aca="false">LOGINV(B8800,$B$7,$C$7)</f>
        <v>28.5187054175</v>
      </c>
      <c r="E8800" s="16" t="n">
        <f aca="false">LOGINV(C8800,$B$8,$C$8)</f>
        <v>43.3589707776493</v>
      </c>
      <c r="F8800" s="16" t="n">
        <f aca="false">$B$5/100*E8800*2_Girdiler!$B$14*2_Girdiler!$B$15*2_Girdiler!$B$16</f>
        <v>1.09091170476566</v>
      </c>
      <c r="G8800" s="16" t="n">
        <f aca="false">MIN(MATCH(F8800,2_Girdiler!$B$20:$I$20,1),7)</f>
        <v>1</v>
      </c>
      <c r="H8800" s="16" t="n">
        <f aca="false">IF(F8800&gt;=40,2_Girdiler!$I$21+(F8800-40)*(2_Girdiler!$I$21-2_Girdiler!$H$21)/(2_Girdiler!$I$20-2_Girdiler!$H$20),INDEX(2_Girdiler!$B$21:$I$21,G8800)+(F8800-INDEX(2_Girdiler!$B$20:$I$20,G8800))*(INDEX(2_Girdiler!$B$21:$I$21,G8800+1)-INDEX(2_Girdiler!$B$21:$I$21,G8800))/(INDEX(2_Girdiler!$B$20:$I$20,G8800+1)-INDEX(2_Girdiler!$B$20:$I$20,G8800)))</f>
        <v>2.40000575048445</v>
      </c>
      <c r="I8800" s="16" t="n">
        <f aca="false">H8800/2_Girdiler!$B$17</f>
        <v>0.961540765418448</v>
      </c>
      <c r="J8800" s="16" t="n">
        <f aca="false">D8800+I8800</f>
        <v>29.4802461829185</v>
      </c>
    </row>
    <row r="8801" customFormat="false" ht="15" hidden="false" customHeight="false" outlineLevel="0" collapsed="false">
      <c r="A8801" s="0" t="n">
        <v>8789</v>
      </c>
      <c r="B8801" s="7" t="n">
        <v>0.557369</v>
      </c>
      <c r="C8801" s="7" t="n">
        <v>0.321602</v>
      </c>
      <c r="D8801" s="16" t="n">
        <f aca="false">LOGINV(B8801,$B$7,$C$7)</f>
        <v>14.6762997992259</v>
      </c>
      <c r="E8801" s="16" t="n">
        <f aca="false">LOGINV(C8801,$B$8,$C$8)</f>
        <v>80.9812921961686</v>
      </c>
      <c r="F8801" s="16" t="n">
        <f aca="false">$B$5/100*E8801*2_Girdiler!$B$14*2_Girdiler!$B$15*2_Girdiler!$B$16</f>
        <v>2.0374893116556</v>
      </c>
      <c r="G8801" s="16" t="n">
        <f aca="false">MIN(MATCH(F8801,2_Girdiler!$B$20:$I$20,1),7)</f>
        <v>1</v>
      </c>
      <c r="H8801" s="16" t="n">
        <f aca="false">IF(F8801&gt;=40,2_Girdiler!$I$21+(F8801-40)*(2_Girdiler!$I$21-2_Girdiler!$H$21)/(2_Girdiler!$I$20-2_Girdiler!$H$20),INDEX(2_Girdiler!$B$21:$I$21,G8801)+(F8801-INDEX(2_Girdiler!$B$20:$I$20,G8801))*(INDEX(2_Girdiler!$B$21:$I$21,G8801+1)-INDEX(2_Girdiler!$B$21:$I$21,G8801))/(INDEX(2_Girdiler!$B$20:$I$20,G8801+1)-INDEX(2_Girdiler!$B$20:$I$20,G8801)))</f>
        <v>4.48247648564232</v>
      </c>
      <c r="I8801" s="16" t="n">
        <f aca="false">H8801/2_Girdiler!$B$17</f>
        <v>1.79586397661952</v>
      </c>
      <c r="J8801" s="16" t="n">
        <f aca="false">D8801+I8801</f>
        <v>16.4721637758454</v>
      </c>
    </row>
    <row r="8802" customFormat="false" ht="15" hidden="false" customHeight="false" outlineLevel="0" collapsed="false">
      <c r="A8802" s="0" t="n">
        <v>8790</v>
      </c>
      <c r="B8802" s="7" t="n">
        <v>0.263315</v>
      </c>
      <c r="C8802" s="7" t="n">
        <v>0.883216</v>
      </c>
      <c r="D8802" s="16" t="n">
        <f aca="false">LOGINV(B8802,$B$7,$C$7)</f>
        <v>9.51507449345561</v>
      </c>
      <c r="E8802" s="16" t="n">
        <f aca="false">LOGINV(C8802,$B$8,$C$8)</f>
        <v>235.605856303421</v>
      </c>
      <c r="F8802" s="16" t="n">
        <f aca="false">$B$5/100*E8802*2_Girdiler!$B$14*2_Girdiler!$B$15*2_Girdiler!$B$16</f>
        <v>5.92784334459407</v>
      </c>
      <c r="G8802" s="16" t="n">
        <f aca="false">MIN(MATCH(F8802,2_Girdiler!$B$20:$I$20,1),7)</f>
        <v>2</v>
      </c>
      <c r="H8802" s="16" t="n">
        <f aca="false">IF(F8802&gt;=40,2_Girdiler!$I$21+(F8802-40)*(2_Girdiler!$I$21-2_Girdiler!$H$21)/(2_Girdiler!$I$20-2_Girdiler!$H$20),INDEX(2_Girdiler!$B$21:$I$21,G8802)+(F8802-INDEX(2_Girdiler!$B$20:$I$20,G8802))*(INDEX(2_Girdiler!$B$21:$I$21,G8802+1)-INDEX(2_Girdiler!$B$21:$I$21,G8802))/(INDEX(2_Girdiler!$B$20:$I$20,G8802+1)-INDEX(2_Girdiler!$B$20:$I$20,G8802)))</f>
        <v>12.4845493513505</v>
      </c>
      <c r="I8802" s="16" t="n">
        <f aca="false">H8802/2_Girdiler!$B$17</f>
        <v>5.00182265679107</v>
      </c>
      <c r="J8802" s="16" t="n">
        <f aca="false">D8802+I8802</f>
        <v>14.5168971502467</v>
      </c>
    </row>
    <row r="8803" customFormat="false" ht="15" hidden="false" customHeight="false" outlineLevel="0" collapsed="false">
      <c r="A8803" s="0" t="n">
        <v>8791</v>
      </c>
      <c r="B8803" s="7" t="n">
        <v>0.803592</v>
      </c>
      <c r="C8803" s="7" t="n">
        <v>0.535023</v>
      </c>
      <c r="D8803" s="16" t="n">
        <f aca="false">LOGINV(B8803,$B$7,$C$7)</f>
        <v>21.8043695259549</v>
      </c>
      <c r="E8803" s="16" t="n">
        <f aca="false">LOGINV(C8803,$B$8,$C$8)</f>
        <v>115.580849989648</v>
      </c>
      <c r="F8803" s="16" t="n">
        <f aca="false">$B$5/100*E8803*2_Girdiler!$B$14*2_Girdiler!$B$15*2_Girdiler!$B$16</f>
        <v>2.90801418573954</v>
      </c>
      <c r="G8803" s="16" t="n">
        <f aca="false">MIN(MATCH(F8803,2_Girdiler!$B$20:$I$20,1),7)</f>
        <v>1</v>
      </c>
      <c r="H8803" s="16" t="n">
        <f aca="false">IF(F8803&gt;=40,2_Girdiler!$I$21+(F8803-40)*(2_Girdiler!$I$21-2_Girdiler!$H$21)/(2_Girdiler!$I$20-2_Girdiler!$H$20),INDEX(2_Girdiler!$B$21:$I$21,G8803)+(F8803-INDEX(2_Girdiler!$B$20:$I$20,G8803))*(INDEX(2_Girdiler!$B$21:$I$21,G8803+1)-INDEX(2_Girdiler!$B$21:$I$21,G8803))/(INDEX(2_Girdiler!$B$20:$I$20,G8803+1)-INDEX(2_Girdiler!$B$20:$I$20,G8803)))</f>
        <v>6.39763120862698</v>
      </c>
      <c r="I8803" s="16" t="n">
        <f aca="false">H8803/2_Girdiler!$B$17</f>
        <v>2.56315352909735</v>
      </c>
      <c r="J8803" s="16" t="n">
        <f aca="false">D8803+I8803</f>
        <v>24.3675230550522</v>
      </c>
    </row>
    <row r="8804" customFormat="false" ht="15" hidden="false" customHeight="false" outlineLevel="0" collapsed="false">
      <c r="A8804" s="0" t="n">
        <v>8792</v>
      </c>
      <c r="B8804" s="7" t="n">
        <v>0.979253</v>
      </c>
      <c r="C8804" s="7" t="n">
        <v>0.073082</v>
      </c>
      <c r="D8804" s="16" t="n">
        <f aca="false">LOGINV(B8804,$B$7,$C$7)</f>
        <v>42.186198816241</v>
      </c>
      <c r="E8804" s="16" t="n">
        <f aca="false">LOGINV(C8804,$B$8,$C$8)</f>
        <v>42.7418557055587</v>
      </c>
      <c r="F8804" s="16" t="n">
        <f aca="false">$B$5/100*E8804*2_Girdiler!$B$14*2_Girdiler!$B$15*2_Girdiler!$B$16</f>
        <v>1.07538508955186</v>
      </c>
      <c r="G8804" s="16" t="n">
        <f aca="false">MIN(MATCH(F8804,2_Girdiler!$B$20:$I$20,1),7)</f>
        <v>1</v>
      </c>
      <c r="H8804" s="16" t="n">
        <f aca="false">IF(F8804&gt;=40,2_Girdiler!$I$21+(F8804-40)*(2_Girdiler!$I$21-2_Girdiler!$H$21)/(2_Girdiler!$I$20-2_Girdiler!$H$20),INDEX(2_Girdiler!$B$21:$I$21,G8804)+(F8804-INDEX(2_Girdiler!$B$20:$I$20,G8804))*(INDEX(2_Girdiler!$B$21:$I$21,G8804+1)-INDEX(2_Girdiler!$B$21:$I$21,G8804))/(INDEX(2_Girdiler!$B$20:$I$20,G8804+1)-INDEX(2_Girdiler!$B$20:$I$20,G8804)))</f>
        <v>2.36584719701409</v>
      </c>
      <c r="I8804" s="16" t="n">
        <f aca="false">H8804/2_Girdiler!$B$17</f>
        <v>0.947855447521669</v>
      </c>
      <c r="J8804" s="16" t="n">
        <f aca="false">D8804+I8804</f>
        <v>43.1340542637627</v>
      </c>
    </row>
    <row r="8805" customFormat="false" ht="15" hidden="false" customHeight="false" outlineLevel="0" collapsed="false">
      <c r="A8805" s="0" t="n">
        <v>8793</v>
      </c>
      <c r="B8805" s="7" t="n">
        <v>0.101019</v>
      </c>
      <c r="C8805" s="7" t="n">
        <v>0.563692</v>
      </c>
      <c r="D8805" s="16" t="n">
        <f aca="false">LOGINV(B8805,$B$7,$C$7)</f>
        <v>6.65047072447809</v>
      </c>
      <c r="E8805" s="16" t="n">
        <f aca="false">LOGINV(C8805,$B$8,$C$8)</f>
        <v>121.113279220067</v>
      </c>
      <c r="F8805" s="16" t="n">
        <f aca="false">$B$5/100*E8805*2_Girdiler!$B$14*2_Girdiler!$B$15*2_Girdiler!$B$16</f>
        <v>3.04721010517688</v>
      </c>
      <c r="G8805" s="16" t="n">
        <f aca="false">MIN(MATCH(F8805,2_Girdiler!$B$20:$I$20,1),7)</f>
        <v>1</v>
      </c>
      <c r="H8805" s="16" t="n">
        <f aca="false">IF(F8805&gt;=40,2_Girdiler!$I$21+(F8805-40)*(2_Girdiler!$I$21-2_Girdiler!$H$21)/(2_Girdiler!$I$20-2_Girdiler!$H$20),INDEX(2_Girdiler!$B$21:$I$21,G8805)+(F8805-INDEX(2_Girdiler!$B$20:$I$20,G8805))*(INDEX(2_Girdiler!$B$21:$I$21,G8805+1)-INDEX(2_Girdiler!$B$21:$I$21,G8805))/(INDEX(2_Girdiler!$B$20:$I$20,G8805+1)-INDEX(2_Girdiler!$B$20:$I$20,G8805)))</f>
        <v>6.70386223138915</v>
      </c>
      <c r="I8805" s="16" t="n">
        <f aca="false">H8805/2_Girdiler!$B$17</f>
        <v>2.68584224013988</v>
      </c>
      <c r="J8805" s="16" t="n">
        <f aca="false">D8805+I8805</f>
        <v>9.33631296461798</v>
      </c>
    </row>
    <row r="8806" customFormat="false" ht="15" hidden="false" customHeight="false" outlineLevel="0" collapsed="false">
      <c r="A8806" s="0" t="n">
        <v>8794</v>
      </c>
      <c r="B8806" s="7" t="n">
        <v>0.695331</v>
      </c>
      <c r="C8806" s="7" t="n">
        <v>0.294416</v>
      </c>
      <c r="D8806" s="16" t="n">
        <f aca="false">LOGINV(B8806,$B$7,$C$7)</f>
        <v>18.0048612992317</v>
      </c>
      <c r="E8806" s="16" t="n">
        <f aca="false">LOGINV(C8806,$B$8,$C$8)</f>
        <v>77.039430453514</v>
      </c>
      <c r="F8806" s="16" t="n">
        <f aca="false">$B$5/100*E8806*2_Girdiler!$B$14*2_Girdiler!$B$15*2_Girdiler!$B$16</f>
        <v>1.93831207021041</v>
      </c>
      <c r="G8806" s="16" t="n">
        <f aca="false">MIN(MATCH(F8806,2_Girdiler!$B$20:$I$20,1),7)</f>
        <v>1</v>
      </c>
      <c r="H8806" s="16" t="n">
        <f aca="false">IF(F8806&gt;=40,2_Girdiler!$I$21+(F8806-40)*(2_Girdiler!$I$21-2_Girdiler!$H$21)/(2_Girdiler!$I$20-2_Girdiler!$H$20),INDEX(2_Girdiler!$B$21:$I$21,G8806)+(F8806-INDEX(2_Girdiler!$B$20:$I$20,G8806))*(INDEX(2_Girdiler!$B$21:$I$21,G8806+1)-INDEX(2_Girdiler!$B$21:$I$21,G8806))/(INDEX(2_Girdiler!$B$20:$I$20,G8806+1)-INDEX(2_Girdiler!$B$20:$I$20,G8806)))</f>
        <v>4.26428655446291</v>
      </c>
      <c r="I8806" s="16" t="n">
        <f aca="false">H8806/2_Girdiler!$B$17</f>
        <v>1.70844813880726</v>
      </c>
      <c r="J8806" s="16" t="n">
        <f aca="false">D8806+I8806</f>
        <v>19.7133094380389</v>
      </c>
    </row>
    <row r="8807" customFormat="false" ht="15" hidden="false" customHeight="false" outlineLevel="0" collapsed="false">
      <c r="A8807" s="0" t="n">
        <v>8795</v>
      </c>
      <c r="B8807" s="7" t="n">
        <v>0.783818</v>
      </c>
      <c r="C8807" s="7" t="n">
        <v>0.612712</v>
      </c>
      <c r="D8807" s="16" t="n">
        <f aca="false">LOGINV(B8807,$B$7,$C$7)</f>
        <v>20.9773683083068</v>
      </c>
      <c r="E8807" s="16" t="n">
        <f aca="false">LOGINV(C8807,$B$8,$C$8)</f>
        <v>131.380371968949</v>
      </c>
      <c r="F8807" s="16" t="n">
        <f aca="false">$B$5/100*E8807*2_Girdiler!$B$14*2_Girdiler!$B$15*2_Girdiler!$B$16</f>
        <v>3.30553015873876</v>
      </c>
      <c r="G8807" s="16" t="n">
        <f aca="false">MIN(MATCH(F8807,2_Girdiler!$B$20:$I$20,1),7)</f>
        <v>1</v>
      </c>
      <c r="H8807" s="16" t="n">
        <f aca="false">IF(F8807&gt;=40,2_Girdiler!$I$21+(F8807-40)*(2_Girdiler!$I$21-2_Girdiler!$H$21)/(2_Girdiler!$I$20-2_Girdiler!$H$20),INDEX(2_Girdiler!$B$21:$I$21,G8807)+(F8807-INDEX(2_Girdiler!$B$20:$I$20,G8807))*(INDEX(2_Girdiler!$B$21:$I$21,G8807+1)-INDEX(2_Girdiler!$B$21:$I$21,G8807))/(INDEX(2_Girdiler!$B$20:$I$20,G8807+1)-INDEX(2_Girdiler!$B$20:$I$20,G8807)))</f>
        <v>7.27216634922528</v>
      </c>
      <c r="I8807" s="16" t="n">
        <f aca="false">H8807/2_Girdiler!$B$17</f>
        <v>2.91352818478577</v>
      </c>
      <c r="J8807" s="16" t="n">
        <f aca="false">D8807+I8807</f>
        <v>23.8908964930925</v>
      </c>
    </row>
    <row r="8808" customFormat="false" ht="15" hidden="false" customHeight="false" outlineLevel="0" collapsed="false">
      <c r="A8808" s="0" t="n">
        <v>8796</v>
      </c>
      <c r="B8808" s="7" t="n">
        <v>0.562613</v>
      </c>
      <c r="C8808" s="7" t="n">
        <v>0.896229</v>
      </c>
      <c r="D8808" s="16" t="n">
        <f aca="false">LOGINV(B8808,$B$7,$C$7)</f>
        <v>14.7854683159129</v>
      </c>
      <c r="E8808" s="16" t="n">
        <f aca="false">LOGINV(C8808,$B$8,$C$8)</f>
        <v>246.358307794011</v>
      </c>
      <c r="F8808" s="16" t="n">
        <f aca="false">$B$5/100*E8808*2_Girdiler!$B$14*2_Girdiler!$B$15*2_Girdiler!$B$16</f>
        <v>6.19837502409732</v>
      </c>
      <c r="G8808" s="16" t="n">
        <f aca="false">MIN(MATCH(F8808,2_Girdiler!$B$20:$I$20,1),7)</f>
        <v>2</v>
      </c>
      <c r="H8808" s="16" t="n">
        <f aca="false">IF(F8808&gt;=40,2_Girdiler!$I$21+(F8808-40)*(2_Girdiler!$I$21-2_Girdiler!$H$21)/(2_Girdiler!$I$20-2_Girdiler!$H$20),INDEX(2_Girdiler!$B$21:$I$21,G8808)+(F8808-INDEX(2_Girdiler!$B$20:$I$20,G8808))*(INDEX(2_Girdiler!$B$21:$I$21,G8808+1)-INDEX(2_Girdiler!$B$21:$I$21,G8808))/(INDEX(2_Girdiler!$B$20:$I$20,G8808+1)-INDEX(2_Girdiler!$B$20:$I$20,G8808)))</f>
        <v>12.9174000385557</v>
      </c>
      <c r="I8808" s="16" t="n">
        <f aca="false">H8808/2_Girdiler!$B$17</f>
        <v>5.17524040006239</v>
      </c>
      <c r="J8808" s="16" t="n">
        <f aca="false">D8808+I8808</f>
        <v>19.9607087159753</v>
      </c>
    </row>
    <row r="8809" customFormat="false" ht="15" hidden="false" customHeight="false" outlineLevel="0" collapsed="false">
      <c r="A8809" s="0" t="n">
        <v>8797</v>
      </c>
      <c r="B8809" s="7" t="n">
        <v>0.204047</v>
      </c>
      <c r="C8809" s="7" t="n">
        <v>0.362805</v>
      </c>
      <c r="D8809" s="16" t="n">
        <f aca="false">LOGINV(B8809,$B$7,$C$7)</f>
        <v>8.53938930606179</v>
      </c>
      <c r="E8809" s="16" t="n">
        <f aca="false">LOGINV(C8809,$B$8,$C$8)</f>
        <v>87.066937578035</v>
      </c>
      <c r="F8809" s="16" t="n">
        <f aca="false">$B$5/100*E8809*2_Girdiler!$B$14*2_Girdiler!$B$15*2_Girdiler!$B$16</f>
        <v>2.19060414946336</v>
      </c>
      <c r="G8809" s="16" t="n">
        <f aca="false">MIN(MATCH(F8809,2_Girdiler!$B$20:$I$20,1),7)</f>
        <v>1</v>
      </c>
      <c r="H8809" s="16" t="n">
        <f aca="false">IF(F8809&gt;=40,2_Girdiler!$I$21+(F8809-40)*(2_Girdiler!$I$21-2_Girdiler!$H$21)/(2_Girdiler!$I$20-2_Girdiler!$H$20),INDEX(2_Girdiler!$B$21:$I$21,G8809)+(F8809-INDEX(2_Girdiler!$B$20:$I$20,G8809))*(INDEX(2_Girdiler!$B$21:$I$21,G8809+1)-INDEX(2_Girdiler!$B$21:$I$21,G8809))/(INDEX(2_Girdiler!$B$20:$I$20,G8809+1)-INDEX(2_Girdiler!$B$20:$I$20,G8809)))</f>
        <v>4.81932912881939</v>
      </c>
      <c r="I8809" s="16" t="n">
        <f aca="false">H8809/2_Girdiler!$B$17</f>
        <v>1.93082096507187</v>
      </c>
      <c r="J8809" s="16" t="n">
        <f aca="false">D8809+I8809</f>
        <v>10.4702102711337</v>
      </c>
    </row>
    <row r="8810" customFormat="false" ht="15" hidden="false" customHeight="false" outlineLevel="0" collapsed="false">
      <c r="A8810" s="0" t="n">
        <v>8798</v>
      </c>
      <c r="B8810" s="7" t="n">
        <v>0.599508</v>
      </c>
      <c r="C8810" s="7" t="n">
        <v>0.990956</v>
      </c>
      <c r="D8810" s="16" t="n">
        <f aca="false">LOGINV(B8810,$B$7,$C$7)</f>
        <v>15.5849538353091</v>
      </c>
      <c r="E8810" s="16" t="n">
        <f aca="false">LOGINV(C8810,$B$8,$C$8)</f>
        <v>502.235706325262</v>
      </c>
      <c r="F8810" s="16" t="n">
        <f aca="false">$B$5/100*E8810*2_Girdiler!$B$14*2_Girdiler!$B$15*2_Girdiler!$B$16</f>
        <v>12.6362503711436</v>
      </c>
      <c r="G8810" s="16" t="n">
        <f aca="false">MIN(MATCH(F8810,2_Girdiler!$B$20:$I$20,1),7)</f>
        <v>3</v>
      </c>
      <c r="H8810" s="16" t="n">
        <f aca="false">IF(F8810&gt;=40,2_Girdiler!$I$21+(F8810-40)*(2_Girdiler!$I$21-2_Girdiler!$H$21)/(2_Girdiler!$I$20-2_Girdiler!$H$20),INDEX(2_Girdiler!$B$21:$I$21,G8810)+(F8810-INDEX(2_Girdiler!$B$20:$I$20,G8810))*(INDEX(2_Girdiler!$B$21:$I$21,G8810+1)-INDEX(2_Girdiler!$B$21:$I$21,G8810))/(INDEX(2_Girdiler!$B$20:$I$20,G8810+1)-INDEX(2_Girdiler!$B$20:$I$20,G8810)))</f>
        <v>21.3726253340292</v>
      </c>
      <c r="I8810" s="16" t="n">
        <f aca="false">H8810/2_Girdiler!$B$17</f>
        <v>8.56275053446684</v>
      </c>
      <c r="J8810" s="16" t="n">
        <f aca="false">D8810+I8810</f>
        <v>24.1477043697759</v>
      </c>
    </row>
    <row r="8811" customFormat="false" ht="15" hidden="false" customHeight="false" outlineLevel="0" collapsed="false">
      <c r="A8811" s="0" t="n">
        <v>8799</v>
      </c>
      <c r="B8811" s="7" t="n">
        <v>0.526665</v>
      </c>
      <c r="C8811" s="7" t="n">
        <v>0.029427</v>
      </c>
      <c r="D8811" s="16" t="n">
        <f aca="false">LOGINV(B8811,$B$7,$C$7)</f>
        <v>14.0564867232191</v>
      </c>
      <c r="E8811" s="16" t="n">
        <f aca="false">LOGINV(C8811,$B$8,$C$8)</f>
        <v>32.2557826694756</v>
      </c>
      <c r="F8811" s="16" t="n">
        <f aca="false">$B$5/100*E8811*2_Girdiler!$B$14*2_Girdiler!$B$15*2_Girdiler!$B$16</f>
        <v>0.811555491964007</v>
      </c>
      <c r="G8811" s="16" t="n">
        <f aca="false">MIN(MATCH(F8811,2_Girdiler!$B$20:$I$20,1),7)</f>
        <v>1</v>
      </c>
      <c r="H8811" s="16" t="n">
        <f aca="false">IF(F8811&gt;=40,2_Girdiler!$I$21+(F8811-40)*(2_Girdiler!$I$21-2_Girdiler!$H$21)/(2_Girdiler!$I$20-2_Girdiler!$H$20),INDEX(2_Girdiler!$B$21:$I$21,G8811)+(F8811-INDEX(2_Girdiler!$B$20:$I$20,G8811))*(INDEX(2_Girdiler!$B$21:$I$21,G8811+1)-INDEX(2_Girdiler!$B$21:$I$21,G8811))/(INDEX(2_Girdiler!$B$20:$I$20,G8811+1)-INDEX(2_Girdiler!$B$20:$I$20,G8811)))</f>
        <v>1.78542208232082</v>
      </c>
      <c r="I8811" s="16" t="n">
        <f aca="false">H8811/2_Girdiler!$B$17</f>
        <v>0.715313334263147</v>
      </c>
      <c r="J8811" s="16" t="n">
        <f aca="false">D8811+I8811</f>
        <v>14.7718000574823</v>
      </c>
    </row>
    <row r="8812" customFormat="false" ht="15" hidden="false" customHeight="false" outlineLevel="0" collapsed="false">
      <c r="A8812" s="0" t="n">
        <v>8800</v>
      </c>
      <c r="B8812" s="7" t="n">
        <v>0.375761</v>
      </c>
      <c r="C8812" s="7" t="n">
        <v>0.182249</v>
      </c>
      <c r="D8812" s="16" t="n">
        <f aca="false">LOGINV(B8812,$B$7,$C$7)</f>
        <v>11.3510323714888</v>
      </c>
      <c r="E8812" s="16" t="n">
        <f aca="false">LOGINV(C8812,$B$8,$C$8)</f>
        <v>60.8171559016791</v>
      </c>
      <c r="F8812" s="16" t="n">
        <f aca="false">$B$5/100*E8812*2_Girdiler!$B$14*2_Girdiler!$B$15*2_Girdiler!$B$16</f>
        <v>1.53015964248625</v>
      </c>
      <c r="G8812" s="16" t="n">
        <f aca="false">MIN(MATCH(F8812,2_Girdiler!$B$20:$I$20,1),7)</f>
        <v>1</v>
      </c>
      <c r="H8812" s="16" t="n">
        <f aca="false">IF(F8812&gt;=40,2_Girdiler!$I$21+(F8812-40)*(2_Girdiler!$I$21-2_Girdiler!$H$21)/(2_Girdiler!$I$20-2_Girdiler!$H$20),INDEX(2_Girdiler!$B$21:$I$21,G8812)+(F8812-INDEX(2_Girdiler!$B$20:$I$20,G8812))*(INDEX(2_Girdiler!$B$21:$I$21,G8812+1)-INDEX(2_Girdiler!$B$21:$I$21,G8812))/(INDEX(2_Girdiler!$B$20:$I$20,G8812+1)-INDEX(2_Girdiler!$B$20:$I$20,G8812)))</f>
        <v>3.36635121346974</v>
      </c>
      <c r="I8812" s="16" t="n">
        <f aca="false">H8812/2_Girdiler!$B$17</f>
        <v>1.34869840283243</v>
      </c>
      <c r="J8812" s="16" t="n">
        <f aca="false">D8812+I8812</f>
        <v>12.6997307743212</v>
      </c>
    </row>
    <row r="8813" customFormat="false" ht="15" hidden="false" customHeight="false" outlineLevel="0" collapsed="false">
      <c r="A8813" s="0" t="n">
        <v>8801</v>
      </c>
      <c r="B8813" s="7" t="n">
        <v>0.24101</v>
      </c>
      <c r="C8813" s="7" t="n">
        <v>0.561474</v>
      </c>
      <c r="D8813" s="16" t="n">
        <f aca="false">LOGINV(B8813,$B$7,$C$7)</f>
        <v>9.15148191591837</v>
      </c>
      <c r="E8813" s="16" t="n">
        <f aca="false">LOGINV(C8813,$B$8,$C$8)</f>
        <v>120.674001316661</v>
      </c>
      <c r="F8813" s="16" t="n">
        <f aca="false">$B$5/100*E8813*2_Girdiler!$B$14*2_Girdiler!$B$15*2_Girdiler!$B$16</f>
        <v>3.03615787312719</v>
      </c>
      <c r="G8813" s="16" t="n">
        <f aca="false">MIN(MATCH(F8813,2_Girdiler!$B$20:$I$20,1),7)</f>
        <v>1</v>
      </c>
      <c r="H8813" s="16" t="n">
        <f aca="false">IF(F8813&gt;=40,2_Girdiler!$I$21+(F8813-40)*(2_Girdiler!$I$21-2_Girdiler!$H$21)/(2_Girdiler!$I$20-2_Girdiler!$H$20),INDEX(2_Girdiler!$B$21:$I$21,G8813)+(F8813-INDEX(2_Girdiler!$B$20:$I$20,G8813))*(INDEX(2_Girdiler!$B$21:$I$21,G8813+1)-INDEX(2_Girdiler!$B$21:$I$21,G8813))/(INDEX(2_Girdiler!$B$20:$I$20,G8813+1)-INDEX(2_Girdiler!$B$20:$I$20,G8813)))</f>
        <v>6.67954732087982</v>
      </c>
      <c r="I8813" s="16" t="n">
        <f aca="false">H8813/2_Girdiler!$B$17</f>
        <v>2.67610068945506</v>
      </c>
      <c r="J8813" s="16" t="n">
        <f aca="false">D8813+I8813</f>
        <v>11.8275826053734</v>
      </c>
    </row>
    <row r="8814" customFormat="false" ht="15" hidden="false" customHeight="false" outlineLevel="0" collapsed="false">
      <c r="A8814" s="0" t="n">
        <v>8802</v>
      </c>
      <c r="B8814" s="7" t="n">
        <v>0.230647</v>
      </c>
      <c r="C8814" s="7" t="n">
        <v>0.853542</v>
      </c>
      <c r="D8814" s="16" t="n">
        <f aca="false">LOGINV(B8814,$B$7,$C$7)</f>
        <v>8.98137974268751</v>
      </c>
      <c r="E8814" s="16" t="n">
        <f aca="false">LOGINV(C8814,$B$8,$C$8)</f>
        <v>215.321282722786</v>
      </c>
      <c r="F8814" s="16" t="n">
        <f aca="false">$B$5/100*E8814*2_Girdiler!$B$14*2_Girdiler!$B$15*2_Girdiler!$B$16</f>
        <v>5.41748347330529</v>
      </c>
      <c r="G8814" s="16" t="n">
        <f aca="false">MIN(MATCH(F8814,2_Girdiler!$B$20:$I$20,1),7)</f>
        <v>2</v>
      </c>
      <c r="H8814" s="16" t="n">
        <f aca="false">IF(F8814&gt;=40,2_Girdiler!$I$21+(F8814-40)*(2_Girdiler!$I$21-2_Girdiler!$H$21)/(2_Girdiler!$I$20-2_Girdiler!$H$20),INDEX(2_Girdiler!$B$21:$I$21,G8814)+(F8814-INDEX(2_Girdiler!$B$20:$I$20,G8814))*(INDEX(2_Girdiler!$B$21:$I$21,G8814+1)-INDEX(2_Girdiler!$B$21:$I$21,G8814))/(INDEX(2_Girdiler!$B$20:$I$20,G8814+1)-INDEX(2_Girdiler!$B$20:$I$20,G8814)))</f>
        <v>11.6679735572885</v>
      </c>
      <c r="I8814" s="16" t="n">
        <f aca="false">H8814/2_Girdiler!$B$17</f>
        <v>4.67466889314442</v>
      </c>
      <c r="J8814" s="16" t="n">
        <f aca="false">D8814+I8814</f>
        <v>13.6560486358319</v>
      </c>
    </row>
    <row r="8815" customFormat="false" ht="15" hidden="false" customHeight="false" outlineLevel="0" collapsed="false">
      <c r="A8815" s="0" t="n">
        <v>8803</v>
      </c>
      <c r="B8815" s="7" t="n">
        <v>0.502874</v>
      </c>
      <c r="C8815" s="7" t="n">
        <v>0.606192</v>
      </c>
      <c r="D8815" s="16" t="n">
        <f aca="false">LOGINV(B8815,$B$7,$C$7)</f>
        <v>13.5965430375486</v>
      </c>
      <c r="E8815" s="16" t="n">
        <f aca="false">LOGINV(C8815,$B$8,$C$8)</f>
        <v>129.94765537362</v>
      </c>
      <c r="F8815" s="16" t="n">
        <f aca="false">$B$5/100*E8815*2_Girdiler!$B$14*2_Girdiler!$B$15*2_Girdiler!$B$16</f>
        <v>3.26948300920027</v>
      </c>
      <c r="G8815" s="16" t="n">
        <f aca="false">MIN(MATCH(F8815,2_Girdiler!$B$20:$I$20,1),7)</f>
        <v>1</v>
      </c>
      <c r="H8815" s="16" t="n">
        <f aca="false">IF(F8815&gt;=40,2_Girdiler!$I$21+(F8815-40)*(2_Girdiler!$I$21-2_Girdiler!$H$21)/(2_Girdiler!$I$20-2_Girdiler!$H$20),INDEX(2_Girdiler!$B$21:$I$21,G8815)+(F8815-INDEX(2_Girdiler!$B$20:$I$20,G8815))*(INDEX(2_Girdiler!$B$21:$I$21,G8815+1)-INDEX(2_Girdiler!$B$21:$I$21,G8815))/(INDEX(2_Girdiler!$B$20:$I$20,G8815+1)-INDEX(2_Girdiler!$B$20:$I$20,G8815)))</f>
        <v>7.19286262024059</v>
      </c>
      <c r="I8815" s="16" t="n">
        <f aca="false">H8815/2_Girdiler!$B$17</f>
        <v>2.88175585746819</v>
      </c>
      <c r="J8815" s="16" t="n">
        <f aca="false">D8815+I8815</f>
        <v>16.4782988950168</v>
      </c>
    </row>
    <row r="8816" customFormat="false" ht="15" hidden="false" customHeight="false" outlineLevel="0" collapsed="false">
      <c r="A8816" s="0" t="n">
        <v>8804</v>
      </c>
      <c r="B8816" s="7" t="n">
        <v>0.865905</v>
      </c>
      <c r="C8816" s="7" t="n">
        <v>0.847077</v>
      </c>
      <c r="D8816" s="16" t="n">
        <f aca="false">LOGINV(B8816,$B$7,$C$7)</f>
        <v>25.1027099176916</v>
      </c>
      <c r="E8816" s="16" t="n">
        <f aca="false">LOGINV(C8816,$B$8,$C$8)</f>
        <v>211.496068684583</v>
      </c>
      <c r="F8816" s="16" t="n">
        <f aca="false">$B$5/100*E8816*2_Girdiler!$B$14*2_Girdiler!$B$15*2_Girdiler!$B$16</f>
        <v>5.3212410881041</v>
      </c>
      <c r="G8816" s="16" t="n">
        <f aca="false">MIN(MATCH(F8816,2_Girdiler!$B$20:$I$20,1),7)</f>
        <v>2</v>
      </c>
      <c r="H8816" s="16" t="n">
        <f aca="false">IF(F8816&gt;=40,2_Girdiler!$I$21+(F8816-40)*(2_Girdiler!$I$21-2_Girdiler!$H$21)/(2_Girdiler!$I$20-2_Girdiler!$H$20),INDEX(2_Girdiler!$B$21:$I$21,G8816)+(F8816-INDEX(2_Girdiler!$B$20:$I$20,G8816))*(INDEX(2_Girdiler!$B$21:$I$21,G8816+1)-INDEX(2_Girdiler!$B$21:$I$21,G8816))/(INDEX(2_Girdiler!$B$20:$I$20,G8816+1)-INDEX(2_Girdiler!$B$20:$I$20,G8816)))</f>
        <v>11.5139857409666</v>
      </c>
      <c r="I8816" s="16" t="n">
        <f aca="false">H8816/2_Girdiler!$B$17</f>
        <v>4.61297505647699</v>
      </c>
      <c r="J8816" s="16" t="n">
        <f aca="false">D8816+I8816</f>
        <v>29.7156849741686</v>
      </c>
    </row>
    <row r="8817" customFormat="false" ht="15" hidden="false" customHeight="false" outlineLevel="0" collapsed="false">
      <c r="A8817" s="0" t="n">
        <v>8805</v>
      </c>
      <c r="B8817" s="7" t="n">
        <v>0.341839</v>
      </c>
      <c r="C8817" s="7" t="n">
        <v>0.722713</v>
      </c>
      <c r="D8817" s="16" t="n">
        <f aca="false">LOGINV(B8817,$B$7,$C$7)</f>
        <v>10.7907333406184</v>
      </c>
      <c r="E8817" s="16" t="n">
        <f aca="false">LOGINV(C8817,$B$8,$C$8)</f>
        <v>159.919083428484</v>
      </c>
      <c r="F8817" s="16" t="n">
        <f aca="false">$B$5/100*E8817*2_Girdiler!$B$14*2_Girdiler!$B$15*2_Girdiler!$B$16</f>
        <v>4.02356413906066</v>
      </c>
      <c r="G8817" s="16" t="n">
        <f aca="false">MIN(MATCH(F8817,2_Girdiler!$B$20:$I$20,1),7)</f>
        <v>1</v>
      </c>
      <c r="H8817" s="16" t="n">
        <f aca="false">IF(F8817&gt;=40,2_Girdiler!$I$21+(F8817-40)*(2_Girdiler!$I$21-2_Girdiler!$H$21)/(2_Girdiler!$I$20-2_Girdiler!$H$20),INDEX(2_Girdiler!$B$21:$I$21,G8817)+(F8817-INDEX(2_Girdiler!$B$20:$I$20,G8817))*(INDEX(2_Girdiler!$B$21:$I$21,G8817+1)-INDEX(2_Girdiler!$B$21:$I$21,G8817))/(INDEX(2_Girdiler!$B$20:$I$20,G8817+1)-INDEX(2_Girdiler!$B$20:$I$20,G8817)))</f>
        <v>8.85184110593345</v>
      </c>
      <c r="I8817" s="16" t="n">
        <f aca="false">H8817/2_Girdiler!$B$17</f>
        <v>3.54641069949257</v>
      </c>
      <c r="J8817" s="16" t="n">
        <f aca="false">D8817+I8817</f>
        <v>14.337144040111</v>
      </c>
    </row>
    <row r="8818" customFormat="false" ht="15" hidden="false" customHeight="false" outlineLevel="0" collapsed="false">
      <c r="A8818" s="0" t="n">
        <v>8806</v>
      </c>
      <c r="B8818" s="7" t="n">
        <v>0.409116</v>
      </c>
      <c r="C8818" s="7" t="n">
        <v>0.414867</v>
      </c>
      <c r="D8818" s="16" t="n">
        <f aca="false">LOGINV(B8818,$B$7,$C$7)</f>
        <v>11.91381424953</v>
      </c>
      <c r="E8818" s="16" t="n">
        <f aca="false">LOGINV(C8818,$B$8,$C$8)</f>
        <v>95.0515145523285</v>
      </c>
      <c r="F8818" s="16" t="n">
        <f aca="false">$B$5/100*E8818*2_Girdiler!$B$14*2_Girdiler!$B$15*2_Girdiler!$B$16</f>
        <v>2.39149610613659</v>
      </c>
      <c r="G8818" s="16" t="n">
        <f aca="false">MIN(MATCH(F8818,2_Girdiler!$B$20:$I$20,1),7)</f>
        <v>1</v>
      </c>
      <c r="H8818" s="16" t="n">
        <f aca="false">IF(F8818&gt;=40,2_Girdiler!$I$21+(F8818-40)*(2_Girdiler!$I$21-2_Girdiler!$H$21)/(2_Girdiler!$I$20-2_Girdiler!$H$20),INDEX(2_Girdiler!$B$21:$I$21,G8818)+(F8818-INDEX(2_Girdiler!$B$20:$I$20,G8818))*(INDEX(2_Girdiler!$B$21:$I$21,G8818+1)-INDEX(2_Girdiler!$B$21:$I$21,G8818))/(INDEX(2_Girdiler!$B$20:$I$20,G8818+1)-INDEX(2_Girdiler!$B$20:$I$20,G8818)))</f>
        <v>5.26129143350049</v>
      </c>
      <c r="I8818" s="16" t="n">
        <f aca="false">H8818/2_Girdiler!$B$17</f>
        <v>2.10788919611398</v>
      </c>
      <c r="J8818" s="16" t="n">
        <f aca="false">D8818+I8818</f>
        <v>14.021703445644</v>
      </c>
    </row>
    <row r="8819" customFormat="false" ht="15" hidden="false" customHeight="false" outlineLevel="0" collapsed="false">
      <c r="A8819" s="0" t="n">
        <v>8807</v>
      </c>
      <c r="B8819" s="7" t="n">
        <v>0.120551</v>
      </c>
      <c r="C8819" s="7" t="n">
        <v>0.798827</v>
      </c>
      <c r="D8819" s="16" t="n">
        <f aca="false">LOGINV(B8819,$B$7,$C$7)</f>
        <v>7.04554294920084</v>
      </c>
      <c r="E8819" s="16" t="n">
        <f aca="false">LOGINV(C8819,$B$8,$C$8)</f>
        <v>187.503174279492</v>
      </c>
      <c r="F8819" s="16" t="n">
        <f aca="false">$B$5/100*E8819*2_Girdiler!$B$14*2_Girdiler!$B$15*2_Girdiler!$B$16</f>
        <v>4.71757986487201</v>
      </c>
      <c r="G8819" s="16" t="n">
        <f aca="false">MIN(MATCH(F8819,2_Girdiler!$B$20:$I$20,1),7)</f>
        <v>1</v>
      </c>
      <c r="H8819" s="16" t="n">
        <f aca="false">IF(F8819&gt;=40,2_Girdiler!$I$21+(F8819-40)*(2_Girdiler!$I$21-2_Girdiler!$H$21)/(2_Girdiler!$I$20-2_Girdiler!$H$20),INDEX(2_Girdiler!$B$21:$I$21,G8819)+(F8819-INDEX(2_Girdiler!$B$20:$I$20,G8819))*(INDEX(2_Girdiler!$B$21:$I$21,G8819+1)-INDEX(2_Girdiler!$B$21:$I$21,G8819))/(INDEX(2_Girdiler!$B$20:$I$20,G8819+1)-INDEX(2_Girdiler!$B$20:$I$20,G8819)))</f>
        <v>10.3786757027184</v>
      </c>
      <c r="I8819" s="16" t="n">
        <f aca="false">H8819/2_Girdiler!$B$17</f>
        <v>4.1581232783327</v>
      </c>
      <c r="J8819" s="16" t="n">
        <f aca="false">D8819+I8819</f>
        <v>11.2036662275335</v>
      </c>
    </row>
    <row r="8820" customFormat="false" ht="15" hidden="false" customHeight="false" outlineLevel="0" collapsed="false">
      <c r="A8820" s="0" t="n">
        <v>8808</v>
      </c>
      <c r="B8820" s="7" t="n">
        <v>0.027754</v>
      </c>
      <c r="C8820" s="7" t="n">
        <v>0.114152</v>
      </c>
      <c r="D8820" s="16" t="n">
        <f aca="false">LOGINV(B8820,$B$7,$C$7)</f>
        <v>4.65735049326325</v>
      </c>
      <c r="E8820" s="16" t="n">
        <f aca="false">LOGINV(C8820,$B$8,$C$8)</f>
        <v>50.1776623819816</v>
      </c>
      <c r="F8820" s="16" t="n">
        <f aca="false">$B$5/100*E8820*2_Girdiler!$B$14*2_Girdiler!$B$15*2_Girdiler!$B$16</f>
        <v>1.26246998553066</v>
      </c>
      <c r="G8820" s="16" t="n">
        <f aca="false">MIN(MATCH(F8820,2_Girdiler!$B$20:$I$20,1),7)</f>
        <v>1</v>
      </c>
      <c r="H8820" s="16" t="n">
        <f aca="false">IF(F8820&gt;=40,2_Girdiler!$I$21+(F8820-40)*(2_Girdiler!$I$21-2_Girdiler!$H$21)/(2_Girdiler!$I$20-2_Girdiler!$H$20),INDEX(2_Girdiler!$B$21:$I$21,G8820)+(F8820-INDEX(2_Girdiler!$B$20:$I$20,G8820))*(INDEX(2_Girdiler!$B$21:$I$21,G8820+1)-INDEX(2_Girdiler!$B$21:$I$21,G8820))/(INDEX(2_Girdiler!$B$20:$I$20,G8820+1)-INDEX(2_Girdiler!$B$20:$I$20,G8820)))</f>
        <v>2.77743396816745</v>
      </c>
      <c r="I8820" s="16" t="n">
        <f aca="false">H8820/2_Girdiler!$B$17</f>
        <v>1.11275399365683</v>
      </c>
      <c r="J8820" s="16" t="n">
        <f aca="false">D8820+I8820</f>
        <v>5.77010448692008</v>
      </c>
    </row>
    <row r="8821" customFormat="false" ht="15" hidden="false" customHeight="false" outlineLevel="0" collapsed="false">
      <c r="A8821" s="0" t="n">
        <v>8809</v>
      </c>
      <c r="B8821" s="7" t="n">
        <v>0.691048</v>
      </c>
      <c r="C8821" s="7" t="n">
        <v>0.259956</v>
      </c>
      <c r="D8821" s="16" t="n">
        <f aca="false">LOGINV(B8821,$B$7,$C$7)</f>
        <v>17.8828831335555</v>
      </c>
      <c r="E8821" s="16" t="n">
        <f aca="false">LOGINV(C8821,$B$8,$C$8)</f>
        <v>72.0861600635432</v>
      </c>
      <c r="F8821" s="16" t="n">
        <f aca="false">$B$5/100*E8821*2_Girdiler!$B$14*2_Girdiler!$B$15*2_Girdiler!$B$16</f>
        <v>1.81368778719875</v>
      </c>
      <c r="G8821" s="16" t="n">
        <f aca="false">MIN(MATCH(F8821,2_Girdiler!$B$20:$I$20,1),7)</f>
        <v>1</v>
      </c>
      <c r="H8821" s="16" t="n">
        <f aca="false">IF(F8821&gt;=40,2_Girdiler!$I$21+(F8821-40)*(2_Girdiler!$I$21-2_Girdiler!$H$21)/(2_Girdiler!$I$20-2_Girdiler!$H$20),INDEX(2_Girdiler!$B$21:$I$21,G8821)+(F8821-INDEX(2_Girdiler!$B$20:$I$20,G8821))*(INDEX(2_Girdiler!$B$21:$I$21,G8821+1)-INDEX(2_Girdiler!$B$21:$I$21,G8821))/(INDEX(2_Girdiler!$B$20:$I$20,G8821+1)-INDEX(2_Girdiler!$B$20:$I$20,G8821)))</f>
        <v>3.99011313183724</v>
      </c>
      <c r="I8821" s="16" t="n">
        <f aca="false">H8821/2_Girdiler!$B$17</f>
        <v>1.598603017563</v>
      </c>
      <c r="J8821" s="16" t="n">
        <f aca="false">D8821+I8821</f>
        <v>19.4814861511185</v>
      </c>
    </row>
    <row r="8822" customFormat="false" ht="15" hidden="false" customHeight="false" outlineLevel="0" collapsed="false">
      <c r="A8822" s="0" t="n">
        <v>8810</v>
      </c>
      <c r="B8822" s="7" t="n">
        <v>0.338434</v>
      </c>
      <c r="C8822" s="7" t="n">
        <v>0.651875</v>
      </c>
      <c r="D8822" s="16" t="n">
        <f aca="false">LOGINV(B8822,$B$7,$C$7)</f>
        <v>10.7349918483406</v>
      </c>
      <c r="E8822" s="16" t="n">
        <f aca="false">LOGINV(C8822,$B$8,$C$8)</f>
        <v>140.502352933685</v>
      </c>
      <c r="F8822" s="16" t="n">
        <f aca="false">$B$5/100*E8822*2_Girdiler!$B$14*2_Girdiler!$B$15*2_Girdiler!$B$16</f>
        <v>3.53503919981151</v>
      </c>
      <c r="G8822" s="16" t="n">
        <f aca="false">MIN(MATCH(F8822,2_Girdiler!$B$20:$I$20,1),7)</f>
        <v>1</v>
      </c>
      <c r="H8822" s="16" t="n">
        <f aca="false">IF(F8822&gt;=40,2_Girdiler!$I$21+(F8822-40)*(2_Girdiler!$I$21-2_Girdiler!$H$21)/(2_Girdiler!$I$20-2_Girdiler!$H$20),INDEX(2_Girdiler!$B$21:$I$21,G8822)+(F8822-INDEX(2_Girdiler!$B$20:$I$20,G8822))*(INDEX(2_Girdiler!$B$21:$I$21,G8822+1)-INDEX(2_Girdiler!$B$21:$I$21,G8822))/(INDEX(2_Girdiler!$B$20:$I$20,G8822+1)-INDEX(2_Girdiler!$B$20:$I$20,G8822)))</f>
        <v>7.77708623958533</v>
      </c>
      <c r="I8822" s="16" t="n">
        <f aca="false">H8822/2_Girdiler!$B$17</f>
        <v>3.11581980752618</v>
      </c>
      <c r="J8822" s="16" t="n">
        <f aca="false">D8822+I8822</f>
        <v>13.8508116558668</v>
      </c>
    </row>
    <row r="8823" customFormat="false" ht="15" hidden="false" customHeight="false" outlineLevel="0" collapsed="false">
      <c r="A8823" s="0" t="n">
        <v>8811</v>
      </c>
      <c r="B8823" s="7" t="n">
        <v>0.729093</v>
      </c>
      <c r="C8823" s="7" t="n">
        <v>0.678834</v>
      </c>
      <c r="D8823" s="16" t="n">
        <f aca="false">LOGINV(B8823,$B$7,$C$7)</f>
        <v>19.02690877371</v>
      </c>
      <c r="E8823" s="16" t="n">
        <f aca="false">LOGINV(C8823,$B$8,$C$8)</f>
        <v>147.381664830518</v>
      </c>
      <c r="F8823" s="16" t="n">
        <f aca="false">$B$5/100*E8823*2_Girdiler!$B$14*2_Girdiler!$B$15*2_Girdiler!$B$16</f>
        <v>3.70812268713583</v>
      </c>
      <c r="G8823" s="16" t="n">
        <f aca="false">MIN(MATCH(F8823,2_Girdiler!$B$20:$I$20,1),7)</f>
        <v>1</v>
      </c>
      <c r="H8823" s="16" t="n">
        <f aca="false">IF(F8823&gt;=40,2_Girdiler!$I$21+(F8823-40)*(2_Girdiler!$I$21-2_Girdiler!$H$21)/(2_Girdiler!$I$20-2_Girdiler!$H$20),INDEX(2_Girdiler!$B$21:$I$21,G8823)+(F8823-INDEX(2_Girdiler!$B$20:$I$20,G8823))*(INDEX(2_Girdiler!$B$21:$I$21,G8823+1)-INDEX(2_Girdiler!$B$21:$I$21,G8823))/(INDEX(2_Girdiler!$B$20:$I$20,G8823+1)-INDEX(2_Girdiler!$B$20:$I$20,G8823)))</f>
        <v>8.15786991169883</v>
      </c>
      <c r="I8823" s="16" t="n">
        <f aca="false">H8823/2_Girdiler!$B$17</f>
        <v>3.26837736846908</v>
      </c>
      <c r="J8823" s="16" t="n">
        <f aca="false">D8823+I8823</f>
        <v>22.2952861421791</v>
      </c>
    </row>
    <row r="8824" customFormat="false" ht="15" hidden="false" customHeight="false" outlineLevel="0" collapsed="false">
      <c r="A8824" s="0" t="n">
        <v>8812</v>
      </c>
      <c r="B8824" s="7" t="n">
        <v>0.517122</v>
      </c>
      <c r="C8824" s="7" t="n">
        <v>0.807737</v>
      </c>
      <c r="D8824" s="16" t="n">
        <f aca="false">LOGINV(B8824,$B$7,$C$7)</f>
        <v>13.8700260844174</v>
      </c>
      <c r="E8824" s="16" t="n">
        <f aca="false">LOGINV(C8824,$B$8,$C$8)</f>
        <v>191.434870613462</v>
      </c>
      <c r="F8824" s="16" t="n">
        <f aca="false">$B$5/100*E8824*2_Girdiler!$B$14*2_Girdiler!$B$15*2_Girdiler!$B$16</f>
        <v>4.81650134463469</v>
      </c>
      <c r="G8824" s="16" t="n">
        <f aca="false">MIN(MATCH(F8824,2_Girdiler!$B$20:$I$20,1),7)</f>
        <v>1</v>
      </c>
      <c r="H8824" s="16" t="n">
        <f aca="false">IF(F8824&gt;=40,2_Girdiler!$I$21+(F8824-40)*(2_Girdiler!$I$21-2_Girdiler!$H$21)/(2_Girdiler!$I$20-2_Girdiler!$H$20),INDEX(2_Girdiler!$B$21:$I$21,G8824)+(F8824-INDEX(2_Girdiler!$B$20:$I$20,G8824))*(INDEX(2_Girdiler!$B$21:$I$21,G8824+1)-INDEX(2_Girdiler!$B$21:$I$21,G8824))/(INDEX(2_Girdiler!$B$20:$I$20,G8824+1)-INDEX(2_Girdiler!$B$20:$I$20,G8824)))</f>
        <v>10.5963029581963</v>
      </c>
      <c r="I8824" s="16" t="n">
        <f aca="false">H8824/2_Girdiler!$B$17</f>
        <v>4.24531368517481</v>
      </c>
      <c r="J8824" s="16" t="n">
        <f aca="false">D8824+I8824</f>
        <v>18.1153397695922</v>
      </c>
    </row>
    <row r="8825" customFormat="false" ht="15" hidden="false" customHeight="false" outlineLevel="0" collapsed="false">
      <c r="A8825" s="0" t="n">
        <v>8813</v>
      </c>
      <c r="B8825" s="7" t="n">
        <v>0.37388</v>
      </c>
      <c r="C8825" s="7" t="n">
        <v>0.903252</v>
      </c>
      <c r="D8825" s="16" t="n">
        <f aca="false">LOGINV(B8825,$B$7,$C$7)</f>
        <v>11.3196855163571</v>
      </c>
      <c r="E8825" s="16" t="n">
        <f aca="false">LOGINV(C8825,$B$8,$C$8)</f>
        <v>252.794472721157</v>
      </c>
      <c r="F8825" s="16" t="n">
        <f aca="false">$B$5/100*E8825*2_Girdiler!$B$14*2_Girdiler!$B$15*2_Girdiler!$B$16</f>
        <v>6.3603089336643</v>
      </c>
      <c r="G8825" s="16" t="n">
        <f aca="false">MIN(MATCH(F8825,2_Girdiler!$B$20:$I$20,1),7)</f>
        <v>2</v>
      </c>
      <c r="H8825" s="16" t="n">
        <f aca="false">IF(F8825&gt;=40,2_Girdiler!$I$21+(F8825-40)*(2_Girdiler!$I$21-2_Girdiler!$H$21)/(2_Girdiler!$I$20-2_Girdiler!$H$20),INDEX(2_Girdiler!$B$21:$I$21,G8825)+(F8825-INDEX(2_Girdiler!$B$20:$I$20,G8825))*(INDEX(2_Girdiler!$B$21:$I$21,G8825+1)-INDEX(2_Girdiler!$B$21:$I$21,G8825))/(INDEX(2_Girdiler!$B$20:$I$20,G8825+1)-INDEX(2_Girdiler!$B$20:$I$20,G8825)))</f>
        <v>13.1764942938629</v>
      </c>
      <c r="I8825" s="16" t="n">
        <f aca="false">H8825/2_Girdiler!$B$17</f>
        <v>5.27904418824635</v>
      </c>
      <c r="J8825" s="16" t="n">
        <f aca="false">D8825+I8825</f>
        <v>16.5987297046034</v>
      </c>
    </row>
    <row r="8826" customFormat="false" ht="15" hidden="false" customHeight="false" outlineLevel="0" collapsed="false">
      <c r="A8826" s="0" t="n">
        <v>8814</v>
      </c>
      <c r="B8826" s="7" t="n">
        <v>0.814373</v>
      </c>
      <c r="C8826" s="7" t="n">
        <v>0.557674</v>
      </c>
      <c r="D8826" s="16" t="n">
        <f aca="false">LOGINV(B8826,$B$7,$C$7)</f>
        <v>22.2910740632248</v>
      </c>
      <c r="E8826" s="16" t="n">
        <f aca="false">LOGINV(C8826,$B$8,$C$8)</f>
        <v>119.92597941469</v>
      </c>
      <c r="F8826" s="16" t="n">
        <f aca="false">$B$5/100*E8826*2_Girdiler!$B$14*2_Girdiler!$B$15*2_Girdiler!$B$16</f>
        <v>3.01733764207361</v>
      </c>
      <c r="G8826" s="16" t="n">
        <f aca="false">MIN(MATCH(F8826,2_Girdiler!$B$20:$I$20,1),7)</f>
        <v>1</v>
      </c>
      <c r="H8826" s="16" t="n">
        <f aca="false">IF(F8826&gt;=40,2_Girdiler!$I$21+(F8826-40)*(2_Girdiler!$I$21-2_Girdiler!$H$21)/(2_Girdiler!$I$20-2_Girdiler!$H$20),INDEX(2_Girdiler!$B$21:$I$21,G8826)+(F8826-INDEX(2_Girdiler!$B$20:$I$20,G8826))*(INDEX(2_Girdiler!$B$21:$I$21,G8826+1)-INDEX(2_Girdiler!$B$21:$I$21,G8826))/(INDEX(2_Girdiler!$B$20:$I$20,G8826+1)-INDEX(2_Girdiler!$B$20:$I$20,G8826)))</f>
        <v>6.63814281256195</v>
      </c>
      <c r="I8826" s="16" t="n">
        <f aca="false">H8826/2_Girdiler!$B$17</f>
        <v>2.65951234477642</v>
      </c>
      <c r="J8826" s="16" t="n">
        <f aca="false">D8826+I8826</f>
        <v>24.9505864080012</v>
      </c>
    </row>
    <row r="8827" customFormat="false" ht="15" hidden="false" customHeight="false" outlineLevel="0" collapsed="false">
      <c r="A8827" s="0" t="n">
        <v>8815</v>
      </c>
      <c r="B8827" s="7" t="n">
        <v>0.229961</v>
      </c>
      <c r="C8827" s="7" t="n">
        <v>0.960931</v>
      </c>
      <c r="D8827" s="16" t="n">
        <f aca="false">LOGINV(B8827,$B$7,$C$7)</f>
        <v>8.97008517385523</v>
      </c>
      <c r="E8827" s="16" t="n">
        <f aca="false">LOGINV(C8827,$B$8,$C$8)</f>
        <v>340.473627590215</v>
      </c>
      <c r="F8827" s="16" t="n">
        <f aca="false">$B$5/100*E8827*2_Girdiler!$B$14*2_Girdiler!$B$15*2_Girdiler!$B$16</f>
        <v>8.5663164701698</v>
      </c>
      <c r="G8827" s="16" t="n">
        <f aca="false">MIN(MATCH(F8827,2_Girdiler!$B$20:$I$20,1),7)</f>
        <v>2</v>
      </c>
      <c r="H8827" s="16" t="n">
        <f aca="false">IF(F8827&gt;=40,2_Girdiler!$I$21+(F8827-40)*(2_Girdiler!$I$21-2_Girdiler!$H$21)/(2_Girdiler!$I$20-2_Girdiler!$H$20),INDEX(2_Girdiler!$B$21:$I$21,G8827)+(F8827-INDEX(2_Girdiler!$B$20:$I$20,G8827))*(INDEX(2_Girdiler!$B$21:$I$21,G8827+1)-INDEX(2_Girdiler!$B$21:$I$21,G8827))/(INDEX(2_Girdiler!$B$20:$I$20,G8827+1)-INDEX(2_Girdiler!$B$20:$I$20,G8827)))</f>
        <v>16.7061063522717</v>
      </c>
      <c r="I8827" s="16" t="n">
        <f aca="false">H8827/2_Girdiler!$B$17</f>
        <v>6.69315158344218</v>
      </c>
      <c r="J8827" s="16" t="n">
        <f aca="false">D8827+I8827</f>
        <v>15.6632367572974</v>
      </c>
    </row>
    <row r="8828" customFormat="false" ht="15" hidden="false" customHeight="false" outlineLevel="0" collapsed="false">
      <c r="A8828" s="0" t="n">
        <v>8816</v>
      </c>
      <c r="B8828" s="7" t="n">
        <v>0.541332</v>
      </c>
      <c r="C8828" s="7" t="n">
        <v>0.718765</v>
      </c>
      <c r="D8828" s="16" t="n">
        <f aca="false">LOGINV(B8828,$B$7,$C$7)</f>
        <v>14.34860245722</v>
      </c>
      <c r="E8828" s="16" t="n">
        <f aca="false">LOGINV(C8828,$B$8,$C$8)</f>
        <v>158.711420529902</v>
      </c>
      <c r="F8828" s="16" t="n">
        <f aca="false">$B$5/100*E8828*2_Girdiler!$B$14*2_Girdiler!$B$15*2_Girdiler!$B$16</f>
        <v>3.99317934053233</v>
      </c>
      <c r="G8828" s="16" t="n">
        <f aca="false">MIN(MATCH(F8828,2_Girdiler!$B$20:$I$20,1),7)</f>
        <v>1</v>
      </c>
      <c r="H8828" s="16" t="n">
        <f aca="false">IF(F8828&gt;=40,2_Girdiler!$I$21+(F8828-40)*(2_Girdiler!$I$21-2_Girdiler!$H$21)/(2_Girdiler!$I$20-2_Girdiler!$H$20),INDEX(2_Girdiler!$B$21:$I$21,G8828)+(F8828-INDEX(2_Girdiler!$B$20:$I$20,G8828))*(INDEX(2_Girdiler!$B$21:$I$21,G8828+1)-INDEX(2_Girdiler!$B$21:$I$21,G8828))/(INDEX(2_Girdiler!$B$20:$I$20,G8828+1)-INDEX(2_Girdiler!$B$20:$I$20,G8828)))</f>
        <v>8.78499454917112</v>
      </c>
      <c r="I8828" s="16" t="n">
        <f aca="false">H8828/2_Girdiler!$B$17</f>
        <v>3.51962922643074</v>
      </c>
      <c r="J8828" s="16" t="n">
        <f aca="false">D8828+I8828</f>
        <v>17.8682316836507</v>
      </c>
    </row>
    <row r="8829" customFormat="false" ht="15" hidden="false" customHeight="false" outlineLevel="0" collapsed="false">
      <c r="A8829" s="0" t="n">
        <v>8817</v>
      </c>
      <c r="B8829" s="7" t="n">
        <v>0.71116</v>
      </c>
      <c r="C8829" s="7" t="n">
        <v>0.455416</v>
      </c>
      <c r="D8829" s="16" t="n">
        <f aca="false">LOGINV(B8829,$B$7,$C$7)</f>
        <v>18.4699915510808</v>
      </c>
      <c r="E8829" s="16" t="n">
        <f aca="false">LOGINV(C8829,$B$8,$C$8)</f>
        <v>101.58948979007</v>
      </c>
      <c r="F8829" s="16" t="n">
        <f aca="false">$B$5/100*E8829*2_Girdiler!$B$14*2_Girdiler!$B$15*2_Girdiler!$B$16</f>
        <v>2.55599156311815</v>
      </c>
      <c r="G8829" s="16" t="n">
        <f aca="false">MIN(MATCH(F8829,2_Girdiler!$B$20:$I$20,1),7)</f>
        <v>1</v>
      </c>
      <c r="H8829" s="16" t="n">
        <f aca="false">IF(F8829&gt;=40,2_Girdiler!$I$21+(F8829-40)*(2_Girdiler!$I$21-2_Girdiler!$H$21)/(2_Girdiler!$I$20-2_Girdiler!$H$20),INDEX(2_Girdiler!$B$21:$I$21,G8829)+(F8829-INDEX(2_Girdiler!$B$20:$I$20,G8829))*(INDEX(2_Girdiler!$B$21:$I$21,G8829+1)-INDEX(2_Girdiler!$B$21:$I$21,G8829))/(INDEX(2_Girdiler!$B$20:$I$20,G8829+1)-INDEX(2_Girdiler!$B$20:$I$20,G8829)))</f>
        <v>5.62318143885994</v>
      </c>
      <c r="I8829" s="16" t="n">
        <f aca="false">H8829/2_Girdiler!$B$17</f>
        <v>2.25287717903042</v>
      </c>
      <c r="J8829" s="16" t="n">
        <f aca="false">D8829+I8829</f>
        <v>20.7228687301112</v>
      </c>
    </row>
    <row r="8830" customFormat="false" ht="15" hidden="false" customHeight="false" outlineLevel="0" collapsed="false">
      <c r="A8830" s="0" t="n">
        <v>8818</v>
      </c>
      <c r="B8830" s="7" t="n">
        <v>0.981045</v>
      </c>
      <c r="C8830" s="7" t="n">
        <v>0.129186</v>
      </c>
      <c r="D8830" s="16" t="n">
        <f aca="false">LOGINV(B8830,$B$7,$C$7)</f>
        <v>43.0716795504633</v>
      </c>
      <c r="E8830" s="16" t="n">
        <f aca="false">LOGINV(C8830,$B$8,$C$8)</f>
        <v>52.6493777550181</v>
      </c>
      <c r="F8830" s="16" t="n">
        <f aca="false">$B$5/100*E8830*2_Girdiler!$B$14*2_Girdiler!$B$15*2_Girdiler!$B$16</f>
        <v>1.32465834431626</v>
      </c>
      <c r="G8830" s="16" t="n">
        <f aca="false">MIN(MATCH(F8830,2_Girdiler!$B$20:$I$20,1),7)</f>
        <v>1</v>
      </c>
      <c r="H8830" s="16" t="n">
        <f aca="false">IF(F8830&gt;=40,2_Girdiler!$I$21+(F8830-40)*(2_Girdiler!$I$21-2_Girdiler!$H$21)/(2_Girdiler!$I$20-2_Girdiler!$H$20),INDEX(2_Girdiler!$B$21:$I$21,G8830)+(F8830-INDEX(2_Girdiler!$B$20:$I$20,G8830))*(INDEX(2_Girdiler!$B$21:$I$21,G8830+1)-INDEX(2_Girdiler!$B$21:$I$21,G8830))/(INDEX(2_Girdiler!$B$20:$I$20,G8830+1)-INDEX(2_Girdiler!$B$20:$I$20,G8830)))</f>
        <v>2.91424835749576</v>
      </c>
      <c r="I8830" s="16" t="n">
        <f aca="false">H8830/2_Girdiler!$B$17</f>
        <v>1.16756745091978</v>
      </c>
      <c r="J8830" s="16" t="n">
        <f aca="false">D8830+I8830</f>
        <v>44.2392470013831</v>
      </c>
    </row>
    <row r="8831" customFormat="false" ht="15" hidden="false" customHeight="false" outlineLevel="0" collapsed="false">
      <c r="A8831" s="0" t="n">
        <v>8819</v>
      </c>
      <c r="B8831" s="7" t="n">
        <v>0.949654</v>
      </c>
      <c r="C8831" s="7" t="n">
        <v>0.960494</v>
      </c>
      <c r="D8831" s="16" t="n">
        <f aca="false">LOGINV(B8831,$B$7,$C$7)</f>
        <v>33.8106749710085</v>
      </c>
      <c r="E8831" s="16" t="n">
        <f aca="false">LOGINV(C8831,$B$8,$C$8)</f>
        <v>339.344570565998</v>
      </c>
      <c r="F8831" s="16" t="n">
        <f aca="false">$B$5/100*E8831*2_Girdiler!$B$14*2_Girdiler!$B$15*2_Girdiler!$B$16</f>
        <v>8.53790939544051</v>
      </c>
      <c r="G8831" s="16" t="n">
        <f aca="false">MIN(MATCH(F8831,2_Girdiler!$B$20:$I$20,1),7)</f>
        <v>2</v>
      </c>
      <c r="H8831" s="16" t="n">
        <f aca="false">IF(F8831&gt;=40,2_Girdiler!$I$21+(F8831-40)*(2_Girdiler!$I$21-2_Girdiler!$H$21)/(2_Girdiler!$I$20-2_Girdiler!$H$20),INDEX(2_Girdiler!$B$21:$I$21,G8831)+(F8831-INDEX(2_Girdiler!$B$20:$I$20,G8831))*(INDEX(2_Girdiler!$B$21:$I$21,G8831+1)-INDEX(2_Girdiler!$B$21:$I$21,G8831))/(INDEX(2_Girdiler!$B$20:$I$20,G8831+1)-INDEX(2_Girdiler!$B$20:$I$20,G8831)))</f>
        <v>16.6606550327048</v>
      </c>
      <c r="I8831" s="16" t="n">
        <f aca="false">H8831/2_Girdiler!$B$17</f>
        <v>6.67494192015417</v>
      </c>
      <c r="J8831" s="16" t="n">
        <f aca="false">D8831+I8831</f>
        <v>40.4856168911627</v>
      </c>
    </row>
    <row r="8832" customFormat="false" ht="15" hidden="false" customHeight="false" outlineLevel="0" collapsed="false">
      <c r="A8832" s="0" t="n">
        <v>8820</v>
      </c>
      <c r="B8832" s="7" t="n">
        <v>0.662296</v>
      </c>
      <c r="C8832" s="7" t="n">
        <v>0.684029</v>
      </c>
      <c r="D8832" s="16" t="n">
        <f aca="false">LOGINV(B8832,$B$7,$C$7)</f>
        <v>17.1021514609688</v>
      </c>
      <c r="E8832" s="16" t="n">
        <f aca="false">LOGINV(C8832,$B$8,$C$8)</f>
        <v>148.772830924418</v>
      </c>
      <c r="F8832" s="16" t="n">
        <f aca="false">$B$5/100*E8832*2_Girdiler!$B$14*2_Girdiler!$B$15*2_Girdiler!$B$16</f>
        <v>3.74312442605836</v>
      </c>
      <c r="G8832" s="16" t="n">
        <f aca="false">MIN(MATCH(F8832,2_Girdiler!$B$20:$I$20,1),7)</f>
        <v>1</v>
      </c>
      <c r="H8832" s="16" t="n">
        <f aca="false">IF(F8832&gt;=40,2_Girdiler!$I$21+(F8832-40)*(2_Girdiler!$I$21-2_Girdiler!$H$21)/(2_Girdiler!$I$20-2_Girdiler!$H$20),INDEX(2_Girdiler!$B$21:$I$21,G8832)+(F8832-INDEX(2_Girdiler!$B$20:$I$20,G8832))*(INDEX(2_Girdiler!$B$21:$I$21,G8832+1)-INDEX(2_Girdiler!$B$21:$I$21,G8832))/(INDEX(2_Girdiler!$B$20:$I$20,G8832+1)-INDEX(2_Girdiler!$B$20:$I$20,G8832)))</f>
        <v>8.2348737373284</v>
      </c>
      <c r="I8832" s="16" t="n">
        <f aca="false">H8832/2_Girdiler!$B$17</f>
        <v>3.2992282601476</v>
      </c>
      <c r="J8832" s="16" t="n">
        <f aca="false">D8832+I8832</f>
        <v>20.4013797211164</v>
      </c>
    </row>
    <row r="8833" customFormat="false" ht="15" hidden="false" customHeight="false" outlineLevel="0" collapsed="false">
      <c r="A8833" s="0" t="n">
        <v>8821</v>
      </c>
      <c r="B8833" s="7" t="n">
        <v>0.048844</v>
      </c>
      <c r="C8833" s="7" t="n">
        <v>0.035437</v>
      </c>
      <c r="D8833" s="16" t="n">
        <f aca="false">LOGINV(B8833,$B$7,$C$7)</f>
        <v>5.3798070160412</v>
      </c>
      <c r="E8833" s="16" t="n">
        <f aca="false">LOGINV(C8833,$B$8,$C$8)</f>
        <v>34.0310327412502</v>
      </c>
      <c r="F8833" s="16" t="n">
        <f aca="false">$B$5/100*E8833*2_Girdiler!$B$14*2_Girdiler!$B$15*2_Girdiler!$B$16</f>
        <v>0.856220783769855</v>
      </c>
      <c r="G8833" s="16" t="n">
        <f aca="false">MIN(MATCH(F8833,2_Girdiler!$B$20:$I$20,1),7)</f>
        <v>1</v>
      </c>
      <c r="H8833" s="16" t="n">
        <f aca="false">IF(F8833&gt;=40,2_Girdiler!$I$21+(F8833-40)*(2_Girdiler!$I$21-2_Girdiler!$H$21)/(2_Girdiler!$I$20-2_Girdiler!$H$20),INDEX(2_Girdiler!$B$21:$I$21,G8833)+(F8833-INDEX(2_Girdiler!$B$20:$I$20,G8833))*(INDEX(2_Girdiler!$B$21:$I$21,G8833+1)-INDEX(2_Girdiler!$B$21:$I$21,G8833))/(INDEX(2_Girdiler!$B$20:$I$20,G8833+1)-INDEX(2_Girdiler!$B$20:$I$20,G8833)))</f>
        <v>1.88368572429368</v>
      </c>
      <c r="I8833" s="16" t="n">
        <f aca="false">H8833/2_Girdiler!$B$17</f>
        <v>0.754681780566379</v>
      </c>
      <c r="J8833" s="16" t="n">
        <f aca="false">D8833+I8833</f>
        <v>6.13448879660757</v>
      </c>
    </row>
    <row r="8834" customFormat="false" ht="15" hidden="false" customHeight="false" outlineLevel="0" collapsed="false">
      <c r="A8834" s="0" t="n">
        <v>8822</v>
      </c>
      <c r="B8834" s="7" t="n">
        <v>0.337761</v>
      </c>
      <c r="C8834" s="7" t="n">
        <v>0.631434</v>
      </c>
      <c r="D8834" s="16" t="n">
        <f aca="false">LOGINV(B8834,$B$7,$C$7)</f>
        <v>10.7239832936301</v>
      </c>
      <c r="E8834" s="16" t="n">
        <f aca="false">LOGINV(C8834,$B$8,$C$8)</f>
        <v>135.624978165213</v>
      </c>
      <c r="F8834" s="16" t="n">
        <f aca="false">$B$5/100*E8834*2_Girdiler!$B$14*2_Girdiler!$B$15*2_Girdiler!$B$16</f>
        <v>3.41232445063675</v>
      </c>
      <c r="G8834" s="16" t="n">
        <f aca="false">MIN(MATCH(F8834,2_Girdiler!$B$20:$I$20,1),7)</f>
        <v>1</v>
      </c>
      <c r="H8834" s="16" t="n">
        <f aca="false">IF(F8834&gt;=40,2_Girdiler!$I$21+(F8834-40)*(2_Girdiler!$I$21-2_Girdiler!$H$21)/(2_Girdiler!$I$20-2_Girdiler!$H$20),INDEX(2_Girdiler!$B$21:$I$21,G8834)+(F8834-INDEX(2_Girdiler!$B$20:$I$20,G8834))*(INDEX(2_Girdiler!$B$21:$I$21,G8834+1)-INDEX(2_Girdiler!$B$21:$I$21,G8834))/(INDEX(2_Girdiler!$B$20:$I$20,G8834+1)-INDEX(2_Girdiler!$B$20:$I$20,G8834)))</f>
        <v>7.50711379140084</v>
      </c>
      <c r="I8834" s="16" t="n">
        <f aca="false">H8834/2_Girdiler!$B$17</f>
        <v>3.00765776899072</v>
      </c>
      <c r="J8834" s="16" t="n">
        <f aca="false">D8834+I8834</f>
        <v>13.7316410626208</v>
      </c>
    </row>
    <row r="8835" customFormat="false" ht="15" hidden="false" customHeight="false" outlineLevel="0" collapsed="false">
      <c r="A8835" s="0" t="n">
        <v>8823</v>
      </c>
      <c r="B8835" s="7" t="n">
        <v>0.575383</v>
      </c>
      <c r="C8835" s="7" t="n">
        <v>0.871515</v>
      </c>
      <c r="D8835" s="16" t="n">
        <f aca="false">LOGINV(B8835,$B$7,$C$7)</f>
        <v>15.0557419363987</v>
      </c>
      <c r="E8835" s="16" t="n">
        <f aca="false">LOGINV(C8835,$B$8,$C$8)</f>
        <v>227.001388546706</v>
      </c>
      <c r="F8835" s="16" t="n">
        <f aca="false">$B$5/100*E8835*2_Girdiler!$B$14*2_Girdiler!$B$15*2_Girdiler!$B$16</f>
        <v>5.71135493583511</v>
      </c>
      <c r="G8835" s="16" t="n">
        <f aca="false">MIN(MATCH(F8835,2_Girdiler!$B$20:$I$20,1),7)</f>
        <v>2</v>
      </c>
      <c r="H8835" s="16" t="n">
        <f aca="false">IF(F8835&gt;=40,2_Girdiler!$I$21+(F8835-40)*(2_Girdiler!$I$21-2_Girdiler!$H$21)/(2_Girdiler!$I$20-2_Girdiler!$H$20),INDEX(2_Girdiler!$B$21:$I$21,G8835)+(F8835-INDEX(2_Girdiler!$B$20:$I$20,G8835))*(INDEX(2_Girdiler!$B$21:$I$21,G8835+1)-INDEX(2_Girdiler!$B$21:$I$21,G8835))/(INDEX(2_Girdiler!$B$20:$I$20,G8835+1)-INDEX(2_Girdiler!$B$20:$I$20,G8835)))</f>
        <v>12.1381678973362</v>
      </c>
      <c r="I8835" s="16" t="n">
        <f aca="false">H8835/2_Girdiler!$B$17</f>
        <v>4.86304803579174</v>
      </c>
      <c r="J8835" s="16" t="n">
        <f aca="false">D8835+I8835</f>
        <v>19.9187899721904</v>
      </c>
    </row>
    <row r="8836" customFormat="false" ht="15" hidden="false" customHeight="false" outlineLevel="0" collapsed="false">
      <c r="A8836" s="0" t="n">
        <v>8824</v>
      </c>
      <c r="B8836" s="7" t="n">
        <v>0.885154</v>
      </c>
      <c r="C8836" s="7" t="n">
        <v>0.749241</v>
      </c>
      <c r="D8836" s="16" t="n">
        <f aca="false">LOGINV(B8836,$B$7,$C$7)</f>
        <v>26.4517541845068</v>
      </c>
      <c r="E8836" s="16" t="n">
        <f aca="false">LOGINV(C8836,$B$8,$C$8)</f>
        <v>168.522907256671</v>
      </c>
      <c r="F8836" s="16" t="n">
        <f aca="false">$B$5/100*E8836*2_Girdiler!$B$14*2_Girdiler!$B$15*2_Girdiler!$B$16</f>
        <v>4.24003634657784</v>
      </c>
      <c r="G8836" s="16" t="n">
        <f aca="false">MIN(MATCH(F8836,2_Girdiler!$B$20:$I$20,1),7)</f>
        <v>1</v>
      </c>
      <c r="H8836" s="16" t="n">
        <f aca="false">IF(F8836&gt;=40,2_Girdiler!$I$21+(F8836-40)*(2_Girdiler!$I$21-2_Girdiler!$H$21)/(2_Girdiler!$I$20-2_Girdiler!$H$20),INDEX(2_Girdiler!$B$21:$I$21,G8836)+(F8836-INDEX(2_Girdiler!$B$20:$I$20,G8836))*(INDEX(2_Girdiler!$B$21:$I$21,G8836+1)-INDEX(2_Girdiler!$B$21:$I$21,G8836))/(INDEX(2_Girdiler!$B$20:$I$20,G8836+1)-INDEX(2_Girdiler!$B$20:$I$20,G8836)))</f>
        <v>9.32807996247125</v>
      </c>
      <c r="I8836" s="16" t="n">
        <f aca="false">H8836/2_Girdiler!$B$17</f>
        <v>3.73721152342598</v>
      </c>
      <c r="J8836" s="16" t="n">
        <f aca="false">D8836+I8836</f>
        <v>30.1889657079328</v>
      </c>
    </row>
    <row r="8837" customFormat="false" ht="15" hidden="false" customHeight="false" outlineLevel="0" collapsed="false">
      <c r="A8837" s="0" t="n">
        <v>8825</v>
      </c>
      <c r="B8837" s="7" t="n">
        <v>0.250725</v>
      </c>
      <c r="C8837" s="7" t="n">
        <v>0.279832</v>
      </c>
      <c r="D8837" s="16" t="n">
        <f aca="false">LOGINV(B8837,$B$7,$C$7)</f>
        <v>9.31019589352198</v>
      </c>
      <c r="E8837" s="16" t="n">
        <f aca="false">LOGINV(C8837,$B$8,$C$8)</f>
        <v>74.939618509407</v>
      </c>
      <c r="F8837" s="16" t="n">
        <f aca="false">$B$5/100*E8837*2_Girdiler!$B$14*2_Girdiler!$B$15*2_Girdiler!$B$16</f>
        <v>1.88548080169668</v>
      </c>
      <c r="G8837" s="16" t="n">
        <f aca="false">MIN(MATCH(F8837,2_Girdiler!$B$20:$I$20,1),7)</f>
        <v>1</v>
      </c>
      <c r="H8837" s="16" t="n">
        <f aca="false">IF(F8837&gt;=40,2_Girdiler!$I$21+(F8837-40)*(2_Girdiler!$I$21-2_Girdiler!$H$21)/(2_Girdiler!$I$20-2_Girdiler!$H$20),INDEX(2_Girdiler!$B$21:$I$21,G8837)+(F8837-INDEX(2_Girdiler!$B$20:$I$20,G8837))*(INDEX(2_Girdiler!$B$21:$I$21,G8837+1)-INDEX(2_Girdiler!$B$21:$I$21,G8837))/(INDEX(2_Girdiler!$B$20:$I$20,G8837+1)-INDEX(2_Girdiler!$B$20:$I$20,G8837)))</f>
        <v>4.1480577637327</v>
      </c>
      <c r="I8837" s="16" t="n">
        <f aca="false">H8837/2_Girdiler!$B$17</f>
        <v>1.66188211688009</v>
      </c>
      <c r="J8837" s="16" t="n">
        <f aca="false">D8837+I8837</f>
        <v>10.9720780104021</v>
      </c>
    </row>
    <row r="8838" customFormat="false" ht="15" hidden="false" customHeight="false" outlineLevel="0" collapsed="false">
      <c r="A8838" s="0" t="n">
        <v>8826</v>
      </c>
      <c r="B8838" s="7" t="n">
        <v>0.273801</v>
      </c>
      <c r="C8838" s="7" t="n">
        <v>0.990725</v>
      </c>
      <c r="D8838" s="16" t="n">
        <f aca="false">LOGINV(B8838,$B$7,$C$7)</f>
        <v>9.68524326036765</v>
      </c>
      <c r="E8838" s="16" t="n">
        <f aca="false">LOGINV(C8838,$B$8,$C$8)</f>
        <v>499.210734014508</v>
      </c>
      <c r="F8838" s="16" t="n">
        <f aca="false">$B$5/100*E8838*2_Girdiler!$B$14*2_Girdiler!$B$15*2_Girdiler!$B$16</f>
        <v>12.560142067805</v>
      </c>
      <c r="G8838" s="16" t="n">
        <f aca="false">MIN(MATCH(F8838,2_Girdiler!$B$20:$I$20,1),7)</f>
        <v>3</v>
      </c>
      <c r="H8838" s="16" t="n">
        <f aca="false">IF(F8838&gt;=40,2_Girdiler!$I$21+(F8838-40)*(2_Girdiler!$I$21-2_Girdiler!$H$21)/(2_Girdiler!$I$20-2_Girdiler!$H$20),INDEX(2_Girdiler!$B$21:$I$21,G8838)+(F8838-INDEX(2_Girdiler!$B$20:$I$20,G8838))*(INDEX(2_Girdiler!$B$21:$I$21,G8838+1)-INDEX(2_Girdiler!$B$21:$I$21,G8838))/(INDEX(2_Girdiler!$B$20:$I$20,G8838+1)-INDEX(2_Girdiler!$B$20:$I$20,G8838)))</f>
        <v>21.3041278610245</v>
      </c>
      <c r="I8838" s="16" t="n">
        <f aca="false">H8838/2_Girdiler!$B$17</f>
        <v>8.53530763662841</v>
      </c>
      <c r="J8838" s="16" t="n">
        <f aca="false">D8838+I8838</f>
        <v>18.2205508969961</v>
      </c>
    </row>
    <row r="8839" customFormat="false" ht="15" hidden="false" customHeight="false" outlineLevel="0" collapsed="false">
      <c r="A8839" s="0" t="n">
        <v>8827</v>
      </c>
      <c r="B8839" s="7" t="n">
        <v>0.517649</v>
      </c>
      <c r="C8839" s="7" t="n">
        <v>0.266238</v>
      </c>
      <c r="D8839" s="16" t="n">
        <f aca="false">LOGINV(B8839,$B$7,$C$7)</f>
        <v>13.8802523608226</v>
      </c>
      <c r="E8839" s="16" t="n">
        <f aca="false">LOGINV(C8839,$B$8,$C$8)</f>
        <v>72.9874926073415</v>
      </c>
      <c r="F8839" s="16" t="n">
        <f aca="false">$B$5/100*E8839*2_Girdiler!$B$14*2_Girdiler!$B$15*2_Girdiler!$B$16</f>
        <v>1.83636531400071</v>
      </c>
      <c r="G8839" s="16" t="n">
        <f aca="false">MIN(MATCH(F8839,2_Girdiler!$B$20:$I$20,1),7)</f>
        <v>1</v>
      </c>
      <c r="H8839" s="16" t="n">
        <f aca="false">IF(F8839&gt;=40,2_Girdiler!$I$21+(F8839-40)*(2_Girdiler!$I$21-2_Girdiler!$H$21)/(2_Girdiler!$I$20-2_Girdiler!$H$20),INDEX(2_Girdiler!$B$21:$I$21,G8839)+(F8839-INDEX(2_Girdiler!$B$20:$I$20,G8839))*(INDEX(2_Girdiler!$B$21:$I$21,G8839+1)-INDEX(2_Girdiler!$B$21:$I$21,G8839))/(INDEX(2_Girdiler!$B$20:$I$20,G8839+1)-INDEX(2_Girdiler!$B$20:$I$20,G8839)))</f>
        <v>4.04000369080157</v>
      </c>
      <c r="I8839" s="16" t="n">
        <f aca="false">H8839/2_Girdiler!$B$17</f>
        <v>1.61859122227627</v>
      </c>
      <c r="J8839" s="16" t="n">
        <f aca="false">D8839+I8839</f>
        <v>15.4988435830989</v>
      </c>
    </row>
    <row r="8840" customFormat="false" ht="15" hidden="false" customHeight="false" outlineLevel="0" collapsed="false">
      <c r="A8840" s="0" t="n">
        <v>8828</v>
      </c>
      <c r="B8840" s="7" t="n">
        <v>0.408089</v>
      </c>
      <c r="C8840" s="7" t="n">
        <v>0.441955</v>
      </c>
      <c r="D8840" s="16" t="n">
        <f aca="false">LOGINV(B8840,$B$7,$C$7)</f>
        <v>11.8962689939296</v>
      </c>
      <c r="E8840" s="16" t="n">
        <f aca="false">LOGINV(C8840,$B$8,$C$8)</f>
        <v>99.3825728993933</v>
      </c>
      <c r="F8840" s="16" t="n">
        <f aca="false">$B$5/100*E8840*2_Girdiler!$B$14*2_Girdiler!$B$15*2_Girdiler!$B$16</f>
        <v>2.50046553414873</v>
      </c>
      <c r="G8840" s="16" t="n">
        <f aca="false">MIN(MATCH(F8840,2_Girdiler!$B$20:$I$20,1),7)</f>
        <v>1</v>
      </c>
      <c r="H8840" s="16" t="n">
        <f aca="false">IF(F8840&gt;=40,2_Girdiler!$I$21+(F8840-40)*(2_Girdiler!$I$21-2_Girdiler!$H$21)/(2_Girdiler!$I$20-2_Girdiler!$H$20),INDEX(2_Girdiler!$B$21:$I$21,G8840)+(F8840-INDEX(2_Girdiler!$B$20:$I$20,G8840))*(INDEX(2_Girdiler!$B$21:$I$21,G8840+1)-INDEX(2_Girdiler!$B$21:$I$21,G8840))/(INDEX(2_Girdiler!$B$20:$I$20,G8840+1)-INDEX(2_Girdiler!$B$20:$I$20,G8840)))</f>
        <v>5.50102417512722</v>
      </c>
      <c r="I8840" s="16" t="n">
        <f aca="false">H8840/2_Girdiler!$B$17</f>
        <v>2.20393596759905</v>
      </c>
      <c r="J8840" s="16" t="n">
        <f aca="false">D8840+I8840</f>
        <v>14.1002049615287</v>
      </c>
    </row>
    <row r="8841" customFormat="false" ht="15" hidden="false" customHeight="false" outlineLevel="0" collapsed="false">
      <c r="A8841" s="0" t="n">
        <v>8829</v>
      </c>
      <c r="B8841" s="7" t="n">
        <v>0.287744</v>
      </c>
      <c r="C8841" s="7" t="n">
        <v>0.348911</v>
      </c>
      <c r="D8841" s="16" t="n">
        <f aca="false">LOGINV(B8841,$B$7,$C$7)</f>
        <v>9.91117587818475</v>
      </c>
      <c r="E8841" s="16" t="n">
        <f aca="false">LOGINV(C8841,$B$8,$C$8)</f>
        <v>84.9961392659033</v>
      </c>
      <c r="F8841" s="16" t="n">
        <f aca="false">$B$5/100*E8841*2_Girdiler!$B$14*2_Girdiler!$B$15*2_Girdiler!$B$16</f>
        <v>2.13850286393013</v>
      </c>
      <c r="G8841" s="16" t="n">
        <f aca="false">MIN(MATCH(F8841,2_Girdiler!$B$20:$I$20,1),7)</f>
        <v>1</v>
      </c>
      <c r="H8841" s="16" t="n">
        <f aca="false">IF(F8841&gt;=40,2_Girdiler!$I$21+(F8841-40)*(2_Girdiler!$I$21-2_Girdiler!$H$21)/(2_Girdiler!$I$20-2_Girdiler!$H$20),INDEX(2_Girdiler!$B$21:$I$21,G8841)+(F8841-INDEX(2_Girdiler!$B$20:$I$20,G8841))*(INDEX(2_Girdiler!$B$21:$I$21,G8841+1)-INDEX(2_Girdiler!$B$21:$I$21,G8841))/(INDEX(2_Girdiler!$B$20:$I$20,G8841+1)-INDEX(2_Girdiler!$B$20:$I$20,G8841)))</f>
        <v>4.70470630064628</v>
      </c>
      <c r="I8841" s="16" t="n">
        <f aca="false">H8841/2_Girdiler!$B$17</f>
        <v>1.88489835763072</v>
      </c>
      <c r="J8841" s="16" t="n">
        <f aca="false">D8841+I8841</f>
        <v>11.7960742358155</v>
      </c>
    </row>
    <row r="8842" customFormat="false" ht="15" hidden="false" customHeight="false" outlineLevel="0" collapsed="false">
      <c r="A8842" s="0" t="n">
        <v>8830</v>
      </c>
      <c r="B8842" s="7" t="n">
        <v>0.464479</v>
      </c>
      <c r="C8842" s="7" t="n">
        <v>0.023818</v>
      </c>
      <c r="D8842" s="16" t="n">
        <f aca="false">LOGINV(B8842,$B$7,$C$7)</f>
        <v>12.8855237666013</v>
      </c>
      <c r="E8842" s="16" t="n">
        <f aca="false">LOGINV(C8842,$B$8,$C$8)</f>
        <v>30.4093753931878</v>
      </c>
      <c r="F8842" s="16" t="n">
        <f aca="false">$B$5/100*E8842*2_Girdiler!$B$14*2_Girdiler!$B$15*2_Girdiler!$B$16</f>
        <v>0.765099884892606</v>
      </c>
      <c r="G8842" s="16" t="n">
        <f aca="false">MIN(MATCH(F8842,2_Girdiler!$B$20:$I$20,1),7)</f>
        <v>1</v>
      </c>
      <c r="H8842" s="16" t="n">
        <f aca="false">IF(F8842&gt;=40,2_Girdiler!$I$21+(F8842-40)*(2_Girdiler!$I$21-2_Girdiler!$H$21)/(2_Girdiler!$I$20-2_Girdiler!$H$20),INDEX(2_Girdiler!$B$21:$I$21,G8842)+(F8842-INDEX(2_Girdiler!$B$20:$I$20,G8842))*(INDEX(2_Girdiler!$B$21:$I$21,G8842+1)-INDEX(2_Girdiler!$B$21:$I$21,G8842))/(INDEX(2_Girdiler!$B$20:$I$20,G8842+1)-INDEX(2_Girdiler!$B$20:$I$20,G8842)))</f>
        <v>1.68321974676373</v>
      </c>
      <c r="I8842" s="16" t="n">
        <f aca="false">H8842/2_Girdiler!$B$17</f>
        <v>0.674366885722649</v>
      </c>
      <c r="J8842" s="16" t="n">
        <f aca="false">D8842+I8842</f>
        <v>13.5598906523239</v>
      </c>
    </row>
    <row r="8843" customFormat="false" ht="15" hidden="false" customHeight="false" outlineLevel="0" collapsed="false">
      <c r="A8843" s="0" t="n">
        <v>8831</v>
      </c>
      <c r="B8843" s="7" t="n">
        <v>0.602733</v>
      </c>
      <c r="C8843" s="7" t="n">
        <v>0.111252</v>
      </c>
      <c r="D8843" s="16" t="n">
        <f aca="false">LOGINV(B8843,$B$7,$C$7)</f>
        <v>15.6576922232915</v>
      </c>
      <c r="E8843" s="16" t="n">
        <f aca="false">LOGINV(C8843,$B$8,$C$8)</f>
        <v>49.6891064469926</v>
      </c>
      <c r="F8843" s="16" t="n">
        <f aca="false">$B$5/100*E8843*2_Girdiler!$B$14*2_Girdiler!$B$15*2_Girdiler!$B$16</f>
        <v>1.25017791820633</v>
      </c>
      <c r="G8843" s="16" t="n">
        <f aca="false">MIN(MATCH(F8843,2_Girdiler!$B$20:$I$20,1),7)</f>
        <v>1</v>
      </c>
      <c r="H8843" s="16" t="n">
        <f aca="false">IF(F8843&gt;=40,2_Girdiler!$I$21+(F8843-40)*(2_Girdiler!$I$21-2_Girdiler!$H$21)/(2_Girdiler!$I$20-2_Girdiler!$H$20),INDEX(2_Girdiler!$B$21:$I$21,G8843)+(F8843-INDEX(2_Girdiler!$B$20:$I$20,G8843))*(INDEX(2_Girdiler!$B$21:$I$21,G8843+1)-INDEX(2_Girdiler!$B$21:$I$21,G8843))/(INDEX(2_Girdiler!$B$20:$I$20,G8843+1)-INDEX(2_Girdiler!$B$20:$I$20,G8843)))</f>
        <v>2.75039142005393</v>
      </c>
      <c r="I8843" s="16" t="n">
        <f aca="false">H8843/2_Girdiler!$B$17</f>
        <v>1.10191963944469</v>
      </c>
      <c r="J8843" s="16" t="n">
        <f aca="false">D8843+I8843</f>
        <v>16.7596118627362</v>
      </c>
    </row>
    <row r="8844" customFormat="false" ht="15" hidden="false" customHeight="false" outlineLevel="0" collapsed="false">
      <c r="A8844" s="0" t="n">
        <v>8832</v>
      </c>
      <c r="B8844" s="7" t="n">
        <v>0.945797</v>
      </c>
      <c r="C8844" s="7" t="n">
        <v>0.710786</v>
      </c>
      <c r="D8844" s="16" t="n">
        <f aca="false">LOGINV(B8844,$B$7,$C$7)</f>
        <v>33.1369662485429</v>
      </c>
      <c r="E8844" s="16" t="n">
        <f aca="false">LOGINV(C8844,$B$8,$C$8)</f>
        <v>156.322636719091</v>
      </c>
      <c r="F8844" s="16" t="n">
        <f aca="false">$B$5/100*E8844*2_Girdiler!$B$14*2_Girdiler!$B$15*2_Girdiler!$B$16</f>
        <v>3.93307753985233</v>
      </c>
      <c r="G8844" s="16" t="n">
        <f aca="false">MIN(MATCH(F8844,2_Girdiler!$B$20:$I$20,1),7)</f>
        <v>1</v>
      </c>
      <c r="H8844" s="16" t="n">
        <f aca="false">IF(F8844&gt;=40,2_Girdiler!$I$21+(F8844-40)*(2_Girdiler!$I$21-2_Girdiler!$H$21)/(2_Girdiler!$I$20-2_Girdiler!$H$20),INDEX(2_Girdiler!$B$21:$I$21,G8844)+(F8844-INDEX(2_Girdiler!$B$20:$I$20,G8844))*(INDEX(2_Girdiler!$B$21:$I$21,G8844+1)-INDEX(2_Girdiler!$B$21:$I$21,G8844))/(INDEX(2_Girdiler!$B$20:$I$20,G8844+1)-INDEX(2_Girdiler!$B$20:$I$20,G8844)))</f>
        <v>8.65277058767512</v>
      </c>
      <c r="I8844" s="16" t="n">
        <f aca="false">H8844/2_Girdiler!$B$17</f>
        <v>3.46665488288266</v>
      </c>
      <c r="J8844" s="16" t="n">
        <f aca="false">D8844+I8844</f>
        <v>36.6036211314256</v>
      </c>
    </row>
    <row r="8845" customFormat="false" ht="15" hidden="false" customHeight="false" outlineLevel="0" collapsed="false">
      <c r="A8845" s="0" t="n">
        <v>8833</v>
      </c>
      <c r="B8845" s="7" t="n">
        <v>0.221821</v>
      </c>
      <c r="C8845" s="7" t="n">
        <v>0.058069</v>
      </c>
      <c r="D8845" s="16" t="n">
        <f aca="false">LOGINV(B8845,$B$7,$C$7)</f>
        <v>8.83569233586294</v>
      </c>
      <c r="E8845" s="16" t="n">
        <f aca="false">LOGINV(C8845,$B$8,$C$8)</f>
        <v>39.607738471191</v>
      </c>
      <c r="F8845" s="16" t="n">
        <f aca="false">$B$5/100*E8845*2_Girdiler!$B$14*2_Girdiler!$B$15*2_Girdiler!$B$16</f>
        <v>0.996530699935165</v>
      </c>
      <c r="G8845" s="16" t="n">
        <f aca="false">MIN(MATCH(F8845,2_Girdiler!$B$20:$I$20,1),7)</f>
        <v>1</v>
      </c>
      <c r="H8845" s="16" t="n">
        <f aca="false">IF(F8845&gt;=40,2_Girdiler!$I$21+(F8845-40)*(2_Girdiler!$I$21-2_Girdiler!$H$21)/(2_Girdiler!$I$20-2_Girdiler!$H$20),INDEX(2_Girdiler!$B$21:$I$21,G8845)+(F8845-INDEX(2_Girdiler!$B$20:$I$20,G8845))*(INDEX(2_Girdiler!$B$21:$I$21,G8845+1)-INDEX(2_Girdiler!$B$21:$I$21,G8845))/(INDEX(2_Girdiler!$B$20:$I$20,G8845+1)-INDEX(2_Girdiler!$B$20:$I$20,G8845)))</f>
        <v>2.19236753985736</v>
      </c>
      <c r="I8845" s="16" t="n">
        <f aca="false">H8845/2_Girdiler!$B$17</f>
        <v>0.878352379750546</v>
      </c>
      <c r="J8845" s="16" t="n">
        <f aca="false">D8845+I8845</f>
        <v>9.71404471561349</v>
      </c>
    </row>
    <row r="8846" customFormat="false" ht="15" hidden="false" customHeight="false" outlineLevel="0" collapsed="false">
      <c r="A8846" s="0" t="n">
        <v>8834</v>
      </c>
      <c r="B8846" s="7" t="n">
        <v>0.037384</v>
      </c>
      <c r="C8846" s="7" t="n">
        <v>0.150098</v>
      </c>
      <c r="D8846" s="16" t="n">
        <f aca="false">LOGINV(B8846,$B$7,$C$7)</f>
        <v>5.01572182872356</v>
      </c>
      <c r="E8846" s="16" t="n">
        <f aca="false">LOGINV(C8846,$B$8,$C$8)</f>
        <v>55.9513522614399</v>
      </c>
      <c r="F8846" s="16" t="n">
        <f aca="false">$B$5/100*E8846*2_Girdiler!$B$14*2_Girdiler!$B$15*2_Girdiler!$B$16</f>
        <v>1.40773602289783</v>
      </c>
      <c r="G8846" s="16" t="n">
        <f aca="false">MIN(MATCH(F8846,2_Girdiler!$B$20:$I$20,1),7)</f>
        <v>1</v>
      </c>
      <c r="H8846" s="16" t="n">
        <f aca="false">IF(F8846&gt;=40,2_Girdiler!$I$21+(F8846-40)*(2_Girdiler!$I$21-2_Girdiler!$H$21)/(2_Girdiler!$I$20-2_Girdiler!$H$20),INDEX(2_Girdiler!$B$21:$I$21,G8846)+(F8846-INDEX(2_Girdiler!$B$20:$I$20,G8846))*(INDEX(2_Girdiler!$B$21:$I$21,G8846+1)-INDEX(2_Girdiler!$B$21:$I$21,G8846))/(INDEX(2_Girdiler!$B$20:$I$20,G8846+1)-INDEX(2_Girdiler!$B$20:$I$20,G8846)))</f>
        <v>3.09701925037522</v>
      </c>
      <c r="I8846" s="16" t="n">
        <f aca="false">H8846/2_Girdiler!$B$17</f>
        <v>1.24079296890033</v>
      </c>
      <c r="J8846" s="16" t="n">
        <f aca="false">D8846+I8846</f>
        <v>6.25651479762389</v>
      </c>
    </row>
    <row r="8847" customFormat="false" ht="15" hidden="false" customHeight="false" outlineLevel="0" collapsed="false">
      <c r="A8847" s="0" t="n">
        <v>8835</v>
      </c>
      <c r="B8847" s="7" t="n">
        <v>0.640278</v>
      </c>
      <c r="C8847" s="7" t="n">
        <v>0.369678</v>
      </c>
      <c r="D8847" s="16" t="n">
        <f aca="false">LOGINV(B8847,$B$7,$C$7)</f>
        <v>16.5439285628918</v>
      </c>
      <c r="E8847" s="16" t="n">
        <f aca="false">LOGINV(C8847,$B$8,$C$8)</f>
        <v>88.0995283664326</v>
      </c>
      <c r="F8847" s="16" t="n">
        <f aca="false">$B$5/100*E8847*2_Girdiler!$B$14*2_Girdiler!$B$15*2_Girdiler!$B$16</f>
        <v>2.21658413369944</v>
      </c>
      <c r="G8847" s="16" t="n">
        <f aca="false">MIN(MATCH(F8847,2_Girdiler!$B$20:$I$20,1),7)</f>
        <v>1</v>
      </c>
      <c r="H8847" s="16" t="n">
        <f aca="false">IF(F8847&gt;=40,2_Girdiler!$I$21+(F8847-40)*(2_Girdiler!$I$21-2_Girdiler!$H$21)/(2_Girdiler!$I$20-2_Girdiler!$H$20),INDEX(2_Girdiler!$B$21:$I$21,G8847)+(F8847-INDEX(2_Girdiler!$B$20:$I$20,G8847))*(INDEX(2_Girdiler!$B$21:$I$21,G8847+1)-INDEX(2_Girdiler!$B$21:$I$21,G8847))/(INDEX(2_Girdiler!$B$20:$I$20,G8847+1)-INDEX(2_Girdiler!$B$20:$I$20,G8847)))</f>
        <v>4.87648509413878</v>
      </c>
      <c r="I8847" s="16" t="n">
        <f aca="false">H8847/2_Girdiler!$B$17</f>
        <v>1.95371998963893</v>
      </c>
      <c r="J8847" s="16" t="n">
        <f aca="false">D8847+I8847</f>
        <v>18.4976485525307</v>
      </c>
    </row>
    <row r="8848" customFormat="false" ht="15" hidden="false" customHeight="false" outlineLevel="0" collapsed="false">
      <c r="A8848" s="0" t="n">
        <v>8836</v>
      </c>
      <c r="B8848" s="7" t="n">
        <v>0.962289</v>
      </c>
      <c r="C8848" s="7" t="n">
        <v>0.386391</v>
      </c>
      <c r="D8848" s="16" t="n">
        <f aca="false">LOGINV(B8848,$B$7,$C$7)</f>
        <v>36.4811476527932</v>
      </c>
      <c r="E8848" s="16" t="n">
        <f aca="false">LOGINV(C8848,$B$8,$C$8)</f>
        <v>90.6357576677803</v>
      </c>
      <c r="F8848" s="16" t="n">
        <f aca="false">$B$5/100*E8848*2_Girdiler!$B$14*2_Girdiler!$B$15*2_Girdiler!$B$16</f>
        <v>2.28039566292135</v>
      </c>
      <c r="G8848" s="16" t="n">
        <f aca="false">MIN(MATCH(F8848,2_Girdiler!$B$20:$I$20,1),7)</f>
        <v>1</v>
      </c>
      <c r="H8848" s="16" t="n">
        <f aca="false">IF(F8848&gt;=40,2_Girdiler!$I$21+(F8848-40)*(2_Girdiler!$I$21-2_Girdiler!$H$21)/(2_Girdiler!$I$20-2_Girdiler!$H$20),INDEX(2_Girdiler!$B$21:$I$21,G8848)+(F8848-INDEX(2_Girdiler!$B$20:$I$20,G8848))*(INDEX(2_Girdiler!$B$21:$I$21,G8848+1)-INDEX(2_Girdiler!$B$21:$I$21,G8848))/(INDEX(2_Girdiler!$B$20:$I$20,G8848+1)-INDEX(2_Girdiler!$B$20:$I$20,G8848)))</f>
        <v>5.01687045842697</v>
      </c>
      <c r="I8848" s="16" t="n">
        <f aca="false">H8848/2_Girdiler!$B$17</f>
        <v>2.00996412597235</v>
      </c>
      <c r="J8848" s="16" t="n">
        <f aca="false">D8848+I8848</f>
        <v>38.4911117787655</v>
      </c>
    </row>
    <row r="8849" customFormat="false" ht="15" hidden="false" customHeight="false" outlineLevel="0" collapsed="false">
      <c r="A8849" s="0" t="n">
        <v>8837</v>
      </c>
      <c r="B8849" s="7" t="n">
        <v>0.099837</v>
      </c>
      <c r="C8849" s="7" t="n">
        <v>0.292154</v>
      </c>
      <c r="D8849" s="16" t="n">
        <f aca="false">LOGINV(B8849,$B$7,$C$7)</f>
        <v>6.62562790088156</v>
      </c>
      <c r="E8849" s="16" t="n">
        <f aca="false">LOGINV(C8849,$B$8,$C$8)</f>
        <v>76.713226241092</v>
      </c>
      <c r="F8849" s="16" t="n">
        <f aca="false">$B$5/100*E8849*2_Girdiler!$B$14*2_Girdiler!$B$15*2_Girdiler!$B$16</f>
        <v>1.93010477222587</v>
      </c>
      <c r="G8849" s="16" t="n">
        <f aca="false">MIN(MATCH(F8849,2_Girdiler!$B$20:$I$20,1),7)</f>
        <v>1</v>
      </c>
      <c r="H8849" s="16" t="n">
        <f aca="false">IF(F8849&gt;=40,2_Girdiler!$I$21+(F8849-40)*(2_Girdiler!$I$21-2_Girdiler!$H$21)/(2_Girdiler!$I$20-2_Girdiler!$H$20),INDEX(2_Girdiler!$B$21:$I$21,G8849)+(F8849-INDEX(2_Girdiler!$B$20:$I$20,G8849))*(INDEX(2_Girdiler!$B$21:$I$21,G8849+1)-INDEX(2_Girdiler!$B$21:$I$21,G8849))/(INDEX(2_Girdiler!$B$20:$I$20,G8849+1)-INDEX(2_Girdiler!$B$20:$I$20,G8849)))</f>
        <v>4.24623049889692</v>
      </c>
      <c r="I8849" s="16" t="n">
        <f aca="false">H8849/2_Girdiler!$B$17</f>
        <v>1.70121414218627</v>
      </c>
      <c r="J8849" s="16" t="n">
        <f aca="false">D8849+I8849</f>
        <v>8.32684204306783</v>
      </c>
    </row>
    <row r="8850" customFormat="false" ht="15" hidden="false" customHeight="false" outlineLevel="0" collapsed="false">
      <c r="A8850" s="0" t="n">
        <v>8838</v>
      </c>
      <c r="B8850" s="7" t="n">
        <v>0.713049</v>
      </c>
      <c r="C8850" s="7" t="n">
        <v>0.645341</v>
      </c>
      <c r="D8850" s="16" t="n">
        <f aca="false">LOGINV(B8850,$B$7,$C$7)</f>
        <v>18.5270885408755</v>
      </c>
      <c r="E8850" s="16" t="n">
        <f aca="false">LOGINV(C8850,$B$8,$C$8)</f>
        <v>138.913790645224</v>
      </c>
      <c r="F8850" s="16" t="n">
        <f aca="false">$B$5/100*E8850*2_Girdiler!$B$14*2_Girdiler!$B$15*2_Girdiler!$B$16</f>
        <v>3.49507097263384</v>
      </c>
      <c r="G8850" s="16" t="n">
        <f aca="false">MIN(MATCH(F8850,2_Girdiler!$B$20:$I$20,1),7)</f>
        <v>1</v>
      </c>
      <c r="H8850" s="16" t="n">
        <f aca="false">IF(F8850&gt;=40,2_Girdiler!$I$21+(F8850-40)*(2_Girdiler!$I$21-2_Girdiler!$H$21)/(2_Girdiler!$I$20-2_Girdiler!$H$20),INDEX(2_Girdiler!$B$21:$I$21,G8850)+(F8850-INDEX(2_Girdiler!$B$20:$I$20,G8850))*(INDEX(2_Girdiler!$B$21:$I$21,G8850+1)-INDEX(2_Girdiler!$B$21:$I$21,G8850))/(INDEX(2_Girdiler!$B$20:$I$20,G8850+1)-INDEX(2_Girdiler!$B$20:$I$20,G8850)))</f>
        <v>7.68915613979444</v>
      </c>
      <c r="I8850" s="16" t="n">
        <f aca="false">H8850/2_Girdiler!$B$17</f>
        <v>3.08059140216123</v>
      </c>
      <c r="J8850" s="16" t="n">
        <f aca="false">D8850+I8850</f>
        <v>21.6076799430367</v>
      </c>
    </row>
    <row r="8851" customFormat="false" ht="15" hidden="false" customHeight="false" outlineLevel="0" collapsed="false">
      <c r="A8851" s="0" t="n">
        <v>8839</v>
      </c>
      <c r="B8851" s="7" t="n">
        <v>0.078406</v>
      </c>
      <c r="C8851" s="7" t="n">
        <v>0.075786</v>
      </c>
      <c r="D8851" s="16" t="n">
        <f aca="false">LOGINV(B8851,$B$7,$C$7)</f>
        <v>6.15085485976941</v>
      </c>
      <c r="E8851" s="16" t="n">
        <f aca="false">LOGINV(C8851,$B$8,$C$8)</f>
        <v>43.275277554707</v>
      </c>
      <c r="F8851" s="16" t="n">
        <f aca="false">$B$5/100*E8851*2_Girdiler!$B$14*2_Girdiler!$B$15*2_Girdiler!$B$16</f>
        <v>1.08880598327643</v>
      </c>
      <c r="G8851" s="16" t="n">
        <f aca="false">MIN(MATCH(F8851,2_Girdiler!$B$20:$I$20,1),7)</f>
        <v>1</v>
      </c>
      <c r="H8851" s="16" t="n">
        <f aca="false">IF(F8851&gt;=40,2_Girdiler!$I$21+(F8851-40)*(2_Girdiler!$I$21-2_Girdiler!$H$21)/(2_Girdiler!$I$20-2_Girdiler!$H$20),INDEX(2_Girdiler!$B$21:$I$21,G8851)+(F8851-INDEX(2_Girdiler!$B$20:$I$20,G8851))*(INDEX(2_Girdiler!$B$21:$I$21,G8851+1)-INDEX(2_Girdiler!$B$21:$I$21,G8851))/(INDEX(2_Girdiler!$B$20:$I$20,G8851+1)-INDEX(2_Girdiler!$B$20:$I$20,G8851)))</f>
        <v>2.39537316320814</v>
      </c>
      <c r="I8851" s="16" t="n">
        <f aca="false">H8851/2_Girdiler!$B$17</f>
        <v>0.959684760900699</v>
      </c>
      <c r="J8851" s="16" t="n">
        <f aca="false">D8851+I8851</f>
        <v>7.11053962067011</v>
      </c>
    </row>
    <row r="8852" customFormat="false" ht="15" hidden="false" customHeight="false" outlineLevel="0" collapsed="false">
      <c r="A8852" s="0" t="n">
        <v>8840</v>
      </c>
      <c r="B8852" s="7" t="n">
        <v>0.005072</v>
      </c>
      <c r="C8852" s="7" t="n">
        <v>0.153053</v>
      </c>
      <c r="D8852" s="16" t="n">
        <f aca="false">LOGINV(B8852,$B$7,$C$7)</f>
        <v>3.23099646927698</v>
      </c>
      <c r="E8852" s="16" t="n">
        <f aca="false">LOGINV(C8852,$B$8,$C$8)</f>
        <v>56.4077734098578</v>
      </c>
      <c r="F8852" s="16" t="n">
        <f aca="false">$B$5/100*E8852*2_Girdiler!$B$14*2_Girdiler!$B$15*2_Girdiler!$B$16</f>
        <v>1.41921957899202</v>
      </c>
      <c r="G8852" s="16" t="n">
        <f aca="false">MIN(MATCH(F8852,2_Girdiler!$B$20:$I$20,1),7)</f>
        <v>1</v>
      </c>
      <c r="H8852" s="16" t="n">
        <f aca="false">IF(F8852&gt;=40,2_Girdiler!$I$21+(F8852-40)*(2_Girdiler!$I$21-2_Girdiler!$H$21)/(2_Girdiler!$I$20-2_Girdiler!$H$20),INDEX(2_Girdiler!$B$21:$I$21,G8852)+(F8852-INDEX(2_Girdiler!$B$20:$I$20,G8852))*(INDEX(2_Girdiler!$B$21:$I$21,G8852+1)-INDEX(2_Girdiler!$B$21:$I$21,G8852))/(INDEX(2_Girdiler!$B$20:$I$20,G8852+1)-INDEX(2_Girdiler!$B$20:$I$20,G8852)))</f>
        <v>3.12228307378245</v>
      </c>
      <c r="I8852" s="16" t="n">
        <f aca="false">H8852/2_Girdiler!$B$17</f>
        <v>1.25091469302181</v>
      </c>
      <c r="J8852" s="16" t="n">
        <f aca="false">D8852+I8852</f>
        <v>4.48191116229879</v>
      </c>
    </row>
    <row r="8853" customFormat="false" ht="15" hidden="false" customHeight="false" outlineLevel="0" collapsed="false">
      <c r="A8853" s="0" t="n">
        <v>8841</v>
      </c>
      <c r="B8853" s="7" t="n">
        <v>0.237254</v>
      </c>
      <c r="C8853" s="7" t="n">
        <v>0.508925</v>
      </c>
      <c r="D8853" s="16" t="n">
        <f aca="false">LOGINV(B8853,$B$7,$C$7)</f>
        <v>9.08993581428109</v>
      </c>
      <c r="E8853" s="16" t="n">
        <f aca="false">LOGINV(C8853,$B$8,$C$8)</f>
        <v>110.793841899311</v>
      </c>
      <c r="F8853" s="16" t="n">
        <f aca="false">$B$5/100*E8853*2_Girdiler!$B$14*2_Girdiler!$B$15*2_Girdiler!$B$16</f>
        <v>2.78757306218666</v>
      </c>
      <c r="G8853" s="16" t="n">
        <f aca="false">MIN(MATCH(F8853,2_Girdiler!$B$20:$I$20,1),7)</f>
        <v>1</v>
      </c>
      <c r="H8853" s="16" t="n">
        <f aca="false">IF(F8853&gt;=40,2_Girdiler!$I$21+(F8853-40)*(2_Girdiler!$I$21-2_Girdiler!$H$21)/(2_Girdiler!$I$20-2_Girdiler!$H$20),INDEX(2_Girdiler!$B$21:$I$21,G8853)+(F8853-INDEX(2_Girdiler!$B$20:$I$20,G8853))*(INDEX(2_Girdiler!$B$21:$I$21,G8853+1)-INDEX(2_Girdiler!$B$21:$I$21,G8853))/(INDEX(2_Girdiler!$B$20:$I$20,G8853+1)-INDEX(2_Girdiler!$B$20:$I$20,G8853)))</f>
        <v>6.13266073681065</v>
      </c>
      <c r="I8853" s="16" t="n">
        <f aca="false">H8853/2_Girdiler!$B$17</f>
        <v>2.45699548750427</v>
      </c>
      <c r="J8853" s="16" t="n">
        <f aca="false">D8853+I8853</f>
        <v>11.5469313017854</v>
      </c>
    </row>
    <row r="8854" customFormat="false" ht="15" hidden="false" customHeight="false" outlineLevel="0" collapsed="false">
      <c r="A8854" s="0" t="n">
        <v>8842</v>
      </c>
      <c r="B8854" s="7" t="n">
        <v>0.156069</v>
      </c>
      <c r="C8854" s="7" t="n">
        <v>0.531918</v>
      </c>
      <c r="D8854" s="16" t="n">
        <f aca="false">LOGINV(B8854,$B$7,$C$7)</f>
        <v>7.70916717376963</v>
      </c>
      <c r="E8854" s="16" t="n">
        <f aca="false">LOGINV(C8854,$B$8,$C$8)</f>
        <v>114.99958721699</v>
      </c>
      <c r="F8854" s="16" t="n">
        <f aca="false">$B$5/100*E8854*2_Girdiler!$B$14*2_Girdiler!$B$15*2_Girdiler!$B$16</f>
        <v>2.89338961437946</v>
      </c>
      <c r="G8854" s="16" t="n">
        <f aca="false">MIN(MATCH(F8854,2_Girdiler!$B$20:$I$20,1),7)</f>
        <v>1</v>
      </c>
      <c r="H8854" s="16" t="n">
        <f aca="false">IF(F8854&gt;=40,2_Girdiler!$I$21+(F8854-40)*(2_Girdiler!$I$21-2_Girdiler!$H$21)/(2_Girdiler!$I$20-2_Girdiler!$H$20),INDEX(2_Girdiler!$B$21:$I$21,G8854)+(F8854-INDEX(2_Girdiler!$B$20:$I$20,G8854))*(INDEX(2_Girdiler!$B$21:$I$21,G8854+1)-INDEX(2_Girdiler!$B$21:$I$21,G8854))/(INDEX(2_Girdiler!$B$20:$I$20,G8854+1)-INDEX(2_Girdiler!$B$20:$I$20,G8854)))</f>
        <v>6.36545715163482</v>
      </c>
      <c r="I8854" s="16" t="n">
        <f aca="false">H8854/2_Girdiler!$B$17</f>
        <v>2.55026328190497</v>
      </c>
      <c r="J8854" s="16" t="n">
        <f aca="false">D8854+I8854</f>
        <v>10.2594304556746</v>
      </c>
    </row>
    <row r="8855" customFormat="false" ht="15" hidden="false" customHeight="false" outlineLevel="0" collapsed="false">
      <c r="A8855" s="0" t="n">
        <v>8843</v>
      </c>
      <c r="B8855" s="7" t="n">
        <v>0.921939</v>
      </c>
      <c r="C8855" s="7" t="n">
        <v>0.102858</v>
      </c>
      <c r="D8855" s="16" t="n">
        <f aca="false">LOGINV(B8855,$B$7,$C$7)</f>
        <v>29.854169362569</v>
      </c>
      <c r="E8855" s="16" t="n">
        <f aca="false">LOGINV(C8855,$B$8,$C$8)</f>
        <v>48.249807173427</v>
      </c>
      <c r="F8855" s="16" t="n">
        <f aca="false">$B$5/100*E8855*2_Girdiler!$B$14*2_Girdiler!$B$15*2_Girdiler!$B$16</f>
        <v>1.21396514848342</v>
      </c>
      <c r="G8855" s="16" t="n">
        <f aca="false">MIN(MATCH(F8855,2_Girdiler!$B$20:$I$20,1),7)</f>
        <v>1</v>
      </c>
      <c r="H8855" s="16" t="n">
        <f aca="false">IF(F8855&gt;=40,2_Girdiler!$I$21+(F8855-40)*(2_Girdiler!$I$21-2_Girdiler!$H$21)/(2_Girdiler!$I$20-2_Girdiler!$H$20),INDEX(2_Girdiler!$B$21:$I$21,G8855)+(F8855-INDEX(2_Girdiler!$B$20:$I$20,G8855))*(INDEX(2_Girdiler!$B$21:$I$21,G8855+1)-INDEX(2_Girdiler!$B$21:$I$21,G8855))/(INDEX(2_Girdiler!$B$20:$I$20,G8855+1)-INDEX(2_Girdiler!$B$20:$I$20,G8855)))</f>
        <v>2.67072332666353</v>
      </c>
      <c r="I8855" s="16" t="n">
        <f aca="false">H8855/2_Girdiler!$B$17</f>
        <v>1.07000133279789</v>
      </c>
      <c r="J8855" s="16" t="n">
        <f aca="false">D8855+I8855</f>
        <v>30.9241706953668</v>
      </c>
    </row>
    <row r="8856" customFormat="false" ht="15" hidden="false" customHeight="false" outlineLevel="0" collapsed="false">
      <c r="A8856" s="0" t="n">
        <v>8844</v>
      </c>
      <c r="B8856" s="7" t="n">
        <v>0.680547</v>
      </c>
      <c r="C8856" s="7" t="n">
        <v>0.395688</v>
      </c>
      <c r="D8856" s="16" t="n">
        <f aca="false">LOGINV(B8856,$B$7,$C$7)</f>
        <v>17.5903105313561</v>
      </c>
      <c r="E8856" s="16" t="n">
        <f aca="false">LOGINV(C8856,$B$8,$C$8)</f>
        <v>92.0635133900512</v>
      </c>
      <c r="F8856" s="16" t="n">
        <f aca="false">$B$5/100*E8856*2_Girdiler!$B$14*2_Girdiler!$B$15*2_Girdiler!$B$16</f>
        <v>2.31631799689369</v>
      </c>
      <c r="G8856" s="16" t="n">
        <f aca="false">MIN(MATCH(F8856,2_Girdiler!$B$20:$I$20,1),7)</f>
        <v>1</v>
      </c>
      <c r="H8856" s="16" t="n">
        <f aca="false">IF(F8856&gt;=40,2_Girdiler!$I$21+(F8856-40)*(2_Girdiler!$I$21-2_Girdiler!$H$21)/(2_Girdiler!$I$20-2_Girdiler!$H$20),INDEX(2_Girdiler!$B$21:$I$21,G8856)+(F8856-INDEX(2_Girdiler!$B$20:$I$20,G8856))*(INDEX(2_Girdiler!$B$21:$I$21,G8856+1)-INDEX(2_Girdiler!$B$21:$I$21,G8856))/(INDEX(2_Girdiler!$B$20:$I$20,G8856+1)-INDEX(2_Girdiler!$B$20:$I$20,G8856)))</f>
        <v>5.09589959316612</v>
      </c>
      <c r="I8856" s="16" t="n">
        <f aca="false">H8856/2_Girdiler!$B$17</f>
        <v>2.04162643956976</v>
      </c>
      <c r="J8856" s="16" t="n">
        <f aca="false">D8856+I8856</f>
        <v>19.6319369709259</v>
      </c>
    </row>
    <row r="8857" customFormat="false" ht="15" hidden="false" customHeight="false" outlineLevel="0" collapsed="false">
      <c r="A8857" s="0" t="n">
        <v>8845</v>
      </c>
      <c r="B8857" s="7" t="n">
        <v>0.108964</v>
      </c>
      <c r="C8857" s="7" t="n">
        <v>0.099554</v>
      </c>
      <c r="D8857" s="16" t="n">
        <f aca="false">LOGINV(B8857,$B$7,$C$7)</f>
        <v>6.81449347809373</v>
      </c>
      <c r="E8857" s="16" t="n">
        <f aca="false">LOGINV(C8857,$B$8,$C$8)</f>
        <v>47.6720113144698</v>
      </c>
      <c r="F8857" s="16" t="n">
        <f aca="false">$B$5/100*E8857*2_Girdiler!$B$14*2_Girdiler!$B$15*2_Girdiler!$B$16</f>
        <v>1.19942780467206</v>
      </c>
      <c r="G8857" s="16" t="n">
        <f aca="false">MIN(MATCH(F8857,2_Girdiler!$B$20:$I$20,1),7)</f>
        <v>1</v>
      </c>
      <c r="H8857" s="16" t="n">
        <f aca="false">IF(F8857&gt;=40,2_Girdiler!$I$21+(F8857-40)*(2_Girdiler!$I$21-2_Girdiler!$H$21)/(2_Girdiler!$I$20-2_Girdiler!$H$20),INDEX(2_Girdiler!$B$21:$I$21,G8857)+(F8857-INDEX(2_Girdiler!$B$20:$I$20,G8857))*(INDEX(2_Girdiler!$B$21:$I$21,G8857+1)-INDEX(2_Girdiler!$B$21:$I$21,G8857))/(INDEX(2_Girdiler!$B$20:$I$20,G8857+1)-INDEX(2_Girdiler!$B$20:$I$20,G8857)))</f>
        <v>2.63874117027853</v>
      </c>
      <c r="I8857" s="16" t="n">
        <f aca="false">H8857/2_Girdiler!$B$17</f>
        <v>1.05718796886159</v>
      </c>
      <c r="J8857" s="16" t="n">
        <f aca="false">D8857+I8857</f>
        <v>7.87168144695532</v>
      </c>
    </row>
    <row r="8858" customFormat="false" ht="15" hidden="false" customHeight="false" outlineLevel="0" collapsed="false">
      <c r="A8858" s="0" t="n">
        <v>8846</v>
      </c>
      <c r="B8858" s="7" t="n">
        <v>0.384604</v>
      </c>
      <c r="C8858" s="7" t="n">
        <v>0.999398</v>
      </c>
      <c r="D8858" s="16" t="n">
        <f aca="false">LOGINV(B8858,$B$7,$C$7)</f>
        <v>11.4989151382901</v>
      </c>
      <c r="E8858" s="16" t="n">
        <f aca="false">LOGINV(C8858,$B$8,$C$8)</f>
        <v>882.989558976245</v>
      </c>
      <c r="F8858" s="16" t="n">
        <f aca="false">$B$5/100*E8858*2_Girdiler!$B$14*2_Girdiler!$B$15*2_Girdiler!$B$16</f>
        <v>22.2160173038423</v>
      </c>
      <c r="G8858" s="16" t="n">
        <f aca="false">MIN(MATCH(F8858,2_Girdiler!$B$20:$I$20,1),7)</f>
        <v>5</v>
      </c>
      <c r="H8858" s="16" t="n">
        <f aca="false">IF(F8858&gt;=40,2_Girdiler!$I$21+(F8858-40)*(2_Girdiler!$I$21-2_Girdiler!$H$21)/(2_Girdiler!$I$20-2_Girdiler!$H$20),INDEX(2_Girdiler!$B$21:$I$21,G8858)+(F8858-INDEX(2_Girdiler!$B$20:$I$20,G8858))*(INDEX(2_Girdiler!$B$21:$I$21,G8858+1)-INDEX(2_Girdiler!$B$21:$I$21,G8858))/(INDEX(2_Girdiler!$B$20:$I$20,G8858+1)-INDEX(2_Girdiler!$B$20:$I$20,G8858)))</f>
        <v>26.6648051911527</v>
      </c>
      <c r="I8858" s="16" t="n">
        <f aca="false">H8858/2_Girdiler!$B$17</f>
        <v>10.6830149003016</v>
      </c>
      <c r="J8858" s="16" t="n">
        <f aca="false">D8858+I8858</f>
        <v>22.1819300385916</v>
      </c>
    </row>
    <row r="8859" customFormat="false" ht="15" hidden="false" customHeight="false" outlineLevel="0" collapsed="false">
      <c r="A8859" s="0" t="n">
        <v>8847</v>
      </c>
      <c r="B8859" s="7" t="n">
        <v>0.741775</v>
      </c>
      <c r="C8859" s="7" t="n">
        <v>0.693028</v>
      </c>
      <c r="D8859" s="16" t="n">
        <f aca="false">LOGINV(B8859,$B$7,$C$7)</f>
        <v>19.4424018875613</v>
      </c>
      <c r="E8859" s="16" t="n">
        <f aca="false">LOGINV(C8859,$B$8,$C$8)</f>
        <v>151.23768082274</v>
      </c>
      <c r="F8859" s="16" t="n">
        <f aca="false">$B$5/100*E8859*2_Girdiler!$B$14*2_Girdiler!$B$15*2_Girdiler!$B$16</f>
        <v>3.80514004950014</v>
      </c>
      <c r="G8859" s="16" t="n">
        <f aca="false">MIN(MATCH(F8859,2_Girdiler!$B$20:$I$20,1),7)</f>
        <v>1</v>
      </c>
      <c r="H8859" s="16" t="n">
        <f aca="false">IF(F8859&gt;=40,2_Girdiler!$I$21+(F8859-40)*(2_Girdiler!$I$21-2_Girdiler!$H$21)/(2_Girdiler!$I$20-2_Girdiler!$H$20),INDEX(2_Girdiler!$B$21:$I$21,G8859)+(F8859-INDEX(2_Girdiler!$B$20:$I$20,G8859))*(INDEX(2_Girdiler!$B$21:$I$21,G8859+1)-INDEX(2_Girdiler!$B$21:$I$21,G8859))/(INDEX(2_Girdiler!$B$20:$I$20,G8859+1)-INDEX(2_Girdiler!$B$20:$I$20,G8859)))</f>
        <v>8.37130810890031</v>
      </c>
      <c r="I8859" s="16" t="n">
        <f aca="false">H8859/2_Girdiler!$B$17</f>
        <v>3.35388946670685</v>
      </c>
      <c r="J8859" s="16" t="n">
        <f aca="false">D8859+I8859</f>
        <v>22.7962913542682</v>
      </c>
    </row>
    <row r="8860" customFormat="false" ht="15" hidden="false" customHeight="false" outlineLevel="0" collapsed="false">
      <c r="A8860" s="0" t="n">
        <v>8848</v>
      </c>
      <c r="B8860" s="7" t="n">
        <v>0.236574</v>
      </c>
      <c r="C8860" s="7" t="n">
        <v>0.578132</v>
      </c>
      <c r="D8860" s="16" t="n">
        <f aca="false">LOGINV(B8860,$B$7,$C$7)</f>
        <v>9.07878094940575</v>
      </c>
      <c r="E8860" s="16" t="n">
        <f aca="false">LOGINV(C8860,$B$8,$C$8)</f>
        <v>124.02313105037</v>
      </c>
      <c r="F8860" s="16" t="n">
        <f aca="false">$B$5/100*E8860*2_Girdiler!$B$14*2_Girdiler!$B$15*2_Girdiler!$B$16</f>
        <v>3.12042197722731</v>
      </c>
      <c r="G8860" s="16" t="n">
        <f aca="false">MIN(MATCH(F8860,2_Girdiler!$B$20:$I$20,1),7)</f>
        <v>1</v>
      </c>
      <c r="H8860" s="16" t="n">
        <f aca="false">IF(F8860&gt;=40,2_Girdiler!$I$21+(F8860-40)*(2_Girdiler!$I$21-2_Girdiler!$H$21)/(2_Girdiler!$I$20-2_Girdiler!$H$20),INDEX(2_Girdiler!$B$21:$I$21,G8860)+(F8860-INDEX(2_Girdiler!$B$20:$I$20,G8860))*(INDEX(2_Girdiler!$B$21:$I$21,G8860+1)-INDEX(2_Girdiler!$B$21:$I$21,G8860))/(INDEX(2_Girdiler!$B$20:$I$20,G8860+1)-INDEX(2_Girdiler!$B$20:$I$20,G8860)))</f>
        <v>6.86492834990008</v>
      </c>
      <c r="I8860" s="16" t="n">
        <f aca="false">H8860/2_Girdiler!$B$17</f>
        <v>2.75037193505612</v>
      </c>
      <c r="J8860" s="16" t="n">
        <f aca="false">D8860+I8860</f>
        <v>11.8291528844619</v>
      </c>
    </row>
    <row r="8861" customFormat="false" ht="15" hidden="false" customHeight="false" outlineLevel="0" collapsed="false">
      <c r="A8861" s="0" t="n">
        <v>8849</v>
      </c>
      <c r="B8861" s="7" t="n">
        <v>0.055811</v>
      </c>
      <c r="C8861" s="7" t="n">
        <v>0.63803</v>
      </c>
      <c r="D8861" s="16" t="n">
        <f aca="false">LOGINV(B8861,$B$7,$C$7)</f>
        <v>5.5789878483126</v>
      </c>
      <c r="E8861" s="16" t="n">
        <f aca="false">LOGINV(C8861,$B$8,$C$8)</f>
        <v>137.169638101711</v>
      </c>
      <c r="F8861" s="16" t="n">
        <f aca="false">$B$5/100*E8861*2_Girdiler!$B$14*2_Girdiler!$B$15*2_Girdiler!$B$16</f>
        <v>3.45118809463905</v>
      </c>
      <c r="G8861" s="16" t="n">
        <f aca="false">MIN(MATCH(F8861,2_Girdiler!$B$20:$I$20,1),7)</f>
        <v>1</v>
      </c>
      <c r="H8861" s="16" t="n">
        <f aca="false">IF(F8861&gt;=40,2_Girdiler!$I$21+(F8861-40)*(2_Girdiler!$I$21-2_Girdiler!$H$21)/(2_Girdiler!$I$20-2_Girdiler!$H$20),INDEX(2_Girdiler!$B$21:$I$21,G8861)+(F8861-INDEX(2_Girdiler!$B$20:$I$20,G8861))*(INDEX(2_Girdiler!$B$21:$I$21,G8861+1)-INDEX(2_Girdiler!$B$21:$I$21,G8861))/(INDEX(2_Girdiler!$B$20:$I$20,G8861+1)-INDEX(2_Girdiler!$B$20:$I$20,G8861)))</f>
        <v>7.59261380820591</v>
      </c>
      <c r="I8861" s="16" t="n">
        <f aca="false">H8861/2_Girdiler!$B$17</f>
        <v>3.04191258341583</v>
      </c>
      <c r="J8861" s="16" t="n">
        <f aca="false">D8861+I8861</f>
        <v>8.62090043172843</v>
      </c>
    </row>
    <row r="8862" customFormat="false" ht="15" hidden="false" customHeight="false" outlineLevel="0" collapsed="false">
      <c r="A8862" s="0" t="n">
        <v>8850</v>
      </c>
      <c r="B8862" s="7" t="n">
        <v>0.571908</v>
      </c>
      <c r="C8862" s="7" t="n">
        <v>0.65215</v>
      </c>
      <c r="D8862" s="16" t="n">
        <f aca="false">LOGINV(B8862,$B$7,$C$7)</f>
        <v>14.9815548310373</v>
      </c>
      <c r="E8862" s="16" t="n">
        <f aca="false">LOGINV(C8862,$B$8,$C$8)</f>
        <v>140.569846694582</v>
      </c>
      <c r="F8862" s="16" t="n">
        <f aca="false">$B$5/100*E8862*2_Girdiler!$B$14*2_Girdiler!$B$15*2_Girdiler!$B$16</f>
        <v>3.53673734283567</v>
      </c>
      <c r="G8862" s="16" t="n">
        <f aca="false">MIN(MATCH(F8862,2_Girdiler!$B$20:$I$20,1),7)</f>
        <v>1</v>
      </c>
      <c r="H8862" s="16" t="n">
        <f aca="false">IF(F8862&gt;=40,2_Girdiler!$I$21+(F8862-40)*(2_Girdiler!$I$21-2_Girdiler!$H$21)/(2_Girdiler!$I$20-2_Girdiler!$H$20),INDEX(2_Girdiler!$B$21:$I$21,G8862)+(F8862-INDEX(2_Girdiler!$B$20:$I$20,G8862))*(INDEX(2_Girdiler!$B$21:$I$21,G8862+1)-INDEX(2_Girdiler!$B$21:$I$21,G8862))/(INDEX(2_Girdiler!$B$20:$I$20,G8862+1)-INDEX(2_Girdiler!$B$20:$I$20,G8862)))</f>
        <v>7.78082215423848</v>
      </c>
      <c r="I8862" s="16" t="n">
        <f aca="false">H8862/2_Girdiler!$B$17</f>
        <v>3.11731656820452</v>
      </c>
      <c r="J8862" s="16" t="n">
        <f aca="false">D8862+I8862</f>
        <v>18.0988713992419</v>
      </c>
    </row>
    <row r="8863" customFormat="false" ht="15" hidden="false" customHeight="false" outlineLevel="0" collapsed="false">
      <c r="A8863" s="0" t="n">
        <v>8851</v>
      </c>
      <c r="B8863" s="7" t="n">
        <v>0.585059</v>
      </c>
      <c r="C8863" s="7" t="n">
        <v>0.430982</v>
      </c>
      <c r="D8863" s="16" t="n">
        <f aca="false">LOGINV(B8863,$B$7,$C$7)</f>
        <v>15.2649448280532</v>
      </c>
      <c r="E8863" s="16" t="n">
        <f aca="false">LOGINV(C8863,$B$8,$C$8)</f>
        <v>97.6112761911164</v>
      </c>
      <c r="F8863" s="16" t="n">
        <f aca="false">$B$5/100*E8863*2_Girdiler!$B$14*2_Girdiler!$B$15*2_Girdiler!$B$16</f>
        <v>2.45589970896849</v>
      </c>
      <c r="G8863" s="16" t="n">
        <f aca="false">MIN(MATCH(F8863,2_Girdiler!$B$20:$I$20,1),7)</f>
        <v>1</v>
      </c>
      <c r="H8863" s="16" t="n">
        <f aca="false">IF(F8863&gt;=40,2_Girdiler!$I$21+(F8863-40)*(2_Girdiler!$I$21-2_Girdiler!$H$21)/(2_Girdiler!$I$20-2_Girdiler!$H$20),INDEX(2_Girdiler!$B$21:$I$21,G8863)+(F8863-INDEX(2_Girdiler!$B$20:$I$20,G8863))*(INDEX(2_Girdiler!$B$21:$I$21,G8863+1)-INDEX(2_Girdiler!$B$21:$I$21,G8863))/(INDEX(2_Girdiler!$B$20:$I$20,G8863+1)-INDEX(2_Girdiler!$B$20:$I$20,G8863)))</f>
        <v>5.40297935973068</v>
      </c>
      <c r="I8863" s="16" t="n">
        <f aca="false">H8863/2_Girdiler!$B$17</f>
        <v>2.16465519219979</v>
      </c>
      <c r="J8863" s="16" t="n">
        <f aca="false">D8863+I8863</f>
        <v>17.429600020253</v>
      </c>
    </row>
    <row r="8864" customFormat="false" ht="15" hidden="false" customHeight="false" outlineLevel="0" collapsed="false">
      <c r="A8864" s="0" t="n">
        <v>8852</v>
      </c>
      <c r="B8864" s="7" t="n">
        <v>0.434077</v>
      </c>
      <c r="C8864" s="7" t="n">
        <v>0.129442</v>
      </c>
      <c r="D8864" s="16" t="n">
        <f aca="false">LOGINV(B8864,$B$7,$C$7)</f>
        <v>12.3452269973437</v>
      </c>
      <c r="E8864" s="16" t="n">
        <f aca="false">LOGINV(C8864,$B$8,$C$8)</f>
        <v>52.690671886852</v>
      </c>
      <c r="F8864" s="16" t="n">
        <f aca="false">$B$5/100*E8864*2_Girdiler!$B$14*2_Girdiler!$B$15*2_Girdiler!$B$16</f>
        <v>1.3256973046732</v>
      </c>
      <c r="G8864" s="16" t="n">
        <f aca="false">MIN(MATCH(F8864,2_Girdiler!$B$20:$I$20,1),7)</f>
        <v>1</v>
      </c>
      <c r="H8864" s="16" t="n">
        <f aca="false">IF(F8864&gt;=40,2_Girdiler!$I$21+(F8864-40)*(2_Girdiler!$I$21-2_Girdiler!$H$21)/(2_Girdiler!$I$20-2_Girdiler!$H$20),INDEX(2_Girdiler!$B$21:$I$21,G8864)+(F8864-INDEX(2_Girdiler!$B$20:$I$20,G8864))*(INDEX(2_Girdiler!$B$21:$I$21,G8864+1)-INDEX(2_Girdiler!$B$21:$I$21,G8864))/(INDEX(2_Girdiler!$B$20:$I$20,G8864+1)-INDEX(2_Girdiler!$B$20:$I$20,G8864)))</f>
        <v>2.91653407028103</v>
      </c>
      <c r="I8864" s="16" t="n">
        <f aca="false">H8864/2_Girdiler!$B$17</f>
        <v>1.16848320123439</v>
      </c>
      <c r="J8864" s="16" t="n">
        <f aca="false">D8864+I8864</f>
        <v>13.5137101985781</v>
      </c>
    </row>
    <row r="8865" customFormat="false" ht="15" hidden="false" customHeight="false" outlineLevel="0" collapsed="false">
      <c r="A8865" s="0" t="n">
        <v>8853</v>
      </c>
      <c r="B8865" s="7" t="n">
        <v>0.449012</v>
      </c>
      <c r="C8865" s="7" t="n">
        <v>0.326132</v>
      </c>
      <c r="D8865" s="16" t="n">
        <f aca="false">LOGINV(B8865,$B$7,$C$7)</f>
        <v>12.6084191223329</v>
      </c>
      <c r="E8865" s="16" t="n">
        <f aca="false">LOGINV(C8865,$B$8,$C$8)</f>
        <v>81.6428605228577</v>
      </c>
      <c r="F8865" s="16" t="n">
        <f aca="false">$B$5/100*E8865*2_Girdiler!$B$14*2_Girdiler!$B$15*2_Girdiler!$B$16</f>
        <v>2.0541343707551</v>
      </c>
      <c r="G8865" s="16" t="n">
        <f aca="false">MIN(MATCH(F8865,2_Girdiler!$B$20:$I$20,1),7)</f>
        <v>1</v>
      </c>
      <c r="H8865" s="16" t="n">
        <f aca="false">IF(F8865&gt;=40,2_Girdiler!$I$21+(F8865-40)*(2_Girdiler!$I$21-2_Girdiler!$H$21)/(2_Girdiler!$I$20-2_Girdiler!$H$20),INDEX(2_Girdiler!$B$21:$I$21,G8865)+(F8865-INDEX(2_Girdiler!$B$20:$I$20,G8865))*(INDEX(2_Girdiler!$B$21:$I$21,G8865+1)-INDEX(2_Girdiler!$B$21:$I$21,G8865))/(INDEX(2_Girdiler!$B$20:$I$20,G8865+1)-INDEX(2_Girdiler!$B$20:$I$20,G8865)))</f>
        <v>4.51909561566122</v>
      </c>
      <c r="I8865" s="16" t="n">
        <f aca="false">H8865/2_Girdiler!$B$17</f>
        <v>1.81053510242837</v>
      </c>
      <c r="J8865" s="16" t="n">
        <f aca="false">D8865+I8865</f>
        <v>14.4189542247612</v>
      </c>
    </row>
    <row r="8866" customFormat="false" ht="15" hidden="false" customHeight="false" outlineLevel="0" collapsed="false">
      <c r="A8866" s="0" t="n">
        <v>8854</v>
      </c>
      <c r="B8866" s="7" t="n">
        <v>0.786764</v>
      </c>
      <c r="C8866" s="7" t="n">
        <v>0.306228</v>
      </c>
      <c r="D8866" s="16" t="n">
        <f aca="false">LOGINV(B8866,$B$7,$C$7)</f>
        <v>21.095686843859</v>
      </c>
      <c r="E8866" s="16" t="n">
        <f aca="false">LOGINV(C8866,$B$8,$C$8)</f>
        <v>78.7467999515427</v>
      </c>
      <c r="F8866" s="16" t="n">
        <f aca="false">$B$5/100*E8866*2_Girdiler!$B$14*2_Girdiler!$B$15*2_Girdiler!$B$16</f>
        <v>1.98126948678082</v>
      </c>
      <c r="G8866" s="16" t="n">
        <f aca="false">MIN(MATCH(F8866,2_Girdiler!$B$20:$I$20,1),7)</f>
        <v>1</v>
      </c>
      <c r="H8866" s="16" t="n">
        <f aca="false">IF(F8866&gt;=40,2_Girdiler!$I$21+(F8866-40)*(2_Girdiler!$I$21-2_Girdiler!$H$21)/(2_Girdiler!$I$20-2_Girdiler!$H$20),INDEX(2_Girdiler!$B$21:$I$21,G8866)+(F8866-INDEX(2_Girdiler!$B$20:$I$20,G8866))*(INDEX(2_Girdiler!$B$21:$I$21,G8866+1)-INDEX(2_Girdiler!$B$21:$I$21,G8866))/(INDEX(2_Girdiler!$B$20:$I$20,G8866+1)-INDEX(2_Girdiler!$B$20:$I$20,G8866)))</f>
        <v>4.35879287091779</v>
      </c>
      <c r="I8866" s="16" t="n">
        <f aca="false">H8866/2_Girdiler!$B$17</f>
        <v>1.7463112463613</v>
      </c>
      <c r="J8866" s="16" t="n">
        <f aca="false">D8866+I8866</f>
        <v>22.8419980902203</v>
      </c>
    </row>
    <row r="8867" customFormat="false" ht="15" hidden="false" customHeight="false" outlineLevel="0" collapsed="false">
      <c r="A8867" s="0" t="n">
        <v>8855</v>
      </c>
      <c r="B8867" s="7" t="n">
        <v>0.730433</v>
      </c>
      <c r="C8867" s="7" t="n">
        <v>0.496582</v>
      </c>
      <c r="D8867" s="16" t="n">
        <f aca="false">LOGINV(B8867,$B$7,$C$7)</f>
        <v>19.0699195884525</v>
      </c>
      <c r="E8867" s="16" t="n">
        <f aca="false">LOGINV(C8867,$B$8,$C$8)</f>
        <v>108.602952699988</v>
      </c>
      <c r="F8867" s="16" t="n">
        <f aca="false">$B$5/100*E8867*2_Girdiler!$B$14*2_Girdiler!$B$15*2_Girdiler!$B$16</f>
        <v>2.73245028993171</v>
      </c>
      <c r="G8867" s="16" t="n">
        <f aca="false">MIN(MATCH(F8867,2_Girdiler!$B$20:$I$20,1),7)</f>
        <v>1</v>
      </c>
      <c r="H8867" s="16" t="n">
        <f aca="false">IF(F8867&gt;=40,2_Girdiler!$I$21+(F8867-40)*(2_Girdiler!$I$21-2_Girdiler!$H$21)/(2_Girdiler!$I$20-2_Girdiler!$H$20),INDEX(2_Girdiler!$B$21:$I$21,G8867)+(F8867-INDEX(2_Girdiler!$B$20:$I$20,G8867))*(INDEX(2_Girdiler!$B$21:$I$21,G8867+1)-INDEX(2_Girdiler!$B$21:$I$21,G8867))/(INDEX(2_Girdiler!$B$20:$I$20,G8867+1)-INDEX(2_Girdiler!$B$20:$I$20,G8867)))</f>
        <v>6.01139063784975</v>
      </c>
      <c r="I8867" s="16" t="n">
        <f aca="false">H8867/2_Girdiler!$B$17</f>
        <v>2.40840971067698</v>
      </c>
      <c r="J8867" s="16" t="n">
        <f aca="false">D8867+I8867</f>
        <v>21.4783292991295</v>
      </c>
    </row>
    <row r="8868" customFormat="false" ht="15" hidden="false" customHeight="false" outlineLevel="0" collapsed="false">
      <c r="A8868" s="0" t="n">
        <v>8856</v>
      </c>
      <c r="B8868" s="7" t="n">
        <v>0.591448</v>
      </c>
      <c r="C8868" s="7" t="n">
        <v>0.486504</v>
      </c>
      <c r="D8868" s="16" t="n">
        <f aca="false">LOGINV(B8868,$B$7,$C$7)</f>
        <v>15.4052853098715</v>
      </c>
      <c r="E8868" s="16" t="n">
        <f aca="false">LOGINV(C8868,$B$8,$C$8)</f>
        <v>106.845942306065</v>
      </c>
      <c r="F8868" s="16" t="n">
        <f aca="false">$B$5/100*E8868*2_Girdiler!$B$14*2_Girdiler!$B$15*2_Girdiler!$B$16</f>
        <v>2.68824390842058</v>
      </c>
      <c r="G8868" s="16" t="n">
        <f aca="false">MIN(MATCH(F8868,2_Girdiler!$B$20:$I$20,1),7)</f>
        <v>1</v>
      </c>
      <c r="H8868" s="16" t="n">
        <f aca="false">IF(F8868&gt;=40,2_Girdiler!$I$21+(F8868-40)*(2_Girdiler!$I$21-2_Girdiler!$H$21)/(2_Girdiler!$I$20-2_Girdiler!$H$20),INDEX(2_Girdiler!$B$21:$I$21,G8868)+(F8868-INDEX(2_Girdiler!$B$20:$I$20,G8868))*(INDEX(2_Girdiler!$B$21:$I$21,G8868+1)-INDEX(2_Girdiler!$B$21:$I$21,G8868))/(INDEX(2_Girdiler!$B$20:$I$20,G8868+1)-INDEX(2_Girdiler!$B$20:$I$20,G8868)))</f>
        <v>5.91413659852528</v>
      </c>
      <c r="I8868" s="16" t="n">
        <f aca="false">H8868/2_Girdiler!$B$17</f>
        <v>2.3694457526143</v>
      </c>
      <c r="J8868" s="16" t="n">
        <f aca="false">D8868+I8868</f>
        <v>17.7747310624858</v>
      </c>
    </row>
    <row r="8869" customFormat="false" ht="15" hidden="false" customHeight="false" outlineLevel="0" collapsed="false">
      <c r="A8869" s="0" t="n">
        <v>8857</v>
      </c>
      <c r="B8869" s="7" t="n">
        <v>0.996111</v>
      </c>
      <c r="C8869" s="7" t="n">
        <v>0.723799</v>
      </c>
      <c r="D8869" s="16" t="n">
        <f aca="false">LOGINV(B8869,$B$7,$C$7)</f>
        <v>59.7012096888884</v>
      </c>
      <c r="E8869" s="16" t="n">
        <f aca="false">LOGINV(C8869,$B$8,$C$8)</f>
        <v>160.254367616054</v>
      </c>
      <c r="F8869" s="16" t="n">
        <f aca="false">$B$5/100*E8869*2_Girdiler!$B$14*2_Girdiler!$B$15*2_Girdiler!$B$16</f>
        <v>4.03199988921991</v>
      </c>
      <c r="G8869" s="16" t="n">
        <f aca="false">MIN(MATCH(F8869,2_Girdiler!$B$20:$I$20,1),7)</f>
        <v>1</v>
      </c>
      <c r="H8869" s="16" t="n">
        <f aca="false">IF(F8869&gt;=40,2_Girdiler!$I$21+(F8869-40)*(2_Girdiler!$I$21-2_Girdiler!$H$21)/(2_Girdiler!$I$20-2_Girdiler!$H$20),INDEX(2_Girdiler!$B$21:$I$21,G8869)+(F8869-INDEX(2_Girdiler!$B$20:$I$20,G8869))*(INDEX(2_Girdiler!$B$21:$I$21,G8869+1)-INDEX(2_Girdiler!$B$21:$I$21,G8869))/(INDEX(2_Girdiler!$B$20:$I$20,G8869+1)-INDEX(2_Girdiler!$B$20:$I$20,G8869)))</f>
        <v>8.8703997562838</v>
      </c>
      <c r="I8869" s="16" t="n">
        <f aca="false">H8869/2_Girdiler!$B$17</f>
        <v>3.55384605620344</v>
      </c>
      <c r="J8869" s="16" t="n">
        <f aca="false">D8869+I8869</f>
        <v>63.2550557450918</v>
      </c>
    </row>
    <row r="8870" customFormat="false" ht="15" hidden="false" customHeight="false" outlineLevel="0" collapsed="false">
      <c r="A8870" s="0" t="n">
        <v>8858</v>
      </c>
      <c r="B8870" s="7" t="n">
        <v>0.147074</v>
      </c>
      <c r="C8870" s="7" t="n">
        <v>0.265382</v>
      </c>
      <c r="D8870" s="16" t="n">
        <f aca="false">LOGINV(B8870,$B$7,$C$7)</f>
        <v>7.54625129452425</v>
      </c>
      <c r="E8870" s="16" t="n">
        <f aca="false">LOGINV(C8870,$B$8,$C$8)</f>
        <v>72.8646606663929</v>
      </c>
      <c r="F8870" s="16" t="n">
        <f aca="false">$B$5/100*E8870*2_Girdiler!$B$14*2_Girdiler!$B$15*2_Girdiler!$B$16</f>
        <v>1.83327486236644</v>
      </c>
      <c r="G8870" s="16" t="n">
        <f aca="false">MIN(MATCH(F8870,2_Girdiler!$B$20:$I$20,1),7)</f>
        <v>1</v>
      </c>
      <c r="H8870" s="16" t="n">
        <f aca="false">IF(F8870&gt;=40,2_Girdiler!$I$21+(F8870-40)*(2_Girdiler!$I$21-2_Girdiler!$H$21)/(2_Girdiler!$I$20-2_Girdiler!$H$20),INDEX(2_Girdiler!$B$21:$I$21,G8870)+(F8870-INDEX(2_Girdiler!$B$20:$I$20,G8870))*(INDEX(2_Girdiler!$B$21:$I$21,G8870+1)-INDEX(2_Girdiler!$B$21:$I$21,G8870))/(INDEX(2_Girdiler!$B$20:$I$20,G8870+1)-INDEX(2_Girdiler!$B$20:$I$20,G8870)))</f>
        <v>4.03320469720618</v>
      </c>
      <c r="I8870" s="16" t="n">
        <f aca="false">H8870/2_Girdiler!$B$17</f>
        <v>1.61586726650889</v>
      </c>
      <c r="J8870" s="16" t="n">
        <f aca="false">D8870+I8870</f>
        <v>9.16211856103314</v>
      </c>
    </row>
    <row r="8871" customFormat="false" ht="15" hidden="false" customHeight="false" outlineLevel="0" collapsed="false">
      <c r="A8871" s="0" t="n">
        <v>8859</v>
      </c>
      <c r="B8871" s="7" t="n">
        <v>0.199361</v>
      </c>
      <c r="C8871" s="7" t="n">
        <v>0.751632</v>
      </c>
      <c r="D8871" s="16" t="n">
        <f aca="false">LOGINV(B8871,$B$7,$C$7)</f>
        <v>8.46048804356083</v>
      </c>
      <c r="E8871" s="16" t="n">
        <f aca="false">LOGINV(C8871,$B$8,$C$8)</f>
        <v>169.344154388685</v>
      </c>
      <c r="F8871" s="16" t="n">
        <f aca="false">$B$5/100*E8871*2_Girdiler!$B$14*2_Girdiler!$B$15*2_Girdiler!$B$16</f>
        <v>4.26069892441931</v>
      </c>
      <c r="G8871" s="16" t="n">
        <f aca="false">MIN(MATCH(F8871,2_Girdiler!$B$20:$I$20,1),7)</f>
        <v>1</v>
      </c>
      <c r="H8871" s="16" t="n">
        <f aca="false">IF(F8871&gt;=40,2_Girdiler!$I$21+(F8871-40)*(2_Girdiler!$I$21-2_Girdiler!$H$21)/(2_Girdiler!$I$20-2_Girdiler!$H$20),INDEX(2_Girdiler!$B$21:$I$21,G8871)+(F8871-INDEX(2_Girdiler!$B$20:$I$20,G8871))*(INDEX(2_Girdiler!$B$21:$I$21,G8871+1)-INDEX(2_Girdiler!$B$21:$I$21,G8871))/(INDEX(2_Girdiler!$B$20:$I$20,G8871+1)-INDEX(2_Girdiler!$B$20:$I$20,G8871)))</f>
        <v>9.37353763372247</v>
      </c>
      <c r="I8871" s="16" t="n">
        <f aca="false">H8871/2_Girdiler!$B$17</f>
        <v>3.75542373145932</v>
      </c>
      <c r="J8871" s="16" t="n">
        <f aca="false">D8871+I8871</f>
        <v>12.2159117750202</v>
      </c>
    </row>
    <row r="8872" customFormat="false" ht="15" hidden="false" customHeight="false" outlineLevel="0" collapsed="false">
      <c r="A8872" s="0" t="n">
        <v>8860</v>
      </c>
      <c r="B8872" s="7" t="n">
        <v>0.753094</v>
      </c>
      <c r="C8872" s="7" t="n">
        <v>0.140556</v>
      </c>
      <c r="D8872" s="16" t="n">
        <f aca="false">LOGINV(B8872,$B$7,$C$7)</f>
        <v>19.830192334214</v>
      </c>
      <c r="E8872" s="16" t="n">
        <f aca="false">LOGINV(C8872,$B$8,$C$8)</f>
        <v>54.4614584682501</v>
      </c>
      <c r="F8872" s="16" t="n">
        <f aca="false">$B$5/100*E8872*2_Girdiler!$B$14*2_Girdiler!$B$15*2_Girdiler!$B$16</f>
        <v>1.37025029506117</v>
      </c>
      <c r="G8872" s="16" t="n">
        <f aca="false">MIN(MATCH(F8872,2_Girdiler!$B$20:$I$20,1),7)</f>
        <v>1</v>
      </c>
      <c r="H8872" s="16" t="n">
        <f aca="false">IF(F8872&gt;=40,2_Girdiler!$I$21+(F8872-40)*(2_Girdiler!$I$21-2_Girdiler!$H$21)/(2_Girdiler!$I$20-2_Girdiler!$H$20),INDEX(2_Girdiler!$B$21:$I$21,G8872)+(F8872-INDEX(2_Girdiler!$B$20:$I$20,G8872))*(INDEX(2_Girdiler!$B$21:$I$21,G8872+1)-INDEX(2_Girdiler!$B$21:$I$21,G8872))/(INDEX(2_Girdiler!$B$20:$I$20,G8872+1)-INDEX(2_Girdiler!$B$20:$I$20,G8872)))</f>
        <v>3.01455064913458</v>
      </c>
      <c r="I8872" s="16" t="n">
        <f aca="false">H8872/2_Girdiler!$B$17</f>
        <v>1.2077526639161</v>
      </c>
      <c r="J8872" s="16" t="n">
        <f aca="false">D8872+I8872</f>
        <v>21.0379449981301</v>
      </c>
    </row>
    <row r="8873" customFormat="false" ht="15" hidden="false" customHeight="false" outlineLevel="0" collapsed="false">
      <c r="A8873" s="0" t="n">
        <v>8861</v>
      </c>
      <c r="B8873" s="7" t="n">
        <v>0.634309</v>
      </c>
      <c r="C8873" s="7" t="n">
        <v>0.262508</v>
      </c>
      <c r="D8873" s="16" t="n">
        <f aca="false">LOGINV(B8873,$B$7,$C$7)</f>
        <v>16.3978231061048</v>
      </c>
      <c r="E8873" s="16" t="n">
        <f aca="false">LOGINV(C8873,$B$8,$C$8)</f>
        <v>72.452294296124</v>
      </c>
      <c r="F8873" s="16" t="n">
        <f aca="false">$B$5/100*E8873*2_Girdiler!$B$14*2_Girdiler!$B$15*2_Girdiler!$B$16</f>
        <v>1.82289972449048</v>
      </c>
      <c r="G8873" s="16" t="n">
        <f aca="false">MIN(MATCH(F8873,2_Girdiler!$B$20:$I$20,1),7)</f>
        <v>1</v>
      </c>
      <c r="H8873" s="16" t="n">
        <f aca="false">IF(F8873&gt;=40,2_Girdiler!$I$21+(F8873-40)*(2_Girdiler!$I$21-2_Girdiler!$H$21)/(2_Girdiler!$I$20-2_Girdiler!$H$20),INDEX(2_Girdiler!$B$21:$I$21,G8873)+(F8873-INDEX(2_Girdiler!$B$20:$I$20,G8873))*(INDEX(2_Girdiler!$B$21:$I$21,G8873+1)-INDEX(2_Girdiler!$B$21:$I$21,G8873))/(INDEX(2_Girdiler!$B$20:$I$20,G8873+1)-INDEX(2_Girdiler!$B$20:$I$20,G8873)))</f>
        <v>4.01037939387906</v>
      </c>
      <c r="I8873" s="16" t="n">
        <f aca="false">H8873/2_Girdiler!$B$17</f>
        <v>1.60672251357334</v>
      </c>
      <c r="J8873" s="16" t="n">
        <f aca="false">D8873+I8873</f>
        <v>18.0045456196781</v>
      </c>
    </row>
    <row r="8874" customFormat="false" ht="15" hidden="false" customHeight="false" outlineLevel="0" collapsed="false">
      <c r="A8874" s="0" t="n">
        <v>8862</v>
      </c>
      <c r="B8874" s="7" t="n">
        <v>0.693222</v>
      </c>
      <c r="C8874" s="7" t="n">
        <v>0.176299</v>
      </c>
      <c r="D8874" s="16" t="n">
        <f aca="false">LOGINV(B8874,$B$7,$C$7)</f>
        <v>17.9446002984424</v>
      </c>
      <c r="E8874" s="16" t="n">
        <f aca="false">LOGINV(C8874,$B$8,$C$8)</f>
        <v>59.9311822762245</v>
      </c>
      <c r="F8874" s="16" t="n">
        <f aca="false">$B$5/100*E8874*2_Girdiler!$B$14*2_Girdiler!$B$15*2_Girdiler!$B$16</f>
        <v>1.50786854606981</v>
      </c>
      <c r="G8874" s="16" t="n">
        <f aca="false">MIN(MATCH(F8874,2_Girdiler!$B$20:$I$20,1),7)</f>
        <v>1</v>
      </c>
      <c r="H8874" s="16" t="n">
        <f aca="false">IF(F8874&gt;=40,2_Girdiler!$I$21+(F8874-40)*(2_Girdiler!$I$21-2_Girdiler!$H$21)/(2_Girdiler!$I$20-2_Girdiler!$H$20),INDEX(2_Girdiler!$B$21:$I$21,G8874)+(F8874-INDEX(2_Girdiler!$B$20:$I$20,G8874))*(INDEX(2_Girdiler!$B$21:$I$21,G8874+1)-INDEX(2_Girdiler!$B$21:$I$21,G8874))/(INDEX(2_Girdiler!$B$20:$I$20,G8874+1)-INDEX(2_Girdiler!$B$20:$I$20,G8874)))</f>
        <v>3.31731080135358</v>
      </c>
      <c r="I8874" s="16" t="n">
        <f aca="false">H8874/2_Girdiler!$B$17</f>
        <v>1.32905080182435</v>
      </c>
      <c r="J8874" s="16" t="n">
        <f aca="false">D8874+I8874</f>
        <v>19.2736511002668</v>
      </c>
    </row>
    <row r="8875" customFormat="false" ht="15" hidden="false" customHeight="false" outlineLevel="0" collapsed="false">
      <c r="A8875" s="0" t="n">
        <v>8863</v>
      </c>
      <c r="B8875" s="7" t="n">
        <v>0.926026</v>
      </c>
      <c r="C8875" s="7" t="n">
        <v>0.746617</v>
      </c>
      <c r="D8875" s="16" t="n">
        <f aca="false">LOGINV(B8875,$B$7,$C$7)</f>
        <v>30.3336046483581</v>
      </c>
      <c r="E8875" s="16" t="n">
        <f aca="false">LOGINV(C8875,$B$8,$C$8)</f>
        <v>167.630933930172</v>
      </c>
      <c r="F8875" s="16" t="n">
        <f aca="false">$B$5/100*E8875*2_Girdiler!$B$14*2_Girdiler!$B$15*2_Girdiler!$B$16</f>
        <v>4.21759429768312</v>
      </c>
      <c r="G8875" s="16" t="n">
        <f aca="false">MIN(MATCH(F8875,2_Girdiler!$B$20:$I$20,1),7)</f>
        <v>1</v>
      </c>
      <c r="H8875" s="16" t="n">
        <f aca="false">IF(F8875&gt;=40,2_Girdiler!$I$21+(F8875-40)*(2_Girdiler!$I$21-2_Girdiler!$H$21)/(2_Girdiler!$I$20-2_Girdiler!$H$20),INDEX(2_Girdiler!$B$21:$I$21,G8875)+(F8875-INDEX(2_Girdiler!$B$20:$I$20,G8875))*(INDEX(2_Girdiler!$B$21:$I$21,G8875+1)-INDEX(2_Girdiler!$B$21:$I$21,G8875))/(INDEX(2_Girdiler!$B$20:$I$20,G8875+1)-INDEX(2_Girdiler!$B$20:$I$20,G8875)))</f>
        <v>9.27870745490288</v>
      </c>
      <c r="I8875" s="16" t="n">
        <f aca="false">H8875/2_Girdiler!$B$17</f>
        <v>3.71743087135532</v>
      </c>
      <c r="J8875" s="16" t="n">
        <f aca="false">D8875+I8875</f>
        <v>34.0510355197134</v>
      </c>
    </row>
    <row r="8876" customFormat="false" ht="15" hidden="false" customHeight="false" outlineLevel="0" collapsed="false">
      <c r="A8876" s="0" t="n">
        <v>8864</v>
      </c>
      <c r="B8876" s="7" t="n">
        <v>0.102136</v>
      </c>
      <c r="C8876" s="7" t="n">
        <v>0.218647</v>
      </c>
      <c r="D8876" s="16" t="n">
        <f aca="false">LOGINV(B8876,$B$7,$C$7)</f>
        <v>6.67383796665935</v>
      </c>
      <c r="E8876" s="16" t="n">
        <f aca="false">LOGINV(C8876,$B$8,$C$8)</f>
        <v>66.1432959248301</v>
      </c>
      <c r="F8876" s="16" t="n">
        <f aca="false">$B$5/100*E8876*2_Girdiler!$B$14*2_Girdiler!$B$15*2_Girdiler!$B$16</f>
        <v>1.66416532546872</v>
      </c>
      <c r="G8876" s="16" t="n">
        <f aca="false">MIN(MATCH(F8876,2_Girdiler!$B$20:$I$20,1),7)</f>
        <v>1</v>
      </c>
      <c r="H8876" s="16" t="n">
        <f aca="false">IF(F8876&gt;=40,2_Girdiler!$I$21+(F8876-40)*(2_Girdiler!$I$21-2_Girdiler!$H$21)/(2_Girdiler!$I$20-2_Girdiler!$H$20),INDEX(2_Girdiler!$B$21:$I$21,G8876)+(F8876-INDEX(2_Girdiler!$B$20:$I$20,G8876))*(INDEX(2_Girdiler!$B$21:$I$21,G8876+1)-INDEX(2_Girdiler!$B$21:$I$21,G8876))/(INDEX(2_Girdiler!$B$20:$I$20,G8876+1)-INDEX(2_Girdiler!$B$20:$I$20,G8876)))</f>
        <v>3.66116371603119</v>
      </c>
      <c r="I8876" s="16" t="n">
        <f aca="false">H8876/2_Girdiler!$B$17</f>
        <v>1.46681238623045</v>
      </c>
      <c r="J8876" s="16" t="n">
        <f aca="false">D8876+I8876</f>
        <v>8.14065035288979</v>
      </c>
    </row>
    <row r="8877" customFormat="false" ht="15" hidden="false" customHeight="false" outlineLevel="0" collapsed="false">
      <c r="A8877" s="0" t="n">
        <v>8865</v>
      </c>
      <c r="B8877" s="7" t="n">
        <v>0.502801</v>
      </c>
      <c r="C8877" s="7" t="n">
        <v>0.47292</v>
      </c>
      <c r="D8877" s="16" t="n">
        <f aca="false">LOGINV(B8877,$B$7,$C$7)</f>
        <v>13.5951562909863</v>
      </c>
      <c r="E8877" s="16" t="n">
        <f aca="false">LOGINV(C8877,$B$8,$C$8)</f>
        <v>104.520076283263</v>
      </c>
      <c r="F8877" s="16" t="n">
        <f aca="false">$B$5/100*E8877*2_Girdiler!$B$14*2_Girdiler!$B$15*2_Girdiler!$B$16</f>
        <v>2.62972511928689</v>
      </c>
      <c r="G8877" s="16" t="n">
        <f aca="false">MIN(MATCH(F8877,2_Girdiler!$B$20:$I$20,1),7)</f>
        <v>1</v>
      </c>
      <c r="H8877" s="16" t="n">
        <f aca="false">IF(F8877&gt;=40,2_Girdiler!$I$21+(F8877-40)*(2_Girdiler!$I$21-2_Girdiler!$H$21)/(2_Girdiler!$I$20-2_Girdiler!$H$20),INDEX(2_Girdiler!$B$21:$I$21,G8877)+(F8877-INDEX(2_Girdiler!$B$20:$I$20,G8877))*(INDEX(2_Girdiler!$B$21:$I$21,G8877+1)-INDEX(2_Girdiler!$B$21:$I$21,G8877))/(INDEX(2_Girdiler!$B$20:$I$20,G8877+1)-INDEX(2_Girdiler!$B$20:$I$20,G8877)))</f>
        <v>5.78539526243115</v>
      </c>
      <c r="I8877" s="16" t="n">
        <f aca="false">H8877/2_Girdiler!$B$17</f>
        <v>2.31786669167915</v>
      </c>
      <c r="J8877" s="16" t="n">
        <f aca="false">D8877+I8877</f>
        <v>15.9130229826654</v>
      </c>
    </row>
    <row r="8878" customFormat="false" ht="15" hidden="false" customHeight="false" outlineLevel="0" collapsed="false">
      <c r="A8878" s="0" t="n">
        <v>8866</v>
      </c>
      <c r="B8878" s="7" t="n">
        <v>0.269874</v>
      </c>
      <c r="C8878" s="7" t="n">
        <v>0.615073</v>
      </c>
      <c r="D8878" s="16" t="n">
        <f aca="false">LOGINV(B8878,$B$7,$C$7)</f>
        <v>9.62155220989547</v>
      </c>
      <c r="E8878" s="16" t="n">
        <f aca="false">LOGINV(C8878,$B$8,$C$8)</f>
        <v>131.904787167613</v>
      </c>
      <c r="F8878" s="16" t="n">
        <f aca="false">$B$5/100*E8878*2_Girdiler!$B$14*2_Girdiler!$B$15*2_Girdiler!$B$16</f>
        <v>3.31872444513713</v>
      </c>
      <c r="G8878" s="16" t="n">
        <f aca="false">MIN(MATCH(F8878,2_Girdiler!$B$20:$I$20,1),7)</f>
        <v>1</v>
      </c>
      <c r="H8878" s="16" t="n">
        <f aca="false">IF(F8878&gt;=40,2_Girdiler!$I$21+(F8878-40)*(2_Girdiler!$I$21-2_Girdiler!$H$21)/(2_Girdiler!$I$20-2_Girdiler!$H$20),INDEX(2_Girdiler!$B$21:$I$21,G8878)+(F8878-INDEX(2_Girdiler!$B$20:$I$20,G8878))*(INDEX(2_Girdiler!$B$21:$I$21,G8878+1)-INDEX(2_Girdiler!$B$21:$I$21,G8878))/(INDEX(2_Girdiler!$B$20:$I$20,G8878+1)-INDEX(2_Girdiler!$B$20:$I$20,G8878)))</f>
        <v>7.30119377930169</v>
      </c>
      <c r="I8878" s="16" t="n">
        <f aca="false">H8878/2_Girdiler!$B$17</f>
        <v>2.9251577641433</v>
      </c>
      <c r="J8878" s="16" t="n">
        <f aca="false">D8878+I8878</f>
        <v>12.5467099740388</v>
      </c>
    </row>
    <row r="8879" customFormat="false" ht="15" hidden="false" customHeight="false" outlineLevel="0" collapsed="false">
      <c r="A8879" s="0" t="n">
        <v>8867</v>
      </c>
      <c r="B8879" s="7" t="n">
        <v>0.154556</v>
      </c>
      <c r="C8879" s="7" t="n">
        <v>0.835351</v>
      </c>
      <c r="D8879" s="16" t="n">
        <f aca="false">LOGINV(B8879,$B$7,$C$7)</f>
        <v>7.6819671571844</v>
      </c>
      <c r="E8879" s="16" t="n">
        <f aca="false">LOGINV(C8879,$B$8,$C$8)</f>
        <v>204.984207329829</v>
      </c>
      <c r="F8879" s="16" t="n">
        <f aca="false">$B$5/100*E8879*2_Girdiler!$B$14*2_Girdiler!$B$15*2_Girdiler!$B$16</f>
        <v>5.15740265641849</v>
      </c>
      <c r="G8879" s="16" t="n">
        <f aca="false">MIN(MATCH(F8879,2_Girdiler!$B$20:$I$20,1),7)</f>
        <v>2</v>
      </c>
      <c r="H8879" s="16" t="n">
        <f aca="false">IF(F8879&gt;=40,2_Girdiler!$I$21+(F8879-40)*(2_Girdiler!$I$21-2_Girdiler!$H$21)/(2_Girdiler!$I$20-2_Girdiler!$H$20),INDEX(2_Girdiler!$B$21:$I$21,G8879)+(F8879-INDEX(2_Girdiler!$B$20:$I$20,G8879))*(INDEX(2_Girdiler!$B$21:$I$21,G8879+1)-INDEX(2_Girdiler!$B$21:$I$21,G8879))/(INDEX(2_Girdiler!$B$20:$I$20,G8879+1)-INDEX(2_Girdiler!$B$20:$I$20,G8879)))</f>
        <v>11.2518442502696</v>
      </c>
      <c r="I8879" s="16" t="n">
        <f aca="false">H8879/2_Girdiler!$B$17</f>
        <v>4.50795042078109</v>
      </c>
      <c r="J8879" s="16" t="n">
        <f aca="false">D8879+I8879</f>
        <v>12.1899175779655</v>
      </c>
    </row>
    <row r="8880" customFormat="false" ht="15" hidden="false" customHeight="false" outlineLevel="0" collapsed="false">
      <c r="A8880" s="0" t="n">
        <v>8868</v>
      </c>
      <c r="B8880" s="7" t="n">
        <v>0.991994</v>
      </c>
      <c r="C8880" s="7" t="n">
        <v>0.106523</v>
      </c>
      <c r="D8880" s="16" t="n">
        <f aca="false">LOGINV(B8880,$B$7,$C$7)</f>
        <v>51.8511440741773</v>
      </c>
      <c r="E8880" s="16" t="n">
        <f aca="false">LOGINV(C8880,$B$8,$C$8)</f>
        <v>48.8830642208663</v>
      </c>
      <c r="F8880" s="16" t="n">
        <f aca="false">$B$5/100*E8880*2_Girdiler!$B$14*2_Girdiler!$B$15*2_Girdiler!$B$16</f>
        <v>1.229897895797</v>
      </c>
      <c r="G8880" s="16" t="n">
        <f aca="false">MIN(MATCH(F8880,2_Girdiler!$B$20:$I$20,1),7)</f>
        <v>1</v>
      </c>
      <c r="H8880" s="16" t="n">
        <f aca="false">IF(F8880&gt;=40,2_Girdiler!$I$21+(F8880-40)*(2_Girdiler!$I$21-2_Girdiler!$H$21)/(2_Girdiler!$I$20-2_Girdiler!$H$20),INDEX(2_Girdiler!$B$21:$I$21,G8880)+(F8880-INDEX(2_Girdiler!$B$20:$I$20,G8880))*(INDEX(2_Girdiler!$B$21:$I$21,G8880+1)-INDEX(2_Girdiler!$B$21:$I$21,G8880))/(INDEX(2_Girdiler!$B$20:$I$20,G8880+1)-INDEX(2_Girdiler!$B$20:$I$20,G8880)))</f>
        <v>2.70577537075339</v>
      </c>
      <c r="I8880" s="16" t="n">
        <f aca="false">H8880/2_Girdiler!$B$17</f>
        <v>1.08404461969286</v>
      </c>
      <c r="J8880" s="16" t="n">
        <f aca="false">D8880+I8880</f>
        <v>52.9351886938701</v>
      </c>
    </row>
    <row r="8881" customFormat="false" ht="15" hidden="false" customHeight="false" outlineLevel="0" collapsed="false">
      <c r="A8881" s="0" t="n">
        <v>8869</v>
      </c>
      <c r="B8881" s="7" t="n">
        <v>0.743995</v>
      </c>
      <c r="C8881" s="7" t="n">
        <v>0.067668</v>
      </c>
      <c r="D8881" s="16" t="n">
        <f aca="false">LOGINV(B8881,$B$7,$C$7)</f>
        <v>19.5171465461503</v>
      </c>
      <c r="E8881" s="16" t="n">
        <f aca="false">LOGINV(C8881,$B$8,$C$8)</f>
        <v>41.6477778528645</v>
      </c>
      <c r="F8881" s="16" t="n">
        <f aca="false">$B$5/100*E8881*2_Girdiler!$B$14*2_Girdiler!$B$15*2_Girdiler!$B$16</f>
        <v>1.04785809077807</v>
      </c>
      <c r="G8881" s="16" t="n">
        <f aca="false">MIN(MATCH(F8881,2_Girdiler!$B$20:$I$20,1),7)</f>
        <v>1</v>
      </c>
      <c r="H8881" s="16" t="n">
        <f aca="false">IF(F8881&gt;=40,2_Girdiler!$I$21+(F8881-40)*(2_Girdiler!$I$21-2_Girdiler!$H$21)/(2_Girdiler!$I$20-2_Girdiler!$H$20),INDEX(2_Girdiler!$B$21:$I$21,G8881)+(F8881-INDEX(2_Girdiler!$B$20:$I$20,G8881))*(INDEX(2_Girdiler!$B$21:$I$21,G8881+1)-INDEX(2_Girdiler!$B$21:$I$21,G8881))/(INDEX(2_Girdiler!$B$20:$I$20,G8881+1)-INDEX(2_Girdiler!$B$20:$I$20,G8881)))</f>
        <v>2.30528779971176</v>
      </c>
      <c r="I8881" s="16" t="n">
        <f aca="false">H8881/2_Girdiler!$B$17</f>
        <v>0.923592868474262</v>
      </c>
      <c r="J8881" s="16" t="n">
        <f aca="false">D8881+I8881</f>
        <v>20.4407394146246</v>
      </c>
    </row>
    <row r="8882" customFormat="false" ht="15" hidden="false" customHeight="false" outlineLevel="0" collapsed="false">
      <c r="A8882" s="0" t="n">
        <v>8870</v>
      </c>
      <c r="B8882" s="7" t="n">
        <v>0.839964</v>
      </c>
      <c r="C8882" s="7" t="n">
        <v>0.880657</v>
      </c>
      <c r="D8882" s="16" t="n">
        <f aca="false">LOGINV(B8882,$B$7,$C$7)</f>
        <v>23.5712643580262</v>
      </c>
      <c r="E8882" s="16" t="n">
        <f aca="false">LOGINV(C8882,$B$8,$C$8)</f>
        <v>233.646007785674</v>
      </c>
      <c r="F8882" s="16" t="n">
        <f aca="false">$B$5/100*E8882*2_Girdiler!$B$14*2_Girdiler!$B$15*2_Girdiler!$B$16</f>
        <v>5.87853355588756</v>
      </c>
      <c r="G8882" s="16" t="n">
        <f aca="false">MIN(MATCH(F8882,2_Girdiler!$B$20:$I$20,1),7)</f>
        <v>2</v>
      </c>
      <c r="H8882" s="16" t="n">
        <f aca="false">IF(F8882&gt;=40,2_Girdiler!$I$21+(F8882-40)*(2_Girdiler!$I$21-2_Girdiler!$H$21)/(2_Girdiler!$I$20-2_Girdiler!$H$20),INDEX(2_Girdiler!$B$21:$I$21,G8882)+(F8882-INDEX(2_Girdiler!$B$20:$I$20,G8882))*(INDEX(2_Girdiler!$B$21:$I$21,G8882+1)-INDEX(2_Girdiler!$B$21:$I$21,G8882))/(INDEX(2_Girdiler!$B$20:$I$20,G8882+1)-INDEX(2_Girdiler!$B$20:$I$20,G8882)))</f>
        <v>12.4056536894201</v>
      </c>
      <c r="I8882" s="16" t="n">
        <f aca="false">H8882/2_Girdiler!$B$17</f>
        <v>4.97021381787664</v>
      </c>
      <c r="J8882" s="16" t="n">
        <f aca="false">D8882+I8882</f>
        <v>28.5414781759028</v>
      </c>
    </row>
    <row r="8883" customFormat="false" ht="15" hidden="false" customHeight="false" outlineLevel="0" collapsed="false">
      <c r="A8883" s="0" t="n">
        <v>8871</v>
      </c>
      <c r="B8883" s="7" t="n">
        <v>0.272821</v>
      </c>
      <c r="C8883" s="7" t="n">
        <v>0.906327</v>
      </c>
      <c r="D8883" s="16" t="n">
        <f aca="false">LOGINV(B8883,$B$7,$C$7)</f>
        <v>9.66935232916123</v>
      </c>
      <c r="E8883" s="16" t="n">
        <f aca="false">LOGINV(C8883,$B$8,$C$8)</f>
        <v>255.776021311321</v>
      </c>
      <c r="F8883" s="16" t="n">
        <f aca="false">$B$5/100*E8883*2_Girdiler!$B$14*2_Girdiler!$B$15*2_Girdiler!$B$16</f>
        <v>6.43532469619284</v>
      </c>
      <c r="G8883" s="16" t="n">
        <f aca="false">MIN(MATCH(F8883,2_Girdiler!$B$20:$I$20,1),7)</f>
        <v>2</v>
      </c>
      <c r="H8883" s="16" t="n">
        <f aca="false">IF(F8883&gt;=40,2_Girdiler!$I$21+(F8883-40)*(2_Girdiler!$I$21-2_Girdiler!$H$21)/(2_Girdiler!$I$20-2_Girdiler!$H$20),INDEX(2_Girdiler!$B$21:$I$21,G8883)+(F8883-INDEX(2_Girdiler!$B$20:$I$20,G8883))*(INDEX(2_Girdiler!$B$21:$I$21,G8883+1)-INDEX(2_Girdiler!$B$21:$I$21,G8883))/(INDEX(2_Girdiler!$B$20:$I$20,G8883+1)-INDEX(2_Girdiler!$B$20:$I$20,G8883)))</f>
        <v>13.2965195139085</v>
      </c>
      <c r="I8883" s="16" t="n">
        <f aca="false">H8883/2_Girdiler!$B$17</f>
        <v>5.32713121550823</v>
      </c>
      <c r="J8883" s="16" t="n">
        <f aca="false">D8883+I8883</f>
        <v>14.9964835446695</v>
      </c>
    </row>
    <row r="8884" customFormat="false" ht="15" hidden="false" customHeight="false" outlineLevel="0" collapsed="false">
      <c r="A8884" s="0" t="n">
        <v>8872</v>
      </c>
      <c r="B8884" s="7" t="n">
        <v>0.449125</v>
      </c>
      <c r="C8884" s="7" t="n">
        <v>0.282129</v>
      </c>
      <c r="D8884" s="16" t="n">
        <f aca="false">LOGINV(B8884,$B$7,$C$7)</f>
        <v>12.6104263153083</v>
      </c>
      <c r="E8884" s="16" t="n">
        <f aca="false">LOGINV(C8884,$B$8,$C$8)</f>
        <v>75.2698711147709</v>
      </c>
      <c r="F8884" s="16" t="n">
        <f aca="false">$B$5/100*E8884*2_Girdiler!$B$14*2_Girdiler!$B$15*2_Girdiler!$B$16</f>
        <v>1.89378995724764</v>
      </c>
      <c r="G8884" s="16" t="n">
        <f aca="false">MIN(MATCH(F8884,2_Girdiler!$B$20:$I$20,1),7)</f>
        <v>1</v>
      </c>
      <c r="H8884" s="16" t="n">
        <f aca="false">IF(F8884&gt;=40,2_Girdiler!$I$21+(F8884-40)*(2_Girdiler!$I$21-2_Girdiler!$H$21)/(2_Girdiler!$I$20-2_Girdiler!$H$20),INDEX(2_Girdiler!$B$21:$I$21,G8884)+(F8884-INDEX(2_Girdiler!$B$20:$I$20,G8884))*(INDEX(2_Girdiler!$B$21:$I$21,G8884+1)-INDEX(2_Girdiler!$B$21:$I$21,G8884))/(INDEX(2_Girdiler!$B$20:$I$20,G8884+1)-INDEX(2_Girdiler!$B$20:$I$20,G8884)))</f>
        <v>4.1663379059448</v>
      </c>
      <c r="I8884" s="16" t="n">
        <f aca="false">H8884/2_Girdiler!$B$17</f>
        <v>1.66920589180481</v>
      </c>
      <c r="J8884" s="16" t="n">
        <f aca="false">D8884+I8884</f>
        <v>14.2796322071131</v>
      </c>
    </row>
    <row r="8885" customFormat="false" ht="15" hidden="false" customHeight="false" outlineLevel="0" collapsed="false">
      <c r="A8885" s="0" t="n">
        <v>8873</v>
      </c>
      <c r="B8885" s="7" t="n">
        <v>0.070346</v>
      </c>
      <c r="C8885" s="7" t="n">
        <v>0.033128</v>
      </c>
      <c r="D8885" s="16" t="n">
        <f aca="false">LOGINV(B8885,$B$7,$C$7)</f>
        <v>5.95736186473951</v>
      </c>
      <c r="E8885" s="16" t="n">
        <f aca="false">LOGINV(C8885,$B$8,$C$8)</f>
        <v>33.3696616374106</v>
      </c>
      <c r="F8885" s="16" t="n">
        <f aca="false">$B$5/100*E8885*2_Girdiler!$B$14*2_Girdiler!$B$15*2_Girdiler!$B$16</f>
        <v>0.83958068679725</v>
      </c>
      <c r="G8885" s="16" t="n">
        <f aca="false">MIN(MATCH(F8885,2_Girdiler!$B$20:$I$20,1),7)</f>
        <v>1</v>
      </c>
      <c r="H8885" s="16" t="n">
        <f aca="false">IF(F8885&gt;=40,2_Girdiler!$I$21+(F8885-40)*(2_Girdiler!$I$21-2_Girdiler!$H$21)/(2_Girdiler!$I$20-2_Girdiler!$H$20),INDEX(2_Girdiler!$B$21:$I$21,G8885)+(F8885-INDEX(2_Girdiler!$B$20:$I$20,G8885))*(INDEX(2_Girdiler!$B$21:$I$21,G8885+1)-INDEX(2_Girdiler!$B$21:$I$21,G8885))/(INDEX(2_Girdiler!$B$20:$I$20,G8885+1)-INDEX(2_Girdiler!$B$20:$I$20,G8885)))</f>
        <v>1.84707751095395</v>
      </c>
      <c r="I8885" s="16" t="n">
        <f aca="false">H8885/2_Girdiler!$B$17</f>
        <v>0.740015028427063</v>
      </c>
      <c r="J8885" s="16" t="n">
        <f aca="false">D8885+I8885</f>
        <v>6.69737689316657</v>
      </c>
    </row>
    <row r="8886" customFormat="false" ht="15" hidden="false" customHeight="false" outlineLevel="0" collapsed="false">
      <c r="A8886" s="0" t="n">
        <v>8874</v>
      </c>
      <c r="B8886" s="7" t="n">
        <v>0.907284</v>
      </c>
      <c r="C8886" s="7" t="n">
        <v>0.588056</v>
      </c>
      <c r="D8886" s="16" t="n">
        <f aca="false">LOGINV(B8886,$B$7,$C$7)</f>
        <v>28.3298736617316</v>
      </c>
      <c r="E8886" s="16" t="n">
        <f aca="false">LOGINV(C8886,$B$8,$C$8)</f>
        <v>126.075791272787</v>
      </c>
      <c r="F8886" s="16" t="n">
        <f aca="false">$B$5/100*E8886*2_Girdiler!$B$14*2_Girdiler!$B$15*2_Girdiler!$B$16</f>
        <v>3.17206690842331</v>
      </c>
      <c r="G8886" s="16" t="n">
        <f aca="false">MIN(MATCH(F8886,2_Girdiler!$B$20:$I$20,1),7)</f>
        <v>1</v>
      </c>
      <c r="H8886" s="16" t="n">
        <f aca="false">IF(F8886&gt;=40,2_Girdiler!$I$21+(F8886-40)*(2_Girdiler!$I$21-2_Girdiler!$H$21)/(2_Girdiler!$I$20-2_Girdiler!$H$20),INDEX(2_Girdiler!$B$21:$I$21,G8886)+(F8886-INDEX(2_Girdiler!$B$20:$I$20,G8886))*(INDEX(2_Girdiler!$B$21:$I$21,G8886+1)-INDEX(2_Girdiler!$B$21:$I$21,G8886))/(INDEX(2_Girdiler!$B$20:$I$20,G8886+1)-INDEX(2_Girdiler!$B$20:$I$20,G8886)))</f>
        <v>6.97854719853129</v>
      </c>
      <c r="I8886" s="16" t="n">
        <f aca="false">H8886/2_Girdiler!$B$17</f>
        <v>2.79589230710388</v>
      </c>
      <c r="J8886" s="16" t="n">
        <f aca="false">D8886+I8886</f>
        <v>31.1257659688355</v>
      </c>
    </row>
    <row r="8887" customFormat="false" ht="15" hidden="false" customHeight="false" outlineLevel="0" collapsed="false">
      <c r="A8887" s="0" t="n">
        <v>8875</v>
      </c>
      <c r="B8887" s="7" t="n">
        <v>0.913906</v>
      </c>
      <c r="C8887" s="7" t="n">
        <v>0.303184</v>
      </c>
      <c r="D8887" s="16" t="n">
        <f aca="false">LOGINV(B8887,$B$7,$C$7)</f>
        <v>28.9846500090615</v>
      </c>
      <c r="E8887" s="16" t="n">
        <f aca="false">LOGINV(C8887,$B$8,$C$8)</f>
        <v>78.3061130403778</v>
      </c>
      <c r="F8887" s="16" t="n">
        <f aca="false">$B$5/100*E8887*2_Girdiler!$B$14*2_Girdiler!$B$15*2_Girdiler!$B$16</f>
        <v>1.9701818040959</v>
      </c>
      <c r="G8887" s="16" t="n">
        <f aca="false">MIN(MATCH(F8887,2_Girdiler!$B$20:$I$20,1),7)</f>
        <v>1</v>
      </c>
      <c r="H8887" s="16" t="n">
        <f aca="false">IF(F8887&gt;=40,2_Girdiler!$I$21+(F8887-40)*(2_Girdiler!$I$21-2_Girdiler!$H$21)/(2_Girdiler!$I$20-2_Girdiler!$H$20),INDEX(2_Girdiler!$B$21:$I$21,G8887)+(F8887-INDEX(2_Girdiler!$B$20:$I$20,G8887))*(INDEX(2_Girdiler!$B$21:$I$21,G8887+1)-INDEX(2_Girdiler!$B$21:$I$21,G8887))/(INDEX(2_Girdiler!$B$20:$I$20,G8887+1)-INDEX(2_Girdiler!$B$20:$I$20,G8887)))</f>
        <v>4.33439996901099</v>
      </c>
      <c r="I8887" s="16" t="n">
        <f aca="false">H8887/2_Girdiler!$B$17</f>
        <v>1.73653844912299</v>
      </c>
      <c r="J8887" s="16" t="n">
        <f aca="false">D8887+I8887</f>
        <v>30.7211884581845</v>
      </c>
    </row>
    <row r="8888" customFormat="false" ht="15" hidden="false" customHeight="false" outlineLevel="0" collapsed="false">
      <c r="A8888" s="0" t="n">
        <v>8876</v>
      </c>
      <c r="B8888" s="7" t="n">
        <v>0.833544</v>
      </c>
      <c r="C8888" s="7" t="n">
        <v>0.09669</v>
      </c>
      <c r="D8888" s="16" t="n">
        <f aca="false">LOGINV(B8888,$B$7,$C$7)</f>
        <v>23.2315427236203</v>
      </c>
      <c r="E8888" s="16" t="n">
        <f aca="false">LOGINV(C8888,$B$8,$C$8)</f>
        <v>47.1655034581135</v>
      </c>
      <c r="F8888" s="16" t="n">
        <f aca="false">$B$5/100*E8888*2_Girdiler!$B$14*2_Girdiler!$B$15*2_Girdiler!$B$16</f>
        <v>1.18668406700614</v>
      </c>
      <c r="G8888" s="16" t="n">
        <f aca="false">MIN(MATCH(F8888,2_Girdiler!$B$20:$I$20,1),7)</f>
        <v>1</v>
      </c>
      <c r="H8888" s="16" t="n">
        <f aca="false">IF(F8888&gt;=40,2_Girdiler!$I$21+(F8888-40)*(2_Girdiler!$I$21-2_Girdiler!$H$21)/(2_Girdiler!$I$20-2_Girdiler!$H$20),INDEX(2_Girdiler!$B$21:$I$21,G8888)+(F8888-INDEX(2_Girdiler!$B$20:$I$20,G8888))*(INDEX(2_Girdiler!$B$21:$I$21,G8888+1)-INDEX(2_Girdiler!$B$21:$I$21,G8888))/(INDEX(2_Girdiler!$B$20:$I$20,G8888+1)-INDEX(2_Girdiler!$B$20:$I$20,G8888)))</f>
        <v>2.6107049474135</v>
      </c>
      <c r="I8888" s="16" t="n">
        <f aca="false">H8888/2_Girdiler!$B$17</f>
        <v>1.04595550777784</v>
      </c>
      <c r="J8888" s="16" t="n">
        <f aca="false">D8888+I8888</f>
        <v>24.2774982313982</v>
      </c>
    </row>
    <row r="8889" customFormat="false" ht="15" hidden="false" customHeight="false" outlineLevel="0" collapsed="false">
      <c r="A8889" s="0" t="n">
        <v>8877</v>
      </c>
      <c r="B8889" s="7" t="n">
        <v>0.418797</v>
      </c>
      <c r="C8889" s="7" t="n">
        <v>0.005898</v>
      </c>
      <c r="D8889" s="16" t="n">
        <f aca="false">LOGINV(B8889,$B$7,$C$7)</f>
        <v>12.0799687581783</v>
      </c>
      <c r="E8889" s="16" t="n">
        <f aca="false">LOGINV(C8889,$B$8,$C$8)</f>
        <v>21.4932325146221</v>
      </c>
      <c r="F8889" s="16" t="n">
        <f aca="false">$B$5/100*E8889*2_Girdiler!$B$14*2_Girdiler!$B$15*2_Girdiler!$B$16</f>
        <v>0.540769730067893</v>
      </c>
      <c r="G8889" s="16" t="n">
        <f aca="false">MIN(MATCH(F8889,2_Girdiler!$B$20:$I$20,1),7)</f>
        <v>1</v>
      </c>
      <c r="H8889" s="16" t="n">
        <f aca="false">IF(F8889&gt;=40,2_Girdiler!$I$21+(F8889-40)*(2_Girdiler!$I$21-2_Girdiler!$H$21)/(2_Girdiler!$I$20-2_Girdiler!$H$20),INDEX(2_Girdiler!$B$21:$I$21,G8889)+(F8889-INDEX(2_Girdiler!$B$20:$I$20,G8889))*(INDEX(2_Girdiler!$B$21:$I$21,G8889+1)-INDEX(2_Girdiler!$B$21:$I$21,G8889))/(INDEX(2_Girdiler!$B$20:$I$20,G8889+1)-INDEX(2_Girdiler!$B$20:$I$20,G8889)))</f>
        <v>1.18969340614936</v>
      </c>
      <c r="I8889" s="16" t="n">
        <f aca="false">H8889/2_Girdiler!$B$17</f>
        <v>0.476639986438046</v>
      </c>
      <c r="J8889" s="16" t="n">
        <f aca="false">D8889+I8889</f>
        <v>12.5566087446164</v>
      </c>
    </row>
    <row r="8890" customFormat="false" ht="15" hidden="false" customHeight="false" outlineLevel="0" collapsed="false">
      <c r="A8890" s="0" t="n">
        <v>8878</v>
      </c>
      <c r="B8890" s="7" t="n">
        <v>0.377832</v>
      </c>
      <c r="C8890" s="7" t="n">
        <v>0.642693</v>
      </c>
      <c r="D8890" s="16" t="n">
        <f aca="false">LOGINV(B8890,$B$7,$C$7)</f>
        <v>11.3855889049965</v>
      </c>
      <c r="E8890" s="16" t="n">
        <f aca="false">LOGINV(C8890,$B$8,$C$8)</f>
        <v>138.278083900631</v>
      </c>
      <c r="F8890" s="16" t="n">
        <f aca="false">$B$5/100*E8890*2_Girdiler!$B$14*2_Girdiler!$B$15*2_Girdiler!$B$16</f>
        <v>3.47907659093987</v>
      </c>
      <c r="G8890" s="16" t="n">
        <f aca="false">MIN(MATCH(F8890,2_Girdiler!$B$20:$I$20,1),7)</f>
        <v>1</v>
      </c>
      <c r="H8890" s="16" t="n">
        <f aca="false">IF(F8890&gt;=40,2_Girdiler!$I$21+(F8890-40)*(2_Girdiler!$I$21-2_Girdiler!$H$21)/(2_Girdiler!$I$20-2_Girdiler!$H$20),INDEX(2_Girdiler!$B$21:$I$21,G8890)+(F8890-INDEX(2_Girdiler!$B$20:$I$20,G8890))*(INDEX(2_Girdiler!$B$21:$I$21,G8890+1)-INDEX(2_Girdiler!$B$21:$I$21,G8890))/(INDEX(2_Girdiler!$B$20:$I$20,G8890+1)-INDEX(2_Girdiler!$B$20:$I$20,G8890)))</f>
        <v>7.65396850006772</v>
      </c>
      <c r="I8890" s="16" t="n">
        <f aca="false">H8890/2_Girdiler!$B$17</f>
        <v>3.06649379009123</v>
      </c>
      <c r="J8890" s="16" t="n">
        <f aca="false">D8890+I8890</f>
        <v>14.4520826950877</v>
      </c>
    </row>
    <row r="8891" customFormat="false" ht="15" hidden="false" customHeight="false" outlineLevel="0" collapsed="false">
      <c r="A8891" s="0" t="n">
        <v>8879</v>
      </c>
      <c r="B8891" s="7" t="n">
        <v>0.911317</v>
      </c>
      <c r="C8891" s="7" t="n">
        <v>0.346135</v>
      </c>
      <c r="D8891" s="16" t="n">
        <f aca="false">LOGINV(B8891,$B$7,$C$7)</f>
        <v>28.7225410961745</v>
      </c>
      <c r="E8891" s="16" t="n">
        <f aca="false">LOGINV(C8891,$B$8,$C$8)</f>
        <v>84.5848722603064</v>
      </c>
      <c r="F8891" s="16" t="n">
        <f aca="false">$B$5/100*E8891*2_Girdiler!$B$14*2_Girdiler!$B$15*2_Girdiler!$B$16</f>
        <v>2.12815538606931</v>
      </c>
      <c r="G8891" s="16" t="n">
        <f aca="false">MIN(MATCH(F8891,2_Girdiler!$B$20:$I$20,1),7)</f>
        <v>1</v>
      </c>
      <c r="H8891" s="16" t="n">
        <f aca="false">IF(F8891&gt;=40,2_Girdiler!$I$21+(F8891-40)*(2_Girdiler!$I$21-2_Girdiler!$H$21)/(2_Girdiler!$I$20-2_Girdiler!$H$20),INDEX(2_Girdiler!$B$21:$I$21,G8891)+(F8891-INDEX(2_Girdiler!$B$20:$I$20,G8891))*(INDEX(2_Girdiler!$B$21:$I$21,G8891+1)-INDEX(2_Girdiler!$B$21:$I$21,G8891))/(INDEX(2_Girdiler!$B$20:$I$20,G8891+1)-INDEX(2_Girdiler!$B$20:$I$20,G8891)))</f>
        <v>4.68194184935248</v>
      </c>
      <c r="I8891" s="16" t="n">
        <f aca="false">H8891/2_Girdiler!$B$17</f>
        <v>1.87577798451622</v>
      </c>
      <c r="J8891" s="16" t="n">
        <f aca="false">D8891+I8891</f>
        <v>30.5983190806907</v>
      </c>
    </row>
    <row r="8892" customFormat="false" ht="15" hidden="false" customHeight="false" outlineLevel="0" collapsed="false">
      <c r="A8892" s="0" t="n">
        <v>8880</v>
      </c>
      <c r="B8892" s="7" t="n">
        <v>0.06111</v>
      </c>
      <c r="C8892" s="7" t="n">
        <v>0.404446</v>
      </c>
      <c r="D8892" s="16" t="n">
        <f aca="false">LOGINV(B8892,$B$7,$C$7)</f>
        <v>5.72204304882514</v>
      </c>
      <c r="E8892" s="16" t="n">
        <f aca="false">LOGINV(C8892,$B$8,$C$8)</f>
        <v>93.420541695938</v>
      </c>
      <c r="F8892" s="16" t="n">
        <f aca="false">$B$5/100*E8892*2_Girdiler!$B$14*2_Girdiler!$B$15*2_Girdiler!$B$16</f>
        <v>2.3504608290698</v>
      </c>
      <c r="G8892" s="16" t="n">
        <f aca="false">MIN(MATCH(F8892,2_Girdiler!$B$20:$I$20,1),7)</f>
        <v>1</v>
      </c>
      <c r="H8892" s="16" t="n">
        <f aca="false">IF(F8892&gt;=40,2_Girdiler!$I$21+(F8892-40)*(2_Girdiler!$I$21-2_Girdiler!$H$21)/(2_Girdiler!$I$20-2_Girdiler!$H$20),INDEX(2_Girdiler!$B$21:$I$21,G8892)+(F8892-INDEX(2_Girdiler!$B$20:$I$20,G8892))*(INDEX(2_Girdiler!$B$21:$I$21,G8892+1)-INDEX(2_Girdiler!$B$21:$I$21,G8892))/(INDEX(2_Girdiler!$B$20:$I$20,G8892+1)-INDEX(2_Girdiler!$B$20:$I$20,G8892)))</f>
        <v>5.17101382395356</v>
      </c>
      <c r="I8892" s="16" t="n">
        <f aca="false">H8892/2_Girdiler!$B$17</f>
        <v>2.07172028203268</v>
      </c>
      <c r="J8892" s="16" t="n">
        <f aca="false">D8892+I8892</f>
        <v>7.79376333085782</v>
      </c>
    </row>
    <row r="8893" customFormat="false" ht="15" hidden="false" customHeight="false" outlineLevel="0" collapsed="false">
      <c r="A8893" s="0" t="n">
        <v>8881</v>
      </c>
      <c r="B8893" s="7" t="n">
        <v>0.42626</v>
      </c>
      <c r="C8893" s="7" t="n">
        <v>0.343115</v>
      </c>
      <c r="D8893" s="16" t="n">
        <f aca="false">LOGINV(B8893,$B$7,$C$7)</f>
        <v>12.2090450938737</v>
      </c>
      <c r="E8893" s="16" t="n">
        <f aca="false">LOGINV(C8893,$B$8,$C$8)</f>
        <v>84.1383325989462</v>
      </c>
      <c r="F8893" s="16" t="n">
        <f aca="false">$B$5/100*E8893*2_Girdiler!$B$14*2_Girdiler!$B$15*2_Girdiler!$B$16</f>
        <v>2.11692044818949</v>
      </c>
      <c r="G8893" s="16" t="n">
        <f aca="false">MIN(MATCH(F8893,2_Girdiler!$B$20:$I$20,1),7)</f>
        <v>1</v>
      </c>
      <c r="H8893" s="16" t="n">
        <f aca="false">IF(F8893&gt;=40,2_Girdiler!$I$21+(F8893-40)*(2_Girdiler!$I$21-2_Girdiler!$H$21)/(2_Girdiler!$I$20-2_Girdiler!$H$20),INDEX(2_Girdiler!$B$21:$I$21,G8893)+(F8893-INDEX(2_Girdiler!$B$20:$I$20,G8893))*(INDEX(2_Girdiler!$B$21:$I$21,G8893+1)-INDEX(2_Girdiler!$B$21:$I$21,G8893))/(INDEX(2_Girdiler!$B$20:$I$20,G8893+1)-INDEX(2_Girdiler!$B$20:$I$20,G8893)))</f>
        <v>4.65722498601687</v>
      </c>
      <c r="I8893" s="16" t="n">
        <f aca="false">H8893/2_Girdiler!$B$17</f>
        <v>1.86587539503881</v>
      </c>
      <c r="J8893" s="16" t="n">
        <f aca="false">D8893+I8893</f>
        <v>14.0749204889125</v>
      </c>
    </row>
    <row r="8894" customFormat="false" ht="15" hidden="false" customHeight="false" outlineLevel="0" collapsed="false">
      <c r="A8894" s="0" t="n">
        <v>8882</v>
      </c>
      <c r="B8894" s="7" t="n">
        <v>0.872119</v>
      </c>
      <c r="C8894" s="7" t="n">
        <v>0.885086</v>
      </c>
      <c r="D8894" s="16" t="n">
        <f aca="false">LOGINV(B8894,$B$7,$C$7)</f>
        <v>25.5149766270542</v>
      </c>
      <c r="E8894" s="16" t="n">
        <f aca="false">LOGINV(C8894,$B$8,$C$8)</f>
        <v>237.067943629378</v>
      </c>
      <c r="F8894" s="16" t="n">
        <f aca="false">$B$5/100*E8894*2_Girdiler!$B$14*2_Girdiler!$B$15*2_Girdiler!$B$16</f>
        <v>5.96462946171514</v>
      </c>
      <c r="G8894" s="16" t="n">
        <f aca="false">MIN(MATCH(F8894,2_Girdiler!$B$20:$I$20,1),7)</f>
        <v>2</v>
      </c>
      <c r="H8894" s="16" t="n">
        <f aca="false">IF(F8894&gt;=40,2_Girdiler!$I$21+(F8894-40)*(2_Girdiler!$I$21-2_Girdiler!$H$21)/(2_Girdiler!$I$20-2_Girdiler!$H$20),INDEX(2_Girdiler!$B$21:$I$21,G8894)+(F8894-INDEX(2_Girdiler!$B$20:$I$20,G8894))*(INDEX(2_Girdiler!$B$21:$I$21,G8894+1)-INDEX(2_Girdiler!$B$21:$I$21,G8894))/(INDEX(2_Girdiler!$B$20:$I$20,G8894+1)-INDEX(2_Girdiler!$B$20:$I$20,G8894)))</f>
        <v>12.5434071387442</v>
      </c>
      <c r="I8894" s="16" t="n">
        <f aca="false">H8894/2_Girdiler!$B$17</f>
        <v>5.02540350109945</v>
      </c>
      <c r="J8894" s="16" t="n">
        <f aca="false">D8894+I8894</f>
        <v>30.5403801281537</v>
      </c>
    </row>
    <row r="8895" customFormat="false" ht="15" hidden="false" customHeight="false" outlineLevel="0" collapsed="false">
      <c r="A8895" s="0" t="n">
        <v>8883</v>
      </c>
      <c r="B8895" s="7" t="n">
        <v>0.812558</v>
      </c>
      <c r="C8895" s="7" t="n">
        <v>0.565185</v>
      </c>
      <c r="D8895" s="16" t="n">
        <f aca="false">LOGINV(B8895,$B$7,$C$7)</f>
        <v>22.2071790090784</v>
      </c>
      <c r="E8895" s="16" t="n">
        <f aca="false">LOGINV(C8895,$B$8,$C$8)</f>
        <v>121.410093504959</v>
      </c>
      <c r="F8895" s="16" t="n">
        <f aca="false">$B$5/100*E8895*2_Girdiler!$B$14*2_Girdiler!$B$15*2_Girdiler!$B$16</f>
        <v>3.05467795258476</v>
      </c>
      <c r="G8895" s="16" t="n">
        <f aca="false">MIN(MATCH(F8895,2_Girdiler!$B$20:$I$20,1),7)</f>
        <v>1</v>
      </c>
      <c r="H8895" s="16" t="n">
        <f aca="false">IF(F8895&gt;=40,2_Girdiler!$I$21+(F8895-40)*(2_Girdiler!$I$21-2_Girdiler!$H$21)/(2_Girdiler!$I$20-2_Girdiler!$H$20),INDEX(2_Girdiler!$B$21:$I$21,G8895)+(F8895-INDEX(2_Girdiler!$B$20:$I$20,G8895))*(INDEX(2_Girdiler!$B$21:$I$21,G8895+1)-INDEX(2_Girdiler!$B$21:$I$21,G8895))/(INDEX(2_Girdiler!$B$20:$I$20,G8895+1)-INDEX(2_Girdiler!$B$20:$I$20,G8895)))</f>
        <v>6.72029149568648</v>
      </c>
      <c r="I8895" s="16" t="n">
        <f aca="false">H8895/2_Girdiler!$B$17</f>
        <v>2.69242447743849</v>
      </c>
      <c r="J8895" s="16" t="n">
        <f aca="false">D8895+I8895</f>
        <v>24.8996034865169</v>
      </c>
    </row>
    <row r="8896" customFormat="false" ht="15" hidden="false" customHeight="false" outlineLevel="0" collapsed="false">
      <c r="A8896" s="0" t="n">
        <v>8884</v>
      </c>
      <c r="B8896" s="7" t="n">
        <v>0.055989</v>
      </c>
      <c r="C8896" s="7" t="n">
        <v>0.766447</v>
      </c>
      <c r="D8896" s="16" t="n">
        <f aca="false">LOGINV(B8896,$B$7,$C$7)</f>
        <v>5.58390258657934</v>
      </c>
      <c r="E8896" s="16" t="n">
        <f aca="false">LOGINV(C8896,$B$8,$C$8)</f>
        <v>174.62380621891</v>
      </c>
      <c r="F8896" s="16" t="n">
        <f aca="false">$B$5/100*E8896*2_Girdiler!$B$14*2_Girdiler!$B$15*2_Girdiler!$B$16</f>
        <v>4.39353496446779</v>
      </c>
      <c r="G8896" s="16" t="n">
        <f aca="false">MIN(MATCH(F8896,2_Girdiler!$B$20:$I$20,1),7)</f>
        <v>1</v>
      </c>
      <c r="H8896" s="16" t="n">
        <f aca="false">IF(F8896&gt;=40,2_Girdiler!$I$21+(F8896-40)*(2_Girdiler!$I$21-2_Girdiler!$H$21)/(2_Girdiler!$I$20-2_Girdiler!$H$20),INDEX(2_Girdiler!$B$21:$I$21,G8896)+(F8896-INDEX(2_Girdiler!$B$20:$I$20,G8896))*(INDEX(2_Girdiler!$B$21:$I$21,G8896+1)-INDEX(2_Girdiler!$B$21:$I$21,G8896))/(INDEX(2_Girdiler!$B$20:$I$20,G8896+1)-INDEX(2_Girdiler!$B$20:$I$20,G8896)))</f>
        <v>9.66577692182913</v>
      </c>
      <c r="I8896" s="16" t="n">
        <f aca="false">H8896/2_Girdiler!$B$17</f>
        <v>3.87250677957898</v>
      </c>
      <c r="J8896" s="16" t="n">
        <f aca="false">D8896+I8896</f>
        <v>9.45640936615831</v>
      </c>
    </row>
    <row r="8897" customFormat="false" ht="15" hidden="false" customHeight="false" outlineLevel="0" collapsed="false">
      <c r="A8897" s="0" t="n">
        <v>8885</v>
      </c>
      <c r="B8897" s="7" t="n">
        <v>0.931557</v>
      </c>
      <c r="C8897" s="7" t="n">
        <v>0.532325</v>
      </c>
      <c r="D8897" s="16" t="n">
        <f aca="false">LOGINV(B8897,$B$7,$C$7)</f>
        <v>31.0291085182762</v>
      </c>
      <c r="E8897" s="16" t="n">
        <f aca="false">LOGINV(C8897,$B$8,$C$8)</f>
        <v>115.075590290238</v>
      </c>
      <c r="F8897" s="16" t="n">
        <f aca="false">$B$5/100*E8897*2_Girdiler!$B$14*2_Girdiler!$B$15*2_Girdiler!$B$16</f>
        <v>2.89530185170239</v>
      </c>
      <c r="G8897" s="16" t="n">
        <f aca="false">MIN(MATCH(F8897,2_Girdiler!$B$20:$I$20,1),7)</f>
        <v>1</v>
      </c>
      <c r="H8897" s="16" t="n">
        <f aca="false">IF(F8897&gt;=40,2_Girdiler!$I$21+(F8897-40)*(2_Girdiler!$I$21-2_Girdiler!$H$21)/(2_Girdiler!$I$20-2_Girdiler!$H$20),INDEX(2_Girdiler!$B$21:$I$21,G8897)+(F8897-INDEX(2_Girdiler!$B$20:$I$20,G8897))*(INDEX(2_Girdiler!$B$21:$I$21,G8897+1)-INDEX(2_Girdiler!$B$21:$I$21,G8897))/(INDEX(2_Girdiler!$B$20:$I$20,G8897+1)-INDEX(2_Girdiler!$B$20:$I$20,G8897)))</f>
        <v>6.36966407374527</v>
      </c>
      <c r="I8897" s="16" t="n">
        <f aca="false">H8897/2_Girdiler!$B$17</f>
        <v>2.5519487474941</v>
      </c>
      <c r="J8897" s="16" t="n">
        <f aca="false">D8897+I8897</f>
        <v>33.5810572657703</v>
      </c>
    </row>
    <row r="8898" customFormat="false" ht="15" hidden="false" customHeight="false" outlineLevel="0" collapsed="false">
      <c r="A8898" s="0" t="n">
        <v>8886</v>
      </c>
      <c r="B8898" s="7" t="n">
        <v>0.726675</v>
      </c>
      <c r="C8898" s="7" t="n">
        <v>0.121056</v>
      </c>
      <c r="D8898" s="16" t="n">
        <f aca="false">LOGINV(B8898,$B$7,$C$7)</f>
        <v>18.9498081149187</v>
      </c>
      <c r="E8898" s="16" t="n">
        <f aca="false">LOGINV(C8898,$B$8,$C$8)</f>
        <v>51.3247027836112</v>
      </c>
      <c r="F8898" s="16" t="n">
        <f aca="false">$B$5/100*E8898*2_Girdiler!$B$14*2_Girdiler!$B$15*2_Girdiler!$B$16</f>
        <v>1.29132952203566</v>
      </c>
      <c r="G8898" s="16" t="n">
        <f aca="false">MIN(MATCH(F8898,2_Girdiler!$B$20:$I$20,1),7)</f>
        <v>1</v>
      </c>
      <c r="H8898" s="16" t="n">
        <f aca="false">IF(F8898&gt;=40,2_Girdiler!$I$21+(F8898-40)*(2_Girdiler!$I$21-2_Girdiler!$H$21)/(2_Girdiler!$I$20-2_Girdiler!$H$20),INDEX(2_Girdiler!$B$21:$I$21,G8898)+(F8898-INDEX(2_Girdiler!$B$20:$I$20,G8898))*(INDEX(2_Girdiler!$B$21:$I$21,G8898+1)-INDEX(2_Girdiler!$B$21:$I$21,G8898))/(INDEX(2_Girdiler!$B$20:$I$20,G8898+1)-INDEX(2_Girdiler!$B$20:$I$20,G8898)))</f>
        <v>2.84092494847845</v>
      </c>
      <c r="I8898" s="16" t="n">
        <f aca="false">H8898/2_Girdiler!$B$17</f>
        <v>1.13819108512758</v>
      </c>
      <c r="J8898" s="16" t="n">
        <f aca="false">D8898+I8898</f>
        <v>20.0879992000463</v>
      </c>
    </row>
    <row r="8899" customFormat="false" ht="15" hidden="false" customHeight="false" outlineLevel="0" collapsed="false">
      <c r="A8899" s="0" t="n">
        <v>8887</v>
      </c>
      <c r="B8899" s="7" t="n">
        <v>0.829668</v>
      </c>
      <c r="C8899" s="7" t="n">
        <v>0.755456</v>
      </c>
      <c r="D8899" s="16" t="n">
        <f aca="false">LOGINV(B8899,$B$7,$C$7)</f>
        <v>23.0328365578293</v>
      </c>
      <c r="E8899" s="16" t="n">
        <f aca="false">LOGINV(C8899,$B$8,$C$8)</f>
        <v>170.674838180574</v>
      </c>
      <c r="F8899" s="16" t="n">
        <f aca="false">$B$5/100*E8899*2_Girdiler!$B$14*2_Girdiler!$B$15*2_Girdiler!$B$16</f>
        <v>4.29417892862325</v>
      </c>
      <c r="G8899" s="16" t="n">
        <f aca="false">MIN(MATCH(F8899,2_Girdiler!$B$20:$I$20,1),7)</f>
        <v>1</v>
      </c>
      <c r="H8899" s="16" t="n">
        <f aca="false">IF(F8899&gt;=40,2_Girdiler!$I$21+(F8899-40)*(2_Girdiler!$I$21-2_Girdiler!$H$21)/(2_Girdiler!$I$20-2_Girdiler!$H$20),INDEX(2_Girdiler!$B$21:$I$21,G8899)+(F8899-INDEX(2_Girdiler!$B$20:$I$20,G8899))*(INDEX(2_Girdiler!$B$21:$I$21,G8899+1)-INDEX(2_Girdiler!$B$21:$I$21,G8899))/(INDEX(2_Girdiler!$B$20:$I$20,G8899+1)-INDEX(2_Girdiler!$B$20:$I$20,G8899)))</f>
        <v>9.44719364297115</v>
      </c>
      <c r="I8899" s="16" t="n">
        <f aca="false">H8899/2_Girdiler!$B$17</f>
        <v>3.78493335054934</v>
      </c>
      <c r="J8899" s="16" t="n">
        <f aca="false">D8899+I8899</f>
        <v>26.8177699083786</v>
      </c>
    </row>
    <row r="8900" customFormat="false" ht="15" hidden="false" customHeight="false" outlineLevel="0" collapsed="false">
      <c r="A8900" s="0" t="n">
        <v>8888</v>
      </c>
      <c r="B8900" s="7" t="n">
        <v>0.217874</v>
      </c>
      <c r="C8900" s="7" t="n">
        <v>0.212875</v>
      </c>
      <c r="D8900" s="16" t="n">
        <f aca="false">LOGINV(B8900,$B$7,$C$7)</f>
        <v>8.77025698689238</v>
      </c>
      <c r="E8900" s="16" t="n">
        <f aca="false">LOGINV(C8900,$B$8,$C$8)</f>
        <v>65.3069079921277</v>
      </c>
      <c r="F8900" s="16" t="n">
        <f aca="false">$B$5/100*E8900*2_Girdiler!$B$14*2_Girdiler!$B$15*2_Girdiler!$B$16</f>
        <v>1.64312180508193</v>
      </c>
      <c r="G8900" s="16" t="n">
        <f aca="false">MIN(MATCH(F8900,2_Girdiler!$B$20:$I$20,1),7)</f>
        <v>1</v>
      </c>
      <c r="H8900" s="16" t="n">
        <f aca="false">IF(F8900&gt;=40,2_Girdiler!$I$21+(F8900-40)*(2_Girdiler!$I$21-2_Girdiler!$H$21)/(2_Girdiler!$I$20-2_Girdiler!$H$20),INDEX(2_Girdiler!$B$21:$I$21,G8900)+(F8900-INDEX(2_Girdiler!$B$20:$I$20,G8900))*(INDEX(2_Girdiler!$B$21:$I$21,G8900+1)-INDEX(2_Girdiler!$B$21:$I$21,G8900))/(INDEX(2_Girdiler!$B$20:$I$20,G8900+1)-INDEX(2_Girdiler!$B$20:$I$20,G8900)))</f>
        <v>3.61486797118025</v>
      </c>
      <c r="I8900" s="16" t="n">
        <f aca="false">H8900/2_Girdiler!$B$17</f>
        <v>1.44826441153055</v>
      </c>
      <c r="J8900" s="16" t="n">
        <f aca="false">D8900+I8900</f>
        <v>10.2185213984229</v>
      </c>
    </row>
    <row r="8901" customFormat="false" ht="15" hidden="false" customHeight="false" outlineLevel="0" collapsed="false">
      <c r="A8901" s="0" t="n">
        <v>8889</v>
      </c>
      <c r="B8901" s="7" t="n">
        <v>0.655564</v>
      </c>
      <c r="C8901" s="7" t="n">
        <v>0.473499</v>
      </c>
      <c r="D8901" s="16" t="n">
        <f aca="false">LOGINV(B8901,$B$7,$C$7)</f>
        <v>16.9281062739548</v>
      </c>
      <c r="E8901" s="16" t="n">
        <f aca="false">LOGINV(C8901,$B$8,$C$8)</f>
        <v>104.618262183748</v>
      </c>
      <c r="F8901" s="16" t="n">
        <f aca="false">$B$5/100*E8901*2_Girdiler!$B$14*2_Girdiler!$B$15*2_Girdiler!$B$16</f>
        <v>2.63219547654309</v>
      </c>
      <c r="G8901" s="16" t="n">
        <f aca="false">MIN(MATCH(F8901,2_Girdiler!$B$20:$I$20,1),7)</f>
        <v>1</v>
      </c>
      <c r="H8901" s="16" t="n">
        <f aca="false">IF(F8901&gt;=40,2_Girdiler!$I$21+(F8901-40)*(2_Girdiler!$I$21-2_Girdiler!$H$21)/(2_Girdiler!$I$20-2_Girdiler!$H$20),INDEX(2_Girdiler!$B$21:$I$21,G8901)+(F8901-INDEX(2_Girdiler!$B$20:$I$20,G8901))*(INDEX(2_Girdiler!$B$21:$I$21,G8901+1)-INDEX(2_Girdiler!$B$21:$I$21,G8901))/(INDEX(2_Girdiler!$B$20:$I$20,G8901+1)-INDEX(2_Girdiler!$B$20:$I$20,G8901)))</f>
        <v>5.79083004839481</v>
      </c>
      <c r="I8901" s="16" t="n">
        <f aca="false">H8901/2_Girdiler!$B$17</f>
        <v>2.32004408990177</v>
      </c>
      <c r="J8901" s="16" t="n">
        <f aca="false">D8901+I8901</f>
        <v>19.2481503638566</v>
      </c>
    </row>
    <row r="8902" customFormat="false" ht="15" hidden="false" customHeight="false" outlineLevel="0" collapsed="false">
      <c r="A8902" s="0" t="n">
        <v>8890</v>
      </c>
      <c r="B8902" s="7" t="n">
        <v>0.716371</v>
      </c>
      <c r="C8902" s="7" t="n">
        <v>0.559181</v>
      </c>
      <c r="D8902" s="16" t="n">
        <f aca="false">LOGINV(B8902,$B$7,$C$7)</f>
        <v>18.6283653394296</v>
      </c>
      <c r="E8902" s="16" t="n">
        <f aca="false">LOGINV(C8902,$B$8,$C$8)</f>
        <v>120.221943900942</v>
      </c>
      <c r="F8902" s="16" t="n">
        <f aca="false">$B$5/100*E8902*2_Girdiler!$B$14*2_Girdiler!$B$15*2_Girdiler!$B$16</f>
        <v>3.02478410854769</v>
      </c>
      <c r="G8902" s="16" t="n">
        <f aca="false">MIN(MATCH(F8902,2_Girdiler!$B$20:$I$20,1),7)</f>
        <v>1</v>
      </c>
      <c r="H8902" s="16" t="n">
        <f aca="false">IF(F8902&gt;=40,2_Girdiler!$I$21+(F8902-40)*(2_Girdiler!$I$21-2_Girdiler!$H$21)/(2_Girdiler!$I$20-2_Girdiler!$H$20),INDEX(2_Girdiler!$B$21:$I$21,G8902)+(F8902-INDEX(2_Girdiler!$B$20:$I$20,G8902))*(INDEX(2_Girdiler!$B$21:$I$21,G8902+1)-INDEX(2_Girdiler!$B$21:$I$21,G8902))/(INDEX(2_Girdiler!$B$20:$I$20,G8902+1)-INDEX(2_Girdiler!$B$20:$I$20,G8902)))</f>
        <v>6.65452503880493</v>
      </c>
      <c r="I8902" s="16" t="n">
        <f aca="false">H8902/2_Girdiler!$B$17</f>
        <v>2.66607573670069</v>
      </c>
      <c r="J8902" s="16" t="n">
        <f aca="false">D8902+I8902</f>
        <v>21.2944410761303</v>
      </c>
    </row>
    <row r="8903" customFormat="false" ht="15" hidden="false" customHeight="false" outlineLevel="0" collapsed="false">
      <c r="A8903" s="0" t="n">
        <v>8891</v>
      </c>
      <c r="B8903" s="7" t="n">
        <v>0.811964</v>
      </c>
      <c r="C8903" s="7" t="n">
        <v>0.831658</v>
      </c>
      <c r="D8903" s="16" t="n">
        <f aca="false">LOGINV(B8903,$B$7,$C$7)</f>
        <v>22.1798999454901</v>
      </c>
      <c r="E8903" s="16" t="n">
        <f aca="false">LOGINV(C8903,$B$8,$C$8)</f>
        <v>203.036414417767</v>
      </c>
      <c r="F8903" s="16" t="n">
        <f aca="false">$B$5/100*E8903*2_Girdiler!$B$14*2_Girdiler!$B$15*2_Girdiler!$B$16</f>
        <v>5.10839618675102</v>
      </c>
      <c r="G8903" s="16" t="n">
        <f aca="false">MIN(MATCH(F8903,2_Girdiler!$B$20:$I$20,1),7)</f>
        <v>2</v>
      </c>
      <c r="H8903" s="16" t="n">
        <f aca="false">IF(F8903&gt;=40,2_Girdiler!$I$21+(F8903-40)*(2_Girdiler!$I$21-2_Girdiler!$H$21)/(2_Girdiler!$I$20-2_Girdiler!$H$20),INDEX(2_Girdiler!$B$21:$I$21,G8903)+(F8903-INDEX(2_Girdiler!$B$20:$I$20,G8903))*(INDEX(2_Girdiler!$B$21:$I$21,G8903+1)-INDEX(2_Girdiler!$B$21:$I$21,G8903))/(INDEX(2_Girdiler!$B$20:$I$20,G8903+1)-INDEX(2_Girdiler!$B$20:$I$20,G8903)))</f>
        <v>11.1734338988016</v>
      </c>
      <c r="I8903" s="16" t="n">
        <f aca="false">H8903/2_Girdiler!$B$17</f>
        <v>4.47653601714809</v>
      </c>
      <c r="J8903" s="16" t="n">
        <f aca="false">D8903+I8903</f>
        <v>26.6564359626382</v>
      </c>
    </row>
    <row r="8904" customFormat="false" ht="15" hidden="false" customHeight="false" outlineLevel="0" collapsed="false">
      <c r="A8904" s="0" t="n">
        <v>8892</v>
      </c>
      <c r="B8904" s="7" t="n">
        <v>0.189613</v>
      </c>
      <c r="C8904" s="7" t="n">
        <v>0.707563</v>
      </c>
      <c r="D8904" s="16" t="n">
        <f aca="false">LOGINV(B8904,$B$7,$C$7)</f>
        <v>8.29510172030579</v>
      </c>
      <c r="E8904" s="16" t="n">
        <f aca="false">LOGINV(C8904,$B$8,$C$8)</f>
        <v>155.376674846915</v>
      </c>
      <c r="F8904" s="16" t="n">
        <f aca="false">$B$5/100*E8904*2_Girdiler!$B$14*2_Girdiler!$B$15*2_Girdiler!$B$16</f>
        <v>3.90927713914839</v>
      </c>
      <c r="G8904" s="16" t="n">
        <f aca="false">MIN(MATCH(F8904,2_Girdiler!$B$20:$I$20,1),7)</f>
        <v>1</v>
      </c>
      <c r="H8904" s="16" t="n">
        <f aca="false">IF(F8904&gt;=40,2_Girdiler!$I$21+(F8904-40)*(2_Girdiler!$I$21-2_Girdiler!$H$21)/(2_Girdiler!$I$20-2_Girdiler!$H$20),INDEX(2_Girdiler!$B$21:$I$21,G8904)+(F8904-INDEX(2_Girdiler!$B$20:$I$20,G8904))*(INDEX(2_Girdiler!$B$21:$I$21,G8904+1)-INDEX(2_Girdiler!$B$21:$I$21,G8904))/(INDEX(2_Girdiler!$B$20:$I$20,G8904+1)-INDEX(2_Girdiler!$B$20:$I$20,G8904)))</f>
        <v>8.60040970612647</v>
      </c>
      <c r="I8904" s="16" t="n">
        <f aca="false">H8904/2_Girdiler!$B$17</f>
        <v>3.44567696559554</v>
      </c>
      <c r="J8904" s="16" t="n">
        <f aca="false">D8904+I8904</f>
        <v>11.7407786859013</v>
      </c>
    </row>
    <row r="8905" customFormat="false" ht="15" hidden="false" customHeight="false" outlineLevel="0" collapsed="false">
      <c r="A8905" s="0" t="n">
        <v>8893</v>
      </c>
      <c r="B8905" s="7" t="n">
        <v>0.305083</v>
      </c>
      <c r="C8905" s="7" t="n">
        <v>0.679469</v>
      </c>
      <c r="D8905" s="16" t="n">
        <f aca="false">LOGINV(B8905,$B$7,$C$7)</f>
        <v>10.1921429592116</v>
      </c>
      <c r="E8905" s="16" t="n">
        <f aca="false">LOGINV(C8905,$B$8,$C$8)</f>
        <v>147.550503096684</v>
      </c>
      <c r="F8905" s="16" t="n">
        <f aca="false">$B$5/100*E8905*2_Girdiler!$B$14*2_Girdiler!$B$15*2_Girdiler!$B$16</f>
        <v>3.71237065791258</v>
      </c>
      <c r="G8905" s="16" t="n">
        <f aca="false">MIN(MATCH(F8905,2_Girdiler!$B$20:$I$20,1),7)</f>
        <v>1</v>
      </c>
      <c r="H8905" s="16" t="n">
        <f aca="false">IF(F8905&gt;=40,2_Girdiler!$I$21+(F8905-40)*(2_Girdiler!$I$21-2_Girdiler!$H$21)/(2_Girdiler!$I$20-2_Girdiler!$H$20),INDEX(2_Girdiler!$B$21:$I$21,G8905)+(F8905-INDEX(2_Girdiler!$B$20:$I$20,G8905))*(INDEX(2_Girdiler!$B$21:$I$21,G8905+1)-INDEX(2_Girdiler!$B$21:$I$21,G8905))/(INDEX(2_Girdiler!$B$20:$I$20,G8905+1)-INDEX(2_Girdiler!$B$20:$I$20,G8905)))</f>
        <v>8.16721544740767</v>
      </c>
      <c r="I8905" s="16" t="n">
        <f aca="false">H8905/2_Girdiler!$B$17</f>
        <v>3.27212157348064</v>
      </c>
      <c r="J8905" s="16" t="n">
        <f aca="false">D8905+I8905</f>
        <v>13.4642645326922</v>
      </c>
    </row>
    <row r="8906" customFormat="false" ht="15" hidden="false" customHeight="false" outlineLevel="0" collapsed="false">
      <c r="A8906" s="0" t="n">
        <v>8894</v>
      </c>
      <c r="B8906" s="7" t="n">
        <v>0.269466</v>
      </c>
      <c r="C8906" s="7" t="n">
        <v>0.513402</v>
      </c>
      <c r="D8906" s="16" t="n">
        <f aca="false">LOGINV(B8906,$B$7,$C$7)</f>
        <v>9.61493269512009</v>
      </c>
      <c r="E8906" s="16" t="n">
        <f aca="false">LOGINV(C8906,$B$8,$C$8)</f>
        <v>111.599657774283</v>
      </c>
      <c r="F8906" s="16" t="n">
        <f aca="false">$B$5/100*E8906*2_Girdiler!$B$14*2_Girdiler!$B$15*2_Girdiler!$B$16</f>
        <v>2.80784738960096</v>
      </c>
      <c r="G8906" s="16" t="n">
        <f aca="false">MIN(MATCH(F8906,2_Girdiler!$B$20:$I$20,1),7)</f>
        <v>1</v>
      </c>
      <c r="H8906" s="16" t="n">
        <f aca="false">IF(F8906&gt;=40,2_Girdiler!$I$21+(F8906-40)*(2_Girdiler!$I$21-2_Girdiler!$H$21)/(2_Girdiler!$I$20-2_Girdiler!$H$20),INDEX(2_Girdiler!$B$21:$I$21,G8906)+(F8906-INDEX(2_Girdiler!$B$20:$I$20,G8906))*(INDEX(2_Girdiler!$B$21:$I$21,G8906+1)-INDEX(2_Girdiler!$B$21:$I$21,G8906))/(INDEX(2_Girdiler!$B$20:$I$20,G8906+1)-INDEX(2_Girdiler!$B$20:$I$20,G8906)))</f>
        <v>6.17726425712211</v>
      </c>
      <c r="I8906" s="16" t="n">
        <f aca="false">H8906/2_Girdiler!$B$17</f>
        <v>2.47486548762905</v>
      </c>
      <c r="J8906" s="16" t="n">
        <f aca="false">D8906+I8906</f>
        <v>12.0897981827491</v>
      </c>
    </row>
    <row r="8907" customFormat="false" ht="15" hidden="false" customHeight="false" outlineLevel="0" collapsed="false">
      <c r="A8907" s="0" t="n">
        <v>8895</v>
      </c>
      <c r="B8907" s="7" t="n">
        <v>0.994157</v>
      </c>
      <c r="C8907" s="7" t="n">
        <v>0.757794</v>
      </c>
      <c r="D8907" s="16" t="n">
        <f aca="false">LOGINV(B8907,$B$7,$C$7)</f>
        <v>55.2173294179912</v>
      </c>
      <c r="E8907" s="16" t="n">
        <f aca="false">LOGINV(C8907,$B$8,$C$8)</f>
        <v>171.499134692375</v>
      </c>
      <c r="F8907" s="16" t="n">
        <f aca="false">$B$5/100*E8907*2_Girdiler!$B$14*2_Girdiler!$B$15*2_Girdiler!$B$16</f>
        <v>4.31491822886016</v>
      </c>
      <c r="G8907" s="16" t="n">
        <f aca="false">MIN(MATCH(F8907,2_Girdiler!$B$20:$I$20,1),7)</f>
        <v>1</v>
      </c>
      <c r="H8907" s="16" t="n">
        <f aca="false">IF(F8907&gt;=40,2_Girdiler!$I$21+(F8907-40)*(2_Girdiler!$I$21-2_Girdiler!$H$21)/(2_Girdiler!$I$20-2_Girdiler!$H$20),INDEX(2_Girdiler!$B$21:$I$21,G8907)+(F8907-INDEX(2_Girdiler!$B$20:$I$20,G8907))*(INDEX(2_Girdiler!$B$21:$I$21,G8907+1)-INDEX(2_Girdiler!$B$21:$I$21,G8907))/(INDEX(2_Girdiler!$B$20:$I$20,G8907+1)-INDEX(2_Girdiler!$B$20:$I$20,G8907)))</f>
        <v>9.49282010349235</v>
      </c>
      <c r="I8907" s="16" t="n">
        <f aca="false">H8907/2_Girdiler!$B$17</f>
        <v>3.80321318248892</v>
      </c>
      <c r="J8907" s="16" t="n">
        <f aca="false">D8907+I8907</f>
        <v>59.0205426004801</v>
      </c>
    </row>
    <row r="8908" customFormat="false" ht="15" hidden="false" customHeight="false" outlineLevel="0" collapsed="false">
      <c r="A8908" s="0" t="n">
        <v>8896</v>
      </c>
      <c r="B8908" s="7" t="n">
        <v>0.774251</v>
      </c>
      <c r="C8908" s="7" t="n">
        <v>0.074522</v>
      </c>
      <c r="D8908" s="16" t="n">
        <f aca="false">LOGINV(B8908,$B$7,$C$7)</f>
        <v>20.6038427107132</v>
      </c>
      <c r="E8908" s="16" t="n">
        <f aca="false">LOGINV(C8908,$B$8,$C$8)</f>
        <v>43.0269438791122</v>
      </c>
      <c r="F8908" s="16" t="n">
        <f aca="false">$B$5/100*E8908*2_Girdiler!$B$14*2_Girdiler!$B$15*2_Girdiler!$B$16</f>
        <v>1.08255790799846</v>
      </c>
      <c r="G8908" s="16" t="n">
        <f aca="false">MIN(MATCH(F8908,2_Girdiler!$B$20:$I$20,1),7)</f>
        <v>1</v>
      </c>
      <c r="H8908" s="16" t="n">
        <f aca="false">IF(F8908&gt;=40,2_Girdiler!$I$21+(F8908-40)*(2_Girdiler!$I$21-2_Girdiler!$H$21)/(2_Girdiler!$I$20-2_Girdiler!$H$20),INDEX(2_Girdiler!$B$21:$I$21,G8908)+(F8908-INDEX(2_Girdiler!$B$20:$I$20,G8908))*(INDEX(2_Girdiler!$B$21:$I$21,G8908+1)-INDEX(2_Girdiler!$B$21:$I$21,G8908))/(INDEX(2_Girdiler!$B$20:$I$20,G8908+1)-INDEX(2_Girdiler!$B$20:$I$20,G8908)))</f>
        <v>2.38162739759662</v>
      </c>
      <c r="I8908" s="16" t="n">
        <f aca="false">H8908/2_Girdiler!$B$17</f>
        <v>0.954177643267877</v>
      </c>
      <c r="J8908" s="16" t="n">
        <f aca="false">D8908+I8908</f>
        <v>21.558020353981</v>
      </c>
    </row>
    <row r="8909" customFormat="false" ht="15" hidden="false" customHeight="false" outlineLevel="0" collapsed="false">
      <c r="A8909" s="0" t="n">
        <v>8897</v>
      </c>
      <c r="B8909" s="7" t="n">
        <v>0.493177</v>
      </c>
      <c r="C8909" s="7" t="n">
        <v>0.403477</v>
      </c>
      <c r="D8909" s="16" t="n">
        <f aca="false">LOGINV(B8909,$B$7,$C$7)</f>
        <v>13.4135645722015</v>
      </c>
      <c r="E8909" s="16" t="n">
        <f aca="false">LOGINV(C8909,$B$8,$C$8)</f>
        <v>93.2697993092848</v>
      </c>
      <c r="F8909" s="16" t="n">
        <f aca="false">$B$5/100*E8909*2_Girdiler!$B$14*2_Girdiler!$B$15*2_Girdiler!$B$16</f>
        <v>2.3466681506216</v>
      </c>
      <c r="G8909" s="16" t="n">
        <f aca="false">MIN(MATCH(F8909,2_Girdiler!$B$20:$I$20,1),7)</f>
        <v>1</v>
      </c>
      <c r="H8909" s="16" t="n">
        <f aca="false">IF(F8909&gt;=40,2_Girdiler!$I$21+(F8909-40)*(2_Girdiler!$I$21-2_Girdiler!$H$21)/(2_Girdiler!$I$20-2_Girdiler!$H$20),INDEX(2_Girdiler!$B$21:$I$21,G8909)+(F8909-INDEX(2_Girdiler!$B$20:$I$20,G8909))*(INDEX(2_Girdiler!$B$21:$I$21,G8909+1)-INDEX(2_Girdiler!$B$21:$I$21,G8909))/(INDEX(2_Girdiler!$B$20:$I$20,G8909+1)-INDEX(2_Girdiler!$B$20:$I$20,G8909)))</f>
        <v>5.16266993136753</v>
      </c>
      <c r="I8909" s="16" t="n">
        <f aca="false">H8909/2_Girdiler!$B$17</f>
        <v>2.06837737634917</v>
      </c>
      <c r="J8909" s="16" t="n">
        <f aca="false">D8909+I8909</f>
        <v>15.4819419485507</v>
      </c>
    </row>
    <row r="8910" customFormat="false" ht="15" hidden="false" customHeight="false" outlineLevel="0" collapsed="false">
      <c r="A8910" s="0" t="n">
        <v>8898</v>
      </c>
      <c r="B8910" s="7" t="n">
        <v>0.804135</v>
      </c>
      <c r="C8910" s="7" t="n">
        <v>0.806014</v>
      </c>
      <c r="D8910" s="16" t="n">
        <f aca="false">LOGINV(B8910,$B$7,$C$7)</f>
        <v>21.8282347060281</v>
      </c>
      <c r="E8910" s="16" t="n">
        <f aca="false">LOGINV(C8910,$B$8,$C$8)</f>
        <v>190.659642008783</v>
      </c>
      <c r="F8910" s="16" t="n">
        <f aca="false">$B$5/100*E8910*2_Girdiler!$B$14*2_Girdiler!$B$15*2_Girdiler!$B$16</f>
        <v>4.79699659294097</v>
      </c>
      <c r="G8910" s="16" t="n">
        <f aca="false">MIN(MATCH(F8910,2_Girdiler!$B$20:$I$20,1),7)</f>
        <v>1</v>
      </c>
      <c r="H8910" s="16" t="n">
        <f aca="false">IF(F8910&gt;=40,2_Girdiler!$I$21+(F8910-40)*(2_Girdiler!$I$21-2_Girdiler!$H$21)/(2_Girdiler!$I$20-2_Girdiler!$H$20),INDEX(2_Girdiler!$B$21:$I$21,G8910)+(F8910-INDEX(2_Girdiler!$B$20:$I$20,G8910))*(INDEX(2_Girdiler!$B$21:$I$21,G8910+1)-INDEX(2_Girdiler!$B$21:$I$21,G8910))/(INDEX(2_Girdiler!$B$20:$I$20,G8910+1)-INDEX(2_Girdiler!$B$20:$I$20,G8910)))</f>
        <v>10.5533925044701</v>
      </c>
      <c r="I8910" s="16" t="n">
        <f aca="false">H8910/2_Girdiler!$B$17</f>
        <v>4.22812199698323</v>
      </c>
      <c r="J8910" s="16" t="n">
        <f aca="false">D8910+I8910</f>
        <v>26.0563567030114</v>
      </c>
    </row>
    <row r="8911" customFormat="false" ht="15" hidden="false" customHeight="false" outlineLevel="0" collapsed="false">
      <c r="A8911" s="0" t="n">
        <v>8899</v>
      </c>
      <c r="B8911" s="7" t="n">
        <v>0.015004</v>
      </c>
      <c r="C8911" s="7" t="n">
        <v>0.376661</v>
      </c>
      <c r="D8911" s="16" t="n">
        <f aca="false">LOGINV(B8911,$B$7,$C$7)</f>
        <v>4.04002342901404</v>
      </c>
      <c r="E8911" s="16" t="n">
        <f aca="false">LOGINV(C8911,$B$8,$C$8)</f>
        <v>89.1546873375241</v>
      </c>
      <c r="F8911" s="16" t="n">
        <f aca="false">$B$5/100*E8911*2_Girdiler!$B$14*2_Girdiler!$B$15*2_Girdiler!$B$16</f>
        <v>2.24313193341211</v>
      </c>
      <c r="G8911" s="16" t="n">
        <f aca="false">MIN(MATCH(F8911,2_Girdiler!$B$20:$I$20,1),7)</f>
        <v>1</v>
      </c>
      <c r="H8911" s="16" t="n">
        <f aca="false">IF(F8911&gt;=40,2_Girdiler!$I$21+(F8911-40)*(2_Girdiler!$I$21-2_Girdiler!$H$21)/(2_Girdiler!$I$20-2_Girdiler!$H$20),INDEX(2_Girdiler!$B$21:$I$21,G8911)+(F8911-INDEX(2_Girdiler!$B$20:$I$20,G8911))*(INDEX(2_Girdiler!$B$21:$I$21,G8911+1)-INDEX(2_Girdiler!$B$21:$I$21,G8911))/(INDEX(2_Girdiler!$B$20:$I$20,G8911+1)-INDEX(2_Girdiler!$B$20:$I$20,G8911)))</f>
        <v>4.93489025350663</v>
      </c>
      <c r="I8911" s="16" t="n">
        <f aca="false">H8911/2_Girdiler!$B$17</f>
        <v>1.9771194925908</v>
      </c>
      <c r="J8911" s="16" t="n">
        <f aca="false">D8911+I8911</f>
        <v>6.01714292160484</v>
      </c>
    </row>
    <row r="8912" customFormat="false" ht="15" hidden="false" customHeight="false" outlineLevel="0" collapsed="false">
      <c r="A8912" s="0" t="n">
        <v>8900</v>
      </c>
      <c r="B8912" s="7" t="n">
        <v>0.581712</v>
      </c>
      <c r="C8912" s="7" t="n">
        <v>0.61168</v>
      </c>
      <c r="D8912" s="16" t="n">
        <f aca="false">LOGINV(B8912,$B$7,$C$7)</f>
        <v>15.1921334915841</v>
      </c>
      <c r="E8912" s="16" t="n">
        <f aca="false">LOGINV(C8912,$B$8,$C$8)</f>
        <v>131.152094758119</v>
      </c>
      <c r="F8912" s="16" t="n">
        <f aca="false">$B$5/100*E8912*2_Girdiler!$B$14*2_Girdiler!$B$15*2_Girdiler!$B$16</f>
        <v>3.29978670411428</v>
      </c>
      <c r="G8912" s="16" t="n">
        <f aca="false">MIN(MATCH(F8912,2_Girdiler!$B$20:$I$20,1),7)</f>
        <v>1</v>
      </c>
      <c r="H8912" s="16" t="n">
        <f aca="false">IF(F8912&gt;=40,2_Girdiler!$I$21+(F8912-40)*(2_Girdiler!$I$21-2_Girdiler!$H$21)/(2_Girdiler!$I$20-2_Girdiler!$H$20),INDEX(2_Girdiler!$B$21:$I$21,G8912)+(F8912-INDEX(2_Girdiler!$B$20:$I$20,G8912))*(INDEX(2_Girdiler!$B$21:$I$21,G8912+1)-INDEX(2_Girdiler!$B$21:$I$21,G8912))/(INDEX(2_Girdiler!$B$20:$I$20,G8912+1)-INDEX(2_Girdiler!$B$20:$I$20,G8912)))</f>
        <v>7.25953074905142</v>
      </c>
      <c r="I8912" s="16" t="n">
        <f aca="false">H8912/2_Girdiler!$B$17</f>
        <v>2.90846584497252</v>
      </c>
      <c r="J8912" s="16" t="n">
        <f aca="false">D8912+I8912</f>
        <v>18.1005993365566</v>
      </c>
    </row>
    <row r="8913" customFormat="false" ht="15" hidden="false" customHeight="false" outlineLevel="0" collapsed="false">
      <c r="A8913" s="0" t="n">
        <v>8901</v>
      </c>
      <c r="B8913" s="7" t="n">
        <v>0.344543</v>
      </c>
      <c r="C8913" s="7" t="n">
        <v>0.122323</v>
      </c>
      <c r="D8913" s="16" t="n">
        <f aca="false">LOGINV(B8913,$B$7,$C$7)</f>
        <v>10.8350541556459</v>
      </c>
      <c r="E8913" s="16" t="n">
        <f aca="false">LOGINV(C8913,$B$8,$C$8)</f>
        <v>51.5329073114478</v>
      </c>
      <c r="F8913" s="16" t="n">
        <f aca="false">$B$5/100*E8913*2_Girdiler!$B$14*2_Girdiler!$B$15*2_Girdiler!$B$16</f>
        <v>1.29656794795603</v>
      </c>
      <c r="G8913" s="16" t="n">
        <f aca="false">MIN(MATCH(F8913,2_Girdiler!$B$20:$I$20,1),7)</f>
        <v>1</v>
      </c>
      <c r="H8913" s="16" t="n">
        <f aca="false">IF(F8913&gt;=40,2_Girdiler!$I$21+(F8913-40)*(2_Girdiler!$I$21-2_Girdiler!$H$21)/(2_Girdiler!$I$20-2_Girdiler!$H$20),INDEX(2_Girdiler!$B$21:$I$21,G8913)+(F8913-INDEX(2_Girdiler!$B$20:$I$20,G8913))*(INDEX(2_Girdiler!$B$21:$I$21,G8913+1)-INDEX(2_Girdiler!$B$21:$I$21,G8913))/(INDEX(2_Girdiler!$B$20:$I$20,G8913+1)-INDEX(2_Girdiler!$B$20:$I$20,G8913)))</f>
        <v>2.85244948550326</v>
      </c>
      <c r="I8913" s="16" t="n">
        <f aca="false">H8913/2_Girdiler!$B$17</f>
        <v>1.14280828746124</v>
      </c>
      <c r="J8913" s="16" t="n">
        <f aca="false">D8913+I8913</f>
        <v>11.9778624431071</v>
      </c>
    </row>
    <row r="8914" customFormat="false" ht="15" hidden="false" customHeight="false" outlineLevel="0" collapsed="false">
      <c r="A8914" s="0" t="n">
        <v>8902</v>
      </c>
      <c r="B8914" s="7" t="n">
        <v>0.655578</v>
      </c>
      <c r="C8914" s="7" t="n">
        <v>0.870298</v>
      </c>
      <c r="D8914" s="16" t="n">
        <f aca="false">LOGINV(B8914,$B$7,$C$7)</f>
        <v>16.9284650404849</v>
      </c>
      <c r="E8914" s="16" t="n">
        <f aca="false">LOGINV(C8914,$B$8,$C$8)</f>
        <v>226.155896051436</v>
      </c>
      <c r="F8914" s="16" t="n">
        <f aca="false">$B$5/100*E8914*2_Girdiler!$B$14*2_Girdiler!$B$15*2_Girdiler!$B$16</f>
        <v>5.69008234465412</v>
      </c>
      <c r="G8914" s="16" t="n">
        <f aca="false">MIN(MATCH(F8914,2_Girdiler!$B$20:$I$20,1),7)</f>
        <v>2</v>
      </c>
      <c r="H8914" s="16" t="n">
        <f aca="false">IF(F8914&gt;=40,2_Girdiler!$I$21+(F8914-40)*(2_Girdiler!$I$21-2_Girdiler!$H$21)/(2_Girdiler!$I$20-2_Girdiler!$H$20),INDEX(2_Girdiler!$B$21:$I$21,G8914)+(F8914-INDEX(2_Girdiler!$B$20:$I$20,G8914))*(INDEX(2_Girdiler!$B$21:$I$21,G8914+1)-INDEX(2_Girdiler!$B$21:$I$21,G8914))/(INDEX(2_Girdiler!$B$20:$I$20,G8914+1)-INDEX(2_Girdiler!$B$20:$I$20,G8914)))</f>
        <v>12.1041317514466</v>
      </c>
      <c r="I8914" s="16" t="n">
        <f aca="false">H8914/2_Girdiler!$B$17</f>
        <v>4.84941175939367</v>
      </c>
      <c r="J8914" s="16" t="n">
        <f aca="false">D8914+I8914</f>
        <v>21.7778767998786</v>
      </c>
    </row>
    <row r="8915" customFormat="false" ht="15" hidden="false" customHeight="false" outlineLevel="0" collapsed="false">
      <c r="A8915" s="0" t="n">
        <v>8903</v>
      </c>
      <c r="B8915" s="7" t="n">
        <v>0.410621</v>
      </c>
      <c r="C8915" s="7" t="n">
        <v>0.34315</v>
      </c>
      <c r="D8915" s="16" t="n">
        <f aca="false">LOGINV(B8915,$B$7,$C$7)</f>
        <v>11.9395531420408</v>
      </c>
      <c r="E8915" s="16" t="n">
        <f aca="false">LOGINV(C8915,$B$8,$C$8)</f>
        <v>84.1435026030633</v>
      </c>
      <c r="F8915" s="16" t="n">
        <f aca="false">$B$5/100*E8915*2_Girdiler!$B$14*2_Girdiler!$B$15*2_Girdiler!$B$16</f>
        <v>2.11705052549307</v>
      </c>
      <c r="G8915" s="16" t="n">
        <f aca="false">MIN(MATCH(F8915,2_Girdiler!$B$20:$I$20,1),7)</f>
        <v>1</v>
      </c>
      <c r="H8915" s="16" t="n">
        <f aca="false">IF(F8915&gt;=40,2_Girdiler!$I$21+(F8915-40)*(2_Girdiler!$I$21-2_Girdiler!$H$21)/(2_Girdiler!$I$20-2_Girdiler!$H$20),INDEX(2_Girdiler!$B$21:$I$21,G8915)+(F8915-INDEX(2_Girdiler!$B$20:$I$20,G8915))*(INDEX(2_Girdiler!$B$21:$I$21,G8915+1)-INDEX(2_Girdiler!$B$21:$I$21,G8915))/(INDEX(2_Girdiler!$B$20:$I$20,G8915+1)-INDEX(2_Girdiler!$B$20:$I$20,G8915)))</f>
        <v>4.65751115608476</v>
      </c>
      <c r="I8915" s="16" t="n">
        <f aca="false">H8915/2_Girdiler!$B$17</f>
        <v>1.86599004650832</v>
      </c>
      <c r="J8915" s="16" t="n">
        <f aca="false">D8915+I8915</f>
        <v>13.8055431885492</v>
      </c>
    </row>
    <row r="8916" customFormat="false" ht="15" hidden="false" customHeight="false" outlineLevel="0" collapsed="false">
      <c r="A8916" s="0" t="n">
        <v>8904</v>
      </c>
      <c r="B8916" s="7" t="n">
        <v>0.05271</v>
      </c>
      <c r="C8916" s="7" t="n">
        <v>0.4136</v>
      </c>
      <c r="D8916" s="16" t="n">
        <f aca="false">LOGINV(B8916,$B$7,$C$7)</f>
        <v>5.49203446957299</v>
      </c>
      <c r="E8916" s="16" t="n">
        <f aca="false">LOGINV(C8916,$B$8,$C$8)</f>
        <v>94.8522360854712</v>
      </c>
      <c r="F8916" s="16" t="n">
        <f aca="false">$B$5/100*E8916*2_Girdiler!$B$14*2_Girdiler!$B$15*2_Girdiler!$B$16</f>
        <v>2.38648225991046</v>
      </c>
      <c r="G8916" s="16" t="n">
        <f aca="false">MIN(MATCH(F8916,2_Girdiler!$B$20:$I$20,1),7)</f>
        <v>1</v>
      </c>
      <c r="H8916" s="16" t="n">
        <f aca="false">IF(F8916&gt;=40,2_Girdiler!$I$21+(F8916-40)*(2_Girdiler!$I$21-2_Girdiler!$H$21)/(2_Girdiler!$I$20-2_Girdiler!$H$20),INDEX(2_Girdiler!$B$21:$I$21,G8916)+(F8916-INDEX(2_Girdiler!$B$20:$I$20,G8916))*(INDEX(2_Girdiler!$B$21:$I$21,G8916+1)-INDEX(2_Girdiler!$B$21:$I$21,G8916))/(INDEX(2_Girdiler!$B$20:$I$20,G8916+1)-INDEX(2_Girdiler!$B$20:$I$20,G8916)))</f>
        <v>5.250260971803</v>
      </c>
      <c r="I8916" s="16" t="n">
        <f aca="false">H8916/2_Girdiler!$B$17</f>
        <v>2.1034699406262</v>
      </c>
      <c r="J8916" s="16" t="n">
        <f aca="false">D8916+I8916</f>
        <v>7.59550441019919</v>
      </c>
    </row>
    <row r="8917" customFormat="false" ht="15" hidden="false" customHeight="false" outlineLevel="0" collapsed="false">
      <c r="A8917" s="0" t="n">
        <v>8905</v>
      </c>
      <c r="B8917" s="7" t="n">
        <v>0.006588</v>
      </c>
      <c r="C8917" s="7" t="n">
        <v>0.889908</v>
      </c>
      <c r="D8917" s="16" t="n">
        <f aca="false">LOGINV(B8917,$B$7,$C$7)</f>
        <v>3.4008265967042</v>
      </c>
      <c r="E8917" s="16" t="n">
        <f aca="false">LOGINV(C8917,$B$8,$C$8)</f>
        <v>240.96151625556</v>
      </c>
      <c r="F8917" s="16" t="n">
        <f aca="false">$B$5/100*E8917*2_Girdiler!$B$14*2_Girdiler!$B$15*2_Girdiler!$B$16</f>
        <v>6.06259174898989</v>
      </c>
      <c r="G8917" s="16" t="n">
        <f aca="false">MIN(MATCH(F8917,2_Girdiler!$B$20:$I$20,1),7)</f>
        <v>2</v>
      </c>
      <c r="H8917" s="16" t="n">
        <f aca="false">IF(F8917&gt;=40,2_Girdiler!$I$21+(F8917-40)*(2_Girdiler!$I$21-2_Girdiler!$H$21)/(2_Girdiler!$I$20-2_Girdiler!$H$20),INDEX(2_Girdiler!$B$21:$I$21,G8917)+(F8917-INDEX(2_Girdiler!$B$20:$I$20,G8917))*(INDEX(2_Girdiler!$B$21:$I$21,G8917+1)-INDEX(2_Girdiler!$B$21:$I$21,G8917))/(INDEX(2_Girdiler!$B$20:$I$20,G8917+1)-INDEX(2_Girdiler!$B$20:$I$20,G8917)))</f>
        <v>12.7001467983838</v>
      </c>
      <c r="I8917" s="16" t="n">
        <f aca="false">H8917/2_Girdiler!$B$17</f>
        <v>5.08819983909608</v>
      </c>
      <c r="J8917" s="16" t="n">
        <f aca="false">D8917+I8917</f>
        <v>8.48902643580028</v>
      </c>
    </row>
    <row r="8918" customFormat="false" ht="15" hidden="false" customHeight="false" outlineLevel="0" collapsed="false">
      <c r="A8918" s="0" t="n">
        <v>8906</v>
      </c>
      <c r="B8918" s="7" t="n">
        <v>0.920805</v>
      </c>
      <c r="C8918" s="7" t="n">
        <v>0.147149</v>
      </c>
      <c r="D8918" s="16" t="n">
        <f aca="false">LOGINV(B8918,$B$7,$C$7)</f>
        <v>29.725838783636</v>
      </c>
      <c r="E8918" s="16" t="n">
        <f aca="false">LOGINV(C8918,$B$8,$C$8)</f>
        <v>55.4936008815366</v>
      </c>
      <c r="F8918" s="16" t="n">
        <f aca="false">$B$5/100*E8918*2_Girdiler!$B$14*2_Girdiler!$B$15*2_Girdiler!$B$16</f>
        <v>1.39621899817946</v>
      </c>
      <c r="G8918" s="16" t="n">
        <f aca="false">MIN(MATCH(F8918,2_Girdiler!$B$20:$I$20,1),7)</f>
        <v>1</v>
      </c>
      <c r="H8918" s="16" t="n">
        <f aca="false">IF(F8918&gt;=40,2_Girdiler!$I$21+(F8918-40)*(2_Girdiler!$I$21-2_Girdiler!$H$21)/(2_Girdiler!$I$20-2_Girdiler!$H$20),INDEX(2_Girdiler!$B$21:$I$21,G8918)+(F8918-INDEX(2_Girdiler!$B$20:$I$20,G8918))*(INDEX(2_Girdiler!$B$21:$I$21,G8918+1)-INDEX(2_Girdiler!$B$21:$I$21,G8918))/(INDEX(2_Girdiler!$B$20:$I$20,G8918+1)-INDEX(2_Girdiler!$B$20:$I$20,G8918)))</f>
        <v>3.07168179599481</v>
      </c>
      <c r="I8918" s="16" t="n">
        <f aca="false">H8918/2_Girdiler!$B$17</f>
        <v>1.23064174519023</v>
      </c>
      <c r="J8918" s="16" t="n">
        <f aca="false">D8918+I8918</f>
        <v>30.9564805288262</v>
      </c>
    </row>
    <row r="8919" customFormat="false" ht="15" hidden="false" customHeight="false" outlineLevel="0" collapsed="false">
      <c r="A8919" s="0" t="n">
        <v>8907</v>
      </c>
      <c r="B8919" s="7" t="n">
        <v>0.809703</v>
      </c>
      <c r="C8919" s="7" t="n">
        <v>0.12355</v>
      </c>
      <c r="D8919" s="16" t="n">
        <f aca="false">LOGINV(B8919,$B$7,$C$7)</f>
        <v>22.0768518596137</v>
      </c>
      <c r="E8919" s="16" t="n">
        <f aca="false">LOGINV(C8919,$B$8,$C$8)</f>
        <v>51.7338972487177</v>
      </c>
      <c r="F8919" s="16" t="n">
        <f aca="false">$B$5/100*E8919*2_Girdiler!$B$14*2_Girdiler!$B$15*2_Girdiler!$B$16</f>
        <v>1.30162485477774</v>
      </c>
      <c r="G8919" s="16" t="n">
        <f aca="false">MIN(MATCH(F8919,2_Girdiler!$B$20:$I$20,1),7)</f>
        <v>1</v>
      </c>
      <c r="H8919" s="16" t="n">
        <f aca="false">IF(F8919&gt;=40,2_Girdiler!$I$21+(F8919-40)*(2_Girdiler!$I$21-2_Girdiler!$H$21)/(2_Girdiler!$I$20-2_Girdiler!$H$20),INDEX(2_Girdiler!$B$21:$I$21,G8919)+(F8919-INDEX(2_Girdiler!$B$20:$I$20,G8919))*(INDEX(2_Girdiler!$B$21:$I$21,G8919+1)-INDEX(2_Girdiler!$B$21:$I$21,G8919))/(INDEX(2_Girdiler!$B$20:$I$20,G8919+1)-INDEX(2_Girdiler!$B$20:$I$20,G8919)))</f>
        <v>2.86357468051102</v>
      </c>
      <c r="I8919" s="16" t="n">
        <f aca="false">H8919/2_Girdiler!$B$17</f>
        <v>1.14726549699961</v>
      </c>
      <c r="J8919" s="16" t="n">
        <f aca="false">D8919+I8919</f>
        <v>23.2241173566133</v>
      </c>
    </row>
    <row r="8920" customFormat="false" ht="15" hidden="false" customHeight="false" outlineLevel="0" collapsed="false">
      <c r="A8920" s="0" t="n">
        <v>8908</v>
      </c>
      <c r="B8920" s="7" t="n">
        <v>0.305723</v>
      </c>
      <c r="C8920" s="7" t="n">
        <v>0.553594</v>
      </c>
      <c r="D8920" s="16" t="n">
        <f aca="false">LOGINV(B8920,$B$7,$C$7)</f>
        <v>10.2025221925818</v>
      </c>
      <c r="E8920" s="16" t="n">
        <f aca="false">LOGINV(C8920,$B$8,$C$8)</f>
        <v>119.129150018938</v>
      </c>
      <c r="F8920" s="16" t="n">
        <f aca="false">$B$5/100*E8920*2_Girdiler!$B$14*2_Girdiler!$B$15*2_Girdiler!$B$16</f>
        <v>2.99728941447647</v>
      </c>
      <c r="G8920" s="16" t="n">
        <f aca="false">MIN(MATCH(F8920,2_Girdiler!$B$20:$I$20,1),7)</f>
        <v>1</v>
      </c>
      <c r="H8920" s="16" t="n">
        <f aca="false">IF(F8920&gt;=40,2_Girdiler!$I$21+(F8920-40)*(2_Girdiler!$I$21-2_Girdiler!$H$21)/(2_Girdiler!$I$20-2_Girdiler!$H$20),INDEX(2_Girdiler!$B$21:$I$21,G8920)+(F8920-INDEX(2_Girdiler!$B$20:$I$20,G8920))*(INDEX(2_Girdiler!$B$21:$I$21,G8920+1)-INDEX(2_Girdiler!$B$21:$I$21,G8920))/(INDEX(2_Girdiler!$B$20:$I$20,G8920+1)-INDEX(2_Girdiler!$B$20:$I$20,G8920)))</f>
        <v>6.59403671184823</v>
      </c>
      <c r="I8920" s="16" t="n">
        <f aca="false">H8920/2_Girdiler!$B$17</f>
        <v>2.64184163134945</v>
      </c>
      <c r="J8920" s="16" t="n">
        <f aca="false">D8920+I8920</f>
        <v>12.8443638239312</v>
      </c>
    </row>
    <row r="8921" customFormat="false" ht="15" hidden="false" customHeight="false" outlineLevel="0" collapsed="false">
      <c r="A8921" s="0" t="n">
        <v>8909</v>
      </c>
      <c r="B8921" s="7" t="n">
        <v>0.556281</v>
      </c>
      <c r="C8921" s="7" t="n">
        <v>0.253336</v>
      </c>
      <c r="D8921" s="16" t="n">
        <f aca="false">LOGINV(B8921,$B$7,$C$7)</f>
        <v>14.6537779103759</v>
      </c>
      <c r="E8921" s="16" t="n">
        <f aca="false">LOGINV(C8921,$B$8,$C$8)</f>
        <v>71.1363621366268</v>
      </c>
      <c r="F8921" s="16" t="n">
        <f aca="false">$B$5/100*E8921*2_Girdiler!$B$14*2_Girdiler!$B$15*2_Girdiler!$B$16</f>
        <v>1.78979087135753</v>
      </c>
      <c r="G8921" s="16" t="n">
        <f aca="false">MIN(MATCH(F8921,2_Girdiler!$B$20:$I$20,1),7)</f>
        <v>1</v>
      </c>
      <c r="H8921" s="16" t="n">
        <f aca="false">IF(F8921&gt;=40,2_Girdiler!$I$21+(F8921-40)*(2_Girdiler!$I$21-2_Girdiler!$H$21)/(2_Girdiler!$I$20-2_Girdiler!$H$20),INDEX(2_Girdiler!$B$21:$I$21,G8921)+(F8921-INDEX(2_Girdiler!$B$20:$I$20,G8921))*(INDEX(2_Girdiler!$B$21:$I$21,G8921+1)-INDEX(2_Girdiler!$B$21:$I$21,G8921))/(INDEX(2_Girdiler!$B$20:$I$20,G8921+1)-INDEX(2_Girdiler!$B$20:$I$20,G8921)))</f>
        <v>3.93753991698657</v>
      </c>
      <c r="I8921" s="16" t="n">
        <f aca="false">H8921/2_Girdiler!$B$17</f>
        <v>1.57754003084398</v>
      </c>
      <c r="J8921" s="16" t="n">
        <f aca="false">D8921+I8921</f>
        <v>16.2313179412199</v>
      </c>
    </row>
    <row r="8922" customFormat="false" ht="15" hidden="false" customHeight="false" outlineLevel="0" collapsed="false">
      <c r="A8922" s="0" t="n">
        <v>8910</v>
      </c>
      <c r="B8922" s="7" t="n">
        <v>0.647372</v>
      </c>
      <c r="C8922" s="7" t="n">
        <v>0.649322</v>
      </c>
      <c r="D8922" s="16" t="n">
        <f aca="false">LOGINV(B8922,$B$7,$C$7)</f>
        <v>16.7203779047249</v>
      </c>
      <c r="E8922" s="16" t="n">
        <f aca="false">LOGINV(C8922,$B$8,$C$8)</f>
        <v>139.878235038873</v>
      </c>
      <c r="F8922" s="16" t="n">
        <f aca="false">$B$5/100*E8922*2_Girdiler!$B$14*2_Girdiler!$B$15*2_Girdiler!$B$16</f>
        <v>3.51933639357803</v>
      </c>
      <c r="G8922" s="16" t="n">
        <f aca="false">MIN(MATCH(F8922,2_Girdiler!$B$20:$I$20,1),7)</f>
        <v>1</v>
      </c>
      <c r="H8922" s="16" t="n">
        <f aca="false">IF(F8922&gt;=40,2_Girdiler!$I$21+(F8922-40)*(2_Girdiler!$I$21-2_Girdiler!$H$21)/(2_Girdiler!$I$20-2_Girdiler!$H$20),INDEX(2_Girdiler!$B$21:$I$21,G8922)+(F8922-INDEX(2_Girdiler!$B$20:$I$20,G8922))*(INDEX(2_Girdiler!$B$21:$I$21,G8922+1)-INDEX(2_Girdiler!$B$21:$I$21,G8922))/(INDEX(2_Girdiler!$B$20:$I$20,G8922+1)-INDEX(2_Girdiler!$B$20:$I$20,G8922)))</f>
        <v>7.74254006587168</v>
      </c>
      <c r="I8922" s="16" t="n">
        <f aca="false">H8922/2_Girdiler!$B$17</f>
        <v>3.10197919305756</v>
      </c>
      <c r="J8922" s="16" t="n">
        <f aca="false">D8922+I8922</f>
        <v>19.8223570977825</v>
      </c>
    </row>
    <row r="8923" customFormat="false" ht="15" hidden="false" customHeight="false" outlineLevel="0" collapsed="false">
      <c r="A8923" s="0" t="n">
        <v>8911</v>
      </c>
      <c r="B8923" s="7" t="n">
        <v>0.442846</v>
      </c>
      <c r="C8923" s="7" t="n">
        <v>0.050363</v>
      </c>
      <c r="D8923" s="16" t="n">
        <f aca="false">LOGINV(B8923,$B$7,$C$7)</f>
        <v>12.4992619019021</v>
      </c>
      <c r="E8923" s="16" t="n">
        <f aca="false">LOGINV(C8923,$B$8,$C$8)</f>
        <v>37.8541824997469</v>
      </c>
      <c r="F8923" s="16" t="n">
        <f aca="false">$B$5/100*E8923*2_Girdiler!$B$14*2_Girdiler!$B$15*2_Girdiler!$B$16</f>
        <v>0.952411231693632</v>
      </c>
      <c r="G8923" s="16" t="n">
        <f aca="false">MIN(MATCH(F8923,2_Girdiler!$B$20:$I$20,1),7)</f>
        <v>1</v>
      </c>
      <c r="H8923" s="16" t="n">
        <f aca="false">IF(F8923&gt;=40,2_Girdiler!$I$21+(F8923-40)*(2_Girdiler!$I$21-2_Girdiler!$H$21)/(2_Girdiler!$I$20-2_Girdiler!$H$20),INDEX(2_Girdiler!$B$21:$I$21,G8923)+(F8923-INDEX(2_Girdiler!$B$20:$I$20,G8923))*(INDEX(2_Girdiler!$B$21:$I$21,G8923+1)-INDEX(2_Girdiler!$B$21:$I$21,G8923))/(INDEX(2_Girdiler!$B$20:$I$20,G8923+1)-INDEX(2_Girdiler!$B$20:$I$20,G8923)))</f>
        <v>2.09530470972599</v>
      </c>
      <c r="I8923" s="16" t="n">
        <f aca="false">H8923/2_Girdiler!$B$17</f>
        <v>0.839465027935092</v>
      </c>
      <c r="J8923" s="16" t="n">
        <f aca="false">D8923+I8923</f>
        <v>13.3387269298372</v>
      </c>
    </row>
    <row r="8924" customFormat="false" ht="15" hidden="false" customHeight="false" outlineLevel="0" collapsed="false">
      <c r="A8924" s="0" t="n">
        <v>8912</v>
      </c>
      <c r="B8924" s="7" t="n">
        <v>0.758545</v>
      </c>
      <c r="C8924" s="7" t="n">
        <v>0.767561</v>
      </c>
      <c r="D8924" s="16" t="n">
        <f aca="false">LOGINV(B8924,$B$7,$C$7)</f>
        <v>20.0231380275078</v>
      </c>
      <c r="E8924" s="16" t="n">
        <f aca="false">LOGINV(C8924,$B$8,$C$8)</f>
        <v>175.0348536103</v>
      </c>
      <c r="F8924" s="16" t="n">
        <f aca="false">$B$5/100*E8924*2_Girdiler!$B$14*2_Girdiler!$B$15*2_Girdiler!$B$16</f>
        <v>4.40387691683514</v>
      </c>
      <c r="G8924" s="16" t="n">
        <f aca="false">MIN(MATCH(F8924,2_Girdiler!$B$20:$I$20,1),7)</f>
        <v>1</v>
      </c>
      <c r="H8924" s="16" t="n">
        <f aca="false">IF(F8924&gt;=40,2_Girdiler!$I$21+(F8924-40)*(2_Girdiler!$I$21-2_Girdiler!$H$21)/(2_Girdiler!$I$20-2_Girdiler!$H$20),INDEX(2_Girdiler!$B$21:$I$21,G8924)+(F8924-INDEX(2_Girdiler!$B$20:$I$20,G8924))*(INDEX(2_Girdiler!$B$21:$I$21,G8924+1)-INDEX(2_Girdiler!$B$21:$I$21,G8924))/(INDEX(2_Girdiler!$B$20:$I$20,G8924+1)-INDEX(2_Girdiler!$B$20:$I$20,G8924)))</f>
        <v>9.6885292170373</v>
      </c>
      <c r="I8924" s="16" t="n">
        <f aca="false">H8924/2_Girdiler!$B$17</f>
        <v>3.88162228246687</v>
      </c>
      <c r="J8924" s="16" t="n">
        <f aca="false">D8924+I8924</f>
        <v>23.9047603099746</v>
      </c>
    </row>
    <row r="8925" customFormat="false" ht="15" hidden="false" customHeight="false" outlineLevel="0" collapsed="false">
      <c r="A8925" s="0" t="n">
        <v>8913</v>
      </c>
      <c r="B8925" s="7" t="n">
        <v>0.651772</v>
      </c>
      <c r="C8925" s="7" t="n">
        <v>0.347827</v>
      </c>
      <c r="D8925" s="16" t="n">
        <f aca="false">LOGINV(B8925,$B$7,$C$7)</f>
        <v>16.8314088848506</v>
      </c>
      <c r="E8925" s="16" t="n">
        <f aca="false">LOGINV(C8925,$B$8,$C$8)</f>
        <v>84.8354503303094</v>
      </c>
      <c r="F8925" s="16" t="n">
        <f aca="false">$B$5/100*E8925*2_Girdiler!$B$14*2_Girdiler!$B$15*2_Girdiler!$B$16</f>
        <v>2.13445993031058</v>
      </c>
      <c r="G8925" s="16" t="n">
        <f aca="false">MIN(MATCH(F8925,2_Girdiler!$B$20:$I$20,1),7)</f>
        <v>1</v>
      </c>
      <c r="H8925" s="16" t="n">
        <f aca="false">IF(F8925&gt;=40,2_Girdiler!$I$21+(F8925-40)*(2_Girdiler!$I$21-2_Girdiler!$H$21)/(2_Girdiler!$I$20-2_Girdiler!$H$20),INDEX(2_Girdiler!$B$21:$I$21,G8925)+(F8925-INDEX(2_Girdiler!$B$20:$I$20,G8925))*(INDEX(2_Girdiler!$B$21:$I$21,G8925+1)-INDEX(2_Girdiler!$B$21:$I$21,G8925))/(INDEX(2_Girdiler!$B$20:$I$20,G8925+1)-INDEX(2_Girdiler!$B$20:$I$20,G8925)))</f>
        <v>4.69581184668329</v>
      </c>
      <c r="I8925" s="16" t="n">
        <f aca="false">H8925/2_Girdiler!$B$17</f>
        <v>1.88133487447247</v>
      </c>
      <c r="J8925" s="16" t="n">
        <f aca="false">D8925+I8925</f>
        <v>18.712743759323</v>
      </c>
    </row>
    <row r="8926" customFormat="false" ht="15" hidden="false" customHeight="false" outlineLevel="0" collapsed="false">
      <c r="A8926" s="0" t="n">
        <v>8914</v>
      </c>
      <c r="B8926" s="7" t="n">
        <v>0.714495</v>
      </c>
      <c r="C8926" s="7" t="n">
        <v>0.320751</v>
      </c>
      <c r="D8926" s="16" t="n">
        <f aca="false">LOGINV(B8926,$B$7,$C$7)</f>
        <v>18.5710354668058</v>
      </c>
      <c r="E8926" s="16" t="n">
        <f aca="false">LOGINV(C8926,$B$8,$C$8)</f>
        <v>80.8571837172323</v>
      </c>
      <c r="F8926" s="16" t="n">
        <f aca="false">$B$5/100*E8926*2_Girdiler!$B$14*2_Girdiler!$B$15*2_Girdiler!$B$16</f>
        <v>2.03436674232556</v>
      </c>
      <c r="G8926" s="16" t="n">
        <f aca="false">MIN(MATCH(F8926,2_Girdiler!$B$20:$I$20,1),7)</f>
        <v>1</v>
      </c>
      <c r="H8926" s="16" t="n">
        <f aca="false">IF(F8926&gt;=40,2_Girdiler!$I$21+(F8926-40)*(2_Girdiler!$I$21-2_Girdiler!$H$21)/(2_Girdiler!$I$20-2_Girdiler!$H$20),INDEX(2_Girdiler!$B$21:$I$21,G8926)+(F8926-INDEX(2_Girdiler!$B$20:$I$20,G8926))*(INDEX(2_Girdiler!$B$21:$I$21,G8926+1)-INDEX(2_Girdiler!$B$21:$I$21,G8926))/(INDEX(2_Girdiler!$B$20:$I$20,G8926+1)-INDEX(2_Girdiler!$B$20:$I$20,G8926)))</f>
        <v>4.47560683311624</v>
      </c>
      <c r="I8926" s="16" t="n">
        <f aca="false">H8926/2_Girdiler!$B$17</f>
        <v>1.79311171198567</v>
      </c>
      <c r="J8926" s="16" t="n">
        <f aca="false">D8926+I8926</f>
        <v>20.3641471787915</v>
      </c>
    </row>
    <row r="8927" customFormat="false" ht="15" hidden="false" customHeight="false" outlineLevel="0" collapsed="false">
      <c r="A8927" s="0" t="n">
        <v>8915</v>
      </c>
      <c r="B8927" s="7" t="n">
        <v>0.388136</v>
      </c>
      <c r="C8927" s="7" t="n">
        <v>0.43254</v>
      </c>
      <c r="D8927" s="16" t="n">
        <f aca="false">LOGINV(B8927,$B$7,$C$7)</f>
        <v>11.558230109339</v>
      </c>
      <c r="E8927" s="16" t="n">
        <f aca="false">LOGINV(C8927,$B$8,$C$8)</f>
        <v>97.8613254922101</v>
      </c>
      <c r="F8927" s="16" t="n">
        <f aca="false">$B$5/100*E8927*2_Girdiler!$B$14*2_Girdiler!$B$15*2_Girdiler!$B$16</f>
        <v>2.46219094938401</v>
      </c>
      <c r="G8927" s="16" t="n">
        <f aca="false">MIN(MATCH(F8927,2_Girdiler!$B$20:$I$20,1),7)</f>
        <v>1</v>
      </c>
      <c r="H8927" s="16" t="n">
        <f aca="false">IF(F8927&gt;=40,2_Girdiler!$I$21+(F8927-40)*(2_Girdiler!$I$21-2_Girdiler!$H$21)/(2_Girdiler!$I$20-2_Girdiler!$H$20),INDEX(2_Girdiler!$B$21:$I$21,G8927)+(F8927-INDEX(2_Girdiler!$B$20:$I$20,G8927))*(INDEX(2_Girdiler!$B$21:$I$21,G8927+1)-INDEX(2_Girdiler!$B$21:$I$21,G8927))/(INDEX(2_Girdiler!$B$20:$I$20,G8927+1)-INDEX(2_Girdiler!$B$20:$I$20,G8927)))</f>
        <v>5.41682008864481</v>
      </c>
      <c r="I8927" s="16" t="n">
        <f aca="false">H8927/2_Girdiler!$B$17</f>
        <v>2.17020035602757</v>
      </c>
      <c r="J8927" s="16" t="n">
        <f aca="false">D8927+I8927</f>
        <v>13.7284304653665</v>
      </c>
    </row>
    <row r="8928" customFormat="false" ht="15" hidden="false" customHeight="false" outlineLevel="0" collapsed="false">
      <c r="A8928" s="0" t="n">
        <v>8916</v>
      </c>
      <c r="B8928" s="7" t="n">
        <v>0.804871</v>
      </c>
      <c r="C8928" s="7" t="n">
        <v>0.067303</v>
      </c>
      <c r="D8928" s="16" t="n">
        <f aca="false">LOGINV(B8928,$B$7,$C$7)</f>
        <v>21.8606883726115</v>
      </c>
      <c r="E8928" s="16" t="n">
        <f aca="false">LOGINV(C8928,$B$8,$C$8)</f>
        <v>41.5726728964425</v>
      </c>
      <c r="F8928" s="16" t="n">
        <f aca="false">$B$5/100*E8928*2_Girdiler!$B$14*2_Girdiler!$B$15*2_Girdiler!$B$16</f>
        <v>1.04596845007449</v>
      </c>
      <c r="G8928" s="16" t="n">
        <f aca="false">MIN(MATCH(F8928,2_Girdiler!$B$20:$I$20,1),7)</f>
        <v>1</v>
      </c>
      <c r="H8928" s="16" t="n">
        <f aca="false">IF(F8928&gt;=40,2_Girdiler!$I$21+(F8928-40)*(2_Girdiler!$I$21-2_Girdiler!$H$21)/(2_Girdiler!$I$20-2_Girdiler!$H$20),INDEX(2_Girdiler!$B$21:$I$21,G8928)+(F8928-INDEX(2_Girdiler!$B$20:$I$20,G8928))*(INDEX(2_Girdiler!$B$21:$I$21,G8928+1)-INDEX(2_Girdiler!$B$21:$I$21,G8928))/(INDEX(2_Girdiler!$B$20:$I$20,G8928+1)-INDEX(2_Girdiler!$B$20:$I$20,G8928)))</f>
        <v>2.30113059016388</v>
      </c>
      <c r="I8928" s="16" t="n">
        <f aca="false">H8928/2_Girdiler!$B$17</f>
        <v>0.921927319777197</v>
      </c>
      <c r="J8928" s="16" t="n">
        <f aca="false">D8928+I8928</f>
        <v>22.7826156923886</v>
      </c>
    </row>
    <row r="8929" customFormat="false" ht="15" hidden="false" customHeight="false" outlineLevel="0" collapsed="false">
      <c r="A8929" s="0" t="n">
        <v>8917</v>
      </c>
      <c r="B8929" s="7" t="n">
        <v>0.202413</v>
      </c>
      <c r="C8929" s="7" t="n">
        <v>0.538397</v>
      </c>
      <c r="D8929" s="16" t="n">
        <f aca="false">LOGINV(B8929,$B$7,$C$7)</f>
        <v>8.51191791401313</v>
      </c>
      <c r="E8929" s="16" t="n">
        <f aca="false">LOGINV(C8929,$B$8,$C$8)</f>
        <v>116.216259018884</v>
      </c>
      <c r="F8929" s="16" t="n">
        <f aca="false">$B$5/100*E8929*2_Girdiler!$B$14*2_Girdiler!$B$15*2_Girdiler!$B$16</f>
        <v>2.92400107691512</v>
      </c>
      <c r="G8929" s="16" t="n">
        <f aca="false">MIN(MATCH(F8929,2_Girdiler!$B$20:$I$20,1),7)</f>
        <v>1</v>
      </c>
      <c r="H8929" s="16" t="n">
        <f aca="false">IF(F8929&gt;=40,2_Girdiler!$I$21+(F8929-40)*(2_Girdiler!$I$21-2_Girdiler!$H$21)/(2_Girdiler!$I$20-2_Girdiler!$H$20),INDEX(2_Girdiler!$B$21:$I$21,G8929)+(F8929-INDEX(2_Girdiler!$B$20:$I$20,G8929))*(INDEX(2_Girdiler!$B$21:$I$21,G8929+1)-INDEX(2_Girdiler!$B$21:$I$21,G8929))/(INDEX(2_Girdiler!$B$20:$I$20,G8929+1)-INDEX(2_Girdiler!$B$20:$I$20,G8929)))</f>
        <v>6.43280236921327</v>
      </c>
      <c r="I8929" s="16" t="n">
        <f aca="false">H8929/2_Girdiler!$B$17</f>
        <v>2.57724453894762</v>
      </c>
      <c r="J8929" s="16" t="n">
        <f aca="false">D8929+I8929</f>
        <v>11.0891624529608</v>
      </c>
    </row>
    <row r="8930" customFormat="false" ht="15" hidden="false" customHeight="false" outlineLevel="0" collapsed="false">
      <c r="A8930" s="0" t="n">
        <v>8918</v>
      </c>
      <c r="B8930" s="7" t="n">
        <v>0.135352</v>
      </c>
      <c r="C8930" s="7" t="n">
        <v>0.061116</v>
      </c>
      <c r="D8930" s="16" t="n">
        <f aca="false">LOGINV(B8930,$B$7,$C$7)</f>
        <v>7.32912253968333</v>
      </c>
      <c r="E8930" s="16" t="n">
        <f aca="false">LOGINV(C8930,$B$8,$C$8)</f>
        <v>40.2707971838179</v>
      </c>
      <c r="F8930" s="16" t="n">
        <f aca="false">$B$5/100*E8930*2_Girdiler!$B$14*2_Girdiler!$B$15*2_Girdiler!$B$16</f>
        <v>1.01321325714486</v>
      </c>
      <c r="G8930" s="16" t="n">
        <f aca="false">MIN(MATCH(F8930,2_Girdiler!$B$20:$I$20,1),7)</f>
        <v>1</v>
      </c>
      <c r="H8930" s="16" t="n">
        <f aca="false">IF(F8930&gt;=40,2_Girdiler!$I$21+(F8930-40)*(2_Girdiler!$I$21-2_Girdiler!$H$21)/(2_Girdiler!$I$20-2_Girdiler!$H$20),INDEX(2_Girdiler!$B$21:$I$21,G8930)+(F8930-INDEX(2_Girdiler!$B$20:$I$20,G8930))*(INDEX(2_Girdiler!$B$21:$I$21,G8930+1)-INDEX(2_Girdiler!$B$21:$I$21,G8930))/(INDEX(2_Girdiler!$B$20:$I$20,G8930+1)-INDEX(2_Girdiler!$B$20:$I$20,G8930)))</f>
        <v>2.22906916571869</v>
      </c>
      <c r="I8930" s="16" t="n">
        <f aca="false">H8930/2_Girdiler!$B$17</f>
        <v>0.893056556778321</v>
      </c>
      <c r="J8930" s="16" t="n">
        <f aca="false">D8930+I8930</f>
        <v>8.22217909646165</v>
      </c>
    </row>
    <row r="8931" customFormat="false" ht="15" hidden="false" customHeight="false" outlineLevel="0" collapsed="false">
      <c r="A8931" s="0" t="n">
        <v>8919</v>
      </c>
      <c r="B8931" s="7" t="n">
        <v>0.157003</v>
      </c>
      <c r="C8931" s="7" t="n">
        <v>0.911186</v>
      </c>
      <c r="D8931" s="16" t="n">
        <f aca="false">LOGINV(B8931,$B$7,$C$7)</f>
        <v>7.72591922685152</v>
      </c>
      <c r="E8931" s="16" t="n">
        <f aca="false">LOGINV(C8931,$B$8,$C$8)</f>
        <v>260.714005506637</v>
      </c>
      <c r="F8931" s="16" t="n">
        <f aca="false">$B$5/100*E8931*2_Girdiler!$B$14*2_Girdiler!$B$15*2_Girdiler!$B$16</f>
        <v>6.55956437854699</v>
      </c>
      <c r="G8931" s="16" t="n">
        <f aca="false">MIN(MATCH(F8931,2_Girdiler!$B$20:$I$20,1),7)</f>
        <v>2</v>
      </c>
      <c r="H8931" s="16" t="n">
        <f aca="false">IF(F8931&gt;=40,2_Girdiler!$I$21+(F8931-40)*(2_Girdiler!$I$21-2_Girdiler!$H$21)/(2_Girdiler!$I$20-2_Girdiler!$H$20),INDEX(2_Girdiler!$B$21:$I$21,G8931)+(F8931-INDEX(2_Girdiler!$B$20:$I$20,G8931))*(INDEX(2_Girdiler!$B$21:$I$21,G8931+1)-INDEX(2_Girdiler!$B$21:$I$21,G8931))/(INDEX(2_Girdiler!$B$20:$I$20,G8931+1)-INDEX(2_Girdiler!$B$20:$I$20,G8931)))</f>
        <v>13.4953030056752</v>
      </c>
      <c r="I8931" s="16" t="n">
        <f aca="false">H8931/2_Girdiler!$B$17</f>
        <v>5.40677203753012</v>
      </c>
      <c r="J8931" s="16" t="n">
        <f aca="false">D8931+I8931</f>
        <v>13.1326912643816</v>
      </c>
    </row>
    <row r="8932" customFormat="false" ht="15" hidden="false" customHeight="false" outlineLevel="0" collapsed="false">
      <c r="A8932" s="0" t="n">
        <v>8920</v>
      </c>
      <c r="B8932" s="7" t="n">
        <v>0.06041</v>
      </c>
      <c r="C8932" s="7" t="n">
        <v>0.665645</v>
      </c>
      <c r="D8932" s="16" t="n">
        <f aca="false">LOGINV(B8932,$B$7,$C$7)</f>
        <v>5.70351447064894</v>
      </c>
      <c r="E8932" s="16" t="n">
        <f aca="false">LOGINV(C8932,$B$8,$C$8)</f>
        <v>143.947820347668</v>
      </c>
      <c r="F8932" s="16" t="n">
        <f aca="false">$B$5/100*E8932*2_Girdiler!$B$14*2_Girdiler!$B$15*2_Girdiler!$B$16</f>
        <v>3.62172715994732</v>
      </c>
      <c r="G8932" s="16" t="n">
        <f aca="false">MIN(MATCH(F8932,2_Girdiler!$B$20:$I$20,1),7)</f>
        <v>1</v>
      </c>
      <c r="H8932" s="16" t="n">
        <f aca="false">IF(F8932&gt;=40,2_Girdiler!$I$21+(F8932-40)*(2_Girdiler!$I$21-2_Girdiler!$H$21)/(2_Girdiler!$I$20-2_Girdiler!$H$20),INDEX(2_Girdiler!$B$21:$I$21,G8932)+(F8932-INDEX(2_Girdiler!$B$20:$I$20,G8932))*(INDEX(2_Girdiler!$B$21:$I$21,G8932+1)-INDEX(2_Girdiler!$B$21:$I$21,G8932))/(INDEX(2_Girdiler!$B$20:$I$20,G8932+1)-INDEX(2_Girdiler!$B$20:$I$20,G8932)))</f>
        <v>7.96779975188411</v>
      </c>
      <c r="I8932" s="16" t="n">
        <f aca="false">H8932/2_Girdiler!$B$17</f>
        <v>3.19222746469716</v>
      </c>
      <c r="J8932" s="16" t="n">
        <f aca="false">D8932+I8932</f>
        <v>8.8957419353461</v>
      </c>
    </row>
    <row r="8933" customFormat="false" ht="15" hidden="false" customHeight="false" outlineLevel="0" collapsed="false">
      <c r="A8933" s="0" t="n">
        <v>8921</v>
      </c>
      <c r="B8933" s="7" t="n">
        <v>0.858859</v>
      </c>
      <c r="C8933" s="7" t="n">
        <v>0.183252</v>
      </c>
      <c r="D8933" s="16" t="n">
        <f aca="false">LOGINV(B8933,$B$7,$C$7)</f>
        <v>24.6584701767198</v>
      </c>
      <c r="E8933" s="16" t="n">
        <f aca="false">LOGINV(C8933,$B$8,$C$8)</f>
        <v>60.9659779646193</v>
      </c>
      <c r="F8933" s="16" t="n">
        <f aca="false">$B$5/100*E8933*2_Girdiler!$B$14*2_Girdiler!$B$15*2_Girdiler!$B$16</f>
        <v>1.53390400558982</v>
      </c>
      <c r="G8933" s="16" t="n">
        <f aca="false">MIN(MATCH(F8933,2_Girdiler!$B$20:$I$20,1),7)</f>
        <v>1</v>
      </c>
      <c r="H8933" s="16" t="n">
        <f aca="false">IF(F8933&gt;=40,2_Girdiler!$I$21+(F8933-40)*(2_Girdiler!$I$21-2_Girdiler!$H$21)/(2_Girdiler!$I$20-2_Girdiler!$H$20),INDEX(2_Girdiler!$B$21:$I$21,G8933)+(F8933-INDEX(2_Girdiler!$B$20:$I$20,G8933))*(INDEX(2_Girdiler!$B$21:$I$21,G8933+1)-INDEX(2_Girdiler!$B$21:$I$21,G8933))/(INDEX(2_Girdiler!$B$20:$I$20,G8933+1)-INDEX(2_Girdiler!$B$20:$I$20,G8933)))</f>
        <v>3.37458881229761</v>
      </c>
      <c r="I8933" s="16" t="n">
        <f aca="false">H8933/2_Girdiler!$B$17</f>
        <v>1.35199872287564</v>
      </c>
      <c r="J8933" s="16" t="n">
        <f aca="false">D8933+I8933</f>
        <v>26.0104688995955</v>
      </c>
    </row>
    <row r="8934" customFormat="false" ht="15" hidden="false" customHeight="false" outlineLevel="0" collapsed="false">
      <c r="A8934" s="0" t="n">
        <v>8922</v>
      </c>
      <c r="B8934" s="7" t="n">
        <v>0.476557</v>
      </c>
      <c r="C8934" s="7" t="n">
        <v>0.394784</v>
      </c>
      <c r="D8934" s="16" t="n">
        <f aca="false">LOGINV(B8934,$B$7,$C$7)</f>
        <v>13.1054305954136</v>
      </c>
      <c r="E8934" s="16" t="n">
        <f aca="false">LOGINV(C8934,$B$8,$C$8)</f>
        <v>91.9241197881277</v>
      </c>
      <c r="F8934" s="16" t="n">
        <f aca="false">$B$5/100*E8934*2_Girdiler!$B$14*2_Girdiler!$B$15*2_Girdiler!$B$16</f>
        <v>2.31281085386929</v>
      </c>
      <c r="G8934" s="16" t="n">
        <f aca="false">MIN(MATCH(F8934,2_Girdiler!$B$20:$I$20,1),7)</f>
        <v>1</v>
      </c>
      <c r="H8934" s="16" t="n">
        <f aca="false">IF(F8934&gt;=40,2_Girdiler!$I$21+(F8934-40)*(2_Girdiler!$I$21-2_Girdiler!$H$21)/(2_Girdiler!$I$20-2_Girdiler!$H$20),INDEX(2_Girdiler!$B$21:$I$21,G8934)+(F8934-INDEX(2_Girdiler!$B$20:$I$20,G8934))*(INDEX(2_Girdiler!$B$21:$I$21,G8934+1)-INDEX(2_Girdiler!$B$21:$I$21,G8934))/(INDEX(2_Girdiler!$B$20:$I$20,G8934+1)-INDEX(2_Girdiler!$B$20:$I$20,G8934)))</f>
        <v>5.08818387851244</v>
      </c>
      <c r="I8934" s="16" t="n">
        <f aca="false">H8934/2_Girdiler!$B$17</f>
        <v>2.03853520773736</v>
      </c>
      <c r="J8934" s="16" t="n">
        <f aca="false">D8934+I8934</f>
        <v>15.1439658031509</v>
      </c>
    </row>
    <row r="8935" customFormat="false" ht="15" hidden="false" customHeight="false" outlineLevel="0" collapsed="false">
      <c r="A8935" s="0" t="n">
        <v>8923</v>
      </c>
      <c r="B8935" s="7" t="n">
        <v>0.295398</v>
      </c>
      <c r="C8935" s="7" t="n">
        <v>0.504511</v>
      </c>
      <c r="D8935" s="16" t="n">
        <f aca="false">LOGINV(B8935,$B$7,$C$7)</f>
        <v>10.0351663818984</v>
      </c>
      <c r="E8935" s="16" t="n">
        <f aca="false">LOGINV(C8935,$B$8,$C$8)</f>
        <v>110.005258274706</v>
      </c>
      <c r="F8935" s="16" t="n">
        <f aca="false">$B$5/100*E8935*2_Girdiler!$B$14*2_Girdiler!$B$15*2_Girdiler!$B$16</f>
        <v>2.76773229819161</v>
      </c>
      <c r="G8935" s="16" t="n">
        <f aca="false">MIN(MATCH(F8935,2_Girdiler!$B$20:$I$20,1),7)</f>
        <v>1</v>
      </c>
      <c r="H8935" s="16" t="n">
        <f aca="false">IF(F8935&gt;=40,2_Girdiler!$I$21+(F8935-40)*(2_Girdiler!$I$21-2_Girdiler!$H$21)/(2_Girdiler!$I$20-2_Girdiler!$H$20),INDEX(2_Girdiler!$B$21:$I$21,G8935)+(F8935-INDEX(2_Girdiler!$B$20:$I$20,G8935))*(INDEX(2_Girdiler!$B$21:$I$21,G8935+1)-INDEX(2_Girdiler!$B$21:$I$21,G8935))/(INDEX(2_Girdiler!$B$20:$I$20,G8935+1)-INDEX(2_Girdiler!$B$20:$I$20,G8935)))</f>
        <v>6.08901105602155</v>
      </c>
      <c r="I8935" s="16" t="n">
        <f aca="false">H8935/2_Girdiler!$B$17</f>
        <v>2.43950763462402</v>
      </c>
      <c r="J8935" s="16" t="n">
        <f aca="false">D8935+I8935</f>
        <v>12.4746740165224</v>
      </c>
    </row>
    <row r="8936" customFormat="false" ht="15" hidden="false" customHeight="false" outlineLevel="0" collapsed="false">
      <c r="A8936" s="0" t="n">
        <v>8924</v>
      </c>
      <c r="B8936" s="7" t="n">
        <v>0.253197</v>
      </c>
      <c r="C8936" s="7" t="n">
        <v>0.896716</v>
      </c>
      <c r="D8936" s="16" t="n">
        <f aca="false">LOGINV(B8936,$B$7,$C$7)</f>
        <v>9.35048584707242</v>
      </c>
      <c r="E8936" s="16" t="n">
        <f aca="false">LOGINV(C8936,$B$8,$C$8)</f>
        <v>246.788971963911</v>
      </c>
      <c r="F8936" s="16" t="n">
        <f aca="false">$B$5/100*E8936*2_Girdiler!$B$14*2_Girdiler!$B$15*2_Girdiler!$B$16</f>
        <v>6.20921053461201</v>
      </c>
      <c r="G8936" s="16" t="n">
        <f aca="false">MIN(MATCH(F8936,2_Girdiler!$B$20:$I$20,1),7)</f>
        <v>2</v>
      </c>
      <c r="H8936" s="16" t="n">
        <f aca="false">IF(F8936&gt;=40,2_Girdiler!$I$21+(F8936-40)*(2_Girdiler!$I$21-2_Girdiler!$H$21)/(2_Girdiler!$I$20-2_Girdiler!$H$20),INDEX(2_Girdiler!$B$21:$I$21,G8936)+(F8936-INDEX(2_Girdiler!$B$20:$I$20,G8936))*(INDEX(2_Girdiler!$B$21:$I$21,G8936+1)-INDEX(2_Girdiler!$B$21:$I$21,G8936))/(INDEX(2_Girdiler!$B$20:$I$20,G8936+1)-INDEX(2_Girdiler!$B$20:$I$20,G8936)))</f>
        <v>12.9347368553792</v>
      </c>
      <c r="I8936" s="16" t="n">
        <f aca="false">H8936/2_Girdiler!$B$17</f>
        <v>5.18218624013591</v>
      </c>
      <c r="J8936" s="16" t="n">
        <f aca="false">D8936+I8936</f>
        <v>14.5326720872083</v>
      </c>
    </row>
    <row r="8937" customFormat="false" ht="15" hidden="false" customHeight="false" outlineLevel="0" collapsed="false">
      <c r="A8937" s="0" t="n">
        <v>8925</v>
      </c>
      <c r="B8937" s="7" t="n">
        <v>0.271142</v>
      </c>
      <c r="C8937" s="7" t="n">
        <v>0.952447</v>
      </c>
      <c r="D8937" s="16" t="n">
        <f aca="false">LOGINV(B8937,$B$7,$C$7)</f>
        <v>9.642121760615</v>
      </c>
      <c r="E8937" s="16" t="n">
        <f aca="false">LOGINV(C8937,$B$8,$C$8)</f>
        <v>320.731916720827</v>
      </c>
      <c r="F8937" s="16" t="n">
        <f aca="false">$B$5/100*E8937*2_Girdiler!$B$14*2_Girdiler!$B$15*2_Girdiler!$B$16</f>
        <v>8.06961502469601</v>
      </c>
      <c r="G8937" s="16" t="n">
        <f aca="false">MIN(MATCH(F8937,2_Girdiler!$B$20:$I$20,1),7)</f>
        <v>2</v>
      </c>
      <c r="H8937" s="16" t="n">
        <f aca="false">IF(F8937&gt;=40,2_Girdiler!$I$21+(F8937-40)*(2_Girdiler!$I$21-2_Girdiler!$H$21)/(2_Girdiler!$I$20-2_Girdiler!$H$20),INDEX(2_Girdiler!$B$21:$I$21,G8937)+(F8937-INDEX(2_Girdiler!$B$20:$I$20,G8937))*(INDEX(2_Girdiler!$B$21:$I$21,G8937+1)-INDEX(2_Girdiler!$B$21:$I$21,G8937))/(INDEX(2_Girdiler!$B$20:$I$20,G8937+1)-INDEX(2_Girdiler!$B$20:$I$20,G8937)))</f>
        <v>15.9113840395136</v>
      </c>
      <c r="I8937" s="16" t="n">
        <f aca="false">H8937/2_Girdiler!$B$17</f>
        <v>6.37475322095898</v>
      </c>
      <c r="J8937" s="16" t="n">
        <f aca="false">D8937+I8937</f>
        <v>16.016874981574</v>
      </c>
    </row>
    <row r="8938" customFormat="false" ht="15" hidden="false" customHeight="false" outlineLevel="0" collapsed="false">
      <c r="A8938" s="0" t="n">
        <v>8926</v>
      </c>
      <c r="B8938" s="7" t="n">
        <v>0.989069</v>
      </c>
      <c r="C8938" s="7" t="n">
        <v>0.462816</v>
      </c>
      <c r="D8938" s="16" t="n">
        <f aca="false">LOGINV(B8938,$B$7,$C$7)</f>
        <v>48.6077382295367</v>
      </c>
      <c r="E8938" s="16" t="n">
        <f aca="false">LOGINV(C8938,$B$8,$C$8)</f>
        <v>102.819696414444</v>
      </c>
      <c r="F8938" s="16" t="n">
        <f aca="false">$B$5/100*E8938*2_Girdiler!$B$14*2_Girdiler!$B$15*2_Girdiler!$B$16</f>
        <v>2.58694356178741</v>
      </c>
      <c r="G8938" s="16" t="n">
        <f aca="false">MIN(MATCH(F8938,2_Girdiler!$B$20:$I$20,1),7)</f>
        <v>1</v>
      </c>
      <c r="H8938" s="16" t="n">
        <f aca="false">IF(F8938&gt;=40,2_Girdiler!$I$21+(F8938-40)*(2_Girdiler!$I$21-2_Girdiler!$H$21)/(2_Girdiler!$I$20-2_Girdiler!$H$20),INDEX(2_Girdiler!$B$21:$I$21,G8938)+(F8938-INDEX(2_Girdiler!$B$20:$I$20,G8938))*(INDEX(2_Girdiler!$B$21:$I$21,G8938+1)-INDEX(2_Girdiler!$B$21:$I$21,G8938))/(INDEX(2_Girdiler!$B$20:$I$20,G8938+1)-INDEX(2_Girdiler!$B$20:$I$20,G8938)))</f>
        <v>5.6912758359323</v>
      </c>
      <c r="I8938" s="16" t="n">
        <f aca="false">H8938/2_Girdiler!$B$17</f>
        <v>2.2801585881139</v>
      </c>
      <c r="J8938" s="16" t="n">
        <f aca="false">D8938+I8938</f>
        <v>50.8878968176506</v>
      </c>
    </row>
    <row r="8939" customFormat="false" ht="15" hidden="false" customHeight="false" outlineLevel="0" collapsed="false">
      <c r="A8939" s="0" t="n">
        <v>8927</v>
      </c>
      <c r="B8939" s="7" t="n">
        <v>0.307124</v>
      </c>
      <c r="C8939" s="7" t="n">
        <v>0.625462</v>
      </c>
      <c r="D8939" s="16" t="n">
        <f aca="false">LOGINV(B8939,$B$7,$C$7)</f>
        <v>10.2252462958352</v>
      </c>
      <c r="E8939" s="16" t="n">
        <f aca="false">LOGINV(C8939,$B$8,$C$8)</f>
        <v>134.249149685525</v>
      </c>
      <c r="F8939" s="16" t="n">
        <f aca="false">$B$5/100*E8939*2_Girdiler!$B$14*2_Girdiler!$B$15*2_Girdiler!$B$16</f>
        <v>3.37770860608781</v>
      </c>
      <c r="G8939" s="16" t="n">
        <f aca="false">MIN(MATCH(F8939,2_Girdiler!$B$20:$I$20,1),7)</f>
        <v>1</v>
      </c>
      <c r="H8939" s="16" t="n">
        <f aca="false">IF(F8939&gt;=40,2_Girdiler!$I$21+(F8939-40)*(2_Girdiler!$I$21-2_Girdiler!$H$21)/(2_Girdiler!$I$20-2_Girdiler!$H$20),INDEX(2_Girdiler!$B$21:$I$21,G8939)+(F8939-INDEX(2_Girdiler!$B$20:$I$20,G8939))*(INDEX(2_Girdiler!$B$21:$I$21,G8939+1)-INDEX(2_Girdiler!$B$21:$I$21,G8939))/(INDEX(2_Girdiler!$B$20:$I$20,G8939+1)-INDEX(2_Girdiler!$B$20:$I$20,G8939)))</f>
        <v>7.43095893339317</v>
      </c>
      <c r="I8939" s="16" t="n">
        <f aca="false">H8939/2_Girdiler!$B$17</f>
        <v>2.97714700857098</v>
      </c>
      <c r="J8939" s="16" t="n">
        <f aca="false">D8939+I8939</f>
        <v>13.2023933044062</v>
      </c>
    </row>
    <row r="8940" customFormat="false" ht="15" hidden="false" customHeight="false" outlineLevel="0" collapsed="false">
      <c r="A8940" s="0" t="n">
        <v>8928</v>
      </c>
      <c r="B8940" s="7" t="n">
        <v>0.018978</v>
      </c>
      <c r="C8940" s="7" t="n">
        <v>0.870595</v>
      </c>
      <c r="D8940" s="16" t="n">
        <f aca="false">LOGINV(B8940,$B$7,$C$7)</f>
        <v>4.25890162887523</v>
      </c>
      <c r="E8940" s="16" t="n">
        <f aca="false">LOGINV(C8940,$B$8,$C$8)</f>
        <v>226.361432910874</v>
      </c>
      <c r="F8940" s="16" t="n">
        <f aca="false">$B$5/100*E8940*2_Girdiler!$B$14*2_Girdiler!$B$15*2_Girdiler!$B$16</f>
        <v>5.6952536520376</v>
      </c>
      <c r="G8940" s="16" t="n">
        <f aca="false">MIN(MATCH(F8940,2_Girdiler!$B$20:$I$20,1),7)</f>
        <v>2</v>
      </c>
      <c r="H8940" s="16" t="n">
        <f aca="false">IF(F8940&gt;=40,2_Girdiler!$I$21+(F8940-40)*(2_Girdiler!$I$21-2_Girdiler!$H$21)/(2_Girdiler!$I$20-2_Girdiler!$H$20),INDEX(2_Girdiler!$B$21:$I$21,G8940)+(F8940-INDEX(2_Girdiler!$B$20:$I$20,G8940))*(INDEX(2_Girdiler!$B$21:$I$21,G8940+1)-INDEX(2_Girdiler!$B$21:$I$21,G8940))/(INDEX(2_Girdiler!$B$20:$I$20,G8940+1)-INDEX(2_Girdiler!$B$20:$I$20,G8940)))</f>
        <v>12.1124058432602</v>
      </c>
      <c r="I8940" s="16" t="n">
        <f aca="false">H8940/2_Girdiler!$B$17</f>
        <v>4.8527267000241</v>
      </c>
      <c r="J8940" s="16" t="n">
        <f aca="false">D8940+I8940</f>
        <v>9.11162832889933</v>
      </c>
    </row>
    <row r="8941" customFormat="false" ht="15" hidden="false" customHeight="false" outlineLevel="0" collapsed="false">
      <c r="A8941" s="0" t="n">
        <v>8929</v>
      </c>
      <c r="B8941" s="7" t="n">
        <v>0.949069</v>
      </c>
      <c r="C8941" s="7" t="n">
        <v>0.658489</v>
      </c>
      <c r="D8941" s="16" t="n">
        <f aca="false">LOGINV(B8941,$B$7,$C$7)</f>
        <v>33.7050175050738</v>
      </c>
      <c r="E8941" s="16" t="n">
        <f aca="false">LOGINV(C8941,$B$8,$C$8)</f>
        <v>142.14026817935</v>
      </c>
      <c r="F8941" s="16" t="n">
        <f aca="false">$B$5/100*E8941*2_Girdiler!$B$14*2_Girdiler!$B$15*2_Girdiler!$B$16</f>
        <v>3.57624914739246</v>
      </c>
      <c r="G8941" s="16" t="n">
        <f aca="false">MIN(MATCH(F8941,2_Girdiler!$B$20:$I$20,1),7)</f>
        <v>1</v>
      </c>
      <c r="H8941" s="16" t="n">
        <f aca="false">IF(F8941&gt;=40,2_Girdiler!$I$21+(F8941-40)*(2_Girdiler!$I$21-2_Girdiler!$H$21)/(2_Girdiler!$I$20-2_Girdiler!$H$20),INDEX(2_Girdiler!$B$21:$I$21,G8941)+(F8941-INDEX(2_Girdiler!$B$20:$I$20,G8941))*(INDEX(2_Girdiler!$B$21:$I$21,G8941+1)-INDEX(2_Girdiler!$B$21:$I$21,G8941))/(INDEX(2_Girdiler!$B$20:$I$20,G8941+1)-INDEX(2_Girdiler!$B$20:$I$20,G8941)))</f>
        <v>7.86774812426341</v>
      </c>
      <c r="I8941" s="16" t="n">
        <f aca="false">H8941/2_Girdiler!$B$17</f>
        <v>3.15214267799015</v>
      </c>
      <c r="J8941" s="16" t="n">
        <f aca="false">D8941+I8941</f>
        <v>36.857160183064</v>
      </c>
    </row>
    <row r="8942" customFormat="false" ht="15" hidden="false" customHeight="false" outlineLevel="0" collapsed="false">
      <c r="A8942" s="0" t="n">
        <v>8930</v>
      </c>
      <c r="B8942" s="7" t="n">
        <v>0.567572</v>
      </c>
      <c r="C8942" s="7" t="n">
        <v>0.442739</v>
      </c>
      <c r="D8942" s="16" t="n">
        <f aca="false">LOGINV(B8942,$B$7,$C$7)</f>
        <v>14.8896635171479</v>
      </c>
      <c r="E8942" s="16" t="n">
        <f aca="false">LOGINV(C8942,$B$8,$C$8)</f>
        <v>99.5100575239454</v>
      </c>
      <c r="F8942" s="16" t="n">
        <f aca="false">$B$5/100*E8942*2_Girdiler!$B$14*2_Girdiler!$B$15*2_Girdiler!$B$16</f>
        <v>2.50367304730247</v>
      </c>
      <c r="G8942" s="16" t="n">
        <f aca="false">MIN(MATCH(F8942,2_Girdiler!$B$20:$I$20,1),7)</f>
        <v>1</v>
      </c>
      <c r="H8942" s="16" t="n">
        <f aca="false">IF(F8942&gt;=40,2_Girdiler!$I$21+(F8942-40)*(2_Girdiler!$I$21-2_Girdiler!$H$21)/(2_Girdiler!$I$20-2_Girdiler!$H$20),INDEX(2_Girdiler!$B$21:$I$21,G8942)+(F8942-INDEX(2_Girdiler!$B$20:$I$20,G8942))*(INDEX(2_Girdiler!$B$21:$I$21,G8942+1)-INDEX(2_Girdiler!$B$21:$I$21,G8942))/(INDEX(2_Girdiler!$B$20:$I$20,G8942+1)-INDEX(2_Girdiler!$B$20:$I$20,G8942)))</f>
        <v>5.50808070406543</v>
      </c>
      <c r="I8942" s="16" t="n">
        <f aca="false">H8942/2_Girdiler!$B$17</f>
        <v>2.20676310259031</v>
      </c>
      <c r="J8942" s="16" t="n">
        <f aca="false">D8942+I8942</f>
        <v>17.0964266197382</v>
      </c>
    </row>
    <row r="8943" customFormat="false" ht="15" hidden="false" customHeight="false" outlineLevel="0" collapsed="false">
      <c r="A8943" s="0" t="n">
        <v>8931</v>
      </c>
      <c r="B8943" s="7" t="n">
        <v>0.701092</v>
      </c>
      <c r="C8943" s="7" t="n">
        <v>0.817657</v>
      </c>
      <c r="D8943" s="16" t="n">
        <f aca="false">LOGINV(B8943,$B$7,$C$7)</f>
        <v>18.1714725302065</v>
      </c>
      <c r="E8943" s="16" t="n">
        <f aca="false">LOGINV(C8943,$B$8,$C$8)</f>
        <v>196.047473479821</v>
      </c>
      <c r="F8943" s="16" t="n">
        <f aca="false">$B$5/100*E8943*2_Girdiler!$B$14*2_Girdiler!$B$15*2_Girdiler!$B$16</f>
        <v>4.9325544327523</v>
      </c>
      <c r="G8943" s="16" t="n">
        <f aca="false">MIN(MATCH(F8943,2_Girdiler!$B$20:$I$20,1),7)</f>
        <v>1</v>
      </c>
      <c r="H8943" s="16" t="n">
        <f aca="false">IF(F8943&gt;=40,2_Girdiler!$I$21+(F8943-40)*(2_Girdiler!$I$21-2_Girdiler!$H$21)/(2_Girdiler!$I$20-2_Girdiler!$H$20),INDEX(2_Girdiler!$B$21:$I$21,G8943)+(F8943-INDEX(2_Girdiler!$B$20:$I$20,G8943))*(INDEX(2_Girdiler!$B$21:$I$21,G8943+1)-INDEX(2_Girdiler!$B$21:$I$21,G8943))/(INDEX(2_Girdiler!$B$20:$I$20,G8943+1)-INDEX(2_Girdiler!$B$20:$I$20,G8943)))</f>
        <v>10.8516197520551</v>
      </c>
      <c r="I8943" s="16" t="n">
        <f aca="false">H8943/2_Girdiler!$B$17</f>
        <v>4.34760406732976</v>
      </c>
      <c r="J8943" s="16" t="n">
        <f aca="false">D8943+I8943</f>
        <v>22.5190765975362</v>
      </c>
    </row>
    <row r="8944" customFormat="false" ht="15" hidden="false" customHeight="false" outlineLevel="0" collapsed="false">
      <c r="A8944" s="0" t="n">
        <v>8932</v>
      </c>
      <c r="B8944" s="7" t="n">
        <v>0.205238</v>
      </c>
      <c r="C8944" s="7" t="n">
        <v>0.57203</v>
      </c>
      <c r="D8944" s="16" t="n">
        <f aca="false">LOGINV(B8944,$B$7,$C$7)</f>
        <v>8.55938583962244</v>
      </c>
      <c r="E8944" s="16" t="n">
        <f aca="false">LOGINV(C8944,$B$8,$C$8)</f>
        <v>122.782712399376</v>
      </c>
      <c r="F8944" s="16" t="n">
        <f aca="false">$B$5/100*E8944*2_Girdiler!$B$14*2_Girdiler!$B$15*2_Girdiler!$B$16</f>
        <v>3.08921304396829</v>
      </c>
      <c r="G8944" s="16" t="n">
        <f aca="false">MIN(MATCH(F8944,2_Girdiler!$B$20:$I$20,1),7)</f>
        <v>1</v>
      </c>
      <c r="H8944" s="16" t="n">
        <f aca="false">IF(F8944&gt;=40,2_Girdiler!$I$21+(F8944-40)*(2_Girdiler!$I$21-2_Girdiler!$H$21)/(2_Girdiler!$I$20-2_Girdiler!$H$20),INDEX(2_Girdiler!$B$21:$I$21,G8944)+(F8944-INDEX(2_Girdiler!$B$20:$I$20,G8944))*(INDEX(2_Girdiler!$B$21:$I$21,G8944+1)-INDEX(2_Girdiler!$B$21:$I$21,G8944))/(INDEX(2_Girdiler!$B$20:$I$20,G8944+1)-INDEX(2_Girdiler!$B$20:$I$20,G8944)))</f>
        <v>6.79626869673024</v>
      </c>
      <c r="I8944" s="16" t="n">
        <f aca="false">H8944/2_Girdiler!$B$17</f>
        <v>2.72286406119</v>
      </c>
      <c r="J8944" s="16" t="n">
        <f aca="false">D8944+I8944</f>
        <v>11.2822499008124</v>
      </c>
    </row>
    <row r="8945" customFormat="false" ht="15" hidden="false" customHeight="false" outlineLevel="0" collapsed="false">
      <c r="A8945" s="0" t="n">
        <v>8933</v>
      </c>
      <c r="B8945" s="7" t="n">
        <v>0.128988</v>
      </c>
      <c r="C8945" s="7" t="n">
        <v>0.83463</v>
      </c>
      <c r="D8945" s="16" t="n">
        <f aca="false">LOGINV(B8945,$B$7,$C$7)</f>
        <v>7.20860784842324</v>
      </c>
      <c r="E8945" s="16" t="n">
        <f aca="false">LOGINV(C8945,$B$8,$C$8)</f>
        <v>204.600261819719</v>
      </c>
      <c r="F8945" s="16" t="n">
        <f aca="false">$B$5/100*E8945*2_Girdiler!$B$14*2_Girdiler!$B$15*2_Girdiler!$B$16</f>
        <v>5.14774258738412</v>
      </c>
      <c r="G8945" s="16" t="n">
        <f aca="false">MIN(MATCH(F8945,2_Girdiler!$B$20:$I$20,1),7)</f>
        <v>2</v>
      </c>
      <c r="H8945" s="16" t="n">
        <f aca="false">IF(F8945&gt;=40,2_Girdiler!$I$21+(F8945-40)*(2_Girdiler!$I$21-2_Girdiler!$H$21)/(2_Girdiler!$I$20-2_Girdiler!$H$20),INDEX(2_Girdiler!$B$21:$I$21,G8945)+(F8945-INDEX(2_Girdiler!$B$20:$I$20,G8945))*(INDEX(2_Girdiler!$B$21:$I$21,G8945+1)-INDEX(2_Girdiler!$B$21:$I$21,G8945))/(INDEX(2_Girdiler!$B$20:$I$20,G8945+1)-INDEX(2_Girdiler!$B$20:$I$20,G8945)))</f>
        <v>11.2363881398146</v>
      </c>
      <c r="I8945" s="16" t="n">
        <f aca="false">H8945/2_Girdiler!$B$17</f>
        <v>4.50175806883598</v>
      </c>
      <c r="J8945" s="16" t="n">
        <f aca="false">D8945+I8945</f>
        <v>11.7103659172592</v>
      </c>
    </row>
    <row r="8946" customFormat="false" ht="15" hidden="false" customHeight="false" outlineLevel="0" collapsed="false">
      <c r="A8946" s="0" t="n">
        <v>8934</v>
      </c>
      <c r="B8946" s="7" t="n">
        <v>0.985899</v>
      </c>
      <c r="C8946" s="7" t="n">
        <v>0.633029</v>
      </c>
      <c r="D8946" s="16" t="n">
        <f aca="false">LOGINV(B8946,$B$7,$C$7)</f>
        <v>46.0162581122351</v>
      </c>
      <c r="E8946" s="16" t="n">
        <f aca="false">LOGINV(C8946,$B$8,$C$8)</f>
        <v>135.99604684415</v>
      </c>
      <c r="F8946" s="16" t="n">
        <f aca="false">$B$5/100*E8946*2_Girdiler!$B$14*2_Girdiler!$B$15*2_Girdiler!$B$16</f>
        <v>3.42166053859882</v>
      </c>
      <c r="G8946" s="16" t="n">
        <f aca="false">MIN(MATCH(F8946,2_Girdiler!$B$20:$I$20,1),7)</f>
        <v>1</v>
      </c>
      <c r="H8946" s="16" t="n">
        <f aca="false">IF(F8946&gt;=40,2_Girdiler!$I$21+(F8946-40)*(2_Girdiler!$I$21-2_Girdiler!$H$21)/(2_Girdiler!$I$20-2_Girdiler!$H$20),INDEX(2_Girdiler!$B$21:$I$21,G8946)+(F8946-INDEX(2_Girdiler!$B$20:$I$20,G8946))*(INDEX(2_Girdiler!$B$21:$I$21,G8946+1)-INDEX(2_Girdiler!$B$21:$I$21,G8946))/(INDEX(2_Girdiler!$B$20:$I$20,G8946+1)-INDEX(2_Girdiler!$B$20:$I$20,G8946)))</f>
        <v>7.52765318491739</v>
      </c>
      <c r="I8946" s="16" t="n">
        <f aca="false">H8946/2_Girdiler!$B$17</f>
        <v>3.01588669267524</v>
      </c>
      <c r="J8946" s="16" t="n">
        <f aca="false">D8946+I8946</f>
        <v>49.0321448049103</v>
      </c>
    </row>
    <row r="8947" customFormat="false" ht="15" hidden="false" customHeight="false" outlineLevel="0" collapsed="false">
      <c r="A8947" s="0" t="n">
        <v>8935</v>
      </c>
      <c r="B8947" s="7" t="n">
        <v>0.892552</v>
      </c>
      <c r="C8947" s="7" t="n">
        <v>0.499014</v>
      </c>
      <c r="D8947" s="16" t="n">
        <f aca="false">LOGINV(B8947,$B$7,$C$7)</f>
        <v>27.034008911513</v>
      </c>
      <c r="E8947" s="16" t="n">
        <f aca="false">LOGINV(C8947,$B$8,$C$8)</f>
        <v>109.031159381957</v>
      </c>
      <c r="F8947" s="16" t="n">
        <f aca="false">$B$5/100*E8947*2_Girdiler!$B$14*2_Girdiler!$B$15*2_Girdiler!$B$16</f>
        <v>2.74322397005004</v>
      </c>
      <c r="G8947" s="16" t="n">
        <f aca="false">MIN(MATCH(F8947,2_Girdiler!$B$20:$I$20,1),7)</f>
        <v>1</v>
      </c>
      <c r="H8947" s="16" t="n">
        <f aca="false">IF(F8947&gt;=40,2_Girdiler!$I$21+(F8947-40)*(2_Girdiler!$I$21-2_Girdiler!$H$21)/(2_Girdiler!$I$20-2_Girdiler!$H$20),INDEX(2_Girdiler!$B$21:$I$21,G8947)+(F8947-INDEX(2_Girdiler!$B$20:$I$20,G8947))*(INDEX(2_Girdiler!$B$21:$I$21,G8947+1)-INDEX(2_Girdiler!$B$21:$I$21,G8947))/(INDEX(2_Girdiler!$B$20:$I$20,G8947+1)-INDEX(2_Girdiler!$B$20:$I$20,G8947)))</f>
        <v>6.03509273411009</v>
      </c>
      <c r="I8947" s="16" t="n">
        <f aca="false">H8947/2_Girdiler!$B$17</f>
        <v>2.41790574283257</v>
      </c>
      <c r="J8947" s="16" t="n">
        <f aca="false">D8947+I8947</f>
        <v>29.4519146543456</v>
      </c>
    </row>
    <row r="8948" customFormat="false" ht="15" hidden="false" customHeight="false" outlineLevel="0" collapsed="false">
      <c r="A8948" s="0" t="n">
        <v>8936</v>
      </c>
      <c r="B8948" s="7" t="n">
        <v>0.864892</v>
      </c>
      <c r="C8948" s="7" t="n">
        <v>0.353062</v>
      </c>
      <c r="D8948" s="16" t="n">
        <f aca="false">LOGINV(B8948,$B$7,$C$7)</f>
        <v>25.0373793092677</v>
      </c>
      <c r="E8948" s="16" t="n">
        <f aca="false">LOGINV(C8948,$B$8,$C$8)</f>
        <v>85.6126030415194</v>
      </c>
      <c r="F8948" s="16" t="n">
        <f aca="false">$B$5/100*E8948*2_Girdiler!$B$14*2_Girdiler!$B$15*2_Girdiler!$B$16</f>
        <v>2.15401309252463</v>
      </c>
      <c r="G8948" s="16" t="n">
        <f aca="false">MIN(MATCH(F8948,2_Girdiler!$B$20:$I$20,1),7)</f>
        <v>1</v>
      </c>
      <c r="H8948" s="16" t="n">
        <f aca="false">IF(F8948&gt;=40,2_Girdiler!$I$21+(F8948-40)*(2_Girdiler!$I$21-2_Girdiler!$H$21)/(2_Girdiler!$I$20-2_Girdiler!$H$20),INDEX(2_Girdiler!$B$21:$I$21,G8948)+(F8948-INDEX(2_Girdiler!$B$20:$I$20,G8948))*(INDEX(2_Girdiler!$B$21:$I$21,G8948+1)-INDEX(2_Girdiler!$B$21:$I$21,G8948))/(INDEX(2_Girdiler!$B$20:$I$20,G8948+1)-INDEX(2_Girdiler!$B$20:$I$20,G8948)))</f>
        <v>4.73882880355418</v>
      </c>
      <c r="I8948" s="16" t="n">
        <f aca="false">H8948/2_Girdiler!$B$17</f>
        <v>1.89856923219318</v>
      </c>
      <c r="J8948" s="16" t="n">
        <f aca="false">D8948+I8948</f>
        <v>26.9359485414608</v>
      </c>
    </row>
    <row r="8949" customFormat="false" ht="15" hidden="false" customHeight="false" outlineLevel="0" collapsed="false">
      <c r="A8949" s="0" t="n">
        <v>8937</v>
      </c>
      <c r="B8949" s="7" t="n">
        <v>0.368995</v>
      </c>
      <c r="C8949" s="7" t="n">
        <v>0.623596</v>
      </c>
      <c r="D8949" s="16" t="n">
        <f aca="false">LOGINV(B8949,$B$7,$C$7)</f>
        <v>11.2384464591003</v>
      </c>
      <c r="E8949" s="16" t="n">
        <f aca="false">LOGINV(C8949,$B$8,$C$8)</f>
        <v>133.823554958225</v>
      </c>
      <c r="F8949" s="16" t="n">
        <f aca="false">$B$5/100*E8949*2_Girdiler!$B$14*2_Girdiler!$B$15*2_Girdiler!$B$16</f>
        <v>3.36700064274895</v>
      </c>
      <c r="G8949" s="16" t="n">
        <f aca="false">MIN(MATCH(F8949,2_Girdiler!$B$20:$I$20,1),7)</f>
        <v>1</v>
      </c>
      <c r="H8949" s="16" t="n">
        <f aca="false">IF(F8949&gt;=40,2_Girdiler!$I$21+(F8949-40)*(2_Girdiler!$I$21-2_Girdiler!$H$21)/(2_Girdiler!$I$20-2_Girdiler!$H$20),INDEX(2_Girdiler!$B$21:$I$21,G8949)+(F8949-INDEX(2_Girdiler!$B$20:$I$20,G8949))*(INDEX(2_Girdiler!$B$21:$I$21,G8949+1)-INDEX(2_Girdiler!$B$21:$I$21,G8949))/(INDEX(2_Girdiler!$B$20:$I$20,G8949+1)-INDEX(2_Girdiler!$B$20:$I$20,G8949)))</f>
        <v>7.40740141404769</v>
      </c>
      <c r="I8949" s="16" t="n">
        <f aca="false">H8949/2_Girdiler!$B$17</f>
        <v>2.96770889985885</v>
      </c>
      <c r="J8949" s="16" t="n">
        <f aca="false">D8949+I8949</f>
        <v>14.2061553589591</v>
      </c>
    </row>
    <row r="8950" customFormat="false" ht="15" hidden="false" customHeight="false" outlineLevel="0" collapsed="false">
      <c r="A8950" s="0" t="n">
        <v>8938</v>
      </c>
      <c r="B8950" s="7" t="n">
        <v>0.692211</v>
      </c>
      <c r="C8950" s="7" t="n">
        <v>0.883969</v>
      </c>
      <c r="D8950" s="16" t="n">
        <f aca="false">LOGINV(B8950,$B$7,$C$7)</f>
        <v>17.9158489878409</v>
      </c>
      <c r="E8950" s="16" t="n">
        <f aca="false">LOGINV(C8950,$B$8,$C$8)</f>
        <v>236.191500705052</v>
      </c>
      <c r="F8950" s="16" t="n">
        <f aca="false">$B$5/100*E8950*2_Girdiler!$B$14*2_Girdiler!$B$15*2_Girdiler!$B$16</f>
        <v>5.94257815773911</v>
      </c>
      <c r="G8950" s="16" t="n">
        <f aca="false">MIN(MATCH(F8950,2_Girdiler!$B$20:$I$20,1),7)</f>
        <v>2</v>
      </c>
      <c r="H8950" s="16" t="n">
        <f aca="false">IF(F8950&gt;=40,2_Girdiler!$I$21+(F8950-40)*(2_Girdiler!$I$21-2_Girdiler!$H$21)/(2_Girdiler!$I$20-2_Girdiler!$H$20),INDEX(2_Girdiler!$B$21:$I$21,G8950)+(F8950-INDEX(2_Girdiler!$B$20:$I$20,G8950))*(INDEX(2_Girdiler!$B$21:$I$21,G8950+1)-INDEX(2_Girdiler!$B$21:$I$21,G8950))/(INDEX(2_Girdiler!$B$20:$I$20,G8950+1)-INDEX(2_Girdiler!$B$20:$I$20,G8950)))</f>
        <v>12.5081250523826</v>
      </c>
      <c r="I8950" s="16" t="n">
        <f aca="false">H8950/2_Girdiler!$B$17</f>
        <v>5.01126804983276</v>
      </c>
      <c r="J8950" s="16" t="n">
        <f aca="false">D8950+I8950</f>
        <v>22.9271170376737</v>
      </c>
    </row>
    <row r="8951" customFormat="false" ht="15" hidden="false" customHeight="false" outlineLevel="0" collapsed="false">
      <c r="A8951" s="0" t="n">
        <v>8939</v>
      </c>
      <c r="B8951" s="7" t="n">
        <v>0.167126</v>
      </c>
      <c r="C8951" s="7" t="n">
        <v>0.836477</v>
      </c>
      <c r="D8951" s="16" t="n">
        <f aca="false">LOGINV(B8951,$B$7,$C$7)</f>
        <v>7.90569234521803</v>
      </c>
      <c r="E8951" s="16" t="n">
        <f aca="false">LOGINV(C8951,$B$8,$C$8)</f>
        <v>205.587458697272</v>
      </c>
      <c r="F8951" s="16" t="n">
        <f aca="false">$B$5/100*E8951*2_Girdiler!$B$14*2_Girdiler!$B$15*2_Girdiler!$B$16</f>
        <v>5.17258046082336</v>
      </c>
      <c r="G8951" s="16" t="n">
        <f aca="false">MIN(MATCH(F8951,2_Girdiler!$B$20:$I$20,1),7)</f>
        <v>2</v>
      </c>
      <c r="H8951" s="16" t="n">
        <f aca="false">IF(F8951&gt;=40,2_Girdiler!$I$21+(F8951-40)*(2_Girdiler!$I$21-2_Girdiler!$H$21)/(2_Girdiler!$I$20-2_Girdiler!$H$20),INDEX(2_Girdiler!$B$21:$I$21,G8951)+(F8951-INDEX(2_Girdiler!$B$20:$I$20,G8951))*(INDEX(2_Girdiler!$B$21:$I$21,G8951+1)-INDEX(2_Girdiler!$B$21:$I$21,G8951))/(INDEX(2_Girdiler!$B$20:$I$20,G8951+1)-INDEX(2_Girdiler!$B$20:$I$20,G8951)))</f>
        <v>11.2761287373174</v>
      </c>
      <c r="I8951" s="16" t="n">
        <f aca="false">H8951/2_Girdiler!$B$17</f>
        <v>4.51767978257908</v>
      </c>
      <c r="J8951" s="16" t="n">
        <f aca="false">D8951+I8951</f>
        <v>12.4233721277971</v>
      </c>
    </row>
    <row r="8952" customFormat="false" ht="15" hidden="false" customHeight="false" outlineLevel="0" collapsed="false">
      <c r="A8952" s="0" t="n">
        <v>8940</v>
      </c>
      <c r="B8952" s="7" t="n">
        <v>0.13957</v>
      </c>
      <c r="C8952" s="7" t="n">
        <v>0.899059</v>
      </c>
      <c r="D8952" s="16" t="n">
        <f aca="false">LOGINV(B8952,$B$7,$C$7)</f>
        <v>7.40793721667908</v>
      </c>
      <c r="E8952" s="16" t="n">
        <f aca="false">LOGINV(C8952,$B$8,$C$8)</f>
        <v>248.892563111571</v>
      </c>
      <c r="F8952" s="16" t="n">
        <f aca="false">$B$5/100*E8952*2_Girdiler!$B$14*2_Girdiler!$B$15*2_Girdiler!$B$16</f>
        <v>6.26213688788712</v>
      </c>
      <c r="G8952" s="16" t="n">
        <f aca="false">MIN(MATCH(F8952,2_Girdiler!$B$20:$I$20,1),7)</f>
        <v>2</v>
      </c>
      <c r="H8952" s="16" t="n">
        <f aca="false">IF(F8952&gt;=40,2_Girdiler!$I$21+(F8952-40)*(2_Girdiler!$I$21-2_Girdiler!$H$21)/(2_Girdiler!$I$20-2_Girdiler!$H$20),INDEX(2_Girdiler!$B$21:$I$21,G8952)+(F8952-INDEX(2_Girdiler!$B$20:$I$20,G8952))*(INDEX(2_Girdiler!$B$21:$I$21,G8952+1)-INDEX(2_Girdiler!$B$21:$I$21,G8952))/(INDEX(2_Girdiler!$B$20:$I$20,G8952+1)-INDEX(2_Girdiler!$B$20:$I$20,G8952)))</f>
        <v>13.0194190206194</v>
      </c>
      <c r="I8952" s="16" t="n">
        <f aca="false">H8952/2_Girdiler!$B$17</f>
        <v>5.21611338967123</v>
      </c>
      <c r="J8952" s="16" t="n">
        <f aca="false">D8952+I8952</f>
        <v>12.6240506063503</v>
      </c>
    </row>
    <row r="8953" customFormat="false" ht="15" hidden="false" customHeight="false" outlineLevel="0" collapsed="false">
      <c r="A8953" s="0" t="n">
        <v>8941</v>
      </c>
      <c r="B8953" s="7" t="n">
        <v>0.122329</v>
      </c>
      <c r="C8953" s="7" t="n">
        <v>0.101858</v>
      </c>
      <c r="D8953" s="16" t="n">
        <f aca="false">LOGINV(B8953,$B$7,$C$7)</f>
        <v>7.08024227389289</v>
      </c>
      <c r="E8953" s="16" t="n">
        <f aca="false">LOGINV(C8953,$B$8,$C$8)</f>
        <v>48.0756424929416</v>
      </c>
      <c r="F8953" s="16" t="n">
        <f aca="false">$B$5/100*E8953*2_Girdiler!$B$14*2_Girdiler!$B$15*2_Girdiler!$B$16</f>
        <v>1.20958316512241</v>
      </c>
      <c r="G8953" s="16" t="n">
        <f aca="false">MIN(MATCH(F8953,2_Girdiler!$B$20:$I$20,1),7)</f>
        <v>1</v>
      </c>
      <c r="H8953" s="16" t="n">
        <f aca="false">IF(F8953&gt;=40,2_Girdiler!$I$21+(F8953-40)*(2_Girdiler!$I$21-2_Girdiler!$H$21)/(2_Girdiler!$I$20-2_Girdiler!$H$20),INDEX(2_Girdiler!$B$21:$I$21,G8953)+(F8953-INDEX(2_Girdiler!$B$20:$I$20,G8953))*(INDEX(2_Girdiler!$B$21:$I$21,G8953+1)-INDEX(2_Girdiler!$B$21:$I$21,G8953))/(INDEX(2_Girdiler!$B$20:$I$20,G8953+1)-INDEX(2_Girdiler!$B$20:$I$20,G8953)))</f>
        <v>2.6610829632693</v>
      </c>
      <c r="I8953" s="16" t="n">
        <f aca="false">H8953/2_Girdiler!$B$17</f>
        <v>1.06613900772007</v>
      </c>
      <c r="J8953" s="16" t="n">
        <f aca="false">D8953+I8953</f>
        <v>8.14638128161296</v>
      </c>
    </row>
    <row r="8954" customFormat="false" ht="15" hidden="false" customHeight="false" outlineLevel="0" collapsed="false">
      <c r="A8954" s="0" t="n">
        <v>8942</v>
      </c>
      <c r="B8954" s="7" t="n">
        <v>0.767453</v>
      </c>
      <c r="C8954" s="7" t="n">
        <v>0.720286</v>
      </c>
      <c r="D8954" s="16" t="n">
        <f aca="false">LOGINV(B8954,$B$7,$C$7)</f>
        <v>20.347786550261</v>
      </c>
      <c r="E8954" s="16" t="n">
        <f aca="false">LOGINV(C8954,$B$8,$C$8)</f>
        <v>159.174618624541</v>
      </c>
      <c r="F8954" s="16" t="n">
        <f aca="false">$B$5/100*E8954*2_Girdiler!$B$14*2_Girdiler!$B$15*2_Girdiler!$B$16</f>
        <v>4.00483340459344</v>
      </c>
      <c r="G8954" s="16" t="n">
        <f aca="false">MIN(MATCH(F8954,2_Girdiler!$B$20:$I$20,1),7)</f>
        <v>1</v>
      </c>
      <c r="H8954" s="16" t="n">
        <f aca="false">IF(F8954&gt;=40,2_Girdiler!$I$21+(F8954-40)*(2_Girdiler!$I$21-2_Girdiler!$H$21)/(2_Girdiler!$I$20-2_Girdiler!$H$20),INDEX(2_Girdiler!$B$21:$I$21,G8954)+(F8954-INDEX(2_Girdiler!$B$20:$I$20,G8954))*(INDEX(2_Girdiler!$B$21:$I$21,G8954+1)-INDEX(2_Girdiler!$B$21:$I$21,G8954))/(INDEX(2_Girdiler!$B$20:$I$20,G8954+1)-INDEX(2_Girdiler!$B$20:$I$20,G8954)))</f>
        <v>8.81063349010556</v>
      </c>
      <c r="I8954" s="16" t="n">
        <f aca="false">H8954/2_Girdiler!$B$17</f>
        <v>3.52990123802306</v>
      </c>
      <c r="J8954" s="16" t="n">
        <f aca="false">D8954+I8954</f>
        <v>23.877687788284</v>
      </c>
    </row>
    <row r="8955" customFormat="false" ht="15" hidden="false" customHeight="false" outlineLevel="0" collapsed="false">
      <c r="A8955" s="0" t="n">
        <v>8943</v>
      </c>
      <c r="B8955" s="7" t="n">
        <v>0.952333</v>
      </c>
      <c r="C8955" s="7" t="n">
        <v>0.082105</v>
      </c>
      <c r="D8955" s="16" t="n">
        <f aca="false">LOGINV(B8955,$B$7,$C$7)</f>
        <v>34.3118884055203</v>
      </c>
      <c r="E8955" s="16" t="n">
        <f aca="false">LOGINV(C8955,$B$8,$C$8)</f>
        <v>44.491838543968</v>
      </c>
      <c r="F8955" s="16" t="n">
        <f aca="false">$B$5/100*E8955*2_Girdiler!$B$14*2_Girdiler!$B$15*2_Girdiler!$B$16</f>
        <v>1.11941465776623</v>
      </c>
      <c r="G8955" s="16" t="n">
        <f aca="false">MIN(MATCH(F8955,2_Girdiler!$B$20:$I$20,1),7)</f>
        <v>1</v>
      </c>
      <c r="H8955" s="16" t="n">
        <f aca="false">IF(F8955&gt;=40,2_Girdiler!$I$21+(F8955-40)*(2_Girdiler!$I$21-2_Girdiler!$H$21)/(2_Girdiler!$I$20-2_Girdiler!$H$20),INDEX(2_Girdiler!$B$21:$I$21,G8955)+(F8955-INDEX(2_Girdiler!$B$20:$I$20,G8955))*(INDEX(2_Girdiler!$B$21:$I$21,G8955+1)-INDEX(2_Girdiler!$B$21:$I$21,G8955))/(INDEX(2_Girdiler!$B$20:$I$20,G8955+1)-INDEX(2_Girdiler!$B$20:$I$20,G8955)))</f>
        <v>2.46271224708572</v>
      </c>
      <c r="I8955" s="16" t="n">
        <f aca="false">H8955/2_Girdiler!$B$17</f>
        <v>0.986663560531136</v>
      </c>
      <c r="J8955" s="16" t="n">
        <f aca="false">D8955+I8955</f>
        <v>35.2985519660514</v>
      </c>
    </row>
    <row r="8956" customFormat="false" ht="15" hidden="false" customHeight="false" outlineLevel="0" collapsed="false">
      <c r="A8956" s="0" t="n">
        <v>8944</v>
      </c>
      <c r="B8956" s="7" t="n">
        <v>0.316652</v>
      </c>
      <c r="C8956" s="7" t="n">
        <v>0.350113</v>
      </c>
      <c r="D8956" s="16" t="n">
        <f aca="false">LOGINV(B8956,$B$7,$C$7)</f>
        <v>10.3799359088792</v>
      </c>
      <c r="E8956" s="16" t="n">
        <f aca="false">LOGINV(C8956,$B$8,$C$8)</f>
        <v>85.1744618812565</v>
      </c>
      <c r="F8956" s="16" t="n">
        <f aca="false">$B$5/100*E8956*2_Girdiler!$B$14*2_Girdiler!$B$15*2_Girdiler!$B$16</f>
        <v>2.14298946093241</v>
      </c>
      <c r="G8956" s="16" t="n">
        <f aca="false">MIN(MATCH(F8956,2_Girdiler!$B$20:$I$20,1),7)</f>
        <v>1</v>
      </c>
      <c r="H8956" s="16" t="n">
        <f aca="false">IF(F8956&gt;=40,2_Girdiler!$I$21+(F8956-40)*(2_Girdiler!$I$21-2_Girdiler!$H$21)/(2_Girdiler!$I$20-2_Girdiler!$H$20),INDEX(2_Girdiler!$B$21:$I$21,G8956)+(F8956-INDEX(2_Girdiler!$B$20:$I$20,G8956))*(INDEX(2_Girdiler!$B$21:$I$21,G8956+1)-INDEX(2_Girdiler!$B$21:$I$21,G8956))/(INDEX(2_Girdiler!$B$20:$I$20,G8956+1)-INDEX(2_Girdiler!$B$20:$I$20,G8956)))</f>
        <v>4.71457681405131</v>
      </c>
      <c r="I8956" s="16" t="n">
        <f aca="false">H8956/2_Girdiler!$B$17</f>
        <v>1.88885289024491</v>
      </c>
      <c r="J8956" s="16" t="n">
        <f aca="false">D8956+I8956</f>
        <v>12.2687887991241</v>
      </c>
    </row>
    <row r="8957" customFormat="false" ht="15" hidden="false" customHeight="false" outlineLevel="0" collapsed="false">
      <c r="A8957" s="0" t="n">
        <v>8945</v>
      </c>
      <c r="B8957" s="7" t="n">
        <v>0.038435</v>
      </c>
      <c r="C8957" s="7" t="n">
        <v>0.507369</v>
      </c>
      <c r="D8957" s="16" t="n">
        <f aca="false">LOGINV(B8957,$B$7,$C$7)</f>
        <v>5.05147180059173</v>
      </c>
      <c r="E8957" s="16" t="n">
        <f aca="false">LOGINV(C8957,$B$8,$C$8)</f>
        <v>110.515194155988</v>
      </c>
      <c r="F8957" s="16" t="n">
        <f aca="false">$B$5/100*E8957*2_Girdiler!$B$14*2_Girdiler!$B$15*2_Girdiler!$B$16</f>
        <v>2.78056228496466</v>
      </c>
      <c r="G8957" s="16" t="n">
        <f aca="false">MIN(MATCH(F8957,2_Girdiler!$B$20:$I$20,1),7)</f>
        <v>1</v>
      </c>
      <c r="H8957" s="16" t="n">
        <f aca="false">IF(F8957&gt;=40,2_Girdiler!$I$21+(F8957-40)*(2_Girdiler!$I$21-2_Girdiler!$H$21)/(2_Girdiler!$I$20-2_Girdiler!$H$20),INDEX(2_Girdiler!$B$21:$I$21,G8957)+(F8957-INDEX(2_Girdiler!$B$20:$I$20,G8957))*(INDEX(2_Girdiler!$B$21:$I$21,G8957+1)-INDEX(2_Girdiler!$B$21:$I$21,G8957))/(INDEX(2_Girdiler!$B$20:$I$20,G8957+1)-INDEX(2_Girdiler!$B$20:$I$20,G8957)))</f>
        <v>6.11723702692226</v>
      </c>
      <c r="I8957" s="16" t="n">
        <f aca="false">H8957/2_Girdiler!$B$17</f>
        <v>2.45081611655539</v>
      </c>
      <c r="J8957" s="16" t="n">
        <f aca="false">D8957+I8957</f>
        <v>7.50228791714713</v>
      </c>
    </row>
    <row r="8958" customFormat="false" ht="15" hidden="false" customHeight="false" outlineLevel="0" collapsed="false">
      <c r="A8958" s="0" t="n">
        <v>8946</v>
      </c>
      <c r="B8958" s="7" t="n">
        <v>0.670014</v>
      </c>
      <c r="C8958" s="7" t="n">
        <v>0.828853</v>
      </c>
      <c r="D8958" s="16" t="n">
        <f aca="false">LOGINV(B8958,$B$7,$C$7)</f>
        <v>17.3055826638958</v>
      </c>
      <c r="E8958" s="16" t="n">
        <f aca="false">LOGINV(C8958,$B$8,$C$8)</f>
        <v>201.587437638967</v>
      </c>
      <c r="F8958" s="16" t="n">
        <f aca="false">$B$5/100*E8958*2_Girdiler!$B$14*2_Girdiler!$B$15*2_Girdiler!$B$16</f>
        <v>5.0719399309964</v>
      </c>
      <c r="G8958" s="16" t="n">
        <f aca="false">MIN(MATCH(F8958,2_Girdiler!$B$20:$I$20,1),7)</f>
        <v>2</v>
      </c>
      <c r="H8958" s="16" t="n">
        <f aca="false">IF(F8958&gt;=40,2_Girdiler!$I$21+(F8958-40)*(2_Girdiler!$I$21-2_Girdiler!$H$21)/(2_Girdiler!$I$20-2_Girdiler!$H$20),INDEX(2_Girdiler!$B$21:$I$21,G8958)+(F8958-INDEX(2_Girdiler!$B$20:$I$20,G8958))*(INDEX(2_Girdiler!$B$21:$I$21,G8958+1)-INDEX(2_Girdiler!$B$21:$I$21,G8958))/(INDEX(2_Girdiler!$B$20:$I$20,G8958+1)-INDEX(2_Girdiler!$B$20:$I$20,G8958)))</f>
        <v>11.1151038895942</v>
      </c>
      <c r="I8958" s="16" t="n">
        <f aca="false">H8958/2_Girdiler!$B$17</f>
        <v>4.45316662243359</v>
      </c>
      <c r="J8958" s="16" t="n">
        <f aca="false">D8958+I8958</f>
        <v>21.7587492863294</v>
      </c>
    </row>
    <row r="8959" customFormat="false" ht="15" hidden="false" customHeight="false" outlineLevel="0" collapsed="false">
      <c r="A8959" s="0" t="n">
        <v>8947</v>
      </c>
      <c r="B8959" s="7" t="n">
        <v>0.577189</v>
      </c>
      <c r="C8959" s="7" t="n">
        <v>0.767707</v>
      </c>
      <c r="D8959" s="16" t="n">
        <f aca="false">LOGINV(B8959,$B$7,$C$7)</f>
        <v>15.0944921330496</v>
      </c>
      <c r="E8959" s="16" t="n">
        <f aca="false">LOGINV(C8959,$B$8,$C$8)</f>
        <v>175.088878029898</v>
      </c>
      <c r="F8959" s="16" t="n">
        <f aca="false">$B$5/100*E8959*2_Girdiler!$B$14*2_Girdiler!$B$15*2_Girdiler!$B$16</f>
        <v>4.40523617123223</v>
      </c>
      <c r="G8959" s="16" t="n">
        <f aca="false">MIN(MATCH(F8959,2_Girdiler!$B$20:$I$20,1),7)</f>
        <v>1</v>
      </c>
      <c r="H8959" s="16" t="n">
        <f aca="false">IF(F8959&gt;=40,2_Girdiler!$I$21+(F8959-40)*(2_Girdiler!$I$21-2_Girdiler!$H$21)/(2_Girdiler!$I$20-2_Girdiler!$H$20),INDEX(2_Girdiler!$B$21:$I$21,G8959)+(F8959-INDEX(2_Girdiler!$B$20:$I$20,G8959))*(INDEX(2_Girdiler!$B$21:$I$21,G8959+1)-INDEX(2_Girdiler!$B$21:$I$21,G8959))/(INDEX(2_Girdiler!$B$20:$I$20,G8959+1)-INDEX(2_Girdiler!$B$20:$I$20,G8959)))</f>
        <v>9.6915195767109</v>
      </c>
      <c r="I8959" s="16" t="n">
        <f aca="false">H8959/2_Girdiler!$B$17</f>
        <v>3.88282034323353</v>
      </c>
      <c r="J8959" s="16" t="n">
        <f aca="false">D8959+I8959</f>
        <v>18.9773124762831</v>
      </c>
    </row>
    <row r="8960" customFormat="false" ht="15" hidden="false" customHeight="false" outlineLevel="0" collapsed="false">
      <c r="A8960" s="0" t="n">
        <v>8948</v>
      </c>
      <c r="B8960" s="7" t="n">
        <v>0.519984</v>
      </c>
      <c r="C8960" s="7" t="n">
        <v>0.070584</v>
      </c>
      <c r="D8960" s="16" t="n">
        <f aca="false">LOGINV(B8960,$B$7,$C$7)</f>
        <v>13.9256605951841</v>
      </c>
      <c r="E8960" s="16" t="n">
        <f aca="false">LOGINV(C8960,$B$8,$C$8)</f>
        <v>42.2415632674425</v>
      </c>
      <c r="F8960" s="16" t="n">
        <f aca="false">$B$5/100*E8960*2_Girdiler!$B$14*2_Girdiler!$B$15*2_Girdiler!$B$16</f>
        <v>1.06279773180885</v>
      </c>
      <c r="G8960" s="16" t="n">
        <f aca="false">MIN(MATCH(F8960,2_Girdiler!$B$20:$I$20,1),7)</f>
        <v>1</v>
      </c>
      <c r="H8960" s="16" t="n">
        <f aca="false">IF(F8960&gt;=40,2_Girdiler!$I$21+(F8960-40)*(2_Girdiler!$I$21-2_Girdiler!$H$21)/(2_Girdiler!$I$20-2_Girdiler!$H$20),INDEX(2_Girdiler!$B$21:$I$21,G8960)+(F8960-INDEX(2_Girdiler!$B$20:$I$20,G8960))*(INDEX(2_Girdiler!$B$21:$I$21,G8960+1)-INDEX(2_Girdiler!$B$21:$I$21,G8960))/(INDEX(2_Girdiler!$B$20:$I$20,G8960+1)-INDEX(2_Girdiler!$B$20:$I$20,G8960)))</f>
        <v>2.33815500997948</v>
      </c>
      <c r="I8960" s="16" t="n">
        <f aca="false">H8960/2_Girdiler!$B$17</f>
        <v>0.93676082130588</v>
      </c>
      <c r="J8960" s="16" t="n">
        <f aca="false">D8960+I8960</f>
        <v>14.86242141649</v>
      </c>
    </row>
    <row r="8961" customFormat="false" ht="15" hidden="false" customHeight="false" outlineLevel="0" collapsed="false">
      <c r="A8961" s="0" t="n">
        <v>8949</v>
      </c>
      <c r="B8961" s="7" t="n">
        <v>0.263184</v>
      </c>
      <c r="C8961" s="7" t="n">
        <v>0.081138</v>
      </c>
      <c r="D8961" s="16" t="n">
        <f aca="false">LOGINV(B8961,$B$7,$C$7)</f>
        <v>9.51294635857658</v>
      </c>
      <c r="E8961" s="16" t="n">
        <f aca="false">LOGINV(C8961,$B$8,$C$8)</f>
        <v>44.3082198666902</v>
      </c>
      <c r="F8961" s="16" t="n">
        <f aca="false">$B$5/100*E8961*2_Girdiler!$B$14*2_Girdiler!$B$15*2_Girdiler!$B$16</f>
        <v>1.11479481184593</v>
      </c>
      <c r="G8961" s="16" t="n">
        <f aca="false">MIN(MATCH(F8961,2_Girdiler!$B$20:$I$20,1),7)</f>
        <v>1</v>
      </c>
      <c r="H8961" s="16" t="n">
        <f aca="false">IF(F8961&gt;=40,2_Girdiler!$I$21+(F8961-40)*(2_Girdiler!$I$21-2_Girdiler!$H$21)/(2_Girdiler!$I$20-2_Girdiler!$H$20),INDEX(2_Girdiler!$B$21:$I$21,G8961)+(F8961-INDEX(2_Girdiler!$B$20:$I$20,G8961))*(INDEX(2_Girdiler!$B$21:$I$21,G8961+1)-INDEX(2_Girdiler!$B$21:$I$21,G8961))/(INDEX(2_Girdiler!$B$20:$I$20,G8961+1)-INDEX(2_Girdiler!$B$20:$I$20,G8961)))</f>
        <v>2.45254858606104</v>
      </c>
      <c r="I8961" s="16" t="n">
        <f aca="false">H8961/2_Girdiler!$B$17</f>
        <v>0.982591580953941</v>
      </c>
      <c r="J8961" s="16" t="n">
        <f aca="false">D8961+I8961</f>
        <v>10.4955379395305</v>
      </c>
    </row>
    <row r="8962" customFormat="false" ht="15" hidden="false" customHeight="false" outlineLevel="0" collapsed="false">
      <c r="A8962" s="0" t="n">
        <v>8950</v>
      </c>
      <c r="B8962" s="7" t="n">
        <v>0.22169</v>
      </c>
      <c r="C8962" s="7" t="n">
        <v>0.092952</v>
      </c>
      <c r="D8962" s="16" t="n">
        <f aca="false">LOGINV(B8962,$B$7,$C$7)</f>
        <v>8.83352353152456</v>
      </c>
      <c r="E8962" s="16" t="n">
        <f aca="false">LOGINV(C8962,$B$8,$C$8)</f>
        <v>46.4959767760113</v>
      </c>
      <c r="F8962" s="16" t="n">
        <f aca="false">$B$5/100*E8962*2_Girdiler!$B$14*2_Girdiler!$B$15*2_Girdiler!$B$16</f>
        <v>1.16983877568444</v>
      </c>
      <c r="G8962" s="16" t="n">
        <f aca="false">MIN(MATCH(F8962,2_Girdiler!$B$20:$I$20,1),7)</f>
        <v>1</v>
      </c>
      <c r="H8962" s="16" t="n">
        <f aca="false">IF(F8962&gt;=40,2_Girdiler!$I$21+(F8962-40)*(2_Girdiler!$I$21-2_Girdiler!$H$21)/(2_Girdiler!$I$20-2_Girdiler!$H$20),INDEX(2_Girdiler!$B$21:$I$21,G8962)+(F8962-INDEX(2_Girdiler!$B$20:$I$20,G8962))*(INDEX(2_Girdiler!$B$21:$I$21,G8962+1)-INDEX(2_Girdiler!$B$21:$I$21,G8962))/(INDEX(2_Girdiler!$B$20:$I$20,G8962+1)-INDEX(2_Girdiler!$B$20:$I$20,G8962)))</f>
        <v>2.57364530650578</v>
      </c>
      <c r="I8962" s="16" t="n">
        <f aca="false">H8962/2_Girdiler!$B$17</f>
        <v>1.03110789523469</v>
      </c>
      <c r="J8962" s="16" t="n">
        <f aca="false">D8962+I8962</f>
        <v>9.86463142675924</v>
      </c>
    </row>
    <row r="8963" customFormat="false" ht="15" hidden="false" customHeight="false" outlineLevel="0" collapsed="false">
      <c r="A8963" s="0" t="n">
        <v>8951</v>
      </c>
      <c r="B8963" s="7" t="n">
        <v>0.803909</v>
      </c>
      <c r="C8963" s="7" t="n">
        <v>0.686658</v>
      </c>
      <c r="D8963" s="16" t="n">
        <f aca="false">LOGINV(B8963,$B$7,$C$7)</f>
        <v>21.8182938277902</v>
      </c>
      <c r="E8963" s="16" t="n">
        <f aca="false">LOGINV(C8963,$B$8,$C$8)</f>
        <v>149.485575602105</v>
      </c>
      <c r="F8963" s="16" t="n">
        <f aca="false">$B$5/100*E8963*2_Girdiler!$B$14*2_Girdiler!$B$15*2_Girdiler!$B$16</f>
        <v>3.76105708214897</v>
      </c>
      <c r="G8963" s="16" t="n">
        <f aca="false">MIN(MATCH(F8963,2_Girdiler!$B$20:$I$20,1),7)</f>
        <v>1</v>
      </c>
      <c r="H8963" s="16" t="n">
        <f aca="false">IF(F8963&gt;=40,2_Girdiler!$I$21+(F8963-40)*(2_Girdiler!$I$21-2_Girdiler!$H$21)/(2_Girdiler!$I$20-2_Girdiler!$H$20),INDEX(2_Girdiler!$B$21:$I$21,G8963)+(F8963-INDEX(2_Girdiler!$B$20:$I$20,G8963))*(INDEX(2_Girdiler!$B$21:$I$21,G8963+1)-INDEX(2_Girdiler!$B$21:$I$21,G8963))/(INDEX(2_Girdiler!$B$20:$I$20,G8963+1)-INDEX(2_Girdiler!$B$20:$I$20,G8963)))</f>
        <v>8.27432558072773</v>
      </c>
      <c r="I8963" s="16" t="n">
        <f aca="false">H8963/2_Girdiler!$B$17</f>
        <v>3.31503428715053</v>
      </c>
      <c r="J8963" s="16" t="n">
        <f aca="false">D8963+I8963</f>
        <v>25.1333281149407</v>
      </c>
    </row>
    <row r="8964" customFormat="false" ht="15" hidden="false" customHeight="false" outlineLevel="0" collapsed="false">
      <c r="A8964" s="0" t="n">
        <v>8952</v>
      </c>
      <c r="B8964" s="7" t="n">
        <v>0.15092</v>
      </c>
      <c r="C8964" s="7" t="n">
        <v>0.182827</v>
      </c>
      <c r="D8964" s="16" t="n">
        <f aca="false">LOGINV(B8964,$B$7,$C$7)</f>
        <v>7.61627148297025</v>
      </c>
      <c r="E8964" s="16" t="n">
        <f aca="false">LOGINV(C8964,$B$8,$C$8)</f>
        <v>60.9029356079551</v>
      </c>
      <c r="F8964" s="16" t="n">
        <f aca="false">$B$5/100*E8964*2_Girdiler!$B$14*2_Girdiler!$B$15*2_Girdiler!$B$16</f>
        <v>1.53231785989615</v>
      </c>
      <c r="G8964" s="16" t="n">
        <f aca="false">MIN(MATCH(F8964,2_Girdiler!$B$20:$I$20,1),7)</f>
        <v>1</v>
      </c>
      <c r="H8964" s="16" t="n">
        <f aca="false">IF(F8964&gt;=40,2_Girdiler!$I$21+(F8964-40)*(2_Girdiler!$I$21-2_Girdiler!$H$21)/(2_Girdiler!$I$20-2_Girdiler!$H$20),INDEX(2_Girdiler!$B$21:$I$21,G8964)+(F8964-INDEX(2_Girdiler!$B$20:$I$20,G8964))*(INDEX(2_Girdiler!$B$21:$I$21,G8964+1)-INDEX(2_Girdiler!$B$21:$I$21,G8964))/(INDEX(2_Girdiler!$B$20:$I$20,G8964+1)-INDEX(2_Girdiler!$B$20:$I$20,G8964)))</f>
        <v>3.37109929177153</v>
      </c>
      <c r="I8964" s="16" t="n">
        <f aca="false">H8964/2_Girdiler!$B$17</f>
        <v>1.35060067779308</v>
      </c>
      <c r="J8964" s="16" t="n">
        <f aca="false">D8964+I8964</f>
        <v>8.96687216076333</v>
      </c>
    </row>
    <row r="8965" customFormat="false" ht="15" hidden="false" customHeight="false" outlineLevel="0" collapsed="false">
      <c r="A8965" s="0" t="n">
        <v>8953</v>
      </c>
      <c r="B8965" s="7" t="n">
        <v>0.84929</v>
      </c>
      <c r="C8965" s="7" t="n">
        <v>0.898682</v>
      </c>
      <c r="D8965" s="16" t="n">
        <f aca="false">LOGINV(B8965,$B$7,$C$7)</f>
        <v>24.0903966829279</v>
      </c>
      <c r="E8965" s="16" t="n">
        <f aca="false">LOGINV(C8965,$B$8,$C$8)</f>
        <v>248.550489345358</v>
      </c>
      <c r="F8965" s="16" t="n">
        <f aca="false">$B$5/100*E8965*2_Girdiler!$B$14*2_Girdiler!$B$15*2_Girdiler!$B$16</f>
        <v>6.2535303119292</v>
      </c>
      <c r="G8965" s="16" t="n">
        <f aca="false">MIN(MATCH(F8965,2_Girdiler!$B$20:$I$20,1),7)</f>
        <v>2</v>
      </c>
      <c r="H8965" s="16" t="n">
        <f aca="false">IF(F8965&gt;=40,2_Girdiler!$I$21+(F8965-40)*(2_Girdiler!$I$21-2_Girdiler!$H$21)/(2_Girdiler!$I$20-2_Girdiler!$H$20),INDEX(2_Girdiler!$B$21:$I$21,G8965)+(F8965-INDEX(2_Girdiler!$B$20:$I$20,G8965))*(INDEX(2_Girdiler!$B$21:$I$21,G8965+1)-INDEX(2_Girdiler!$B$21:$I$21,G8965))/(INDEX(2_Girdiler!$B$20:$I$20,G8965+1)-INDEX(2_Girdiler!$B$20:$I$20,G8965)))</f>
        <v>13.0056484990867</v>
      </c>
      <c r="I8965" s="16" t="n">
        <f aca="false">H8965/2_Girdiler!$B$17</f>
        <v>5.21059635380077</v>
      </c>
      <c r="J8965" s="16" t="n">
        <f aca="false">D8965+I8965</f>
        <v>29.3009930367287</v>
      </c>
    </row>
    <row r="8966" customFormat="false" ht="15" hidden="false" customHeight="false" outlineLevel="0" collapsed="false">
      <c r="A8966" s="0" t="n">
        <v>8954</v>
      </c>
      <c r="B8966" s="7" t="n">
        <v>0.647792</v>
      </c>
      <c r="C8966" s="7" t="n">
        <v>0.725248</v>
      </c>
      <c r="D8966" s="16" t="n">
        <f aca="false">LOGINV(B8966,$B$7,$C$7)</f>
        <v>16.730922930401</v>
      </c>
      <c r="E8966" s="16" t="n">
        <f aca="false">LOGINV(C8966,$B$8,$C$8)</f>
        <v>160.703830300787</v>
      </c>
      <c r="F8966" s="16" t="n">
        <f aca="false">$B$5/100*E8966*2_Girdiler!$B$14*2_Girdiler!$B$15*2_Girdiler!$B$16</f>
        <v>4.0433083703678</v>
      </c>
      <c r="G8966" s="16" t="n">
        <f aca="false">MIN(MATCH(F8966,2_Girdiler!$B$20:$I$20,1),7)</f>
        <v>1</v>
      </c>
      <c r="H8966" s="16" t="n">
        <f aca="false">IF(F8966&gt;=40,2_Girdiler!$I$21+(F8966-40)*(2_Girdiler!$I$21-2_Girdiler!$H$21)/(2_Girdiler!$I$20-2_Girdiler!$H$20),INDEX(2_Girdiler!$B$21:$I$21,G8966)+(F8966-INDEX(2_Girdiler!$B$20:$I$20,G8966))*(INDEX(2_Girdiler!$B$21:$I$21,G8966+1)-INDEX(2_Girdiler!$B$21:$I$21,G8966))/(INDEX(2_Girdiler!$B$20:$I$20,G8966+1)-INDEX(2_Girdiler!$B$20:$I$20,G8966)))</f>
        <v>8.89527841480917</v>
      </c>
      <c r="I8966" s="16" t="n">
        <f aca="false">H8966/2_Girdiler!$B$17</f>
        <v>3.56381346747162</v>
      </c>
      <c r="J8966" s="16" t="n">
        <f aca="false">D8966+I8966</f>
        <v>20.2947363978726</v>
      </c>
    </row>
    <row r="8967" customFormat="false" ht="15" hidden="false" customHeight="false" outlineLevel="0" collapsed="false">
      <c r="A8967" s="0" t="n">
        <v>8955</v>
      </c>
      <c r="B8967" s="7" t="n">
        <v>0.904661</v>
      </c>
      <c r="C8967" s="7" t="n">
        <v>0.572809</v>
      </c>
      <c r="D8967" s="16" t="n">
        <f aca="false">LOGINV(B8967,$B$7,$C$7)</f>
        <v>28.0840075241583</v>
      </c>
      <c r="E8967" s="16" t="n">
        <f aca="false">LOGINV(C8967,$B$8,$C$8)</f>
        <v>122.940173970929</v>
      </c>
      <c r="F8967" s="16" t="n">
        <f aca="false">$B$5/100*E8967*2_Girdiler!$B$14*2_Girdiler!$B$15*2_Girdiler!$B$16</f>
        <v>3.09317477710857</v>
      </c>
      <c r="G8967" s="16" t="n">
        <f aca="false">MIN(MATCH(F8967,2_Girdiler!$B$20:$I$20,1),7)</f>
        <v>1</v>
      </c>
      <c r="H8967" s="16" t="n">
        <f aca="false">IF(F8967&gt;=40,2_Girdiler!$I$21+(F8967-40)*(2_Girdiler!$I$21-2_Girdiler!$H$21)/(2_Girdiler!$I$20-2_Girdiler!$H$20),INDEX(2_Girdiler!$B$21:$I$21,G8967)+(F8967-INDEX(2_Girdiler!$B$20:$I$20,G8967))*(INDEX(2_Girdiler!$B$21:$I$21,G8967+1)-INDEX(2_Girdiler!$B$21:$I$21,G8967))/(INDEX(2_Girdiler!$B$20:$I$20,G8967+1)-INDEX(2_Girdiler!$B$20:$I$20,G8967)))</f>
        <v>6.80498450963885</v>
      </c>
      <c r="I8967" s="16" t="n">
        <f aca="false">H8967/2_Girdiler!$B$17</f>
        <v>2.726355973413</v>
      </c>
      <c r="J8967" s="16" t="n">
        <f aca="false">D8967+I8967</f>
        <v>30.8103634975713</v>
      </c>
    </row>
    <row r="8968" customFormat="false" ht="15" hidden="false" customHeight="false" outlineLevel="0" collapsed="false">
      <c r="A8968" s="0" t="n">
        <v>8956</v>
      </c>
      <c r="B8968" s="7" t="n">
        <v>0.001308</v>
      </c>
      <c r="C8968" s="7" t="n">
        <v>0.402661</v>
      </c>
      <c r="D8968" s="16" t="n">
        <f aca="false">LOGINV(B8968,$B$7,$C$7)</f>
        <v>2.53008821807458</v>
      </c>
      <c r="E8968" s="16" t="n">
        <f aca="false">LOGINV(C8968,$B$8,$C$8)</f>
        <v>93.1429757061799</v>
      </c>
      <c r="F8968" s="16" t="n">
        <f aca="false">$B$5/100*E8968*2_Girdiler!$B$14*2_Girdiler!$B$15*2_Girdiler!$B$16</f>
        <v>2.34347726876749</v>
      </c>
      <c r="G8968" s="16" t="n">
        <f aca="false">MIN(MATCH(F8968,2_Girdiler!$B$20:$I$20,1),7)</f>
        <v>1</v>
      </c>
      <c r="H8968" s="16" t="n">
        <f aca="false">IF(F8968&gt;=40,2_Girdiler!$I$21+(F8968-40)*(2_Girdiler!$I$21-2_Girdiler!$H$21)/(2_Girdiler!$I$20-2_Girdiler!$H$20),INDEX(2_Girdiler!$B$21:$I$21,G8968)+(F8968-INDEX(2_Girdiler!$B$20:$I$20,G8968))*(INDEX(2_Girdiler!$B$21:$I$21,G8968+1)-INDEX(2_Girdiler!$B$21:$I$21,G8968))/(INDEX(2_Girdiler!$B$20:$I$20,G8968+1)-INDEX(2_Girdiler!$B$20:$I$20,G8968)))</f>
        <v>5.15564999128847</v>
      </c>
      <c r="I8968" s="16" t="n">
        <f aca="false">H8968/2_Girdiler!$B$17</f>
        <v>2.06556490035596</v>
      </c>
      <c r="J8968" s="16" t="n">
        <f aca="false">D8968+I8968</f>
        <v>4.59565311843054</v>
      </c>
    </row>
    <row r="8969" customFormat="false" ht="15" hidden="false" customHeight="false" outlineLevel="0" collapsed="false">
      <c r="A8969" s="0" t="n">
        <v>8957</v>
      </c>
      <c r="B8969" s="7" t="n">
        <v>0.53585</v>
      </c>
      <c r="C8969" s="7" t="n">
        <v>0.827198</v>
      </c>
      <c r="D8969" s="16" t="n">
        <f aca="false">LOGINV(B8969,$B$7,$C$7)</f>
        <v>14.2386063437312</v>
      </c>
      <c r="E8969" s="16" t="n">
        <f aca="false">LOGINV(C8969,$B$8,$C$8)</f>
        <v>200.744433955971</v>
      </c>
      <c r="F8969" s="16" t="n">
        <f aca="false">$B$5/100*E8969*2_Girdiler!$B$14*2_Girdiler!$B$15*2_Girdiler!$B$16</f>
        <v>5.05072995833223</v>
      </c>
      <c r="G8969" s="16" t="n">
        <f aca="false">MIN(MATCH(F8969,2_Girdiler!$B$20:$I$20,1),7)</f>
        <v>2</v>
      </c>
      <c r="H8969" s="16" t="n">
        <f aca="false">IF(F8969&gt;=40,2_Girdiler!$I$21+(F8969-40)*(2_Girdiler!$I$21-2_Girdiler!$H$21)/(2_Girdiler!$I$20-2_Girdiler!$H$20),INDEX(2_Girdiler!$B$21:$I$21,G8969)+(F8969-INDEX(2_Girdiler!$B$20:$I$20,G8969))*(INDEX(2_Girdiler!$B$21:$I$21,G8969+1)-INDEX(2_Girdiler!$B$21:$I$21,G8969))/(INDEX(2_Girdiler!$B$20:$I$20,G8969+1)-INDEX(2_Girdiler!$B$20:$I$20,G8969)))</f>
        <v>11.0811679333316</v>
      </c>
      <c r="I8969" s="16" t="n">
        <f aca="false">H8969/2_Girdiler!$B$17</f>
        <v>4.4395704861104</v>
      </c>
      <c r="J8969" s="16" t="n">
        <f aca="false">D8969+I8969</f>
        <v>18.6781768298416</v>
      </c>
    </row>
    <row r="8970" customFormat="false" ht="15" hidden="false" customHeight="false" outlineLevel="0" collapsed="false">
      <c r="A8970" s="0" t="n">
        <v>8958</v>
      </c>
      <c r="B8970" s="7" t="n">
        <v>0.500425</v>
      </c>
      <c r="C8970" s="7" t="n">
        <v>0.81721</v>
      </c>
      <c r="D8970" s="16" t="n">
        <f aca="false">LOGINV(B8970,$B$7,$C$7)</f>
        <v>13.5500983800201</v>
      </c>
      <c r="E8970" s="16" t="n">
        <f aca="false">LOGINV(C8970,$B$8,$C$8)</f>
        <v>195.833916288582</v>
      </c>
      <c r="F8970" s="16" t="n">
        <f aca="false">$B$5/100*E8970*2_Girdiler!$B$14*2_Girdiler!$B$15*2_Girdiler!$B$16</f>
        <v>4.92718133382071</v>
      </c>
      <c r="G8970" s="16" t="n">
        <f aca="false">MIN(MATCH(F8970,2_Girdiler!$B$20:$I$20,1),7)</f>
        <v>1</v>
      </c>
      <c r="H8970" s="16" t="n">
        <f aca="false">IF(F8970&gt;=40,2_Girdiler!$I$21+(F8970-40)*(2_Girdiler!$I$21-2_Girdiler!$H$21)/(2_Girdiler!$I$20-2_Girdiler!$H$20),INDEX(2_Girdiler!$B$21:$I$21,G8970)+(F8970-INDEX(2_Girdiler!$B$20:$I$20,G8970))*(INDEX(2_Girdiler!$B$21:$I$21,G8970+1)-INDEX(2_Girdiler!$B$21:$I$21,G8970))/(INDEX(2_Girdiler!$B$20:$I$20,G8970+1)-INDEX(2_Girdiler!$B$20:$I$20,G8970)))</f>
        <v>10.8397989344056</v>
      </c>
      <c r="I8970" s="16" t="n">
        <f aca="false">H8970/2_Girdiler!$B$17</f>
        <v>4.34286816282275</v>
      </c>
      <c r="J8970" s="16" t="n">
        <f aca="false">D8970+I8970</f>
        <v>17.8929665428428</v>
      </c>
    </row>
    <row r="8971" customFormat="false" ht="15" hidden="false" customHeight="false" outlineLevel="0" collapsed="false">
      <c r="A8971" s="0" t="n">
        <v>8959</v>
      </c>
      <c r="B8971" s="7" t="n">
        <v>0.984824</v>
      </c>
      <c r="C8971" s="7" t="n">
        <v>0.156041</v>
      </c>
      <c r="D8971" s="16" t="n">
        <f aca="false">LOGINV(B8971,$B$7,$C$7)</f>
        <v>45.2784348904587</v>
      </c>
      <c r="E8971" s="16" t="n">
        <f aca="false">LOGINV(C8971,$B$8,$C$8)</f>
        <v>56.8671035450782</v>
      </c>
      <c r="F8971" s="16" t="n">
        <f aca="false">$B$5/100*E8971*2_Girdiler!$B$14*2_Girdiler!$B$15*2_Girdiler!$B$16</f>
        <v>1.43077632519417</v>
      </c>
      <c r="G8971" s="16" t="n">
        <f aca="false">MIN(MATCH(F8971,2_Girdiler!$B$20:$I$20,1),7)</f>
        <v>1</v>
      </c>
      <c r="H8971" s="16" t="n">
        <f aca="false">IF(F8971&gt;=40,2_Girdiler!$I$21+(F8971-40)*(2_Girdiler!$I$21-2_Girdiler!$H$21)/(2_Girdiler!$I$20-2_Girdiler!$H$20),INDEX(2_Girdiler!$B$21:$I$21,G8971)+(F8971-INDEX(2_Girdiler!$B$20:$I$20,G8971))*(INDEX(2_Girdiler!$B$21:$I$21,G8971+1)-INDEX(2_Girdiler!$B$21:$I$21,G8971))/(INDEX(2_Girdiler!$B$20:$I$20,G8971+1)-INDEX(2_Girdiler!$B$20:$I$20,G8971)))</f>
        <v>3.14770791542717</v>
      </c>
      <c r="I8971" s="16" t="n">
        <f aca="false">H8971/2_Girdiler!$B$17</f>
        <v>1.26110092765512</v>
      </c>
      <c r="J8971" s="16" t="n">
        <f aca="false">D8971+I8971</f>
        <v>46.5395358181138</v>
      </c>
    </row>
    <row r="8972" customFormat="false" ht="15" hidden="false" customHeight="false" outlineLevel="0" collapsed="false">
      <c r="A8972" s="0" t="n">
        <v>8960</v>
      </c>
      <c r="B8972" s="7" t="n">
        <v>0.277348</v>
      </c>
      <c r="C8972" s="7" t="n">
        <v>0.33133</v>
      </c>
      <c r="D8972" s="16" t="n">
        <f aca="false">LOGINV(B8972,$B$7,$C$7)</f>
        <v>9.74274254320082</v>
      </c>
      <c r="E8972" s="16" t="n">
        <f aca="false">LOGINV(C8972,$B$8,$C$8)</f>
        <v>82.4039894059307</v>
      </c>
      <c r="F8972" s="16" t="n">
        <f aca="false">$B$5/100*E8972*2_Girdiler!$B$14*2_Girdiler!$B$15*2_Girdiler!$B$16</f>
        <v>2.07328437345322</v>
      </c>
      <c r="G8972" s="16" t="n">
        <f aca="false">MIN(MATCH(F8972,2_Girdiler!$B$20:$I$20,1),7)</f>
        <v>1</v>
      </c>
      <c r="H8972" s="16" t="n">
        <f aca="false">IF(F8972&gt;=40,2_Girdiler!$I$21+(F8972-40)*(2_Girdiler!$I$21-2_Girdiler!$H$21)/(2_Girdiler!$I$20-2_Girdiler!$H$20),INDEX(2_Girdiler!$B$21:$I$21,G8972)+(F8972-INDEX(2_Girdiler!$B$20:$I$20,G8972))*(INDEX(2_Girdiler!$B$21:$I$21,G8972+1)-INDEX(2_Girdiler!$B$21:$I$21,G8972))/(INDEX(2_Girdiler!$B$20:$I$20,G8972+1)-INDEX(2_Girdiler!$B$20:$I$20,G8972)))</f>
        <v>4.56122562159707</v>
      </c>
      <c r="I8972" s="16" t="n">
        <f aca="false">H8972/2_Girdiler!$B$17</f>
        <v>1.82741411121678</v>
      </c>
      <c r="J8972" s="16" t="n">
        <f aca="false">D8972+I8972</f>
        <v>11.5701566544176</v>
      </c>
    </row>
    <row r="8973" customFormat="false" ht="15" hidden="false" customHeight="false" outlineLevel="0" collapsed="false">
      <c r="A8973" s="0" t="n">
        <v>8961</v>
      </c>
      <c r="B8973" s="7" t="n">
        <v>0.707466</v>
      </c>
      <c r="C8973" s="7" t="n">
        <v>0.802309</v>
      </c>
      <c r="D8973" s="16" t="n">
        <f aca="false">LOGINV(B8973,$B$7,$C$7)</f>
        <v>18.3593453328534</v>
      </c>
      <c r="E8973" s="16" t="n">
        <f aca="false">LOGINV(C8973,$B$8,$C$8)</f>
        <v>189.01719591963</v>
      </c>
      <c r="F8973" s="16" t="n">
        <f aca="false">$B$5/100*E8973*2_Girdiler!$B$14*2_Girdiler!$B$15*2_Girdiler!$B$16</f>
        <v>4.7556726493379</v>
      </c>
      <c r="G8973" s="16" t="n">
        <f aca="false">MIN(MATCH(F8973,2_Girdiler!$B$20:$I$20,1),7)</f>
        <v>1</v>
      </c>
      <c r="H8973" s="16" t="n">
        <f aca="false">IF(F8973&gt;=40,2_Girdiler!$I$21+(F8973-40)*(2_Girdiler!$I$21-2_Girdiler!$H$21)/(2_Girdiler!$I$20-2_Girdiler!$H$20),INDEX(2_Girdiler!$B$21:$I$21,G8973)+(F8973-INDEX(2_Girdiler!$B$20:$I$20,G8973))*(INDEX(2_Girdiler!$B$21:$I$21,G8973+1)-INDEX(2_Girdiler!$B$21:$I$21,G8973))/(INDEX(2_Girdiler!$B$20:$I$20,G8973+1)-INDEX(2_Girdiler!$B$20:$I$20,G8973)))</f>
        <v>10.4624798285434</v>
      </c>
      <c r="I8973" s="16" t="n">
        <f aca="false">H8973/2_Girdiler!$B$17</f>
        <v>4.19169864925616</v>
      </c>
      <c r="J8973" s="16" t="n">
        <f aca="false">D8973+I8973</f>
        <v>22.5510439821095</v>
      </c>
    </row>
    <row r="8974" customFormat="false" ht="15" hidden="false" customHeight="false" outlineLevel="0" collapsed="false">
      <c r="A8974" s="0" t="n">
        <v>8962</v>
      </c>
      <c r="B8974" s="7" t="n">
        <v>0.6649</v>
      </c>
      <c r="C8974" s="7" t="n">
        <v>0.003808</v>
      </c>
      <c r="D8974" s="16" t="n">
        <f aca="false">LOGINV(B8974,$B$7,$C$7)</f>
        <v>17.170313074687</v>
      </c>
      <c r="E8974" s="16" t="n">
        <f aca="false">LOGINV(C8974,$B$8,$C$8)</f>
        <v>19.504101330396</v>
      </c>
      <c r="F8974" s="16" t="n">
        <f aca="false">$B$5/100*E8974*2_Girdiler!$B$14*2_Girdiler!$B$15*2_Girdiler!$B$16</f>
        <v>0.490723189472764</v>
      </c>
      <c r="G8974" s="16" t="n">
        <f aca="false">MIN(MATCH(F8974,2_Girdiler!$B$20:$I$20,1),7)</f>
        <v>1</v>
      </c>
      <c r="H8974" s="16" t="n">
        <f aca="false">IF(F8974&gt;=40,2_Girdiler!$I$21+(F8974-40)*(2_Girdiler!$I$21-2_Girdiler!$H$21)/(2_Girdiler!$I$20-2_Girdiler!$H$20),INDEX(2_Girdiler!$B$21:$I$21,G8974)+(F8974-INDEX(2_Girdiler!$B$20:$I$20,G8974))*(INDEX(2_Girdiler!$B$21:$I$21,G8974+1)-INDEX(2_Girdiler!$B$21:$I$21,G8974))/(INDEX(2_Girdiler!$B$20:$I$20,G8974+1)-INDEX(2_Girdiler!$B$20:$I$20,G8974)))</f>
        <v>1.07959101684008</v>
      </c>
      <c r="I8974" s="16" t="n">
        <f aca="false">H8974/2_Girdiler!$B$17</f>
        <v>0.432528452259647</v>
      </c>
      <c r="J8974" s="16" t="n">
        <f aca="false">D8974+I8974</f>
        <v>17.6028415269467</v>
      </c>
    </row>
    <row r="8975" customFormat="false" ht="15" hidden="false" customHeight="false" outlineLevel="0" collapsed="false">
      <c r="A8975" s="0" t="n">
        <v>8963</v>
      </c>
      <c r="B8975" s="7" t="n">
        <v>0.053136</v>
      </c>
      <c r="C8975" s="7" t="n">
        <v>0.761024</v>
      </c>
      <c r="D8975" s="16" t="n">
        <f aca="false">LOGINV(B8975,$B$7,$C$7)</f>
        <v>5.50413367906134</v>
      </c>
      <c r="E8975" s="16" t="n">
        <f aca="false">LOGINV(C8975,$B$8,$C$8)</f>
        <v>172.651670857602</v>
      </c>
      <c r="F8975" s="16" t="n">
        <f aca="false">$B$5/100*E8975*2_Girdiler!$B$14*2_Girdiler!$B$15*2_Girdiler!$B$16</f>
        <v>4.34391603877728</v>
      </c>
      <c r="G8975" s="16" t="n">
        <f aca="false">MIN(MATCH(F8975,2_Girdiler!$B$20:$I$20,1),7)</f>
        <v>1</v>
      </c>
      <c r="H8975" s="16" t="n">
        <f aca="false">IF(F8975&gt;=40,2_Girdiler!$I$21+(F8975-40)*(2_Girdiler!$I$21-2_Girdiler!$H$21)/(2_Girdiler!$I$20-2_Girdiler!$H$20),INDEX(2_Girdiler!$B$21:$I$21,G8975)+(F8975-INDEX(2_Girdiler!$B$20:$I$20,G8975))*(INDEX(2_Girdiler!$B$21:$I$21,G8975+1)-INDEX(2_Girdiler!$B$21:$I$21,G8975))/(INDEX(2_Girdiler!$B$20:$I$20,G8975+1)-INDEX(2_Girdiler!$B$20:$I$20,G8975)))</f>
        <v>9.55661528531001</v>
      </c>
      <c r="I8975" s="16" t="n">
        <f aca="false">H8975/2_Girdiler!$B$17</f>
        <v>3.8287721495633</v>
      </c>
      <c r="J8975" s="16" t="n">
        <f aca="false">D8975+I8975</f>
        <v>9.33290582862464</v>
      </c>
    </row>
    <row r="8976" customFormat="false" ht="15" hidden="false" customHeight="false" outlineLevel="0" collapsed="false">
      <c r="A8976" s="0" t="n">
        <v>8964</v>
      </c>
      <c r="B8976" s="7" t="n">
        <v>0.618551</v>
      </c>
      <c r="C8976" s="7" t="n">
        <v>0.760082</v>
      </c>
      <c r="D8976" s="16" t="n">
        <f aca="false">LOGINV(B8976,$B$7,$C$7)</f>
        <v>16.0218750880225</v>
      </c>
      <c r="E8976" s="16" t="n">
        <f aca="false">LOGINV(C8976,$B$8,$C$8)</f>
        <v>172.31387332993</v>
      </c>
      <c r="F8976" s="16" t="n">
        <f aca="false">$B$5/100*E8976*2_Girdiler!$B$14*2_Girdiler!$B$15*2_Girdiler!$B$16</f>
        <v>4.33541705298103</v>
      </c>
      <c r="G8976" s="16" t="n">
        <f aca="false">MIN(MATCH(F8976,2_Girdiler!$B$20:$I$20,1),7)</f>
        <v>1</v>
      </c>
      <c r="H8976" s="16" t="n">
        <f aca="false">IF(F8976&gt;=40,2_Girdiler!$I$21+(F8976-40)*(2_Girdiler!$I$21-2_Girdiler!$H$21)/(2_Girdiler!$I$20-2_Girdiler!$H$20),INDEX(2_Girdiler!$B$21:$I$21,G8976)+(F8976-INDEX(2_Girdiler!$B$20:$I$20,G8976))*(INDEX(2_Girdiler!$B$21:$I$21,G8976+1)-INDEX(2_Girdiler!$B$21:$I$21,G8976))/(INDEX(2_Girdiler!$B$20:$I$20,G8976+1)-INDEX(2_Girdiler!$B$20:$I$20,G8976)))</f>
        <v>9.53791751655827</v>
      </c>
      <c r="I8976" s="16" t="n">
        <f aca="false">H8976/2_Girdiler!$B$17</f>
        <v>3.82128105631341</v>
      </c>
      <c r="J8976" s="16" t="n">
        <f aca="false">D8976+I8976</f>
        <v>19.8431561443359</v>
      </c>
    </row>
    <row r="8977" customFormat="false" ht="15" hidden="false" customHeight="false" outlineLevel="0" collapsed="false">
      <c r="A8977" s="0" t="n">
        <v>8965</v>
      </c>
      <c r="B8977" s="7" t="n">
        <v>0.336174</v>
      </c>
      <c r="C8977" s="7" t="n">
        <v>0.537046</v>
      </c>
      <c r="D8977" s="16" t="n">
        <f aca="false">LOGINV(B8977,$B$7,$C$7)</f>
        <v>10.6980351180106</v>
      </c>
      <c r="E8977" s="16" t="n">
        <f aca="false">LOGINV(C8977,$B$8,$C$8)</f>
        <v>115.961353582635</v>
      </c>
      <c r="F8977" s="16" t="n">
        <f aca="false">$B$5/100*E8977*2_Girdiler!$B$14*2_Girdiler!$B$15*2_Girdiler!$B$16</f>
        <v>2.91758765613911</v>
      </c>
      <c r="G8977" s="16" t="n">
        <f aca="false">MIN(MATCH(F8977,2_Girdiler!$B$20:$I$20,1),7)</f>
        <v>1</v>
      </c>
      <c r="H8977" s="16" t="n">
        <f aca="false">IF(F8977&gt;=40,2_Girdiler!$I$21+(F8977-40)*(2_Girdiler!$I$21-2_Girdiler!$H$21)/(2_Girdiler!$I$20-2_Girdiler!$H$20),INDEX(2_Girdiler!$B$21:$I$21,G8977)+(F8977-INDEX(2_Girdiler!$B$20:$I$20,G8977))*(INDEX(2_Girdiler!$B$21:$I$21,G8977+1)-INDEX(2_Girdiler!$B$21:$I$21,G8977))/(INDEX(2_Girdiler!$B$20:$I$20,G8977+1)-INDEX(2_Girdiler!$B$20:$I$20,G8977)))</f>
        <v>6.41869284350604</v>
      </c>
      <c r="I8977" s="16" t="n">
        <f aca="false">H8977/2_Girdiler!$B$17</f>
        <v>2.57159168409697</v>
      </c>
      <c r="J8977" s="16" t="n">
        <f aca="false">D8977+I8977</f>
        <v>13.2696268021075</v>
      </c>
    </row>
    <row r="8978" customFormat="false" ht="15" hidden="false" customHeight="false" outlineLevel="0" collapsed="false">
      <c r="A8978" s="0" t="n">
        <v>8966</v>
      </c>
      <c r="B8978" s="7" t="n">
        <v>0.630961</v>
      </c>
      <c r="C8978" s="7" t="n">
        <v>0.212344</v>
      </c>
      <c r="D8978" s="16" t="n">
        <f aca="false">LOGINV(B8978,$B$7,$C$7)</f>
        <v>16.3167855694696</v>
      </c>
      <c r="E8978" s="16" t="n">
        <f aca="false">LOGINV(C8978,$B$8,$C$8)</f>
        <v>65.2298432361195</v>
      </c>
      <c r="F8978" s="16" t="n">
        <f aca="false">$B$5/100*E8978*2_Girdiler!$B$14*2_Girdiler!$B$15*2_Girdiler!$B$16</f>
        <v>1.64118285582077</v>
      </c>
      <c r="G8978" s="16" t="n">
        <f aca="false">MIN(MATCH(F8978,2_Girdiler!$B$20:$I$20,1),7)</f>
        <v>1</v>
      </c>
      <c r="H8978" s="16" t="n">
        <f aca="false">IF(F8978&gt;=40,2_Girdiler!$I$21+(F8978-40)*(2_Girdiler!$I$21-2_Girdiler!$H$21)/(2_Girdiler!$I$20-2_Girdiler!$H$20),INDEX(2_Girdiler!$B$21:$I$21,G8978)+(F8978-INDEX(2_Girdiler!$B$20:$I$20,G8978))*(INDEX(2_Girdiler!$B$21:$I$21,G8978+1)-INDEX(2_Girdiler!$B$21:$I$21,G8978))/(INDEX(2_Girdiler!$B$20:$I$20,G8978+1)-INDEX(2_Girdiler!$B$20:$I$20,G8978)))</f>
        <v>3.61060228280568</v>
      </c>
      <c r="I8978" s="16" t="n">
        <f aca="false">H8978/2_Girdiler!$B$17</f>
        <v>1.4465554017651</v>
      </c>
      <c r="J8978" s="16" t="n">
        <f aca="false">D8978+I8978</f>
        <v>17.7633409712347</v>
      </c>
    </row>
    <row r="8979" customFormat="false" ht="15" hidden="false" customHeight="false" outlineLevel="0" collapsed="false">
      <c r="A8979" s="0" t="n">
        <v>8967</v>
      </c>
      <c r="B8979" s="7" t="n">
        <v>0.851755</v>
      </c>
      <c r="C8979" s="7" t="n">
        <v>0.270732</v>
      </c>
      <c r="D8979" s="16" t="n">
        <f aca="false">LOGINV(B8979,$B$7,$C$7)</f>
        <v>24.23311401618</v>
      </c>
      <c r="E8979" s="16" t="n">
        <f aca="false">LOGINV(C8979,$B$8,$C$8)</f>
        <v>73.6324910877704</v>
      </c>
      <c r="F8979" s="16" t="n">
        <f aca="false">$B$5/100*E8979*2_Girdiler!$B$14*2_Girdiler!$B$15*2_Girdiler!$B$16</f>
        <v>1.8525934757683</v>
      </c>
      <c r="G8979" s="16" t="n">
        <f aca="false">MIN(MATCH(F8979,2_Girdiler!$B$20:$I$20,1),7)</f>
        <v>1</v>
      </c>
      <c r="H8979" s="16" t="n">
        <f aca="false">IF(F8979&gt;=40,2_Girdiler!$I$21+(F8979-40)*(2_Girdiler!$I$21-2_Girdiler!$H$21)/(2_Girdiler!$I$20-2_Girdiler!$H$20),INDEX(2_Girdiler!$B$21:$I$21,G8979)+(F8979-INDEX(2_Girdiler!$B$20:$I$20,G8979))*(INDEX(2_Girdiler!$B$21:$I$21,G8979+1)-INDEX(2_Girdiler!$B$21:$I$21,G8979))/(INDEX(2_Girdiler!$B$20:$I$20,G8979+1)-INDEX(2_Girdiler!$B$20:$I$20,G8979)))</f>
        <v>4.07570564669027</v>
      </c>
      <c r="I8979" s="16" t="n">
        <f aca="false">H8979/2_Girdiler!$B$17</f>
        <v>1.63289489050091</v>
      </c>
      <c r="J8979" s="16" t="n">
        <f aca="false">D8979+I8979</f>
        <v>25.8660089066809</v>
      </c>
    </row>
    <row r="8980" customFormat="false" ht="15" hidden="false" customHeight="false" outlineLevel="0" collapsed="false">
      <c r="A8980" s="0" t="n">
        <v>8968</v>
      </c>
      <c r="B8980" s="7" t="n">
        <v>0.514002</v>
      </c>
      <c r="C8980" s="7" t="n">
        <v>0.819641</v>
      </c>
      <c r="D8980" s="16" t="n">
        <f aca="false">LOGINV(B8980,$B$7,$C$7)</f>
        <v>13.809648811722</v>
      </c>
      <c r="E8980" s="16" t="n">
        <f aca="false">LOGINV(C8980,$B$8,$C$8)</f>
        <v>197.002151791361</v>
      </c>
      <c r="F8980" s="16" t="n">
        <f aca="false">$B$5/100*E8980*2_Girdiler!$B$14*2_Girdiler!$B$15*2_Girdiler!$B$16</f>
        <v>4.95657413907065</v>
      </c>
      <c r="G8980" s="16" t="n">
        <f aca="false">MIN(MATCH(F8980,2_Girdiler!$B$20:$I$20,1),7)</f>
        <v>1</v>
      </c>
      <c r="H8980" s="16" t="n">
        <f aca="false">IF(F8980&gt;=40,2_Girdiler!$I$21+(F8980-40)*(2_Girdiler!$I$21-2_Girdiler!$H$21)/(2_Girdiler!$I$20-2_Girdiler!$H$20),INDEX(2_Girdiler!$B$21:$I$21,G8980)+(F8980-INDEX(2_Girdiler!$B$20:$I$20,G8980))*(INDEX(2_Girdiler!$B$21:$I$21,G8980+1)-INDEX(2_Girdiler!$B$21:$I$21,G8980))/(INDEX(2_Girdiler!$B$20:$I$20,G8980+1)-INDEX(2_Girdiler!$B$20:$I$20,G8980)))</f>
        <v>10.9044631059554</v>
      </c>
      <c r="I8980" s="16" t="n">
        <f aca="false">H8980/2_Girdiler!$B$17</f>
        <v>4.36877528283471</v>
      </c>
      <c r="J8980" s="16" t="n">
        <f aca="false">D8980+I8980</f>
        <v>18.1784240945567</v>
      </c>
    </row>
    <row r="8981" customFormat="false" ht="15" hidden="false" customHeight="false" outlineLevel="0" collapsed="false">
      <c r="A8981" s="0" t="n">
        <v>8969</v>
      </c>
      <c r="B8981" s="7" t="n">
        <v>0.254992</v>
      </c>
      <c r="C8981" s="7" t="n">
        <v>0.183009</v>
      </c>
      <c r="D8981" s="16" t="n">
        <f aca="false">LOGINV(B8981,$B$7,$C$7)</f>
        <v>9.37972066868825</v>
      </c>
      <c r="E8981" s="16" t="n">
        <f aca="false">LOGINV(C8981,$B$8,$C$8)</f>
        <v>60.9299357664595</v>
      </c>
      <c r="F8981" s="16" t="n">
        <f aca="false">$B$5/100*E8981*2_Girdiler!$B$14*2_Girdiler!$B$15*2_Girdiler!$B$16</f>
        <v>1.53299718388412</v>
      </c>
      <c r="G8981" s="16" t="n">
        <f aca="false">MIN(MATCH(F8981,2_Girdiler!$B$20:$I$20,1),7)</f>
        <v>1</v>
      </c>
      <c r="H8981" s="16" t="n">
        <f aca="false">IF(F8981&gt;=40,2_Girdiler!$I$21+(F8981-40)*(2_Girdiler!$I$21-2_Girdiler!$H$21)/(2_Girdiler!$I$20-2_Girdiler!$H$20),INDEX(2_Girdiler!$B$21:$I$21,G8981)+(F8981-INDEX(2_Girdiler!$B$20:$I$20,G8981))*(INDEX(2_Girdiler!$B$21:$I$21,G8981+1)-INDEX(2_Girdiler!$B$21:$I$21,G8981))/(INDEX(2_Girdiler!$B$20:$I$20,G8981+1)-INDEX(2_Girdiler!$B$20:$I$20,G8981)))</f>
        <v>3.37259380454506</v>
      </c>
      <c r="I8981" s="16" t="n">
        <f aca="false">H8981/2_Girdiler!$B$17</f>
        <v>1.3511994409235</v>
      </c>
      <c r="J8981" s="16" t="n">
        <f aca="false">D8981+I8981</f>
        <v>10.7309201096118</v>
      </c>
    </row>
    <row r="8982" customFormat="false" ht="15" hidden="false" customHeight="false" outlineLevel="0" collapsed="false">
      <c r="A8982" s="0" t="n">
        <v>8970</v>
      </c>
      <c r="B8982" s="7" t="n">
        <v>0.388926</v>
      </c>
      <c r="C8982" s="7" t="n">
        <v>0.08969</v>
      </c>
      <c r="D8982" s="16" t="n">
        <f aca="false">LOGINV(B8982,$B$7,$C$7)</f>
        <v>11.5715173392322</v>
      </c>
      <c r="E8982" s="16" t="n">
        <f aca="false">LOGINV(C8982,$B$8,$C$8)</f>
        <v>45.9033412435601</v>
      </c>
      <c r="F8982" s="16" t="n">
        <f aca="false">$B$5/100*E8982*2_Girdiler!$B$14*2_Girdiler!$B$15*2_Girdiler!$B$16</f>
        <v>1.15492806568797</v>
      </c>
      <c r="G8982" s="16" t="n">
        <f aca="false">MIN(MATCH(F8982,2_Girdiler!$B$20:$I$20,1),7)</f>
        <v>1</v>
      </c>
      <c r="H8982" s="16" t="n">
        <f aca="false">IF(F8982&gt;=40,2_Girdiler!$I$21+(F8982-40)*(2_Girdiler!$I$21-2_Girdiler!$H$21)/(2_Girdiler!$I$20-2_Girdiler!$H$20),INDEX(2_Girdiler!$B$21:$I$21,G8982)+(F8982-INDEX(2_Girdiler!$B$20:$I$20,G8982))*(INDEX(2_Girdiler!$B$21:$I$21,G8982+1)-INDEX(2_Girdiler!$B$21:$I$21,G8982))/(INDEX(2_Girdiler!$B$20:$I$20,G8982+1)-INDEX(2_Girdiler!$B$20:$I$20,G8982)))</f>
        <v>2.54084174451354</v>
      </c>
      <c r="I8982" s="16" t="n">
        <f aca="false">H8982/2_Girdiler!$B$17</f>
        <v>1.01796544251344</v>
      </c>
      <c r="J8982" s="16" t="n">
        <f aca="false">D8982+I8982</f>
        <v>12.5894827817457</v>
      </c>
    </row>
    <row r="8983" customFormat="false" ht="15" hidden="false" customHeight="false" outlineLevel="0" collapsed="false">
      <c r="A8983" s="0" t="n">
        <v>8971</v>
      </c>
      <c r="B8983" s="7" t="n">
        <v>0.57596</v>
      </c>
      <c r="C8983" s="7" t="n">
        <v>0.049329</v>
      </c>
      <c r="D8983" s="16" t="n">
        <f aca="false">LOGINV(B8983,$B$7,$C$7)</f>
        <v>15.0681077030509</v>
      </c>
      <c r="E8983" s="16" t="n">
        <f aca="false">LOGINV(C8983,$B$8,$C$8)</f>
        <v>37.6093922877992</v>
      </c>
      <c r="F8983" s="16" t="n">
        <f aca="false">$B$5/100*E8983*2_Girdiler!$B$14*2_Girdiler!$B$15*2_Girdiler!$B$16</f>
        <v>0.946252309961028</v>
      </c>
      <c r="G8983" s="16" t="n">
        <f aca="false">MIN(MATCH(F8983,2_Girdiler!$B$20:$I$20,1),7)</f>
        <v>1</v>
      </c>
      <c r="H8983" s="16" t="n">
        <f aca="false">IF(F8983&gt;=40,2_Girdiler!$I$21+(F8983-40)*(2_Girdiler!$I$21-2_Girdiler!$H$21)/(2_Girdiler!$I$20-2_Girdiler!$H$20),INDEX(2_Girdiler!$B$21:$I$21,G8983)+(F8983-INDEX(2_Girdiler!$B$20:$I$20,G8983))*(INDEX(2_Girdiler!$B$21:$I$21,G8983+1)-INDEX(2_Girdiler!$B$21:$I$21,G8983))/(INDEX(2_Girdiler!$B$20:$I$20,G8983+1)-INDEX(2_Girdiler!$B$20:$I$20,G8983)))</f>
        <v>2.08175508191426</v>
      </c>
      <c r="I8983" s="16" t="n">
        <f aca="false">H8983/2_Girdiler!$B$17</f>
        <v>0.834036491151547</v>
      </c>
      <c r="J8983" s="16" t="n">
        <f aca="false">D8983+I8983</f>
        <v>15.9021441942025</v>
      </c>
    </row>
    <row r="8984" customFormat="false" ht="15" hidden="false" customHeight="false" outlineLevel="0" collapsed="false">
      <c r="A8984" s="0" t="n">
        <v>8972</v>
      </c>
      <c r="B8984" s="7" t="n">
        <v>0.639039</v>
      </c>
      <c r="C8984" s="7" t="n">
        <v>0.633727</v>
      </c>
      <c r="D8984" s="16" t="n">
        <f aca="false">LOGINV(B8984,$B$7,$C$7)</f>
        <v>16.5134266991223</v>
      </c>
      <c r="E8984" s="16" t="n">
        <f aca="false">LOGINV(C8984,$B$8,$C$8)</f>
        <v>136.15892032198</v>
      </c>
      <c r="F8984" s="16" t="n">
        <f aca="false">$B$5/100*E8984*2_Girdiler!$B$14*2_Girdiler!$B$15*2_Girdiler!$B$16</f>
        <v>3.42575843530101</v>
      </c>
      <c r="G8984" s="16" t="n">
        <f aca="false">MIN(MATCH(F8984,2_Girdiler!$B$20:$I$20,1),7)</f>
        <v>1</v>
      </c>
      <c r="H8984" s="16" t="n">
        <f aca="false">IF(F8984&gt;=40,2_Girdiler!$I$21+(F8984-40)*(2_Girdiler!$I$21-2_Girdiler!$H$21)/(2_Girdiler!$I$20-2_Girdiler!$H$20),INDEX(2_Girdiler!$B$21:$I$21,G8984)+(F8984-INDEX(2_Girdiler!$B$20:$I$20,G8984))*(INDEX(2_Girdiler!$B$21:$I$21,G8984+1)-INDEX(2_Girdiler!$B$21:$I$21,G8984))/(INDEX(2_Girdiler!$B$20:$I$20,G8984+1)-INDEX(2_Girdiler!$B$20:$I$20,G8984)))</f>
        <v>7.53666855766222</v>
      </c>
      <c r="I8984" s="16" t="n">
        <f aca="false">H8984/2_Girdiler!$B$17</f>
        <v>3.01949862085826</v>
      </c>
      <c r="J8984" s="16" t="n">
        <f aca="false">D8984+I8984</f>
        <v>19.5329253199805</v>
      </c>
    </row>
    <row r="8985" customFormat="false" ht="15" hidden="false" customHeight="false" outlineLevel="0" collapsed="false">
      <c r="A8985" s="0" t="n">
        <v>8973</v>
      </c>
      <c r="B8985" s="7" t="n">
        <v>0.018766</v>
      </c>
      <c r="C8985" s="7" t="n">
        <v>0.854128</v>
      </c>
      <c r="D8985" s="16" t="n">
        <f aca="false">LOGINV(B8985,$B$7,$C$7)</f>
        <v>4.24799581251216</v>
      </c>
      <c r="E8985" s="16" t="n">
        <f aca="false">LOGINV(C8985,$B$8,$C$8)</f>
        <v>215.677008554615</v>
      </c>
      <c r="F8985" s="16" t="n">
        <f aca="false">$B$5/100*E8985*2_Girdiler!$B$14*2_Girdiler!$B$15*2_Girdiler!$B$16</f>
        <v>5.42643353523411</v>
      </c>
      <c r="G8985" s="16" t="n">
        <f aca="false">MIN(MATCH(F8985,2_Girdiler!$B$20:$I$20,1),7)</f>
        <v>2</v>
      </c>
      <c r="H8985" s="16" t="n">
        <f aca="false">IF(F8985&gt;=40,2_Girdiler!$I$21+(F8985-40)*(2_Girdiler!$I$21-2_Girdiler!$H$21)/(2_Girdiler!$I$20-2_Girdiler!$H$20),INDEX(2_Girdiler!$B$21:$I$21,G8985)+(F8985-INDEX(2_Girdiler!$B$20:$I$20,G8985))*(INDEX(2_Girdiler!$B$21:$I$21,G8985+1)-INDEX(2_Girdiler!$B$21:$I$21,G8985))/(INDEX(2_Girdiler!$B$20:$I$20,G8985+1)-INDEX(2_Girdiler!$B$20:$I$20,G8985)))</f>
        <v>11.6822936563746</v>
      </c>
      <c r="I8985" s="16" t="n">
        <f aca="false">H8985/2_Girdiler!$B$17</f>
        <v>4.68040611232956</v>
      </c>
      <c r="J8985" s="16" t="n">
        <f aca="false">D8985+I8985</f>
        <v>8.92840192484172</v>
      </c>
    </row>
    <row r="8986" customFormat="false" ht="15" hidden="false" customHeight="false" outlineLevel="0" collapsed="false">
      <c r="A8986" s="0" t="n">
        <v>8974</v>
      </c>
      <c r="B8986" s="7" t="n">
        <v>0.417015</v>
      </c>
      <c r="C8986" s="7" t="n">
        <v>0.266465</v>
      </c>
      <c r="D8986" s="16" t="n">
        <f aca="false">LOGINV(B8986,$B$7,$C$7)</f>
        <v>12.049278122974</v>
      </c>
      <c r="E8986" s="16" t="n">
        <f aca="false">LOGINV(C8986,$B$8,$C$8)</f>
        <v>73.0200671397101</v>
      </c>
      <c r="F8986" s="16" t="n">
        <f aca="false">$B$5/100*E8986*2_Girdiler!$B$14*2_Girdiler!$B$15*2_Girdiler!$B$16</f>
        <v>1.83718488923511</v>
      </c>
      <c r="G8986" s="16" t="n">
        <f aca="false">MIN(MATCH(F8986,2_Girdiler!$B$20:$I$20,1),7)</f>
        <v>1</v>
      </c>
      <c r="H8986" s="16" t="n">
        <f aca="false">IF(F8986&gt;=40,2_Girdiler!$I$21+(F8986-40)*(2_Girdiler!$I$21-2_Girdiler!$H$21)/(2_Girdiler!$I$20-2_Girdiler!$H$20),INDEX(2_Girdiler!$B$21:$I$21,G8986)+(F8986-INDEX(2_Girdiler!$B$20:$I$20,G8986))*(INDEX(2_Girdiler!$B$21:$I$21,G8986+1)-INDEX(2_Girdiler!$B$21:$I$21,G8986))/(INDEX(2_Girdiler!$B$20:$I$20,G8986+1)-INDEX(2_Girdiler!$B$20:$I$20,G8986)))</f>
        <v>4.04180675631723</v>
      </c>
      <c r="I8986" s="16" t="n">
        <f aca="false">H8986/2_Girdiler!$B$17</f>
        <v>1.61931360429376</v>
      </c>
      <c r="J8986" s="16" t="n">
        <f aca="false">D8986+I8986</f>
        <v>13.6685917272677</v>
      </c>
    </row>
    <row r="8987" customFormat="false" ht="15" hidden="false" customHeight="false" outlineLevel="0" collapsed="false">
      <c r="A8987" s="0" t="n">
        <v>8975</v>
      </c>
      <c r="B8987" s="7" t="n">
        <v>0.697063</v>
      </c>
      <c r="C8987" s="7" t="n">
        <v>0.334788</v>
      </c>
      <c r="D8987" s="16" t="n">
        <f aca="false">LOGINV(B8987,$B$7,$C$7)</f>
        <v>18.0546408981587</v>
      </c>
      <c r="E8987" s="16" t="n">
        <f aca="false">LOGINV(C8987,$B$8,$C$8)</f>
        <v>82.9115917018424</v>
      </c>
      <c r="F8987" s="16" t="n">
        <f aca="false">$B$5/100*E8987*2_Girdiler!$B$14*2_Girdiler!$B$15*2_Girdiler!$B$16</f>
        <v>2.08605564721835</v>
      </c>
      <c r="G8987" s="16" t="n">
        <f aca="false">MIN(MATCH(F8987,2_Girdiler!$B$20:$I$20,1),7)</f>
        <v>1</v>
      </c>
      <c r="H8987" s="16" t="n">
        <f aca="false">IF(F8987&gt;=40,2_Girdiler!$I$21+(F8987-40)*(2_Girdiler!$I$21-2_Girdiler!$H$21)/(2_Girdiler!$I$20-2_Girdiler!$H$20),INDEX(2_Girdiler!$B$21:$I$21,G8987)+(F8987-INDEX(2_Girdiler!$B$20:$I$20,G8987))*(INDEX(2_Girdiler!$B$21:$I$21,G8987+1)-INDEX(2_Girdiler!$B$21:$I$21,G8987))/(INDEX(2_Girdiler!$B$20:$I$20,G8987+1)-INDEX(2_Girdiler!$B$20:$I$20,G8987)))</f>
        <v>4.58932242388038</v>
      </c>
      <c r="I8987" s="16" t="n">
        <f aca="false">H8987/2_Girdiler!$B$17</f>
        <v>1.83867084290079</v>
      </c>
      <c r="J8987" s="16" t="n">
        <f aca="false">D8987+I8987</f>
        <v>19.8933117410595</v>
      </c>
    </row>
    <row r="8988" customFormat="false" ht="15" hidden="false" customHeight="false" outlineLevel="0" collapsed="false">
      <c r="A8988" s="0" t="n">
        <v>8976</v>
      </c>
      <c r="B8988" s="7" t="n">
        <v>0.226264</v>
      </c>
      <c r="C8988" s="7" t="n">
        <v>0.183074</v>
      </c>
      <c r="D8988" s="16" t="n">
        <f aca="false">LOGINV(B8988,$B$7,$C$7)</f>
        <v>8.90913483738667</v>
      </c>
      <c r="E8988" s="16" t="n">
        <f aca="false">LOGINV(C8988,$B$8,$C$8)</f>
        <v>60.9395775185576</v>
      </c>
      <c r="F8988" s="16" t="n">
        <f aca="false">$B$5/100*E8988*2_Girdiler!$B$14*2_Girdiler!$B$15*2_Girdiler!$B$16</f>
        <v>1.53323977036691</v>
      </c>
      <c r="G8988" s="16" t="n">
        <f aca="false">MIN(MATCH(F8988,2_Girdiler!$B$20:$I$20,1),7)</f>
        <v>1</v>
      </c>
      <c r="H8988" s="16" t="n">
        <f aca="false">IF(F8988&gt;=40,2_Girdiler!$I$21+(F8988-40)*(2_Girdiler!$I$21-2_Girdiler!$H$21)/(2_Girdiler!$I$20-2_Girdiler!$H$20),INDEX(2_Girdiler!$B$21:$I$21,G8988)+(F8988-INDEX(2_Girdiler!$B$20:$I$20,G8988))*(INDEX(2_Girdiler!$B$21:$I$21,G8988+1)-INDEX(2_Girdiler!$B$21:$I$21,G8988))/(INDEX(2_Girdiler!$B$20:$I$20,G8988+1)-INDEX(2_Girdiler!$B$20:$I$20,G8988)))</f>
        <v>3.3731274948072</v>
      </c>
      <c r="I8988" s="16" t="n">
        <f aca="false">H8988/2_Girdiler!$B$17</f>
        <v>1.3514132591375</v>
      </c>
      <c r="J8988" s="16" t="n">
        <f aca="false">D8988+I8988</f>
        <v>10.2605480965242</v>
      </c>
    </row>
    <row r="8989" customFormat="false" ht="15" hidden="false" customHeight="false" outlineLevel="0" collapsed="false">
      <c r="A8989" s="0" t="n">
        <v>8977</v>
      </c>
      <c r="B8989" s="7" t="n">
        <v>0.050867</v>
      </c>
      <c r="C8989" s="7" t="n">
        <v>0.637825</v>
      </c>
      <c r="D8989" s="16" t="n">
        <f aca="false">LOGINV(B8989,$B$7,$C$7)</f>
        <v>5.4390927475582</v>
      </c>
      <c r="E8989" s="16" t="n">
        <f aca="false">LOGINV(C8989,$B$8,$C$8)</f>
        <v>137.121224397435</v>
      </c>
      <c r="F8989" s="16" t="n">
        <f aca="false">$B$5/100*E8989*2_Girdiler!$B$14*2_Girdiler!$B$15*2_Girdiler!$B$16</f>
        <v>3.44997000583948</v>
      </c>
      <c r="G8989" s="16" t="n">
        <f aca="false">MIN(MATCH(F8989,2_Girdiler!$B$20:$I$20,1),7)</f>
        <v>1</v>
      </c>
      <c r="H8989" s="16" t="n">
        <f aca="false">IF(F8989&gt;=40,2_Girdiler!$I$21+(F8989-40)*(2_Girdiler!$I$21-2_Girdiler!$H$21)/(2_Girdiler!$I$20-2_Girdiler!$H$20),INDEX(2_Girdiler!$B$21:$I$21,G8989)+(F8989-INDEX(2_Girdiler!$B$20:$I$20,G8989))*(INDEX(2_Girdiler!$B$21:$I$21,G8989+1)-INDEX(2_Girdiler!$B$21:$I$21,G8989))/(INDEX(2_Girdiler!$B$20:$I$20,G8989+1)-INDEX(2_Girdiler!$B$20:$I$20,G8989)))</f>
        <v>7.58993401284685</v>
      </c>
      <c r="I8989" s="16" t="n">
        <f aca="false">H8989/2_Girdiler!$B$17</f>
        <v>3.04083894745467</v>
      </c>
      <c r="J8989" s="16" t="n">
        <f aca="false">D8989+I8989</f>
        <v>8.47993169501287</v>
      </c>
    </row>
    <row r="8990" customFormat="false" ht="15" hidden="false" customHeight="false" outlineLevel="0" collapsed="false">
      <c r="A8990" s="0" t="n">
        <v>8978</v>
      </c>
      <c r="B8990" s="7" t="n">
        <v>0.697504</v>
      </c>
      <c r="C8990" s="7" t="n">
        <v>0.589421</v>
      </c>
      <c r="D8990" s="16" t="n">
        <f aca="false">LOGINV(B8990,$B$7,$C$7)</f>
        <v>18.0673580355111</v>
      </c>
      <c r="E8990" s="16" t="n">
        <f aca="false">LOGINV(C8990,$B$8,$C$8)</f>
        <v>126.361660604322</v>
      </c>
      <c r="F8990" s="16" t="n">
        <f aca="false">$B$5/100*E8990*2_Girdiler!$B$14*2_Girdiler!$B$15*2_Girdiler!$B$16</f>
        <v>3.17925938080475</v>
      </c>
      <c r="G8990" s="16" t="n">
        <f aca="false">MIN(MATCH(F8990,2_Girdiler!$B$20:$I$20,1),7)</f>
        <v>1</v>
      </c>
      <c r="H8990" s="16" t="n">
        <f aca="false">IF(F8990&gt;=40,2_Girdiler!$I$21+(F8990-40)*(2_Girdiler!$I$21-2_Girdiler!$H$21)/(2_Girdiler!$I$20-2_Girdiler!$H$20),INDEX(2_Girdiler!$B$21:$I$21,G8990)+(F8990-INDEX(2_Girdiler!$B$20:$I$20,G8990))*(INDEX(2_Girdiler!$B$21:$I$21,G8990+1)-INDEX(2_Girdiler!$B$21:$I$21,G8990))/(INDEX(2_Girdiler!$B$20:$I$20,G8990+1)-INDEX(2_Girdiler!$B$20:$I$20,G8990)))</f>
        <v>6.99437063777045</v>
      </c>
      <c r="I8990" s="16" t="n">
        <f aca="false">H8990/2_Girdiler!$B$17</f>
        <v>2.80223182602983</v>
      </c>
      <c r="J8990" s="16" t="n">
        <f aca="false">D8990+I8990</f>
        <v>20.869589861541</v>
      </c>
    </row>
    <row r="8991" customFormat="false" ht="15" hidden="false" customHeight="false" outlineLevel="0" collapsed="false">
      <c r="A8991" s="0" t="n">
        <v>8979</v>
      </c>
      <c r="B8991" s="7" t="n">
        <v>0.814668</v>
      </c>
      <c r="C8991" s="7" t="n">
        <v>0.875264</v>
      </c>
      <c r="D8991" s="16" t="n">
        <f aca="false">LOGINV(B8991,$B$7,$C$7)</f>
        <v>22.3047878986387</v>
      </c>
      <c r="E8991" s="16" t="n">
        <f aca="false">LOGINV(C8991,$B$8,$C$8)</f>
        <v>229.661855413947</v>
      </c>
      <c r="F8991" s="16" t="n">
        <f aca="false">$B$5/100*E8991*2_Girdiler!$B$14*2_Girdiler!$B$15*2_Girdiler!$B$16</f>
        <v>5.77829228221491</v>
      </c>
      <c r="G8991" s="16" t="n">
        <f aca="false">MIN(MATCH(F8991,2_Girdiler!$B$20:$I$20,1),7)</f>
        <v>2</v>
      </c>
      <c r="H8991" s="16" t="n">
        <f aca="false">IF(F8991&gt;=40,2_Girdiler!$I$21+(F8991-40)*(2_Girdiler!$I$21-2_Girdiler!$H$21)/(2_Girdiler!$I$20-2_Girdiler!$H$20),INDEX(2_Girdiler!$B$21:$I$21,G8991)+(F8991-INDEX(2_Girdiler!$B$20:$I$20,G8991))*(INDEX(2_Girdiler!$B$21:$I$21,G8991+1)-INDEX(2_Girdiler!$B$21:$I$21,G8991))/(INDEX(2_Girdiler!$B$20:$I$20,G8991+1)-INDEX(2_Girdiler!$B$20:$I$20,G8991)))</f>
        <v>12.2452676515439</v>
      </c>
      <c r="I8991" s="16" t="n">
        <f aca="false">H8991/2_Girdiler!$B$17</f>
        <v>4.90595659116341</v>
      </c>
      <c r="J8991" s="16" t="n">
        <f aca="false">D8991+I8991</f>
        <v>27.2107444898021</v>
      </c>
    </row>
    <row r="8992" customFormat="false" ht="15" hidden="false" customHeight="false" outlineLevel="0" collapsed="false">
      <c r="A8992" s="0" t="n">
        <v>8980</v>
      </c>
      <c r="B8992" s="7" t="n">
        <v>0.861186</v>
      </c>
      <c r="C8992" s="7" t="n">
        <v>0.979565</v>
      </c>
      <c r="D8992" s="16" t="n">
        <f aca="false">LOGINV(B8992,$B$7,$C$7)</f>
        <v>24.8026053551873</v>
      </c>
      <c r="E8992" s="16" t="n">
        <f aca="false">LOGINV(C8992,$B$8,$C$8)</f>
        <v>408.780127221906</v>
      </c>
      <c r="F8992" s="16" t="n">
        <f aca="false">$B$5/100*E8992*2_Girdiler!$B$14*2_Girdiler!$B$15*2_Girdiler!$B$16</f>
        <v>10.2849080009032</v>
      </c>
      <c r="G8992" s="16" t="n">
        <f aca="false">MIN(MATCH(F8992,2_Girdiler!$B$20:$I$20,1),7)</f>
        <v>3</v>
      </c>
      <c r="H8992" s="16" t="n">
        <f aca="false">IF(F8992&gt;=40,2_Girdiler!$I$21+(F8992-40)*(2_Girdiler!$I$21-2_Girdiler!$H$21)/(2_Girdiler!$I$20-2_Girdiler!$H$20),INDEX(2_Girdiler!$B$21:$I$21,G8992)+(F8992-INDEX(2_Girdiler!$B$20:$I$20,G8992))*(INDEX(2_Girdiler!$B$21:$I$21,G8992+1)-INDEX(2_Girdiler!$B$21:$I$21,G8992))/(INDEX(2_Girdiler!$B$20:$I$20,G8992+1)-INDEX(2_Girdiler!$B$20:$I$20,G8992)))</f>
        <v>19.2564172008128</v>
      </c>
      <c r="I8992" s="16" t="n">
        <f aca="false">H8992/2_Girdiler!$B$17</f>
        <v>7.71491073750515</v>
      </c>
      <c r="J8992" s="16" t="n">
        <f aca="false">D8992+I8992</f>
        <v>32.5175160926925</v>
      </c>
    </row>
    <row r="8993" customFormat="false" ht="15" hidden="false" customHeight="false" outlineLevel="0" collapsed="false">
      <c r="A8993" s="0" t="n">
        <v>8981</v>
      </c>
      <c r="B8993" s="7" t="n">
        <v>0.410494</v>
      </c>
      <c r="C8993" s="7" t="n">
        <v>0.812544</v>
      </c>
      <c r="D8993" s="16" t="n">
        <f aca="false">LOGINV(B8993,$B$7,$C$7)</f>
        <v>11.9373798850407</v>
      </c>
      <c r="E8993" s="16" t="n">
        <f aca="false">LOGINV(C8993,$B$8,$C$8)</f>
        <v>193.637470621373</v>
      </c>
      <c r="F8993" s="16" t="n">
        <f aca="false">$B$5/100*E8993*2_Girdiler!$B$14*2_Girdiler!$B$15*2_Girdiler!$B$16</f>
        <v>4.87191876083375</v>
      </c>
      <c r="G8993" s="16" t="n">
        <f aca="false">MIN(MATCH(F8993,2_Girdiler!$B$20:$I$20,1),7)</f>
        <v>1</v>
      </c>
      <c r="H8993" s="16" t="n">
        <f aca="false">IF(F8993&gt;=40,2_Girdiler!$I$21+(F8993-40)*(2_Girdiler!$I$21-2_Girdiler!$H$21)/(2_Girdiler!$I$20-2_Girdiler!$H$20),INDEX(2_Girdiler!$B$21:$I$21,G8993)+(F8993-INDEX(2_Girdiler!$B$20:$I$20,G8993))*(INDEX(2_Girdiler!$B$21:$I$21,G8993+1)-INDEX(2_Girdiler!$B$21:$I$21,G8993))/(INDEX(2_Girdiler!$B$20:$I$20,G8993+1)-INDEX(2_Girdiler!$B$20:$I$20,G8993)))</f>
        <v>10.7182212738343</v>
      </c>
      <c r="I8993" s="16" t="n">
        <f aca="false">H8993/2_Girdiler!$B$17</f>
        <v>4.29415916419642</v>
      </c>
      <c r="J8993" s="16" t="n">
        <f aca="false">D8993+I8993</f>
        <v>16.2315390492371</v>
      </c>
    </row>
    <row r="8994" customFormat="false" ht="15" hidden="false" customHeight="false" outlineLevel="0" collapsed="false">
      <c r="A8994" s="0" t="n">
        <v>8982</v>
      </c>
      <c r="B8994" s="7" t="n">
        <v>0.645319</v>
      </c>
      <c r="C8994" s="7" t="n">
        <v>0.210885</v>
      </c>
      <c r="D8994" s="16" t="n">
        <f aca="false">LOGINV(B8994,$B$7,$C$7)</f>
        <v>16.6689927342867</v>
      </c>
      <c r="E8994" s="16" t="n">
        <f aca="false">LOGINV(C8994,$B$8,$C$8)</f>
        <v>65.0179846748862</v>
      </c>
      <c r="F8994" s="16" t="n">
        <f aca="false">$B$5/100*E8994*2_Girdiler!$B$14*2_Girdiler!$B$15*2_Girdiler!$B$16</f>
        <v>1.63585249442014</v>
      </c>
      <c r="G8994" s="16" t="n">
        <f aca="false">MIN(MATCH(F8994,2_Girdiler!$B$20:$I$20,1),7)</f>
        <v>1</v>
      </c>
      <c r="H8994" s="16" t="n">
        <f aca="false">IF(F8994&gt;=40,2_Girdiler!$I$21+(F8994-40)*(2_Girdiler!$I$21-2_Girdiler!$H$21)/(2_Girdiler!$I$20-2_Girdiler!$H$20),INDEX(2_Girdiler!$B$21:$I$21,G8994)+(F8994-INDEX(2_Girdiler!$B$20:$I$20,G8994))*(INDEX(2_Girdiler!$B$21:$I$21,G8994+1)-INDEX(2_Girdiler!$B$21:$I$21,G8994))/(INDEX(2_Girdiler!$B$20:$I$20,G8994+1)-INDEX(2_Girdiler!$B$20:$I$20,G8994)))</f>
        <v>3.5988754877243</v>
      </c>
      <c r="I8994" s="16" t="n">
        <f aca="false">H8994/2_Girdiler!$B$17</f>
        <v>1.44185716655621</v>
      </c>
      <c r="J8994" s="16" t="n">
        <f aca="false">D8994+I8994</f>
        <v>18.1108499008429</v>
      </c>
    </row>
    <row r="8995" customFormat="false" ht="15" hidden="false" customHeight="false" outlineLevel="0" collapsed="false">
      <c r="A8995" s="0" t="n">
        <v>8983</v>
      </c>
      <c r="B8995" s="7" t="n">
        <v>0.071506</v>
      </c>
      <c r="C8995" s="7" t="n">
        <v>0.247632</v>
      </c>
      <c r="D8995" s="16" t="n">
        <f aca="false">LOGINV(B8995,$B$7,$C$7)</f>
        <v>5.9858301700908</v>
      </c>
      <c r="E8995" s="16" t="n">
        <f aca="false">LOGINV(C8995,$B$8,$C$8)</f>
        <v>70.317708586515</v>
      </c>
      <c r="F8995" s="16" t="n">
        <f aca="false">$B$5/100*E8995*2_Girdiler!$B$14*2_Girdiler!$B$15*2_Girdiler!$B$16</f>
        <v>1.76919354803672</v>
      </c>
      <c r="G8995" s="16" t="n">
        <f aca="false">MIN(MATCH(F8995,2_Girdiler!$B$20:$I$20,1),7)</f>
        <v>1</v>
      </c>
      <c r="H8995" s="16" t="n">
        <f aca="false">IF(F8995&gt;=40,2_Girdiler!$I$21+(F8995-40)*(2_Girdiler!$I$21-2_Girdiler!$H$21)/(2_Girdiler!$I$20-2_Girdiler!$H$20),INDEX(2_Girdiler!$B$21:$I$21,G8995)+(F8995-INDEX(2_Girdiler!$B$20:$I$20,G8995))*(INDEX(2_Girdiler!$B$21:$I$21,G8995+1)-INDEX(2_Girdiler!$B$21:$I$21,G8995))/(INDEX(2_Girdiler!$B$20:$I$20,G8995+1)-INDEX(2_Girdiler!$B$20:$I$20,G8995)))</f>
        <v>3.89222580568078</v>
      </c>
      <c r="I8995" s="16" t="n">
        <f aca="false">H8995/2_Girdiler!$B$17</f>
        <v>1.55938533881442</v>
      </c>
      <c r="J8995" s="16" t="n">
        <f aca="false">D8995+I8995</f>
        <v>7.54521550890521</v>
      </c>
    </row>
    <row r="8996" customFormat="false" ht="15" hidden="false" customHeight="false" outlineLevel="0" collapsed="false">
      <c r="A8996" s="0" t="n">
        <v>8984</v>
      </c>
      <c r="B8996" s="7" t="n">
        <v>0.524538</v>
      </c>
      <c r="C8996" s="7" t="n">
        <v>0.646557</v>
      </c>
      <c r="D8996" s="16" t="n">
        <f aca="false">LOGINV(B8996,$B$7,$C$7)</f>
        <v>14.0146891862467</v>
      </c>
      <c r="E8996" s="16" t="n">
        <f aca="false">LOGINV(C8996,$B$8,$C$8)</f>
        <v>139.207260452295</v>
      </c>
      <c r="F8996" s="16" t="n">
        <f aca="false">$B$5/100*E8996*2_Girdiler!$B$14*2_Girdiler!$B$15*2_Girdiler!$B$16</f>
        <v>3.50245467297974</v>
      </c>
      <c r="G8996" s="16" t="n">
        <f aca="false">MIN(MATCH(F8996,2_Girdiler!$B$20:$I$20,1),7)</f>
        <v>1</v>
      </c>
      <c r="H8996" s="16" t="n">
        <f aca="false">IF(F8996&gt;=40,2_Girdiler!$I$21+(F8996-40)*(2_Girdiler!$I$21-2_Girdiler!$H$21)/(2_Girdiler!$I$20-2_Girdiler!$H$20),INDEX(2_Girdiler!$B$21:$I$21,G8996)+(F8996-INDEX(2_Girdiler!$B$20:$I$20,G8996))*(INDEX(2_Girdiler!$B$21:$I$21,G8996+1)-INDEX(2_Girdiler!$B$21:$I$21,G8996))/(INDEX(2_Girdiler!$B$20:$I$20,G8996+1)-INDEX(2_Girdiler!$B$20:$I$20,G8996)))</f>
        <v>7.70540028055544</v>
      </c>
      <c r="I8996" s="16" t="n">
        <f aca="false">H8996/2_Girdiler!$B$17</f>
        <v>3.08709947137638</v>
      </c>
      <c r="J8996" s="16" t="n">
        <f aca="false">D8996+I8996</f>
        <v>17.101788657623</v>
      </c>
    </row>
    <row r="8997" customFormat="false" ht="15" hidden="false" customHeight="false" outlineLevel="0" collapsed="false">
      <c r="A8997" s="0" t="n">
        <v>8985</v>
      </c>
      <c r="B8997" s="7" t="n">
        <v>0.761869</v>
      </c>
      <c r="C8997" s="7" t="n">
        <v>0.964676</v>
      </c>
      <c r="D8997" s="16" t="n">
        <f aca="false">LOGINV(B8997,$B$7,$C$7)</f>
        <v>20.1428894936967</v>
      </c>
      <c r="E8997" s="16" t="n">
        <f aca="false">LOGINV(C8997,$B$8,$C$8)</f>
        <v>350.766576873376</v>
      </c>
      <c r="F8997" s="16" t="n">
        <f aca="false">$B$5/100*E8997*2_Girdiler!$B$14*2_Girdiler!$B$15*2_Girdiler!$B$16</f>
        <v>8.82528707413413</v>
      </c>
      <c r="G8997" s="16" t="n">
        <f aca="false">MIN(MATCH(F8997,2_Girdiler!$B$20:$I$20,1),7)</f>
        <v>2</v>
      </c>
      <c r="H8997" s="16" t="n">
        <f aca="false">IF(F8997&gt;=40,2_Girdiler!$I$21+(F8997-40)*(2_Girdiler!$I$21-2_Girdiler!$H$21)/(2_Girdiler!$I$20-2_Girdiler!$H$20),INDEX(2_Girdiler!$B$21:$I$21,G8997)+(F8997-INDEX(2_Girdiler!$B$20:$I$20,G8997))*(INDEX(2_Girdiler!$B$21:$I$21,G8997+1)-INDEX(2_Girdiler!$B$21:$I$21,G8997))/(INDEX(2_Girdiler!$B$20:$I$20,G8997+1)-INDEX(2_Girdiler!$B$20:$I$20,G8997)))</f>
        <v>17.1204593186146</v>
      </c>
      <c r="I8997" s="16" t="n">
        <f aca="false">H8997/2_Girdiler!$B$17</f>
        <v>6.85915838085521</v>
      </c>
      <c r="J8997" s="16" t="n">
        <f aca="false">D8997+I8997</f>
        <v>27.0020478745519</v>
      </c>
    </row>
    <row r="8998" customFormat="false" ht="15" hidden="false" customHeight="false" outlineLevel="0" collapsed="false">
      <c r="A8998" s="0" t="n">
        <v>8986</v>
      </c>
      <c r="B8998" s="7" t="n">
        <v>0.795267</v>
      </c>
      <c r="C8998" s="7" t="n">
        <v>0.030412</v>
      </c>
      <c r="D8998" s="16" t="n">
        <f aca="false">LOGINV(B8998,$B$7,$C$7)</f>
        <v>21.4465183038338</v>
      </c>
      <c r="E8998" s="16" t="n">
        <f aca="false">LOGINV(C8998,$B$8,$C$8)</f>
        <v>32.5593095986034</v>
      </c>
      <c r="F8998" s="16" t="n">
        <f aca="false">$B$5/100*E8998*2_Girdiler!$B$14*2_Girdiler!$B$15*2_Girdiler!$B$16</f>
        <v>0.819192229500861</v>
      </c>
      <c r="G8998" s="16" t="n">
        <f aca="false">MIN(MATCH(F8998,2_Girdiler!$B$20:$I$20,1),7)</f>
        <v>1</v>
      </c>
      <c r="H8998" s="16" t="n">
        <f aca="false">IF(F8998&gt;=40,2_Girdiler!$I$21+(F8998-40)*(2_Girdiler!$I$21-2_Girdiler!$H$21)/(2_Girdiler!$I$20-2_Girdiler!$H$20),INDEX(2_Girdiler!$B$21:$I$21,G8998)+(F8998-INDEX(2_Girdiler!$B$20:$I$20,G8998))*(INDEX(2_Girdiler!$B$21:$I$21,G8998+1)-INDEX(2_Girdiler!$B$21:$I$21,G8998))/(INDEX(2_Girdiler!$B$20:$I$20,G8998+1)-INDEX(2_Girdiler!$B$20:$I$20,G8998)))</f>
        <v>1.80222290490189</v>
      </c>
      <c r="I8998" s="16" t="n">
        <f aca="false">H8998/2_Girdiler!$B$17</f>
        <v>0.722044433053643</v>
      </c>
      <c r="J8998" s="16" t="n">
        <f aca="false">D8998+I8998</f>
        <v>22.1685627368875</v>
      </c>
    </row>
    <row r="8999" customFormat="false" ht="15" hidden="false" customHeight="false" outlineLevel="0" collapsed="false">
      <c r="A8999" s="0" t="n">
        <v>8987</v>
      </c>
      <c r="B8999" s="7" t="n">
        <v>0.894649</v>
      </c>
      <c r="C8999" s="7" t="n">
        <v>0.024133</v>
      </c>
      <c r="D8999" s="16" t="n">
        <f aca="false">LOGINV(B8999,$B$7,$C$7)</f>
        <v>27.2066850625</v>
      </c>
      <c r="E8999" s="16" t="n">
        <f aca="false">LOGINV(C8999,$B$8,$C$8)</f>
        <v>30.5191513673053</v>
      </c>
      <c r="F8999" s="16" t="n">
        <f aca="false">$B$5/100*E8999*2_Girdiler!$B$14*2_Girdiler!$B$15*2_Girdiler!$B$16</f>
        <v>0.767861848401402</v>
      </c>
      <c r="G8999" s="16" t="n">
        <f aca="false">MIN(MATCH(F8999,2_Girdiler!$B$20:$I$20,1),7)</f>
        <v>1</v>
      </c>
      <c r="H8999" s="16" t="n">
        <f aca="false">IF(F8999&gt;=40,2_Girdiler!$I$21+(F8999-40)*(2_Girdiler!$I$21-2_Girdiler!$H$21)/(2_Girdiler!$I$20-2_Girdiler!$H$20),INDEX(2_Girdiler!$B$21:$I$21,G8999)+(F8999-INDEX(2_Girdiler!$B$20:$I$20,G8999))*(INDEX(2_Girdiler!$B$21:$I$21,G8999+1)-INDEX(2_Girdiler!$B$21:$I$21,G8999))/(INDEX(2_Girdiler!$B$20:$I$20,G8999+1)-INDEX(2_Girdiler!$B$20:$I$20,G8999)))</f>
        <v>1.68929606648308</v>
      </c>
      <c r="I8999" s="16" t="n">
        <f aca="false">H8999/2_Girdiler!$B$17</f>
        <v>0.676801308687133</v>
      </c>
      <c r="J8999" s="16" t="n">
        <f aca="false">D8999+I8999</f>
        <v>27.8834863711871</v>
      </c>
    </row>
    <row r="9000" customFormat="false" ht="15" hidden="false" customHeight="false" outlineLevel="0" collapsed="false">
      <c r="A9000" s="0" t="n">
        <v>8988</v>
      </c>
      <c r="B9000" s="7" t="n">
        <v>0.126811</v>
      </c>
      <c r="C9000" s="7" t="n">
        <v>0.317825</v>
      </c>
      <c r="D9000" s="16" t="n">
        <f aca="false">LOGINV(B9000,$B$7,$C$7)</f>
        <v>7.16690861696209</v>
      </c>
      <c r="E9000" s="16" t="n">
        <f aca="false">LOGINV(C9000,$B$8,$C$8)</f>
        <v>80.4308613414322</v>
      </c>
      <c r="F9000" s="16" t="n">
        <f aca="false">$B$5/100*E9000*2_Girdiler!$B$14*2_Girdiler!$B$15*2_Girdiler!$B$16</f>
        <v>2.02364047135043</v>
      </c>
      <c r="G9000" s="16" t="n">
        <f aca="false">MIN(MATCH(F9000,2_Girdiler!$B$20:$I$20,1),7)</f>
        <v>1</v>
      </c>
      <c r="H9000" s="16" t="n">
        <f aca="false">IF(F9000&gt;=40,2_Girdiler!$I$21+(F9000-40)*(2_Girdiler!$I$21-2_Girdiler!$H$21)/(2_Girdiler!$I$20-2_Girdiler!$H$20),INDEX(2_Girdiler!$B$21:$I$21,G9000)+(F9000-INDEX(2_Girdiler!$B$20:$I$20,G9000))*(INDEX(2_Girdiler!$B$21:$I$21,G9000+1)-INDEX(2_Girdiler!$B$21:$I$21,G9000))/(INDEX(2_Girdiler!$B$20:$I$20,G9000+1)-INDEX(2_Girdiler!$B$20:$I$20,G9000)))</f>
        <v>4.45200903697096</v>
      </c>
      <c r="I9000" s="16" t="n">
        <f aca="false">H9000/2_Girdiler!$B$17</f>
        <v>1.78365746673516</v>
      </c>
      <c r="J9000" s="16" t="n">
        <f aca="false">D9000+I9000</f>
        <v>8.95056608369725</v>
      </c>
    </row>
    <row r="9001" customFormat="false" ht="15" hidden="false" customHeight="false" outlineLevel="0" collapsed="false">
      <c r="A9001" s="0" t="n">
        <v>8989</v>
      </c>
      <c r="B9001" s="7" t="n">
        <v>0.403958</v>
      </c>
      <c r="C9001" s="7" t="n">
        <v>0.393349</v>
      </c>
      <c r="D9001" s="16" t="n">
        <f aca="false">LOGINV(B9001,$B$7,$C$7)</f>
        <v>11.8258459969549</v>
      </c>
      <c r="E9001" s="16" t="n">
        <f aca="false">LOGINV(C9001,$B$8,$C$8)</f>
        <v>91.7031019340272</v>
      </c>
      <c r="F9001" s="16" t="n">
        <f aca="false">$B$5/100*E9001*2_Girdiler!$B$14*2_Girdiler!$B$15*2_Girdiler!$B$16</f>
        <v>2.30725004466012</v>
      </c>
      <c r="G9001" s="16" t="n">
        <f aca="false">MIN(MATCH(F9001,2_Girdiler!$B$20:$I$20,1),7)</f>
        <v>1</v>
      </c>
      <c r="H9001" s="16" t="n">
        <f aca="false">IF(F9001&gt;=40,2_Girdiler!$I$21+(F9001-40)*(2_Girdiler!$I$21-2_Girdiler!$H$21)/(2_Girdiler!$I$20-2_Girdiler!$H$20),INDEX(2_Girdiler!$B$21:$I$21,G9001)+(F9001-INDEX(2_Girdiler!$B$20:$I$20,G9001))*(INDEX(2_Girdiler!$B$21:$I$21,G9001+1)-INDEX(2_Girdiler!$B$21:$I$21,G9001))/(INDEX(2_Girdiler!$B$20:$I$20,G9001+1)-INDEX(2_Girdiler!$B$20:$I$20,G9001)))</f>
        <v>5.07595009825227</v>
      </c>
      <c r="I9001" s="16" t="n">
        <f aca="false">H9001/2_Girdiler!$B$17</f>
        <v>2.03363385346645</v>
      </c>
      <c r="J9001" s="16" t="n">
        <f aca="false">D9001+I9001</f>
        <v>13.8594798504214</v>
      </c>
    </row>
    <row r="9002" customFormat="false" ht="15" hidden="false" customHeight="false" outlineLevel="0" collapsed="false">
      <c r="A9002" s="0" t="n">
        <v>8990</v>
      </c>
      <c r="B9002" s="7" t="n">
        <v>0.313935</v>
      </c>
      <c r="C9002" s="7" t="n">
        <v>0.824383</v>
      </c>
      <c r="D9002" s="16" t="n">
        <f aca="false">LOGINV(B9002,$B$7,$C$7)</f>
        <v>10.3357954965042</v>
      </c>
      <c r="E9002" s="16" t="n">
        <f aca="false">LOGINV(C9002,$B$8,$C$8)</f>
        <v>199.330278343347</v>
      </c>
      <c r="F9002" s="16" t="n">
        <f aca="false">$B$5/100*E9002*2_Girdiler!$B$14*2_Girdiler!$B$15*2_Girdiler!$B$16</f>
        <v>5.0151498031186</v>
      </c>
      <c r="G9002" s="16" t="n">
        <f aca="false">MIN(MATCH(F9002,2_Girdiler!$B$20:$I$20,1),7)</f>
        <v>2</v>
      </c>
      <c r="H9002" s="16" t="n">
        <f aca="false">IF(F9002&gt;=40,2_Girdiler!$I$21+(F9002-40)*(2_Girdiler!$I$21-2_Girdiler!$H$21)/(2_Girdiler!$I$20-2_Girdiler!$H$20),INDEX(2_Girdiler!$B$21:$I$21,G9002)+(F9002-INDEX(2_Girdiler!$B$20:$I$20,G9002))*(INDEX(2_Girdiler!$B$21:$I$21,G9002+1)-INDEX(2_Girdiler!$B$21:$I$21,G9002))/(INDEX(2_Girdiler!$B$20:$I$20,G9002+1)-INDEX(2_Girdiler!$B$20:$I$20,G9002)))</f>
        <v>11.0242396849898</v>
      </c>
      <c r="I9002" s="16" t="n">
        <f aca="false">H9002/2_Girdiler!$B$17</f>
        <v>4.4167626943068</v>
      </c>
      <c r="J9002" s="16" t="n">
        <f aca="false">D9002+I9002</f>
        <v>14.752558190811</v>
      </c>
    </row>
    <row r="9003" customFormat="false" ht="15" hidden="false" customHeight="false" outlineLevel="0" collapsed="false">
      <c r="A9003" s="0" t="n">
        <v>8991</v>
      </c>
      <c r="B9003" s="7" t="n">
        <v>0.451504</v>
      </c>
      <c r="C9003" s="7" t="n">
        <v>0.080105</v>
      </c>
      <c r="D9003" s="16" t="n">
        <f aca="false">LOGINV(B9003,$B$7,$C$7)</f>
        <v>12.6527413904587</v>
      </c>
      <c r="E9003" s="16" t="n">
        <f aca="false">LOGINV(C9003,$B$8,$C$8)</f>
        <v>44.111084251977</v>
      </c>
      <c r="F9003" s="16" t="n">
        <f aca="false">$B$5/100*E9003*2_Girdiler!$B$14*2_Girdiler!$B$15*2_Girdiler!$B$16</f>
        <v>1.10983487977974</v>
      </c>
      <c r="G9003" s="16" t="n">
        <f aca="false">MIN(MATCH(F9003,2_Girdiler!$B$20:$I$20,1),7)</f>
        <v>1</v>
      </c>
      <c r="H9003" s="16" t="n">
        <f aca="false">IF(F9003&gt;=40,2_Girdiler!$I$21+(F9003-40)*(2_Girdiler!$I$21-2_Girdiler!$H$21)/(2_Girdiler!$I$20-2_Girdiler!$H$20),INDEX(2_Girdiler!$B$21:$I$21,G9003)+(F9003-INDEX(2_Girdiler!$B$20:$I$20,G9003))*(INDEX(2_Girdiler!$B$21:$I$21,G9003+1)-INDEX(2_Girdiler!$B$21:$I$21,G9003))/(INDEX(2_Girdiler!$B$20:$I$20,G9003+1)-INDEX(2_Girdiler!$B$20:$I$20,G9003)))</f>
        <v>2.44163673551543</v>
      </c>
      <c r="I9003" s="16" t="n">
        <f aca="false">H9003/2_Girdiler!$B$17</f>
        <v>0.978219845959709</v>
      </c>
      <c r="J9003" s="16" t="n">
        <f aca="false">D9003+I9003</f>
        <v>13.6309612364184</v>
      </c>
    </row>
    <row r="9004" customFormat="false" ht="15" hidden="false" customHeight="false" outlineLevel="0" collapsed="false">
      <c r="A9004" s="0" t="n">
        <v>8992</v>
      </c>
      <c r="B9004" s="7" t="n">
        <v>0.4644</v>
      </c>
      <c r="C9004" s="7" t="n">
        <v>0.817248</v>
      </c>
      <c r="D9004" s="16" t="n">
        <f aca="false">LOGINV(B9004,$B$7,$C$7)</f>
        <v>12.8840958859479</v>
      </c>
      <c r="E9004" s="16" t="n">
        <f aca="false">LOGINV(C9004,$B$8,$C$8)</f>
        <v>195.852049301477</v>
      </c>
      <c r="F9004" s="16" t="n">
        <f aca="false">$B$5/100*E9004*2_Girdiler!$B$14*2_Girdiler!$B$15*2_Girdiler!$B$16</f>
        <v>4.92763756042517</v>
      </c>
      <c r="G9004" s="16" t="n">
        <f aca="false">MIN(MATCH(F9004,2_Girdiler!$B$20:$I$20,1),7)</f>
        <v>1</v>
      </c>
      <c r="H9004" s="16" t="n">
        <f aca="false">IF(F9004&gt;=40,2_Girdiler!$I$21+(F9004-40)*(2_Girdiler!$I$21-2_Girdiler!$H$21)/(2_Girdiler!$I$20-2_Girdiler!$H$20),INDEX(2_Girdiler!$B$21:$I$21,G9004)+(F9004-INDEX(2_Girdiler!$B$20:$I$20,G9004))*(INDEX(2_Girdiler!$B$21:$I$21,G9004+1)-INDEX(2_Girdiler!$B$21:$I$21,G9004))/(INDEX(2_Girdiler!$B$20:$I$20,G9004+1)-INDEX(2_Girdiler!$B$20:$I$20,G9004)))</f>
        <v>10.8408026329354</v>
      </c>
      <c r="I9004" s="16" t="n">
        <f aca="false">H9004/2_Girdiler!$B$17</f>
        <v>4.34327028563116</v>
      </c>
      <c r="J9004" s="16" t="n">
        <f aca="false">D9004+I9004</f>
        <v>17.2273661715791</v>
      </c>
    </row>
    <row r="9005" customFormat="false" ht="15" hidden="false" customHeight="false" outlineLevel="0" collapsed="false">
      <c r="A9005" s="0" t="n">
        <v>8993</v>
      </c>
      <c r="B9005" s="7" t="n">
        <v>0.155285</v>
      </c>
      <c r="C9005" s="7" t="n">
        <v>0.06205</v>
      </c>
      <c r="D9005" s="16" t="n">
        <f aca="false">LOGINV(B9005,$B$7,$C$7)</f>
        <v>7.69508261378588</v>
      </c>
      <c r="E9005" s="16" t="n">
        <f aca="false">LOGINV(C9005,$B$8,$C$8)</f>
        <v>40.4710031774156</v>
      </c>
      <c r="F9005" s="16" t="n">
        <f aca="false">$B$5/100*E9005*2_Girdiler!$B$14*2_Girdiler!$B$15*2_Girdiler!$B$16</f>
        <v>1.01825043994378</v>
      </c>
      <c r="G9005" s="16" t="n">
        <f aca="false">MIN(MATCH(F9005,2_Girdiler!$B$20:$I$20,1),7)</f>
        <v>1</v>
      </c>
      <c r="H9005" s="16" t="n">
        <f aca="false">IF(F9005&gt;=40,2_Girdiler!$I$21+(F9005-40)*(2_Girdiler!$I$21-2_Girdiler!$H$21)/(2_Girdiler!$I$20-2_Girdiler!$H$20),INDEX(2_Girdiler!$B$21:$I$21,G9005)+(F9005-INDEX(2_Girdiler!$B$20:$I$20,G9005))*(INDEX(2_Girdiler!$B$21:$I$21,G9005+1)-INDEX(2_Girdiler!$B$21:$I$21,G9005))/(INDEX(2_Girdiler!$B$20:$I$20,G9005+1)-INDEX(2_Girdiler!$B$20:$I$20,G9005)))</f>
        <v>2.24015096787631</v>
      </c>
      <c r="I9005" s="16" t="n">
        <f aca="false">H9005/2_Girdiler!$B$17</f>
        <v>0.8974963813607</v>
      </c>
      <c r="J9005" s="16" t="n">
        <f aca="false">D9005+I9005</f>
        <v>8.59257899514658</v>
      </c>
    </row>
    <row r="9006" customFormat="false" ht="15" hidden="false" customHeight="false" outlineLevel="0" collapsed="false">
      <c r="A9006" s="0" t="n">
        <v>8994</v>
      </c>
      <c r="B9006" s="7" t="n">
        <v>0.322009</v>
      </c>
      <c r="C9006" s="7" t="n">
        <v>0.967997</v>
      </c>
      <c r="D9006" s="16" t="n">
        <f aca="false">LOGINV(B9006,$B$7,$C$7)</f>
        <v>10.4670474220087</v>
      </c>
      <c r="E9006" s="16" t="n">
        <f aca="false">LOGINV(C9006,$B$8,$C$8)</f>
        <v>360.96614514237</v>
      </c>
      <c r="F9006" s="16" t="n">
        <f aca="false">$B$5/100*E9006*2_Girdiler!$B$14*2_Girdiler!$B$15*2_Girdiler!$B$16</f>
        <v>9.08190821178203</v>
      </c>
      <c r="G9006" s="16" t="n">
        <f aca="false">MIN(MATCH(F9006,2_Girdiler!$B$20:$I$20,1),7)</f>
        <v>2</v>
      </c>
      <c r="H9006" s="16" t="n">
        <f aca="false">IF(F9006&gt;=40,2_Girdiler!$I$21+(F9006-40)*(2_Girdiler!$I$21-2_Girdiler!$H$21)/(2_Girdiler!$I$20-2_Girdiler!$H$20),INDEX(2_Girdiler!$B$21:$I$21,G9006)+(F9006-INDEX(2_Girdiler!$B$20:$I$20,G9006))*(INDEX(2_Girdiler!$B$21:$I$21,G9006+1)-INDEX(2_Girdiler!$B$21:$I$21,G9006))/(INDEX(2_Girdiler!$B$20:$I$20,G9006+1)-INDEX(2_Girdiler!$B$20:$I$20,G9006)))</f>
        <v>17.5310531388512</v>
      </c>
      <c r="I9006" s="16" t="n">
        <f aca="false">H9006/2_Girdiler!$B$17</f>
        <v>7.02365911011669</v>
      </c>
      <c r="J9006" s="16" t="n">
        <f aca="false">D9006+I9006</f>
        <v>17.4907065321254</v>
      </c>
    </row>
    <row r="9007" customFormat="false" ht="15" hidden="false" customHeight="false" outlineLevel="0" collapsed="false">
      <c r="A9007" s="0" t="n">
        <v>8995</v>
      </c>
      <c r="B9007" s="7" t="n">
        <v>0.849491</v>
      </c>
      <c r="C9007" s="7" t="n">
        <v>0.69591</v>
      </c>
      <c r="D9007" s="16" t="n">
        <f aca="false">LOGINV(B9007,$B$7,$C$7)</f>
        <v>24.1019441234646</v>
      </c>
      <c r="E9007" s="16" t="n">
        <f aca="false">LOGINV(C9007,$B$8,$C$8)</f>
        <v>152.042421563288</v>
      </c>
      <c r="F9007" s="16" t="n">
        <f aca="false">$B$5/100*E9007*2_Girdiler!$B$14*2_Girdiler!$B$15*2_Girdiler!$B$16</f>
        <v>3.82538732653233</v>
      </c>
      <c r="G9007" s="16" t="n">
        <f aca="false">MIN(MATCH(F9007,2_Girdiler!$B$20:$I$20,1),7)</f>
        <v>1</v>
      </c>
      <c r="H9007" s="16" t="n">
        <f aca="false">IF(F9007&gt;=40,2_Girdiler!$I$21+(F9007-40)*(2_Girdiler!$I$21-2_Girdiler!$H$21)/(2_Girdiler!$I$20-2_Girdiler!$H$20),INDEX(2_Girdiler!$B$21:$I$21,G9007)+(F9007-INDEX(2_Girdiler!$B$20:$I$20,G9007))*(INDEX(2_Girdiler!$B$21:$I$21,G9007+1)-INDEX(2_Girdiler!$B$21:$I$21,G9007))/(INDEX(2_Girdiler!$B$20:$I$20,G9007+1)-INDEX(2_Girdiler!$B$20:$I$20,G9007)))</f>
        <v>8.41585211837113</v>
      </c>
      <c r="I9007" s="16" t="n">
        <f aca="false">H9007/2_Girdiler!$B$17</f>
        <v>3.37173562434741</v>
      </c>
      <c r="J9007" s="16" t="n">
        <f aca="false">D9007+I9007</f>
        <v>27.4736797478121</v>
      </c>
    </row>
    <row r="9008" customFormat="false" ht="15" hidden="false" customHeight="false" outlineLevel="0" collapsed="false">
      <c r="A9008" s="0" t="n">
        <v>8996</v>
      </c>
      <c r="B9008" s="7" t="n">
        <v>0.726511</v>
      </c>
      <c r="C9008" s="7" t="n">
        <v>0.519827</v>
      </c>
      <c r="D9008" s="16" t="n">
        <f aca="false">LOGINV(B9008,$B$7,$C$7)</f>
        <v>18.94460237488</v>
      </c>
      <c r="E9008" s="16" t="n">
        <f aca="false">LOGINV(C9008,$B$8,$C$8)</f>
        <v>112.76691103172</v>
      </c>
      <c r="F9008" s="16" t="n">
        <f aca="false">$B$5/100*E9008*2_Girdiler!$B$14*2_Girdiler!$B$15*2_Girdiler!$B$16</f>
        <v>2.83721548155806</v>
      </c>
      <c r="G9008" s="16" t="n">
        <f aca="false">MIN(MATCH(F9008,2_Girdiler!$B$20:$I$20,1),7)</f>
        <v>1</v>
      </c>
      <c r="H9008" s="16" t="n">
        <f aca="false">IF(F9008&gt;=40,2_Girdiler!$I$21+(F9008-40)*(2_Girdiler!$I$21-2_Girdiler!$H$21)/(2_Girdiler!$I$20-2_Girdiler!$H$20),INDEX(2_Girdiler!$B$21:$I$21,G9008)+(F9008-INDEX(2_Girdiler!$B$20:$I$20,G9008))*(INDEX(2_Girdiler!$B$21:$I$21,G9008+1)-INDEX(2_Girdiler!$B$21:$I$21,G9008))/(INDEX(2_Girdiler!$B$20:$I$20,G9008+1)-INDEX(2_Girdiler!$B$20:$I$20,G9008)))</f>
        <v>6.24187405942774</v>
      </c>
      <c r="I9008" s="16" t="n">
        <f aca="false">H9008/2_Girdiler!$B$17</f>
        <v>2.50075082509124</v>
      </c>
      <c r="J9008" s="16" t="n">
        <f aca="false">D9008+I9008</f>
        <v>21.4453531999713</v>
      </c>
    </row>
    <row r="9009" customFormat="false" ht="15" hidden="false" customHeight="false" outlineLevel="0" collapsed="false">
      <c r="A9009" s="0" t="n">
        <v>8997</v>
      </c>
      <c r="B9009" s="7" t="n">
        <v>0.474471</v>
      </c>
      <c r="C9009" s="7" t="n">
        <v>0.511675</v>
      </c>
      <c r="D9009" s="16" t="n">
        <f aca="false">LOGINV(B9009,$B$7,$C$7)</f>
        <v>13.0672178596944</v>
      </c>
      <c r="E9009" s="16" t="n">
        <f aca="false">LOGINV(C9009,$B$8,$C$8)</f>
        <v>111.288092290982</v>
      </c>
      <c r="F9009" s="16" t="n">
        <f aca="false">$B$5/100*E9009*2_Girdiler!$B$14*2_Girdiler!$B$15*2_Girdiler!$B$16</f>
        <v>2.8000084020411</v>
      </c>
      <c r="G9009" s="16" t="n">
        <f aca="false">MIN(MATCH(F9009,2_Girdiler!$B$20:$I$20,1),7)</f>
        <v>1</v>
      </c>
      <c r="H9009" s="16" t="n">
        <f aca="false">IF(F9009&gt;=40,2_Girdiler!$I$21+(F9009-40)*(2_Girdiler!$I$21-2_Girdiler!$H$21)/(2_Girdiler!$I$20-2_Girdiler!$H$20),INDEX(2_Girdiler!$B$21:$I$21,G9009)+(F9009-INDEX(2_Girdiler!$B$20:$I$20,G9009))*(INDEX(2_Girdiler!$B$21:$I$21,G9009+1)-INDEX(2_Girdiler!$B$21:$I$21,G9009))/(INDEX(2_Girdiler!$B$20:$I$20,G9009+1)-INDEX(2_Girdiler!$B$20:$I$20,G9009)))</f>
        <v>6.16001848449041</v>
      </c>
      <c r="I9009" s="16" t="n">
        <f aca="false">H9009/2_Girdiler!$B$17</f>
        <v>2.46795612359391</v>
      </c>
      <c r="J9009" s="16" t="n">
        <f aca="false">D9009+I9009</f>
        <v>15.5351739832883</v>
      </c>
    </row>
    <row r="9010" customFormat="false" ht="15" hidden="false" customHeight="false" outlineLevel="0" collapsed="false">
      <c r="A9010" s="0" t="n">
        <v>8998</v>
      </c>
      <c r="B9010" s="7" t="n">
        <v>0.887189</v>
      </c>
      <c r="C9010" s="7" t="n">
        <v>0.97548</v>
      </c>
      <c r="D9010" s="16" t="n">
        <f aca="false">LOGINV(B9010,$B$7,$C$7)</f>
        <v>26.6079277265091</v>
      </c>
      <c r="E9010" s="16" t="n">
        <f aca="false">LOGINV(C9010,$B$8,$C$8)</f>
        <v>389.058759309111</v>
      </c>
      <c r="F9010" s="16" t="n">
        <f aca="false">$B$5/100*E9010*2_Girdiler!$B$14*2_Girdiler!$B$15*2_Girdiler!$B$16</f>
        <v>9.78871838421723</v>
      </c>
      <c r="G9010" s="16" t="n">
        <f aca="false">MIN(MATCH(F9010,2_Girdiler!$B$20:$I$20,1),7)</f>
        <v>2</v>
      </c>
      <c r="H9010" s="16" t="n">
        <f aca="false">IF(F9010&gt;=40,2_Girdiler!$I$21+(F9010-40)*(2_Girdiler!$I$21-2_Girdiler!$H$21)/(2_Girdiler!$I$20-2_Girdiler!$H$20),INDEX(2_Girdiler!$B$21:$I$21,G9010)+(F9010-INDEX(2_Girdiler!$B$20:$I$20,G9010))*(INDEX(2_Girdiler!$B$21:$I$21,G9010+1)-INDEX(2_Girdiler!$B$21:$I$21,G9010))/(INDEX(2_Girdiler!$B$20:$I$20,G9010+1)-INDEX(2_Girdiler!$B$20:$I$20,G9010)))</f>
        <v>18.6619494147476</v>
      </c>
      <c r="I9010" s="16" t="n">
        <f aca="false">H9010/2_Girdiler!$B$17</f>
        <v>7.4767425539854</v>
      </c>
      <c r="J9010" s="16" t="n">
        <f aca="false">D9010+I9010</f>
        <v>34.0846702804945</v>
      </c>
    </row>
    <row r="9011" customFormat="false" ht="15" hidden="false" customHeight="false" outlineLevel="0" collapsed="false">
      <c r="A9011" s="0" t="n">
        <v>8999</v>
      </c>
      <c r="B9011" s="7" t="n">
        <v>0.156631</v>
      </c>
      <c r="C9011" s="7" t="n">
        <v>0.264013</v>
      </c>
      <c r="D9011" s="16" t="n">
        <f aca="false">LOGINV(B9011,$B$7,$C$7)</f>
        <v>7.71925062983568</v>
      </c>
      <c r="E9011" s="16" t="n">
        <f aca="false">LOGINV(C9011,$B$8,$C$8)</f>
        <v>72.6682277536788</v>
      </c>
      <c r="F9011" s="16" t="n">
        <f aca="false">$B$5/100*E9011*2_Girdiler!$B$14*2_Girdiler!$B$15*2_Girdiler!$B$16</f>
        <v>1.82833261028256</v>
      </c>
      <c r="G9011" s="16" t="n">
        <f aca="false">MIN(MATCH(F9011,2_Girdiler!$B$20:$I$20,1),7)</f>
        <v>1</v>
      </c>
      <c r="H9011" s="16" t="n">
        <f aca="false">IF(F9011&gt;=40,2_Girdiler!$I$21+(F9011-40)*(2_Girdiler!$I$21-2_Girdiler!$H$21)/(2_Girdiler!$I$20-2_Girdiler!$H$20),INDEX(2_Girdiler!$B$21:$I$21,G9011)+(F9011-INDEX(2_Girdiler!$B$20:$I$20,G9011))*(INDEX(2_Girdiler!$B$21:$I$21,G9011+1)-INDEX(2_Girdiler!$B$21:$I$21,G9011))/(INDEX(2_Girdiler!$B$20:$I$20,G9011+1)-INDEX(2_Girdiler!$B$20:$I$20,G9011)))</f>
        <v>4.02233174262163</v>
      </c>
      <c r="I9011" s="16" t="n">
        <f aca="false">H9011/2_Girdiler!$B$17</f>
        <v>1.61151111483238</v>
      </c>
      <c r="J9011" s="16" t="n">
        <f aca="false">D9011+I9011</f>
        <v>9.33076174466806</v>
      </c>
    </row>
    <row r="9012" customFormat="false" ht="15" hidden="false" customHeight="false" outlineLevel="0" collapsed="false">
      <c r="A9012" s="0" t="n">
        <v>9000</v>
      </c>
      <c r="B9012" s="7" t="n">
        <v>0.29191</v>
      </c>
      <c r="C9012" s="7" t="n">
        <v>0.632403</v>
      </c>
      <c r="D9012" s="16" t="n">
        <f aca="false">LOGINV(B9012,$B$7,$C$7)</f>
        <v>9.97865968396978</v>
      </c>
      <c r="E9012" s="16" t="n">
        <f aca="false">LOGINV(C9012,$B$8,$C$8)</f>
        <v>135.850226927564</v>
      </c>
      <c r="F9012" s="16" t="n">
        <f aca="false">$B$5/100*E9012*2_Girdiler!$B$14*2_Girdiler!$B$15*2_Girdiler!$B$16</f>
        <v>3.41799170949751</v>
      </c>
      <c r="G9012" s="16" t="n">
        <f aca="false">MIN(MATCH(F9012,2_Girdiler!$B$20:$I$20,1),7)</f>
        <v>1</v>
      </c>
      <c r="H9012" s="16" t="n">
        <f aca="false">IF(F9012&gt;=40,2_Girdiler!$I$21+(F9012-40)*(2_Girdiler!$I$21-2_Girdiler!$H$21)/(2_Girdiler!$I$20-2_Girdiler!$H$20),INDEX(2_Girdiler!$B$21:$I$21,G9012)+(F9012-INDEX(2_Girdiler!$B$20:$I$20,G9012))*(INDEX(2_Girdiler!$B$21:$I$21,G9012+1)-INDEX(2_Girdiler!$B$21:$I$21,G9012))/(INDEX(2_Girdiler!$B$20:$I$20,G9012+1)-INDEX(2_Girdiler!$B$20:$I$20,G9012)))</f>
        <v>7.51958176089452</v>
      </c>
      <c r="I9012" s="16" t="n">
        <f aca="false">H9012/2_Girdiler!$B$17</f>
        <v>3.01265294907633</v>
      </c>
      <c r="J9012" s="16" t="n">
        <f aca="false">D9012+I9012</f>
        <v>12.9913126330461</v>
      </c>
    </row>
    <row r="9013" customFormat="false" ht="15" hidden="false" customHeight="false" outlineLevel="0" collapsed="false">
      <c r="A9013" s="0" t="n">
        <v>9001</v>
      </c>
      <c r="B9013" s="7" t="n">
        <v>0.565801</v>
      </c>
      <c r="C9013" s="7" t="n">
        <v>0.189225</v>
      </c>
      <c r="D9013" s="16" t="n">
        <f aca="false">LOGINV(B9013,$B$7,$C$7)</f>
        <v>14.8523436055319</v>
      </c>
      <c r="E9013" s="16" t="n">
        <f aca="false">LOGINV(C9013,$B$8,$C$8)</f>
        <v>61.8493272602064</v>
      </c>
      <c r="F9013" s="16" t="n">
        <f aca="false">$B$5/100*E9013*2_Girdiler!$B$14*2_Girdiler!$B$15*2_Girdiler!$B$16</f>
        <v>1.55612907386679</v>
      </c>
      <c r="G9013" s="16" t="n">
        <f aca="false">MIN(MATCH(F9013,2_Girdiler!$B$20:$I$20,1),7)</f>
        <v>1</v>
      </c>
      <c r="H9013" s="16" t="n">
        <f aca="false">IF(F9013&gt;=40,2_Girdiler!$I$21+(F9013-40)*(2_Girdiler!$I$21-2_Girdiler!$H$21)/(2_Girdiler!$I$20-2_Girdiler!$H$20),INDEX(2_Girdiler!$B$21:$I$21,G9013)+(F9013-INDEX(2_Girdiler!$B$20:$I$20,G9013))*(INDEX(2_Girdiler!$B$21:$I$21,G9013+1)-INDEX(2_Girdiler!$B$21:$I$21,G9013))/(INDEX(2_Girdiler!$B$20:$I$20,G9013+1)-INDEX(2_Girdiler!$B$20:$I$20,G9013)))</f>
        <v>3.42348396250695</v>
      </c>
      <c r="I9013" s="16" t="n">
        <f aca="false">H9013/2_Girdiler!$B$17</f>
        <v>1.37158812600439</v>
      </c>
      <c r="J9013" s="16" t="n">
        <f aca="false">D9013+I9013</f>
        <v>16.2239317315363</v>
      </c>
    </row>
    <row r="9014" customFormat="false" ht="15" hidden="false" customHeight="false" outlineLevel="0" collapsed="false">
      <c r="A9014" s="0" t="n">
        <v>9002</v>
      </c>
      <c r="B9014" s="7" t="n">
        <v>0.241721</v>
      </c>
      <c r="C9014" s="7" t="n">
        <v>0.652209</v>
      </c>
      <c r="D9014" s="16" t="n">
        <f aca="false">LOGINV(B9014,$B$7,$C$7)</f>
        <v>9.16311995480768</v>
      </c>
      <c r="E9014" s="16" t="n">
        <f aca="false">LOGINV(C9014,$B$8,$C$8)</f>
        <v>140.584333956834</v>
      </c>
      <c r="F9014" s="16" t="n">
        <f aca="false">$B$5/100*E9014*2_Girdiler!$B$14*2_Girdiler!$B$15*2_Girdiler!$B$16</f>
        <v>3.53710184235395</v>
      </c>
      <c r="G9014" s="16" t="n">
        <f aca="false">MIN(MATCH(F9014,2_Girdiler!$B$20:$I$20,1),7)</f>
        <v>1</v>
      </c>
      <c r="H9014" s="16" t="n">
        <f aca="false">IF(F9014&gt;=40,2_Girdiler!$I$21+(F9014-40)*(2_Girdiler!$I$21-2_Girdiler!$H$21)/(2_Girdiler!$I$20-2_Girdiler!$H$20),INDEX(2_Girdiler!$B$21:$I$21,G9014)+(F9014-INDEX(2_Girdiler!$B$20:$I$20,G9014))*(INDEX(2_Girdiler!$B$21:$I$21,G9014+1)-INDEX(2_Girdiler!$B$21:$I$21,G9014))/(INDEX(2_Girdiler!$B$20:$I$20,G9014+1)-INDEX(2_Girdiler!$B$20:$I$20,G9014)))</f>
        <v>7.78162405317868</v>
      </c>
      <c r="I9014" s="16" t="n">
        <f aca="false">H9014/2_Girdiler!$B$17</f>
        <v>3.11763784181838</v>
      </c>
      <c r="J9014" s="16" t="n">
        <f aca="false">D9014+I9014</f>
        <v>12.2807577966261</v>
      </c>
    </row>
    <row r="9015" customFormat="false" ht="15" hidden="false" customHeight="false" outlineLevel="0" collapsed="false">
      <c r="A9015" s="0" t="n">
        <v>9003</v>
      </c>
      <c r="B9015" s="7" t="n">
        <v>0.312357</v>
      </c>
      <c r="C9015" s="7" t="n">
        <v>0.811822</v>
      </c>
      <c r="D9015" s="16" t="n">
        <f aca="false">LOGINV(B9015,$B$7,$C$7)</f>
        <v>10.3101707270722</v>
      </c>
      <c r="E9015" s="16" t="n">
        <f aca="false">LOGINV(C9015,$B$8,$C$8)</f>
        <v>193.302824721001</v>
      </c>
      <c r="F9015" s="16" t="n">
        <f aca="false">$B$5/100*E9015*2_Girdiler!$B$14*2_Girdiler!$B$15*2_Girdiler!$B$16</f>
        <v>4.86349906998039</v>
      </c>
      <c r="G9015" s="16" t="n">
        <f aca="false">MIN(MATCH(F9015,2_Girdiler!$B$20:$I$20,1),7)</f>
        <v>1</v>
      </c>
      <c r="H9015" s="16" t="n">
        <f aca="false">IF(F9015&gt;=40,2_Girdiler!$I$21+(F9015-40)*(2_Girdiler!$I$21-2_Girdiler!$H$21)/(2_Girdiler!$I$20-2_Girdiler!$H$20),INDEX(2_Girdiler!$B$21:$I$21,G9015)+(F9015-INDEX(2_Girdiler!$B$20:$I$20,G9015))*(INDEX(2_Girdiler!$B$21:$I$21,G9015+1)-INDEX(2_Girdiler!$B$21:$I$21,G9015))/(INDEX(2_Girdiler!$B$20:$I$20,G9015+1)-INDEX(2_Girdiler!$B$20:$I$20,G9015)))</f>
        <v>10.6996979539569</v>
      </c>
      <c r="I9015" s="16" t="n">
        <f aca="false">H9015/2_Girdiler!$B$17</f>
        <v>4.28673796232246</v>
      </c>
      <c r="J9015" s="16" t="n">
        <f aca="false">D9015+I9015</f>
        <v>14.5969086893947</v>
      </c>
    </row>
    <row r="9016" customFormat="false" ht="15" hidden="false" customHeight="false" outlineLevel="0" collapsed="false">
      <c r="A9016" s="0" t="n">
        <v>9004</v>
      </c>
      <c r="B9016" s="7" t="n">
        <v>0.743974</v>
      </c>
      <c r="C9016" s="7" t="n">
        <v>0.442165</v>
      </c>
      <c r="D9016" s="16" t="n">
        <f aca="false">LOGINV(B9016,$B$7,$C$7)</f>
        <v>19.5164365772541</v>
      </c>
      <c r="E9016" s="16" t="n">
        <f aca="false">LOGINV(C9016,$B$8,$C$8)</f>
        <v>99.4167081464948</v>
      </c>
      <c r="F9016" s="16" t="n">
        <f aca="false">$B$5/100*E9016*2_Girdiler!$B$14*2_Girdiler!$B$15*2_Girdiler!$B$16</f>
        <v>2.50132437696581</v>
      </c>
      <c r="G9016" s="16" t="n">
        <f aca="false">MIN(MATCH(F9016,2_Girdiler!$B$20:$I$20,1),7)</f>
        <v>1</v>
      </c>
      <c r="H9016" s="16" t="n">
        <f aca="false">IF(F9016&gt;=40,2_Girdiler!$I$21+(F9016-40)*(2_Girdiler!$I$21-2_Girdiler!$H$21)/(2_Girdiler!$I$20-2_Girdiler!$H$20),INDEX(2_Girdiler!$B$21:$I$21,G9016)+(F9016-INDEX(2_Girdiler!$B$20:$I$20,G9016))*(INDEX(2_Girdiler!$B$21:$I$21,G9016+1)-INDEX(2_Girdiler!$B$21:$I$21,G9016))/(INDEX(2_Girdiler!$B$20:$I$20,G9016+1)-INDEX(2_Girdiler!$B$20:$I$20,G9016)))</f>
        <v>5.50291362932478</v>
      </c>
      <c r="I9016" s="16" t="n">
        <f aca="false">H9016/2_Girdiler!$B$17</f>
        <v>2.20469296046666</v>
      </c>
      <c r="J9016" s="16" t="n">
        <f aca="false">D9016+I9016</f>
        <v>21.7211295377208</v>
      </c>
    </row>
    <row r="9017" customFormat="false" ht="15" hidden="false" customHeight="false" outlineLevel="0" collapsed="false">
      <c r="A9017" s="0" t="n">
        <v>9005</v>
      </c>
      <c r="B9017" s="7" t="n">
        <v>0.023922</v>
      </c>
      <c r="C9017" s="7" t="n">
        <v>0.470533</v>
      </c>
      <c r="D9017" s="16" t="n">
        <f aca="false">LOGINV(B9017,$B$7,$C$7)</f>
        <v>4.49445293814199</v>
      </c>
      <c r="E9017" s="16" t="n">
        <f aca="false">LOGINV(C9017,$B$8,$C$8)</f>
        <v>104.116160384406</v>
      </c>
      <c r="F9017" s="16" t="n">
        <f aca="false">$B$5/100*E9017*2_Girdiler!$B$14*2_Girdiler!$B$15*2_Girdiler!$B$16</f>
        <v>2.61956259527165</v>
      </c>
      <c r="G9017" s="16" t="n">
        <f aca="false">MIN(MATCH(F9017,2_Girdiler!$B$20:$I$20,1),7)</f>
        <v>1</v>
      </c>
      <c r="H9017" s="16" t="n">
        <f aca="false">IF(F9017&gt;=40,2_Girdiler!$I$21+(F9017-40)*(2_Girdiler!$I$21-2_Girdiler!$H$21)/(2_Girdiler!$I$20-2_Girdiler!$H$20),INDEX(2_Girdiler!$B$21:$I$21,G9017)+(F9017-INDEX(2_Girdiler!$B$20:$I$20,G9017))*(INDEX(2_Girdiler!$B$21:$I$21,G9017+1)-INDEX(2_Girdiler!$B$21:$I$21,G9017))/(INDEX(2_Girdiler!$B$20:$I$20,G9017+1)-INDEX(2_Girdiler!$B$20:$I$20,G9017)))</f>
        <v>5.76303770959762</v>
      </c>
      <c r="I9017" s="16" t="n">
        <f aca="false">H9017/2_Girdiler!$B$17</f>
        <v>2.3089093387811</v>
      </c>
      <c r="J9017" s="16" t="n">
        <f aca="false">D9017+I9017</f>
        <v>6.80336227692309</v>
      </c>
    </row>
    <row r="9018" customFormat="false" ht="15" hidden="false" customHeight="false" outlineLevel="0" collapsed="false">
      <c r="A9018" s="0" t="n">
        <v>9006</v>
      </c>
      <c r="B9018" s="7" t="n">
        <v>0.410003</v>
      </c>
      <c r="C9018" s="7" t="n">
        <v>0.563632</v>
      </c>
      <c r="D9018" s="16" t="n">
        <f aca="false">LOGINV(B9018,$B$7,$C$7)</f>
        <v>11.9289799739752</v>
      </c>
      <c r="E9018" s="16" t="n">
        <f aca="false">LOGINV(C9018,$B$8,$C$8)</f>
        <v>121.101369956571</v>
      </c>
      <c r="F9018" s="16" t="n">
        <f aca="false">$B$5/100*E9018*2_Girdiler!$B$14*2_Girdiler!$B$15*2_Girdiler!$B$16</f>
        <v>3.04691046810733</v>
      </c>
      <c r="G9018" s="16" t="n">
        <f aca="false">MIN(MATCH(F9018,2_Girdiler!$B$20:$I$20,1),7)</f>
        <v>1</v>
      </c>
      <c r="H9018" s="16" t="n">
        <f aca="false">IF(F9018&gt;=40,2_Girdiler!$I$21+(F9018-40)*(2_Girdiler!$I$21-2_Girdiler!$H$21)/(2_Girdiler!$I$20-2_Girdiler!$H$20),INDEX(2_Girdiler!$B$21:$I$21,G9018)+(F9018-INDEX(2_Girdiler!$B$20:$I$20,G9018))*(INDEX(2_Girdiler!$B$21:$I$21,G9018+1)-INDEX(2_Girdiler!$B$21:$I$21,G9018))/(INDEX(2_Girdiler!$B$20:$I$20,G9018+1)-INDEX(2_Girdiler!$B$20:$I$20,G9018)))</f>
        <v>6.70320302983614</v>
      </c>
      <c r="I9018" s="16" t="n">
        <f aca="false">H9018/2_Girdiler!$B$17</f>
        <v>2.68557813695358</v>
      </c>
      <c r="J9018" s="16" t="n">
        <f aca="false">D9018+I9018</f>
        <v>14.6145581109287</v>
      </c>
    </row>
    <row r="9019" customFormat="false" ht="15" hidden="false" customHeight="false" outlineLevel="0" collapsed="false">
      <c r="A9019" s="0" t="n">
        <v>9007</v>
      </c>
      <c r="B9019" s="7" t="n">
        <v>0.524495</v>
      </c>
      <c r="C9019" s="7" t="n">
        <v>0.200316</v>
      </c>
      <c r="D9019" s="16" t="n">
        <f aca="false">LOGINV(B9019,$B$7,$C$7)</f>
        <v>14.0138456245365</v>
      </c>
      <c r="E9019" s="16" t="n">
        <f aca="false">LOGINV(C9019,$B$8,$C$8)</f>
        <v>63.4778381360382</v>
      </c>
      <c r="F9019" s="16" t="n">
        <f aca="false">$B$5/100*E9019*2_Girdiler!$B$14*2_Girdiler!$B$15*2_Girdiler!$B$16</f>
        <v>1.59710240750272</v>
      </c>
      <c r="G9019" s="16" t="n">
        <f aca="false">MIN(MATCH(F9019,2_Girdiler!$B$20:$I$20,1),7)</f>
        <v>1</v>
      </c>
      <c r="H9019" s="16" t="n">
        <f aca="false">IF(F9019&gt;=40,2_Girdiler!$I$21+(F9019-40)*(2_Girdiler!$I$21-2_Girdiler!$H$21)/(2_Girdiler!$I$20-2_Girdiler!$H$20),INDEX(2_Girdiler!$B$21:$I$21,G9019)+(F9019-INDEX(2_Girdiler!$B$20:$I$20,G9019))*(INDEX(2_Girdiler!$B$21:$I$21,G9019+1)-INDEX(2_Girdiler!$B$21:$I$21,G9019))/(INDEX(2_Girdiler!$B$20:$I$20,G9019+1)-INDEX(2_Girdiler!$B$20:$I$20,G9019)))</f>
        <v>3.51362529650599</v>
      </c>
      <c r="I9019" s="16" t="n">
        <f aca="false">H9019/2_Girdiler!$B$17</f>
        <v>1.40770244251041</v>
      </c>
      <c r="J9019" s="16" t="n">
        <f aca="false">D9019+I9019</f>
        <v>15.4215480670469</v>
      </c>
    </row>
    <row r="9020" customFormat="false" ht="15" hidden="false" customHeight="false" outlineLevel="0" collapsed="false">
      <c r="A9020" s="0" t="n">
        <v>9008</v>
      </c>
      <c r="B9020" s="7" t="n">
        <v>0.104679</v>
      </c>
      <c r="C9020" s="7" t="n">
        <v>0.196604</v>
      </c>
      <c r="D9020" s="16" t="n">
        <f aca="false">LOGINV(B9020,$B$7,$C$7)</f>
        <v>6.72665195287118</v>
      </c>
      <c r="E9020" s="16" t="n">
        <f aca="false">LOGINV(C9020,$B$8,$C$8)</f>
        <v>62.9343485869426</v>
      </c>
      <c r="F9020" s="16" t="n">
        <f aca="false">$B$5/100*E9020*2_Girdiler!$B$14*2_Girdiler!$B$15*2_Girdiler!$B$16</f>
        <v>1.58342821044748</v>
      </c>
      <c r="G9020" s="16" t="n">
        <f aca="false">MIN(MATCH(F9020,2_Girdiler!$B$20:$I$20,1),7)</f>
        <v>1</v>
      </c>
      <c r="H9020" s="16" t="n">
        <f aca="false">IF(F9020&gt;=40,2_Girdiler!$I$21+(F9020-40)*(2_Girdiler!$I$21-2_Girdiler!$H$21)/(2_Girdiler!$I$20-2_Girdiler!$H$20),INDEX(2_Girdiler!$B$21:$I$21,G9020)+(F9020-INDEX(2_Girdiler!$B$20:$I$20,G9020))*(INDEX(2_Girdiler!$B$21:$I$21,G9020+1)-INDEX(2_Girdiler!$B$21:$I$21,G9020))/(INDEX(2_Girdiler!$B$20:$I$20,G9020+1)-INDEX(2_Girdiler!$B$20:$I$20,G9020)))</f>
        <v>3.48354206298445</v>
      </c>
      <c r="I9020" s="16" t="n">
        <f aca="false">H9020/2_Girdiler!$B$17</f>
        <v>1.39564986497774</v>
      </c>
      <c r="J9020" s="16" t="n">
        <f aca="false">D9020+I9020</f>
        <v>8.12230181784893</v>
      </c>
    </row>
    <row r="9021" customFormat="false" ht="15" hidden="false" customHeight="false" outlineLevel="0" collapsed="false">
      <c r="A9021" s="0" t="n">
        <v>9009</v>
      </c>
      <c r="B9021" s="7" t="n">
        <v>0.80387</v>
      </c>
      <c r="C9021" s="7" t="n">
        <v>0.626932</v>
      </c>
      <c r="D9021" s="16" t="n">
        <f aca="false">LOGINV(B9021,$B$7,$C$7)</f>
        <v>21.8165795276236</v>
      </c>
      <c r="E9021" s="16" t="n">
        <f aca="false">LOGINV(C9021,$B$8,$C$8)</f>
        <v>134.585851787315</v>
      </c>
      <c r="F9021" s="16" t="n">
        <f aca="false">$B$5/100*E9021*2_Girdiler!$B$14*2_Girdiler!$B$15*2_Girdiler!$B$16</f>
        <v>3.38618003096885</v>
      </c>
      <c r="G9021" s="16" t="n">
        <f aca="false">MIN(MATCH(F9021,2_Girdiler!$B$20:$I$20,1),7)</f>
        <v>1</v>
      </c>
      <c r="H9021" s="16" t="n">
        <f aca="false">IF(F9021&gt;=40,2_Girdiler!$I$21+(F9021-40)*(2_Girdiler!$I$21-2_Girdiler!$H$21)/(2_Girdiler!$I$20-2_Girdiler!$H$20),INDEX(2_Girdiler!$B$21:$I$21,G9021)+(F9021-INDEX(2_Girdiler!$B$20:$I$20,G9021))*(INDEX(2_Girdiler!$B$21:$I$21,G9021+1)-INDEX(2_Girdiler!$B$21:$I$21,G9021))/(INDEX(2_Girdiler!$B$20:$I$20,G9021+1)-INDEX(2_Girdiler!$B$20:$I$20,G9021)))</f>
        <v>7.44959606813147</v>
      </c>
      <c r="I9021" s="16" t="n">
        <f aca="false">H9021/2_Girdiler!$B$17</f>
        <v>2.98461380934754</v>
      </c>
      <c r="J9021" s="16" t="n">
        <f aca="false">D9021+I9021</f>
        <v>24.8011933369712</v>
      </c>
    </row>
    <row r="9022" customFormat="false" ht="15" hidden="false" customHeight="false" outlineLevel="0" collapsed="false">
      <c r="A9022" s="0" t="n">
        <v>9010</v>
      </c>
      <c r="B9022" s="7" t="n">
        <v>0.510094</v>
      </c>
      <c r="C9022" s="7" t="n">
        <v>0.576538</v>
      </c>
      <c r="D9022" s="16" t="n">
        <f aca="false">LOGINV(B9022,$B$7,$C$7)</f>
        <v>13.7344158336667</v>
      </c>
      <c r="E9022" s="16" t="n">
        <f aca="false">LOGINV(C9022,$B$8,$C$8)</f>
        <v>123.697541357107</v>
      </c>
      <c r="F9022" s="16" t="n">
        <f aca="false">$B$5/100*E9022*2_Girdiler!$B$14*2_Girdiler!$B$15*2_Girdiler!$B$16</f>
        <v>3.11223014054481</v>
      </c>
      <c r="G9022" s="16" t="n">
        <f aca="false">MIN(MATCH(F9022,2_Girdiler!$B$20:$I$20,1),7)</f>
        <v>1</v>
      </c>
      <c r="H9022" s="16" t="n">
        <f aca="false">IF(F9022&gt;=40,2_Girdiler!$I$21+(F9022-40)*(2_Girdiler!$I$21-2_Girdiler!$H$21)/(2_Girdiler!$I$20-2_Girdiler!$H$20),INDEX(2_Girdiler!$B$21:$I$21,G9022)+(F9022-INDEX(2_Girdiler!$B$20:$I$20,G9022))*(INDEX(2_Girdiler!$B$21:$I$21,G9022+1)-INDEX(2_Girdiler!$B$21:$I$21,G9022))/(INDEX(2_Girdiler!$B$20:$I$20,G9022+1)-INDEX(2_Girdiler!$B$20:$I$20,G9022)))</f>
        <v>6.84690630919858</v>
      </c>
      <c r="I9022" s="16" t="n">
        <f aca="false">H9022/2_Girdiler!$B$17</f>
        <v>2.74315156618533</v>
      </c>
      <c r="J9022" s="16" t="n">
        <f aca="false">D9022+I9022</f>
        <v>16.4775673998521</v>
      </c>
    </row>
    <row r="9023" customFormat="false" ht="15" hidden="false" customHeight="false" outlineLevel="0" collapsed="false">
      <c r="A9023" s="0" t="n">
        <v>9011</v>
      </c>
      <c r="B9023" s="7" t="n">
        <v>0.161848</v>
      </c>
      <c r="C9023" s="7" t="n">
        <v>0.656536</v>
      </c>
      <c r="D9023" s="16" t="n">
        <f aca="false">LOGINV(B9023,$B$7,$C$7)</f>
        <v>7.81235823744373</v>
      </c>
      <c r="E9023" s="16" t="n">
        <f aca="false">LOGINV(C9023,$B$8,$C$8)</f>
        <v>141.653413519912</v>
      </c>
      <c r="F9023" s="16" t="n">
        <f aca="false">$B$5/100*E9023*2_Girdiler!$B$14*2_Girdiler!$B$15*2_Girdiler!$B$16</f>
        <v>3.56399988416099</v>
      </c>
      <c r="G9023" s="16" t="n">
        <f aca="false">MIN(MATCH(F9023,2_Girdiler!$B$20:$I$20,1),7)</f>
        <v>1</v>
      </c>
      <c r="H9023" s="16" t="n">
        <f aca="false">IF(F9023&gt;=40,2_Girdiler!$I$21+(F9023-40)*(2_Girdiler!$I$21-2_Girdiler!$H$21)/(2_Girdiler!$I$20-2_Girdiler!$H$20),INDEX(2_Girdiler!$B$21:$I$21,G9023)+(F9023-INDEX(2_Girdiler!$B$20:$I$20,G9023))*(INDEX(2_Girdiler!$B$21:$I$21,G9023+1)-INDEX(2_Girdiler!$B$21:$I$21,G9023))/(INDEX(2_Girdiler!$B$20:$I$20,G9023+1)-INDEX(2_Girdiler!$B$20:$I$20,G9023)))</f>
        <v>7.84079974515419</v>
      </c>
      <c r="I9023" s="16" t="n">
        <f aca="false">H9023/2_Girdiler!$B$17</f>
        <v>3.14134605174447</v>
      </c>
      <c r="J9023" s="16" t="n">
        <f aca="false">D9023+I9023</f>
        <v>10.9537042891882</v>
      </c>
    </row>
    <row r="9024" customFormat="false" ht="15" hidden="false" customHeight="false" outlineLevel="0" collapsed="false">
      <c r="A9024" s="0" t="n">
        <v>9012</v>
      </c>
      <c r="B9024" s="7" t="n">
        <v>0.399994</v>
      </c>
      <c r="C9024" s="7" t="n">
        <v>0.085807</v>
      </c>
      <c r="D9024" s="16" t="n">
        <f aca="false">LOGINV(B9024,$B$7,$C$7)</f>
        <v>11.7584915904813</v>
      </c>
      <c r="E9024" s="16" t="n">
        <f aca="false">LOGINV(C9024,$B$8,$C$8)</f>
        <v>45.1869046746727</v>
      </c>
      <c r="F9024" s="16" t="n">
        <f aca="false">$B$5/100*E9024*2_Girdiler!$B$14*2_Girdiler!$B$15*2_Girdiler!$B$16</f>
        <v>1.13690252161477</v>
      </c>
      <c r="G9024" s="16" t="n">
        <f aca="false">MIN(MATCH(F9024,2_Girdiler!$B$20:$I$20,1),7)</f>
        <v>1</v>
      </c>
      <c r="H9024" s="16" t="n">
        <f aca="false">IF(F9024&gt;=40,2_Girdiler!$I$21+(F9024-40)*(2_Girdiler!$I$21-2_Girdiler!$H$21)/(2_Girdiler!$I$20-2_Girdiler!$H$20),INDEX(2_Girdiler!$B$21:$I$21,G9024)+(F9024-INDEX(2_Girdiler!$B$20:$I$20,G9024))*(INDEX(2_Girdiler!$B$21:$I$21,G9024+1)-INDEX(2_Girdiler!$B$21:$I$21,G9024))/(INDEX(2_Girdiler!$B$20:$I$20,G9024+1)-INDEX(2_Girdiler!$B$20:$I$20,G9024)))</f>
        <v>2.50118554755248</v>
      </c>
      <c r="I9024" s="16" t="n">
        <f aca="false">H9024/2_Girdiler!$B$17</f>
        <v>1.00207754308994</v>
      </c>
      <c r="J9024" s="16" t="n">
        <f aca="false">D9024+I9024</f>
        <v>12.7605691335712</v>
      </c>
    </row>
    <row r="9025" customFormat="false" ht="15" hidden="false" customHeight="false" outlineLevel="0" collapsed="false">
      <c r="A9025" s="0" t="n">
        <v>9013</v>
      </c>
      <c r="B9025" s="7" t="n">
        <v>0.551159</v>
      </c>
      <c r="C9025" s="7" t="n">
        <v>0.135079</v>
      </c>
      <c r="D9025" s="16" t="n">
        <f aca="false">LOGINV(B9025,$B$7,$C$7)</f>
        <v>14.5483287134856</v>
      </c>
      <c r="E9025" s="16" t="n">
        <f aca="false">LOGINV(C9025,$B$8,$C$8)</f>
        <v>53.5939959544197</v>
      </c>
      <c r="F9025" s="16" t="n">
        <f aca="false">$B$5/100*E9025*2_Girdiler!$B$14*2_Girdiler!$B$15*2_Girdiler!$B$16</f>
        <v>1.3484249382132</v>
      </c>
      <c r="G9025" s="16" t="n">
        <f aca="false">MIN(MATCH(F9025,2_Girdiler!$B$20:$I$20,1),7)</f>
        <v>1</v>
      </c>
      <c r="H9025" s="16" t="n">
        <f aca="false">IF(F9025&gt;=40,2_Girdiler!$I$21+(F9025-40)*(2_Girdiler!$I$21-2_Girdiler!$H$21)/(2_Girdiler!$I$20-2_Girdiler!$H$20),INDEX(2_Girdiler!$B$21:$I$21,G9025)+(F9025-INDEX(2_Girdiler!$B$20:$I$20,G9025))*(INDEX(2_Girdiler!$B$21:$I$21,G9025+1)-INDEX(2_Girdiler!$B$21:$I$21,G9025))/(INDEX(2_Girdiler!$B$20:$I$20,G9025+1)-INDEX(2_Girdiler!$B$20:$I$20,G9025)))</f>
        <v>2.96653486406904</v>
      </c>
      <c r="I9025" s="16" t="n">
        <f aca="false">H9025/2_Girdiler!$B$17</f>
        <v>1.18851557054048</v>
      </c>
      <c r="J9025" s="16" t="n">
        <f aca="false">D9025+I9025</f>
        <v>15.7368442840261</v>
      </c>
    </row>
    <row r="9026" customFormat="false" ht="15" hidden="false" customHeight="false" outlineLevel="0" collapsed="false">
      <c r="A9026" s="0" t="n">
        <v>9014</v>
      </c>
      <c r="B9026" s="7" t="n">
        <v>0.01312</v>
      </c>
      <c r="C9026" s="7" t="n">
        <v>0.35951</v>
      </c>
      <c r="D9026" s="16" t="n">
        <f aca="false">LOGINV(B9026,$B$7,$C$7)</f>
        <v>3.92316907333614</v>
      </c>
      <c r="E9026" s="16" t="n">
        <f aca="false">LOGINV(C9026,$B$8,$C$8)</f>
        <v>86.5738925800536</v>
      </c>
      <c r="F9026" s="16" t="n">
        <f aca="false">$B$5/100*E9026*2_Girdiler!$B$14*2_Girdiler!$B$15*2_Girdiler!$B$16</f>
        <v>2.17819913731415</v>
      </c>
      <c r="G9026" s="16" t="n">
        <f aca="false">MIN(MATCH(F9026,2_Girdiler!$B$20:$I$20,1),7)</f>
        <v>1</v>
      </c>
      <c r="H9026" s="16" t="n">
        <f aca="false">IF(F9026&gt;=40,2_Girdiler!$I$21+(F9026-40)*(2_Girdiler!$I$21-2_Girdiler!$H$21)/(2_Girdiler!$I$20-2_Girdiler!$H$20),INDEX(2_Girdiler!$B$21:$I$21,G9026)+(F9026-INDEX(2_Girdiler!$B$20:$I$20,G9026))*(INDEX(2_Girdiler!$B$21:$I$21,G9026+1)-INDEX(2_Girdiler!$B$21:$I$21,G9026))/(INDEX(2_Girdiler!$B$20:$I$20,G9026+1)-INDEX(2_Girdiler!$B$20:$I$20,G9026)))</f>
        <v>4.79203810209113</v>
      </c>
      <c r="I9026" s="16" t="n">
        <f aca="false">H9026/2_Girdiler!$B$17</f>
        <v>1.91988706013266</v>
      </c>
      <c r="J9026" s="16" t="n">
        <f aca="false">D9026+I9026</f>
        <v>5.84305613346881</v>
      </c>
    </row>
    <row r="9027" customFormat="false" ht="15" hidden="false" customHeight="false" outlineLevel="0" collapsed="false">
      <c r="A9027" s="0" t="n">
        <v>9015</v>
      </c>
      <c r="B9027" s="7" t="n">
        <v>0.403114</v>
      </c>
      <c r="C9027" s="7" t="n">
        <v>0.177833</v>
      </c>
      <c r="D9027" s="16" t="n">
        <f aca="false">LOGINV(B9027,$B$7,$C$7)</f>
        <v>11.8114872121138</v>
      </c>
      <c r="E9027" s="16" t="n">
        <f aca="false">LOGINV(C9027,$B$8,$C$8)</f>
        <v>60.160129815145</v>
      </c>
      <c r="F9027" s="16" t="n">
        <f aca="false">$B$5/100*E9027*2_Girdiler!$B$14*2_Girdiler!$B$15*2_Girdiler!$B$16</f>
        <v>1.51362886614905</v>
      </c>
      <c r="G9027" s="16" t="n">
        <f aca="false">MIN(MATCH(F9027,2_Girdiler!$B$20:$I$20,1),7)</f>
        <v>1</v>
      </c>
      <c r="H9027" s="16" t="n">
        <f aca="false">IF(F9027&gt;=40,2_Girdiler!$I$21+(F9027-40)*(2_Girdiler!$I$21-2_Girdiler!$H$21)/(2_Girdiler!$I$20-2_Girdiler!$H$20),INDEX(2_Girdiler!$B$21:$I$21,G9027)+(F9027-INDEX(2_Girdiler!$B$20:$I$20,G9027))*(INDEX(2_Girdiler!$B$21:$I$21,G9027+1)-INDEX(2_Girdiler!$B$21:$I$21,G9027))/(INDEX(2_Girdiler!$B$20:$I$20,G9027+1)-INDEX(2_Girdiler!$B$20:$I$20,G9027)))</f>
        <v>3.32998350552791</v>
      </c>
      <c r="I9027" s="16" t="n">
        <f aca="false">H9027/2_Girdiler!$B$17</f>
        <v>1.3341280070224</v>
      </c>
      <c r="J9027" s="16" t="n">
        <f aca="false">D9027+I9027</f>
        <v>13.1456152191362</v>
      </c>
    </row>
    <row r="9028" customFormat="false" ht="15" hidden="false" customHeight="false" outlineLevel="0" collapsed="false">
      <c r="A9028" s="0" t="n">
        <v>9016</v>
      </c>
      <c r="B9028" s="7" t="n">
        <v>0.884957</v>
      </c>
      <c r="C9028" s="7" t="n">
        <v>0.628179</v>
      </c>
      <c r="D9028" s="16" t="n">
        <f aca="false">LOGINV(B9028,$B$7,$C$7)</f>
        <v>26.4367889691387</v>
      </c>
      <c r="E9028" s="16" t="n">
        <f aca="false">LOGINV(C9028,$B$8,$C$8)</f>
        <v>134.872470793643</v>
      </c>
      <c r="F9028" s="16" t="n">
        <f aca="false">$B$5/100*E9028*2_Girdiler!$B$14*2_Girdiler!$B$15*2_Girdiler!$B$16</f>
        <v>3.39339136516805</v>
      </c>
      <c r="G9028" s="16" t="n">
        <f aca="false">MIN(MATCH(F9028,2_Girdiler!$B$20:$I$20,1),7)</f>
        <v>1</v>
      </c>
      <c r="H9028" s="16" t="n">
        <f aca="false">IF(F9028&gt;=40,2_Girdiler!$I$21+(F9028-40)*(2_Girdiler!$I$21-2_Girdiler!$H$21)/(2_Girdiler!$I$20-2_Girdiler!$H$20),INDEX(2_Girdiler!$B$21:$I$21,G9028)+(F9028-INDEX(2_Girdiler!$B$20:$I$20,G9028))*(INDEX(2_Girdiler!$B$21:$I$21,G9028+1)-INDEX(2_Girdiler!$B$21:$I$21,G9028))/(INDEX(2_Girdiler!$B$20:$I$20,G9028+1)-INDEX(2_Girdiler!$B$20:$I$20,G9028)))</f>
        <v>7.46546100336971</v>
      </c>
      <c r="I9028" s="16" t="n">
        <f aca="false">H9028/2_Girdiler!$B$17</f>
        <v>2.99096995327312</v>
      </c>
      <c r="J9028" s="16" t="n">
        <f aca="false">D9028+I9028</f>
        <v>29.4277589224118</v>
      </c>
    </row>
    <row r="9029" customFormat="false" ht="15" hidden="false" customHeight="false" outlineLevel="0" collapsed="false">
      <c r="A9029" s="0" t="n">
        <v>9017</v>
      </c>
      <c r="B9029" s="7" t="n">
        <v>0.223877</v>
      </c>
      <c r="C9029" s="7" t="n">
        <v>0.728552</v>
      </c>
      <c r="D9029" s="16" t="n">
        <f aca="false">LOGINV(B9029,$B$7,$C$7)</f>
        <v>8.86970519286629</v>
      </c>
      <c r="E9029" s="16" t="n">
        <f aca="false">LOGINV(C9029,$B$8,$C$8)</f>
        <v>161.737846290409</v>
      </c>
      <c r="F9029" s="16" t="n">
        <f aca="false">$B$5/100*E9029*2_Girdiler!$B$14*2_Girdiler!$B$15*2_Girdiler!$B$16</f>
        <v>4.06932421266668</v>
      </c>
      <c r="G9029" s="16" t="n">
        <f aca="false">MIN(MATCH(F9029,2_Girdiler!$B$20:$I$20,1),7)</f>
        <v>1</v>
      </c>
      <c r="H9029" s="16" t="n">
        <f aca="false">IF(F9029&gt;=40,2_Girdiler!$I$21+(F9029-40)*(2_Girdiler!$I$21-2_Girdiler!$H$21)/(2_Girdiler!$I$20-2_Girdiler!$H$20),INDEX(2_Girdiler!$B$21:$I$21,G9029)+(F9029-INDEX(2_Girdiler!$B$20:$I$20,G9029))*(INDEX(2_Girdiler!$B$21:$I$21,G9029+1)-INDEX(2_Girdiler!$B$21:$I$21,G9029))/(INDEX(2_Girdiler!$B$20:$I$20,G9029+1)-INDEX(2_Girdiler!$B$20:$I$20,G9029)))</f>
        <v>8.95251326786669</v>
      </c>
      <c r="I9029" s="16" t="n">
        <f aca="false">H9029/2_Girdiler!$B$17</f>
        <v>3.586744097703</v>
      </c>
      <c r="J9029" s="16" t="n">
        <f aca="false">D9029+I9029</f>
        <v>12.4564492905693</v>
      </c>
    </row>
    <row r="9030" customFormat="false" ht="15" hidden="false" customHeight="false" outlineLevel="0" collapsed="false">
      <c r="A9030" s="0" t="n">
        <v>9018</v>
      </c>
      <c r="B9030" s="7" t="n">
        <v>0.502812</v>
      </c>
      <c r="C9030" s="7" t="n">
        <v>0.98344</v>
      </c>
      <c r="D9030" s="16" t="n">
        <f aca="false">LOGINV(B9030,$B$7,$C$7)</f>
        <v>13.595365243631</v>
      </c>
      <c r="E9030" s="16" t="n">
        <f aca="false">LOGINV(C9030,$B$8,$C$8)</f>
        <v>432.052826520341</v>
      </c>
      <c r="F9030" s="16" t="n">
        <f aca="false">$B$5/100*E9030*2_Girdiler!$B$14*2_Girdiler!$B$15*2_Girdiler!$B$16</f>
        <v>10.8704491152518</v>
      </c>
      <c r="G9030" s="16" t="n">
        <f aca="false">MIN(MATCH(F9030,2_Girdiler!$B$20:$I$20,1),7)</f>
        <v>3</v>
      </c>
      <c r="H9030" s="16" t="n">
        <f aca="false">IF(F9030&gt;=40,2_Girdiler!$I$21+(F9030-40)*(2_Girdiler!$I$21-2_Girdiler!$H$21)/(2_Girdiler!$I$20-2_Girdiler!$H$20),INDEX(2_Girdiler!$B$21:$I$21,G9030)+(F9030-INDEX(2_Girdiler!$B$20:$I$20,G9030))*(INDEX(2_Girdiler!$B$21:$I$21,G9030+1)-INDEX(2_Girdiler!$B$21:$I$21,G9030))/(INDEX(2_Girdiler!$B$20:$I$20,G9030+1)-INDEX(2_Girdiler!$B$20:$I$20,G9030)))</f>
        <v>19.7834042037266</v>
      </c>
      <c r="I9030" s="16" t="n">
        <f aca="false">H9030/2_Girdiler!$B$17</f>
        <v>7.92604335085201</v>
      </c>
      <c r="J9030" s="16" t="n">
        <f aca="false">D9030+I9030</f>
        <v>21.521408594483</v>
      </c>
    </row>
    <row r="9031" customFormat="false" ht="15" hidden="false" customHeight="false" outlineLevel="0" collapsed="false">
      <c r="A9031" s="0" t="n">
        <v>9019</v>
      </c>
      <c r="B9031" s="7" t="n">
        <v>0.140662</v>
      </c>
      <c r="C9031" s="7" t="n">
        <v>0.651842</v>
      </c>
      <c r="D9031" s="16" t="n">
        <f aca="false">LOGINV(B9031,$B$7,$C$7)</f>
        <v>7.42821207695779</v>
      </c>
      <c r="E9031" s="16" t="n">
        <f aca="false">LOGINV(C9031,$B$8,$C$8)</f>
        <v>140.494257177973</v>
      </c>
      <c r="F9031" s="16" t="n">
        <f aca="false">$B$5/100*E9031*2_Girdiler!$B$14*2_Girdiler!$B$15*2_Girdiler!$B$16</f>
        <v>3.53483551059781</v>
      </c>
      <c r="G9031" s="16" t="n">
        <f aca="false">MIN(MATCH(F9031,2_Girdiler!$B$20:$I$20,1),7)</f>
        <v>1</v>
      </c>
      <c r="H9031" s="16" t="n">
        <f aca="false">IF(F9031&gt;=40,2_Girdiler!$I$21+(F9031-40)*(2_Girdiler!$I$21-2_Girdiler!$H$21)/(2_Girdiler!$I$20-2_Girdiler!$H$20),INDEX(2_Girdiler!$B$21:$I$21,G9031)+(F9031-INDEX(2_Girdiler!$B$20:$I$20,G9031))*(INDEX(2_Girdiler!$B$21:$I$21,G9031+1)-INDEX(2_Girdiler!$B$21:$I$21,G9031))/(INDEX(2_Girdiler!$B$20:$I$20,G9031+1)-INDEX(2_Girdiler!$B$20:$I$20,G9031)))</f>
        <v>7.77663812331519</v>
      </c>
      <c r="I9031" s="16" t="n">
        <f aca="false">H9031/2_Girdiler!$B$17</f>
        <v>3.1156402737641</v>
      </c>
      <c r="J9031" s="16" t="n">
        <f aca="false">D9031+I9031</f>
        <v>10.5438523507219</v>
      </c>
    </row>
    <row r="9032" customFormat="false" ht="15" hidden="false" customHeight="false" outlineLevel="0" collapsed="false">
      <c r="A9032" s="0" t="n">
        <v>9020</v>
      </c>
      <c r="B9032" s="7" t="n">
        <v>0.641861</v>
      </c>
      <c r="C9032" s="7" t="n">
        <v>0.69868</v>
      </c>
      <c r="D9032" s="16" t="n">
        <f aca="false">LOGINV(B9032,$B$7,$C$7)</f>
        <v>16.5830341240982</v>
      </c>
      <c r="E9032" s="16" t="n">
        <f aca="false">LOGINV(C9032,$B$8,$C$8)</f>
        <v>152.823158261341</v>
      </c>
      <c r="F9032" s="16" t="n">
        <f aca="false">$B$5/100*E9032*2_Girdiler!$B$14*2_Girdiler!$B$15*2_Girdiler!$B$16</f>
        <v>3.84503066185534</v>
      </c>
      <c r="G9032" s="16" t="n">
        <f aca="false">MIN(MATCH(F9032,2_Girdiler!$B$20:$I$20,1),7)</f>
        <v>1</v>
      </c>
      <c r="H9032" s="16" t="n">
        <f aca="false">IF(F9032&gt;=40,2_Girdiler!$I$21+(F9032-40)*(2_Girdiler!$I$21-2_Girdiler!$H$21)/(2_Girdiler!$I$20-2_Girdiler!$H$20),INDEX(2_Girdiler!$B$21:$I$21,G9032)+(F9032-INDEX(2_Girdiler!$B$20:$I$20,G9032))*(INDEX(2_Girdiler!$B$21:$I$21,G9032+1)-INDEX(2_Girdiler!$B$21:$I$21,G9032))/(INDEX(2_Girdiler!$B$20:$I$20,G9032+1)-INDEX(2_Girdiler!$B$20:$I$20,G9032)))</f>
        <v>8.45906745608174</v>
      </c>
      <c r="I9032" s="16" t="n">
        <f aca="false">H9032/2_Girdiler!$B$17</f>
        <v>3.38904946157121</v>
      </c>
      <c r="J9032" s="16" t="n">
        <f aca="false">D9032+I9032</f>
        <v>19.9720835856694</v>
      </c>
    </row>
    <row r="9033" customFormat="false" ht="15" hidden="false" customHeight="false" outlineLevel="0" collapsed="false">
      <c r="A9033" s="0" t="n">
        <v>9021</v>
      </c>
      <c r="B9033" s="7" t="n">
        <v>0.021037</v>
      </c>
      <c r="C9033" s="7" t="n">
        <v>0.925274</v>
      </c>
      <c r="D9033" s="16" t="n">
        <f aca="false">LOGINV(B9033,$B$7,$C$7)</f>
        <v>4.3610997704829</v>
      </c>
      <c r="E9033" s="16" t="n">
        <f aca="false">LOGINV(C9033,$B$8,$C$8)</f>
        <v>276.911462150896</v>
      </c>
      <c r="F9033" s="16" t="n">
        <f aca="false">$B$5/100*E9033*2_Girdiler!$B$14*2_Girdiler!$B$15*2_Girdiler!$B$16</f>
        <v>6.96709238771654</v>
      </c>
      <c r="G9033" s="16" t="n">
        <f aca="false">MIN(MATCH(F9033,2_Girdiler!$B$20:$I$20,1),7)</f>
        <v>2</v>
      </c>
      <c r="H9033" s="16" t="n">
        <f aca="false">IF(F9033&gt;=40,2_Girdiler!$I$21+(F9033-40)*(2_Girdiler!$I$21-2_Girdiler!$H$21)/(2_Girdiler!$I$20-2_Girdiler!$H$20),INDEX(2_Girdiler!$B$21:$I$21,G9033)+(F9033-INDEX(2_Girdiler!$B$20:$I$20,G9033))*(INDEX(2_Girdiler!$B$21:$I$21,G9033+1)-INDEX(2_Girdiler!$B$21:$I$21,G9033))/(INDEX(2_Girdiler!$B$20:$I$20,G9033+1)-INDEX(2_Girdiler!$B$20:$I$20,G9033)))</f>
        <v>14.1473478203465</v>
      </c>
      <c r="I9033" s="16" t="n">
        <f aca="false">H9033/2_Girdiler!$B$17</f>
        <v>5.66800794084393</v>
      </c>
      <c r="J9033" s="16" t="n">
        <f aca="false">D9033+I9033</f>
        <v>10.0291077113268</v>
      </c>
    </row>
    <row r="9034" customFormat="false" ht="15" hidden="false" customHeight="false" outlineLevel="0" collapsed="false">
      <c r="A9034" s="0" t="n">
        <v>9022</v>
      </c>
      <c r="B9034" s="7" t="n">
        <v>0.418894</v>
      </c>
      <c r="C9034" s="7" t="n">
        <v>0.456114</v>
      </c>
      <c r="D9034" s="16" t="n">
        <f aca="false">LOGINV(B9034,$B$7,$C$7)</f>
        <v>12.0816407593249</v>
      </c>
      <c r="E9034" s="16" t="n">
        <f aca="false">LOGINV(C9034,$B$8,$C$8)</f>
        <v>101.704999351789</v>
      </c>
      <c r="F9034" s="16" t="n">
        <f aca="false">$B$5/100*E9034*2_Girdiler!$B$14*2_Girdiler!$B$15*2_Girdiler!$B$16</f>
        <v>2.55889778369102</v>
      </c>
      <c r="G9034" s="16" t="n">
        <f aca="false">MIN(MATCH(F9034,2_Girdiler!$B$20:$I$20,1),7)</f>
        <v>1</v>
      </c>
      <c r="H9034" s="16" t="n">
        <f aca="false">IF(F9034&gt;=40,2_Girdiler!$I$21+(F9034-40)*(2_Girdiler!$I$21-2_Girdiler!$H$21)/(2_Girdiler!$I$20-2_Girdiler!$H$20),INDEX(2_Girdiler!$B$21:$I$21,G9034)+(F9034-INDEX(2_Girdiler!$B$20:$I$20,G9034))*(INDEX(2_Girdiler!$B$21:$I$21,G9034+1)-INDEX(2_Girdiler!$B$21:$I$21,G9034))/(INDEX(2_Girdiler!$B$20:$I$20,G9034+1)-INDEX(2_Girdiler!$B$20:$I$20,G9034)))</f>
        <v>5.62957512412025</v>
      </c>
      <c r="I9034" s="16" t="n">
        <f aca="false">H9034/2_Girdiler!$B$17</f>
        <v>2.25543875165074</v>
      </c>
      <c r="J9034" s="16" t="n">
        <f aca="false">D9034+I9034</f>
        <v>14.3370795109756</v>
      </c>
    </row>
    <row r="9035" customFormat="false" ht="15" hidden="false" customHeight="false" outlineLevel="0" collapsed="false">
      <c r="A9035" s="0" t="n">
        <v>9023</v>
      </c>
      <c r="B9035" s="7" t="n">
        <v>0.225956</v>
      </c>
      <c r="C9035" s="7" t="n">
        <v>0.93335</v>
      </c>
      <c r="D9035" s="16" t="n">
        <f aca="false">LOGINV(B9035,$B$7,$C$7)</f>
        <v>8.90405060784633</v>
      </c>
      <c r="E9035" s="16" t="n">
        <f aca="false">LOGINV(C9035,$B$8,$C$8)</f>
        <v>287.79926651217</v>
      </c>
      <c r="F9035" s="16" t="n">
        <f aca="false">$B$5/100*E9035*2_Girdiler!$B$14*2_Girdiler!$B$15*2_Girdiler!$B$16</f>
        <v>7.2410295454462</v>
      </c>
      <c r="G9035" s="16" t="n">
        <f aca="false">MIN(MATCH(F9035,2_Girdiler!$B$20:$I$20,1),7)</f>
        <v>2</v>
      </c>
      <c r="H9035" s="16" t="n">
        <f aca="false">IF(F9035&gt;=40,2_Girdiler!$I$21+(F9035-40)*(2_Girdiler!$I$21-2_Girdiler!$H$21)/(2_Girdiler!$I$20-2_Girdiler!$H$20),INDEX(2_Girdiler!$B$21:$I$21,G9035)+(F9035-INDEX(2_Girdiler!$B$20:$I$20,G9035))*(INDEX(2_Girdiler!$B$21:$I$21,G9035+1)-INDEX(2_Girdiler!$B$21:$I$21,G9035))/(INDEX(2_Girdiler!$B$20:$I$20,G9035+1)-INDEX(2_Girdiler!$B$20:$I$20,G9035)))</f>
        <v>14.5856472727139</v>
      </c>
      <c r="I9035" s="16" t="n">
        <f aca="false">H9035/2_Girdiler!$B$17</f>
        <v>5.84360868297833</v>
      </c>
      <c r="J9035" s="16" t="n">
        <f aca="false">D9035+I9035</f>
        <v>14.7476592908247</v>
      </c>
    </row>
    <row r="9036" customFormat="false" ht="15" hidden="false" customHeight="false" outlineLevel="0" collapsed="false">
      <c r="A9036" s="0" t="n">
        <v>9024</v>
      </c>
      <c r="B9036" s="7" t="n">
        <v>0.564363</v>
      </c>
      <c r="C9036" s="7" t="n">
        <v>0.235392</v>
      </c>
      <c r="D9036" s="16" t="n">
        <f aca="false">LOGINV(B9036,$B$7,$C$7)</f>
        <v>14.822130189618</v>
      </c>
      <c r="E9036" s="16" t="n">
        <f aca="false">LOGINV(C9036,$B$8,$C$8)</f>
        <v>68.5588090741685</v>
      </c>
      <c r="F9036" s="16" t="n">
        <f aca="false">$B$5/100*E9036*2_Girdiler!$B$14*2_Girdiler!$B$15*2_Girdiler!$B$16</f>
        <v>1.72493963630608</v>
      </c>
      <c r="G9036" s="16" t="n">
        <f aca="false">MIN(MATCH(F9036,2_Girdiler!$B$20:$I$20,1),7)</f>
        <v>1</v>
      </c>
      <c r="H9036" s="16" t="n">
        <f aca="false">IF(F9036&gt;=40,2_Girdiler!$I$21+(F9036-40)*(2_Girdiler!$I$21-2_Girdiler!$H$21)/(2_Girdiler!$I$20-2_Girdiler!$H$20),INDEX(2_Girdiler!$B$21:$I$21,G9036)+(F9036-INDEX(2_Girdiler!$B$20:$I$20,G9036))*(INDEX(2_Girdiler!$B$21:$I$21,G9036+1)-INDEX(2_Girdiler!$B$21:$I$21,G9036))/(INDEX(2_Girdiler!$B$20:$I$20,G9036+1)-INDEX(2_Girdiler!$B$20:$I$20,G9036)))</f>
        <v>3.79486719987337</v>
      </c>
      <c r="I9036" s="16" t="n">
        <f aca="false">H9036/2_Girdiler!$B$17</f>
        <v>1.52037948712875</v>
      </c>
      <c r="J9036" s="16" t="n">
        <f aca="false">D9036+I9036</f>
        <v>16.3425096767467</v>
      </c>
    </row>
    <row r="9037" customFormat="false" ht="15" hidden="false" customHeight="false" outlineLevel="0" collapsed="false">
      <c r="A9037" s="0" t="n">
        <v>9025</v>
      </c>
      <c r="B9037" s="7" t="n">
        <v>0.161482</v>
      </c>
      <c r="C9037" s="7" t="n">
        <v>0.822832</v>
      </c>
      <c r="D9037" s="16" t="n">
        <f aca="false">LOGINV(B9037,$B$7,$C$7)</f>
        <v>7.80585467864605</v>
      </c>
      <c r="E9037" s="16" t="n">
        <f aca="false">LOGINV(C9037,$B$8,$C$8)</f>
        <v>198.561462816923</v>
      </c>
      <c r="F9037" s="16" t="n">
        <f aca="false">$B$5/100*E9037*2_Girdiler!$B$14*2_Girdiler!$B$15*2_Girdiler!$B$16</f>
        <v>4.99580640447379</v>
      </c>
      <c r="G9037" s="16" t="n">
        <f aca="false">MIN(MATCH(F9037,2_Girdiler!$B$20:$I$20,1),7)</f>
        <v>1</v>
      </c>
      <c r="H9037" s="16" t="n">
        <f aca="false">IF(F9037&gt;=40,2_Girdiler!$I$21+(F9037-40)*(2_Girdiler!$I$21-2_Girdiler!$H$21)/(2_Girdiler!$I$20-2_Girdiler!$H$20),INDEX(2_Girdiler!$B$21:$I$21,G9037)+(F9037-INDEX(2_Girdiler!$B$20:$I$20,G9037))*(INDEX(2_Girdiler!$B$21:$I$21,G9037+1)-INDEX(2_Girdiler!$B$21:$I$21,G9037))/(INDEX(2_Girdiler!$B$20:$I$20,G9037+1)-INDEX(2_Girdiler!$B$20:$I$20,G9037)))</f>
        <v>10.9907740898423</v>
      </c>
      <c r="I9037" s="16" t="n">
        <f aca="false">H9037/2_Girdiler!$B$17</f>
        <v>4.40335500394324</v>
      </c>
      <c r="J9037" s="16" t="n">
        <f aca="false">D9037+I9037</f>
        <v>12.2092096825893</v>
      </c>
    </row>
    <row r="9038" customFormat="false" ht="15" hidden="false" customHeight="false" outlineLevel="0" collapsed="false">
      <c r="A9038" s="0" t="n">
        <v>9026</v>
      </c>
      <c r="B9038" s="7" t="n">
        <v>0.911738</v>
      </c>
      <c r="C9038" s="7" t="n">
        <v>0.228678</v>
      </c>
      <c r="D9038" s="16" t="n">
        <f aca="false">LOGINV(B9038,$B$7,$C$7)</f>
        <v>28.7646099719772</v>
      </c>
      <c r="E9038" s="16" t="n">
        <f aca="false">LOGINV(C9038,$B$8,$C$8)</f>
        <v>67.5919294329662</v>
      </c>
      <c r="F9038" s="16" t="n">
        <f aca="false">$B$5/100*E9038*2_Girdiler!$B$14*2_Girdiler!$B$15*2_Girdiler!$B$16</f>
        <v>1.70061294453343</v>
      </c>
      <c r="G9038" s="16" t="n">
        <f aca="false">MIN(MATCH(F9038,2_Girdiler!$B$20:$I$20,1),7)</f>
        <v>1</v>
      </c>
      <c r="H9038" s="16" t="n">
        <f aca="false">IF(F9038&gt;=40,2_Girdiler!$I$21+(F9038-40)*(2_Girdiler!$I$21-2_Girdiler!$H$21)/(2_Girdiler!$I$20-2_Girdiler!$H$20),INDEX(2_Girdiler!$B$21:$I$21,G9038)+(F9038-INDEX(2_Girdiler!$B$20:$I$20,G9038))*(INDEX(2_Girdiler!$B$21:$I$21,G9038+1)-INDEX(2_Girdiler!$B$21:$I$21,G9038))/(INDEX(2_Girdiler!$B$20:$I$20,G9038+1)-INDEX(2_Girdiler!$B$20:$I$20,G9038)))</f>
        <v>3.74134847797355</v>
      </c>
      <c r="I9038" s="16" t="n">
        <f aca="false">H9038/2_Girdiler!$B$17</f>
        <v>1.49893769149581</v>
      </c>
      <c r="J9038" s="16" t="n">
        <f aca="false">D9038+I9038</f>
        <v>30.263547663473</v>
      </c>
    </row>
    <row r="9039" customFormat="false" ht="15" hidden="false" customHeight="false" outlineLevel="0" collapsed="false">
      <c r="A9039" s="0" t="n">
        <v>9027</v>
      </c>
      <c r="B9039" s="7" t="n">
        <v>0.91636</v>
      </c>
      <c r="C9039" s="7" t="n">
        <v>0.709883</v>
      </c>
      <c r="D9039" s="16" t="n">
        <f aca="false">LOGINV(B9039,$B$7,$C$7)</f>
        <v>29.2408737321463</v>
      </c>
      <c r="E9039" s="16" t="n">
        <f aca="false">LOGINV(C9039,$B$8,$C$8)</f>
        <v>156.056527932731</v>
      </c>
      <c r="F9039" s="16" t="n">
        <f aca="false">$B$5/100*E9039*2_Girdiler!$B$14*2_Girdiler!$B$15*2_Girdiler!$B$16</f>
        <v>3.9263822427875</v>
      </c>
      <c r="G9039" s="16" t="n">
        <f aca="false">MIN(MATCH(F9039,2_Girdiler!$B$20:$I$20,1),7)</f>
        <v>1</v>
      </c>
      <c r="H9039" s="16" t="n">
        <f aca="false">IF(F9039&gt;=40,2_Girdiler!$I$21+(F9039-40)*(2_Girdiler!$I$21-2_Girdiler!$H$21)/(2_Girdiler!$I$20-2_Girdiler!$H$20),INDEX(2_Girdiler!$B$21:$I$21,G9039)+(F9039-INDEX(2_Girdiler!$B$20:$I$20,G9039))*(INDEX(2_Girdiler!$B$21:$I$21,G9039+1)-INDEX(2_Girdiler!$B$21:$I$21,G9039))/(INDEX(2_Girdiler!$B$20:$I$20,G9039+1)-INDEX(2_Girdiler!$B$20:$I$20,G9039)))</f>
        <v>8.6380409341325</v>
      </c>
      <c r="I9039" s="16" t="n">
        <f aca="false">H9039/2_Girdiler!$B$17</f>
        <v>3.46075357938001</v>
      </c>
      <c r="J9039" s="16" t="n">
        <f aca="false">D9039+I9039</f>
        <v>32.7016273115263</v>
      </c>
    </row>
    <row r="9040" customFormat="false" ht="15" hidden="false" customHeight="false" outlineLevel="0" collapsed="false">
      <c r="A9040" s="0" t="n">
        <v>9028</v>
      </c>
      <c r="B9040" s="7" t="n">
        <v>0.15616</v>
      </c>
      <c r="C9040" s="7" t="n">
        <v>0.483522</v>
      </c>
      <c r="D9040" s="16" t="n">
        <f aca="false">LOGINV(B9040,$B$7,$C$7)</f>
        <v>7.71080063038411</v>
      </c>
      <c r="E9040" s="16" t="n">
        <f aca="false">LOGINV(C9040,$B$8,$C$8)</f>
        <v>106.331292981692</v>
      </c>
      <c r="F9040" s="16" t="n">
        <f aca="false">$B$5/100*E9040*2_Girdiler!$B$14*2_Girdiler!$B$15*2_Girdiler!$B$16</f>
        <v>2.67529533141936</v>
      </c>
      <c r="G9040" s="16" t="n">
        <f aca="false">MIN(MATCH(F9040,2_Girdiler!$B$20:$I$20,1),7)</f>
        <v>1</v>
      </c>
      <c r="H9040" s="16" t="n">
        <f aca="false">IF(F9040&gt;=40,2_Girdiler!$I$21+(F9040-40)*(2_Girdiler!$I$21-2_Girdiler!$H$21)/(2_Girdiler!$I$20-2_Girdiler!$H$20),INDEX(2_Girdiler!$B$21:$I$21,G9040)+(F9040-INDEX(2_Girdiler!$B$20:$I$20,G9040))*(INDEX(2_Girdiler!$B$21:$I$21,G9040+1)-INDEX(2_Girdiler!$B$21:$I$21,G9040))/(INDEX(2_Girdiler!$B$20:$I$20,G9040+1)-INDEX(2_Girdiler!$B$20:$I$20,G9040)))</f>
        <v>5.8856497291226</v>
      </c>
      <c r="I9040" s="16" t="n">
        <f aca="false">H9040/2_Girdiler!$B$17</f>
        <v>2.3580327440395</v>
      </c>
      <c r="J9040" s="16" t="n">
        <f aca="false">D9040+I9040</f>
        <v>10.0688333744236</v>
      </c>
    </row>
    <row r="9041" customFormat="false" ht="15" hidden="false" customHeight="false" outlineLevel="0" collapsed="false">
      <c r="A9041" s="0" t="n">
        <v>9029</v>
      </c>
      <c r="B9041" s="7" t="n">
        <v>0.323746</v>
      </c>
      <c r="C9041" s="7" t="n">
        <v>0.488017</v>
      </c>
      <c r="D9041" s="16" t="n">
        <f aca="false">LOGINV(B9041,$B$7,$C$7)</f>
        <v>10.495318950901</v>
      </c>
      <c r="E9041" s="16" t="n">
        <f aca="false">LOGINV(C9041,$B$8,$C$8)</f>
        <v>107.107963771893</v>
      </c>
      <c r="F9041" s="16" t="n">
        <f aca="false">$B$5/100*E9041*2_Girdiler!$B$14*2_Girdiler!$B$15*2_Girdiler!$B$16</f>
        <v>2.69483636850083</v>
      </c>
      <c r="G9041" s="16" t="n">
        <f aca="false">MIN(MATCH(F9041,2_Girdiler!$B$20:$I$20,1),7)</f>
        <v>1</v>
      </c>
      <c r="H9041" s="16" t="n">
        <f aca="false">IF(F9041&gt;=40,2_Girdiler!$I$21+(F9041-40)*(2_Girdiler!$I$21-2_Girdiler!$H$21)/(2_Girdiler!$I$20-2_Girdiler!$H$20),INDEX(2_Girdiler!$B$21:$I$21,G9041)+(F9041-INDEX(2_Girdiler!$B$20:$I$20,G9041))*(INDEX(2_Girdiler!$B$21:$I$21,G9041+1)-INDEX(2_Girdiler!$B$21:$I$21,G9041))/(INDEX(2_Girdiler!$B$20:$I$20,G9041+1)-INDEX(2_Girdiler!$B$20:$I$20,G9041)))</f>
        <v>5.92864001070182</v>
      </c>
      <c r="I9041" s="16" t="n">
        <f aca="false">H9041/2_Girdiler!$B$17</f>
        <v>2.375256414544</v>
      </c>
      <c r="J9041" s="16" t="n">
        <f aca="false">D9041+I9041</f>
        <v>12.870575365445</v>
      </c>
    </row>
    <row r="9042" customFormat="false" ht="15" hidden="false" customHeight="false" outlineLevel="0" collapsed="false">
      <c r="A9042" s="0" t="n">
        <v>9030</v>
      </c>
      <c r="B9042" s="7" t="n">
        <v>0.53352</v>
      </c>
      <c r="C9042" s="7" t="n">
        <v>0.85245</v>
      </c>
      <c r="D9042" s="16" t="n">
        <f aca="false">LOGINV(B9042,$B$7,$C$7)</f>
        <v>14.1921529883395</v>
      </c>
      <c r="E9042" s="16" t="n">
        <f aca="false">LOGINV(C9042,$B$8,$C$8)</f>
        <v>214.662489173365</v>
      </c>
      <c r="F9042" s="16" t="n">
        <f aca="false">$B$5/100*E9042*2_Girdiler!$B$14*2_Girdiler!$B$15*2_Girdiler!$B$16</f>
        <v>5.40090822760187</v>
      </c>
      <c r="G9042" s="16" t="n">
        <f aca="false">MIN(MATCH(F9042,2_Girdiler!$B$20:$I$20,1),7)</f>
        <v>2</v>
      </c>
      <c r="H9042" s="16" t="n">
        <f aca="false">IF(F9042&gt;=40,2_Girdiler!$I$21+(F9042-40)*(2_Girdiler!$I$21-2_Girdiler!$H$21)/(2_Girdiler!$I$20-2_Girdiler!$H$20),INDEX(2_Girdiler!$B$21:$I$21,G9042)+(F9042-INDEX(2_Girdiler!$B$20:$I$20,G9042))*(INDEX(2_Girdiler!$B$21:$I$21,G9042+1)-INDEX(2_Girdiler!$B$21:$I$21,G9042))/(INDEX(2_Girdiler!$B$20:$I$20,G9042+1)-INDEX(2_Girdiler!$B$20:$I$20,G9042)))</f>
        <v>11.641453164163</v>
      </c>
      <c r="I9042" s="16" t="n">
        <f aca="false">H9042/2_Girdiler!$B$17</f>
        <v>4.66404373564223</v>
      </c>
      <c r="J9042" s="16" t="n">
        <f aca="false">D9042+I9042</f>
        <v>18.8561967239817</v>
      </c>
    </row>
    <row r="9043" customFormat="false" ht="15" hidden="false" customHeight="false" outlineLevel="0" collapsed="false">
      <c r="A9043" s="0" t="n">
        <v>9031</v>
      </c>
      <c r="B9043" s="7" t="n">
        <v>0.056783</v>
      </c>
      <c r="C9043" s="7" t="n">
        <v>0.472618</v>
      </c>
      <c r="D9043" s="16" t="n">
        <f aca="false">LOGINV(B9043,$B$7,$C$7)</f>
        <v>5.60572888247595</v>
      </c>
      <c r="E9043" s="16" t="n">
        <f aca="false">LOGINV(C9043,$B$8,$C$8)</f>
        <v>104.468896341622</v>
      </c>
      <c r="F9043" s="16" t="n">
        <f aca="false">$B$5/100*E9043*2_Girdiler!$B$14*2_Girdiler!$B$15*2_Girdiler!$B$16</f>
        <v>2.6284374319552</v>
      </c>
      <c r="G9043" s="16" t="n">
        <f aca="false">MIN(MATCH(F9043,2_Girdiler!$B$20:$I$20,1),7)</f>
        <v>1</v>
      </c>
      <c r="H9043" s="16" t="n">
        <f aca="false">IF(F9043&gt;=40,2_Girdiler!$I$21+(F9043-40)*(2_Girdiler!$I$21-2_Girdiler!$H$21)/(2_Girdiler!$I$20-2_Girdiler!$H$20),INDEX(2_Girdiler!$B$21:$I$21,G9043)+(F9043-INDEX(2_Girdiler!$B$20:$I$20,G9043))*(INDEX(2_Girdiler!$B$21:$I$21,G9043+1)-INDEX(2_Girdiler!$B$21:$I$21,G9043))/(INDEX(2_Girdiler!$B$20:$I$20,G9043+1)-INDEX(2_Girdiler!$B$20:$I$20,G9043)))</f>
        <v>5.78256235030145</v>
      </c>
      <c r="I9043" s="16" t="n">
        <f aca="false">H9043/2_Girdiler!$B$17</f>
        <v>2.31673171085795</v>
      </c>
      <c r="J9043" s="16" t="n">
        <f aca="false">D9043+I9043</f>
        <v>7.9224605933339</v>
      </c>
    </row>
    <row r="9044" customFormat="false" ht="15" hidden="false" customHeight="false" outlineLevel="0" collapsed="false">
      <c r="A9044" s="0" t="n">
        <v>9032</v>
      </c>
      <c r="B9044" s="7" t="n">
        <v>0.945134</v>
      </c>
      <c r="C9044" s="7" t="n">
        <v>0.81546</v>
      </c>
      <c r="D9044" s="16" t="n">
        <f aca="false">LOGINV(B9044,$B$7,$C$7)</f>
        <v>33.026323927008</v>
      </c>
      <c r="E9044" s="16" t="n">
        <f aca="false">LOGINV(C9044,$B$8,$C$8)</f>
        <v>195.003182336271</v>
      </c>
      <c r="F9044" s="16" t="n">
        <f aca="false">$B$5/100*E9044*2_Girdiler!$B$14*2_Girdiler!$B$15*2_Girdiler!$B$16</f>
        <v>4.90628006758058</v>
      </c>
      <c r="G9044" s="16" t="n">
        <f aca="false">MIN(MATCH(F9044,2_Girdiler!$B$20:$I$20,1),7)</f>
        <v>1</v>
      </c>
      <c r="H9044" s="16" t="n">
        <f aca="false">IF(F9044&gt;=40,2_Girdiler!$I$21+(F9044-40)*(2_Girdiler!$I$21-2_Girdiler!$H$21)/(2_Girdiler!$I$20-2_Girdiler!$H$20),INDEX(2_Girdiler!$B$21:$I$21,G9044)+(F9044-INDEX(2_Girdiler!$B$20:$I$20,G9044))*(INDEX(2_Girdiler!$B$21:$I$21,G9044+1)-INDEX(2_Girdiler!$B$21:$I$21,G9044))/(INDEX(2_Girdiler!$B$20:$I$20,G9044+1)-INDEX(2_Girdiler!$B$20:$I$20,G9044)))</f>
        <v>10.7938161486773</v>
      </c>
      <c r="I9044" s="16" t="n">
        <f aca="false">H9044/2_Girdiler!$B$17</f>
        <v>4.32444557238673</v>
      </c>
      <c r="J9044" s="16" t="n">
        <f aca="false">D9044+I9044</f>
        <v>37.3507694993948</v>
      </c>
    </row>
    <row r="9045" customFormat="false" ht="15" hidden="false" customHeight="false" outlineLevel="0" collapsed="false">
      <c r="A9045" s="0" t="n">
        <v>9033</v>
      </c>
      <c r="B9045" s="7" t="n">
        <v>0.924415</v>
      </c>
      <c r="C9045" s="7" t="n">
        <v>0.409664</v>
      </c>
      <c r="D9045" s="16" t="n">
        <f aca="false">LOGINV(B9045,$B$7,$C$7)</f>
        <v>30.1413540448047</v>
      </c>
      <c r="E9045" s="16" t="n">
        <f aca="false">LOGINV(C9045,$B$8,$C$8)</f>
        <v>94.2349220948918</v>
      </c>
      <c r="F9045" s="16" t="n">
        <f aca="false">$B$5/100*E9045*2_Girdiler!$B$14*2_Girdiler!$B$15*2_Girdiler!$B$16</f>
        <v>2.37095063990748</v>
      </c>
      <c r="G9045" s="16" t="n">
        <f aca="false">MIN(MATCH(F9045,2_Girdiler!$B$20:$I$20,1),7)</f>
        <v>1</v>
      </c>
      <c r="H9045" s="16" t="n">
        <f aca="false">IF(F9045&gt;=40,2_Girdiler!$I$21+(F9045-40)*(2_Girdiler!$I$21-2_Girdiler!$H$21)/(2_Girdiler!$I$20-2_Girdiler!$H$20),INDEX(2_Girdiler!$B$21:$I$21,G9045)+(F9045-INDEX(2_Girdiler!$B$20:$I$20,G9045))*(INDEX(2_Girdiler!$B$21:$I$21,G9045+1)-INDEX(2_Girdiler!$B$21:$I$21,G9045))/(INDEX(2_Girdiler!$B$20:$I$20,G9045+1)-INDEX(2_Girdiler!$B$20:$I$20,G9045)))</f>
        <v>5.21609140779645</v>
      </c>
      <c r="I9045" s="16" t="n">
        <f aca="false">H9045/2_Girdiler!$B$17</f>
        <v>2.08978021145691</v>
      </c>
      <c r="J9045" s="16" t="n">
        <f aca="false">D9045+I9045</f>
        <v>32.2311342562616</v>
      </c>
    </row>
    <row r="9046" customFormat="false" ht="15" hidden="false" customHeight="false" outlineLevel="0" collapsed="false">
      <c r="A9046" s="0" t="n">
        <v>9034</v>
      </c>
      <c r="B9046" s="7" t="n">
        <v>0.520001</v>
      </c>
      <c r="C9046" s="7" t="n">
        <v>0.571852</v>
      </c>
      <c r="D9046" s="16" t="n">
        <f aca="false">LOGINV(B9046,$B$7,$C$7)</f>
        <v>13.925991781656</v>
      </c>
      <c r="E9046" s="16" t="n">
        <f aca="false">LOGINV(C9046,$B$8,$C$8)</f>
        <v>122.746769028749</v>
      </c>
      <c r="F9046" s="16" t="n">
        <f aca="false">$B$5/100*E9046*2_Girdiler!$B$14*2_Girdiler!$B$15*2_Girdiler!$B$16</f>
        <v>3.08830870876332</v>
      </c>
      <c r="G9046" s="16" t="n">
        <f aca="false">MIN(MATCH(F9046,2_Girdiler!$B$20:$I$20,1),7)</f>
        <v>1</v>
      </c>
      <c r="H9046" s="16" t="n">
        <f aca="false">IF(F9046&gt;=40,2_Girdiler!$I$21+(F9046-40)*(2_Girdiler!$I$21-2_Girdiler!$H$21)/(2_Girdiler!$I$20-2_Girdiler!$H$20),INDEX(2_Girdiler!$B$21:$I$21,G9046)+(F9046-INDEX(2_Girdiler!$B$20:$I$20,G9046))*(INDEX(2_Girdiler!$B$21:$I$21,G9046+1)-INDEX(2_Girdiler!$B$21:$I$21,G9046))/(INDEX(2_Girdiler!$B$20:$I$20,G9046+1)-INDEX(2_Girdiler!$B$20:$I$20,G9046)))</f>
        <v>6.7942791592793</v>
      </c>
      <c r="I9046" s="16" t="n">
        <f aca="false">H9046/2_Girdiler!$B$17</f>
        <v>2.7220669708651</v>
      </c>
      <c r="J9046" s="16" t="n">
        <f aca="false">D9046+I9046</f>
        <v>16.6480587525211</v>
      </c>
    </row>
    <row r="9047" customFormat="false" ht="15" hidden="false" customHeight="false" outlineLevel="0" collapsed="false">
      <c r="A9047" s="0" t="n">
        <v>9035</v>
      </c>
      <c r="B9047" s="7" t="n">
        <v>0.693616</v>
      </c>
      <c r="C9047" s="7" t="n">
        <v>0.93616</v>
      </c>
      <c r="D9047" s="16" t="n">
        <f aca="false">LOGINV(B9047,$B$7,$C$7)</f>
        <v>17.9558288765095</v>
      </c>
      <c r="E9047" s="16" t="n">
        <f aca="false">LOGINV(C9047,$B$8,$C$8)</f>
        <v>291.934270293213</v>
      </c>
      <c r="F9047" s="16" t="n">
        <f aca="false">$B$5/100*E9047*2_Girdiler!$B$14*2_Girdiler!$B$15*2_Girdiler!$B$16</f>
        <v>7.34506624057725</v>
      </c>
      <c r="G9047" s="16" t="n">
        <f aca="false">MIN(MATCH(F9047,2_Girdiler!$B$20:$I$20,1),7)</f>
        <v>2</v>
      </c>
      <c r="H9047" s="16" t="n">
        <f aca="false">IF(F9047&gt;=40,2_Girdiler!$I$21+(F9047-40)*(2_Girdiler!$I$21-2_Girdiler!$H$21)/(2_Girdiler!$I$20-2_Girdiler!$H$20),INDEX(2_Girdiler!$B$21:$I$21,G9047)+(F9047-INDEX(2_Girdiler!$B$20:$I$20,G9047))*(INDEX(2_Girdiler!$B$21:$I$21,G9047+1)-INDEX(2_Girdiler!$B$21:$I$21,G9047))/(INDEX(2_Girdiler!$B$20:$I$20,G9047+1)-INDEX(2_Girdiler!$B$20:$I$20,G9047)))</f>
        <v>14.7521059849236</v>
      </c>
      <c r="I9047" s="16" t="n">
        <f aca="false">H9047/2_Girdiler!$B$17</f>
        <v>5.9102988721649</v>
      </c>
      <c r="J9047" s="16" t="n">
        <f aca="false">D9047+I9047</f>
        <v>23.8661277486744</v>
      </c>
    </row>
    <row r="9048" customFormat="false" ht="15" hidden="false" customHeight="false" outlineLevel="0" collapsed="false">
      <c r="A9048" s="0" t="n">
        <v>9036</v>
      </c>
      <c r="B9048" s="7" t="n">
        <v>0.160858</v>
      </c>
      <c r="C9048" s="7" t="n">
        <v>0.127232</v>
      </c>
      <c r="D9048" s="16" t="n">
        <f aca="false">LOGINV(B9048,$B$7,$C$7)</f>
        <v>7.79475696438539</v>
      </c>
      <c r="E9048" s="16" t="n">
        <f aca="false">LOGINV(C9048,$B$8,$C$8)</f>
        <v>52.3333775870888</v>
      </c>
      <c r="F9048" s="16" t="n">
        <f aca="false">$B$5/100*E9048*2_Girdiler!$B$14*2_Girdiler!$B$15*2_Girdiler!$B$16</f>
        <v>1.31670778009116</v>
      </c>
      <c r="G9048" s="16" t="n">
        <f aca="false">MIN(MATCH(F9048,2_Girdiler!$B$20:$I$20,1),7)</f>
        <v>1</v>
      </c>
      <c r="H9048" s="16" t="n">
        <f aca="false">IF(F9048&gt;=40,2_Girdiler!$I$21+(F9048-40)*(2_Girdiler!$I$21-2_Girdiler!$H$21)/(2_Girdiler!$I$20-2_Girdiler!$H$20),INDEX(2_Girdiler!$B$21:$I$21,G9048)+(F9048-INDEX(2_Girdiler!$B$20:$I$20,G9048))*(INDEX(2_Girdiler!$B$21:$I$21,G9048+1)-INDEX(2_Girdiler!$B$21:$I$21,G9048))/(INDEX(2_Girdiler!$B$20:$I$20,G9048+1)-INDEX(2_Girdiler!$B$20:$I$20,G9048)))</f>
        <v>2.89675711620054</v>
      </c>
      <c r="I9048" s="16" t="n">
        <f aca="false">H9048/2_Girdiler!$B$17</f>
        <v>1.16055974206752</v>
      </c>
      <c r="J9048" s="16" t="n">
        <f aca="false">D9048+I9048</f>
        <v>8.95531670645291</v>
      </c>
    </row>
    <row r="9049" customFormat="false" ht="15" hidden="false" customHeight="false" outlineLevel="0" collapsed="false">
      <c r="A9049" s="0" t="n">
        <v>9037</v>
      </c>
      <c r="B9049" s="7" t="n">
        <v>0.836581</v>
      </c>
      <c r="C9049" s="7" t="n">
        <v>0.032518</v>
      </c>
      <c r="D9049" s="16" t="n">
        <f aca="false">LOGINV(B9049,$B$7,$C$7)</f>
        <v>23.3905535722903</v>
      </c>
      <c r="E9049" s="16" t="n">
        <f aca="false">LOGINV(C9049,$B$8,$C$8)</f>
        <v>33.1908683630869</v>
      </c>
      <c r="F9049" s="16" t="n">
        <f aca="false">$B$5/100*E9049*2_Girdiler!$B$14*2_Girdiler!$B$15*2_Girdiler!$B$16</f>
        <v>0.835082248015265</v>
      </c>
      <c r="G9049" s="16" t="n">
        <f aca="false">MIN(MATCH(F9049,2_Girdiler!$B$20:$I$20,1),7)</f>
        <v>1</v>
      </c>
      <c r="H9049" s="16" t="n">
        <f aca="false">IF(F9049&gt;=40,2_Girdiler!$I$21+(F9049-40)*(2_Girdiler!$I$21-2_Girdiler!$H$21)/(2_Girdiler!$I$20-2_Girdiler!$H$20),INDEX(2_Girdiler!$B$21:$I$21,G9049)+(F9049-INDEX(2_Girdiler!$B$20:$I$20,G9049))*(INDEX(2_Girdiler!$B$21:$I$21,G9049+1)-INDEX(2_Girdiler!$B$21:$I$21,G9049))/(INDEX(2_Girdiler!$B$20:$I$20,G9049+1)-INDEX(2_Girdiler!$B$20:$I$20,G9049)))</f>
        <v>1.83718094563358</v>
      </c>
      <c r="I9049" s="16" t="n">
        <f aca="false">H9049/2_Girdiler!$B$17</f>
        <v>0.736050058346788</v>
      </c>
      <c r="J9049" s="16" t="n">
        <f aca="false">D9049+I9049</f>
        <v>24.1266036306371</v>
      </c>
    </row>
    <row r="9050" customFormat="false" ht="15" hidden="false" customHeight="false" outlineLevel="0" collapsed="false">
      <c r="A9050" s="0" t="n">
        <v>9038</v>
      </c>
      <c r="B9050" s="7" t="n">
        <v>0.343821</v>
      </c>
      <c r="C9050" s="7" t="n">
        <v>0.308609</v>
      </c>
      <c r="D9050" s="16" t="n">
        <f aca="false">LOGINV(B9050,$B$7,$C$7)</f>
        <v>10.8232150562301</v>
      </c>
      <c r="E9050" s="16" t="n">
        <f aca="false">LOGINV(C9050,$B$8,$C$8)</f>
        <v>79.0918716207684</v>
      </c>
      <c r="F9050" s="16" t="n">
        <f aca="false">$B$5/100*E9050*2_Girdiler!$B$14*2_Girdiler!$B$15*2_Girdiler!$B$16</f>
        <v>1.98995148997853</v>
      </c>
      <c r="G9050" s="16" t="n">
        <f aca="false">MIN(MATCH(F9050,2_Girdiler!$B$20:$I$20,1),7)</f>
        <v>1</v>
      </c>
      <c r="H9050" s="16" t="n">
        <f aca="false">IF(F9050&gt;=40,2_Girdiler!$I$21+(F9050-40)*(2_Girdiler!$I$21-2_Girdiler!$H$21)/(2_Girdiler!$I$20-2_Girdiler!$H$20),INDEX(2_Girdiler!$B$21:$I$21,G9050)+(F9050-INDEX(2_Girdiler!$B$20:$I$20,G9050))*(INDEX(2_Girdiler!$B$21:$I$21,G9050+1)-INDEX(2_Girdiler!$B$21:$I$21,G9050))/(INDEX(2_Girdiler!$B$20:$I$20,G9050+1)-INDEX(2_Girdiler!$B$20:$I$20,G9050)))</f>
        <v>4.37789327795277</v>
      </c>
      <c r="I9050" s="16" t="n">
        <f aca="false">H9050/2_Girdiler!$B$17</f>
        <v>1.75396365302595</v>
      </c>
      <c r="J9050" s="16" t="n">
        <f aca="false">D9050+I9050</f>
        <v>12.5771787092561</v>
      </c>
    </row>
    <row r="9051" customFormat="false" ht="15" hidden="false" customHeight="false" outlineLevel="0" collapsed="false">
      <c r="A9051" s="0" t="n">
        <v>9039</v>
      </c>
      <c r="B9051" s="7" t="n">
        <v>0.084013</v>
      </c>
      <c r="C9051" s="7" t="n">
        <v>0.868596</v>
      </c>
      <c r="D9051" s="16" t="n">
        <f aca="false">LOGINV(B9051,$B$7,$C$7)</f>
        <v>6.2800792761338</v>
      </c>
      <c r="E9051" s="16" t="n">
        <f aca="false">LOGINV(C9051,$B$8,$C$8)</f>
        <v>224.987835259736</v>
      </c>
      <c r="F9051" s="16" t="n">
        <f aca="false">$B$5/100*E9051*2_Girdiler!$B$14*2_Girdiler!$B$15*2_Girdiler!$B$16</f>
        <v>5.66069393513495</v>
      </c>
      <c r="G9051" s="16" t="n">
        <f aca="false">MIN(MATCH(F9051,2_Girdiler!$B$20:$I$20,1),7)</f>
        <v>2</v>
      </c>
      <c r="H9051" s="16" t="n">
        <f aca="false">IF(F9051&gt;=40,2_Girdiler!$I$21+(F9051-40)*(2_Girdiler!$I$21-2_Girdiler!$H$21)/(2_Girdiler!$I$20-2_Girdiler!$H$20),INDEX(2_Girdiler!$B$21:$I$21,G9051)+(F9051-INDEX(2_Girdiler!$B$20:$I$20,G9051))*(INDEX(2_Girdiler!$B$21:$I$21,G9051+1)-INDEX(2_Girdiler!$B$21:$I$21,G9051))/(INDEX(2_Girdiler!$B$20:$I$20,G9051+1)-INDEX(2_Girdiler!$B$20:$I$20,G9051)))</f>
        <v>12.0571102962159</v>
      </c>
      <c r="I9051" s="16" t="n">
        <f aca="false">H9051/2_Girdiler!$B$17</f>
        <v>4.83057303534292</v>
      </c>
      <c r="J9051" s="16" t="n">
        <f aca="false">D9051+I9051</f>
        <v>11.1106523114767</v>
      </c>
    </row>
    <row r="9052" customFormat="false" ht="15" hidden="false" customHeight="false" outlineLevel="0" collapsed="false">
      <c r="A9052" s="0" t="n">
        <v>9040</v>
      </c>
      <c r="B9052" s="7" t="n">
        <v>0.434393</v>
      </c>
      <c r="C9052" s="7" t="n">
        <v>0.14085</v>
      </c>
      <c r="D9052" s="16" t="n">
        <f aca="false">LOGINV(B9052,$B$7,$C$7)</f>
        <v>12.3507540721269</v>
      </c>
      <c r="E9052" s="16" t="n">
        <f aca="false">LOGINV(C9052,$B$8,$C$8)</f>
        <v>54.5077562893686</v>
      </c>
      <c r="F9052" s="16" t="n">
        <f aca="false">$B$5/100*E9052*2_Girdiler!$B$14*2_Girdiler!$B$15*2_Girdiler!$B$16</f>
        <v>1.37141514824051</v>
      </c>
      <c r="G9052" s="16" t="n">
        <f aca="false">MIN(MATCH(F9052,2_Girdiler!$B$20:$I$20,1),7)</f>
        <v>1</v>
      </c>
      <c r="H9052" s="16" t="n">
        <f aca="false">IF(F9052&gt;=40,2_Girdiler!$I$21+(F9052-40)*(2_Girdiler!$I$21-2_Girdiler!$H$21)/(2_Girdiler!$I$20-2_Girdiler!$H$20),INDEX(2_Girdiler!$B$21:$I$21,G9052)+(F9052-INDEX(2_Girdiler!$B$20:$I$20,G9052))*(INDEX(2_Girdiler!$B$21:$I$21,G9052+1)-INDEX(2_Girdiler!$B$21:$I$21,G9052))/(INDEX(2_Girdiler!$B$20:$I$20,G9052+1)-INDEX(2_Girdiler!$B$20:$I$20,G9052)))</f>
        <v>3.01711332612913</v>
      </c>
      <c r="I9052" s="16" t="n">
        <f aca="false">H9052/2_Girdiler!$B$17</f>
        <v>1.20877937745558</v>
      </c>
      <c r="J9052" s="16" t="n">
        <f aca="false">D9052+I9052</f>
        <v>13.5595334495824</v>
      </c>
    </row>
    <row r="9053" customFormat="false" ht="15" hidden="false" customHeight="false" outlineLevel="0" collapsed="false">
      <c r="A9053" s="0" t="n">
        <v>9041</v>
      </c>
      <c r="B9053" s="7" t="n">
        <v>0.396976</v>
      </c>
      <c r="C9053" s="7" t="n">
        <v>0.86847</v>
      </c>
      <c r="D9053" s="16" t="n">
        <f aca="false">LOGINV(B9053,$B$7,$C$7)</f>
        <v>11.7073522127114</v>
      </c>
      <c r="E9053" s="16" t="n">
        <f aca="false">LOGINV(C9053,$B$8,$C$8)</f>
        <v>224.902018684888</v>
      </c>
      <c r="F9053" s="16" t="n">
        <f aca="false">$B$5/100*E9053*2_Girdiler!$B$14*2_Girdiler!$B$15*2_Girdiler!$B$16</f>
        <v>5.65853479011179</v>
      </c>
      <c r="G9053" s="16" t="n">
        <f aca="false">MIN(MATCH(F9053,2_Girdiler!$B$20:$I$20,1),7)</f>
        <v>2</v>
      </c>
      <c r="H9053" s="16" t="n">
        <f aca="false">IF(F9053&gt;=40,2_Girdiler!$I$21+(F9053-40)*(2_Girdiler!$I$21-2_Girdiler!$H$21)/(2_Girdiler!$I$20-2_Girdiler!$H$20),INDEX(2_Girdiler!$B$21:$I$21,G9053)+(F9053-INDEX(2_Girdiler!$B$20:$I$20,G9053))*(INDEX(2_Girdiler!$B$21:$I$21,G9053+1)-INDEX(2_Girdiler!$B$21:$I$21,G9053))/(INDEX(2_Girdiler!$B$20:$I$20,G9053+1)-INDEX(2_Girdiler!$B$20:$I$20,G9053)))</f>
        <v>12.0536556641789</v>
      </c>
      <c r="I9053" s="16" t="n">
        <f aca="false">H9053/2_Girdiler!$B$17</f>
        <v>4.82918896802038</v>
      </c>
      <c r="J9053" s="16" t="n">
        <f aca="false">D9053+I9053</f>
        <v>16.5365411807318</v>
      </c>
    </row>
    <row r="9054" customFormat="false" ht="15" hidden="false" customHeight="false" outlineLevel="0" collapsed="false">
      <c r="A9054" s="0" t="n">
        <v>9042</v>
      </c>
      <c r="B9054" s="7" t="n">
        <v>0.83611</v>
      </c>
      <c r="C9054" s="7" t="n">
        <v>0.089265</v>
      </c>
      <c r="D9054" s="16" t="n">
        <f aca="false">LOGINV(B9054,$B$7,$C$7)</f>
        <v>23.3656968556575</v>
      </c>
      <c r="E9054" s="16" t="n">
        <f aca="false">LOGINV(C9054,$B$8,$C$8)</f>
        <v>45.8255231592588</v>
      </c>
      <c r="F9054" s="16" t="n">
        <f aca="false">$B$5/100*E9054*2_Girdiler!$B$14*2_Girdiler!$B$15*2_Girdiler!$B$16</f>
        <v>1.15297016268695</v>
      </c>
      <c r="G9054" s="16" t="n">
        <f aca="false">MIN(MATCH(F9054,2_Girdiler!$B$20:$I$20,1),7)</f>
        <v>1</v>
      </c>
      <c r="H9054" s="16" t="n">
        <f aca="false">IF(F9054&gt;=40,2_Girdiler!$I$21+(F9054-40)*(2_Girdiler!$I$21-2_Girdiler!$H$21)/(2_Girdiler!$I$20-2_Girdiler!$H$20),INDEX(2_Girdiler!$B$21:$I$21,G9054)+(F9054-INDEX(2_Girdiler!$B$20:$I$20,G9054))*(INDEX(2_Girdiler!$B$21:$I$21,G9054+1)-INDEX(2_Girdiler!$B$21:$I$21,G9054))/(INDEX(2_Girdiler!$B$20:$I$20,G9054+1)-INDEX(2_Girdiler!$B$20:$I$20,G9054)))</f>
        <v>2.53653435791129</v>
      </c>
      <c r="I9054" s="16" t="n">
        <f aca="false">H9054/2_Girdiler!$B$17</f>
        <v>1.01623972672728</v>
      </c>
      <c r="J9054" s="16" t="n">
        <f aca="false">D9054+I9054</f>
        <v>24.3819365823847</v>
      </c>
    </row>
    <row r="9055" customFormat="false" ht="15" hidden="false" customHeight="false" outlineLevel="0" collapsed="false">
      <c r="A9055" s="0" t="n">
        <v>9043</v>
      </c>
      <c r="B9055" s="7" t="n">
        <v>0.513739</v>
      </c>
      <c r="C9055" s="7" t="n">
        <v>0.54754</v>
      </c>
      <c r="D9055" s="16" t="n">
        <f aca="false">LOGINV(B9055,$B$7,$C$7)</f>
        <v>13.804572152061</v>
      </c>
      <c r="E9055" s="16" t="n">
        <f aca="false">LOGINV(C9055,$B$8,$C$8)</f>
        <v>117.958529926127</v>
      </c>
      <c r="F9055" s="16" t="n">
        <f aca="false">$B$5/100*E9055*2_Girdiler!$B$14*2_Girdiler!$B$15*2_Girdiler!$B$16</f>
        <v>2.96783661294135</v>
      </c>
      <c r="G9055" s="16" t="n">
        <f aca="false">MIN(MATCH(F9055,2_Girdiler!$B$20:$I$20,1),7)</f>
        <v>1</v>
      </c>
      <c r="H9055" s="16" t="n">
        <f aca="false">IF(F9055&gt;=40,2_Girdiler!$I$21+(F9055-40)*(2_Girdiler!$I$21-2_Girdiler!$H$21)/(2_Girdiler!$I$20-2_Girdiler!$H$20),INDEX(2_Girdiler!$B$21:$I$21,G9055)+(F9055-INDEX(2_Girdiler!$B$20:$I$20,G9055))*(INDEX(2_Girdiler!$B$21:$I$21,G9055+1)-INDEX(2_Girdiler!$B$21:$I$21,G9055))/(INDEX(2_Girdiler!$B$20:$I$20,G9055+1)-INDEX(2_Girdiler!$B$20:$I$20,G9055)))</f>
        <v>6.52924054847096</v>
      </c>
      <c r="I9055" s="16" t="n">
        <f aca="false">H9055/2_Girdiler!$B$17</f>
        <v>2.61588162999638</v>
      </c>
      <c r="J9055" s="16" t="n">
        <f aca="false">D9055+I9055</f>
        <v>16.4204537820574</v>
      </c>
    </row>
    <row r="9056" customFormat="false" ht="15" hidden="false" customHeight="false" outlineLevel="0" collapsed="false">
      <c r="A9056" s="0" t="n">
        <v>9044</v>
      </c>
      <c r="B9056" s="7" t="n">
        <v>0.616334</v>
      </c>
      <c r="C9056" s="7" t="n">
        <v>0.095826</v>
      </c>
      <c r="D9056" s="16" t="n">
        <f aca="false">LOGINV(B9056,$B$7,$C$7)</f>
        <v>15.9700646901005</v>
      </c>
      <c r="E9056" s="16" t="n">
        <f aca="false">LOGINV(C9056,$B$8,$C$8)</f>
        <v>47.0116210578904</v>
      </c>
      <c r="F9056" s="16" t="n">
        <f aca="false">$B$5/100*E9056*2_Girdiler!$B$14*2_Girdiler!$B$15*2_Girdiler!$B$16</f>
        <v>1.18281238581652</v>
      </c>
      <c r="G9056" s="16" t="n">
        <f aca="false">MIN(MATCH(F9056,2_Girdiler!$B$20:$I$20,1),7)</f>
        <v>1</v>
      </c>
      <c r="H9056" s="16" t="n">
        <f aca="false">IF(F9056&gt;=40,2_Girdiler!$I$21+(F9056-40)*(2_Girdiler!$I$21-2_Girdiler!$H$21)/(2_Girdiler!$I$20-2_Girdiler!$H$20),INDEX(2_Girdiler!$B$21:$I$21,G9056)+(F9056-INDEX(2_Girdiler!$B$20:$I$20,G9056))*(INDEX(2_Girdiler!$B$21:$I$21,G9056+1)-INDEX(2_Girdiler!$B$21:$I$21,G9056))/(INDEX(2_Girdiler!$B$20:$I$20,G9056+1)-INDEX(2_Girdiler!$B$20:$I$20,G9056)))</f>
        <v>2.60218724879635</v>
      </c>
      <c r="I9056" s="16" t="n">
        <f aca="false">H9056/2_Girdiler!$B$17</f>
        <v>1.04254296826777</v>
      </c>
      <c r="J9056" s="16" t="n">
        <f aca="false">D9056+I9056</f>
        <v>17.0126076583683</v>
      </c>
    </row>
    <row r="9057" customFormat="false" ht="15" hidden="false" customHeight="false" outlineLevel="0" collapsed="false">
      <c r="A9057" s="0" t="n">
        <v>9045</v>
      </c>
      <c r="B9057" s="7" t="n">
        <v>0.30808</v>
      </c>
      <c r="C9057" s="7" t="n">
        <v>0.424769</v>
      </c>
      <c r="D9057" s="16" t="n">
        <f aca="false">LOGINV(B9057,$B$7,$C$7)</f>
        <v>10.2407552913168</v>
      </c>
      <c r="E9057" s="16" t="n">
        <f aca="false">LOGINV(C9057,$B$8,$C$8)</f>
        <v>96.6187299378491</v>
      </c>
      <c r="F9057" s="16" t="n">
        <f aca="false">$B$5/100*E9057*2_Girdiler!$B$14*2_Girdiler!$B$15*2_Girdiler!$B$16</f>
        <v>2.43092724523628</v>
      </c>
      <c r="G9057" s="16" t="n">
        <f aca="false">MIN(MATCH(F9057,2_Girdiler!$B$20:$I$20,1),7)</f>
        <v>1</v>
      </c>
      <c r="H9057" s="16" t="n">
        <f aca="false">IF(F9057&gt;=40,2_Girdiler!$I$21+(F9057-40)*(2_Girdiler!$I$21-2_Girdiler!$H$21)/(2_Girdiler!$I$20-2_Girdiler!$H$20),INDEX(2_Girdiler!$B$21:$I$21,G9057)+(F9057-INDEX(2_Girdiler!$B$20:$I$20,G9057))*(INDEX(2_Girdiler!$B$21:$I$21,G9057+1)-INDEX(2_Girdiler!$B$21:$I$21,G9057))/(INDEX(2_Girdiler!$B$20:$I$20,G9057+1)-INDEX(2_Girdiler!$B$20:$I$20,G9057)))</f>
        <v>5.34803993951982</v>
      </c>
      <c r="I9057" s="16" t="n">
        <f aca="false">H9057/2_Girdiler!$B$17</f>
        <v>2.14264420653839</v>
      </c>
      <c r="J9057" s="16" t="n">
        <f aca="false">D9057+I9057</f>
        <v>12.3833994978552</v>
      </c>
    </row>
    <row r="9058" customFormat="false" ht="15" hidden="false" customHeight="false" outlineLevel="0" collapsed="false">
      <c r="A9058" s="0" t="n">
        <v>9046</v>
      </c>
      <c r="B9058" s="7" t="n">
        <v>0.640555</v>
      </c>
      <c r="C9058" s="7" t="n">
        <v>0.209123</v>
      </c>
      <c r="D9058" s="16" t="n">
        <f aca="false">LOGINV(B9058,$B$7,$C$7)</f>
        <v>16.5507604461387</v>
      </c>
      <c r="E9058" s="16" t="n">
        <f aca="false">LOGINV(C9058,$B$8,$C$8)</f>
        <v>64.7619022589934</v>
      </c>
      <c r="F9058" s="16" t="n">
        <f aca="false">$B$5/100*E9058*2_Girdiler!$B$14*2_Girdiler!$B$15*2_Girdiler!$B$16</f>
        <v>1.62940946083627</v>
      </c>
      <c r="G9058" s="16" t="n">
        <f aca="false">MIN(MATCH(F9058,2_Girdiler!$B$20:$I$20,1),7)</f>
        <v>1</v>
      </c>
      <c r="H9058" s="16" t="n">
        <f aca="false">IF(F9058&gt;=40,2_Girdiler!$I$21+(F9058-40)*(2_Girdiler!$I$21-2_Girdiler!$H$21)/(2_Girdiler!$I$20-2_Girdiler!$H$20),INDEX(2_Girdiler!$B$21:$I$21,G9058)+(F9058-INDEX(2_Girdiler!$B$20:$I$20,G9058))*(INDEX(2_Girdiler!$B$21:$I$21,G9058+1)-INDEX(2_Girdiler!$B$21:$I$21,G9058))/(INDEX(2_Girdiler!$B$20:$I$20,G9058+1)-INDEX(2_Girdiler!$B$20:$I$20,G9058)))</f>
        <v>3.5847008138398</v>
      </c>
      <c r="I9058" s="16" t="n">
        <f aca="false">H9058/2_Girdiler!$B$17</f>
        <v>1.436178210673</v>
      </c>
      <c r="J9058" s="16" t="n">
        <f aca="false">D9058+I9058</f>
        <v>17.9869386568117</v>
      </c>
    </row>
    <row r="9059" customFormat="false" ht="15" hidden="false" customHeight="false" outlineLevel="0" collapsed="false">
      <c r="A9059" s="0" t="n">
        <v>9047</v>
      </c>
      <c r="B9059" s="7" t="n">
        <v>0.451967</v>
      </c>
      <c r="C9059" s="7" t="n">
        <v>0.680286</v>
      </c>
      <c r="D9059" s="16" t="n">
        <f aca="false">LOGINV(B9059,$B$7,$C$7)</f>
        <v>12.6609895666982</v>
      </c>
      <c r="E9059" s="16" t="n">
        <f aca="false">LOGINV(C9059,$B$8,$C$8)</f>
        <v>147.768223427028</v>
      </c>
      <c r="F9059" s="16" t="n">
        <f aca="false">$B$5/100*E9059*2_Girdiler!$B$14*2_Girdiler!$B$15*2_Girdiler!$B$16</f>
        <v>3.71784850142403</v>
      </c>
      <c r="G9059" s="16" t="n">
        <f aca="false">MIN(MATCH(F9059,2_Girdiler!$B$20:$I$20,1),7)</f>
        <v>1</v>
      </c>
      <c r="H9059" s="16" t="n">
        <f aca="false">IF(F9059&gt;=40,2_Girdiler!$I$21+(F9059-40)*(2_Girdiler!$I$21-2_Girdiler!$H$21)/(2_Girdiler!$I$20-2_Girdiler!$H$20),INDEX(2_Girdiler!$B$21:$I$21,G9059)+(F9059-INDEX(2_Girdiler!$B$20:$I$20,G9059))*(INDEX(2_Girdiler!$B$21:$I$21,G9059+1)-INDEX(2_Girdiler!$B$21:$I$21,G9059))/(INDEX(2_Girdiler!$B$20:$I$20,G9059+1)-INDEX(2_Girdiler!$B$20:$I$20,G9059)))</f>
        <v>8.17926670313287</v>
      </c>
      <c r="I9059" s="16" t="n">
        <f aca="false">H9059/2_Girdiler!$B$17</f>
        <v>3.27694980093464</v>
      </c>
      <c r="J9059" s="16" t="n">
        <f aca="false">D9059+I9059</f>
        <v>15.9379393676328</v>
      </c>
    </row>
    <row r="9060" customFormat="false" ht="15" hidden="false" customHeight="false" outlineLevel="0" collapsed="false">
      <c r="A9060" s="0" t="n">
        <v>9048</v>
      </c>
      <c r="B9060" s="7" t="n">
        <v>0.397173</v>
      </c>
      <c r="C9060" s="7" t="n">
        <v>0.088875</v>
      </c>
      <c r="D9060" s="16" t="n">
        <f aca="false">LOGINV(B9060,$B$7,$C$7)</f>
        <v>11.7106866890451</v>
      </c>
      <c r="E9060" s="16" t="n">
        <f aca="false">LOGINV(C9060,$B$8,$C$8)</f>
        <v>45.7539873718572</v>
      </c>
      <c r="F9060" s="16" t="n">
        <f aca="false">$B$5/100*E9060*2_Girdiler!$B$14*2_Girdiler!$B$15*2_Girdiler!$B$16</f>
        <v>1.15117032227593</v>
      </c>
      <c r="G9060" s="16" t="n">
        <f aca="false">MIN(MATCH(F9060,2_Girdiler!$B$20:$I$20,1),7)</f>
        <v>1</v>
      </c>
      <c r="H9060" s="16" t="n">
        <f aca="false">IF(F9060&gt;=40,2_Girdiler!$I$21+(F9060-40)*(2_Girdiler!$I$21-2_Girdiler!$H$21)/(2_Girdiler!$I$20-2_Girdiler!$H$20),INDEX(2_Girdiler!$B$21:$I$21,G9060)+(F9060-INDEX(2_Girdiler!$B$20:$I$20,G9060))*(INDEX(2_Girdiler!$B$21:$I$21,G9060+1)-INDEX(2_Girdiler!$B$21:$I$21,G9060))/(INDEX(2_Girdiler!$B$20:$I$20,G9060+1)-INDEX(2_Girdiler!$B$20:$I$20,G9060)))</f>
        <v>2.53257470900704</v>
      </c>
      <c r="I9060" s="16" t="n">
        <f aca="false">H9060/2_Girdiler!$B$17</f>
        <v>1.0146533289291</v>
      </c>
      <c r="J9060" s="16" t="n">
        <f aca="false">D9060+I9060</f>
        <v>12.7253400179742</v>
      </c>
    </row>
    <row r="9061" customFormat="false" ht="15" hidden="false" customHeight="false" outlineLevel="0" collapsed="false">
      <c r="A9061" s="0" t="n">
        <v>9049</v>
      </c>
      <c r="B9061" s="7" t="n">
        <v>0.689418</v>
      </c>
      <c r="C9061" s="7" t="n">
        <v>0.426738</v>
      </c>
      <c r="D9061" s="16" t="n">
        <f aca="false">LOGINV(B9061,$B$7,$C$7)</f>
        <v>17.8368728264237</v>
      </c>
      <c r="E9061" s="16" t="n">
        <f aca="false">LOGINV(C9061,$B$8,$C$8)</f>
        <v>96.9324969414993</v>
      </c>
      <c r="F9061" s="16" t="n">
        <f aca="false">$B$5/100*E9061*2_Girdiler!$B$14*2_Girdiler!$B$15*2_Girdiler!$B$16</f>
        <v>2.43882162304812</v>
      </c>
      <c r="G9061" s="16" t="n">
        <f aca="false">MIN(MATCH(F9061,2_Girdiler!$B$20:$I$20,1),7)</f>
        <v>1</v>
      </c>
      <c r="H9061" s="16" t="n">
        <f aca="false">IF(F9061&gt;=40,2_Girdiler!$I$21+(F9061-40)*(2_Girdiler!$I$21-2_Girdiler!$H$21)/(2_Girdiler!$I$20-2_Girdiler!$H$20),INDEX(2_Girdiler!$B$21:$I$21,G9061)+(F9061-INDEX(2_Girdiler!$B$20:$I$20,G9061))*(INDEX(2_Girdiler!$B$21:$I$21,G9061+1)-INDEX(2_Girdiler!$B$21:$I$21,G9061))/(INDEX(2_Girdiler!$B$20:$I$20,G9061+1)-INDEX(2_Girdiler!$B$20:$I$20,G9061)))</f>
        <v>5.36540757070587</v>
      </c>
      <c r="I9061" s="16" t="n">
        <f aca="false">H9061/2_Girdiler!$B$17</f>
        <v>2.14960239210972</v>
      </c>
      <c r="J9061" s="16" t="n">
        <f aca="false">D9061+I9061</f>
        <v>19.9864752185334</v>
      </c>
    </row>
    <row r="9062" customFormat="false" ht="15" hidden="false" customHeight="false" outlineLevel="0" collapsed="false">
      <c r="A9062" s="0" t="n">
        <v>9050</v>
      </c>
      <c r="B9062" s="7" t="n">
        <v>0.501295</v>
      </c>
      <c r="C9062" s="7" t="n">
        <v>0.63771</v>
      </c>
      <c r="D9062" s="16" t="n">
        <f aca="false">LOGINV(B9062,$B$7,$C$7)</f>
        <v>13.5665793845018</v>
      </c>
      <c r="E9062" s="16" t="n">
        <f aca="false">LOGINV(C9062,$B$8,$C$8)</f>
        <v>137.094077058919</v>
      </c>
      <c r="F9062" s="16" t="n">
        <f aca="false">$B$5/100*E9062*2_Girdiler!$B$14*2_Girdiler!$B$15*2_Girdiler!$B$16</f>
        <v>3.44928697880239</v>
      </c>
      <c r="G9062" s="16" t="n">
        <f aca="false">MIN(MATCH(F9062,2_Girdiler!$B$20:$I$20,1),7)</f>
        <v>1</v>
      </c>
      <c r="H9062" s="16" t="n">
        <f aca="false">IF(F9062&gt;=40,2_Girdiler!$I$21+(F9062-40)*(2_Girdiler!$I$21-2_Girdiler!$H$21)/(2_Girdiler!$I$20-2_Girdiler!$H$20),INDEX(2_Girdiler!$B$21:$I$21,G9062)+(F9062-INDEX(2_Girdiler!$B$20:$I$20,G9062))*(INDEX(2_Girdiler!$B$21:$I$21,G9062+1)-INDEX(2_Girdiler!$B$21:$I$21,G9062))/(INDEX(2_Girdiler!$B$20:$I$20,G9062+1)-INDEX(2_Girdiler!$B$20:$I$20,G9062)))</f>
        <v>7.58843135336527</v>
      </c>
      <c r="I9062" s="16" t="n">
        <f aca="false">H9062/2_Girdiler!$B$17</f>
        <v>3.04023692041878</v>
      </c>
      <c r="J9062" s="16" t="n">
        <f aca="false">D9062+I9062</f>
        <v>16.6068163049206</v>
      </c>
    </row>
    <row r="9063" customFormat="false" ht="15" hidden="false" customHeight="false" outlineLevel="0" collapsed="false">
      <c r="A9063" s="0" t="n">
        <v>9051</v>
      </c>
      <c r="B9063" s="7" t="n">
        <v>0.848486</v>
      </c>
      <c r="C9063" s="7" t="n">
        <v>0.001656</v>
      </c>
      <c r="D9063" s="16" t="n">
        <f aca="false">LOGINV(B9063,$B$7,$C$7)</f>
        <v>24.0443642356832</v>
      </c>
      <c r="E9063" s="16" t="n">
        <f aca="false">LOGINV(C9063,$B$8,$C$8)</f>
        <v>16.3998520690354</v>
      </c>
      <c r="F9063" s="16" t="n">
        <f aca="false">$B$5/100*E9063*2_Girdiler!$B$14*2_Girdiler!$B$15*2_Girdiler!$B$16</f>
        <v>0.41262027805693</v>
      </c>
      <c r="G9063" s="16" t="n">
        <f aca="false">MIN(MATCH(F9063,2_Girdiler!$B$20:$I$20,1),7)</f>
        <v>1</v>
      </c>
      <c r="H9063" s="16" t="n">
        <f aca="false">IF(F9063&gt;=40,2_Girdiler!$I$21+(F9063-40)*(2_Girdiler!$I$21-2_Girdiler!$H$21)/(2_Girdiler!$I$20-2_Girdiler!$H$20),INDEX(2_Girdiler!$B$21:$I$21,G9063)+(F9063-INDEX(2_Girdiler!$B$20:$I$20,G9063))*(INDEX(2_Girdiler!$B$21:$I$21,G9063+1)-INDEX(2_Girdiler!$B$21:$I$21,G9063))/(INDEX(2_Girdiler!$B$20:$I$20,G9063+1)-INDEX(2_Girdiler!$B$20:$I$20,G9063)))</f>
        <v>0.907764611725245</v>
      </c>
      <c r="I9063" s="16" t="n">
        <f aca="false">H9063/2_Girdiler!$B$17</f>
        <v>0.36368774508223</v>
      </c>
      <c r="J9063" s="16" t="n">
        <f aca="false">D9063+I9063</f>
        <v>24.4080519807654</v>
      </c>
    </row>
    <row r="9064" customFormat="false" ht="15" hidden="false" customHeight="false" outlineLevel="0" collapsed="false">
      <c r="A9064" s="0" t="n">
        <v>9052</v>
      </c>
      <c r="B9064" s="7" t="n">
        <v>0.190816</v>
      </c>
      <c r="C9064" s="7" t="n">
        <v>0.206609</v>
      </c>
      <c r="D9064" s="16" t="n">
        <f aca="false">LOGINV(B9064,$B$7,$C$7)</f>
        <v>8.31561032540447</v>
      </c>
      <c r="E9064" s="16" t="n">
        <f aca="false">LOGINV(C9064,$B$8,$C$8)</f>
        <v>64.3960784592456</v>
      </c>
      <c r="F9064" s="16" t="n">
        <f aca="false">$B$5/100*E9064*2_Girdiler!$B$14*2_Girdiler!$B$15*2_Girdiler!$B$16</f>
        <v>1.62020533403462</v>
      </c>
      <c r="G9064" s="16" t="n">
        <f aca="false">MIN(MATCH(F9064,2_Girdiler!$B$20:$I$20,1),7)</f>
        <v>1</v>
      </c>
      <c r="H9064" s="16" t="n">
        <f aca="false">IF(F9064&gt;=40,2_Girdiler!$I$21+(F9064-40)*(2_Girdiler!$I$21-2_Girdiler!$H$21)/(2_Girdiler!$I$20-2_Girdiler!$H$20),INDEX(2_Girdiler!$B$21:$I$21,G9064)+(F9064-INDEX(2_Girdiler!$B$20:$I$20,G9064))*(INDEX(2_Girdiler!$B$21:$I$21,G9064+1)-INDEX(2_Girdiler!$B$21:$I$21,G9064))/(INDEX(2_Girdiler!$B$20:$I$20,G9064+1)-INDEX(2_Girdiler!$B$20:$I$20,G9064)))</f>
        <v>3.56445173487616</v>
      </c>
      <c r="I9064" s="16" t="n">
        <f aca="false">H9064/2_Girdiler!$B$17</f>
        <v>1.42806559890872</v>
      </c>
      <c r="J9064" s="16" t="n">
        <f aca="false">D9064+I9064</f>
        <v>9.74367592431319</v>
      </c>
    </row>
    <row r="9065" customFormat="false" ht="15" hidden="false" customHeight="false" outlineLevel="0" collapsed="false">
      <c r="A9065" s="0" t="n">
        <v>9053</v>
      </c>
      <c r="B9065" s="7" t="n">
        <v>0.391104</v>
      </c>
      <c r="C9065" s="7" t="n">
        <v>0.958588</v>
      </c>
      <c r="D9065" s="16" t="n">
        <f aca="false">LOGINV(B9065,$B$7,$C$7)</f>
        <v>11.6081889438705</v>
      </c>
      <c r="E9065" s="16" t="n">
        <f aca="false">LOGINV(C9065,$B$8,$C$8)</f>
        <v>334.577482450137</v>
      </c>
      <c r="F9065" s="16" t="n">
        <f aca="false">$B$5/100*E9065*2_Girdiler!$B$14*2_Girdiler!$B$15*2_Girdiler!$B$16</f>
        <v>8.41796945844545</v>
      </c>
      <c r="G9065" s="16" t="n">
        <f aca="false">MIN(MATCH(F9065,2_Girdiler!$B$20:$I$20,1),7)</f>
        <v>2</v>
      </c>
      <c r="H9065" s="16" t="n">
        <f aca="false">IF(F9065&gt;=40,2_Girdiler!$I$21+(F9065-40)*(2_Girdiler!$I$21-2_Girdiler!$H$21)/(2_Girdiler!$I$20-2_Girdiler!$H$20),INDEX(2_Girdiler!$B$21:$I$21,G9065)+(F9065-INDEX(2_Girdiler!$B$20:$I$20,G9065))*(INDEX(2_Girdiler!$B$21:$I$21,G9065+1)-INDEX(2_Girdiler!$B$21:$I$21,G9065))/(INDEX(2_Girdiler!$B$20:$I$20,G9065+1)-INDEX(2_Girdiler!$B$20:$I$20,G9065)))</f>
        <v>16.4687511335127</v>
      </c>
      <c r="I9065" s="16" t="n">
        <f aca="false">H9065/2_Girdiler!$B$17</f>
        <v>6.59805734515734</v>
      </c>
      <c r="J9065" s="16" t="n">
        <f aca="false">D9065+I9065</f>
        <v>18.2062462890278</v>
      </c>
    </row>
    <row r="9066" customFormat="false" ht="15" hidden="false" customHeight="false" outlineLevel="0" collapsed="false">
      <c r="A9066" s="0" t="n">
        <v>9054</v>
      </c>
      <c r="B9066" s="7" t="n">
        <v>0.693407</v>
      </c>
      <c r="C9066" s="7" t="n">
        <v>0.448097</v>
      </c>
      <c r="D9066" s="16" t="n">
        <f aca="false">LOGINV(B9066,$B$7,$C$7)</f>
        <v>17.9498709322536</v>
      </c>
      <c r="E9066" s="16" t="n">
        <f aca="false">LOGINV(C9066,$B$8,$C$8)</f>
        <v>100.384741903697</v>
      </c>
      <c r="F9066" s="16" t="n">
        <f aca="false">$B$5/100*E9066*2_Girdiler!$B$14*2_Girdiler!$B$15*2_Girdiler!$B$16</f>
        <v>2.52568010629703</v>
      </c>
      <c r="G9066" s="16" t="n">
        <f aca="false">MIN(MATCH(F9066,2_Girdiler!$B$20:$I$20,1),7)</f>
        <v>1</v>
      </c>
      <c r="H9066" s="16" t="n">
        <f aca="false">IF(F9066&gt;=40,2_Girdiler!$I$21+(F9066-40)*(2_Girdiler!$I$21-2_Girdiler!$H$21)/(2_Girdiler!$I$20-2_Girdiler!$H$20),INDEX(2_Girdiler!$B$21:$I$21,G9066)+(F9066-INDEX(2_Girdiler!$B$20:$I$20,G9066))*(INDEX(2_Girdiler!$B$21:$I$21,G9066+1)-INDEX(2_Girdiler!$B$21:$I$21,G9066))/(INDEX(2_Girdiler!$B$20:$I$20,G9066+1)-INDEX(2_Girdiler!$B$20:$I$20,G9066)))</f>
        <v>5.55649623385346</v>
      </c>
      <c r="I9066" s="16" t="n">
        <f aca="false">H9066/2_Girdiler!$B$17</f>
        <v>2.22616035010155</v>
      </c>
      <c r="J9066" s="16" t="n">
        <f aca="false">D9066+I9066</f>
        <v>20.1760312823551</v>
      </c>
    </row>
    <row r="9067" customFormat="false" ht="15" hidden="false" customHeight="false" outlineLevel="0" collapsed="false">
      <c r="A9067" s="0" t="n">
        <v>9055</v>
      </c>
      <c r="B9067" s="7" t="n">
        <v>0.960533</v>
      </c>
      <c r="C9067" s="7" t="n">
        <v>0.663138</v>
      </c>
      <c r="D9067" s="16" t="n">
        <f aca="false">LOGINV(B9067,$B$7,$C$7)</f>
        <v>36.0569220456643</v>
      </c>
      <c r="E9067" s="16" t="n">
        <f aca="false">LOGINV(C9067,$B$8,$C$8)</f>
        <v>143.310277712847</v>
      </c>
      <c r="F9067" s="16" t="n">
        <f aca="false">$B$5/100*E9067*2_Girdiler!$B$14*2_Girdiler!$B$15*2_Girdiler!$B$16</f>
        <v>3.60568658725523</v>
      </c>
      <c r="G9067" s="16" t="n">
        <f aca="false">MIN(MATCH(F9067,2_Girdiler!$B$20:$I$20,1),7)</f>
        <v>1</v>
      </c>
      <c r="H9067" s="16" t="n">
        <f aca="false">IF(F9067&gt;=40,2_Girdiler!$I$21+(F9067-40)*(2_Girdiler!$I$21-2_Girdiler!$H$21)/(2_Girdiler!$I$20-2_Girdiler!$H$20),INDEX(2_Girdiler!$B$21:$I$21,G9067)+(F9067-INDEX(2_Girdiler!$B$20:$I$20,G9067))*(INDEX(2_Girdiler!$B$21:$I$21,G9067+1)-INDEX(2_Girdiler!$B$21:$I$21,G9067))/(INDEX(2_Girdiler!$B$20:$I$20,G9067+1)-INDEX(2_Girdiler!$B$20:$I$20,G9067)))</f>
        <v>7.93251049196151</v>
      </c>
      <c r="I9067" s="16" t="n">
        <f aca="false">H9067/2_Girdiler!$B$17</f>
        <v>3.17808913940766</v>
      </c>
      <c r="J9067" s="16" t="n">
        <f aca="false">D9067+I9067</f>
        <v>39.2350111850719</v>
      </c>
    </row>
    <row r="9068" customFormat="false" ht="15" hidden="false" customHeight="false" outlineLevel="0" collapsed="false">
      <c r="A9068" s="0" t="n">
        <v>9056</v>
      </c>
      <c r="B9068" s="7" t="n">
        <v>0.229324</v>
      </c>
      <c r="C9068" s="7" t="n">
        <v>0.280461</v>
      </c>
      <c r="D9068" s="16" t="n">
        <f aca="false">LOGINV(B9068,$B$7,$C$7)</f>
        <v>8.9595932115095</v>
      </c>
      <c r="E9068" s="16" t="n">
        <f aca="false">LOGINV(C9068,$B$8,$C$8)</f>
        <v>75.0300388212141</v>
      </c>
      <c r="F9068" s="16" t="n">
        <f aca="false">$B$5/100*E9068*2_Girdiler!$B$14*2_Girdiler!$B$15*2_Girdiler!$B$16</f>
        <v>1.88775577674175</v>
      </c>
      <c r="G9068" s="16" t="n">
        <f aca="false">MIN(MATCH(F9068,2_Girdiler!$B$20:$I$20,1),7)</f>
        <v>1</v>
      </c>
      <c r="H9068" s="16" t="n">
        <f aca="false">IF(F9068&gt;=40,2_Girdiler!$I$21+(F9068-40)*(2_Girdiler!$I$21-2_Girdiler!$H$21)/(2_Girdiler!$I$20-2_Girdiler!$H$20),INDEX(2_Girdiler!$B$21:$I$21,G9068)+(F9068-INDEX(2_Girdiler!$B$20:$I$20,G9068))*(INDEX(2_Girdiler!$B$21:$I$21,G9068+1)-INDEX(2_Girdiler!$B$21:$I$21,G9068))/(INDEX(2_Girdiler!$B$20:$I$20,G9068+1)-INDEX(2_Girdiler!$B$20:$I$20,G9068)))</f>
        <v>4.15306270883184</v>
      </c>
      <c r="I9068" s="16" t="n">
        <f aca="false">H9068/2_Girdiler!$B$17</f>
        <v>1.66388730321789</v>
      </c>
      <c r="J9068" s="16" t="n">
        <f aca="false">D9068+I9068</f>
        <v>10.6234805147274</v>
      </c>
    </row>
    <row r="9069" customFormat="false" ht="15" hidden="false" customHeight="false" outlineLevel="0" collapsed="false">
      <c r="A9069" s="0" t="n">
        <v>9057</v>
      </c>
      <c r="B9069" s="7" t="n">
        <v>0.077439</v>
      </c>
      <c r="C9069" s="7" t="n">
        <v>0.681751</v>
      </c>
      <c r="D9069" s="16" t="n">
        <f aca="false">LOGINV(B9069,$B$7,$C$7)</f>
        <v>6.12814714783492</v>
      </c>
      <c r="E9069" s="16" t="n">
        <f aca="false">LOGINV(C9069,$B$8,$C$8)</f>
        <v>148.160019703724</v>
      </c>
      <c r="F9069" s="16" t="n">
        <f aca="false">$B$5/100*E9069*2_Girdiler!$B$14*2_Girdiler!$B$15*2_Girdiler!$B$16</f>
        <v>3.72770609574569</v>
      </c>
      <c r="G9069" s="16" t="n">
        <f aca="false">MIN(MATCH(F9069,2_Girdiler!$B$20:$I$20,1),7)</f>
        <v>1</v>
      </c>
      <c r="H9069" s="16" t="n">
        <f aca="false">IF(F9069&gt;=40,2_Girdiler!$I$21+(F9069-40)*(2_Girdiler!$I$21-2_Girdiler!$H$21)/(2_Girdiler!$I$20-2_Girdiler!$H$20),INDEX(2_Girdiler!$B$21:$I$21,G9069)+(F9069-INDEX(2_Girdiler!$B$20:$I$20,G9069))*(INDEX(2_Girdiler!$B$21:$I$21,G9069+1)-INDEX(2_Girdiler!$B$21:$I$21,G9069))/(INDEX(2_Girdiler!$B$20:$I$20,G9069+1)-INDEX(2_Girdiler!$B$20:$I$20,G9069)))</f>
        <v>8.20095341064051</v>
      </c>
      <c r="I9069" s="16" t="n">
        <f aca="false">H9069/2_Girdiler!$B$17</f>
        <v>3.28563838567328</v>
      </c>
      <c r="J9069" s="16" t="n">
        <f aca="false">D9069+I9069</f>
        <v>9.41378553350821</v>
      </c>
    </row>
    <row r="9070" customFormat="false" ht="15" hidden="false" customHeight="false" outlineLevel="0" collapsed="false">
      <c r="A9070" s="0" t="n">
        <v>9058</v>
      </c>
      <c r="B9070" s="7" t="n">
        <v>0.855561</v>
      </c>
      <c r="C9070" s="7" t="n">
        <v>0.568176</v>
      </c>
      <c r="D9070" s="16" t="n">
        <f aca="false">LOGINV(B9070,$B$7,$C$7)</f>
        <v>24.4583273277715</v>
      </c>
      <c r="E9070" s="16" t="n">
        <f aca="false">LOGINV(C9070,$B$8,$C$8)</f>
        <v>122.007470272759</v>
      </c>
      <c r="F9070" s="16" t="n">
        <f aca="false">$B$5/100*E9070*2_Girdiler!$B$14*2_Girdiler!$B$15*2_Girdiler!$B$16</f>
        <v>3.06970795206262</v>
      </c>
      <c r="G9070" s="16" t="n">
        <f aca="false">MIN(MATCH(F9070,2_Girdiler!$B$20:$I$20,1),7)</f>
        <v>1</v>
      </c>
      <c r="H9070" s="16" t="n">
        <f aca="false">IF(F9070&gt;=40,2_Girdiler!$I$21+(F9070-40)*(2_Girdiler!$I$21-2_Girdiler!$H$21)/(2_Girdiler!$I$20-2_Girdiler!$H$20),INDEX(2_Girdiler!$B$21:$I$21,G9070)+(F9070-INDEX(2_Girdiler!$B$20:$I$20,G9070))*(INDEX(2_Girdiler!$B$21:$I$21,G9070+1)-INDEX(2_Girdiler!$B$21:$I$21,G9070))/(INDEX(2_Girdiler!$B$20:$I$20,G9070+1)-INDEX(2_Girdiler!$B$20:$I$20,G9070)))</f>
        <v>6.75335749453777</v>
      </c>
      <c r="I9070" s="16" t="n">
        <f aca="false">H9070/2_Girdiler!$B$17</f>
        <v>2.70567207313212</v>
      </c>
      <c r="J9070" s="16" t="n">
        <f aca="false">D9070+I9070</f>
        <v>27.1639994009036</v>
      </c>
    </row>
    <row r="9071" customFormat="false" ht="15" hidden="false" customHeight="false" outlineLevel="0" collapsed="false">
      <c r="A9071" s="0" t="n">
        <v>9059</v>
      </c>
      <c r="B9071" s="7" t="n">
        <v>0.394067</v>
      </c>
      <c r="C9071" s="7" t="n">
        <v>0.117738</v>
      </c>
      <c r="D9071" s="16" t="n">
        <f aca="false">LOGINV(B9071,$B$7,$C$7)</f>
        <v>11.6581719501659</v>
      </c>
      <c r="E9071" s="16" t="n">
        <f aca="false">LOGINV(C9071,$B$8,$C$8)</f>
        <v>50.7761583538473</v>
      </c>
      <c r="F9071" s="16" t="n">
        <f aca="false">$B$5/100*E9071*2_Girdiler!$B$14*2_Girdiler!$B$15*2_Girdiler!$B$16</f>
        <v>1.2775281441828</v>
      </c>
      <c r="G9071" s="16" t="n">
        <f aca="false">MIN(MATCH(F9071,2_Girdiler!$B$20:$I$20,1),7)</f>
        <v>1</v>
      </c>
      <c r="H9071" s="16" t="n">
        <f aca="false">IF(F9071&gt;=40,2_Girdiler!$I$21+(F9071-40)*(2_Girdiler!$I$21-2_Girdiler!$H$21)/(2_Girdiler!$I$20-2_Girdiler!$H$20),INDEX(2_Girdiler!$B$21:$I$21,G9071)+(F9071-INDEX(2_Girdiler!$B$20:$I$20,G9071))*(INDEX(2_Girdiler!$B$21:$I$21,G9071+1)-INDEX(2_Girdiler!$B$21:$I$21,G9071))/(INDEX(2_Girdiler!$B$20:$I$20,G9071+1)-INDEX(2_Girdiler!$B$20:$I$20,G9071)))</f>
        <v>2.81056191720216</v>
      </c>
      <c r="I9071" s="16" t="n">
        <f aca="false">H9071/2_Girdiler!$B$17</f>
        <v>1.12602640913548</v>
      </c>
      <c r="J9071" s="16" t="n">
        <f aca="false">D9071+I9071</f>
        <v>12.7841983593013</v>
      </c>
    </row>
    <row r="9072" customFormat="false" ht="15" hidden="false" customHeight="false" outlineLevel="0" collapsed="false">
      <c r="A9072" s="0" t="n">
        <v>9060</v>
      </c>
      <c r="B9072" s="7" t="n">
        <v>0.342272</v>
      </c>
      <c r="C9072" s="7" t="n">
        <v>0.893344</v>
      </c>
      <c r="D9072" s="16" t="n">
        <f aca="false">LOGINV(B9072,$B$7,$C$7)</f>
        <v>10.7978272222996</v>
      </c>
      <c r="E9072" s="16" t="n">
        <f aca="false">LOGINV(C9072,$B$8,$C$8)</f>
        <v>243.851670019484</v>
      </c>
      <c r="F9072" s="16" t="n">
        <f aca="false">$B$5/100*E9072*2_Girdiler!$B$14*2_Girdiler!$B$15*2_Girdiler!$B$16</f>
        <v>6.13530801769021</v>
      </c>
      <c r="G9072" s="16" t="n">
        <f aca="false">MIN(MATCH(F9072,2_Girdiler!$B$20:$I$20,1),7)</f>
        <v>2</v>
      </c>
      <c r="H9072" s="16" t="n">
        <f aca="false">IF(F9072&gt;=40,2_Girdiler!$I$21+(F9072-40)*(2_Girdiler!$I$21-2_Girdiler!$H$21)/(2_Girdiler!$I$20-2_Girdiler!$H$20),INDEX(2_Girdiler!$B$21:$I$21,G9072)+(F9072-INDEX(2_Girdiler!$B$20:$I$20,G9072))*(INDEX(2_Girdiler!$B$21:$I$21,G9072+1)-INDEX(2_Girdiler!$B$21:$I$21,G9072))/(INDEX(2_Girdiler!$B$20:$I$20,G9072+1)-INDEX(2_Girdiler!$B$20:$I$20,G9072)))</f>
        <v>12.8164928283043</v>
      </c>
      <c r="I9072" s="16" t="n">
        <f aca="false">H9072/2_Girdiler!$B$17</f>
        <v>5.1348128318527</v>
      </c>
      <c r="J9072" s="16" t="n">
        <f aca="false">D9072+I9072</f>
        <v>15.9326400541523</v>
      </c>
    </row>
    <row r="9073" customFormat="false" ht="15" hidden="false" customHeight="false" outlineLevel="0" collapsed="false">
      <c r="A9073" s="0" t="n">
        <v>9061</v>
      </c>
      <c r="B9073" s="7" t="n">
        <v>0.892681</v>
      </c>
      <c r="C9073" s="7" t="n">
        <v>0.618081</v>
      </c>
      <c r="D9073" s="16" t="n">
        <f aca="false">LOGINV(B9073,$B$7,$C$7)</f>
        <v>27.0445292757182</v>
      </c>
      <c r="E9073" s="16" t="n">
        <f aca="false">LOGINV(C9073,$B$8,$C$8)</f>
        <v>132.577331613625</v>
      </c>
      <c r="F9073" s="16" t="n">
        <f aca="false">$B$5/100*E9073*2_Girdiler!$B$14*2_Girdiler!$B$15*2_Girdiler!$B$16</f>
        <v>3.3356456633988</v>
      </c>
      <c r="G9073" s="16" t="n">
        <f aca="false">MIN(MATCH(F9073,2_Girdiler!$B$20:$I$20,1),7)</f>
        <v>1</v>
      </c>
      <c r="H9073" s="16" t="n">
        <f aca="false">IF(F9073&gt;=40,2_Girdiler!$I$21+(F9073-40)*(2_Girdiler!$I$21-2_Girdiler!$H$21)/(2_Girdiler!$I$20-2_Girdiler!$H$20),INDEX(2_Girdiler!$B$21:$I$21,G9073)+(F9073-INDEX(2_Girdiler!$B$20:$I$20,G9073))*(INDEX(2_Girdiler!$B$21:$I$21,G9073+1)-INDEX(2_Girdiler!$B$21:$I$21,G9073))/(INDEX(2_Girdiler!$B$20:$I$20,G9073+1)-INDEX(2_Girdiler!$B$20:$I$20,G9073)))</f>
        <v>7.33842045947735</v>
      </c>
      <c r="I9073" s="16" t="n">
        <f aca="false">H9073/2_Girdiler!$B$17</f>
        <v>2.94007229947009</v>
      </c>
      <c r="J9073" s="16" t="n">
        <f aca="false">D9073+I9073</f>
        <v>29.9846015751882</v>
      </c>
    </row>
    <row r="9074" customFormat="false" ht="15" hidden="false" customHeight="false" outlineLevel="0" collapsed="false">
      <c r="A9074" s="0" t="n">
        <v>9062</v>
      </c>
      <c r="B9074" s="7" t="n">
        <v>0.507881</v>
      </c>
      <c r="C9074" s="7" t="n">
        <v>0.706505</v>
      </c>
      <c r="D9074" s="16" t="n">
        <f aca="false">LOGINV(B9074,$B$7,$C$7)</f>
        <v>13.692003919565</v>
      </c>
      <c r="E9074" s="16" t="n">
        <f aca="false">LOGINV(C9074,$B$8,$C$8)</f>
        <v>155.068452889248</v>
      </c>
      <c r="F9074" s="16" t="n">
        <f aca="false">$B$5/100*E9074*2_Girdiler!$B$14*2_Girdiler!$B$15*2_Girdiler!$B$16</f>
        <v>3.90152227469348</v>
      </c>
      <c r="G9074" s="16" t="n">
        <f aca="false">MIN(MATCH(F9074,2_Girdiler!$B$20:$I$20,1),7)</f>
        <v>1</v>
      </c>
      <c r="H9074" s="16" t="n">
        <f aca="false">IF(F9074&gt;=40,2_Girdiler!$I$21+(F9074-40)*(2_Girdiler!$I$21-2_Girdiler!$H$21)/(2_Girdiler!$I$20-2_Girdiler!$H$20),INDEX(2_Girdiler!$B$21:$I$21,G9074)+(F9074-INDEX(2_Girdiler!$B$20:$I$20,G9074))*(INDEX(2_Girdiler!$B$21:$I$21,G9074+1)-INDEX(2_Girdiler!$B$21:$I$21,G9074))/(INDEX(2_Girdiler!$B$20:$I$20,G9074+1)-INDEX(2_Girdiler!$B$20:$I$20,G9074)))</f>
        <v>8.58334900432566</v>
      </c>
      <c r="I9074" s="16" t="n">
        <f aca="false">H9074/2_Girdiler!$B$17</f>
        <v>3.43884174852791</v>
      </c>
      <c r="J9074" s="16" t="n">
        <f aca="false">D9074+I9074</f>
        <v>17.1308456680929</v>
      </c>
    </row>
    <row r="9075" customFormat="false" ht="15" hidden="false" customHeight="false" outlineLevel="0" collapsed="false">
      <c r="A9075" s="0" t="n">
        <v>9063</v>
      </c>
      <c r="B9075" s="7" t="n">
        <v>0.627906</v>
      </c>
      <c r="C9075" s="7" t="n">
        <v>0.462874</v>
      </c>
      <c r="D9075" s="16" t="n">
        <f aca="false">LOGINV(B9075,$B$7,$C$7)</f>
        <v>16.2433978037123</v>
      </c>
      <c r="E9075" s="16" t="n">
        <f aca="false">LOGINV(C9075,$B$8,$C$8)</f>
        <v>102.829388113668</v>
      </c>
      <c r="F9075" s="16" t="n">
        <f aca="false">$B$5/100*E9075*2_Girdiler!$B$14*2_Girdiler!$B$15*2_Girdiler!$B$16</f>
        <v>2.58718740493989</v>
      </c>
      <c r="G9075" s="16" t="n">
        <f aca="false">MIN(MATCH(F9075,2_Girdiler!$B$20:$I$20,1),7)</f>
        <v>1</v>
      </c>
      <c r="H9075" s="16" t="n">
        <f aca="false">IF(F9075&gt;=40,2_Girdiler!$I$21+(F9075-40)*(2_Girdiler!$I$21-2_Girdiler!$H$21)/(2_Girdiler!$I$20-2_Girdiler!$H$20),INDEX(2_Girdiler!$B$21:$I$21,G9075)+(F9075-INDEX(2_Girdiler!$B$20:$I$20,G9075))*(INDEX(2_Girdiler!$B$21:$I$21,G9075+1)-INDEX(2_Girdiler!$B$21:$I$21,G9075))/(INDEX(2_Girdiler!$B$20:$I$20,G9075+1)-INDEX(2_Girdiler!$B$20:$I$20,G9075)))</f>
        <v>5.69181229086777</v>
      </c>
      <c r="I9075" s="16" t="n">
        <f aca="false">H9075/2_Girdiler!$B$17</f>
        <v>2.28037351396946</v>
      </c>
      <c r="J9075" s="16" t="n">
        <f aca="false">D9075+I9075</f>
        <v>18.5237713176818</v>
      </c>
    </row>
    <row r="9076" customFormat="false" ht="15" hidden="false" customHeight="false" outlineLevel="0" collapsed="false">
      <c r="A9076" s="0" t="n">
        <v>9064</v>
      </c>
      <c r="B9076" s="7" t="n">
        <v>0.261333</v>
      </c>
      <c r="C9076" s="7" t="n">
        <v>0.12909</v>
      </c>
      <c r="D9076" s="16" t="n">
        <f aca="false">LOGINV(B9076,$B$7,$C$7)</f>
        <v>9.48286917718158</v>
      </c>
      <c r="E9076" s="16" t="n">
        <f aca="false">LOGINV(C9076,$B$8,$C$8)</f>
        <v>52.6338861871591</v>
      </c>
      <c r="F9076" s="16" t="n">
        <f aca="false">$B$5/100*E9076*2_Girdiler!$B$14*2_Girdiler!$B$15*2_Girdiler!$B$16</f>
        <v>1.32426857646892</v>
      </c>
      <c r="G9076" s="16" t="n">
        <f aca="false">MIN(MATCH(F9076,2_Girdiler!$B$20:$I$20,1),7)</f>
        <v>1</v>
      </c>
      <c r="H9076" s="16" t="n">
        <f aca="false">IF(F9076&gt;=40,2_Girdiler!$I$21+(F9076-40)*(2_Girdiler!$I$21-2_Girdiler!$H$21)/(2_Girdiler!$I$20-2_Girdiler!$H$20),INDEX(2_Girdiler!$B$21:$I$21,G9076)+(F9076-INDEX(2_Girdiler!$B$20:$I$20,G9076))*(INDEX(2_Girdiler!$B$21:$I$21,G9076+1)-INDEX(2_Girdiler!$B$21:$I$21,G9076))/(INDEX(2_Girdiler!$B$20:$I$20,G9076+1)-INDEX(2_Girdiler!$B$20:$I$20,G9076)))</f>
        <v>2.91339086823163</v>
      </c>
      <c r="I9076" s="16" t="n">
        <f aca="false">H9076/2_Girdiler!$B$17</f>
        <v>1.16722390554152</v>
      </c>
      <c r="J9076" s="16" t="n">
        <f aca="false">D9076+I9076</f>
        <v>10.6500930827231</v>
      </c>
    </row>
    <row r="9077" customFormat="false" ht="15" hidden="false" customHeight="false" outlineLevel="0" collapsed="false">
      <c r="A9077" s="0" t="n">
        <v>9065</v>
      </c>
      <c r="B9077" s="7" t="n">
        <v>0.010721</v>
      </c>
      <c r="C9077" s="7" t="n">
        <v>0.345761</v>
      </c>
      <c r="D9077" s="16" t="n">
        <f aca="false">LOGINV(B9077,$B$7,$C$7)</f>
        <v>3.7573683122872</v>
      </c>
      <c r="E9077" s="16" t="n">
        <f aca="false">LOGINV(C9077,$B$8,$C$8)</f>
        <v>84.5295233245741</v>
      </c>
      <c r="F9077" s="16" t="n">
        <f aca="false">$B$5/100*E9077*2_Girdiler!$B$14*2_Girdiler!$B$15*2_Girdiler!$B$16</f>
        <v>2.12676280684628</v>
      </c>
      <c r="G9077" s="16" t="n">
        <f aca="false">MIN(MATCH(F9077,2_Girdiler!$B$20:$I$20,1),7)</f>
        <v>1</v>
      </c>
      <c r="H9077" s="16" t="n">
        <f aca="false">IF(F9077&gt;=40,2_Girdiler!$I$21+(F9077-40)*(2_Girdiler!$I$21-2_Girdiler!$H$21)/(2_Girdiler!$I$20-2_Girdiler!$H$20),INDEX(2_Girdiler!$B$21:$I$21,G9077)+(F9077-INDEX(2_Girdiler!$B$20:$I$20,G9077))*(INDEX(2_Girdiler!$B$21:$I$21,G9077+1)-INDEX(2_Girdiler!$B$21:$I$21,G9077))/(INDEX(2_Girdiler!$B$20:$I$20,G9077+1)-INDEX(2_Girdiler!$B$20:$I$20,G9077)))</f>
        <v>4.67887817506183</v>
      </c>
      <c r="I9077" s="16" t="n">
        <f aca="false">H9077/2_Girdiler!$B$17</f>
        <v>1.87455055090618</v>
      </c>
      <c r="J9077" s="16" t="n">
        <f aca="false">D9077+I9077</f>
        <v>5.63191886319338</v>
      </c>
    </row>
    <row r="9078" customFormat="false" ht="15" hidden="false" customHeight="false" outlineLevel="0" collapsed="false">
      <c r="A9078" s="0" t="n">
        <v>9066</v>
      </c>
      <c r="B9078" s="7" t="n">
        <v>0.560107</v>
      </c>
      <c r="C9078" s="7" t="n">
        <v>0.460026</v>
      </c>
      <c r="D9078" s="16" t="n">
        <f aca="false">LOGINV(B9078,$B$7,$C$7)</f>
        <v>14.7331706288057</v>
      </c>
      <c r="E9078" s="16" t="n">
        <f aca="false">LOGINV(C9078,$B$8,$C$8)</f>
        <v>102.354410286779</v>
      </c>
      <c r="F9078" s="16" t="n">
        <f aca="false">$B$5/100*E9078*2_Girdiler!$B$14*2_Girdiler!$B$15*2_Girdiler!$B$16</f>
        <v>2.57523696281536</v>
      </c>
      <c r="G9078" s="16" t="n">
        <f aca="false">MIN(MATCH(F9078,2_Girdiler!$B$20:$I$20,1),7)</f>
        <v>1</v>
      </c>
      <c r="H9078" s="16" t="n">
        <f aca="false">IF(F9078&gt;=40,2_Girdiler!$I$21+(F9078-40)*(2_Girdiler!$I$21-2_Girdiler!$H$21)/(2_Girdiler!$I$20-2_Girdiler!$H$20),INDEX(2_Girdiler!$B$21:$I$21,G9078)+(F9078-INDEX(2_Girdiler!$B$20:$I$20,G9078))*(INDEX(2_Girdiler!$B$21:$I$21,G9078+1)-INDEX(2_Girdiler!$B$21:$I$21,G9078))/(INDEX(2_Girdiler!$B$20:$I$20,G9078+1)-INDEX(2_Girdiler!$B$20:$I$20,G9078)))</f>
        <v>5.6655213181938</v>
      </c>
      <c r="I9078" s="16" t="n">
        <f aca="false">H9078/2_Girdiler!$B$17</f>
        <v>2.26984027171226</v>
      </c>
      <c r="J9078" s="16" t="n">
        <f aca="false">D9078+I9078</f>
        <v>17.0030109005179</v>
      </c>
    </row>
    <row r="9079" customFormat="false" ht="15" hidden="false" customHeight="false" outlineLevel="0" collapsed="false">
      <c r="A9079" s="0" t="n">
        <v>9067</v>
      </c>
      <c r="B9079" s="7" t="n">
        <v>0.090272</v>
      </c>
      <c r="C9079" s="7" t="n">
        <v>0.538039</v>
      </c>
      <c r="D9079" s="16" t="n">
        <f aca="false">LOGINV(B9079,$B$7,$C$7)</f>
        <v>6.41985626047683</v>
      </c>
      <c r="E9079" s="16" t="n">
        <f aca="false">LOGINV(C9079,$B$8,$C$8)</f>
        <v>116.148649367787</v>
      </c>
      <c r="F9079" s="16" t="n">
        <f aca="false">$B$5/100*E9079*2_Girdiler!$B$14*2_Girdiler!$B$15*2_Girdiler!$B$16</f>
        <v>2.92230001809353</v>
      </c>
      <c r="G9079" s="16" t="n">
        <f aca="false">MIN(MATCH(F9079,2_Girdiler!$B$20:$I$20,1),7)</f>
        <v>1</v>
      </c>
      <c r="H9079" s="16" t="n">
        <f aca="false">IF(F9079&gt;=40,2_Girdiler!$I$21+(F9079-40)*(2_Girdiler!$I$21-2_Girdiler!$H$21)/(2_Girdiler!$I$20-2_Girdiler!$H$20),INDEX(2_Girdiler!$B$21:$I$21,G9079)+(F9079-INDEX(2_Girdiler!$B$20:$I$20,G9079))*(INDEX(2_Girdiler!$B$21:$I$21,G9079+1)-INDEX(2_Girdiler!$B$21:$I$21,G9079))/(INDEX(2_Girdiler!$B$20:$I$20,G9079+1)-INDEX(2_Girdiler!$B$20:$I$20,G9079)))</f>
        <v>6.42906003980576</v>
      </c>
      <c r="I9079" s="16" t="n">
        <f aca="false">H9079/2_Girdiler!$B$17</f>
        <v>2.57574520825551</v>
      </c>
      <c r="J9079" s="16" t="n">
        <f aca="false">D9079+I9079</f>
        <v>8.99560146873235</v>
      </c>
    </row>
    <row r="9080" customFormat="false" ht="15" hidden="false" customHeight="false" outlineLevel="0" collapsed="false">
      <c r="A9080" s="0" t="n">
        <v>9068</v>
      </c>
      <c r="B9080" s="7" t="n">
        <v>0.052987</v>
      </c>
      <c r="C9080" s="7" t="n">
        <v>0.242955</v>
      </c>
      <c r="D9080" s="16" t="n">
        <f aca="false">LOGINV(B9080,$B$7,$C$7)</f>
        <v>5.49990754827882</v>
      </c>
      <c r="E9080" s="16" t="n">
        <f aca="false">LOGINV(C9080,$B$8,$C$8)</f>
        <v>69.6460626472317</v>
      </c>
      <c r="F9080" s="16" t="n">
        <f aca="false">$B$5/100*E9080*2_Girdiler!$B$14*2_Girdiler!$B$15*2_Girdiler!$B$16</f>
        <v>1.75229493620435</v>
      </c>
      <c r="G9080" s="16" t="n">
        <f aca="false">MIN(MATCH(F9080,2_Girdiler!$B$20:$I$20,1),7)</f>
        <v>1</v>
      </c>
      <c r="H9080" s="16" t="n">
        <f aca="false">IF(F9080&gt;=40,2_Girdiler!$I$21+(F9080-40)*(2_Girdiler!$I$21-2_Girdiler!$H$21)/(2_Girdiler!$I$20-2_Girdiler!$H$20),INDEX(2_Girdiler!$B$21:$I$21,G9080)+(F9080-INDEX(2_Girdiler!$B$20:$I$20,G9080))*(INDEX(2_Girdiler!$B$21:$I$21,G9080+1)-INDEX(2_Girdiler!$B$21:$I$21,G9080))/(INDEX(2_Girdiler!$B$20:$I$20,G9080+1)-INDEX(2_Girdiler!$B$20:$I$20,G9080)))</f>
        <v>3.85504885964957</v>
      </c>
      <c r="I9080" s="16" t="n">
        <f aca="false">H9080/2_Girdiler!$B$17</f>
        <v>1.54449072902627</v>
      </c>
      <c r="J9080" s="16" t="n">
        <f aca="false">D9080+I9080</f>
        <v>7.04439827730509</v>
      </c>
    </row>
    <row r="9081" customFormat="false" ht="15" hidden="false" customHeight="false" outlineLevel="0" collapsed="false">
      <c r="A9081" s="0" t="n">
        <v>9069</v>
      </c>
      <c r="B9081" s="7" t="n">
        <v>0.268159</v>
      </c>
      <c r="C9081" s="7" t="n">
        <v>0.108691</v>
      </c>
      <c r="D9081" s="16" t="n">
        <f aca="false">LOGINV(B9081,$B$7,$C$7)</f>
        <v>9.59372434239585</v>
      </c>
      <c r="E9081" s="16" t="n">
        <f aca="false">LOGINV(C9081,$B$8,$C$8)</f>
        <v>49.2540825324358</v>
      </c>
      <c r="F9081" s="16" t="n">
        <f aca="false">$B$5/100*E9081*2_Girdiler!$B$14*2_Girdiler!$B$15*2_Girdiler!$B$16</f>
        <v>1.23923271651609</v>
      </c>
      <c r="G9081" s="16" t="n">
        <f aca="false">MIN(MATCH(F9081,2_Girdiler!$B$20:$I$20,1),7)</f>
        <v>1</v>
      </c>
      <c r="H9081" s="16" t="n">
        <f aca="false">IF(F9081&gt;=40,2_Girdiler!$I$21+(F9081-40)*(2_Girdiler!$I$21-2_Girdiler!$H$21)/(2_Girdiler!$I$20-2_Girdiler!$H$20),INDEX(2_Girdiler!$B$21:$I$21,G9081)+(F9081-INDEX(2_Girdiler!$B$20:$I$20,G9081))*(INDEX(2_Girdiler!$B$21:$I$21,G9081+1)-INDEX(2_Girdiler!$B$21:$I$21,G9081))/(INDEX(2_Girdiler!$B$20:$I$20,G9081+1)-INDEX(2_Girdiler!$B$20:$I$20,G9081)))</f>
        <v>2.72631197633539</v>
      </c>
      <c r="I9081" s="16" t="n">
        <f aca="false">H9081/2_Girdiler!$B$17</f>
        <v>1.09227242641642</v>
      </c>
      <c r="J9081" s="16" t="n">
        <f aca="false">D9081+I9081</f>
        <v>10.6859967688123</v>
      </c>
    </row>
    <row r="9082" customFormat="false" ht="15" hidden="false" customHeight="false" outlineLevel="0" collapsed="false">
      <c r="A9082" s="0" t="n">
        <v>9070</v>
      </c>
      <c r="B9082" s="7" t="n">
        <v>0.490022</v>
      </c>
      <c r="C9082" s="7" t="n">
        <v>0.871391</v>
      </c>
      <c r="D9082" s="16" t="n">
        <f aca="false">LOGINV(B9082,$B$7,$C$7)</f>
        <v>13.3545525067536</v>
      </c>
      <c r="E9082" s="16" t="n">
        <f aca="false">LOGINV(C9082,$B$8,$C$8)</f>
        <v>226.914843133137</v>
      </c>
      <c r="F9082" s="16" t="n">
        <f aca="false">$B$5/100*E9082*2_Girdiler!$B$14*2_Girdiler!$B$15*2_Girdiler!$B$16</f>
        <v>5.70917745322972</v>
      </c>
      <c r="G9082" s="16" t="n">
        <f aca="false">MIN(MATCH(F9082,2_Girdiler!$B$20:$I$20,1),7)</f>
        <v>2</v>
      </c>
      <c r="H9082" s="16" t="n">
        <f aca="false">IF(F9082&gt;=40,2_Girdiler!$I$21+(F9082-40)*(2_Girdiler!$I$21-2_Girdiler!$H$21)/(2_Girdiler!$I$20-2_Girdiler!$H$20),INDEX(2_Girdiler!$B$21:$I$21,G9082)+(F9082-INDEX(2_Girdiler!$B$20:$I$20,G9082))*(INDEX(2_Girdiler!$B$21:$I$21,G9082+1)-INDEX(2_Girdiler!$B$21:$I$21,G9082))/(INDEX(2_Girdiler!$B$20:$I$20,G9082+1)-INDEX(2_Girdiler!$B$20:$I$20,G9082)))</f>
        <v>12.1346839251676</v>
      </c>
      <c r="I9082" s="16" t="n">
        <f aca="false">H9082/2_Girdiler!$B$17</f>
        <v>4.8616522136088</v>
      </c>
      <c r="J9082" s="16" t="n">
        <f aca="false">D9082+I9082</f>
        <v>18.2162047203624</v>
      </c>
    </row>
    <row r="9083" customFormat="false" ht="15" hidden="false" customHeight="false" outlineLevel="0" collapsed="false">
      <c r="A9083" s="0" t="n">
        <v>9071</v>
      </c>
      <c r="B9083" s="7" t="n">
        <v>0.699132</v>
      </c>
      <c r="C9083" s="7" t="n">
        <v>0.839327</v>
      </c>
      <c r="D9083" s="16" t="n">
        <f aca="false">LOGINV(B9083,$B$7,$C$7)</f>
        <v>18.114454826008</v>
      </c>
      <c r="E9083" s="16" t="n">
        <f aca="false">LOGINV(C9083,$B$8,$C$8)</f>
        <v>207.134559576671</v>
      </c>
      <c r="F9083" s="16" t="n">
        <f aca="false">$B$5/100*E9083*2_Girdiler!$B$14*2_Girdiler!$B$15*2_Girdiler!$B$16</f>
        <v>5.21150551894905</v>
      </c>
      <c r="G9083" s="16" t="n">
        <f aca="false">MIN(MATCH(F9083,2_Girdiler!$B$20:$I$20,1),7)</f>
        <v>2</v>
      </c>
      <c r="H9083" s="16" t="n">
        <f aca="false">IF(F9083&gt;=40,2_Girdiler!$I$21+(F9083-40)*(2_Girdiler!$I$21-2_Girdiler!$H$21)/(2_Girdiler!$I$20-2_Girdiler!$H$20),INDEX(2_Girdiler!$B$21:$I$21,G9083)+(F9083-INDEX(2_Girdiler!$B$20:$I$20,G9083))*(INDEX(2_Girdiler!$B$21:$I$21,G9083+1)-INDEX(2_Girdiler!$B$21:$I$21,G9083))/(INDEX(2_Girdiler!$B$20:$I$20,G9083+1)-INDEX(2_Girdiler!$B$20:$I$20,G9083)))</f>
        <v>11.3384088303185</v>
      </c>
      <c r="I9083" s="16" t="n">
        <f aca="false">H9083/2_Girdiler!$B$17</f>
        <v>4.54263174291606</v>
      </c>
      <c r="J9083" s="16" t="n">
        <f aca="false">D9083+I9083</f>
        <v>22.657086568924</v>
      </c>
    </row>
    <row r="9084" customFormat="false" ht="15" hidden="false" customHeight="false" outlineLevel="0" collapsed="false">
      <c r="A9084" s="0" t="n">
        <v>9072</v>
      </c>
      <c r="B9084" s="7" t="n">
        <v>0.71916</v>
      </c>
      <c r="C9084" s="7" t="n">
        <v>0.269508</v>
      </c>
      <c r="D9084" s="16" t="n">
        <f aca="false">LOGINV(B9084,$B$7,$C$7)</f>
        <v>18.7142627236656</v>
      </c>
      <c r="E9084" s="16" t="n">
        <f aca="false">LOGINV(C9084,$B$8,$C$8)</f>
        <v>73.456791912664</v>
      </c>
      <c r="F9084" s="16" t="n">
        <f aca="false">$B$5/100*E9084*2_Girdiler!$B$14*2_Girdiler!$B$15*2_Girdiler!$B$16</f>
        <v>1.84817288452263</v>
      </c>
      <c r="G9084" s="16" t="n">
        <f aca="false">MIN(MATCH(F9084,2_Girdiler!$B$20:$I$20,1),7)</f>
        <v>1</v>
      </c>
      <c r="H9084" s="16" t="n">
        <f aca="false">IF(F9084&gt;=40,2_Girdiler!$I$21+(F9084-40)*(2_Girdiler!$I$21-2_Girdiler!$H$21)/(2_Girdiler!$I$20-2_Girdiler!$H$20),INDEX(2_Girdiler!$B$21:$I$21,G9084)+(F9084-INDEX(2_Girdiler!$B$20:$I$20,G9084))*(INDEX(2_Girdiler!$B$21:$I$21,G9084+1)-INDEX(2_Girdiler!$B$21:$I$21,G9084))/(INDEX(2_Girdiler!$B$20:$I$20,G9084+1)-INDEX(2_Girdiler!$B$20:$I$20,G9084)))</f>
        <v>4.06598034594978</v>
      </c>
      <c r="I9084" s="16" t="n">
        <f aca="false">H9084/2_Girdiler!$B$17</f>
        <v>1.62899853603757</v>
      </c>
      <c r="J9084" s="16" t="n">
        <f aca="false">D9084+I9084</f>
        <v>20.3432612597032</v>
      </c>
    </row>
    <row r="9085" customFormat="false" ht="15" hidden="false" customHeight="false" outlineLevel="0" collapsed="false">
      <c r="A9085" s="0" t="n">
        <v>9073</v>
      </c>
      <c r="B9085" s="7" t="n">
        <v>0.088398</v>
      </c>
      <c r="C9085" s="7" t="n">
        <v>0.578501</v>
      </c>
      <c r="D9085" s="16" t="n">
        <f aca="false">LOGINV(B9085,$B$7,$C$7)</f>
        <v>6.37846553112439</v>
      </c>
      <c r="E9085" s="16" t="n">
        <f aca="false">LOGINV(C9085,$B$8,$C$8)</f>
        <v>124.098662035759</v>
      </c>
      <c r="F9085" s="16" t="n">
        <f aca="false">$B$5/100*E9085*2_Girdiler!$B$14*2_Girdiler!$B$15*2_Girdiler!$B$16</f>
        <v>3.1223223368197</v>
      </c>
      <c r="G9085" s="16" t="n">
        <f aca="false">MIN(MATCH(F9085,2_Girdiler!$B$20:$I$20,1),7)</f>
        <v>1</v>
      </c>
      <c r="H9085" s="16" t="n">
        <f aca="false">IF(F9085&gt;=40,2_Girdiler!$I$21+(F9085-40)*(2_Girdiler!$I$21-2_Girdiler!$H$21)/(2_Girdiler!$I$20-2_Girdiler!$H$20),INDEX(2_Girdiler!$B$21:$I$21,G9085)+(F9085-INDEX(2_Girdiler!$B$20:$I$20,G9085))*(INDEX(2_Girdiler!$B$21:$I$21,G9085+1)-INDEX(2_Girdiler!$B$21:$I$21,G9085))/(INDEX(2_Girdiler!$B$20:$I$20,G9085+1)-INDEX(2_Girdiler!$B$20:$I$20,G9085)))</f>
        <v>6.86910914100334</v>
      </c>
      <c r="I9085" s="16" t="n">
        <f aca="false">H9085/2_Girdiler!$B$17</f>
        <v>2.75204693149172</v>
      </c>
      <c r="J9085" s="16" t="n">
        <f aca="false">D9085+I9085</f>
        <v>9.13051246261611</v>
      </c>
    </row>
    <row r="9086" customFormat="false" ht="15" hidden="false" customHeight="false" outlineLevel="0" collapsed="false">
      <c r="A9086" s="0" t="n">
        <v>9074</v>
      </c>
      <c r="B9086" s="7" t="n">
        <v>0.894705</v>
      </c>
      <c r="C9086" s="7" t="n">
        <v>0.880886</v>
      </c>
      <c r="D9086" s="16" t="n">
        <f aca="false">LOGINV(B9086,$B$7,$C$7)</f>
        <v>27.2113454640558</v>
      </c>
      <c r="E9086" s="16" t="n">
        <f aca="false">LOGINV(C9086,$B$8,$C$8)</f>
        <v>233.819511688118</v>
      </c>
      <c r="F9086" s="16" t="n">
        <f aca="false">$B$5/100*E9086*2_Girdiler!$B$14*2_Girdiler!$B$15*2_Girdiler!$B$16</f>
        <v>5.88289891407305</v>
      </c>
      <c r="G9086" s="16" t="n">
        <f aca="false">MIN(MATCH(F9086,2_Girdiler!$B$20:$I$20,1),7)</f>
        <v>2</v>
      </c>
      <c r="H9086" s="16" t="n">
        <f aca="false">IF(F9086&gt;=40,2_Girdiler!$I$21+(F9086-40)*(2_Girdiler!$I$21-2_Girdiler!$H$21)/(2_Girdiler!$I$20-2_Girdiler!$H$20),INDEX(2_Girdiler!$B$21:$I$21,G9086)+(F9086-INDEX(2_Girdiler!$B$20:$I$20,G9086))*(INDEX(2_Girdiler!$B$21:$I$21,G9086+1)-INDEX(2_Girdiler!$B$21:$I$21,G9086))/(INDEX(2_Girdiler!$B$20:$I$20,G9086+1)-INDEX(2_Girdiler!$B$20:$I$20,G9086)))</f>
        <v>12.4126382625169</v>
      </c>
      <c r="I9086" s="16" t="n">
        <f aca="false">H9086/2_Girdiler!$B$17</f>
        <v>4.9730121244058</v>
      </c>
      <c r="J9086" s="16" t="n">
        <f aca="false">D9086+I9086</f>
        <v>32.1843575884616</v>
      </c>
    </row>
    <row r="9087" customFormat="false" ht="15" hidden="false" customHeight="false" outlineLevel="0" collapsed="false">
      <c r="A9087" s="0" t="n">
        <v>9075</v>
      </c>
      <c r="B9087" s="7" t="n">
        <v>0.958466</v>
      </c>
      <c r="C9087" s="7" t="n">
        <v>0.696137</v>
      </c>
      <c r="D9087" s="16" t="n">
        <f aca="false">LOGINV(B9087,$B$7,$C$7)</f>
        <v>35.5827504458599</v>
      </c>
      <c r="E9087" s="16" t="n">
        <f aca="false">LOGINV(C9087,$B$8,$C$8)</f>
        <v>152.10613245442</v>
      </c>
      <c r="F9087" s="16" t="n">
        <f aca="false">$B$5/100*E9087*2_Girdiler!$B$14*2_Girdiler!$B$15*2_Girdiler!$B$16</f>
        <v>3.8269902925532</v>
      </c>
      <c r="G9087" s="16" t="n">
        <f aca="false">MIN(MATCH(F9087,2_Girdiler!$B$20:$I$20,1),7)</f>
        <v>1</v>
      </c>
      <c r="H9087" s="16" t="n">
        <f aca="false">IF(F9087&gt;=40,2_Girdiler!$I$21+(F9087-40)*(2_Girdiler!$I$21-2_Girdiler!$H$21)/(2_Girdiler!$I$20-2_Girdiler!$H$20),INDEX(2_Girdiler!$B$21:$I$21,G9087)+(F9087-INDEX(2_Girdiler!$B$20:$I$20,G9087))*(INDEX(2_Girdiler!$B$21:$I$21,G9087+1)-INDEX(2_Girdiler!$B$21:$I$21,G9087))/(INDEX(2_Girdiler!$B$20:$I$20,G9087+1)-INDEX(2_Girdiler!$B$20:$I$20,G9087)))</f>
        <v>8.41937864361704</v>
      </c>
      <c r="I9087" s="16" t="n">
        <f aca="false">H9087/2_Girdiler!$B$17</f>
        <v>3.37314849503888</v>
      </c>
      <c r="J9087" s="16" t="n">
        <f aca="false">D9087+I9087</f>
        <v>38.9558989408988</v>
      </c>
    </row>
    <row r="9088" customFormat="false" ht="15" hidden="false" customHeight="false" outlineLevel="0" collapsed="false">
      <c r="A9088" s="0" t="n">
        <v>9076</v>
      </c>
      <c r="B9088" s="7" t="n">
        <v>0.931503</v>
      </c>
      <c r="C9088" s="7" t="n">
        <v>0.608015</v>
      </c>
      <c r="D9088" s="16" t="n">
        <f aca="false">LOGINV(B9088,$B$7,$C$7)</f>
        <v>31.0220339053037</v>
      </c>
      <c r="E9088" s="16" t="n">
        <f aca="false">LOGINV(C9088,$B$8,$C$8)</f>
        <v>130.34598783272</v>
      </c>
      <c r="F9088" s="16" t="n">
        <f aca="false">$B$5/100*E9088*2_Girdiler!$B$14*2_Girdiler!$B$15*2_Girdiler!$B$16</f>
        <v>3.27950505387122</v>
      </c>
      <c r="G9088" s="16" t="n">
        <f aca="false">MIN(MATCH(F9088,2_Girdiler!$B$20:$I$20,1),7)</f>
        <v>1</v>
      </c>
      <c r="H9088" s="16" t="n">
        <f aca="false">IF(F9088&gt;=40,2_Girdiler!$I$21+(F9088-40)*(2_Girdiler!$I$21-2_Girdiler!$H$21)/(2_Girdiler!$I$20-2_Girdiler!$H$20),INDEX(2_Girdiler!$B$21:$I$21,G9088)+(F9088-INDEX(2_Girdiler!$B$20:$I$20,G9088))*(INDEX(2_Girdiler!$B$21:$I$21,G9088+1)-INDEX(2_Girdiler!$B$21:$I$21,G9088))/(INDEX(2_Girdiler!$B$20:$I$20,G9088+1)-INDEX(2_Girdiler!$B$20:$I$20,G9088)))</f>
        <v>7.21491111851669</v>
      </c>
      <c r="I9088" s="16" t="n">
        <f aca="false">H9088/2_Girdiler!$B$17</f>
        <v>2.89058939043137</v>
      </c>
      <c r="J9088" s="16" t="n">
        <f aca="false">D9088+I9088</f>
        <v>33.9126232957351</v>
      </c>
    </row>
    <row r="9089" customFormat="false" ht="15" hidden="false" customHeight="false" outlineLevel="0" collapsed="false">
      <c r="A9089" s="0" t="n">
        <v>9077</v>
      </c>
      <c r="B9089" s="7" t="n">
        <v>0.011377</v>
      </c>
      <c r="C9089" s="7" t="n">
        <v>0.700267</v>
      </c>
      <c r="D9089" s="16" t="n">
        <f aca="false">LOGINV(B9089,$B$7,$C$7)</f>
        <v>3.804936166898</v>
      </c>
      <c r="E9089" s="16" t="n">
        <f aca="false">LOGINV(C9089,$B$8,$C$8)</f>
        <v>153.273728654002</v>
      </c>
      <c r="F9089" s="16" t="n">
        <f aca="false">$B$5/100*E9089*2_Girdiler!$B$14*2_Girdiler!$B$15*2_Girdiler!$B$16</f>
        <v>3.85636701293469</v>
      </c>
      <c r="G9089" s="16" t="n">
        <f aca="false">MIN(MATCH(F9089,2_Girdiler!$B$20:$I$20,1),7)</f>
        <v>1</v>
      </c>
      <c r="H9089" s="16" t="n">
        <f aca="false">IF(F9089&gt;=40,2_Girdiler!$I$21+(F9089-40)*(2_Girdiler!$I$21-2_Girdiler!$H$21)/(2_Girdiler!$I$20-2_Girdiler!$H$20),INDEX(2_Girdiler!$B$21:$I$21,G9089)+(F9089-INDEX(2_Girdiler!$B$20:$I$20,G9089))*(INDEX(2_Girdiler!$B$21:$I$21,G9089+1)-INDEX(2_Girdiler!$B$21:$I$21,G9089))/(INDEX(2_Girdiler!$B$20:$I$20,G9089+1)-INDEX(2_Girdiler!$B$20:$I$20,G9089)))</f>
        <v>8.48400742845631</v>
      </c>
      <c r="I9089" s="16" t="n">
        <f aca="false">H9089/2_Girdiler!$B$17</f>
        <v>3.39904143768282</v>
      </c>
      <c r="J9089" s="16" t="n">
        <f aca="false">D9089+I9089</f>
        <v>7.20397760458082</v>
      </c>
    </row>
    <row r="9090" customFormat="false" ht="15" hidden="false" customHeight="false" outlineLevel="0" collapsed="false">
      <c r="A9090" s="0" t="n">
        <v>9078</v>
      </c>
      <c r="B9090" s="7" t="n">
        <v>0.013336</v>
      </c>
      <c r="C9090" s="7" t="n">
        <v>0.164724</v>
      </c>
      <c r="D9090" s="16" t="n">
        <f aca="false">LOGINV(B9090,$B$7,$C$7)</f>
        <v>3.93709375362926</v>
      </c>
      <c r="E9090" s="16" t="n">
        <f aca="false">LOGINV(C9090,$B$8,$C$8)</f>
        <v>58.1904062500882</v>
      </c>
      <c r="F9090" s="16" t="n">
        <f aca="false">$B$5/100*E9090*2_Girdiler!$B$14*2_Girdiler!$B$15*2_Girdiler!$B$16</f>
        <v>1.46407062125222</v>
      </c>
      <c r="G9090" s="16" t="n">
        <f aca="false">MIN(MATCH(F9090,2_Girdiler!$B$20:$I$20,1),7)</f>
        <v>1</v>
      </c>
      <c r="H9090" s="16" t="n">
        <f aca="false">IF(F9090&gt;=40,2_Girdiler!$I$21+(F9090-40)*(2_Girdiler!$I$21-2_Girdiler!$H$21)/(2_Girdiler!$I$20-2_Girdiler!$H$20),INDEX(2_Girdiler!$B$21:$I$21,G9090)+(F9090-INDEX(2_Girdiler!$B$20:$I$20,G9090))*(INDEX(2_Girdiler!$B$21:$I$21,G9090+1)-INDEX(2_Girdiler!$B$21:$I$21,G9090))/(INDEX(2_Girdiler!$B$20:$I$20,G9090+1)-INDEX(2_Girdiler!$B$20:$I$20,G9090)))</f>
        <v>3.22095536675488</v>
      </c>
      <c r="I9090" s="16" t="n">
        <f aca="false">H9090/2_Girdiler!$B$17</f>
        <v>1.29044686168064</v>
      </c>
      <c r="J9090" s="16" t="n">
        <f aca="false">D9090+I9090</f>
        <v>5.2275406153099</v>
      </c>
    </row>
    <row r="9091" customFormat="false" ht="15" hidden="false" customHeight="false" outlineLevel="0" collapsed="false">
      <c r="A9091" s="0" t="n">
        <v>9079</v>
      </c>
      <c r="B9091" s="7" t="n">
        <v>0.846656</v>
      </c>
      <c r="C9091" s="7" t="n">
        <v>0.971302</v>
      </c>
      <c r="D9091" s="16" t="n">
        <f aca="false">LOGINV(B9091,$B$7,$C$7)</f>
        <v>23.9405151804178</v>
      </c>
      <c r="E9091" s="16" t="n">
        <f aca="false">LOGINV(C9091,$B$8,$C$8)</f>
        <v>372.360207409921</v>
      </c>
      <c r="F9091" s="16" t="n">
        <f aca="false">$B$5/100*E9091*2_Girdiler!$B$14*2_Girdiler!$B$15*2_Girdiler!$B$16</f>
        <v>9.36858281843361</v>
      </c>
      <c r="G9091" s="16" t="n">
        <f aca="false">MIN(MATCH(F9091,2_Girdiler!$B$20:$I$20,1),7)</f>
        <v>2</v>
      </c>
      <c r="H9091" s="16" t="n">
        <f aca="false">IF(F9091&gt;=40,2_Girdiler!$I$21+(F9091-40)*(2_Girdiler!$I$21-2_Girdiler!$H$21)/(2_Girdiler!$I$20-2_Girdiler!$H$20),INDEX(2_Girdiler!$B$21:$I$21,G9091)+(F9091-INDEX(2_Girdiler!$B$20:$I$20,G9091))*(INDEX(2_Girdiler!$B$21:$I$21,G9091+1)-INDEX(2_Girdiler!$B$21:$I$21,G9091))/(INDEX(2_Girdiler!$B$20:$I$20,G9091+1)-INDEX(2_Girdiler!$B$20:$I$20,G9091)))</f>
        <v>17.9897325094938</v>
      </c>
      <c r="I9091" s="16" t="n">
        <f aca="false">H9091/2_Girdiler!$B$17</f>
        <v>7.20742488361129</v>
      </c>
      <c r="J9091" s="16" t="n">
        <f aca="false">D9091+I9091</f>
        <v>31.1479400640291</v>
      </c>
    </row>
    <row r="9092" customFormat="false" ht="15" hidden="false" customHeight="false" outlineLevel="0" collapsed="false">
      <c r="A9092" s="0" t="n">
        <v>9080</v>
      </c>
      <c r="B9092" s="7" t="n">
        <v>0.311429</v>
      </c>
      <c r="C9092" s="7" t="n">
        <v>0.50416</v>
      </c>
      <c r="D9092" s="16" t="n">
        <f aca="false">LOGINV(B9092,$B$7,$C$7)</f>
        <v>10.2951048245117</v>
      </c>
      <c r="E9092" s="16" t="n">
        <f aca="false">LOGINV(C9092,$B$8,$C$8)</f>
        <v>109.942797255578</v>
      </c>
      <c r="F9092" s="16" t="n">
        <f aca="false">$B$5/100*E9092*2_Girdiler!$B$14*2_Girdiler!$B$15*2_Girdiler!$B$16</f>
        <v>2.76616077895033</v>
      </c>
      <c r="G9092" s="16" t="n">
        <f aca="false">MIN(MATCH(F9092,2_Girdiler!$B$20:$I$20,1),7)</f>
        <v>1</v>
      </c>
      <c r="H9092" s="16" t="n">
        <f aca="false">IF(F9092&gt;=40,2_Girdiler!$I$21+(F9092-40)*(2_Girdiler!$I$21-2_Girdiler!$H$21)/(2_Girdiler!$I$20-2_Girdiler!$H$20),INDEX(2_Girdiler!$B$21:$I$21,G9092)+(F9092-INDEX(2_Girdiler!$B$20:$I$20,G9092))*(INDEX(2_Girdiler!$B$21:$I$21,G9092+1)-INDEX(2_Girdiler!$B$21:$I$21,G9092))/(INDEX(2_Girdiler!$B$20:$I$20,G9092+1)-INDEX(2_Girdiler!$B$20:$I$20,G9092)))</f>
        <v>6.08555371369074</v>
      </c>
      <c r="I9092" s="16" t="n">
        <f aca="false">H9092/2_Girdiler!$B$17</f>
        <v>2.43812248144661</v>
      </c>
      <c r="J9092" s="16" t="n">
        <f aca="false">D9092+I9092</f>
        <v>12.7332273059583</v>
      </c>
    </row>
    <row r="9093" customFormat="false" ht="15" hidden="false" customHeight="false" outlineLevel="0" collapsed="false">
      <c r="A9093" s="0" t="n">
        <v>9081</v>
      </c>
      <c r="B9093" s="7" t="n">
        <v>0.710688</v>
      </c>
      <c r="C9093" s="7" t="n">
        <v>0.797706</v>
      </c>
      <c r="D9093" s="16" t="n">
        <f aca="false">LOGINV(B9093,$B$7,$C$7)</f>
        <v>18.455779808497</v>
      </c>
      <c r="E9093" s="16" t="n">
        <f aca="false">LOGINV(C9093,$B$8,$C$8)</f>
        <v>187.021664743778</v>
      </c>
      <c r="F9093" s="16" t="n">
        <f aca="false">$B$5/100*E9093*2_Girdiler!$B$14*2_Girdiler!$B$15*2_Girdiler!$B$16</f>
        <v>4.70546508495346</v>
      </c>
      <c r="G9093" s="16" t="n">
        <f aca="false">MIN(MATCH(F9093,2_Girdiler!$B$20:$I$20,1),7)</f>
        <v>1</v>
      </c>
      <c r="H9093" s="16" t="n">
        <f aca="false">IF(F9093&gt;=40,2_Girdiler!$I$21+(F9093-40)*(2_Girdiler!$I$21-2_Girdiler!$H$21)/(2_Girdiler!$I$20-2_Girdiler!$H$20),INDEX(2_Girdiler!$B$21:$I$21,G9093)+(F9093-INDEX(2_Girdiler!$B$20:$I$20,G9093))*(INDEX(2_Girdiler!$B$21:$I$21,G9093+1)-INDEX(2_Girdiler!$B$21:$I$21,G9093))/(INDEX(2_Girdiler!$B$20:$I$20,G9093+1)-INDEX(2_Girdiler!$B$20:$I$20,G9093)))</f>
        <v>10.3520231868976</v>
      </c>
      <c r="I9093" s="16" t="n">
        <f aca="false">H9093/2_Girdiler!$B$17</f>
        <v>4.14744518705834</v>
      </c>
      <c r="J9093" s="16" t="n">
        <f aca="false">D9093+I9093</f>
        <v>22.6032249955553</v>
      </c>
    </row>
    <row r="9094" customFormat="false" ht="15" hidden="false" customHeight="false" outlineLevel="0" collapsed="false">
      <c r="A9094" s="0" t="n">
        <v>9082</v>
      </c>
      <c r="B9094" s="7" t="n">
        <v>0.744741</v>
      </c>
      <c r="C9094" s="7" t="n">
        <v>0.639518</v>
      </c>
      <c r="D9094" s="16" t="n">
        <f aca="false">LOGINV(B9094,$B$7,$C$7)</f>
        <v>19.5424038865693</v>
      </c>
      <c r="E9094" s="16" t="n">
        <f aca="false">LOGINV(C9094,$B$8,$C$8)</f>
        <v>137.521845703305</v>
      </c>
      <c r="F9094" s="16" t="n">
        <f aca="false">$B$5/100*E9094*2_Girdiler!$B$14*2_Girdiler!$B$15*2_Girdiler!$B$16</f>
        <v>3.46004963789515</v>
      </c>
      <c r="G9094" s="16" t="n">
        <f aca="false">MIN(MATCH(F9094,2_Girdiler!$B$20:$I$20,1),7)</f>
        <v>1</v>
      </c>
      <c r="H9094" s="16" t="n">
        <f aca="false">IF(F9094&gt;=40,2_Girdiler!$I$21+(F9094-40)*(2_Girdiler!$I$21-2_Girdiler!$H$21)/(2_Girdiler!$I$20-2_Girdiler!$H$20),INDEX(2_Girdiler!$B$21:$I$21,G9094)+(F9094-INDEX(2_Girdiler!$B$20:$I$20,G9094))*(INDEX(2_Girdiler!$B$21:$I$21,G9094+1)-INDEX(2_Girdiler!$B$21:$I$21,G9094))/(INDEX(2_Girdiler!$B$20:$I$20,G9094+1)-INDEX(2_Girdiler!$B$20:$I$20,G9094)))</f>
        <v>7.61210920336932</v>
      </c>
      <c r="I9094" s="16" t="n">
        <f aca="false">H9094/2_Girdiler!$B$17</f>
        <v>3.04972323852938</v>
      </c>
      <c r="J9094" s="16" t="n">
        <f aca="false">D9094+I9094</f>
        <v>22.5921271250987</v>
      </c>
    </row>
    <row r="9095" customFormat="false" ht="15" hidden="false" customHeight="false" outlineLevel="0" collapsed="false">
      <c r="A9095" s="0" t="n">
        <v>9083</v>
      </c>
      <c r="B9095" s="7" t="n">
        <v>0.42762</v>
      </c>
      <c r="C9095" s="7" t="n">
        <v>0.552149</v>
      </c>
      <c r="D9095" s="16" t="n">
        <f aca="false">LOGINV(B9095,$B$7,$C$7)</f>
        <v>12.2326641653077</v>
      </c>
      <c r="E9095" s="16" t="n">
        <f aca="false">LOGINV(C9095,$B$8,$C$8)</f>
        <v>118.84847957832</v>
      </c>
      <c r="F9095" s="16" t="n">
        <f aca="false">$B$5/100*E9095*2_Girdiler!$B$14*2_Girdiler!$B$15*2_Girdiler!$B$16</f>
        <v>2.99022774619053</v>
      </c>
      <c r="G9095" s="16" t="n">
        <f aca="false">MIN(MATCH(F9095,2_Girdiler!$B$20:$I$20,1),7)</f>
        <v>1</v>
      </c>
      <c r="H9095" s="16" t="n">
        <f aca="false">IF(F9095&gt;=40,2_Girdiler!$I$21+(F9095-40)*(2_Girdiler!$I$21-2_Girdiler!$H$21)/(2_Girdiler!$I$20-2_Girdiler!$H$20),INDEX(2_Girdiler!$B$21:$I$21,G9095)+(F9095-INDEX(2_Girdiler!$B$20:$I$20,G9095))*(INDEX(2_Girdiler!$B$21:$I$21,G9095+1)-INDEX(2_Girdiler!$B$21:$I$21,G9095))/(INDEX(2_Girdiler!$B$20:$I$20,G9095+1)-INDEX(2_Girdiler!$B$20:$I$20,G9095)))</f>
        <v>6.57850104161918</v>
      </c>
      <c r="I9095" s="16" t="n">
        <f aca="false">H9095/2_Girdiler!$B$17</f>
        <v>2.63561740449486</v>
      </c>
      <c r="J9095" s="16" t="n">
        <f aca="false">D9095+I9095</f>
        <v>14.8682815698025</v>
      </c>
    </row>
    <row r="9096" customFormat="false" ht="15" hidden="false" customHeight="false" outlineLevel="0" collapsed="false">
      <c r="A9096" s="0" t="n">
        <v>9084</v>
      </c>
      <c r="B9096" s="7" t="n">
        <v>0.218704</v>
      </c>
      <c r="C9096" s="7" t="n">
        <v>0.837346</v>
      </c>
      <c r="D9096" s="16" t="n">
        <f aca="false">LOGINV(B9096,$B$7,$C$7)</f>
        <v>8.78403285855331</v>
      </c>
      <c r="E9096" s="16" t="n">
        <f aca="false">LOGINV(C9096,$B$8,$C$8)</f>
        <v>206.056089955449</v>
      </c>
      <c r="F9096" s="16" t="n">
        <f aca="false">$B$5/100*E9096*2_Girdiler!$B$14*2_Girdiler!$B$15*2_Girdiler!$B$16</f>
        <v>5.18437122327911</v>
      </c>
      <c r="G9096" s="16" t="n">
        <f aca="false">MIN(MATCH(F9096,2_Girdiler!$B$20:$I$20,1),7)</f>
        <v>2</v>
      </c>
      <c r="H9096" s="16" t="n">
        <f aca="false">IF(F9096&gt;=40,2_Girdiler!$I$21+(F9096-40)*(2_Girdiler!$I$21-2_Girdiler!$H$21)/(2_Girdiler!$I$20-2_Girdiler!$H$20),INDEX(2_Girdiler!$B$21:$I$21,G9096)+(F9096-INDEX(2_Girdiler!$B$20:$I$20,G9096))*(INDEX(2_Girdiler!$B$21:$I$21,G9096+1)-INDEX(2_Girdiler!$B$21:$I$21,G9096))/(INDEX(2_Girdiler!$B$20:$I$20,G9096+1)-INDEX(2_Girdiler!$B$20:$I$20,G9096)))</f>
        <v>11.2949939572466</v>
      </c>
      <c r="I9096" s="16" t="n">
        <f aca="false">H9096/2_Girdiler!$B$17</f>
        <v>4.52523796364045</v>
      </c>
      <c r="J9096" s="16" t="n">
        <f aca="false">D9096+I9096</f>
        <v>13.3092708221938</v>
      </c>
    </row>
    <row r="9097" customFormat="false" ht="15" hidden="false" customHeight="false" outlineLevel="0" collapsed="false">
      <c r="A9097" s="0" t="n">
        <v>9085</v>
      </c>
      <c r="B9097" s="7" t="n">
        <v>0.761855</v>
      </c>
      <c r="C9097" s="7" t="n">
        <v>0.669637</v>
      </c>
      <c r="D9097" s="16" t="n">
        <f aca="false">LOGINV(B9097,$B$7,$C$7)</f>
        <v>20.1423817120295</v>
      </c>
      <c r="E9097" s="16" t="n">
        <f aca="false">LOGINV(C9097,$B$8,$C$8)</f>
        <v>144.972801817045</v>
      </c>
      <c r="F9097" s="16" t="n">
        <f aca="false">$B$5/100*E9097*2_Girdiler!$B$14*2_Girdiler!$B$15*2_Girdiler!$B$16</f>
        <v>3.64751569371686</v>
      </c>
      <c r="G9097" s="16" t="n">
        <f aca="false">MIN(MATCH(F9097,2_Girdiler!$B$20:$I$20,1),7)</f>
        <v>1</v>
      </c>
      <c r="H9097" s="16" t="n">
        <f aca="false">IF(F9097&gt;=40,2_Girdiler!$I$21+(F9097-40)*(2_Girdiler!$I$21-2_Girdiler!$H$21)/(2_Girdiler!$I$20-2_Girdiler!$H$20),INDEX(2_Girdiler!$B$21:$I$21,G9097)+(F9097-INDEX(2_Girdiler!$B$20:$I$20,G9097))*(INDEX(2_Girdiler!$B$21:$I$21,G9097+1)-INDEX(2_Girdiler!$B$21:$I$21,G9097))/(INDEX(2_Girdiler!$B$20:$I$20,G9097+1)-INDEX(2_Girdiler!$B$20:$I$20,G9097)))</f>
        <v>8.0245345261771</v>
      </c>
      <c r="I9097" s="16" t="n">
        <f aca="false">H9097/2_Girdiler!$B$17</f>
        <v>3.21495774285942</v>
      </c>
      <c r="J9097" s="16" t="n">
        <f aca="false">D9097+I9097</f>
        <v>23.357339454889</v>
      </c>
    </row>
    <row r="9098" customFormat="false" ht="15" hidden="false" customHeight="false" outlineLevel="0" collapsed="false">
      <c r="A9098" s="0" t="n">
        <v>9086</v>
      </c>
      <c r="B9098" s="7" t="n">
        <v>0.573601</v>
      </c>
      <c r="C9098" s="7" t="n">
        <v>0.050557</v>
      </c>
      <c r="D9098" s="16" t="n">
        <f aca="false">LOGINV(B9098,$B$7,$C$7)</f>
        <v>15.0176373416167</v>
      </c>
      <c r="E9098" s="16" t="n">
        <f aca="false">LOGINV(C9098,$B$8,$C$8)</f>
        <v>37.8998382030674</v>
      </c>
      <c r="F9098" s="16" t="n">
        <f aca="false">$B$5/100*E9098*2_Girdiler!$B$14*2_Girdiler!$B$15*2_Girdiler!$B$16</f>
        <v>0.953559929189175</v>
      </c>
      <c r="G9098" s="16" t="n">
        <f aca="false">MIN(MATCH(F9098,2_Girdiler!$B$20:$I$20,1),7)</f>
        <v>1</v>
      </c>
      <c r="H9098" s="16" t="n">
        <f aca="false">IF(F9098&gt;=40,2_Girdiler!$I$21+(F9098-40)*(2_Girdiler!$I$21-2_Girdiler!$H$21)/(2_Girdiler!$I$20-2_Girdiler!$H$20),INDEX(2_Girdiler!$B$21:$I$21,G9098)+(F9098-INDEX(2_Girdiler!$B$20:$I$20,G9098))*(INDEX(2_Girdiler!$B$21:$I$21,G9098+1)-INDEX(2_Girdiler!$B$21:$I$21,G9098))/(INDEX(2_Girdiler!$B$20:$I$20,G9098+1)-INDEX(2_Girdiler!$B$20:$I$20,G9098)))</f>
        <v>2.09783184421619</v>
      </c>
      <c r="I9098" s="16" t="n">
        <f aca="false">H9098/2_Girdiler!$B$17</f>
        <v>0.840477501689177</v>
      </c>
      <c r="J9098" s="16" t="n">
        <f aca="false">D9098+I9098</f>
        <v>15.8581148433059</v>
      </c>
    </row>
    <row r="9099" customFormat="false" ht="15" hidden="false" customHeight="false" outlineLevel="0" collapsed="false">
      <c r="A9099" s="0" t="n">
        <v>9087</v>
      </c>
      <c r="B9099" s="7" t="n">
        <v>0.060951</v>
      </c>
      <c r="C9099" s="7" t="n">
        <v>0.816367</v>
      </c>
      <c r="D9099" s="16" t="n">
        <f aca="false">LOGINV(B9099,$B$7,$C$7)</f>
        <v>5.7178437753465</v>
      </c>
      <c r="E9099" s="16" t="n">
        <f aca="false">LOGINV(C9099,$B$8,$C$8)</f>
        <v>195.432683225773</v>
      </c>
      <c r="F9099" s="16" t="n">
        <f aca="false">$B$5/100*E9099*2_Girdiler!$B$14*2_Girdiler!$B$15*2_Girdiler!$B$16</f>
        <v>4.91708630996044</v>
      </c>
      <c r="G9099" s="16" t="n">
        <f aca="false">MIN(MATCH(F9099,2_Girdiler!$B$20:$I$20,1),7)</f>
        <v>1</v>
      </c>
      <c r="H9099" s="16" t="n">
        <f aca="false">IF(F9099&gt;=40,2_Girdiler!$I$21+(F9099-40)*(2_Girdiler!$I$21-2_Girdiler!$H$21)/(2_Girdiler!$I$20-2_Girdiler!$H$20),INDEX(2_Girdiler!$B$21:$I$21,G9099)+(F9099-INDEX(2_Girdiler!$B$20:$I$20,G9099))*(INDEX(2_Girdiler!$B$21:$I$21,G9099+1)-INDEX(2_Girdiler!$B$21:$I$21,G9099))/(INDEX(2_Girdiler!$B$20:$I$20,G9099+1)-INDEX(2_Girdiler!$B$20:$I$20,G9099)))</f>
        <v>10.817589881913</v>
      </c>
      <c r="I9099" s="16" t="n">
        <f aca="false">H9099/2_Girdiler!$B$17</f>
        <v>4.33397030525359</v>
      </c>
      <c r="J9099" s="16" t="n">
        <f aca="false">D9099+I9099</f>
        <v>10.0518140806001</v>
      </c>
    </row>
    <row r="9100" customFormat="false" ht="15" hidden="false" customHeight="false" outlineLevel="0" collapsed="false">
      <c r="A9100" s="0" t="n">
        <v>9088</v>
      </c>
      <c r="B9100" s="7" t="n">
        <v>0.927935</v>
      </c>
      <c r="C9100" s="7" t="n">
        <v>0.115552</v>
      </c>
      <c r="D9100" s="16" t="n">
        <f aca="false">LOGINV(B9100,$B$7,$C$7)</f>
        <v>30.5672382658023</v>
      </c>
      <c r="E9100" s="16" t="n">
        <f aca="false">LOGINV(C9100,$B$8,$C$8)</f>
        <v>50.4120407292794</v>
      </c>
      <c r="F9100" s="16" t="n">
        <f aca="false">$B$5/100*E9100*2_Girdiler!$B$14*2_Girdiler!$B$15*2_Girdiler!$B$16</f>
        <v>1.26836694474867</v>
      </c>
      <c r="G9100" s="16" t="n">
        <f aca="false">MIN(MATCH(F9100,2_Girdiler!$B$20:$I$20,1),7)</f>
        <v>1</v>
      </c>
      <c r="H9100" s="16" t="n">
        <f aca="false">IF(F9100&gt;=40,2_Girdiler!$I$21+(F9100-40)*(2_Girdiler!$I$21-2_Girdiler!$H$21)/(2_Girdiler!$I$20-2_Girdiler!$H$20),INDEX(2_Girdiler!$B$21:$I$21,G9100)+(F9100-INDEX(2_Girdiler!$B$20:$I$20,G9100))*(INDEX(2_Girdiler!$B$21:$I$21,G9100+1)-INDEX(2_Girdiler!$B$21:$I$21,G9100))/(INDEX(2_Girdiler!$B$20:$I$20,G9100+1)-INDEX(2_Girdiler!$B$20:$I$20,G9100)))</f>
        <v>2.79040727844707</v>
      </c>
      <c r="I9100" s="16" t="n">
        <f aca="false">H9100/2_Girdiler!$B$17</f>
        <v>1.11795163399322</v>
      </c>
      <c r="J9100" s="16" t="n">
        <f aca="false">D9100+I9100</f>
        <v>31.6851898997955</v>
      </c>
    </row>
    <row r="9101" customFormat="false" ht="15" hidden="false" customHeight="false" outlineLevel="0" collapsed="false">
      <c r="A9101" s="0" t="n">
        <v>9089</v>
      </c>
      <c r="B9101" s="7" t="n">
        <v>0.088208</v>
      </c>
      <c r="C9101" s="7" t="n">
        <v>0.877166</v>
      </c>
      <c r="D9101" s="16" t="n">
        <f aca="false">LOGINV(B9101,$B$7,$C$7)</f>
        <v>6.37424774631375</v>
      </c>
      <c r="E9101" s="16" t="n">
        <f aca="false">LOGINV(C9101,$B$8,$C$8)</f>
        <v>231.045148147267</v>
      </c>
      <c r="F9101" s="16" t="n">
        <f aca="false">$B$5/100*E9101*2_Girdiler!$B$14*2_Girdiler!$B$15*2_Girdiler!$B$16</f>
        <v>5.81309592738525</v>
      </c>
      <c r="G9101" s="16" t="n">
        <f aca="false">MIN(MATCH(F9101,2_Girdiler!$B$20:$I$20,1),7)</f>
        <v>2</v>
      </c>
      <c r="H9101" s="16" t="n">
        <f aca="false">IF(F9101&gt;=40,2_Girdiler!$I$21+(F9101-40)*(2_Girdiler!$I$21-2_Girdiler!$H$21)/(2_Girdiler!$I$20-2_Girdiler!$H$20),INDEX(2_Girdiler!$B$21:$I$21,G9101)+(F9101-INDEX(2_Girdiler!$B$20:$I$20,G9101))*(INDEX(2_Girdiler!$B$21:$I$21,G9101+1)-INDEX(2_Girdiler!$B$21:$I$21,G9101))/(INDEX(2_Girdiler!$B$20:$I$20,G9101+1)-INDEX(2_Girdiler!$B$20:$I$20,G9101)))</f>
        <v>12.3009534838164</v>
      </c>
      <c r="I9101" s="16" t="n">
        <f aca="false">H9101/2_Girdiler!$B$17</f>
        <v>4.92826662011875</v>
      </c>
      <c r="J9101" s="16" t="n">
        <f aca="false">D9101+I9101</f>
        <v>11.3025143664325</v>
      </c>
    </row>
    <row r="9102" customFormat="false" ht="15" hidden="false" customHeight="false" outlineLevel="0" collapsed="false">
      <c r="A9102" s="0" t="n">
        <v>9090</v>
      </c>
      <c r="B9102" s="7" t="n">
        <v>0.959477</v>
      </c>
      <c r="C9102" s="7" t="n">
        <v>0.200747</v>
      </c>
      <c r="D9102" s="16" t="n">
        <f aca="false">LOGINV(B9102,$B$7,$C$7)</f>
        <v>35.8114368473117</v>
      </c>
      <c r="E9102" s="16" t="n">
        <f aca="false">LOGINV(C9102,$B$8,$C$8)</f>
        <v>63.5408496125275</v>
      </c>
      <c r="F9102" s="16" t="n">
        <f aca="false">$B$5/100*E9102*2_Girdiler!$B$14*2_Girdiler!$B$15*2_Girdiler!$B$16</f>
        <v>1.59868777625119</v>
      </c>
      <c r="G9102" s="16" t="n">
        <f aca="false">MIN(MATCH(F9102,2_Girdiler!$B$20:$I$20,1),7)</f>
        <v>1</v>
      </c>
      <c r="H9102" s="16" t="n">
        <f aca="false">IF(F9102&gt;=40,2_Girdiler!$I$21+(F9102-40)*(2_Girdiler!$I$21-2_Girdiler!$H$21)/(2_Girdiler!$I$20-2_Girdiler!$H$20),INDEX(2_Girdiler!$B$21:$I$21,G9102)+(F9102-INDEX(2_Girdiler!$B$20:$I$20,G9102))*(INDEX(2_Girdiler!$B$21:$I$21,G9102+1)-INDEX(2_Girdiler!$B$21:$I$21,G9102))/(INDEX(2_Girdiler!$B$20:$I$20,G9102+1)-INDEX(2_Girdiler!$B$20:$I$20,G9102)))</f>
        <v>3.51711310775262</v>
      </c>
      <c r="I9102" s="16" t="n">
        <f aca="false">H9102/2_Girdiler!$B$17</f>
        <v>1.40909980278551</v>
      </c>
      <c r="J9102" s="16" t="n">
        <f aca="false">D9102+I9102</f>
        <v>37.2205366500972</v>
      </c>
    </row>
    <row r="9103" customFormat="false" ht="15" hidden="false" customHeight="false" outlineLevel="0" collapsed="false">
      <c r="A9103" s="0" t="n">
        <v>9091</v>
      </c>
      <c r="B9103" s="7" t="n">
        <v>0.780752</v>
      </c>
      <c r="C9103" s="7" t="n">
        <v>0.977922</v>
      </c>
      <c r="D9103" s="16" t="n">
        <f aca="false">LOGINV(B9103,$B$7,$C$7)</f>
        <v>20.855913702</v>
      </c>
      <c r="E9103" s="16" t="n">
        <f aca="false">LOGINV(C9103,$B$8,$C$8)</f>
        <v>400.361067175963</v>
      </c>
      <c r="F9103" s="16" t="n">
        <f aca="false">$B$5/100*E9103*2_Girdiler!$B$14*2_Girdiler!$B$15*2_Girdiler!$B$16</f>
        <v>10.0730844501472</v>
      </c>
      <c r="G9103" s="16" t="n">
        <f aca="false">MIN(MATCH(F9103,2_Girdiler!$B$20:$I$20,1),7)</f>
        <v>3</v>
      </c>
      <c r="H9103" s="16" t="n">
        <f aca="false">IF(F9103&gt;=40,2_Girdiler!$I$21+(F9103-40)*(2_Girdiler!$I$21-2_Girdiler!$H$21)/(2_Girdiler!$I$20-2_Girdiler!$H$20),INDEX(2_Girdiler!$B$21:$I$21,G9103)+(F9103-INDEX(2_Girdiler!$B$20:$I$20,G9103))*(INDEX(2_Girdiler!$B$21:$I$21,G9103+1)-INDEX(2_Girdiler!$B$21:$I$21,G9103))/(INDEX(2_Girdiler!$B$20:$I$20,G9103+1)-INDEX(2_Girdiler!$B$20:$I$20,G9103)))</f>
        <v>19.0657760051325</v>
      </c>
      <c r="I9103" s="16" t="n">
        <f aca="false">H9103/2_Girdiler!$B$17</f>
        <v>7.63853205333834</v>
      </c>
      <c r="J9103" s="16" t="n">
        <f aca="false">D9103+I9103</f>
        <v>28.4944457553384</v>
      </c>
    </row>
    <row r="9104" customFormat="false" ht="15" hidden="false" customHeight="false" outlineLevel="0" collapsed="false">
      <c r="A9104" s="0" t="n">
        <v>9092</v>
      </c>
      <c r="B9104" s="7" t="n">
        <v>0.577477</v>
      </c>
      <c r="C9104" s="7" t="n">
        <v>0.65692</v>
      </c>
      <c r="D9104" s="16" t="n">
        <f aca="false">LOGINV(B9104,$B$7,$C$7)</f>
        <v>15.1006839821537</v>
      </c>
      <c r="E9104" s="16" t="n">
        <f aca="false">LOGINV(C9104,$B$8,$C$8)</f>
        <v>141.748924598384</v>
      </c>
      <c r="F9104" s="16" t="n">
        <f aca="false">$B$5/100*E9104*2_Girdiler!$B$14*2_Girdiler!$B$15*2_Girdiler!$B$16</f>
        <v>3.56640294289534</v>
      </c>
      <c r="G9104" s="16" t="n">
        <f aca="false">MIN(MATCH(F9104,2_Girdiler!$B$20:$I$20,1),7)</f>
        <v>1</v>
      </c>
      <c r="H9104" s="16" t="n">
        <f aca="false">IF(F9104&gt;=40,2_Girdiler!$I$21+(F9104-40)*(2_Girdiler!$I$21-2_Girdiler!$H$21)/(2_Girdiler!$I$20-2_Girdiler!$H$20),INDEX(2_Girdiler!$B$21:$I$21,G9104)+(F9104-INDEX(2_Girdiler!$B$20:$I$20,G9104))*(INDEX(2_Girdiler!$B$21:$I$21,G9104+1)-INDEX(2_Girdiler!$B$21:$I$21,G9104))/(INDEX(2_Girdiler!$B$20:$I$20,G9104+1)-INDEX(2_Girdiler!$B$20:$I$20,G9104)))</f>
        <v>7.84608647436975</v>
      </c>
      <c r="I9104" s="16" t="n">
        <f aca="false">H9104/2_Girdiler!$B$17</f>
        <v>3.14346413235967</v>
      </c>
      <c r="J9104" s="16" t="n">
        <f aca="false">D9104+I9104</f>
        <v>18.2441481145134</v>
      </c>
    </row>
    <row r="9105" customFormat="false" ht="15" hidden="false" customHeight="false" outlineLevel="0" collapsed="false">
      <c r="A9105" s="0" t="n">
        <v>9093</v>
      </c>
      <c r="B9105" s="7" t="n">
        <v>0.311011</v>
      </c>
      <c r="C9105" s="7" t="n">
        <v>0.512982</v>
      </c>
      <c r="D9105" s="16" t="n">
        <f aca="false">LOGINV(B9105,$B$7,$C$7)</f>
        <v>10.2883195278721</v>
      </c>
      <c r="E9105" s="16" t="n">
        <f aca="false">LOGINV(C9105,$B$8,$C$8)</f>
        <v>111.523802072501</v>
      </c>
      <c r="F9105" s="16" t="n">
        <f aca="false">$B$5/100*E9105*2_Girdiler!$B$14*2_Girdiler!$B$15*2_Girdiler!$B$16</f>
        <v>2.80593886014412</v>
      </c>
      <c r="G9105" s="16" t="n">
        <f aca="false">MIN(MATCH(F9105,2_Girdiler!$B$20:$I$20,1),7)</f>
        <v>1</v>
      </c>
      <c r="H9105" s="16" t="n">
        <f aca="false">IF(F9105&gt;=40,2_Girdiler!$I$21+(F9105-40)*(2_Girdiler!$I$21-2_Girdiler!$H$21)/(2_Girdiler!$I$20-2_Girdiler!$H$20),INDEX(2_Girdiler!$B$21:$I$21,G9105)+(F9105-INDEX(2_Girdiler!$B$20:$I$20,G9105))*(INDEX(2_Girdiler!$B$21:$I$21,G9105+1)-INDEX(2_Girdiler!$B$21:$I$21,G9105))/(INDEX(2_Girdiler!$B$20:$I$20,G9105+1)-INDEX(2_Girdiler!$B$20:$I$20,G9105)))</f>
        <v>6.17306549231707</v>
      </c>
      <c r="I9105" s="16" t="n">
        <f aca="false">H9105/2_Girdiler!$B$17</f>
        <v>2.47318329019113</v>
      </c>
      <c r="J9105" s="16" t="n">
        <f aca="false">D9105+I9105</f>
        <v>12.7615028180633</v>
      </c>
    </row>
    <row r="9106" customFormat="false" ht="15" hidden="false" customHeight="false" outlineLevel="0" collapsed="false">
      <c r="A9106" s="0" t="n">
        <v>9094</v>
      </c>
      <c r="B9106" s="7" t="n">
        <v>0.829792</v>
      </c>
      <c r="C9106" s="7" t="n">
        <v>0.450884</v>
      </c>
      <c r="D9106" s="16" t="n">
        <f aca="false">LOGINV(B9106,$B$7,$C$7)</f>
        <v>23.0391220784713</v>
      </c>
      <c r="E9106" s="16" t="n">
        <f aca="false">LOGINV(C9106,$B$8,$C$8)</f>
        <v>100.842123643696</v>
      </c>
      <c r="F9106" s="16" t="n">
        <f aca="false">$B$5/100*E9106*2_Girdiler!$B$14*2_Girdiler!$B$15*2_Girdiler!$B$16</f>
        <v>2.5371878308754</v>
      </c>
      <c r="G9106" s="16" t="n">
        <f aca="false">MIN(MATCH(F9106,2_Girdiler!$B$20:$I$20,1),7)</f>
        <v>1</v>
      </c>
      <c r="H9106" s="16" t="n">
        <f aca="false">IF(F9106&gt;=40,2_Girdiler!$I$21+(F9106-40)*(2_Girdiler!$I$21-2_Girdiler!$H$21)/(2_Girdiler!$I$20-2_Girdiler!$H$20),INDEX(2_Girdiler!$B$21:$I$21,G9106)+(F9106-INDEX(2_Girdiler!$B$20:$I$20,G9106))*(INDEX(2_Girdiler!$B$21:$I$21,G9106+1)-INDEX(2_Girdiler!$B$21:$I$21,G9106))/(INDEX(2_Girdiler!$B$20:$I$20,G9106+1)-INDEX(2_Girdiler!$B$20:$I$20,G9106)))</f>
        <v>5.58181322792587</v>
      </c>
      <c r="I9106" s="16" t="n">
        <f aca="false">H9106/2_Girdiler!$B$17</f>
        <v>2.23630337657287</v>
      </c>
      <c r="J9106" s="16" t="n">
        <f aca="false">D9106+I9106</f>
        <v>25.2754254550442</v>
      </c>
    </row>
    <row r="9107" customFormat="false" ht="15" hidden="false" customHeight="false" outlineLevel="0" collapsed="false">
      <c r="A9107" s="0" t="n">
        <v>9095</v>
      </c>
      <c r="B9107" s="7" t="n">
        <v>0.68075</v>
      </c>
      <c r="C9107" s="7" t="n">
        <v>0.853641</v>
      </c>
      <c r="D9107" s="16" t="n">
        <f aca="false">LOGINV(B9107,$B$7,$C$7)</f>
        <v>17.5958819230099</v>
      </c>
      <c r="E9107" s="16" t="n">
        <f aca="false">LOGINV(C9107,$B$8,$C$8)</f>
        <v>215.381271383619</v>
      </c>
      <c r="F9107" s="16" t="n">
        <f aca="false">$B$5/100*E9107*2_Girdiler!$B$14*2_Girdiler!$B$15*2_Girdiler!$B$16</f>
        <v>5.41899278801186</v>
      </c>
      <c r="G9107" s="16" t="n">
        <f aca="false">MIN(MATCH(F9107,2_Girdiler!$B$20:$I$20,1),7)</f>
        <v>2</v>
      </c>
      <c r="H9107" s="16" t="n">
        <f aca="false">IF(F9107&gt;=40,2_Girdiler!$I$21+(F9107-40)*(2_Girdiler!$I$21-2_Girdiler!$H$21)/(2_Girdiler!$I$20-2_Girdiler!$H$20),INDEX(2_Girdiler!$B$21:$I$21,G9107)+(F9107-INDEX(2_Girdiler!$B$20:$I$20,G9107))*(INDEX(2_Girdiler!$B$21:$I$21,G9107+1)-INDEX(2_Girdiler!$B$21:$I$21,G9107))/(INDEX(2_Girdiler!$B$20:$I$20,G9107+1)-INDEX(2_Girdiler!$B$20:$I$20,G9107)))</f>
        <v>11.670388460819</v>
      </c>
      <c r="I9107" s="16" t="n">
        <f aca="false">H9107/2_Girdiler!$B$17</f>
        <v>4.6756364025717</v>
      </c>
      <c r="J9107" s="16" t="n">
        <f aca="false">D9107+I9107</f>
        <v>22.2715183255817</v>
      </c>
    </row>
    <row r="9108" customFormat="false" ht="15" hidden="false" customHeight="false" outlineLevel="0" collapsed="false">
      <c r="A9108" s="0" t="n">
        <v>9096</v>
      </c>
      <c r="B9108" s="7" t="n">
        <v>0.017607</v>
      </c>
      <c r="C9108" s="7" t="n">
        <v>0.185088</v>
      </c>
      <c r="D9108" s="16" t="n">
        <f aca="false">LOGINV(B9108,$B$7,$C$7)</f>
        <v>4.18697074914673</v>
      </c>
      <c r="E9108" s="16" t="n">
        <f aca="false">LOGINV(C9108,$B$8,$C$8)</f>
        <v>61.2380248456236</v>
      </c>
      <c r="F9108" s="16" t="n">
        <f aca="false">$B$5/100*E9108*2_Girdiler!$B$14*2_Girdiler!$B$15*2_Girdiler!$B$16</f>
        <v>1.54074870511589</v>
      </c>
      <c r="G9108" s="16" t="n">
        <f aca="false">MIN(MATCH(F9108,2_Girdiler!$B$20:$I$20,1),7)</f>
        <v>1</v>
      </c>
      <c r="H9108" s="16" t="n">
        <f aca="false">IF(F9108&gt;=40,2_Girdiler!$I$21+(F9108-40)*(2_Girdiler!$I$21-2_Girdiler!$H$21)/(2_Girdiler!$I$20-2_Girdiler!$H$20),INDEX(2_Girdiler!$B$21:$I$21,G9108)+(F9108-INDEX(2_Girdiler!$B$20:$I$20,G9108))*(INDEX(2_Girdiler!$B$21:$I$21,G9108+1)-INDEX(2_Girdiler!$B$21:$I$21,G9108))/(INDEX(2_Girdiler!$B$20:$I$20,G9108+1)-INDEX(2_Girdiler!$B$20:$I$20,G9108)))</f>
        <v>3.38964715125496</v>
      </c>
      <c r="I9108" s="16" t="n">
        <f aca="false">H9108/2_Girdiler!$B$17</f>
        <v>1.35803171123997</v>
      </c>
      <c r="J9108" s="16" t="n">
        <f aca="false">D9108+I9108</f>
        <v>5.5450024603867</v>
      </c>
    </row>
    <row r="9109" customFormat="false" ht="15" hidden="false" customHeight="false" outlineLevel="0" collapsed="false">
      <c r="A9109" s="0" t="n">
        <v>9097</v>
      </c>
      <c r="B9109" s="7" t="n">
        <v>0.008672</v>
      </c>
      <c r="C9109" s="7" t="n">
        <v>0.145039</v>
      </c>
      <c r="D9109" s="16" t="n">
        <f aca="false">LOGINV(B9109,$B$7,$C$7)</f>
        <v>3.59505678598899</v>
      </c>
      <c r="E9109" s="16" t="n">
        <f aca="false">LOGINV(C9109,$B$8,$C$8)</f>
        <v>55.164632961397</v>
      </c>
      <c r="F9109" s="16" t="n">
        <f aca="false">$B$5/100*E9109*2_Girdiler!$B$14*2_Girdiler!$B$15*2_Girdiler!$B$16</f>
        <v>1.38794216530875</v>
      </c>
      <c r="G9109" s="16" t="n">
        <f aca="false">MIN(MATCH(F9109,2_Girdiler!$B$20:$I$20,1),7)</f>
        <v>1</v>
      </c>
      <c r="H9109" s="16" t="n">
        <f aca="false">IF(F9109&gt;=40,2_Girdiler!$I$21+(F9109-40)*(2_Girdiler!$I$21-2_Girdiler!$H$21)/(2_Girdiler!$I$20-2_Girdiler!$H$20),INDEX(2_Girdiler!$B$21:$I$21,G9109)+(F9109-INDEX(2_Girdiler!$B$20:$I$20,G9109))*(INDEX(2_Girdiler!$B$21:$I$21,G9109+1)-INDEX(2_Girdiler!$B$21:$I$21,G9109))/(INDEX(2_Girdiler!$B$20:$I$20,G9109+1)-INDEX(2_Girdiler!$B$20:$I$20,G9109)))</f>
        <v>3.05347276367925</v>
      </c>
      <c r="I9109" s="16" t="n">
        <f aca="false">H9109/2_Girdiler!$B$17</f>
        <v>1.22334645980739</v>
      </c>
      <c r="J9109" s="16" t="n">
        <f aca="false">D9109+I9109</f>
        <v>4.81840324579638</v>
      </c>
    </row>
    <row r="9110" customFormat="false" ht="15" hidden="false" customHeight="false" outlineLevel="0" collapsed="false">
      <c r="A9110" s="0" t="n">
        <v>9098</v>
      </c>
      <c r="B9110" s="7" t="n">
        <v>0.590548</v>
      </c>
      <c r="C9110" s="7" t="n">
        <v>0.271517</v>
      </c>
      <c r="D9110" s="16" t="n">
        <f aca="false">LOGINV(B9110,$B$7,$C$7)</f>
        <v>15.3854066417741</v>
      </c>
      <c r="E9110" s="16" t="n">
        <f aca="false">LOGINV(C9110,$B$8,$C$8)</f>
        <v>73.7451857568824</v>
      </c>
      <c r="F9110" s="16" t="n">
        <f aca="false">$B$5/100*E9110*2_Girdiler!$B$14*2_Girdiler!$B$15*2_Girdiler!$B$16</f>
        <v>1.85542887364316</v>
      </c>
      <c r="G9110" s="16" t="n">
        <f aca="false">MIN(MATCH(F9110,2_Girdiler!$B$20:$I$20,1),7)</f>
        <v>1</v>
      </c>
      <c r="H9110" s="16" t="n">
        <f aca="false">IF(F9110&gt;=40,2_Girdiler!$I$21+(F9110-40)*(2_Girdiler!$I$21-2_Girdiler!$H$21)/(2_Girdiler!$I$20-2_Girdiler!$H$20),INDEX(2_Girdiler!$B$21:$I$21,G9110)+(F9110-INDEX(2_Girdiler!$B$20:$I$20,G9110))*(INDEX(2_Girdiler!$B$21:$I$21,G9110+1)-INDEX(2_Girdiler!$B$21:$I$21,G9110))/(INDEX(2_Girdiler!$B$20:$I$20,G9110+1)-INDEX(2_Girdiler!$B$20:$I$20,G9110)))</f>
        <v>4.08194352201496</v>
      </c>
      <c r="I9110" s="16" t="n">
        <f aca="false">H9110/2_Girdiler!$B$17</f>
        <v>1.63539403926881</v>
      </c>
      <c r="J9110" s="16" t="n">
        <f aca="false">D9110+I9110</f>
        <v>17.0208006810429</v>
      </c>
    </row>
    <row r="9111" customFormat="false" ht="15" hidden="false" customHeight="false" outlineLevel="0" collapsed="false">
      <c r="A9111" s="0" t="n">
        <v>9099</v>
      </c>
      <c r="B9111" s="7" t="n">
        <v>0.003899</v>
      </c>
      <c r="C9111" s="7" t="n">
        <v>0.335618</v>
      </c>
      <c r="D9111" s="16" t="n">
        <f aca="false">LOGINV(B9111,$B$7,$C$7)</f>
        <v>3.07323167095239</v>
      </c>
      <c r="E9111" s="16" t="n">
        <f aca="false">LOGINV(C9111,$B$8,$C$8)</f>
        <v>83.0335834065356</v>
      </c>
      <c r="F9111" s="16" t="n">
        <f aca="false">$B$5/100*E9111*2_Girdiler!$B$14*2_Girdiler!$B$15*2_Girdiler!$B$16</f>
        <v>2.08912495850844</v>
      </c>
      <c r="G9111" s="16" t="n">
        <f aca="false">MIN(MATCH(F9111,2_Girdiler!$B$20:$I$20,1),7)</f>
        <v>1</v>
      </c>
      <c r="H9111" s="16" t="n">
        <f aca="false">IF(F9111&gt;=40,2_Girdiler!$I$21+(F9111-40)*(2_Girdiler!$I$21-2_Girdiler!$H$21)/(2_Girdiler!$I$20-2_Girdiler!$H$20),INDEX(2_Girdiler!$B$21:$I$21,G9111)+(F9111-INDEX(2_Girdiler!$B$20:$I$20,G9111))*(INDEX(2_Girdiler!$B$21:$I$21,G9111+1)-INDEX(2_Girdiler!$B$21:$I$21,G9111))/(INDEX(2_Girdiler!$B$20:$I$20,G9111+1)-INDEX(2_Girdiler!$B$20:$I$20,G9111)))</f>
        <v>4.59607490871856</v>
      </c>
      <c r="I9111" s="16" t="n">
        <f aca="false">H9111/2_Girdiler!$B$17</f>
        <v>1.84137616535199</v>
      </c>
      <c r="J9111" s="16" t="n">
        <f aca="false">D9111+I9111</f>
        <v>4.91460783630438</v>
      </c>
    </row>
    <row r="9112" customFormat="false" ht="15" hidden="false" customHeight="false" outlineLevel="0" collapsed="false">
      <c r="A9112" s="0" t="n">
        <v>9100</v>
      </c>
      <c r="B9112" s="7" t="n">
        <v>0.648744</v>
      </c>
      <c r="C9112" s="7" t="n">
        <v>0.871091</v>
      </c>
      <c r="D9112" s="16" t="n">
        <f aca="false">LOGINV(B9112,$B$7,$C$7)</f>
        <v>16.7548664322119</v>
      </c>
      <c r="E9112" s="16" t="n">
        <f aca="false">LOGINV(C9112,$B$8,$C$8)</f>
        <v>226.705834488005</v>
      </c>
      <c r="F9112" s="16" t="n">
        <f aca="false">$B$5/100*E9112*2_Girdiler!$B$14*2_Girdiler!$B$15*2_Girdiler!$B$16</f>
        <v>5.70391879571821</v>
      </c>
      <c r="G9112" s="16" t="n">
        <f aca="false">MIN(MATCH(F9112,2_Girdiler!$B$20:$I$20,1),7)</f>
        <v>2</v>
      </c>
      <c r="H9112" s="16" t="n">
        <f aca="false">IF(F9112&gt;=40,2_Girdiler!$I$21+(F9112-40)*(2_Girdiler!$I$21-2_Girdiler!$H$21)/(2_Girdiler!$I$20-2_Girdiler!$H$20),INDEX(2_Girdiler!$B$21:$I$21,G9112)+(F9112-INDEX(2_Girdiler!$B$20:$I$20,G9112))*(INDEX(2_Girdiler!$B$21:$I$21,G9112+1)-INDEX(2_Girdiler!$B$21:$I$21,G9112))/(INDEX(2_Girdiler!$B$20:$I$20,G9112+1)-INDEX(2_Girdiler!$B$20:$I$20,G9112)))</f>
        <v>12.1262700731491</v>
      </c>
      <c r="I9112" s="16" t="n">
        <f aca="false">H9112/2_Girdiler!$B$17</f>
        <v>4.85828127930654</v>
      </c>
      <c r="J9112" s="16" t="n">
        <f aca="false">D9112+I9112</f>
        <v>21.6131477115185</v>
      </c>
    </row>
    <row r="9113" customFormat="false" ht="15" hidden="false" customHeight="false" outlineLevel="0" collapsed="false">
      <c r="A9113" s="0" t="n">
        <v>9101</v>
      </c>
      <c r="B9113" s="7" t="n">
        <v>0.155482</v>
      </c>
      <c r="C9113" s="7" t="n">
        <v>0.554408</v>
      </c>
      <c r="D9113" s="16" t="n">
        <f aca="false">LOGINV(B9113,$B$7,$C$7)</f>
        <v>7.69862369840271</v>
      </c>
      <c r="E9113" s="16" t="n">
        <f aca="false">LOGINV(C9113,$B$8,$C$8)</f>
        <v>119.287610342996</v>
      </c>
      <c r="F9113" s="16" t="n">
        <f aca="false">$B$5/100*E9113*2_Girdiler!$B$14*2_Girdiler!$B$15*2_Girdiler!$B$16</f>
        <v>3.00127627622978</v>
      </c>
      <c r="G9113" s="16" t="n">
        <f aca="false">MIN(MATCH(F9113,2_Girdiler!$B$20:$I$20,1),7)</f>
        <v>1</v>
      </c>
      <c r="H9113" s="16" t="n">
        <f aca="false">IF(F9113&gt;=40,2_Girdiler!$I$21+(F9113-40)*(2_Girdiler!$I$21-2_Girdiler!$H$21)/(2_Girdiler!$I$20-2_Girdiler!$H$20),INDEX(2_Girdiler!$B$21:$I$21,G9113)+(F9113-INDEX(2_Girdiler!$B$20:$I$20,G9113))*(INDEX(2_Girdiler!$B$21:$I$21,G9113+1)-INDEX(2_Girdiler!$B$21:$I$21,G9113))/(INDEX(2_Girdiler!$B$20:$I$20,G9113+1)-INDEX(2_Girdiler!$B$20:$I$20,G9113)))</f>
        <v>6.60280780770551</v>
      </c>
      <c r="I9113" s="16" t="n">
        <f aca="false">H9113/2_Girdiler!$B$17</f>
        <v>2.64535569218971</v>
      </c>
      <c r="J9113" s="16" t="n">
        <f aca="false">D9113+I9113</f>
        <v>10.3439793905924</v>
      </c>
    </row>
    <row r="9114" customFormat="false" ht="15" hidden="false" customHeight="false" outlineLevel="0" collapsed="false">
      <c r="A9114" s="0" t="n">
        <v>9102</v>
      </c>
      <c r="B9114" s="7" t="n">
        <v>0.59794</v>
      </c>
      <c r="C9114" s="7" t="n">
        <v>0.446966</v>
      </c>
      <c r="D9114" s="16" t="n">
        <f aca="false">LOGINV(B9114,$B$7,$C$7)</f>
        <v>15.5497658228881</v>
      </c>
      <c r="E9114" s="16" t="n">
        <f aca="false">LOGINV(C9114,$B$8,$C$8)</f>
        <v>100.199604692411</v>
      </c>
      <c r="F9114" s="16" t="n">
        <f aca="false">$B$5/100*E9114*2_Girdiler!$B$14*2_Girdiler!$B$15*2_Girdiler!$B$16</f>
        <v>2.52102205406105</v>
      </c>
      <c r="G9114" s="16" t="n">
        <f aca="false">MIN(MATCH(F9114,2_Girdiler!$B$20:$I$20,1),7)</f>
        <v>1</v>
      </c>
      <c r="H9114" s="16" t="n">
        <f aca="false">IF(F9114&gt;=40,2_Girdiler!$I$21+(F9114-40)*(2_Girdiler!$I$21-2_Girdiler!$H$21)/(2_Girdiler!$I$20-2_Girdiler!$H$20),INDEX(2_Girdiler!$B$21:$I$21,G9114)+(F9114-INDEX(2_Girdiler!$B$20:$I$20,G9114))*(INDEX(2_Girdiler!$B$21:$I$21,G9114+1)-INDEX(2_Girdiler!$B$21:$I$21,G9114))/(INDEX(2_Girdiler!$B$20:$I$20,G9114+1)-INDEX(2_Girdiler!$B$20:$I$20,G9114)))</f>
        <v>5.54624851893431</v>
      </c>
      <c r="I9114" s="16" t="n">
        <f aca="false">H9114/2_Girdiler!$B$17</f>
        <v>2.22205469508586</v>
      </c>
      <c r="J9114" s="16" t="n">
        <f aca="false">D9114+I9114</f>
        <v>17.7718205179739</v>
      </c>
    </row>
    <row r="9115" customFormat="false" ht="15" hidden="false" customHeight="false" outlineLevel="0" collapsed="false">
      <c r="A9115" s="0" t="n">
        <v>9103</v>
      </c>
      <c r="B9115" s="7" t="n">
        <v>0.787327</v>
      </c>
      <c r="C9115" s="7" t="n">
        <v>0.081692</v>
      </c>
      <c r="D9115" s="16" t="n">
        <f aca="false">LOGINV(B9115,$B$7,$C$7)</f>
        <v>21.1184826428253</v>
      </c>
      <c r="E9115" s="16" t="n">
        <f aca="false">LOGINV(C9115,$B$8,$C$8)</f>
        <v>44.4135237934221</v>
      </c>
      <c r="F9115" s="16" t="n">
        <f aca="false">$B$5/100*E9115*2_Girdiler!$B$14*2_Girdiler!$B$15*2_Girdiler!$B$16</f>
        <v>1.1174442586425</v>
      </c>
      <c r="G9115" s="16" t="n">
        <f aca="false">MIN(MATCH(F9115,2_Girdiler!$B$20:$I$20,1),7)</f>
        <v>1</v>
      </c>
      <c r="H9115" s="16" t="n">
        <f aca="false">IF(F9115&gt;=40,2_Girdiler!$I$21+(F9115-40)*(2_Girdiler!$I$21-2_Girdiler!$H$21)/(2_Girdiler!$I$20-2_Girdiler!$H$20),INDEX(2_Girdiler!$B$21:$I$21,G9115)+(F9115-INDEX(2_Girdiler!$B$20:$I$20,G9115))*(INDEX(2_Girdiler!$B$21:$I$21,G9115+1)-INDEX(2_Girdiler!$B$21:$I$21,G9115))/(INDEX(2_Girdiler!$B$20:$I$20,G9115+1)-INDEX(2_Girdiler!$B$20:$I$20,G9115)))</f>
        <v>2.4583773690135</v>
      </c>
      <c r="I9115" s="16" t="n">
        <f aca="false">H9115/2_Girdiler!$B$17</f>
        <v>0.984926830534255</v>
      </c>
      <c r="J9115" s="16" t="n">
        <f aca="false">D9115+I9115</f>
        <v>22.1034094733595</v>
      </c>
    </row>
    <row r="9116" customFormat="false" ht="15" hidden="false" customHeight="false" outlineLevel="0" collapsed="false">
      <c r="A9116" s="0" t="n">
        <v>9104</v>
      </c>
      <c r="B9116" s="7" t="n">
        <v>0.028175</v>
      </c>
      <c r="C9116" s="7" t="n">
        <v>0.475815</v>
      </c>
      <c r="D9116" s="16" t="n">
        <f aca="false">LOGINV(B9116,$B$7,$C$7)</f>
        <v>4.67441020192908</v>
      </c>
      <c r="E9116" s="16" t="n">
        <f aca="false">LOGINV(C9116,$B$8,$C$8)</f>
        <v>105.011835774112</v>
      </c>
      <c r="F9116" s="16" t="n">
        <f aca="false">$B$5/100*E9116*2_Girdiler!$B$14*2_Girdiler!$B$15*2_Girdiler!$B$16</f>
        <v>2.64209778807666</v>
      </c>
      <c r="G9116" s="16" t="n">
        <f aca="false">MIN(MATCH(F9116,2_Girdiler!$B$20:$I$20,1),7)</f>
        <v>1</v>
      </c>
      <c r="H9116" s="16" t="n">
        <f aca="false">IF(F9116&gt;=40,2_Girdiler!$I$21+(F9116-40)*(2_Girdiler!$I$21-2_Girdiler!$H$21)/(2_Girdiler!$I$20-2_Girdiler!$H$20),INDEX(2_Girdiler!$B$21:$I$21,G9116)+(F9116-INDEX(2_Girdiler!$B$20:$I$20,G9116))*(INDEX(2_Girdiler!$B$21:$I$21,G9116+1)-INDEX(2_Girdiler!$B$21:$I$21,G9116))/(INDEX(2_Girdiler!$B$20:$I$20,G9116+1)-INDEX(2_Girdiler!$B$20:$I$20,G9116)))</f>
        <v>5.81261513376866</v>
      </c>
      <c r="I9116" s="16" t="n">
        <f aca="false">H9116/2_Girdiler!$B$17</f>
        <v>2.32877208884962</v>
      </c>
      <c r="J9116" s="16" t="n">
        <f aca="false">D9116+I9116</f>
        <v>7.0031822907787</v>
      </c>
    </row>
    <row r="9117" customFormat="false" ht="15" hidden="false" customHeight="false" outlineLevel="0" collapsed="false">
      <c r="A9117" s="0" t="n">
        <v>9105</v>
      </c>
      <c r="B9117" s="7" t="n">
        <v>0.232855</v>
      </c>
      <c r="C9117" s="7" t="n">
        <v>0.790283</v>
      </c>
      <c r="D9117" s="16" t="n">
        <f aca="false">LOGINV(B9117,$B$7,$C$7)</f>
        <v>9.01770243151006</v>
      </c>
      <c r="E9117" s="16" t="n">
        <f aca="false">LOGINV(C9117,$B$8,$C$8)</f>
        <v>183.902934375554</v>
      </c>
      <c r="F9117" s="16" t="n">
        <f aca="false">$B$5/100*E9117*2_Girdiler!$B$14*2_Girdiler!$B$15*2_Girdiler!$B$16</f>
        <v>4.62699782888894</v>
      </c>
      <c r="G9117" s="16" t="n">
        <f aca="false">MIN(MATCH(F9117,2_Girdiler!$B$20:$I$20,1),7)</f>
        <v>1</v>
      </c>
      <c r="H9117" s="16" t="n">
        <f aca="false">IF(F9117&gt;=40,2_Girdiler!$I$21+(F9117-40)*(2_Girdiler!$I$21-2_Girdiler!$H$21)/(2_Girdiler!$I$20-2_Girdiler!$H$20),INDEX(2_Girdiler!$B$21:$I$21,G9117)+(F9117-INDEX(2_Girdiler!$B$20:$I$20,G9117))*(INDEX(2_Girdiler!$B$21:$I$21,G9117+1)-INDEX(2_Girdiler!$B$21:$I$21,G9117))/(INDEX(2_Girdiler!$B$20:$I$20,G9117+1)-INDEX(2_Girdiler!$B$20:$I$20,G9117)))</f>
        <v>10.1793952235557</v>
      </c>
      <c r="I9117" s="16" t="n">
        <f aca="false">H9117/2_Girdiler!$B$17</f>
        <v>4.0782833427707</v>
      </c>
      <c r="J9117" s="16" t="n">
        <f aca="false">D9117+I9117</f>
        <v>13.0959857742808</v>
      </c>
    </row>
    <row r="9118" customFormat="false" ht="15" hidden="false" customHeight="false" outlineLevel="0" collapsed="false">
      <c r="A9118" s="0" t="n">
        <v>9106</v>
      </c>
      <c r="B9118" s="7" t="n">
        <v>0.584418</v>
      </c>
      <c r="C9118" s="7" t="n">
        <v>0.595919</v>
      </c>
      <c r="D9118" s="16" t="n">
        <f aca="false">LOGINV(B9118,$B$7,$C$7)</f>
        <v>15.2509631726318</v>
      </c>
      <c r="E9118" s="16" t="n">
        <f aca="false">LOGINV(C9118,$B$8,$C$8)</f>
        <v>127.734653671318</v>
      </c>
      <c r="F9118" s="16" t="n">
        <f aca="false">$B$5/100*E9118*2_Girdiler!$B$14*2_Girdiler!$B$15*2_Girdiler!$B$16</f>
        <v>3.21380388637037</v>
      </c>
      <c r="G9118" s="16" t="n">
        <f aca="false">MIN(MATCH(F9118,2_Girdiler!$B$20:$I$20,1),7)</f>
        <v>1</v>
      </c>
      <c r="H9118" s="16" t="n">
        <f aca="false">IF(F9118&gt;=40,2_Girdiler!$I$21+(F9118-40)*(2_Girdiler!$I$21-2_Girdiler!$H$21)/(2_Girdiler!$I$20-2_Girdiler!$H$20),INDEX(2_Girdiler!$B$21:$I$21,G9118)+(F9118-INDEX(2_Girdiler!$B$20:$I$20,G9118))*(INDEX(2_Girdiler!$B$21:$I$21,G9118+1)-INDEX(2_Girdiler!$B$21:$I$21,G9118))/(INDEX(2_Girdiler!$B$20:$I$20,G9118+1)-INDEX(2_Girdiler!$B$20:$I$20,G9118)))</f>
        <v>7.07036855001482</v>
      </c>
      <c r="I9118" s="16" t="n">
        <f aca="false">H9118/2_Girdiler!$B$17</f>
        <v>2.83267970753799</v>
      </c>
      <c r="J9118" s="16" t="n">
        <f aca="false">D9118+I9118</f>
        <v>18.0836428801698</v>
      </c>
    </row>
    <row r="9119" customFormat="false" ht="15" hidden="false" customHeight="false" outlineLevel="0" collapsed="false">
      <c r="A9119" s="0" t="n">
        <v>9107</v>
      </c>
      <c r="B9119" s="7" t="n">
        <v>0.96942</v>
      </c>
      <c r="C9119" s="7" t="n">
        <v>0.265699</v>
      </c>
      <c r="D9119" s="16" t="n">
        <f aca="false">LOGINV(B9119,$B$7,$C$7)</f>
        <v>38.4531502417864</v>
      </c>
      <c r="E9119" s="16" t="n">
        <f aca="false">LOGINV(C9119,$B$8,$C$8)</f>
        <v>72.9101479213137</v>
      </c>
      <c r="F9119" s="16" t="n">
        <f aca="false">$B$5/100*E9119*2_Girdiler!$B$14*2_Girdiler!$B$15*2_Girdiler!$B$16</f>
        <v>1.83441932170025</v>
      </c>
      <c r="G9119" s="16" t="n">
        <f aca="false">MIN(MATCH(F9119,2_Girdiler!$B$20:$I$20,1),7)</f>
        <v>1</v>
      </c>
      <c r="H9119" s="16" t="n">
        <f aca="false">IF(F9119&gt;=40,2_Girdiler!$I$21+(F9119-40)*(2_Girdiler!$I$21-2_Girdiler!$H$21)/(2_Girdiler!$I$20-2_Girdiler!$H$20),INDEX(2_Girdiler!$B$21:$I$21,G9119)+(F9119-INDEX(2_Girdiler!$B$20:$I$20,G9119))*(INDEX(2_Girdiler!$B$21:$I$21,G9119+1)-INDEX(2_Girdiler!$B$21:$I$21,G9119))/(INDEX(2_Girdiler!$B$20:$I$20,G9119+1)-INDEX(2_Girdiler!$B$20:$I$20,G9119)))</f>
        <v>4.03572250774055</v>
      </c>
      <c r="I9119" s="16" t="n">
        <f aca="false">H9119/2_Girdiler!$B$17</f>
        <v>1.61687600470375</v>
      </c>
      <c r="J9119" s="16" t="n">
        <f aca="false">D9119+I9119</f>
        <v>40.0700262464901</v>
      </c>
    </row>
    <row r="9120" customFormat="false" ht="15" hidden="false" customHeight="false" outlineLevel="0" collapsed="false">
      <c r="A9120" s="0" t="n">
        <v>9108</v>
      </c>
      <c r="B9120" s="7" t="n">
        <v>0.115743</v>
      </c>
      <c r="C9120" s="7" t="n">
        <v>0.905807</v>
      </c>
      <c r="D9120" s="16" t="n">
        <f aca="false">LOGINV(B9120,$B$7,$C$7)</f>
        <v>6.95074430905962</v>
      </c>
      <c r="E9120" s="16" t="n">
        <f aca="false">LOGINV(C9120,$B$8,$C$8)</f>
        <v>255.264329890052</v>
      </c>
      <c r="F9120" s="16" t="n">
        <f aca="false">$B$5/100*E9120*2_Girdiler!$B$14*2_Girdiler!$B$15*2_Girdiler!$B$16</f>
        <v>6.42245054003371</v>
      </c>
      <c r="G9120" s="16" t="n">
        <f aca="false">MIN(MATCH(F9120,2_Girdiler!$B$20:$I$20,1),7)</f>
        <v>2</v>
      </c>
      <c r="H9120" s="16" t="n">
        <f aca="false">IF(F9120&gt;=40,2_Girdiler!$I$21+(F9120-40)*(2_Girdiler!$I$21-2_Girdiler!$H$21)/(2_Girdiler!$I$20-2_Girdiler!$H$20),INDEX(2_Girdiler!$B$21:$I$21,G9120)+(F9120-INDEX(2_Girdiler!$B$20:$I$20,G9120))*(INDEX(2_Girdiler!$B$21:$I$21,G9120+1)-INDEX(2_Girdiler!$B$21:$I$21,G9120))/(INDEX(2_Girdiler!$B$20:$I$20,G9120+1)-INDEX(2_Girdiler!$B$20:$I$20,G9120)))</f>
        <v>13.2759208640539</v>
      </c>
      <c r="I9120" s="16" t="n">
        <f aca="false">H9120/2_Girdiler!$B$17</f>
        <v>5.31887855130366</v>
      </c>
      <c r="J9120" s="16" t="n">
        <f aca="false">D9120+I9120</f>
        <v>12.2696228603633</v>
      </c>
    </row>
    <row r="9121" customFormat="false" ht="15" hidden="false" customHeight="false" outlineLevel="0" collapsed="false">
      <c r="A9121" s="0" t="n">
        <v>9109</v>
      </c>
      <c r="B9121" s="7" t="n">
        <v>0.596491</v>
      </c>
      <c r="C9121" s="7" t="n">
        <v>0.10026</v>
      </c>
      <c r="D9121" s="16" t="n">
        <f aca="false">LOGINV(B9121,$B$7,$C$7)</f>
        <v>15.5173503119839</v>
      </c>
      <c r="E9121" s="16" t="n">
        <f aca="false">LOGINV(C9121,$B$8,$C$8)</f>
        <v>47.7960485722713</v>
      </c>
      <c r="F9121" s="16" t="n">
        <f aca="false">$B$5/100*E9121*2_Girdiler!$B$14*2_Girdiler!$B$15*2_Girdiler!$B$16</f>
        <v>1.20254858207835</v>
      </c>
      <c r="G9121" s="16" t="n">
        <f aca="false">MIN(MATCH(F9121,2_Girdiler!$B$20:$I$20,1),7)</f>
        <v>1</v>
      </c>
      <c r="H9121" s="16" t="n">
        <f aca="false">IF(F9121&gt;=40,2_Girdiler!$I$21+(F9121-40)*(2_Girdiler!$I$21-2_Girdiler!$H$21)/(2_Girdiler!$I$20-2_Girdiler!$H$20),INDEX(2_Girdiler!$B$21:$I$21,G9121)+(F9121-INDEX(2_Girdiler!$B$20:$I$20,G9121))*(INDEX(2_Girdiler!$B$21:$I$21,G9121+1)-INDEX(2_Girdiler!$B$21:$I$21,G9121))/(INDEX(2_Girdiler!$B$20:$I$20,G9121+1)-INDEX(2_Girdiler!$B$20:$I$20,G9121)))</f>
        <v>2.64560688057236</v>
      </c>
      <c r="I9121" s="16" t="n">
        <f aca="false">H9121/2_Girdiler!$B$17</f>
        <v>1.05993865407546</v>
      </c>
      <c r="J9121" s="16" t="n">
        <f aca="false">D9121+I9121</f>
        <v>16.5772889660593</v>
      </c>
    </row>
    <row r="9122" customFormat="false" ht="15" hidden="false" customHeight="false" outlineLevel="0" collapsed="false">
      <c r="A9122" s="0" t="n">
        <v>9110</v>
      </c>
      <c r="B9122" s="7" t="n">
        <v>0.750435</v>
      </c>
      <c r="C9122" s="7" t="n">
        <v>0.7887</v>
      </c>
      <c r="D9122" s="16" t="n">
        <f aca="false">LOGINV(B9122,$B$7,$C$7)</f>
        <v>19.7375706033197</v>
      </c>
      <c r="E9122" s="16" t="n">
        <f aca="false">LOGINV(C9122,$B$8,$C$8)</f>
        <v>183.252975698423</v>
      </c>
      <c r="F9122" s="16" t="n">
        <f aca="false">$B$5/100*E9122*2_Girdiler!$B$14*2_Girdiler!$B$15*2_Girdiler!$B$16</f>
        <v>4.61064486857233</v>
      </c>
      <c r="G9122" s="16" t="n">
        <f aca="false">MIN(MATCH(F9122,2_Girdiler!$B$20:$I$20,1),7)</f>
        <v>1</v>
      </c>
      <c r="H9122" s="16" t="n">
        <f aca="false">IF(F9122&gt;=40,2_Girdiler!$I$21+(F9122-40)*(2_Girdiler!$I$21-2_Girdiler!$H$21)/(2_Girdiler!$I$20-2_Girdiler!$H$20),INDEX(2_Girdiler!$B$21:$I$21,G9122)+(F9122-INDEX(2_Girdiler!$B$20:$I$20,G9122))*(INDEX(2_Girdiler!$B$21:$I$21,G9122+1)-INDEX(2_Girdiler!$B$21:$I$21,G9122))/(INDEX(2_Girdiler!$B$20:$I$20,G9122+1)-INDEX(2_Girdiler!$B$20:$I$20,G9122)))</f>
        <v>10.1434187108591</v>
      </c>
      <c r="I9122" s="16" t="n">
        <f aca="false">H9122/2_Girdiler!$B$17</f>
        <v>4.06386967582497</v>
      </c>
      <c r="J9122" s="16" t="n">
        <f aca="false">D9122+I9122</f>
        <v>23.8014402791446</v>
      </c>
    </row>
    <row r="9123" customFormat="false" ht="15" hidden="false" customHeight="false" outlineLevel="0" collapsed="false">
      <c r="A9123" s="0" t="n">
        <v>9111</v>
      </c>
      <c r="B9123" s="7" t="n">
        <v>0.895443</v>
      </c>
      <c r="C9123" s="7" t="n">
        <v>0.835303</v>
      </c>
      <c r="D9123" s="16" t="n">
        <f aca="false">LOGINV(B9123,$B$7,$C$7)</f>
        <v>27.2730061908335</v>
      </c>
      <c r="E9123" s="16" t="n">
        <f aca="false">LOGINV(C9123,$B$8,$C$8)</f>
        <v>204.958590271993</v>
      </c>
      <c r="F9123" s="16" t="n">
        <f aca="false">$B$5/100*E9123*2_Girdiler!$B$14*2_Girdiler!$B$15*2_Girdiler!$B$16</f>
        <v>5.15675813124334</v>
      </c>
      <c r="G9123" s="16" t="n">
        <f aca="false">MIN(MATCH(F9123,2_Girdiler!$B$20:$I$20,1),7)</f>
        <v>2</v>
      </c>
      <c r="H9123" s="16" t="n">
        <f aca="false">IF(F9123&gt;=40,2_Girdiler!$I$21+(F9123-40)*(2_Girdiler!$I$21-2_Girdiler!$H$21)/(2_Girdiler!$I$20-2_Girdiler!$H$20),INDEX(2_Girdiler!$B$21:$I$21,G9123)+(F9123-INDEX(2_Girdiler!$B$20:$I$20,G9123))*(INDEX(2_Girdiler!$B$21:$I$21,G9123+1)-INDEX(2_Girdiler!$B$21:$I$21,G9123))/(INDEX(2_Girdiler!$B$20:$I$20,G9123+1)-INDEX(2_Girdiler!$B$20:$I$20,G9123)))</f>
        <v>11.2508130099893</v>
      </c>
      <c r="I9123" s="16" t="n">
        <f aca="false">H9123/2_Girdiler!$B$17</f>
        <v>4.50753726361753</v>
      </c>
      <c r="J9123" s="16" t="n">
        <f aca="false">D9123+I9123</f>
        <v>31.7805434544511</v>
      </c>
    </row>
    <row r="9124" customFormat="false" ht="15" hidden="false" customHeight="false" outlineLevel="0" collapsed="false">
      <c r="A9124" s="0" t="n">
        <v>9112</v>
      </c>
      <c r="B9124" s="7" t="n">
        <v>0.850516</v>
      </c>
      <c r="C9124" s="7" t="n">
        <v>0.671098</v>
      </c>
      <c r="D9124" s="16" t="n">
        <f aca="false">LOGINV(B9124,$B$7,$C$7)</f>
        <v>24.1610773009436</v>
      </c>
      <c r="E9124" s="16" t="n">
        <f aca="false">LOGINV(C9124,$B$8,$C$8)</f>
        <v>145.350988676857</v>
      </c>
      <c r="F9124" s="16" t="n">
        <f aca="false">$B$5/100*E9124*2_Girdiler!$B$14*2_Girdiler!$B$15*2_Girdiler!$B$16</f>
        <v>3.65703087510972</v>
      </c>
      <c r="G9124" s="16" t="n">
        <f aca="false">MIN(MATCH(F9124,2_Girdiler!$B$20:$I$20,1),7)</f>
        <v>1</v>
      </c>
      <c r="H9124" s="16" t="n">
        <f aca="false">IF(F9124&gt;=40,2_Girdiler!$I$21+(F9124-40)*(2_Girdiler!$I$21-2_Girdiler!$H$21)/(2_Girdiler!$I$20-2_Girdiler!$H$20),INDEX(2_Girdiler!$B$21:$I$21,G9124)+(F9124-INDEX(2_Girdiler!$B$20:$I$20,G9124))*(INDEX(2_Girdiler!$B$21:$I$21,G9124+1)-INDEX(2_Girdiler!$B$21:$I$21,G9124))/(INDEX(2_Girdiler!$B$20:$I$20,G9124+1)-INDEX(2_Girdiler!$B$20:$I$20,G9124)))</f>
        <v>8.04546792524138</v>
      </c>
      <c r="I9124" s="16" t="n">
        <f aca="false">H9124/2_Girdiler!$B$17</f>
        <v>3.22334452133068</v>
      </c>
      <c r="J9124" s="16" t="n">
        <f aca="false">D9124+I9124</f>
        <v>27.3844218222743</v>
      </c>
    </row>
    <row r="9125" customFormat="false" ht="15" hidden="false" customHeight="false" outlineLevel="0" collapsed="false">
      <c r="A9125" s="0" t="n">
        <v>9113</v>
      </c>
      <c r="B9125" s="7" t="n">
        <v>0.251595</v>
      </c>
      <c r="C9125" s="7" t="n">
        <v>0.176109</v>
      </c>
      <c r="D9125" s="16" t="n">
        <f aca="false">LOGINV(B9125,$B$7,$C$7)</f>
        <v>9.32437957363187</v>
      </c>
      <c r="E9125" s="16" t="n">
        <f aca="false">LOGINV(C9125,$B$8,$C$8)</f>
        <v>59.9027984046597</v>
      </c>
      <c r="F9125" s="16" t="n">
        <f aca="false">$B$5/100*E9125*2_Girdiler!$B$14*2_Girdiler!$B$15*2_Girdiler!$B$16</f>
        <v>1.50715440786124</v>
      </c>
      <c r="G9125" s="16" t="n">
        <f aca="false">MIN(MATCH(F9125,2_Girdiler!$B$20:$I$20,1),7)</f>
        <v>1</v>
      </c>
      <c r="H9125" s="16" t="n">
        <f aca="false">IF(F9125&gt;=40,2_Girdiler!$I$21+(F9125-40)*(2_Girdiler!$I$21-2_Girdiler!$H$21)/(2_Girdiler!$I$20-2_Girdiler!$H$20),INDEX(2_Girdiler!$B$21:$I$21,G9125)+(F9125-INDEX(2_Girdiler!$B$20:$I$20,G9125))*(INDEX(2_Girdiler!$B$21:$I$21,G9125+1)-INDEX(2_Girdiler!$B$21:$I$21,G9125))/(INDEX(2_Girdiler!$B$20:$I$20,G9125+1)-INDEX(2_Girdiler!$B$20:$I$20,G9125)))</f>
        <v>3.31573969729473</v>
      </c>
      <c r="I9125" s="16" t="n">
        <f aca="false">H9125/2_Girdiler!$B$17</f>
        <v>1.32842135308282</v>
      </c>
      <c r="J9125" s="16" t="n">
        <f aca="false">D9125+I9125</f>
        <v>10.6528009267147</v>
      </c>
    </row>
    <row r="9126" customFormat="false" ht="15" hidden="false" customHeight="false" outlineLevel="0" collapsed="false">
      <c r="A9126" s="0" t="n">
        <v>9114</v>
      </c>
      <c r="B9126" s="7" t="n">
        <v>0.860527</v>
      </c>
      <c r="C9126" s="7" t="n">
        <v>0.443267</v>
      </c>
      <c r="D9126" s="16" t="n">
        <f aca="false">LOGINV(B9126,$B$7,$C$7)</f>
        <v>24.7615355044331</v>
      </c>
      <c r="E9126" s="16" t="n">
        <f aca="false">LOGINV(C9126,$B$8,$C$8)</f>
        <v>99.5959860505304</v>
      </c>
      <c r="F9126" s="16" t="n">
        <f aca="false">$B$5/100*E9126*2_Girdiler!$B$14*2_Girdiler!$B$15*2_Girdiler!$B$16</f>
        <v>2.50583500903135</v>
      </c>
      <c r="G9126" s="16" t="n">
        <f aca="false">MIN(MATCH(F9126,2_Girdiler!$B$20:$I$20,1),7)</f>
        <v>1</v>
      </c>
      <c r="H9126" s="16" t="n">
        <f aca="false">IF(F9126&gt;=40,2_Girdiler!$I$21+(F9126-40)*(2_Girdiler!$I$21-2_Girdiler!$H$21)/(2_Girdiler!$I$20-2_Girdiler!$H$20),INDEX(2_Girdiler!$B$21:$I$21,G9126)+(F9126-INDEX(2_Girdiler!$B$20:$I$20,G9126))*(INDEX(2_Girdiler!$B$21:$I$21,G9126+1)-INDEX(2_Girdiler!$B$21:$I$21,G9126))/(INDEX(2_Girdiler!$B$20:$I$20,G9126+1)-INDEX(2_Girdiler!$B$20:$I$20,G9126)))</f>
        <v>5.51283701986896</v>
      </c>
      <c r="I9126" s="16" t="n">
        <f aca="false">H9126/2_Girdiler!$B$17</f>
        <v>2.20866867783212</v>
      </c>
      <c r="J9126" s="16" t="n">
        <f aca="false">D9126+I9126</f>
        <v>26.9702041822652</v>
      </c>
    </row>
    <row r="9127" customFormat="false" ht="15" hidden="false" customHeight="false" outlineLevel="0" collapsed="false">
      <c r="A9127" s="0" t="n">
        <v>9115</v>
      </c>
      <c r="B9127" s="7" t="n">
        <v>0.572152</v>
      </c>
      <c r="C9127" s="7" t="n">
        <v>0.768848</v>
      </c>
      <c r="D9127" s="16" t="n">
        <f aca="false">LOGINV(B9127,$B$7,$C$7)</f>
        <v>14.9867480391777</v>
      </c>
      <c r="E9127" s="16" t="n">
        <f aca="false">LOGINV(C9127,$B$8,$C$8)</f>
        <v>175.5123118641</v>
      </c>
      <c r="F9127" s="16" t="n">
        <f aca="false">$B$5/100*E9127*2_Girdiler!$B$14*2_Girdiler!$B$15*2_Girdiler!$B$16</f>
        <v>4.41588976650075</v>
      </c>
      <c r="G9127" s="16" t="n">
        <f aca="false">MIN(MATCH(F9127,2_Girdiler!$B$20:$I$20,1),7)</f>
        <v>1</v>
      </c>
      <c r="H9127" s="16" t="n">
        <f aca="false">IF(F9127&gt;=40,2_Girdiler!$I$21+(F9127-40)*(2_Girdiler!$I$21-2_Girdiler!$H$21)/(2_Girdiler!$I$20-2_Girdiler!$H$20),INDEX(2_Girdiler!$B$21:$I$21,G9127)+(F9127-INDEX(2_Girdiler!$B$20:$I$20,G9127))*(INDEX(2_Girdiler!$B$21:$I$21,G9127+1)-INDEX(2_Girdiler!$B$21:$I$21,G9127))/(INDEX(2_Girdiler!$B$20:$I$20,G9127+1)-INDEX(2_Girdiler!$B$20:$I$20,G9127)))</f>
        <v>9.71495748630166</v>
      </c>
      <c r="I9127" s="16" t="n">
        <f aca="false">H9127/2_Girdiler!$B$17</f>
        <v>3.89221053137086</v>
      </c>
      <c r="J9127" s="16" t="n">
        <f aca="false">D9127+I9127</f>
        <v>18.8789585705486</v>
      </c>
    </row>
    <row r="9128" customFormat="false" ht="15" hidden="false" customHeight="false" outlineLevel="0" collapsed="false">
      <c r="A9128" s="0" t="n">
        <v>9116</v>
      </c>
      <c r="B9128" s="7" t="n">
        <v>0.124724</v>
      </c>
      <c r="C9128" s="7" t="n">
        <v>0.91426</v>
      </c>
      <c r="D9128" s="16" t="n">
        <f aca="false">LOGINV(B9128,$B$7,$C$7)</f>
        <v>7.12669319335783</v>
      </c>
      <c r="E9128" s="16" t="n">
        <f aca="false">LOGINV(C9128,$B$8,$C$8)</f>
        <v>263.994137420052</v>
      </c>
      <c r="F9128" s="16" t="n">
        <f aca="false">$B$5/100*E9128*2_Girdiler!$B$14*2_Girdiler!$B$15*2_Girdiler!$B$16</f>
        <v>6.64209249748851</v>
      </c>
      <c r="G9128" s="16" t="n">
        <f aca="false">MIN(MATCH(F9128,2_Girdiler!$B$20:$I$20,1),7)</f>
        <v>2</v>
      </c>
      <c r="H9128" s="16" t="n">
        <f aca="false">IF(F9128&gt;=40,2_Girdiler!$I$21+(F9128-40)*(2_Girdiler!$I$21-2_Girdiler!$H$21)/(2_Girdiler!$I$20-2_Girdiler!$H$20),INDEX(2_Girdiler!$B$21:$I$21,G9128)+(F9128-INDEX(2_Girdiler!$B$20:$I$20,G9128))*(INDEX(2_Girdiler!$B$21:$I$21,G9128+1)-INDEX(2_Girdiler!$B$21:$I$21,G9128))/(INDEX(2_Girdiler!$B$20:$I$20,G9128+1)-INDEX(2_Girdiler!$B$20:$I$20,G9128)))</f>
        <v>13.6273479959816</v>
      </c>
      <c r="I9128" s="16" t="n">
        <f aca="false">H9128/2_Girdiler!$B$17</f>
        <v>5.45967467787725</v>
      </c>
      <c r="J9128" s="16" t="n">
        <f aca="false">D9128+I9128</f>
        <v>12.5863678712351</v>
      </c>
    </row>
    <row r="9129" customFormat="false" ht="15" hidden="false" customHeight="false" outlineLevel="0" collapsed="false">
      <c r="A9129" s="0" t="n">
        <v>9117</v>
      </c>
      <c r="B9129" s="7" t="n">
        <v>0.812372</v>
      </c>
      <c r="C9129" s="7" t="n">
        <v>0.803103</v>
      </c>
      <c r="D9129" s="16" t="n">
        <f aca="false">LOGINV(B9129,$B$7,$C$7)</f>
        <v>22.1986277371997</v>
      </c>
      <c r="E9129" s="16" t="n">
        <f aca="false">LOGINV(C9129,$B$8,$C$8)</f>
        <v>189.366407124873</v>
      </c>
      <c r="F9129" s="16" t="n">
        <f aca="false">$B$5/100*E9129*2_Girdiler!$B$14*2_Girdiler!$B$15*2_Girdiler!$B$16</f>
        <v>4.7644588032618</v>
      </c>
      <c r="G9129" s="16" t="n">
        <f aca="false">MIN(MATCH(F9129,2_Girdiler!$B$20:$I$20,1),7)</f>
        <v>1</v>
      </c>
      <c r="H9129" s="16" t="n">
        <f aca="false">IF(F9129&gt;=40,2_Girdiler!$I$21+(F9129-40)*(2_Girdiler!$I$21-2_Girdiler!$H$21)/(2_Girdiler!$I$20-2_Girdiler!$H$20),INDEX(2_Girdiler!$B$21:$I$21,G9129)+(F9129-INDEX(2_Girdiler!$B$20:$I$20,G9129))*(INDEX(2_Girdiler!$B$21:$I$21,G9129+1)-INDEX(2_Girdiler!$B$21:$I$21,G9129))/(INDEX(2_Girdiler!$B$20:$I$20,G9129+1)-INDEX(2_Girdiler!$B$20:$I$20,G9129)))</f>
        <v>10.481809367176</v>
      </c>
      <c r="I9129" s="16" t="n">
        <f aca="false">H9129/2_Girdiler!$B$17</f>
        <v>4.19944285543909</v>
      </c>
      <c r="J9129" s="16" t="n">
        <f aca="false">D9129+I9129</f>
        <v>26.3980705926388</v>
      </c>
    </row>
    <row r="9130" customFormat="false" ht="15" hidden="false" customHeight="false" outlineLevel="0" collapsed="false">
      <c r="A9130" s="0" t="n">
        <v>9118</v>
      </c>
      <c r="B9130" s="7" t="n">
        <v>0.367904</v>
      </c>
      <c r="C9130" s="7" t="n">
        <v>0.306957</v>
      </c>
      <c r="D9130" s="16" t="n">
        <f aca="false">LOGINV(B9130,$B$7,$C$7)</f>
        <v>11.2203352456025</v>
      </c>
      <c r="E9130" s="16" t="n">
        <f aca="false">LOGINV(C9130,$B$8,$C$8)</f>
        <v>78.8524166518059</v>
      </c>
      <c r="F9130" s="16" t="n">
        <f aca="false">$B$5/100*E9130*2_Girdiler!$B$14*2_Girdiler!$B$15*2_Girdiler!$B$16</f>
        <v>1.98392680295944</v>
      </c>
      <c r="G9130" s="16" t="n">
        <f aca="false">MIN(MATCH(F9130,2_Girdiler!$B$20:$I$20,1),7)</f>
        <v>1</v>
      </c>
      <c r="H9130" s="16" t="n">
        <f aca="false">IF(F9130&gt;=40,2_Girdiler!$I$21+(F9130-40)*(2_Girdiler!$I$21-2_Girdiler!$H$21)/(2_Girdiler!$I$20-2_Girdiler!$H$20),INDEX(2_Girdiler!$B$21:$I$21,G9130)+(F9130-INDEX(2_Girdiler!$B$20:$I$20,G9130))*(INDEX(2_Girdiler!$B$21:$I$21,G9130+1)-INDEX(2_Girdiler!$B$21:$I$21,G9130))/(INDEX(2_Girdiler!$B$20:$I$20,G9130+1)-INDEX(2_Girdiler!$B$20:$I$20,G9130)))</f>
        <v>4.36463896651076</v>
      </c>
      <c r="I9130" s="16" t="n">
        <f aca="false">H9130/2_Girdiler!$B$17</f>
        <v>1.74865343209566</v>
      </c>
      <c r="J9130" s="16" t="n">
        <f aca="false">D9130+I9130</f>
        <v>12.9689886776981</v>
      </c>
    </row>
    <row r="9131" customFormat="false" ht="15" hidden="false" customHeight="false" outlineLevel="0" collapsed="false">
      <c r="A9131" s="0" t="n">
        <v>9119</v>
      </c>
      <c r="B9131" s="7" t="n">
        <v>0.391254</v>
      </c>
      <c r="C9131" s="7" t="n">
        <v>0.353708</v>
      </c>
      <c r="D9131" s="16" t="n">
        <f aca="false">LOGINV(B9131,$B$7,$C$7)</f>
        <v>11.6107166756822</v>
      </c>
      <c r="E9131" s="16" t="n">
        <f aca="false">LOGINV(C9131,$B$8,$C$8)</f>
        <v>85.7087048988772</v>
      </c>
      <c r="F9131" s="16" t="n">
        <f aca="false">$B$5/100*E9131*2_Girdiler!$B$14*2_Girdiler!$B$15*2_Girdiler!$B$16</f>
        <v>2.15643101525575</v>
      </c>
      <c r="G9131" s="16" t="n">
        <f aca="false">MIN(MATCH(F9131,2_Girdiler!$B$20:$I$20,1),7)</f>
        <v>1</v>
      </c>
      <c r="H9131" s="16" t="n">
        <f aca="false">IF(F9131&gt;=40,2_Girdiler!$I$21+(F9131-40)*(2_Girdiler!$I$21-2_Girdiler!$H$21)/(2_Girdiler!$I$20-2_Girdiler!$H$20),INDEX(2_Girdiler!$B$21:$I$21,G9131)+(F9131-INDEX(2_Girdiler!$B$20:$I$20,G9131))*(INDEX(2_Girdiler!$B$21:$I$21,G9131+1)-INDEX(2_Girdiler!$B$21:$I$21,G9131))/(INDEX(2_Girdiler!$B$20:$I$20,G9131+1)-INDEX(2_Girdiler!$B$20:$I$20,G9131)))</f>
        <v>4.74414823356265</v>
      </c>
      <c r="I9131" s="16" t="n">
        <f aca="false">H9131/2_Girdiler!$B$17</f>
        <v>1.9007004140876</v>
      </c>
      <c r="J9131" s="16" t="n">
        <f aca="false">D9131+I9131</f>
        <v>13.5114170897698</v>
      </c>
    </row>
    <row r="9132" customFormat="false" ht="15" hidden="false" customHeight="false" outlineLevel="0" collapsed="false">
      <c r="A9132" s="0" t="n">
        <v>9120</v>
      </c>
      <c r="B9132" s="7" t="n">
        <v>0.419019</v>
      </c>
      <c r="C9132" s="7" t="n">
        <v>0.387133</v>
      </c>
      <c r="D9132" s="16" t="n">
        <f aca="false">LOGINV(B9132,$B$7,$C$7)</f>
        <v>12.0837956159087</v>
      </c>
      <c r="E9132" s="16" t="n">
        <f aca="false">LOGINV(C9132,$B$8,$C$8)</f>
        <v>90.7492440062332</v>
      </c>
      <c r="F9132" s="16" t="n">
        <f aca="false">$B$5/100*E9132*2_Girdiler!$B$14*2_Girdiler!$B$15*2_Girdiler!$B$16</f>
        <v>2.28325097919683</v>
      </c>
      <c r="G9132" s="16" t="n">
        <f aca="false">MIN(MATCH(F9132,2_Girdiler!$B$20:$I$20,1),7)</f>
        <v>1</v>
      </c>
      <c r="H9132" s="16" t="n">
        <f aca="false">IF(F9132&gt;=40,2_Girdiler!$I$21+(F9132-40)*(2_Girdiler!$I$21-2_Girdiler!$H$21)/(2_Girdiler!$I$20-2_Girdiler!$H$20),INDEX(2_Girdiler!$B$21:$I$21,G9132)+(F9132-INDEX(2_Girdiler!$B$20:$I$20,G9132))*(INDEX(2_Girdiler!$B$21:$I$21,G9132+1)-INDEX(2_Girdiler!$B$21:$I$21,G9132))/(INDEX(2_Girdiler!$B$20:$I$20,G9132+1)-INDEX(2_Girdiler!$B$20:$I$20,G9132)))</f>
        <v>5.02315215423302</v>
      </c>
      <c r="I9132" s="16" t="n">
        <f aca="false">H9132/2_Girdiler!$B$17</f>
        <v>2.01248083102284</v>
      </c>
      <c r="J9132" s="16" t="n">
        <f aca="false">D9132+I9132</f>
        <v>14.0962764469315</v>
      </c>
    </row>
    <row r="9133" customFormat="false" ht="15" hidden="false" customHeight="false" outlineLevel="0" collapsed="false">
      <c r="A9133" s="0" t="n">
        <v>9121</v>
      </c>
      <c r="B9133" s="7" t="n">
        <v>0.802799</v>
      </c>
      <c r="C9133" s="7" t="n">
        <v>0.001669</v>
      </c>
      <c r="D9133" s="16" t="n">
        <f aca="false">LOGINV(B9133,$B$7,$C$7)</f>
        <v>21.7696351315354</v>
      </c>
      <c r="E9133" s="16" t="n">
        <f aca="false">LOGINV(C9133,$B$8,$C$8)</f>
        <v>16.4255507575215</v>
      </c>
      <c r="F9133" s="16" t="n">
        <f aca="false">$B$5/100*E9133*2_Girdiler!$B$14*2_Girdiler!$B$15*2_Girdiler!$B$16</f>
        <v>0.41326685705924</v>
      </c>
      <c r="G9133" s="16" t="n">
        <f aca="false">MIN(MATCH(F9133,2_Girdiler!$B$20:$I$20,1),7)</f>
        <v>1</v>
      </c>
      <c r="H9133" s="16" t="n">
        <f aca="false">IF(F9133&gt;=40,2_Girdiler!$I$21+(F9133-40)*(2_Girdiler!$I$21-2_Girdiler!$H$21)/(2_Girdiler!$I$20-2_Girdiler!$H$20),INDEX(2_Girdiler!$B$21:$I$21,G9133)+(F9133-INDEX(2_Girdiler!$B$20:$I$20,G9133))*(INDEX(2_Girdiler!$B$21:$I$21,G9133+1)-INDEX(2_Girdiler!$B$21:$I$21,G9133))/(INDEX(2_Girdiler!$B$20:$I$20,G9133+1)-INDEX(2_Girdiler!$B$20:$I$20,G9133)))</f>
        <v>0.909187085530329</v>
      </c>
      <c r="I9133" s="16" t="n">
        <f aca="false">H9133/2_Girdiler!$B$17</f>
        <v>0.364257646446446</v>
      </c>
      <c r="J9133" s="16" t="n">
        <f aca="false">D9133+I9133</f>
        <v>22.1338927779819</v>
      </c>
    </row>
    <row r="9134" customFormat="false" ht="15" hidden="false" customHeight="false" outlineLevel="0" collapsed="false">
      <c r="A9134" s="0" t="n">
        <v>9122</v>
      </c>
      <c r="B9134" s="7" t="n">
        <v>0.730201</v>
      </c>
      <c r="C9134" s="7" t="n">
        <v>0.340714</v>
      </c>
      <c r="D9134" s="16" t="n">
        <f aca="false">LOGINV(B9134,$B$7,$C$7)</f>
        <v>19.0624583375877</v>
      </c>
      <c r="E9134" s="16" t="n">
        <f aca="false">LOGINV(C9134,$B$8,$C$8)</f>
        <v>83.7839516499575</v>
      </c>
      <c r="F9134" s="16" t="n">
        <f aca="false">$B$5/100*E9134*2_Girdiler!$B$14*2_Girdiler!$B$15*2_Girdiler!$B$16</f>
        <v>2.10800422351293</v>
      </c>
      <c r="G9134" s="16" t="n">
        <f aca="false">MIN(MATCH(F9134,2_Girdiler!$B$20:$I$20,1),7)</f>
        <v>1</v>
      </c>
      <c r="H9134" s="16" t="n">
        <f aca="false">IF(F9134&gt;=40,2_Girdiler!$I$21+(F9134-40)*(2_Girdiler!$I$21-2_Girdiler!$H$21)/(2_Girdiler!$I$20-2_Girdiler!$H$20),INDEX(2_Girdiler!$B$21:$I$21,G9134)+(F9134-INDEX(2_Girdiler!$B$20:$I$20,G9134))*(INDEX(2_Girdiler!$B$21:$I$21,G9134+1)-INDEX(2_Girdiler!$B$21:$I$21,G9134))/(INDEX(2_Girdiler!$B$20:$I$20,G9134+1)-INDEX(2_Girdiler!$B$20:$I$20,G9134)))</f>
        <v>4.63760929172845</v>
      </c>
      <c r="I9134" s="16" t="n">
        <f aca="false">H9134/2_Girdiler!$B$17</f>
        <v>1.85801654316044</v>
      </c>
      <c r="J9134" s="16" t="n">
        <f aca="false">D9134+I9134</f>
        <v>20.9204748807481</v>
      </c>
    </row>
    <row r="9135" customFormat="false" ht="15" hidden="false" customHeight="false" outlineLevel="0" collapsed="false">
      <c r="A9135" s="0" t="n">
        <v>9123</v>
      </c>
      <c r="B9135" s="7" t="n">
        <v>0.997436</v>
      </c>
      <c r="C9135" s="7" t="n">
        <v>0.735857</v>
      </c>
      <c r="D9135" s="16" t="n">
        <f aca="false">LOGINV(B9135,$B$7,$C$7)</f>
        <v>64.4504287867738</v>
      </c>
      <c r="E9135" s="16" t="n">
        <f aca="false">LOGINV(C9135,$B$8,$C$8)</f>
        <v>164.070672289793</v>
      </c>
      <c r="F9135" s="16" t="n">
        <f aca="false">$B$5/100*E9135*2_Girdiler!$B$14*2_Girdiler!$B$15*2_Girdiler!$B$16</f>
        <v>4.12801811481119</v>
      </c>
      <c r="G9135" s="16" t="n">
        <f aca="false">MIN(MATCH(F9135,2_Girdiler!$B$20:$I$20,1),7)</f>
        <v>1</v>
      </c>
      <c r="H9135" s="16" t="n">
        <f aca="false">IF(F9135&gt;=40,2_Girdiler!$I$21+(F9135-40)*(2_Girdiler!$I$21-2_Girdiler!$H$21)/(2_Girdiler!$I$20-2_Girdiler!$H$20),INDEX(2_Girdiler!$B$21:$I$21,G9135)+(F9135-INDEX(2_Girdiler!$B$20:$I$20,G9135))*(INDEX(2_Girdiler!$B$21:$I$21,G9135+1)-INDEX(2_Girdiler!$B$21:$I$21,G9135))/(INDEX(2_Girdiler!$B$20:$I$20,G9135+1)-INDEX(2_Girdiler!$B$20:$I$20,G9135)))</f>
        <v>9.08163985258462</v>
      </c>
      <c r="I9135" s="16" t="n">
        <f aca="false">H9135/2_Girdiler!$B$17</f>
        <v>3.63847750504191</v>
      </c>
      <c r="J9135" s="16" t="n">
        <f aca="false">D9135+I9135</f>
        <v>68.0889062918158</v>
      </c>
    </row>
    <row r="9136" customFormat="false" ht="15" hidden="false" customHeight="false" outlineLevel="0" collapsed="false">
      <c r="A9136" s="0" t="n">
        <v>9124</v>
      </c>
      <c r="B9136" s="7" t="n">
        <v>0.284621</v>
      </c>
      <c r="C9136" s="7" t="n">
        <v>0.793995</v>
      </c>
      <c r="D9136" s="16" t="n">
        <f aca="false">LOGINV(B9136,$B$7,$C$7)</f>
        <v>9.8605864658612</v>
      </c>
      <c r="E9136" s="16" t="n">
        <f aca="false">LOGINV(C9136,$B$8,$C$8)</f>
        <v>185.447622417025</v>
      </c>
      <c r="F9136" s="16" t="n">
        <f aca="false">$B$5/100*E9136*2_Girdiler!$B$14*2_Girdiler!$B$15*2_Girdiler!$B$16</f>
        <v>4.66586218001234</v>
      </c>
      <c r="G9136" s="16" t="n">
        <f aca="false">MIN(MATCH(F9136,2_Girdiler!$B$20:$I$20,1),7)</f>
        <v>1</v>
      </c>
      <c r="H9136" s="16" t="n">
        <f aca="false">IF(F9136&gt;=40,2_Girdiler!$I$21+(F9136-40)*(2_Girdiler!$I$21-2_Girdiler!$H$21)/(2_Girdiler!$I$20-2_Girdiler!$H$20),INDEX(2_Girdiler!$B$21:$I$21,G9136)+(F9136-INDEX(2_Girdiler!$B$20:$I$20,G9136))*(INDEX(2_Girdiler!$B$21:$I$21,G9136+1)-INDEX(2_Girdiler!$B$21:$I$21,G9136))/(INDEX(2_Girdiler!$B$20:$I$20,G9136+1)-INDEX(2_Girdiler!$B$20:$I$20,G9136)))</f>
        <v>10.2648967960272</v>
      </c>
      <c r="I9136" s="16" t="n">
        <f aca="false">H9136/2_Girdiler!$B$17</f>
        <v>4.1125387804596</v>
      </c>
      <c r="J9136" s="16" t="n">
        <f aca="false">D9136+I9136</f>
        <v>13.9731252463208</v>
      </c>
    </row>
    <row r="9137" customFormat="false" ht="15" hidden="false" customHeight="false" outlineLevel="0" collapsed="false">
      <c r="A9137" s="0" t="n">
        <v>9125</v>
      </c>
      <c r="B9137" s="7" t="n">
        <v>0.381925</v>
      </c>
      <c r="C9137" s="7" t="n">
        <v>0.035819</v>
      </c>
      <c r="D9137" s="16" t="n">
        <f aca="false">LOGINV(B9137,$B$7,$C$7)</f>
        <v>11.4540217733393</v>
      </c>
      <c r="E9137" s="16" t="n">
        <f aca="false">LOGINV(C9137,$B$8,$C$8)</f>
        <v>34.1382278717742</v>
      </c>
      <c r="F9137" s="16" t="n">
        <f aca="false">$B$5/100*E9137*2_Girdiler!$B$14*2_Girdiler!$B$15*2_Girdiler!$B$16</f>
        <v>0.858917813253838</v>
      </c>
      <c r="G9137" s="16" t="n">
        <f aca="false">MIN(MATCH(F9137,2_Girdiler!$B$20:$I$20,1),7)</f>
        <v>1</v>
      </c>
      <c r="H9137" s="16" t="n">
        <f aca="false">IF(F9137&gt;=40,2_Girdiler!$I$21+(F9137-40)*(2_Girdiler!$I$21-2_Girdiler!$H$21)/(2_Girdiler!$I$20-2_Girdiler!$H$20),INDEX(2_Girdiler!$B$21:$I$21,G9137)+(F9137-INDEX(2_Girdiler!$B$20:$I$20,G9137))*(INDEX(2_Girdiler!$B$21:$I$21,G9137+1)-INDEX(2_Girdiler!$B$21:$I$21,G9137))/(INDEX(2_Girdiler!$B$20:$I$20,G9137+1)-INDEX(2_Girdiler!$B$20:$I$20,G9137)))</f>
        <v>1.88961918915844</v>
      </c>
      <c r="I9137" s="16" t="n">
        <f aca="false">H9137/2_Girdiler!$B$17</f>
        <v>0.757058970015402</v>
      </c>
      <c r="J9137" s="16" t="n">
        <f aca="false">D9137+I9137</f>
        <v>12.2110807433547</v>
      </c>
    </row>
    <row r="9138" customFormat="false" ht="15" hidden="false" customHeight="false" outlineLevel="0" collapsed="false">
      <c r="A9138" s="0" t="n">
        <v>9126</v>
      </c>
      <c r="B9138" s="7" t="n">
        <v>0.369062</v>
      </c>
      <c r="C9138" s="7" t="n">
        <v>0.258865</v>
      </c>
      <c r="D9138" s="16" t="n">
        <f aca="false">LOGINV(B9138,$B$7,$C$7)</f>
        <v>11.2395590758816</v>
      </c>
      <c r="E9138" s="16" t="n">
        <f aca="false">LOGINV(C9138,$B$8,$C$8)</f>
        <v>71.9296378961103</v>
      </c>
      <c r="F9138" s="16" t="n">
        <f aca="false">$B$5/100*E9138*2_Girdiler!$B$14*2_Girdiler!$B$15*2_Girdiler!$B$16</f>
        <v>1.80974968946613</v>
      </c>
      <c r="G9138" s="16" t="n">
        <f aca="false">MIN(MATCH(F9138,2_Girdiler!$B$20:$I$20,1),7)</f>
        <v>1</v>
      </c>
      <c r="H9138" s="16" t="n">
        <f aca="false">IF(F9138&gt;=40,2_Girdiler!$I$21+(F9138-40)*(2_Girdiler!$I$21-2_Girdiler!$H$21)/(2_Girdiler!$I$20-2_Girdiler!$H$20),INDEX(2_Girdiler!$B$21:$I$21,G9138)+(F9138-INDEX(2_Girdiler!$B$20:$I$20,G9138))*(INDEX(2_Girdiler!$B$21:$I$21,G9138+1)-INDEX(2_Girdiler!$B$21:$I$21,G9138))/(INDEX(2_Girdiler!$B$20:$I$20,G9138+1)-INDEX(2_Girdiler!$B$20:$I$20,G9138)))</f>
        <v>3.9814493168255</v>
      </c>
      <c r="I9138" s="16" t="n">
        <f aca="false">H9138/2_Girdiler!$B$17</f>
        <v>1.59513193783073</v>
      </c>
      <c r="J9138" s="16" t="n">
        <f aca="false">D9138+I9138</f>
        <v>12.8346910137123</v>
      </c>
    </row>
    <row r="9139" customFormat="false" ht="15" hidden="false" customHeight="false" outlineLevel="0" collapsed="false">
      <c r="A9139" s="0" t="n">
        <v>9127</v>
      </c>
      <c r="B9139" s="7" t="n">
        <v>0.517546</v>
      </c>
      <c r="C9139" s="7" t="n">
        <v>0.358774</v>
      </c>
      <c r="D9139" s="16" t="n">
        <f aca="false">LOGINV(B9139,$B$7,$C$7)</f>
        <v>13.8782530376934</v>
      </c>
      <c r="E9139" s="16" t="n">
        <f aca="false">LOGINV(C9139,$B$8,$C$8)</f>
        <v>86.4639324560718</v>
      </c>
      <c r="F9139" s="16" t="n">
        <f aca="false">$B$5/100*E9139*2_Girdiler!$B$14*2_Girdiler!$B$15*2_Girdiler!$B$16</f>
        <v>2.17543254059476</v>
      </c>
      <c r="G9139" s="16" t="n">
        <f aca="false">MIN(MATCH(F9139,2_Girdiler!$B$20:$I$20,1),7)</f>
        <v>1</v>
      </c>
      <c r="H9139" s="16" t="n">
        <f aca="false">IF(F9139&gt;=40,2_Girdiler!$I$21+(F9139-40)*(2_Girdiler!$I$21-2_Girdiler!$H$21)/(2_Girdiler!$I$20-2_Girdiler!$H$20),INDEX(2_Girdiler!$B$21:$I$21,G9139)+(F9139-INDEX(2_Girdiler!$B$20:$I$20,G9139))*(INDEX(2_Girdiler!$B$21:$I$21,G9139+1)-INDEX(2_Girdiler!$B$21:$I$21,G9139))/(INDEX(2_Girdiler!$B$20:$I$20,G9139+1)-INDEX(2_Girdiler!$B$20:$I$20,G9139)))</f>
        <v>4.78595158930848</v>
      </c>
      <c r="I9139" s="16" t="n">
        <f aca="false">H9139/2_Girdiler!$B$17</f>
        <v>1.91744855340885</v>
      </c>
      <c r="J9139" s="16" t="n">
        <f aca="false">D9139+I9139</f>
        <v>15.7957015911022</v>
      </c>
    </row>
    <row r="9140" customFormat="false" ht="15" hidden="false" customHeight="false" outlineLevel="0" collapsed="false">
      <c r="A9140" s="0" t="n">
        <v>9128</v>
      </c>
      <c r="B9140" s="7" t="n">
        <v>0.875135</v>
      </c>
      <c r="C9140" s="7" t="n">
        <v>0.482442</v>
      </c>
      <c r="D9140" s="16" t="n">
        <f aca="false">LOGINV(B9140,$B$7,$C$7)</f>
        <v>25.7226114726197</v>
      </c>
      <c r="E9140" s="16" t="n">
        <f aca="false">LOGINV(C9140,$B$8,$C$8)</f>
        <v>106.145475408281</v>
      </c>
      <c r="F9140" s="16" t="n">
        <f aca="false">$B$5/100*E9140*2_Girdiler!$B$14*2_Girdiler!$B$15*2_Girdiler!$B$16</f>
        <v>2.67062016127236</v>
      </c>
      <c r="G9140" s="16" t="n">
        <f aca="false">MIN(MATCH(F9140,2_Girdiler!$B$20:$I$20,1),7)</f>
        <v>1</v>
      </c>
      <c r="H9140" s="16" t="n">
        <f aca="false">IF(F9140&gt;=40,2_Girdiler!$I$21+(F9140-40)*(2_Girdiler!$I$21-2_Girdiler!$H$21)/(2_Girdiler!$I$20-2_Girdiler!$H$20),INDEX(2_Girdiler!$B$21:$I$21,G9140)+(F9140-INDEX(2_Girdiler!$B$20:$I$20,G9140))*(INDEX(2_Girdiler!$B$21:$I$21,G9140+1)-INDEX(2_Girdiler!$B$21:$I$21,G9140))/(INDEX(2_Girdiler!$B$20:$I$20,G9140+1)-INDEX(2_Girdiler!$B$20:$I$20,G9140)))</f>
        <v>5.87536435479918</v>
      </c>
      <c r="I9140" s="16" t="n">
        <f aca="false">H9140/2_Girdiler!$B$17</f>
        <v>2.35391200112147</v>
      </c>
      <c r="J9140" s="16" t="n">
        <f aca="false">D9140+I9140</f>
        <v>28.0765234737412</v>
      </c>
    </row>
    <row r="9141" customFormat="false" ht="15" hidden="false" customHeight="false" outlineLevel="0" collapsed="false">
      <c r="A9141" s="0" t="n">
        <v>9129</v>
      </c>
      <c r="B9141" s="7" t="n">
        <v>0.372195</v>
      </c>
      <c r="C9141" s="7" t="n">
        <v>0.793885</v>
      </c>
      <c r="D9141" s="16" t="n">
        <f aca="false">LOGINV(B9141,$B$7,$C$7)</f>
        <v>11.2916361685354</v>
      </c>
      <c r="E9141" s="16" t="n">
        <f aca="false">LOGINV(C9141,$B$8,$C$8)</f>
        <v>185.401425192574</v>
      </c>
      <c r="F9141" s="16" t="n">
        <f aca="false">$B$5/100*E9141*2_Girdiler!$B$14*2_Girdiler!$B$15*2_Girdiler!$B$16</f>
        <v>4.66469985784515</v>
      </c>
      <c r="G9141" s="16" t="n">
        <f aca="false">MIN(MATCH(F9141,2_Girdiler!$B$20:$I$20,1),7)</f>
        <v>1</v>
      </c>
      <c r="H9141" s="16" t="n">
        <f aca="false">IF(F9141&gt;=40,2_Girdiler!$I$21+(F9141-40)*(2_Girdiler!$I$21-2_Girdiler!$H$21)/(2_Girdiler!$I$20-2_Girdiler!$H$20),INDEX(2_Girdiler!$B$21:$I$21,G9141)+(F9141-INDEX(2_Girdiler!$B$20:$I$20,G9141))*(INDEX(2_Girdiler!$B$21:$I$21,G9141+1)-INDEX(2_Girdiler!$B$21:$I$21,G9141))/(INDEX(2_Girdiler!$B$20:$I$20,G9141+1)-INDEX(2_Girdiler!$B$20:$I$20,G9141)))</f>
        <v>10.2623396872593</v>
      </c>
      <c r="I9141" s="16" t="n">
        <f aca="false">H9141/2_Girdiler!$B$17</f>
        <v>4.11151429778018</v>
      </c>
      <c r="J9141" s="16" t="n">
        <f aca="false">D9141+I9141</f>
        <v>15.4031504663156</v>
      </c>
    </row>
    <row r="9142" customFormat="false" ht="15" hidden="false" customHeight="false" outlineLevel="0" collapsed="false">
      <c r="A9142" s="0" t="n">
        <v>9130</v>
      </c>
      <c r="B9142" s="7" t="n">
        <v>0.692598</v>
      </c>
      <c r="C9142" s="7" t="n">
        <v>0.318808</v>
      </c>
      <c r="D9142" s="16" t="n">
        <f aca="false">LOGINV(B9142,$B$7,$C$7)</f>
        <v>17.9268443189449</v>
      </c>
      <c r="E9142" s="16" t="n">
        <f aca="false">LOGINV(C9142,$B$8,$C$8)</f>
        <v>80.5740175408867</v>
      </c>
      <c r="F9142" s="16" t="n">
        <f aca="false">$B$5/100*E9142*2_Girdiler!$B$14*2_Girdiler!$B$15*2_Girdiler!$B$16</f>
        <v>2.02724228132871</v>
      </c>
      <c r="G9142" s="16" t="n">
        <f aca="false">MIN(MATCH(F9142,2_Girdiler!$B$20:$I$20,1),7)</f>
        <v>1</v>
      </c>
      <c r="H9142" s="16" t="n">
        <f aca="false">IF(F9142&gt;=40,2_Girdiler!$I$21+(F9142-40)*(2_Girdiler!$I$21-2_Girdiler!$H$21)/(2_Girdiler!$I$20-2_Girdiler!$H$20),INDEX(2_Girdiler!$B$21:$I$21,G9142)+(F9142-INDEX(2_Girdiler!$B$20:$I$20,G9142))*(INDEX(2_Girdiler!$B$21:$I$21,G9142+1)-INDEX(2_Girdiler!$B$21:$I$21,G9142))/(INDEX(2_Girdiler!$B$20:$I$20,G9142+1)-INDEX(2_Girdiler!$B$20:$I$20,G9142)))</f>
        <v>4.45993301892316</v>
      </c>
      <c r="I9142" s="16" t="n">
        <f aca="false">H9142/2_Girdiler!$B$17</f>
        <v>1.78683213899165</v>
      </c>
      <c r="J9142" s="16" t="n">
        <f aca="false">D9142+I9142</f>
        <v>19.7136764579366</v>
      </c>
    </row>
    <row r="9143" customFormat="false" ht="15" hidden="false" customHeight="false" outlineLevel="0" collapsed="false">
      <c r="A9143" s="0" t="n">
        <v>9131</v>
      </c>
      <c r="B9143" s="7" t="n">
        <v>0.29202</v>
      </c>
      <c r="C9143" s="7" t="n">
        <v>0.759732</v>
      </c>
      <c r="D9143" s="16" t="n">
        <f aca="false">LOGINV(B9143,$B$7,$C$7)</f>
        <v>9.98044160422812</v>
      </c>
      <c r="E9143" s="16" t="n">
        <f aca="false">LOGINV(C9143,$B$8,$C$8)</f>
        <v>172.188717295843</v>
      </c>
      <c r="F9143" s="16" t="n">
        <f aca="false">$B$5/100*E9143*2_Girdiler!$B$14*2_Girdiler!$B$15*2_Girdiler!$B$16</f>
        <v>4.33226812716341</v>
      </c>
      <c r="G9143" s="16" t="n">
        <f aca="false">MIN(MATCH(F9143,2_Girdiler!$B$20:$I$20,1),7)</f>
        <v>1</v>
      </c>
      <c r="H9143" s="16" t="n">
        <f aca="false">IF(F9143&gt;=40,2_Girdiler!$I$21+(F9143-40)*(2_Girdiler!$I$21-2_Girdiler!$H$21)/(2_Girdiler!$I$20-2_Girdiler!$H$20),INDEX(2_Girdiler!$B$21:$I$21,G9143)+(F9143-INDEX(2_Girdiler!$B$20:$I$20,G9143))*(INDEX(2_Girdiler!$B$21:$I$21,G9143+1)-INDEX(2_Girdiler!$B$21:$I$21,G9143))/(INDEX(2_Girdiler!$B$20:$I$20,G9143+1)-INDEX(2_Girdiler!$B$20:$I$20,G9143)))</f>
        <v>9.5309898797595</v>
      </c>
      <c r="I9143" s="16" t="n">
        <f aca="false">H9143/2_Girdiler!$B$17</f>
        <v>3.81850556080108</v>
      </c>
      <c r="J9143" s="16" t="n">
        <f aca="false">D9143+I9143</f>
        <v>13.7989471650292</v>
      </c>
    </row>
    <row r="9144" customFormat="false" ht="15" hidden="false" customHeight="false" outlineLevel="0" collapsed="false">
      <c r="A9144" s="0" t="n">
        <v>9132</v>
      </c>
      <c r="B9144" s="7" t="n">
        <v>0.645672</v>
      </c>
      <c r="C9144" s="7" t="n">
        <v>0.985502</v>
      </c>
      <c r="D9144" s="16" t="n">
        <f aca="false">LOGINV(B9144,$B$7,$C$7)</f>
        <v>16.6778092634291</v>
      </c>
      <c r="E9144" s="16" t="n">
        <f aca="false">LOGINV(C9144,$B$8,$C$8)</f>
        <v>447.065314988303</v>
      </c>
      <c r="F9144" s="16" t="n">
        <f aca="false">$B$5/100*E9144*2_Girdiler!$B$14*2_Girdiler!$B$15*2_Girdiler!$B$16</f>
        <v>11.2481633251057</v>
      </c>
      <c r="G9144" s="16" t="n">
        <f aca="false">MIN(MATCH(F9144,2_Girdiler!$B$20:$I$20,1),7)</f>
        <v>3</v>
      </c>
      <c r="H9144" s="16" t="n">
        <f aca="false">IF(F9144&gt;=40,2_Girdiler!$I$21+(F9144-40)*(2_Girdiler!$I$21-2_Girdiler!$H$21)/(2_Girdiler!$I$20-2_Girdiler!$H$20),INDEX(2_Girdiler!$B$21:$I$21,G9144)+(F9144-INDEX(2_Girdiler!$B$20:$I$20,G9144))*(INDEX(2_Girdiler!$B$21:$I$21,G9144+1)-INDEX(2_Girdiler!$B$21:$I$21,G9144))/(INDEX(2_Girdiler!$B$20:$I$20,G9144+1)-INDEX(2_Girdiler!$B$20:$I$20,G9144)))</f>
        <v>20.1233469925951</v>
      </c>
      <c r="I9144" s="16" t="n">
        <f aca="false">H9144/2_Girdiler!$B$17</f>
        <v>8.06223837844357</v>
      </c>
      <c r="J9144" s="16" t="n">
        <f aca="false">D9144+I9144</f>
        <v>24.7400476418727</v>
      </c>
    </row>
    <row r="9145" customFormat="false" ht="15" hidden="false" customHeight="false" outlineLevel="0" collapsed="false">
      <c r="A9145" s="0" t="n">
        <v>9133</v>
      </c>
      <c r="B9145" s="7" t="n">
        <v>0.328519</v>
      </c>
      <c r="C9145" s="7" t="n">
        <v>0.573201</v>
      </c>
      <c r="D9145" s="16" t="n">
        <f aca="false">LOGINV(B9145,$B$7,$C$7)</f>
        <v>10.5730770162422</v>
      </c>
      <c r="E9145" s="16" t="n">
        <f aca="false">LOGINV(C9145,$B$8,$C$8)</f>
        <v>123.019508143106</v>
      </c>
      <c r="F9145" s="16" t="n">
        <f aca="false">$B$5/100*E9145*2_Girdiler!$B$14*2_Girdiler!$B$15*2_Girdiler!$B$16</f>
        <v>3.09517082488054</v>
      </c>
      <c r="G9145" s="16" t="n">
        <f aca="false">MIN(MATCH(F9145,2_Girdiler!$B$20:$I$20,1),7)</f>
        <v>1</v>
      </c>
      <c r="H9145" s="16" t="n">
        <f aca="false">IF(F9145&gt;=40,2_Girdiler!$I$21+(F9145-40)*(2_Girdiler!$I$21-2_Girdiler!$H$21)/(2_Girdiler!$I$20-2_Girdiler!$H$20),INDEX(2_Girdiler!$B$21:$I$21,G9145)+(F9145-INDEX(2_Girdiler!$B$20:$I$20,G9145))*(INDEX(2_Girdiler!$B$21:$I$21,G9145+1)-INDEX(2_Girdiler!$B$21:$I$21,G9145))/(INDEX(2_Girdiler!$B$20:$I$20,G9145+1)-INDEX(2_Girdiler!$B$20:$I$20,G9145)))</f>
        <v>6.80937581473718</v>
      </c>
      <c r="I9145" s="16" t="n">
        <f aca="false">H9145/2_Girdiler!$B$17</f>
        <v>2.7281153103915</v>
      </c>
      <c r="J9145" s="16" t="n">
        <f aca="false">D9145+I9145</f>
        <v>13.3011923266337</v>
      </c>
    </row>
    <row r="9146" customFormat="false" ht="15" hidden="false" customHeight="false" outlineLevel="0" collapsed="false">
      <c r="A9146" s="0" t="n">
        <v>9134</v>
      </c>
      <c r="B9146" s="7" t="n">
        <v>0.057133</v>
      </c>
      <c r="C9146" s="7" t="n">
        <v>0.425995</v>
      </c>
      <c r="D9146" s="16" t="n">
        <f aca="false">LOGINV(B9146,$B$7,$C$7)</f>
        <v>5.61530054453124</v>
      </c>
      <c r="E9146" s="16" t="n">
        <f aca="false">LOGINV(C9146,$B$8,$C$8)</f>
        <v>96.8140124101712</v>
      </c>
      <c r="F9146" s="16" t="n">
        <f aca="false">$B$5/100*E9146*2_Girdiler!$B$14*2_Girdiler!$B$15*2_Girdiler!$B$16</f>
        <v>2.43584055223991</v>
      </c>
      <c r="G9146" s="16" t="n">
        <f aca="false">MIN(MATCH(F9146,2_Girdiler!$B$20:$I$20,1),7)</f>
        <v>1</v>
      </c>
      <c r="H9146" s="16" t="n">
        <f aca="false">IF(F9146&gt;=40,2_Girdiler!$I$21+(F9146-40)*(2_Girdiler!$I$21-2_Girdiler!$H$21)/(2_Girdiler!$I$20-2_Girdiler!$H$20),INDEX(2_Girdiler!$B$21:$I$21,G9146)+(F9146-INDEX(2_Girdiler!$B$20:$I$20,G9146))*(INDEX(2_Girdiler!$B$21:$I$21,G9146+1)-INDEX(2_Girdiler!$B$21:$I$21,G9146))/(INDEX(2_Girdiler!$B$20:$I$20,G9146+1)-INDEX(2_Girdiler!$B$20:$I$20,G9146)))</f>
        <v>5.3588492149278</v>
      </c>
      <c r="I9146" s="16" t="n">
        <f aca="false">H9146/2_Girdiler!$B$17</f>
        <v>2.14697484572428</v>
      </c>
      <c r="J9146" s="16" t="n">
        <f aca="false">D9146+I9146</f>
        <v>7.76227539025552</v>
      </c>
    </row>
    <row r="9147" customFormat="false" ht="15" hidden="false" customHeight="false" outlineLevel="0" collapsed="false">
      <c r="A9147" s="0" t="n">
        <v>9135</v>
      </c>
      <c r="B9147" s="7" t="n">
        <v>0.841917</v>
      </c>
      <c r="C9147" s="7" t="n">
        <v>0.684892</v>
      </c>
      <c r="D9147" s="16" t="n">
        <f aca="false">LOGINV(B9147,$B$7,$C$7)</f>
        <v>23.6773713755101</v>
      </c>
      <c r="E9147" s="16" t="n">
        <f aca="false">LOGINV(C9147,$B$8,$C$8)</f>
        <v>149.006141972157</v>
      </c>
      <c r="F9147" s="16" t="n">
        <f aca="false">$B$5/100*E9147*2_Girdiler!$B$14*2_Girdiler!$B$15*2_Girdiler!$B$16</f>
        <v>3.74899453201946</v>
      </c>
      <c r="G9147" s="16" t="n">
        <f aca="false">MIN(MATCH(F9147,2_Girdiler!$B$20:$I$20,1),7)</f>
        <v>1</v>
      </c>
      <c r="H9147" s="16" t="n">
        <f aca="false">IF(F9147&gt;=40,2_Girdiler!$I$21+(F9147-40)*(2_Girdiler!$I$21-2_Girdiler!$H$21)/(2_Girdiler!$I$20-2_Girdiler!$H$20),INDEX(2_Girdiler!$B$21:$I$21,G9147)+(F9147-INDEX(2_Girdiler!$B$20:$I$20,G9147))*(INDEX(2_Girdiler!$B$21:$I$21,G9147+1)-INDEX(2_Girdiler!$B$21:$I$21,G9147))/(INDEX(2_Girdiler!$B$20:$I$20,G9147+1)-INDEX(2_Girdiler!$B$20:$I$20,G9147)))</f>
        <v>8.24778797044281</v>
      </c>
      <c r="I9147" s="16" t="n">
        <f aca="false">H9147/2_Girdiler!$B$17</f>
        <v>3.30440223174792</v>
      </c>
      <c r="J9147" s="16" t="n">
        <f aca="false">D9147+I9147</f>
        <v>26.9817736072581</v>
      </c>
    </row>
    <row r="9148" customFormat="false" ht="15" hidden="false" customHeight="false" outlineLevel="0" collapsed="false">
      <c r="A9148" s="0" t="n">
        <v>9136</v>
      </c>
      <c r="B9148" s="7" t="n">
        <v>0.409226</v>
      </c>
      <c r="C9148" s="7" t="n">
        <v>0.569064</v>
      </c>
      <c r="D9148" s="16" t="n">
        <f aca="false">LOGINV(B9148,$B$7,$C$7)</f>
        <v>11.9156943870776</v>
      </c>
      <c r="E9148" s="16" t="n">
        <f aca="false">LOGINV(C9148,$B$8,$C$8)</f>
        <v>122.1855403782</v>
      </c>
      <c r="F9148" s="16" t="n">
        <f aca="false">$B$5/100*E9148*2_Girdiler!$B$14*2_Girdiler!$B$15*2_Girdiler!$B$16</f>
        <v>3.07418819591551</v>
      </c>
      <c r="G9148" s="16" t="n">
        <f aca="false">MIN(MATCH(F9148,2_Girdiler!$B$20:$I$20,1),7)</f>
        <v>1</v>
      </c>
      <c r="H9148" s="16" t="n">
        <f aca="false">IF(F9148&gt;=40,2_Girdiler!$I$21+(F9148-40)*(2_Girdiler!$I$21-2_Girdiler!$H$21)/(2_Girdiler!$I$20-2_Girdiler!$H$20),INDEX(2_Girdiler!$B$21:$I$21,G9148)+(F9148-INDEX(2_Girdiler!$B$20:$I$20,G9148))*(INDEX(2_Girdiler!$B$21:$I$21,G9148+1)-INDEX(2_Girdiler!$B$21:$I$21,G9148))/(INDEX(2_Girdiler!$B$20:$I$20,G9148+1)-INDEX(2_Girdiler!$B$20:$I$20,G9148)))</f>
        <v>6.76321403101412</v>
      </c>
      <c r="I9148" s="16" t="n">
        <f aca="false">H9148/2_Girdiler!$B$17</f>
        <v>2.70962100601527</v>
      </c>
      <c r="J9148" s="16" t="n">
        <f aca="false">D9148+I9148</f>
        <v>14.6253153930929</v>
      </c>
    </row>
    <row r="9149" customFormat="false" ht="15" hidden="false" customHeight="false" outlineLevel="0" collapsed="false">
      <c r="A9149" s="0" t="n">
        <v>9137</v>
      </c>
      <c r="B9149" s="7" t="n">
        <v>0.657348</v>
      </c>
      <c r="C9149" s="7" t="n">
        <v>0.66978</v>
      </c>
      <c r="D9149" s="16" t="n">
        <f aca="false">LOGINV(B9149,$B$7,$C$7)</f>
        <v>16.9739290340667</v>
      </c>
      <c r="E9149" s="16" t="n">
        <f aca="false">LOGINV(C9149,$B$8,$C$8)</f>
        <v>145.009744937294</v>
      </c>
      <c r="F9149" s="16" t="n">
        <f aca="false">$B$5/100*E9149*2_Girdiler!$B$14*2_Girdiler!$B$15*2_Girdiler!$B$16</f>
        <v>3.64844518262231</v>
      </c>
      <c r="G9149" s="16" t="n">
        <f aca="false">MIN(MATCH(F9149,2_Girdiler!$B$20:$I$20,1),7)</f>
        <v>1</v>
      </c>
      <c r="H9149" s="16" t="n">
        <f aca="false">IF(F9149&gt;=40,2_Girdiler!$I$21+(F9149-40)*(2_Girdiler!$I$21-2_Girdiler!$H$21)/(2_Girdiler!$I$20-2_Girdiler!$H$20),INDEX(2_Girdiler!$B$21:$I$21,G9149)+(F9149-INDEX(2_Girdiler!$B$20:$I$20,G9149))*(INDEX(2_Girdiler!$B$21:$I$21,G9149+1)-INDEX(2_Girdiler!$B$21:$I$21,G9149))/(INDEX(2_Girdiler!$B$20:$I$20,G9149+1)-INDEX(2_Girdiler!$B$20:$I$20,G9149)))</f>
        <v>8.02657940176909</v>
      </c>
      <c r="I9149" s="16" t="n">
        <f aca="false">H9149/2_Girdiler!$B$17</f>
        <v>3.2157770039139</v>
      </c>
      <c r="J9149" s="16" t="n">
        <f aca="false">D9149+I9149</f>
        <v>20.1897060379806</v>
      </c>
    </row>
    <row r="9150" customFormat="false" ht="15" hidden="false" customHeight="false" outlineLevel="0" collapsed="false">
      <c r="A9150" s="0" t="n">
        <v>9138</v>
      </c>
      <c r="B9150" s="7" t="n">
        <v>0.273286</v>
      </c>
      <c r="C9150" s="7" t="n">
        <v>0.154559</v>
      </c>
      <c r="D9150" s="16" t="n">
        <f aca="false">LOGINV(B9150,$B$7,$C$7)</f>
        <v>9.67689267917104</v>
      </c>
      <c r="E9150" s="16" t="n">
        <f aca="false">LOGINV(C9150,$B$8,$C$8)</f>
        <v>56.639551228524</v>
      </c>
      <c r="F9150" s="16" t="n">
        <f aca="false">$B$5/100*E9150*2_Girdiler!$B$14*2_Girdiler!$B$15*2_Girdiler!$B$16</f>
        <v>1.42505110890966</v>
      </c>
      <c r="G9150" s="16" t="n">
        <f aca="false">MIN(MATCH(F9150,2_Girdiler!$B$20:$I$20,1),7)</f>
        <v>1</v>
      </c>
      <c r="H9150" s="16" t="n">
        <f aca="false">IF(F9150&gt;=40,2_Girdiler!$I$21+(F9150-40)*(2_Girdiler!$I$21-2_Girdiler!$H$21)/(2_Girdiler!$I$20-2_Girdiler!$H$20),INDEX(2_Girdiler!$B$21:$I$21,G9150)+(F9150-INDEX(2_Girdiler!$B$20:$I$20,G9150))*(INDEX(2_Girdiler!$B$21:$I$21,G9150+1)-INDEX(2_Girdiler!$B$21:$I$21,G9150))/(INDEX(2_Girdiler!$B$20:$I$20,G9150+1)-INDEX(2_Girdiler!$B$20:$I$20,G9150)))</f>
        <v>3.13511243960126</v>
      </c>
      <c r="I9150" s="16" t="n">
        <f aca="false">H9150/2_Girdiler!$B$17</f>
        <v>1.25605466330179</v>
      </c>
      <c r="J9150" s="16" t="n">
        <f aca="false">D9150+I9150</f>
        <v>10.9329473424728</v>
      </c>
    </row>
    <row r="9151" customFormat="false" ht="15" hidden="false" customHeight="false" outlineLevel="0" collapsed="false">
      <c r="A9151" s="0" t="n">
        <v>9139</v>
      </c>
      <c r="B9151" s="7" t="n">
        <v>0.037801</v>
      </c>
      <c r="C9151" s="7" t="n">
        <v>0.254441</v>
      </c>
      <c r="D9151" s="16" t="n">
        <f aca="false">LOGINV(B9151,$B$7,$C$7)</f>
        <v>5.02997267751657</v>
      </c>
      <c r="E9151" s="16" t="n">
        <f aca="false">LOGINV(C9151,$B$8,$C$8)</f>
        <v>71.2949152151592</v>
      </c>
      <c r="F9151" s="16" t="n">
        <f aca="false">$B$5/100*E9151*2_Girdiler!$B$14*2_Girdiler!$B$15*2_Girdiler!$B$16</f>
        <v>1.7937800668134</v>
      </c>
      <c r="G9151" s="16" t="n">
        <f aca="false">MIN(MATCH(F9151,2_Girdiler!$B$20:$I$20,1),7)</f>
        <v>1</v>
      </c>
      <c r="H9151" s="16" t="n">
        <f aca="false">IF(F9151&gt;=40,2_Girdiler!$I$21+(F9151-40)*(2_Girdiler!$I$21-2_Girdiler!$H$21)/(2_Girdiler!$I$20-2_Girdiler!$H$20),INDEX(2_Girdiler!$B$21:$I$21,G9151)+(F9151-INDEX(2_Girdiler!$B$20:$I$20,G9151))*(INDEX(2_Girdiler!$B$21:$I$21,G9151+1)-INDEX(2_Girdiler!$B$21:$I$21,G9151))/(INDEX(2_Girdiler!$B$20:$I$20,G9151+1)-INDEX(2_Girdiler!$B$20:$I$20,G9151)))</f>
        <v>3.94631614698949</v>
      </c>
      <c r="I9151" s="16" t="n">
        <f aca="false">H9151/2_Girdiler!$B$17</f>
        <v>1.58105614863361</v>
      </c>
      <c r="J9151" s="16" t="n">
        <f aca="false">D9151+I9151</f>
        <v>6.61102882615018</v>
      </c>
    </row>
    <row r="9152" customFormat="false" ht="15" hidden="false" customHeight="false" outlineLevel="0" collapsed="false">
      <c r="A9152" s="0" t="n">
        <v>9140</v>
      </c>
      <c r="B9152" s="7" t="n">
        <v>0.347155</v>
      </c>
      <c r="C9152" s="7" t="n">
        <v>0.432465</v>
      </c>
      <c r="D9152" s="16" t="n">
        <f aca="false">LOGINV(B9152,$B$7,$C$7)</f>
        <v>10.8779156254662</v>
      </c>
      <c r="E9152" s="16" t="n">
        <f aca="false">LOGINV(C9152,$B$8,$C$8)</f>
        <v>97.8492776899691</v>
      </c>
      <c r="F9152" s="16" t="n">
        <f aca="false">$B$5/100*E9152*2_Girdiler!$B$14*2_Girdiler!$B$15*2_Girdiler!$B$16</f>
        <v>2.46188782667962</v>
      </c>
      <c r="G9152" s="16" t="n">
        <f aca="false">MIN(MATCH(F9152,2_Girdiler!$B$20:$I$20,1),7)</f>
        <v>1</v>
      </c>
      <c r="H9152" s="16" t="n">
        <f aca="false">IF(F9152&gt;=40,2_Girdiler!$I$21+(F9152-40)*(2_Girdiler!$I$21-2_Girdiler!$H$21)/(2_Girdiler!$I$20-2_Girdiler!$H$20),INDEX(2_Girdiler!$B$21:$I$21,G9152)+(F9152-INDEX(2_Girdiler!$B$20:$I$20,G9152))*(INDEX(2_Girdiler!$B$21:$I$21,G9152+1)-INDEX(2_Girdiler!$B$21:$I$21,G9152))/(INDEX(2_Girdiler!$B$20:$I$20,G9152+1)-INDEX(2_Girdiler!$B$20:$I$20,G9152)))</f>
        <v>5.41615321869517</v>
      </c>
      <c r="I9152" s="16" t="n">
        <f aca="false">H9152/2_Girdiler!$B$17</f>
        <v>2.16993318056697</v>
      </c>
      <c r="J9152" s="16" t="n">
        <f aca="false">D9152+I9152</f>
        <v>13.0478488060332</v>
      </c>
    </row>
    <row r="9153" customFormat="false" ht="15" hidden="false" customHeight="false" outlineLevel="0" collapsed="false">
      <c r="A9153" s="0" t="n">
        <v>9141</v>
      </c>
      <c r="B9153" s="7" t="n">
        <v>0.162613</v>
      </c>
      <c r="C9153" s="7" t="n">
        <v>0.952208</v>
      </c>
      <c r="D9153" s="16" t="n">
        <f aca="false">LOGINV(B9153,$B$7,$C$7)</f>
        <v>7.82593830515668</v>
      </c>
      <c r="E9153" s="16" t="n">
        <f aca="false">LOGINV(C9153,$B$8,$C$8)</f>
        <v>320.233910220062</v>
      </c>
      <c r="F9153" s="16" t="n">
        <f aca="false">$B$5/100*E9153*2_Girdiler!$B$14*2_Girdiler!$B$15*2_Girdiler!$B$16</f>
        <v>8.05708518113676</v>
      </c>
      <c r="G9153" s="16" t="n">
        <f aca="false">MIN(MATCH(F9153,2_Girdiler!$B$20:$I$20,1),7)</f>
        <v>2</v>
      </c>
      <c r="H9153" s="16" t="n">
        <f aca="false">IF(F9153&gt;=40,2_Girdiler!$I$21+(F9153-40)*(2_Girdiler!$I$21-2_Girdiler!$H$21)/(2_Girdiler!$I$20-2_Girdiler!$H$20),INDEX(2_Girdiler!$B$21:$I$21,G9153)+(F9153-INDEX(2_Girdiler!$B$20:$I$20,G9153))*(INDEX(2_Girdiler!$B$21:$I$21,G9153+1)-INDEX(2_Girdiler!$B$21:$I$21,G9153))/(INDEX(2_Girdiler!$B$20:$I$20,G9153+1)-INDEX(2_Girdiler!$B$20:$I$20,G9153)))</f>
        <v>15.8913362898188</v>
      </c>
      <c r="I9153" s="16" t="n">
        <f aca="false">H9153/2_Girdiler!$B$17</f>
        <v>6.36672126995946</v>
      </c>
      <c r="J9153" s="16" t="n">
        <f aca="false">D9153+I9153</f>
        <v>14.1926595751161</v>
      </c>
    </row>
    <row r="9154" customFormat="false" ht="15" hidden="false" customHeight="false" outlineLevel="0" collapsed="false">
      <c r="A9154" s="0" t="n">
        <v>9142</v>
      </c>
      <c r="B9154" s="7" t="n">
        <v>0.685423</v>
      </c>
      <c r="C9154" s="7" t="n">
        <v>0.451332</v>
      </c>
      <c r="D9154" s="16" t="n">
        <f aca="false">LOGINV(B9154,$B$7,$C$7)</f>
        <v>17.7250423594257</v>
      </c>
      <c r="E9154" s="16" t="n">
        <f aca="false">LOGINV(C9154,$B$8,$C$8)</f>
        <v>100.915802466067</v>
      </c>
      <c r="F9154" s="16" t="n">
        <f aca="false">$B$5/100*E9154*2_Girdiler!$B$14*2_Girdiler!$B$15*2_Girdiler!$B$16</f>
        <v>2.53904159004624</v>
      </c>
      <c r="G9154" s="16" t="n">
        <f aca="false">MIN(MATCH(F9154,2_Girdiler!$B$20:$I$20,1),7)</f>
        <v>1</v>
      </c>
      <c r="H9154" s="16" t="n">
        <f aca="false">IF(F9154&gt;=40,2_Girdiler!$I$21+(F9154-40)*(2_Girdiler!$I$21-2_Girdiler!$H$21)/(2_Girdiler!$I$20-2_Girdiler!$H$20),INDEX(2_Girdiler!$B$21:$I$21,G9154)+(F9154-INDEX(2_Girdiler!$B$20:$I$20,G9154))*(INDEX(2_Girdiler!$B$21:$I$21,G9154+1)-INDEX(2_Girdiler!$B$21:$I$21,G9154))/(INDEX(2_Girdiler!$B$20:$I$20,G9154+1)-INDEX(2_Girdiler!$B$20:$I$20,G9154)))</f>
        <v>5.58589149810173</v>
      </c>
      <c r="I9154" s="16" t="n">
        <f aca="false">H9154/2_Girdiler!$B$17</f>
        <v>2.23793729891896</v>
      </c>
      <c r="J9154" s="16" t="n">
        <f aca="false">D9154+I9154</f>
        <v>19.9629796583446</v>
      </c>
    </row>
    <row r="9155" customFormat="false" ht="15" hidden="false" customHeight="false" outlineLevel="0" collapsed="false">
      <c r="A9155" s="0" t="n">
        <v>9143</v>
      </c>
      <c r="B9155" s="7" t="n">
        <v>0.286388</v>
      </c>
      <c r="C9155" s="7" t="n">
        <v>0.750893</v>
      </c>
      <c r="D9155" s="16" t="n">
        <f aca="false">LOGINV(B9155,$B$7,$C$7)</f>
        <v>9.88921046006361</v>
      </c>
      <c r="E9155" s="16" t="n">
        <f aca="false">LOGINV(C9155,$B$8,$C$8)</f>
        <v>169.089453084553</v>
      </c>
      <c r="F9155" s="16" t="n">
        <f aca="false">$B$5/100*E9155*2_Girdiler!$B$14*2_Girdiler!$B$15*2_Girdiler!$B$16</f>
        <v>4.25429063960735</v>
      </c>
      <c r="G9155" s="16" t="n">
        <f aca="false">MIN(MATCH(F9155,2_Girdiler!$B$20:$I$20,1),7)</f>
        <v>1</v>
      </c>
      <c r="H9155" s="16" t="n">
        <f aca="false">IF(F9155&gt;=40,2_Girdiler!$I$21+(F9155-40)*(2_Girdiler!$I$21-2_Girdiler!$H$21)/(2_Girdiler!$I$20-2_Girdiler!$H$20),INDEX(2_Girdiler!$B$21:$I$21,G9155)+(F9155-INDEX(2_Girdiler!$B$20:$I$20,G9155))*(INDEX(2_Girdiler!$B$21:$I$21,G9155+1)-INDEX(2_Girdiler!$B$21:$I$21,G9155))/(INDEX(2_Girdiler!$B$20:$I$20,G9155+1)-INDEX(2_Girdiler!$B$20:$I$20,G9155)))</f>
        <v>9.35943940713618</v>
      </c>
      <c r="I9155" s="16" t="n">
        <f aca="false">H9155/2_Girdiler!$B$17</f>
        <v>3.74977540350007</v>
      </c>
      <c r="J9155" s="16" t="n">
        <f aca="false">D9155+I9155</f>
        <v>13.6389858635637</v>
      </c>
    </row>
    <row r="9156" customFormat="false" ht="15" hidden="false" customHeight="false" outlineLevel="0" collapsed="false">
      <c r="A9156" s="0" t="n">
        <v>9144</v>
      </c>
      <c r="B9156" s="7" t="n">
        <v>0.517103</v>
      </c>
      <c r="C9156" s="7" t="n">
        <v>0.397221</v>
      </c>
      <c r="D9156" s="16" t="n">
        <f aca="false">LOGINV(B9156,$B$7,$C$7)</f>
        <v>13.8696575468257</v>
      </c>
      <c r="E9156" s="16" t="n">
        <f aca="false">LOGINV(C9156,$B$8,$C$8)</f>
        <v>92.3001819746098</v>
      </c>
      <c r="F9156" s="16" t="n">
        <f aca="false">$B$5/100*E9156*2_Girdiler!$B$14*2_Girdiler!$B$15*2_Girdiler!$B$16</f>
        <v>2.32227257848118</v>
      </c>
      <c r="G9156" s="16" t="n">
        <f aca="false">MIN(MATCH(F9156,2_Girdiler!$B$20:$I$20,1),7)</f>
        <v>1</v>
      </c>
      <c r="H9156" s="16" t="n">
        <f aca="false">IF(F9156&gt;=40,2_Girdiler!$I$21+(F9156-40)*(2_Girdiler!$I$21-2_Girdiler!$H$21)/(2_Girdiler!$I$20-2_Girdiler!$H$20),INDEX(2_Girdiler!$B$21:$I$21,G9156)+(F9156-INDEX(2_Girdiler!$B$20:$I$20,G9156))*(INDEX(2_Girdiler!$B$21:$I$21,G9156+1)-INDEX(2_Girdiler!$B$21:$I$21,G9156))/(INDEX(2_Girdiler!$B$20:$I$20,G9156+1)-INDEX(2_Girdiler!$B$20:$I$20,G9156)))</f>
        <v>5.1089996726586</v>
      </c>
      <c r="I9156" s="16" t="n">
        <f aca="false">H9156/2_Girdiler!$B$17</f>
        <v>2.04687486885361</v>
      </c>
      <c r="J9156" s="16" t="n">
        <f aca="false">D9156+I9156</f>
        <v>15.9165324156793</v>
      </c>
    </row>
    <row r="9157" customFormat="false" ht="15" hidden="false" customHeight="false" outlineLevel="0" collapsed="false">
      <c r="A9157" s="0" t="n">
        <v>9145</v>
      </c>
      <c r="B9157" s="7" t="n">
        <v>0.861109</v>
      </c>
      <c r="C9157" s="7" t="n">
        <v>0.093251</v>
      </c>
      <c r="D9157" s="16" t="n">
        <f aca="false">LOGINV(B9157,$B$7,$C$7)</f>
        <v>24.7977962463858</v>
      </c>
      <c r="E9157" s="16" t="n">
        <f aca="false">LOGINV(C9157,$B$8,$C$8)</f>
        <v>46.5498991971424</v>
      </c>
      <c r="F9157" s="16" t="n">
        <f aca="false">$B$5/100*E9157*2_Girdiler!$B$14*2_Girdiler!$B$15*2_Girdiler!$B$16</f>
        <v>1.1711954638001</v>
      </c>
      <c r="G9157" s="16" t="n">
        <f aca="false">MIN(MATCH(F9157,2_Girdiler!$B$20:$I$20,1),7)</f>
        <v>1</v>
      </c>
      <c r="H9157" s="16" t="n">
        <f aca="false">IF(F9157&gt;=40,2_Girdiler!$I$21+(F9157-40)*(2_Girdiler!$I$21-2_Girdiler!$H$21)/(2_Girdiler!$I$20-2_Girdiler!$H$20),INDEX(2_Girdiler!$B$21:$I$21,G9157)+(F9157-INDEX(2_Girdiler!$B$20:$I$20,G9157))*(INDEX(2_Girdiler!$B$21:$I$21,G9157+1)-INDEX(2_Girdiler!$B$21:$I$21,G9157))/(INDEX(2_Girdiler!$B$20:$I$20,G9157+1)-INDEX(2_Girdiler!$B$20:$I$20,G9157)))</f>
        <v>2.57663002036023</v>
      </c>
      <c r="I9157" s="16" t="n">
        <f aca="false">H9157/2_Girdiler!$B$17</f>
        <v>1.03230369405458</v>
      </c>
      <c r="J9157" s="16" t="n">
        <f aca="false">D9157+I9157</f>
        <v>25.8300999404404</v>
      </c>
    </row>
    <row r="9158" customFormat="false" ht="15" hidden="false" customHeight="false" outlineLevel="0" collapsed="false">
      <c r="A9158" s="0" t="n">
        <v>9146</v>
      </c>
      <c r="B9158" s="7" t="n">
        <v>0.453727</v>
      </c>
      <c r="C9158" s="7" t="n">
        <v>0.244423</v>
      </c>
      <c r="D9158" s="16" t="n">
        <f aca="false">LOGINV(B9158,$B$7,$C$7)</f>
        <v>12.6923818719907</v>
      </c>
      <c r="E9158" s="16" t="n">
        <f aca="false">LOGINV(C9158,$B$8,$C$8)</f>
        <v>69.8569246829843</v>
      </c>
      <c r="F9158" s="16" t="n">
        <f aca="false">$B$5/100*E9158*2_Girdiler!$B$14*2_Girdiler!$B$15*2_Girdiler!$B$16</f>
        <v>1.75760022502389</v>
      </c>
      <c r="G9158" s="16" t="n">
        <f aca="false">MIN(MATCH(F9158,2_Girdiler!$B$20:$I$20,1),7)</f>
        <v>1</v>
      </c>
      <c r="H9158" s="16" t="n">
        <f aca="false">IF(F9158&gt;=40,2_Girdiler!$I$21+(F9158-40)*(2_Girdiler!$I$21-2_Girdiler!$H$21)/(2_Girdiler!$I$20-2_Girdiler!$H$20),INDEX(2_Girdiler!$B$21:$I$21,G9158)+(F9158-INDEX(2_Girdiler!$B$20:$I$20,G9158))*(INDEX(2_Girdiler!$B$21:$I$21,G9158+1)-INDEX(2_Girdiler!$B$21:$I$21,G9158))/(INDEX(2_Girdiler!$B$20:$I$20,G9158+1)-INDEX(2_Girdiler!$B$20:$I$20,G9158)))</f>
        <v>3.86672049505255</v>
      </c>
      <c r="I9158" s="16" t="n">
        <f aca="false">H9158/2_Girdiler!$B$17</f>
        <v>1.54916686500503</v>
      </c>
      <c r="J9158" s="16" t="n">
        <f aca="false">D9158+I9158</f>
        <v>14.2415487369958</v>
      </c>
    </row>
    <row r="9159" customFormat="false" ht="15" hidden="false" customHeight="false" outlineLevel="0" collapsed="false">
      <c r="A9159" s="0" t="n">
        <v>9147</v>
      </c>
      <c r="B9159" s="7" t="n">
        <v>0.353926</v>
      </c>
      <c r="C9159" s="7" t="n">
        <v>0.904851</v>
      </c>
      <c r="D9159" s="16" t="n">
        <f aca="false">LOGINV(B9159,$B$7,$C$7)</f>
        <v>10.9892612343831</v>
      </c>
      <c r="E9159" s="16" t="n">
        <f aca="false">LOGINV(C9159,$B$8,$C$8)</f>
        <v>254.331659353461</v>
      </c>
      <c r="F9159" s="16" t="n">
        <f aca="false">$B$5/100*E9159*2_Girdiler!$B$14*2_Girdiler!$B$15*2_Girdiler!$B$16</f>
        <v>6.39898454933308</v>
      </c>
      <c r="G9159" s="16" t="n">
        <f aca="false">MIN(MATCH(F9159,2_Girdiler!$B$20:$I$20,1),7)</f>
        <v>2</v>
      </c>
      <c r="H9159" s="16" t="n">
        <f aca="false">IF(F9159&gt;=40,2_Girdiler!$I$21+(F9159-40)*(2_Girdiler!$I$21-2_Girdiler!$H$21)/(2_Girdiler!$I$20-2_Girdiler!$H$20),INDEX(2_Girdiler!$B$21:$I$21,G9159)+(F9159-INDEX(2_Girdiler!$B$20:$I$20,G9159))*(INDEX(2_Girdiler!$B$21:$I$21,G9159+1)-INDEX(2_Girdiler!$B$21:$I$21,G9159))/(INDEX(2_Girdiler!$B$20:$I$20,G9159+1)-INDEX(2_Girdiler!$B$20:$I$20,G9159)))</f>
        <v>13.2383752789329</v>
      </c>
      <c r="I9159" s="16" t="n">
        <f aca="false">H9159/2_Girdiler!$B$17</f>
        <v>5.30383624957248</v>
      </c>
      <c r="J9159" s="16" t="n">
        <f aca="false">D9159+I9159</f>
        <v>16.2930974839556</v>
      </c>
    </row>
    <row r="9160" customFormat="false" ht="15" hidden="false" customHeight="false" outlineLevel="0" collapsed="false">
      <c r="A9160" s="0" t="n">
        <v>9148</v>
      </c>
      <c r="B9160" s="7" t="n">
        <v>0.165944</v>
      </c>
      <c r="C9160" s="7" t="n">
        <v>0.535284</v>
      </c>
      <c r="D9160" s="16" t="n">
        <f aca="false">LOGINV(B9160,$B$7,$C$7)</f>
        <v>7.88486215306766</v>
      </c>
      <c r="E9160" s="16" t="n">
        <f aca="false">LOGINV(C9160,$B$8,$C$8)</f>
        <v>115.629861158943</v>
      </c>
      <c r="F9160" s="16" t="n">
        <f aca="false">$B$5/100*E9160*2_Girdiler!$B$14*2_Girdiler!$B$15*2_Girdiler!$B$16</f>
        <v>2.909247306759</v>
      </c>
      <c r="G9160" s="16" t="n">
        <f aca="false">MIN(MATCH(F9160,2_Girdiler!$B$20:$I$20,1),7)</f>
        <v>1</v>
      </c>
      <c r="H9160" s="16" t="n">
        <f aca="false">IF(F9160&gt;=40,2_Girdiler!$I$21+(F9160-40)*(2_Girdiler!$I$21-2_Girdiler!$H$21)/(2_Girdiler!$I$20-2_Girdiler!$H$20),INDEX(2_Girdiler!$B$21:$I$21,G9160)+(F9160-INDEX(2_Girdiler!$B$20:$I$20,G9160))*(INDEX(2_Girdiler!$B$21:$I$21,G9160+1)-INDEX(2_Girdiler!$B$21:$I$21,G9160))/(INDEX(2_Girdiler!$B$20:$I$20,G9160+1)-INDEX(2_Girdiler!$B$20:$I$20,G9160)))</f>
        <v>6.4003440748698</v>
      </c>
      <c r="I9160" s="16" t="n">
        <f aca="false">H9160/2_Girdiler!$B$17</f>
        <v>2.5642404146113</v>
      </c>
      <c r="J9160" s="16" t="n">
        <f aca="false">D9160+I9160</f>
        <v>10.449102567679</v>
      </c>
    </row>
    <row r="9161" customFormat="false" ht="15" hidden="false" customHeight="false" outlineLevel="0" collapsed="false">
      <c r="A9161" s="0" t="n">
        <v>9149</v>
      </c>
      <c r="B9161" s="7" t="n">
        <v>0.553617</v>
      </c>
      <c r="C9161" s="7" t="n">
        <v>0.222994</v>
      </c>
      <c r="D9161" s="16" t="n">
        <f aca="false">LOGINV(B9161,$B$7,$C$7)</f>
        <v>14.5988147514281</v>
      </c>
      <c r="E9161" s="16" t="n">
        <f aca="false">LOGINV(C9161,$B$8,$C$8)</f>
        <v>66.7717588329597</v>
      </c>
      <c r="F9161" s="16" t="n">
        <f aca="false">$B$5/100*E9161*2_Girdiler!$B$14*2_Girdiler!$B$15*2_Girdiler!$B$16</f>
        <v>1.67997745223726</v>
      </c>
      <c r="G9161" s="16" t="n">
        <f aca="false">MIN(MATCH(F9161,2_Girdiler!$B$20:$I$20,1),7)</f>
        <v>1</v>
      </c>
      <c r="H9161" s="16" t="n">
        <f aca="false">IF(F9161&gt;=40,2_Girdiler!$I$21+(F9161-40)*(2_Girdiler!$I$21-2_Girdiler!$H$21)/(2_Girdiler!$I$20-2_Girdiler!$H$20),INDEX(2_Girdiler!$B$21:$I$21,G9161)+(F9161-INDEX(2_Girdiler!$B$20:$I$20,G9161))*(INDEX(2_Girdiler!$B$21:$I$21,G9161+1)-INDEX(2_Girdiler!$B$21:$I$21,G9161))/(INDEX(2_Girdiler!$B$20:$I$20,G9161+1)-INDEX(2_Girdiler!$B$20:$I$20,G9161)))</f>
        <v>3.69595039492198</v>
      </c>
      <c r="I9161" s="16" t="n">
        <f aca="false">H9161/2_Girdiler!$B$17</f>
        <v>1.4807493569399</v>
      </c>
      <c r="J9161" s="16" t="n">
        <f aca="false">D9161+I9161</f>
        <v>16.079564108368</v>
      </c>
    </row>
    <row r="9162" customFormat="false" ht="15" hidden="false" customHeight="false" outlineLevel="0" collapsed="false">
      <c r="A9162" s="0" t="n">
        <v>9150</v>
      </c>
      <c r="B9162" s="7" t="n">
        <v>0.137367</v>
      </c>
      <c r="C9162" s="7" t="n">
        <v>0.169256</v>
      </c>
      <c r="D9162" s="16" t="n">
        <f aca="false">LOGINV(B9162,$B$7,$C$7)</f>
        <v>7.36687433967576</v>
      </c>
      <c r="E9162" s="16" t="n">
        <f aca="false">LOGINV(C9162,$B$8,$C$8)</f>
        <v>58.8749046585739</v>
      </c>
      <c r="F9162" s="16" t="n">
        <f aca="false">$B$5/100*E9162*2_Girdiler!$B$14*2_Girdiler!$B$15*2_Girdiler!$B$16</f>
        <v>1.48129260120972</v>
      </c>
      <c r="G9162" s="16" t="n">
        <f aca="false">MIN(MATCH(F9162,2_Girdiler!$B$20:$I$20,1),7)</f>
        <v>1</v>
      </c>
      <c r="H9162" s="16" t="n">
        <f aca="false">IF(F9162&gt;=40,2_Girdiler!$I$21+(F9162-40)*(2_Girdiler!$I$21-2_Girdiler!$H$21)/(2_Girdiler!$I$20-2_Girdiler!$H$20),INDEX(2_Girdiler!$B$21:$I$21,G9162)+(F9162-INDEX(2_Girdiler!$B$20:$I$20,G9162))*(INDEX(2_Girdiler!$B$21:$I$21,G9162+1)-INDEX(2_Girdiler!$B$21:$I$21,G9162))/(INDEX(2_Girdiler!$B$20:$I$20,G9162+1)-INDEX(2_Girdiler!$B$20:$I$20,G9162)))</f>
        <v>3.25884372266138</v>
      </c>
      <c r="I9162" s="16" t="n">
        <f aca="false">H9162/2_Girdiler!$B$17</f>
        <v>1.30562649145087</v>
      </c>
      <c r="J9162" s="16" t="n">
        <f aca="false">D9162+I9162</f>
        <v>8.67250083112664</v>
      </c>
    </row>
    <row r="9163" customFormat="false" ht="15" hidden="false" customHeight="false" outlineLevel="0" collapsed="false">
      <c r="A9163" s="0" t="n">
        <v>9151</v>
      </c>
      <c r="B9163" s="7" t="n">
        <v>0.343379</v>
      </c>
      <c r="C9163" s="7" t="n">
        <v>0.105079</v>
      </c>
      <c r="D9163" s="16" t="n">
        <f aca="false">LOGINV(B9163,$B$7,$C$7)</f>
        <v>10.8159690806082</v>
      </c>
      <c r="E9163" s="16" t="n">
        <f aca="false">LOGINV(C9163,$B$8,$C$8)</f>
        <v>48.6344915627715</v>
      </c>
      <c r="F9163" s="16" t="n">
        <f aca="false">$B$5/100*E9163*2_Girdiler!$B$14*2_Girdiler!$B$15*2_Girdiler!$B$16</f>
        <v>1.22364380771933</v>
      </c>
      <c r="G9163" s="16" t="n">
        <f aca="false">MIN(MATCH(F9163,2_Girdiler!$B$20:$I$20,1),7)</f>
        <v>1</v>
      </c>
      <c r="H9163" s="16" t="n">
        <f aca="false">IF(F9163&gt;=40,2_Girdiler!$I$21+(F9163-40)*(2_Girdiler!$I$21-2_Girdiler!$H$21)/(2_Girdiler!$I$20-2_Girdiler!$H$20),INDEX(2_Girdiler!$B$21:$I$21,G9163)+(F9163-INDEX(2_Girdiler!$B$20:$I$20,G9163))*(INDEX(2_Girdiler!$B$21:$I$21,G9163+1)-INDEX(2_Girdiler!$B$21:$I$21,G9163))/(INDEX(2_Girdiler!$B$20:$I$20,G9163+1)-INDEX(2_Girdiler!$B$20:$I$20,G9163)))</f>
        <v>2.69201637698253</v>
      </c>
      <c r="I9163" s="16" t="n">
        <f aca="false">H9163/2_Girdiler!$B$17</f>
        <v>1.07853220231672</v>
      </c>
      <c r="J9163" s="16" t="n">
        <f aca="false">D9163+I9163</f>
        <v>11.894501282925</v>
      </c>
    </row>
    <row r="9164" customFormat="false" ht="15" hidden="false" customHeight="false" outlineLevel="0" collapsed="false">
      <c r="A9164" s="0" t="n">
        <v>9152</v>
      </c>
      <c r="B9164" s="7" t="n">
        <v>0.861425</v>
      </c>
      <c r="C9164" s="7" t="n">
        <v>0.350048</v>
      </c>
      <c r="D9164" s="16" t="n">
        <f aca="false">LOGINV(B9164,$B$7,$C$7)</f>
        <v>24.8175498597908</v>
      </c>
      <c r="E9164" s="16" t="n">
        <f aca="false">LOGINV(C9164,$B$8,$C$8)</f>
        <v>85.1648149712388</v>
      </c>
      <c r="F9164" s="16" t="n">
        <f aca="false">$B$5/100*E9164*2_Girdiler!$B$14*2_Girdiler!$B$15*2_Girdiler!$B$16</f>
        <v>2.14274674467637</v>
      </c>
      <c r="G9164" s="16" t="n">
        <f aca="false">MIN(MATCH(F9164,2_Girdiler!$B$20:$I$20,1),7)</f>
        <v>1</v>
      </c>
      <c r="H9164" s="16" t="n">
        <f aca="false">IF(F9164&gt;=40,2_Girdiler!$I$21+(F9164-40)*(2_Girdiler!$I$21-2_Girdiler!$H$21)/(2_Girdiler!$I$20-2_Girdiler!$H$20),INDEX(2_Girdiler!$B$21:$I$21,G9164)+(F9164-INDEX(2_Girdiler!$B$20:$I$20,G9164))*(INDEX(2_Girdiler!$B$21:$I$21,G9164+1)-INDEX(2_Girdiler!$B$21:$I$21,G9164))/(INDEX(2_Girdiler!$B$20:$I$20,G9164+1)-INDEX(2_Girdiler!$B$20:$I$20,G9164)))</f>
        <v>4.71404283828801</v>
      </c>
      <c r="I9164" s="16" t="n">
        <f aca="false">H9164/2_Girdiler!$B$17</f>
        <v>1.88863895764744</v>
      </c>
      <c r="J9164" s="16" t="n">
        <f aca="false">D9164+I9164</f>
        <v>26.7061888174382</v>
      </c>
    </row>
    <row r="9165" customFormat="false" ht="15" hidden="false" customHeight="false" outlineLevel="0" collapsed="false">
      <c r="A9165" s="0" t="n">
        <v>9153</v>
      </c>
      <c r="B9165" s="7" t="n">
        <v>0.966865</v>
      </c>
      <c r="C9165" s="7" t="n">
        <v>0.992205</v>
      </c>
      <c r="D9165" s="16" t="n">
        <f aca="false">LOGINV(B9165,$B$7,$C$7)</f>
        <v>37.6946036054987</v>
      </c>
      <c r="E9165" s="16" t="n">
        <f aca="false">LOGINV(C9165,$B$8,$C$8)</f>
        <v>520.239936085415</v>
      </c>
      <c r="F9165" s="16" t="n">
        <f aca="false">$B$5/100*E9165*2_Girdiler!$B$14*2_Girdiler!$B$15*2_Girdiler!$B$16</f>
        <v>13.089236791909</v>
      </c>
      <c r="G9165" s="16" t="n">
        <f aca="false">MIN(MATCH(F9165,2_Girdiler!$B$20:$I$20,1),7)</f>
        <v>3</v>
      </c>
      <c r="H9165" s="16" t="n">
        <f aca="false">IF(F9165&gt;=40,2_Girdiler!$I$21+(F9165-40)*(2_Girdiler!$I$21-2_Girdiler!$H$21)/(2_Girdiler!$I$20-2_Girdiler!$H$20),INDEX(2_Girdiler!$B$21:$I$21,G9165)+(F9165-INDEX(2_Girdiler!$B$20:$I$20,G9165))*(INDEX(2_Girdiler!$B$21:$I$21,G9165+1)-INDEX(2_Girdiler!$B$21:$I$21,G9165))/(INDEX(2_Girdiler!$B$20:$I$20,G9165+1)-INDEX(2_Girdiler!$B$20:$I$20,G9165)))</f>
        <v>21.7803131127181</v>
      </c>
      <c r="I9165" s="16" t="n">
        <f aca="false">H9165/2_Girdiler!$B$17</f>
        <v>8.72608698426207</v>
      </c>
      <c r="J9165" s="16" t="n">
        <f aca="false">D9165+I9165</f>
        <v>46.4206905897607</v>
      </c>
    </row>
    <row r="9166" customFormat="false" ht="15" hidden="false" customHeight="false" outlineLevel="0" collapsed="false">
      <c r="A9166" s="0" t="n">
        <v>9154</v>
      </c>
      <c r="B9166" s="7" t="n">
        <v>0.770435</v>
      </c>
      <c r="C9166" s="7" t="n">
        <v>0.010921</v>
      </c>
      <c r="D9166" s="16" t="n">
        <f aca="false">LOGINV(B9166,$B$7,$C$7)</f>
        <v>20.4591901306556</v>
      </c>
      <c r="E9166" s="16" t="n">
        <f aca="false">LOGINV(C9166,$B$8,$C$8)</f>
        <v>24.8542878827021</v>
      </c>
      <c r="F9166" s="16" t="n">
        <f aca="false">$B$5/100*E9166*2_Girdiler!$B$14*2_Girdiler!$B$15*2_Girdiler!$B$16</f>
        <v>0.625333883128785</v>
      </c>
      <c r="G9166" s="16" t="n">
        <f aca="false">MIN(MATCH(F9166,2_Girdiler!$B$20:$I$20,1),7)</f>
        <v>1</v>
      </c>
      <c r="H9166" s="16" t="n">
        <f aca="false">IF(F9166&gt;=40,2_Girdiler!$I$21+(F9166-40)*(2_Girdiler!$I$21-2_Girdiler!$H$21)/(2_Girdiler!$I$20-2_Girdiler!$H$20),INDEX(2_Girdiler!$B$21:$I$21,G9166)+(F9166-INDEX(2_Girdiler!$B$20:$I$20,G9166))*(INDEX(2_Girdiler!$B$21:$I$21,G9166+1)-INDEX(2_Girdiler!$B$21:$I$21,G9166))/(INDEX(2_Girdiler!$B$20:$I$20,G9166+1)-INDEX(2_Girdiler!$B$20:$I$20,G9166)))</f>
        <v>1.37573454288333</v>
      </c>
      <c r="I9166" s="16" t="n">
        <f aca="false">H9166/2_Girdiler!$B$17</f>
        <v>0.551175698270563</v>
      </c>
      <c r="J9166" s="16" t="n">
        <f aca="false">D9166+I9166</f>
        <v>21.0103658289261</v>
      </c>
    </row>
    <row r="9167" customFormat="false" ht="15" hidden="false" customHeight="false" outlineLevel="0" collapsed="false">
      <c r="A9167" s="0" t="n">
        <v>9155</v>
      </c>
      <c r="B9167" s="7" t="n">
        <v>0.106517</v>
      </c>
      <c r="C9167" s="7" t="n">
        <v>0.477749</v>
      </c>
      <c r="D9167" s="16" t="n">
        <f aca="false">LOGINV(B9167,$B$7,$C$7)</f>
        <v>6.76450269928414</v>
      </c>
      <c r="E9167" s="16" t="n">
        <f aca="false">LOGINV(C9167,$B$8,$C$8)</f>
        <v>105.341520248905</v>
      </c>
      <c r="F9167" s="16" t="n">
        <f aca="false">$B$5/100*E9167*2_Girdiler!$B$14*2_Girdiler!$B$15*2_Girdiler!$B$16</f>
        <v>2.65039264946246</v>
      </c>
      <c r="G9167" s="16" t="n">
        <f aca="false">MIN(MATCH(F9167,2_Girdiler!$B$20:$I$20,1),7)</f>
        <v>1</v>
      </c>
      <c r="H9167" s="16" t="n">
        <f aca="false">IF(F9167&gt;=40,2_Girdiler!$I$21+(F9167-40)*(2_Girdiler!$I$21-2_Girdiler!$H$21)/(2_Girdiler!$I$20-2_Girdiler!$H$20),INDEX(2_Girdiler!$B$21:$I$21,G9167)+(F9167-INDEX(2_Girdiler!$B$20:$I$20,G9167))*(INDEX(2_Girdiler!$B$21:$I$21,G9167+1)-INDEX(2_Girdiler!$B$21:$I$21,G9167))/(INDEX(2_Girdiler!$B$20:$I$20,G9167+1)-INDEX(2_Girdiler!$B$20:$I$20,G9167)))</f>
        <v>5.83086382881741</v>
      </c>
      <c r="I9167" s="16" t="n">
        <f aca="false">H9167/2_Girdiler!$B$17</f>
        <v>2.33608326475056</v>
      </c>
      <c r="J9167" s="16" t="n">
        <f aca="false">D9167+I9167</f>
        <v>9.10058596403471</v>
      </c>
    </row>
    <row r="9168" customFormat="false" ht="15" hidden="false" customHeight="false" outlineLevel="0" collapsed="false">
      <c r="A9168" s="0" t="n">
        <v>9156</v>
      </c>
      <c r="B9168" s="7" t="n">
        <v>0.230051</v>
      </c>
      <c r="C9168" s="7" t="n">
        <v>0.577659</v>
      </c>
      <c r="D9168" s="16" t="n">
        <f aca="false">LOGINV(B9168,$B$7,$C$7)</f>
        <v>8.97156723128746</v>
      </c>
      <c r="E9168" s="16" t="n">
        <f aca="false">LOGINV(C9168,$B$8,$C$8)</f>
        <v>123.926399927813</v>
      </c>
      <c r="F9168" s="16" t="n">
        <f aca="false">$B$5/100*E9168*2_Girdiler!$B$14*2_Girdiler!$B$15*2_Girdiler!$B$16</f>
        <v>3.11798822218378</v>
      </c>
      <c r="G9168" s="16" t="n">
        <f aca="false">MIN(MATCH(F9168,2_Girdiler!$B$20:$I$20,1),7)</f>
        <v>1</v>
      </c>
      <c r="H9168" s="16" t="n">
        <f aca="false">IF(F9168&gt;=40,2_Girdiler!$I$21+(F9168-40)*(2_Girdiler!$I$21-2_Girdiler!$H$21)/(2_Girdiler!$I$20-2_Girdiler!$H$20),INDEX(2_Girdiler!$B$21:$I$21,G9168)+(F9168-INDEX(2_Girdiler!$B$20:$I$20,G9168))*(INDEX(2_Girdiler!$B$21:$I$21,G9168+1)-INDEX(2_Girdiler!$B$21:$I$21,G9168))/(INDEX(2_Girdiler!$B$20:$I$20,G9168+1)-INDEX(2_Girdiler!$B$20:$I$20,G9168)))</f>
        <v>6.85957408880432</v>
      </c>
      <c r="I9168" s="16" t="n">
        <f aca="false">H9168/2_Girdiler!$B$17</f>
        <v>2.74822679839917</v>
      </c>
      <c r="J9168" s="16" t="n">
        <f aca="false">D9168+I9168</f>
        <v>11.7197940296866</v>
      </c>
    </row>
    <row r="9169" customFormat="false" ht="15" hidden="false" customHeight="false" outlineLevel="0" collapsed="false">
      <c r="A9169" s="0" t="n">
        <v>9157</v>
      </c>
      <c r="B9169" s="7" t="n">
        <v>0.258452</v>
      </c>
      <c r="C9169" s="7" t="n">
        <v>0.563892</v>
      </c>
      <c r="D9169" s="16" t="n">
        <f aca="false">LOGINV(B9169,$B$7,$C$7)</f>
        <v>9.43602710445225</v>
      </c>
      <c r="E9169" s="16" t="n">
        <f aca="false">LOGINV(C9169,$B$8,$C$8)</f>
        <v>121.152987327547</v>
      </c>
      <c r="F9169" s="16" t="n">
        <f aca="false">$B$5/100*E9169*2_Girdiler!$B$14*2_Girdiler!$B$15*2_Girdiler!$B$16</f>
        <v>3.04820916116109</v>
      </c>
      <c r="G9169" s="16" t="n">
        <f aca="false">MIN(MATCH(F9169,2_Girdiler!$B$20:$I$20,1),7)</f>
        <v>1</v>
      </c>
      <c r="H9169" s="16" t="n">
        <f aca="false">IF(F9169&gt;=40,2_Girdiler!$I$21+(F9169-40)*(2_Girdiler!$I$21-2_Girdiler!$H$21)/(2_Girdiler!$I$20-2_Girdiler!$H$20),INDEX(2_Girdiler!$B$21:$I$21,G9169)+(F9169-INDEX(2_Girdiler!$B$20:$I$20,G9169))*(INDEX(2_Girdiler!$B$21:$I$21,G9169+1)-INDEX(2_Girdiler!$B$21:$I$21,G9169))/(INDEX(2_Girdiler!$B$20:$I$20,G9169+1)-INDEX(2_Girdiler!$B$20:$I$20,G9169)))</f>
        <v>6.70606015455439</v>
      </c>
      <c r="I9169" s="16" t="n">
        <f aca="false">H9169/2_Girdiler!$B$17</f>
        <v>2.68672281833109</v>
      </c>
      <c r="J9169" s="16" t="n">
        <f aca="false">D9169+I9169</f>
        <v>12.1227499227833</v>
      </c>
    </row>
    <row r="9170" customFormat="false" ht="15" hidden="false" customHeight="false" outlineLevel="0" collapsed="false">
      <c r="A9170" s="0" t="n">
        <v>9158</v>
      </c>
      <c r="B9170" s="7" t="n">
        <v>0.156225</v>
      </c>
      <c r="C9170" s="7" t="n">
        <v>0.94479</v>
      </c>
      <c r="D9170" s="16" t="n">
        <f aca="false">LOGINV(B9170,$B$7,$C$7)</f>
        <v>7.71196721295263</v>
      </c>
      <c r="E9170" s="16" t="n">
        <f aca="false">LOGINV(C9170,$B$8,$C$8)</f>
        <v>306.018635877706</v>
      </c>
      <c r="F9170" s="16" t="n">
        <f aca="false">$B$5/100*E9170*2_Girdiler!$B$14*2_Girdiler!$B$15*2_Girdiler!$B$16</f>
        <v>7.69942887868308</v>
      </c>
      <c r="G9170" s="16" t="n">
        <f aca="false">MIN(MATCH(F9170,2_Girdiler!$B$20:$I$20,1),7)</f>
        <v>2</v>
      </c>
      <c r="H9170" s="16" t="n">
        <f aca="false">IF(F9170&gt;=40,2_Girdiler!$I$21+(F9170-40)*(2_Girdiler!$I$21-2_Girdiler!$H$21)/(2_Girdiler!$I$20-2_Girdiler!$H$20),INDEX(2_Girdiler!$B$21:$I$21,G9170)+(F9170-INDEX(2_Girdiler!$B$20:$I$20,G9170))*(INDEX(2_Girdiler!$B$21:$I$21,G9170+1)-INDEX(2_Girdiler!$B$21:$I$21,G9170))/(INDEX(2_Girdiler!$B$20:$I$20,G9170+1)-INDEX(2_Girdiler!$B$20:$I$20,G9170)))</f>
        <v>15.3190862058929</v>
      </c>
      <c r="I9170" s="16" t="n">
        <f aca="false">H9170/2_Girdiler!$B$17</f>
        <v>6.13745440941223</v>
      </c>
      <c r="J9170" s="16" t="n">
        <f aca="false">D9170+I9170</f>
        <v>13.8494216223649</v>
      </c>
    </row>
    <row r="9171" customFormat="false" ht="15" hidden="false" customHeight="false" outlineLevel="0" collapsed="false">
      <c r="A9171" s="0" t="n">
        <v>9159</v>
      </c>
      <c r="B9171" s="7" t="n">
        <v>0.662933</v>
      </c>
      <c r="C9171" s="7" t="n">
        <v>0.493477</v>
      </c>
      <c r="D9171" s="16" t="n">
        <f aca="false">LOGINV(B9171,$B$7,$C$7)</f>
        <v>17.1187814412746</v>
      </c>
      <c r="E9171" s="16" t="n">
        <f aca="false">LOGINV(C9171,$B$8,$C$8)</f>
        <v>108.058658583673</v>
      </c>
      <c r="F9171" s="16" t="n">
        <f aca="false">$B$5/100*E9171*2_Girdiler!$B$14*2_Girdiler!$B$15*2_Girdiler!$B$16</f>
        <v>2.71875584996521</v>
      </c>
      <c r="G9171" s="16" t="n">
        <f aca="false">MIN(MATCH(F9171,2_Girdiler!$B$20:$I$20,1),7)</f>
        <v>1</v>
      </c>
      <c r="H9171" s="16" t="n">
        <f aca="false">IF(F9171&gt;=40,2_Girdiler!$I$21+(F9171-40)*(2_Girdiler!$I$21-2_Girdiler!$H$21)/(2_Girdiler!$I$20-2_Girdiler!$H$20),INDEX(2_Girdiler!$B$21:$I$21,G9171)+(F9171-INDEX(2_Girdiler!$B$20:$I$20,G9171))*(INDEX(2_Girdiler!$B$21:$I$21,G9171+1)-INDEX(2_Girdiler!$B$21:$I$21,G9171))/(INDEX(2_Girdiler!$B$20:$I$20,G9171+1)-INDEX(2_Girdiler!$B$20:$I$20,G9171)))</f>
        <v>5.98126286992346</v>
      </c>
      <c r="I9171" s="16" t="n">
        <f aca="false">H9171/2_Girdiler!$B$17</f>
        <v>2.39633929083472</v>
      </c>
      <c r="J9171" s="16" t="n">
        <f aca="false">D9171+I9171</f>
        <v>19.5151207321093</v>
      </c>
    </row>
    <row r="9172" customFormat="false" ht="15" hidden="false" customHeight="false" outlineLevel="0" collapsed="false">
      <c r="A9172" s="0" t="n">
        <v>9160</v>
      </c>
      <c r="B9172" s="7" t="n">
        <v>0.54336</v>
      </c>
      <c r="C9172" s="7" t="n">
        <v>0.986696</v>
      </c>
      <c r="D9172" s="16" t="n">
        <f aca="false">LOGINV(B9172,$B$7,$C$7)</f>
        <v>14.3895482866405</v>
      </c>
      <c r="E9172" s="16" t="n">
        <f aca="false">LOGINV(C9172,$B$8,$C$8)</f>
        <v>456.891131820536</v>
      </c>
      <c r="F9172" s="16" t="n">
        <f aca="false">$B$5/100*E9172*2_Girdiler!$B$14*2_Girdiler!$B$15*2_Girdiler!$B$16</f>
        <v>11.4953808766047</v>
      </c>
      <c r="G9172" s="16" t="n">
        <f aca="false">MIN(MATCH(F9172,2_Girdiler!$B$20:$I$20,1),7)</f>
        <v>3</v>
      </c>
      <c r="H9172" s="16" t="n">
        <f aca="false">IF(F9172&gt;=40,2_Girdiler!$I$21+(F9172-40)*(2_Girdiler!$I$21-2_Girdiler!$H$21)/(2_Girdiler!$I$20-2_Girdiler!$H$20),INDEX(2_Girdiler!$B$21:$I$21,G9172)+(F9172-INDEX(2_Girdiler!$B$20:$I$20,G9172))*(INDEX(2_Girdiler!$B$21:$I$21,G9172+1)-INDEX(2_Girdiler!$B$21:$I$21,G9172))/(INDEX(2_Girdiler!$B$20:$I$20,G9172+1)-INDEX(2_Girdiler!$B$20:$I$20,G9172)))</f>
        <v>20.3458427889442</v>
      </c>
      <c r="I9172" s="16" t="n">
        <f aca="false">H9172/2_Girdiler!$B$17</f>
        <v>8.15137932249368</v>
      </c>
      <c r="J9172" s="16" t="n">
        <f aca="false">D9172+I9172</f>
        <v>22.5409276091341</v>
      </c>
    </row>
    <row r="9173" customFormat="false" ht="15" hidden="false" customHeight="false" outlineLevel="0" collapsed="false">
      <c r="A9173" s="0" t="n">
        <v>9161</v>
      </c>
      <c r="B9173" s="7" t="n">
        <v>0.824193</v>
      </c>
      <c r="C9173" s="7" t="n">
        <v>0.222935</v>
      </c>
      <c r="D9173" s="16" t="n">
        <f aca="false">LOGINV(B9173,$B$7,$C$7)</f>
        <v>22.7598404826122</v>
      </c>
      <c r="E9173" s="16" t="n">
        <f aca="false">LOGINV(C9173,$B$8,$C$8)</f>
        <v>66.7632364473686</v>
      </c>
      <c r="F9173" s="16" t="n">
        <f aca="false">$B$5/100*E9173*2_Girdiler!$B$14*2_Girdiler!$B$15*2_Girdiler!$B$16</f>
        <v>1.67976302901579</v>
      </c>
      <c r="G9173" s="16" t="n">
        <f aca="false">MIN(MATCH(F9173,2_Girdiler!$B$20:$I$20,1),7)</f>
        <v>1</v>
      </c>
      <c r="H9173" s="16" t="n">
        <f aca="false">IF(F9173&gt;=40,2_Girdiler!$I$21+(F9173-40)*(2_Girdiler!$I$21-2_Girdiler!$H$21)/(2_Girdiler!$I$20-2_Girdiler!$H$20),INDEX(2_Girdiler!$B$21:$I$21,G9173)+(F9173-INDEX(2_Girdiler!$B$20:$I$20,G9173))*(INDEX(2_Girdiler!$B$21:$I$21,G9173+1)-INDEX(2_Girdiler!$B$21:$I$21,G9173))/(INDEX(2_Girdiler!$B$20:$I$20,G9173+1)-INDEX(2_Girdiler!$B$20:$I$20,G9173)))</f>
        <v>3.69547866383475</v>
      </c>
      <c r="I9173" s="16" t="n">
        <f aca="false">H9173/2_Girdiler!$B$17</f>
        <v>1.48056036211328</v>
      </c>
      <c r="J9173" s="16" t="n">
        <f aca="false">D9173+I9173</f>
        <v>24.2404008447255</v>
      </c>
    </row>
    <row r="9174" customFormat="false" ht="15" hidden="false" customHeight="false" outlineLevel="0" collapsed="false">
      <c r="A9174" s="0" t="n">
        <v>9162</v>
      </c>
      <c r="B9174" s="7" t="n">
        <v>0.74496</v>
      </c>
      <c r="C9174" s="7" t="n">
        <v>0.705467</v>
      </c>
      <c r="D9174" s="16" t="n">
        <f aca="false">LOGINV(B9174,$B$7,$C$7)</f>
        <v>19.5498321084521</v>
      </c>
      <c r="E9174" s="16" t="n">
        <f aca="false">LOGINV(C9174,$B$8,$C$8)</f>
        <v>154.76714988827</v>
      </c>
      <c r="F9174" s="16" t="n">
        <f aca="false">$B$5/100*E9174*2_Girdiler!$B$14*2_Girdiler!$B$15*2_Girdiler!$B$16</f>
        <v>3.89394149118887</v>
      </c>
      <c r="G9174" s="16" t="n">
        <f aca="false">MIN(MATCH(F9174,2_Girdiler!$B$20:$I$20,1),7)</f>
        <v>1</v>
      </c>
      <c r="H9174" s="16" t="n">
        <f aca="false">IF(F9174&gt;=40,2_Girdiler!$I$21+(F9174-40)*(2_Girdiler!$I$21-2_Girdiler!$H$21)/(2_Girdiler!$I$20-2_Girdiler!$H$20),INDEX(2_Girdiler!$B$21:$I$21,G9174)+(F9174-INDEX(2_Girdiler!$B$20:$I$20,G9174))*(INDEX(2_Girdiler!$B$21:$I$21,G9174+1)-INDEX(2_Girdiler!$B$21:$I$21,G9174))/(INDEX(2_Girdiler!$B$20:$I$20,G9174+1)-INDEX(2_Girdiler!$B$20:$I$20,G9174)))</f>
        <v>8.56667128061552</v>
      </c>
      <c r="I9174" s="16" t="n">
        <f aca="false">H9174/2_Girdiler!$B$17</f>
        <v>3.43215996819532</v>
      </c>
      <c r="J9174" s="16" t="n">
        <f aca="false">D9174+I9174</f>
        <v>22.9819920766474</v>
      </c>
    </row>
    <row r="9175" customFormat="false" ht="15" hidden="false" customHeight="false" outlineLevel="0" collapsed="false">
      <c r="A9175" s="0" t="n">
        <v>9163</v>
      </c>
      <c r="B9175" s="7" t="n">
        <v>0.864962</v>
      </c>
      <c r="C9175" s="7" t="n">
        <v>0.479637</v>
      </c>
      <c r="D9175" s="16" t="n">
        <f aca="false">LOGINV(B9175,$B$7,$C$7)</f>
        <v>25.0418774709705</v>
      </c>
      <c r="E9175" s="16" t="n">
        <f aca="false">LOGINV(C9175,$B$8,$C$8)</f>
        <v>105.664274980308</v>
      </c>
      <c r="F9175" s="16" t="n">
        <f aca="false">$B$5/100*E9175*2_Girdiler!$B$14*2_Girdiler!$B$15*2_Girdiler!$B$16</f>
        <v>2.65851315850456</v>
      </c>
      <c r="G9175" s="16" t="n">
        <f aca="false">MIN(MATCH(F9175,2_Girdiler!$B$20:$I$20,1),7)</f>
        <v>1</v>
      </c>
      <c r="H9175" s="16" t="n">
        <f aca="false">IF(F9175&gt;=40,2_Girdiler!$I$21+(F9175-40)*(2_Girdiler!$I$21-2_Girdiler!$H$21)/(2_Girdiler!$I$20-2_Girdiler!$H$20),INDEX(2_Girdiler!$B$21:$I$21,G9175)+(F9175-INDEX(2_Girdiler!$B$20:$I$20,G9175))*(INDEX(2_Girdiler!$B$21:$I$21,G9175+1)-INDEX(2_Girdiler!$B$21:$I$21,G9175))/(INDEX(2_Girdiler!$B$20:$I$20,G9175+1)-INDEX(2_Girdiler!$B$20:$I$20,G9175)))</f>
        <v>5.84872894871003</v>
      </c>
      <c r="I9175" s="16" t="n">
        <f aca="false">H9175/2_Girdiler!$B$17</f>
        <v>2.34324076470754</v>
      </c>
      <c r="J9175" s="16" t="n">
        <f aca="false">D9175+I9175</f>
        <v>27.3851182356781</v>
      </c>
    </row>
    <row r="9176" customFormat="false" ht="15" hidden="false" customHeight="false" outlineLevel="0" collapsed="false">
      <c r="A9176" s="0" t="n">
        <v>9164</v>
      </c>
      <c r="B9176" s="7" t="n">
        <v>0.013844</v>
      </c>
      <c r="C9176" s="7" t="n">
        <v>0.338298</v>
      </c>
      <c r="D9176" s="16" t="n">
        <f aca="false">LOGINV(B9176,$B$7,$C$7)</f>
        <v>3.9692779249538</v>
      </c>
      <c r="E9176" s="16" t="n">
        <f aca="false">LOGINV(C9176,$B$8,$C$8)</f>
        <v>83.4279066412326</v>
      </c>
      <c r="F9176" s="16" t="n">
        <f aca="false">$B$5/100*E9176*2_Girdiler!$B$14*2_Girdiler!$B$15*2_Girdiler!$B$16</f>
        <v>2.09904613109341</v>
      </c>
      <c r="G9176" s="16" t="n">
        <f aca="false">MIN(MATCH(F9176,2_Girdiler!$B$20:$I$20,1),7)</f>
        <v>1</v>
      </c>
      <c r="H9176" s="16" t="n">
        <f aca="false">IF(F9176&gt;=40,2_Girdiler!$I$21+(F9176-40)*(2_Girdiler!$I$21-2_Girdiler!$H$21)/(2_Girdiler!$I$20-2_Girdiler!$H$20),INDEX(2_Girdiler!$B$21:$I$21,G9176)+(F9176-INDEX(2_Girdiler!$B$20:$I$20,G9176))*(INDEX(2_Girdiler!$B$21:$I$21,G9176+1)-INDEX(2_Girdiler!$B$21:$I$21,G9176))/(INDEX(2_Girdiler!$B$20:$I$20,G9176+1)-INDEX(2_Girdiler!$B$20:$I$20,G9176)))</f>
        <v>4.61790148840551</v>
      </c>
      <c r="I9176" s="16" t="n">
        <f aca="false">H9176/2_Girdiler!$B$17</f>
        <v>1.850120788624</v>
      </c>
      <c r="J9176" s="16" t="n">
        <f aca="false">D9176+I9176</f>
        <v>5.8193987135778</v>
      </c>
    </row>
    <row r="9177" customFormat="false" ht="15" hidden="false" customHeight="false" outlineLevel="0" collapsed="false">
      <c r="A9177" s="0" t="n">
        <v>9165</v>
      </c>
      <c r="B9177" s="7" t="n">
        <v>0.298061</v>
      </c>
      <c r="C9177" s="7" t="n">
        <v>0.193331</v>
      </c>
      <c r="D9177" s="16" t="n">
        <f aca="false">LOGINV(B9177,$B$7,$C$7)</f>
        <v>10.0783150910754</v>
      </c>
      <c r="E9177" s="16" t="n">
        <f aca="false">LOGINV(C9177,$B$8,$C$8)</f>
        <v>62.4538784849924</v>
      </c>
      <c r="F9177" s="16" t="n">
        <f aca="false">$B$5/100*E9177*2_Girdiler!$B$14*2_Girdiler!$B$15*2_Girdiler!$B$16</f>
        <v>1.57133958268241</v>
      </c>
      <c r="G9177" s="16" t="n">
        <f aca="false">MIN(MATCH(F9177,2_Girdiler!$B$20:$I$20,1),7)</f>
        <v>1</v>
      </c>
      <c r="H9177" s="16" t="n">
        <f aca="false">IF(F9177&gt;=40,2_Girdiler!$I$21+(F9177-40)*(2_Girdiler!$I$21-2_Girdiler!$H$21)/(2_Girdiler!$I$20-2_Girdiler!$H$20),INDEX(2_Girdiler!$B$21:$I$21,G9177)+(F9177-INDEX(2_Girdiler!$B$20:$I$20,G9177))*(INDEX(2_Girdiler!$B$21:$I$21,G9177+1)-INDEX(2_Girdiler!$B$21:$I$21,G9177))/(INDEX(2_Girdiler!$B$20:$I$20,G9177+1)-INDEX(2_Girdiler!$B$20:$I$20,G9177)))</f>
        <v>3.4569470819013</v>
      </c>
      <c r="I9177" s="16" t="n">
        <f aca="false">H9177/2_Girdiler!$B$17</f>
        <v>1.38499482447969</v>
      </c>
      <c r="J9177" s="16" t="n">
        <f aca="false">D9177+I9177</f>
        <v>11.4633099155551</v>
      </c>
    </row>
    <row r="9178" customFormat="false" ht="15" hidden="false" customHeight="false" outlineLevel="0" collapsed="false">
      <c r="A9178" s="0" t="n">
        <v>9166</v>
      </c>
      <c r="B9178" s="7" t="n">
        <v>0.795878</v>
      </c>
      <c r="C9178" s="7" t="n">
        <v>0.038353</v>
      </c>
      <c r="D9178" s="16" t="n">
        <f aca="false">LOGINV(B9178,$B$7,$C$7)</f>
        <v>21.4722837704317</v>
      </c>
      <c r="E9178" s="16" t="n">
        <f aca="false">LOGINV(C9178,$B$8,$C$8)</f>
        <v>34.8346363200507</v>
      </c>
      <c r="F9178" s="16" t="n">
        <f aca="false">$B$5/100*E9178*2_Girdiler!$B$14*2_Girdiler!$B$15*2_Girdiler!$B$16</f>
        <v>0.876439449812476</v>
      </c>
      <c r="G9178" s="16" t="n">
        <f aca="false">MIN(MATCH(F9178,2_Girdiler!$B$20:$I$20,1),7)</f>
        <v>1</v>
      </c>
      <c r="H9178" s="16" t="n">
        <f aca="false">IF(F9178&gt;=40,2_Girdiler!$I$21+(F9178-40)*(2_Girdiler!$I$21-2_Girdiler!$H$21)/(2_Girdiler!$I$20-2_Girdiler!$H$20),INDEX(2_Girdiler!$B$21:$I$21,G9178)+(F9178-INDEX(2_Girdiler!$B$20:$I$20,G9178))*(INDEX(2_Girdiler!$B$21:$I$21,G9178+1)-INDEX(2_Girdiler!$B$21:$I$21,G9178))/(INDEX(2_Girdiler!$B$20:$I$20,G9178+1)-INDEX(2_Girdiler!$B$20:$I$20,G9178)))</f>
        <v>1.92816678958745</v>
      </c>
      <c r="I9178" s="16" t="n">
        <f aca="false">H9178/2_Girdiler!$B$17</f>
        <v>0.772502720187278</v>
      </c>
      <c r="J9178" s="16" t="n">
        <f aca="false">D9178+I9178</f>
        <v>22.244786490619</v>
      </c>
    </row>
    <row r="9179" customFormat="false" ht="15" hidden="false" customHeight="false" outlineLevel="0" collapsed="false">
      <c r="A9179" s="0" t="n">
        <v>9167</v>
      </c>
      <c r="B9179" s="7" t="n">
        <v>0.70412</v>
      </c>
      <c r="C9179" s="7" t="n">
        <v>0.258448</v>
      </c>
      <c r="D9179" s="16" t="n">
        <f aca="false">LOGINV(B9179,$B$7,$C$7)</f>
        <v>18.2602496355601</v>
      </c>
      <c r="E9179" s="16" t="n">
        <f aca="false">LOGINV(C9179,$B$8,$C$8)</f>
        <v>71.8698121917663</v>
      </c>
      <c r="F9179" s="16" t="n">
        <f aca="false">$B$5/100*E9179*2_Girdiler!$B$14*2_Girdiler!$B$15*2_Girdiler!$B$16</f>
        <v>1.80824447474484</v>
      </c>
      <c r="G9179" s="16" t="n">
        <f aca="false">MIN(MATCH(F9179,2_Girdiler!$B$20:$I$20,1),7)</f>
        <v>1</v>
      </c>
      <c r="H9179" s="16" t="n">
        <f aca="false">IF(F9179&gt;=40,2_Girdiler!$I$21+(F9179-40)*(2_Girdiler!$I$21-2_Girdiler!$H$21)/(2_Girdiler!$I$20-2_Girdiler!$H$20),INDEX(2_Girdiler!$B$21:$I$21,G9179)+(F9179-INDEX(2_Girdiler!$B$20:$I$20,G9179))*(INDEX(2_Girdiler!$B$21:$I$21,G9179+1)-INDEX(2_Girdiler!$B$21:$I$21,G9179))/(INDEX(2_Girdiler!$B$20:$I$20,G9179+1)-INDEX(2_Girdiler!$B$20:$I$20,G9179)))</f>
        <v>3.97813784443865</v>
      </c>
      <c r="I9179" s="16" t="n">
        <f aca="false">H9179/2_Girdiler!$B$17</f>
        <v>1.59380522613728</v>
      </c>
      <c r="J9179" s="16" t="n">
        <f aca="false">D9179+I9179</f>
        <v>19.8540548616974</v>
      </c>
    </row>
    <row r="9180" customFormat="false" ht="15" hidden="false" customHeight="false" outlineLevel="0" collapsed="false">
      <c r="A9180" s="0" t="n">
        <v>9168</v>
      </c>
      <c r="B9180" s="7" t="n">
        <v>0.655627</v>
      </c>
      <c r="C9180" s="7" t="n">
        <v>0.018245</v>
      </c>
      <c r="D9180" s="16" t="n">
        <f aca="false">LOGINV(B9180,$B$7,$C$7)</f>
        <v>16.9297208262425</v>
      </c>
      <c r="E9180" s="16" t="n">
        <f aca="false">LOGINV(C9180,$B$8,$C$8)</f>
        <v>28.3099803491034</v>
      </c>
      <c r="F9180" s="16" t="n">
        <f aca="false">$B$5/100*E9180*2_Girdiler!$B$14*2_Girdiler!$B$15*2_Girdiler!$B$16</f>
        <v>0.712279105583442</v>
      </c>
      <c r="G9180" s="16" t="n">
        <f aca="false">MIN(MATCH(F9180,2_Girdiler!$B$20:$I$20,1),7)</f>
        <v>1</v>
      </c>
      <c r="H9180" s="16" t="n">
        <f aca="false">IF(F9180&gt;=40,2_Girdiler!$I$21+(F9180-40)*(2_Girdiler!$I$21-2_Girdiler!$H$21)/(2_Girdiler!$I$20-2_Girdiler!$H$20),INDEX(2_Girdiler!$B$21:$I$21,G9180)+(F9180-INDEX(2_Girdiler!$B$20:$I$20,G9180))*(INDEX(2_Girdiler!$B$21:$I$21,G9180+1)-INDEX(2_Girdiler!$B$21:$I$21,G9180))/(INDEX(2_Girdiler!$B$20:$I$20,G9180+1)-INDEX(2_Girdiler!$B$20:$I$20,G9180)))</f>
        <v>1.56701403228357</v>
      </c>
      <c r="I9180" s="16" t="n">
        <f aca="false">H9180/2_Girdiler!$B$17</f>
        <v>0.62781010908797</v>
      </c>
      <c r="J9180" s="16" t="n">
        <f aca="false">D9180+I9180</f>
        <v>17.5575309353304</v>
      </c>
    </row>
    <row r="9181" customFormat="false" ht="15" hidden="false" customHeight="false" outlineLevel="0" collapsed="false">
      <c r="A9181" s="0" t="n">
        <v>9169</v>
      </c>
      <c r="B9181" s="7" t="n">
        <v>0.463894</v>
      </c>
      <c r="C9181" s="7" t="n">
        <v>0.632709</v>
      </c>
      <c r="D9181" s="16" t="n">
        <f aca="false">LOGINV(B9181,$B$7,$C$7)</f>
        <v>12.8749533680383</v>
      </c>
      <c r="E9181" s="16" t="n">
        <f aca="false">LOGINV(C9181,$B$8,$C$8)</f>
        <v>135.92147650111</v>
      </c>
      <c r="F9181" s="16" t="n">
        <f aca="false">$B$5/100*E9181*2_Girdiler!$B$14*2_Girdiler!$B$15*2_Girdiler!$B$16</f>
        <v>3.41978434876793</v>
      </c>
      <c r="G9181" s="16" t="n">
        <f aca="false">MIN(MATCH(F9181,2_Girdiler!$B$20:$I$20,1),7)</f>
        <v>1</v>
      </c>
      <c r="H9181" s="16" t="n">
        <f aca="false">IF(F9181&gt;=40,2_Girdiler!$I$21+(F9181-40)*(2_Girdiler!$I$21-2_Girdiler!$H$21)/(2_Girdiler!$I$20-2_Girdiler!$H$20),INDEX(2_Girdiler!$B$21:$I$21,G9181)+(F9181-INDEX(2_Girdiler!$B$20:$I$20,G9181))*(INDEX(2_Girdiler!$B$21:$I$21,G9181+1)-INDEX(2_Girdiler!$B$21:$I$21,G9181))/(INDEX(2_Girdiler!$B$20:$I$20,G9181+1)-INDEX(2_Girdiler!$B$20:$I$20,G9181)))</f>
        <v>7.52352556728946</v>
      </c>
      <c r="I9181" s="16" t="n">
        <f aca="false">H9181/2_Girdiler!$B$17</f>
        <v>3.01423299971533</v>
      </c>
      <c r="J9181" s="16" t="n">
        <f aca="false">D9181+I9181</f>
        <v>15.8891863677536</v>
      </c>
    </row>
    <row r="9182" customFormat="false" ht="15" hidden="false" customHeight="false" outlineLevel="0" collapsed="false">
      <c r="A9182" s="0" t="n">
        <v>9170</v>
      </c>
      <c r="B9182" s="7" t="n">
        <v>0.303823</v>
      </c>
      <c r="C9182" s="7" t="n">
        <v>0.920872</v>
      </c>
      <c r="D9182" s="16" t="n">
        <f aca="false">LOGINV(B9182,$B$7,$C$7)</f>
        <v>10.1717114470133</v>
      </c>
      <c r="E9182" s="16" t="n">
        <f aca="false">LOGINV(C9182,$B$8,$C$8)</f>
        <v>271.511538051347</v>
      </c>
      <c r="F9182" s="16" t="n">
        <f aca="false">$B$5/100*E9182*2_Girdiler!$B$14*2_Girdiler!$B$15*2_Girdiler!$B$16</f>
        <v>6.83123029737188</v>
      </c>
      <c r="G9182" s="16" t="n">
        <f aca="false">MIN(MATCH(F9182,2_Girdiler!$B$20:$I$20,1),7)</f>
        <v>2</v>
      </c>
      <c r="H9182" s="16" t="n">
        <f aca="false">IF(F9182&gt;=40,2_Girdiler!$I$21+(F9182-40)*(2_Girdiler!$I$21-2_Girdiler!$H$21)/(2_Girdiler!$I$20-2_Girdiler!$H$20),INDEX(2_Girdiler!$B$21:$I$21,G9182)+(F9182-INDEX(2_Girdiler!$B$20:$I$20,G9182))*(INDEX(2_Girdiler!$B$21:$I$21,G9182+1)-INDEX(2_Girdiler!$B$21:$I$21,G9182))/(INDEX(2_Girdiler!$B$20:$I$20,G9182+1)-INDEX(2_Girdiler!$B$20:$I$20,G9182)))</f>
        <v>13.929968475795</v>
      </c>
      <c r="I9182" s="16" t="n">
        <f aca="false">H9182/2_Girdiler!$B$17</f>
        <v>5.58091685728967</v>
      </c>
      <c r="J9182" s="16" t="n">
        <f aca="false">D9182+I9182</f>
        <v>15.7526283043029</v>
      </c>
    </row>
    <row r="9183" customFormat="false" ht="15" hidden="false" customHeight="false" outlineLevel="0" collapsed="false">
      <c r="A9183" s="0" t="n">
        <v>9171</v>
      </c>
      <c r="B9183" s="7" t="n">
        <v>0.701692</v>
      </c>
      <c r="C9183" s="7" t="n">
        <v>0.522493</v>
      </c>
      <c r="D9183" s="16" t="n">
        <f aca="false">LOGINV(B9183,$B$7,$C$7)</f>
        <v>18.1889967428835</v>
      </c>
      <c r="E9183" s="16" t="n">
        <f aca="false">LOGINV(C9183,$B$8,$C$8)</f>
        <v>113.255089522121</v>
      </c>
      <c r="F9183" s="16" t="n">
        <f aca="false">$B$5/100*E9183*2_Girdiler!$B$14*2_Girdiler!$B$15*2_Girdiler!$B$16</f>
        <v>2.84949805237655</v>
      </c>
      <c r="G9183" s="16" t="n">
        <f aca="false">MIN(MATCH(F9183,2_Girdiler!$B$20:$I$20,1),7)</f>
        <v>1</v>
      </c>
      <c r="H9183" s="16" t="n">
        <f aca="false">IF(F9183&gt;=40,2_Girdiler!$I$21+(F9183-40)*(2_Girdiler!$I$21-2_Girdiler!$H$21)/(2_Girdiler!$I$20-2_Girdiler!$H$20),INDEX(2_Girdiler!$B$21:$I$21,G9183)+(F9183-INDEX(2_Girdiler!$B$20:$I$20,G9183))*(INDEX(2_Girdiler!$B$21:$I$21,G9183+1)-INDEX(2_Girdiler!$B$21:$I$21,G9183))/(INDEX(2_Girdiler!$B$20:$I$20,G9183+1)-INDEX(2_Girdiler!$B$20:$I$20,G9183)))</f>
        <v>6.26889571522842</v>
      </c>
      <c r="I9183" s="16" t="n">
        <f aca="false">H9183/2_Girdiler!$B$17</f>
        <v>2.51157680898574</v>
      </c>
      <c r="J9183" s="16" t="n">
        <f aca="false">D9183+I9183</f>
        <v>20.7005735518693</v>
      </c>
    </row>
    <row r="9184" customFormat="false" ht="15" hidden="false" customHeight="false" outlineLevel="0" collapsed="false">
      <c r="A9184" s="0" t="n">
        <v>9172</v>
      </c>
      <c r="B9184" s="7" t="n">
        <v>0.099534</v>
      </c>
      <c r="C9184" s="7" t="n">
        <v>0.238647</v>
      </c>
      <c r="D9184" s="16" t="n">
        <f aca="false">LOGINV(B9184,$B$7,$C$7)</f>
        <v>6.61924006602109</v>
      </c>
      <c r="E9184" s="16" t="n">
        <f aca="false">LOGINV(C9184,$B$8,$C$8)</f>
        <v>69.0269546284681</v>
      </c>
      <c r="F9184" s="16" t="n">
        <f aca="false">$B$5/100*E9184*2_Girdiler!$B$14*2_Girdiler!$B$15*2_Girdiler!$B$16</f>
        <v>1.73671817845226</v>
      </c>
      <c r="G9184" s="16" t="n">
        <f aca="false">MIN(MATCH(F9184,2_Girdiler!$B$20:$I$20,1),7)</f>
        <v>1</v>
      </c>
      <c r="H9184" s="16" t="n">
        <f aca="false">IF(F9184&gt;=40,2_Girdiler!$I$21+(F9184-40)*(2_Girdiler!$I$21-2_Girdiler!$H$21)/(2_Girdiler!$I$20-2_Girdiler!$H$20),INDEX(2_Girdiler!$B$21:$I$21,G9184)+(F9184-INDEX(2_Girdiler!$B$20:$I$20,G9184))*(INDEX(2_Girdiler!$B$21:$I$21,G9184+1)-INDEX(2_Girdiler!$B$21:$I$21,G9184))/(INDEX(2_Girdiler!$B$20:$I$20,G9184+1)-INDEX(2_Girdiler!$B$20:$I$20,G9184)))</f>
        <v>3.82077999259496</v>
      </c>
      <c r="I9184" s="16" t="n">
        <f aca="false">H9184/2_Girdiler!$B$17</f>
        <v>1.53076121498196</v>
      </c>
      <c r="J9184" s="16" t="n">
        <f aca="false">D9184+I9184</f>
        <v>8.15000128100305</v>
      </c>
    </row>
    <row r="9185" customFormat="false" ht="15" hidden="false" customHeight="false" outlineLevel="0" collapsed="false">
      <c r="A9185" s="0" t="n">
        <v>9173</v>
      </c>
      <c r="B9185" s="7" t="n">
        <v>0.986491</v>
      </c>
      <c r="C9185" s="7" t="n">
        <v>0.701097</v>
      </c>
      <c r="D9185" s="16" t="n">
        <f aca="false">LOGINV(B9185,$B$7,$C$7)</f>
        <v>46.4490036906668</v>
      </c>
      <c r="E9185" s="16" t="n">
        <f aca="false">LOGINV(C9185,$B$8,$C$8)</f>
        <v>153.510336709664</v>
      </c>
      <c r="F9185" s="16" t="n">
        <f aca="false">$B$5/100*E9185*2_Girdiler!$B$14*2_Girdiler!$B$15*2_Girdiler!$B$16</f>
        <v>3.86232007161516</v>
      </c>
      <c r="G9185" s="16" t="n">
        <f aca="false">MIN(MATCH(F9185,2_Girdiler!$B$20:$I$20,1),7)</f>
        <v>1</v>
      </c>
      <c r="H9185" s="16" t="n">
        <f aca="false">IF(F9185&gt;=40,2_Girdiler!$I$21+(F9185-40)*(2_Girdiler!$I$21-2_Girdiler!$H$21)/(2_Girdiler!$I$20-2_Girdiler!$H$20),INDEX(2_Girdiler!$B$21:$I$21,G9185)+(F9185-INDEX(2_Girdiler!$B$20:$I$20,G9185))*(INDEX(2_Girdiler!$B$21:$I$21,G9185+1)-INDEX(2_Girdiler!$B$21:$I$21,G9185))/(INDEX(2_Girdiler!$B$20:$I$20,G9185+1)-INDEX(2_Girdiler!$B$20:$I$20,G9185)))</f>
        <v>8.49710415755334</v>
      </c>
      <c r="I9185" s="16" t="n">
        <f aca="false">H9185/2_Girdiler!$B$17</f>
        <v>3.40428852466079</v>
      </c>
      <c r="J9185" s="16" t="n">
        <f aca="false">D9185+I9185</f>
        <v>49.8532922153276</v>
      </c>
    </row>
    <row r="9186" customFormat="false" ht="15" hidden="false" customHeight="false" outlineLevel="0" collapsed="false">
      <c r="A9186" s="0" t="n">
        <v>9174</v>
      </c>
      <c r="B9186" s="7" t="n">
        <v>0.964178</v>
      </c>
      <c r="C9186" s="7" t="n">
        <v>0.738676</v>
      </c>
      <c r="D9186" s="16" t="n">
        <f aca="false">LOGINV(B9186,$B$7,$C$7)</f>
        <v>36.9618276644402</v>
      </c>
      <c r="E9186" s="16" t="n">
        <f aca="false">LOGINV(C9186,$B$8,$C$8)</f>
        <v>164.988729511041</v>
      </c>
      <c r="F9186" s="16" t="n">
        <f aca="false">$B$5/100*E9186*2_Girdiler!$B$14*2_Girdiler!$B$15*2_Girdiler!$B$16</f>
        <v>4.1511164344978</v>
      </c>
      <c r="G9186" s="16" t="n">
        <f aca="false">MIN(MATCH(F9186,2_Girdiler!$B$20:$I$20,1),7)</f>
        <v>1</v>
      </c>
      <c r="H9186" s="16" t="n">
        <f aca="false">IF(F9186&gt;=40,2_Girdiler!$I$21+(F9186-40)*(2_Girdiler!$I$21-2_Girdiler!$H$21)/(2_Girdiler!$I$20-2_Girdiler!$H$20),INDEX(2_Girdiler!$B$21:$I$21,G9186)+(F9186-INDEX(2_Girdiler!$B$20:$I$20,G9186))*(INDEX(2_Girdiler!$B$21:$I$21,G9186+1)-INDEX(2_Girdiler!$B$21:$I$21,G9186))/(INDEX(2_Girdiler!$B$20:$I$20,G9186+1)-INDEX(2_Girdiler!$B$20:$I$20,G9186)))</f>
        <v>9.13245615589517</v>
      </c>
      <c r="I9186" s="16" t="n">
        <f aca="false">H9186/2_Girdiler!$B$17</f>
        <v>3.65883660091954</v>
      </c>
      <c r="J9186" s="16" t="n">
        <f aca="false">D9186+I9186</f>
        <v>40.6206642653597</v>
      </c>
    </row>
    <row r="9187" customFormat="false" ht="15" hidden="false" customHeight="false" outlineLevel="0" collapsed="false">
      <c r="A9187" s="0" t="n">
        <v>9175</v>
      </c>
      <c r="B9187" s="7" t="n">
        <v>0.221965</v>
      </c>
      <c r="C9187" s="7" t="n">
        <v>0.080366</v>
      </c>
      <c r="D9187" s="16" t="n">
        <f aca="false">LOGINV(B9187,$B$7,$C$7)</f>
        <v>8.83807613517265</v>
      </c>
      <c r="E9187" s="16" t="n">
        <f aca="false">LOGINV(C9187,$B$8,$C$8)</f>
        <v>44.1609902765068</v>
      </c>
      <c r="F9187" s="16" t="n">
        <f aca="false">$B$5/100*E9187*2_Girdiler!$B$14*2_Girdiler!$B$15*2_Girdiler!$B$16</f>
        <v>1.11109051535691</v>
      </c>
      <c r="G9187" s="16" t="n">
        <f aca="false">MIN(MATCH(F9187,2_Girdiler!$B$20:$I$20,1),7)</f>
        <v>1</v>
      </c>
      <c r="H9187" s="16" t="n">
        <f aca="false">IF(F9187&gt;=40,2_Girdiler!$I$21+(F9187-40)*(2_Girdiler!$I$21-2_Girdiler!$H$21)/(2_Girdiler!$I$20-2_Girdiler!$H$20),INDEX(2_Girdiler!$B$21:$I$21,G9187)+(F9187-INDEX(2_Girdiler!$B$20:$I$20,G9187))*(INDEX(2_Girdiler!$B$21:$I$21,G9187+1)-INDEX(2_Girdiler!$B$21:$I$21,G9187))/(INDEX(2_Girdiler!$B$20:$I$20,G9187+1)-INDEX(2_Girdiler!$B$20:$I$20,G9187)))</f>
        <v>2.4443991337852</v>
      </c>
      <c r="I9187" s="16" t="n">
        <f aca="false">H9187/2_Girdiler!$B$17</f>
        <v>0.979326576035739</v>
      </c>
      <c r="J9187" s="16" t="n">
        <f aca="false">D9187+I9187</f>
        <v>9.81740271120839</v>
      </c>
    </row>
    <row r="9188" customFormat="false" ht="15" hidden="false" customHeight="false" outlineLevel="0" collapsed="false">
      <c r="A9188" s="0" t="n">
        <v>9176</v>
      </c>
      <c r="B9188" s="7" t="n">
        <v>0.534207</v>
      </c>
      <c r="C9188" s="7" t="n">
        <v>0.760122</v>
      </c>
      <c r="D9188" s="16" t="n">
        <f aca="false">LOGINV(B9188,$B$7,$C$7)</f>
        <v>14.2058315215423</v>
      </c>
      <c r="E9188" s="16" t="n">
        <f aca="false">LOGINV(C9188,$B$8,$C$8)</f>
        <v>172.328189007796</v>
      </c>
      <c r="F9188" s="16" t="n">
        <f aca="false">$B$5/100*E9188*2_Girdiler!$B$14*2_Girdiler!$B$15*2_Girdiler!$B$16</f>
        <v>4.33577723543614</v>
      </c>
      <c r="G9188" s="16" t="n">
        <f aca="false">MIN(MATCH(F9188,2_Girdiler!$B$20:$I$20,1),7)</f>
        <v>1</v>
      </c>
      <c r="H9188" s="16" t="n">
        <f aca="false">IF(F9188&gt;=40,2_Girdiler!$I$21+(F9188-40)*(2_Girdiler!$I$21-2_Girdiler!$H$21)/(2_Girdiler!$I$20-2_Girdiler!$H$20),INDEX(2_Girdiler!$B$21:$I$21,G9188)+(F9188-INDEX(2_Girdiler!$B$20:$I$20,G9188))*(INDEX(2_Girdiler!$B$21:$I$21,G9188+1)-INDEX(2_Girdiler!$B$21:$I$21,G9188))/(INDEX(2_Girdiler!$B$20:$I$20,G9188+1)-INDEX(2_Girdiler!$B$20:$I$20,G9188)))</f>
        <v>9.53870991795951</v>
      </c>
      <c r="I9188" s="16" t="n">
        <f aca="false">H9188/2_Girdiler!$B$17</f>
        <v>3.82159852482352</v>
      </c>
      <c r="J9188" s="16" t="n">
        <f aca="false">D9188+I9188</f>
        <v>18.0274300463658</v>
      </c>
    </row>
    <row r="9189" customFormat="false" ht="15" hidden="false" customHeight="false" outlineLevel="0" collapsed="false">
      <c r="A9189" s="0" t="n">
        <v>9177</v>
      </c>
      <c r="B9189" s="7" t="n">
        <v>0.401778</v>
      </c>
      <c r="C9189" s="7" t="n">
        <v>0.901037</v>
      </c>
      <c r="D9189" s="16" t="n">
        <f aca="false">LOGINV(B9189,$B$7,$C$7)</f>
        <v>11.7887780798964</v>
      </c>
      <c r="E9189" s="16" t="n">
        <f aca="false">LOGINV(C9189,$B$8,$C$8)</f>
        <v>250.710609385871</v>
      </c>
      <c r="F9189" s="16" t="n">
        <f aca="false">$B$5/100*E9189*2_Girdiler!$B$14*2_Girdiler!$B$15*2_Girdiler!$B$16</f>
        <v>6.30787893214851</v>
      </c>
      <c r="G9189" s="16" t="n">
        <f aca="false">MIN(MATCH(F9189,2_Girdiler!$B$20:$I$20,1),7)</f>
        <v>2</v>
      </c>
      <c r="H9189" s="16" t="n">
        <f aca="false">IF(F9189&gt;=40,2_Girdiler!$I$21+(F9189-40)*(2_Girdiler!$I$21-2_Girdiler!$H$21)/(2_Girdiler!$I$20-2_Girdiler!$H$20),INDEX(2_Girdiler!$B$21:$I$21,G9189)+(F9189-INDEX(2_Girdiler!$B$20:$I$20,G9189))*(INDEX(2_Girdiler!$B$21:$I$21,G9189+1)-INDEX(2_Girdiler!$B$21:$I$21,G9189))/(INDEX(2_Girdiler!$B$20:$I$20,G9189+1)-INDEX(2_Girdiler!$B$20:$I$20,G9189)))</f>
        <v>13.0926062914376</v>
      </c>
      <c r="I9189" s="16" t="n">
        <f aca="false">H9189/2_Girdiler!$B$17</f>
        <v>5.24543521291571</v>
      </c>
      <c r="J9189" s="16" t="n">
        <f aca="false">D9189+I9189</f>
        <v>17.0342132928122</v>
      </c>
    </row>
    <row r="9190" customFormat="false" ht="15" hidden="false" customHeight="false" outlineLevel="0" collapsed="false">
      <c r="A9190" s="0" t="n">
        <v>9178</v>
      </c>
      <c r="B9190" s="7" t="n">
        <v>0.87551</v>
      </c>
      <c r="C9190" s="7" t="n">
        <v>0.600829</v>
      </c>
      <c r="D9190" s="16" t="n">
        <f aca="false">LOGINV(B9190,$B$7,$C$7)</f>
        <v>25.7487908928059</v>
      </c>
      <c r="E9190" s="16" t="n">
        <f aca="false">LOGINV(C9190,$B$8,$C$8)</f>
        <v>128.785741416014</v>
      </c>
      <c r="F9190" s="16" t="n">
        <f aca="false">$B$5/100*E9190*2_Girdiler!$B$14*2_Girdiler!$B$15*2_Girdiler!$B$16</f>
        <v>3.2402492540269</v>
      </c>
      <c r="G9190" s="16" t="n">
        <f aca="false">MIN(MATCH(F9190,2_Girdiler!$B$20:$I$20,1),7)</f>
        <v>1</v>
      </c>
      <c r="H9190" s="16" t="n">
        <f aca="false">IF(F9190&gt;=40,2_Girdiler!$I$21+(F9190-40)*(2_Girdiler!$I$21-2_Girdiler!$H$21)/(2_Girdiler!$I$20-2_Girdiler!$H$20),INDEX(2_Girdiler!$B$21:$I$21,G9190)+(F9190-INDEX(2_Girdiler!$B$20:$I$20,G9190))*(INDEX(2_Girdiler!$B$21:$I$21,G9190+1)-INDEX(2_Girdiler!$B$21:$I$21,G9190))/(INDEX(2_Girdiler!$B$20:$I$20,G9190+1)-INDEX(2_Girdiler!$B$20:$I$20,G9190)))</f>
        <v>7.12854835885918</v>
      </c>
      <c r="I9190" s="16" t="n">
        <f aca="false">H9190/2_Girdiler!$B$17</f>
        <v>2.85598892582499</v>
      </c>
      <c r="J9190" s="16" t="n">
        <f aca="false">D9190+I9190</f>
        <v>28.6047798186309</v>
      </c>
    </row>
    <row r="9191" customFormat="false" ht="15" hidden="false" customHeight="false" outlineLevel="0" collapsed="false">
      <c r="A9191" s="0" t="n">
        <v>9179</v>
      </c>
      <c r="B9191" s="7" t="n">
        <v>0.576787</v>
      </c>
      <c r="C9191" s="7" t="n">
        <v>0.995506</v>
      </c>
      <c r="D9191" s="16" t="n">
        <f aca="false">LOGINV(B9191,$B$7,$C$7)</f>
        <v>15.0858550697771</v>
      </c>
      <c r="E9191" s="16" t="n">
        <f aca="false">LOGINV(C9191,$B$8,$C$8)</f>
        <v>589.694378345561</v>
      </c>
      <c r="F9191" s="16" t="n">
        <f aca="false">$B$5/100*E9191*2_Girdiler!$B$14*2_Girdiler!$B$15*2_Girdiler!$B$16</f>
        <v>14.8367105591743</v>
      </c>
      <c r="G9191" s="16" t="n">
        <f aca="false">MIN(MATCH(F9191,2_Girdiler!$B$20:$I$20,1),7)</f>
        <v>3</v>
      </c>
      <c r="H9191" s="16" t="n">
        <f aca="false">IF(F9191&gt;=40,2_Girdiler!$I$21+(F9191-40)*(2_Girdiler!$I$21-2_Girdiler!$H$21)/(2_Girdiler!$I$20-2_Girdiler!$H$20),INDEX(2_Girdiler!$B$21:$I$21,G9191)+(F9191-INDEX(2_Girdiler!$B$20:$I$20,G9191))*(INDEX(2_Girdiler!$B$21:$I$21,G9191+1)-INDEX(2_Girdiler!$B$21:$I$21,G9191))/(INDEX(2_Girdiler!$B$20:$I$20,G9191+1)-INDEX(2_Girdiler!$B$20:$I$20,G9191)))</f>
        <v>23.3530395032569</v>
      </c>
      <c r="I9191" s="16" t="n">
        <f aca="false">H9191/2_Girdiler!$B$17</f>
        <v>9.35618569842023</v>
      </c>
      <c r="J9191" s="16" t="n">
        <f aca="false">D9191+I9191</f>
        <v>24.4420407681974</v>
      </c>
    </row>
    <row r="9192" customFormat="false" ht="15" hidden="false" customHeight="false" outlineLevel="0" collapsed="false">
      <c r="A9192" s="0" t="n">
        <v>9180</v>
      </c>
      <c r="B9192" s="7" t="n">
        <v>0.467991</v>
      </c>
      <c r="C9192" s="7" t="n">
        <v>0.213619</v>
      </c>
      <c r="D9192" s="16" t="n">
        <f aca="false">LOGINV(B9192,$B$7,$C$7)</f>
        <v>12.9491364823909</v>
      </c>
      <c r="E9192" s="16" t="n">
        <f aca="false">LOGINV(C9192,$B$8,$C$8)</f>
        <v>65.4148500239117</v>
      </c>
      <c r="F9192" s="16" t="n">
        <f aca="false">$B$5/100*E9192*2_Girdiler!$B$14*2_Girdiler!$B$15*2_Girdiler!$B$16</f>
        <v>1.64583762660162</v>
      </c>
      <c r="G9192" s="16" t="n">
        <f aca="false">MIN(MATCH(F9192,2_Girdiler!$B$20:$I$20,1),7)</f>
        <v>1</v>
      </c>
      <c r="H9192" s="16" t="n">
        <f aca="false">IF(F9192&gt;=40,2_Girdiler!$I$21+(F9192-40)*(2_Girdiler!$I$21-2_Girdiler!$H$21)/(2_Girdiler!$I$20-2_Girdiler!$H$20),INDEX(2_Girdiler!$B$21:$I$21,G9192)+(F9192-INDEX(2_Girdiler!$B$20:$I$20,G9192))*(INDEX(2_Girdiler!$B$21:$I$21,G9192+1)-INDEX(2_Girdiler!$B$21:$I$21,G9192))/(INDEX(2_Girdiler!$B$20:$I$20,G9192+1)-INDEX(2_Girdiler!$B$20:$I$20,G9192)))</f>
        <v>3.62084277852356</v>
      </c>
      <c r="I9192" s="16" t="n">
        <f aca="false">H9192/2_Girdiler!$B$17</f>
        <v>1.45065816447258</v>
      </c>
      <c r="J9192" s="16" t="n">
        <f aca="false">D9192+I9192</f>
        <v>14.3997946468635</v>
      </c>
    </row>
    <row r="9193" customFormat="false" ht="15" hidden="false" customHeight="false" outlineLevel="0" collapsed="false">
      <c r="A9193" s="0" t="n">
        <v>9181</v>
      </c>
      <c r="B9193" s="7" t="n">
        <v>0.650179</v>
      </c>
      <c r="C9193" s="7" t="n">
        <v>0.686792</v>
      </c>
      <c r="D9193" s="16" t="n">
        <f aca="false">LOGINV(B9193,$B$7,$C$7)</f>
        <v>16.7910670816261</v>
      </c>
      <c r="E9193" s="16" t="n">
        <f aca="false">LOGINV(C9193,$B$8,$C$8)</f>
        <v>149.522064172564</v>
      </c>
      <c r="F9193" s="16" t="n">
        <f aca="false">$B$5/100*E9193*2_Girdiler!$B$14*2_Girdiler!$B$15*2_Girdiler!$B$16</f>
        <v>3.76197513458171</v>
      </c>
      <c r="G9193" s="16" t="n">
        <f aca="false">MIN(MATCH(F9193,2_Girdiler!$B$20:$I$20,1),7)</f>
        <v>1</v>
      </c>
      <c r="H9193" s="16" t="n">
        <f aca="false">IF(F9193&gt;=40,2_Girdiler!$I$21+(F9193-40)*(2_Girdiler!$I$21-2_Girdiler!$H$21)/(2_Girdiler!$I$20-2_Girdiler!$H$20),INDEX(2_Girdiler!$B$21:$I$21,G9193)+(F9193-INDEX(2_Girdiler!$B$20:$I$20,G9193))*(INDEX(2_Girdiler!$B$21:$I$21,G9193+1)-INDEX(2_Girdiler!$B$21:$I$21,G9193))/(INDEX(2_Girdiler!$B$20:$I$20,G9193+1)-INDEX(2_Girdiler!$B$20:$I$20,G9193)))</f>
        <v>8.27634529607977</v>
      </c>
      <c r="I9193" s="16" t="n">
        <f aca="false">H9193/2_Girdiler!$B$17</f>
        <v>3.31584346798068</v>
      </c>
      <c r="J9193" s="16" t="n">
        <f aca="false">D9193+I9193</f>
        <v>20.1069105496068</v>
      </c>
    </row>
    <row r="9194" customFormat="false" ht="15" hidden="false" customHeight="false" outlineLevel="0" collapsed="false">
      <c r="A9194" s="0" t="n">
        <v>9182</v>
      </c>
      <c r="B9194" s="7" t="n">
        <v>0.472619</v>
      </c>
      <c r="C9194" s="7" t="n">
        <v>0.081783</v>
      </c>
      <c r="D9194" s="16" t="n">
        <f aca="false">LOGINV(B9194,$B$7,$C$7)</f>
        <v>13.0333744054037</v>
      </c>
      <c r="E9194" s="16" t="n">
        <f aca="false">LOGINV(C9194,$B$8,$C$8)</f>
        <v>44.4307933110185</v>
      </c>
      <c r="F9194" s="16" t="n">
        <f aca="false">$B$5/100*E9194*2_Girdiler!$B$14*2_Girdiler!$B$15*2_Girdiler!$B$16</f>
        <v>1.11787875970523</v>
      </c>
      <c r="G9194" s="16" t="n">
        <f aca="false">MIN(MATCH(F9194,2_Girdiler!$B$20:$I$20,1),7)</f>
        <v>1</v>
      </c>
      <c r="H9194" s="16" t="n">
        <f aca="false">IF(F9194&gt;=40,2_Girdiler!$I$21+(F9194-40)*(2_Girdiler!$I$21-2_Girdiler!$H$21)/(2_Girdiler!$I$20-2_Girdiler!$H$20),INDEX(2_Girdiler!$B$21:$I$21,G9194)+(F9194-INDEX(2_Girdiler!$B$20:$I$20,G9194))*(INDEX(2_Girdiler!$B$21:$I$21,G9194+1)-INDEX(2_Girdiler!$B$21:$I$21,G9194))/(INDEX(2_Girdiler!$B$20:$I$20,G9194+1)-INDEX(2_Girdiler!$B$20:$I$20,G9194)))</f>
        <v>2.4593332713515</v>
      </c>
      <c r="I9194" s="16" t="n">
        <f aca="false">H9194/2_Girdiler!$B$17</f>
        <v>0.985309804227363</v>
      </c>
      <c r="J9194" s="16" t="n">
        <f aca="false">D9194+I9194</f>
        <v>14.0186842096311</v>
      </c>
    </row>
    <row r="9195" customFormat="false" ht="15" hidden="false" customHeight="false" outlineLevel="0" collapsed="false">
      <c r="A9195" s="0" t="n">
        <v>9183</v>
      </c>
      <c r="B9195" s="7" t="n">
        <v>0.677583</v>
      </c>
      <c r="C9195" s="7" t="n">
        <v>0.890846</v>
      </c>
      <c r="D9195" s="16" t="n">
        <f aca="false">LOGINV(B9195,$B$7,$C$7)</f>
        <v>17.5093303442141</v>
      </c>
      <c r="E9195" s="16" t="n">
        <f aca="false">LOGINV(C9195,$B$8,$C$8)</f>
        <v>241.740592357143</v>
      </c>
      <c r="F9195" s="16" t="n">
        <f aca="false">$B$5/100*E9195*2_Girdiler!$B$14*2_Girdiler!$B$15*2_Girdiler!$B$16</f>
        <v>6.08219330370571</v>
      </c>
      <c r="G9195" s="16" t="n">
        <f aca="false">MIN(MATCH(F9195,2_Girdiler!$B$20:$I$20,1),7)</f>
        <v>2</v>
      </c>
      <c r="H9195" s="16" t="n">
        <f aca="false">IF(F9195&gt;=40,2_Girdiler!$I$21+(F9195-40)*(2_Girdiler!$I$21-2_Girdiler!$H$21)/(2_Girdiler!$I$20-2_Girdiler!$H$20),INDEX(2_Girdiler!$B$21:$I$21,G9195)+(F9195-INDEX(2_Girdiler!$B$20:$I$20,G9195))*(INDEX(2_Girdiler!$B$21:$I$21,G9195+1)-INDEX(2_Girdiler!$B$21:$I$21,G9195))/(INDEX(2_Girdiler!$B$20:$I$20,G9195+1)-INDEX(2_Girdiler!$B$20:$I$20,G9195)))</f>
        <v>12.7315092859291</v>
      </c>
      <c r="I9195" s="16" t="n">
        <f aca="false">H9195/2_Girdiler!$B$17</f>
        <v>5.10076493827289</v>
      </c>
      <c r="J9195" s="16" t="n">
        <f aca="false">D9195+I9195</f>
        <v>22.610095282487</v>
      </c>
    </row>
    <row r="9196" customFormat="false" ht="15" hidden="false" customHeight="false" outlineLevel="0" collapsed="false">
      <c r="A9196" s="0" t="n">
        <v>9184</v>
      </c>
      <c r="B9196" s="7" t="n">
        <v>0.970233</v>
      </c>
      <c r="C9196" s="7" t="n">
        <v>0.548924</v>
      </c>
      <c r="D9196" s="16" t="n">
        <f aca="false">LOGINV(B9196,$B$7,$C$7)</f>
        <v>38.7088892964</v>
      </c>
      <c r="E9196" s="16" t="n">
        <f aca="false">LOGINV(C9196,$B$8,$C$8)</f>
        <v>118.224928153812</v>
      </c>
      <c r="F9196" s="16" t="n">
        <f aca="false">$B$5/100*E9196*2_Girdiler!$B$14*2_Girdiler!$B$15*2_Girdiler!$B$16</f>
        <v>2.9745391923499</v>
      </c>
      <c r="G9196" s="16" t="n">
        <f aca="false">MIN(MATCH(F9196,2_Girdiler!$B$20:$I$20,1),7)</f>
        <v>1</v>
      </c>
      <c r="H9196" s="16" t="n">
        <f aca="false">IF(F9196&gt;=40,2_Girdiler!$I$21+(F9196-40)*(2_Girdiler!$I$21-2_Girdiler!$H$21)/(2_Girdiler!$I$20-2_Girdiler!$H$20),INDEX(2_Girdiler!$B$21:$I$21,G9196)+(F9196-INDEX(2_Girdiler!$B$20:$I$20,G9196))*(INDEX(2_Girdiler!$B$21:$I$21,G9196+1)-INDEX(2_Girdiler!$B$21:$I$21,G9196))/(INDEX(2_Girdiler!$B$20:$I$20,G9196+1)-INDEX(2_Girdiler!$B$20:$I$20,G9196)))</f>
        <v>6.54398622316979</v>
      </c>
      <c r="I9196" s="16" t="n">
        <f aca="false">H9196/2_Girdiler!$B$17</f>
        <v>2.62178935223149</v>
      </c>
      <c r="J9196" s="16" t="n">
        <f aca="false">D9196+I9196</f>
        <v>41.3306786486315</v>
      </c>
    </row>
    <row r="9197" customFormat="false" ht="15" hidden="false" customHeight="false" outlineLevel="0" collapsed="false">
      <c r="A9197" s="0" t="n">
        <v>9185</v>
      </c>
      <c r="B9197" s="7" t="n">
        <v>0.01857</v>
      </c>
      <c r="C9197" s="7" t="n">
        <v>0.487887</v>
      </c>
      <c r="D9197" s="16" t="n">
        <f aca="false">LOGINV(B9197,$B$7,$C$7)</f>
        <v>4.23784459209068</v>
      </c>
      <c r="E9197" s="16" t="n">
        <f aca="false">LOGINV(C9197,$B$8,$C$8)</f>
        <v>107.085426377933</v>
      </c>
      <c r="F9197" s="16" t="n">
        <f aca="false">$B$5/100*E9197*2_Girdiler!$B$14*2_Girdiler!$B$15*2_Girdiler!$B$16</f>
        <v>2.69426932766879</v>
      </c>
      <c r="G9197" s="16" t="n">
        <f aca="false">MIN(MATCH(F9197,2_Girdiler!$B$20:$I$20,1),7)</f>
        <v>1</v>
      </c>
      <c r="H9197" s="16" t="n">
        <f aca="false">IF(F9197&gt;=40,2_Girdiler!$I$21+(F9197-40)*(2_Girdiler!$I$21-2_Girdiler!$H$21)/(2_Girdiler!$I$20-2_Girdiler!$H$20),INDEX(2_Girdiler!$B$21:$I$21,G9197)+(F9197-INDEX(2_Girdiler!$B$20:$I$20,G9197))*(INDEX(2_Girdiler!$B$21:$I$21,G9197+1)-INDEX(2_Girdiler!$B$21:$I$21,G9197))/(INDEX(2_Girdiler!$B$20:$I$20,G9197+1)-INDEX(2_Girdiler!$B$20:$I$20,G9197)))</f>
        <v>5.92739252087134</v>
      </c>
      <c r="I9197" s="16" t="n">
        <f aca="false">H9197/2_Girdiler!$B$17</f>
        <v>2.37475661893884</v>
      </c>
      <c r="J9197" s="16" t="n">
        <f aca="false">D9197+I9197</f>
        <v>6.61260121102951</v>
      </c>
    </row>
    <row r="9198" customFormat="false" ht="15" hidden="false" customHeight="false" outlineLevel="0" collapsed="false">
      <c r="A9198" s="0" t="n">
        <v>9186</v>
      </c>
      <c r="B9198" s="7" t="n">
        <v>0.752572</v>
      </c>
      <c r="C9198" s="7" t="n">
        <v>0.842574</v>
      </c>
      <c r="D9198" s="16" t="n">
        <f aca="false">LOGINV(B9198,$B$7,$C$7)</f>
        <v>19.8119332353508</v>
      </c>
      <c r="E9198" s="16" t="n">
        <f aca="false">LOGINV(C9198,$B$8,$C$8)</f>
        <v>208.933640893009</v>
      </c>
      <c r="F9198" s="16" t="n">
        <f aca="false">$B$5/100*E9198*2_Girdiler!$B$14*2_Girdiler!$B$15*2_Girdiler!$B$16</f>
        <v>5.25677040486811</v>
      </c>
      <c r="G9198" s="16" t="n">
        <f aca="false">MIN(MATCH(F9198,2_Girdiler!$B$20:$I$20,1),7)</f>
        <v>2</v>
      </c>
      <c r="H9198" s="16" t="n">
        <f aca="false">IF(F9198&gt;=40,2_Girdiler!$I$21+(F9198-40)*(2_Girdiler!$I$21-2_Girdiler!$H$21)/(2_Girdiler!$I$20-2_Girdiler!$H$20),INDEX(2_Girdiler!$B$21:$I$21,G9198)+(F9198-INDEX(2_Girdiler!$B$20:$I$20,G9198))*(INDEX(2_Girdiler!$B$21:$I$21,G9198+1)-INDEX(2_Girdiler!$B$21:$I$21,G9198))/(INDEX(2_Girdiler!$B$20:$I$20,G9198+1)-INDEX(2_Girdiler!$B$20:$I$20,G9198)))</f>
        <v>11.410832647789</v>
      </c>
      <c r="I9198" s="16" t="n">
        <f aca="false">H9198/2_Girdiler!$B$17</f>
        <v>4.57164769542828</v>
      </c>
      <c r="J9198" s="16" t="n">
        <f aca="false">D9198+I9198</f>
        <v>24.383580930779</v>
      </c>
    </row>
    <row r="9199" customFormat="false" ht="15" hidden="false" customHeight="false" outlineLevel="0" collapsed="false">
      <c r="A9199" s="0" t="n">
        <v>9187</v>
      </c>
      <c r="B9199" s="7" t="n">
        <v>0.564896</v>
      </c>
      <c r="C9199" s="7" t="n">
        <v>0.859316</v>
      </c>
      <c r="D9199" s="16" t="n">
        <f aca="false">LOGINV(B9199,$B$7,$C$7)</f>
        <v>14.8333196214365</v>
      </c>
      <c r="E9199" s="16" t="n">
        <f aca="false">LOGINV(C9199,$B$8,$C$8)</f>
        <v>218.895577063785</v>
      </c>
      <c r="F9199" s="16" t="n">
        <f aca="false">$B$5/100*E9199*2_Girdiler!$B$14*2_Girdiler!$B$15*2_Girdiler!$B$16</f>
        <v>5.50741271892483</v>
      </c>
      <c r="G9199" s="16" t="n">
        <f aca="false">MIN(MATCH(F9199,2_Girdiler!$B$20:$I$20,1),7)</f>
        <v>2</v>
      </c>
      <c r="H9199" s="16" t="n">
        <f aca="false">IF(F9199&gt;=40,2_Girdiler!$I$21+(F9199-40)*(2_Girdiler!$I$21-2_Girdiler!$H$21)/(2_Girdiler!$I$20-2_Girdiler!$H$20),INDEX(2_Girdiler!$B$21:$I$21,G9199)+(F9199-INDEX(2_Girdiler!$B$20:$I$20,G9199))*(INDEX(2_Girdiler!$B$21:$I$21,G9199+1)-INDEX(2_Girdiler!$B$21:$I$21,G9199))/(INDEX(2_Girdiler!$B$20:$I$20,G9199+1)-INDEX(2_Girdiler!$B$20:$I$20,G9199)))</f>
        <v>11.8118603502797</v>
      </c>
      <c r="I9199" s="16" t="n">
        <f aca="false">H9199/2_Girdiler!$B$17</f>
        <v>4.73231584546464</v>
      </c>
      <c r="J9199" s="16" t="n">
        <f aca="false">D9199+I9199</f>
        <v>19.5656354669011</v>
      </c>
    </row>
    <row r="9200" customFormat="false" ht="15" hidden="false" customHeight="false" outlineLevel="0" collapsed="false">
      <c r="A9200" s="0" t="n">
        <v>9188</v>
      </c>
      <c r="B9200" s="7" t="n">
        <v>0.937391</v>
      </c>
      <c r="C9200" s="7" t="n">
        <v>0.876294</v>
      </c>
      <c r="D9200" s="16" t="n">
        <f aca="false">LOGINV(B9200,$B$7,$C$7)</f>
        <v>31.8305049881103</v>
      </c>
      <c r="E9200" s="16" t="n">
        <f aca="false">LOGINV(C9200,$B$8,$C$8)</f>
        <v>230.408077531732</v>
      </c>
      <c r="F9200" s="16" t="n">
        <f aca="false">$B$5/100*E9200*2_Girdiler!$B$14*2_Girdiler!$B$15*2_Girdiler!$B$16</f>
        <v>5.79706723069837</v>
      </c>
      <c r="G9200" s="16" t="n">
        <f aca="false">MIN(MATCH(F9200,2_Girdiler!$B$20:$I$20,1),7)</f>
        <v>2</v>
      </c>
      <c r="H9200" s="16" t="n">
        <f aca="false">IF(F9200&gt;=40,2_Girdiler!$I$21+(F9200-40)*(2_Girdiler!$I$21-2_Girdiler!$H$21)/(2_Girdiler!$I$20-2_Girdiler!$H$20),INDEX(2_Girdiler!$B$21:$I$21,G9200)+(F9200-INDEX(2_Girdiler!$B$20:$I$20,G9200))*(INDEX(2_Girdiler!$B$21:$I$21,G9200+1)-INDEX(2_Girdiler!$B$21:$I$21,G9200))/(INDEX(2_Girdiler!$B$20:$I$20,G9200+1)-INDEX(2_Girdiler!$B$20:$I$20,G9200)))</f>
        <v>12.2753075691174</v>
      </c>
      <c r="I9200" s="16" t="n">
        <f aca="false">H9200/2_Girdiler!$B$17</f>
        <v>4.91799181455023</v>
      </c>
      <c r="J9200" s="16" t="n">
        <f aca="false">D9200+I9200</f>
        <v>36.7484968026605</v>
      </c>
    </row>
    <row r="9201" customFormat="false" ht="15" hidden="false" customHeight="false" outlineLevel="0" collapsed="false">
      <c r="A9201" s="0" t="n">
        <v>9189</v>
      </c>
      <c r="B9201" s="7" t="n">
        <v>0.448149</v>
      </c>
      <c r="C9201" s="7" t="n">
        <v>0.889077</v>
      </c>
      <c r="D9201" s="16" t="n">
        <f aca="false">LOGINV(B9201,$B$7,$C$7)</f>
        <v>12.5930979533256</v>
      </c>
      <c r="E9201" s="16" t="n">
        <f aca="false">LOGINV(C9201,$B$8,$C$8)</f>
        <v>240.277359913661</v>
      </c>
      <c r="F9201" s="16" t="n">
        <f aca="false">$B$5/100*E9201*2_Girdiler!$B$14*2_Girdiler!$B$15*2_Girdiler!$B$16</f>
        <v>6.0453783754277</v>
      </c>
      <c r="G9201" s="16" t="n">
        <f aca="false">MIN(MATCH(F9201,2_Girdiler!$B$20:$I$20,1),7)</f>
        <v>2</v>
      </c>
      <c r="H9201" s="16" t="n">
        <f aca="false">IF(F9201&gt;=40,2_Girdiler!$I$21+(F9201-40)*(2_Girdiler!$I$21-2_Girdiler!$H$21)/(2_Girdiler!$I$20-2_Girdiler!$H$20),INDEX(2_Girdiler!$B$21:$I$21,G9201)+(F9201-INDEX(2_Girdiler!$B$20:$I$20,G9201))*(INDEX(2_Girdiler!$B$21:$I$21,G9201+1)-INDEX(2_Girdiler!$B$21:$I$21,G9201))/(INDEX(2_Girdiler!$B$20:$I$20,G9201+1)-INDEX(2_Girdiler!$B$20:$I$20,G9201)))</f>
        <v>12.6726054006843</v>
      </c>
      <c r="I9201" s="16" t="n">
        <f aca="false">H9201/2_Girdiler!$B$17</f>
        <v>5.07716562527417</v>
      </c>
      <c r="J9201" s="16" t="n">
        <f aca="false">D9201+I9201</f>
        <v>17.6702635785998</v>
      </c>
    </row>
    <row r="9202" customFormat="false" ht="15" hidden="false" customHeight="false" outlineLevel="0" collapsed="false">
      <c r="A9202" s="0" t="n">
        <v>9190</v>
      </c>
      <c r="B9202" s="7" t="n">
        <v>0.979997</v>
      </c>
      <c r="C9202" s="7" t="n">
        <v>0.157361</v>
      </c>
      <c r="D9202" s="16" t="n">
        <f aca="false">LOGINV(B9202,$B$7,$C$7)</f>
        <v>42.5434160381335</v>
      </c>
      <c r="E9202" s="16" t="n">
        <f aca="false">LOGINV(C9202,$B$8,$C$8)</f>
        <v>57.0693483331715</v>
      </c>
      <c r="F9202" s="16" t="n">
        <f aca="false">$B$5/100*E9202*2_Girdiler!$B$14*2_Girdiler!$B$15*2_Girdiler!$B$16</f>
        <v>1.4358648040626</v>
      </c>
      <c r="G9202" s="16" t="n">
        <f aca="false">MIN(MATCH(F9202,2_Girdiler!$B$20:$I$20,1),7)</f>
        <v>1</v>
      </c>
      <c r="H9202" s="16" t="n">
        <f aca="false">IF(F9202&gt;=40,2_Girdiler!$I$21+(F9202-40)*(2_Girdiler!$I$21-2_Girdiler!$H$21)/(2_Girdiler!$I$20-2_Girdiler!$H$20),INDEX(2_Girdiler!$B$21:$I$21,G9202)+(F9202-INDEX(2_Girdiler!$B$20:$I$20,G9202))*(INDEX(2_Girdiler!$B$21:$I$21,G9202+1)-INDEX(2_Girdiler!$B$21:$I$21,G9202))/(INDEX(2_Girdiler!$B$20:$I$20,G9202+1)-INDEX(2_Girdiler!$B$20:$I$20,G9202)))</f>
        <v>3.15890256893771</v>
      </c>
      <c r="I9202" s="16" t="n">
        <f aca="false">H9202/2_Girdiler!$B$17</f>
        <v>1.26558596511928</v>
      </c>
      <c r="J9202" s="16" t="n">
        <f aca="false">D9202+I9202</f>
        <v>43.8090020032528</v>
      </c>
    </row>
    <row r="9203" customFormat="false" ht="15" hidden="false" customHeight="false" outlineLevel="0" collapsed="false">
      <c r="A9203" s="0" t="n">
        <v>9191</v>
      </c>
      <c r="B9203" s="7" t="n">
        <v>0.273595</v>
      </c>
      <c r="C9203" s="7" t="n">
        <v>0.824448</v>
      </c>
      <c r="D9203" s="16" t="n">
        <f aca="false">LOGINV(B9203,$B$7,$C$7)</f>
        <v>9.68190309717054</v>
      </c>
      <c r="E9203" s="16" t="n">
        <f aca="false">LOGINV(C9203,$B$8,$C$8)</f>
        <v>199.362656985229</v>
      </c>
      <c r="F9203" s="16" t="n">
        <f aca="false">$B$5/100*E9203*2_Girdiler!$B$14*2_Girdiler!$B$15*2_Girdiler!$B$16</f>
        <v>5.01596444974836</v>
      </c>
      <c r="G9203" s="16" t="n">
        <f aca="false">MIN(MATCH(F9203,2_Girdiler!$B$20:$I$20,1),7)</f>
        <v>2</v>
      </c>
      <c r="H9203" s="16" t="n">
        <f aca="false">IF(F9203&gt;=40,2_Girdiler!$I$21+(F9203-40)*(2_Girdiler!$I$21-2_Girdiler!$H$21)/(2_Girdiler!$I$20-2_Girdiler!$H$20),INDEX(2_Girdiler!$B$21:$I$21,G9203)+(F9203-INDEX(2_Girdiler!$B$20:$I$20,G9203))*(INDEX(2_Girdiler!$B$21:$I$21,G9203+1)-INDEX(2_Girdiler!$B$21:$I$21,G9203))/(INDEX(2_Girdiler!$B$20:$I$20,G9203+1)-INDEX(2_Girdiler!$B$20:$I$20,G9203)))</f>
        <v>11.0255431195974</v>
      </c>
      <c r="I9203" s="16" t="n">
        <f aca="false">H9203/2_Girdiler!$B$17</f>
        <v>4.41728490368485</v>
      </c>
      <c r="J9203" s="16" t="n">
        <f aca="false">D9203+I9203</f>
        <v>14.0991880008554</v>
      </c>
    </row>
    <row r="9204" customFormat="false" ht="15" hidden="false" customHeight="false" outlineLevel="0" collapsed="false">
      <c r="A9204" s="0" t="n">
        <v>9192</v>
      </c>
      <c r="B9204" s="7" t="n">
        <v>0.781474</v>
      </c>
      <c r="C9204" s="7" t="n">
        <v>0.610681</v>
      </c>
      <c r="D9204" s="16" t="n">
        <f aca="false">LOGINV(B9204,$B$7,$C$7)</f>
        <v>20.8843626474097</v>
      </c>
      <c r="E9204" s="16" t="n">
        <f aca="false">LOGINV(C9204,$B$8,$C$8)</f>
        <v>130.931660598513</v>
      </c>
      <c r="F9204" s="16" t="n">
        <f aca="false">$B$5/100*E9204*2_Girdiler!$B$14*2_Girdiler!$B$15*2_Girdiler!$B$16</f>
        <v>3.2942405806586</v>
      </c>
      <c r="G9204" s="16" t="n">
        <f aca="false">MIN(MATCH(F9204,2_Girdiler!$B$20:$I$20,1),7)</f>
        <v>1</v>
      </c>
      <c r="H9204" s="16" t="n">
        <f aca="false">IF(F9204&gt;=40,2_Girdiler!$I$21+(F9204-40)*(2_Girdiler!$I$21-2_Girdiler!$H$21)/(2_Girdiler!$I$20-2_Girdiler!$H$20),INDEX(2_Girdiler!$B$21:$I$21,G9204)+(F9204-INDEX(2_Girdiler!$B$20:$I$20,G9204))*(INDEX(2_Girdiler!$B$21:$I$21,G9204+1)-INDEX(2_Girdiler!$B$21:$I$21,G9204))/(INDEX(2_Girdiler!$B$20:$I$20,G9204+1)-INDEX(2_Girdiler!$B$20:$I$20,G9204)))</f>
        <v>7.24732927744891</v>
      </c>
      <c r="I9204" s="16" t="n">
        <f aca="false">H9204/2_Girdiler!$B$17</f>
        <v>2.90357743487537</v>
      </c>
      <c r="J9204" s="16" t="n">
        <f aca="false">D9204+I9204</f>
        <v>23.787940082285</v>
      </c>
    </row>
    <row r="9205" customFormat="false" ht="15" hidden="false" customHeight="false" outlineLevel="0" collapsed="false">
      <c r="A9205" s="0" t="n">
        <v>9193</v>
      </c>
      <c r="B9205" s="7" t="n">
        <v>0.317807</v>
      </c>
      <c r="C9205" s="7" t="n">
        <v>0.66219</v>
      </c>
      <c r="D9205" s="16" t="n">
        <f aca="false">LOGINV(B9205,$B$7,$C$7)</f>
        <v>10.398708104579</v>
      </c>
      <c r="E9205" s="16" t="n">
        <f aca="false">LOGINV(C9205,$B$8,$C$8)</f>
        <v>143.070412914135</v>
      </c>
      <c r="F9205" s="16" t="n">
        <f aca="false">$B$5/100*E9205*2_Girdiler!$B$14*2_Girdiler!$B$15*2_Girdiler!$B$16</f>
        <v>3.59965158891963</v>
      </c>
      <c r="G9205" s="16" t="n">
        <f aca="false">MIN(MATCH(F9205,2_Girdiler!$B$20:$I$20,1),7)</f>
        <v>1</v>
      </c>
      <c r="H9205" s="16" t="n">
        <f aca="false">IF(F9205&gt;=40,2_Girdiler!$I$21+(F9205-40)*(2_Girdiler!$I$21-2_Girdiler!$H$21)/(2_Girdiler!$I$20-2_Girdiler!$H$20),INDEX(2_Girdiler!$B$21:$I$21,G9205)+(F9205-INDEX(2_Girdiler!$B$20:$I$20,G9205))*(INDEX(2_Girdiler!$B$21:$I$21,G9205+1)-INDEX(2_Girdiler!$B$21:$I$21,G9205))/(INDEX(2_Girdiler!$B$20:$I$20,G9205+1)-INDEX(2_Girdiler!$B$20:$I$20,G9205)))</f>
        <v>7.91923349562319</v>
      </c>
      <c r="I9205" s="16" t="n">
        <f aca="false">H9205/2_Girdiler!$B$17</f>
        <v>3.17276982997724</v>
      </c>
      <c r="J9205" s="16" t="n">
        <f aca="false">D9205+I9205</f>
        <v>13.5714779345563</v>
      </c>
    </row>
    <row r="9206" customFormat="false" ht="15" hidden="false" customHeight="false" outlineLevel="0" collapsed="false">
      <c r="A9206" s="0" t="n">
        <v>9194</v>
      </c>
      <c r="B9206" s="7" t="n">
        <v>0.285711</v>
      </c>
      <c r="C9206" s="7" t="n">
        <v>0.312907</v>
      </c>
      <c r="D9206" s="16" t="n">
        <f aca="false">LOGINV(B9206,$B$7,$C$7)</f>
        <v>9.87824375634451</v>
      </c>
      <c r="E9206" s="16" t="n">
        <f aca="false">LOGINV(C9206,$B$8,$C$8)</f>
        <v>79.7156400745174</v>
      </c>
      <c r="F9206" s="16" t="n">
        <f aca="false">$B$5/100*E9206*2_Girdiler!$B$14*2_Girdiler!$B$15*2_Girdiler!$B$16</f>
        <v>2.00564550427486</v>
      </c>
      <c r="G9206" s="16" t="n">
        <f aca="false">MIN(MATCH(F9206,2_Girdiler!$B$20:$I$20,1),7)</f>
        <v>1</v>
      </c>
      <c r="H9206" s="16" t="n">
        <f aca="false">IF(F9206&gt;=40,2_Girdiler!$I$21+(F9206-40)*(2_Girdiler!$I$21-2_Girdiler!$H$21)/(2_Girdiler!$I$20-2_Girdiler!$H$20),INDEX(2_Girdiler!$B$21:$I$21,G9206)+(F9206-INDEX(2_Girdiler!$B$20:$I$20,G9206))*(INDEX(2_Girdiler!$B$21:$I$21,G9206+1)-INDEX(2_Girdiler!$B$21:$I$21,G9206))/(INDEX(2_Girdiler!$B$20:$I$20,G9206+1)-INDEX(2_Girdiler!$B$20:$I$20,G9206)))</f>
        <v>4.41242010940469</v>
      </c>
      <c r="I9206" s="16" t="n">
        <f aca="false">H9206/2_Girdiler!$B$17</f>
        <v>1.76779651819098</v>
      </c>
      <c r="J9206" s="16" t="n">
        <f aca="false">D9206+I9206</f>
        <v>11.6460402745355</v>
      </c>
    </row>
    <row r="9207" customFormat="false" ht="15" hidden="false" customHeight="false" outlineLevel="0" collapsed="false">
      <c r="A9207" s="0" t="n">
        <v>9195</v>
      </c>
      <c r="B9207" s="7" t="n">
        <v>0.546455</v>
      </c>
      <c r="C9207" s="7" t="n">
        <v>0.674535</v>
      </c>
      <c r="D9207" s="16" t="n">
        <f aca="false">LOGINV(B9207,$B$7,$C$7)</f>
        <v>14.4523070528992</v>
      </c>
      <c r="E9207" s="16" t="n">
        <f aca="false">LOGINV(C9207,$B$8,$C$8)</f>
        <v>146.247273975133</v>
      </c>
      <c r="F9207" s="16" t="n">
        <f aca="false">$B$5/100*E9207*2_Girdiler!$B$14*2_Girdiler!$B$15*2_Girdiler!$B$16</f>
        <v>3.67958141321434</v>
      </c>
      <c r="G9207" s="16" t="n">
        <f aca="false">MIN(MATCH(F9207,2_Girdiler!$B$20:$I$20,1),7)</f>
        <v>1</v>
      </c>
      <c r="H9207" s="16" t="n">
        <f aca="false">IF(F9207&gt;=40,2_Girdiler!$I$21+(F9207-40)*(2_Girdiler!$I$21-2_Girdiler!$H$21)/(2_Girdiler!$I$20-2_Girdiler!$H$20),INDEX(2_Girdiler!$B$21:$I$21,G9207)+(F9207-INDEX(2_Girdiler!$B$20:$I$20,G9207))*(INDEX(2_Girdiler!$B$21:$I$21,G9207+1)-INDEX(2_Girdiler!$B$21:$I$21,G9207))/(INDEX(2_Girdiler!$B$20:$I$20,G9207+1)-INDEX(2_Girdiler!$B$20:$I$20,G9207)))</f>
        <v>8.09507910907155</v>
      </c>
      <c r="I9207" s="16" t="n">
        <f aca="false">H9207/2_Girdiler!$B$17</f>
        <v>3.24322079690367</v>
      </c>
      <c r="J9207" s="16" t="n">
        <f aca="false">D9207+I9207</f>
        <v>17.6955278498029</v>
      </c>
    </row>
    <row r="9208" customFormat="false" ht="15" hidden="false" customHeight="false" outlineLevel="0" collapsed="false">
      <c r="A9208" s="0" t="n">
        <v>9196</v>
      </c>
      <c r="B9208" s="7" t="n">
        <v>0.549842</v>
      </c>
      <c r="C9208" s="7" t="n">
        <v>0.358917</v>
      </c>
      <c r="D9208" s="16" t="n">
        <f aca="false">LOGINV(B9208,$B$7,$C$7)</f>
        <v>14.5213667492933</v>
      </c>
      <c r="E9208" s="16" t="n">
        <f aca="false">LOGINV(C9208,$B$8,$C$8)</f>
        <v>86.4852921690257</v>
      </c>
      <c r="F9208" s="16" t="n">
        <f aca="false">$B$5/100*E9208*2_Girdiler!$B$14*2_Girdiler!$B$15*2_Girdiler!$B$16</f>
        <v>2.17596995097269</v>
      </c>
      <c r="G9208" s="16" t="n">
        <f aca="false">MIN(MATCH(F9208,2_Girdiler!$B$20:$I$20,1),7)</f>
        <v>1</v>
      </c>
      <c r="H9208" s="16" t="n">
        <f aca="false">IF(F9208&gt;=40,2_Girdiler!$I$21+(F9208-40)*(2_Girdiler!$I$21-2_Girdiler!$H$21)/(2_Girdiler!$I$20-2_Girdiler!$H$20),INDEX(2_Girdiler!$B$21:$I$21,G9208)+(F9208-INDEX(2_Girdiler!$B$20:$I$20,G9208))*(INDEX(2_Girdiler!$B$21:$I$21,G9208+1)-INDEX(2_Girdiler!$B$21:$I$21,G9208))/(INDEX(2_Girdiler!$B$20:$I$20,G9208+1)-INDEX(2_Girdiler!$B$20:$I$20,G9208)))</f>
        <v>4.78713389213991</v>
      </c>
      <c r="I9208" s="16" t="n">
        <f aca="false">H9208/2_Girdiler!$B$17</f>
        <v>1.91792223242785</v>
      </c>
      <c r="J9208" s="16" t="n">
        <f aca="false">D9208+I9208</f>
        <v>16.4392889817212</v>
      </c>
    </row>
    <row r="9209" customFormat="false" ht="15" hidden="false" customHeight="false" outlineLevel="0" collapsed="false">
      <c r="A9209" s="0" t="n">
        <v>9197</v>
      </c>
      <c r="B9209" s="7" t="n">
        <v>0.555639</v>
      </c>
      <c r="C9209" s="7" t="n">
        <v>0.532243</v>
      </c>
      <c r="D9209" s="16" t="n">
        <f aca="false">LOGINV(B9209,$B$7,$C$7)</f>
        <v>14.6405086806026</v>
      </c>
      <c r="E9209" s="16" t="n">
        <f aca="false">LOGINV(C9209,$B$8,$C$8)</f>
        <v>115.0602730871</v>
      </c>
      <c r="F9209" s="16" t="n">
        <f aca="false">$B$5/100*E9209*2_Girdiler!$B$14*2_Girdiler!$B$15*2_Girdiler!$B$16</f>
        <v>2.89491647087144</v>
      </c>
      <c r="G9209" s="16" t="n">
        <f aca="false">MIN(MATCH(F9209,2_Girdiler!$B$20:$I$20,1),7)</f>
        <v>1</v>
      </c>
      <c r="H9209" s="16" t="n">
        <f aca="false">IF(F9209&gt;=40,2_Girdiler!$I$21+(F9209-40)*(2_Girdiler!$I$21-2_Girdiler!$H$21)/(2_Girdiler!$I$20-2_Girdiler!$H$20),INDEX(2_Girdiler!$B$21:$I$21,G9209)+(F9209-INDEX(2_Girdiler!$B$20:$I$20,G9209))*(INDEX(2_Girdiler!$B$21:$I$21,G9209+1)-INDEX(2_Girdiler!$B$21:$I$21,G9209))/(INDEX(2_Girdiler!$B$20:$I$20,G9209+1)-INDEX(2_Girdiler!$B$20:$I$20,G9209)))</f>
        <v>6.36881623591716</v>
      </c>
      <c r="I9209" s="16" t="n">
        <f aca="false">H9209/2_Girdiler!$B$17</f>
        <v>2.55160906887707</v>
      </c>
      <c r="J9209" s="16" t="n">
        <f aca="false">D9209+I9209</f>
        <v>17.1921177494797</v>
      </c>
    </row>
    <row r="9210" customFormat="false" ht="15" hidden="false" customHeight="false" outlineLevel="0" collapsed="false">
      <c r="A9210" s="0" t="n">
        <v>9198</v>
      </c>
      <c r="B9210" s="7" t="n">
        <v>0.482569</v>
      </c>
      <c r="C9210" s="7" t="n">
        <v>0.714799</v>
      </c>
      <c r="D9210" s="16" t="n">
        <f aca="false">LOGINV(B9210,$B$7,$C$7)</f>
        <v>13.2161259469807</v>
      </c>
      <c r="E9210" s="16" t="n">
        <f aca="false">LOGINV(C9210,$B$8,$C$8)</f>
        <v>157.515555101986</v>
      </c>
      <c r="F9210" s="16" t="n">
        <f aca="false">$B$5/100*E9210*2_Girdiler!$B$14*2_Girdiler!$B$15*2_Girdiler!$B$16</f>
        <v>3.96309136636597</v>
      </c>
      <c r="G9210" s="16" t="n">
        <f aca="false">MIN(MATCH(F9210,2_Girdiler!$B$20:$I$20,1),7)</f>
        <v>1</v>
      </c>
      <c r="H9210" s="16" t="n">
        <f aca="false">IF(F9210&gt;=40,2_Girdiler!$I$21+(F9210-40)*(2_Girdiler!$I$21-2_Girdiler!$H$21)/(2_Girdiler!$I$20-2_Girdiler!$H$20),INDEX(2_Girdiler!$B$21:$I$21,G9210)+(F9210-INDEX(2_Girdiler!$B$20:$I$20,G9210))*(INDEX(2_Girdiler!$B$21:$I$21,G9210+1)-INDEX(2_Girdiler!$B$21:$I$21,G9210))/(INDEX(2_Girdiler!$B$20:$I$20,G9210+1)-INDEX(2_Girdiler!$B$20:$I$20,G9210)))</f>
        <v>8.71880100600513</v>
      </c>
      <c r="I9210" s="16" t="n">
        <f aca="false">H9210/2_Girdiler!$B$17</f>
        <v>3.4931093774059</v>
      </c>
      <c r="J9210" s="16" t="n">
        <f aca="false">D9210+I9210</f>
        <v>16.7092353243866</v>
      </c>
    </row>
    <row r="9211" customFormat="false" ht="15" hidden="false" customHeight="false" outlineLevel="0" collapsed="false">
      <c r="A9211" s="0" t="n">
        <v>9199</v>
      </c>
      <c r="B9211" s="7" t="n">
        <v>0.115464</v>
      </c>
      <c r="C9211" s="7" t="n">
        <v>0.72952</v>
      </c>
      <c r="D9211" s="16" t="n">
        <f aca="false">LOGINV(B9211,$B$7,$C$7)</f>
        <v>6.94519827448505</v>
      </c>
      <c r="E9211" s="16" t="n">
        <f aca="false">LOGINV(C9211,$B$8,$C$8)</f>
        <v>162.043237944564</v>
      </c>
      <c r="F9211" s="16" t="n">
        <f aca="false">$B$5/100*E9211*2_Girdiler!$B$14*2_Girdiler!$B$15*2_Girdiler!$B$16</f>
        <v>4.07700786668524</v>
      </c>
      <c r="G9211" s="16" t="n">
        <f aca="false">MIN(MATCH(F9211,2_Girdiler!$B$20:$I$20,1),7)</f>
        <v>1</v>
      </c>
      <c r="H9211" s="16" t="n">
        <f aca="false">IF(F9211&gt;=40,2_Girdiler!$I$21+(F9211-40)*(2_Girdiler!$I$21-2_Girdiler!$H$21)/(2_Girdiler!$I$20-2_Girdiler!$H$20),INDEX(2_Girdiler!$B$21:$I$21,G9211)+(F9211-INDEX(2_Girdiler!$B$20:$I$20,G9211))*(INDEX(2_Girdiler!$B$21:$I$21,G9211+1)-INDEX(2_Girdiler!$B$21:$I$21,G9211))/(INDEX(2_Girdiler!$B$20:$I$20,G9211+1)-INDEX(2_Girdiler!$B$20:$I$20,G9211)))</f>
        <v>8.96941730670752</v>
      </c>
      <c r="I9211" s="16" t="n">
        <f aca="false">H9211/2_Girdiler!$B$17</f>
        <v>3.59351654916167</v>
      </c>
      <c r="J9211" s="16" t="n">
        <f aca="false">D9211+I9211</f>
        <v>10.5387148236467</v>
      </c>
    </row>
    <row r="9212" customFormat="false" ht="15" hidden="false" customHeight="false" outlineLevel="0" collapsed="false">
      <c r="A9212" s="0" t="n">
        <v>9200</v>
      </c>
      <c r="B9212" s="7" t="n">
        <v>0.857868</v>
      </c>
      <c r="C9212" s="7" t="n">
        <v>0.397803</v>
      </c>
      <c r="D9212" s="16" t="n">
        <f aca="false">LOGINV(B9212,$B$7,$C$7)</f>
        <v>24.5978287738295</v>
      </c>
      <c r="E9212" s="16" t="n">
        <f aca="false">LOGINV(C9212,$B$8,$C$8)</f>
        <v>92.3901273809781</v>
      </c>
      <c r="F9212" s="16" t="n">
        <f aca="false">$B$5/100*E9212*2_Girdiler!$B$14*2_Girdiler!$B$15*2_Girdiler!$B$16</f>
        <v>2.32453560490541</v>
      </c>
      <c r="G9212" s="16" t="n">
        <f aca="false">MIN(MATCH(F9212,2_Girdiler!$B$20:$I$20,1),7)</f>
        <v>1</v>
      </c>
      <c r="H9212" s="16" t="n">
        <f aca="false">IF(F9212&gt;=40,2_Girdiler!$I$21+(F9212-40)*(2_Girdiler!$I$21-2_Girdiler!$H$21)/(2_Girdiler!$I$20-2_Girdiler!$H$20),INDEX(2_Girdiler!$B$21:$I$21,G9212)+(F9212-INDEX(2_Girdiler!$B$20:$I$20,G9212))*(INDEX(2_Girdiler!$B$21:$I$21,G9212+1)-INDEX(2_Girdiler!$B$21:$I$21,G9212))/(INDEX(2_Girdiler!$B$20:$I$20,G9212+1)-INDEX(2_Girdiler!$B$20:$I$20,G9212)))</f>
        <v>5.1139783307919</v>
      </c>
      <c r="I9212" s="16" t="n">
        <f aca="false">H9212/2_Girdiler!$B$17</f>
        <v>2.04886952355445</v>
      </c>
      <c r="J9212" s="16" t="n">
        <f aca="false">D9212+I9212</f>
        <v>26.6466982973839</v>
      </c>
    </row>
    <row r="9213" customFormat="false" ht="15" hidden="false" customHeight="false" outlineLevel="0" collapsed="false">
      <c r="A9213" s="0" t="n">
        <v>9201</v>
      </c>
      <c r="B9213" s="7" t="n">
        <v>0.872655</v>
      </c>
      <c r="C9213" s="7" t="n">
        <v>0.57398</v>
      </c>
      <c r="D9213" s="16" t="n">
        <f aca="false">LOGINV(B9213,$B$7,$C$7)</f>
        <v>25.5515039923783</v>
      </c>
      <c r="E9213" s="16" t="n">
        <f aca="false">LOGINV(C9213,$B$8,$C$8)</f>
        <v>123.177360147202</v>
      </c>
      <c r="F9213" s="16" t="n">
        <f aca="false">$B$5/100*E9213*2_Girdiler!$B$14*2_Girdiler!$B$15*2_Girdiler!$B$16</f>
        <v>3.09914238130361</v>
      </c>
      <c r="G9213" s="16" t="n">
        <f aca="false">MIN(MATCH(F9213,2_Girdiler!$B$20:$I$20,1),7)</f>
        <v>1</v>
      </c>
      <c r="H9213" s="16" t="n">
        <f aca="false">IF(F9213&gt;=40,2_Girdiler!$I$21+(F9213-40)*(2_Girdiler!$I$21-2_Girdiler!$H$21)/(2_Girdiler!$I$20-2_Girdiler!$H$20),INDEX(2_Girdiler!$B$21:$I$21,G9213)+(F9213-INDEX(2_Girdiler!$B$20:$I$20,G9213))*(INDEX(2_Girdiler!$B$21:$I$21,G9213+1)-INDEX(2_Girdiler!$B$21:$I$21,G9213))/(INDEX(2_Girdiler!$B$20:$I$20,G9213+1)-INDEX(2_Girdiler!$B$20:$I$20,G9213)))</f>
        <v>6.81811323886794</v>
      </c>
      <c r="I9213" s="16" t="n">
        <f aca="false">H9213/2_Girdiler!$B$17</f>
        <v>2.73161588095671</v>
      </c>
      <c r="J9213" s="16" t="n">
        <f aca="false">D9213+I9213</f>
        <v>28.283119873335</v>
      </c>
    </row>
    <row r="9214" customFormat="false" ht="15" hidden="false" customHeight="false" outlineLevel="0" collapsed="false">
      <c r="A9214" s="0" t="n">
        <v>9202</v>
      </c>
      <c r="B9214" s="7" t="n">
        <v>0.600116</v>
      </c>
      <c r="C9214" s="7" t="n">
        <v>0.735179</v>
      </c>
      <c r="D9214" s="16" t="n">
        <f aca="false">LOGINV(B9214,$B$7,$C$7)</f>
        <v>15.5986292522626</v>
      </c>
      <c r="E9214" s="16" t="n">
        <f aca="false">LOGINV(C9214,$B$8,$C$8)</f>
        <v>163.851376806735</v>
      </c>
      <c r="F9214" s="16" t="n">
        <f aca="false">$B$5/100*E9214*2_Girdiler!$B$14*2_Girdiler!$B$15*2_Girdiler!$B$16</f>
        <v>4.12250064045745</v>
      </c>
      <c r="G9214" s="16" t="n">
        <f aca="false">MIN(MATCH(F9214,2_Girdiler!$B$20:$I$20,1),7)</f>
        <v>1</v>
      </c>
      <c r="H9214" s="16" t="n">
        <f aca="false">IF(F9214&gt;=40,2_Girdiler!$I$21+(F9214-40)*(2_Girdiler!$I$21-2_Girdiler!$H$21)/(2_Girdiler!$I$20-2_Girdiler!$H$20),INDEX(2_Girdiler!$B$21:$I$21,G9214)+(F9214-INDEX(2_Girdiler!$B$20:$I$20,G9214))*(INDEX(2_Girdiler!$B$21:$I$21,G9214+1)-INDEX(2_Girdiler!$B$21:$I$21,G9214))/(INDEX(2_Girdiler!$B$20:$I$20,G9214+1)-INDEX(2_Girdiler!$B$20:$I$20,G9214)))</f>
        <v>9.06950140900638</v>
      </c>
      <c r="I9214" s="16" t="n">
        <f aca="false">H9214/2_Girdiler!$B$17</f>
        <v>3.63361434655704</v>
      </c>
      <c r="J9214" s="16" t="n">
        <f aca="false">D9214+I9214</f>
        <v>19.2322435988197</v>
      </c>
    </row>
    <row r="9215" customFormat="false" ht="15" hidden="false" customHeight="false" outlineLevel="0" collapsed="false">
      <c r="A9215" s="0" t="n">
        <v>9203</v>
      </c>
      <c r="B9215" s="7" t="n">
        <v>0.521278</v>
      </c>
      <c r="C9215" s="7" t="n">
        <v>0.20188</v>
      </c>
      <c r="D9215" s="16" t="n">
        <f aca="false">LOGINV(B9215,$B$7,$C$7)</f>
        <v>13.9508943339537</v>
      </c>
      <c r="E9215" s="16" t="n">
        <f aca="false">LOGINV(C9215,$B$8,$C$8)</f>
        <v>63.7064034760967</v>
      </c>
      <c r="F9215" s="16" t="n">
        <f aca="false">$B$5/100*E9215*2_Girdiler!$B$14*2_Girdiler!$B$15*2_Girdiler!$B$16</f>
        <v>1.60285311145859</v>
      </c>
      <c r="G9215" s="16" t="n">
        <f aca="false">MIN(MATCH(F9215,2_Girdiler!$B$20:$I$20,1),7)</f>
        <v>1</v>
      </c>
      <c r="H9215" s="16" t="n">
        <f aca="false">IF(F9215&gt;=40,2_Girdiler!$I$21+(F9215-40)*(2_Girdiler!$I$21-2_Girdiler!$H$21)/(2_Girdiler!$I$20-2_Girdiler!$H$20),INDEX(2_Girdiler!$B$21:$I$21,G9215)+(F9215-INDEX(2_Girdiler!$B$20:$I$20,G9215))*(INDEX(2_Girdiler!$B$21:$I$21,G9215+1)-INDEX(2_Girdiler!$B$21:$I$21,G9215))/(INDEX(2_Girdiler!$B$20:$I$20,G9215+1)-INDEX(2_Girdiler!$B$20:$I$20,G9215)))</f>
        <v>3.52627684520891</v>
      </c>
      <c r="I9215" s="16" t="n">
        <f aca="false">H9215/2_Girdiler!$B$17</f>
        <v>1.4127711719587</v>
      </c>
      <c r="J9215" s="16" t="n">
        <f aca="false">D9215+I9215</f>
        <v>15.3636655059124</v>
      </c>
    </row>
    <row r="9216" customFormat="false" ht="15" hidden="false" customHeight="false" outlineLevel="0" collapsed="false">
      <c r="A9216" s="0" t="n">
        <v>9204</v>
      </c>
      <c r="B9216" s="7" t="n">
        <v>0.590576</v>
      </c>
      <c r="C9216" s="7" t="n">
        <v>0.245287</v>
      </c>
      <c r="D9216" s="16" t="n">
        <f aca="false">LOGINV(B9216,$B$7,$C$7)</f>
        <v>15.3860245431214</v>
      </c>
      <c r="E9216" s="16" t="n">
        <f aca="false">LOGINV(C9216,$B$8,$C$8)</f>
        <v>69.9810069659961</v>
      </c>
      <c r="F9216" s="16" t="n">
        <f aca="false">$B$5/100*E9216*2_Girdiler!$B$14*2_Girdiler!$B$15*2_Girdiler!$B$16</f>
        <v>1.76072213526446</v>
      </c>
      <c r="G9216" s="16" t="n">
        <f aca="false">MIN(MATCH(F9216,2_Girdiler!$B$20:$I$20,1),7)</f>
        <v>1</v>
      </c>
      <c r="H9216" s="16" t="n">
        <f aca="false">IF(F9216&gt;=40,2_Girdiler!$I$21+(F9216-40)*(2_Girdiler!$I$21-2_Girdiler!$H$21)/(2_Girdiler!$I$20-2_Girdiler!$H$20),INDEX(2_Girdiler!$B$21:$I$21,G9216)+(F9216-INDEX(2_Girdiler!$B$20:$I$20,G9216))*(INDEX(2_Girdiler!$B$21:$I$21,G9216+1)-INDEX(2_Girdiler!$B$21:$I$21,G9216))/(INDEX(2_Girdiler!$B$20:$I$20,G9216+1)-INDEX(2_Girdiler!$B$20:$I$20,G9216)))</f>
        <v>3.87358869758182</v>
      </c>
      <c r="I9216" s="16" t="n">
        <f aca="false">H9216/2_Girdiler!$B$17</f>
        <v>1.55191854871066</v>
      </c>
      <c r="J9216" s="16" t="n">
        <f aca="false">D9216+I9216</f>
        <v>16.937943091832</v>
      </c>
    </row>
    <row r="9217" customFormat="false" ht="15" hidden="false" customHeight="false" outlineLevel="0" collapsed="false">
      <c r="A9217" s="0" t="n">
        <v>9205</v>
      </c>
      <c r="B9217" s="7" t="n">
        <v>0.406583</v>
      </c>
      <c r="C9217" s="7" t="n">
        <v>0.505365</v>
      </c>
      <c r="D9217" s="16" t="n">
        <f aca="false">LOGINV(B9217,$B$7,$C$7)</f>
        <v>11.8705677281997</v>
      </c>
      <c r="E9217" s="16" t="n">
        <f aca="false">LOGINV(C9217,$B$8,$C$8)</f>
        <v>110.157379897371</v>
      </c>
      <c r="F9217" s="16" t="n">
        <f aca="false">$B$5/100*E9217*2_Girdiler!$B$14*2_Girdiler!$B$15*2_Girdiler!$B$16</f>
        <v>2.77155967821785</v>
      </c>
      <c r="G9217" s="16" t="n">
        <f aca="false">MIN(MATCH(F9217,2_Girdiler!$B$20:$I$20,1),7)</f>
        <v>1</v>
      </c>
      <c r="H9217" s="16" t="n">
        <f aca="false">IF(F9217&gt;=40,2_Girdiler!$I$21+(F9217-40)*(2_Girdiler!$I$21-2_Girdiler!$H$21)/(2_Girdiler!$I$20-2_Girdiler!$H$20),INDEX(2_Girdiler!$B$21:$I$21,G9217)+(F9217-INDEX(2_Girdiler!$B$20:$I$20,G9217))*(INDEX(2_Girdiler!$B$21:$I$21,G9217+1)-INDEX(2_Girdiler!$B$21:$I$21,G9217))/(INDEX(2_Girdiler!$B$20:$I$20,G9217+1)-INDEX(2_Girdiler!$B$20:$I$20,G9217)))</f>
        <v>6.09743129207928</v>
      </c>
      <c r="I9217" s="16" t="n">
        <f aca="false">H9217/2_Girdiler!$B$17</f>
        <v>2.44288112663433</v>
      </c>
      <c r="J9217" s="16" t="n">
        <f aca="false">D9217+I9217</f>
        <v>14.313448854834</v>
      </c>
    </row>
    <row r="9218" customFormat="false" ht="15" hidden="false" customHeight="false" outlineLevel="0" collapsed="false">
      <c r="A9218" s="0" t="n">
        <v>9206</v>
      </c>
      <c r="B9218" s="7" t="n">
        <v>0.994314</v>
      </c>
      <c r="C9218" s="7" t="n">
        <v>0.433655</v>
      </c>
      <c r="D9218" s="16" t="n">
        <f aca="false">LOGINV(B9218,$B$7,$C$7)</f>
        <v>55.512603386057</v>
      </c>
      <c r="E9218" s="16" t="n">
        <f aca="false">LOGINV(C9218,$B$8,$C$8)</f>
        <v>98.0405653248459</v>
      </c>
      <c r="F9218" s="16" t="n">
        <f aca="false">$B$5/100*E9218*2_Girdiler!$B$14*2_Girdiler!$B$15*2_Girdiler!$B$16</f>
        <v>2.46670062357312</v>
      </c>
      <c r="G9218" s="16" t="n">
        <f aca="false">MIN(MATCH(F9218,2_Girdiler!$B$20:$I$20,1),7)</f>
        <v>1</v>
      </c>
      <c r="H9218" s="16" t="n">
        <f aca="false">IF(F9218&gt;=40,2_Girdiler!$I$21+(F9218-40)*(2_Girdiler!$I$21-2_Girdiler!$H$21)/(2_Girdiler!$I$20-2_Girdiler!$H$20),INDEX(2_Girdiler!$B$21:$I$21,G9218)+(F9218-INDEX(2_Girdiler!$B$20:$I$20,G9218))*(INDEX(2_Girdiler!$B$21:$I$21,G9218+1)-INDEX(2_Girdiler!$B$21:$I$21,G9218))/(INDEX(2_Girdiler!$B$20:$I$20,G9218+1)-INDEX(2_Girdiler!$B$20:$I$20,G9218)))</f>
        <v>5.42674137186087</v>
      </c>
      <c r="I9218" s="16" t="n">
        <f aca="false">H9218/2_Girdiler!$B$17</f>
        <v>2.17417522911093</v>
      </c>
      <c r="J9218" s="16" t="n">
        <f aca="false">D9218+I9218</f>
        <v>57.6867786151679</v>
      </c>
    </row>
    <row r="9219" customFormat="false" ht="15" hidden="false" customHeight="false" outlineLevel="0" collapsed="false">
      <c r="A9219" s="0" t="n">
        <v>9207</v>
      </c>
      <c r="B9219" s="7" t="n">
        <v>0.731595</v>
      </c>
      <c r="C9219" s="7" t="n">
        <v>0.582562</v>
      </c>
      <c r="D9219" s="16" t="n">
        <f aca="false">LOGINV(B9219,$B$7,$C$7)</f>
        <v>19.1073827948848</v>
      </c>
      <c r="E9219" s="16" t="n">
        <f aca="false">LOGINV(C9219,$B$8,$C$8)</f>
        <v>124.933912220565</v>
      </c>
      <c r="F9219" s="16" t="n">
        <f aca="false">$B$5/100*E9219*2_Girdiler!$B$14*2_Girdiler!$B$15*2_Girdiler!$B$16</f>
        <v>3.1433372314694</v>
      </c>
      <c r="G9219" s="16" t="n">
        <f aca="false">MIN(MATCH(F9219,2_Girdiler!$B$20:$I$20,1),7)</f>
        <v>1</v>
      </c>
      <c r="H9219" s="16" t="n">
        <f aca="false">IF(F9219&gt;=40,2_Girdiler!$I$21+(F9219-40)*(2_Girdiler!$I$21-2_Girdiler!$H$21)/(2_Girdiler!$I$20-2_Girdiler!$H$20),INDEX(2_Girdiler!$B$21:$I$21,G9219)+(F9219-INDEX(2_Girdiler!$B$20:$I$20,G9219))*(INDEX(2_Girdiler!$B$21:$I$21,G9219+1)-INDEX(2_Girdiler!$B$21:$I$21,G9219))/(INDEX(2_Girdiler!$B$20:$I$20,G9219+1)-INDEX(2_Girdiler!$B$20:$I$20,G9219)))</f>
        <v>6.91534190923269</v>
      </c>
      <c r="I9219" s="16" t="n">
        <f aca="false">H9219/2_Girdiler!$B$17</f>
        <v>2.77056967517335</v>
      </c>
      <c r="J9219" s="16" t="n">
        <f aca="false">D9219+I9219</f>
        <v>21.8779524700582</v>
      </c>
    </row>
    <row r="9220" customFormat="false" ht="15" hidden="false" customHeight="false" outlineLevel="0" collapsed="false">
      <c r="A9220" s="0" t="n">
        <v>9208</v>
      </c>
      <c r="B9220" s="7" t="n">
        <v>0.764828</v>
      </c>
      <c r="C9220" s="7" t="n">
        <v>0.394715</v>
      </c>
      <c r="D9220" s="16" t="n">
        <f aca="false">LOGINV(B9220,$B$7,$C$7)</f>
        <v>20.2508729962338</v>
      </c>
      <c r="E9220" s="16" t="n">
        <f aca="false">LOGINV(C9220,$B$8,$C$8)</f>
        <v>91.9134853307607</v>
      </c>
      <c r="F9220" s="16" t="n">
        <f aca="false">$B$5/100*E9220*2_Girdiler!$B$14*2_Girdiler!$B$15*2_Girdiler!$B$16</f>
        <v>2.31254329092194</v>
      </c>
      <c r="G9220" s="16" t="n">
        <f aca="false">MIN(MATCH(F9220,2_Girdiler!$B$20:$I$20,1),7)</f>
        <v>1</v>
      </c>
      <c r="H9220" s="16" t="n">
        <f aca="false">IF(F9220&gt;=40,2_Girdiler!$I$21+(F9220-40)*(2_Girdiler!$I$21-2_Girdiler!$H$21)/(2_Girdiler!$I$20-2_Girdiler!$H$20),INDEX(2_Girdiler!$B$21:$I$21,G9220)+(F9220-INDEX(2_Girdiler!$B$20:$I$20,G9220))*(INDEX(2_Girdiler!$B$21:$I$21,G9220+1)-INDEX(2_Girdiler!$B$21:$I$21,G9220))/(INDEX(2_Girdiler!$B$20:$I$20,G9220+1)-INDEX(2_Girdiler!$B$20:$I$20,G9220)))</f>
        <v>5.08759524002827</v>
      </c>
      <c r="I9220" s="16" t="n">
        <f aca="false">H9220/2_Girdiler!$B$17</f>
        <v>2.03829937501132</v>
      </c>
      <c r="J9220" s="16" t="n">
        <f aca="false">D9220+I9220</f>
        <v>22.2891723712451</v>
      </c>
    </row>
    <row r="9221" customFormat="false" ht="15" hidden="false" customHeight="false" outlineLevel="0" collapsed="false">
      <c r="A9221" s="0" t="n">
        <v>9209</v>
      </c>
      <c r="B9221" s="7" t="n">
        <v>0.297212</v>
      </c>
      <c r="C9221" s="7" t="n">
        <v>0.825207</v>
      </c>
      <c r="D9221" s="16" t="n">
        <f aca="false">LOGINV(B9221,$B$7,$C$7)</f>
        <v>10.064557839236</v>
      </c>
      <c r="E9221" s="16" t="n">
        <f aca="false">LOGINV(C9221,$B$8,$C$8)</f>
        <v>199.741694406001</v>
      </c>
      <c r="F9221" s="16" t="n">
        <f aca="false">$B$5/100*E9221*2_Girdiler!$B$14*2_Girdiler!$B$15*2_Girdiler!$B$16</f>
        <v>5.02550103125499</v>
      </c>
      <c r="G9221" s="16" t="n">
        <f aca="false">MIN(MATCH(F9221,2_Girdiler!$B$20:$I$20,1),7)</f>
        <v>2</v>
      </c>
      <c r="H9221" s="16" t="n">
        <f aca="false">IF(F9221&gt;=40,2_Girdiler!$I$21+(F9221-40)*(2_Girdiler!$I$21-2_Girdiler!$H$21)/(2_Girdiler!$I$20-2_Girdiler!$H$20),INDEX(2_Girdiler!$B$21:$I$21,G9221)+(F9221-INDEX(2_Girdiler!$B$20:$I$20,G9221))*(INDEX(2_Girdiler!$B$21:$I$21,G9221+1)-INDEX(2_Girdiler!$B$21:$I$21,G9221))/(INDEX(2_Girdiler!$B$20:$I$20,G9221+1)-INDEX(2_Girdiler!$B$20:$I$20,G9221)))</f>
        <v>11.040801650008</v>
      </c>
      <c r="I9221" s="16" t="n">
        <f aca="false">H9221/2_Girdiler!$B$17</f>
        <v>4.42339809695833</v>
      </c>
      <c r="J9221" s="16" t="n">
        <f aca="false">D9221+I9221</f>
        <v>14.4879559361943</v>
      </c>
    </row>
    <row r="9222" customFormat="false" ht="15" hidden="false" customHeight="false" outlineLevel="0" collapsed="false">
      <c r="A9222" s="0" t="n">
        <v>9210</v>
      </c>
      <c r="B9222" s="7" t="n">
        <v>0.532235</v>
      </c>
      <c r="C9222" s="7" t="n">
        <v>0.114734</v>
      </c>
      <c r="D9222" s="16" t="n">
        <f aca="false">LOGINV(B9222,$B$7,$C$7)</f>
        <v>14.1666085998682</v>
      </c>
      <c r="E9222" s="16" t="n">
        <f aca="false">LOGINV(C9222,$B$8,$C$8)</f>
        <v>50.2752110709124</v>
      </c>
      <c r="F9222" s="16" t="n">
        <f aca="false">$B$5/100*E9222*2_Girdiler!$B$14*2_Girdiler!$B$15*2_Girdiler!$B$16</f>
        <v>1.26492431054416</v>
      </c>
      <c r="G9222" s="16" t="n">
        <f aca="false">MIN(MATCH(F9222,2_Girdiler!$B$20:$I$20,1),7)</f>
        <v>1</v>
      </c>
      <c r="H9222" s="16" t="n">
        <f aca="false">IF(F9222&gt;=40,2_Girdiler!$I$21+(F9222-40)*(2_Girdiler!$I$21-2_Girdiler!$H$21)/(2_Girdiler!$I$20-2_Girdiler!$H$20),INDEX(2_Girdiler!$B$21:$I$21,G9222)+(F9222-INDEX(2_Girdiler!$B$20:$I$20,G9222))*(INDEX(2_Girdiler!$B$21:$I$21,G9222+1)-INDEX(2_Girdiler!$B$21:$I$21,G9222))/(INDEX(2_Girdiler!$B$20:$I$20,G9222+1)-INDEX(2_Girdiler!$B$20:$I$20,G9222)))</f>
        <v>2.78283348319715</v>
      </c>
      <c r="I9222" s="16" t="n">
        <f aca="false">H9222/2_Girdiler!$B$17</f>
        <v>1.11491726089629</v>
      </c>
      <c r="J9222" s="16" t="n">
        <f aca="false">D9222+I9222</f>
        <v>15.2815258607645</v>
      </c>
    </row>
    <row r="9223" customFormat="false" ht="15" hidden="false" customHeight="false" outlineLevel="0" collapsed="false">
      <c r="A9223" s="0" t="n">
        <v>9211</v>
      </c>
      <c r="B9223" s="7" t="n">
        <v>0.300549</v>
      </c>
      <c r="C9223" s="7" t="n">
        <v>0.026426</v>
      </c>
      <c r="D9223" s="16" t="n">
        <f aca="false">LOGINV(B9223,$B$7,$C$7)</f>
        <v>10.1186364269593</v>
      </c>
      <c r="E9223" s="16" t="n">
        <f aca="false">LOGINV(C9223,$B$8,$C$8)</f>
        <v>31.2950005192488</v>
      </c>
      <c r="F9223" s="16" t="n">
        <f aca="false">$B$5/100*E9223*2_Girdiler!$B$14*2_Girdiler!$B$15*2_Girdiler!$B$16</f>
        <v>0.787382213064299</v>
      </c>
      <c r="G9223" s="16" t="n">
        <f aca="false">MIN(MATCH(F9223,2_Girdiler!$B$20:$I$20,1),7)</f>
        <v>1</v>
      </c>
      <c r="H9223" s="16" t="n">
        <f aca="false">IF(F9223&gt;=40,2_Girdiler!$I$21+(F9223-40)*(2_Girdiler!$I$21-2_Girdiler!$H$21)/(2_Girdiler!$I$20-2_Girdiler!$H$20),INDEX(2_Girdiler!$B$21:$I$21,G9223)+(F9223-INDEX(2_Girdiler!$B$20:$I$20,G9223))*(INDEX(2_Girdiler!$B$21:$I$21,G9223+1)-INDEX(2_Girdiler!$B$21:$I$21,G9223))/(INDEX(2_Girdiler!$B$20:$I$20,G9223+1)-INDEX(2_Girdiler!$B$20:$I$20,G9223)))</f>
        <v>1.73224086874146</v>
      </c>
      <c r="I9223" s="16" t="n">
        <f aca="false">H9223/2_Girdiler!$B$17</f>
        <v>0.694006758309879</v>
      </c>
      <c r="J9223" s="16" t="n">
        <f aca="false">D9223+I9223</f>
        <v>10.8126431852692</v>
      </c>
    </row>
    <row r="9224" customFormat="false" ht="15" hidden="false" customHeight="false" outlineLevel="0" collapsed="false">
      <c r="A9224" s="0" t="n">
        <v>9212</v>
      </c>
      <c r="B9224" s="7" t="n">
        <v>0.794057</v>
      </c>
      <c r="C9224" s="7" t="n">
        <v>0.942732</v>
      </c>
      <c r="D9224" s="16" t="n">
        <f aca="false">LOGINV(B9224,$B$7,$C$7)</f>
        <v>21.3957187919196</v>
      </c>
      <c r="E9224" s="16" t="n">
        <f aca="false">LOGINV(C9224,$B$8,$C$8)</f>
        <v>302.448575134189</v>
      </c>
      <c r="F9224" s="16" t="n">
        <f aca="false">$B$5/100*E9224*2_Girdiler!$B$14*2_Girdiler!$B$15*2_Girdiler!$B$16</f>
        <v>7.6096061503762</v>
      </c>
      <c r="G9224" s="16" t="n">
        <f aca="false">MIN(MATCH(F9224,2_Girdiler!$B$20:$I$20,1),7)</f>
        <v>2</v>
      </c>
      <c r="H9224" s="16" t="n">
        <f aca="false">IF(F9224&gt;=40,2_Girdiler!$I$21+(F9224-40)*(2_Girdiler!$I$21-2_Girdiler!$H$21)/(2_Girdiler!$I$20-2_Girdiler!$H$20),INDEX(2_Girdiler!$B$21:$I$21,G9224)+(F9224-INDEX(2_Girdiler!$B$20:$I$20,G9224))*(INDEX(2_Girdiler!$B$21:$I$21,G9224+1)-INDEX(2_Girdiler!$B$21:$I$21,G9224))/(INDEX(2_Girdiler!$B$20:$I$20,G9224+1)-INDEX(2_Girdiler!$B$20:$I$20,G9224)))</f>
        <v>15.1753698406019</v>
      </c>
      <c r="I9224" s="16" t="n">
        <f aca="false">H9224/2_Girdiler!$B$17</f>
        <v>6.07987573742064</v>
      </c>
      <c r="J9224" s="16" t="n">
        <f aca="false">D9224+I9224</f>
        <v>27.4755945293403</v>
      </c>
    </row>
    <row r="9225" customFormat="false" ht="15" hidden="false" customHeight="false" outlineLevel="0" collapsed="false">
      <c r="A9225" s="0" t="n">
        <v>9213</v>
      </c>
      <c r="B9225" s="7" t="n">
        <v>0.219421</v>
      </c>
      <c r="C9225" s="7" t="n">
        <v>0.317688</v>
      </c>
      <c r="D9225" s="16" t="n">
        <f aca="false">LOGINV(B9225,$B$7,$C$7)</f>
        <v>8.79592638023193</v>
      </c>
      <c r="E9225" s="16" t="n">
        <f aca="false">LOGINV(C9225,$B$8,$C$8)</f>
        <v>80.4109151676839</v>
      </c>
      <c r="F9225" s="16" t="n">
        <f aca="false">$B$5/100*E9225*2_Girdiler!$B$14*2_Girdiler!$B$15*2_Girdiler!$B$16</f>
        <v>2.02313862561893</v>
      </c>
      <c r="G9225" s="16" t="n">
        <f aca="false">MIN(MATCH(F9225,2_Girdiler!$B$20:$I$20,1),7)</f>
        <v>1</v>
      </c>
      <c r="H9225" s="16" t="n">
        <f aca="false">IF(F9225&gt;=40,2_Girdiler!$I$21+(F9225-40)*(2_Girdiler!$I$21-2_Girdiler!$H$21)/(2_Girdiler!$I$20-2_Girdiler!$H$20),INDEX(2_Girdiler!$B$21:$I$21,G9225)+(F9225-INDEX(2_Girdiler!$B$20:$I$20,G9225))*(INDEX(2_Girdiler!$B$21:$I$21,G9225+1)-INDEX(2_Girdiler!$B$21:$I$21,G9225))/(INDEX(2_Girdiler!$B$20:$I$20,G9225+1)-INDEX(2_Girdiler!$B$20:$I$20,G9225)))</f>
        <v>4.45090497636164</v>
      </c>
      <c r="I9225" s="16" t="n">
        <f aca="false">H9225/2_Girdiler!$B$17</f>
        <v>1.78321513476027</v>
      </c>
      <c r="J9225" s="16" t="n">
        <f aca="false">D9225+I9225</f>
        <v>10.5791415149922</v>
      </c>
    </row>
    <row r="9226" customFormat="false" ht="15" hidden="false" customHeight="false" outlineLevel="0" collapsed="false">
      <c r="A9226" s="0" t="n">
        <v>9214</v>
      </c>
      <c r="B9226" s="7" t="n">
        <v>0.034336</v>
      </c>
      <c r="C9226" s="7" t="n">
        <v>0.381279</v>
      </c>
      <c r="D9226" s="16" t="n">
        <f aca="false">LOGINV(B9226,$B$7,$C$7)</f>
        <v>4.90872080107987</v>
      </c>
      <c r="E9226" s="16" t="n">
        <f aca="false">LOGINV(C9226,$B$8,$C$8)</f>
        <v>89.8560045680677</v>
      </c>
      <c r="F9226" s="16" t="n">
        <f aca="false">$B$5/100*E9226*2_Girdiler!$B$14*2_Girdiler!$B$15*2_Girdiler!$B$16</f>
        <v>2.26077707493258</v>
      </c>
      <c r="G9226" s="16" t="n">
        <f aca="false">MIN(MATCH(F9226,2_Girdiler!$B$20:$I$20,1),7)</f>
        <v>1</v>
      </c>
      <c r="H9226" s="16" t="n">
        <f aca="false">IF(F9226&gt;=40,2_Girdiler!$I$21+(F9226-40)*(2_Girdiler!$I$21-2_Girdiler!$H$21)/(2_Girdiler!$I$20-2_Girdiler!$H$20),INDEX(2_Girdiler!$B$21:$I$21,G9226)+(F9226-INDEX(2_Girdiler!$B$20:$I$20,G9226))*(INDEX(2_Girdiler!$B$21:$I$21,G9226+1)-INDEX(2_Girdiler!$B$21:$I$21,G9226))/(INDEX(2_Girdiler!$B$20:$I$20,G9226+1)-INDEX(2_Girdiler!$B$20:$I$20,G9226)))</f>
        <v>4.97370956485168</v>
      </c>
      <c r="I9226" s="16" t="n">
        <f aca="false">H9226/2_Girdiler!$B$17</f>
        <v>1.99267210130276</v>
      </c>
      <c r="J9226" s="16" t="n">
        <f aca="false">D9226+I9226</f>
        <v>6.90139290238263</v>
      </c>
    </row>
    <row r="9227" customFormat="false" ht="15" hidden="false" customHeight="false" outlineLevel="0" collapsed="false">
      <c r="A9227" s="0" t="n">
        <v>9215</v>
      </c>
      <c r="B9227" s="7" t="n">
        <v>0.957508</v>
      </c>
      <c r="C9227" s="7" t="n">
        <v>0.30155</v>
      </c>
      <c r="D9227" s="16" t="n">
        <f aca="false">LOGINV(B9227,$B$7,$C$7)</f>
        <v>35.3714871919001</v>
      </c>
      <c r="E9227" s="16" t="n">
        <f aca="false">LOGINV(C9227,$B$8,$C$8)</f>
        <v>78.0697632531844</v>
      </c>
      <c r="F9227" s="16" t="n">
        <f aca="false">$B$5/100*E9227*2_Girdiler!$B$14*2_Girdiler!$B$15*2_Girdiler!$B$16</f>
        <v>1.96423524345012</v>
      </c>
      <c r="G9227" s="16" t="n">
        <f aca="false">MIN(MATCH(F9227,2_Girdiler!$B$20:$I$20,1),7)</f>
        <v>1</v>
      </c>
      <c r="H9227" s="16" t="n">
        <f aca="false">IF(F9227&gt;=40,2_Girdiler!$I$21+(F9227-40)*(2_Girdiler!$I$21-2_Girdiler!$H$21)/(2_Girdiler!$I$20-2_Girdiler!$H$20),INDEX(2_Girdiler!$B$21:$I$21,G9227)+(F9227-INDEX(2_Girdiler!$B$20:$I$20,G9227))*(INDEX(2_Girdiler!$B$21:$I$21,G9227+1)-INDEX(2_Girdiler!$B$21:$I$21,G9227))/(INDEX(2_Girdiler!$B$20:$I$20,G9227+1)-INDEX(2_Girdiler!$B$20:$I$20,G9227)))</f>
        <v>4.32131753559026</v>
      </c>
      <c r="I9227" s="16" t="n">
        <f aca="false">H9227/2_Girdiler!$B$17</f>
        <v>1.73129708957943</v>
      </c>
      <c r="J9227" s="16" t="n">
        <f aca="false">D9227+I9227</f>
        <v>37.1027842814795</v>
      </c>
    </row>
    <row r="9228" customFormat="false" ht="15" hidden="false" customHeight="false" outlineLevel="0" collapsed="false">
      <c r="A9228" s="0" t="n">
        <v>9216</v>
      </c>
      <c r="B9228" s="7" t="n">
        <v>0.622118</v>
      </c>
      <c r="C9228" s="7" t="n">
        <v>0.281462</v>
      </c>
      <c r="D9228" s="16" t="n">
        <f aca="false">LOGINV(B9228,$B$7,$C$7)</f>
        <v>16.1057806095809</v>
      </c>
      <c r="E9228" s="16" t="n">
        <f aca="false">LOGINV(C9228,$B$8,$C$8)</f>
        <v>75.1739574702176</v>
      </c>
      <c r="F9228" s="16" t="n">
        <f aca="false">$B$5/100*E9228*2_Girdiler!$B$14*2_Girdiler!$B$15*2_Girdiler!$B$16</f>
        <v>1.89137676995068</v>
      </c>
      <c r="G9228" s="16" t="n">
        <f aca="false">MIN(MATCH(F9228,2_Girdiler!$B$20:$I$20,1),7)</f>
        <v>1</v>
      </c>
      <c r="H9228" s="16" t="n">
        <f aca="false">IF(F9228&gt;=40,2_Girdiler!$I$21+(F9228-40)*(2_Girdiler!$I$21-2_Girdiler!$H$21)/(2_Girdiler!$I$20-2_Girdiler!$H$20),INDEX(2_Girdiler!$B$21:$I$21,G9228)+(F9228-INDEX(2_Girdiler!$B$20:$I$20,G9228))*(INDEX(2_Girdiler!$B$21:$I$21,G9228+1)-INDEX(2_Girdiler!$B$21:$I$21,G9228))/(INDEX(2_Girdiler!$B$20:$I$20,G9228+1)-INDEX(2_Girdiler!$B$20:$I$20,G9228)))</f>
        <v>4.16102889389149</v>
      </c>
      <c r="I9228" s="16" t="n">
        <f aca="false">H9228/2_Girdiler!$B$17</f>
        <v>1.66707888377063</v>
      </c>
      <c r="J9228" s="16" t="n">
        <f aca="false">D9228+I9228</f>
        <v>17.7728594933516</v>
      </c>
    </row>
    <row r="9229" customFormat="false" ht="15" hidden="false" customHeight="false" outlineLevel="0" collapsed="false">
      <c r="A9229" s="0" t="n">
        <v>9217</v>
      </c>
      <c r="B9229" s="7" t="n">
        <v>0.711355</v>
      </c>
      <c r="C9229" s="7" t="n">
        <v>0.829642</v>
      </c>
      <c r="D9229" s="16" t="n">
        <f aca="false">LOGINV(B9229,$B$7,$C$7)</f>
        <v>18.4758693137762</v>
      </c>
      <c r="E9229" s="16" t="n">
        <f aca="false">LOGINV(C9229,$B$8,$C$8)</f>
        <v>201.992416217437</v>
      </c>
      <c r="F9229" s="16" t="n">
        <f aca="false">$B$5/100*E9229*2_Girdiler!$B$14*2_Girdiler!$B$15*2_Girdiler!$B$16</f>
        <v>5.08212919203071</v>
      </c>
      <c r="G9229" s="16" t="n">
        <f aca="false">MIN(MATCH(F9229,2_Girdiler!$B$20:$I$20,1),7)</f>
        <v>2</v>
      </c>
      <c r="H9229" s="16" t="n">
        <f aca="false">IF(F9229&gt;=40,2_Girdiler!$I$21+(F9229-40)*(2_Girdiler!$I$21-2_Girdiler!$H$21)/(2_Girdiler!$I$20-2_Girdiler!$H$20),INDEX(2_Girdiler!$B$21:$I$21,G9229)+(F9229-INDEX(2_Girdiler!$B$20:$I$20,G9229))*(INDEX(2_Girdiler!$B$21:$I$21,G9229+1)-INDEX(2_Girdiler!$B$21:$I$21,G9229))/(INDEX(2_Girdiler!$B$20:$I$20,G9229+1)-INDEX(2_Girdiler!$B$20:$I$20,G9229)))</f>
        <v>11.1314067072491</v>
      </c>
      <c r="I9229" s="16" t="n">
        <f aca="false">H9229/2_Girdiler!$B$17</f>
        <v>4.45969820001969</v>
      </c>
      <c r="J9229" s="16" t="n">
        <f aca="false">D9229+I9229</f>
        <v>22.9355675137959</v>
      </c>
    </row>
    <row r="9230" customFormat="false" ht="15" hidden="false" customHeight="false" outlineLevel="0" collapsed="false">
      <c r="A9230" s="0" t="n">
        <v>9218</v>
      </c>
      <c r="B9230" s="7" t="n">
        <v>0.724353</v>
      </c>
      <c r="C9230" s="7" t="n">
        <v>0.388009</v>
      </c>
      <c r="D9230" s="16" t="n">
        <f aca="false">LOGINV(B9230,$B$7,$C$7)</f>
        <v>18.8763780896107</v>
      </c>
      <c r="E9230" s="16" t="n">
        <f aca="false">LOGINV(C9230,$B$8,$C$8)</f>
        <v>90.8833268002824</v>
      </c>
      <c r="F9230" s="16" t="n">
        <f aca="false">$B$5/100*E9230*2_Girdiler!$B$14*2_Girdiler!$B$15*2_Girdiler!$B$16</f>
        <v>2.2866245022951</v>
      </c>
      <c r="G9230" s="16" t="n">
        <f aca="false">MIN(MATCH(F9230,2_Girdiler!$B$20:$I$20,1),7)</f>
        <v>1</v>
      </c>
      <c r="H9230" s="16" t="n">
        <f aca="false">IF(F9230&gt;=40,2_Girdiler!$I$21+(F9230-40)*(2_Girdiler!$I$21-2_Girdiler!$H$21)/(2_Girdiler!$I$20-2_Girdiler!$H$20),INDEX(2_Girdiler!$B$21:$I$21,G9230)+(F9230-INDEX(2_Girdiler!$B$20:$I$20,G9230))*(INDEX(2_Girdiler!$B$21:$I$21,G9230+1)-INDEX(2_Girdiler!$B$21:$I$21,G9230))/(INDEX(2_Girdiler!$B$20:$I$20,G9230+1)-INDEX(2_Girdiler!$B$20:$I$20,G9230)))</f>
        <v>5.03057390504923</v>
      </c>
      <c r="I9230" s="16" t="n">
        <f aca="false">H9230/2_Girdiler!$B$17</f>
        <v>2.0154542888819</v>
      </c>
      <c r="J9230" s="16" t="n">
        <f aca="false">D9230+I9230</f>
        <v>20.8918323784926</v>
      </c>
    </row>
    <row r="9231" customFormat="false" ht="15" hidden="false" customHeight="false" outlineLevel="0" collapsed="false">
      <c r="A9231" s="0" t="n">
        <v>9219</v>
      </c>
      <c r="B9231" s="7" t="n">
        <v>0.744014</v>
      </c>
      <c r="C9231" s="7" t="n">
        <v>0.479874</v>
      </c>
      <c r="D9231" s="16" t="n">
        <f aca="false">LOGINV(B9231,$B$7,$C$7)</f>
        <v>19.5177889473977</v>
      </c>
      <c r="E9231" s="16" t="n">
        <f aca="false">LOGINV(C9231,$B$8,$C$8)</f>
        <v>105.704854390982</v>
      </c>
      <c r="F9231" s="16" t="n">
        <f aca="false">$B$5/100*E9231*2_Girdiler!$B$14*2_Girdiler!$B$15*2_Girdiler!$B$16</f>
        <v>2.65953413647711</v>
      </c>
      <c r="G9231" s="16" t="n">
        <f aca="false">MIN(MATCH(F9231,2_Girdiler!$B$20:$I$20,1),7)</f>
        <v>1</v>
      </c>
      <c r="H9231" s="16" t="n">
        <f aca="false">IF(F9231&gt;=40,2_Girdiler!$I$21+(F9231-40)*(2_Girdiler!$I$21-2_Girdiler!$H$21)/(2_Girdiler!$I$20-2_Girdiler!$H$20),INDEX(2_Girdiler!$B$21:$I$21,G9231)+(F9231-INDEX(2_Girdiler!$B$20:$I$20,G9231))*(INDEX(2_Girdiler!$B$21:$I$21,G9231+1)-INDEX(2_Girdiler!$B$21:$I$21,G9231))/(INDEX(2_Girdiler!$B$20:$I$20,G9231+1)-INDEX(2_Girdiler!$B$20:$I$20,G9231)))</f>
        <v>5.85097510024963</v>
      </c>
      <c r="I9231" s="16" t="n">
        <f aca="false">H9231/2_Girdiler!$B$17</f>
        <v>2.34414066516412</v>
      </c>
      <c r="J9231" s="16" t="n">
        <f aca="false">D9231+I9231</f>
        <v>21.8619296125619</v>
      </c>
    </row>
    <row r="9232" customFormat="false" ht="15" hidden="false" customHeight="false" outlineLevel="0" collapsed="false">
      <c r="A9232" s="0" t="n">
        <v>9220</v>
      </c>
      <c r="B9232" s="7" t="n">
        <v>0.853283</v>
      </c>
      <c r="C9232" s="7" t="n">
        <v>0.348497</v>
      </c>
      <c r="D9232" s="16" t="n">
        <f aca="false">LOGINV(B9232,$B$7,$C$7)</f>
        <v>24.3228091651321</v>
      </c>
      <c r="E9232" s="16" t="n">
        <f aca="false">LOGINV(C9232,$B$8,$C$8)</f>
        <v>84.9347549102639</v>
      </c>
      <c r="F9232" s="16" t="n">
        <f aca="false">$B$5/100*E9232*2_Girdiler!$B$14*2_Girdiler!$B$15*2_Girdiler!$B$16</f>
        <v>2.13695843354224</v>
      </c>
      <c r="G9232" s="16" t="n">
        <f aca="false">MIN(MATCH(F9232,2_Girdiler!$B$20:$I$20,1),7)</f>
        <v>1</v>
      </c>
      <c r="H9232" s="16" t="n">
        <f aca="false">IF(F9232&gt;=40,2_Girdiler!$I$21+(F9232-40)*(2_Girdiler!$I$21-2_Girdiler!$H$21)/(2_Girdiler!$I$20-2_Girdiler!$H$20),INDEX(2_Girdiler!$B$21:$I$21,G9232)+(F9232-INDEX(2_Girdiler!$B$20:$I$20,G9232))*(INDEX(2_Girdiler!$B$21:$I$21,G9232+1)-INDEX(2_Girdiler!$B$21:$I$21,G9232))/(INDEX(2_Girdiler!$B$20:$I$20,G9232+1)-INDEX(2_Girdiler!$B$20:$I$20,G9232)))</f>
        <v>4.70130855379292</v>
      </c>
      <c r="I9232" s="16" t="n">
        <f aca="false">H9232/2_Girdiler!$B$17</f>
        <v>1.88353708084652</v>
      </c>
      <c r="J9232" s="16" t="n">
        <f aca="false">D9232+I9232</f>
        <v>26.2063462459787</v>
      </c>
    </row>
    <row r="9233" customFormat="false" ht="15" hidden="false" customHeight="false" outlineLevel="0" collapsed="false">
      <c r="A9233" s="0" t="n">
        <v>9221</v>
      </c>
      <c r="B9233" s="7" t="n">
        <v>0.825428</v>
      </c>
      <c r="C9233" s="7" t="n">
        <v>0.666471</v>
      </c>
      <c r="D9233" s="16" t="n">
        <f aca="false">LOGINV(B9233,$B$7,$C$7)</f>
        <v>22.8206602113202</v>
      </c>
      <c r="E9233" s="16" t="n">
        <f aca="false">LOGINV(C9233,$B$8,$C$8)</f>
        <v>144.158908428079</v>
      </c>
      <c r="F9233" s="16" t="n">
        <f aca="false">$B$5/100*E9233*2_Girdiler!$B$14*2_Girdiler!$B$15*2_Girdiler!$B$16</f>
        <v>3.62703813605047</v>
      </c>
      <c r="G9233" s="16" t="n">
        <f aca="false">MIN(MATCH(F9233,2_Girdiler!$B$20:$I$20,1),7)</f>
        <v>1</v>
      </c>
      <c r="H9233" s="16" t="n">
        <f aca="false">IF(F9233&gt;=40,2_Girdiler!$I$21+(F9233-40)*(2_Girdiler!$I$21-2_Girdiler!$H$21)/(2_Girdiler!$I$20-2_Girdiler!$H$20),INDEX(2_Girdiler!$B$21:$I$21,G9233)+(F9233-INDEX(2_Girdiler!$B$20:$I$20,G9233))*(INDEX(2_Girdiler!$B$21:$I$21,G9233+1)-INDEX(2_Girdiler!$B$21:$I$21,G9233))/(INDEX(2_Girdiler!$B$20:$I$20,G9233+1)-INDEX(2_Girdiler!$B$20:$I$20,G9233)))</f>
        <v>7.97948389931103</v>
      </c>
      <c r="I9233" s="16" t="n">
        <f aca="false">H9233/2_Girdiler!$B$17</f>
        <v>3.19690861350602</v>
      </c>
      <c r="J9233" s="16" t="n">
        <f aca="false">D9233+I9233</f>
        <v>26.0175688248262</v>
      </c>
    </row>
    <row r="9234" customFormat="false" ht="15" hidden="false" customHeight="false" outlineLevel="0" collapsed="false">
      <c r="A9234" s="0" t="n">
        <v>9222</v>
      </c>
      <c r="B9234" s="7" t="n">
        <v>0.091283</v>
      </c>
      <c r="C9234" s="7" t="n">
        <v>0.225141</v>
      </c>
      <c r="D9234" s="16" t="n">
        <f aca="false">LOGINV(B9234,$B$7,$C$7)</f>
        <v>6.4420311043549</v>
      </c>
      <c r="E9234" s="16" t="n">
        <f aca="false">LOGINV(C9234,$B$8,$C$8)</f>
        <v>67.0817562431066</v>
      </c>
      <c r="F9234" s="16" t="n">
        <f aca="false">$B$5/100*E9234*2_Girdiler!$B$14*2_Girdiler!$B$15*2_Girdiler!$B$16</f>
        <v>1.68777698707656</v>
      </c>
      <c r="G9234" s="16" t="n">
        <f aca="false">MIN(MATCH(F9234,2_Girdiler!$B$20:$I$20,1),7)</f>
        <v>1</v>
      </c>
      <c r="H9234" s="16" t="n">
        <f aca="false">IF(F9234&gt;=40,2_Girdiler!$I$21+(F9234-40)*(2_Girdiler!$I$21-2_Girdiler!$H$21)/(2_Girdiler!$I$20-2_Girdiler!$H$20),INDEX(2_Girdiler!$B$21:$I$21,G9234)+(F9234-INDEX(2_Girdiler!$B$20:$I$20,G9234))*(INDEX(2_Girdiler!$B$21:$I$21,G9234+1)-INDEX(2_Girdiler!$B$21:$I$21,G9234))/(INDEX(2_Girdiler!$B$20:$I$20,G9234+1)-INDEX(2_Girdiler!$B$20:$I$20,G9234)))</f>
        <v>3.71310937156844</v>
      </c>
      <c r="I9234" s="16" t="n">
        <f aca="false">H9234/2_Girdiler!$B$17</f>
        <v>1.48762394694248</v>
      </c>
      <c r="J9234" s="16" t="n">
        <f aca="false">D9234+I9234</f>
        <v>7.92965505129738</v>
      </c>
    </row>
    <row r="9235" customFormat="false" ht="15" hidden="false" customHeight="false" outlineLevel="0" collapsed="false">
      <c r="A9235" s="0" t="n">
        <v>9223</v>
      </c>
      <c r="B9235" s="7" t="n">
        <v>0.636112</v>
      </c>
      <c r="C9235" s="7" t="n">
        <v>0.398959</v>
      </c>
      <c r="D9235" s="16" t="n">
        <f aca="false">LOGINV(B9235,$B$7,$C$7)</f>
        <v>16.4417336637195</v>
      </c>
      <c r="E9235" s="16" t="n">
        <f aca="false">LOGINV(C9235,$B$8,$C$8)</f>
        <v>92.5689376110254</v>
      </c>
      <c r="F9235" s="16" t="n">
        <f aca="false">$B$5/100*E9235*2_Girdiler!$B$14*2_Girdiler!$B$15*2_Girdiler!$B$16</f>
        <v>2.3290344702934</v>
      </c>
      <c r="G9235" s="16" t="n">
        <f aca="false">MIN(MATCH(F9235,2_Girdiler!$B$20:$I$20,1),7)</f>
        <v>1</v>
      </c>
      <c r="H9235" s="16" t="n">
        <f aca="false">IF(F9235&gt;=40,2_Girdiler!$I$21+(F9235-40)*(2_Girdiler!$I$21-2_Girdiler!$H$21)/(2_Girdiler!$I$20-2_Girdiler!$H$20),INDEX(2_Girdiler!$B$21:$I$21,G9235)+(F9235-INDEX(2_Girdiler!$B$20:$I$20,G9235))*(INDEX(2_Girdiler!$B$21:$I$21,G9235+1)-INDEX(2_Girdiler!$B$21:$I$21,G9235))/(INDEX(2_Girdiler!$B$20:$I$20,G9235+1)-INDEX(2_Girdiler!$B$20:$I$20,G9235)))</f>
        <v>5.12387583464548</v>
      </c>
      <c r="I9235" s="16" t="n">
        <f aca="false">H9235/2_Girdiler!$B$17</f>
        <v>2.05283486964963</v>
      </c>
      <c r="J9235" s="16" t="n">
        <f aca="false">D9235+I9235</f>
        <v>18.4945685333692</v>
      </c>
    </row>
    <row r="9236" customFormat="false" ht="15" hidden="false" customHeight="false" outlineLevel="0" collapsed="false">
      <c r="A9236" s="0" t="n">
        <v>9224</v>
      </c>
      <c r="B9236" s="7" t="n">
        <v>0.773227</v>
      </c>
      <c r="C9236" s="7" t="n">
        <v>0.218114</v>
      </c>
      <c r="D9236" s="16" t="n">
        <f aca="false">LOGINV(B9236,$B$7,$C$7)</f>
        <v>20.5647913906553</v>
      </c>
      <c r="E9236" s="16" t="n">
        <f aca="false">LOGINV(C9236,$B$8,$C$8)</f>
        <v>66.0661573295653</v>
      </c>
      <c r="F9236" s="16" t="n">
        <f aca="false">$B$5/100*E9236*2_Girdiler!$B$14*2_Girdiler!$B$15*2_Girdiler!$B$16</f>
        <v>1.66222451841186</v>
      </c>
      <c r="G9236" s="16" t="n">
        <f aca="false">MIN(MATCH(F9236,2_Girdiler!$B$20:$I$20,1),7)</f>
        <v>1</v>
      </c>
      <c r="H9236" s="16" t="n">
        <f aca="false">IF(F9236&gt;=40,2_Girdiler!$I$21+(F9236-40)*(2_Girdiler!$I$21-2_Girdiler!$H$21)/(2_Girdiler!$I$20-2_Girdiler!$H$20),INDEX(2_Girdiler!$B$21:$I$21,G9236)+(F9236-INDEX(2_Girdiler!$B$20:$I$20,G9236))*(INDEX(2_Girdiler!$B$21:$I$21,G9236+1)-INDEX(2_Girdiler!$B$21:$I$21,G9236))/(INDEX(2_Girdiler!$B$20:$I$20,G9236+1)-INDEX(2_Girdiler!$B$20:$I$20,G9236)))</f>
        <v>3.6568939405061</v>
      </c>
      <c r="I9236" s="16" t="n">
        <f aca="false">H9236/2_Girdiler!$B$17</f>
        <v>1.46510173898482</v>
      </c>
      <c r="J9236" s="16" t="n">
        <f aca="false">D9236+I9236</f>
        <v>22.0298931296401</v>
      </c>
    </row>
    <row r="9237" customFormat="false" ht="15" hidden="false" customHeight="false" outlineLevel="0" collapsed="false">
      <c r="A9237" s="0" t="n">
        <v>9225</v>
      </c>
      <c r="B9237" s="7" t="n">
        <v>0.768737</v>
      </c>
      <c r="C9237" s="7" t="n">
        <v>0.240668</v>
      </c>
      <c r="D9237" s="16" t="n">
        <f aca="false">LOGINV(B9237,$B$7,$C$7)</f>
        <v>20.3955822587585</v>
      </c>
      <c r="E9237" s="16" t="n">
        <f aca="false">LOGINV(C9237,$B$8,$C$8)</f>
        <v>69.317457306227</v>
      </c>
      <c r="F9237" s="16" t="n">
        <f aca="false">$B$5/100*E9237*2_Girdiler!$B$14*2_Girdiler!$B$15*2_Girdiler!$B$16</f>
        <v>1.74402722582467</v>
      </c>
      <c r="G9237" s="16" t="n">
        <f aca="false">MIN(MATCH(F9237,2_Girdiler!$B$20:$I$20,1),7)</f>
        <v>1</v>
      </c>
      <c r="H9237" s="16" t="n">
        <f aca="false">IF(F9237&gt;=40,2_Girdiler!$I$21+(F9237-40)*(2_Girdiler!$I$21-2_Girdiler!$H$21)/(2_Girdiler!$I$20-2_Girdiler!$H$20),INDEX(2_Girdiler!$B$21:$I$21,G9237)+(F9237-INDEX(2_Girdiler!$B$20:$I$20,G9237))*(INDEX(2_Girdiler!$B$21:$I$21,G9237+1)-INDEX(2_Girdiler!$B$21:$I$21,G9237))/(INDEX(2_Girdiler!$B$20:$I$20,G9237+1)-INDEX(2_Girdiler!$B$20:$I$20,G9237)))</f>
        <v>3.83685989681428</v>
      </c>
      <c r="I9237" s="16" t="n">
        <f aca="false">H9237/2_Girdiler!$B$17</f>
        <v>1.53720348430059</v>
      </c>
      <c r="J9237" s="16" t="n">
        <f aca="false">D9237+I9237</f>
        <v>21.9327857430591</v>
      </c>
    </row>
    <row r="9238" customFormat="false" ht="15" hidden="false" customHeight="false" outlineLevel="0" collapsed="false">
      <c r="A9238" s="0" t="n">
        <v>9226</v>
      </c>
      <c r="B9238" s="7" t="n">
        <v>0.390027</v>
      </c>
      <c r="C9238" s="7" t="n">
        <v>0.613988</v>
      </c>
      <c r="D9238" s="16" t="n">
        <f aca="false">LOGINV(B9238,$B$7,$C$7)</f>
        <v>11.5900479525994</v>
      </c>
      <c r="E9238" s="16" t="n">
        <f aca="false">LOGINV(C9238,$B$8,$C$8)</f>
        <v>131.663415780047</v>
      </c>
      <c r="F9238" s="16" t="n">
        <f aca="false">$B$5/100*E9238*2_Girdiler!$B$14*2_Girdiler!$B$15*2_Girdiler!$B$16</f>
        <v>3.31265154102599</v>
      </c>
      <c r="G9238" s="16" t="n">
        <f aca="false">MIN(MATCH(F9238,2_Girdiler!$B$20:$I$20,1),7)</f>
        <v>1</v>
      </c>
      <c r="H9238" s="16" t="n">
        <f aca="false">IF(F9238&gt;=40,2_Girdiler!$I$21+(F9238-40)*(2_Girdiler!$I$21-2_Girdiler!$H$21)/(2_Girdiler!$I$20-2_Girdiler!$H$20),INDEX(2_Girdiler!$B$21:$I$21,G9238)+(F9238-INDEX(2_Girdiler!$B$20:$I$20,G9238))*(INDEX(2_Girdiler!$B$21:$I$21,G9238+1)-INDEX(2_Girdiler!$B$21:$I$21,G9238))/(INDEX(2_Girdiler!$B$20:$I$20,G9238+1)-INDEX(2_Girdiler!$B$20:$I$20,G9238)))</f>
        <v>7.28783339025717</v>
      </c>
      <c r="I9238" s="16" t="n">
        <f aca="false">H9238/2_Girdiler!$B$17</f>
        <v>2.91980504417355</v>
      </c>
      <c r="J9238" s="16" t="n">
        <f aca="false">D9238+I9238</f>
        <v>14.509852996773</v>
      </c>
    </row>
    <row r="9239" customFormat="false" ht="15" hidden="false" customHeight="false" outlineLevel="0" collapsed="false">
      <c r="A9239" s="0" t="n">
        <v>9227</v>
      </c>
      <c r="B9239" s="7" t="n">
        <v>0.677115</v>
      </c>
      <c r="C9239" s="7" t="n">
        <v>0.947607</v>
      </c>
      <c r="D9239" s="16" t="n">
        <f aca="false">LOGINV(B9239,$B$7,$C$7)</f>
        <v>17.4966063786117</v>
      </c>
      <c r="E9239" s="16" t="n">
        <f aca="false">LOGINV(C9239,$B$8,$C$8)</f>
        <v>311.152255677255</v>
      </c>
      <c r="F9239" s="16" t="n">
        <f aca="false">$B$5/100*E9239*2_Girdiler!$B$14*2_Girdiler!$B$15*2_Girdiler!$B$16</f>
        <v>7.82859075283973</v>
      </c>
      <c r="G9239" s="16" t="n">
        <f aca="false">MIN(MATCH(F9239,2_Girdiler!$B$20:$I$20,1),7)</f>
        <v>2</v>
      </c>
      <c r="H9239" s="16" t="n">
        <f aca="false">IF(F9239&gt;=40,2_Girdiler!$I$21+(F9239-40)*(2_Girdiler!$I$21-2_Girdiler!$H$21)/(2_Girdiler!$I$20-2_Girdiler!$H$20),INDEX(2_Girdiler!$B$21:$I$21,G9239)+(F9239-INDEX(2_Girdiler!$B$20:$I$20,G9239))*(INDEX(2_Girdiler!$B$21:$I$21,G9239+1)-INDEX(2_Girdiler!$B$21:$I$21,G9239))/(INDEX(2_Girdiler!$B$20:$I$20,G9239+1)-INDEX(2_Girdiler!$B$20:$I$20,G9239)))</f>
        <v>15.5257452045436</v>
      </c>
      <c r="I9239" s="16" t="n">
        <f aca="false">H9239/2_Girdiler!$B$17</f>
        <v>6.22025048258957</v>
      </c>
      <c r="J9239" s="16" t="n">
        <f aca="false">D9239+I9239</f>
        <v>23.7168568612013</v>
      </c>
    </row>
    <row r="9240" customFormat="false" ht="15" hidden="false" customHeight="false" outlineLevel="0" collapsed="false">
      <c r="A9240" s="0" t="n">
        <v>9228</v>
      </c>
      <c r="B9240" s="7" t="n">
        <v>0.794839</v>
      </c>
      <c r="C9240" s="7" t="n">
        <v>0.353866</v>
      </c>
      <c r="D9240" s="16" t="n">
        <f aca="false">LOGINV(B9240,$B$7,$C$7)</f>
        <v>21.4285154366157</v>
      </c>
      <c r="E9240" s="16" t="n">
        <f aca="false">LOGINV(C9240,$B$8,$C$8)</f>
        <v>85.7322165442836</v>
      </c>
      <c r="F9240" s="16" t="n">
        <f aca="false">$B$5/100*E9240*2_Girdiler!$B$14*2_Girdiler!$B$15*2_Girdiler!$B$16</f>
        <v>2.15702256825418</v>
      </c>
      <c r="G9240" s="16" t="n">
        <f aca="false">MIN(MATCH(F9240,2_Girdiler!$B$20:$I$20,1),7)</f>
        <v>1</v>
      </c>
      <c r="H9240" s="16" t="n">
        <f aca="false">IF(F9240&gt;=40,2_Girdiler!$I$21+(F9240-40)*(2_Girdiler!$I$21-2_Girdiler!$H$21)/(2_Girdiler!$I$20-2_Girdiler!$H$20),INDEX(2_Girdiler!$B$21:$I$21,G9240)+(F9240-INDEX(2_Girdiler!$B$20:$I$20,G9240))*(INDEX(2_Girdiler!$B$21:$I$21,G9240+1)-INDEX(2_Girdiler!$B$21:$I$21,G9240))/(INDEX(2_Girdiler!$B$20:$I$20,G9240+1)-INDEX(2_Girdiler!$B$20:$I$20,G9240)))</f>
        <v>4.74544965015919</v>
      </c>
      <c r="I9240" s="16" t="n">
        <f aca="false">H9240/2_Girdiler!$B$17</f>
        <v>1.90122181496762</v>
      </c>
      <c r="J9240" s="16" t="n">
        <f aca="false">D9240+I9240</f>
        <v>23.3297372515833</v>
      </c>
    </row>
    <row r="9241" customFormat="false" ht="15" hidden="false" customHeight="false" outlineLevel="0" collapsed="false">
      <c r="A9241" s="0" t="n">
        <v>9229</v>
      </c>
      <c r="B9241" s="7" t="n">
        <v>0.811247</v>
      </c>
      <c r="C9241" s="7" t="n">
        <v>0.151797</v>
      </c>
      <c r="D9241" s="16" t="n">
        <f aca="false">LOGINV(B9241,$B$7,$C$7)</f>
        <v>22.1470874275253</v>
      </c>
      <c r="E9241" s="16" t="n">
        <f aca="false">LOGINV(C9241,$B$8,$C$8)</f>
        <v>56.2140444632879</v>
      </c>
      <c r="F9241" s="16" t="n">
        <f aca="false">$B$5/100*E9241*2_Girdiler!$B$14*2_Girdiler!$B$15*2_Girdiler!$B$16</f>
        <v>1.41434535869632</v>
      </c>
      <c r="G9241" s="16" t="n">
        <f aca="false">MIN(MATCH(F9241,2_Girdiler!$B$20:$I$20,1),7)</f>
        <v>1</v>
      </c>
      <c r="H9241" s="16" t="n">
        <f aca="false">IF(F9241&gt;=40,2_Girdiler!$I$21+(F9241-40)*(2_Girdiler!$I$21-2_Girdiler!$H$21)/(2_Girdiler!$I$20-2_Girdiler!$H$20),INDEX(2_Girdiler!$B$21:$I$21,G9241)+(F9241-INDEX(2_Girdiler!$B$20:$I$20,G9241))*(INDEX(2_Girdiler!$B$21:$I$21,G9241+1)-INDEX(2_Girdiler!$B$21:$I$21,G9241))/(INDEX(2_Girdiler!$B$20:$I$20,G9241+1)-INDEX(2_Girdiler!$B$20:$I$20,G9241)))</f>
        <v>3.11155978913191</v>
      </c>
      <c r="I9241" s="16" t="n">
        <f aca="false">H9241/2_Girdiler!$B$17</f>
        <v>1.24661850526118</v>
      </c>
      <c r="J9241" s="16" t="n">
        <f aca="false">D9241+I9241</f>
        <v>23.3937059327865</v>
      </c>
    </row>
    <row r="9242" customFormat="false" ht="15" hidden="false" customHeight="false" outlineLevel="0" collapsed="false">
      <c r="A9242" s="0" t="n">
        <v>9230</v>
      </c>
      <c r="B9242" s="7" t="n">
        <v>0.911486</v>
      </c>
      <c r="C9242" s="7" t="n">
        <v>0.344328</v>
      </c>
      <c r="D9242" s="16" t="n">
        <f aca="false">LOGINV(B9242,$B$7,$C$7)</f>
        <v>28.7394032941561</v>
      </c>
      <c r="E9242" s="16" t="n">
        <f aca="false">LOGINV(C9242,$B$8,$C$8)</f>
        <v>84.3175798057363</v>
      </c>
      <c r="F9242" s="16" t="n">
        <f aca="false">$B$5/100*E9242*2_Girdiler!$B$14*2_Girdiler!$B$15*2_Girdiler!$B$16</f>
        <v>2.12143030791233</v>
      </c>
      <c r="G9242" s="16" t="n">
        <f aca="false">MIN(MATCH(F9242,2_Girdiler!$B$20:$I$20,1),7)</f>
        <v>1</v>
      </c>
      <c r="H9242" s="16" t="n">
        <f aca="false">IF(F9242&gt;=40,2_Girdiler!$I$21+(F9242-40)*(2_Girdiler!$I$21-2_Girdiler!$H$21)/(2_Girdiler!$I$20-2_Girdiler!$H$20),INDEX(2_Girdiler!$B$21:$I$21,G9242)+(F9242-INDEX(2_Girdiler!$B$20:$I$20,G9242))*(INDEX(2_Girdiler!$B$21:$I$21,G9242+1)-INDEX(2_Girdiler!$B$21:$I$21,G9242))/(INDEX(2_Girdiler!$B$20:$I$20,G9242+1)-INDEX(2_Girdiler!$B$20:$I$20,G9242)))</f>
        <v>4.66714667740712</v>
      </c>
      <c r="I9242" s="16" t="n">
        <f aca="false">H9242/2_Girdiler!$B$17</f>
        <v>1.86985043165349</v>
      </c>
      <c r="J9242" s="16" t="n">
        <f aca="false">D9242+I9242</f>
        <v>30.6092537258096</v>
      </c>
    </row>
    <row r="9243" customFormat="false" ht="15" hidden="false" customHeight="false" outlineLevel="0" collapsed="false">
      <c r="A9243" s="0" t="n">
        <v>9231</v>
      </c>
      <c r="B9243" s="7" t="n">
        <v>0.508475</v>
      </c>
      <c r="C9243" s="7" t="n">
        <v>0.932101</v>
      </c>
      <c r="D9243" s="16" t="n">
        <f aca="false">LOGINV(B9243,$B$7,$C$7)</f>
        <v>13.7033744815096</v>
      </c>
      <c r="E9243" s="16" t="n">
        <f aca="false">LOGINV(C9243,$B$8,$C$8)</f>
        <v>286.022854627986</v>
      </c>
      <c r="F9243" s="16" t="n">
        <f aca="false">$B$5/100*E9243*2_Girdiler!$B$14*2_Girdiler!$B$15*2_Girdiler!$B$16</f>
        <v>7.19633502244012</v>
      </c>
      <c r="G9243" s="16" t="n">
        <f aca="false">MIN(MATCH(F9243,2_Girdiler!$B$20:$I$20,1),7)</f>
        <v>2</v>
      </c>
      <c r="H9243" s="16" t="n">
        <f aca="false">IF(F9243&gt;=40,2_Girdiler!$I$21+(F9243-40)*(2_Girdiler!$I$21-2_Girdiler!$H$21)/(2_Girdiler!$I$20-2_Girdiler!$H$20),INDEX(2_Girdiler!$B$21:$I$21,G9243)+(F9243-INDEX(2_Girdiler!$B$20:$I$20,G9243))*(INDEX(2_Girdiler!$B$21:$I$21,G9243+1)-INDEX(2_Girdiler!$B$21:$I$21,G9243))/(INDEX(2_Girdiler!$B$20:$I$20,G9243+1)-INDEX(2_Girdiler!$B$20:$I$20,G9243)))</f>
        <v>14.5141360359042</v>
      </c>
      <c r="I9243" s="16" t="n">
        <f aca="false">H9243/2_Girdiler!$B$17</f>
        <v>5.81495834771803</v>
      </c>
      <c r="J9243" s="16" t="n">
        <f aca="false">D9243+I9243</f>
        <v>19.5183328292276</v>
      </c>
    </row>
    <row r="9244" customFormat="false" ht="15" hidden="false" customHeight="false" outlineLevel="0" collapsed="false">
      <c r="A9244" s="0" t="n">
        <v>9232</v>
      </c>
      <c r="B9244" s="7" t="n">
        <v>0.623274</v>
      </c>
      <c r="C9244" s="7" t="n">
        <v>0.781005</v>
      </c>
      <c r="D9244" s="16" t="n">
        <f aca="false">LOGINV(B9244,$B$7,$C$7)</f>
        <v>16.1331194584224</v>
      </c>
      <c r="E9244" s="16" t="n">
        <f aca="false">LOGINV(C9244,$B$8,$C$8)</f>
        <v>180.165095245</v>
      </c>
      <c r="F9244" s="16" t="n">
        <f aca="false">$B$5/100*E9244*2_Girdiler!$B$14*2_Girdiler!$B$15*2_Girdiler!$B$16</f>
        <v>4.5329537963642</v>
      </c>
      <c r="G9244" s="16" t="n">
        <f aca="false">MIN(MATCH(F9244,2_Girdiler!$B$20:$I$20,1),7)</f>
        <v>1</v>
      </c>
      <c r="H9244" s="16" t="n">
        <f aca="false">IF(F9244&gt;=40,2_Girdiler!$I$21+(F9244-40)*(2_Girdiler!$I$21-2_Girdiler!$H$21)/(2_Girdiler!$I$20-2_Girdiler!$H$20),INDEX(2_Girdiler!$B$21:$I$21,G9244)+(F9244-INDEX(2_Girdiler!$B$20:$I$20,G9244))*(INDEX(2_Girdiler!$B$21:$I$21,G9244+1)-INDEX(2_Girdiler!$B$21:$I$21,G9244))/(INDEX(2_Girdiler!$B$20:$I$20,G9244+1)-INDEX(2_Girdiler!$B$20:$I$20,G9244)))</f>
        <v>9.97249835200125</v>
      </c>
      <c r="I9244" s="16" t="n">
        <f aca="false">H9244/2_Girdiler!$B$17</f>
        <v>3.99539196794922</v>
      </c>
      <c r="J9244" s="16" t="n">
        <f aca="false">D9244+I9244</f>
        <v>20.1285114263716</v>
      </c>
    </row>
    <row r="9245" customFormat="false" ht="15" hidden="false" customHeight="false" outlineLevel="0" collapsed="false">
      <c r="A9245" s="0" t="n">
        <v>9233</v>
      </c>
      <c r="B9245" s="7" t="n">
        <v>0.657385</v>
      </c>
      <c r="C9245" s="7" t="n">
        <v>0.162604</v>
      </c>
      <c r="D9245" s="16" t="n">
        <f aca="false">LOGINV(B9245,$B$7,$C$7)</f>
        <v>16.9748816572815</v>
      </c>
      <c r="E9245" s="16" t="n">
        <f aca="false">LOGINV(C9245,$B$8,$C$8)</f>
        <v>57.8688076140154</v>
      </c>
      <c r="F9245" s="16" t="n">
        <f aca="false">$B$5/100*E9245*2_Girdiler!$B$14*2_Girdiler!$B$15*2_Girdiler!$B$16</f>
        <v>1.45597919956863</v>
      </c>
      <c r="G9245" s="16" t="n">
        <f aca="false">MIN(MATCH(F9245,2_Girdiler!$B$20:$I$20,1),7)</f>
        <v>1</v>
      </c>
      <c r="H9245" s="16" t="n">
        <f aca="false">IF(F9245&gt;=40,2_Girdiler!$I$21+(F9245-40)*(2_Girdiler!$I$21-2_Girdiler!$H$21)/(2_Girdiler!$I$20-2_Girdiler!$H$20),INDEX(2_Girdiler!$B$21:$I$21,G9245)+(F9245-INDEX(2_Girdiler!$B$20:$I$20,G9245))*(INDEX(2_Girdiler!$B$21:$I$21,G9245+1)-INDEX(2_Girdiler!$B$21:$I$21,G9245))/(INDEX(2_Girdiler!$B$20:$I$20,G9245+1)-INDEX(2_Girdiler!$B$20:$I$20,G9245)))</f>
        <v>3.20315423905098</v>
      </c>
      <c r="I9245" s="16" t="n">
        <f aca="false">H9245/2_Girdiler!$B$17</f>
        <v>1.28331499961978</v>
      </c>
      <c r="J9245" s="16" t="n">
        <f aca="false">D9245+I9245</f>
        <v>18.2581966569013</v>
      </c>
    </row>
    <row r="9246" customFormat="false" ht="15" hidden="false" customHeight="false" outlineLevel="0" collapsed="false">
      <c r="A9246" s="0" t="n">
        <v>9234</v>
      </c>
      <c r="B9246" s="7" t="n">
        <v>0.389443</v>
      </c>
      <c r="C9246" s="7" t="n">
        <v>0.369163</v>
      </c>
      <c r="D9246" s="16" t="n">
        <f aca="false">LOGINV(B9246,$B$7,$C$7)</f>
        <v>11.5802169840808</v>
      </c>
      <c r="E9246" s="16" t="n">
        <f aca="false">LOGINV(C9246,$B$8,$C$8)</f>
        <v>88.0219552539011</v>
      </c>
      <c r="F9246" s="16" t="n">
        <f aca="false">$B$5/100*E9246*2_Girdiler!$B$14*2_Girdiler!$B$15*2_Girdiler!$B$16</f>
        <v>2.21463239418815</v>
      </c>
      <c r="G9246" s="16" t="n">
        <f aca="false">MIN(MATCH(F9246,2_Girdiler!$B$20:$I$20,1),7)</f>
        <v>1</v>
      </c>
      <c r="H9246" s="16" t="n">
        <f aca="false">IF(F9246&gt;=40,2_Girdiler!$I$21+(F9246-40)*(2_Girdiler!$I$21-2_Girdiler!$H$21)/(2_Girdiler!$I$20-2_Girdiler!$H$20),INDEX(2_Girdiler!$B$21:$I$21,G9246)+(F9246-INDEX(2_Girdiler!$B$20:$I$20,G9246))*(INDEX(2_Girdiler!$B$21:$I$21,G9246+1)-INDEX(2_Girdiler!$B$21:$I$21,G9246))/(INDEX(2_Girdiler!$B$20:$I$20,G9246+1)-INDEX(2_Girdiler!$B$20:$I$20,G9246)))</f>
        <v>4.87219126721393</v>
      </c>
      <c r="I9246" s="16" t="n">
        <f aca="false">H9246/2_Girdiler!$B$17</f>
        <v>1.95199970641584</v>
      </c>
      <c r="J9246" s="16" t="n">
        <f aca="false">D9246+I9246</f>
        <v>13.5322166904966</v>
      </c>
    </row>
    <row r="9247" customFormat="false" ht="15" hidden="false" customHeight="false" outlineLevel="0" collapsed="false">
      <c r="A9247" s="0" t="n">
        <v>9235</v>
      </c>
      <c r="B9247" s="7" t="n">
        <v>0.073192</v>
      </c>
      <c r="C9247" s="7" t="n">
        <v>0.780494</v>
      </c>
      <c r="D9247" s="16" t="n">
        <f aca="false">LOGINV(B9247,$B$7,$C$7)</f>
        <v>6.02681916450988</v>
      </c>
      <c r="E9247" s="16" t="n">
        <f aca="false">LOGINV(C9247,$B$8,$C$8)</f>
        <v>179.964108379847</v>
      </c>
      <c r="F9247" s="16" t="n">
        <f aca="false">$B$5/100*E9247*2_Girdiler!$B$14*2_Girdiler!$B$15*2_Girdiler!$B$16</f>
        <v>4.52789696683696</v>
      </c>
      <c r="G9247" s="16" t="n">
        <f aca="false">MIN(MATCH(F9247,2_Girdiler!$B$20:$I$20,1),7)</f>
        <v>1</v>
      </c>
      <c r="H9247" s="16" t="n">
        <f aca="false">IF(F9247&gt;=40,2_Girdiler!$I$21+(F9247-40)*(2_Girdiler!$I$21-2_Girdiler!$H$21)/(2_Girdiler!$I$20-2_Girdiler!$H$20),INDEX(2_Girdiler!$B$21:$I$21,G9247)+(F9247-INDEX(2_Girdiler!$B$20:$I$20,G9247))*(INDEX(2_Girdiler!$B$21:$I$21,G9247+1)-INDEX(2_Girdiler!$B$21:$I$21,G9247))/(INDEX(2_Girdiler!$B$20:$I$20,G9247+1)-INDEX(2_Girdiler!$B$20:$I$20,G9247)))</f>
        <v>9.9613733270413</v>
      </c>
      <c r="I9247" s="16" t="n">
        <f aca="false">H9247/2_Girdiler!$B$17</f>
        <v>3.99093482653898</v>
      </c>
      <c r="J9247" s="16" t="n">
        <f aca="false">D9247+I9247</f>
        <v>10.0177539910489</v>
      </c>
    </row>
    <row r="9248" customFormat="false" ht="15" hidden="false" customHeight="false" outlineLevel="0" collapsed="false">
      <c r="A9248" s="0" t="n">
        <v>9236</v>
      </c>
      <c r="B9248" s="7" t="n">
        <v>0.402268</v>
      </c>
      <c r="C9248" s="7" t="n">
        <v>0.918267</v>
      </c>
      <c r="D9248" s="16" t="n">
        <f aca="false">LOGINV(B9248,$B$7,$C$7)</f>
        <v>11.7971042035731</v>
      </c>
      <c r="E9248" s="16" t="n">
        <f aca="false">LOGINV(C9248,$B$8,$C$8)</f>
        <v>268.46994242877</v>
      </c>
      <c r="F9248" s="16" t="n">
        <f aca="false">$B$5/100*E9248*2_Girdiler!$B$14*2_Girdiler!$B$15*2_Girdiler!$B$16</f>
        <v>6.75470375150786</v>
      </c>
      <c r="G9248" s="16" t="n">
        <f aca="false">MIN(MATCH(F9248,2_Girdiler!$B$20:$I$20,1),7)</f>
        <v>2</v>
      </c>
      <c r="H9248" s="16" t="n">
        <f aca="false">IF(F9248&gt;=40,2_Girdiler!$I$21+(F9248-40)*(2_Girdiler!$I$21-2_Girdiler!$H$21)/(2_Girdiler!$I$20-2_Girdiler!$H$20),INDEX(2_Girdiler!$B$21:$I$21,G9248)+(F9248-INDEX(2_Girdiler!$B$20:$I$20,G9248))*(INDEX(2_Girdiler!$B$21:$I$21,G9248+1)-INDEX(2_Girdiler!$B$21:$I$21,G9248))/(INDEX(2_Girdiler!$B$20:$I$20,G9248+1)-INDEX(2_Girdiler!$B$20:$I$20,G9248)))</f>
        <v>13.8075260024126</v>
      </c>
      <c r="I9248" s="16" t="n">
        <f aca="false">H9248/2_Girdiler!$B$17</f>
        <v>5.53186137917171</v>
      </c>
      <c r="J9248" s="16" t="n">
        <f aca="false">D9248+I9248</f>
        <v>17.3289655827448</v>
      </c>
    </row>
    <row r="9249" customFormat="false" ht="15" hidden="false" customHeight="false" outlineLevel="0" collapsed="false">
      <c r="A9249" s="0" t="n">
        <v>9237</v>
      </c>
      <c r="B9249" s="7" t="n">
        <v>0.744462</v>
      </c>
      <c r="C9249" s="7" t="n">
        <v>0.389394</v>
      </c>
      <c r="D9249" s="16" t="n">
        <f aca="false">LOGINV(B9249,$B$7,$C$7)</f>
        <v>19.5329494445872</v>
      </c>
      <c r="E9249" s="16" t="n">
        <f aca="false">LOGINV(C9249,$B$8,$C$8)</f>
        <v>91.0955446237638</v>
      </c>
      <c r="F9249" s="16" t="n">
        <f aca="false">$B$5/100*E9249*2_Girdiler!$B$14*2_Girdiler!$B$15*2_Girdiler!$B$16</f>
        <v>2.2919639027339</v>
      </c>
      <c r="G9249" s="16" t="n">
        <f aca="false">MIN(MATCH(F9249,2_Girdiler!$B$20:$I$20,1),7)</f>
        <v>1</v>
      </c>
      <c r="H9249" s="16" t="n">
        <f aca="false">IF(F9249&gt;=40,2_Girdiler!$I$21+(F9249-40)*(2_Girdiler!$I$21-2_Girdiler!$H$21)/(2_Girdiler!$I$20-2_Girdiler!$H$20),INDEX(2_Girdiler!$B$21:$I$21,G9249)+(F9249-INDEX(2_Girdiler!$B$20:$I$20,G9249))*(INDEX(2_Girdiler!$B$21:$I$21,G9249+1)-INDEX(2_Girdiler!$B$21:$I$21,G9249))/(INDEX(2_Girdiler!$B$20:$I$20,G9249+1)-INDEX(2_Girdiler!$B$20:$I$20,G9249)))</f>
        <v>5.04232058601457</v>
      </c>
      <c r="I9249" s="16" t="n">
        <f aca="false">H9249/2_Girdiler!$B$17</f>
        <v>2.02016049119174</v>
      </c>
      <c r="J9249" s="16" t="n">
        <f aca="false">D9249+I9249</f>
        <v>21.5531099357789</v>
      </c>
    </row>
    <row r="9250" customFormat="false" ht="15" hidden="false" customHeight="false" outlineLevel="0" collapsed="false">
      <c r="A9250" s="0" t="n">
        <v>9238</v>
      </c>
      <c r="B9250" s="7" t="n">
        <v>0.030038</v>
      </c>
      <c r="C9250" s="7" t="n">
        <v>0.923445</v>
      </c>
      <c r="D9250" s="16" t="n">
        <f aca="false">LOGINV(B9250,$B$7,$C$7)</f>
        <v>4.74815810579022</v>
      </c>
      <c r="E9250" s="16" t="n">
        <f aca="false">LOGINV(C9250,$B$8,$C$8)</f>
        <v>274.626251516727</v>
      </c>
      <c r="F9250" s="16" t="n">
        <f aca="false">$B$5/100*E9250*2_Girdiler!$B$14*2_Girdiler!$B$15*2_Girdiler!$B$16</f>
        <v>6.90959648816085</v>
      </c>
      <c r="G9250" s="16" t="n">
        <f aca="false">MIN(MATCH(F9250,2_Girdiler!$B$20:$I$20,1),7)</f>
        <v>2</v>
      </c>
      <c r="H9250" s="16" t="n">
        <f aca="false">IF(F9250&gt;=40,2_Girdiler!$I$21+(F9250-40)*(2_Girdiler!$I$21-2_Girdiler!$H$21)/(2_Girdiler!$I$20-2_Girdiler!$H$20),INDEX(2_Girdiler!$B$21:$I$21,G9250)+(F9250-INDEX(2_Girdiler!$B$20:$I$20,G9250))*(INDEX(2_Girdiler!$B$21:$I$21,G9250+1)-INDEX(2_Girdiler!$B$21:$I$21,G9250))/(INDEX(2_Girdiler!$B$20:$I$20,G9250+1)-INDEX(2_Girdiler!$B$20:$I$20,G9250)))</f>
        <v>14.0553543810574</v>
      </c>
      <c r="I9250" s="16" t="n">
        <f aca="false">H9250/2_Girdiler!$B$17</f>
        <v>5.6311515949749</v>
      </c>
      <c r="J9250" s="16" t="n">
        <f aca="false">D9250+I9250</f>
        <v>10.3793097007651</v>
      </c>
    </row>
    <row r="9251" customFormat="false" ht="15" hidden="false" customHeight="false" outlineLevel="0" collapsed="false">
      <c r="A9251" s="0" t="n">
        <v>9239</v>
      </c>
      <c r="B9251" s="7" t="n">
        <v>0.061033</v>
      </c>
      <c r="C9251" s="7" t="n">
        <v>0.405592</v>
      </c>
      <c r="D9251" s="16" t="n">
        <f aca="false">LOGINV(B9251,$B$7,$C$7)</f>
        <v>5.72001012130168</v>
      </c>
      <c r="E9251" s="16" t="n">
        <f aca="false">LOGINV(C9251,$B$8,$C$8)</f>
        <v>93.5990156594903</v>
      </c>
      <c r="F9251" s="16" t="n">
        <f aca="false">$B$5/100*E9251*2_Girdiler!$B$14*2_Girdiler!$B$15*2_Girdiler!$B$16</f>
        <v>2.35495123399278</v>
      </c>
      <c r="G9251" s="16" t="n">
        <f aca="false">MIN(MATCH(F9251,2_Girdiler!$B$20:$I$20,1),7)</f>
        <v>1</v>
      </c>
      <c r="H9251" s="16" t="n">
        <f aca="false">IF(F9251&gt;=40,2_Girdiler!$I$21+(F9251-40)*(2_Girdiler!$I$21-2_Girdiler!$H$21)/(2_Girdiler!$I$20-2_Girdiler!$H$20),INDEX(2_Girdiler!$B$21:$I$21,G9251)+(F9251-INDEX(2_Girdiler!$B$20:$I$20,G9251))*(INDEX(2_Girdiler!$B$21:$I$21,G9251+1)-INDEX(2_Girdiler!$B$21:$I$21,G9251))/(INDEX(2_Girdiler!$B$20:$I$20,G9251+1)-INDEX(2_Girdiler!$B$20:$I$20,G9251)))</f>
        <v>5.18089271478411</v>
      </c>
      <c r="I9251" s="16" t="n">
        <f aca="false">H9251/2_Girdiler!$B$17</f>
        <v>2.07567817098722</v>
      </c>
      <c r="J9251" s="16" t="n">
        <f aca="false">D9251+I9251</f>
        <v>7.7956882922889</v>
      </c>
    </row>
    <row r="9252" customFormat="false" ht="15" hidden="false" customHeight="false" outlineLevel="0" collapsed="false">
      <c r="A9252" s="0" t="n">
        <v>9240</v>
      </c>
      <c r="B9252" s="7" t="n">
        <v>0.222677</v>
      </c>
      <c r="C9252" s="7" t="n">
        <v>0.983952</v>
      </c>
      <c r="D9252" s="16" t="n">
        <f aca="false">LOGINV(B9252,$B$7,$C$7)</f>
        <v>8.84985918282811</v>
      </c>
      <c r="E9252" s="16" t="n">
        <f aca="false">LOGINV(C9252,$B$8,$C$8)</f>
        <v>435.577628210845</v>
      </c>
      <c r="F9252" s="16" t="n">
        <f aca="false">$B$5/100*E9252*2_Girdiler!$B$14*2_Girdiler!$B$15*2_Girdiler!$B$16</f>
        <v>10.9591331257849</v>
      </c>
      <c r="G9252" s="16" t="n">
        <f aca="false">MIN(MATCH(F9252,2_Girdiler!$B$20:$I$20,1),7)</f>
        <v>3</v>
      </c>
      <c r="H9252" s="16" t="n">
        <f aca="false">IF(F9252&gt;=40,2_Girdiler!$I$21+(F9252-40)*(2_Girdiler!$I$21-2_Girdiler!$H$21)/(2_Girdiler!$I$20-2_Girdiler!$H$20),INDEX(2_Girdiler!$B$21:$I$21,G9252)+(F9252-INDEX(2_Girdiler!$B$20:$I$20,G9252))*(INDEX(2_Girdiler!$B$21:$I$21,G9252+1)-INDEX(2_Girdiler!$B$21:$I$21,G9252))/(INDEX(2_Girdiler!$B$20:$I$20,G9252+1)-INDEX(2_Girdiler!$B$20:$I$20,G9252)))</f>
        <v>19.8632198132064</v>
      </c>
      <c r="I9252" s="16" t="n">
        <f aca="false">H9252/2_Girdiler!$B$17</f>
        <v>7.95802075849614</v>
      </c>
      <c r="J9252" s="16" t="n">
        <f aca="false">D9252+I9252</f>
        <v>16.8078799413243</v>
      </c>
    </row>
    <row r="9253" customFormat="false" ht="15" hidden="false" customHeight="false" outlineLevel="0" collapsed="false">
      <c r="A9253" s="0" t="n">
        <v>9241</v>
      </c>
      <c r="B9253" s="7" t="n">
        <v>0.879923</v>
      </c>
      <c r="C9253" s="7" t="n">
        <v>0.269442</v>
      </c>
      <c r="D9253" s="16" t="n">
        <f aca="false">LOGINV(B9253,$B$7,$C$7)</f>
        <v>26.0631680234895</v>
      </c>
      <c r="E9253" s="16" t="n">
        <f aca="false">LOGINV(C9253,$B$8,$C$8)</f>
        <v>73.4473185357953</v>
      </c>
      <c r="F9253" s="16" t="n">
        <f aca="false">$B$5/100*E9253*2_Girdiler!$B$14*2_Girdiler!$B$15*2_Girdiler!$B$16</f>
        <v>1.84793453436061</v>
      </c>
      <c r="G9253" s="16" t="n">
        <f aca="false">MIN(MATCH(F9253,2_Girdiler!$B$20:$I$20,1),7)</f>
        <v>1</v>
      </c>
      <c r="H9253" s="16" t="n">
        <f aca="false">IF(F9253&gt;=40,2_Girdiler!$I$21+(F9253-40)*(2_Girdiler!$I$21-2_Girdiler!$H$21)/(2_Girdiler!$I$20-2_Girdiler!$H$20),INDEX(2_Girdiler!$B$21:$I$21,G9253)+(F9253-INDEX(2_Girdiler!$B$20:$I$20,G9253))*(INDEX(2_Girdiler!$B$21:$I$21,G9253+1)-INDEX(2_Girdiler!$B$21:$I$21,G9253))/(INDEX(2_Girdiler!$B$20:$I$20,G9253+1)-INDEX(2_Girdiler!$B$20:$I$20,G9253)))</f>
        <v>4.06545597559334</v>
      </c>
      <c r="I9253" s="16" t="n">
        <f aca="false">H9253/2_Girdiler!$B$17</f>
        <v>1.62878845176015</v>
      </c>
      <c r="J9253" s="16" t="n">
        <f aca="false">D9253+I9253</f>
        <v>27.6919564752496</v>
      </c>
    </row>
    <row r="9254" customFormat="false" ht="15" hidden="false" customHeight="false" outlineLevel="0" collapsed="false">
      <c r="A9254" s="0" t="n">
        <v>9242</v>
      </c>
      <c r="B9254" s="7" t="n">
        <v>0.190863</v>
      </c>
      <c r="C9254" s="7" t="n">
        <v>0.06037</v>
      </c>
      <c r="D9254" s="16" t="n">
        <f aca="false">LOGINV(B9254,$B$7,$C$7)</f>
        <v>8.31641098841886</v>
      </c>
      <c r="E9254" s="16" t="n">
        <f aca="false">LOGINV(C9254,$B$8,$C$8)</f>
        <v>40.1098876484525</v>
      </c>
      <c r="F9254" s="16" t="n">
        <f aca="false">$B$5/100*E9254*2_Girdiler!$B$14*2_Girdiler!$B$15*2_Girdiler!$B$16</f>
        <v>1.00916477323507</v>
      </c>
      <c r="G9254" s="16" t="n">
        <f aca="false">MIN(MATCH(F9254,2_Girdiler!$B$20:$I$20,1),7)</f>
        <v>1</v>
      </c>
      <c r="H9254" s="16" t="n">
        <f aca="false">IF(F9254&gt;=40,2_Girdiler!$I$21+(F9254-40)*(2_Girdiler!$I$21-2_Girdiler!$H$21)/(2_Girdiler!$I$20-2_Girdiler!$H$20),INDEX(2_Girdiler!$B$21:$I$21,G9254)+(F9254-INDEX(2_Girdiler!$B$20:$I$20,G9254))*(INDEX(2_Girdiler!$B$21:$I$21,G9254+1)-INDEX(2_Girdiler!$B$21:$I$21,G9254))/(INDEX(2_Girdiler!$B$20:$I$20,G9254+1)-INDEX(2_Girdiler!$B$20:$I$20,G9254)))</f>
        <v>2.22016250111714</v>
      </c>
      <c r="I9254" s="16" t="n">
        <f aca="false">H9254/2_Girdiler!$B$17</f>
        <v>0.889488181537317</v>
      </c>
      <c r="J9254" s="16" t="n">
        <f aca="false">D9254+I9254</f>
        <v>9.20589916995617</v>
      </c>
    </row>
    <row r="9255" customFormat="false" ht="15" hidden="false" customHeight="false" outlineLevel="0" collapsed="false">
      <c r="A9255" s="0" t="n">
        <v>9243</v>
      </c>
      <c r="B9255" s="7" t="n">
        <v>0.019187</v>
      </c>
      <c r="C9255" s="7" t="n">
        <v>0.135442</v>
      </c>
      <c r="D9255" s="16" t="n">
        <f aca="false">LOGINV(B9255,$B$7,$C$7)</f>
        <v>4.26957918115383</v>
      </c>
      <c r="E9255" s="16" t="n">
        <f aca="false">LOGINV(C9255,$B$8,$C$8)</f>
        <v>53.6517898994465</v>
      </c>
      <c r="F9255" s="16" t="n">
        <f aca="false">$B$5/100*E9255*2_Girdiler!$B$14*2_Girdiler!$B$15*2_Girdiler!$B$16</f>
        <v>1.34987903387007</v>
      </c>
      <c r="G9255" s="16" t="n">
        <f aca="false">MIN(MATCH(F9255,2_Girdiler!$B$20:$I$20,1),7)</f>
        <v>1</v>
      </c>
      <c r="H9255" s="16" t="n">
        <f aca="false">IF(F9255&gt;=40,2_Girdiler!$I$21+(F9255-40)*(2_Girdiler!$I$21-2_Girdiler!$H$21)/(2_Girdiler!$I$20-2_Girdiler!$H$20),INDEX(2_Girdiler!$B$21:$I$21,G9255)+(F9255-INDEX(2_Girdiler!$B$20:$I$20,G9255))*(INDEX(2_Girdiler!$B$21:$I$21,G9255+1)-INDEX(2_Girdiler!$B$21:$I$21,G9255))/(INDEX(2_Girdiler!$B$20:$I$20,G9255+1)-INDEX(2_Girdiler!$B$20:$I$20,G9255)))</f>
        <v>2.96973387451416</v>
      </c>
      <c r="I9255" s="16" t="n">
        <f aca="false">H9255/2_Girdiler!$B$17</f>
        <v>1.18979722536625</v>
      </c>
      <c r="J9255" s="16" t="n">
        <f aca="false">D9255+I9255</f>
        <v>5.45937640652008</v>
      </c>
    </row>
    <row r="9256" customFormat="false" ht="15" hidden="false" customHeight="false" outlineLevel="0" collapsed="false">
      <c r="A9256" s="0" t="n">
        <v>9244</v>
      </c>
      <c r="B9256" s="7" t="n">
        <v>0.446981</v>
      </c>
      <c r="C9256" s="7" t="n">
        <v>0.429689</v>
      </c>
      <c r="D9256" s="16" t="n">
        <f aca="false">LOGINV(B9256,$B$7,$C$7)</f>
        <v>12.5723847105345</v>
      </c>
      <c r="E9256" s="16" t="n">
        <f aca="false">LOGINV(C9256,$B$8,$C$8)</f>
        <v>97.4041126404906</v>
      </c>
      <c r="F9256" s="16" t="n">
        <f aca="false">$B$5/100*E9256*2_Girdiler!$B$14*2_Girdiler!$B$15*2_Girdiler!$B$16</f>
        <v>2.45068747403474</v>
      </c>
      <c r="G9256" s="16" t="n">
        <f aca="false">MIN(MATCH(F9256,2_Girdiler!$B$20:$I$20,1),7)</f>
        <v>1</v>
      </c>
      <c r="H9256" s="16" t="n">
        <f aca="false">IF(F9256&gt;=40,2_Girdiler!$I$21+(F9256-40)*(2_Girdiler!$I$21-2_Girdiler!$H$21)/(2_Girdiler!$I$20-2_Girdiler!$H$20),INDEX(2_Girdiler!$B$21:$I$21,G9256)+(F9256-INDEX(2_Girdiler!$B$20:$I$20,G9256))*(INDEX(2_Girdiler!$B$21:$I$21,G9256+1)-INDEX(2_Girdiler!$B$21:$I$21,G9256))/(INDEX(2_Girdiler!$B$20:$I$20,G9256+1)-INDEX(2_Girdiler!$B$20:$I$20,G9256)))</f>
        <v>5.39151244287644</v>
      </c>
      <c r="I9256" s="16" t="n">
        <f aca="false">H9256/2_Girdiler!$B$17</f>
        <v>2.16006107487037</v>
      </c>
      <c r="J9256" s="16" t="n">
        <f aca="false">D9256+I9256</f>
        <v>14.7324457854049</v>
      </c>
    </row>
    <row r="9257" customFormat="false" ht="15" hidden="false" customHeight="false" outlineLevel="0" collapsed="false">
      <c r="A9257" s="0" t="n">
        <v>9245</v>
      </c>
      <c r="B9257" s="7" t="n">
        <v>0.68197</v>
      </c>
      <c r="C9257" s="7" t="n">
        <v>0.085247</v>
      </c>
      <c r="D9257" s="16" t="n">
        <f aca="false">LOGINV(B9257,$B$7,$C$7)</f>
        <v>17.6294338417288</v>
      </c>
      <c r="E9257" s="16" t="n">
        <f aca="false">LOGINV(C9257,$B$8,$C$8)</f>
        <v>45.0825406775046</v>
      </c>
      <c r="F9257" s="16" t="n">
        <f aca="false">$B$5/100*E9257*2_Girdiler!$B$14*2_Girdiler!$B$15*2_Girdiler!$B$16</f>
        <v>1.13427672344601</v>
      </c>
      <c r="G9257" s="16" t="n">
        <f aca="false">MIN(MATCH(F9257,2_Girdiler!$B$20:$I$20,1),7)</f>
        <v>1</v>
      </c>
      <c r="H9257" s="16" t="n">
        <f aca="false">IF(F9257&gt;=40,2_Girdiler!$I$21+(F9257-40)*(2_Girdiler!$I$21-2_Girdiler!$H$21)/(2_Girdiler!$I$20-2_Girdiler!$H$20),INDEX(2_Girdiler!$B$21:$I$21,G9257)+(F9257-INDEX(2_Girdiler!$B$20:$I$20,G9257))*(INDEX(2_Girdiler!$B$21:$I$21,G9257+1)-INDEX(2_Girdiler!$B$21:$I$21,G9257))/(INDEX(2_Girdiler!$B$20:$I$20,G9257+1)-INDEX(2_Girdiler!$B$20:$I$20,G9257)))</f>
        <v>2.49540879158123</v>
      </c>
      <c r="I9257" s="16" t="n">
        <f aca="false">H9257/2_Girdiler!$B$17</f>
        <v>0.999763137652737</v>
      </c>
      <c r="J9257" s="16" t="n">
        <f aca="false">D9257+I9257</f>
        <v>18.6291969793815</v>
      </c>
    </row>
    <row r="9258" customFormat="false" ht="15" hidden="false" customHeight="false" outlineLevel="0" collapsed="false">
      <c r="A9258" s="0" t="n">
        <v>9246</v>
      </c>
      <c r="B9258" s="7" t="n">
        <v>0.121621</v>
      </c>
      <c r="C9258" s="7" t="n">
        <v>0.555502</v>
      </c>
      <c r="D9258" s="16" t="n">
        <f aca="false">LOGINV(B9258,$B$7,$C$7)</f>
        <v>7.06644734117643</v>
      </c>
      <c r="E9258" s="16" t="n">
        <f aca="false">LOGINV(C9258,$B$8,$C$8)</f>
        <v>119.500980591799</v>
      </c>
      <c r="F9258" s="16" t="n">
        <f aca="false">$B$5/100*E9258*2_Girdiler!$B$14*2_Girdiler!$B$15*2_Girdiler!$B$16</f>
        <v>3.00664467168965</v>
      </c>
      <c r="G9258" s="16" t="n">
        <f aca="false">MIN(MATCH(F9258,2_Girdiler!$B$20:$I$20,1),7)</f>
        <v>1</v>
      </c>
      <c r="H9258" s="16" t="n">
        <f aca="false">IF(F9258&gt;=40,2_Girdiler!$I$21+(F9258-40)*(2_Girdiler!$I$21-2_Girdiler!$H$21)/(2_Girdiler!$I$20-2_Girdiler!$H$20),INDEX(2_Girdiler!$B$21:$I$21,G9258)+(F9258-INDEX(2_Girdiler!$B$20:$I$20,G9258))*(INDEX(2_Girdiler!$B$21:$I$21,G9258+1)-INDEX(2_Girdiler!$B$21:$I$21,G9258))/(INDEX(2_Girdiler!$B$20:$I$20,G9258+1)-INDEX(2_Girdiler!$B$20:$I$20,G9258)))</f>
        <v>6.61461827771724</v>
      </c>
      <c r="I9258" s="16" t="n">
        <f aca="false">H9258/2_Girdiler!$B$17</f>
        <v>2.65008745100851</v>
      </c>
      <c r="J9258" s="16" t="n">
        <f aca="false">D9258+I9258</f>
        <v>9.71653479218494</v>
      </c>
    </row>
    <row r="9259" customFormat="false" ht="15" hidden="false" customHeight="false" outlineLevel="0" collapsed="false">
      <c r="A9259" s="0" t="n">
        <v>9247</v>
      </c>
      <c r="B9259" s="7" t="n">
        <v>0.077819</v>
      </c>
      <c r="C9259" s="7" t="n">
        <v>0.322468</v>
      </c>
      <c r="D9259" s="16" t="n">
        <f aca="false">LOGINV(B9259,$B$7,$C$7)</f>
        <v>6.137086050945</v>
      </c>
      <c r="E9259" s="16" t="n">
        <f aca="false">LOGINV(C9259,$B$8,$C$8)</f>
        <v>81.1076434168185</v>
      </c>
      <c r="F9259" s="16" t="n">
        <f aca="false">$B$5/100*E9259*2_Girdiler!$B$14*2_Girdiler!$B$15*2_Girdiler!$B$16</f>
        <v>2.04066830836715</v>
      </c>
      <c r="G9259" s="16" t="n">
        <f aca="false">MIN(MATCH(F9259,2_Girdiler!$B$20:$I$20,1),7)</f>
        <v>1</v>
      </c>
      <c r="H9259" s="16" t="n">
        <f aca="false">IF(F9259&gt;=40,2_Girdiler!$I$21+(F9259-40)*(2_Girdiler!$I$21-2_Girdiler!$H$21)/(2_Girdiler!$I$20-2_Girdiler!$H$20),INDEX(2_Girdiler!$B$21:$I$21,G9259)+(F9259-INDEX(2_Girdiler!$B$20:$I$20,G9259))*(INDEX(2_Girdiler!$B$21:$I$21,G9259+1)-INDEX(2_Girdiler!$B$21:$I$21,G9259))/(INDEX(2_Girdiler!$B$20:$I$20,G9259+1)-INDEX(2_Girdiler!$B$20:$I$20,G9259)))</f>
        <v>4.48947027840774</v>
      </c>
      <c r="I9259" s="16" t="n">
        <f aca="false">H9259/2_Girdiler!$B$17</f>
        <v>1.79866597692618</v>
      </c>
      <c r="J9259" s="16" t="n">
        <f aca="false">D9259+I9259</f>
        <v>7.93575202787117</v>
      </c>
    </row>
    <row r="9260" customFormat="false" ht="15" hidden="false" customHeight="false" outlineLevel="0" collapsed="false">
      <c r="A9260" s="0" t="n">
        <v>9248</v>
      </c>
      <c r="B9260" s="7" t="n">
        <v>0.931099</v>
      </c>
      <c r="C9260" s="7" t="n">
        <v>0.196246</v>
      </c>
      <c r="D9260" s="16" t="n">
        <f aca="false">LOGINV(B9260,$B$7,$C$7)</f>
        <v>30.9692922491009</v>
      </c>
      <c r="E9260" s="16" t="n">
        <f aca="false">LOGINV(C9260,$B$8,$C$8)</f>
        <v>62.8818538766753</v>
      </c>
      <c r="F9260" s="16" t="n">
        <f aca="false">$B$5/100*E9260*2_Girdiler!$B$14*2_Girdiler!$B$15*2_Girdiler!$B$16</f>
        <v>1.58210744353715</v>
      </c>
      <c r="G9260" s="16" t="n">
        <f aca="false">MIN(MATCH(F9260,2_Girdiler!$B$20:$I$20,1),7)</f>
        <v>1</v>
      </c>
      <c r="H9260" s="16" t="n">
        <f aca="false">IF(F9260&gt;=40,2_Girdiler!$I$21+(F9260-40)*(2_Girdiler!$I$21-2_Girdiler!$H$21)/(2_Girdiler!$I$20-2_Girdiler!$H$20),INDEX(2_Girdiler!$B$21:$I$21,G9260)+(F9260-INDEX(2_Girdiler!$B$20:$I$20,G9260))*(INDEX(2_Girdiler!$B$21:$I$21,G9260+1)-INDEX(2_Girdiler!$B$21:$I$21,G9260))/(INDEX(2_Girdiler!$B$20:$I$20,G9260+1)-INDEX(2_Girdiler!$B$20:$I$20,G9260)))</f>
        <v>3.48063637578173</v>
      </c>
      <c r="I9260" s="16" t="n">
        <f aca="false">H9260/2_Girdiler!$B$17</f>
        <v>1.39448572747666</v>
      </c>
      <c r="J9260" s="16" t="n">
        <f aca="false">D9260+I9260</f>
        <v>32.3637779765776</v>
      </c>
    </row>
    <row r="9261" customFormat="false" ht="15" hidden="false" customHeight="false" outlineLevel="0" collapsed="false">
      <c r="A9261" s="0" t="n">
        <v>9249</v>
      </c>
      <c r="B9261" s="7" t="n">
        <v>0.403649</v>
      </c>
      <c r="C9261" s="7" t="n">
        <v>0.496424</v>
      </c>
      <c r="D9261" s="16" t="n">
        <f aca="false">LOGINV(B9261,$B$7,$C$7)</f>
        <v>11.8205879107187</v>
      </c>
      <c r="E9261" s="16" t="n">
        <f aca="false">LOGINV(C9261,$B$8,$C$8)</f>
        <v>108.575190999576</v>
      </c>
      <c r="F9261" s="16" t="n">
        <f aca="false">$B$5/100*E9261*2_Girdiler!$B$14*2_Girdiler!$B$15*2_Girdiler!$B$16</f>
        <v>2.73175180554934</v>
      </c>
      <c r="G9261" s="16" t="n">
        <f aca="false">MIN(MATCH(F9261,2_Girdiler!$B$20:$I$20,1),7)</f>
        <v>1</v>
      </c>
      <c r="H9261" s="16" t="n">
        <f aca="false">IF(F9261&gt;=40,2_Girdiler!$I$21+(F9261-40)*(2_Girdiler!$I$21-2_Girdiler!$H$21)/(2_Girdiler!$I$20-2_Girdiler!$H$20),INDEX(2_Girdiler!$B$21:$I$21,G9261)+(F9261-INDEX(2_Girdiler!$B$20:$I$20,G9261))*(INDEX(2_Girdiler!$B$21:$I$21,G9261+1)-INDEX(2_Girdiler!$B$21:$I$21,G9261))/(INDEX(2_Girdiler!$B$20:$I$20,G9261+1)-INDEX(2_Girdiler!$B$20:$I$20,G9261)))</f>
        <v>6.00985397220855</v>
      </c>
      <c r="I9261" s="16" t="n">
        <f aca="false">H9261/2_Girdiler!$B$17</f>
        <v>2.40779405937843</v>
      </c>
      <c r="J9261" s="16" t="n">
        <f aca="false">D9261+I9261</f>
        <v>14.2283819700972</v>
      </c>
    </row>
    <row r="9262" customFormat="false" ht="15" hidden="false" customHeight="false" outlineLevel="0" collapsed="false">
      <c r="A9262" s="0" t="n">
        <v>9250</v>
      </c>
      <c r="B9262" s="7" t="n">
        <v>0.625952</v>
      </c>
      <c r="C9262" s="7" t="n">
        <v>0.789668</v>
      </c>
      <c r="D9262" s="16" t="n">
        <f aca="false">LOGINV(B9262,$B$7,$C$7)</f>
        <v>16.1967327579012</v>
      </c>
      <c r="E9262" s="16" t="n">
        <f aca="false">LOGINV(C9262,$B$8,$C$8)</f>
        <v>183.649809127264</v>
      </c>
      <c r="F9262" s="16" t="n">
        <f aca="false">$B$5/100*E9262*2_Girdiler!$B$14*2_Girdiler!$B$15*2_Girdiler!$B$16</f>
        <v>4.62062919764197</v>
      </c>
      <c r="G9262" s="16" t="n">
        <f aca="false">MIN(MATCH(F9262,2_Girdiler!$B$20:$I$20,1),7)</f>
        <v>1</v>
      </c>
      <c r="H9262" s="16" t="n">
        <f aca="false">IF(F9262&gt;=40,2_Girdiler!$I$21+(F9262-40)*(2_Girdiler!$I$21-2_Girdiler!$H$21)/(2_Girdiler!$I$20-2_Girdiler!$H$20),INDEX(2_Girdiler!$B$21:$I$21,G9262)+(F9262-INDEX(2_Girdiler!$B$20:$I$20,G9262))*(INDEX(2_Girdiler!$B$21:$I$21,G9262+1)-INDEX(2_Girdiler!$B$21:$I$21,G9262))/(INDEX(2_Girdiler!$B$20:$I$20,G9262+1)-INDEX(2_Girdiler!$B$20:$I$20,G9262)))</f>
        <v>10.1653842348123</v>
      </c>
      <c r="I9262" s="16" t="n">
        <f aca="false">H9262/2_Girdiler!$B$17</f>
        <v>4.07266996587033</v>
      </c>
      <c r="J9262" s="16" t="n">
        <f aca="false">D9262+I9262</f>
        <v>20.2694027237716</v>
      </c>
    </row>
    <row r="9263" customFormat="false" ht="15" hidden="false" customHeight="false" outlineLevel="0" collapsed="false">
      <c r="A9263" s="0" t="n">
        <v>9251</v>
      </c>
      <c r="B9263" s="7" t="n">
        <v>0.32089</v>
      </c>
      <c r="C9263" s="7" t="n">
        <v>0.556641</v>
      </c>
      <c r="D9263" s="16" t="n">
        <f aca="false">LOGINV(B9263,$B$7,$C$7)</f>
        <v>10.448841454885</v>
      </c>
      <c r="E9263" s="16" t="n">
        <f aca="false">LOGINV(C9263,$B$8,$C$8)</f>
        <v>119.723620941911</v>
      </c>
      <c r="F9263" s="16" t="n">
        <f aca="false">$B$5/100*E9263*2_Girdiler!$B$14*2_Girdiler!$B$15*2_Girdiler!$B$16</f>
        <v>3.01224630289847</v>
      </c>
      <c r="G9263" s="16" t="n">
        <f aca="false">MIN(MATCH(F9263,2_Girdiler!$B$20:$I$20,1),7)</f>
        <v>1</v>
      </c>
      <c r="H9263" s="16" t="n">
        <f aca="false">IF(F9263&gt;=40,2_Girdiler!$I$21+(F9263-40)*(2_Girdiler!$I$21-2_Girdiler!$H$21)/(2_Girdiler!$I$20-2_Girdiler!$H$20),INDEX(2_Girdiler!$B$21:$I$21,G9263)+(F9263-INDEX(2_Girdiler!$B$20:$I$20,G9263))*(INDEX(2_Girdiler!$B$21:$I$21,G9263+1)-INDEX(2_Girdiler!$B$21:$I$21,G9263))/(INDEX(2_Girdiler!$B$20:$I$20,G9263+1)-INDEX(2_Girdiler!$B$20:$I$20,G9263)))</f>
        <v>6.62694186637663</v>
      </c>
      <c r="I9263" s="16" t="n">
        <f aca="false">H9263/2_Girdiler!$B$17</f>
        <v>2.65502478620859</v>
      </c>
      <c r="J9263" s="16" t="n">
        <f aca="false">D9263+I9263</f>
        <v>13.1038662410936</v>
      </c>
    </row>
    <row r="9264" customFormat="false" ht="15" hidden="false" customHeight="false" outlineLevel="0" collapsed="false">
      <c r="A9264" s="0" t="n">
        <v>9252</v>
      </c>
      <c r="B9264" s="7" t="n">
        <v>0.093669</v>
      </c>
      <c r="C9264" s="7" t="n">
        <v>0.318798</v>
      </c>
      <c r="D9264" s="16" t="n">
        <f aca="false">LOGINV(B9264,$B$7,$C$7)</f>
        <v>6.49394945797674</v>
      </c>
      <c r="E9264" s="16" t="n">
        <f aca="false">LOGINV(C9264,$B$8,$C$8)</f>
        <v>80.5725608769322</v>
      </c>
      <c r="F9264" s="16" t="n">
        <f aca="false">$B$5/100*E9264*2_Girdiler!$B$14*2_Girdiler!$B$15*2_Girdiler!$B$16</f>
        <v>2.02720563166361</v>
      </c>
      <c r="G9264" s="16" t="n">
        <f aca="false">MIN(MATCH(F9264,2_Girdiler!$B$20:$I$20,1),7)</f>
        <v>1</v>
      </c>
      <c r="H9264" s="16" t="n">
        <f aca="false">IF(F9264&gt;=40,2_Girdiler!$I$21+(F9264-40)*(2_Girdiler!$I$21-2_Girdiler!$H$21)/(2_Girdiler!$I$20-2_Girdiler!$H$20),INDEX(2_Girdiler!$B$21:$I$21,G9264)+(F9264-INDEX(2_Girdiler!$B$20:$I$20,G9264))*(INDEX(2_Girdiler!$B$21:$I$21,G9264+1)-INDEX(2_Girdiler!$B$21:$I$21,G9264))/(INDEX(2_Girdiler!$B$20:$I$20,G9264+1)-INDEX(2_Girdiler!$B$20:$I$20,G9264)))</f>
        <v>4.45985238965995</v>
      </c>
      <c r="I9264" s="16" t="n">
        <f aca="false">H9264/2_Girdiler!$B$17</f>
        <v>1.78679983560094</v>
      </c>
      <c r="J9264" s="16" t="n">
        <f aca="false">D9264+I9264</f>
        <v>8.28074929357769</v>
      </c>
    </row>
    <row r="9265" customFormat="false" ht="15" hidden="false" customHeight="false" outlineLevel="0" collapsed="false">
      <c r="A9265" s="0" t="n">
        <v>9253</v>
      </c>
      <c r="B9265" s="7" t="n">
        <v>0.36796</v>
      </c>
      <c r="C9265" s="7" t="n">
        <v>0.36254</v>
      </c>
      <c r="D9265" s="16" t="n">
        <f aca="false">LOGINV(B9265,$B$7,$C$7)</f>
        <v>11.2212645950965</v>
      </c>
      <c r="E9265" s="16" t="n">
        <f aca="false">LOGINV(C9265,$B$8,$C$8)</f>
        <v>87.0272377595021</v>
      </c>
      <c r="F9265" s="16" t="n">
        <f aca="false">$B$5/100*E9265*2_Girdiler!$B$14*2_Girdiler!$B$15*2_Girdiler!$B$16</f>
        <v>2.18960530202907</v>
      </c>
      <c r="G9265" s="16" t="n">
        <f aca="false">MIN(MATCH(F9265,2_Girdiler!$B$20:$I$20,1),7)</f>
        <v>1</v>
      </c>
      <c r="H9265" s="16" t="n">
        <f aca="false">IF(F9265&gt;=40,2_Girdiler!$I$21+(F9265-40)*(2_Girdiler!$I$21-2_Girdiler!$H$21)/(2_Girdiler!$I$20-2_Girdiler!$H$20),INDEX(2_Girdiler!$B$21:$I$21,G9265)+(F9265-INDEX(2_Girdiler!$B$20:$I$20,G9265))*(INDEX(2_Girdiler!$B$21:$I$21,G9265+1)-INDEX(2_Girdiler!$B$21:$I$21,G9265))/(INDEX(2_Girdiler!$B$20:$I$20,G9265+1)-INDEX(2_Girdiler!$B$20:$I$20,G9265)))</f>
        <v>4.81713166446396</v>
      </c>
      <c r="I9265" s="16" t="n">
        <f aca="false">H9265/2_Girdiler!$B$17</f>
        <v>1.9299405706987</v>
      </c>
      <c r="J9265" s="16" t="n">
        <f aca="false">D9265+I9265</f>
        <v>13.1512051657952</v>
      </c>
    </row>
    <row r="9266" customFormat="false" ht="15" hidden="false" customHeight="false" outlineLevel="0" collapsed="false">
      <c r="A9266" s="0" t="n">
        <v>9254</v>
      </c>
      <c r="B9266" s="7" t="n">
        <v>0.645404</v>
      </c>
      <c r="C9266" s="7" t="n">
        <v>0.793079</v>
      </c>
      <c r="D9266" s="16" t="n">
        <f aca="false">LOGINV(B9266,$B$7,$C$7)</f>
        <v>16.6711149832648</v>
      </c>
      <c r="E9266" s="16" t="n">
        <f aca="false">LOGINV(C9266,$B$8,$C$8)</f>
        <v>185.063720449855</v>
      </c>
      <c r="F9266" s="16" t="n">
        <f aca="false">$B$5/100*E9266*2_Girdiler!$B$14*2_Girdiler!$B$15*2_Girdiler!$B$16</f>
        <v>4.65620320651836</v>
      </c>
      <c r="G9266" s="16" t="n">
        <f aca="false">MIN(MATCH(F9266,2_Girdiler!$B$20:$I$20,1),7)</f>
        <v>1</v>
      </c>
      <c r="H9266" s="16" t="n">
        <f aca="false">IF(F9266&gt;=40,2_Girdiler!$I$21+(F9266-40)*(2_Girdiler!$I$21-2_Girdiler!$H$21)/(2_Girdiler!$I$20-2_Girdiler!$H$20),INDEX(2_Girdiler!$B$21:$I$21,G9266)+(F9266-INDEX(2_Girdiler!$B$20:$I$20,G9266))*(INDEX(2_Girdiler!$B$21:$I$21,G9266+1)-INDEX(2_Girdiler!$B$21:$I$21,G9266))/(INDEX(2_Girdiler!$B$20:$I$20,G9266+1)-INDEX(2_Girdiler!$B$20:$I$20,G9266)))</f>
        <v>10.2436470543404</v>
      </c>
      <c r="I9266" s="16" t="n">
        <f aca="false">H9266/2_Girdiler!$B$17</f>
        <v>4.10402526215561</v>
      </c>
      <c r="J9266" s="16" t="n">
        <f aca="false">D9266+I9266</f>
        <v>20.7751402454204</v>
      </c>
    </row>
    <row r="9267" customFormat="false" ht="15" hidden="false" customHeight="false" outlineLevel="0" collapsed="false">
      <c r="A9267" s="0" t="n">
        <v>9255</v>
      </c>
      <c r="B9267" s="7" t="n">
        <v>0.632483</v>
      </c>
      <c r="C9267" s="7" t="n">
        <v>0.704321</v>
      </c>
      <c r="D9267" s="16" t="n">
        <f aca="false">LOGINV(B9267,$B$7,$C$7)</f>
        <v>16.3535452130309</v>
      </c>
      <c r="E9267" s="16" t="n">
        <f aca="false">LOGINV(C9267,$B$8,$C$8)</f>
        <v>154.435744106563</v>
      </c>
      <c r="F9267" s="16" t="n">
        <f aca="false">$B$5/100*E9267*2_Girdiler!$B$14*2_Girdiler!$B$15*2_Girdiler!$B$16</f>
        <v>3.88560332172113</v>
      </c>
      <c r="G9267" s="16" t="n">
        <f aca="false">MIN(MATCH(F9267,2_Girdiler!$B$20:$I$20,1),7)</f>
        <v>1</v>
      </c>
      <c r="H9267" s="16" t="n">
        <f aca="false">IF(F9267&gt;=40,2_Girdiler!$I$21+(F9267-40)*(2_Girdiler!$I$21-2_Girdiler!$H$21)/(2_Girdiler!$I$20-2_Girdiler!$H$20),INDEX(2_Girdiler!$B$21:$I$21,G9267)+(F9267-INDEX(2_Girdiler!$B$20:$I$20,G9267))*(INDEX(2_Girdiler!$B$21:$I$21,G9267+1)-INDEX(2_Girdiler!$B$21:$I$21,G9267))/(INDEX(2_Girdiler!$B$20:$I$20,G9267+1)-INDEX(2_Girdiler!$B$20:$I$20,G9267)))</f>
        <v>8.54832730778648</v>
      </c>
      <c r="I9267" s="16" t="n">
        <f aca="false">H9267/2_Girdiler!$B$17</f>
        <v>3.42481062010676</v>
      </c>
      <c r="J9267" s="16" t="n">
        <f aca="false">D9267+I9267</f>
        <v>19.7783558331376</v>
      </c>
    </row>
    <row r="9268" customFormat="false" ht="15" hidden="false" customHeight="false" outlineLevel="0" collapsed="false">
      <c r="A9268" s="0" t="n">
        <v>9256</v>
      </c>
      <c r="B9268" s="7" t="n">
        <v>0.052852</v>
      </c>
      <c r="C9268" s="7" t="n">
        <v>0.634398</v>
      </c>
      <c r="D9268" s="16" t="n">
        <f aca="false">LOGINV(B9268,$B$7,$C$7)</f>
        <v>5.4960731685367</v>
      </c>
      <c r="E9268" s="16" t="n">
        <f aca="false">LOGINV(C9268,$B$8,$C$8)</f>
        <v>136.315774945108</v>
      </c>
      <c r="F9268" s="16" t="n">
        <f aca="false">$B$5/100*E9268*2_Girdiler!$B$14*2_Girdiler!$B$15*2_Girdiler!$B$16</f>
        <v>3.42970489761892</v>
      </c>
      <c r="G9268" s="16" t="n">
        <f aca="false">MIN(MATCH(F9268,2_Girdiler!$B$20:$I$20,1),7)</f>
        <v>1</v>
      </c>
      <c r="H9268" s="16" t="n">
        <f aca="false">IF(F9268&gt;=40,2_Girdiler!$I$21+(F9268-40)*(2_Girdiler!$I$21-2_Girdiler!$H$21)/(2_Girdiler!$I$20-2_Girdiler!$H$20),INDEX(2_Girdiler!$B$21:$I$21,G9268)+(F9268-INDEX(2_Girdiler!$B$20:$I$20,G9268))*(INDEX(2_Girdiler!$B$21:$I$21,G9268+1)-INDEX(2_Girdiler!$B$21:$I$21,G9268))/(INDEX(2_Girdiler!$B$20:$I$20,G9268+1)-INDEX(2_Girdiler!$B$20:$I$20,G9268)))</f>
        <v>7.54535077476163</v>
      </c>
      <c r="I9268" s="16" t="n">
        <f aca="false">H9268/2_Girdiler!$B$17</f>
        <v>3.02297707322181</v>
      </c>
      <c r="J9268" s="16" t="n">
        <f aca="false">D9268+I9268</f>
        <v>8.51905024175851</v>
      </c>
    </row>
    <row r="9269" customFormat="false" ht="15" hidden="false" customHeight="false" outlineLevel="0" collapsed="false">
      <c r="A9269" s="0" t="n">
        <v>9257</v>
      </c>
      <c r="B9269" s="7" t="n">
        <v>0.113354</v>
      </c>
      <c r="C9269" s="7" t="n">
        <v>0.785189</v>
      </c>
      <c r="D9269" s="16" t="n">
        <f aca="false">LOGINV(B9269,$B$7,$C$7)</f>
        <v>6.90308842019368</v>
      </c>
      <c r="E9269" s="16" t="n">
        <f aca="false">LOGINV(C9269,$B$8,$C$8)</f>
        <v>181.82958904704</v>
      </c>
      <c r="F9269" s="16" t="n">
        <f aca="false">$B$5/100*E9269*2_Girdiler!$B$14*2_Girdiler!$B$15*2_Girdiler!$B$16</f>
        <v>4.57483246042353</v>
      </c>
      <c r="G9269" s="16" t="n">
        <f aca="false">MIN(MATCH(F9269,2_Girdiler!$B$20:$I$20,1),7)</f>
        <v>1</v>
      </c>
      <c r="H9269" s="16" t="n">
        <f aca="false">IF(F9269&gt;=40,2_Girdiler!$I$21+(F9269-40)*(2_Girdiler!$I$21-2_Girdiler!$H$21)/(2_Girdiler!$I$20-2_Girdiler!$H$20),INDEX(2_Girdiler!$B$21:$I$21,G9269)+(F9269-INDEX(2_Girdiler!$B$20:$I$20,G9269))*(INDEX(2_Girdiler!$B$21:$I$21,G9269+1)-INDEX(2_Girdiler!$B$21:$I$21,G9269))/(INDEX(2_Girdiler!$B$20:$I$20,G9269+1)-INDEX(2_Girdiler!$B$20:$I$20,G9269)))</f>
        <v>10.0646314129318</v>
      </c>
      <c r="I9269" s="16" t="n">
        <f aca="false">H9269/2_Girdiler!$B$17</f>
        <v>4.03230425197587</v>
      </c>
      <c r="J9269" s="16" t="n">
        <f aca="false">D9269+I9269</f>
        <v>10.9353926721695</v>
      </c>
    </row>
    <row r="9270" customFormat="false" ht="15" hidden="false" customHeight="false" outlineLevel="0" collapsed="false">
      <c r="A9270" s="0" t="n">
        <v>9258</v>
      </c>
      <c r="B9270" s="7" t="n">
        <v>0.22697</v>
      </c>
      <c r="C9270" s="7" t="n">
        <v>0.182959</v>
      </c>
      <c r="D9270" s="16" t="n">
        <f aca="false">LOGINV(B9270,$B$7,$C$7)</f>
        <v>8.92078515240911</v>
      </c>
      <c r="E9270" s="16" t="n">
        <f aca="false">LOGINV(C9270,$B$8,$C$8)</f>
        <v>60.9225186183845</v>
      </c>
      <c r="F9270" s="16" t="n">
        <f aca="false">$B$5/100*E9270*2_Girdiler!$B$14*2_Girdiler!$B$15*2_Girdiler!$B$16</f>
        <v>1.53281056843855</v>
      </c>
      <c r="G9270" s="16" t="n">
        <f aca="false">MIN(MATCH(F9270,2_Girdiler!$B$20:$I$20,1),7)</f>
        <v>1</v>
      </c>
      <c r="H9270" s="16" t="n">
        <f aca="false">IF(F9270&gt;=40,2_Girdiler!$I$21+(F9270-40)*(2_Girdiler!$I$21-2_Girdiler!$H$21)/(2_Girdiler!$I$20-2_Girdiler!$H$20),INDEX(2_Girdiler!$B$21:$I$21,G9270)+(F9270-INDEX(2_Girdiler!$B$20:$I$20,G9270))*(INDEX(2_Girdiler!$B$21:$I$21,G9270+1)-INDEX(2_Girdiler!$B$21:$I$21,G9270))/(INDEX(2_Girdiler!$B$20:$I$20,G9270+1)-INDEX(2_Girdiler!$B$20:$I$20,G9270)))</f>
        <v>3.37218325056482</v>
      </c>
      <c r="I9270" s="16" t="n">
        <f aca="false">H9270/2_Girdiler!$B$17</f>
        <v>1.35103495615578</v>
      </c>
      <c r="J9270" s="16" t="n">
        <f aca="false">D9270+I9270</f>
        <v>10.2718201085649</v>
      </c>
    </row>
    <row r="9271" customFormat="false" ht="15" hidden="false" customHeight="false" outlineLevel="0" collapsed="false">
      <c r="A9271" s="0" t="n">
        <v>9259</v>
      </c>
      <c r="B9271" s="7" t="n">
        <v>0.563556</v>
      </c>
      <c r="C9271" s="7" t="n">
        <v>0.44834</v>
      </c>
      <c r="D9271" s="16" t="n">
        <f aca="false">LOGINV(B9271,$B$7,$C$7)</f>
        <v>14.8052093114304</v>
      </c>
      <c r="E9271" s="16" t="n">
        <f aca="false">LOGINV(C9271,$B$8,$C$8)</f>
        <v>100.424554939488</v>
      </c>
      <c r="F9271" s="16" t="n">
        <f aca="false">$B$5/100*E9271*2_Girdiler!$B$14*2_Girdiler!$B$15*2_Girdiler!$B$16</f>
        <v>2.52668180227751</v>
      </c>
      <c r="G9271" s="16" t="n">
        <f aca="false">MIN(MATCH(F9271,2_Girdiler!$B$20:$I$20,1),7)</f>
        <v>1</v>
      </c>
      <c r="H9271" s="16" t="n">
        <f aca="false">IF(F9271&gt;=40,2_Girdiler!$I$21+(F9271-40)*(2_Girdiler!$I$21-2_Girdiler!$H$21)/(2_Girdiler!$I$20-2_Girdiler!$H$20),INDEX(2_Girdiler!$B$21:$I$21,G9271)+(F9271-INDEX(2_Girdiler!$B$20:$I$20,G9271))*(INDEX(2_Girdiler!$B$21:$I$21,G9271+1)-INDEX(2_Girdiler!$B$21:$I$21,G9271))/(INDEX(2_Girdiler!$B$20:$I$20,G9271+1)-INDEX(2_Girdiler!$B$20:$I$20,G9271)))</f>
        <v>5.55869996501051</v>
      </c>
      <c r="I9271" s="16" t="n">
        <f aca="false">H9271/2_Girdiler!$B$17</f>
        <v>2.22704325521255</v>
      </c>
      <c r="J9271" s="16" t="n">
        <f aca="false">D9271+I9271</f>
        <v>17.0322525666429</v>
      </c>
    </row>
    <row r="9272" customFormat="false" ht="15" hidden="false" customHeight="false" outlineLevel="0" collapsed="false">
      <c r="A9272" s="0" t="n">
        <v>9260</v>
      </c>
      <c r="B9272" s="7" t="n">
        <v>0.219691</v>
      </c>
      <c r="C9272" s="7" t="n">
        <v>0.031021</v>
      </c>
      <c r="D9272" s="16" t="n">
        <f aca="false">LOGINV(B9272,$B$7,$C$7)</f>
        <v>8.80040348765859</v>
      </c>
      <c r="E9272" s="16" t="n">
        <f aca="false">LOGINV(C9272,$B$8,$C$8)</f>
        <v>32.7443046815834</v>
      </c>
      <c r="F9272" s="16" t="n">
        <f aca="false">$B$5/100*E9272*2_Girdiler!$B$14*2_Girdiler!$B$15*2_Girdiler!$B$16</f>
        <v>0.823846705788639</v>
      </c>
      <c r="G9272" s="16" t="n">
        <f aca="false">MIN(MATCH(F9272,2_Girdiler!$B$20:$I$20,1),7)</f>
        <v>1</v>
      </c>
      <c r="H9272" s="16" t="n">
        <f aca="false">IF(F9272&gt;=40,2_Girdiler!$I$21+(F9272-40)*(2_Girdiler!$I$21-2_Girdiler!$H$21)/(2_Girdiler!$I$20-2_Girdiler!$H$20),INDEX(2_Girdiler!$B$21:$I$21,G9272)+(F9272-INDEX(2_Girdiler!$B$20:$I$20,G9272))*(INDEX(2_Girdiler!$B$21:$I$21,G9272+1)-INDEX(2_Girdiler!$B$21:$I$21,G9272))/(INDEX(2_Girdiler!$B$20:$I$20,G9272+1)-INDEX(2_Girdiler!$B$20:$I$20,G9272)))</f>
        <v>1.81246275273501</v>
      </c>
      <c r="I9272" s="16" t="n">
        <f aca="false">H9272/2_Girdiler!$B$17</f>
        <v>0.726146936191909</v>
      </c>
      <c r="J9272" s="16" t="n">
        <f aca="false">D9272+I9272</f>
        <v>9.5265504238505</v>
      </c>
    </row>
    <row r="9273" customFormat="false" ht="15" hidden="false" customHeight="false" outlineLevel="0" collapsed="false">
      <c r="A9273" s="0" t="n">
        <v>9261</v>
      </c>
      <c r="B9273" s="7" t="n">
        <v>0.031787</v>
      </c>
      <c r="C9273" s="7" t="n">
        <v>0.445325</v>
      </c>
      <c r="D9273" s="16" t="n">
        <f aca="false">LOGINV(B9273,$B$7,$C$7)</f>
        <v>4.81500088795082</v>
      </c>
      <c r="E9273" s="16" t="n">
        <f aca="false">LOGINV(C9273,$B$8,$C$8)</f>
        <v>99.9314652669718</v>
      </c>
      <c r="F9273" s="16" t="n">
        <f aca="false">$B$5/100*E9273*2_Girdiler!$B$14*2_Girdiler!$B$15*2_Girdiler!$B$16</f>
        <v>2.51427566611701</v>
      </c>
      <c r="G9273" s="16" t="n">
        <f aca="false">MIN(MATCH(F9273,2_Girdiler!$B$20:$I$20,1),7)</f>
        <v>1</v>
      </c>
      <c r="H9273" s="16" t="n">
        <f aca="false">IF(F9273&gt;=40,2_Girdiler!$I$21+(F9273-40)*(2_Girdiler!$I$21-2_Girdiler!$H$21)/(2_Girdiler!$I$20-2_Girdiler!$H$20),INDEX(2_Girdiler!$B$21:$I$21,G9273)+(F9273-INDEX(2_Girdiler!$B$20:$I$20,G9273))*(INDEX(2_Girdiler!$B$21:$I$21,G9273+1)-INDEX(2_Girdiler!$B$21:$I$21,G9273))/(INDEX(2_Girdiler!$B$20:$I$20,G9273+1)-INDEX(2_Girdiler!$B$20:$I$20,G9273)))</f>
        <v>5.53140646545743</v>
      </c>
      <c r="I9273" s="16" t="n">
        <f aca="false">H9273/2_Girdiler!$B$17</f>
        <v>2.21610835955826</v>
      </c>
      <c r="J9273" s="16" t="n">
        <f aca="false">D9273+I9273</f>
        <v>7.03110924750908</v>
      </c>
    </row>
    <row r="9274" customFormat="false" ht="15" hidden="false" customHeight="false" outlineLevel="0" collapsed="false">
      <c r="A9274" s="0" t="n">
        <v>9262</v>
      </c>
      <c r="B9274" s="7" t="n">
        <v>0.324425</v>
      </c>
      <c r="C9274" s="7" t="n">
        <v>0.0459</v>
      </c>
      <c r="D9274" s="16" t="n">
        <f aca="false">LOGINV(B9274,$B$7,$C$7)</f>
        <v>10.506374087021</v>
      </c>
      <c r="E9274" s="16" t="n">
        <f aca="false">LOGINV(C9274,$B$8,$C$8)</f>
        <v>36.7791162589305</v>
      </c>
      <c r="F9274" s="16" t="n">
        <f aca="false">$B$5/100*E9274*2_Girdiler!$B$14*2_Girdiler!$B$15*2_Girdiler!$B$16</f>
        <v>0.92536256507469</v>
      </c>
      <c r="G9274" s="16" t="n">
        <f aca="false">MIN(MATCH(F9274,2_Girdiler!$B$20:$I$20,1),7)</f>
        <v>1</v>
      </c>
      <c r="H9274" s="16" t="n">
        <f aca="false">IF(F9274&gt;=40,2_Girdiler!$I$21+(F9274-40)*(2_Girdiler!$I$21-2_Girdiler!$H$21)/(2_Girdiler!$I$20-2_Girdiler!$H$20),INDEX(2_Girdiler!$B$21:$I$21,G9274)+(F9274-INDEX(2_Girdiler!$B$20:$I$20,G9274))*(INDEX(2_Girdiler!$B$21:$I$21,G9274+1)-INDEX(2_Girdiler!$B$21:$I$21,G9274))/(INDEX(2_Girdiler!$B$20:$I$20,G9274+1)-INDEX(2_Girdiler!$B$20:$I$20,G9274)))</f>
        <v>2.03579764316432</v>
      </c>
      <c r="I9274" s="16" t="n">
        <f aca="false">H9274/2_Girdiler!$B$17</f>
        <v>0.815624055754935</v>
      </c>
      <c r="J9274" s="16" t="n">
        <f aca="false">D9274+I9274</f>
        <v>11.3219981427759</v>
      </c>
    </row>
    <row r="9275" customFormat="false" ht="15" hidden="false" customHeight="false" outlineLevel="0" collapsed="false">
      <c r="A9275" s="0" t="n">
        <v>9263</v>
      </c>
      <c r="B9275" s="7" t="n">
        <v>0.888861</v>
      </c>
      <c r="C9275" s="7" t="n">
        <v>0.10759</v>
      </c>
      <c r="D9275" s="16" t="n">
        <f aca="false">LOGINV(B9275,$B$7,$C$7)</f>
        <v>26.7384568161444</v>
      </c>
      <c r="E9275" s="16" t="n">
        <f aca="false">LOGINV(C9275,$B$8,$C$8)</f>
        <v>49.0659866732333</v>
      </c>
      <c r="F9275" s="16" t="n">
        <f aca="false">$B$5/100*E9275*2_Girdiler!$B$14*2_Girdiler!$B$15*2_Girdiler!$B$16</f>
        <v>1.23450022469855</v>
      </c>
      <c r="G9275" s="16" t="n">
        <f aca="false">MIN(MATCH(F9275,2_Girdiler!$B$20:$I$20,1),7)</f>
        <v>1</v>
      </c>
      <c r="H9275" s="16" t="n">
        <f aca="false">IF(F9275&gt;=40,2_Girdiler!$I$21+(F9275-40)*(2_Girdiler!$I$21-2_Girdiler!$H$21)/(2_Girdiler!$I$20-2_Girdiler!$H$20),INDEX(2_Girdiler!$B$21:$I$21,G9275)+(F9275-INDEX(2_Girdiler!$B$20:$I$20,G9275))*(INDEX(2_Girdiler!$B$21:$I$21,G9275+1)-INDEX(2_Girdiler!$B$21:$I$21,G9275))/(INDEX(2_Girdiler!$B$20:$I$20,G9275+1)-INDEX(2_Girdiler!$B$20:$I$20,G9275)))</f>
        <v>2.71590049433681</v>
      </c>
      <c r="I9275" s="16" t="n">
        <f aca="false">H9275/2_Girdiler!$B$17</f>
        <v>1.08810115959007</v>
      </c>
      <c r="J9275" s="16" t="n">
        <f aca="false">D9275+I9275</f>
        <v>27.8265579757344</v>
      </c>
    </row>
    <row r="9276" customFormat="false" ht="15" hidden="false" customHeight="false" outlineLevel="0" collapsed="false">
      <c r="A9276" s="0" t="n">
        <v>9264</v>
      </c>
      <c r="B9276" s="7" t="n">
        <v>0.280296</v>
      </c>
      <c r="C9276" s="7" t="n">
        <v>0.814904</v>
      </c>
      <c r="D9276" s="16" t="n">
        <f aca="false">LOGINV(B9276,$B$7,$C$7)</f>
        <v>9.79051590133702</v>
      </c>
      <c r="E9276" s="16" t="n">
        <f aca="false">LOGINV(C9276,$B$8,$C$8)</f>
        <v>194.74100815342</v>
      </c>
      <c r="F9276" s="16" t="n">
        <f aca="false">$B$5/100*E9276*2_Girdiler!$B$14*2_Girdiler!$B$15*2_Girdiler!$B$16</f>
        <v>4.89968376514005</v>
      </c>
      <c r="G9276" s="16" t="n">
        <f aca="false">MIN(MATCH(F9276,2_Girdiler!$B$20:$I$20,1),7)</f>
        <v>1</v>
      </c>
      <c r="H9276" s="16" t="n">
        <f aca="false">IF(F9276&gt;=40,2_Girdiler!$I$21+(F9276-40)*(2_Girdiler!$I$21-2_Girdiler!$H$21)/(2_Girdiler!$I$20-2_Girdiler!$H$20),INDEX(2_Girdiler!$B$21:$I$21,G9276)+(F9276-INDEX(2_Girdiler!$B$20:$I$20,G9276))*(INDEX(2_Girdiler!$B$21:$I$21,G9276+1)-INDEX(2_Girdiler!$B$21:$I$21,G9276))/(INDEX(2_Girdiler!$B$20:$I$20,G9276+1)-INDEX(2_Girdiler!$B$20:$I$20,G9276)))</f>
        <v>10.7793042833081</v>
      </c>
      <c r="I9276" s="16" t="n">
        <f aca="false">H9276/2_Girdiler!$B$17</f>
        <v>4.31863152376126</v>
      </c>
      <c r="J9276" s="16" t="n">
        <f aca="false">D9276+I9276</f>
        <v>14.1091474250983</v>
      </c>
    </row>
    <row r="9277" customFormat="false" ht="15" hidden="false" customHeight="false" outlineLevel="0" collapsed="false">
      <c r="A9277" s="0" t="n">
        <v>9265</v>
      </c>
      <c r="B9277" s="7" t="n">
        <v>0.694333</v>
      </c>
      <c r="C9277" s="7" t="n">
        <v>0.622038</v>
      </c>
      <c r="D9277" s="16" t="n">
        <f aca="false">LOGINV(B9277,$B$7,$C$7)</f>
        <v>17.9762970507681</v>
      </c>
      <c r="E9277" s="16" t="n">
        <f aca="false">LOGINV(C9277,$B$8,$C$8)</f>
        <v>133.469744845305</v>
      </c>
      <c r="F9277" s="16" t="n">
        <f aca="false">$B$5/100*E9277*2_Girdiler!$B$14*2_Girdiler!$B$15*2_Girdiler!$B$16</f>
        <v>3.35809878030786</v>
      </c>
      <c r="G9277" s="16" t="n">
        <f aca="false">MIN(MATCH(F9277,2_Girdiler!$B$20:$I$20,1),7)</f>
        <v>1</v>
      </c>
      <c r="H9277" s="16" t="n">
        <f aca="false">IF(F9277&gt;=40,2_Girdiler!$I$21+(F9277-40)*(2_Girdiler!$I$21-2_Girdiler!$H$21)/(2_Girdiler!$I$20-2_Girdiler!$H$20),INDEX(2_Girdiler!$B$21:$I$21,G9277)+(F9277-INDEX(2_Girdiler!$B$20:$I$20,G9277))*(INDEX(2_Girdiler!$B$21:$I$21,G9277+1)-INDEX(2_Girdiler!$B$21:$I$21,G9277))/(INDEX(2_Girdiler!$B$20:$I$20,G9277+1)-INDEX(2_Girdiler!$B$20:$I$20,G9277)))</f>
        <v>7.3878173166773</v>
      </c>
      <c r="I9277" s="16" t="n">
        <f aca="false">H9277/2_Girdiler!$B$17</f>
        <v>2.95986270700212</v>
      </c>
      <c r="J9277" s="16" t="n">
        <f aca="false">D9277+I9277</f>
        <v>20.9361597577702</v>
      </c>
    </row>
    <row r="9278" customFormat="false" ht="15" hidden="false" customHeight="false" outlineLevel="0" collapsed="false">
      <c r="A9278" s="0" t="n">
        <v>9266</v>
      </c>
      <c r="B9278" s="7" t="n">
        <v>0.756074</v>
      </c>
      <c r="C9278" s="7" t="n">
        <v>0.570224</v>
      </c>
      <c r="D9278" s="16" t="n">
        <f aca="false">LOGINV(B9278,$B$7,$C$7)</f>
        <v>19.9351538983319</v>
      </c>
      <c r="E9278" s="16" t="n">
        <f aca="false">LOGINV(C9278,$B$8,$C$8)</f>
        <v>122.418651952452</v>
      </c>
      <c r="F9278" s="16" t="n">
        <f aca="false">$B$5/100*E9278*2_Girdiler!$B$14*2_Girdiler!$B$15*2_Girdiler!$B$16</f>
        <v>3.0800532831237</v>
      </c>
      <c r="G9278" s="16" t="n">
        <f aca="false">MIN(MATCH(F9278,2_Girdiler!$B$20:$I$20,1),7)</f>
        <v>1</v>
      </c>
      <c r="H9278" s="16" t="n">
        <f aca="false">IF(F9278&gt;=40,2_Girdiler!$I$21+(F9278-40)*(2_Girdiler!$I$21-2_Girdiler!$H$21)/(2_Girdiler!$I$20-2_Girdiler!$H$20),INDEX(2_Girdiler!$B$21:$I$21,G9278)+(F9278-INDEX(2_Girdiler!$B$20:$I$20,G9278))*(INDEX(2_Girdiler!$B$21:$I$21,G9278+1)-INDEX(2_Girdiler!$B$21:$I$21,G9278))/(INDEX(2_Girdiler!$B$20:$I$20,G9278+1)-INDEX(2_Girdiler!$B$20:$I$20,G9278)))</f>
        <v>6.77611722287214</v>
      </c>
      <c r="I9278" s="16" t="n">
        <f aca="false">H9278/2_Girdiler!$B$17</f>
        <v>2.71479055403531</v>
      </c>
      <c r="J9278" s="16" t="n">
        <f aca="false">D9278+I9278</f>
        <v>22.6499444523672</v>
      </c>
    </row>
    <row r="9279" customFormat="false" ht="15" hidden="false" customHeight="false" outlineLevel="0" collapsed="false">
      <c r="A9279" s="0" t="n">
        <v>9267</v>
      </c>
      <c r="B9279" s="7" t="n">
        <v>0.416746</v>
      </c>
      <c r="C9279" s="7" t="n">
        <v>0.98234</v>
      </c>
      <c r="D9279" s="16" t="n">
        <f aca="false">LOGINV(B9279,$B$7,$C$7)</f>
        <v>12.0446494970939</v>
      </c>
      <c r="E9279" s="16" t="n">
        <f aca="false">LOGINV(C9279,$B$8,$C$8)</f>
        <v>424.874511252984</v>
      </c>
      <c r="F9279" s="16" t="n">
        <f aca="false">$B$5/100*E9279*2_Girdiler!$B$14*2_Girdiler!$B$15*2_Girdiler!$B$16</f>
        <v>10.6898427031251</v>
      </c>
      <c r="G9279" s="16" t="n">
        <f aca="false">MIN(MATCH(F9279,2_Girdiler!$B$20:$I$20,1),7)</f>
        <v>3</v>
      </c>
      <c r="H9279" s="16" t="n">
        <f aca="false">IF(F9279&gt;=40,2_Girdiler!$I$21+(F9279-40)*(2_Girdiler!$I$21-2_Girdiler!$H$21)/(2_Girdiler!$I$20-2_Girdiler!$H$20),INDEX(2_Girdiler!$B$21:$I$21,G9279)+(F9279-INDEX(2_Girdiler!$B$20:$I$20,G9279))*(INDEX(2_Girdiler!$B$21:$I$21,G9279+1)-INDEX(2_Girdiler!$B$21:$I$21,G9279))/(INDEX(2_Girdiler!$B$20:$I$20,G9279+1)-INDEX(2_Girdiler!$B$20:$I$20,G9279)))</f>
        <v>19.6208584328126</v>
      </c>
      <c r="I9279" s="16" t="n">
        <f aca="false">H9279/2_Girdiler!$B$17</f>
        <v>7.86092084647939</v>
      </c>
      <c r="J9279" s="16" t="n">
        <f aca="false">D9279+I9279</f>
        <v>19.9055703435732</v>
      </c>
    </row>
    <row r="9280" customFormat="false" ht="15" hidden="false" customHeight="false" outlineLevel="0" collapsed="false">
      <c r="A9280" s="0" t="n">
        <v>9268</v>
      </c>
      <c r="B9280" s="7" t="n">
        <v>0.077341</v>
      </c>
      <c r="C9280" s="7" t="n">
        <v>0.133407</v>
      </c>
      <c r="D9280" s="16" t="n">
        <f aca="false">LOGINV(B9280,$B$7,$C$7)</f>
        <v>6.1258385691846</v>
      </c>
      <c r="E9280" s="16" t="n">
        <f aca="false">LOGINV(C9280,$B$8,$C$8)</f>
        <v>53.32721885533</v>
      </c>
      <c r="F9280" s="16" t="n">
        <f aca="false">$B$5/100*E9280*2_Girdiler!$B$14*2_Girdiler!$B$15*2_Girdiler!$B$16</f>
        <v>1.3417128264001</v>
      </c>
      <c r="G9280" s="16" t="n">
        <f aca="false">MIN(MATCH(F9280,2_Girdiler!$B$20:$I$20,1),7)</f>
        <v>1</v>
      </c>
      <c r="H9280" s="16" t="n">
        <f aca="false">IF(F9280&gt;=40,2_Girdiler!$I$21+(F9280-40)*(2_Girdiler!$I$21-2_Girdiler!$H$21)/(2_Girdiler!$I$20-2_Girdiler!$H$20),INDEX(2_Girdiler!$B$21:$I$21,G9280)+(F9280-INDEX(2_Girdiler!$B$20:$I$20,G9280))*(INDEX(2_Girdiler!$B$21:$I$21,G9280+1)-INDEX(2_Girdiler!$B$21:$I$21,G9280))/(INDEX(2_Girdiler!$B$20:$I$20,G9280+1)-INDEX(2_Girdiler!$B$20:$I$20,G9280)))</f>
        <v>2.95176821808022</v>
      </c>
      <c r="I9280" s="16" t="n">
        <f aca="false">H9280/2_Girdiler!$B$17</f>
        <v>1.18259944634624</v>
      </c>
      <c r="J9280" s="16" t="n">
        <f aca="false">D9280+I9280</f>
        <v>7.30843801553084</v>
      </c>
    </row>
    <row r="9281" customFormat="false" ht="15" hidden="false" customHeight="false" outlineLevel="0" collapsed="false">
      <c r="A9281" s="0" t="n">
        <v>9269</v>
      </c>
      <c r="B9281" s="7" t="n">
        <v>0.930459</v>
      </c>
      <c r="C9281" s="7" t="n">
        <v>0.389435</v>
      </c>
      <c r="D9281" s="16" t="n">
        <f aca="false">LOGINV(B9281,$B$7,$C$7)</f>
        <v>30.8864086907186</v>
      </c>
      <c r="E9281" s="16" t="n">
        <f aca="false">LOGINV(C9281,$B$8,$C$8)</f>
        <v>91.1018311313842</v>
      </c>
      <c r="F9281" s="16" t="n">
        <f aca="false">$B$5/100*E9281*2_Girdiler!$B$14*2_Girdiler!$B$15*2_Girdiler!$B$16</f>
        <v>2.29212207126563</v>
      </c>
      <c r="G9281" s="16" t="n">
        <f aca="false">MIN(MATCH(F9281,2_Girdiler!$B$20:$I$20,1),7)</f>
        <v>1</v>
      </c>
      <c r="H9281" s="16" t="n">
        <f aca="false">IF(F9281&gt;=40,2_Girdiler!$I$21+(F9281-40)*(2_Girdiler!$I$21-2_Girdiler!$H$21)/(2_Girdiler!$I$20-2_Girdiler!$H$20),INDEX(2_Girdiler!$B$21:$I$21,G9281)+(F9281-INDEX(2_Girdiler!$B$20:$I$20,G9281))*(INDEX(2_Girdiler!$B$21:$I$21,G9281+1)-INDEX(2_Girdiler!$B$21:$I$21,G9281))/(INDEX(2_Girdiler!$B$20:$I$20,G9281+1)-INDEX(2_Girdiler!$B$20:$I$20,G9281)))</f>
        <v>5.04266855678438</v>
      </c>
      <c r="I9281" s="16" t="n">
        <f aca="false">H9281/2_Girdiler!$B$17</f>
        <v>2.02029990255784</v>
      </c>
      <c r="J9281" s="16" t="n">
        <f aca="false">D9281+I9281</f>
        <v>32.9067085932765</v>
      </c>
    </row>
    <row r="9282" customFormat="false" ht="15" hidden="false" customHeight="false" outlineLevel="0" collapsed="false">
      <c r="A9282" s="0" t="n">
        <v>9270</v>
      </c>
      <c r="B9282" s="7" t="n">
        <v>0.631968</v>
      </c>
      <c r="C9282" s="7" t="n">
        <v>0.294109</v>
      </c>
      <c r="D9282" s="16" t="n">
        <f aca="false">LOGINV(B9282,$B$7,$C$7)</f>
        <v>16.3410919757136</v>
      </c>
      <c r="E9282" s="16" t="n">
        <f aca="false">LOGINV(C9282,$B$8,$C$8)</f>
        <v>76.9951449374026</v>
      </c>
      <c r="F9282" s="16" t="n">
        <f aca="false">$B$5/100*E9282*2_Girdiler!$B$14*2_Girdiler!$B$15*2_Girdiler!$B$16</f>
        <v>1.93719784662505</v>
      </c>
      <c r="G9282" s="16" t="n">
        <f aca="false">MIN(MATCH(F9282,2_Girdiler!$B$20:$I$20,1),7)</f>
        <v>1</v>
      </c>
      <c r="H9282" s="16" t="n">
        <f aca="false">IF(F9282&gt;=40,2_Girdiler!$I$21+(F9282-40)*(2_Girdiler!$I$21-2_Girdiler!$H$21)/(2_Girdiler!$I$20-2_Girdiler!$H$20),INDEX(2_Girdiler!$B$21:$I$21,G9282)+(F9282-INDEX(2_Girdiler!$B$20:$I$20,G9282))*(INDEX(2_Girdiler!$B$21:$I$21,G9282+1)-INDEX(2_Girdiler!$B$21:$I$21,G9282))/(INDEX(2_Girdiler!$B$20:$I$20,G9282+1)-INDEX(2_Girdiler!$B$20:$I$20,G9282)))</f>
        <v>4.26183526257511</v>
      </c>
      <c r="I9282" s="16" t="n">
        <f aca="false">H9282/2_Girdiler!$B$17</f>
        <v>1.70746605071118</v>
      </c>
      <c r="J9282" s="16" t="n">
        <f aca="false">D9282+I9282</f>
        <v>18.0485580264247</v>
      </c>
    </row>
    <row r="9283" customFormat="false" ht="15" hidden="false" customHeight="false" outlineLevel="0" collapsed="false">
      <c r="A9283" s="0" t="n">
        <v>9271</v>
      </c>
      <c r="B9283" s="7" t="n">
        <v>0.416797</v>
      </c>
      <c r="C9283" s="7" t="n">
        <v>0.505418</v>
      </c>
      <c r="D9283" s="16" t="n">
        <f aca="false">LOGINV(B9283,$B$7,$C$7)</f>
        <v>12.0455269581041</v>
      </c>
      <c r="E9283" s="16" t="n">
        <f aca="false">LOGINV(C9283,$B$8,$C$8)</f>
        <v>110.166827767674</v>
      </c>
      <c r="F9283" s="16" t="n">
        <f aca="false">$B$5/100*E9283*2_Girdiler!$B$14*2_Girdiler!$B$15*2_Girdiler!$B$16</f>
        <v>2.77179738663468</v>
      </c>
      <c r="G9283" s="16" t="n">
        <f aca="false">MIN(MATCH(F9283,2_Girdiler!$B$20:$I$20,1),7)</f>
        <v>1</v>
      </c>
      <c r="H9283" s="16" t="n">
        <f aca="false">IF(F9283&gt;=40,2_Girdiler!$I$21+(F9283-40)*(2_Girdiler!$I$21-2_Girdiler!$H$21)/(2_Girdiler!$I$20-2_Girdiler!$H$20),INDEX(2_Girdiler!$B$21:$I$21,G9283)+(F9283-INDEX(2_Girdiler!$B$20:$I$20,G9283))*(INDEX(2_Girdiler!$B$21:$I$21,G9283+1)-INDEX(2_Girdiler!$B$21:$I$21,G9283))/(INDEX(2_Girdiler!$B$20:$I$20,G9283+1)-INDEX(2_Girdiler!$B$20:$I$20,G9283)))</f>
        <v>6.09795425059629</v>
      </c>
      <c r="I9283" s="16" t="n">
        <f aca="false">H9283/2_Girdiler!$B$17</f>
        <v>2.44309064527095</v>
      </c>
      <c r="J9283" s="16" t="n">
        <f aca="false">D9283+I9283</f>
        <v>14.488617603375</v>
      </c>
    </row>
    <row r="9284" customFormat="false" ht="15" hidden="false" customHeight="false" outlineLevel="0" collapsed="false">
      <c r="A9284" s="0" t="n">
        <v>9272</v>
      </c>
      <c r="B9284" s="7" t="n">
        <v>0.963824</v>
      </c>
      <c r="C9284" s="7" t="n">
        <v>0.709417</v>
      </c>
      <c r="D9284" s="16" t="n">
        <f aca="false">LOGINV(B9284,$B$7,$C$7)</f>
        <v>36.8697080184771</v>
      </c>
      <c r="E9284" s="16" t="n">
        <f aca="false">LOGINV(C9284,$B$8,$C$8)</f>
        <v>155.919529388711</v>
      </c>
      <c r="F9284" s="16" t="n">
        <f aca="false">$B$5/100*E9284*2_Girdiler!$B$14*2_Girdiler!$B$15*2_Girdiler!$B$16</f>
        <v>3.92293535941996</v>
      </c>
      <c r="G9284" s="16" t="n">
        <f aca="false">MIN(MATCH(F9284,2_Girdiler!$B$20:$I$20,1),7)</f>
        <v>1</v>
      </c>
      <c r="H9284" s="16" t="n">
        <f aca="false">IF(F9284&gt;=40,2_Girdiler!$I$21+(F9284-40)*(2_Girdiler!$I$21-2_Girdiler!$H$21)/(2_Girdiler!$I$20-2_Girdiler!$H$20),INDEX(2_Girdiler!$B$21:$I$21,G9284)+(F9284-INDEX(2_Girdiler!$B$20:$I$20,G9284))*(INDEX(2_Girdiler!$B$21:$I$21,G9284+1)-INDEX(2_Girdiler!$B$21:$I$21,G9284))/(INDEX(2_Girdiler!$B$20:$I$20,G9284+1)-INDEX(2_Girdiler!$B$20:$I$20,G9284)))</f>
        <v>8.63045779072391</v>
      </c>
      <c r="I9284" s="16" t="n">
        <f aca="false">H9284/2_Girdiler!$B$17</f>
        <v>3.45771546102721</v>
      </c>
      <c r="J9284" s="16" t="n">
        <f aca="false">D9284+I9284</f>
        <v>40.3274234795043</v>
      </c>
    </row>
    <row r="9285" customFormat="false" ht="15" hidden="false" customHeight="false" outlineLevel="0" collapsed="false">
      <c r="A9285" s="0" t="n">
        <v>9273</v>
      </c>
      <c r="B9285" s="7" t="n">
        <v>0.756838</v>
      </c>
      <c r="C9285" s="7" t="n">
        <v>0.910779</v>
      </c>
      <c r="D9285" s="16" t="n">
        <f aca="false">LOGINV(B9285,$B$7,$C$7)</f>
        <v>19.9622643652898</v>
      </c>
      <c r="E9285" s="16" t="n">
        <f aca="false">LOGINV(C9285,$B$8,$C$8)</f>
        <v>260.289106430681</v>
      </c>
      <c r="F9285" s="16" t="n">
        <f aca="false">$B$5/100*E9285*2_Girdiler!$B$14*2_Girdiler!$B$15*2_Girdiler!$B$16</f>
        <v>6.54887391779594</v>
      </c>
      <c r="G9285" s="16" t="n">
        <f aca="false">MIN(MATCH(F9285,2_Girdiler!$B$20:$I$20,1),7)</f>
        <v>2</v>
      </c>
      <c r="H9285" s="16" t="n">
        <f aca="false">IF(F9285&gt;=40,2_Girdiler!$I$21+(F9285-40)*(2_Girdiler!$I$21-2_Girdiler!$H$21)/(2_Girdiler!$I$20-2_Girdiler!$H$20),INDEX(2_Girdiler!$B$21:$I$21,G9285)+(F9285-INDEX(2_Girdiler!$B$20:$I$20,G9285))*(INDEX(2_Girdiler!$B$21:$I$21,G9285+1)-INDEX(2_Girdiler!$B$21:$I$21,G9285))/(INDEX(2_Girdiler!$B$20:$I$20,G9285+1)-INDEX(2_Girdiler!$B$20:$I$20,G9285)))</f>
        <v>13.4781982684735</v>
      </c>
      <c r="I9285" s="16" t="n">
        <f aca="false">H9285/2_Girdiler!$B$17</f>
        <v>5.39991917807432</v>
      </c>
      <c r="J9285" s="16" t="n">
        <f aca="false">D9285+I9285</f>
        <v>25.3621835433641</v>
      </c>
    </row>
    <row r="9286" customFormat="false" ht="15" hidden="false" customHeight="false" outlineLevel="0" collapsed="false">
      <c r="A9286" s="0" t="n">
        <v>9274</v>
      </c>
      <c r="B9286" s="7" t="n">
        <v>0.154415</v>
      </c>
      <c r="C9286" s="7" t="n">
        <v>0.073584</v>
      </c>
      <c r="D9286" s="16" t="n">
        <f aca="false">LOGINV(B9286,$B$7,$C$7)</f>
        <v>7.67942829489611</v>
      </c>
      <c r="E9286" s="16" t="n">
        <f aca="false">LOGINV(C9286,$B$8,$C$8)</f>
        <v>42.8415086371812</v>
      </c>
      <c r="F9286" s="16" t="n">
        <f aca="false">$B$5/100*E9286*2_Girdiler!$B$14*2_Girdiler!$B$15*2_Girdiler!$B$16</f>
        <v>1.07789235731148</v>
      </c>
      <c r="G9286" s="16" t="n">
        <f aca="false">MIN(MATCH(F9286,2_Girdiler!$B$20:$I$20,1),7)</f>
        <v>1</v>
      </c>
      <c r="H9286" s="16" t="n">
        <f aca="false">IF(F9286&gt;=40,2_Girdiler!$I$21+(F9286-40)*(2_Girdiler!$I$21-2_Girdiler!$H$21)/(2_Girdiler!$I$20-2_Girdiler!$H$20),INDEX(2_Girdiler!$B$21:$I$21,G9286)+(F9286-INDEX(2_Girdiler!$B$20:$I$20,G9286))*(INDEX(2_Girdiler!$B$21:$I$21,G9286+1)-INDEX(2_Girdiler!$B$21:$I$21,G9286))/(INDEX(2_Girdiler!$B$20:$I$20,G9286+1)-INDEX(2_Girdiler!$B$20:$I$20,G9286)))</f>
        <v>2.37136318608525</v>
      </c>
      <c r="I9286" s="16" t="n">
        <f aca="false">H9286/2_Girdiler!$B$17</f>
        <v>0.950065379040567</v>
      </c>
      <c r="J9286" s="16" t="n">
        <f aca="false">D9286+I9286</f>
        <v>8.62949367393668</v>
      </c>
    </row>
    <row r="9287" customFormat="false" ht="15" hidden="false" customHeight="false" outlineLevel="0" collapsed="false">
      <c r="A9287" s="0" t="n">
        <v>9275</v>
      </c>
      <c r="B9287" s="7" t="n">
        <v>0.612495</v>
      </c>
      <c r="C9287" s="7" t="n">
        <v>0.982288</v>
      </c>
      <c r="D9287" s="16" t="n">
        <f aca="false">LOGINV(B9287,$B$7,$C$7)</f>
        <v>15.8809523613054</v>
      </c>
      <c r="E9287" s="16" t="n">
        <f aca="false">LOGINV(C9287,$B$8,$C$8)</f>
        <v>424.547606123635</v>
      </c>
      <c r="F9287" s="16" t="n">
        <f aca="false">$B$5/100*E9287*2_Girdiler!$B$14*2_Girdiler!$B$15*2_Girdiler!$B$16</f>
        <v>10.6816177700707</v>
      </c>
      <c r="G9287" s="16" t="n">
        <f aca="false">MIN(MATCH(F9287,2_Girdiler!$B$20:$I$20,1),7)</f>
        <v>3</v>
      </c>
      <c r="H9287" s="16" t="n">
        <f aca="false">IF(F9287&gt;=40,2_Girdiler!$I$21+(F9287-40)*(2_Girdiler!$I$21-2_Girdiler!$H$21)/(2_Girdiler!$I$20-2_Girdiler!$H$20),INDEX(2_Girdiler!$B$21:$I$21,G9287)+(F9287-INDEX(2_Girdiler!$B$20:$I$20,G9287))*(INDEX(2_Girdiler!$B$21:$I$21,G9287+1)-INDEX(2_Girdiler!$B$21:$I$21,G9287))/(INDEX(2_Girdiler!$B$20:$I$20,G9287+1)-INDEX(2_Girdiler!$B$20:$I$20,G9287)))</f>
        <v>19.6134559930636</v>
      </c>
      <c r="I9287" s="16" t="n">
        <f aca="false">H9287/2_Girdiler!$B$17</f>
        <v>7.85795512542612</v>
      </c>
      <c r="J9287" s="16" t="n">
        <f aca="false">D9287+I9287</f>
        <v>23.7389074867316</v>
      </c>
    </row>
    <row r="9288" customFormat="false" ht="15" hidden="false" customHeight="false" outlineLevel="0" collapsed="false">
      <c r="A9288" s="0" t="n">
        <v>9276</v>
      </c>
      <c r="B9288" s="7" t="n">
        <v>0.008004</v>
      </c>
      <c r="C9288" s="7" t="n">
        <v>0.894465</v>
      </c>
      <c r="D9288" s="16" t="n">
        <f aca="false">LOGINV(B9288,$B$7,$C$7)</f>
        <v>3.53662247910122</v>
      </c>
      <c r="E9288" s="16" t="n">
        <f aca="false">LOGINV(C9288,$B$8,$C$8)</f>
        <v>244.816718960927</v>
      </c>
      <c r="F9288" s="16" t="n">
        <f aca="false">$B$5/100*E9288*2_Girdiler!$B$14*2_Girdiler!$B$15*2_Girdiler!$B$16</f>
        <v>6.15958864905693</v>
      </c>
      <c r="G9288" s="16" t="n">
        <f aca="false">MIN(MATCH(F9288,2_Girdiler!$B$20:$I$20,1),7)</f>
        <v>2</v>
      </c>
      <c r="H9288" s="16" t="n">
        <f aca="false">IF(F9288&gt;=40,2_Girdiler!$I$21+(F9288-40)*(2_Girdiler!$I$21-2_Girdiler!$H$21)/(2_Girdiler!$I$20-2_Girdiler!$H$20),INDEX(2_Girdiler!$B$21:$I$21,G9288)+(F9288-INDEX(2_Girdiler!$B$20:$I$20,G9288))*(INDEX(2_Girdiler!$B$21:$I$21,G9288+1)-INDEX(2_Girdiler!$B$21:$I$21,G9288))/(INDEX(2_Girdiler!$B$20:$I$20,G9288+1)-INDEX(2_Girdiler!$B$20:$I$20,G9288)))</f>
        <v>12.8553418384911</v>
      </c>
      <c r="I9288" s="16" t="n">
        <f aca="false">H9288/2_Girdiler!$B$17</f>
        <v>5.15037733913906</v>
      </c>
      <c r="J9288" s="16" t="n">
        <f aca="false">D9288+I9288</f>
        <v>8.68699981824027</v>
      </c>
    </row>
    <row r="9289" customFormat="false" ht="15" hidden="false" customHeight="false" outlineLevel="0" collapsed="false">
      <c r="A9289" s="0" t="n">
        <v>9277</v>
      </c>
      <c r="B9289" s="7" t="n">
        <v>0.258703</v>
      </c>
      <c r="C9289" s="7" t="n">
        <v>0.308503</v>
      </c>
      <c r="D9289" s="16" t="n">
        <f aca="false">LOGINV(B9289,$B$7,$C$7)</f>
        <v>9.44010955353043</v>
      </c>
      <c r="E9289" s="16" t="n">
        <f aca="false">LOGINV(C9289,$B$8,$C$8)</f>
        <v>79.0765022136744</v>
      </c>
      <c r="F9289" s="16" t="n">
        <f aca="false">$B$5/100*E9289*2_Girdiler!$B$14*2_Girdiler!$B$15*2_Girdiler!$B$16</f>
        <v>1.98956479569605</v>
      </c>
      <c r="G9289" s="16" t="n">
        <f aca="false">MIN(MATCH(F9289,2_Girdiler!$B$20:$I$20,1),7)</f>
        <v>1</v>
      </c>
      <c r="H9289" s="16" t="n">
        <f aca="false">IF(F9289&gt;=40,2_Girdiler!$I$21+(F9289-40)*(2_Girdiler!$I$21-2_Girdiler!$H$21)/(2_Girdiler!$I$20-2_Girdiler!$H$20),INDEX(2_Girdiler!$B$21:$I$21,G9289)+(F9289-INDEX(2_Girdiler!$B$20:$I$20,G9289))*(INDEX(2_Girdiler!$B$21:$I$21,G9289+1)-INDEX(2_Girdiler!$B$21:$I$21,G9289))/(INDEX(2_Girdiler!$B$20:$I$20,G9289+1)-INDEX(2_Girdiler!$B$20:$I$20,G9289)))</f>
        <v>4.3770425505313</v>
      </c>
      <c r="I9289" s="16" t="n">
        <f aca="false">H9289/2_Girdiler!$B$17</f>
        <v>1.75362281671927</v>
      </c>
      <c r="J9289" s="16" t="n">
        <f aca="false">D9289+I9289</f>
        <v>11.1937323702497</v>
      </c>
    </row>
    <row r="9290" customFormat="false" ht="15" hidden="false" customHeight="false" outlineLevel="0" collapsed="false">
      <c r="A9290" s="0" t="n">
        <v>9278</v>
      </c>
      <c r="B9290" s="7" t="n">
        <v>0.521234</v>
      </c>
      <c r="C9290" s="7" t="n">
        <v>0.341843</v>
      </c>
      <c r="D9290" s="16" t="n">
        <f aca="false">LOGINV(B9290,$B$7,$C$7)</f>
        <v>13.9500354879693</v>
      </c>
      <c r="E9290" s="16" t="n">
        <f aca="false">LOGINV(C9290,$B$8,$C$8)</f>
        <v>83.9505201741849</v>
      </c>
      <c r="F9290" s="16" t="n">
        <f aca="false">$B$5/100*E9290*2_Girdiler!$B$14*2_Girdiler!$B$15*2_Girdiler!$B$16</f>
        <v>2.11219508758249</v>
      </c>
      <c r="G9290" s="16" t="n">
        <f aca="false">MIN(MATCH(F9290,2_Girdiler!$B$20:$I$20,1),7)</f>
        <v>1</v>
      </c>
      <c r="H9290" s="16" t="n">
        <f aca="false">IF(F9290&gt;=40,2_Girdiler!$I$21+(F9290-40)*(2_Girdiler!$I$21-2_Girdiler!$H$21)/(2_Girdiler!$I$20-2_Girdiler!$H$20),INDEX(2_Girdiler!$B$21:$I$21,G9290)+(F9290-INDEX(2_Girdiler!$B$20:$I$20,G9290))*(INDEX(2_Girdiler!$B$21:$I$21,G9290+1)-INDEX(2_Girdiler!$B$21:$I$21,G9290))/(INDEX(2_Girdiler!$B$20:$I$20,G9290+1)-INDEX(2_Girdiler!$B$20:$I$20,G9290)))</f>
        <v>4.64682919268148</v>
      </c>
      <c r="I9290" s="16" t="n">
        <f aca="false">H9290/2_Girdiler!$B$17</f>
        <v>1.86171041373457</v>
      </c>
      <c r="J9290" s="16" t="n">
        <f aca="false">D9290+I9290</f>
        <v>15.8117459017039</v>
      </c>
    </row>
    <row r="9291" customFormat="false" ht="15" hidden="false" customHeight="false" outlineLevel="0" collapsed="false">
      <c r="A9291" s="0" t="n">
        <v>9279</v>
      </c>
      <c r="B9291" s="7" t="n">
        <v>0.41301</v>
      </c>
      <c r="C9291" s="7" t="n">
        <v>0.21601</v>
      </c>
      <c r="D9291" s="16" t="n">
        <f aca="false">LOGINV(B9291,$B$7,$C$7)</f>
        <v>11.9804784317892</v>
      </c>
      <c r="E9291" s="16" t="n">
        <f aca="false">LOGINV(C9291,$B$8,$C$8)</f>
        <v>65.7614711624519</v>
      </c>
      <c r="F9291" s="16" t="n">
        <f aca="false">$B$5/100*E9291*2_Girdiler!$B$14*2_Girdiler!$B$15*2_Girdiler!$B$16</f>
        <v>1.65455861444729</v>
      </c>
      <c r="G9291" s="16" t="n">
        <f aca="false">MIN(MATCH(F9291,2_Girdiler!$B$20:$I$20,1),7)</f>
        <v>1</v>
      </c>
      <c r="H9291" s="16" t="n">
        <f aca="false">IF(F9291&gt;=40,2_Girdiler!$I$21+(F9291-40)*(2_Girdiler!$I$21-2_Girdiler!$H$21)/(2_Girdiler!$I$20-2_Girdiler!$H$20),INDEX(2_Girdiler!$B$21:$I$21,G9291)+(F9291-INDEX(2_Girdiler!$B$20:$I$20,G9291))*(INDEX(2_Girdiler!$B$21:$I$21,G9291+1)-INDEX(2_Girdiler!$B$21:$I$21,G9291))/(INDEX(2_Girdiler!$B$20:$I$20,G9291+1)-INDEX(2_Girdiler!$B$20:$I$20,G9291)))</f>
        <v>3.64002895178404</v>
      </c>
      <c r="I9291" s="16" t="n">
        <f aca="false">H9291/2_Girdiler!$B$17</f>
        <v>1.45834493260578</v>
      </c>
      <c r="J9291" s="16" t="n">
        <f aca="false">D9291+I9291</f>
        <v>13.438823364395</v>
      </c>
    </row>
    <row r="9292" customFormat="false" ht="15" hidden="false" customHeight="false" outlineLevel="0" collapsed="false">
      <c r="A9292" s="0" t="n">
        <v>9280</v>
      </c>
      <c r="B9292" s="7" t="n">
        <v>0.600917</v>
      </c>
      <c r="C9292" s="7" t="n">
        <v>0.410561</v>
      </c>
      <c r="D9292" s="16" t="n">
        <f aca="false">LOGINV(B9292,$B$7,$C$7)</f>
        <v>15.616672389199</v>
      </c>
      <c r="E9292" s="16" t="n">
        <f aca="false">LOGINV(C9292,$B$8,$C$8)</f>
        <v>94.3753743227807</v>
      </c>
      <c r="F9292" s="16" t="n">
        <f aca="false">$B$5/100*E9292*2_Girdiler!$B$14*2_Girdiler!$B$15*2_Girdiler!$B$16</f>
        <v>2.37448441796116</v>
      </c>
      <c r="G9292" s="16" t="n">
        <f aca="false">MIN(MATCH(F9292,2_Girdiler!$B$20:$I$20,1),7)</f>
        <v>1</v>
      </c>
      <c r="H9292" s="16" t="n">
        <f aca="false">IF(F9292&gt;=40,2_Girdiler!$I$21+(F9292-40)*(2_Girdiler!$I$21-2_Girdiler!$H$21)/(2_Girdiler!$I$20-2_Girdiler!$H$20),INDEX(2_Girdiler!$B$21:$I$21,G9292)+(F9292-INDEX(2_Girdiler!$B$20:$I$20,G9292))*(INDEX(2_Girdiler!$B$21:$I$21,G9292+1)-INDEX(2_Girdiler!$B$21:$I$21,G9292))/(INDEX(2_Girdiler!$B$20:$I$20,G9292+1)-INDEX(2_Girdiler!$B$20:$I$20,G9292)))</f>
        <v>5.22386571951456</v>
      </c>
      <c r="I9292" s="16" t="n">
        <f aca="false">H9292/2_Girdiler!$B$17</f>
        <v>2.09289491967731</v>
      </c>
      <c r="J9292" s="16" t="n">
        <f aca="false">D9292+I9292</f>
        <v>17.7095673088763</v>
      </c>
    </row>
    <row r="9293" customFormat="false" ht="15" hidden="false" customHeight="false" outlineLevel="0" collapsed="false">
      <c r="A9293" s="0" t="n">
        <v>9281</v>
      </c>
      <c r="B9293" s="7" t="n">
        <v>0.857469</v>
      </c>
      <c r="C9293" s="7" t="n">
        <v>0.853174</v>
      </c>
      <c r="D9293" s="16" t="n">
        <f aca="false">LOGINV(B9293,$B$7,$C$7)</f>
        <v>24.573535894865</v>
      </c>
      <c r="E9293" s="16" t="n">
        <f aca="false">LOGINV(C9293,$B$8,$C$8)</f>
        <v>215.098679055368</v>
      </c>
      <c r="F9293" s="16" t="n">
        <f aca="false">$B$5/100*E9293*2_Girdiler!$B$14*2_Girdiler!$B$15*2_Girdiler!$B$16</f>
        <v>5.41188276503307</v>
      </c>
      <c r="G9293" s="16" t="n">
        <f aca="false">MIN(MATCH(F9293,2_Girdiler!$B$20:$I$20,1),7)</f>
        <v>2</v>
      </c>
      <c r="H9293" s="16" t="n">
        <f aca="false">IF(F9293&gt;=40,2_Girdiler!$I$21+(F9293-40)*(2_Girdiler!$I$21-2_Girdiler!$H$21)/(2_Girdiler!$I$20-2_Girdiler!$H$20),INDEX(2_Girdiler!$B$21:$I$21,G9293)+(F9293-INDEX(2_Girdiler!$B$20:$I$20,G9293))*(INDEX(2_Girdiler!$B$21:$I$21,G9293+1)-INDEX(2_Girdiler!$B$21:$I$21,G9293))/(INDEX(2_Girdiler!$B$20:$I$20,G9293+1)-INDEX(2_Girdiler!$B$20:$I$20,G9293)))</f>
        <v>11.6590124240529</v>
      </c>
      <c r="I9293" s="16" t="n">
        <f aca="false">H9293/2_Girdiler!$B$17</f>
        <v>4.67107869553402</v>
      </c>
      <c r="J9293" s="16" t="n">
        <f aca="false">D9293+I9293</f>
        <v>29.244614590399</v>
      </c>
    </row>
    <row r="9294" customFormat="false" ht="15" hidden="false" customHeight="false" outlineLevel="0" collapsed="false">
      <c r="A9294" s="0" t="n">
        <v>9282</v>
      </c>
      <c r="B9294" s="7" t="n">
        <v>0.321256</v>
      </c>
      <c r="C9294" s="7" t="n">
        <v>0.623998</v>
      </c>
      <c r="D9294" s="16" t="n">
        <f aca="false">LOGINV(B9294,$B$7,$C$7)</f>
        <v>10.4547956360573</v>
      </c>
      <c r="E9294" s="16" t="n">
        <f aca="false">LOGINV(C9294,$B$8,$C$8)</f>
        <v>133.915072392286</v>
      </c>
      <c r="F9294" s="16" t="n">
        <f aca="false">$B$5/100*E9294*2_Girdiler!$B$14*2_Girdiler!$B$15*2_Girdiler!$B$16</f>
        <v>3.36930322138993</v>
      </c>
      <c r="G9294" s="16" t="n">
        <f aca="false">MIN(MATCH(F9294,2_Girdiler!$B$20:$I$20,1),7)</f>
        <v>1</v>
      </c>
      <c r="H9294" s="16" t="n">
        <f aca="false">IF(F9294&gt;=40,2_Girdiler!$I$21+(F9294-40)*(2_Girdiler!$I$21-2_Girdiler!$H$21)/(2_Girdiler!$I$20-2_Girdiler!$H$20),INDEX(2_Girdiler!$B$21:$I$21,G9294)+(F9294-INDEX(2_Girdiler!$B$20:$I$20,G9294))*(INDEX(2_Girdiler!$B$21:$I$21,G9294+1)-INDEX(2_Girdiler!$B$21:$I$21,G9294))/(INDEX(2_Girdiler!$B$20:$I$20,G9294+1)-INDEX(2_Girdiler!$B$20:$I$20,G9294)))</f>
        <v>7.41246708705784</v>
      </c>
      <c r="I9294" s="16" t="n">
        <f aca="false">H9294/2_Girdiler!$B$17</f>
        <v>2.9697384162892</v>
      </c>
      <c r="J9294" s="16" t="n">
        <f aca="false">D9294+I9294</f>
        <v>13.4245340523465</v>
      </c>
    </row>
    <row r="9295" customFormat="false" ht="15" hidden="false" customHeight="false" outlineLevel="0" collapsed="false">
      <c r="A9295" s="0" t="n">
        <v>9283</v>
      </c>
      <c r="B9295" s="7" t="n">
        <v>0.758944</v>
      </c>
      <c r="C9295" s="7" t="n">
        <v>0.391608</v>
      </c>
      <c r="D9295" s="16" t="n">
        <f aca="false">LOGINV(B9295,$B$7,$C$7)</f>
        <v>20.0374273018737</v>
      </c>
      <c r="E9295" s="16" t="n">
        <f aca="false">LOGINV(C9295,$B$8,$C$8)</f>
        <v>91.4353686232958</v>
      </c>
      <c r="F9295" s="16" t="n">
        <f aca="false">$B$5/100*E9295*2_Girdiler!$B$14*2_Girdiler!$B$15*2_Girdiler!$B$16</f>
        <v>2.30051387456212</v>
      </c>
      <c r="G9295" s="16" t="n">
        <f aca="false">MIN(MATCH(F9295,2_Girdiler!$B$20:$I$20,1),7)</f>
        <v>1</v>
      </c>
      <c r="H9295" s="16" t="n">
        <f aca="false">IF(F9295&gt;=40,2_Girdiler!$I$21+(F9295-40)*(2_Girdiler!$I$21-2_Girdiler!$H$21)/(2_Girdiler!$I$20-2_Girdiler!$H$20),INDEX(2_Girdiler!$B$21:$I$21,G9295)+(F9295-INDEX(2_Girdiler!$B$20:$I$20,G9295))*(INDEX(2_Girdiler!$B$21:$I$21,G9295+1)-INDEX(2_Girdiler!$B$21:$I$21,G9295))/(INDEX(2_Girdiler!$B$20:$I$20,G9295+1)-INDEX(2_Girdiler!$B$20:$I$20,G9295)))</f>
        <v>5.06113052403667</v>
      </c>
      <c r="I9295" s="16" t="n">
        <f aca="false">H9295/2_Girdiler!$B$17</f>
        <v>2.02769652405315</v>
      </c>
      <c r="J9295" s="16" t="n">
        <f aca="false">D9295+I9295</f>
        <v>22.0651238259269</v>
      </c>
    </row>
    <row r="9296" customFormat="false" ht="15" hidden="false" customHeight="false" outlineLevel="0" collapsed="false">
      <c r="A9296" s="0" t="n">
        <v>9284</v>
      </c>
      <c r="B9296" s="7" t="n">
        <v>0.886651</v>
      </c>
      <c r="C9296" s="7" t="n">
        <v>0.688223</v>
      </c>
      <c r="D9296" s="16" t="n">
        <f aca="false">LOGINV(B9296,$B$7,$C$7)</f>
        <v>26.5663558675583</v>
      </c>
      <c r="E9296" s="16" t="n">
        <f aca="false">LOGINV(C9296,$B$8,$C$8)</f>
        <v>149.912706877086</v>
      </c>
      <c r="F9296" s="16" t="n">
        <f aca="false">$B$5/100*E9296*2_Girdiler!$B$14*2_Girdiler!$B$15*2_Girdiler!$B$16</f>
        <v>3.77180370502747</v>
      </c>
      <c r="G9296" s="16" t="n">
        <f aca="false">MIN(MATCH(F9296,2_Girdiler!$B$20:$I$20,1),7)</f>
        <v>1</v>
      </c>
      <c r="H9296" s="16" t="n">
        <f aca="false">IF(F9296&gt;=40,2_Girdiler!$I$21+(F9296-40)*(2_Girdiler!$I$21-2_Girdiler!$H$21)/(2_Girdiler!$I$20-2_Girdiler!$H$20),INDEX(2_Girdiler!$B$21:$I$21,G9296)+(F9296-INDEX(2_Girdiler!$B$20:$I$20,G9296))*(INDEX(2_Girdiler!$B$21:$I$21,G9296+1)-INDEX(2_Girdiler!$B$21:$I$21,G9296))/(INDEX(2_Girdiler!$B$20:$I$20,G9296+1)-INDEX(2_Girdiler!$B$20:$I$20,G9296)))</f>
        <v>8.29796815106044</v>
      </c>
      <c r="I9296" s="16" t="n">
        <f aca="false">H9296/2_Girdiler!$B$17</f>
        <v>3.32450647077742</v>
      </c>
      <c r="J9296" s="16" t="n">
        <f aca="false">D9296+I9296</f>
        <v>29.8908623383357</v>
      </c>
    </row>
    <row r="9297" customFormat="false" ht="15" hidden="false" customHeight="false" outlineLevel="0" collapsed="false">
      <c r="A9297" s="0" t="n">
        <v>9285</v>
      </c>
      <c r="B9297" s="7" t="n">
        <v>0.878428</v>
      </c>
      <c r="C9297" s="7" t="n">
        <v>0.004226</v>
      </c>
      <c r="D9297" s="16" t="n">
        <f aca="false">LOGINV(B9297,$B$7,$C$7)</f>
        <v>25.9553412061726</v>
      </c>
      <c r="E9297" s="16" t="n">
        <f aca="false">LOGINV(C9297,$B$8,$C$8)</f>
        <v>19.952036987186</v>
      </c>
      <c r="F9297" s="16" t="n">
        <f aca="false">$B$5/100*E9297*2_Girdiler!$B$14*2_Girdiler!$B$15*2_Girdiler!$B$16</f>
        <v>0.501993250597599</v>
      </c>
      <c r="G9297" s="16" t="n">
        <f aca="false">MIN(MATCH(F9297,2_Girdiler!$B$20:$I$20,1),7)</f>
        <v>1</v>
      </c>
      <c r="H9297" s="16" t="n">
        <f aca="false">IF(F9297&gt;=40,2_Girdiler!$I$21+(F9297-40)*(2_Girdiler!$I$21-2_Girdiler!$H$21)/(2_Girdiler!$I$20-2_Girdiler!$H$20),INDEX(2_Girdiler!$B$21:$I$21,G9297)+(F9297-INDEX(2_Girdiler!$B$20:$I$20,G9297))*(INDEX(2_Girdiler!$B$21:$I$21,G9297+1)-INDEX(2_Girdiler!$B$21:$I$21,G9297))/(INDEX(2_Girdiler!$B$20:$I$20,G9297+1)-INDEX(2_Girdiler!$B$20:$I$20,G9297)))</f>
        <v>1.10438515131472</v>
      </c>
      <c r="I9297" s="16" t="n">
        <f aca="false">H9297/2_Girdiler!$B$17</f>
        <v>0.442461999725448</v>
      </c>
      <c r="J9297" s="16" t="n">
        <f aca="false">D9297+I9297</f>
        <v>26.397803205898</v>
      </c>
    </row>
    <row r="9298" customFormat="false" ht="15" hidden="false" customHeight="false" outlineLevel="0" collapsed="false">
      <c r="A9298" s="0" t="n">
        <v>9286</v>
      </c>
      <c r="B9298" s="7" t="n">
        <v>0.050703</v>
      </c>
      <c r="C9298" s="7" t="n">
        <v>0.577973</v>
      </c>
      <c r="D9298" s="16" t="n">
        <f aca="false">LOGINV(B9298,$B$7,$C$7)</f>
        <v>5.43433339721423</v>
      </c>
      <c r="E9298" s="16" t="n">
        <f aca="false">LOGINV(C9298,$B$8,$C$8)</f>
        <v>123.99060368228</v>
      </c>
      <c r="F9298" s="16" t="n">
        <f aca="false">$B$5/100*E9298*2_Girdiler!$B$14*2_Girdiler!$B$15*2_Girdiler!$B$16</f>
        <v>3.11960358864616</v>
      </c>
      <c r="G9298" s="16" t="n">
        <f aca="false">MIN(MATCH(F9298,2_Girdiler!$B$20:$I$20,1),7)</f>
        <v>1</v>
      </c>
      <c r="H9298" s="16" t="n">
        <f aca="false">IF(F9298&gt;=40,2_Girdiler!$I$21+(F9298-40)*(2_Girdiler!$I$21-2_Girdiler!$H$21)/(2_Girdiler!$I$20-2_Girdiler!$H$20),INDEX(2_Girdiler!$B$21:$I$21,G9298)+(F9298-INDEX(2_Girdiler!$B$20:$I$20,G9298))*(INDEX(2_Girdiler!$B$21:$I$21,G9298+1)-INDEX(2_Girdiler!$B$21:$I$21,G9298))/(INDEX(2_Girdiler!$B$20:$I$20,G9298+1)-INDEX(2_Girdiler!$B$20:$I$20,G9298)))</f>
        <v>6.86312789502155</v>
      </c>
      <c r="I9298" s="16" t="n">
        <f aca="false">H9298/2_Girdiler!$B$17</f>
        <v>2.74965059896697</v>
      </c>
      <c r="J9298" s="16" t="n">
        <f aca="false">D9298+I9298</f>
        <v>8.1839839961812</v>
      </c>
    </row>
    <row r="9299" customFormat="false" ht="15" hidden="false" customHeight="false" outlineLevel="0" collapsed="false">
      <c r="A9299" s="0" t="n">
        <v>9287</v>
      </c>
      <c r="B9299" s="7" t="n">
        <v>0.27039</v>
      </c>
      <c r="C9299" s="7" t="n">
        <v>0.94327</v>
      </c>
      <c r="D9299" s="16" t="n">
        <f aca="false">LOGINV(B9299,$B$7,$C$7)</f>
        <v>9.62992329770336</v>
      </c>
      <c r="E9299" s="16" t="n">
        <f aca="false">LOGINV(C9299,$B$8,$C$8)</f>
        <v>303.367953702053</v>
      </c>
      <c r="F9299" s="16" t="n">
        <f aca="false">$B$5/100*E9299*2_Girdiler!$B$14*2_Girdiler!$B$15*2_Girdiler!$B$16</f>
        <v>7.63273771514365</v>
      </c>
      <c r="G9299" s="16" t="n">
        <f aca="false">MIN(MATCH(F9299,2_Girdiler!$B$20:$I$20,1),7)</f>
        <v>2</v>
      </c>
      <c r="H9299" s="16" t="n">
        <f aca="false">IF(F9299&gt;=40,2_Girdiler!$I$21+(F9299-40)*(2_Girdiler!$I$21-2_Girdiler!$H$21)/(2_Girdiler!$I$20-2_Girdiler!$H$20),INDEX(2_Girdiler!$B$21:$I$21,G9299)+(F9299-INDEX(2_Girdiler!$B$20:$I$20,G9299))*(INDEX(2_Girdiler!$B$21:$I$21,G9299+1)-INDEX(2_Girdiler!$B$21:$I$21,G9299))/(INDEX(2_Girdiler!$B$20:$I$20,G9299+1)-INDEX(2_Girdiler!$B$20:$I$20,G9299)))</f>
        <v>15.2123803442298</v>
      </c>
      <c r="I9299" s="16" t="n">
        <f aca="false">H9299/2_Girdiler!$B$17</f>
        <v>6.09470366355362</v>
      </c>
      <c r="J9299" s="16" t="n">
        <f aca="false">D9299+I9299</f>
        <v>15.724626961257</v>
      </c>
    </row>
    <row r="9300" customFormat="false" ht="15" hidden="false" customHeight="false" outlineLevel="0" collapsed="false">
      <c r="A9300" s="0" t="n">
        <v>9288</v>
      </c>
      <c r="B9300" s="7" t="n">
        <v>0.300968</v>
      </c>
      <c r="C9300" s="7" t="n">
        <v>0.063744</v>
      </c>
      <c r="D9300" s="16" t="n">
        <f aca="false">LOGINV(B9300,$B$7,$C$7)</f>
        <v>10.1254278024536</v>
      </c>
      <c r="E9300" s="16" t="n">
        <f aca="false">LOGINV(C9300,$B$8,$C$8)</f>
        <v>40.830673041965</v>
      </c>
      <c r="F9300" s="16" t="n">
        <f aca="false">$B$5/100*E9300*2_Girdiler!$B$14*2_Girdiler!$B$15*2_Girdiler!$B$16</f>
        <v>1.02729973373584</v>
      </c>
      <c r="G9300" s="16" t="n">
        <f aca="false">MIN(MATCH(F9300,2_Girdiler!$B$20:$I$20,1),7)</f>
        <v>1</v>
      </c>
      <c r="H9300" s="16" t="n">
        <f aca="false">IF(F9300&gt;=40,2_Girdiler!$I$21+(F9300-40)*(2_Girdiler!$I$21-2_Girdiler!$H$21)/(2_Girdiler!$I$20-2_Girdiler!$H$20),INDEX(2_Girdiler!$B$21:$I$21,G9300)+(F9300-INDEX(2_Girdiler!$B$20:$I$20,G9300))*(INDEX(2_Girdiler!$B$21:$I$21,G9300+1)-INDEX(2_Girdiler!$B$21:$I$21,G9300))/(INDEX(2_Girdiler!$B$20:$I$20,G9300+1)-INDEX(2_Girdiler!$B$20:$I$20,G9300)))</f>
        <v>2.26005941421885</v>
      </c>
      <c r="I9300" s="16" t="n">
        <f aca="false">H9300/2_Girdiler!$B$17</f>
        <v>0.905472521722295</v>
      </c>
      <c r="J9300" s="16" t="n">
        <f aca="false">D9300+I9300</f>
        <v>11.0309003241759</v>
      </c>
    </row>
    <row r="9301" customFormat="false" ht="15" hidden="false" customHeight="false" outlineLevel="0" collapsed="false">
      <c r="A9301" s="0" t="n">
        <v>9289</v>
      </c>
      <c r="B9301" s="7" t="n">
        <v>0.021427</v>
      </c>
      <c r="C9301" s="7" t="n">
        <v>0.708114</v>
      </c>
      <c r="D9301" s="16" t="n">
        <f aca="false">LOGINV(B9301,$B$7,$C$7)</f>
        <v>4.37975350315324</v>
      </c>
      <c r="E9301" s="16" t="n">
        <f aca="false">LOGINV(C9301,$B$8,$C$8)</f>
        <v>155.537643093123</v>
      </c>
      <c r="F9301" s="16" t="n">
        <f aca="false">$B$5/100*E9301*2_Girdiler!$B$14*2_Girdiler!$B$15*2_Girdiler!$B$16</f>
        <v>3.91332710022297</v>
      </c>
      <c r="G9301" s="16" t="n">
        <f aca="false">MIN(MATCH(F9301,2_Girdiler!$B$20:$I$20,1),7)</f>
        <v>1</v>
      </c>
      <c r="H9301" s="16" t="n">
        <f aca="false">IF(F9301&gt;=40,2_Girdiler!$I$21+(F9301-40)*(2_Girdiler!$I$21-2_Girdiler!$H$21)/(2_Girdiler!$I$20-2_Girdiler!$H$20),INDEX(2_Girdiler!$B$21:$I$21,G9301)+(F9301-INDEX(2_Girdiler!$B$20:$I$20,G9301))*(INDEX(2_Girdiler!$B$21:$I$21,G9301+1)-INDEX(2_Girdiler!$B$21:$I$21,G9301))/(INDEX(2_Girdiler!$B$20:$I$20,G9301+1)-INDEX(2_Girdiler!$B$20:$I$20,G9301)))</f>
        <v>8.60931962049053</v>
      </c>
      <c r="I9301" s="16" t="n">
        <f aca="false">H9301/2_Girdiler!$B$17</f>
        <v>3.44924664282473</v>
      </c>
      <c r="J9301" s="16" t="n">
        <f aca="false">D9301+I9301</f>
        <v>7.82900014597797</v>
      </c>
    </row>
    <row r="9302" customFormat="false" ht="15" hidden="false" customHeight="false" outlineLevel="0" collapsed="false">
      <c r="A9302" s="0" t="n">
        <v>9290</v>
      </c>
      <c r="B9302" s="7" t="n">
        <v>0.524068</v>
      </c>
      <c r="C9302" s="7" t="n">
        <v>0.170128</v>
      </c>
      <c r="D9302" s="16" t="n">
        <f aca="false">LOGINV(B9302,$B$7,$C$7)</f>
        <v>14.0054719175812</v>
      </c>
      <c r="E9302" s="16" t="n">
        <f aca="false">LOGINV(C9302,$B$8,$C$8)</f>
        <v>59.0061608424803</v>
      </c>
      <c r="F9302" s="16" t="n">
        <f aca="false">$B$5/100*E9302*2_Girdiler!$B$14*2_Girdiler!$B$15*2_Girdiler!$B$16</f>
        <v>1.4845950067968</v>
      </c>
      <c r="G9302" s="16" t="n">
        <f aca="false">MIN(MATCH(F9302,2_Girdiler!$B$20:$I$20,1),7)</f>
        <v>1</v>
      </c>
      <c r="H9302" s="16" t="n">
        <f aca="false">IF(F9302&gt;=40,2_Girdiler!$I$21+(F9302-40)*(2_Girdiler!$I$21-2_Girdiler!$H$21)/(2_Girdiler!$I$20-2_Girdiler!$H$20),INDEX(2_Girdiler!$B$21:$I$21,G9302)+(F9302-INDEX(2_Girdiler!$B$20:$I$20,G9302))*(INDEX(2_Girdiler!$B$21:$I$21,G9302+1)-INDEX(2_Girdiler!$B$21:$I$21,G9302))/(INDEX(2_Girdiler!$B$20:$I$20,G9302+1)-INDEX(2_Girdiler!$B$20:$I$20,G9302)))</f>
        <v>3.26610901495297</v>
      </c>
      <c r="I9302" s="16" t="n">
        <f aca="false">H9302/2_Girdiler!$B$17</f>
        <v>1.30853726560616</v>
      </c>
      <c r="J9302" s="16" t="n">
        <f aca="false">D9302+I9302</f>
        <v>15.3140091831873</v>
      </c>
    </row>
    <row r="9303" customFormat="false" ht="15" hidden="false" customHeight="false" outlineLevel="0" collapsed="false">
      <c r="A9303" s="0" t="n">
        <v>9291</v>
      </c>
      <c r="B9303" s="7" t="n">
        <v>0.112574</v>
      </c>
      <c r="C9303" s="7" t="n">
        <v>0.390879</v>
      </c>
      <c r="D9303" s="16" t="n">
        <f aca="false">LOGINV(B9303,$B$7,$C$7)</f>
        <v>6.88744578737093</v>
      </c>
      <c r="E9303" s="16" t="n">
        <f aca="false">LOGINV(C9303,$B$8,$C$8)</f>
        <v>91.3233957363165</v>
      </c>
      <c r="F9303" s="16" t="n">
        <f aca="false">$B$5/100*E9303*2_Girdiler!$B$14*2_Girdiler!$B$15*2_Girdiler!$B$16</f>
        <v>2.29769663672572</v>
      </c>
      <c r="G9303" s="16" t="n">
        <f aca="false">MIN(MATCH(F9303,2_Girdiler!$B$20:$I$20,1),7)</f>
        <v>1</v>
      </c>
      <c r="H9303" s="16" t="n">
        <f aca="false">IF(F9303&gt;=40,2_Girdiler!$I$21+(F9303-40)*(2_Girdiler!$I$21-2_Girdiler!$H$21)/(2_Girdiler!$I$20-2_Girdiler!$H$20),INDEX(2_Girdiler!$B$21:$I$21,G9303)+(F9303-INDEX(2_Girdiler!$B$20:$I$20,G9303))*(INDEX(2_Girdiler!$B$21:$I$21,G9303+1)-INDEX(2_Girdiler!$B$21:$I$21,G9303))/(INDEX(2_Girdiler!$B$20:$I$20,G9303+1)-INDEX(2_Girdiler!$B$20:$I$20,G9303)))</f>
        <v>5.05493260079659</v>
      </c>
      <c r="I9303" s="16" t="n">
        <f aca="false">H9303/2_Girdiler!$B$17</f>
        <v>2.0252133817294</v>
      </c>
      <c r="J9303" s="16" t="n">
        <f aca="false">D9303+I9303</f>
        <v>8.91265916910034</v>
      </c>
    </row>
    <row r="9304" customFormat="false" ht="15" hidden="false" customHeight="false" outlineLevel="0" collapsed="false">
      <c r="A9304" s="0" t="n">
        <v>9292</v>
      </c>
      <c r="B9304" s="7" t="n">
        <v>0.892179</v>
      </c>
      <c r="C9304" s="7" t="n">
        <v>0.619218</v>
      </c>
      <c r="D9304" s="16" t="n">
        <f aca="false">LOGINV(B9304,$B$7,$C$7)</f>
        <v>27.0036636358135</v>
      </c>
      <c r="E9304" s="16" t="n">
        <f aca="false">LOGINV(C9304,$B$8,$C$8)</f>
        <v>132.832854944531</v>
      </c>
      <c r="F9304" s="16" t="n">
        <f aca="false">$B$5/100*E9304*2_Girdiler!$B$14*2_Girdiler!$B$15*2_Girdiler!$B$16</f>
        <v>3.34207463040441</v>
      </c>
      <c r="G9304" s="16" t="n">
        <f aca="false">MIN(MATCH(F9304,2_Girdiler!$B$20:$I$20,1),7)</f>
        <v>1</v>
      </c>
      <c r="H9304" s="16" t="n">
        <f aca="false">IF(F9304&gt;=40,2_Girdiler!$I$21+(F9304-40)*(2_Girdiler!$I$21-2_Girdiler!$H$21)/(2_Girdiler!$I$20-2_Girdiler!$H$20),INDEX(2_Girdiler!$B$21:$I$21,G9304)+(F9304-INDEX(2_Girdiler!$B$20:$I$20,G9304))*(INDEX(2_Girdiler!$B$21:$I$21,G9304+1)-INDEX(2_Girdiler!$B$21:$I$21,G9304))/(INDEX(2_Girdiler!$B$20:$I$20,G9304+1)-INDEX(2_Girdiler!$B$20:$I$20,G9304)))</f>
        <v>7.35256418688971</v>
      </c>
      <c r="I9304" s="16" t="n">
        <f aca="false">H9304/2_Girdiler!$B$17</f>
        <v>2.94573885692697</v>
      </c>
      <c r="J9304" s="16" t="n">
        <f aca="false">D9304+I9304</f>
        <v>29.9494024927405</v>
      </c>
    </row>
    <row r="9305" customFormat="false" ht="15" hidden="false" customHeight="false" outlineLevel="0" collapsed="false">
      <c r="A9305" s="0" t="n">
        <v>9293</v>
      </c>
      <c r="B9305" s="7" t="n">
        <v>0.550008</v>
      </c>
      <c r="C9305" s="7" t="n">
        <v>0.283468</v>
      </c>
      <c r="D9305" s="16" t="n">
        <f aca="false">LOGINV(B9305,$B$7,$C$7)</f>
        <v>14.5247617653817</v>
      </c>
      <c r="E9305" s="16" t="n">
        <f aca="false">LOGINV(C9305,$B$8,$C$8)</f>
        <v>75.4624571893466</v>
      </c>
      <c r="F9305" s="16" t="n">
        <f aca="false">$B$5/100*E9305*2_Girdiler!$B$14*2_Girdiler!$B$15*2_Girdiler!$B$16</f>
        <v>1.89863542288396</v>
      </c>
      <c r="G9305" s="16" t="n">
        <f aca="false">MIN(MATCH(F9305,2_Girdiler!$B$20:$I$20,1),7)</f>
        <v>1</v>
      </c>
      <c r="H9305" s="16" t="n">
        <f aca="false">IF(F9305&gt;=40,2_Girdiler!$I$21+(F9305-40)*(2_Girdiler!$I$21-2_Girdiler!$H$21)/(2_Girdiler!$I$20-2_Girdiler!$H$20),INDEX(2_Girdiler!$B$21:$I$21,G9305)+(F9305-INDEX(2_Girdiler!$B$20:$I$20,G9305))*(INDEX(2_Girdiler!$B$21:$I$21,G9305+1)-INDEX(2_Girdiler!$B$21:$I$21,G9305))/(INDEX(2_Girdiler!$B$20:$I$20,G9305+1)-INDEX(2_Girdiler!$B$20:$I$20,G9305)))</f>
        <v>4.17699793034471</v>
      </c>
      <c r="I9305" s="16" t="n">
        <f aca="false">H9305/2_Girdiler!$B$17</f>
        <v>1.67347673491375</v>
      </c>
      <c r="J9305" s="16" t="n">
        <f aca="false">D9305+I9305</f>
        <v>16.1982385002954</v>
      </c>
    </row>
    <row r="9306" customFormat="false" ht="15" hidden="false" customHeight="false" outlineLevel="0" collapsed="false">
      <c r="A9306" s="0" t="n">
        <v>9294</v>
      </c>
      <c r="B9306" s="7" t="n">
        <v>0.902088</v>
      </c>
      <c r="C9306" s="7" t="n">
        <v>0.805781</v>
      </c>
      <c r="D9306" s="16" t="n">
        <f aca="false">LOGINV(B9306,$B$7,$C$7)</f>
        <v>27.8496326173521</v>
      </c>
      <c r="E9306" s="16" t="n">
        <f aca="false">LOGINV(C9306,$B$8,$C$8)</f>
        <v>190.55537171045</v>
      </c>
      <c r="F9306" s="16" t="n">
        <f aca="false">$B$5/100*E9306*2_Girdiler!$B$14*2_Girdiler!$B$15*2_Girdiler!$B$16</f>
        <v>4.79437315223493</v>
      </c>
      <c r="G9306" s="16" t="n">
        <f aca="false">MIN(MATCH(F9306,2_Girdiler!$B$20:$I$20,1),7)</f>
        <v>1</v>
      </c>
      <c r="H9306" s="16" t="n">
        <f aca="false">IF(F9306&gt;=40,2_Girdiler!$I$21+(F9306-40)*(2_Girdiler!$I$21-2_Girdiler!$H$21)/(2_Girdiler!$I$20-2_Girdiler!$H$20),INDEX(2_Girdiler!$B$21:$I$21,G9306)+(F9306-INDEX(2_Girdiler!$B$20:$I$20,G9306))*(INDEX(2_Girdiler!$B$21:$I$21,G9306+1)-INDEX(2_Girdiler!$B$21:$I$21,G9306))/(INDEX(2_Girdiler!$B$20:$I$20,G9306+1)-INDEX(2_Girdiler!$B$20:$I$20,G9306)))</f>
        <v>10.5476209349169</v>
      </c>
      <c r="I9306" s="16" t="n">
        <f aca="false">H9306/2_Girdiler!$B$17</f>
        <v>4.22580966943784</v>
      </c>
      <c r="J9306" s="16" t="n">
        <f aca="false">D9306+I9306</f>
        <v>32.07544228679</v>
      </c>
    </row>
    <row r="9307" customFormat="false" ht="15" hidden="false" customHeight="false" outlineLevel="0" collapsed="false">
      <c r="A9307" s="0" t="n">
        <v>9295</v>
      </c>
      <c r="B9307" s="7" t="n">
        <v>0.234551</v>
      </c>
      <c r="C9307" s="7" t="n">
        <v>0.775259</v>
      </c>
      <c r="D9307" s="16" t="n">
        <f aca="false">LOGINV(B9307,$B$7,$C$7)</f>
        <v>9.04557171910429</v>
      </c>
      <c r="E9307" s="16" t="n">
        <f aca="false">LOGINV(C9307,$B$8,$C$8)</f>
        <v>177.933004082016</v>
      </c>
      <c r="F9307" s="16" t="n">
        <f aca="false">$B$5/100*E9307*2_Girdiler!$B$14*2_Girdiler!$B$15*2_Girdiler!$B$16</f>
        <v>4.47679438270352</v>
      </c>
      <c r="G9307" s="16" t="n">
        <f aca="false">MIN(MATCH(F9307,2_Girdiler!$B$20:$I$20,1),7)</f>
        <v>1</v>
      </c>
      <c r="H9307" s="16" t="n">
        <f aca="false">IF(F9307&gt;=40,2_Girdiler!$I$21+(F9307-40)*(2_Girdiler!$I$21-2_Girdiler!$H$21)/(2_Girdiler!$I$20-2_Girdiler!$H$20),INDEX(2_Girdiler!$B$21:$I$21,G9307)+(F9307-INDEX(2_Girdiler!$B$20:$I$20,G9307))*(INDEX(2_Girdiler!$B$21:$I$21,G9307+1)-INDEX(2_Girdiler!$B$21:$I$21,G9307))/(INDEX(2_Girdiler!$B$20:$I$20,G9307+1)-INDEX(2_Girdiler!$B$20:$I$20,G9307)))</f>
        <v>9.84894764194774</v>
      </c>
      <c r="I9307" s="16" t="n">
        <f aca="false">H9307/2_Girdiler!$B$17</f>
        <v>3.9458924847547</v>
      </c>
      <c r="J9307" s="16" t="n">
        <f aca="false">D9307+I9307</f>
        <v>12.991464203859</v>
      </c>
    </row>
    <row r="9308" customFormat="false" ht="15" hidden="false" customHeight="false" outlineLevel="0" collapsed="false">
      <c r="A9308" s="0" t="n">
        <v>9296</v>
      </c>
      <c r="B9308" s="7" t="n">
        <v>0.247223</v>
      </c>
      <c r="C9308" s="7" t="n">
        <v>0.678167</v>
      </c>
      <c r="D9308" s="16" t="n">
        <f aca="false">LOGINV(B9308,$B$7,$C$7)</f>
        <v>9.25305628870223</v>
      </c>
      <c r="E9308" s="16" t="n">
        <f aca="false">LOGINV(C9308,$B$8,$C$8)</f>
        <v>147.204675595912</v>
      </c>
      <c r="F9308" s="16" t="n">
        <f aca="false">$B$5/100*E9308*2_Girdiler!$B$14*2_Girdiler!$B$15*2_Girdiler!$B$16</f>
        <v>3.70366963799316</v>
      </c>
      <c r="G9308" s="16" t="n">
        <f aca="false">MIN(MATCH(F9308,2_Girdiler!$B$20:$I$20,1),7)</f>
        <v>1</v>
      </c>
      <c r="H9308" s="16" t="n">
        <f aca="false">IF(F9308&gt;=40,2_Girdiler!$I$21+(F9308-40)*(2_Girdiler!$I$21-2_Girdiler!$H$21)/(2_Girdiler!$I$20-2_Girdiler!$H$20),INDEX(2_Girdiler!$B$21:$I$21,G9308)+(F9308-INDEX(2_Girdiler!$B$20:$I$20,G9308))*(INDEX(2_Girdiler!$B$21:$I$21,G9308+1)-INDEX(2_Girdiler!$B$21:$I$21,G9308))/(INDEX(2_Girdiler!$B$20:$I$20,G9308+1)-INDEX(2_Girdiler!$B$20:$I$20,G9308)))</f>
        <v>8.14807320358495</v>
      </c>
      <c r="I9308" s="16" t="n">
        <f aca="false">H9308/2_Girdiler!$B$17</f>
        <v>3.26445240528243</v>
      </c>
      <c r="J9308" s="16" t="n">
        <f aca="false">D9308+I9308</f>
        <v>12.5175086939847</v>
      </c>
    </row>
    <row r="9309" customFormat="false" ht="15" hidden="false" customHeight="false" outlineLevel="0" collapsed="false">
      <c r="A9309" s="0" t="n">
        <v>9297</v>
      </c>
      <c r="B9309" s="7" t="n">
        <v>0.132011</v>
      </c>
      <c r="C9309" s="7" t="n">
        <v>0.56621</v>
      </c>
      <c r="D9309" s="16" t="n">
        <f aca="false">LOGINV(B9309,$B$7,$C$7)</f>
        <v>7.26610421705077</v>
      </c>
      <c r="E9309" s="16" t="n">
        <f aca="false">LOGINV(C9309,$B$8,$C$8)</f>
        <v>121.614395610071</v>
      </c>
      <c r="F9309" s="16" t="n">
        <f aca="false">$B$5/100*E9309*2_Girdiler!$B$14*2_Girdiler!$B$15*2_Girdiler!$B$16</f>
        <v>3.05981819354938</v>
      </c>
      <c r="G9309" s="16" t="n">
        <f aca="false">MIN(MATCH(F9309,2_Girdiler!$B$20:$I$20,1),7)</f>
        <v>1</v>
      </c>
      <c r="H9309" s="16" t="n">
        <f aca="false">IF(F9309&gt;=40,2_Girdiler!$I$21+(F9309-40)*(2_Girdiler!$I$21-2_Girdiler!$H$21)/(2_Girdiler!$I$20-2_Girdiler!$H$20),INDEX(2_Girdiler!$B$21:$I$21,G9309)+(F9309-INDEX(2_Girdiler!$B$20:$I$20,G9309))*(INDEX(2_Girdiler!$B$21:$I$21,G9309+1)-INDEX(2_Girdiler!$B$21:$I$21,G9309))/(INDEX(2_Girdiler!$B$20:$I$20,G9309+1)-INDEX(2_Girdiler!$B$20:$I$20,G9309)))</f>
        <v>6.73160002580864</v>
      </c>
      <c r="I9309" s="16" t="n">
        <f aca="false">H9309/2_Girdiler!$B$17</f>
        <v>2.69695513854513</v>
      </c>
      <c r="J9309" s="16" t="n">
        <f aca="false">D9309+I9309</f>
        <v>9.96305935559589</v>
      </c>
    </row>
    <row r="9310" customFormat="false" ht="15" hidden="false" customHeight="false" outlineLevel="0" collapsed="false">
      <c r="A9310" s="0" t="n">
        <v>9298</v>
      </c>
      <c r="B9310" s="7" t="n">
        <v>0.745961</v>
      </c>
      <c r="C9310" s="7" t="n">
        <v>0.019928</v>
      </c>
      <c r="D9310" s="16" t="n">
        <f aca="false">LOGINV(B9310,$B$7,$C$7)</f>
        <v>19.5838634847981</v>
      </c>
      <c r="E9310" s="16" t="n">
        <f aca="false">LOGINV(C9310,$B$8,$C$8)</f>
        <v>28.979040888748</v>
      </c>
      <c r="F9310" s="16" t="n">
        <f aca="false">$B$5/100*E9310*2_Girdiler!$B$14*2_Girdiler!$B$15*2_Girdiler!$B$16</f>
        <v>0.7291126687609</v>
      </c>
      <c r="G9310" s="16" t="n">
        <f aca="false">MIN(MATCH(F9310,2_Girdiler!$B$20:$I$20,1),7)</f>
        <v>1</v>
      </c>
      <c r="H9310" s="16" t="n">
        <f aca="false">IF(F9310&gt;=40,2_Girdiler!$I$21+(F9310-40)*(2_Girdiler!$I$21-2_Girdiler!$H$21)/(2_Girdiler!$I$20-2_Girdiler!$H$20),INDEX(2_Girdiler!$B$21:$I$21,G9310)+(F9310-INDEX(2_Girdiler!$B$20:$I$20,G9310))*(INDEX(2_Girdiler!$B$21:$I$21,G9310+1)-INDEX(2_Girdiler!$B$21:$I$21,G9310))/(INDEX(2_Girdiler!$B$20:$I$20,G9310+1)-INDEX(2_Girdiler!$B$20:$I$20,G9310)))</f>
        <v>1.60404787127398</v>
      </c>
      <c r="I9310" s="16" t="n">
        <f aca="false">H9310/2_Girdiler!$B$17</f>
        <v>0.642647384324511</v>
      </c>
      <c r="J9310" s="16" t="n">
        <f aca="false">D9310+I9310</f>
        <v>20.2265108691226</v>
      </c>
    </row>
    <row r="9311" customFormat="false" ht="15" hidden="false" customHeight="false" outlineLevel="0" collapsed="false">
      <c r="A9311" s="0" t="n">
        <v>9299</v>
      </c>
      <c r="B9311" s="7" t="n">
        <v>0.720094</v>
      </c>
      <c r="C9311" s="7" t="n">
        <v>0.423239</v>
      </c>
      <c r="D9311" s="16" t="n">
        <f aca="false">LOGINV(B9311,$B$7,$C$7)</f>
        <v>18.7432093599147</v>
      </c>
      <c r="E9311" s="16" t="n">
        <f aca="false">LOGINV(C9311,$B$8,$C$8)</f>
        <v>96.3754151792578</v>
      </c>
      <c r="F9311" s="16" t="n">
        <f aca="false">$B$5/100*E9311*2_Girdiler!$B$14*2_Girdiler!$B$15*2_Girdiler!$B$16</f>
        <v>2.42480544591013</v>
      </c>
      <c r="G9311" s="16" t="n">
        <f aca="false">MIN(MATCH(F9311,2_Girdiler!$B$20:$I$20,1),7)</f>
        <v>1</v>
      </c>
      <c r="H9311" s="16" t="n">
        <f aca="false">IF(F9311&gt;=40,2_Girdiler!$I$21+(F9311-40)*(2_Girdiler!$I$21-2_Girdiler!$H$21)/(2_Girdiler!$I$20-2_Girdiler!$H$20),INDEX(2_Girdiler!$B$21:$I$21,G9311)+(F9311-INDEX(2_Girdiler!$B$20:$I$20,G9311))*(INDEX(2_Girdiler!$B$21:$I$21,G9311+1)-INDEX(2_Girdiler!$B$21:$I$21,G9311))/(INDEX(2_Girdiler!$B$20:$I$20,G9311+1)-INDEX(2_Girdiler!$B$20:$I$20,G9311)))</f>
        <v>5.33457198100228</v>
      </c>
      <c r="I9311" s="16" t="n">
        <f aca="false">H9311/2_Girdiler!$B$17</f>
        <v>2.13724838982463</v>
      </c>
      <c r="J9311" s="16" t="n">
        <f aca="false">D9311+I9311</f>
        <v>20.8804577497394</v>
      </c>
    </row>
    <row r="9312" customFormat="false" ht="15" hidden="false" customHeight="false" outlineLevel="0" collapsed="false">
      <c r="A9312" s="0" t="n">
        <v>9300</v>
      </c>
      <c r="B9312" s="7" t="n">
        <v>0.865085</v>
      </c>
      <c r="C9312" s="7" t="n">
        <v>0.706816</v>
      </c>
      <c r="D9312" s="16" t="n">
        <f aca="false">LOGINV(B9312,$B$7,$C$7)</f>
        <v>25.0497872182266</v>
      </c>
      <c r="E9312" s="16" t="n">
        <f aca="false">LOGINV(C9312,$B$8,$C$8)</f>
        <v>155.158937950493</v>
      </c>
      <c r="F9312" s="16" t="n">
        <f aca="false">$B$5/100*E9312*2_Girdiler!$B$14*2_Girdiler!$B$15*2_Girdiler!$B$16</f>
        <v>3.9037988788344</v>
      </c>
      <c r="G9312" s="16" t="n">
        <f aca="false">MIN(MATCH(F9312,2_Girdiler!$B$20:$I$20,1),7)</f>
        <v>1</v>
      </c>
      <c r="H9312" s="16" t="n">
        <f aca="false">IF(F9312&gt;=40,2_Girdiler!$I$21+(F9312-40)*(2_Girdiler!$I$21-2_Girdiler!$H$21)/(2_Girdiler!$I$20-2_Girdiler!$H$20),INDEX(2_Girdiler!$B$21:$I$21,G9312)+(F9312-INDEX(2_Girdiler!$B$20:$I$20,G9312))*(INDEX(2_Girdiler!$B$21:$I$21,G9312+1)-INDEX(2_Girdiler!$B$21:$I$21,G9312))/(INDEX(2_Girdiler!$B$20:$I$20,G9312+1)-INDEX(2_Girdiler!$B$20:$I$20,G9312)))</f>
        <v>8.58835753343569</v>
      </c>
      <c r="I9312" s="16" t="n">
        <f aca="false">H9312/2_Girdiler!$B$17</f>
        <v>3.4408483707675</v>
      </c>
      <c r="J9312" s="16" t="n">
        <f aca="false">D9312+I9312</f>
        <v>28.4906355889941</v>
      </c>
    </row>
    <row r="9313" customFormat="false" ht="15" hidden="false" customHeight="false" outlineLevel="0" collapsed="false">
      <c r="A9313" s="0" t="n">
        <v>9301</v>
      </c>
      <c r="B9313" s="7" t="n">
        <v>0.416923</v>
      </c>
      <c r="C9313" s="7" t="n">
        <v>0.719366</v>
      </c>
      <c r="D9313" s="16" t="n">
        <f aca="false">LOGINV(B9313,$B$7,$C$7)</f>
        <v>12.0476949737386</v>
      </c>
      <c r="E9313" s="16" t="n">
        <f aca="false">LOGINV(C9313,$B$8,$C$8)</f>
        <v>158.894139720815</v>
      </c>
      <c r="F9313" s="16" t="n">
        <f aca="false">$B$5/100*E9313*2_Girdiler!$B$14*2_Girdiler!$B$15*2_Girdiler!$B$16</f>
        <v>3.9977765553757</v>
      </c>
      <c r="G9313" s="16" t="n">
        <f aca="false">MIN(MATCH(F9313,2_Girdiler!$B$20:$I$20,1),7)</f>
        <v>1</v>
      </c>
      <c r="H9313" s="16" t="n">
        <f aca="false">IF(F9313&gt;=40,2_Girdiler!$I$21+(F9313-40)*(2_Girdiler!$I$21-2_Girdiler!$H$21)/(2_Girdiler!$I$20-2_Girdiler!$H$20),INDEX(2_Girdiler!$B$21:$I$21,G9313)+(F9313-INDEX(2_Girdiler!$B$20:$I$20,G9313))*(INDEX(2_Girdiler!$B$21:$I$21,G9313+1)-INDEX(2_Girdiler!$B$21:$I$21,G9313))/(INDEX(2_Girdiler!$B$20:$I$20,G9313+1)-INDEX(2_Girdiler!$B$20:$I$20,G9313)))</f>
        <v>8.79510842182653</v>
      </c>
      <c r="I9313" s="16" t="n">
        <f aca="false">H9313/2_Girdiler!$B$17</f>
        <v>3.5236812587446</v>
      </c>
      <c r="J9313" s="16" t="n">
        <f aca="false">D9313+I9313</f>
        <v>15.5713762324832</v>
      </c>
    </row>
    <row r="9314" customFormat="false" ht="15" hidden="false" customHeight="false" outlineLevel="0" collapsed="false">
      <c r="A9314" s="0" t="n">
        <v>9302</v>
      </c>
      <c r="B9314" s="7" t="n">
        <v>0.985435</v>
      </c>
      <c r="C9314" s="7" t="n">
        <v>0.803556</v>
      </c>
      <c r="D9314" s="16" t="n">
        <f aca="false">LOGINV(B9314,$B$7,$C$7)</f>
        <v>45.6905853709347</v>
      </c>
      <c r="E9314" s="16" t="n">
        <f aca="false">LOGINV(C9314,$B$8,$C$8)</f>
        <v>189.566313943533</v>
      </c>
      <c r="F9314" s="16" t="n">
        <f aca="false">$B$5/100*E9314*2_Girdiler!$B$14*2_Girdiler!$B$15*2_Girdiler!$B$16</f>
        <v>4.76948845881928</v>
      </c>
      <c r="G9314" s="16" t="n">
        <f aca="false">MIN(MATCH(F9314,2_Girdiler!$B$20:$I$20,1),7)</f>
        <v>1</v>
      </c>
      <c r="H9314" s="16" t="n">
        <f aca="false">IF(F9314&gt;=40,2_Girdiler!$I$21+(F9314-40)*(2_Girdiler!$I$21-2_Girdiler!$H$21)/(2_Girdiler!$I$20-2_Girdiler!$H$20),INDEX(2_Girdiler!$B$21:$I$21,G9314)+(F9314-INDEX(2_Girdiler!$B$20:$I$20,G9314))*(INDEX(2_Girdiler!$B$21:$I$21,G9314+1)-INDEX(2_Girdiler!$B$21:$I$21,G9314))/(INDEX(2_Girdiler!$B$20:$I$20,G9314+1)-INDEX(2_Girdiler!$B$20:$I$20,G9314)))</f>
        <v>10.4928746094024</v>
      </c>
      <c r="I9314" s="16" t="n">
        <f aca="false">H9314/2_Girdiler!$B$17</f>
        <v>4.20387604543366</v>
      </c>
      <c r="J9314" s="16" t="n">
        <f aca="false">D9314+I9314</f>
        <v>49.8944614163683</v>
      </c>
    </row>
    <row r="9315" customFormat="false" ht="15" hidden="false" customHeight="false" outlineLevel="0" collapsed="false">
      <c r="A9315" s="0" t="n">
        <v>9303</v>
      </c>
      <c r="B9315" s="7" t="n">
        <v>0.632995</v>
      </c>
      <c r="C9315" s="7" t="n">
        <v>0.823833</v>
      </c>
      <c r="D9315" s="16" t="n">
        <f aca="false">LOGINV(B9315,$B$7,$C$7)</f>
        <v>16.3659410337626</v>
      </c>
      <c r="E9315" s="16" t="n">
        <f aca="false">LOGINV(C9315,$B$8,$C$8)</f>
        <v>199.056818585989</v>
      </c>
      <c r="F9315" s="16" t="n">
        <f aca="false">$B$5/100*E9315*2_Girdiler!$B$14*2_Girdiler!$B$15*2_Girdiler!$B$16</f>
        <v>5.00826955562348</v>
      </c>
      <c r="G9315" s="16" t="n">
        <f aca="false">MIN(MATCH(F9315,2_Girdiler!$B$20:$I$20,1),7)</f>
        <v>2</v>
      </c>
      <c r="H9315" s="16" t="n">
        <f aca="false">IF(F9315&gt;=40,2_Girdiler!$I$21+(F9315-40)*(2_Girdiler!$I$21-2_Girdiler!$H$21)/(2_Girdiler!$I$20-2_Girdiler!$H$20),INDEX(2_Girdiler!$B$21:$I$21,G9315)+(F9315-INDEX(2_Girdiler!$B$20:$I$20,G9315))*(INDEX(2_Girdiler!$B$21:$I$21,G9315+1)-INDEX(2_Girdiler!$B$21:$I$21,G9315))/(INDEX(2_Girdiler!$B$20:$I$20,G9315+1)-INDEX(2_Girdiler!$B$20:$I$20,G9315)))</f>
        <v>11.0132312889976</v>
      </c>
      <c r="I9315" s="16" t="n">
        <f aca="false">H9315/2_Girdiler!$B$17</f>
        <v>4.41235227924582</v>
      </c>
      <c r="J9315" s="16" t="n">
        <f aca="false">D9315+I9315</f>
        <v>20.7782933130085</v>
      </c>
    </row>
    <row r="9316" customFormat="false" ht="15" hidden="false" customHeight="false" outlineLevel="0" collapsed="false">
      <c r="A9316" s="0" t="n">
        <v>9304</v>
      </c>
      <c r="B9316" s="7" t="n">
        <v>0.546228</v>
      </c>
      <c r="C9316" s="7" t="n">
        <v>0.834161</v>
      </c>
      <c r="D9316" s="16" t="n">
        <f aca="false">LOGINV(B9316,$B$7,$C$7)</f>
        <v>14.4476928795549</v>
      </c>
      <c r="E9316" s="16" t="n">
        <f aca="false">LOGINV(C9316,$B$8,$C$8)</f>
        <v>204.351476907707</v>
      </c>
      <c r="F9316" s="16" t="n">
        <f aca="false">$B$5/100*E9316*2_Girdiler!$B$14*2_Girdiler!$B$15*2_Girdiler!$B$16</f>
        <v>5.1414831589979</v>
      </c>
      <c r="G9316" s="16" t="n">
        <f aca="false">MIN(MATCH(F9316,2_Girdiler!$B$20:$I$20,1),7)</f>
        <v>2</v>
      </c>
      <c r="H9316" s="16" t="n">
        <f aca="false">IF(F9316&gt;=40,2_Girdiler!$I$21+(F9316-40)*(2_Girdiler!$I$21-2_Girdiler!$H$21)/(2_Girdiler!$I$20-2_Girdiler!$H$20),INDEX(2_Girdiler!$B$21:$I$21,G9316)+(F9316-INDEX(2_Girdiler!$B$20:$I$20,G9316))*(INDEX(2_Girdiler!$B$21:$I$21,G9316+1)-INDEX(2_Girdiler!$B$21:$I$21,G9316))/(INDEX(2_Girdiler!$B$20:$I$20,G9316+1)-INDEX(2_Girdiler!$B$20:$I$20,G9316)))</f>
        <v>11.2263730543966</v>
      </c>
      <c r="I9316" s="16" t="n">
        <f aca="false">H9316/2_Girdiler!$B$17</f>
        <v>4.49774561474224</v>
      </c>
      <c r="J9316" s="16" t="n">
        <f aca="false">D9316+I9316</f>
        <v>18.9454384942971</v>
      </c>
    </row>
    <row r="9317" customFormat="false" ht="15" hidden="false" customHeight="false" outlineLevel="0" collapsed="false">
      <c r="A9317" s="0" t="n">
        <v>9305</v>
      </c>
      <c r="B9317" s="7" t="n">
        <v>0.468227</v>
      </c>
      <c r="C9317" s="7" t="n">
        <v>0.690757</v>
      </c>
      <c r="D9317" s="16" t="n">
        <f aca="false">LOGINV(B9317,$B$7,$C$7)</f>
        <v>12.9534207060304</v>
      </c>
      <c r="E9317" s="16" t="n">
        <f aca="false">LOGINV(C9317,$B$8,$C$8)</f>
        <v>150.608880869385</v>
      </c>
      <c r="F9317" s="16" t="n">
        <f aca="false">$B$5/100*E9317*2_Girdiler!$B$14*2_Girdiler!$B$15*2_Girdiler!$B$16</f>
        <v>3.78931944267374</v>
      </c>
      <c r="G9317" s="16" t="n">
        <f aca="false">MIN(MATCH(F9317,2_Girdiler!$B$20:$I$20,1),7)</f>
        <v>1</v>
      </c>
      <c r="H9317" s="16" t="n">
        <f aca="false">IF(F9317&gt;=40,2_Girdiler!$I$21+(F9317-40)*(2_Girdiler!$I$21-2_Girdiler!$H$21)/(2_Girdiler!$I$20-2_Girdiler!$H$20),INDEX(2_Girdiler!$B$21:$I$21,G9317)+(F9317-INDEX(2_Girdiler!$B$20:$I$20,G9317))*(INDEX(2_Girdiler!$B$21:$I$21,G9317+1)-INDEX(2_Girdiler!$B$21:$I$21,G9317))/(INDEX(2_Girdiler!$B$20:$I$20,G9317+1)-INDEX(2_Girdiler!$B$20:$I$20,G9317)))</f>
        <v>8.33650277388222</v>
      </c>
      <c r="I9317" s="16" t="n">
        <f aca="false">H9317/2_Girdiler!$B$17</f>
        <v>3.33994502158743</v>
      </c>
      <c r="J9317" s="16" t="n">
        <f aca="false">D9317+I9317</f>
        <v>16.2933657276179</v>
      </c>
    </row>
    <row r="9318" customFormat="false" ht="15" hidden="false" customHeight="false" outlineLevel="0" collapsed="false">
      <c r="A9318" s="0" t="n">
        <v>9306</v>
      </c>
      <c r="B9318" s="7" t="n">
        <v>0.01451</v>
      </c>
      <c r="C9318" s="7" t="n">
        <v>0.579186</v>
      </c>
      <c r="D9318" s="16" t="n">
        <f aca="false">LOGINV(B9318,$B$7,$C$7)</f>
        <v>4.01034032031187</v>
      </c>
      <c r="E9318" s="16" t="n">
        <f aca="false">LOGINV(C9318,$B$8,$C$8)</f>
        <v>124.23903488153</v>
      </c>
      <c r="F9318" s="16" t="n">
        <f aca="false">$B$5/100*E9318*2_Girdiler!$B$14*2_Girdiler!$B$15*2_Girdiler!$B$16</f>
        <v>3.12585411761928</v>
      </c>
      <c r="G9318" s="16" t="n">
        <f aca="false">MIN(MATCH(F9318,2_Girdiler!$B$20:$I$20,1),7)</f>
        <v>1</v>
      </c>
      <c r="H9318" s="16" t="n">
        <f aca="false">IF(F9318&gt;=40,2_Girdiler!$I$21+(F9318-40)*(2_Girdiler!$I$21-2_Girdiler!$H$21)/(2_Girdiler!$I$20-2_Girdiler!$H$20),INDEX(2_Girdiler!$B$21:$I$21,G9318)+(F9318-INDEX(2_Girdiler!$B$20:$I$20,G9318))*(INDEX(2_Girdiler!$B$21:$I$21,G9318+1)-INDEX(2_Girdiler!$B$21:$I$21,G9318))/(INDEX(2_Girdiler!$B$20:$I$20,G9318+1)-INDEX(2_Girdiler!$B$20:$I$20,G9318)))</f>
        <v>6.87687905876243</v>
      </c>
      <c r="I9318" s="16" t="n">
        <f aca="false">H9318/2_Girdiler!$B$17</f>
        <v>2.75515987931187</v>
      </c>
      <c r="J9318" s="16" t="n">
        <f aca="false">D9318+I9318</f>
        <v>6.76550019962374</v>
      </c>
    </row>
    <row r="9319" customFormat="false" ht="15" hidden="false" customHeight="false" outlineLevel="0" collapsed="false">
      <c r="A9319" s="0" t="n">
        <v>9307</v>
      </c>
      <c r="B9319" s="7" t="n">
        <v>0.615207</v>
      </c>
      <c r="C9319" s="7" t="n">
        <v>0.296218</v>
      </c>
      <c r="D9319" s="16" t="n">
        <f aca="false">LOGINV(B9319,$B$7,$C$7)</f>
        <v>15.9438255273914</v>
      </c>
      <c r="E9319" s="16" t="n">
        <f aca="false">LOGINV(C9319,$B$8,$C$8)</f>
        <v>77.2994580187516</v>
      </c>
      <c r="F9319" s="16" t="n">
        <f aca="false">$B$5/100*E9319*2_Girdiler!$B$14*2_Girdiler!$B$15*2_Girdiler!$B$16</f>
        <v>1.94485436375179</v>
      </c>
      <c r="G9319" s="16" t="n">
        <f aca="false">MIN(MATCH(F9319,2_Girdiler!$B$20:$I$20,1),7)</f>
        <v>1</v>
      </c>
      <c r="H9319" s="16" t="n">
        <f aca="false">IF(F9319&gt;=40,2_Girdiler!$I$21+(F9319-40)*(2_Girdiler!$I$21-2_Girdiler!$H$21)/(2_Girdiler!$I$20-2_Girdiler!$H$20),INDEX(2_Girdiler!$B$21:$I$21,G9319)+(F9319-INDEX(2_Girdiler!$B$20:$I$20,G9319))*(INDEX(2_Girdiler!$B$21:$I$21,G9319+1)-INDEX(2_Girdiler!$B$21:$I$21,G9319))/(INDEX(2_Girdiler!$B$20:$I$20,G9319+1)-INDEX(2_Girdiler!$B$20:$I$20,G9319)))</f>
        <v>4.27867960025394</v>
      </c>
      <c r="I9319" s="16" t="n">
        <f aca="false">H9319/2_Girdiler!$B$17</f>
        <v>1.71421458343507</v>
      </c>
      <c r="J9319" s="16" t="n">
        <f aca="false">D9319+I9319</f>
        <v>17.6580401108265</v>
      </c>
    </row>
    <row r="9320" customFormat="false" ht="15" hidden="false" customHeight="false" outlineLevel="0" collapsed="false">
      <c r="A9320" s="0" t="n">
        <v>9308</v>
      </c>
      <c r="B9320" s="7" t="n">
        <v>0.463768</v>
      </c>
      <c r="C9320" s="7" t="n">
        <v>0.240886</v>
      </c>
      <c r="D9320" s="16" t="n">
        <f aca="false">LOGINV(B9320,$B$7,$C$7)</f>
        <v>12.8726776182802</v>
      </c>
      <c r="E9320" s="16" t="n">
        <f aca="false">LOGINV(C9320,$B$8,$C$8)</f>
        <v>69.3487862368705</v>
      </c>
      <c r="F9320" s="16" t="n">
        <f aca="false">$B$5/100*E9320*2_Girdiler!$B$14*2_Girdiler!$B$15*2_Girdiler!$B$16</f>
        <v>1.74481546171966</v>
      </c>
      <c r="G9320" s="16" t="n">
        <f aca="false">MIN(MATCH(F9320,2_Girdiler!$B$20:$I$20,1),7)</f>
        <v>1</v>
      </c>
      <c r="H9320" s="16" t="n">
        <f aca="false">IF(F9320&gt;=40,2_Girdiler!$I$21+(F9320-40)*(2_Girdiler!$I$21-2_Girdiler!$H$21)/(2_Girdiler!$I$20-2_Girdiler!$H$20),INDEX(2_Girdiler!$B$21:$I$21,G9320)+(F9320-INDEX(2_Girdiler!$B$20:$I$20,G9320))*(INDEX(2_Girdiler!$B$21:$I$21,G9320+1)-INDEX(2_Girdiler!$B$21:$I$21,G9320))/(INDEX(2_Girdiler!$B$20:$I$20,G9320+1)-INDEX(2_Girdiler!$B$20:$I$20,G9320)))</f>
        <v>3.83859401578325</v>
      </c>
      <c r="I9320" s="16" t="n">
        <f aca="false">H9320/2_Girdiler!$B$17</f>
        <v>1.53789824350291</v>
      </c>
      <c r="J9320" s="16" t="n">
        <f aca="false">D9320+I9320</f>
        <v>14.4105758617832</v>
      </c>
    </row>
    <row r="9321" customFormat="false" ht="15" hidden="false" customHeight="false" outlineLevel="0" collapsed="false">
      <c r="A9321" s="0" t="n">
        <v>9309</v>
      </c>
      <c r="B9321" s="7" t="n">
        <v>0.193514</v>
      </c>
      <c r="C9321" s="7" t="n">
        <v>0.665813</v>
      </c>
      <c r="D9321" s="16" t="n">
        <f aca="false">LOGINV(B9321,$B$7,$C$7)</f>
        <v>8.36150172665335</v>
      </c>
      <c r="E9321" s="16" t="n">
        <f aca="false">LOGINV(C9321,$B$8,$C$8)</f>
        <v>143.990711825409</v>
      </c>
      <c r="F9321" s="16" t="n">
        <f aca="false">$B$5/100*E9321*2_Girdiler!$B$14*2_Girdiler!$B$15*2_Girdiler!$B$16</f>
        <v>3.62280630952729</v>
      </c>
      <c r="G9321" s="16" t="n">
        <f aca="false">MIN(MATCH(F9321,2_Girdiler!$B$20:$I$20,1),7)</f>
        <v>1</v>
      </c>
      <c r="H9321" s="16" t="n">
        <f aca="false">IF(F9321&gt;=40,2_Girdiler!$I$21+(F9321-40)*(2_Girdiler!$I$21-2_Girdiler!$H$21)/(2_Girdiler!$I$20-2_Girdiler!$H$20),INDEX(2_Girdiler!$B$21:$I$21,G9321)+(F9321-INDEX(2_Girdiler!$B$20:$I$20,G9321))*(INDEX(2_Girdiler!$B$21:$I$21,G9321+1)-INDEX(2_Girdiler!$B$21:$I$21,G9321))/(INDEX(2_Girdiler!$B$20:$I$20,G9321+1)-INDEX(2_Girdiler!$B$20:$I$20,G9321)))</f>
        <v>7.97017388096003</v>
      </c>
      <c r="I9321" s="16" t="n">
        <f aca="false">H9321/2_Girdiler!$B$17</f>
        <v>3.19317863820514</v>
      </c>
      <c r="J9321" s="16" t="n">
        <f aca="false">D9321+I9321</f>
        <v>11.5546803648585</v>
      </c>
    </row>
    <row r="9322" customFormat="false" ht="15" hidden="false" customHeight="false" outlineLevel="0" collapsed="false">
      <c r="A9322" s="0" t="n">
        <v>9310</v>
      </c>
      <c r="B9322" s="7" t="n">
        <v>0.961103</v>
      </c>
      <c r="C9322" s="7" t="n">
        <v>0.786848</v>
      </c>
      <c r="D9322" s="16" t="n">
        <f aca="false">LOGINV(B9322,$B$7,$C$7)</f>
        <v>36.1923703515589</v>
      </c>
      <c r="E9322" s="16" t="n">
        <f aca="false">LOGINV(C9322,$B$8,$C$8)</f>
        <v>182.499072941689</v>
      </c>
      <c r="F9322" s="16" t="n">
        <f aca="false">$B$5/100*E9322*2_Girdiler!$B$14*2_Girdiler!$B$15*2_Girdiler!$B$16</f>
        <v>4.59167667521289</v>
      </c>
      <c r="G9322" s="16" t="n">
        <f aca="false">MIN(MATCH(F9322,2_Girdiler!$B$20:$I$20,1),7)</f>
        <v>1</v>
      </c>
      <c r="H9322" s="16" t="n">
        <f aca="false">IF(F9322&gt;=40,2_Girdiler!$I$21+(F9322-40)*(2_Girdiler!$I$21-2_Girdiler!$H$21)/(2_Girdiler!$I$20-2_Girdiler!$H$20),INDEX(2_Girdiler!$B$21:$I$21,G9322)+(F9322-INDEX(2_Girdiler!$B$20:$I$20,G9322))*(INDEX(2_Girdiler!$B$21:$I$21,G9322+1)-INDEX(2_Girdiler!$B$21:$I$21,G9322))/(INDEX(2_Girdiler!$B$20:$I$20,G9322+1)-INDEX(2_Girdiler!$B$20:$I$20,G9322)))</f>
        <v>10.1016886854684</v>
      </c>
      <c r="I9322" s="16" t="n">
        <f aca="false">H9322/2_Girdiler!$B$17</f>
        <v>4.04715091565239</v>
      </c>
      <c r="J9322" s="16" t="n">
        <f aca="false">D9322+I9322</f>
        <v>40.2395212672113</v>
      </c>
    </row>
    <row r="9323" customFormat="false" ht="15" hidden="false" customHeight="false" outlineLevel="0" collapsed="false">
      <c r="A9323" s="0" t="n">
        <v>9311</v>
      </c>
      <c r="B9323" s="7" t="n">
        <v>0.457435</v>
      </c>
      <c r="C9323" s="7" t="n">
        <v>0.975337</v>
      </c>
      <c r="D9323" s="16" t="n">
        <f aca="false">LOGINV(B9323,$B$7,$C$7)</f>
        <v>12.7587221147141</v>
      </c>
      <c r="E9323" s="16" t="n">
        <f aca="false">LOGINV(C9323,$B$8,$C$8)</f>
        <v>388.43623794858</v>
      </c>
      <c r="F9323" s="16" t="n">
        <f aca="false">$B$5/100*E9323*2_Girdiler!$B$14*2_Girdiler!$B$15*2_Girdiler!$B$16</f>
        <v>9.77305574678627</v>
      </c>
      <c r="G9323" s="16" t="n">
        <f aca="false">MIN(MATCH(F9323,2_Girdiler!$B$20:$I$20,1),7)</f>
        <v>2</v>
      </c>
      <c r="H9323" s="16" t="n">
        <f aca="false">IF(F9323&gt;=40,2_Girdiler!$I$21+(F9323-40)*(2_Girdiler!$I$21-2_Girdiler!$H$21)/(2_Girdiler!$I$20-2_Girdiler!$H$20),INDEX(2_Girdiler!$B$21:$I$21,G9323)+(F9323-INDEX(2_Girdiler!$B$20:$I$20,G9323))*(INDEX(2_Girdiler!$B$21:$I$21,G9323+1)-INDEX(2_Girdiler!$B$21:$I$21,G9323))/(INDEX(2_Girdiler!$B$20:$I$20,G9323+1)-INDEX(2_Girdiler!$B$20:$I$20,G9323)))</f>
        <v>18.636889194858</v>
      </c>
      <c r="I9323" s="16" t="n">
        <f aca="false">H9323/2_Girdiler!$B$17</f>
        <v>7.46670240178607</v>
      </c>
      <c r="J9323" s="16" t="n">
        <f aca="false">D9323+I9323</f>
        <v>20.2254245165002</v>
      </c>
    </row>
    <row r="9324" customFormat="false" ht="15" hidden="false" customHeight="false" outlineLevel="0" collapsed="false">
      <c r="A9324" s="0" t="n">
        <v>9312</v>
      </c>
      <c r="B9324" s="7" t="n">
        <v>0.990423</v>
      </c>
      <c r="C9324" s="7" t="n">
        <v>0.609812</v>
      </c>
      <c r="D9324" s="16" t="n">
        <f aca="false">LOGINV(B9324,$B$7,$C$7)</f>
        <v>49.9748924346955</v>
      </c>
      <c r="E9324" s="16" t="n">
        <f aca="false">LOGINV(C9324,$B$8,$C$8)</f>
        <v>130.740343885589</v>
      </c>
      <c r="F9324" s="16" t="n">
        <f aca="false">$B$5/100*E9324*2_Girdiler!$B$14*2_Girdiler!$B$15*2_Girdiler!$B$16</f>
        <v>3.28942705216143</v>
      </c>
      <c r="G9324" s="16" t="n">
        <f aca="false">MIN(MATCH(F9324,2_Girdiler!$B$20:$I$20,1),7)</f>
        <v>1</v>
      </c>
      <c r="H9324" s="16" t="n">
        <f aca="false">IF(F9324&gt;=40,2_Girdiler!$I$21+(F9324-40)*(2_Girdiler!$I$21-2_Girdiler!$H$21)/(2_Girdiler!$I$20-2_Girdiler!$H$20),INDEX(2_Girdiler!$B$21:$I$21,G9324)+(F9324-INDEX(2_Girdiler!$B$20:$I$20,G9324))*(INDEX(2_Girdiler!$B$21:$I$21,G9324+1)-INDEX(2_Girdiler!$B$21:$I$21,G9324))/(INDEX(2_Girdiler!$B$20:$I$20,G9324+1)-INDEX(2_Girdiler!$B$20:$I$20,G9324)))</f>
        <v>7.23673951475514</v>
      </c>
      <c r="I9324" s="16" t="n">
        <f aca="false">H9324/2_Girdiler!$B$17</f>
        <v>2.89933474148844</v>
      </c>
      <c r="J9324" s="16" t="n">
        <f aca="false">D9324+I9324</f>
        <v>52.8742271761839</v>
      </c>
    </row>
    <row r="9325" customFormat="false" ht="15" hidden="false" customHeight="false" outlineLevel="0" collapsed="false">
      <c r="A9325" s="0" t="n">
        <v>9313</v>
      </c>
      <c r="B9325" s="7" t="n">
        <v>0.714639</v>
      </c>
      <c r="C9325" s="7" t="n">
        <v>0.189819</v>
      </c>
      <c r="D9325" s="16" t="n">
        <f aca="false">LOGINV(B9325,$B$7,$C$7)</f>
        <v>18.5754234227265</v>
      </c>
      <c r="E9325" s="16" t="n">
        <f aca="false">LOGINV(C9325,$B$8,$C$8)</f>
        <v>61.9369150807506</v>
      </c>
      <c r="F9325" s="16" t="n">
        <f aca="false">$B$5/100*E9325*2_Girdiler!$B$14*2_Girdiler!$B$15*2_Girdiler!$B$16</f>
        <v>1.55833278343168</v>
      </c>
      <c r="G9325" s="16" t="n">
        <f aca="false">MIN(MATCH(F9325,2_Girdiler!$B$20:$I$20,1),7)</f>
        <v>1</v>
      </c>
      <c r="H9325" s="16" t="n">
        <f aca="false">IF(F9325&gt;=40,2_Girdiler!$I$21+(F9325-40)*(2_Girdiler!$I$21-2_Girdiler!$H$21)/(2_Girdiler!$I$20-2_Girdiler!$H$20),INDEX(2_Girdiler!$B$21:$I$21,G9325)+(F9325-INDEX(2_Girdiler!$B$20:$I$20,G9325))*(INDEX(2_Girdiler!$B$21:$I$21,G9325+1)-INDEX(2_Girdiler!$B$21:$I$21,G9325))/(INDEX(2_Girdiler!$B$20:$I$20,G9325+1)-INDEX(2_Girdiler!$B$20:$I$20,G9325)))</f>
        <v>3.42833212354971</v>
      </c>
      <c r="I9325" s="16" t="n">
        <f aca="false">H9325/2_Girdiler!$B$17</f>
        <v>1.37353049821703</v>
      </c>
      <c r="J9325" s="16" t="n">
        <f aca="false">D9325+I9325</f>
        <v>19.9489539209435</v>
      </c>
    </row>
    <row r="9326" customFormat="false" ht="15" hidden="false" customHeight="false" outlineLevel="0" collapsed="false">
      <c r="A9326" s="0" t="n">
        <v>9314</v>
      </c>
      <c r="B9326" s="7" t="n">
        <v>0.558491</v>
      </c>
      <c r="C9326" s="7" t="n">
        <v>0.207223</v>
      </c>
      <c r="D9326" s="16" t="n">
        <f aca="false">LOGINV(B9326,$B$7,$C$7)</f>
        <v>14.6995711580015</v>
      </c>
      <c r="E9326" s="16" t="n">
        <f aca="false">LOGINV(C9326,$B$8,$C$8)</f>
        <v>64.4854745868407</v>
      </c>
      <c r="F9326" s="16" t="n">
        <f aca="false">$B$5/100*E9326*2_Girdiler!$B$14*2_Girdiler!$B$15*2_Girdiler!$B$16</f>
        <v>1.62245454060491</v>
      </c>
      <c r="G9326" s="16" t="n">
        <f aca="false">MIN(MATCH(F9326,2_Girdiler!$B$20:$I$20,1),7)</f>
        <v>1</v>
      </c>
      <c r="H9326" s="16" t="n">
        <f aca="false">IF(F9326&gt;=40,2_Girdiler!$I$21+(F9326-40)*(2_Girdiler!$I$21-2_Girdiler!$H$21)/(2_Girdiler!$I$20-2_Girdiler!$H$20),INDEX(2_Girdiler!$B$21:$I$21,G9326)+(F9326-INDEX(2_Girdiler!$B$20:$I$20,G9326))*(INDEX(2_Girdiler!$B$21:$I$21,G9326+1)-INDEX(2_Girdiler!$B$21:$I$21,G9326))/(INDEX(2_Girdiler!$B$20:$I$20,G9326+1)-INDEX(2_Girdiler!$B$20:$I$20,G9326)))</f>
        <v>3.56939998933081</v>
      </c>
      <c r="I9326" s="16" t="n">
        <f aca="false">H9326/2_Girdiler!$B$17</f>
        <v>1.43004807264856</v>
      </c>
      <c r="J9326" s="16" t="n">
        <f aca="false">D9326+I9326</f>
        <v>16.1296192306501</v>
      </c>
    </row>
    <row r="9327" customFormat="false" ht="15" hidden="false" customHeight="false" outlineLevel="0" collapsed="false">
      <c r="A9327" s="0" t="n">
        <v>9315</v>
      </c>
      <c r="B9327" s="7" t="n">
        <v>0.604234</v>
      </c>
      <c r="C9327" s="7" t="n">
        <v>0.196711</v>
      </c>
      <c r="D9327" s="16" t="n">
        <f aca="false">LOGINV(B9327,$B$7,$C$7)</f>
        <v>15.6917162370704</v>
      </c>
      <c r="E9327" s="16" t="n">
        <f aca="false">LOGINV(C9327,$B$8,$C$8)</f>
        <v>62.9500355997174</v>
      </c>
      <c r="F9327" s="16" t="n">
        <f aca="false">$B$5/100*E9327*2_Girdiler!$B$14*2_Girdiler!$B$15*2_Girdiler!$B$16</f>
        <v>1.58382289568889</v>
      </c>
      <c r="G9327" s="16" t="n">
        <f aca="false">MIN(MATCH(F9327,2_Girdiler!$B$20:$I$20,1),7)</f>
        <v>1</v>
      </c>
      <c r="H9327" s="16" t="n">
        <f aca="false">IF(F9327&gt;=40,2_Girdiler!$I$21+(F9327-40)*(2_Girdiler!$I$21-2_Girdiler!$H$21)/(2_Girdiler!$I$20-2_Girdiler!$H$20),INDEX(2_Girdiler!$B$21:$I$21,G9327)+(F9327-INDEX(2_Girdiler!$B$20:$I$20,G9327))*(INDEX(2_Girdiler!$B$21:$I$21,G9327+1)-INDEX(2_Girdiler!$B$21:$I$21,G9327))/(INDEX(2_Girdiler!$B$20:$I$20,G9327+1)-INDEX(2_Girdiler!$B$20:$I$20,G9327)))</f>
        <v>3.48441037051556</v>
      </c>
      <c r="I9327" s="16" t="n">
        <f aca="false">H9327/2_Girdiler!$B$17</f>
        <v>1.39599774459758</v>
      </c>
      <c r="J9327" s="16" t="n">
        <f aca="false">D9327+I9327</f>
        <v>17.087713981668</v>
      </c>
    </row>
    <row r="9328" customFormat="false" ht="15" hidden="false" customHeight="false" outlineLevel="0" collapsed="false">
      <c r="A9328" s="0" t="n">
        <v>9316</v>
      </c>
      <c r="B9328" s="7" t="n">
        <v>0.51759</v>
      </c>
      <c r="C9328" s="7" t="n">
        <v>0.614299</v>
      </c>
      <c r="D9328" s="16" t="n">
        <f aca="false">LOGINV(B9328,$B$7,$C$7)</f>
        <v>13.8791070794508</v>
      </c>
      <c r="E9328" s="16" t="n">
        <f aca="false">LOGINV(C9328,$B$8,$C$8)</f>
        <v>131.732535941764</v>
      </c>
      <c r="F9328" s="16" t="n">
        <f aca="false">$B$5/100*E9328*2_Girdiler!$B$14*2_Girdiler!$B$15*2_Girdiler!$B$16</f>
        <v>3.31439060429479</v>
      </c>
      <c r="G9328" s="16" t="n">
        <f aca="false">MIN(MATCH(F9328,2_Girdiler!$B$20:$I$20,1),7)</f>
        <v>1</v>
      </c>
      <c r="H9328" s="16" t="n">
        <f aca="false">IF(F9328&gt;=40,2_Girdiler!$I$21+(F9328-40)*(2_Girdiler!$I$21-2_Girdiler!$H$21)/(2_Girdiler!$I$20-2_Girdiler!$H$20),INDEX(2_Girdiler!$B$21:$I$21,G9328)+(F9328-INDEX(2_Girdiler!$B$20:$I$20,G9328))*(INDEX(2_Girdiler!$B$21:$I$21,G9328+1)-INDEX(2_Girdiler!$B$21:$I$21,G9328))/(INDEX(2_Girdiler!$B$20:$I$20,G9328+1)-INDEX(2_Girdiler!$B$20:$I$20,G9328)))</f>
        <v>7.29165932944854</v>
      </c>
      <c r="I9328" s="16" t="n">
        <f aca="false">H9328/2_Girdiler!$B$17</f>
        <v>2.92133787237522</v>
      </c>
      <c r="J9328" s="16" t="n">
        <f aca="false">D9328+I9328</f>
        <v>16.800444951826</v>
      </c>
    </row>
    <row r="9329" customFormat="false" ht="15" hidden="false" customHeight="false" outlineLevel="0" collapsed="false">
      <c r="A9329" s="0" t="n">
        <v>9317</v>
      </c>
      <c r="B9329" s="7" t="n">
        <v>0.055248</v>
      </c>
      <c r="C9329" s="7" t="n">
        <v>0.360683</v>
      </c>
      <c r="D9329" s="16" t="n">
        <f aca="false">LOGINV(B9329,$B$7,$C$7)</f>
        <v>5.56338976046207</v>
      </c>
      <c r="E9329" s="16" t="n">
        <f aca="false">LOGINV(C9329,$B$8,$C$8)</f>
        <v>86.7492695500927</v>
      </c>
      <c r="F9329" s="16" t="n">
        <f aca="false">$B$5/100*E9329*2_Girdiler!$B$14*2_Girdiler!$B$15*2_Girdiler!$B$16</f>
        <v>2.18261162188033</v>
      </c>
      <c r="G9329" s="16" t="n">
        <f aca="false">MIN(MATCH(F9329,2_Girdiler!$B$20:$I$20,1),7)</f>
        <v>1</v>
      </c>
      <c r="H9329" s="16" t="n">
        <f aca="false">IF(F9329&gt;=40,2_Girdiler!$I$21+(F9329-40)*(2_Girdiler!$I$21-2_Girdiler!$H$21)/(2_Girdiler!$I$20-2_Girdiler!$H$20),INDEX(2_Girdiler!$B$21:$I$21,G9329)+(F9329-INDEX(2_Girdiler!$B$20:$I$20,G9329))*(INDEX(2_Girdiler!$B$21:$I$21,G9329+1)-INDEX(2_Girdiler!$B$21:$I$21,G9329))/(INDEX(2_Girdiler!$B$20:$I$20,G9329+1)-INDEX(2_Girdiler!$B$20:$I$20,G9329)))</f>
        <v>4.80174556813673</v>
      </c>
      <c r="I9329" s="16" t="n">
        <f aca="false">H9329/2_Girdiler!$B$17</f>
        <v>1.92377626928555</v>
      </c>
      <c r="J9329" s="16" t="n">
        <f aca="false">D9329+I9329</f>
        <v>7.48716602974762</v>
      </c>
    </row>
    <row r="9330" customFormat="false" ht="15" hidden="false" customHeight="false" outlineLevel="0" collapsed="false">
      <c r="A9330" s="0" t="n">
        <v>9318</v>
      </c>
      <c r="B9330" s="7" t="n">
        <v>0.12761</v>
      </c>
      <c r="C9330" s="7" t="n">
        <v>0.456076</v>
      </c>
      <c r="D9330" s="16" t="n">
        <f aca="false">LOGINV(B9330,$B$7,$C$7)</f>
        <v>7.18224225508667</v>
      </c>
      <c r="E9330" s="16" t="n">
        <f aca="false">LOGINV(C9330,$B$8,$C$8)</f>
        <v>101.698708066959</v>
      </c>
      <c r="F9330" s="16" t="n">
        <f aca="false">$B$5/100*E9330*2_Girdiler!$B$14*2_Girdiler!$B$15*2_Girdiler!$B$16</f>
        <v>2.55873949496469</v>
      </c>
      <c r="G9330" s="16" t="n">
        <f aca="false">MIN(MATCH(F9330,2_Girdiler!$B$20:$I$20,1),7)</f>
        <v>1</v>
      </c>
      <c r="H9330" s="16" t="n">
        <f aca="false">IF(F9330&gt;=40,2_Girdiler!$I$21+(F9330-40)*(2_Girdiler!$I$21-2_Girdiler!$H$21)/(2_Girdiler!$I$20-2_Girdiler!$H$20),INDEX(2_Girdiler!$B$21:$I$21,G9330)+(F9330-INDEX(2_Girdiler!$B$20:$I$20,G9330))*(INDEX(2_Girdiler!$B$21:$I$21,G9330+1)-INDEX(2_Girdiler!$B$21:$I$21,G9330))/(INDEX(2_Girdiler!$B$20:$I$20,G9330+1)-INDEX(2_Girdiler!$B$20:$I$20,G9330)))</f>
        <v>5.62922688892231</v>
      </c>
      <c r="I9330" s="16" t="n">
        <f aca="false">H9330/2_Girdiler!$B$17</f>
        <v>2.25529923434388</v>
      </c>
      <c r="J9330" s="16" t="n">
        <f aca="false">D9330+I9330</f>
        <v>9.43754148943054</v>
      </c>
    </row>
    <row r="9331" customFormat="false" ht="15" hidden="false" customHeight="false" outlineLevel="0" collapsed="false">
      <c r="A9331" s="0" t="n">
        <v>9319</v>
      </c>
      <c r="B9331" s="7" t="n">
        <v>0.417408</v>
      </c>
      <c r="C9331" s="7" t="n">
        <v>0.278522</v>
      </c>
      <c r="D9331" s="16" t="n">
        <f aca="false">LOGINV(B9331,$B$7,$C$7)</f>
        <v>12.0560423864504</v>
      </c>
      <c r="E9331" s="16" t="n">
        <f aca="false">LOGINV(C9331,$B$8,$C$8)</f>
        <v>74.7513361226134</v>
      </c>
      <c r="F9331" s="16" t="n">
        <f aca="false">$B$5/100*E9331*2_Girdiler!$B$14*2_Girdiler!$B$15*2_Girdiler!$B$16</f>
        <v>1.88074361684495</v>
      </c>
      <c r="G9331" s="16" t="n">
        <f aca="false">MIN(MATCH(F9331,2_Girdiler!$B$20:$I$20,1),7)</f>
        <v>1</v>
      </c>
      <c r="H9331" s="16" t="n">
        <f aca="false">IF(F9331&gt;=40,2_Girdiler!$I$21+(F9331-40)*(2_Girdiler!$I$21-2_Girdiler!$H$21)/(2_Girdiler!$I$20-2_Girdiler!$H$20),INDEX(2_Girdiler!$B$21:$I$21,G9331)+(F9331-INDEX(2_Girdiler!$B$20:$I$20,G9331))*(INDEX(2_Girdiler!$B$21:$I$21,G9331+1)-INDEX(2_Girdiler!$B$21:$I$21,G9331))/(INDEX(2_Girdiler!$B$20:$I$20,G9331+1)-INDEX(2_Girdiler!$B$20:$I$20,G9331)))</f>
        <v>4.1376359570589</v>
      </c>
      <c r="I9331" s="16" t="n">
        <f aca="false">H9331/2_Girdiler!$B$17</f>
        <v>1.65770671356526</v>
      </c>
      <c r="J9331" s="16" t="n">
        <f aca="false">D9331+I9331</f>
        <v>13.7137491000156</v>
      </c>
    </row>
    <row r="9332" customFormat="false" ht="15" hidden="false" customHeight="false" outlineLevel="0" collapsed="false">
      <c r="A9332" s="0" t="n">
        <v>9320</v>
      </c>
      <c r="B9332" s="7" t="n">
        <v>0.642359</v>
      </c>
      <c r="C9332" s="7" t="n">
        <v>0.990418</v>
      </c>
      <c r="D9332" s="16" t="n">
        <f aca="false">LOGINV(B9332,$B$7,$C$7)</f>
        <v>16.5953679947844</v>
      </c>
      <c r="E9332" s="16" t="n">
        <f aca="false">LOGINV(C9332,$B$8,$C$8)</f>
        <v>495.318044392512</v>
      </c>
      <c r="F9332" s="16" t="n">
        <f aca="false">$B$5/100*E9332*2_Girdiler!$B$14*2_Girdiler!$B$15*2_Girdiler!$B$16</f>
        <v>12.4622019969156</v>
      </c>
      <c r="G9332" s="16" t="n">
        <f aca="false">MIN(MATCH(F9332,2_Girdiler!$B$20:$I$20,1),7)</f>
        <v>3</v>
      </c>
      <c r="H9332" s="16" t="n">
        <f aca="false">IF(F9332&gt;=40,2_Girdiler!$I$21+(F9332-40)*(2_Girdiler!$I$21-2_Girdiler!$H$21)/(2_Girdiler!$I$20-2_Girdiler!$H$20),INDEX(2_Girdiler!$B$21:$I$21,G9332)+(F9332-INDEX(2_Girdiler!$B$20:$I$20,G9332))*(INDEX(2_Girdiler!$B$21:$I$21,G9332+1)-INDEX(2_Girdiler!$B$21:$I$21,G9332))/(INDEX(2_Girdiler!$B$20:$I$20,G9332+1)-INDEX(2_Girdiler!$B$20:$I$20,G9332)))</f>
        <v>21.215981797224</v>
      </c>
      <c r="I9332" s="16" t="n">
        <f aca="false">H9332/2_Girdiler!$B$17</f>
        <v>8.49999270722117</v>
      </c>
      <c r="J9332" s="16" t="n">
        <f aca="false">D9332+I9332</f>
        <v>25.0953607020056</v>
      </c>
    </row>
    <row r="9333" customFormat="false" ht="15" hidden="false" customHeight="false" outlineLevel="0" collapsed="false">
      <c r="A9333" s="0" t="n">
        <v>9321</v>
      </c>
      <c r="B9333" s="7" t="n">
        <v>0.269754</v>
      </c>
      <c r="C9333" s="7" t="n">
        <v>0.331986</v>
      </c>
      <c r="D9333" s="16" t="n">
        <f aca="false">LOGINV(B9333,$B$7,$C$7)</f>
        <v>9.61960534157127</v>
      </c>
      <c r="E9333" s="16" t="n">
        <f aca="false">LOGINV(C9333,$B$8,$C$8)</f>
        <v>82.5002050301183</v>
      </c>
      <c r="F9333" s="16" t="n">
        <f aca="false">$B$5/100*E9333*2_Girdiler!$B$14*2_Girdiler!$B$15*2_Girdiler!$B$16</f>
        <v>2.07570515855778</v>
      </c>
      <c r="G9333" s="16" t="n">
        <f aca="false">MIN(MATCH(F9333,2_Girdiler!$B$20:$I$20,1),7)</f>
        <v>1</v>
      </c>
      <c r="H9333" s="16" t="n">
        <f aca="false">IF(F9333&gt;=40,2_Girdiler!$I$21+(F9333-40)*(2_Girdiler!$I$21-2_Girdiler!$H$21)/(2_Girdiler!$I$20-2_Girdiler!$H$20),INDEX(2_Girdiler!$B$21:$I$21,G9333)+(F9333-INDEX(2_Girdiler!$B$20:$I$20,G9333))*(INDEX(2_Girdiler!$B$21:$I$21,G9333+1)-INDEX(2_Girdiler!$B$21:$I$21,G9333))/(INDEX(2_Girdiler!$B$20:$I$20,G9333+1)-INDEX(2_Girdiler!$B$20:$I$20,G9333)))</f>
        <v>4.56655134882711</v>
      </c>
      <c r="I9333" s="16" t="n">
        <f aca="false">H9333/2_Girdiler!$B$17</f>
        <v>1.8295478160365</v>
      </c>
      <c r="J9333" s="16" t="n">
        <f aca="false">D9333+I9333</f>
        <v>11.4491531576078</v>
      </c>
    </row>
    <row r="9334" customFormat="false" ht="15" hidden="false" customHeight="false" outlineLevel="0" collapsed="false">
      <c r="A9334" s="0" t="n">
        <v>9322</v>
      </c>
      <c r="B9334" s="7" t="n">
        <v>0.968996</v>
      </c>
      <c r="C9334" s="7" t="n">
        <v>0.224538</v>
      </c>
      <c r="D9334" s="16" t="n">
        <f aca="false">LOGINV(B9334,$B$7,$C$7)</f>
        <v>38.3226597326051</v>
      </c>
      <c r="E9334" s="16" t="n">
        <f aca="false">LOGINV(C9334,$B$8,$C$8)</f>
        <v>66.9947165596065</v>
      </c>
      <c r="F9334" s="16" t="n">
        <f aca="false">$B$5/100*E9334*2_Girdiler!$B$14*2_Girdiler!$B$15*2_Girdiler!$B$16</f>
        <v>1.6855870686397</v>
      </c>
      <c r="G9334" s="16" t="n">
        <f aca="false">MIN(MATCH(F9334,2_Girdiler!$B$20:$I$20,1),7)</f>
        <v>1</v>
      </c>
      <c r="H9334" s="16" t="n">
        <f aca="false">IF(F9334&gt;=40,2_Girdiler!$I$21+(F9334-40)*(2_Girdiler!$I$21-2_Girdiler!$H$21)/(2_Girdiler!$I$20-2_Girdiler!$H$20),INDEX(2_Girdiler!$B$21:$I$21,G9334)+(F9334-INDEX(2_Girdiler!$B$20:$I$20,G9334))*(INDEX(2_Girdiler!$B$21:$I$21,G9334+1)-INDEX(2_Girdiler!$B$21:$I$21,G9334))/(INDEX(2_Girdiler!$B$20:$I$20,G9334+1)-INDEX(2_Girdiler!$B$20:$I$20,G9334)))</f>
        <v>3.70829155100734</v>
      </c>
      <c r="I9334" s="16" t="n">
        <f aca="false">H9334/2_Girdiler!$B$17</f>
        <v>1.48569373037153</v>
      </c>
      <c r="J9334" s="16" t="n">
        <f aca="false">D9334+I9334</f>
        <v>39.8083534629766</v>
      </c>
    </row>
    <row r="9335" customFormat="false" ht="15" hidden="false" customHeight="false" outlineLevel="0" collapsed="false">
      <c r="A9335" s="0" t="n">
        <v>9323</v>
      </c>
      <c r="B9335" s="7" t="n">
        <v>0.447498</v>
      </c>
      <c r="C9335" s="7" t="n">
        <v>0.44652</v>
      </c>
      <c r="D9335" s="16" t="n">
        <f aca="false">LOGINV(B9335,$B$7,$C$7)</f>
        <v>12.5815499469727</v>
      </c>
      <c r="E9335" s="16" t="n">
        <f aca="false">LOGINV(C9335,$B$8,$C$8)</f>
        <v>100.126672055657</v>
      </c>
      <c r="F9335" s="16" t="n">
        <f aca="false">$B$5/100*E9335*2_Girdiler!$B$14*2_Girdiler!$B$15*2_Girdiler!$B$16</f>
        <v>2.51918706892032</v>
      </c>
      <c r="G9335" s="16" t="n">
        <f aca="false">MIN(MATCH(F9335,2_Girdiler!$B$20:$I$20,1),7)</f>
        <v>1</v>
      </c>
      <c r="H9335" s="16" t="n">
        <f aca="false">IF(F9335&gt;=40,2_Girdiler!$I$21+(F9335-40)*(2_Girdiler!$I$21-2_Girdiler!$H$21)/(2_Girdiler!$I$20-2_Girdiler!$H$20),INDEX(2_Girdiler!$B$21:$I$21,G9335)+(F9335-INDEX(2_Girdiler!$B$20:$I$20,G9335))*(INDEX(2_Girdiler!$B$21:$I$21,G9335+1)-INDEX(2_Girdiler!$B$21:$I$21,G9335))/(INDEX(2_Girdiler!$B$20:$I$20,G9335+1)-INDEX(2_Girdiler!$B$20:$I$20,G9335)))</f>
        <v>5.5422115516247</v>
      </c>
      <c r="I9335" s="16" t="n">
        <f aca="false">H9335/2_Girdiler!$B$17</f>
        <v>2.22043732036246</v>
      </c>
      <c r="J9335" s="16" t="n">
        <f aca="false">D9335+I9335</f>
        <v>14.8019872673351</v>
      </c>
    </row>
    <row r="9336" customFormat="false" ht="15" hidden="false" customHeight="false" outlineLevel="0" collapsed="false">
      <c r="A9336" s="0" t="n">
        <v>9324</v>
      </c>
      <c r="B9336" s="7" t="n">
        <v>0.464463</v>
      </c>
      <c r="C9336" s="7" t="n">
        <v>0.494737</v>
      </c>
      <c r="D9336" s="16" t="n">
        <f aca="false">LOGINV(B9336,$B$7,$C$7)</f>
        <v>12.88523456485</v>
      </c>
      <c r="E9336" s="16" t="n">
        <f aca="false">LOGINV(C9336,$B$8,$C$8)</f>
        <v>108.279208388156</v>
      </c>
      <c r="F9336" s="16" t="n">
        <f aca="false">$B$5/100*E9336*2_Girdiler!$B$14*2_Girdiler!$B$15*2_Girdiler!$B$16</f>
        <v>2.72430488304601</v>
      </c>
      <c r="G9336" s="16" t="n">
        <f aca="false">MIN(MATCH(F9336,2_Girdiler!$B$20:$I$20,1),7)</f>
        <v>1</v>
      </c>
      <c r="H9336" s="16" t="n">
        <f aca="false">IF(F9336&gt;=40,2_Girdiler!$I$21+(F9336-40)*(2_Girdiler!$I$21-2_Girdiler!$H$21)/(2_Girdiler!$I$20-2_Girdiler!$H$20),INDEX(2_Girdiler!$B$21:$I$21,G9336)+(F9336-INDEX(2_Girdiler!$B$20:$I$20,G9336))*(INDEX(2_Girdiler!$B$21:$I$21,G9336+1)-INDEX(2_Girdiler!$B$21:$I$21,G9336))/(INDEX(2_Girdiler!$B$20:$I$20,G9336+1)-INDEX(2_Girdiler!$B$20:$I$20,G9336)))</f>
        <v>5.99347074270123</v>
      </c>
      <c r="I9336" s="16" t="n">
        <f aca="false">H9336/2_Girdiler!$B$17</f>
        <v>2.4012302655053</v>
      </c>
      <c r="J9336" s="16" t="n">
        <f aca="false">D9336+I9336</f>
        <v>15.2864648303553</v>
      </c>
    </row>
    <row r="9337" customFormat="false" ht="15" hidden="false" customHeight="false" outlineLevel="0" collapsed="false">
      <c r="A9337" s="0" t="n">
        <v>9325</v>
      </c>
      <c r="B9337" s="7" t="n">
        <v>0.488761</v>
      </c>
      <c r="C9337" s="7" t="n">
        <v>0.171737</v>
      </c>
      <c r="D9337" s="16" t="n">
        <f aca="false">LOGINV(B9337,$B$7,$C$7)</f>
        <v>13.3310360207509</v>
      </c>
      <c r="E9337" s="16" t="n">
        <f aca="false">LOGINV(C9337,$B$8,$C$8)</f>
        <v>59.2479886767791</v>
      </c>
      <c r="F9337" s="16" t="n">
        <f aca="false">$B$5/100*E9337*2_Girdiler!$B$14*2_Girdiler!$B$15*2_Girdiler!$B$16</f>
        <v>1.49067939510776</v>
      </c>
      <c r="G9337" s="16" t="n">
        <f aca="false">MIN(MATCH(F9337,2_Girdiler!$B$20:$I$20,1),7)</f>
        <v>1</v>
      </c>
      <c r="H9337" s="16" t="n">
        <f aca="false">IF(F9337&gt;=40,2_Girdiler!$I$21+(F9337-40)*(2_Girdiler!$I$21-2_Girdiler!$H$21)/(2_Girdiler!$I$20-2_Girdiler!$H$20),INDEX(2_Girdiler!$B$21:$I$21,G9337)+(F9337-INDEX(2_Girdiler!$B$20:$I$20,G9337))*(INDEX(2_Girdiler!$B$21:$I$21,G9337+1)-INDEX(2_Girdiler!$B$21:$I$21,G9337))/(INDEX(2_Girdiler!$B$20:$I$20,G9337+1)-INDEX(2_Girdiler!$B$20:$I$20,G9337)))</f>
        <v>3.27949466923707</v>
      </c>
      <c r="I9337" s="16" t="n">
        <f aca="false">H9337/2_Girdiler!$B$17</f>
        <v>1.31390010786742</v>
      </c>
      <c r="J9337" s="16" t="n">
        <f aca="false">D9337+I9337</f>
        <v>14.6449361286183</v>
      </c>
    </row>
    <row r="9338" customFormat="false" ht="15" hidden="false" customHeight="false" outlineLevel="0" collapsed="false">
      <c r="A9338" s="0" t="n">
        <v>9326</v>
      </c>
      <c r="B9338" s="7" t="n">
        <v>0.837129</v>
      </c>
      <c r="C9338" s="7" t="n">
        <v>0.05675</v>
      </c>
      <c r="D9338" s="16" t="n">
        <f aca="false">LOGINV(B9338,$B$7,$C$7)</f>
        <v>23.4195659395924</v>
      </c>
      <c r="E9338" s="16" t="n">
        <f aca="false">LOGINV(C9338,$B$8,$C$8)</f>
        <v>39.3157408459052</v>
      </c>
      <c r="F9338" s="16" t="n">
        <f aca="false">$B$5/100*E9338*2_Girdiler!$B$14*2_Girdiler!$B$15*2_Girdiler!$B$16</f>
        <v>0.989184039682975</v>
      </c>
      <c r="G9338" s="16" t="n">
        <f aca="false">MIN(MATCH(F9338,2_Girdiler!$B$20:$I$20,1),7)</f>
        <v>1</v>
      </c>
      <c r="H9338" s="16" t="n">
        <f aca="false">IF(F9338&gt;=40,2_Girdiler!$I$21+(F9338-40)*(2_Girdiler!$I$21-2_Girdiler!$H$21)/(2_Girdiler!$I$20-2_Girdiler!$H$20),INDEX(2_Girdiler!$B$21:$I$21,G9338)+(F9338-INDEX(2_Girdiler!$B$20:$I$20,G9338))*(INDEX(2_Girdiler!$B$21:$I$21,G9338+1)-INDEX(2_Girdiler!$B$21:$I$21,G9338))/(INDEX(2_Girdiler!$B$20:$I$20,G9338+1)-INDEX(2_Girdiler!$B$20:$I$20,G9338)))</f>
        <v>2.17620488730255</v>
      </c>
      <c r="I9338" s="16" t="n">
        <f aca="false">H9338/2_Girdiler!$B$17</f>
        <v>0.871876958053904</v>
      </c>
      <c r="J9338" s="16" t="n">
        <f aca="false">D9338+I9338</f>
        <v>24.2914428976463</v>
      </c>
    </row>
    <row r="9339" customFormat="false" ht="15" hidden="false" customHeight="false" outlineLevel="0" collapsed="false">
      <c r="A9339" s="0" t="n">
        <v>9327</v>
      </c>
      <c r="B9339" s="7" t="n">
        <v>0.56954</v>
      </c>
      <c r="C9339" s="7" t="n">
        <v>0.659688</v>
      </c>
      <c r="D9339" s="16" t="n">
        <f aca="false">LOGINV(B9339,$B$7,$C$7)</f>
        <v>14.9312785231638</v>
      </c>
      <c r="E9339" s="16" t="n">
        <f aca="false">LOGINV(C9339,$B$8,$C$8)</f>
        <v>142.440515636078</v>
      </c>
      <c r="F9339" s="16" t="n">
        <f aca="false">$B$5/100*E9339*2_Girdiler!$B$14*2_Girdiler!$B$15*2_Girdiler!$B$16</f>
        <v>3.58380337340373</v>
      </c>
      <c r="G9339" s="16" t="n">
        <f aca="false">MIN(MATCH(F9339,2_Girdiler!$B$20:$I$20,1),7)</f>
        <v>1</v>
      </c>
      <c r="H9339" s="16" t="n">
        <f aca="false">IF(F9339&gt;=40,2_Girdiler!$I$21+(F9339-40)*(2_Girdiler!$I$21-2_Girdiler!$H$21)/(2_Girdiler!$I$20-2_Girdiler!$H$20),INDEX(2_Girdiler!$B$21:$I$21,G9339)+(F9339-INDEX(2_Girdiler!$B$20:$I$20,G9339))*(INDEX(2_Girdiler!$B$21:$I$21,G9339+1)-INDEX(2_Girdiler!$B$21:$I$21,G9339))/(INDEX(2_Girdiler!$B$20:$I$20,G9339+1)-INDEX(2_Girdiler!$B$20:$I$20,G9339)))</f>
        <v>7.88436742148821</v>
      </c>
      <c r="I9339" s="16" t="n">
        <f aca="false">H9339/2_Girdiler!$B$17</f>
        <v>3.15880105027573</v>
      </c>
      <c r="J9339" s="16" t="n">
        <f aca="false">D9339+I9339</f>
        <v>18.0900795734395</v>
      </c>
    </row>
    <row r="9340" customFormat="false" ht="15" hidden="false" customHeight="false" outlineLevel="0" collapsed="false">
      <c r="A9340" s="0" t="n">
        <v>9328</v>
      </c>
      <c r="B9340" s="7" t="n">
        <v>0.050418</v>
      </c>
      <c r="C9340" s="7" t="n">
        <v>0.169445</v>
      </c>
      <c r="D9340" s="16" t="n">
        <f aca="false">LOGINV(B9340,$B$7,$C$7)</f>
        <v>5.42604329068374</v>
      </c>
      <c r="E9340" s="16" t="n">
        <f aca="false">LOGINV(C9340,$B$8,$C$8)</f>
        <v>58.9033654617272</v>
      </c>
      <c r="F9340" s="16" t="n">
        <f aca="false">$B$5/100*E9340*2_Girdiler!$B$14*2_Girdiler!$B$15*2_Girdiler!$B$16</f>
        <v>1.48200867501706</v>
      </c>
      <c r="G9340" s="16" t="n">
        <f aca="false">MIN(MATCH(F9340,2_Girdiler!$B$20:$I$20,1),7)</f>
        <v>1</v>
      </c>
      <c r="H9340" s="16" t="n">
        <f aca="false">IF(F9340&gt;=40,2_Girdiler!$I$21+(F9340-40)*(2_Girdiler!$I$21-2_Girdiler!$H$21)/(2_Girdiler!$I$20-2_Girdiler!$H$20),INDEX(2_Girdiler!$B$21:$I$21,G9340)+(F9340-INDEX(2_Girdiler!$B$20:$I$20,G9340))*(INDEX(2_Girdiler!$B$21:$I$21,G9340+1)-INDEX(2_Girdiler!$B$21:$I$21,G9340))/(INDEX(2_Girdiler!$B$20:$I$20,G9340+1)-INDEX(2_Girdiler!$B$20:$I$20,G9340)))</f>
        <v>3.26041908503752</v>
      </c>
      <c r="I9340" s="16" t="n">
        <f aca="false">H9340/2_Girdiler!$B$17</f>
        <v>1.30625764624901</v>
      </c>
      <c r="J9340" s="16" t="n">
        <f aca="false">D9340+I9340</f>
        <v>6.73230093693275</v>
      </c>
    </row>
    <row r="9341" customFormat="false" ht="15" hidden="false" customHeight="false" outlineLevel="0" collapsed="false">
      <c r="A9341" s="0" t="n">
        <v>9329</v>
      </c>
      <c r="B9341" s="7" t="n">
        <v>0.682655</v>
      </c>
      <c r="C9341" s="7" t="n">
        <v>0.342687</v>
      </c>
      <c r="D9341" s="16" t="n">
        <f aca="false">LOGINV(B9341,$B$7,$C$7)</f>
        <v>17.6483242936354</v>
      </c>
      <c r="E9341" s="16" t="n">
        <f aca="false">LOGINV(C9341,$B$8,$C$8)</f>
        <v>84.0751204345896</v>
      </c>
      <c r="F9341" s="16" t="n">
        <f aca="false">$B$5/100*E9341*2_Girdiler!$B$14*2_Girdiler!$B$15*2_Girdiler!$B$16</f>
        <v>2.11533003013428</v>
      </c>
      <c r="G9341" s="16" t="n">
        <f aca="false">MIN(MATCH(F9341,2_Girdiler!$B$20:$I$20,1),7)</f>
        <v>1</v>
      </c>
      <c r="H9341" s="16" t="n">
        <f aca="false">IF(F9341&gt;=40,2_Girdiler!$I$21+(F9341-40)*(2_Girdiler!$I$21-2_Girdiler!$H$21)/(2_Girdiler!$I$20-2_Girdiler!$H$20),INDEX(2_Girdiler!$B$21:$I$21,G9341)+(F9341-INDEX(2_Girdiler!$B$20:$I$20,G9341))*(INDEX(2_Girdiler!$B$21:$I$21,G9341+1)-INDEX(2_Girdiler!$B$21:$I$21,G9341))/(INDEX(2_Girdiler!$B$20:$I$20,G9341+1)-INDEX(2_Girdiler!$B$20:$I$20,G9341)))</f>
        <v>4.65372606629541</v>
      </c>
      <c r="I9341" s="16" t="n">
        <f aca="false">H9341/2_Girdiler!$B$17</f>
        <v>1.86447358425297</v>
      </c>
      <c r="J9341" s="16" t="n">
        <f aca="false">D9341+I9341</f>
        <v>19.5127978778884</v>
      </c>
    </row>
    <row r="9342" customFormat="false" ht="15" hidden="false" customHeight="false" outlineLevel="0" collapsed="false">
      <c r="A9342" s="0" t="n">
        <v>9330</v>
      </c>
      <c r="B9342" s="7" t="n">
        <v>0.858254</v>
      </c>
      <c r="C9342" s="7" t="n">
        <v>0.063403</v>
      </c>
      <c r="D9342" s="16" t="n">
        <f aca="false">LOGINV(B9342,$B$7,$C$7)</f>
        <v>24.6213970372283</v>
      </c>
      <c r="E9342" s="16" t="n">
        <f aca="false">LOGINV(C9342,$B$8,$C$8)</f>
        <v>40.758621175474</v>
      </c>
      <c r="F9342" s="16" t="n">
        <f aca="false">$B$5/100*E9342*2_Girdiler!$B$14*2_Girdiler!$B$15*2_Girdiler!$B$16</f>
        <v>1.02548690877493</v>
      </c>
      <c r="G9342" s="16" t="n">
        <f aca="false">MIN(MATCH(F9342,2_Girdiler!$B$20:$I$20,1),7)</f>
        <v>1</v>
      </c>
      <c r="H9342" s="16" t="n">
        <f aca="false">IF(F9342&gt;=40,2_Girdiler!$I$21+(F9342-40)*(2_Girdiler!$I$21-2_Girdiler!$H$21)/(2_Girdiler!$I$20-2_Girdiler!$H$20),INDEX(2_Girdiler!$B$21:$I$21,G9342)+(F9342-INDEX(2_Girdiler!$B$20:$I$20,G9342))*(INDEX(2_Girdiler!$B$21:$I$21,G9342+1)-INDEX(2_Girdiler!$B$21:$I$21,G9342))/(INDEX(2_Girdiler!$B$20:$I$20,G9342+1)-INDEX(2_Girdiler!$B$20:$I$20,G9342)))</f>
        <v>2.25607119930484</v>
      </c>
      <c r="I9342" s="16" t="n">
        <f aca="false">H9342/2_Girdiler!$B$17</f>
        <v>0.903874679208669</v>
      </c>
      <c r="J9342" s="16" t="n">
        <f aca="false">D9342+I9342</f>
        <v>25.525271716437</v>
      </c>
    </row>
    <row r="9343" customFormat="false" ht="15" hidden="false" customHeight="false" outlineLevel="0" collapsed="false">
      <c r="A9343" s="0" t="n">
        <v>9331</v>
      </c>
      <c r="B9343" s="7" t="n">
        <v>0.549367</v>
      </c>
      <c r="C9343" s="7" t="n">
        <v>0.980212</v>
      </c>
      <c r="D9343" s="16" t="n">
        <f aca="false">LOGINV(B9343,$B$7,$C$7)</f>
        <v>14.5116574606849</v>
      </c>
      <c r="E9343" s="16" t="n">
        <f aca="false">LOGINV(C9343,$B$8,$C$8)</f>
        <v>412.304891325778</v>
      </c>
      <c r="F9343" s="16" t="n">
        <f aca="false">$B$5/100*E9343*2_Girdiler!$B$14*2_Girdiler!$B$15*2_Girdiler!$B$16</f>
        <v>10.3735910657566</v>
      </c>
      <c r="G9343" s="16" t="n">
        <f aca="false">MIN(MATCH(F9343,2_Girdiler!$B$20:$I$20,1),7)</f>
        <v>3</v>
      </c>
      <c r="H9343" s="16" t="n">
        <f aca="false">IF(F9343&gt;=40,2_Girdiler!$I$21+(F9343-40)*(2_Girdiler!$I$21-2_Girdiler!$H$21)/(2_Girdiler!$I$20-2_Girdiler!$H$20),INDEX(2_Girdiler!$B$21:$I$21,G9343)+(F9343-INDEX(2_Girdiler!$B$20:$I$20,G9343))*(INDEX(2_Girdiler!$B$21:$I$21,G9343+1)-INDEX(2_Girdiler!$B$21:$I$21,G9343))/(INDEX(2_Girdiler!$B$20:$I$20,G9343+1)-INDEX(2_Girdiler!$B$20:$I$20,G9343)))</f>
        <v>19.3362319591809</v>
      </c>
      <c r="I9343" s="16" t="n">
        <f aca="false">H9343/2_Girdiler!$B$17</f>
        <v>7.74688780415902</v>
      </c>
      <c r="J9343" s="16" t="n">
        <f aca="false">D9343+I9343</f>
        <v>22.2585452648439</v>
      </c>
    </row>
    <row r="9344" customFormat="false" ht="15" hidden="false" customHeight="false" outlineLevel="0" collapsed="false">
      <c r="A9344" s="0" t="n">
        <v>9332</v>
      </c>
      <c r="B9344" s="7" t="n">
        <v>0.405077</v>
      </c>
      <c r="C9344" s="7" t="n">
        <v>0.112692</v>
      </c>
      <c r="D9344" s="16" t="n">
        <f aca="false">LOGINV(B9344,$B$7,$C$7)</f>
        <v>11.8448984742211</v>
      </c>
      <c r="E9344" s="16" t="n">
        <f aca="false">LOGINV(C9344,$B$8,$C$8)</f>
        <v>49.9322244084918</v>
      </c>
      <c r="F9344" s="16" t="n">
        <f aca="false">$B$5/100*E9344*2_Girdiler!$B$14*2_Girdiler!$B$15*2_Girdiler!$B$16</f>
        <v>1.25629476611765</v>
      </c>
      <c r="G9344" s="16" t="n">
        <f aca="false">MIN(MATCH(F9344,2_Girdiler!$B$20:$I$20,1),7)</f>
        <v>1</v>
      </c>
      <c r="H9344" s="16" t="n">
        <f aca="false">IF(F9344&gt;=40,2_Girdiler!$I$21+(F9344-40)*(2_Girdiler!$I$21-2_Girdiler!$H$21)/(2_Girdiler!$I$20-2_Girdiler!$H$20),INDEX(2_Girdiler!$B$21:$I$21,G9344)+(F9344-INDEX(2_Girdiler!$B$20:$I$20,G9344))*(INDEX(2_Girdiler!$B$21:$I$21,G9344+1)-INDEX(2_Girdiler!$B$21:$I$21,G9344))/(INDEX(2_Girdiler!$B$20:$I$20,G9344+1)-INDEX(2_Girdiler!$B$20:$I$20,G9344)))</f>
        <v>2.76384848545884</v>
      </c>
      <c r="I9344" s="16" t="n">
        <f aca="false">H9344/2_Girdiler!$B$17</f>
        <v>1.10731109193062</v>
      </c>
      <c r="J9344" s="16" t="n">
        <f aca="false">D9344+I9344</f>
        <v>12.9522095661517</v>
      </c>
    </row>
    <row r="9345" customFormat="false" ht="15" hidden="false" customHeight="false" outlineLevel="0" collapsed="false">
      <c r="A9345" s="0" t="n">
        <v>9333</v>
      </c>
      <c r="B9345" s="7" t="n">
        <v>0.797053</v>
      </c>
      <c r="C9345" s="7" t="n">
        <v>0.105413</v>
      </c>
      <c r="D9345" s="16" t="n">
        <f aca="false">LOGINV(B9345,$B$7,$C$7)</f>
        <v>21.5220496349805</v>
      </c>
      <c r="E9345" s="16" t="n">
        <f aca="false">LOGINV(C9345,$B$8,$C$8)</f>
        <v>48.6920925206376</v>
      </c>
      <c r="F9345" s="16" t="n">
        <f aca="false">$B$5/100*E9345*2_Girdiler!$B$14*2_Girdiler!$B$15*2_Girdiler!$B$16</f>
        <v>1.22509304781924</v>
      </c>
      <c r="G9345" s="16" t="n">
        <f aca="false">MIN(MATCH(F9345,2_Girdiler!$B$20:$I$20,1),7)</f>
        <v>1</v>
      </c>
      <c r="H9345" s="16" t="n">
        <f aca="false">IF(F9345&gt;=40,2_Girdiler!$I$21+(F9345-40)*(2_Girdiler!$I$21-2_Girdiler!$H$21)/(2_Girdiler!$I$20-2_Girdiler!$H$20),INDEX(2_Girdiler!$B$21:$I$21,G9345)+(F9345-INDEX(2_Girdiler!$B$20:$I$20,G9345))*(INDEX(2_Girdiler!$B$21:$I$21,G9345+1)-INDEX(2_Girdiler!$B$21:$I$21,G9345))/(INDEX(2_Girdiler!$B$20:$I$20,G9345+1)-INDEX(2_Girdiler!$B$20:$I$20,G9345)))</f>
        <v>2.69520470520233</v>
      </c>
      <c r="I9345" s="16" t="n">
        <f aca="false">H9345/2_Girdiler!$B$17</f>
        <v>1.07980957740478</v>
      </c>
      <c r="J9345" s="16" t="n">
        <f aca="false">D9345+I9345</f>
        <v>22.6018592123853</v>
      </c>
    </row>
    <row r="9346" customFormat="false" ht="15" hidden="false" customHeight="false" outlineLevel="0" collapsed="false">
      <c r="A9346" s="0" t="n">
        <v>9334</v>
      </c>
      <c r="B9346" s="7" t="n">
        <v>0.021667</v>
      </c>
      <c r="C9346" s="7" t="n">
        <v>0.281299</v>
      </c>
      <c r="D9346" s="16" t="n">
        <f aca="false">LOGINV(B9346,$B$7,$C$7)</f>
        <v>4.3911294759875</v>
      </c>
      <c r="E9346" s="16" t="n">
        <f aca="false">LOGINV(C9346,$B$8,$C$8)</f>
        <v>75.1505202485113</v>
      </c>
      <c r="F9346" s="16" t="n">
        <f aca="false">$B$5/100*E9346*2_Girdiler!$B$14*2_Girdiler!$B$15*2_Girdiler!$B$16</f>
        <v>1.89078708945254</v>
      </c>
      <c r="G9346" s="16" t="n">
        <f aca="false">MIN(MATCH(F9346,2_Girdiler!$B$20:$I$20,1),7)</f>
        <v>1</v>
      </c>
      <c r="H9346" s="16" t="n">
        <f aca="false">IF(F9346&gt;=40,2_Girdiler!$I$21+(F9346-40)*(2_Girdiler!$I$21-2_Girdiler!$H$21)/(2_Girdiler!$I$20-2_Girdiler!$H$20),INDEX(2_Girdiler!$B$21:$I$21,G9346)+(F9346-INDEX(2_Girdiler!$B$20:$I$20,G9346))*(INDEX(2_Girdiler!$B$21:$I$21,G9346+1)-INDEX(2_Girdiler!$B$21:$I$21,G9346))/(INDEX(2_Girdiler!$B$20:$I$20,G9346+1)-INDEX(2_Girdiler!$B$20:$I$20,G9346)))</f>
        <v>4.1597315967956</v>
      </c>
      <c r="I9346" s="16" t="n">
        <f aca="false">H9346/2_Girdiler!$B$17</f>
        <v>1.66655913333157</v>
      </c>
      <c r="J9346" s="16" t="n">
        <f aca="false">D9346+I9346</f>
        <v>6.05768860931907</v>
      </c>
    </row>
    <row r="9347" customFormat="false" ht="15" hidden="false" customHeight="false" outlineLevel="0" collapsed="false">
      <c r="A9347" s="0" t="n">
        <v>9335</v>
      </c>
      <c r="B9347" s="7" t="n">
        <v>0.814287</v>
      </c>
      <c r="C9347" s="7" t="n">
        <v>0.974119</v>
      </c>
      <c r="D9347" s="16" t="n">
        <f aca="false">LOGINV(B9347,$B$7,$C$7)</f>
        <v>22.2870802643245</v>
      </c>
      <c r="E9347" s="16" t="n">
        <f aca="false">LOGINV(C9347,$B$8,$C$8)</f>
        <v>383.291641493197</v>
      </c>
      <c r="F9347" s="16" t="n">
        <f aca="false">$B$5/100*E9347*2_Girdiler!$B$14*2_Girdiler!$B$15*2_Girdiler!$B$16</f>
        <v>9.64361769996883</v>
      </c>
      <c r="G9347" s="16" t="n">
        <f aca="false">MIN(MATCH(F9347,2_Girdiler!$B$20:$I$20,1),7)</f>
        <v>2</v>
      </c>
      <c r="H9347" s="16" t="n">
        <f aca="false">IF(F9347&gt;=40,2_Girdiler!$I$21+(F9347-40)*(2_Girdiler!$I$21-2_Girdiler!$H$21)/(2_Girdiler!$I$20-2_Girdiler!$H$20),INDEX(2_Girdiler!$B$21:$I$21,G9347)+(F9347-INDEX(2_Girdiler!$B$20:$I$20,G9347))*(INDEX(2_Girdiler!$B$21:$I$21,G9347+1)-INDEX(2_Girdiler!$B$21:$I$21,G9347))/(INDEX(2_Girdiler!$B$20:$I$20,G9347+1)-INDEX(2_Girdiler!$B$20:$I$20,G9347)))</f>
        <v>18.4297883199501</v>
      </c>
      <c r="I9347" s="16" t="n">
        <f aca="false">H9347/2_Girdiler!$B$17</f>
        <v>7.38372929485182</v>
      </c>
      <c r="J9347" s="16" t="n">
        <f aca="false">D9347+I9347</f>
        <v>29.6708095591763</v>
      </c>
    </row>
    <row r="9348" customFormat="false" ht="15" hidden="false" customHeight="false" outlineLevel="0" collapsed="false">
      <c r="A9348" s="0" t="n">
        <v>9336</v>
      </c>
      <c r="B9348" s="7" t="n">
        <v>0.890695</v>
      </c>
      <c r="C9348" s="7" t="n">
        <v>0.340289</v>
      </c>
      <c r="D9348" s="16" t="n">
        <f aca="false">LOGINV(B9348,$B$7,$C$7)</f>
        <v>26.8840096796732</v>
      </c>
      <c r="E9348" s="16" t="n">
        <f aca="false">LOGINV(C9348,$B$8,$C$8)</f>
        <v>83.7212799969408</v>
      </c>
      <c r="F9348" s="16" t="n">
        <f aca="false">$B$5/100*E9348*2_Girdiler!$B$14*2_Girdiler!$B$15*2_Girdiler!$B$16</f>
        <v>2.10642740472303</v>
      </c>
      <c r="G9348" s="16" t="n">
        <f aca="false">MIN(MATCH(F9348,2_Girdiler!$B$20:$I$20,1),7)</f>
        <v>1</v>
      </c>
      <c r="H9348" s="16" t="n">
        <f aca="false">IF(F9348&gt;=40,2_Girdiler!$I$21+(F9348-40)*(2_Girdiler!$I$21-2_Girdiler!$H$21)/(2_Girdiler!$I$20-2_Girdiler!$H$20),INDEX(2_Girdiler!$B$21:$I$21,G9348)+(F9348-INDEX(2_Girdiler!$B$20:$I$20,G9348))*(INDEX(2_Girdiler!$B$21:$I$21,G9348+1)-INDEX(2_Girdiler!$B$21:$I$21,G9348))/(INDEX(2_Girdiler!$B$20:$I$20,G9348+1)-INDEX(2_Girdiler!$B$20:$I$20,G9348)))</f>
        <v>4.63414029039067</v>
      </c>
      <c r="I9348" s="16" t="n">
        <f aca="false">H9348/2_Girdiler!$B$17</f>
        <v>1.85662671890652</v>
      </c>
      <c r="J9348" s="16" t="n">
        <f aca="false">D9348+I9348</f>
        <v>28.7406363985797</v>
      </c>
    </row>
    <row r="9349" customFormat="false" ht="15" hidden="false" customHeight="false" outlineLevel="0" collapsed="false">
      <c r="A9349" s="0" t="n">
        <v>9337</v>
      </c>
      <c r="B9349" s="7" t="n">
        <v>0.511027</v>
      </c>
      <c r="C9349" s="7" t="n">
        <v>0.276217</v>
      </c>
      <c r="D9349" s="16" t="n">
        <f aca="false">LOGINV(B9349,$B$7,$C$7)</f>
        <v>13.7523377410918</v>
      </c>
      <c r="E9349" s="16" t="n">
        <f aca="false">LOGINV(C9349,$B$8,$C$8)</f>
        <v>74.4201475383707</v>
      </c>
      <c r="F9349" s="16" t="n">
        <f aca="false">$B$5/100*E9349*2_Girdiler!$B$14*2_Girdiler!$B$15*2_Girdiler!$B$16</f>
        <v>1.87241091206541</v>
      </c>
      <c r="G9349" s="16" t="n">
        <f aca="false">MIN(MATCH(F9349,2_Girdiler!$B$20:$I$20,1),7)</f>
        <v>1</v>
      </c>
      <c r="H9349" s="16" t="n">
        <f aca="false">IF(F9349&gt;=40,2_Girdiler!$I$21+(F9349-40)*(2_Girdiler!$I$21-2_Girdiler!$H$21)/(2_Girdiler!$I$20-2_Girdiler!$H$20),INDEX(2_Girdiler!$B$21:$I$21,G9349)+(F9349-INDEX(2_Girdiler!$B$20:$I$20,G9349))*(INDEX(2_Girdiler!$B$21:$I$21,G9349+1)-INDEX(2_Girdiler!$B$21:$I$21,G9349))/(INDEX(2_Girdiler!$B$20:$I$20,G9349+1)-INDEX(2_Girdiler!$B$20:$I$20,G9349)))</f>
        <v>4.1193040065439</v>
      </c>
      <c r="I9349" s="16" t="n">
        <f aca="false">H9349/2_Girdiler!$B$17</f>
        <v>1.65036218210893</v>
      </c>
      <c r="J9349" s="16" t="n">
        <f aca="false">D9349+I9349</f>
        <v>15.4026999232008</v>
      </c>
    </row>
    <row r="9350" customFormat="false" ht="15" hidden="false" customHeight="false" outlineLevel="0" collapsed="false">
      <c r="A9350" s="0" t="n">
        <v>9338</v>
      </c>
      <c r="B9350" s="7" t="n">
        <v>0.124023</v>
      </c>
      <c r="C9350" s="7" t="n">
        <v>0.166001</v>
      </c>
      <c r="D9350" s="16" t="n">
        <f aca="false">LOGINV(B9350,$B$7,$C$7)</f>
        <v>7.11313108858997</v>
      </c>
      <c r="E9350" s="16" t="n">
        <f aca="false">LOGINV(C9350,$B$8,$C$8)</f>
        <v>58.3836848406803</v>
      </c>
      <c r="F9350" s="16" t="n">
        <f aca="false">$B$5/100*E9350*2_Girdiler!$B$14*2_Girdiler!$B$15*2_Girdiler!$B$16</f>
        <v>1.46893351059152</v>
      </c>
      <c r="G9350" s="16" t="n">
        <f aca="false">MIN(MATCH(F9350,2_Girdiler!$B$20:$I$20,1),7)</f>
        <v>1</v>
      </c>
      <c r="H9350" s="16" t="n">
        <f aca="false">IF(F9350&gt;=40,2_Girdiler!$I$21+(F9350-40)*(2_Girdiler!$I$21-2_Girdiler!$H$21)/(2_Girdiler!$I$20-2_Girdiler!$H$20),INDEX(2_Girdiler!$B$21:$I$21,G9350)+(F9350-INDEX(2_Girdiler!$B$20:$I$20,G9350))*(INDEX(2_Girdiler!$B$21:$I$21,G9350+1)-INDEX(2_Girdiler!$B$21:$I$21,G9350))/(INDEX(2_Girdiler!$B$20:$I$20,G9350+1)-INDEX(2_Girdiler!$B$20:$I$20,G9350)))</f>
        <v>3.23165372330133</v>
      </c>
      <c r="I9350" s="16" t="n">
        <f aca="false">H9350/2_Girdiler!$B$17</f>
        <v>1.29473306222009</v>
      </c>
      <c r="J9350" s="16" t="n">
        <f aca="false">D9350+I9350</f>
        <v>8.40786415081006</v>
      </c>
    </row>
    <row r="9351" customFormat="false" ht="15" hidden="false" customHeight="false" outlineLevel="0" collapsed="false">
      <c r="A9351" s="0" t="n">
        <v>9339</v>
      </c>
      <c r="B9351" s="7" t="n">
        <v>0.744258</v>
      </c>
      <c r="C9351" s="7" t="n">
        <v>0.702764</v>
      </c>
      <c r="D9351" s="16" t="n">
        <f aca="false">LOGINV(B9351,$B$7,$C$7)</f>
        <v>19.5260428249076</v>
      </c>
      <c r="E9351" s="16" t="n">
        <f aca="false">LOGINV(C9351,$B$8,$C$8)</f>
        <v>153.987560298178</v>
      </c>
      <c r="F9351" s="16" t="n">
        <f aca="false">$B$5/100*E9351*2_Girdiler!$B$14*2_Girdiler!$B$15*2_Girdiler!$B$16</f>
        <v>3.87432701710216</v>
      </c>
      <c r="G9351" s="16" t="n">
        <f aca="false">MIN(MATCH(F9351,2_Girdiler!$B$20:$I$20,1),7)</f>
        <v>1</v>
      </c>
      <c r="H9351" s="16" t="n">
        <f aca="false">IF(F9351&gt;=40,2_Girdiler!$I$21+(F9351-40)*(2_Girdiler!$I$21-2_Girdiler!$H$21)/(2_Girdiler!$I$20-2_Girdiler!$H$20),INDEX(2_Girdiler!$B$21:$I$21,G9351)+(F9351-INDEX(2_Girdiler!$B$20:$I$20,G9351))*(INDEX(2_Girdiler!$B$21:$I$21,G9351+1)-INDEX(2_Girdiler!$B$21:$I$21,G9351))/(INDEX(2_Girdiler!$B$20:$I$20,G9351+1)-INDEX(2_Girdiler!$B$20:$I$20,G9351)))</f>
        <v>8.52351943762475</v>
      </c>
      <c r="I9351" s="16" t="n">
        <f aca="false">H9351/2_Girdiler!$B$17</f>
        <v>3.4148715695612</v>
      </c>
      <c r="J9351" s="16" t="n">
        <f aca="false">D9351+I9351</f>
        <v>22.9409143944688</v>
      </c>
    </row>
    <row r="9352" customFormat="false" ht="15" hidden="false" customHeight="false" outlineLevel="0" collapsed="false">
      <c r="A9352" s="0" t="n">
        <v>9340</v>
      </c>
      <c r="B9352" s="7" t="n">
        <v>0.548684</v>
      </c>
      <c r="C9352" s="7" t="n">
        <v>0.537579</v>
      </c>
      <c r="D9352" s="16" t="n">
        <f aca="false">LOGINV(B9352,$B$7,$C$7)</f>
        <v>14.4977104289633</v>
      </c>
      <c r="E9352" s="16" t="n">
        <f aca="false">LOGINV(C9352,$B$8,$C$8)</f>
        <v>116.061842893928</v>
      </c>
      <c r="F9352" s="16" t="n">
        <f aca="false">$B$5/100*E9352*2_Girdiler!$B$14*2_Girdiler!$B$15*2_Girdiler!$B$16</f>
        <v>2.92011596721124</v>
      </c>
      <c r="G9352" s="16" t="n">
        <f aca="false">MIN(MATCH(F9352,2_Girdiler!$B$20:$I$20,1),7)</f>
        <v>1</v>
      </c>
      <c r="H9352" s="16" t="n">
        <f aca="false">IF(F9352&gt;=40,2_Girdiler!$I$21+(F9352-40)*(2_Girdiler!$I$21-2_Girdiler!$H$21)/(2_Girdiler!$I$20-2_Girdiler!$H$20),INDEX(2_Girdiler!$B$21:$I$21,G9352)+(F9352-INDEX(2_Girdiler!$B$20:$I$20,G9352))*(INDEX(2_Girdiler!$B$21:$I$21,G9352+1)-INDEX(2_Girdiler!$B$21:$I$21,G9352))/(INDEX(2_Girdiler!$B$20:$I$20,G9352+1)-INDEX(2_Girdiler!$B$20:$I$20,G9352)))</f>
        <v>6.42425512786473</v>
      </c>
      <c r="I9352" s="16" t="n">
        <f aca="false">H9352/2_Girdiler!$B$17</f>
        <v>2.57382016340734</v>
      </c>
      <c r="J9352" s="16" t="n">
        <f aca="false">D9352+I9352</f>
        <v>17.0715305923707</v>
      </c>
    </row>
    <row r="9353" customFormat="false" ht="15" hidden="false" customHeight="false" outlineLevel="0" collapsed="false">
      <c r="A9353" s="0" t="n">
        <v>9341</v>
      </c>
      <c r="B9353" s="7" t="n">
        <v>0.524905</v>
      </c>
      <c r="C9353" s="7" t="n">
        <v>0.706824</v>
      </c>
      <c r="D9353" s="16" t="n">
        <f aca="false">LOGINV(B9353,$B$7,$C$7)</f>
        <v>14.0218911830748</v>
      </c>
      <c r="E9353" s="16" t="n">
        <f aca="false">LOGINV(C9353,$B$8,$C$8)</f>
        <v>155.161266823865</v>
      </c>
      <c r="F9353" s="16" t="n">
        <f aca="false">$B$5/100*E9353*2_Girdiler!$B$14*2_Girdiler!$B$15*2_Girdiler!$B$16</f>
        <v>3.90385747328845</v>
      </c>
      <c r="G9353" s="16" t="n">
        <f aca="false">MIN(MATCH(F9353,2_Girdiler!$B$20:$I$20,1),7)</f>
        <v>1</v>
      </c>
      <c r="H9353" s="16" t="n">
        <f aca="false">IF(F9353&gt;=40,2_Girdiler!$I$21+(F9353-40)*(2_Girdiler!$I$21-2_Girdiler!$H$21)/(2_Girdiler!$I$20-2_Girdiler!$H$20),INDEX(2_Girdiler!$B$21:$I$21,G9353)+(F9353-INDEX(2_Girdiler!$B$20:$I$20,G9353))*(INDEX(2_Girdiler!$B$21:$I$21,G9353+1)-INDEX(2_Girdiler!$B$21:$I$21,G9353))/(INDEX(2_Girdiler!$B$20:$I$20,G9353+1)-INDEX(2_Girdiler!$B$20:$I$20,G9353)))</f>
        <v>8.5884864412346</v>
      </c>
      <c r="I9353" s="16" t="n">
        <f aca="false">H9353/2_Girdiler!$B$17</f>
        <v>3.44090001652027</v>
      </c>
      <c r="J9353" s="16" t="n">
        <f aca="false">D9353+I9353</f>
        <v>17.4627911995951</v>
      </c>
    </row>
    <row r="9354" customFormat="false" ht="15" hidden="false" customHeight="false" outlineLevel="0" collapsed="false">
      <c r="A9354" s="0" t="n">
        <v>9342</v>
      </c>
      <c r="B9354" s="7" t="n">
        <v>0.930176</v>
      </c>
      <c r="C9354" s="7" t="n">
        <v>0.455853</v>
      </c>
      <c r="D9354" s="16" t="n">
        <f aca="false">LOGINV(B9354,$B$7,$C$7)</f>
        <v>30.8500161415246</v>
      </c>
      <c r="E9354" s="16" t="n">
        <f aca="false">LOGINV(C9354,$B$8,$C$8)</f>
        <v>101.661794658924</v>
      </c>
      <c r="F9354" s="16" t="n">
        <f aca="false">$B$5/100*E9354*2_Girdiler!$B$14*2_Girdiler!$B$15*2_Girdiler!$B$16</f>
        <v>2.55781075361853</v>
      </c>
      <c r="G9354" s="16" t="n">
        <f aca="false">MIN(MATCH(F9354,2_Girdiler!$B$20:$I$20,1),7)</f>
        <v>1</v>
      </c>
      <c r="H9354" s="16" t="n">
        <f aca="false">IF(F9354&gt;=40,2_Girdiler!$I$21+(F9354-40)*(2_Girdiler!$I$21-2_Girdiler!$H$21)/(2_Girdiler!$I$20-2_Girdiler!$H$20),INDEX(2_Girdiler!$B$21:$I$21,G9354)+(F9354-INDEX(2_Girdiler!$B$20:$I$20,G9354))*(INDEX(2_Girdiler!$B$21:$I$21,G9354+1)-INDEX(2_Girdiler!$B$21:$I$21,G9354))/(INDEX(2_Girdiler!$B$20:$I$20,G9354+1)-INDEX(2_Girdiler!$B$20:$I$20,G9354)))</f>
        <v>5.62718365796077</v>
      </c>
      <c r="I9354" s="16" t="n">
        <f aca="false">H9354/2_Girdiler!$B$17</f>
        <v>2.25448063219582</v>
      </c>
      <c r="J9354" s="16" t="n">
        <f aca="false">D9354+I9354</f>
        <v>33.1044967737204</v>
      </c>
    </row>
    <row r="9355" customFormat="false" ht="15" hidden="false" customHeight="false" outlineLevel="0" collapsed="false">
      <c r="A9355" s="0" t="n">
        <v>9343</v>
      </c>
      <c r="B9355" s="7" t="n">
        <v>0.926436</v>
      </c>
      <c r="C9355" s="7" t="n">
        <v>0.907849</v>
      </c>
      <c r="D9355" s="16" t="n">
        <f aca="false">LOGINV(B9355,$B$7,$C$7)</f>
        <v>30.3832400978901</v>
      </c>
      <c r="E9355" s="16" t="n">
        <f aca="false">LOGINV(C9355,$B$8,$C$8)</f>
        <v>257.29184949795</v>
      </c>
      <c r="F9355" s="16" t="n">
        <f aca="false">$B$5/100*E9355*2_Girdiler!$B$14*2_Girdiler!$B$15*2_Girdiler!$B$16</f>
        <v>6.47346293336842</v>
      </c>
      <c r="G9355" s="16" t="n">
        <f aca="false">MIN(MATCH(F9355,2_Girdiler!$B$20:$I$20,1),7)</f>
        <v>2</v>
      </c>
      <c r="H9355" s="16" t="n">
        <f aca="false">IF(F9355&gt;=40,2_Girdiler!$I$21+(F9355-40)*(2_Girdiler!$I$21-2_Girdiler!$H$21)/(2_Girdiler!$I$20-2_Girdiler!$H$20),INDEX(2_Girdiler!$B$21:$I$21,G9355)+(F9355-INDEX(2_Girdiler!$B$20:$I$20,G9355))*(INDEX(2_Girdiler!$B$21:$I$21,G9355+1)-INDEX(2_Girdiler!$B$21:$I$21,G9355))/(INDEX(2_Girdiler!$B$20:$I$20,G9355+1)-INDEX(2_Girdiler!$B$20:$I$20,G9355)))</f>
        <v>13.3575406933895</v>
      </c>
      <c r="I9355" s="16" t="n">
        <f aca="false">H9355/2_Girdiler!$B$17</f>
        <v>5.35157880344129</v>
      </c>
      <c r="J9355" s="16" t="n">
        <f aca="false">D9355+I9355</f>
        <v>35.7348189013314</v>
      </c>
    </row>
    <row r="9356" customFormat="false" ht="15" hidden="false" customHeight="false" outlineLevel="0" collapsed="false">
      <c r="A9356" s="0" t="n">
        <v>9344</v>
      </c>
      <c r="B9356" s="7" t="n">
        <v>0.430875</v>
      </c>
      <c r="C9356" s="7" t="n">
        <v>0.385232</v>
      </c>
      <c r="D9356" s="16" t="n">
        <f aca="false">LOGINV(B9356,$B$7,$C$7)</f>
        <v>12.2893189492028</v>
      </c>
      <c r="E9356" s="16" t="n">
        <f aca="false">LOGINV(C9356,$B$8,$C$8)</f>
        <v>90.4586494904411</v>
      </c>
      <c r="F9356" s="16" t="n">
        <f aca="false">$B$5/100*E9356*2_Girdiler!$B$14*2_Girdiler!$B$15*2_Girdiler!$B$16</f>
        <v>2.2759396211795</v>
      </c>
      <c r="G9356" s="16" t="n">
        <f aca="false">MIN(MATCH(F9356,2_Girdiler!$B$20:$I$20,1),7)</f>
        <v>1</v>
      </c>
      <c r="H9356" s="16" t="n">
        <f aca="false">IF(F9356&gt;=40,2_Girdiler!$I$21+(F9356-40)*(2_Girdiler!$I$21-2_Girdiler!$H$21)/(2_Girdiler!$I$20-2_Girdiler!$H$20),INDEX(2_Girdiler!$B$21:$I$21,G9356)+(F9356-INDEX(2_Girdiler!$B$20:$I$20,G9356))*(INDEX(2_Girdiler!$B$21:$I$21,G9356+1)-INDEX(2_Girdiler!$B$21:$I$21,G9356))/(INDEX(2_Girdiler!$B$20:$I$20,G9356+1)-INDEX(2_Girdiler!$B$20:$I$20,G9356)))</f>
        <v>5.0070671665949</v>
      </c>
      <c r="I9356" s="16" t="n">
        <f aca="false">H9356/2_Girdiler!$B$17</f>
        <v>2.00603652507808</v>
      </c>
      <c r="J9356" s="16" t="n">
        <f aca="false">D9356+I9356</f>
        <v>14.2953554742809</v>
      </c>
    </row>
    <row r="9357" customFormat="false" ht="15" hidden="false" customHeight="false" outlineLevel="0" collapsed="false">
      <c r="A9357" s="0" t="n">
        <v>9345</v>
      </c>
      <c r="B9357" s="7" t="n">
        <v>0.251829</v>
      </c>
      <c r="C9357" s="7" t="n">
        <v>0.069344</v>
      </c>
      <c r="D9357" s="16" t="n">
        <f aca="false">LOGINV(B9357,$B$7,$C$7)</f>
        <v>9.32819374959322</v>
      </c>
      <c r="E9357" s="16" t="n">
        <f aca="false">LOGINV(C9357,$B$8,$C$8)</f>
        <v>41.9903911408686</v>
      </c>
      <c r="F9357" s="16" t="n">
        <f aca="false">$B$5/100*E9357*2_Girdiler!$B$14*2_Girdiler!$B$15*2_Girdiler!$B$16</f>
        <v>1.05647824110426</v>
      </c>
      <c r="G9357" s="16" t="n">
        <f aca="false">MIN(MATCH(F9357,2_Girdiler!$B$20:$I$20,1),7)</f>
        <v>1</v>
      </c>
      <c r="H9357" s="16" t="n">
        <f aca="false">IF(F9357&gt;=40,2_Girdiler!$I$21+(F9357-40)*(2_Girdiler!$I$21-2_Girdiler!$H$21)/(2_Girdiler!$I$20-2_Girdiler!$H$20),INDEX(2_Girdiler!$B$21:$I$21,G9357)+(F9357-INDEX(2_Girdiler!$B$20:$I$20,G9357))*(INDEX(2_Girdiler!$B$21:$I$21,G9357+1)-INDEX(2_Girdiler!$B$21:$I$21,G9357))/(INDEX(2_Girdiler!$B$20:$I$20,G9357+1)-INDEX(2_Girdiler!$B$20:$I$20,G9357)))</f>
        <v>2.32425213042936</v>
      </c>
      <c r="I9357" s="16" t="n">
        <f aca="false">H9357/2_Girdiler!$B$17</f>
        <v>0.931190757383558</v>
      </c>
      <c r="J9357" s="16" t="n">
        <f aca="false">D9357+I9357</f>
        <v>10.2593845069768</v>
      </c>
    </row>
    <row r="9358" customFormat="false" ht="15" hidden="false" customHeight="false" outlineLevel="0" collapsed="false">
      <c r="A9358" s="0" t="n">
        <v>9346</v>
      </c>
      <c r="B9358" s="7" t="n">
        <v>0.97155</v>
      </c>
      <c r="C9358" s="7" t="n">
        <v>0.386687</v>
      </c>
      <c r="D9358" s="16" t="n">
        <f aca="false">LOGINV(B9358,$B$7,$C$7)</f>
        <v>39.1395392643928</v>
      </c>
      <c r="E9358" s="16" t="n">
        <f aca="false">LOGINV(C9358,$B$8,$C$8)</f>
        <v>90.681020412176</v>
      </c>
      <c r="F9358" s="16" t="n">
        <f aca="false">$B$5/100*E9358*2_Girdiler!$B$14*2_Girdiler!$B$15*2_Girdiler!$B$16</f>
        <v>2.28153447357035</v>
      </c>
      <c r="G9358" s="16" t="n">
        <f aca="false">MIN(MATCH(F9358,2_Girdiler!$B$20:$I$20,1),7)</f>
        <v>1</v>
      </c>
      <c r="H9358" s="16" t="n">
        <f aca="false">IF(F9358&gt;=40,2_Girdiler!$I$21+(F9358-40)*(2_Girdiler!$I$21-2_Girdiler!$H$21)/(2_Girdiler!$I$20-2_Girdiler!$H$20),INDEX(2_Girdiler!$B$21:$I$21,G9358)+(F9358-INDEX(2_Girdiler!$B$20:$I$20,G9358))*(INDEX(2_Girdiler!$B$21:$I$21,G9358+1)-INDEX(2_Girdiler!$B$21:$I$21,G9358))/(INDEX(2_Girdiler!$B$20:$I$20,G9358+1)-INDEX(2_Girdiler!$B$20:$I$20,G9358)))</f>
        <v>5.01937584185477</v>
      </c>
      <c r="I9358" s="16" t="n">
        <f aca="false">H9358/2_Girdiler!$B$17</f>
        <v>2.01096788535848</v>
      </c>
      <c r="J9358" s="16" t="n">
        <f aca="false">D9358+I9358</f>
        <v>41.1505071497513</v>
      </c>
    </row>
    <row r="9359" customFormat="false" ht="15" hidden="false" customHeight="false" outlineLevel="0" collapsed="false">
      <c r="A9359" s="0" t="n">
        <v>9347</v>
      </c>
      <c r="B9359" s="7" t="n">
        <v>0.821077</v>
      </c>
      <c r="C9359" s="7" t="n">
        <v>0.749517</v>
      </c>
      <c r="D9359" s="16" t="n">
        <f aca="false">LOGINV(B9359,$B$7,$C$7)</f>
        <v>22.6082892245167</v>
      </c>
      <c r="E9359" s="16" t="n">
        <f aca="false">LOGINV(C9359,$B$8,$C$8)</f>
        <v>168.617290035897</v>
      </c>
      <c r="F9359" s="16" t="n">
        <f aca="false">$B$5/100*E9359*2_Girdiler!$B$14*2_Girdiler!$B$15*2_Girdiler!$B$16</f>
        <v>4.24241101730317</v>
      </c>
      <c r="G9359" s="16" t="n">
        <f aca="false">MIN(MATCH(F9359,2_Girdiler!$B$20:$I$20,1),7)</f>
        <v>1</v>
      </c>
      <c r="H9359" s="16" t="n">
        <f aca="false">IF(F9359&gt;=40,2_Girdiler!$I$21+(F9359-40)*(2_Girdiler!$I$21-2_Girdiler!$H$21)/(2_Girdiler!$I$20-2_Girdiler!$H$20),INDEX(2_Girdiler!$B$21:$I$21,G9359)+(F9359-INDEX(2_Girdiler!$B$20:$I$20,G9359))*(INDEX(2_Girdiler!$B$21:$I$21,G9359+1)-INDEX(2_Girdiler!$B$21:$I$21,G9359))/(INDEX(2_Girdiler!$B$20:$I$20,G9359+1)-INDEX(2_Girdiler!$B$20:$I$20,G9359)))</f>
        <v>9.33330423806698</v>
      </c>
      <c r="I9359" s="16" t="n">
        <f aca="false">H9359/2_Girdiler!$B$17</f>
        <v>3.73930458255889</v>
      </c>
      <c r="J9359" s="16" t="n">
        <f aca="false">D9359+I9359</f>
        <v>26.3475938070755</v>
      </c>
    </row>
    <row r="9360" customFormat="false" ht="15" hidden="false" customHeight="false" outlineLevel="0" collapsed="false">
      <c r="A9360" s="0" t="n">
        <v>9348</v>
      </c>
      <c r="B9360" s="7" t="n">
        <v>0.761198</v>
      </c>
      <c r="C9360" s="7" t="n">
        <v>0.359555</v>
      </c>
      <c r="D9360" s="16" t="n">
        <f aca="false">LOGINV(B9360,$B$7,$C$7)</f>
        <v>20.1185849715575</v>
      </c>
      <c r="E9360" s="16" t="n">
        <f aca="false">LOGINV(C9360,$B$8,$C$8)</f>
        <v>86.5806176878522</v>
      </c>
      <c r="F9360" s="16" t="n">
        <f aca="false">$B$5/100*E9360*2_Girdiler!$B$14*2_Girdiler!$B$15*2_Girdiler!$B$16</f>
        <v>2.17836834102636</v>
      </c>
      <c r="G9360" s="16" t="n">
        <f aca="false">MIN(MATCH(F9360,2_Girdiler!$B$20:$I$20,1),7)</f>
        <v>1</v>
      </c>
      <c r="H9360" s="16" t="n">
        <f aca="false">IF(F9360&gt;=40,2_Girdiler!$I$21+(F9360-40)*(2_Girdiler!$I$21-2_Girdiler!$H$21)/(2_Girdiler!$I$20-2_Girdiler!$H$20),INDEX(2_Girdiler!$B$21:$I$21,G9360)+(F9360-INDEX(2_Girdiler!$B$20:$I$20,G9360))*(INDEX(2_Girdiler!$B$21:$I$21,G9360+1)-INDEX(2_Girdiler!$B$21:$I$21,G9360))/(INDEX(2_Girdiler!$B$20:$I$20,G9360+1)-INDEX(2_Girdiler!$B$20:$I$20,G9360)))</f>
        <v>4.79241035025799</v>
      </c>
      <c r="I9360" s="16" t="n">
        <f aca="false">H9360/2_Girdiler!$B$17</f>
        <v>1.92003619802003</v>
      </c>
      <c r="J9360" s="16" t="n">
        <f aca="false">D9360+I9360</f>
        <v>22.0386211695775</v>
      </c>
    </row>
    <row r="9361" customFormat="false" ht="15" hidden="false" customHeight="false" outlineLevel="0" collapsed="false">
      <c r="A9361" s="0" t="n">
        <v>9349</v>
      </c>
      <c r="B9361" s="7" t="n">
        <v>0.368804</v>
      </c>
      <c r="C9361" s="7" t="n">
        <v>0.720308</v>
      </c>
      <c r="D9361" s="16" t="n">
        <f aca="false">LOGINV(B9361,$B$7,$C$7)</f>
        <v>11.2352749125887</v>
      </c>
      <c r="E9361" s="16" t="n">
        <f aca="false">LOGINV(C9361,$B$8,$C$8)</f>
        <v>159.181337262278</v>
      </c>
      <c r="F9361" s="16" t="n">
        <f aca="false">$B$5/100*E9361*2_Girdiler!$B$14*2_Girdiler!$B$15*2_Girdiler!$B$16</f>
        <v>4.00500244551892</v>
      </c>
      <c r="G9361" s="16" t="n">
        <f aca="false">MIN(MATCH(F9361,2_Girdiler!$B$20:$I$20,1),7)</f>
        <v>1</v>
      </c>
      <c r="H9361" s="16" t="n">
        <f aca="false">IF(F9361&gt;=40,2_Girdiler!$I$21+(F9361-40)*(2_Girdiler!$I$21-2_Girdiler!$H$21)/(2_Girdiler!$I$20-2_Girdiler!$H$20),INDEX(2_Girdiler!$B$21:$I$21,G9361)+(F9361-INDEX(2_Girdiler!$B$20:$I$20,G9361))*(INDEX(2_Girdiler!$B$21:$I$21,G9361+1)-INDEX(2_Girdiler!$B$21:$I$21,G9361))/(INDEX(2_Girdiler!$B$20:$I$20,G9361+1)-INDEX(2_Girdiler!$B$20:$I$20,G9361)))</f>
        <v>8.81100538014162</v>
      </c>
      <c r="I9361" s="16" t="n">
        <f aca="false">H9361/2_Girdiler!$B$17</f>
        <v>3.53005023242853</v>
      </c>
      <c r="J9361" s="16" t="n">
        <f aca="false">D9361+I9361</f>
        <v>14.7653251450173</v>
      </c>
    </row>
    <row r="9362" customFormat="false" ht="15" hidden="false" customHeight="false" outlineLevel="0" collapsed="false">
      <c r="A9362" s="0" t="n">
        <v>9350</v>
      </c>
      <c r="B9362" s="7" t="n">
        <v>0.789662</v>
      </c>
      <c r="C9362" s="7" t="n">
        <v>0.359997</v>
      </c>
      <c r="D9362" s="16" t="n">
        <f aca="false">LOGINV(B9362,$B$7,$C$7)</f>
        <v>21.2136702698506</v>
      </c>
      <c r="E9362" s="16" t="n">
        <f aca="false">LOGINV(C9362,$B$8,$C$8)</f>
        <v>86.6466855011494</v>
      </c>
      <c r="F9362" s="16" t="n">
        <f aca="false">$B$5/100*E9362*2_Girdiler!$B$14*2_Girdiler!$B$15*2_Girdiler!$B$16</f>
        <v>2.18003060720892</v>
      </c>
      <c r="G9362" s="16" t="n">
        <f aca="false">MIN(MATCH(F9362,2_Girdiler!$B$20:$I$20,1),7)</f>
        <v>1</v>
      </c>
      <c r="H9362" s="16" t="n">
        <f aca="false">IF(F9362&gt;=40,2_Girdiler!$I$21+(F9362-40)*(2_Girdiler!$I$21-2_Girdiler!$H$21)/(2_Girdiler!$I$20-2_Girdiler!$H$20),INDEX(2_Girdiler!$B$21:$I$21,G9362)+(F9362-INDEX(2_Girdiler!$B$20:$I$20,G9362))*(INDEX(2_Girdiler!$B$21:$I$21,G9362+1)-INDEX(2_Girdiler!$B$21:$I$21,G9362))/(INDEX(2_Girdiler!$B$20:$I$20,G9362+1)-INDEX(2_Girdiler!$B$20:$I$20,G9362)))</f>
        <v>4.79606733585962</v>
      </c>
      <c r="I9362" s="16" t="n">
        <f aca="false">H9362/2_Girdiler!$B$17</f>
        <v>1.92150133648222</v>
      </c>
      <c r="J9362" s="16" t="n">
        <f aca="false">D9362+I9362</f>
        <v>23.1351716063328</v>
      </c>
    </row>
    <row r="9363" customFormat="false" ht="15" hidden="false" customHeight="false" outlineLevel="0" collapsed="false">
      <c r="A9363" s="0" t="n">
        <v>9351</v>
      </c>
      <c r="B9363" s="7" t="n">
        <v>0.74227</v>
      </c>
      <c r="C9363" s="7" t="n">
        <v>0.429783</v>
      </c>
      <c r="D9363" s="16" t="n">
        <f aca="false">LOGINV(B9363,$B$7,$C$7)</f>
        <v>19.4590141003017</v>
      </c>
      <c r="E9363" s="16" t="n">
        <f aca="false">LOGINV(C9363,$B$8,$C$8)</f>
        <v>97.4191624649712</v>
      </c>
      <c r="F9363" s="16" t="n">
        <f aca="false">$B$5/100*E9363*2_Girdiler!$B$14*2_Girdiler!$B$15*2_Girdiler!$B$16</f>
        <v>2.45106612761868</v>
      </c>
      <c r="G9363" s="16" t="n">
        <f aca="false">MIN(MATCH(F9363,2_Girdiler!$B$20:$I$20,1),7)</f>
        <v>1</v>
      </c>
      <c r="H9363" s="16" t="n">
        <f aca="false">IF(F9363&gt;=40,2_Girdiler!$I$21+(F9363-40)*(2_Girdiler!$I$21-2_Girdiler!$H$21)/(2_Girdiler!$I$20-2_Girdiler!$H$20),INDEX(2_Girdiler!$B$21:$I$21,G9363)+(F9363-INDEX(2_Girdiler!$B$20:$I$20,G9363))*(INDEX(2_Girdiler!$B$21:$I$21,G9363+1)-INDEX(2_Girdiler!$B$21:$I$21,G9363))/(INDEX(2_Girdiler!$B$20:$I$20,G9363+1)-INDEX(2_Girdiler!$B$20:$I$20,G9363)))</f>
        <v>5.39234548076109</v>
      </c>
      <c r="I9363" s="16" t="n">
        <f aca="false">H9363/2_Girdiler!$B$17</f>
        <v>2.16039482402287</v>
      </c>
      <c r="J9363" s="16" t="n">
        <f aca="false">D9363+I9363</f>
        <v>21.6194089243246</v>
      </c>
    </row>
    <row r="9364" customFormat="false" ht="15" hidden="false" customHeight="false" outlineLevel="0" collapsed="false">
      <c r="A9364" s="0" t="n">
        <v>9352</v>
      </c>
      <c r="B9364" s="7" t="n">
        <v>0.979585</v>
      </c>
      <c r="C9364" s="7" t="n">
        <v>0.935568</v>
      </c>
      <c r="D9364" s="16" t="n">
        <f aca="false">LOGINV(B9364,$B$7,$C$7)</f>
        <v>42.3438664041019</v>
      </c>
      <c r="E9364" s="16" t="n">
        <f aca="false">LOGINV(C9364,$B$8,$C$8)</f>
        <v>291.046584192351</v>
      </c>
      <c r="F9364" s="16" t="n">
        <f aca="false">$B$5/100*E9364*2_Girdiler!$B$14*2_Girdiler!$B$15*2_Girdiler!$B$16</f>
        <v>7.32273205827955</v>
      </c>
      <c r="G9364" s="16" t="n">
        <f aca="false">MIN(MATCH(F9364,2_Girdiler!$B$20:$I$20,1),7)</f>
        <v>2</v>
      </c>
      <c r="H9364" s="16" t="n">
        <f aca="false">IF(F9364&gt;=40,2_Girdiler!$I$21+(F9364-40)*(2_Girdiler!$I$21-2_Girdiler!$H$21)/(2_Girdiler!$I$20-2_Girdiler!$H$20),INDEX(2_Girdiler!$B$21:$I$21,G9364)+(F9364-INDEX(2_Girdiler!$B$20:$I$20,G9364))*(INDEX(2_Girdiler!$B$21:$I$21,G9364+1)-INDEX(2_Girdiler!$B$21:$I$21,G9364))/(INDEX(2_Girdiler!$B$20:$I$20,G9364+1)-INDEX(2_Girdiler!$B$20:$I$20,G9364)))</f>
        <v>14.7163712932473</v>
      </c>
      <c r="I9364" s="16" t="n">
        <f aca="false">H9364/2_Girdiler!$B$17</f>
        <v>5.89598208864074</v>
      </c>
      <c r="J9364" s="16" t="n">
        <f aca="false">D9364+I9364</f>
        <v>48.2398484927427</v>
      </c>
    </row>
    <row r="9365" customFormat="false" ht="15" hidden="false" customHeight="false" outlineLevel="0" collapsed="false">
      <c r="A9365" s="0" t="n">
        <v>9353</v>
      </c>
      <c r="B9365" s="7" t="n">
        <v>0.355377</v>
      </c>
      <c r="C9365" s="7" t="n">
        <v>0.217238</v>
      </c>
      <c r="D9365" s="16" t="n">
        <f aca="false">LOGINV(B9365,$B$7,$C$7)</f>
        <v>11.0131692209124</v>
      </c>
      <c r="E9365" s="16" t="n">
        <f aca="false">LOGINV(C9365,$B$8,$C$8)</f>
        <v>65.9393374702949</v>
      </c>
      <c r="F9365" s="16" t="n">
        <f aca="false">$B$5/100*E9365*2_Girdiler!$B$14*2_Girdiler!$B$15*2_Girdiler!$B$16</f>
        <v>1.65903373075262</v>
      </c>
      <c r="G9365" s="16" t="n">
        <f aca="false">MIN(MATCH(F9365,2_Girdiler!$B$20:$I$20,1),7)</f>
        <v>1</v>
      </c>
      <c r="H9365" s="16" t="n">
        <f aca="false">IF(F9365&gt;=40,2_Girdiler!$I$21+(F9365-40)*(2_Girdiler!$I$21-2_Girdiler!$H$21)/(2_Girdiler!$I$20-2_Girdiler!$H$20),INDEX(2_Girdiler!$B$21:$I$21,G9365)+(F9365-INDEX(2_Girdiler!$B$20:$I$20,G9365))*(INDEX(2_Girdiler!$B$21:$I$21,G9365+1)-INDEX(2_Girdiler!$B$21:$I$21,G9365))/(INDEX(2_Girdiler!$B$20:$I$20,G9365+1)-INDEX(2_Girdiler!$B$20:$I$20,G9365)))</f>
        <v>3.64987420765576</v>
      </c>
      <c r="I9365" s="16" t="n">
        <f aca="false">H9365/2_Girdiler!$B$17</f>
        <v>1.46228934601593</v>
      </c>
      <c r="J9365" s="16" t="n">
        <f aca="false">D9365+I9365</f>
        <v>12.4754585669284</v>
      </c>
    </row>
    <row r="9366" customFormat="false" ht="15" hidden="false" customHeight="false" outlineLevel="0" collapsed="false">
      <c r="A9366" s="0" t="n">
        <v>9354</v>
      </c>
      <c r="B9366" s="7" t="n">
        <v>0.677105</v>
      </c>
      <c r="C9366" s="7" t="n">
        <v>0.619593</v>
      </c>
      <c r="D9366" s="16" t="n">
        <f aca="false">LOGINV(B9366,$B$7,$C$7)</f>
        <v>17.4963346831878</v>
      </c>
      <c r="E9366" s="16" t="n">
        <f aca="false">LOGINV(C9366,$B$8,$C$8)</f>
        <v>132.917289116232</v>
      </c>
      <c r="F9366" s="16" t="n">
        <f aca="false">$B$5/100*E9366*2_Girdiler!$B$14*2_Girdiler!$B$15*2_Girdiler!$B$16</f>
        <v>3.34419899416439</v>
      </c>
      <c r="G9366" s="16" t="n">
        <f aca="false">MIN(MATCH(F9366,2_Girdiler!$B$20:$I$20,1),7)</f>
        <v>1</v>
      </c>
      <c r="H9366" s="16" t="n">
        <f aca="false">IF(F9366&gt;=40,2_Girdiler!$I$21+(F9366-40)*(2_Girdiler!$I$21-2_Girdiler!$H$21)/(2_Girdiler!$I$20-2_Girdiler!$H$20),INDEX(2_Girdiler!$B$21:$I$21,G9366)+(F9366-INDEX(2_Girdiler!$B$20:$I$20,G9366))*(INDEX(2_Girdiler!$B$21:$I$21,G9366+1)-INDEX(2_Girdiler!$B$21:$I$21,G9366))/(INDEX(2_Girdiler!$B$20:$I$20,G9366+1)-INDEX(2_Girdiler!$B$20:$I$20,G9366)))</f>
        <v>7.35723778716165</v>
      </c>
      <c r="I9366" s="16" t="n">
        <f aca="false">H9366/2_Girdiler!$B$17</f>
        <v>2.94761129293335</v>
      </c>
      <c r="J9366" s="16" t="n">
        <f aca="false">D9366+I9366</f>
        <v>20.4439459761211</v>
      </c>
    </row>
    <row r="9367" customFormat="false" ht="15" hidden="false" customHeight="false" outlineLevel="0" collapsed="false">
      <c r="A9367" s="0" t="n">
        <v>9355</v>
      </c>
      <c r="B9367" s="7" t="n">
        <v>0.174985</v>
      </c>
      <c r="C9367" s="7" t="n">
        <v>0.015542</v>
      </c>
      <c r="D9367" s="16" t="n">
        <f aca="false">LOGINV(B9367,$B$7,$C$7)</f>
        <v>8.04320385340638</v>
      </c>
      <c r="E9367" s="16" t="n">
        <f aca="false">LOGINV(C9367,$B$8,$C$8)</f>
        <v>27.1542586281983</v>
      </c>
      <c r="F9367" s="16" t="n">
        <f aca="false">$B$5/100*E9367*2_Girdiler!$B$14*2_Girdiler!$B$15*2_Girdiler!$B$16</f>
        <v>0.683201147085468</v>
      </c>
      <c r="G9367" s="16" t="n">
        <f aca="false">MIN(MATCH(F9367,2_Girdiler!$B$20:$I$20,1),7)</f>
        <v>1</v>
      </c>
      <c r="H9367" s="16" t="n">
        <f aca="false">IF(F9367&gt;=40,2_Girdiler!$I$21+(F9367-40)*(2_Girdiler!$I$21-2_Girdiler!$H$21)/(2_Girdiler!$I$20-2_Girdiler!$H$20),INDEX(2_Girdiler!$B$21:$I$21,G9367)+(F9367-INDEX(2_Girdiler!$B$20:$I$20,G9367))*(INDEX(2_Girdiler!$B$21:$I$21,G9367+1)-INDEX(2_Girdiler!$B$21:$I$21,G9367))/(INDEX(2_Girdiler!$B$20:$I$20,G9367+1)-INDEX(2_Girdiler!$B$20:$I$20,G9367)))</f>
        <v>1.50304252358803</v>
      </c>
      <c r="I9367" s="16" t="n">
        <f aca="false">H9367/2_Girdiler!$B$17</f>
        <v>0.602180498232384</v>
      </c>
      <c r="J9367" s="16" t="n">
        <f aca="false">D9367+I9367</f>
        <v>8.64538435163877</v>
      </c>
    </row>
    <row r="9368" customFormat="false" ht="15" hidden="false" customHeight="false" outlineLevel="0" collapsed="false">
      <c r="A9368" s="0" t="n">
        <v>9356</v>
      </c>
      <c r="B9368" s="7" t="n">
        <v>0.373117</v>
      </c>
      <c r="C9368" s="7" t="n">
        <v>0.586213</v>
      </c>
      <c r="D9368" s="16" t="n">
        <f aca="false">LOGINV(B9368,$B$7,$C$7)</f>
        <v>11.3069806251064</v>
      </c>
      <c r="E9368" s="16" t="n">
        <f aca="false">LOGINV(C9368,$B$8,$C$8)</f>
        <v>125.691192830009</v>
      </c>
      <c r="F9368" s="16" t="n">
        <f aca="false">$B$5/100*E9368*2_Girdiler!$B$14*2_Girdiler!$B$15*2_Girdiler!$B$16</f>
        <v>3.16239041160303</v>
      </c>
      <c r="G9368" s="16" t="n">
        <f aca="false">MIN(MATCH(F9368,2_Girdiler!$B$20:$I$20,1),7)</f>
        <v>1</v>
      </c>
      <c r="H9368" s="16" t="n">
        <f aca="false">IF(F9368&gt;=40,2_Girdiler!$I$21+(F9368-40)*(2_Girdiler!$I$21-2_Girdiler!$H$21)/(2_Girdiler!$I$20-2_Girdiler!$H$20),INDEX(2_Girdiler!$B$21:$I$21,G9368)+(F9368-INDEX(2_Girdiler!$B$20:$I$20,G9368))*(INDEX(2_Girdiler!$B$21:$I$21,G9368+1)-INDEX(2_Girdiler!$B$21:$I$21,G9368))/(INDEX(2_Girdiler!$B$20:$I$20,G9368+1)-INDEX(2_Girdiler!$B$20:$I$20,G9368)))</f>
        <v>6.95725890552667</v>
      </c>
      <c r="I9368" s="16" t="n">
        <f aca="false">H9368/2_Girdiler!$B$17</f>
        <v>2.78736334356037</v>
      </c>
      <c r="J9368" s="16" t="n">
        <f aca="false">D9368+I9368</f>
        <v>14.0943439686668</v>
      </c>
    </row>
    <row r="9369" customFormat="false" ht="15" hidden="false" customHeight="false" outlineLevel="0" collapsed="false">
      <c r="A9369" s="0" t="n">
        <v>9357</v>
      </c>
      <c r="B9369" s="7" t="n">
        <v>0.842933</v>
      </c>
      <c r="C9369" s="7" t="n">
        <v>0.410012</v>
      </c>
      <c r="D9369" s="16" t="n">
        <f aca="false">LOGINV(B9369,$B$7,$C$7)</f>
        <v>23.7331015585572</v>
      </c>
      <c r="E9369" s="16" t="n">
        <f aca="false">LOGINV(C9369,$B$8,$C$8)</f>
        <v>94.2893958346653</v>
      </c>
      <c r="F9369" s="16" t="n">
        <f aca="false">$B$5/100*E9369*2_Girdiler!$B$14*2_Girdiler!$B$15*2_Girdiler!$B$16</f>
        <v>2.37232119920018</v>
      </c>
      <c r="G9369" s="16" t="n">
        <f aca="false">MIN(MATCH(F9369,2_Girdiler!$B$20:$I$20,1),7)</f>
        <v>1</v>
      </c>
      <c r="H9369" s="16" t="n">
        <f aca="false">IF(F9369&gt;=40,2_Girdiler!$I$21+(F9369-40)*(2_Girdiler!$I$21-2_Girdiler!$H$21)/(2_Girdiler!$I$20-2_Girdiler!$H$20),INDEX(2_Girdiler!$B$21:$I$21,G9369)+(F9369-INDEX(2_Girdiler!$B$20:$I$20,G9369))*(INDEX(2_Girdiler!$B$21:$I$21,G9369+1)-INDEX(2_Girdiler!$B$21:$I$21,G9369))/(INDEX(2_Girdiler!$B$20:$I$20,G9369+1)-INDEX(2_Girdiler!$B$20:$I$20,G9369)))</f>
        <v>5.21910663824039</v>
      </c>
      <c r="I9369" s="16" t="n">
        <f aca="false">H9369/2_Girdiler!$B$17</f>
        <v>2.09098823647452</v>
      </c>
      <c r="J9369" s="16" t="n">
        <f aca="false">D9369+I9369</f>
        <v>25.8240897950317</v>
      </c>
    </row>
    <row r="9370" customFormat="false" ht="15" hidden="false" customHeight="false" outlineLevel="0" collapsed="false">
      <c r="A9370" s="0" t="n">
        <v>9358</v>
      </c>
      <c r="B9370" s="7" t="n">
        <v>0.296426</v>
      </c>
      <c r="C9370" s="7" t="n">
        <v>0.096884</v>
      </c>
      <c r="D9370" s="16" t="n">
        <f aca="false">LOGINV(B9370,$B$7,$C$7)</f>
        <v>10.0518221960471</v>
      </c>
      <c r="E9370" s="16" t="n">
        <f aca="false">LOGINV(C9370,$B$8,$C$8)</f>
        <v>47.1999856169079</v>
      </c>
      <c r="F9370" s="16" t="n">
        <f aca="false">$B$5/100*E9370*2_Girdiler!$B$14*2_Girdiler!$B$15*2_Girdiler!$B$16</f>
        <v>1.1875516381214</v>
      </c>
      <c r="G9370" s="16" t="n">
        <f aca="false">MIN(MATCH(F9370,2_Girdiler!$B$20:$I$20,1),7)</f>
        <v>1</v>
      </c>
      <c r="H9370" s="16" t="n">
        <f aca="false">IF(F9370&gt;=40,2_Girdiler!$I$21+(F9370-40)*(2_Girdiler!$I$21-2_Girdiler!$H$21)/(2_Girdiler!$I$20-2_Girdiler!$H$20),INDEX(2_Girdiler!$B$21:$I$21,G9370)+(F9370-INDEX(2_Girdiler!$B$20:$I$20,G9370))*(INDEX(2_Girdiler!$B$21:$I$21,G9370+1)-INDEX(2_Girdiler!$B$21:$I$21,G9370))/(INDEX(2_Girdiler!$B$20:$I$20,G9370+1)-INDEX(2_Girdiler!$B$20:$I$20,G9370)))</f>
        <v>2.61261360386708</v>
      </c>
      <c r="I9370" s="16" t="n">
        <f aca="false">H9370/2_Girdiler!$B$17</f>
        <v>1.046720193857</v>
      </c>
      <c r="J9370" s="16" t="n">
        <f aca="false">D9370+I9370</f>
        <v>11.0985423899041</v>
      </c>
    </row>
    <row r="9371" customFormat="false" ht="15" hidden="false" customHeight="false" outlineLevel="0" collapsed="false">
      <c r="A9371" s="0" t="n">
        <v>9359</v>
      </c>
      <c r="B9371" s="7" t="n">
        <v>0.378644</v>
      </c>
      <c r="C9371" s="7" t="n">
        <v>0.844843</v>
      </c>
      <c r="D9371" s="16" t="n">
        <f aca="false">LOGINV(B9371,$B$7,$C$7)</f>
        <v>11.3991504740026</v>
      </c>
      <c r="E9371" s="16" t="n">
        <f aca="false">LOGINV(C9371,$B$8,$C$8)</f>
        <v>210.214772333701</v>
      </c>
      <c r="F9371" s="16" t="n">
        <f aca="false">$B$5/100*E9371*2_Girdiler!$B$14*2_Girdiler!$B$15*2_Girdiler!$B$16</f>
        <v>5.28900367191592</v>
      </c>
      <c r="G9371" s="16" t="n">
        <f aca="false">MIN(MATCH(F9371,2_Girdiler!$B$20:$I$20,1),7)</f>
        <v>2</v>
      </c>
      <c r="H9371" s="16" t="n">
        <f aca="false">IF(F9371&gt;=40,2_Girdiler!$I$21+(F9371-40)*(2_Girdiler!$I$21-2_Girdiler!$H$21)/(2_Girdiler!$I$20-2_Girdiler!$H$20),INDEX(2_Girdiler!$B$21:$I$21,G9371)+(F9371-INDEX(2_Girdiler!$B$20:$I$20,G9371))*(INDEX(2_Girdiler!$B$21:$I$21,G9371+1)-INDEX(2_Girdiler!$B$21:$I$21,G9371))/(INDEX(2_Girdiler!$B$20:$I$20,G9371+1)-INDEX(2_Girdiler!$B$20:$I$20,G9371)))</f>
        <v>11.4624058750655</v>
      </c>
      <c r="I9371" s="16" t="n">
        <f aca="false">H9371/2_Girdiler!$B$17</f>
        <v>4.59231004609995</v>
      </c>
      <c r="J9371" s="16" t="n">
        <f aca="false">D9371+I9371</f>
        <v>15.9914605201026</v>
      </c>
    </row>
    <row r="9372" customFormat="false" ht="15" hidden="false" customHeight="false" outlineLevel="0" collapsed="false">
      <c r="A9372" s="0" t="n">
        <v>9360</v>
      </c>
      <c r="B9372" s="7" t="n">
        <v>0.881809</v>
      </c>
      <c r="C9372" s="7" t="n">
        <v>0.52724</v>
      </c>
      <c r="D9372" s="16" t="n">
        <f aca="false">LOGINV(B9372,$B$7,$C$7)</f>
        <v>26.2012034218792</v>
      </c>
      <c r="E9372" s="16" t="n">
        <f aca="false">LOGINV(C9372,$B$8,$C$8)</f>
        <v>114.130038356859</v>
      </c>
      <c r="F9372" s="16" t="n">
        <f aca="false">$B$5/100*E9372*2_Girdiler!$B$14*2_Girdiler!$B$15*2_Girdiler!$B$16</f>
        <v>2.87151176505856</v>
      </c>
      <c r="G9372" s="16" t="n">
        <f aca="false">MIN(MATCH(F9372,2_Girdiler!$B$20:$I$20,1),7)</f>
        <v>1</v>
      </c>
      <c r="H9372" s="16" t="n">
        <f aca="false">IF(F9372&gt;=40,2_Girdiler!$I$21+(F9372-40)*(2_Girdiler!$I$21-2_Girdiler!$H$21)/(2_Girdiler!$I$20-2_Girdiler!$H$20),INDEX(2_Girdiler!$B$21:$I$21,G9372)+(F9372-INDEX(2_Girdiler!$B$20:$I$20,G9372))*(INDEX(2_Girdiler!$B$21:$I$21,G9372+1)-INDEX(2_Girdiler!$B$21:$I$21,G9372))/(INDEX(2_Girdiler!$B$20:$I$20,G9372+1)-INDEX(2_Girdiler!$B$20:$I$20,G9372)))</f>
        <v>6.31732588312884</v>
      </c>
      <c r="I9372" s="16" t="n">
        <f aca="false">H9372/2_Girdiler!$B$17</f>
        <v>2.53097992112534</v>
      </c>
      <c r="J9372" s="16" t="n">
        <f aca="false">D9372+I9372</f>
        <v>28.7321833430045</v>
      </c>
    </row>
    <row r="9373" customFormat="false" ht="15" hidden="false" customHeight="false" outlineLevel="0" collapsed="false">
      <c r="A9373" s="0" t="n">
        <v>9361</v>
      </c>
      <c r="B9373" s="7" t="n">
        <v>0.363971</v>
      </c>
      <c r="C9373" s="7" t="n">
        <v>0.933386</v>
      </c>
      <c r="D9373" s="16" t="n">
        <f aca="false">LOGINV(B9373,$B$7,$C$7)</f>
        <v>11.1551398748381</v>
      </c>
      <c r="E9373" s="16" t="n">
        <f aca="false">LOGINV(C9373,$B$8,$C$8)</f>
        <v>287.851013039047</v>
      </c>
      <c r="F9373" s="16" t="n">
        <f aca="false">$B$5/100*E9373*2_Girdiler!$B$14*2_Girdiler!$B$15*2_Girdiler!$B$16</f>
        <v>7.24233148806241</v>
      </c>
      <c r="G9373" s="16" t="n">
        <f aca="false">MIN(MATCH(F9373,2_Girdiler!$B$20:$I$20,1),7)</f>
        <v>2</v>
      </c>
      <c r="H9373" s="16" t="n">
        <f aca="false">IF(F9373&gt;=40,2_Girdiler!$I$21+(F9373-40)*(2_Girdiler!$I$21-2_Girdiler!$H$21)/(2_Girdiler!$I$20-2_Girdiler!$H$20),INDEX(2_Girdiler!$B$21:$I$21,G9373)+(F9373-INDEX(2_Girdiler!$B$20:$I$20,G9373))*(INDEX(2_Girdiler!$B$21:$I$21,G9373+1)-INDEX(2_Girdiler!$B$21:$I$21,G9373))/(INDEX(2_Girdiler!$B$20:$I$20,G9373+1)-INDEX(2_Girdiler!$B$20:$I$20,G9373)))</f>
        <v>14.5877303808999</v>
      </c>
      <c r="I9373" s="16" t="n">
        <f aca="false">H9373/2_Girdiler!$B$17</f>
        <v>5.84444326157847</v>
      </c>
      <c r="J9373" s="16" t="n">
        <f aca="false">D9373+I9373</f>
        <v>16.9995831364165</v>
      </c>
    </row>
    <row r="9374" customFormat="false" ht="15" hidden="false" customHeight="false" outlineLevel="0" collapsed="false">
      <c r="A9374" s="0" t="n">
        <v>9362</v>
      </c>
      <c r="B9374" s="7" t="n">
        <v>0.06044</v>
      </c>
      <c r="C9374" s="7" t="n">
        <v>0.599192</v>
      </c>
      <c r="D9374" s="16" t="n">
        <f aca="false">LOGINV(B9374,$B$7,$C$7)</f>
        <v>5.70431075090696</v>
      </c>
      <c r="E9374" s="16" t="n">
        <f aca="false">LOGINV(C9374,$B$8,$C$8)</f>
        <v>128.433978750719</v>
      </c>
      <c r="F9374" s="16" t="n">
        <f aca="false">$B$5/100*E9374*2_Girdiler!$B$14*2_Girdiler!$B$15*2_Girdiler!$B$16</f>
        <v>3.23139890536809</v>
      </c>
      <c r="G9374" s="16" t="n">
        <f aca="false">MIN(MATCH(F9374,2_Girdiler!$B$20:$I$20,1),7)</f>
        <v>1</v>
      </c>
      <c r="H9374" s="16" t="n">
        <f aca="false">IF(F9374&gt;=40,2_Girdiler!$I$21+(F9374-40)*(2_Girdiler!$I$21-2_Girdiler!$H$21)/(2_Girdiler!$I$20-2_Girdiler!$H$20),INDEX(2_Girdiler!$B$21:$I$21,G9374)+(F9374-INDEX(2_Girdiler!$B$20:$I$20,G9374))*(INDEX(2_Girdiler!$B$21:$I$21,G9374+1)-INDEX(2_Girdiler!$B$21:$I$21,G9374))/(INDEX(2_Girdiler!$B$20:$I$20,G9374+1)-INDEX(2_Girdiler!$B$20:$I$20,G9374)))</f>
        <v>7.10907759180979</v>
      </c>
      <c r="I9374" s="16" t="n">
        <f aca="false">H9374/2_Girdiler!$B$17</f>
        <v>2.84818813774431</v>
      </c>
      <c r="J9374" s="16" t="n">
        <f aca="false">D9374+I9374</f>
        <v>8.55249888865127</v>
      </c>
    </row>
    <row r="9375" customFormat="false" ht="15" hidden="false" customHeight="false" outlineLevel="0" collapsed="false">
      <c r="A9375" s="0" t="n">
        <v>9363</v>
      </c>
      <c r="B9375" s="7" t="n">
        <v>0.159826</v>
      </c>
      <c r="C9375" s="7" t="n">
        <v>0.520252</v>
      </c>
      <c r="D9375" s="16" t="n">
        <f aca="false">LOGINV(B9375,$B$7,$C$7)</f>
        <v>7.77637599695336</v>
      </c>
      <c r="E9375" s="16" t="n">
        <f aca="false">LOGINV(C9375,$B$8,$C$8)</f>
        <v>112.844581280316</v>
      </c>
      <c r="F9375" s="16" t="n">
        <f aca="false">$B$5/100*E9375*2_Girdiler!$B$14*2_Girdiler!$B$15*2_Girdiler!$B$16</f>
        <v>2.83916966501274</v>
      </c>
      <c r="G9375" s="16" t="n">
        <f aca="false">MIN(MATCH(F9375,2_Girdiler!$B$20:$I$20,1),7)</f>
        <v>1</v>
      </c>
      <c r="H9375" s="16" t="n">
        <f aca="false">IF(F9375&gt;=40,2_Girdiler!$I$21+(F9375-40)*(2_Girdiler!$I$21-2_Girdiler!$H$21)/(2_Girdiler!$I$20-2_Girdiler!$H$20),INDEX(2_Girdiler!$B$21:$I$21,G9375)+(F9375-INDEX(2_Girdiler!$B$20:$I$20,G9375))*(INDEX(2_Girdiler!$B$21:$I$21,G9375+1)-INDEX(2_Girdiler!$B$21:$I$21,G9375))/(INDEX(2_Girdiler!$B$20:$I$20,G9375+1)-INDEX(2_Girdiler!$B$20:$I$20,G9375)))</f>
        <v>6.24617326302803</v>
      </c>
      <c r="I9375" s="16" t="n">
        <f aca="false">H9375/2_Girdiler!$B$17</f>
        <v>2.5024732624311</v>
      </c>
      <c r="J9375" s="16" t="n">
        <f aca="false">D9375+I9375</f>
        <v>10.2788492593845</v>
      </c>
    </row>
    <row r="9376" customFormat="false" ht="15" hidden="false" customHeight="false" outlineLevel="0" collapsed="false">
      <c r="A9376" s="0" t="n">
        <v>9364</v>
      </c>
      <c r="B9376" s="7" t="n">
        <v>0.818525</v>
      </c>
      <c r="C9376" s="7" t="n">
        <v>0.703608</v>
      </c>
      <c r="D9376" s="16" t="n">
        <f aca="false">LOGINV(B9376,$B$7,$C$7)</f>
        <v>22.486143307342</v>
      </c>
      <c r="E9376" s="16" t="n">
        <f aca="false">LOGINV(C9376,$B$8,$C$8)</f>
        <v>154.230210824504</v>
      </c>
      <c r="F9376" s="16" t="n">
        <f aca="false">$B$5/100*E9376*2_Girdiler!$B$14*2_Girdiler!$B$15*2_Girdiler!$B$16</f>
        <v>3.88043210434451</v>
      </c>
      <c r="G9376" s="16" t="n">
        <f aca="false">MIN(MATCH(F9376,2_Girdiler!$B$20:$I$20,1),7)</f>
        <v>1</v>
      </c>
      <c r="H9376" s="16" t="n">
        <f aca="false">IF(F9376&gt;=40,2_Girdiler!$I$21+(F9376-40)*(2_Girdiler!$I$21-2_Girdiler!$H$21)/(2_Girdiler!$I$20-2_Girdiler!$H$20),INDEX(2_Girdiler!$B$21:$I$21,G9376)+(F9376-INDEX(2_Girdiler!$B$20:$I$20,G9376))*(INDEX(2_Girdiler!$B$21:$I$21,G9376+1)-INDEX(2_Girdiler!$B$21:$I$21,G9376))/(INDEX(2_Girdiler!$B$20:$I$20,G9376+1)-INDEX(2_Girdiler!$B$20:$I$20,G9376)))</f>
        <v>8.53695062955793</v>
      </c>
      <c r="I9376" s="16" t="n">
        <f aca="false">H9376/2_Girdiler!$B$17</f>
        <v>3.42025265607289</v>
      </c>
      <c r="J9376" s="16" t="n">
        <f aca="false">D9376+I9376</f>
        <v>25.9063959634149</v>
      </c>
    </row>
    <row r="9377" customFormat="false" ht="15" hidden="false" customHeight="false" outlineLevel="0" collapsed="false">
      <c r="A9377" s="0" t="n">
        <v>9365</v>
      </c>
      <c r="B9377" s="7" t="n">
        <v>0.591987</v>
      </c>
      <c r="C9377" s="7" t="n">
        <v>0.690114</v>
      </c>
      <c r="D9377" s="16" t="n">
        <f aca="false">LOGINV(B9377,$B$7,$C$7)</f>
        <v>15.417207819507</v>
      </c>
      <c r="E9377" s="16" t="n">
        <f aca="false">LOGINV(C9377,$B$8,$C$8)</f>
        <v>150.431687316245</v>
      </c>
      <c r="F9377" s="16" t="n">
        <f aca="false">$B$5/100*E9377*2_Girdiler!$B$14*2_Girdiler!$B$15*2_Girdiler!$B$16</f>
        <v>3.78486125287674</v>
      </c>
      <c r="G9377" s="16" t="n">
        <f aca="false">MIN(MATCH(F9377,2_Girdiler!$B$20:$I$20,1),7)</f>
        <v>1</v>
      </c>
      <c r="H9377" s="16" t="n">
        <f aca="false">IF(F9377&gt;=40,2_Girdiler!$I$21+(F9377-40)*(2_Girdiler!$I$21-2_Girdiler!$H$21)/(2_Girdiler!$I$20-2_Girdiler!$H$20),INDEX(2_Girdiler!$B$21:$I$21,G9377)+(F9377-INDEX(2_Girdiler!$B$20:$I$20,G9377))*(INDEX(2_Girdiler!$B$21:$I$21,G9377+1)-INDEX(2_Girdiler!$B$21:$I$21,G9377))/(INDEX(2_Girdiler!$B$20:$I$20,G9377+1)-INDEX(2_Girdiler!$B$20:$I$20,G9377)))</f>
        <v>8.32669475632882</v>
      </c>
      <c r="I9377" s="16" t="n">
        <f aca="false">H9377/2_Girdiler!$B$17</f>
        <v>3.33601552737533</v>
      </c>
      <c r="J9377" s="16" t="n">
        <f aca="false">D9377+I9377</f>
        <v>18.7532233468823</v>
      </c>
    </row>
    <row r="9378" customFormat="false" ht="15" hidden="false" customHeight="false" outlineLevel="0" collapsed="false">
      <c r="A9378" s="0" t="n">
        <v>9366</v>
      </c>
      <c r="B9378" s="7" t="n">
        <v>0.588986</v>
      </c>
      <c r="C9378" s="7" t="n">
        <v>0.593987</v>
      </c>
      <c r="D9378" s="16" t="n">
        <f aca="false">LOGINV(B9378,$B$7,$C$7)</f>
        <v>15.3509918556761</v>
      </c>
      <c r="E9378" s="16" t="n">
        <f aca="false">LOGINV(C9378,$B$8,$C$8)</f>
        <v>127.324314017679</v>
      </c>
      <c r="F9378" s="16" t="n">
        <f aca="false">$B$5/100*E9378*2_Girdiler!$B$14*2_Girdiler!$B$15*2_Girdiler!$B$16</f>
        <v>3.20347974068481</v>
      </c>
      <c r="G9378" s="16" t="n">
        <f aca="false">MIN(MATCH(F9378,2_Girdiler!$B$20:$I$20,1),7)</f>
        <v>1</v>
      </c>
      <c r="H9378" s="16" t="n">
        <f aca="false">IF(F9378&gt;=40,2_Girdiler!$I$21+(F9378-40)*(2_Girdiler!$I$21-2_Girdiler!$H$21)/(2_Girdiler!$I$20-2_Girdiler!$H$20),INDEX(2_Girdiler!$B$21:$I$21,G9378)+(F9378-INDEX(2_Girdiler!$B$20:$I$20,G9378))*(INDEX(2_Girdiler!$B$21:$I$21,G9378+1)-INDEX(2_Girdiler!$B$21:$I$21,G9378))/(INDEX(2_Girdiler!$B$20:$I$20,G9378+1)-INDEX(2_Girdiler!$B$20:$I$20,G9378)))</f>
        <v>7.04765542950658</v>
      </c>
      <c r="I9378" s="16" t="n">
        <f aca="false">H9378/2_Girdiler!$B$17</f>
        <v>2.82357989964206</v>
      </c>
      <c r="J9378" s="16" t="n">
        <f aca="false">D9378+I9378</f>
        <v>18.1745717553182</v>
      </c>
    </row>
    <row r="9379" customFormat="false" ht="15" hidden="false" customHeight="false" outlineLevel="0" collapsed="false">
      <c r="A9379" s="0" t="n">
        <v>9367</v>
      </c>
      <c r="B9379" s="7" t="n">
        <v>0.900528</v>
      </c>
      <c r="C9379" s="7" t="n">
        <v>0.693369</v>
      </c>
      <c r="D9379" s="16" t="n">
        <f aca="false">LOGINV(B9379,$B$7,$C$7)</f>
        <v>27.7106569454432</v>
      </c>
      <c r="E9379" s="16" t="n">
        <f aca="false">LOGINV(C9379,$B$8,$C$8)</f>
        <v>151.33250102473</v>
      </c>
      <c r="F9379" s="16" t="n">
        <f aca="false">$B$5/100*E9379*2_Girdiler!$B$14*2_Girdiler!$B$15*2_Girdiler!$B$16</f>
        <v>3.8075257257822</v>
      </c>
      <c r="G9379" s="16" t="n">
        <f aca="false">MIN(MATCH(F9379,2_Girdiler!$B$20:$I$20,1),7)</f>
        <v>1</v>
      </c>
      <c r="H9379" s="16" t="n">
        <f aca="false">IF(F9379&gt;=40,2_Girdiler!$I$21+(F9379-40)*(2_Girdiler!$I$21-2_Girdiler!$H$21)/(2_Girdiler!$I$20-2_Girdiler!$H$20),INDEX(2_Girdiler!$B$21:$I$21,G9379)+(F9379-INDEX(2_Girdiler!$B$20:$I$20,G9379))*(INDEX(2_Girdiler!$B$21:$I$21,G9379+1)-INDEX(2_Girdiler!$B$21:$I$21,G9379))/(INDEX(2_Girdiler!$B$20:$I$20,G9379+1)-INDEX(2_Girdiler!$B$20:$I$20,G9379)))</f>
        <v>8.37655659672085</v>
      </c>
      <c r="I9379" s="16" t="n">
        <f aca="false">H9379/2_Girdiler!$B$17</f>
        <v>3.35599222625034</v>
      </c>
      <c r="J9379" s="16" t="n">
        <f aca="false">D9379+I9379</f>
        <v>31.0666491716935</v>
      </c>
    </row>
    <row r="9380" customFormat="false" ht="15" hidden="false" customHeight="false" outlineLevel="0" collapsed="false">
      <c r="A9380" s="0" t="n">
        <v>9368</v>
      </c>
      <c r="B9380" s="7" t="n">
        <v>0.018813</v>
      </c>
      <c r="C9380" s="7" t="n">
        <v>0.265124</v>
      </c>
      <c r="D9380" s="16" t="n">
        <f aca="false">LOGINV(B9380,$B$7,$C$7)</f>
        <v>4.25042020293491</v>
      </c>
      <c r="E9380" s="16" t="n">
        <f aca="false">LOGINV(C9380,$B$8,$C$8)</f>
        <v>72.8276401014451</v>
      </c>
      <c r="F9380" s="16" t="n">
        <f aca="false">$B$5/100*E9380*2_Girdiler!$B$14*2_Girdiler!$B$15*2_Girdiler!$B$16</f>
        <v>1.83234342495236</v>
      </c>
      <c r="G9380" s="16" t="n">
        <f aca="false">MIN(MATCH(F9380,2_Girdiler!$B$20:$I$20,1),7)</f>
        <v>1</v>
      </c>
      <c r="H9380" s="16" t="n">
        <f aca="false">IF(F9380&gt;=40,2_Girdiler!$I$21+(F9380-40)*(2_Girdiler!$I$21-2_Girdiler!$H$21)/(2_Girdiler!$I$20-2_Girdiler!$H$20),INDEX(2_Girdiler!$B$21:$I$21,G9380)+(F9380-INDEX(2_Girdiler!$B$20:$I$20,G9380))*(INDEX(2_Girdiler!$B$21:$I$21,G9380+1)-INDEX(2_Girdiler!$B$21:$I$21,G9380))/(INDEX(2_Girdiler!$B$20:$I$20,G9380+1)-INDEX(2_Girdiler!$B$20:$I$20,G9380)))</f>
        <v>4.03115553489519</v>
      </c>
      <c r="I9380" s="16" t="n">
        <f aca="false">H9380/2_Girdiler!$B$17</f>
        <v>1.61504628801891</v>
      </c>
      <c r="J9380" s="16" t="n">
        <f aca="false">D9380+I9380</f>
        <v>5.86546649095382</v>
      </c>
    </row>
    <row r="9381" customFormat="false" ht="15" hidden="false" customHeight="false" outlineLevel="0" collapsed="false">
      <c r="A9381" s="0" t="n">
        <v>9369</v>
      </c>
      <c r="B9381" s="7" t="n">
        <v>0.813913</v>
      </c>
      <c r="C9381" s="7" t="n">
        <v>0.915544</v>
      </c>
      <c r="D9381" s="16" t="n">
        <f aca="false">LOGINV(B9381,$B$7,$C$7)</f>
        <v>22.2697335206468</v>
      </c>
      <c r="E9381" s="16" t="n">
        <f aca="false">LOGINV(C9381,$B$8,$C$8)</f>
        <v>265.402804395895</v>
      </c>
      <c r="F9381" s="16" t="n">
        <f aca="false">$B$5/100*E9381*2_Girdiler!$B$14*2_Girdiler!$B$15*2_Girdiler!$B$16</f>
        <v>6.67753455860071</v>
      </c>
      <c r="G9381" s="16" t="n">
        <f aca="false">MIN(MATCH(F9381,2_Girdiler!$B$20:$I$20,1),7)</f>
        <v>2</v>
      </c>
      <c r="H9381" s="16" t="n">
        <f aca="false">IF(F9381&gt;=40,2_Girdiler!$I$21+(F9381-40)*(2_Girdiler!$I$21-2_Girdiler!$H$21)/(2_Girdiler!$I$20-2_Girdiler!$H$20),INDEX(2_Girdiler!$B$21:$I$21,G9381)+(F9381-INDEX(2_Girdiler!$B$20:$I$20,G9381))*(INDEX(2_Girdiler!$B$21:$I$21,G9381+1)-INDEX(2_Girdiler!$B$21:$I$21,G9381))/(INDEX(2_Girdiler!$B$20:$I$20,G9381+1)-INDEX(2_Girdiler!$B$20:$I$20,G9381)))</f>
        <v>13.6840552937611</v>
      </c>
      <c r="I9381" s="16" t="n">
        <f aca="false">H9381/2_Girdiler!$B$17</f>
        <v>5.48239394782097</v>
      </c>
      <c r="J9381" s="16" t="n">
        <f aca="false">D9381+I9381</f>
        <v>27.7521274684677</v>
      </c>
    </row>
    <row r="9382" customFormat="false" ht="15" hidden="false" customHeight="false" outlineLevel="0" collapsed="false">
      <c r="A9382" s="0" t="n">
        <v>9370</v>
      </c>
      <c r="B9382" s="7" t="n">
        <v>0.524165</v>
      </c>
      <c r="C9382" s="7" t="n">
        <v>0.364187</v>
      </c>
      <c r="D9382" s="16" t="n">
        <f aca="false">LOGINV(B9382,$B$7,$C$7)</f>
        <v>14.0073736541676</v>
      </c>
      <c r="E9382" s="16" t="n">
        <f aca="false">LOGINV(C9382,$B$8,$C$8)</f>
        <v>87.2741102037487</v>
      </c>
      <c r="F9382" s="16" t="n">
        <f aca="false">$B$5/100*E9382*2_Girdiler!$B$14*2_Girdiler!$B$15*2_Girdiler!$B$16</f>
        <v>2.19581661272632</v>
      </c>
      <c r="G9382" s="16" t="n">
        <f aca="false">MIN(MATCH(F9382,2_Girdiler!$B$20:$I$20,1),7)</f>
        <v>1</v>
      </c>
      <c r="H9382" s="16" t="n">
        <f aca="false">IF(F9382&gt;=40,2_Girdiler!$I$21+(F9382-40)*(2_Girdiler!$I$21-2_Girdiler!$H$21)/(2_Girdiler!$I$20-2_Girdiler!$H$20),INDEX(2_Girdiler!$B$21:$I$21,G9382)+(F9382-INDEX(2_Girdiler!$B$20:$I$20,G9382))*(INDEX(2_Girdiler!$B$21:$I$21,G9382+1)-INDEX(2_Girdiler!$B$21:$I$21,G9382))/(INDEX(2_Girdiler!$B$20:$I$20,G9382+1)-INDEX(2_Girdiler!$B$20:$I$20,G9382)))</f>
        <v>4.8307965479979</v>
      </c>
      <c r="I9382" s="16" t="n">
        <f aca="false">H9382/2_Girdiler!$B$17</f>
        <v>1.935415283653</v>
      </c>
      <c r="J9382" s="16" t="n">
        <f aca="false">D9382+I9382</f>
        <v>15.9427889378206</v>
      </c>
    </row>
    <row r="9383" customFormat="false" ht="15" hidden="false" customHeight="false" outlineLevel="0" collapsed="false">
      <c r="A9383" s="0" t="n">
        <v>9371</v>
      </c>
      <c r="B9383" s="7" t="n">
        <v>0.671917</v>
      </c>
      <c r="C9383" s="7" t="n">
        <v>0.037902</v>
      </c>
      <c r="D9383" s="16" t="n">
        <f aca="false">LOGINV(B9383,$B$7,$C$7)</f>
        <v>17.3564049092718</v>
      </c>
      <c r="E9383" s="16" t="n">
        <f aca="false">LOGINV(C9383,$B$8,$C$8)</f>
        <v>34.7124839728882</v>
      </c>
      <c r="F9383" s="16" t="n">
        <f aca="false">$B$5/100*E9383*2_Girdiler!$B$14*2_Girdiler!$B$15*2_Girdiler!$B$16</f>
        <v>0.873366096757866</v>
      </c>
      <c r="G9383" s="16" t="n">
        <f aca="false">MIN(MATCH(F9383,2_Girdiler!$B$20:$I$20,1),7)</f>
        <v>1</v>
      </c>
      <c r="H9383" s="16" t="n">
        <f aca="false">IF(F9383&gt;=40,2_Girdiler!$I$21+(F9383-40)*(2_Girdiler!$I$21-2_Girdiler!$H$21)/(2_Girdiler!$I$20-2_Girdiler!$H$20),INDEX(2_Girdiler!$B$21:$I$21,G9383)+(F9383-INDEX(2_Girdiler!$B$20:$I$20,G9383))*(INDEX(2_Girdiler!$B$21:$I$21,G9383+1)-INDEX(2_Girdiler!$B$21:$I$21,G9383))/(INDEX(2_Girdiler!$B$20:$I$20,G9383+1)-INDEX(2_Girdiler!$B$20:$I$20,G9383)))</f>
        <v>1.92140541286731</v>
      </c>
      <c r="I9383" s="16" t="n">
        <f aca="false">H9383/2_Girdiler!$B$17</f>
        <v>0.769793835283376</v>
      </c>
      <c r="J9383" s="16" t="n">
        <f aca="false">D9383+I9383</f>
        <v>18.1261987445552</v>
      </c>
    </row>
    <row r="9384" customFormat="false" ht="15" hidden="false" customHeight="false" outlineLevel="0" collapsed="false">
      <c r="A9384" s="0" t="n">
        <v>9372</v>
      </c>
      <c r="B9384" s="7" t="n">
        <v>0.019542</v>
      </c>
      <c r="C9384" s="7" t="n">
        <v>0.000898</v>
      </c>
      <c r="D9384" s="16" t="n">
        <f aca="false">LOGINV(B9384,$B$7,$C$7)</f>
        <v>4.28755136640246</v>
      </c>
      <c r="E9384" s="16" t="n">
        <f aca="false">LOGINV(C9384,$B$8,$C$8)</f>
        <v>14.5552191871146</v>
      </c>
      <c r="F9384" s="16" t="n">
        <f aca="false">$B$5/100*E9384*2_Girdiler!$B$14*2_Girdiler!$B$15*2_Girdiler!$B$16</f>
        <v>0.366209314747803</v>
      </c>
      <c r="G9384" s="16" t="n">
        <f aca="false">MIN(MATCH(F9384,2_Girdiler!$B$20:$I$20,1),7)</f>
        <v>1</v>
      </c>
      <c r="H9384" s="16" t="n">
        <f aca="false">IF(F9384&gt;=40,2_Girdiler!$I$21+(F9384-40)*(2_Girdiler!$I$21-2_Girdiler!$H$21)/(2_Girdiler!$I$20-2_Girdiler!$H$20),INDEX(2_Girdiler!$B$21:$I$21,G9384)+(F9384-INDEX(2_Girdiler!$B$20:$I$20,G9384))*(INDEX(2_Girdiler!$B$21:$I$21,G9384+1)-INDEX(2_Girdiler!$B$21:$I$21,G9384))/(INDEX(2_Girdiler!$B$20:$I$20,G9384+1)-INDEX(2_Girdiler!$B$20:$I$20,G9384)))</f>
        <v>0.805660492445166</v>
      </c>
      <c r="I9384" s="16" t="n">
        <f aca="false">H9384/2_Girdiler!$B$17</f>
        <v>0.322780646011685</v>
      </c>
      <c r="J9384" s="16" t="n">
        <f aca="false">D9384+I9384</f>
        <v>4.61033201241414</v>
      </c>
    </row>
    <row r="9385" customFormat="false" ht="15" hidden="false" customHeight="false" outlineLevel="0" collapsed="false">
      <c r="A9385" s="0" t="n">
        <v>9373</v>
      </c>
      <c r="B9385" s="7" t="n">
        <v>0.975384</v>
      </c>
      <c r="C9385" s="7" t="n">
        <v>0.66135</v>
      </c>
      <c r="D9385" s="16" t="n">
        <f aca="false">LOGINV(B9385,$B$7,$C$7)</f>
        <v>40.5270643441184</v>
      </c>
      <c r="E9385" s="16" t="n">
        <f aca="false">LOGINV(C9385,$B$8,$C$8)</f>
        <v>142.8584269597</v>
      </c>
      <c r="F9385" s="16" t="n">
        <f aca="false">$B$5/100*E9385*2_Girdiler!$B$14*2_Girdiler!$B$15*2_Girdiler!$B$16</f>
        <v>3.59431802230605</v>
      </c>
      <c r="G9385" s="16" t="n">
        <f aca="false">MIN(MATCH(F9385,2_Girdiler!$B$20:$I$20,1),7)</f>
        <v>1</v>
      </c>
      <c r="H9385" s="16" t="n">
        <f aca="false">IF(F9385&gt;=40,2_Girdiler!$I$21+(F9385-40)*(2_Girdiler!$I$21-2_Girdiler!$H$21)/(2_Girdiler!$I$20-2_Girdiler!$H$20),INDEX(2_Girdiler!$B$21:$I$21,G9385)+(F9385-INDEX(2_Girdiler!$B$20:$I$20,G9385))*(INDEX(2_Girdiler!$B$21:$I$21,G9385+1)-INDEX(2_Girdiler!$B$21:$I$21,G9385))/(INDEX(2_Girdiler!$B$20:$I$20,G9385+1)-INDEX(2_Girdiler!$B$20:$I$20,G9385)))</f>
        <v>7.90749964907332</v>
      </c>
      <c r="I9385" s="16" t="n">
        <f aca="false">H9385/2_Girdiler!$B$17</f>
        <v>3.16806876966079</v>
      </c>
      <c r="J9385" s="16" t="n">
        <f aca="false">D9385+I9385</f>
        <v>43.6951331137792</v>
      </c>
    </row>
    <row r="9386" customFormat="false" ht="15" hidden="false" customHeight="false" outlineLevel="0" collapsed="false">
      <c r="A9386" s="0" t="n">
        <v>9374</v>
      </c>
      <c r="B9386" s="7" t="n">
        <v>0.02204</v>
      </c>
      <c r="C9386" s="7" t="n">
        <v>0.505531</v>
      </c>
      <c r="D9386" s="16" t="n">
        <f aca="false">LOGINV(B9386,$B$7,$C$7)</f>
        <v>4.40865766702801</v>
      </c>
      <c r="E9386" s="16" t="n">
        <f aca="false">LOGINV(C9386,$B$8,$C$8)</f>
        <v>110.186974103012</v>
      </c>
      <c r="F9386" s="16" t="n">
        <f aca="false">$B$5/100*E9386*2_Girdiler!$B$14*2_Girdiler!$B$15*2_Girdiler!$B$16</f>
        <v>2.77230426843178</v>
      </c>
      <c r="G9386" s="16" t="n">
        <f aca="false">MIN(MATCH(F9386,2_Girdiler!$B$20:$I$20,1),7)</f>
        <v>1</v>
      </c>
      <c r="H9386" s="16" t="n">
        <f aca="false">IF(F9386&gt;=40,2_Girdiler!$I$21+(F9386-40)*(2_Girdiler!$I$21-2_Girdiler!$H$21)/(2_Girdiler!$I$20-2_Girdiler!$H$20),INDEX(2_Girdiler!$B$21:$I$21,G9386)+(F9386-INDEX(2_Girdiler!$B$20:$I$20,G9386))*(INDEX(2_Girdiler!$B$21:$I$21,G9386+1)-INDEX(2_Girdiler!$B$21:$I$21,G9386))/(INDEX(2_Girdiler!$B$20:$I$20,G9386+1)-INDEX(2_Girdiler!$B$20:$I$20,G9386)))</f>
        <v>6.09906939054992</v>
      </c>
      <c r="I9386" s="16" t="n">
        <f aca="false">H9386/2_Girdiler!$B$17</f>
        <v>2.44353741608571</v>
      </c>
      <c r="J9386" s="16" t="n">
        <f aca="false">D9386+I9386</f>
        <v>6.85219508311372</v>
      </c>
    </row>
    <row r="9387" customFormat="false" ht="15" hidden="false" customHeight="false" outlineLevel="0" collapsed="false">
      <c r="A9387" s="0" t="n">
        <v>9375</v>
      </c>
      <c r="B9387" s="7" t="n">
        <v>0.957872</v>
      </c>
      <c r="C9387" s="7" t="n">
        <v>0.024467</v>
      </c>
      <c r="D9387" s="16" t="n">
        <f aca="false">LOGINV(B9387,$B$7,$C$7)</f>
        <v>35.4511520167718</v>
      </c>
      <c r="E9387" s="16" t="n">
        <f aca="false">LOGINV(C9387,$B$8,$C$8)</f>
        <v>30.6346673136328</v>
      </c>
      <c r="F9387" s="16" t="n">
        <f aca="false">$B$5/100*E9387*2_Girdiler!$B$14*2_Girdiler!$B$15*2_Girdiler!$B$16</f>
        <v>0.770768229611002</v>
      </c>
      <c r="G9387" s="16" t="n">
        <f aca="false">MIN(MATCH(F9387,2_Girdiler!$B$20:$I$20,1),7)</f>
        <v>1</v>
      </c>
      <c r="H9387" s="16" t="n">
        <f aca="false">IF(F9387&gt;=40,2_Girdiler!$I$21+(F9387-40)*(2_Girdiler!$I$21-2_Girdiler!$H$21)/(2_Girdiler!$I$20-2_Girdiler!$H$20),INDEX(2_Girdiler!$B$21:$I$21,G9387)+(F9387-INDEX(2_Girdiler!$B$20:$I$20,G9387))*(INDEX(2_Girdiler!$B$21:$I$21,G9387+1)-INDEX(2_Girdiler!$B$21:$I$21,G9387))/(INDEX(2_Girdiler!$B$20:$I$20,G9387+1)-INDEX(2_Girdiler!$B$20:$I$20,G9387)))</f>
        <v>1.6956901051442</v>
      </c>
      <c r="I9387" s="16" t="n">
        <f aca="false">H9387/2_Girdiler!$B$17</f>
        <v>0.679363022894313</v>
      </c>
      <c r="J9387" s="16" t="n">
        <f aca="false">D9387+I9387</f>
        <v>36.1305150396661</v>
      </c>
    </row>
    <row r="9388" customFormat="false" ht="15" hidden="false" customHeight="false" outlineLevel="0" collapsed="false">
      <c r="A9388" s="0" t="n">
        <v>9376</v>
      </c>
      <c r="B9388" s="7" t="n">
        <v>0.861822</v>
      </c>
      <c r="C9388" s="7" t="n">
        <v>0.459415</v>
      </c>
      <c r="D9388" s="16" t="n">
        <f aca="false">LOGINV(B9388,$B$7,$C$7)</f>
        <v>24.8424328139921</v>
      </c>
      <c r="E9388" s="16" t="n">
        <f aca="false">LOGINV(C9388,$B$8,$C$8)</f>
        <v>102.252752793296</v>
      </c>
      <c r="F9388" s="16" t="n">
        <f aca="false">$B$5/100*E9388*2_Girdiler!$B$14*2_Girdiler!$B$15*2_Girdiler!$B$16</f>
        <v>2.57267926027934</v>
      </c>
      <c r="G9388" s="16" t="n">
        <f aca="false">MIN(MATCH(F9388,2_Girdiler!$B$20:$I$20,1),7)</f>
        <v>1</v>
      </c>
      <c r="H9388" s="16" t="n">
        <f aca="false">IF(F9388&gt;=40,2_Girdiler!$I$21+(F9388-40)*(2_Girdiler!$I$21-2_Girdiler!$H$21)/(2_Girdiler!$I$20-2_Girdiler!$H$20),INDEX(2_Girdiler!$B$21:$I$21,G9388)+(F9388-INDEX(2_Girdiler!$B$20:$I$20,G9388))*(INDEX(2_Girdiler!$B$21:$I$21,G9388+1)-INDEX(2_Girdiler!$B$21:$I$21,G9388))/(INDEX(2_Girdiler!$B$20:$I$20,G9388+1)-INDEX(2_Girdiler!$B$20:$I$20,G9388)))</f>
        <v>5.65989437261455</v>
      </c>
      <c r="I9388" s="16" t="n">
        <f aca="false">H9388/2_Girdiler!$B$17</f>
        <v>2.26758588646416</v>
      </c>
      <c r="J9388" s="16" t="n">
        <f aca="false">D9388+I9388</f>
        <v>27.1100187004563</v>
      </c>
    </row>
    <row r="9389" customFormat="false" ht="15" hidden="false" customHeight="false" outlineLevel="0" collapsed="false">
      <c r="A9389" s="0" t="n">
        <v>9377</v>
      </c>
      <c r="B9389" s="7" t="n">
        <v>0.753245</v>
      </c>
      <c r="C9389" s="7" t="n">
        <v>0.640925</v>
      </c>
      <c r="D9389" s="16" t="n">
        <f aca="false">LOGINV(B9389,$B$7,$C$7)</f>
        <v>19.8354811714232</v>
      </c>
      <c r="E9389" s="16" t="n">
        <f aca="false">LOGINV(C9389,$B$8,$C$8)</f>
        <v>137.856174469473</v>
      </c>
      <c r="F9389" s="16" t="n">
        <f aca="false">$B$5/100*E9389*2_Girdiler!$B$14*2_Girdiler!$B$15*2_Girdiler!$B$16</f>
        <v>3.46846134965193</v>
      </c>
      <c r="G9389" s="16" t="n">
        <f aca="false">MIN(MATCH(F9389,2_Girdiler!$B$20:$I$20,1),7)</f>
        <v>1</v>
      </c>
      <c r="H9389" s="16" t="n">
        <f aca="false">IF(F9389&gt;=40,2_Girdiler!$I$21+(F9389-40)*(2_Girdiler!$I$21-2_Girdiler!$H$21)/(2_Girdiler!$I$20-2_Girdiler!$H$20),INDEX(2_Girdiler!$B$21:$I$21,G9389)+(F9389-INDEX(2_Girdiler!$B$20:$I$20,G9389))*(INDEX(2_Girdiler!$B$21:$I$21,G9389+1)-INDEX(2_Girdiler!$B$21:$I$21,G9389))/(INDEX(2_Girdiler!$B$20:$I$20,G9389+1)-INDEX(2_Girdiler!$B$20:$I$20,G9389)))</f>
        <v>7.63061496923424</v>
      </c>
      <c r="I9389" s="16" t="n">
        <f aca="false">H9389/2_Girdiler!$B$17</f>
        <v>3.05713740754577</v>
      </c>
      <c r="J9389" s="16" t="n">
        <f aca="false">D9389+I9389</f>
        <v>22.892618578969</v>
      </c>
    </row>
    <row r="9390" customFormat="false" ht="15" hidden="false" customHeight="false" outlineLevel="0" collapsed="false">
      <c r="A9390" s="0" t="n">
        <v>9378</v>
      </c>
      <c r="B9390" s="7" t="n">
        <v>0.341934</v>
      </c>
      <c r="C9390" s="7" t="n">
        <v>0.32632</v>
      </c>
      <c r="D9390" s="16" t="n">
        <f aca="false">LOGINV(B9390,$B$7,$C$7)</f>
        <v>10.7922896272398</v>
      </c>
      <c r="E9390" s="16" t="n">
        <f aca="false">LOGINV(C9390,$B$8,$C$8)</f>
        <v>81.6703507128324</v>
      </c>
      <c r="F9390" s="16" t="n">
        <f aca="false">$B$5/100*E9390*2_Girdiler!$B$14*2_Girdiler!$B$15*2_Girdiler!$B$16</f>
        <v>2.05482602393486</v>
      </c>
      <c r="G9390" s="16" t="n">
        <f aca="false">MIN(MATCH(F9390,2_Girdiler!$B$20:$I$20,1),7)</f>
        <v>1</v>
      </c>
      <c r="H9390" s="16" t="n">
        <f aca="false">IF(F9390&gt;=40,2_Girdiler!$I$21+(F9390-40)*(2_Girdiler!$I$21-2_Girdiler!$H$21)/(2_Girdiler!$I$20-2_Girdiler!$H$20),INDEX(2_Girdiler!$B$21:$I$21,G9390)+(F9390-INDEX(2_Girdiler!$B$20:$I$20,G9390))*(INDEX(2_Girdiler!$B$21:$I$21,G9390+1)-INDEX(2_Girdiler!$B$21:$I$21,G9390))/(INDEX(2_Girdiler!$B$20:$I$20,G9390+1)-INDEX(2_Girdiler!$B$20:$I$20,G9390)))</f>
        <v>4.5206172526567</v>
      </c>
      <c r="I9390" s="16" t="n">
        <f aca="false">H9390/2_Girdiler!$B$17</f>
        <v>1.8111447326349</v>
      </c>
      <c r="J9390" s="16" t="n">
        <f aca="false">D9390+I9390</f>
        <v>12.6034343598747</v>
      </c>
    </row>
    <row r="9391" customFormat="false" ht="15" hidden="false" customHeight="false" outlineLevel="0" collapsed="false">
      <c r="A9391" s="0" t="n">
        <v>9379</v>
      </c>
      <c r="B9391" s="7" t="n">
        <v>0.202063</v>
      </c>
      <c r="C9391" s="7" t="n">
        <v>0.06645</v>
      </c>
      <c r="D9391" s="16" t="n">
        <f aca="false">LOGINV(B9391,$B$7,$C$7)</f>
        <v>8.50602791942745</v>
      </c>
      <c r="E9391" s="16" t="n">
        <f aca="false">LOGINV(C9391,$B$8,$C$8)</f>
        <v>41.3964516351406</v>
      </c>
      <c r="F9391" s="16" t="n">
        <f aca="false">$B$5/100*E9391*2_Girdiler!$B$14*2_Girdiler!$B$15*2_Girdiler!$B$16</f>
        <v>1.04153472314014</v>
      </c>
      <c r="G9391" s="16" t="n">
        <f aca="false">MIN(MATCH(F9391,2_Girdiler!$B$20:$I$20,1),7)</f>
        <v>1</v>
      </c>
      <c r="H9391" s="16" t="n">
        <f aca="false">IF(F9391&gt;=40,2_Girdiler!$I$21+(F9391-40)*(2_Girdiler!$I$21-2_Girdiler!$H$21)/(2_Girdiler!$I$20-2_Girdiler!$H$20),INDEX(2_Girdiler!$B$21:$I$21,G9391)+(F9391-INDEX(2_Girdiler!$B$20:$I$20,G9391))*(INDEX(2_Girdiler!$B$21:$I$21,G9391+1)-INDEX(2_Girdiler!$B$21:$I$21,G9391))/(INDEX(2_Girdiler!$B$20:$I$20,G9391+1)-INDEX(2_Girdiler!$B$20:$I$20,G9391)))</f>
        <v>2.2913763909083</v>
      </c>
      <c r="I9391" s="16" t="n">
        <f aca="false">H9391/2_Girdiler!$B$17</f>
        <v>0.918019387383135</v>
      </c>
      <c r="J9391" s="16" t="n">
        <f aca="false">D9391+I9391</f>
        <v>9.42404730681058</v>
      </c>
    </row>
    <row r="9392" customFormat="false" ht="15" hidden="false" customHeight="false" outlineLevel="0" collapsed="false">
      <c r="A9392" s="0" t="n">
        <v>9380</v>
      </c>
      <c r="B9392" s="7" t="n">
        <v>0.550877</v>
      </c>
      <c r="C9392" s="7" t="n">
        <v>0.037872</v>
      </c>
      <c r="D9392" s="16" t="n">
        <f aca="false">LOGINV(B9392,$B$7,$C$7)</f>
        <v>14.5425503666524</v>
      </c>
      <c r="E9392" s="16" t="n">
        <f aca="false">LOGINV(C9392,$B$8,$C$8)</f>
        <v>34.7043318530844</v>
      </c>
      <c r="F9392" s="16" t="n">
        <f aca="false">$B$5/100*E9392*2_Girdiler!$B$14*2_Girdiler!$B$15*2_Girdiler!$B$16</f>
        <v>0.873160989423603</v>
      </c>
      <c r="G9392" s="16" t="n">
        <f aca="false">MIN(MATCH(F9392,2_Girdiler!$B$20:$I$20,1),7)</f>
        <v>1</v>
      </c>
      <c r="H9392" s="16" t="n">
        <f aca="false">IF(F9392&gt;=40,2_Girdiler!$I$21+(F9392-40)*(2_Girdiler!$I$21-2_Girdiler!$H$21)/(2_Girdiler!$I$20-2_Girdiler!$H$20),INDEX(2_Girdiler!$B$21:$I$21,G9392)+(F9392-INDEX(2_Girdiler!$B$20:$I$20,G9392))*(INDEX(2_Girdiler!$B$21:$I$21,G9392+1)-INDEX(2_Girdiler!$B$21:$I$21,G9392))/(INDEX(2_Girdiler!$B$20:$I$20,G9392+1)-INDEX(2_Girdiler!$B$20:$I$20,G9392)))</f>
        <v>1.92095417673193</v>
      </c>
      <c r="I9392" s="16" t="n">
        <f aca="false">H9392/2_Girdiler!$B$17</f>
        <v>0.769613051575292</v>
      </c>
      <c r="J9392" s="16" t="n">
        <f aca="false">D9392+I9392</f>
        <v>15.3121634182277</v>
      </c>
    </row>
    <row r="9393" customFormat="false" ht="15" hidden="false" customHeight="false" outlineLevel="0" collapsed="false">
      <c r="A9393" s="0" t="n">
        <v>9381</v>
      </c>
      <c r="B9393" s="7" t="n">
        <v>0.343805</v>
      </c>
      <c r="C9393" s="7" t="n">
        <v>0.15368</v>
      </c>
      <c r="D9393" s="16" t="n">
        <f aca="false">LOGINV(B9393,$B$7,$C$7)</f>
        <v>10.8229527349423</v>
      </c>
      <c r="E9393" s="16" t="n">
        <f aca="false">LOGINV(C9393,$B$8,$C$8)</f>
        <v>56.5043376376571</v>
      </c>
      <c r="F9393" s="16" t="n">
        <f aca="false">$B$5/100*E9393*2_Girdiler!$B$14*2_Girdiler!$B$15*2_Girdiler!$B$16</f>
        <v>1.42164913496345</v>
      </c>
      <c r="G9393" s="16" t="n">
        <f aca="false">MIN(MATCH(F9393,2_Girdiler!$B$20:$I$20,1),7)</f>
        <v>1</v>
      </c>
      <c r="H9393" s="16" t="n">
        <f aca="false">IF(F9393&gt;=40,2_Girdiler!$I$21+(F9393-40)*(2_Girdiler!$I$21-2_Girdiler!$H$21)/(2_Girdiler!$I$20-2_Girdiler!$H$20),INDEX(2_Girdiler!$B$21:$I$21,G9393)+(F9393-INDEX(2_Girdiler!$B$20:$I$20,G9393))*(INDEX(2_Girdiler!$B$21:$I$21,G9393+1)-INDEX(2_Girdiler!$B$21:$I$21,G9393))/(INDEX(2_Girdiler!$B$20:$I$20,G9393+1)-INDEX(2_Girdiler!$B$20:$I$20,G9393)))</f>
        <v>3.1276280969196</v>
      </c>
      <c r="I9393" s="16" t="n">
        <f aca="false">H9393/2_Girdiler!$B$17</f>
        <v>1.25305612857356</v>
      </c>
      <c r="J9393" s="16" t="n">
        <f aca="false">D9393+I9393</f>
        <v>12.0760088635159</v>
      </c>
    </row>
    <row r="9394" customFormat="false" ht="15" hidden="false" customHeight="false" outlineLevel="0" collapsed="false">
      <c r="A9394" s="0" t="n">
        <v>9382</v>
      </c>
      <c r="B9394" s="7" t="n">
        <v>0.97919</v>
      </c>
      <c r="C9394" s="7" t="n">
        <v>0.605832</v>
      </c>
      <c r="D9394" s="16" t="n">
        <f aca="false">LOGINV(B9394,$B$7,$C$7)</f>
        <v>42.1565872070594</v>
      </c>
      <c r="E9394" s="16" t="n">
        <f aca="false">LOGINV(C9394,$B$8,$C$8)</f>
        <v>129.869198326346</v>
      </c>
      <c r="F9394" s="16" t="n">
        <f aca="false">$B$5/100*E9394*2_Girdiler!$B$14*2_Girdiler!$B$15*2_Girdiler!$B$16</f>
        <v>3.26750902989085</v>
      </c>
      <c r="G9394" s="16" t="n">
        <f aca="false">MIN(MATCH(F9394,2_Girdiler!$B$20:$I$20,1),7)</f>
        <v>1</v>
      </c>
      <c r="H9394" s="16" t="n">
        <f aca="false">IF(F9394&gt;=40,2_Girdiler!$I$21+(F9394-40)*(2_Girdiler!$I$21-2_Girdiler!$H$21)/(2_Girdiler!$I$20-2_Girdiler!$H$20),INDEX(2_Girdiler!$B$21:$I$21,G9394)+(F9394-INDEX(2_Girdiler!$B$20:$I$20,G9394))*(INDEX(2_Girdiler!$B$21:$I$21,G9394+1)-INDEX(2_Girdiler!$B$21:$I$21,G9394))/(INDEX(2_Girdiler!$B$20:$I$20,G9394+1)-INDEX(2_Girdiler!$B$20:$I$20,G9394)))</f>
        <v>7.18851986575988</v>
      </c>
      <c r="I9394" s="16" t="n">
        <f aca="false">H9394/2_Girdiler!$B$17</f>
        <v>2.88001597185892</v>
      </c>
      <c r="J9394" s="16" t="n">
        <f aca="false">D9394+I9394</f>
        <v>45.0366031789184</v>
      </c>
    </row>
    <row r="9395" customFormat="false" ht="15" hidden="false" customHeight="false" outlineLevel="0" collapsed="false">
      <c r="A9395" s="0" t="n">
        <v>9383</v>
      </c>
      <c r="B9395" s="7" t="n">
        <v>0.203655</v>
      </c>
      <c r="C9395" s="7" t="n">
        <v>0.0079</v>
      </c>
      <c r="D9395" s="16" t="n">
        <f aca="false">LOGINV(B9395,$B$7,$C$7)</f>
        <v>8.53280280155258</v>
      </c>
      <c r="E9395" s="16" t="n">
        <f aca="false">LOGINV(C9395,$B$8,$C$8)</f>
        <v>22.9958317677317</v>
      </c>
      <c r="F9395" s="16" t="n">
        <f aca="false">$B$5/100*E9395*2_Girdiler!$B$14*2_Girdiler!$B$15*2_Girdiler!$B$16</f>
        <v>0.578575127276129</v>
      </c>
      <c r="G9395" s="16" t="n">
        <f aca="false">MIN(MATCH(F9395,2_Girdiler!$B$20:$I$20,1),7)</f>
        <v>1</v>
      </c>
      <c r="H9395" s="16" t="n">
        <f aca="false">IF(F9395&gt;=40,2_Girdiler!$I$21+(F9395-40)*(2_Girdiler!$I$21-2_Girdiler!$H$21)/(2_Girdiler!$I$20-2_Girdiler!$H$20),INDEX(2_Girdiler!$B$21:$I$21,G9395)+(F9395-INDEX(2_Girdiler!$B$20:$I$20,G9395))*(INDEX(2_Girdiler!$B$21:$I$21,G9395+1)-INDEX(2_Girdiler!$B$21:$I$21,G9395))/(INDEX(2_Girdiler!$B$20:$I$20,G9395+1)-INDEX(2_Girdiler!$B$20:$I$20,G9395)))</f>
        <v>1.27286528000748</v>
      </c>
      <c r="I9395" s="16" t="n">
        <f aca="false">H9395/2_Girdiler!$B$17</f>
        <v>0.50996205128505</v>
      </c>
      <c r="J9395" s="16" t="n">
        <f aca="false">D9395+I9395</f>
        <v>9.04276485283763</v>
      </c>
    </row>
    <row r="9396" customFormat="false" ht="15" hidden="false" customHeight="false" outlineLevel="0" collapsed="false">
      <c r="A9396" s="0" t="n">
        <v>9384</v>
      </c>
      <c r="B9396" s="7" t="n">
        <v>0.342505</v>
      </c>
      <c r="C9396" s="7" t="n">
        <v>0.465826</v>
      </c>
      <c r="D9396" s="16" t="n">
        <f aca="false">LOGINV(B9396,$B$7,$C$7)</f>
        <v>10.8016450066797</v>
      </c>
      <c r="E9396" s="16" t="n">
        <f aca="false">LOGINV(C9396,$B$8,$C$8)</f>
        <v>103.323700169577</v>
      </c>
      <c r="F9396" s="16" t="n">
        <f aca="false">$B$5/100*E9396*2_Girdiler!$B$14*2_Girdiler!$B$15*2_Girdiler!$B$16</f>
        <v>2.59962429626655</v>
      </c>
      <c r="G9396" s="16" t="n">
        <f aca="false">MIN(MATCH(F9396,2_Girdiler!$B$20:$I$20,1),7)</f>
        <v>1</v>
      </c>
      <c r="H9396" s="16" t="n">
        <f aca="false">IF(F9396&gt;=40,2_Girdiler!$I$21+(F9396-40)*(2_Girdiler!$I$21-2_Girdiler!$H$21)/(2_Girdiler!$I$20-2_Girdiler!$H$20),INDEX(2_Girdiler!$B$21:$I$21,G9396)+(F9396-INDEX(2_Girdiler!$B$20:$I$20,G9396))*(INDEX(2_Girdiler!$B$21:$I$21,G9396+1)-INDEX(2_Girdiler!$B$21:$I$21,G9396))/(INDEX(2_Girdiler!$B$20:$I$20,G9396+1)-INDEX(2_Girdiler!$B$20:$I$20,G9396)))</f>
        <v>5.7191734517864</v>
      </c>
      <c r="I9396" s="16" t="n">
        <f aca="false">H9396/2_Girdiler!$B$17</f>
        <v>2.29133551754263</v>
      </c>
      <c r="J9396" s="16" t="n">
        <f aca="false">D9396+I9396</f>
        <v>13.0929805242224</v>
      </c>
    </row>
    <row r="9397" customFormat="false" ht="15" hidden="false" customHeight="false" outlineLevel="0" collapsed="false">
      <c r="A9397" s="0" t="n">
        <v>9385</v>
      </c>
      <c r="B9397" s="7" t="n">
        <v>0.519109</v>
      </c>
      <c r="C9397" s="7" t="n">
        <v>0.420523</v>
      </c>
      <c r="D9397" s="16" t="n">
        <f aca="false">LOGINV(B9397,$B$7,$C$7)</f>
        <v>13.9086258053488</v>
      </c>
      <c r="E9397" s="16" t="n">
        <f aca="false">LOGINV(C9397,$B$8,$C$8)</f>
        <v>95.9445464754968</v>
      </c>
      <c r="F9397" s="16" t="n">
        <f aca="false">$B$5/100*E9397*2_Girdiler!$B$14*2_Girdiler!$B$15*2_Girdiler!$B$16</f>
        <v>2.4139647893235</v>
      </c>
      <c r="G9397" s="16" t="n">
        <f aca="false">MIN(MATCH(F9397,2_Girdiler!$B$20:$I$20,1),7)</f>
        <v>1</v>
      </c>
      <c r="H9397" s="16" t="n">
        <f aca="false">IF(F9397&gt;=40,2_Girdiler!$I$21+(F9397-40)*(2_Girdiler!$I$21-2_Girdiler!$H$21)/(2_Girdiler!$I$20-2_Girdiler!$H$20),INDEX(2_Girdiler!$B$21:$I$21,G9397)+(F9397-INDEX(2_Girdiler!$B$20:$I$20,G9397))*(INDEX(2_Girdiler!$B$21:$I$21,G9397+1)-INDEX(2_Girdiler!$B$21:$I$21,G9397))/(INDEX(2_Girdiler!$B$20:$I$20,G9397+1)-INDEX(2_Girdiler!$B$20:$I$20,G9397)))</f>
        <v>5.3107225365117</v>
      </c>
      <c r="I9397" s="16" t="n">
        <f aca="false">H9397/2_Girdiler!$B$17</f>
        <v>2.12769332392296</v>
      </c>
      <c r="J9397" s="16" t="n">
        <f aca="false">D9397+I9397</f>
        <v>16.0363191292717</v>
      </c>
    </row>
    <row r="9398" customFormat="false" ht="15" hidden="false" customHeight="false" outlineLevel="0" collapsed="false">
      <c r="A9398" s="0" t="n">
        <v>9386</v>
      </c>
      <c r="B9398" s="7" t="n">
        <v>0.596064</v>
      </c>
      <c r="C9398" s="7" t="n">
        <v>0.735896</v>
      </c>
      <c r="D9398" s="16" t="n">
        <f aca="false">LOGINV(B9398,$B$7,$C$7)</f>
        <v>15.5078164753792</v>
      </c>
      <c r="E9398" s="16" t="n">
        <f aca="false">LOGINV(C9398,$B$8,$C$8)</f>
        <v>164.083304272086</v>
      </c>
      <c r="F9398" s="16" t="n">
        <f aca="false">$B$5/100*E9398*2_Girdiler!$B$14*2_Girdiler!$B$15*2_Girdiler!$B$16</f>
        <v>4.12833593548569</v>
      </c>
      <c r="G9398" s="16" t="n">
        <f aca="false">MIN(MATCH(F9398,2_Girdiler!$B$20:$I$20,1),7)</f>
        <v>1</v>
      </c>
      <c r="H9398" s="16" t="n">
        <f aca="false">IF(F9398&gt;=40,2_Girdiler!$I$21+(F9398-40)*(2_Girdiler!$I$21-2_Girdiler!$H$21)/(2_Girdiler!$I$20-2_Girdiler!$H$20),INDEX(2_Girdiler!$B$21:$I$21,G9398)+(F9398-INDEX(2_Girdiler!$B$20:$I$20,G9398))*(INDEX(2_Girdiler!$B$21:$I$21,G9398+1)-INDEX(2_Girdiler!$B$21:$I$21,G9398))/(INDEX(2_Girdiler!$B$20:$I$20,G9398+1)-INDEX(2_Girdiler!$B$20:$I$20,G9398)))</f>
        <v>9.08233905806852</v>
      </c>
      <c r="I9398" s="16" t="n">
        <f aca="false">H9398/2_Girdiler!$B$17</f>
        <v>3.63875763544412</v>
      </c>
      <c r="J9398" s="16" t="n">
        <f aca="false">D9398+I9398</f>
        <v>19.1465741108233</v>
      </c>
    </row>
    <row r="9399" customFormat="false" ht="15" hidden="false" customHeight="false" outlineLevel="0" collapsed="false">
      <c r="A9399" s="0" t="n">
        <v>9387</v>
      </c>
      <c r="B9399" s="7" t="n">
        <v>0.391531</v>
      </c>
      <c r="C9399" s="7" t="n">
        <v>0.202293</v>
      </c>
      <c r="D9399" s="16" t="n">
        <f aca="false">LOGINV(B9399,$B$7,$C$7)</f>
        <v>11.6153852842152</v>
      </c>
      <c r="E9399" s="16" t="n">
        <f aca="false">LOGINV(C9399,$B$8,$C$8)</f>
        <v>63.7667194575576</v>
      </c>
      <c r="F9399" s="16" t="n">
        <f aca="false">$B$5/100*E9399*2_Girdiler!$B$14*2_Girdiler!$B$15*2_Girdiler!$B$16</f>
        <v>1.60437066155215</v>
      </c>
      <c r="G9399" s="16" t="n">
        <f aca="false">MIN(MATCH(F9399,2_Girdiler!$B$20:$I$20,1),7)</f>
        <v>1</v>
      </c>
      <c r="H9399" s="16" t="n">
        <f aca="false">IF(F9399&gt;=40,2_Girdiler!$I$21+(F9399-40)*(2_Girdiler!$I$21-2_Girdiler!$H$21)/(2_Girdiler!$I$20-2_Girdiler!$H$20),INDEX(2_Girdiler!$B$21:$I$21,G9399)+(F9399-INDEX(2_Girdiler!$B$20:$I$20,G9399))*(INDEX(2_Girdiler!$B$21:$I$21,G9399+1)-INDEX(2_Girdiler!$B$21:$I$21,G9399))/(INDEX(2_Girdiler!$B$20:$I$20,G9399+1)-INDEX(2_Girdiler!$B$20:$I$20,G9399)))</f>
        <v>3.52961545541473</v>
      </c>
      <c r="I9399" s="16" t="n">
        <f aca="false">H9399/2_Girdiler!$B$17</f>
        <v>1.41410875617577</v>
      </c>
      <c r="J9399" s="16" t="n">
        <f aca="false">D9399+I9399</f>
        <v>13.0294940403909</v>
      </c>
    </row>
    <row r="9400" customFormat="false" ht="15" hidden="false" customHeight="false" outlineLevel="0" collapsed="false">
      <c r="A9400" s="0" t="n">
        <v>9388</v>
      </c>
      <c r="B9400" s="7" t="n">
        <v>0.640914</v>
      </c>
      <c r="C9400" s="7" t="n">
        <v>0.611458</v>
      </c>
      <c r="D9400" s="16" t="n">
        <f aca="false">LOGINV(B9400,$B$7,$C$7)</f>
        <v>16.5596216754406</v>
      </c>
      <c r="E9400" s="16" t="n">
        <f aca="false">LOGINV(C9400,$B$8,$C$8)</f>
        <v>131.10306329958</v>
      </c>
      <c r="F9400" s="16" t="n">
        <f aca="false">$B$5/100*E9400*2_Girdiler!$B$14*2_Girdiler!$B$15*2_Girdiler!$B$16</f>
        <v>3.29855307261742</v>
      </c>
      <c r="G9400" s="16" t="n">
        <f aca="false">MIN(MATCH(F9400,2_Girdiler!$B$20:$I$20,1),7)</f>
        <v>1</v>
      </c>
      <c r="H9400" s="16" t="n">
        <f aca="false">IF(F9400&gt;=40,2_Girdiler!$I$21+(F9400-40)*(2_Girdiler!$I$21-2_Girdiler!$H$21)/(2_Girdiler!$I$20-2_Girdiler!$H$20),INDEX(2_Girdiler!$B$21:$I$21,G9400)+(F9400-INDEX(2_Girdiler!$B$20:$I$20,G9400))*(INDEX(2_Girdiler!$B$21:$I$21,G9400+1)-INDEX(2_Girdiler!$B$21:$I$21,G9400))/(INDEX(2_Girdiler!$B$20:$I$20,G9400+1)-INDEX(2_Girdiler!$B$20:$I$20,G9400)))</f>
        <v>7.25681675975833</v>
      </c>
      <c r="I9400" s="16" t="n">
        <f aca="false">H9400/2_Girdiler!$B$17</f>
        <v>2.90737850951856</v>
      </c>
      <c r="J9400" s="16" t="n">
        <f aca="false">D9400+I9400</f>
        <v>19.4670001849591</v>
      </c>
    </row>
    <row r="9401" customFormat="false" ht="15" hidden="false" customHeight="false" outlineLevel="0" collapsed="false">
      <c r="A9401" s="0" t="n">
        <v>9389</v>
      </c>
      <c r="B9401" s="7" t="n">
        <v>0.421674</v>
      </c>
      <c r="C9401" s="7" t="n">
        <v>0.36539</v>
      </c>
      <c r="D9401" s="16" t="n">
        <f aca="false">LOGINV(B9401,$B$7,$C$7)</f>
        <v>12.1296226238923</v>
      </c>
      <c r="E9401" s="16" t="n">
        <f aca="false">LOGINV(C9401,$B$8,$C$8)</f>
        <v>87.4546343961388</v>
      </c>
      <c r="F9401" s="16" t="n">
        <f aca="false">$B$5/100*E9401*2_Girdiler!$B$14*2_Girdiler!$B$15*2_Girdiler!$B$16</f>
        <v>2.20035860140685</v>
      </c>
      <c r="G9401" s="16" t="n">
        <f aca="false">MIN(MATCH(F9401,2_Girdiler!$B$20:$I$20,1),7)</f>
        <v>1</v>
      </c>
      <c r="H9401" s="16" t="n">
        <f aca="false">IF(F9401&gt;=40,2_Girdiler!$I$21+(F9401-40)*(2_Girdiler!$I$21-2_Girdiler!$H$21)/(2_Girdiler!$I$20-2_Girdiler!$H$20),INDEX(2_Girdiler!$B$21:$I$21,G9401)+(F9401-INDEX(2_Girdiler!$B$20:$I$20,G9401))*(INDEX(2_Girdiler!$B$21:$I$21,G9401+1)-INDEX(2_Girdiler!$B$21:$I$21,G9401))/(INDEX(2_Girdiler!$B$20:$I$20,G9401+1)-INDEX(2_Girdiler!$B$20:$I$20,G9401)))</f>
        <v>4.84078892309508</v>
      </c>
      <c r="I9401" s="16" t="n">
        <f aca="false">H9401/2_Girdiler!$B$17</f>
        <v>1.93941863906053</v>
      </c>
      <c r="J9401" s="16" t="n">
        <f aca="false">D9401+I9401</f>
        <v>14.0690412629529</v>
      </c>
    </row>
    <row r="9402" customFormat="false" ht="15" hidden="false" customHeight="false" outlineLevel="0" collapsed="false">
      <c r="A9402" s="0" t="n">
        <v>9390</v>
      </c>
      <c r="B9402" s="7" t="n">
        <v>0.304252</v>
      </c>
      <c r="C9402" s="7" t="n">
        <v>0.654154</v>
      </c>
      <c r="D9402" s="16" t="n">
        <f aca="false">LOGINV(B9402,$B$7,$C$7)</f>
        <v>10.1786675140671</v>
      </c>
      <c r="E9402" s="16" t="n">
        <f aca="false">LOGINV(C9402,$B$8,$C$8)</f>
        <v>141.06327072775</v>
      </c>
      <c r="F9402" s="16" t="n">
        <f aca="false">$B$5/100*E9402*2_Girdiler!$B$14*2_Girdiler!$B$15*2_Girdiler!$B$16</f>
        <v>3.54915189151019</v>
      </c>
      <c r="G9402" s="16" t="n">
        <f aca="false">MIN(MATCH(F9402,2_Girdiler!$B$20:$I$20,1),7)</f>
        <v>1</v>
      </c>
      <c r="H9402" s="16" t="n">
        <f aca="false">IF(F9402&gt;=40,2_Girdiler!$I$21+(F9402-40)*(2_Girdiler!$I$21-2_Girdiler!$H$21)/(2_Girdiler!$I$20-2_Girdiler!$H$20),INDEX(2_Girdiler!$B$21:$I$21,G9402)+(F9402-INDEX(2_Girdiler!$B$20:$I$20,G9402))*(INDEX(2_Girdiler!$B$21:$I$21,G9402+1)-INDEX(2_Girdiler!$B$21:$I$21,G9402))/(INDEX(2_Girdiler!$B$20:$I$20,G9402+1)-INDEX(2_Girdiler!$B$20:$I$20,G9402)))</f>
        <v>7.80813416132242</v>
      </c>
      <c r="I9402" s="16" t="n">
        <f aca="false">H9402/2_Girdiler!$B$17</f>
        <v>3.12825887873495</v>
      </c>
      <c r="J9402" s="16" t="n">
        <f aca="false">D9402+I9402</f>
        <v>13.3069263928021</v>
      </c>
    </row>
    <row r="9403" customFormat="false" ht="15" hidden="false" customHeight="false" outlineLevel="0" collapsed="false">
      <c r="A9403" s="0" t="n">
        <v>9391</v>
      </c>
      <c r="B9403" s="7" t="n">
        <v>0.29799</v>
      </c>
      <c r="C9403" s="7" t="n">
        <v>0.796327</v>
      </c>
      <c r="D9403" s="16" t="n">
        <f aca="false">LOGINV(B9403,$B$7,$C$7)</f>
        <v>10.0771645681406</v>
      </c>
      <c r="E9403" s="16" t="n">
        <f aca="false">LOGINV(C9403,$B$8,$C$8)</f>
        <v>186.433204828057</v>
      </c>
      <c r="F9403" s="16" t="n">
        <f aca="false">$B$5/100*E9403*2_Girdiler!$B$14*2_Girdiler!$B$15*2_Girdiler!$B$16</f>
        <v>4.69065943347392</v>
      </c>
      <c r="G9403" s="16" t="n">
        <f aca="false">MIN(MATCH(F9403,2_Girdiler!$B$20:$I$20,1),7)</f>
        <v>1</v>
      </c>
      <c r="H9403" s="16" t="n">
        <f aca="false">IF(F9403&gt;=40,2_Girdiler!$I$21+(F9403-40)*(2_Girdiler!$I$21-2_Girdiler!$H$21)/(2_Girdiler!$I$20-2_Girdiler!$H$20),INDEX(2_Girdiler!$B$21:$I$21,G9403)+(F9403-INDEX(2_Girdiler!$B$20:$I$20,G9403))*(INDEX(2_Girdiler!$B$21:$I$21,G9403+1)-INDEX(2_Girdiler!$B$21:$I$21,G9403))/(INDEX(2_Girdiler!$B$20:$I$20,G9403+1)-INDEX(2_Girdiler!$B$20:$I$20,G9403)))</f>
        <v>10.3194507536426</v>
      </c>
      <c r="I9403" s="16" t="n">
        <f aca="false">H9403/2_Girdiler!$B$17</f>
        <v>4.13439533399143</v>
      </c>
      <c r="J9403" s="16" t="n">
        <f aca="false">D9403+I9403</f>
        <v>14.2115599021321</v>
      </c>
    </row>
    <row r="9404" customFormat="false" ht="15" hidden="false" customHeight="false" outlineLevel="0" collapsed="false">
      <c r="A9404" s="0" t="n">
        <v>9392</v>
      </c>
      <c r="B9404" s="7" t="n">
        <v>0.970091</v>
      </c>
      <c r="C9404" s="7" t="n">
        <v>0.096794</v>
      </c>
      <c r="D9404" s="16" t="n">
        <f aca="false">LOGINV(B9404,$B$7,$C$7)</f>
        <v>38.6636842889964</v>
      </c>
      <c r="E9404" s="16" t="n">
        <f aca="false">LOGINV(C9404,$B$8,$C$8)</f>
        <v>47.1839919166725</v>
      </c>
      <c r="F9404" s="16" t="n">
        <f aca="false">$B$5/100*E9404*2_Girdiler!$B$14*2_Girdiler!$B$15*2_Girdiler!$B$16</f>
        <v>1.18714923662348</v>
      </c>
      <c r="G9404" s="16" t="n">
        <f aca="false">MIN(MATCH(F9404,2_Girdiler!$B$20:$I$20,1),7)</f>
        <v>1</v>
      </c>
      <c r="H9404" s="16" t="n">
        <f aca="false">IF(F9404&gt;=40,2_Girdiler!$I$21+(F9404-40)*(2_Girdiler!$I$21-2_Girdiler!$H$21)/(2_Girdiler!$I$20-2_Girdiler!$H$20),INDEX(2_Girdiler!$B$21:$I$21,G9404)+(F9404-INDEX(2_Girdiler!$B$20:$I$20,G9404))*(INDEX(2_Girdiler!$B$21:$I$21,G9404+1)-INDEX(2_Girdiler!$B$21:$I$21,G9404))/(INDEX(2_Girdiler!$B$20:$I$20,G9404+1)-INDEX(2_Girdiler!$B$20:$I$20,G9404)))</f>
        <v>2.61172832057165</v>
      </c>
      <c r="I9404" s="16" t="n">
        <f aca="false">H9404/2_Girdiler!$B$17</f>
        <v>1.04636551304954</v>
      </c>
      <c r="J9404" s="16" t="n">
        <f aca="false">D9404+I9404</f>
        <v>39.7100498020459</v>
      </c>
    </row>
    <row r="9405" customFormat="false" ht="15" hidden="false" customHeight="false" outlineLevel="0" collapsed="false">
      <c r="A9405" s="0" t="n">
        <v>9393</v>
      </c>
      <c r="B9405" s="7" t="n">
        <v>0.013042</v>
      </c>
      <c r="C9405" s="7" t="n">
        <v>0.795626</v>
      </c>
      <c r="D9405" s="16" t="n">
        <f aca="false">LOGINV(B9405,$B$7,$C$7)</f>
        <v>3.91810426497859</v>
      </c>
      <c r="E9405" s="16" t="n">
        <f aca="false">LOGINV(C9405,$B$8,$C$8)</f>
        <v>186.135685816056</v>
      </c>
      <c r="F9405" s="16" t="n">
        <f aca="false">$B$5/100*E9405*2_Girdiler!$B$14*2_Girdiler!$B$15*2_Girdiler!$B$16</f>
        <v>4.68317385513198</v>
      </c>
      <c r="G9405" s="16" t="n">
        <f aca="false">MIN(MATCH(F9405,2_Girdiler!$B$20:$I$20,1),7)</f>
        <v>1</v>
      </c>
      <c r="H9405" s="16" t="n">
        <f aca="false">IF(F9405&gt;=40,2_Girdiler!$I$21+(F9405-40)*(2_Girdiler!$I$21-2_Girdiler!$H$21)/(2_Girdiler!$I$20-2_Girdiler!$H$20),INDEX(2_Girdiler!$B$21:$I$21,G9405)+(F9405-INDEX(2_Girdiler!$B$20:$I$20,G9405))*(INDEX(2_Girdiler!$B$21:$I$21,G9405+1)-INDEX(2_Girdiler!$B$21:$I$21,G9405))/(INDEX(2_Girdiler!$B$20:$I$20,G9405+1)-INDEX(2_Girdiler!$B$20:$I$20,G9405)))</f>
        <v>10.3029824812904</v>
      </c>
      <c r="I9405" s="16" t="n">
        <f aca="false">H9405/2_Girdiler!$B$17</f>
        <v>4.12779746846569</v>
      </c>
      <c r="J9405" s="16" t="n">
        <f aca="false">D9405+I9405</f>
        <v>8.04590173344428</v>
      </c>
    </row>
    <row r="9406" customFormat="false" ht="15" hidden="false" customHeight="false" outlineLevel="0" collapsed="false">
      <c r="A9406" s="0" t="n">
        <v>9394</v>
      </c>
      <c r="B9406" s="7" t="n">
        <v>0.847648</v>
      </c>
      <c r="C9406" s="7" t="n">
        <v>0.526278</v>
      </c>
      <c r="D9406" s="16" t="n">
        <f aca="false">LOGINV(B9406,$B$7,$C$7)</f>
        <v>23.996650768723</v>
      </c>
      <c r="E9406" s="16" t="n">
        <f aca="false">LOGINV(C9406,$B$8,$C$8)</f>
        <v>113.952128088252</v>
      </c>
      <c r="F9406" s="16" t="n">
        <f aca="false">$B$5/100*E9406*2_Girdiler!$B$14*2_Girdiler!$B$15*2_Girdiler!$B$16</f>
        <v>2.86703554270041</v>
      </c>
      <c r="G9406" s="16" t="n">
        <f aca="false">MIN(MATCH(F9406,2_Girdiler!$B$20:$I$20,1),7)</f>
        <v>1</v>
      </c>
      <c r="H9406" s="16" t="n">
        <f aca="false">IF(F9406&gt;=40,2_Girdiler!$I$21+(F9406-40)*(2_Girdiler!$I$21-2_Girdiler!$H$21)/(2_Girdiler!$I$20-2_Girdiler!$H$20),INDEX(2_Girdiler!$B$21:$I$21,G9406)+(F9406-INDEX(2_Girdiler!$B$20:$I$20,G9406))*(INDEX(2_Girdiler!$B$21:$I$21,G9406+1)-INDEX(2_Girdiler!$B$21:$I$21,G9406))/(INDEX(2_Girdiler!$B$20:$I$20,G9406+1)-INDEX(2_Girdiler!$B$20:$I$20,G9406)))</f>
        <v>6.3074781939409</v>
      </c>
      <c r="I9406" s="16" t="n">
        <f aca="false">H9406/2_Girdiler!$B$17</f>
        <v>2.52703453282889</v>
      </c>
      <c r="J9406" s="16" t="n">
        <f aca="false">D9406+I9406</f>
        <v>26.5236853015519</v>
      </c>
    </row>
    <row r="9407" customFormat="false" ht="15" hidden="false" customHeight="false" outlineLevel="0" collapsed="false">
      <c r="A9407" s="0" t="n">
        <v>9395</v>
      </c>
      <c r="B9407" s="7" t="n">
        <v>0.11001</v>
      </c>
      <c r="C9407" s="7" t="n">
        <v>0.543364</v>
      </c>
      <c r="D9407" s="16" t="n">
        <f aca="false">LOGINV(B9407,$B$7,$C$7)</f>
        <v>6.83572726954567</v>
      </c>
      <c r="E9407" s="16" t="n">
        <f aca="false">LOGINV(C9407,$B$8,$C$8)</f>
        <v>117.159003218375</v>
      </c>
      <c r="F9407" s="16" t="n">
        <f aca="false">$B$5/100*E9407*2_Girdiler!$B$14*2_Girdiler!$B$15*2_Girdiler!$B$16</f>
        <v>2.94772052097432</v>
      </c>
      <c r="G9407" s="16" t="n">
        <f aca="false">MIN(MATCH(F9407,2_Girdiler!$B$20:$I$20,1),7)</f>
        <v>1</v>
      </c>
      <c r="H9407" s="16" t="n">
        <f aca="false">IF(F9407&gt;=40,2_Girdiler!$I$21+(F9407-40)*(2_Girdiler!$I$21-2_Girdiler!$H$21)/(2_Girdiler!$I$20-2_Girdiler!$H$20),INDEX(2_Girdiler!$B$21:$I$21,G9407)+(F9407-INDEX(2_Girdiler!$B$20:$I$20,G9407))*(INDEX(2_Girdiler!$B$21:$I$21,G9407+1)-INDEX(2_Girdiler!$B$21:$I$21,G9407))/(INDEX(2_Girdiler!$B$20:$I$20,G9407+1)-INDEX(2_Girdiler!$B$20:$I$20,G9407)))</f>
        <v>6.48498514614351</v>
      </c>
      <c r="I9407" s="16" t="n">
        <f aca="false">H9407/2_Girdiler!$B$17</f>
        <v>2.59815110021775</v>
      </c>
      <c r="J9407" s="16" t="n">
        <f aca="false">D9407+I9407</f>
        <v>9.43387836976342</v>
      </c>
    </row>
    <row r="9408" customFormat="false" ht="15" hidden="false" customHeight="false" outlineLevel="0" collapsed="false">
      <c r="A9408" s="0" t="n">
        <v>9396</v>
      </c>
      <c r="B9408" s="7" t="n">
        <v>0.316482</v>
      </c>
      <c r="C9408" s="7" t="n">
        <v>0.291576</v>
      </c>
      <c r="D9408" s="16" t="n">
        <f aca="false">LOGINV(B9408,$B$7,$C$7)</f>
        <v>10.3771733192004</v>
      </c>
      <c r="E9408" s="16" t="n">
        <f aca="false">LOGINV(C9408,$B$8,$C$8)</f>
        <v>76.629906988486</v>
      </c>
      <c r="F9408" s="16" t="n">
        <f aca="false">$B$5/100*E9408*2_Girdiler!$B$14*2_Girdiler!$B$15*2_Girdiler!$B$16</f>
        <v>1.92800845983031</v>
      </c>
      <c r="G9408" s="16" t="n">
        <f aca="false">MIN(MATCH(F9408,2_Girdiler!$B$20:$I$20,1),7)</f>
        <v>1</v>
      </c>
      <c r="H9408" s="16" t="n">
        <f aca="false">IF(F9408&gt;=40,2_Girdiler!$I$21+(F9408-40)*(2_Girdiler!$I$21-2_Girdiler!$H$21)/(2_Girdiler!$I$20-2_Girdiler!$H$20),INDEX(2_Girdiler!$B$21:$I$21,G9408)+(F9408-INDEX(2_Girdiler!$B$20:$I$20,G9408))*(INDEX(2_Girdiler!$B$21:$I$21,G9408+1)-INDEX(2_Girdiler!$B$21:$I$21,G9408))/(INDEX(2_Girdiler!$B$20:$I$20,G9408+1)-INDEX(2_Girdiler!$B$20:$I$20,G9408)))</f>
        <v>4.24161861162667</v>
      </c>
      <c r="I9408" s="16" t="n">
        <f aca="false">H9408/2_Girdiler!$B$17</f>
        <v>1.69936643094017</v>
      </c>
      <c r="J9408" s="16" t="n">
        <f aca="false">D9408+I9408</f>
        <v>12.0765397501406</v>
      </c>
    </row>
    <row r="9409" customFormat="false" ht="15" hidden="false" customHeight="false" outlineLevel="0" collapsed="false">
      <c r="A9409" s="0" t="n">
        <v>9397</v>
      </c>
      <c r="B9409" s="7" t="n">
        <v>0.229166</v>
      </c>
      <c r="C9409" s="7" t="n">
        <v>0.037388</v>
      </c>
      <c r="D9409" s="16" t="n">
        <f aca="false">LOGINV(B9409,$B$7,$C$7)</f>
        <v>8.95699018475728</v>
      </c>
      <c r="E9409" s="16" t="n">
        <f aca="false">LOGINV(C9409,$B$8,$C$8)</f>
        <v>34.5723440488252</v>
      </c>
      <c r="F9409" s="16" t="n">
        <f aca="false">$B$5/100*E9409*2_Girdiler!$B$14*2_Girdiler!$B$15*2_Girdiler!$B$16</f>
        <v>0.869840176268443</v>
      </c>
      <c r="G9409" s="16" t="n">
        <f aca="false">MIN(MATCH(F9409,2_Girdiler!$B$20:$I$20,1),7)</f>
        <v>1</v>
      </c>
      <c r="H9409" s="16" t="n">
        <f aca="false">IF(F9409&gt;=40,2_Girdiler!$I$21+(F9409-40)*(2_Girdiler!$I$21-2_Girdiler!$H$21)/(2_Girdiler!$I$20-2_Girdiler!$H$20),INDEX(2_Girdiler!$B$21:$I$21,G9409)+(F9409-INDEX(2_Girdiler!$B$20:$I$20,G9409))*(INDEX(2_Girdiler!$B$21:$I$21,G9409+1)-INDEX(2_Girdiler!$B$21:$I$21,G9409))/(INDEX(2_Girdiler!$B$20:$I$20,G9409+1)-INDEX(2_Girdiler!$B$20:$I$20,G9409)))</f>
        <v>1.91364838779057</v>
      </c>
      <c r="I9409" s="16" t="n">
        <f aca="false">H9409/2_Girdiler!$B$17</f>
        <v>0.766686052800711</v>
      </c>
      <c r="J9409" s="16" t="n">
        <f aca="false">D9409+I9409</f>
        <v>9.72367623755799</v>
      </c>
    </row>
    <row r="9410" customFormat="false" ht="15" hidden="false" customHeight="false" outlineLevel="0" collapsed="false">
      <c r="A9410" s="0" t="n">
        <v>9398</v>
      </c>
      <c r="B9410" s="7" t="n">
        <v>0.200244</v>
      </c>
      <c r="C9410" s="7" t="n">
        <v>0.354662</v>
      </c>
      <c r="D9410" s="16" t="n">
        <f aca="false">LOGINV(B9410,$B$7,$C$7)</f>
        <v>8.47538387086833</v>
      </c>
      <c r="E9410" s="16" t="n">
        <f aca="false">LOGINV(C9410,$B$8,$C$8)</f>
        <v>85.8507088194049</v>
      </c>
      <c r="F9410" s="16" t="n">
        <f aca="false">$B$5/100*E9410*2_Girdiler!$B$14*2_Girdiler!$B$15*2_Girdiler!$B$16</f>
        <v>2.16000383389623</v>
      </c>
      <c r="G9410" s="16" t="n">
        <f aca="false">MIN(MATCH(F9410,2_Girdiler!$B$20:$I$20,1),7)</f>
        <v>1</v>
      </c>
      <c r="H9410" s="16" t="n">
        <f aca="false">IF(F9410&gt;=40,2_Girdiler!$I$21+(F9410-40)*(2_Girdiler!$I$21-2_Girdiler!$H$21)/(2_Girdiler!$I$20-2_Girdiler!$H$20),INDEX(2_Girdiler!$B$21:$I$21,G9410)+(F9410-INDEX(2_Girdiler!$B$20:$I$20,G9410))*(INDEX(2_Girdiler!$B$21:$I$21,G9410+1)-INDEX(2_Girdiler!$B$21:$I$21,G9410))/(INDEX(2_Girdiler!$B$20:$I$20,G9410+1)-INDEX(2_Girdiler!$B$20:$I$20,G9410)))</f>
        <v>4.7520084345717</v>
      </c>
      <c r="I9410" s="16" t="n">
        <f aca="false">H9410/2_Girdiler!$B$17</f>
        <v>1.90384953308161</v>
      </c>
      <c r="J9410" s="16" t="n">
        <f aca="false">D9410+I9410</f>
        <v>10.3792334039499</v>
      </c>
    </row>
    <row r="9411" customFormat="false" ht="15" hidden="false" customHeight="false" outlineLevel="0" collapsed="false">
      <c r="A9411" s="0" t="n">
        <v>9399</v>
      </c>
      <c r="B9411" s="7" t="n">
        <v>0.041356</v>
      </c>
      <c r="C9411" s="7" t="n">
        <v>0.186238</v>
      </c>
      <c r="D9411" s="16" t="n">
        <f aca="false">LOGINV(B9411,$B$7,$C$7)</f>
        <v>5.14806202915708</v>
      </c>
      <c r="E9411" s="16" t="n">
        <f aca="false">LOGINV(C9411,$B$8,$C$8)</f>
        <v>61.4081849120027</v>
      </c>
      <c r="F9411" s="16" t="n">
        <f aca="false">$B$5/100*E9411*2_Girdiler!$B$14*2_Girdiler!$B$15*2_Girdiler!$B$16</f>
        <v>1.54502993238599</v>
      </c>
      <c r="G9411" s="16" t="n">
        <f aca="false">MIN(MATCH(F9411,2_Girdiler!$B$20:$I$20,1),7)</f>
        <v>1</v>
      </c>
      <c r="H9411" s="16" t="n">
        <f aca="false">IF(F9411&gt;=40,2_Girdiler!$I$21+(F9411-40)*(2_Girdiler!$I$21-2_Girdiler!$H$21)/(2_Girdiler!$I$20-2_Girdiler!$H$20),INDEX(2_Girdiler!$B$21:$I$21,G9411)+(F9411-INDEX(2_Girdiler!$B$20:$I$20,G9411))*(INDEX(2_Girdiler!$B$21:$I$21,G9411+1)-INDEX(2_Girdiler!$B$21:$I$21,G9411))/(INDEX(2_Girdiler!$B$20:$I$20,G9411+1)-INDEX(2_Girdiler!$B$20:$I$20,G9411)))</f>
        <v>3.39906585124917</v>
      </c>
      <c r="I9411" s="16" t="n">
        <f aca="false">H9411/2_Girdiler!$B$17</f>
        <v>1.36180522886585</v>
      </c>
      <c r="J9411" s="16" t="n">
        <f aca="false">D9411+I9411</f>
        <v>6.50986725802293</v>
      </c>
    </row>
    <row r="9412" customFormat="false" ht="15" hidden="false" customHeight="false" outlineLevel="0" collapsed="false">
      <c r="A9412" s="0" t="n">
        <v>9400</v>
      </c>
      <c r="B9412" s="7" t="n">
        <v>0.201494</v>
      </c>
      <c r="C9412" s="7" t="n">
        <v>0.139033</v>
      </c>
      <c r="D9412" s="16" t="n">
        <f aca="false">LOGINV(B9412,$B$7,$C$7)</f>
        <v>8.49644814033164</v>
      </c>
      <c r="E9412" s="16" t="n">
        <f aca="false">LOGINV(C9412,$B$8,$C$8)</f>
        <v>54.2211979678986</v>
      </c>
      <c r="F9412" s="16" t="n">
        <f aca="false">$B$5/100*E9412*2_Girdiler!$B$14*2_Girdiler!$B$15*2_Girdiler!$B$16</f>
        <v>1.36420534087233</v>
      </c>
      <c r="G9412" s="16" t="n">
        <f aca="false">MIN(MATCH(F9412,2_Girdiler!$B$20:$I$20,1),7)</f>
        <v>1</v>
      </c>
      <c r="H9412" s="16" t="n">
        <f aca="false">IF(F9412&gt;=40,2_Girdiler!$I$21+(F9412-40)*(2_Girdiler!$I$21-2_Girdiler!$H$21)/(2_Girdiler!$I$20-2_Girdiler!$H$20),INDEX(2_Girdiler!$B$21:$I$21,G9412)+(F9412-INDEX(2_Girdiler!$B$20:$I$20,G9412))*(INDEX(2_Girdiler!$B$21:$I$21,G9412+1)-INDEX(2_Girdiler!$B$21:$I$21,G9412))/(INDEX(2_Girdiler!$B$20:$I$20,G9412+1)-INDEX(2_Girdiler!$B$20:$I$20,G9412)))</f>
        <v>3.00125174991912</v>
      </c>
      <c r="I9412" s="16" t="n">
        <f aca="false">H9412/2_Girdiler!$B$17</f>
        <v>1.20242457929452</v>
      </c>
      <c r="J9412" s="16" t="n">
        <f aca="false">D9412+I9412</f>
        <v>9.69887271962617</v>
      </c>
    </row>
    <row r="9413" customFormat="false" ht="15" hidden="false" customHeight="false" outlineLevel="0" collapsed="false">
      <c r="A9413" s="0" t="n">
        <v>9401</v>
      </c>
      <c r="B9413" s="7" t="n">
        <v>0.391942</v>
      </c>
      <c r="C9413" s="7" t="n">
        <v>0.724684</v>
      </c>
      <c r="D9413" s="16" t="n">
        <f aca="false">LOGINV(B9413,$B$7,$C$7)</f>
        <v>11.6223141040003</v>
      </c>
      <c r="E9413" s="16" t="n">
        <f aca="false">LOGINV(C9413,$B$8,$C$8)</f>
        <v>160.528596173902</v>
      </c>
      <c r="F9413" s="16" t="n">
        <f aca="false">$B$5/100*E9413*2_Girdiler!$B$14*2_Girdiler!$B$15*2_Girdiler!$B$16</f>
        <v>4.03889947973538</v>
      </c>
      <c r="G9413" s="16" t="n">
        <f aca="false">MIN(MATCH(F9413,2_Girdiler!$B$20:$I$20,1),7)</f>
        <v>1</v>
      </c>
      <c r="H9413" s="16" t="n">
        <f aca="false">IF(F9413&gt;=40,2_Girdiler!$I$21+(F9413-40)*(2_Girdiler!$I$21-2_Girdiler!$H$21)/(2_Girdiler!$I$20-2_Girdiler!$H$20),INDEX(2_Girdiler!$B$21:$I$21,G9413)+(F9413-INDEX(2_Girdiler!$B$20:$I$20,G9413))*(INDEX(2_Girdiler!$B$21:$I$21,G9413+1)-INDEX(2_Girdiler!$B$21:$I$21,G9413))/(INDEX(2_Girdiler!$B$20:$I$20,G9413+1)-INDEX(2_Girdiler!$B$20:$I$20,G9413)))</f>
        <v>8.88557885541784</v>
      </c>
      <c r="I9413" s="16" t="n">
        <f aca="false">H9413/2_Girdiler!$B$17</f>
        <v>3.55992742604881</v>
      </c>
      <c r="J9413" s="16" t="n">
        <f aca="false">D9413+I9413</f>
        <v>15.1822415300491</v>
      </c>
    </row>
    <row r="9414" customFormat="false" ht="15" hidden="false" customHeight="false" outlineLevel="0" collapsed="false">
      <c r="A9414" s="0" t="n">
        <v>9402</v>
      </c>
      <c r="B9414" s="7" t="n">
        <v>0.85413</v>
      </c>
      <c r="C9414" s="7" t="n">
        <v>0.487583</v>
      </c>
      <c r="D9414" s="16" t="n">
        <f aca="false">LOGINV(B9414,$B$7,$C$7)</f>
        <v>24.3729430674864</v>
      </c>
      <c r="E9414" s="16" t="n">
        <f aca="false">LOGINV(C9414,$B$8,$C$8)</f>
        <v>107.032741183733</v>
      </c>
      <c r="F9414" s="16" t="n">
        <f aca="false">$B$5/100*E9414*2_Girdiler!$B$14*2_Girdiler!$B$15*2_Girdiler!$B$16</f>
        <v>2.69294376818273</v>
      </c>
      <c r="G9414" s="16" t="n">
        <f aca="false">MIN(MATCH(F9414,2_Girdiler!$B$20:$I$20,1),7)</f>
        <v>1</v>
      </c>
      <c r="H9414" s="16" t="n">
        <f aca="false">IF(F9414&gt;=40,2_Girdiler!$I$21+(F9414-40)*(2_Girdiler!$I$21-2_Girdiler!$H$21)/(2_Girdiler!$I$20-2_Girdiler!$H$20),INDEX(2_Girdiler!$B$21:$I$21,G9414)+(F9414-INDEX(2_Girdiler!$B$20:$I$20,G9414))*(INDEX(2_Girdiler!$B$21:$I$21,G9414+1)-INDEX(2_Girdiler!$B$21:$I$21,G9414))/(INDEX(2_Girdiler!$B$20:$I$20,G9414+1)-INDEX(2_Girdiler!$B$20:$I$20,G9414)))</f>
        <v>5.92447629000201</v>
      </c>
      <c r="I9414" s="16" t="n">
        <f aca="false">H9414/2_Girdiler!$B$17</f>
        <v>2.37358825721234</v>
      </c>
      <c r="J9414" s="16" t="n">
        <f aca="false">D9414+I9414</f>
        <v>26.7465313246988</v>
      </c>
    </row>
    <row r="9415" customFormat="false" ht="15" hidden="false" customHeight="false" outlineLevel="0" collapsed="false">
      <c r="A9415" s="0" t="n">
        <v>9403</v>
      </c>
      <c r="B9415" s="7" t="n">
        <v>0.768896</v>
      </c>
      <c r="C9415" s="7" t="n">
        <v>0.379894</v>
      </c>
      <c r="D9415" s="16" t="n">
        <f aca="false">LOGINV(B9415,$B$7,$C$7)</f>
        <v>20.4015189886916</v>
      </c>
      <c r="E9415" s="16" t="n">
        <f aca="false">LOGINV(C9415,$B$8,$C$8)</f>
        <v>89.645367952558</v>
      </c>
      <c r="F9415" s="16" t="n">
        <f aca="false">$B$5/100*E9415*2_Girdiler!$B$14*2_Girdiler!$B$15*2_Girdiler!$B$16</f>
        <v>2.25547745768636</v>
      </c>
      <c r="G9415" s="16" t="n">
        <f aca="false">MIN(MATCH(F9415,2_Girdiler!$B$20:$I$20,1),7)</f>
        <v>1</v>
      </c>
      <c r="H9415" s="16" t="n">
        <f aca="false">IF(F9415&gt;=40,2_Girdiler!$I$21+(F9415-40)*(2_Girdiler!$I$21-2_Girdiler!$H$21)/(2_Girdiler!$I$20-2_Girdiler!$H$20),INDEX(2_Girdiler!$B$21:$I$21,G9415)+(F9415-INDEX(2_Girdiler!$B$20:$I$20,G9415))*(INDEX(2_Girdiler!$B$21:$I$21,G9415+1)-INDEX(2_Girdiler!$B$21:$I$21,G9415))/(INDEX(2_Girdiler!$B$20:$I$20,G9415+1)-INDEX(2_Girdiler!$B$20:$I$20,G9415)))</f>
        <v>4.96205040690999</v>
      </c>
      <c r="I9415" s="16" t="n">
        <f aca="false">H9415/2_Girdiler!$B$17</f>
        <v>1.98800096430689</v>
      </c>
      <c r="J9415" s="16" t="n">
        <f aca="false">D9415+I9415</f>
        <v>22.3895199529985</v>
      </c>
    </row>
    <row r="9416" customFormat="false" ht="15" hidden="false" customHeight="false" outlineLevel="0" collapsed="false">
      <c r="A9416" s="0" t="n">
        <v>9404</v>
      </c>
      <c r="B9416" s="7" t="n">
        <v>0.663114</v>
      </c>
      <c r="C9416" s="7" t="n">
        <v>0.249532</v>
      </c>
      <c r="D9416" s="16" t="n">
        <f aca="false">LOGINV(B9416,$B$7,$C$7)</f>
        <v>17.1235119318478</v>
      </c>
      <c r="E9416" s="16" t="n">
        <f aca="false">LOGINV(C9416,$B$8,$C$8)</f>
        <v>70.5904482084175</v>
      </c>
      <c r="F9416" s="16" t="n">
        <f aca="false">$B$5/100*E9416*2_Girdiler!$B$14*2_Girdiler!$B$15*2_Girdiler!$B$16</f>
        <v>1.77605567692378</v>
      </c>
      <c r="G9416" s="16" t="n">
        <f aca="false">MIN(MATCH(F9416,2_Girdiler!$B$20:$I$20,1),7)</f>
        <v>1</v>
      </c>
      <c r="H9416" s="16" t="n">
        <f aca="false">IF(F9416&gt;=40,2_Girdiler!$I$21+(F9416-40)*(2_Girdiler!$I$21-2_Girdiler!$H$21)/(2_Girdiler!$I$20-2_Girdiler!$H$20),INDEX(2_Girdiler!$B$21:$I$21,G9416)+(F9416-INDEX(2_Girdiler!$B$20:$I$20,G9416))*(INDEX(2_Girdiler!$B$21:$I$21,G9416+1)-INDEX(2_Girdiler!$B$21:$I$21,G9416))/(INDEX(2_Girdiler!$B$20:$I$20,G9416+1)-INDEX(2_Girdiler!$B$20:$I$20,G9416)))</f>
        <v>3.90732248923233</v>
      </c>
      <c r="I9416" s="16" t="n">
        <f aca="false">H9416/2_Girdiler!$B$17</f>
        <v>1.56543368959628</v>
      </c>
      <c r="J9416" s="16" t="n">
        <f aca="false">D9416+I9416</f>
        <v>18.6889456214441</v>
      </c>
    </row>
    <row r="9417" customFormat="false" ht="15" hidden="false" customHeight="false" outlineLevel="0" collapsed="false">
      <c r="A9417" s="0" t="n">
        <v>9405</v>
      </c>
      <c r="B9417" s="7" t="n">
        <v>0.488979</v>
      </c>
      <c r="C9417" s="7" t="n">
        <v>0.616312</v>
      </c>
      <c r="D9417" s="16" t="n">
        <f aca="false">LOGINV(B9417,$B$7,$C$7)</f>
        <v>13.3350986999078</v>
      </c>
      <c r="E9417" s="16" t="n">
        <f aca="false">LOGINV(C9417,$B$8,$C$8)</f>
        <v>132.181205050252</v>
      </c>
      <c r="F9417" s="16" t="n">
        <f aca="false">$B$5/100*E9417*2_Girdiler!$B$14*2_Girdiler!$B$15*2_Girdiler!$B$16</f>
        <v>3.32567911906434</v>
      </c>
      <c r="G9417" s="16" t="n">
        <f aca="false">MIN(MATCH(F9417,2_Girdiler!$B$20:$I$20,1),7)</f>
        <v>1</v>
      </c>
      <c r="H9417" s="16" t="n">
        <f aca="false">IF(F9417&gt;=40,2_Girdiler!$I$21+(F9417-40)*(2_Girdiler!$I$21-2_Girdiler!$H$21)/(2_Girdiler!$I$20-2_Girdiler!$H$20),INDEX(2_Girdiler!$B$21:$I$21,G9417)+(F9417-INDEX(2_Girdiler!$B$20:$I$20,G9417))*(INDEX(2_Girdiler!$B$21:$I$21,G9417+1)-INDEX(2_Girdiler!$B$21:$I$21,G9417))/(INDEX(2_Girdiler!$B$20:$I$20,G9417+1)-INDEX(2_Girdiler!$B$20:$I$20,G9417)))</f>
        <v>7.31649406194154</v>
      </c>
      <c r="I9417" s="16" t="n">
        <f aca="false">H9417/2_Girdiler!$B$17</f>
        <v>2.93128768507273</v>
      </c>
      <c r="J9417" s="16" t="n">
        <f aca="false">D9417+I9417</f>
        <v>16.2663863849805</v>
      </c>
    </row>
    <row r="9418" customFormat="false" ht="15" hidden="false" customHeight="false" outlineLevel="0" collapsed="false">
      <c r="A9418" s="0" t="n">
        <v>9406</v>
      </c>
      <c r="B9418" s="7" t="n">
        <v>0.221681</v>
      </c>
      <c r="C9418" s="7" t="n">
        <v>0.396015</v>
      </c>
      <c r="D9418" s="16" t="n">
        <f aca="false">LOGINV(B9418,$B$7,$C$7)</f>
        <v>8.83337452237177</v>
      </c>
      <c r="E9418" s="16" t="n">
        <f aca="false">LOGINV(C9418,$B$8,$C$8)</f>
        <v>92.1139662973938</v>
      </c>
      <c r="F9418" s="16" t="n">
        <f aca="false">$B$5/100*E9418*2_Girdiler!$B$14*2_Girdiler!$B$15*2_Girdiler!$B$16</f>
        <v>2.31758739204243</v>
      </c>
      <c r="G9418" s="16" t="n">
        <f aca="false">MIN(MATCH(F9418,2_Girdiler!$B$20:$I$20,1),7)</f>
        <v>1</v>
      </c>
      <c r="H9418" s="16" t="n">
        <f aca="false">IF(F9418&gt;=40,2_Girdiler!$I$21+(F9418-40)*(2_Girdiler!$I$21-2_Girdiler!$H$21)/(2_Girdiler!$I$20-2_Girdiler!$H$20),INDEX(2_Girdiler!$B$21:$I$21,G9418)+(F9418-INDEX(2_Girdiler!$B$20:$I$20,G9418))*(INDEX(2_Girdiler!$B$21:$I$21,G9418+1)-INDEX(2_Girdiler!$B$21:$I$21,G9418))/(INDEX(2_Girdiler!$B$20:$I$20,G9418+1)-INDEX(2_Girdiler!$B$20:$I$20,G9418)))</f>
        <v>5.09869226249334</v>
      </c>
      <c r="I9418" s="16" t="n">
        <f aca="false">H9418/2_Girdiler!$B$17</f>
        <v>2.04274529747329</v>
      </c>
      <c r="J9418" s="16" t="n">
        <f aca="false">D9418+I9418</f>
        <v>10.8761198198451</v>
      </c>
    </row>
    <row r="9419" customFormat="false" ht="15" hidden="false" customHeight="false" outlineLevel="0" collapsed="false">
      <c r="A9419" s="0" t="n">
        <v>9407</v>
      </c>
      <c r="B9419" s="7" t="n">
        <v>0.316356</v>
      </c>
      <c r="C9419" s="7" t="n">
        <v>0.207335</v>
      </c>
      <c r="D9419" s="16" t="n">
        <f aca="false">LOGINV(B9419,$B$7,$C$7)</f>
        <v>10.3751258207385</v>
      </c>
      <c r="E9419" s="16" t="n">
        <f aca="false">LOGINV(C9419,$B$8,$C$8)</f>
        <v>64.5017778273594</v>
      </c>
      <c r="F9419" s="16" t="n">
        <f aca="false">$B$5/100*E9419*2_Girdiler!$B$14*2_Girdiler!$B$15*2_Girdiler!$B$16</f>
        <v>1.62286473013636</v>
      </c>
      <c r="G9419" s="16" t="n">
        <f aca="false">MIN(MATCH(F9419,2_Girdiler!$B$20:$I$20,1),7)</f>
        <v>1</v>
      </c>
      <c r="H9419" s="16" t="n">
        <f aca="false">IF(F9419&gt;=40,2_Girdiler!$I$21+(F9419-40)*(2_Girdiler!$I$21-2_Girdiler!$H$21)/(2_Girdiler!$I$20-2_Girdiler!$H$20),INDEX(2_Girdiler!$B$21:$I$21,G9419)+(F9419-INDEX(2_Girdiler!$B$20:$I$20,G9419))*(INDEX(2_Girdiler!$B$21:$I$21,G9419+1)-INDEX(2_Girdiler!$B$21:$I$21,G9419))/(INDEX(2_Girdiler!$B$20:$I$20,G9419+1)-INDEX(2_Girdiler!$B$20:$I$20,G9419)))</f>
        <v>3.5703024063</v>
      </c>
      <c r="I9419" s="16" t="n">
        <f aca="false">H9419/2_Girdiler!$B$17</f>
        <v>1.43040961790865</v>
      </c>
      <c r="J9419" s="16" t="n">
        <f aca="false">D9419+I9419</f>
        <v>11.8055354386471</v>
      </c>
    </row>
    <row r="9420" customFormat="false" ht="15" hidden="false" customHeight="false" outlineLevel="0" collapsed="false">
      <c r="A9420" s="0" t="n">
        <v>9408</v>
      </c>
      <c r="B9420" s="7" t="n">
        <v>0.871573</v>
      </c>
      <c r="C9420" s="7" t="n">
        <v>0.295632</v>
      </c>
      <c r="D9420" s="16" t="n">
        <f aca="false">LOGINV(B9420,$B$7,$C$7)</f>
        <v>25.4779304502723</v>
      </c>
      <c r="E9420" s="16" t="n">
        <f aca="false">LOGINV(C9420,$B$8,$C$8)</f>
        <v>77.2148824896848</v>
      </c>
      <c r="F9420" s="16" t="n">
        <f aca="false">$B$5/100*E9420*2_Girdiler!$B$14*2_Girdiler!$B$15*2_Girdiler!$B$16</f>
        <v>1.94272644344047</v>
      </c>
      <c r="G9420" s="16" t="n">
        <f aca="false">MIN(MATCH(F9420,2_Girdiler!$B$20:$I$20,1),7)</f>
        <v>1</v>
      </c>
      <c r="H9420" s="16" t="n">
        <f aca="false">IF(F9420&gt;=40,2_Girdiler!$I$21+(F9420-40)*(2_Girdiler!$I$21-2_Girdiler!$H$21)/(2_Girdiler!$I$20-2_Girdiler!$H$20),INDEX(2_Girdiler!$B$21:$I$21,G9420)+(F9420-INDEX(2_Girdiler!$B$20:$I$20,G9420))*(INDEX(2_Girdiler!$B$21:$I$21,G9420+1)-INDEX(2_Girdiler!$B$21:$I$21,G9420))/(INDEX(2_Girdiler!$B$20:$I$20,G9420+1)-INDEX(2_Girdiler!$B$20:$I$20,G9420)))</f>
        <v>4.27399817556903</v>
      </c>
      <c r="I9420" s="16" t="n">
        <f aca="false">H9420/2_Girdiler!$B$17</f>
        <v>1.71233901264785</v>
      </c>
      <c r="J9420" s="16" t="n">
        <f aca="false">D9420+I9420</f>
        <v>27.1902694629201</v>
      </c>
    </row>
    <row r="9421" customFormat="false" ht="15" hidden="false" customHeight="false" outlineLevel="0" collapsed="false">
      <c r="A9421" s="0" t="n">
        <v>9409</v>
      </c>
      <c r="B9421" s="7" t="n">
        <v>0.073016</v>
      </c>
      <c r="C9421" s="7" t="n">
        <v>0.645224</v>
      </c>
      <c r="D9421" s="16" t="n">
        <f aca="false">LOGINV(B9421,$B$7,$C$7)</f>
        <v>6.02256138231229</v>
      </c>
      <c r="E9421" s="16" t="n">
        <f aca="false">LOGINV(C9421,$B$8,$C$8)</f>
        <v>138.885605357099</v>
      </c>
      <c r="F9421" s="16" t="n">
        <f aca="false">$B$5/100*E9421*2_Girdiler!$B$14*2_Girdiler!$B$15*2_Girdiler!$B$16</f>
        <v>3.49436183078461</v>
      </c>
      <c r="G9421" s="16" t="n">
        <f aca="false">MIN(MATCH(F9421,2_Girdiler!$B$20:$I$20,1),7)</f>
        <v>1</v>
      </c>
      <c r="H9421" s="16" t="n">
        <f aca="false">IF(F9421&gt;=40,2_Girdiler!$I$21+(F9421-40)*(2_Girdiler!$I$21-2_Girdiler!$H$21)/(2_Girdiler!$I$20-2_Girdiler!$H$20),INDEX(2_Girdiler!$B$21:$I$21,G9421)+(F9421-INDEX(2_Girdiler!$B$20:$I$20,G9421))*(INDEX(2_Girdiler!$B$21:$I$21,G9421+1)-INDEX(2_Girdiler!$B$21:$I$21,G9421))/(INDEX(2_Girdiler!$B$20:$I$20,G9421+1)-INDEX(2_Girdiler!$B$20:$I$20,G9421)))</f>
        <v>7.68759602772615</v>
      </c>
      <c r="I9421" s="16" t="n">
        <f aca="false">H9421/2_Girdiler!$B$17</f>
        <v>3.07996635726208</v>
      </c>
      <c r="J9421" s="16" t="n">
        <f aca="false">D9421+I9421</f>
        <v>9.10252773957437</v>
      </c>
    </row>
    <row r="9422" customFormat="false" ht="15" hidden="false" customHeight="false" outlineLevel="0" collapsed="false">
      <c r="A9422" s="0" t="n">
        <v>9410</v>
      </c>
      <c r="B9422" s="7" t="n">
        <v>0.224366</v>
      </c>
      <c r="C9422" s="7" t="n">
        <v>0.245013</v>
      </c>
      <c r="D9422" s="16" t="n">
        <f aca="false">LOGINV(B9422,$B$7,$C$7)</f>
        <v>8.87778781445575</v>
      </c>
      <c r="E9422" s="16" t="n">
        <f aca="false">LOGINV(C9422,$B$8,$C$8)</f>
        <v>69.9416584633478</v>
      </c>
      <c r="F9422" s="16" t="n">
        <f aca="false">$B$5/100*E9422*2_Girdiler!$B$14*2_Girdiler!$B$15*2_Girdiler!$B$16</f>
        <v>1.75973212693783</v>
      </c>
      <c r="G9422" s="16" t="n">
        <f aca="false">MIN(MATCH(F9422,2_Girdiler!$B$20:$I$20,1),7)</f>
        <v>1</v>
      </c>
      <c r="H9422" s="16" t="n">
        <f aca="false">IF(F9422&gt;=40,2_Girdiler!$I$21+(F9422-40)*(2_Girdiler!$I$21-2_Girdiler!$H$21)/(2_Girdiler!$I$20-2_Girdiler!$H$20),INDEX(2_Girdiler!$B$21:$I$21,G9422)+(F9422-INDEX(2_Girdiler!$B$20:$I$20,G9422))*(INDEX(2_Girdiler!$B$21:$I$21,G9422+1)-INDEX(2_Girdiler!$B$21:$I$21,G9422))/(INDEX(2_Girdiler!$B$20:$I$20,G9422+1)-INDEX(2_Girdiler!$B$20:$I$20,G9422)))</f>
        <v>3.87141067926323</v>
      </c>
      <c r="I9422" s="16" t="n">
        <f aca="false">H9422/2_Girdiler!$B$17</f>
        <v>1.55104594521764</v>
      </c>
      <c r="J9422" s="16" t="n">
        <f aca="false">D9422+I9422</f>
        <v>10.4288337596734</v>
      </c>
    </row>
    <row r="9423" customFormat="false" ht="15" hidden="false" customHeight="false" outlineLevel="0" collapsed="false">
      <c r="A9423" s="0" t="n">
        <v>9411</v>
      </c>
      <c r="B9423" s="7" t="n">
        <v>0.890508</v>
      </c>
      <c r="C9423" s="7" t="n">
        <v>0.468671</v>
      </c>
      <c r="D9423" s="16" t="n">
        <f aca="false">LOGINV(B9423,$B$7,$C$7)</f>
        <v>26.8690524425185</v>
      </c>
      <c r="E9423" s="16" t="n">
        <f aca="false">LOGINV(C9423,$B$8,$C$8)</f>
        <v>103.802043256728</v>
      </c>
      <c r="F9423" s="16" t="n">
        <f aca="false">$B$5/100*E9423*2_Girdiler!$B$14*2_Girdiler!$B$15*2_Girdiler!$B$16</f>
        <v>2.61165940833928</v>
      </c>
      <c r="G9423" s="16" t="n">
        <f aca="false">MIN(MATCH(F9423,2_Girdiler!$B$20:$I$20,1),7)</f>
        <v>1</v>
      </c>
      <c r="H9423" s="16" t="n">
        <f aca="false">IF(F9423&gt;=40,2_Girdiler!$I$21+(F9423-40)*(2_Girdiler!$I$21-2_Girdiler!$H$21)/(2_Girdiler!$I$20-2_Girdiler!$H$20),INDEX(2_Girdiler!$B$21:$I$21,G9423)+(F9423-INDEX(2_Girdiler!$B$20:$I$20,G9423))*(INDEX(2_Girdiler!$B$21:$I$21,G9423+1)-INDEX(2_Girdiler!$B$21:$I$21,G9423))/(INDEX(2_Girdiler!$B$20:$I$20,G9423+1)-INDEX(2_Girdiler!$B$20:$I$20,G9423)))</f>
        <v>5.74565069834641</v>
      </c>
      <c r="I9423" s="16" t="n">
        <f aca="false">H9423/2_Girdiler!$B$17</f>
        <v>2.30194338876058</v>
      </c>
      <c r="J9423" s="16" t="n">
        <f aca="false">D9423+I9423</f>
        <v>29.1709958312791</v>
      </c>
    </row>
    <row r="9424" customFormat="false" ht="15" hidden="false" customHeight="false" outlineLevel="0" collapsed="false">
      <c r="A9424" s="0" t="n">
        <v>9412</v>
      </c>
      <c r="B9424" s="7" t="n">
        <v>0.123535</v>
      </c>
      <c r="C9424" s="7" t="n">
        <v>0.533724</v>
      </c>
      <c r="D9424" s="16" t="n">
        <f aca="false">LOGINV(B9424,$B$7,$C$7)</f>
        <v>7.10367346737661</v>
      </c>
      <c r="E9424" s="16" t="n">
        <f aca="false">LOGINV(C9424,$B$8,$C$8)</f>
        <v>115.33727121626</v>
      </c>
      <c r="F9424" s="16" t="n">
        <f aca="false">$B$5/100*E9424*2_Girdiler!$B$14*2_Girdiler!$B$15*2_Girdiler!$B$16</f>
        <v>2.90188574380111</v>
      </c>
      <c r="G9424" s="16" t="n">
        <f aca="false">MIN(MATCH(F9424,2_Girdiler!$B$20:$I$20,1),7)</f>
        <v>1</v>
      </c>
      <c r="H9424" s="16" t="n">
        <f aca="false">IF(F9424&gt;=40,2_Girdiler!$I$21+(F9424-40)*(2_Girdiler!$I$21-2_Girdiler!$H$21)/(2_Girdiler!$I$20-2_Girdiler!$H$20),INDEX(2_Girdiler!$B$21:$I$21,G9424)+(F9424-INDEX(2_Girdiler!$B$20:$I$20,G9424))*(INDEX(2_Girdiler!$B$21:$I$21,G9424+1)-INDEX(2_Girdiler!$B$21:$I$21,G9424))/(INDEX(2_Girdiler!$B$20:$I$20,G9424+1)-INDEX(2_Girdiler!$B$20:$I$20,G9424)))</f>
        <v>6.38414863636244</v>
      </c>
      <c r="I9424" s="16" t="n">
        <f aca="false">H9424/2_Girdiler!$B$17</f>
        <v>2.557751857517</v>
      </c>
      <c r="J9424" s="16" t="n">
        <f aca="false">D9424+I9424</f>
        <v>9.66142532489361</v>
      </c>
    </row>
    <row r="9425" customFormat="false" ht="15" hidden="false" customHeight="false" outlineLevel="0" collapsed="false">
      <c r="A9425" s="0" t="n">
        <v>9413</v>
      </c>
      <c r="B9425" s="7" t="n">
        <v>0.975986</v>
      </c>
      <c r="C9425" s="7" t="n">
        <v>0.929753</v>
      </c>
      <c r="D9425" s="16" t="n">
        <f aca="false">LOGINV(B9425,$B$7,$C$7)</f>
        <v>40.7659437698658</v>
      </c>
      <c r="E9425" s="16" t="n">
        <f aca="false">LOGINV(C9425,$B$8,$C$8)</f>
        <v>282.779180350789</v>
      </c>
      <c r="F9425" s="16" t="n">
        <f aca="false">$B$5/100*E9425*2_Girdiler!$B$14*2_Girdiler!$B$15*2_Girdiler!$B$16</f>
        <v>7.11472417762584</v>
      </c>
      <c r="G9425" s="16" t="n">
        <f aca="false">MIN(MATCH(F9425,2_Girdiler!$B$20:$I$20,1),7)</f>
        <v>2</v>
      </c>
      <c r="H9425" s="16" t="n">
        <f aca="false">IF(F9425&gt;=40,2_Girdiler!$I$21+(F9425-40)*(2_Girdiler!$I$21-2_Girdiler!$H$21)/(2_Girdiler!$I$20-2_Girdiler!$H$20),INDEX(2_Girdiler!$B$21:$I$21,G9425)+(F9425-INDEX(2_Girdiler!$B$20:$I$20,G9425))*(INDEX(2_Girdiler!$B$21:$I$21,G9425+1)-INDEX(2_Girdiler!$B$21:$I$21,G9425))/(INDEX(2_Girdiler!$B$20:$I$20,G9425+1)-INDEX(2_Girdiler!$B$20:$I$20,G9425)))</f>
        <v>14.3835586842014</v>
      </c>
      <c r="I9425" s="16" t="n">
        <f aca="false">H9425/2_Girdiler!$B$17</f>
        <v>5.76264370360631</v>
      </c>
      <c r="J9425" s="16" t="n">
        <f aca="false">D9425+I9425</f>
        <v>46.5285874734721</v>
      </c>
    </row>
    <row r="9426" customFormat="false" ht="15" hidden="false" customHeight="false" outlineLevel="0" collapsed="false">
      <c r="A9426" s="0" t="n">
        <v>9414</v>
      </c>
      <c r="B9426" s="7" t="n">
        <v>0.301188</v>
      </c>
      <c r="C9426" s="7" t="n">
        <v>0.591006</v>
      </c>
      <c r="D9426" s="16" t="n">
        <f aca="false">LOGINV(B9426,$B$7,$C$7)</f>
        <v>10.1289937962673</v>
      </c>
      <c r="E9426" s="16" t="n">
        <f aca="false">LOGINV(C9426,$B$8,$C$8)</f>
        <v>126.69470359558</v>
      </c>
      <c r="F9426" s="16" t="n">
        <f aca="false">$B$5/100*E9426*2_Girdiler!$B$14*2_Girdiler!$B$15*2_Girdiler!$B$16</f>
        <v>3.18763874246479</v>
      </c>
      <c r="G9426" s="16" t="n">
        <f aca="false">MIN(MATCH(F9426,2_Girdiler!$B$20:$I$20,1),7)</f>
        <v>1</v>
      </c>
      <c r="H9426" s="16" t="n">
        <f aca="false">IF(F9426&gt;=40,2_Girdiler!$I$21+(F9426-40)*(2_Girdiler!$I$21-2_Girdiler!$H$21)/(2_Girdiler!$I$20-2_Girdiler!$H$20),INDEX(2_Girdiler!$B$21:$I$21,G9426)+(F9426-INDEX(2_Girdiler!$B$20:$I$20,G9426))*(INDEX(2_Girdiler!$B$21:$I$21,G9426+1)-INDEX(2_Girdiler!$B$21:$I$21,G9426))/(INDEX(2_Girdiler!$B$20:$I$20,G9426+1)-INDEX(2_Girdiler!$B$20:$I$20,G9426)))</f>
        <v>7.01280523342255</v>
      </c>
      <c r="I9426" s="16" t="n">
        <f aca="false">H9426/2_Girdiler!$B$17</f>
        <v>2.80961748133916</v>
      </c>
      <c r="J9426" s="16" t="n">
        <f aca="false">D9426+I9426</f>
        <v>12.9386112776065</v>
      </c>
    </row>
    <row r="9427" customFormat="false" ht="15" hidden="false" customHeight="false" outlineLevel="0" collapsed="false">
      <c r="A9427" s="0" t="n">
        <v>9415</v>
      </c>
      <c r="B9427" s="7" t="n">
        <v>0.371248</v>
      </c>
      <c r="C9427" s="7" t="n">
        <v>0.81081</v>
      </c>
      <c r="D9427" s="16" t="n">
        <f aca="false">LOGINV(B9427,$B$7,$C$7)</f>
        <v>11.2758846515877</v>
      </c>
      <c r="E9427" s="16" t="n">
        <f aca="false">LOGINV(C9427,$B$8,$C$8)</f>
        <v>192.836063778004</v>
      </c>
      <c r="F9427" s="16" t="n">
        <f aca="false">$B$5/100*E9427*2_Girdiler!$B$14*2_Girdiler!$B$15*2_Girdiler!$B$16</f>
        <v>4.85175536465458</v>
      </c>
      <c r="G9427" s="16" t="n">
        <f aca="false">MIN(MATCH(F9427,2_Girdiler!$B$20:$I$20,1),7)</f>
        <v>1</v>
      </c>
      <c r="H9427" s="16" t="n">
        <f aca="false">IF(F9427&gt;=40,2_Girdiler!$I$21+(F9427-40)*(2_Girdiler!$I$21-2_Girdiler!$H$21)/(2_Girdiler!$I$20-2_Girdiler!$H$20),INDEX(2_Girdiler!$B$21:$I$21,G9427)+(F9427-INDEX(2_Girdiler!$B$20:$I$20,G9427))*(INDEX(2_Girdiler!$B$21:$I$21,G9427+1)-INDEX(2_Girdiler!$B$21:$I$21,G9427))/(INDEX(2_Girdiler!$B$20:$I$20,G9427+1)-INDEX(2_Girdiler!$B$20:$I$20,G9427)))</f>
        <v>10.6738618022401</v>
      </c>
      <c r="I9427" s="16" t="n">
        <f aca="false">H9427/2_Girdiler!$B$17</f>
        <v>4.27638694000003</v>
      </c>
      <c r="J9427" s="16" t="n">
        <f aca="false">D9427+I9427</f>
        <v>15.5522715915877</v>
      </c>
    </row>
    <row r="9428" customFormat="false" ht="15" hidden="false" customHeight="false" outlineLevel="0" collapsed="false">
      <c r="A9428" s="0" t="n">
        <v>9416</v>
      </c>
      <c r="B9428" s="7" t="n">
        <v>0.678924</v>
      </c>
      <c r="C9428" s="7" t="n">
        <v>0.271818</v>
      </c>
      <c r="D9428" s="16" t="n">
        <f aca="false">LOGINV(B9428,$B$7,$C$7)</f>
        <v>17.545883263154</v>
      </c>
      <c r="E9428" s="16" t="n">
        <f aca="false">LOGINV(C9428,$B$8,$C$8)</f>
        <v>73.7883999470885</v>
      </c>
      <c r="F9428" s="16" t="n">
        <f aca="false">$B$5/100*E9428*2_Girdiler!$B$14*2_Girdiler!$B$15*2_Girdiler!$B$16</f>
        <v>1.85651614266875</v>
      </c>
      <c r="G9428" s="16" t="n">
        <f aca="false">MIN(MATCH(F9428,2_Girdiler!$B$20:$I$20,1),7)</f>
        <v>1</v>
      </c>
      <c r="H9428" s="16" t="n">
        <f aca="false">IF(F9428&gt;=40,2_Girdiler!$I$21+(F9428-40)*(2_Girdiler!$I$21-2_Girdiler!$H$21)/(2_Girdiler!$I$20-2_Girdiler!$H$20),INDEX(2_Girdiler!$B$21:$I$21,G9428)+(F9428-INDEX(2_Girdiler!$B$20:$I$20,G9428))*(INDEX(2_Girdiler!$B$21:$I$21,G9428+1)-INDEX(2_Girdiler!$B$21:$I$21,G9428))/(INDEX(2_Girdiler!$B$20:$I$20,G9428+1)-INDEX(2_Girdiler!$B$20:$I$20,G9428)))</f>
        <v>4.08433551387124</v>
      </c>
      <c r="I9428" s="16" t="n">
        <f aca="false">H9428/2_Girdiler!$B$17</f>
        <v>1.63635236933944</v>
      </c>
      <c r="J9428" s="16" t="n">
        <f aca="false">D9428+I9428</f>
        <v>19.1822356324934</v>
      </c>
    </row>
    <row r="9429" customFormat="false" ht="15" hidden="false" customHeight="false" outlineLevel="0" collapsed="false">
      <c r="A9429" s="0" t="n">
        <v>9417</v>
      </c>
      <c r="B9429" s="7" t="n">
        <v>0.192564</v>
      </c>
      <c r="C9429" s="7" t="n">
        <v>0.970368</v>
      </c>
      <c r="D9429" s="16" t="n">
        <f aca="false">LOGINV(B9429,$B$7,$C$7)</f>
        <v>8.3453589020256</v>
      </c>
      <c r="E9429" s="16" t="n">
        <f aca="false">LOGINV(C9429,$B$8,$C$8)</f>
        <v>368.997682009306</v>
      </c>
      <c r="F9429" s="16" t="n">
        <f aca="false">$B$5/100*E9429*2_Girdiler!$B$14*2_Girdiler!$B$15*2_Girdiler!$B$16</f>
        <v>9.28398167935414</v>
      </c>
      <c r="G9429" s="16" t="n">
        <f aca="false">MIN(MATCH(F9429,2_Girdiler!$B$20:$I$20,1),7)</f>
        <v>2</v>
      </c>
      <c r="H9429" s="16" t="n">
        <f aca="false">IF(F9429&gt;=40,2_Girdiler!$I$21+(F9429-40)*(2_Girdiler!$I$21-2_Girdiler!$H$21)/(2_Girdiler!$I$20-2_Girdiler!$H$20),INDEX(2_Girdiler!$B$21:$I$21,G9429)+(F9429-INDEX(2_Girdiler!$B$20:$I$20,G9429))*(INDEX(2_Girdiler!$B$21:$I$21,G9429+1)-INDEX(2_Girdiler!$B$21:$I$21,G9429))/(INDEX(2_Girdiler!$B$20:$I$20,G9429+1)-INDEX(2_Girdiler!$B$20:$I$20,G9429)))</f>
        <v>17.8543706869666</v>
      </c>
      <c r="I9429" s="16" t="n">
        <f aca="false">H9429/2_Girdiler!$B$17</f>
        <v>7.15319338420137</v>
      </c>
      <c r="J9429" s="16" t="n">
        <f aca="false">D9429+I9429</f>
        <v>15.498552286227</v>
      </c>
    </row>
    <row r="9430" customFormat="false" ht="15" hidden="false" customHeight="false" outlineLevel="0" collapsed="false">
      <c r="A9430" s="0" t="n">
        <v>9418</v>
      </c>
      <c r="B9430" s="7" t="n">
        <v>0.376525</v>
      </c>
      <c r="C9430" s="7" t="n">
        <v>0.643538</v>
      </c>
      <c r="D9430" s="16" t="n">
        <f aca="false">LOGINV(B9430,$B$7,$C$7)</f>
        <v>11.3637750754721</v>
      </c>
      <c r="E9430" s="16" t="n">
        <f aca="false">LOGINV(C9430,$B$8,$C$8)</f>
        <v>138.480446032118</v>
      </c>
      <c r="F9430" s="16" t="n">
        <f aca="false">$B$5/100*E9430*2_Girdiler!$B$14*2_Girdiler!$B$15*2_Girdiler!$B$16</f>
        <v>3.48416802216809</v>
      </c>
      <c r="G9430" s="16" t="n">
        <f aca="false">MIN(MATCH(F9430,2_Girdiler!$B$20:$I$20,1),7)</f>
        <v>1</v>
      </c>
      <c r="H9430" s="16" t="n">
        <f aca="false">IF(F9430&gt;=40,2_Girdiler!$I$21+(F9430-40)*(2_Girdiler!$I$21-2_Girdiler!$H$21)/(2_Girdiler!$I$20-2_Girdiler!$H$20),INDEX(2_Girdiler!$B$21:$I$21,G9430)+(F9430-INDEX(2_Girdiler!$B$20:$I$20,G9430))*(INDEX(2_Girdiler!$B$21:$I$21,G9430+1)-INDEX(2_Girdiler!$B$21:$I$21,G9430))/(INDEX(2_Girdiler!$B$20:$I$20,G9430+1)-INDEX(2_Girdiler!$B$20:$I$20,G9430)))</f>
        <v>7.66516964876979</v>
      </c>
      <c r="I9430" s="16" t="n">
        <f aca="false">H9430/2_Girdiler!$B$17</f>
        <v>3.07098142979559</v>
      </c>
      <c r="J9430" s="16" t="n">
        <f aca="false">D9430+I9430</f>
        <v>14.4347565052677</v>
      </c>
    </row>
    <row r="9431" customFormat="false" ht="15" hidden="false" customHeight="false" outlineLevel="0" collapsed="false">
      <c r="A9431" s="0" t="n">
        <v>9419</v>
      </c>
      <c r="B9431" s="7" t="n">
        <v>0.908126</v>
      </c>
      <c r="C9431" s="7" t="n">
        <v>0.304253</v>
      </c>
      <c r="D9431" s="16" t="n">
        <f aca="false">LOGINV(B9431,$B$7,$C$7)</f>
        <v>28.4103505376598</v>
      </c>
      <c r="E9431" s="16" t="n">
        <f aca="false">LOGINV(C9431,$B$8,$C$8)</f>
        <v>78.4608160735365</v>
      </c>
      <c r="F9431" s="16" t="n">
        <f aca="false">$B$5/100*E9431*2_Girdiler!$B$14*2_Girdiler!$B$15*2_Girdiler!$B$16</f>
        <v>1.97407413241018</v>
      </c>
      <c r="G9431" s="16" t="n">
        <f aca="false">MIN(MATCH(F9431,2_Girdiler!$B$20:$I$20,1),7)</f>
        <v>1</v>
      </c>
      <c r="H9431" s="16" t="n">
        <f aca="false">IF(F9431&gt;=40,2_Girdiler!$I$21+(F9431-40)*(2_Girdiler!$I$21-2_Girdiler!$H$21)/(2_Girdiler!$I$20-2_Girdiler!$H$20),INDEX(2_Girdiler!$B$21:$I$21,G9431)+(F9431-INDEX(2_Girdiler!$B$20:$I$20,G9431))*(INDEX(2_Girdiler!$B$21:$I$21,G9431+1)-INDEX(2_Girdiler!$B$21:$I$21,G9431))/(INDEX(2_Girdiler!$B$20:$I$20,G9431+1)-INDEX(2_Girdiler!$B$20:$I$20,G9431)))</f>
        <v>4.34296309130239</v>
      </c>
      <c r="I9431" s="16" t="n">
        <f aca="false">H9431/2_Girdiler!$B$17</f>
        <v>1.73996918722051</v>
      </c>
      <c r="J9431" s="16" t="n">
        <f aca="false">D9431+I9431</f>
        <v>30.1503197248803</v>
      </c>
    </row>
    <row r="9432" customFormat="false" ht="15" hidden="false" customHeight="false" outlineLevel="0" collapsed="false">
      <c r="A9432" s="0" t="n">
        <v>9420</v>
      </c>
      <c r="B9432" s="7" t="n">
        <v>0.642587</v>
      </c>
      <c r="C9432" s="7" t="n">
        <v>0.376938</v>
      </c>
      <c r="D9432" s="16" t="n">
        <f aca="false">LOGINV(B9432,$B$7,$C$7)</f>
        <v>16.6010198915153</v>
      </c>
      <c r="E9432" s="16" t="n">
        <f aca="false">LOGINV(C9432,$B$8,$C$8)</f>
        <v>89.1966736978089</v>
      </c>
      <c r="F9432" s="16" t="n">
        <f aca="false">$B$5/100*E9432*2_Girdiler!$B$14*2_Girdiler!$B$15*2_Girdiler!$B$16</f>
        <v>2.24418831023687</v>
      </c>
      <c r="G9432" s="16" t="n">
        <f aca="false">MIN(MATCH(F9432,2_Girdiler!$B$20:$I$20,1),7)</f>
        <v>1</v>
      </c>
      <c r="H9432" s="16" t="n">
        <f aca="false">IF(F9432&gt;=40,2_Girdiler!$I$21+(F9432-40)*(2_Girdiler!$I$21-2_Girdiler!$H$21)/(2_Girdiler!$I$20-2_Girdiler!$H$20),INDEX(2_Girdiler!$B$21:$I$21,G9432)+(F9432-INDEX(2_Girdiler!$B$20:$I$20,G9432))*(INDEX(2_Girdiler!$B$21:$I$21,G9432+1)-INDEX(2_Girdiler!$B$21:$I$21,G9432))/(INDEX(2_Girdiler!$B$20:$I$20,G9432+1)-INDEX(2_Girdiler!$B$20:$I$20,G9432)))</f>
        <v>4.93721428252112</v>
      </c>
      <c r="I9432" s="16" t="n">
        <f aca="false">H9432/2_Girdiler!$B$17</f>
        <v>1.97805059395878</v>
      </c>
      <c r="J9432" s="16" t="n">
        <f aca="false">D9432+I9432</f>
        <v>18.5790704854741</v>
      </c>
    </row>
    <row r="9433" customFormat="false" ht="15" hidden="false" customHeight="false" outlineLevel="0" collapsed="false">
      <c r="A9433" s="0" t="n">
        <v>9421</v>
      </c>
      <c r="B9433" s="7" t="n">
        <v>0.666814</v>
      </c>
      <c r="C9433" s="7" t="n">
        <v>0.432938</v>
      </c>
      <c r="D9433" s="16" t="n">
        <f aca="false">LOGINV(B9433,$B$7,$C$7)</f>
        <v>17.2207194661601</v>
      </c>
      <c r="E9433" s="16" t="n">
        <f aca="false">LOGINV(C9433,$B$8,$C$8)</f>
        <v>97.9252774630356</v>
      </c>
      <c r="F9433" s="16" t="n">
        <f aca="false">$B$5/100*E9433*2_Girdiler!$B$14*2_Girdiler!$B$15*2_Girdiler!$B$16</f>
        <v>2.46379998096998</v>
      </c>
      <c r="G9433" s="16" t="n">
        <f aca="false">MIN(MATCH(F9433,2_Girdiler!$B$20:$I$20,1),7)</f>
        <v>1</v>
      </c>
      <c r="H9433" s="16" t="n">
        <f aca="false">IF(F9433&gt;=40,2_Girdiler!$I$21+(F9433-40)*(2_Girdiler!$I$21-2_Girdiler!$H$21)/(2_Girdiler!$I$20-2_Girdiler!$H$20),INDEX(2_Girdiler!$B$21:$I$21,G9433)+(F9433-INDEX(2_Girdiler!$B$20:$I$20,G9433))*(INDEX(2_Girdiler!$B$21:$I$21,G9433+1)-INDEX(2_Girdiler!$B$21:$I$21,G9433))/(INDEX(2_Girdiler!$B$20:$I$20,G9433+1)-INDEX(2_Girdiler!$B$20:$I$20,G9433)))</f>
        <v>5.42035995813395</v>
      </c>
      <c r="I9433" s="16" t="n">
        <f aca="false">H9433/2_Girdiler!$B$17</f>
        <v>2.17161857297033</v>
      </c>
      <c r="J9433" s="16" t="n">
        <f aca="false">D9433+I9433</f>
        <v>19.3923380391304</v>
      </c>
    </row>
    <row r="9434" customFormat="false" ht="15" hidden="false" customHeight="false" outlineLevel="0" collapsed="false">
      <c r="A9434" s="0" t="n">
        <v>9422</v>
      </c>
      <c r="B9434" s="7" t="n">
        <v>0.336966</v>
      </c>
      <c r="C9434" s="7" t="n">
        <v>0.927647</v>
      </c>
      <c r="D9434" s="16" t="n">
        <f aca="false">LOGINV(B9434,$B$7,$C$7)</f>
        <v>10.7109827538641</v>
      </c>
      <c r="E9434" s="16" t="n">
        <f aca="false">LOGINV(C9434,$B$8,$C$8)</f>
        <v>279.970223434282</v>
      </c>
      <c r="F9434" s="16" t="n">
        <f aca="false">$B$5/100*E9434*2_Girdiler!$B$14*2_Girdiler!$B$15*2_Girdiler!$B$16</f>
        <v>7.04405082160652</v>
      </c>
      <c r="G9434" s="16" t="n">
        <f aca="false">MIN(MATCH(F9434,2_Girdiler!$B$20:$I$20,1),7)</f>
        <v>2</v>
      </c>
      <c r="H9434" s="16" t="n">
        <f aca="false">IF(F9434&gt;=40,2_Girdiler!$I$21+(F9434-40)*(2_Girdiler!$I$21-2_Girdiler!$H$21)/(2_Girdiler!$I$20-2_Girdiler!$H$20),INDEX(2_Girdiler!$B$21:$I$21,G9434)+(F9434-INDEX(2_Girdiler!$B$20:$I$20,G9434))*(INDEX(2_Girdiler!$B$21:$I$21,G9434+1)-INDEX(2_Girdiler!$B$21:$I$21,G9434))/(INDEX(2_Girdiler!$B$20:$I$20,G9434+1)-INDEX(2_Girdiler!$B$20:$I$20,G9434)))</f>
        <v>14.2704813145704</v>
      </c>
      <c r="I9434" s="16" t="n">
        <f aca="false">H9434/2_Girdiler!$B$17</f>
        <v>5.71734027026059</v>
      </c>
      <c r="J9434" s="16" t="n">
        <f aca="false">D9434+I9434</f>
        <v>16.4283230241246</v>
      </c>
    </row>
    <row r="9435" customFormat="false" ht="15" hidden="false" customHeight="false" outlineLevel="0" collapsed="false">
      <c r="A9435" s="0" t="n">
        <v>9423</v>
      </c>
      <c r="B9435" s="7" t="n">
        <v>0.473846</v>
      </c>
      <c r="C9435" s="7" t="n">
        <v>0.703323</v>
      </c>
      <c r="D9435" s="16" t="n">
        <f aca="false">LOGINV(B9435,$B$7,$C$7)</f>
        <v>13.055787958695</v>
      </c>
      <c r="E9435" s="16" t="n">
        <f aca="false">LOGINV(C9435,$B$8,$C$8)</f>
        <v>154.148195078836</v>
      </c>
      <c r="F9435" s="16" t="n">
        <f aca="false">$B$5/100*E9435*2_Girdiler!$B$14*2_Girdiler!$B$15*2_Girdiler!$B$16</f>
        <v>3.87836858818352</v>
      </c>
      <c r="G9435" s="16" t="n">
        <f aca="false">MIN(MATCH(F9435,2_Girdiler!$B$20:$I$20,1),7)</f>
        <v>1</v>
      </c>
      <c r="H9435" s="16" t="n">
        <f aca="false">IF(F9435&gt;=40,2_Girdiler!$I$21+(F9435-40)*(2_Girdiler!$I$21-2_Girdiler!$H$21)/(2_Girdiler!$I$20-2_Girdiler!$H$20),INDEX(2_Girdiler!$B$21:$I$21,G9435)+(F9435-INDEX(2_Girdiler!$B$20:$I$20,G9435))*(INDEX(2_Girdiler!$B$21:$I$21,G9435+1)-INDEX(2_Girdiler!$B$21:$I$21,G9435))/(INDEX(2_Girdiler!$B$20:$I$20,G9435+1)-INDEX(2_Girdiler!$B$20:$I$20,G9435)))</f>
        <v>8.53241089400374</v>
      </c>
      <c r="I9435" s="16" t="n">
        <f aca="false">H9435/2_Girdiler!$B$17</f>
        <v>3.41843385176432</v>
      </c>
      <c r="J9435" s="16" t="n">
        <f aca="false">D9435+I9435</f>
        <v>16.4742218104593</v>
      </c>
    </row>
    <row r="9436" customFormat="false" ht="15" hidden="false" customHeight="false" outlineLevel="0" collapsed="false">
      <c r="A9436" s="0" t="n">
        <v>9424</v>
      </c>
      <c r="B9436" s="7" t="n">
        <v>0.344401</v>
      </c>
      <c r="C9436" s="7" t="n">
        <v>0.366852</v>
      </c>
      <c r="D9436" s="16" t="n">
        <f aca="false">LOGINV(B9436,$B$7,$C$7)</f>
        <v>10.8327254030035</v>
      </c>
      <c r="E9436" s="16" t="n">
        <f aca="false">LOGINV(C9436,$B$8,$C$8)</f>
        <v>87.6742591896425</v>
      </c>
      <c r="F9436" s="16" t="n">
        <f aca="false">$B$5/100*E9436*2_Girdiler!$B$14*2_Girdiler!$B$15*2_Girdiler!$B$16</f>
        <v>2.2058843612114</v>
      </c>
      <c r="G9436" s="16" t="n">
        <f aca="false">MIN(MATCH(F9436,2_Girdiler!$B$20:$I$20,1),7)</f>
        <v>1</v>
      </c>
      <c r="H9436" s="16" t="n">
        <f aca="false">IF(F9436&gt;=40,2_Girdiler!$I$21+(F9436-40)*(2_Girdiler!$I$21-2_Girdiler!$H$21)/(2_Girdiler!$I$20-2_Girdiler!$H$20),INDEX(2_Girdiler!$B$21:$I$21,G9436)+(F9436-INDEX(2_Girdiler!$B$20:$I$20,G9436))*(INDEX(2_Girdiler!$B$21:$I$21,G9436+1)-INDEX(2_Girdiler!$B$21:$I$21,G9436))/(INDEX(2_Girdiler!$B$20:$I$20,G9436+1)-INDEX(2_Girdiler!$B$20:$I$20,G9436)))</f>
        <v>4.85294559466509</v>
      </c>
      <c r="I9436" s="16" t="n">
        <f aca="false">H9436/2_Girdiler!$B$17</f>
        <v>1.94428910042672</v>
      </c>
      <c r="J9436" s="16" t="n">
        <f aca="false">D9436+I9436</f>
        <v>12.7770145034302</v>
      </c>
    </row>
    <row r="9437" customFormat="false" ht="15" hidden="false" customHeight="false" outlineLevel="0" collapsed="false">
      <c r="A9437" s="0" t="n">
        <v>9425</v>
      </c>
      <c r="B9437" s="7" t="n">
        <v>0.963218</v>
      </c>
      <c r="C9437" s="7" t="n">
        <v>0.708696</v>
      </c>
      <c r="D9437" s="16" t="n">
        <f aca="false">LOGINV(B9437,$B$7,$C$7)</f>
        <v>36.7142339599698</v>
      </c>
      <c r="E9437" s="16" t="n">
        <f aca="false">LOGINV(C9437,$B$8,$C$8)</f>
        <v>155.708002759559</v>
      </c>
      <c r="F9437" s="16" t="n">
        <f aca="false">$B$5/100*E9437*2_Girdiler!$B$14*2_Girdiler!$B$15*2_Girdiler!$B$16</f>
        <v>3.91761334943052</v>
      </c>
      <c r="G9437" s="16" t="n">
        <f aca="false">MIN(MATCH(F9437,2_Girdiler!$B$20:$I$20,1),7)</f>
        <v>1</v>
      </c>
      <c r="H9437" s="16" t="n">
        <f aca="false">IF(F9437&gt;=40,2_Girdiler!$I$21+(F9437-40)*(2_Girdiler!$I$21-2_Girdiler!$H$21)/(2_Girdiler!$I$20-2_Girdiler!$H$20),INDEX(2_Girdiler!$B$21:$I$21,G9437)+(F9437-INDEX(2_Girdiler!$B$20:$I$20,G9437))*(INDEX(2_Girdiler!$B$21:$I$21,G9437+1)-INDEX(2_Girdiler!$B$21:$I$21,G9437))/(INDEX(2_Girdiler!$B$20:$I$20,G9437+1)-INDEX(2_Girdiler!$B$20:$I$20,G9437)))</f>
        <v>8.61874936874714</v>
      </c>
      <c r="I9437" s="16" t="n">
        <f aca="false">H9437/2_Girdiler!$B$17</f>
        <v>3.45302458683779</v>
      </c>
      <c r="J9437" s="16" t="n">
        <f aca="false">D9437+I9437</f>
        <v>40.1672585468076</v>
      </c>
    </row>
    <row r="9438" customFormat="false" ht="15" hidden="false" customHeight="false" outlineLevel="0" collapsed="false">
      <c r="A9438" s="0" t="n">
        <v>9426</v>
      </c>
      <c r="B9438" s="7" t="n">
        <v>0.75757</v>
      </c>
      <c r="C9438" s="7" t="n">
        <v>0.627656</v>
      </c>
      <c r="D9438" s="16" t="n">
        <f aca="false">LOGINV(B9438,$B$7,$C$7)</f>
        <v>19.988317219171</v>
      </c>
      <c r="E9438" s="16" t="n">
        <f aca="false">LOGINV(C9438,$B$8,$C$8)</f>
        <v>134.752149214581</v>
      </c>
      <c r="F9438" s="16" t="n">
        <f aca="false">$B$5/100*E9438*2_Girdiler!$B$14*2_Girdiler!$B$15*2_Girdiler!$B$16</f>
        <v>3.39036407423885</v>
      </c>
      <c r="G9438" s="16" t="n">
        <f aca="false">MIN(MATCH(F9438,2_Girdiler!$B$20:$I$20,1),7)</f>
        <v>1</v>
      </c>
      <c r="H9438" s="16" t="n">
        <f aca="false">IF(F9438&gt;=40,2_Girdiler!$I$21+(F9438-40)*(2_Girdiler!$I$21-2_Girdiler!$H$21)/(2_Girdiler!$I$20-2_Girdiler!$H$20),INDEX(2_Girdiler!$B$21:$I$21,G9438)+(F9438-INDEX(2_Girdiler!$B$20:$I$20,G9438))*(INDEX(2_Girdiler!$B$21:$I$21,G9438+1)-INDEX(2_Girdiler!$B$21:$I$21,G9438))/(INDEX(2_Girdiler!$B$20:$I$20,G9438+1)-INDEX(2_Girdiler!$B$20:$I$20,G9438)))</f>
        <v>7.45880096332546</v>
      </c>
      <c r="I9438" s="16" t="n">
        <f aca="false">H9438/2_Girdiler!$B$17</f>
        <v>2.98830166799898</v>
      </c>
      <c r="J9438" s="16" t="n">
        <f aca="false">D9438+I9438</f>
        <v>22.97661888717</v>
      </c>
    </row>
    <row r="9439" customFormat="false" ht="15" hidden="false" customHeight="false" outlineLevel="0" collapsed="false">
      <c r="A9439" s="0" t="n">
        <v>9427</v>
      </c>
      <c r="B9439" s="7" t="n">
        <v>0.749881</v>
      </c>
      <c r="C9439" s="7" t="n">
        <v>0.628453</v>
      </c>
      <c r="D9439" s="16" t="n">
        <f aca="false">LOGINV(B9439,$B$7,$C$7)</f>
        <v>19.7183934866576</v>
      </c>
      <c r="E9439" s="16" t="n">
        <f aca="false">LOGINV(C9439,$B$8,$C$8)</f>
        <v>134.93557194946</v>
      </c>
      <c r="F9439" s="16" t="n">
        <f aca="false">$B$5/100*E9439*2_Girdiler!$B$14*2_Girdiler!$B$15*2_Girdiler!$B$16</f>
        <v>3.39497899024842</v>
      </c>
      <c r="G9439" s="16" t="n">
        <f aca="false">MIN(MATCH(F9439,2_Girdiler!$B$20:$I$20,1),7)</f>
        <v>1</v>
      </c>
      <c r="H9439" s="16" t="n">
        <f aca="false">IF(F9439&gt;=40,2_Girdiler!$I$21+(F9439-40)*(2_Girdiler!$I$21-2_Girdiler!$H$21)/(2_Girdiler!$I$20-2_Girdiler!$H$20),INDEX(2_Girdiler!$B$21:$I$21,G9439)+(F9439-INDEX(2_Girdiler!$B$20:$I$20,G9439))*(INDEX(2_Girdiler!$B$21:$I$21,G9439+1)-INDEX(2_Girdiler!$B$21:$I$21,G9439))/(INDEX(2_Girdiler!$B$20:$I$20,G9439+1)-INDEX(2_Girdiler!$B$20:$I$20,G9439)))</f>
        <v>7.46895377854652</v>
      </c>
      <c r="I9439" s="16" t="n">
        <f aca="false">H9439/2_Girdiler!$B$17</f>
        <v>2.99236930230229</v>
      </c>
      <c r="J9439" s="16" t="n">
        <f aca="false">D9439+I9439</f>
        <v>22.7107627889599</v>
      </c>
    </row>
    <row r="9440" customFormat="false" ht="15" hidden="false" customHeight="false" outlineLevel="0" collapsed="false">
      <c r="A9440" s="0" t="n">
        <v>9428</v>
      </c>
      <c r="B9440" s="7" t="n">
        <v>0.789438</v>
      </c>
      <c r="C9440" s="7" t="n">
        <v>0.522456</v>
      </c>
      <c r="D9440" s="16" t="n">
        <f aca="false">LOGINV(B9440,$B$7,$C$7)</f>
        <v>21.2044933911864</v>
      </c>
      <c r="E9440" s="16" t="n">
        <f aca="false">LOGINV(C9440,$B$8,$C$8)</f>
        <v>113.248298698016</v>
      </c>
      <c r="F9440" s="16" t="n">
        <f aca="false">$B$5/100*E9440*2_Girdiler!$B$14*2_Girdiler!$B$15*2_Girdiler!$B$16</f>
        <v>2.84932719524208</v>
      </c>
      <c r="G9440" s="16" t="n">
        <f aca="false">MIN(MATCH(F9440,2_Girdiler!$B$20:$I$20,1),7)</f>
        <v>1</v>
      </c>
      <c r="H9440" s="16" t="n">
        <f aca="false">IF(F9440&gt;=40,2_Girdiler!$I$21+(F9440-40)*(2_Girdiler!$I$21-2_Girdiler!$H$21)/(2_Girdiler!$I$20-2_Girdiler!$H$20),INDEX(2_Girdiler!$B$21:$I$21,G9440)+(F9440-INDEX(2_Girdiler!$B$20:$I$20,G9440))*(INDEX(2_Girdiler!$B$21:$I$21,G9440+1)-INDEX(2_Girdiler!$B$21:$I$21,G9440))/(INDEX(2_Girdiler!$B$20:$I$20,G9440+1)-INDEX(2_Girdiler!$B$20:$I$20,G9440)))</f>
        <v>6.26851982953257</v>
      </c>
      <c r="I9440" s="16" t="n">
        <f aca="false">H9440/2_Girdiler!$B$17</f>
        <v>2.51142621375504</v>
      </c>
      <c r="J9440" s="16" t="n">
        <f aca="false">D9440+I9440</f>
        <v>23.7159196049414</v>
      </c>
    </row>
    <row r="9441" customFormat="false" ht="15" hidden="false" customHeight="false" outlineLevel="0" collapsed="false">
      <c r="A9441" s="0" t="n">
        <v>9429</v>
      </c>
      <c r="B9441" s="7" t="n">
        <v>0.73071</v>
      </c>
      <c r="C9441" s="7" t="n">
        <v>0.553115</v>
      </c>
      <c r="D9441" s="16" t="n">
        <f aca="false">LOGINV(B9441,$B$7,$C$7)</f>
        <v>19.0788361084639</v>
      </c>
      <c r="E9441" s="16" t="n">
        <f aca="false">LOGINV(C9441,$B$8,$C$8)</f>
        <v>119.036022666104</v>
      </c>
      <c r="F9441" s="16" t="n">
        <f aca="false">$B$5/100*E9441*2_Girdiler!$B$14*2_Girdiler!$B$15*2_Girdiler!$B$16</f>
        <v>2.99494633027919</v>
      </c>
      <c r="G9441" s="16" t="n">
        <f aca="false">MIN(MATCH(F9441,2_Girdiler!$B$20:$I$20,1),7)</f>
        <v>1</v>
      </c>
      <c r="H9441" s="16" t="n">
        <f aca="false">IF(F9441&gt;=40,2_Girdiler!$I$21+(F9441-40)*(2_Girdiler!$I$21-2_Girdiler!$H$21)/(2_Girdiler!$I$20-2_Girdiler!$H$20),INDEX(2_Girdiler!$B$21:$I$21,G9441)+(F9441-INDEX(2_Girdiler!$B$20:$I$20,G9441))*(INDEX(2_Girdiler!$B$21:$I$21,G9441+1)-INDEX(2_Girdiler!$B$21:$I$21,G9441))/(INDEX(2_Girdiler!$B$20:$I$20,G9441+1)-INDEX(2_Girdiler!$B$20:$I$20,G9441)))</f>
        <v>6.58888192661421</v>
      </c>
      <c r="I9441" s="16" t="n">
        <f aca="false">H9441/2_Girdiler!$B$17</f>
        <v>2.63977641290633</v>
      </c>
      <c r="J9441" s="16" t="n">
        <f aca="false">D9441+I9441</f>
        <v>21.7186125213702</v>
      </c>
    </row>
    <row r="9442" customFormat="false" ht="15" hidden="false" customHeight="false" outlineLevel="0" collapsed="false">
      <c r="A9442" s="0" t="n">
        <v>9430</v>
      </c>
      <c r="B9442" s="7" t="n">
        <v>0.731474</v>
      </c>
      <c r="C9442" s="7" t="n">
        <v>0.560797</v>
      </c>
      <c r="D9442" s="16" t="n">
        <f aca="false">LOGINV(B9442,$B$7,$C$7)</f>
        <v>19.1034744932336</v>
      </c>
      <c r="E9442" s="16" t="n">
        <f aca="false">LOGINV(C9442,$B$8,$C$8)</f>
        <v>120.540314775786</v>
      </c>
      <c r="F9442" s="16" t="n">
        <f aca="false">$B$5/100*E9442*2_Girdiler!$B$14*2_Girdiler!$B$15*2_Girdiler!$B$16</f>
        <v>3.03279431975879</v>
      </c>
      <c r="G9442" s="16" t="n">
        <f aca="false">MIN(MATCH(F9442,2_Girdiler!$B$20:$I$20,1),7)</f>
        <v>1</v>
      </c>
      <c r="H9442" s="16" t="n">
        <f aca="false">IF(F9442&gt;=40,2_Girdiler!$I$21+(F9442-40)*(2_Girdiler!$I$21-2_Girdiler!$H$21)/(2_Girdiler!$I$20-2_Girdiler!$H$20),INDEX(2_Girdiler!$B$21:$I$21,G9442)+(F9442-INDEX(2_Girdiler!$B$20:$I$20,G9442))*(INDEX(2_Girdiler!$B$21:$I$21,G9442+1)-INDEX(2_Girdiler!$B$21:$I$21,G9442))/(INDEX(2_Girdiler!$B$20:$I$20,G9442+1)-INDEX(2_Girdiler!$B$20:$I$20,G9442)))</f>
        <v>6.67214750346933</v>
      </c>
      <c r="I9442" s="16" t="n">
        <f aca="false">H9442/2_Girdiler!$B$17</f>
        <v>2.67313601901816</v>
      </c>
      <c r="J9442" s="16" t="n">
        <f aca="false">D9442+I9442</f>
        <v>21.7766105122518</v>
      </c>
    </row>
    <row r="9443" customFormat="false" ht="15" hidden="false" customHeight="false" outlineLevel="0" collapsed="false">
      <c r="A9443" s="0" t="n">
        <v>9431</v>
      </c>
      <c r="B9443" s="7" t="n">
        <v>0.284939</v>
      </c>
      <c r="C9443" s="7" t="n">
        <v>0.904852</v>
      </c>
      <c r="D9443" s="16" t="n">
        <f aca="false">LOGINV(B9443,$B$7,$C$7)</f>
        <v>9.86573791968485</v>
      </c>
      <c r="E9443" s="16" t="n">
        <f aca="false">LOGINV(C9443,$B$8,$C$8)</f>
        <v>254.332629558938</v>
      </c>
      <c r="F9443" s="16" t="n">
        <f aca="false">$B$5/100*E9443*2_Girdiler!$B$14*2_Girdiler!$B$15*2_Girdiler!$B$16</f>
        <v>6.39900895970288</v>
      </c>
      <c r="G9443" s="16" t="n">
        <f aca="false">MIN(MATCH(F9443,2_Girdiler!$B$20:$I$20,1),7)</f>
        <v>2</v>
      </c>
      <c r="H9443" s="16" t="n">
        <f aca="false">IF(F9443&gt;=40,2_Girdiler!$I$21+(F9443-40)*(2_Girdiler!$I$21-2_Girdiler!$H$21)/(2_Girdiler!$I$20-2_Girdiler!$H$20),INDEX(2_Girdiler!$B$21:$I$21,G9443)+(F9443-INDEX(2_Girdiler!$B$20:$I$20,G9443))*(INDEX(2_Girdiler!$B$21:$I$21,G9443+1)-INDEX(2_Girdiler!$B$21:$I$21,G9443))/(INDEX(2_Girdiler!$B$20:$I$20,G9443+1)-INDEX(2_Girdiler!$B$20:$I$20,G9443)))</f>
        <v>13.2384143355246</v>
      </c>
      <c r="I9443" s="16" t="n">
        <f aca="false">H9443/2_Girdiler!$B$17</f>
        <v>5.30385189724543</v>
      </c>
      <c r="J9443" s="16" t="n">
        <f aca="false">D9443+I9443</f>
        <v>15.1695898169303</v>
      </c>
    </row>
    <row r="9444" customFormat="false" ht="15" hidden="false" customHeight="false" outlineLevel="0" collapsed="false">
      <c r="A9444" s="0" t="n">
        <v>9432</v>
      </c>
      <c r="B9444" s="7" t="n">
        <v>0.131461</v>
      </c>
      <c r="C9444" s="7" t="n">
        <v>0.588156</v>
      </c>
      <c r="D9444" s="16" t="n">
        <f aca="false">LOGINV(B9444,$B$7,$C$7)</f>
        <v>7.2556777922127</v>
      </c>
      <c r="E9444" s="16" t="n">
        <f aca="false">LOGINV(C9444,$B$8,$C$8)</f>
        <v>126.096704497812</v>
      </c>
      <c r="F9444" s="16" t="n">
        <f aca="false">$B$5/100*E9444*2_Girdiler!$B$14*2_Girdiler!$B$15*2_Girdiler!$B$16</f>
        <v>3.17259308516494</v>
      </c>
      <c r="G9444" s="16" t="n">
        <f aca="false">MIN(MATCH(F9444,2_Girdiler!$B$20:$I$20,1),7)</f>
        <v>1</v>
      </c>
      <c r="H9444" s="16" t="n">
        <f aca="false">IF(F9444&gt;=40,2_Girdiler!$I$21+(F9444-40)*(2_Girdiler!$I$21-2_Girdiler!$H$21)/(2_Girdiler!$I$20-2_Girdiler!$H$20),INDEX(2_Girdiler!$B$21:$I$21,G9444)+(F9444-INDEX(2_Girdiler!$B$20:$I$20,G9444))*(INDEX(2_Girdiler!$B$21:$I$21,G9444+1)-INDEX(2_Girdiler!$B$21:$I$21,G9444))/(INDEX(2_Girdiler!$B$20:$I$20,G9444+1)-INDEX(2_Girdiler!$B$20:$I$20,G9444)))</f>
        <v>6.97970478736287</v>
      </c>
      <c r="I9444" s="16" t="n">
        <f aca="false">H9444/2_Girdiler!$B$17</f>
        <v>2.79635608468064</v>
      </c>
      <c r="J9444" s="16" t="n">
        <f aca="false">D9444+I9444</f>
        <v>10.0520338768933</v>
      </c>
    </row>
    <row r="9445" customFormat="false" ht="15" hidden="false" customHeight="false" outlineLevel="0" collapsed="false">
      <c r="A9445" s="0" t="n">
        <v>9433</v>
      </c>
      <c r="B9445" s="7" t="n">
        <v>0.341015</v>
      </c>
      <c r="C9445" s="7" t="n">
        <v>0.247096</v>
      </c>
      <c r="D9445" s="16" t="n">
        <f aca="false">LOGINV(B9445,$B$7,$C$7)</f>
        <v>10.7772371243053</v>
      </c>
      <c r="E9445" s="16" t="n">
        <f aca="false">LOGINV(C9445,$B$8,$C$8)</f>
        <v>70.240756931425</v>
      </c>
      <c r="F9445" s="16" t="n">
        <f aca="false">$B$5/100*E9445*2_Girdiler!$B$14*2_Girdiler!$B$15*2_Girdiler!$B$16</f>
        <v>1.76725744439465</v>
      </c>
      <c r="G9445" s="16" t="n">
        <f aca="false">MIN(MATCH(F9445,2_Girdiler!$B$20:$I$20,1),7)</f>
        <v>1</v>
      </c>
      <c r="H9445" s="16" t="n">
        <f aca="false">IF(F9445&gt;=40,2_Girdiler!$I$21+(F9445-40)*(2_Girdiler!$I$21-2_Girdiler!$H$21)/(2_Girdiler!$I$20-2_Girdiler!$H$20),INDEX(2_Girdiler!$B$21:$I$21,G9445)+(F9445-INDEX(2_Girdiler!$B$20:$I$20,G9445))*(INDEX(2_Girdiler!$B$21:$I$21,G9445+1)-INDEX(2_Girdiler!$B$21:$I$21,G9445))/(INDEX(2_Girdiler!$B$20:$I$20,G9445+1)-INDEX(2_Girdiler!$B$20:$I$20,G9445)))</f>
        <v>3.88796637766824</v>
      </c>
      <c r="I9445" s="16" t="n">
        <f aca="false">H9445/2_Girdiler!$B$17</f>
        <v>1.55767883720683</v>
      </c>
      <c r="J9445" s="16" t="n">
        <f aca="false">D9445+I9445</f>
        <v>12.3349159615122</v>
      </c>
    </row>
    <row r="9446" customFormat="false" ht="15" hidden="false" customHeight="false" outlineLevel="0" collapsed="false">
      <c r="A9446" s="0" t="n">
        <v>9434</v>
      </c>
      <c r="B9446" s="7" t="n">
        <v>0.928213</v>
      </c>
      <c r="C9446" s="7" t="n">
        <v>0.927281</v>
      </c>
      <c r="D9446" s="16" t="n">
        <f aca="false">LOGINV(B9446,$B$7,$C$7)</f>
        <v>30.6018072981946</v>
      </c>
      <c r="E9446" s="16" t="n">
        <f aca="false">LOGINV(C9446,$B$8,$C$8)</f>
        <v>279.491284011462</v>
      </c>
      <c r="F9446" s="16" t="n">
        <f aca="false">$B$5/100*E9446*2_Girdiler!$B$14*2_Girdiler!$B$15*2_Girdiler!$B$16</f>
        <v>7.03200070572837</v>
      </c>
      <c r="G9446" s="16" t="n">
        <f aca="false">MIN(MATCH(F9446,2_Girdiler!$B$20:$I$20,1),7)</f>
        <v>2</v>
      </c>
      <c r="H9446" s="16" t="n">
        <f aca="false">IF(F9446&gt;=40,2_Girdiler!$I$21+(F9446-40)*(2_Girdiler!$I$21-2_Girdiler!$H$21)/(2_Girdiler!$I$20-2_Girdiler!$H$20),INDEX(2_Girdiler!$B$21:$I$21,G9446)+(F9446-INDEX(2_Girdiler!$B$20:$I$20,G9446))*(INDEX(2_Girdiler!$B$21:$I$21,G9446+1)-INDEX(2_Girdiler!$B$21:$I$21,G9446))/(INDEX(2_Girdiler!$B$20:$I$20,G9446+1)-INDEX(2_Girdiler!$B$20:$I$20,G9446)))</f>
        <v>14.2512011291654</v>
      </c>
      <c r="I9446" s="16" t="n">
        <f aca="false">H9446/2_Girdiler!$B$17</f>
        <v>5.70961583700537</v>
      </c>
      <c r="J9446" s="16" t="n">
        <f aca="false">D9446+I9446</f>
        <v>36.3114231351999</v>
      </c>
    </row>
    <row r="9447" customFormat="false" ht="15" hidden="false" customHeight="false" outlineLevel="0" collapsed="false">
      <c r="A9447" s="0" t="n">
        <v>9435</v>
      </c>
      <c r="B9447" s="7" t="n">
        <v>0.989534</v>
      </c>
      <c r="C9447" s="7" t="n">
        <v>0.525193</v>
      </c>
      <c r="D9447" s="16" t="n">
        <f aca="false">LOGINV(B9447,$B$7,$C$7)</f>
        <v>49.0555318682739</v>
      </c>
      <c r="E9447" s="16" t="n">
        <f aca="false">LOGINV(C9447,$B$8,$C$8)</f>
        <v>113.751837089223</v>
      </c>
      <c r="F9447" s="16" t="n">
        <f aca="false">$B$5/100*E9447*2_Girdiler!$B$14*2_Girdiler!$B$15*2_Girdiler!$B$16</f>
        <v>2.86199622116484</v>
      </c>
      <c r="G9447" s="16" t="n">
        <f aca="false">MIN(MATCH(F9447,2_Girdiler!$B$20:$I$20,1),7)</f>
        <v>1</v>
      </c>
      <c r="H9447" s="16" t="n">
        <f aca="false">IF(F9447&gt;=40,2_Girdiler!$I$21+(F9447-40)*(2_Girdiler!$I$21-2_Girdiler!$H$21)/(2_Girdiler!$I$20-2_Girdiler!$H$20),INDEX(2_Girdiler!$B$21:$I$21,G9447)+(F9447-INDEX(2_Girdiler!$B$20:$I$20,G9447))*(INDEX(2_Girdiler!$B$21:$I$21,G9447+1)-INDEX(2_Girdiler!$B$21:$I$21,G9447))/(INDEX(2_Girdiler!$B$20:$I$20,G9447+1)-INDEX(2_Girdiler!$B$20:$I$20,G9447)))</f>
        <v>6.29639168656265</v>
      </c>
      <c r="I9447" s="16" t="n">
        <f aca="false">H9447/2_Girdiler!$B$17</f>
        <v>2.52259282314209</v>
      </c>
      <c r="J9447" s="16" t="n">
        <f aca="false">D9447+I9447</f>
        <v>51.578124691416</v>
      </c>
    </row>
    <row r="9448" customFormat="false" ht="15" hidden="false" customHeight="false" outlineLevel="0" collapsed="false">
      <c r="A9448" s="0" t="n">
        <v>9436</v>
      </c>
      <c r="B9448" s="7" t="n">
        <v>0.594047</v>
      </c>
      <c r="C9448" s="7" t="n">
        <v>0.392273</v>
      </c>
      <c r="D9448" s="16" t="n">
        <f aca="false">LOGINV(B9448,$B$7,$C$7)</f>
        <v>15.462895279191</v>
      </c>
      <c r="E9448" s="16" t="n">
        <f aca="false">LOGINV(C9448,$B$8,$C$8)</f>
        <v>91.5375799005211</v>
      </c>
      <c r="F9448" s="16" t="n">
        <f aca="false">$B$5/100*E9448*2_Girdiler!$B$14*2_Girdiler!$B$15*2_Girdiler!$B$16</f>
        <v>2.30308551029711</v>
      </c>
      <c r="G9448" s="16" t="n">
        <f aca="false">MIN(MATCH(F9448,2_Girdiler!$B$20:$I$20,1),7)</f>
        <v>1</v>
      </c>
      <c r="H9448" s="16" t="n">
        <f aca="false">IF(F9448&gt;=40,2_Girdiler!$I$21+(F9448-40)*(2_Girdiler!$I$21-2_Girdiler!$H$21)/(2_Girdiler!$I$20-2_Girdiler!$H$20),INDEX(2_Girdiler!$B$21:$I$21,G9448)+(F9448-INDEX(2_Girdiler!$B$20:$I$20,G9448))*(INDEX(2_Girdiler!$B$21:$I$21,G9448+1)-INDEX(2_Girdiler!$B$21:$I$21,G9448))/(INDEX(2_Girdiler!$B$20:$I$20,G9448+1)-INDEX(2_Girdiler!$B$20:$I$20,G9448)))</f>
        <v>5.06678812265364</v>
      </c>
      <c r="I9448" s="16" t="n">
        <f aca="false">H9448/2_Girdiler!$B$17</f>
        <v>2.02996319016572</v>
      </c>
      <c r="J9448" s="16" t="n">
        <f aca="false">D9448+I9448</f>
        <v>17.4928584693567</v>
      </c>
    </row>
    <row r="9449" customFormat="false" ht="15" hidden="false" customHeight="false" outlineLevel="0" collapsed="false">
      <c r="A9449" s="0" t="n">
        <v>9437</v>
      </c>
      <c r="B9449" s="7" t="n">
        <v>0.475654</v>
      </c>
      <c r="C9449" s="7" t="n">
        <v>0.411914</v>
      </c>
      <c r="D9449" s="16" t="n">
        <f aca="false">LOGINV(B9449,$B$7,$C$7)</f>
        <v>13.0888766497223</v>
      </c>
      <c r="E9449" s="16" t="n">
        <f aca="false">LOGINV(C9449,$B$8,$C$8)</f>
        <v>94.5874844398434</v>
      </c>
      <c r="F9449" s="16" t="n">
        <f aca="false">$B$5/100*E9449*2_Girdiler!$B$14*2_Girdiler!$B$15*2_Girdiler!$B$16</f>
        <v>2.37982110850646</v>
      </c>
      <c r="G9449" s="16" t="n">
        <f aca="false">MIN(MATCH(F9449,2_Girdiler!$B$20:$I$20,1),7)</f>
        <v>1</v>
      </c>
      <c r="H9449" s="16" t="n">
        <f aca="false">IF(F9449&gt;=40,2_Girdiler!$I$21+(F9449-40)*(2_Girdiler!$I$21-2_Girdiler!$H$21)/(2_Girdiler!$I$20-2_Girdiler!$H$20),INDEX(2_Girdiler!$B$21:$I$21,G9449)+(F9449-INDEX(2_Girdiler!$B$20:$I$20,G9449))*(INDEX(2_Girdiler!$B$21:$I$21,G9449+1)-INDEX(2_Girdiler!$B$21:$I$21,G9449))/(INDEX(2_Girdiler!$B$20:$I$20,G9449+1)-INDEX(2_Girdiler!$B$20:$I$20,G9449)))</f>
        <v>5.23560643871421</v>
      </c>
      <c r="I9449" s="16" t="n">
        <f aca="false">H9449/2_Girdiler!$B$17</f>
        <v>2.09759873345922</v>
      </c>
      <c r="J9449" s="16" t="n">
        <f aca="false">D9449+I9449</f>
        <v>15.1864753831816</v>
      </c>
    </row>
    <row r="9450" customFormat="false" ht="15" hidden="false" customHeight="false" outlineLevel="0" collapsed="false">
      <c r="A9450" s="0" t="n">
        <v>9438</v>
      </c>
      <c r="B9450" s="7" t="n">
        <v>0.63335</v>
      </c>
      <c r="C9450" s="7" t="n">
        <v>0.50557</v>
      </c>
      <c r="D9450" s="16" t="n">
        <f aca="false">LOGINV(B9450,$B$7,$C$7)</f>
        <v>16.3745446719186</v>
      </c>
      <c r="E9450" s="16" t="n">
        <f aca="false">LOGINV(C9450,$B$8,$C$8)</f>
        <v>110.193928136439</v>
      </c>
      <c r="F9450" s="16" t="n">
        <f aca="false">$B$5/100*E9450*2_Girdiler!$B$14*2_Girdiler!$B$15*2_Girdiler!$B$16</f>
        <v>2.77247923191282</v>
      </c>
      <c r="G9450" s="16" t="n">
        <f aca="false">MIN(MATCH(F9450,2_Girdiler!$B$20:$I$20,1),7)</f>
        <v>1</v>
      </c>
      <c r="H9450" s="16" t="n">
        <f aca="false">IF(F9450&gt;=40,2_Girdiler!$I$21+(F9450-40)*(2_Girdiler!$I$21-2_Girdiler!$H$21)/(2_Girdiler!$I$20-2_Girdiler!$H$20),INDEX(2_Girdiler!$B$21:$I$21,G9450)+(F9450-INDEX(2_Girdiler!$B$20:$I$20,G9450))*(INDEX(2_Girdiler!$B$21:$I$21,G9450+1)-INDEX(2_Girdiler!$B$21:$I$21,G9450))/(INDEX(2_Girdiler!$B$20:$I$20,G9450+1)-INDEX(2_Girdiler!$B$20:$I$20,G9450)))</f>
        <v>6.0994543102082</v>
      </c>
      <c r="I9450" s="16" t="n">
        <f aca="false">H9450/2_Girdiler!$B$17</f>
        <v>2.44369163069239</v>
      </c>
      <c r="J9450" s="16" t="n">
        <f aca="false">D9450+I9450</f>
        <v>18.818236302611</v>
      </c>
    </row>
    <row r="9451" customFormat="false" ht="15" hidden="false" customHeight="false" outlineLevel="0" collapsed="false">
      <c r="A9451" s="0" t="n">
        <v>9439</v>
      </c>
      <c r="B9451" s="7" t="n">
        <v>0.127676</v>
      </c>
      <c r="C9451" s="7" t="n">
        <v>0.16498</v>
      </c>
      <c r="D9451" s="16" t="n">
        <f aca="false">LOGINV(B9451,$B$7,$C$7)</f>
        <v>7.18350733669002</v>
      </c>
      <c r="E9451" s="16" t="n">
        <f aca="false">LOGINV(C9451,$B$8,$C$8)</f>
        <v>58.229178870682</v>
      </c>
      <c r="F9451" s="16" t="n">
        <f aca="false">$B$5/100*E9451*2_Girdiler!$B$14*2_Girdiler!$B$15*2_Girdiler!$B$16</f>
        <v>1.46504614038636</v>
      </c>
      <c r="G9451" s="16" t="n">
        <f aca="false">MIN(MATCH(F9451,2_Girdiler!$B$20:$I$20,1),7)</f>
        <v>1</v>
      </c>
      <c r="H9451" s="16" t="n">
        <f aca="false">IF(F9451&gt;=40,2_Girdiler!$I$21+(F9451-40)*(2_Girdiler!$I$21-2_Girdiler!$H$21)/(2_Girdiler!$I$20-2_Girdiler!$H$20),INDEX(2_Girdiler!$B$21:$I$21,G9451)+(F9451-INDEX(2_Girdiler!$B$20:$I$20,G9451))*(INDEX(2_Girdiler!$B$21:$I$21,G9451+1)-INDEX(2_Girdiler!$B$21:$I$21,G9451))/(INDEX(2_Girdiler!$B$20:$I$20,G9451+1)-INDEX(2_Girdiler!$B$20:$I$20,G9451)))</f>
        <v>3.22310150884999</v>
      </c>
      <c r="I9451" s="16" t="n">
        <f aca="false">H9451/2_Girdiler!$B$17</f>
        <v>1.2913066942508</v>
      </c>
      <c r="J9451" s="16" t="n">
        <f aca="false">D9451+I9451</f>
        <v>8.47481403094081</v>
      </c>
    </row>
    <row r="9452" customFormat="false" ht="15" hidden="false" customHeight="false" outlineLevel="0" collapsed="false">
      <c r="A9452" s="0" t="n">
        <v>9440</v>
      </c>
      <c r="B9452" s="7" t="n">
        <v>0.072214</v>
      </c>
      <c r="C9452" s="7" t="n">
        <v>0.501857</v>
      </c>
      <c r="D9452" s="16" t="n">
        <f aca="false">LOGINV(B9452,$B$7,$C$7)</f>
        <v>6.00309776989741</v>
      </c>
      <c r="E9452" s="16" t="n">
        <f aca="false">LOGINV(C9452,$B$8,$C$8)</f>
        <v>109.533865431879</v>
      </c>
      <c r="F9452" s="16" t="n">
        <f aca="false">$B$5/100*E9452*2_Girdiler!$B$14*2_Girdiler!$B$15*2_Girdiler!$B$16</f>
        <v>2.75587205426608</v>
      </c>
      <c r="G9452" s="16" t="n">
        <f aca="false">MIN(MATCH(F9452,2_Girdiler!$B$20:$I$20,1),7)</f>
        <v>1</v>
      </c>
      <c r="H9452" s="16" t="n">
        <f aca="false">IF(F9452&gt;=40,2_Girdiler!$I$21+(F9452-40)*(2_Girdiler!$I$21-2_Girdiler!$H$21)/(2_Girdiler!$I$20-2_Girdiler!$H$20),INDEX(2_Girdiler!$B$21:$I$21,G9452)+(F9452-INDEX(2_Girdiler!$B$20:$I$20,G9452))*(INDEX(2_Girdiler!$B$21:$I$21,G9452+1)-INDEX(2_Girdiler!$B$21:$I$21,G9452))/(INDEX(2_Girdiler!$B$20:$I$20,G9452+1)-INDEX(2_Girdiler!$B$20:$I$20,G9452)))</f>
        <v>6.06291851938537</v>
      </c>
      <c r="I9452" s="16" t="n">
        <f aca="false">H9452/2_Girdiler!$B$17</f>
        <v>2.42905389398452</v>
      </c>
      <c r="J9452" s="16" t="n">
        <f aca="false">D9452+I9452</f>
        <v>8.43215166388194</v>
      </c>
    </row>
    <row r="9453" customFormat="false" ht="15" hidden="false" customHeight="false" outlineLevel="0" collapsed="false">
      <c r="A9453" s="0" t="n">
        <v>9441</v>
      </c>
      <c r="B9453" s="7" t="n">
        <v>0.234099</v>
      </c>
      <c r="C9453" s="7" t="n">
        <v>0.484854</v>
      </c>
      <c r="D9453" s="16" t="n">
        <f aca="false">LOGINV(B9453,$B$7,$C$7)</f>
        <v>9.03814683668912</v>
      </c>
      <c r="E9453" s="16" t="n">
        <f aca="false">LOGINV(C9453,$B$8,$C$8)</f>
        <v>106.560887461549</v>
      </c>
      <c r="F9453" s="16" t="n">
        <f aca="false">$B$5/100*E9453*2_Girdiler!$B$14*2_Girdiler!$B$15*2_Girdiler!$B$16</f>
        <v>2.68107192853257</v>
      </c>
      <c r="G9453" s="16" t="n">
        <f aca="false">MIN(MATCH(F9453,2_Girdiler!$B$20:$I$20,1),7)</f>
        <v>1</v>
      </c>
      <c r="H9453" s="16" t="n">
        <f aca="false">IF(F9453&gt;=40,2_Girdiler!$I$21+(F9453-40)*(2_Girdiler!$I$21-2_Girdiler!$H$21)/(2_Girdiler!$I$20-2_Girdiler!$H$20),INDEX(2_Girdiler!$B$21:$I$21,G9453)+(F9453-INDEX(2_Girdiler!$B$20:$I$20,G9453))*(INDEX(2_Girdiler!$B$21:$I$21,G9453+1)-INDEX(2_Girdiler!$B$21:$I$21,G9453))/(INDEX(2_Girdiler!$B$20:$I$20,G9453+1)-INDEX(2_Girdiler!$B$20:$I$20,G9453)))</f>
        <v>5.89835824277165</v>
      </c>
      <c r="I9453" s="16" t="n">
        <f aca="false">H9453/2_Girdiler!$B$17</f>
        <v>2.36312429598223</v>
      </c>
      <c r="J9453" s="16" t="n">
        <f aca="false">D9453+I9453</f>
        <v>11.4012711326714</v>
      </c>
    </row>
    <row r="9454" customFormat="false" ht="15" hidden="false" customHeight="false" outlineLevel="0" collapsed="false">
      <c r="A9454" s="0" t="n">
        <v>9442</v>
      </c>
      <c r="B9454" s="7" t="n">
        <v>0.31061</v>
      </c>
      <c r="C9454" s="7" t="n">
        <v>0.797682</v>
      </c>
      <c r="D9454" s="16" t="n">
        <f aca="false">LOGINV(B9454,$B$7,$C$7)</f>
        <v>10.2818106743651</v>
      </c>
      <c r="E9454" s="16" t="n">
        <f aca="false">LOGINV(C9454,$B$8,$C$8)</f>
        <v>187.011386880746</v>
      </c>
      <c r="F9454" s="16" t="n">
        <f aca="false">$B$5/100*E9454*2_Girdiler!$B$14*2_Girdiler!$B$15*2_Girdiler!$B$16</f>
        <v>4.70520649391957</v>
      </c>
      <c r="G9454" s="16" t="n">
        <f aca="false">MIN(MATCH(F9454,2_Girdiler!$B$20:$I$20,1),7)</f>
        <v>1</v>
      </c>
      <c r="H9454" s="16" t="n">
        <f aca="false">IF(F9454&gt;=40,2_Girdiler!$I$21+(F9454-40)*(2_Girdiler!$I$21-2_Girdiler!$H$21)/(2_Girdiler!$I$20-2_Girdiler!$H$20),INDEX(2_Girdiler!$B$21:$I$21,G9454)+(F9454-INDEX(2_Girdiler!$B$20:$I$20,G9454))*(INDEX(2_Girdiler!$B$21:$I$21,G9454+1)-INDEX(2_Girdiler!$B$21:$I$21,G9454))/(INDEX(2_Girdiler!$B$20:$I$20,G9454+1)-INDEX(2_Girdiler!$B$20:$I$20,G9454)))</f>
        <v>10.3514542866231</v>
      </c>
      <c r="I9454" s="16" t="n">
        <f aca="false">H9454/2_Girdiler!$B$17</f>
        <v>4.14721726226885</v>
      </c>
      <c r="J9454" s="16" t="n">
        <f aca="false">D9454+I9454</f>
        <v>14.4290279366339</v>
      </c>
    </row>
    <row r="9455" customFormat="false" ht="15" hidden="false" customHeight="false" outlineLevel="0" collapsed="false">
      <c r="A9455" s="0" t="n">
        <v>9443</v>
      </c>
      <c r="B9455" s="7" t="n">
        <v>0.85671</v>
      </c>
      <c r="C9455" s="7" t="n">
        <v>0.056289</v>
      </c>
      <c r="D9455" s="16" t="n">
        <f aca="false">LOGINV(B9455,$B$7,$C$7)</f>
        <v>24.5275171666139</v>
      </c>
      <c r="E9455" s="16" t="n">
        <f aca="false">LOGINV(C9455,$B$8,$C$8)</f>
        <v>39.2129416762115</v>
      </c>
      <c r="F9455" s="16" t="n">
        <f aca="false">$B$5/100*E9455*2_Girdiler!$B$14*2_Girdiler!$B$15*2_Girdiler!$B$16</f>
        <v>0.986597612573481</v>
      </c>
      <c r="G9455" s="16" t="n">
        <f aca="false">MIN(MATCH(F9455,2_Girdiler!$B$20:$I$20,1),7)</f>
        <v>1</v>
      </c>
      <c r="H9455" s="16" t="n">
        <f aca="false">IF(F9455&gt;=40,2_Girdiler!$I$21+(F9455-40)*(2_Girdiler!$I$21-2_Girdiler!$H$21)/(2_Girdiler!$I$20-2_Girdiler!$H$20),INDEX(2_Girdiler!$B$21:$I$21,G9455)+(F9455-INDEX(2_Girdiler!$B$20:$I$20,G9455))*(INDEX(2_Girdiler!$B$21:$I$21,G9455+1)-INDEX(2_Girdiler!$B$21:$I$21,G9455))/(INDEX(2_Girdiler!$B$20:$I$20,G9455+1)-INDEX(2_Girdiler!$B$20:$I$20,G9455)))</f>
        <v>2.17051474766166</v>
      </c>
      <c r="I9455" s="16" t="n">
        <f aca="false">H9455/2_Girdiler!$B$17</f>
        <v>0.869597254672138</v>
      </c>
      <c r="J9455" s="16" t="n">
        <f aca="false">D9455+I9455</f>
        <v>25.397114421286</v>
      </c>
    </row>
    <row r="9456" customFormat="false" ht="15" hidden="false" customHeight="false" outlineLevel="0" collapsed="false">
      <c r="A9456" s="0" t="n">
        <v>9444</v>
      </c>
      <c r="B9456" s="7" t="n">
        <v>0.887906</v>
      </c>
      <c r="C9456" s="7" t="n">
        <v>0.337901</v>
      </c>
      <c r="D9456" s="16" t="n">
        <f aca="false">LOGINV(B9456,$B$7,$C$7)</f>
        <v>26.6636535085803</v>
      </c>
      <c r="E9456" s="16" t="n">
        <f aca="false">LOGINV(C9456,$B$8,$C$8)</f>
        <v>83.3694526477725</v>
      </c>
      <c r="F9456" s="16" t="n">
        <f aca="false">$B$5/100*E9456*2_Girdiler!$B$14*2_Girdiler!$B$15*2_Girdiler!$B$16</f>
        <v>2.09757542861796</v>
      </c>
      <c r="G9456" s="16" t="n">
        <f aca="false">MIN(MATCH(F9456,2_Girdiler!$B$20:$I$20,1),7)</f>
        <v>1</v>
      </c>
      <c r="H9456" s="16" t="n">
        <f aca="false">IF(F9456&gt;=40,2_Girdiler!$I$21+(F9456-40)*(2_Girdiler!$I$21-2_Girdiler!$H$21)/(2_Girdiler!$I$20-2_Girdiler!$H$20),INDEX(2_Girdiler!$B$21:$I$21,G9456)+(F9456-INDEX(2_Girdiler!$B$20:$I$20,G9456))*(INDEX(2_Girdiler!$B$21:$I$21,G9456+1)-INDEX(2_Girdiler!$B$21:$I$21,G9456))/(INDEX(2_Girdiler!$B$20:$I$20,G9456+1)-INDEX(2_Girdiler!$B$20:$I$20,G9456)))</f>
        <v>4.6146659429595</v>
      </c>
      <c r="I9456" s="16" t="n">
        <f aca="false">H9456/2_Girdiler!$B$17</f>
        <v>1.84882449637801</v>
      </c>
      <c r="J9456" s="16" t="n">
        <f aca="false">D9456+I9456</f>
        <v>28.5124780049583</v>
      </c>
    </row>
    <row r="9457" customFormat="false" ht="15" hidden="false" customHeight="false" outlineLevel="0" collapsed="false">
      <c r="A9457" s="0" t="n">
        <v>9445</v>
      </c>
      <c r="B9457" s="7" t="n">
        <v>0.485366</v>
      </c>
      <c r="C9457" s="7" t="n">
        <v>0.107616</v>
      </c>
      <c r="D9457" s="16" t="n">
        <f aca="false">LOGINV(B9457,$B$7,$C$7)</f>
        <v>13.2679170168933</v>
      </c>
      <c r="E9457" s="16" t="n">
        <f aca="false">LOGINV(C9457,$B$8,$C$8)</f>
        <v>49.0704361588121</v>
      </c>
      <c r="F9457" s="16" t="n">
        <f aca="false">$B$5/100*E9457*2_Girdiler!$B$14*2_Girdiler!$B$15*2_Girdiler!$B$16</f>
        <v>1.23461217375571</v>
      </c>
      <c r="G9457" s="16" t="n">
        <f aca="false">MIN(MATCH(F9457,2_Girdiler!$B$20:$I$20,1),7)</f>
        <v>1</v>
      </c>
      <c r="H9457" s="16" t="n">
        <f aca="false">IF(F9457&gt;=40,2_Girdiler!$I$21+(F9457-40)*(2_Girdiler!$I$21-2_Girdiler!$H$21)/(2_Girdiler!$I$20-2_Girdiler!$H$20),INDEX(2_Girdiler!$B$21:$I$21,G9457)+(F9457-INDEX(2_Girdiler!$B$20:$I$20,G9457))*(INDEX(2_Girdiler!$B$21:$I$21,G9457+1)-INDEX(2_Girdiler!$B$21:$I$21,G9457))/(INDEX(2_Girdiler!$B$20:$I$20,G9457+1)-INDEX(2_Girdiler!$B$20:$I$20,G9457)))</f>
        <v>2.71614678226257</v>
      </c>
      <c r="I9457" s="16" t="n">
        <f aca="false">H9457/2_Girdiler!$B$17</f>
        <v>1.08819983263725</v>
      </c>
      <c r="J9457" s="16" t="n">
        <f aca="false">D9457+I9457</f>
        <v>14.3561168495306</v>
      </c>
    </row>
    <row r="9458" customFormat="false" ht="15" hidden="false" customHeight="false" outlineLevel="0" collapsed="false">
      <c r="A9458" s="0" t="n">
        <v>9446</v>
      </c>
      <c r="B9458" s="7" t="n">
        <v>0.055498</v>
      </c>
      <c r="C9458" s="7" t="n">
        <v>0.827917</v>
      </c>
      <c r="D9458" s="16" t="n">
        <f aca="false">LOGINV(B9458,$B$7,$C$7)</f>
        <v>5.57032611011321</v>
      </c>
      <c r="E9458" s="16" t="n">
        <f aca="false">LOGINV(C9458,$B$8,$C$8)</f>
        <v>201.109599585374</v>
      </c>
      <c r="F9458" s="16" t="n">
        <f aca="false">$B$5/100*E9458*2_Girdiler!$B$14*2_Girdiler!$B$15*2_Girdiler!$B$16</f>
        <v>5.05991752556802</v>
      </c>
      <c r="G9458" s="16" t="n">
        <f aca="false">MIN(MATCH(F9458,2_Girdiler!$B$20:$I$20,1),7)</f>
        <v>2</v>
      </c>
      <c r="H9458" s="16" t="n">
        <f aca="false">IF(F9458&gt;=40,2_Girdiler!$I$21+(F9458-40)*(2_Girdiler!$I$21-2_Girdiler!$H$21)/(2_Girdiler!$I$20-2_Girdiler!$H$20),INDEX(2_Girdiler!$B$21:$I$21,G9458)+(F9458-INDEX(2_Girdiler!$B$20:$I$20,G9458))*(INDEX(2_Girdiler!$B$21:$I$21,G9458+1)-INDEX(2_Girdiler!$B$21:$I$21,G9458))/(INDEX(2_Girdiler!$B$20:$I$20,G9458+1)-INDEX(2_Girdiler!$B$20:$I$20,G9458)))</f>
        <v>11.0958680409088</v>
      </c>
      <c r="I9458" s="16" t="n">
        <f aca="false">H9458/2_Girdiler!$B$17</f>
        <v>4.44545995228719</v>
      </c>
      <c r="J9458" s="16" t="n">
        <f aca="false">D9458+I9458</f>
        <v>10.0157860624004</v>
      </c>
    </row>
    <row r="9459" customFormat="false" ht="15" hidden="false" customHeight="false" outlineLevel="0" collapsed="false">
      <c r="A9459" s="0" t="n">
        <v>9447</v>
      </c>
      <c r="B9459" s="7" t="n">
        <v>0.396118</v>
      </c>
      <c r="C9459" s="7" t="n">
        <v>0.155743</v>
      </c>
      <c r="D9459" s="16" t="n">
        <f aca="false">LOGINV(B9459,$B$7,$C$7)</f>
        <v>11.6928353416809</v>
      </c>
      <c r="E9459" s="16" t="n">
        <f aca="false">LOGINV(C9459,$B$8,$C$8)</f>
        <v>56.8213891379218</v>
      </c>
      <c r="F9459" s="16" t="n">
        <f aca="false">$B$5/100*E9459*2_Girdiler!$B$14*2_Girdiler!$B$15*2_Girdiler!$B$16</f>
        <v>1.42962615071011</v>
      </c>
      <c r="G9459" s="16" t="n">
        <f aca="false">MIN(MATCH(F9459,2_Girdiler!$B$20:$I$20,1),7)</f>
        <v>1</v>
      </c>
      <c r="H9459" s="16" t="n">
        <f aca="false">IF(F9459&gt;=40,2_Girdiler!$I$21+(F9459-40)*(2_Girdiler!$I$21-2_Girdiler!$H$21)/(2_Girdiler!$I$20-2_Girdiler!$H$20),INDEX(2_Girdiler!$B$21:$I$21,G9459)+(F9459-INDEX(2_Girdiler!$B$20:$I$20,G9459))*(INDEX(2_Girdiler!$B$21:$I$21,G9459+1)-INDEX(2_Girdiler!$B$21:$I$21,G9459))/(INDEX(2_Girdiler!$B$20:$I$20,G9459+1)-INDEX(2_Girdiler!$B$20:$I$20,G9459)))</f>
        <v>3.14517753156225</v>
      </c>
      <c r="I9459" s="16" t="n">
        <f aca="false">H9459/2_Girdiler!$B$17</f>
        <v>1.26008715206821</v>
      </c>
      <c r="J9459" s="16" t="n">
        <f aca="false">D9459+I9459</f>
        <v>12.9529224937491</v>
      </c>
    </row>
    <row r="9460" customFormat="false" ht="15" hidden="false" customHeight="false" outlineLevel="0" collapsed="false">
      <c r="A9460" s="0" t="n">
        <v>9448</v>
      </c>
      <c r="B9460" s="7" t="n">
        <v>0.78415</v>
      </c>
      <c r="C9460" s="7" t="n">
        <v>0.587328</v>
      </c>
      <c r="D9460" s="16" t="n">
        <f aca="false">LOGINV(B9460,$B$7,$C$7)</f>
        <v>20.9906220977417</v>
      </c>
      <c r="E9460" s="16" t="n">
        <f aca="false">LOGINV(C9460,$B$8,$C$8)</f>
        <v>125.923683395128</v>
      </c>
      <c r="F9460" s="16" t="n">
        <f aca="false">$B$5/100*E9460*2_Girdiler!$B$14*2_Girdiler!$B$15*2_Girdiler!$B$16</f>
        <v>3.16823987422143</v>
      </c>
      <c r="G9460" s="16" t="n">
        <f aca="false">MIN(MATCH(F9460,2_Girdiler!$B$20:$I$20,1),7)</f>
        <v>1</v>
      </c>
      <c r="H9460" s="16" t="n">
        <f aca="false">IF(F9460&gt;=40,2_Girdiler!$I$21+(F9460-40)*(2_Girdiler!$I$21-2_Girdiler!$H$21)/(2_Girdiler!$I$20-2_Girdiler!$H$20),INDEX(2_Girdiler!$B$21:$I$21,G9460)+(F9460-INDEX(2_Girdiler!$B$20:$I$20,G9460))*(INDEX(2_Girdiler!$B$21:$I$21,G9460+1)-INDEX(2_Girdiler!$B$21:$I$21,G9460))/(INDEX(2_Girdiler!$B$20:$I$20,G9460+1)-INDEX(2_Girdiler!$B$20:$I$20,G9460)))</f>
        <v>6.97012772328715</v>
      </c>
      <c r="I9460" s="16" t="n">
        <f aca="false">H9460/2_Girdiler!$B$17</f>
        <v>2.79251911990671</v>
      </c>
      <c r="J9460" s="16" t="n">
        <f aca="false">D9460+I9460</f>
        <v>23.7831412176484</v>
      </c>
    </row>
    <row r="9461" customFormat="false" ht="15" hidden="false" customHeight="false" outlineLevel="0" collapsed="false">
      <c r="A9461" s="0" t="n">
        <v>9449</v>
      </c>
      <c r="B9461" s="7" t="n">
        <v>0.773185</v>
      </c>
      <c r="C9461" s="7" t="n">
        <v>0.47683</v>
      </c>
      <c r="D9461" s="16" t="n">
        <f aca="false">LOGINV(B9461,$B$7,$C$7)</f>
        <v>20.5631933832084</v>
      </c>
      <c r="E9461" s="16" t="n">
        <f aca="false">LOGINV(C9461,$B$8,$C$8)</f>
        <v>105.184743214363</v>
      </c>
      <c r="F9461" s="16" t="n">
        <f aca="false">$B$5/100*E9461*2_Girdiler!$B$14*2_Girdiler!$B$15*2_Girdiler!$B$16</f>
        <v>2.64644813927337</v>
      </c>
      <c r="G9461" s="16" t="n">
        <f aca="false">MIN(MATCH(F9461,2_Girdiler!$B$20:$I$20,1),7)</f>
        <v>1</v>
      </c>
      <c r="H9461" s="16" t="n">
        <f aca="false">IF(F9461&gt;=40,2_Girdiler!$I$21+(F9461-40)*(2_Girdiler!$I$21-2_Girdiler!$H$21)/(2_Girdiler!$I$20-2_Girdiler!$H$20),INDEX(2_Girdiler!$B$21:$I$21,G9461)+(F9461-INDEX(2_Girdiler!$B$20:$I$20,G9461))*(INDEX(2_Girdiler!$B$21:$I$21,G9461+1)-INDEX(2_Girdiler!$B$21:$I$21,G9461))/(INDEX(2_Girdiler!$B$20:$I$20,G9461+1)-INDEX(2_Girdiler!$B$20:$I$20,G9461)))</f>
        <v>5.82218590640142</v>
      </c>
      <c r="I9461" s="16" t="n">
        <f aca="false">H9461/2_Girdiler!$B$17</f>
        <v>2.33260653301339</v>
      </c>
      <c r="J9461" s="16" t="n">
        <f aca="false">D9461+I9461</f>
        <v>22.8957999162218</v>
      </c>
    </row>
    <row r="9462" customFormat="false" ht="15" hidden="false" customHeight="false" outlineLevel="0" collapsed="false">
      <c r="A9462" s="0" t="n">
        <v>9450</v>
      </c>
      <c r="B9462" s="7" t="n">
        <v>0.40073</v>
      </c>
      <c r="C9462" s="7" t="n">
        <v>0.791437</v>
      </c>
      <c r="D9462" s="16" t="n">
        <f aca="false">LOGINV(B9462,$B$7,$C$7)</f>
        <v>11.7709812787453</v>
      </c>
      <c r="E9462" s="16" t="n">
        <f aca="false">LOGINV(C9462,$B$8,$C$8)</f>
        <v>184.380031149129</v>
      </c>
      <c r="F9462" s="16" t="n">
        <f aca="false">$B$5/100*E9462*2_Girdiler!$B$14*2_Girdiler!$B$15*2_Girdiler!$B$16</f>
        <v>4.6390015837121</v>
      </c>
      <c r="G9462" s="16" t="n">
        <f aca="false">MIN(MATCH(F9462,2_Girdiler!$B$20:$I$20,1),7)</f>
        <v>1</v>
      </c>
      <c r="H9462" s="16" t="n">
        <f aca="false">IF(F9462&gt;=40,2_Girdiler!$I$21+(F9462-40)*(2_Girdiler!$I$21-2_Girdiler!$H$21)/(2_Girdiler!$I$20-2_Girdiler!$H$20),INDEX(2_Girdiler!$B$21:$I$21,G9462)+(F9462-INDEX(2_Girdiler!$B$20:$I$20,G9462))*(INDEX(2_Girdiler!$B$21:$I$21,G9462+1)-INDEX(2_Girdiler!$B$21:$I$21,G9462))/(INDEX(2_Girdiler!$B$20:$I$20,G9462+1)-INDEX(2_Girdiler!$B$20:$I$20,G9462)))</f>
        <v>10.2058034841666</v>
      </c>
      <c r="I9462" s="16" t="n">
        <f aca="false">H9462/2_Girdiler!$B$17</f>
        <v>4.08886357538726</v>
      </c>
      <c r="J9462" s="16" t="n">
        <f aca="false">D9462+I9462</f>
        <v>15.8598448541325</v>
      </c>
    </row>
    <row r="9463" customFormat="false" ht="15" hidden="false" customHeight="false" outlineLevel="0" collapsed="false">
      <c r="A9463" s="0" t="n">
        <v>9451</v>
      </c>
      <c r="B9463" s="7" t="n">
        <v>0.558576</v>
      </c>
      <c r="C9463" s="7" t="n">
        <v>0.576044</v>
      </c>
      <c r="D9463" s="16" t="n">
        <f aca="false">LOGINV(B9463,$B$7,$C$7)</f>
        <v>14.7013360372889</v>
      </c>
      <c r="E9463" s="16" t="n">
        <f aca="false">LOGINV(C9463,$B$8,$C$8)</f>
        <v>123.596862822605</v>
      </c>
      <c r="F9463" s="16" t="n">
        <f aca="false">$B$5/100*E9463*2_Girdiler!$B$14*2_Girdiler!$B$15*2_Girdiler!$B$16</f>
        <v>3.10969706861674</v>
      </c>
      <c r="G9463" s="16" t="n">
        <f aca="false">MIN(MATCH(F9463,2_Girdiler!$B$20:$I$20,1),7)</f>
        <v>1</v>
      </c>
      <c r="H9463" s="16" t="n">
        <f aca="false">IF(F9463&gt;=40,2_Girdiler!$I$21+(F9463-40)*(2_Girdiler!$I$21-2_Girdiler!$H$21)/(2_Girdiler!$I$20-2_Girdiler!$H$20),INDEX(2_Girdiler!$B$21:$I$21,G9463)+(F9463-INDEX(2_Girdiler!$B$20:$I$20,G9463))*(INDEX(2_Girdiler!$B$21:$I$21,G9463+1)-INDEX(2_Girdiler!$B$21:$I$21,G9463))/(INDEX(2_Girdiler!$B$20:$I$20,G9463+1)-INDEX(2_Girdiler!$B$20:$I$20,G9463)))</f>
        <v>6.84133355095683</v>
      </c>
      <c r="I9463" s="16" t="n">
        <f aca="false">H9463/2_Girdiler!$B$17</f>
        <v>2.74091889060771</v>
      </c>
      <c r="J9463" s="16" t="n">
        <f aca="false">D9463+I9463</f>
        <v>17.4422549278966</v>
      </c>
    </row>
    <row r="9464" customFormat="false" ht="15" hidden="false" customHeight="false" outlineLevel="0" collapsed="false">
      <c r="A9464" s="0" t="n">
        <v>9452</v>
      </c>
      <c r="B9464" s="7" t="n">
        <v>0.299462</v>
      </c>
      <c r="C9464" s="7" t="n">
        <v>0.495568</v>
      </c>
      <c r="D9464" s="16" t="n">
        <f aca="false">LOGINV(B9464,$B$7,$C$7)</f>
        <v>10.1010190454008</v>
      </c>
      <c r="E9464" s="16" t="n">
        <f aca="false">LOGINV(C9464,$B$8,$C$8)</f>
        <v>108.424907341627</v>
      </c>
      <c r="F9464" s="16" t="n">
        <f aca="false">$B$5/100*E9464*2_Girdiler!$B$14*2_Girdiler!$B$15*2_Girdiler!$B$16</f>
        <v>2.72797066871534</v>
      </c>
      <c r="G9464" s="16" t="n">
        <f aca="false">MIN(MATCH(F9464,2_Girdiler!$B$20:$I$20,1),7)</f>
        <v>1</v>
      </c>
      <c r="H9464" s="16" t="n">
        <f aca="false">IF(F9464&gt;=40,2_Girdiler!$I$21+(F9464-40)*(2_Girdiler!$I$21-2_Girdiler!$H$21)/(2_Girdiler!$I$20-2_Girdiler!$H$20),INDEX(2_Girdiler!$B$21:$I$21,G9464)+(F9464-INDEX(2_Girdiler!$B$20:$I$20,G9464))*(INDEX(2_Girdiler!$B$21:$I$21,G9464+1)-INDEX(2_Girdiler!$B$21:$I$21,G9464))/(INDEX(2_Girdiler!$B$20:$I$20,G9464+1)-INDEX(2_Girdiler!$B$20:$I$20,G9464)))</f>
        <v>6.00153547117375</v>
      </c>
      <c r="I9464" s="16" t="n">
        <f aca="false">H9464/2_Girdiler!$B$17</f>
        <v>2.40446132659205</v>
      </c>
      <c r="J9464" s="16" t="n">
        <f aca="false">D9464+I9464</f>
        <v>12.5054803719928</v>
      </c>
    </row>
    <row r="9465" customFormat="false" ht="15" hidden="false" customHeight="false" outlineLevel="0" collapsed="false">
      <c r="A9465" s="0" t="n">
        <v>9453</v>
      </c>
      <c r="B9465" s="7" t="n">
        <v>0.405961</v>
      </c>
      <c r="C9465" s="7" t="n">
        <v>0.366528</v>
      </c>
      <c r="D9465" s="16" t="n">
        <f aca="false">LOGINV(B9465,$B$7,$C$7)</f>
        <v>11.8599620936574</v>
      </c>
      <c r="E9465" s="16" t="n">
        <f aca="false">LOGINV(C9465,$B$8,$C$8)</f>
        <v>87.6255648564159</v>
      </c>
      <c r="F9465" s="16" t="n">
        <f aca="false">$B$5/100*E9465*2_Girdiler!$B$14*2_Girdiler!$B$15*2_Girdiler!$B$16</f>
        <v>2.20465921178742</v>
      </c>
      <c r="G9465" s="16" t="n">
        <f aca="false">MIN(MATCH(F9465,2_Girdiler!$B$20:$I$20,1),7)</f>
        <v>1</v>
      </c>
      <c r="H9465" s="16" t="n">
        <f aca="false">IF(F9465&gt;=40,2_Girdiler!$I$21+(F9465-40)*(2_Girdiler!$I$21-2_Girdiler!$H$21)/(2_Girdiler!$I$20-2_Girdiler!$H$20),INDEX(2_Girdiler!$B$21:$I$21,G9465)+(F9465-INDEX(2_Girdiler!$B$20:$I$20,G9465))*(INDEX(2_Girdiler!$B$21:$I$21,G9465+1)-INDEX(2_Girdiler!$B$21:$I$21,G9465))/(INDEX(2_Girdiler!$B$20:$I$20,G9465+1)-INDEX(2_Girdiler!$B$20:$I$20,G9465)))</f>
        <v>4.85025026593233</v>
      </c>
      <c r="I9465" s="16" t="n">
        <f aca="false">H9465/2_Girdiler!$B$17</f>
        <v>1.94320924115879</v>
      </c>
      <c r="J9465" s="16" t="n">
        <f aca="false">D9465+I9465</f>
        <v>13.8031713348162</v>
      </c>
    </row>
    <row r="9466" customFormat="false" ht="15" hidden="false" customHeight="false" outlineLevel="0" collapsed="false">
      <c r="A9466" s="0" t="n">
        <v>9454</v>
      </c>
      <c r="B9466" s="7" t="n">
        <v>0.965304</v>
      </c>
      <c r="C9466" s="7" t="n">
        <v>0.737287</v>
      </c>
      <c r="D9466" s="16" t="n">
        <f aca="false">LOGINV(B9466,$B$7,$C$7)</f>
        <v>37.2614701606301</v>
      </c>
      <c r="E9466" s="16" t="n">
        <f aca="false">LOGINV(C9466,$B$8,$C$8)</f>
        <v>164.535107092611</v>
      </c>
      <c r="F9466" s="16" t="n">
        <f aca="false">$B$5/100*E9466*2_Girdiler!$B$14*2_Girdiler!$B$15*2_Girdiler!$B$16</f>
        <v>4.1397032944501</v>
      </c>
      <c r="G9466" s="16" t="n">
        <f aca="false">MIN(MATCH(F9466,2_Girdiler!$B$20:$I$20,1),7)</f>
        <v>1</v>
      </c>
      <c r="H9466" s="16" t="n">
        <f aca="false">IF(F9466&gt;=40,2_Girdiler!$I$21+(F9466-40)*(2_Girdiler!$I$21-2_Girdiler!$H$21)/(2_Girdiler!$I$20-2_Girdiler!$H$20),INDEX(2_Girdiler!$B$21:$I$21,G9466)+(F9466-INDEX(2_Girdiler!$B$20:$I$20,G9466))*(INDEX(2_Girdiler!$B$21:$I$21,G9466+1)-INDEX(2_Girdiler!$B$21:$I$21,G9466))/(INDEX(2_Girdiler!$B$20:$I$20,G9466+1)-INDEX(2_Girdiler!$B$20:$I$20,G9466)))</f>
        <v>9.10734724779022</v>
      </c>
      <c r="I9466" s="16" t="n">
        <f aca="false">H9466/2_Girdiler!$B$17</f>
        <v>3.64877694222364</v>
      </c>
      <c r="J9466" s="16" t="n">
        <f aca="false">D9466+I9466</f>
        <v>40.9102471028538</v>
      </c>
    </row>
    <row r="9467" customFormat="false" ht="15" hidden="false" customHeight="false" outlineLevel="0" collapsed="false">
      <c r="A9467" s="0" t="n">
        <v>9455</v>
      </c>
      <c r="B9467" s="7" t="n">
        <v>0.308138</v>
      </c>
      <c r="C9467" s="7" t="n">
        <v>0.916102</v>
      </c>
      <c r="D9467" s="16" t="n">
        <f aca="false">LOGINV(B9467,$B$7,$C$7)</f>
        <v>10.2416962885816</v>
      </c>
      <c r="E9467" s="16" t="n">
        <f aca="false">LOGINV(C9467,$B$8,$C$8)</f>
        <v>266.022357963126</v>
      </c>
      <c r="F9467" s="16" t="n">
        <f aca="false">$B$5/100*E9467*2_Girdiler!$B$14*2_Girdiler!$B$15*2_Girdiler!$B$16</f>
        <v>6.69312252635226</v>
      </c>
      <c r="G9467" s="16" t="n">
        <f aca="false">MIN(MATCH(F9467,2_Girdiler!$B$20:$I$20,1),7)</f>
        <v>2</v>
      </c>
      <c r="H9467" s="16" t="n">
        <f aca="false">IF(F9467&gt;=40,2_Girdiler!$I$21+(F9467-40)*(2_Girdiler!$I$21-2_Girdiler!$H$21)/(2_Girdiler!$I$20-2_Girdiler!$H$20),INDEX(2_Girdiler!$B$21:$I$21,G9467)+(F9467-INDEX(2_Girdiler!$B$20:$I$20,G9467))*(INDEX(2_Girdiler!$B$21:$I$21,G9467+1)-INDEX(2_Girdiler!$B$21:$I$21,G9467))/(INDEX(2_Girdiler!$B$20:$I$20,G9467+1)-INDEX(2_Girdiler!$B$20:$I$20,G9467)))</f>
        <v>13.7089960421636</v>
      </c>
      <c r="I9467" s="16" t="n">
        <f aca="false">H9467/2_Girdiler!$B$17</f>
        <v>5.49238623484119</v>
      </c>
      <c r="J9467" s="16" t="n">
        <f aca="false">D9467+I9467</f>
        <v>15.7340825234228</v>
      </c>
    </row>
    <row r="9468" customFormat="false" ht="15" hidden="false" customHeight="false" outlineLevel="0" collapsed="false">
      <c r="A9468" s="0" t="n">
        <v>9456</v>
      </c>
      <c r="B9468" s="7" t="n">
        <v>0.783605</v>
      </c>
      <c r="C9468" s="7" t="n">
        <v>0.076081</v>
      </c>
      <c r="D9468" s="16" t="n">
        <f aca="false">LOGINV(B9468,$B$7,$C$7)</f>
        <v>20.9688757330571</v>
      </c>
      <c r="E9468" s="16" t="n">
        <f aca="false">LOGINV(C9468,$B$8,$C$8)</f>
        <v>43.3329844036224</v>
      </c>
      <c r="F9468" s="16" t="n">
        <f aca="false">$B$5/100*E9468*2_Girdiler!$B$14*2_Girdiler!$B$15*2_Girdiler!$B$16</f>
        <v>1.09025788759514</v>
      </c>
      <c r="G9468" s="16" t="n">
        <f aca="false">MIN(MATCH(F9468,2_Girdiler!$B$20:$I$20,1),7)</f>
        <v>1</v>
      </c>
      <c r="H9468" s="16" t="n">
        <f aca="false">IF(F9468&gt;=40,2_Girdiler!$I$21+(F9468-40)*(2_Girdiler!$I$21-2_Girdiler!$H$21)/(2_Girdiler!$I$20-2_Girdiler!$H$20),INDEX(2_Girdiler!$B$21:$I$21,G9468)+(F9468-INDEX(2_Girdiler!$B$20:$I$20,G9468))*(INDEX(2_Girdiler!$B$21:$I$21,G9468+1)-INDEX(2_Girdiler!$B$21:$I$21,G9468))/(INDEX(2_Girdiler!$B$20:$I$20,G9468+1)-INDEX(2_Girdiler!$B$20:$I$20,G9468)))</f>
        <v>2.3985673527093</v>
      </c>
      <c r="I9468" s="16" t="n">
        <f aca="false">H9468/2_Girdiler!$B$17</f>
        <v>0.960964484258535</v>
      </c>
      <c r="J9468" s="16" t="n">
        <f aca="false">D9468+I9468</f>
        <v>21.9298402173156</v>
      </c>
    </row>
    <row r="9469" customFormat="false" ht="15" hidden="false" customHeight="false" outlineLevel="0" collapsed="false">
      <c r="A9469" s="0" t="n">
        <v>9457</v>
      </c>
      <c r="B9469" s="7" t="n">
        <v>0.960125</v>
      </c>
      <c r="C9469" s="7" t="n">
        <v>0.736255</v>
      </c>
      <c r="D9469" s="16" t="n">
        <f aca="false">LOGINV(B9469,$B$7,$C$7)</f>
        <v>35.9612505605863</v>
      </c>
      <c r="E9469" s="16" t="n">
        <f aca="false">LOGINV(C9469,$B$8,$C$8)</f>
        <v>164.199673691384</v>
      </c>
      <c r="F9469" s="16" t="n">
        <f aca="false">$B$5/100*E9469*2_Girdiler!$B$14*2_Girdiler!$B$15*2_Girdiler!$B$16</f>
        <v>4.13126379007523</v>
      </c>
      <c r="G9469" s="16" t="n">
        <f aca="false">MIN(MATCH(F9469,2_Girdiler!$B$20:$I$20,1),7)</f>
        <v>1</v>
      </c>
      <c r="H9469" s="16" t="n">
        <f aca="false">IF(F9469&gt;=40,2_Girdiler!$I$21+(F9469-40)*(2_Girdiler!$I$21-2_Girdiler!$H$21)/(2_Girdiler!$I$20-2_Girdiler!$H$20),INDEX(2_Girdiler!$B$21:$I$21,G9469)+(F9469-INDEX(2_Girdiler!$B$20:$I$20,G9469))*(INDEX(2_Girdiler!$B$21:$I$21,G9469+1)-INDEX(2_Girdiler!$B$21:$I$21,G9469))/(INDEX(2_Girdiler!$B$20:$I$20,G9469+1)-INDEX(2_Girdiler!$B$20:$I$20,G9469)))</f>
        <v>9.0887803381655</v>
      </c>
      <c r="I9469" s="16" t="n">
        <f aca="false">H9469/2_Girdiler!$B$17</f>
        <v>3.64133827650861</v>
      </c>
      <c r="J9469" s="16" t="n">
        <f aca="false">D9469+I9469</f>
        <v>39.6025888370949</v>
      </c>
    </row>
    <row r="9470" customFormat="false" ht="15" hidden="false" customHeight="false" outlineLevel="0" collapsed="false">
      <c r="A9470" s="0" t="n">
        <v>9458</v>
      </c>
      <c r="B9470" s="7" t="n">
        <v>0.871679</v>
      </c>
      <c r="C9470" s="7" t="n">
        <v>0.997887</v>
      </c>
      <c r="D9470" s="16" t="n">
        <f aca="false">LOGINV(B9470,$B$7,$C$7)</f>
        <v>25.485109790994</v>
      </c>
      <c r="E9470" s="16" t="n">
        <f aca="false">LOGINV(C9470,$B$8,$C$8)</f>
        <v>692.191478852982</v>
      </c>
      <c r="F9470" s="16" t="n">
        <f aca="false">$B$5/100*E9470*2_Girdiler!$B$14*2_Girdiler!$B$15*2_Girdiler!$B$16</f>
        <v>17.415537607941</v>
      </c>
      <c r="G9470" s="16" t="n">
        <f aca="false">MIN(MATCH(F9470,2_Girdiler!$B$20:$I$20,1),7)</f>
        <v>4</v>
      </c>
      <c r="H9470" s="16" t="n">
        <f aca="false">IF(F9470&gt;=40,2_Girdiler!$I$21+(F9470-40)*(2_Girdiler!$I$21-2_Girdiler!$H$21)/(2_Girdiler!$I$20-2_Girdiler!$H$20),INDEX(2_Girdiler!$B$21:$I$21,G9470)+(F9470-INDEX(2_Girdiler!$B$20:$I$20,G9470))*(INDEX(2_Girdiler!$B$21:$I$21,G9470+1)-INDEX(2_Girdiler!$B$21:$I$21,G9470))/(INDEX(2_Girdiler!$B$20:$I$20,G9470+1)-INDEX(2_Girdiler!$B$20:$I$20,G9470)))</f>
        <v>24.7077688039705</v>
      </c>
      <c r="I9470" s="16" t="n">
        <f aca="false">H9470/2_Girdiler!$B$17</f>
        <v>9.89894583492409</v>
      </c>
      <c r="J9470" s="16" t="n">
        <f aca="false">D9470+I9470</f>
        <v>35.3840556259181</v>
      </c>
    </row>
    <row r="9471" customFormat="false" ht="15" hidden="false" customHeight="false" outlineLevel="0" collapsed="false">
      <c r="A9471" s="0" t="n">
        <v>9459</v>
      </c>
      <c r="B9471" s="7" t="n">
        <v>0.456169</v>
      </c>
      <c r="C9471" s="7" t="n">
        <v>0.832652</v>
      </c>
      <c r="D9471" s="16" t="n">
        <f aca="false">LOGINV(B9471,$B$7,$C$7)</f>
        <v>12.7360408284335</v>
      </c>
      <c r="E9471" s="16" t="n">
        <f aca="false">LOGINV(C9471,$B$8,$C$8)</f>
        <v>203.556122474634</v>
      </c>
      <c r="F9471" s="16" t="n">
        <f aca="false">$B$5/100*E9471*2_Girdiler!$B$14*2_Girdiler!$B$15*2_Girdiler!$B$16</f>
        <v>5.12147204146179</v>
      </c>
      <c r="G9471" s="16" t="n">
        <f aca="false">MIN(MATCH(F9471,2_Girdiler!$B$20:$I$20,1),7)</f>
        <v>2</v>
      </c>
      <c r="H9471" s="16" t="n">
        <f aca="false">IF(F9471&gt;=40,2_Girdiler!$I$21+(F9471-40)*(2_Girdiler!$I$21-2_Girdiler!$H$21)/(2_Girdiler!$I$20-2_Girdiler!$H$20),INDEX(2_Girdiler!$B$21:$I$21,G9471)+(F9471-INDEX(2_Girdiler!$B$20:$I$20,G9471))*(INDEX(2_Girdiler!$B$21:$I$21,G9471+1)-INDEX(2_Girdiler!$B$21:$I$21,G9471))/(INDEX(2_Girdiler!$B$20:$I$20,G9471+1)-INDEX(2_Girdiler!$B$20:$I$20,G9471)))</f>
        <v>11.1943552663389</v>
      </c>
      <c r="I9471" s="16" t="n">
        <f aca="false">H9471/2_Girdiler!$B$17</f>
        <v>4.48491797529602</v>
      </c>
      <c r="J9471" s="16" t="n">
        <f aca="false">D9471+I9471</f>
        <v>17.2209588037295</v>
      </c>
    </row>
    <row r="9472" customFormat="false" ht="15" hidden="false" customHeight="false" outlineLevel="0" collapsed="false">
      <c r="A9472" s="0" t="n">
        <v>9460</v>
      </c>
      <c r="B9472" s="7" t="n">
        <v>0.373837</v>
      </c>
      <c r="C9472" s="7" t="n">
        <v>0.621382</v>
      </c>
      <c r="D9472" s="16" t="n">
        <f aca="false">LOGINV(B9472,$B$7,$C$7)</f>
        <v>11.3189693533038</v>
      </c>
      <c r="E9472" s="16" t="n">
        <f aca="false">LOGINV(C9472,$B$8,$C$8)</f>
        <v>133.321187005777</v>
      </c>
      <c r="F9472" s="16" t="n">
        <f aca="false">$B$5/100*E9472*2_Girdiler!$B$14*2_Girdiler!$B$15*2_Girdiler!$B$16</f>
        <v>3.35436106506535</v>
      </c>
      <c r="G9472" s="16" t="n">
        <f aca="false">MIN(MATCH(F9472,2_Girdiler!$B$20:$I$20,1),7)</f>
        <v>1</v>
      </c>
      <c r="H9472" s="16" t="n">
        <f aca="false">IF(F9472&gt;=40,2_Girdiler!$I$21+(F9472-40)*(2_Girdiler!$I$21-2_Girdiler!$H$21)/(2_Girdiler!$I$20-2_Girdiler!$H$20),INDEX(2_Girdiler!$B$21:$I$21,G9472)+(F9472-INDEX(2_Girdiler!$B$20:$I$20,G9472))*(INDEX(2_Girdiler!$B$21:$I$21,G9472+1)-INDEX(2_Girdiler!$B$21:$I$21,G9472))/(INDEX(2_Girdiler!$B$20:$I$20,G9472+1)-INDEX(2_Girdiler!$B$20:$I$20,G9472)))</f>
        <v>7.37959434314376</v>
      </c>
      <c r="I9472" s="16" t="n">
        <f aca="false">H9472/2_Girdiler!$B$17</f>
        <v>2.95656824645183</v>
      </c>
      <c r="J9472" s="16" t="n">
        <f aca="false">D9472+I9472</f>
        <v>14.2755375997557</v>
      </c>
    </row>
    <row r="9473" customFormat="false" ht="15" hidden="false" customHeight="false" outlineLevel="0" collapsed="false">
      <c r="A9473" s="0" t="n">
        <v>9461</v>
      </c>
      <c r="B9473" s="7" t="n">
        <v>0.999933</v>
      </c>
      <c r="C9473" s="7" t="n">
        <v>0.93689</v>
      </c>
      <c r="D9473" s="16" t="n">
        <f aca="false">LOGINV(B9473,$B$7,$C$7)</f>
        <v>113.807019089943</v>
      </c>
      <c r="E9473" s="16" t="n">
        <f aca="false">LOGINV(C9473,$B$8,$C$8)</f>
        <v>293.041518142394</v>
      </c>
      <c r="F9473" s="16" t="n">
        <f aca="false">$B$5/100*E9473*2_Girdiler!$B$14*2_Girdiler!$B$15*2_Girdiler!$B$16</f>
        <v>7.37292459646262</v>
      </c>
      <c r="G9473" s="16" t="n">
        <f aca="false">MIN(MATCH(F9473,2_Girdiler!$B$20:$I$20,1),7)</f>
        <v>2</v>
      </c>
      <c r="H9473" s="16" t="n">
        <f aca="false">IF(F9473&gt;=40,2_Girdiler!$I$21+(F9473-40)*(2_Girdiler!$I$21-2_Girdiler!$H$21)/(2_Girdiler!$I$20-2_Girdiler!$H$20),INDEX(2_Girdiler!$B$21:$I$21,G9473)+(F9473-INDEX(2_Girdiler!$B$20:$I$20,G9473))*(INDEX(2_Girdiler!$B$21:$I$21,G9473+1)-INDEX(2_Girdiler!$B$21:$I$21,G9473))/(INDEX(2_Girdiler!$B$20:$I$20,G9473+1)-INDEX(2_Girdiler!$B$20:$I$20,G9473)))</f>
        <v>14.7966793543402</v>
      </c>
      <c r="I9473" s="16" t="n">
        <f aca="false">H9473/2_Girdiler!$B$17</f>
        <v>5.92815679260425</v>
      </c>
      <c r="J9473" s="16" t="n">
        <f aca="false">D9473+I9473</f>
        <v>119.735175882547</v>
      </c>
    </row>
    <row r="9474" customFormat="false" ht="15" hidden="false" customHeight="false" outlineLevel="0" collapsed="false">
      <c r="A9474" s="0" t="n">
        <v>9462</v>
      </c>
      <c r="B9474" s="7" t="n">
        <v>0.367607</v>
      </c>
      <c r="C9474" s="7" t="n">
        <v>0.30985</v>
      </c>
      <c r="D9474" s="16" t="n">
        <f aca="false">LOGINV(B9474,$B$7,$C$7)</f>
        <v>11.2154068815075</v>
      </c>
      <c r="E9474" s="16" t="n">
        <f aca="false">LOGINV(C9474,$B$8,$C$8)</f>
        <v>79.2718601797934</v>
      </c>
      <c r="F9474" s="16" t="n">
        <f aca="false">$B$5/100*E9474*2_Girdiler!$B$14*2_Girdiler!$B$15*2_Girdiler!$B$16</f>
        <v>1.9944800021236</v>
      </c>
      <c r="G9474" s="16" t="n">
        <f aca="false">MIN(MATCH(F9474,2_Girdiler!$B$20:$I$20,1),7)</f>
        <v>1</v>
      </c>
      <c r="H9474" s="16" t="n">
        <f aca="false">IF(F9474&gt;=40,2_Girdiler!$I$21+(F9474-40)*(2_Girdiler!$I$21-2_Girdiler!$H$21)/(2_Girdiler!$I$20-2_Girdiler!$H$20),INDEX(2_Girdiler!$B$21:$I$21,G9474)+(F9474-INDEX(2_Girdiler!$B$20:$I$20,G9474))*(INDEX(2_Girdiler!$B$21:$I$21,G9474+1)-INDEX(2_Girdiler!$B$21:$I$21,G9474))/(INDEX(2_Girdiler!$B$20:$I$20,G9474+1)-INDEX(2_Girdiler!$B$20:$I$20,G9474)))</f>
        <v>4.38785600467192</v>
      </c>
      <c r="I9474" s="16" t="n">
        <f aca="false">H9474/2_Girdiler!$B$17</f>
        <v>1.75795513007689</v>
      </c>
      <c r="J9474" s="16" t="n">
        <f aca="false">D9474+I9474</f>
        <v>12.9733620115844</v>
      </c>
    </row>
    <row r="9475" customFormat="false" ht="15" hidden="false" customHeight="false" outlineLevel="0" collapsed="false">
      <c r="A9475" s="0" t="n">
        <v>9463</v>
      </c>
      <c r="B9475" s="7" t="n">
        <v>0.900066</v>
      </c>
      <c r="C9475" s="7" t="n">
        <v>0.910766</v>
      </c>
      <c r="D9475" s="16" t="n">
        <f aca="false">LOGINV(B9475,$B$7,$C$7)</f>
        <v>27.6699369643942</v>
      </c>
      <c r="E9475" s="16" t="n">
        <f aca="false">LOGINV(C9475,$B$8,$C$8)</f>
        <v>260.27556990849</v>
      </c>
      <c r="F9475" s="16" t="n">
        <f aca="false">$B$5/100*E9475*2_Girdiler!$B$14*2_Girdiler!$B$15*2_Girdiler!$B$16</f>
        <v>6.54853333889761</v>
      </c>
      <c r="G9475" s="16" t="n">
        <f aca="false">MIN(MATCH(F9475,2_Girdiler!$B$20:$I$20,1),7)</f>
        <v>2</v>
      </c>
      <c r="H9475" s="16" t="n">
        <f aca="false">IF(F9475&gt;=40,2_Girdiler!$I$21+(F9475-40)*(2_Girdiler!$I$21-2_Girdiler!$H$21)/(2_Girdiler!$I$20-2_Girdiler!$H$20),INDEX(2_Girdiler!$B$21:$I$21,G9475)+(F9475-INDEX(2_Girdiler!$B$20:$I$20,G9475))*(INDEX(2_Girdiler!$B$21:$I$21,G9475+1)-INDEX(2_Girdiler!$B$21:$I$21,G9475))/(INDEX(2_Girdiler!$B$20:$I$20,G9475+1)-INDEX(2_Girdiler!$B$20:$I$20,G9475)))</f>
        <v>13.4776533422362</v>
      </c>
      <c r="I9475" s="16" t="n">
        <f aca="false">H9475/2_Girdiler!$B$17</f>
        <v>5.3997008582677</v>
      </c>
      <c r="J9475" s="16" t="n">
        <f aca="false">D9475+I9475</f>
        <v>33.0696378226619</v>
      </c>
    </row>
    <row r="9476" customFormat="false" ht="15" hidden="false" customHeight="false" outlineLevel="0" collapsed="false">
      <c r="A9476" s="0" t="n">
        <v>9464</v>
      </c>
      <c r="B9476" s="7" t="n">
        <v>0.287606</v>
      </c>
      <c r="C9476" s="7" t="n">
        <v>0.10664</v>
      </c>
      <c r="D9476" s="16" t="n">
        <f aca="false">LOGINV(B9476,$B$7,$C$7)</f>
        <v>9.9089404757018</v>
      </c>
      <c r="E9476" s="16" t="n">
        <f aca="false">LOGINV(C9476,$B$8,$C$8)</f>
        <v>48.9031531781682</v>
      </c>
      <c r="F9476" s="16" t="n">
        <f aca="false">$B$5/100*E9476*2_Girdiler!$B$14*2_Girdiler!$B$15*2_Girdiler!$B$16</f>
        <v>1.23040333396271</v>
      </c>
      <c r="G9476" s="16" t="n">
        <f aca="false">MIN(MATCH(F9476,2_Girdiler!$B$20:$I$20,1),7)</f>
        <v>1</v>
      </c>
      <c r="H9476" s="16" t="n">
        <f aca="false">IF(F9476&gt;=40,2_Girdiler!$I$21+(F9476-40)*(2_Girdiler!$I$21-2_Girdiler!$H$21)/(2_Girdiler!$I$20-2_Girdiler!$H$20),INDEX(2_Girdiler!$B$21:$I$21,G9476)+(F9476-INDEX(2_Girdiler!$B$20:$I$20,G9476))*(INDEX(2_Girdiler!$B$21:$I$21,G9476+1)-INDEX(2_Girdiler!$B$21:$I$21,G9476))/(INDEX(2_Girdiler!$B$20:$I$20,G9476+1)-INDEX(2_Girdiler!$B$20:$I$20,G9476)))</f>
        <v>2.70688733471797</v>
      </c>
      <c r="I9476" s="16" t="n">
        <f aca="false">H9476/2_Girdiler!$B$17</f>
        <v>1.08449011807611</v>
      </c>
      <c r="J9476" s="16" t="n">
        <f aca="false">D9476+I9476</f>
        <v>10.9934305937779</v>
      </c>
    </row>
    <row r="9477" customFormat="false" ht="15" hidden="false" customHeight="false" outlineLevel="0" collapsed="false">
      <c r="A9477" s="0" t="n">
        <v>9465</v>
      </c>
      <c r="B9477" s="7" t="n">
        <v>0.249938</v>
      </c>
      <c r="C9477" s="7" t="n">
        <v>0.456248</v>
      </c>
      <c r="D9477" s="16" t="n">
        <f aca="false">LOGINV(B9477,$B$7,$C$7)</f>
        <v>9.29736153694917</v>
      </c>
      <c r="E9477" s="16" t="n">
        <f aca="false">LOGINV(C9477,$B$8,$C$8)</f>
        <v>101.727186984864</v>
      </c>
      <c r="F9477" s="16" t="n">
        <f aca="false">$B$5/100*E9477*2_Girdiler!$B$14*2_Girdiler!$B$15*2_Girdiler!$B$16</f>
        <v>2.55945602453919</v>
      </c>
      <c r="G9477" s="16" t="n">
        <f aca="false">MIN(MATCH(F9477,2_Girdiler!$B$20:$I$20,1),7)</f>
        <v>1</v>
      </c>
      <c r="H9477" s="16" t="n">
        <f aca="false">IF(F9477&gt;=40,2_Girdiler!$I$21+(F9477-40)*(2_Girdiler!$I$21-2_Girdiler!$H$21)/(2_Girdiler!$I$20-2_Girdiler!$H$20),INDEX(2_Girdiler!$B$21:$I$21,G9477)+(F9477-INDEX(2_Girdiler!$B$20:$I$20,G9477))*(INDEX(2_Girdiler!$B$21:$I$21,G9477+1)-INDEX(2_Girdiler!$B$21:$I$21,G9477))/(INDEX(2_Girdiler!$B$20:$I$20,G9477+1)-INDEX(2_Girdiler!$B$20:$I$20,G9477)))</f>
        <v>5.63080325398621</v>
      </c>
      <c r="I9477" s="16" t="n">
        <f aca="false">H9477/2_Girdiler!$B$17</f>
        <v>2.25593079085986</v>
      </c>
      <c r="J9477" s="16" t="n">
        <f aca="false">D9477+I9477</f>
        <v>11.553292327809</v>
      </c>
    </row>
    <row r="9478" customFormat="false" ht="15" hidden="false" customHeight="false" outlineLevel="0" collapsed="false">
      <c r="A9478" s="0" t="n">
        <v>9466</v>
      </c>
      <c r="B9478" s="7" t="n">
        <v>0.079161</v>
      </c>
      <c r="C9478" s="7" t="n">
        <v>0.782349</v>
      </c>
      <c r="D9478" s="16" t="n">
        <f aca="false">LOGINV(B9478,$B$7,$C$7)</f>
        <v>6.16849485280321</v>
      </c>
      <c r="E9478" s="16" t="n">
        <f aca="false">LOGINV(C9478,$B$8,$C$8)</f>
        <v>180.696086978851</v>
      </c>
      <c r="F9478" s="16" t="n">
        <f aca="false">$B$5/100*E9478*2_Girdiler!$B$14*2_Girdiler!$B$15*2_Girdiler!$B$16</f>
        <v>4.54631354838788</v>
      </c>
      <c r="G9478" s="16" t="n">
        <f aca="false">MIN(MATCH(F9478,2_Girdiler!$B$20:$I$20,1),7)</f>
        <v>1</v>
      </c>
      <c r="H9478" s="16" t="n">
        <f aca="false">IF(F9478&gt;=40,2_Girdiler!$I$21+(F9478-40)*(2_Girdiler!$I$21-2_Girdiler!$H$21)/(2_Girdiler!$I$20-2_Girdiler!$H$20),INDEX(2_Girdiler!$B$21:$I$21,G9478)+(F9478-INDEX(2_Girdiler!$B$20:$I$20,G9478))*(INDEX(2_Girdiler!$B$21:$I$21,G9478+1)-INDEX(2_Girdiler!$B$21:$I$21,G9478))/(INDEX(2_Girdiler!$B$20:$I$20,G9478+1)-INDEX(2_Girdiler!$B$20:$I$20,G9478)))</f>
        <v>10.0018898064533</v>
      </c>
      <c r="I9478" s="16" t="n">
        <f aca="false">H9478/2_Girdiler!$B$17</f>
        <v>4.00716739040599</v>
      </c>
      <c r="J9478" s="16" t="n">
        <f aca="false">D9478+I9478</f>
        <v>10.1756622432092</v>
      </c>
    </row>
    <row r="9479" customFormat="false" ht="15" hidden="false" customHeight="false" outlineLevel="0" collapsed="false">
      <c r="A9479" s="0" t="n">
        <v>9467</v>
      </c>
      <c r="B9479" s="7" t="n">
        <v>0.754156</v>
      </c>
      <c r="C9479" s="7" t="n">
        <v>0.404867</v>
      </c>
      <c r="D9479" s="16" t="n">
        <f aca="false">LOGINV(B9479,$B$7,$C$7)</f>
        <v>19.8674561794327</v>
      </c>
      <c r="E9479" s="16" t="n">
        <f aca="false">LOGINV(C9479,$B$8,$C$8)</f>
        <v>93.4860819039376</v>
      </c>
      <c r="F9479" s="16" t="n">
        <f aca="false">$B$5/100*E9479*2_Girdiler!$B$14*2_Girdiler!$B$15*2_Girdiler!$B$16</f>
        <v>2.35210982070307</v>
      </c>
      <c r="G9479" s="16" t="n">
        <f aca="false">MIN(MATCH(F9479,2_Girdiler!$B$20:$I$20,1),7)</f>
        <v>1</v>
      </c>
      <c r="H9479" s="16" t="n">
        <f aca="false">IF(F9479&gt;=40,2_Girdiler!$I$21+(F9479-40)*(2_Girdiler!$I$21-2_Girdiler!$H$21)/(2_Girdiler!$I$20-2_Girdiler!$H$20),INDEX(2_Girdiler!$B$21:$I$21,G9479)+(F9479-INDEX(2_Girdiler!$B$20:$I$20,G9479))*(INDEX(2_Girdiler!$B$21:$I$21,G9479+1)-INDEX(2_Girdiler!$B$21:$I$21,G9479))/(INDEX(2_Girdiler!$B$20:$I$20,G9479+1)-INDEX(2_Girdiler!$B$20:$I$20,G9479)))</f>
        <v>5.17464160554675</v>
      </c>
      <c r="I9479" s="16" t="n">
        <f aca="false">H9479/2_Girdiler!$B$17</f>
        <v>2.07317372017098</v>
      </c>
      <c r="J9479" s="16" t="n">
        <f aca="false">D9479+I9479</f>
        <v>21.9406298996037</v>
      </c>
    </row>
    <row r="9480" customFormat="false" ht="15" hidden="false" customHeight="false" outlineLevel="0" collapsed="false">
      <c r="A9480" s="0" t="n">
        <v>9468</v>
      </c>
      <c r="B9480" s="7" t="n">
        <v>0.525556</v>
      </c>
      <c r="C9480" s="7" t="n">
        <v>0.654871</v>
      </c>
      <c r="D9480" s="16" t="n">
        <f aca="false">LOGINV(B9480,$B$7,$C$7)</f>
        <v>14.0346765189876</v>
      </c>
      <c r="E9480" s="16" t="n">
        <f aca="false">LOGINV(C9480,$B$8,$C$8)</f>
        <v>141.240488884629</v>
      </c>
      <c r="F9480" s="16" t="n">
        <f aca="false">$B$5/100*E9480*2_Girdiler!$B$14*2_Girdiler!$B$15*2_Girdiler!$B$16</f>
        <v>3.55361070033728</v>
      </c>
      <c r="G9480" s="16" t="n">
        <f aca="false">MIN(MATCH(F9480,2_Girdiler!$B$20:$I$20,1),7)</f>
        <v>1</v>
      </c>
      <c r="H9480" s="16" t="n">
        <f aca="false">IF(F9480&gt;=40,2_Girdiler!$I$21+(F9480-40)*(2_Girdiler!$I$21-2_Girdiler!$H$21)/(2_Girdiler!$I$20-2_Girdiler!$H$20),INDEX(2_Girdiler!$B$21:$I$21,G9480)+(F9480-INDEX(2_Girdiler!$B$20:$I$20,G9480))*(INDEX(2_Girdiler!$B$21:$I$21,G9480+1)-INDEX(2_Girdiler!$B$21:$I$21,G9480))/(INDEX(2_Girdiler!$B$20:$I$20,G9480+1)-INDEX(2_Girdiler!$B$20:$I$20,G9480)))</f>
        <v>7.81794354074201</v>
      </c>
      <c r="I9480" s="16" t="n">
        <f aca="false">H9480/2_Girdiler!$B$17</f>
        <v>3.13218891856651</v>
      </c>
      <c r="J9480" s="16" t="n">
        <f aca="false">D9480+I9480</f>
        <v>17.1668654375541</v>
      </c>
    </row>
    <row r="9481" customFormat="false" ht="15" hidden="false" customHeight="false" outlineLevel="0" collapsed="false">
      <c r="A9481" s="0" t="n">
        <v>9469</v>
      </c>
      <c r="B9481" s="7" t="n">
        <v>0.02956</v>
      </c>
      <c r="C9481" s="7" t="n">
        <v>0.276544</v>
      </c>
      <c r="D9481" s="16" t="n">
        <f aca="false">LOGINV(B9481,$B$7,$C$7)</f>
        <v>4.72949785985843</v>
      </c>
      <c r="E9481" s="16" t="n">
        <f aca="false">LOGINV(C9481,$B$8,$C$8)</f>
        <v>74.467124283512</v>
      </c>
      <c r="F9481" s="16" t="n">
        <f aca="false">$B$5/100*E9481*2_Girdiler!$B$14*2_Girdiler!$B$15*2_Girdiler!$B$16</f>
        <v>1.87359284697316</v>
      </c>
      <c r="G9481" s="16" t="n">
        <f aca="false">MIN(MATCH(F9481,2_Girdiler!$B$20:$I$20,1),7)</f>
        <v>1</v>
      </c>
      <c r="H9481" s="16" t="n">
        <f aca="false">IF(F9481&gt;=40,2_Girdiler!$I$21+(F9481-40)*(2_Girdiler!$I$21-2_Girdiler!$H$21)/(2_Girdiler!$I$20-2_Girdiler!$H$20),INDEX(2_Girdiler!$B$21:$I$21,G9481)+(F9481-INDEX(2_Girdiler!$B$20:$I$20,G9481))*(INDEX(2_Girdiler!$B$21:$I$21,G9481+1)-INDEX(2_Girdiler!$B$21:$I$21,G9481))/(INDEX(2_Girdiler!$B$20:$I$20,G9481+1)-INDEX(2_Girdiler!$B$20:$I$20,G9481)))</f>
        <v>4.12190426334095</v>
      </c>
      <c r="I9481" s="16" t="n">
        <f aca="false">H9481/2_Girdiler!$B$17</f>
        <v>1.65140395165904</v>
      </c>
      <c r="J9481" s="16" t="n">
        <f aca="false">D9481+I9481</f>
        <v>6.38090181151747</v>
      </c>
    </row>
    <row r="9482" customFormat="false" ht="15" hidden="false" customHeight="false" outlineLevel="0" collapsed="false">
      <c r="A9482" s="0" t="n">
        <v>9470</v>
      </c>
      <c r="B9482" s="7" t="n">
        <v>0.446893</v>
      </c>
      <c r="C9482" s="7" t="n">
        <v>0.018252</v>
      </c>
      <c r="D9482" s="16" t="n">
        <f aca="false">LOGINV(B9482,$B$7,$C$7)</f>
        <v>12.5708251767909</v>
      </c>
      <c r="E9482" s="16" t="n">
        <f aca="false">LOGINV(C9482,$B$8,$C$8)</f>
        <v>28.312836553449</v>
      </c>
      <c r="F9482" s="16" t="n">
        <f aca="false">$B$5/100*E9482*2_Girdiler!$B$14*2_Girdiler!$B$15*2_Girdiler!$B$16</f>
        <v>0.712350967684778</v>
      </c>
      <c r="G9482" s="16" t="n">
        <f aca="false">MIN(MATCH(F9482,2_Girdiler!$B$20:$I$20,1),7)</f>
        <v>1</v>
      </c>
      <c r="H9482" s="16" t="n">
        <f aca="false">IF(F9482&gt;=40,2_Girdiler!$I$21+(F9482-40)*(2_Girdiler!$I$21-2_Girdiler!$H$21)/(2_Girdiler!$I$20-2_Girdiler!$H$20),INDEX(2_Girdiler!$B$21:$I$21,G9482)+(F9482-INDEX(2_Girdiler!$B$20:$I$20,G9482))*(INDEX(2_Girdiler!$B$21:$I$21,G9482+1)-INDEX(2_Girdiler!$B$21:$I$21,G9482))/(INDEX(2_Girdiler!$B$20:$I$20,G9482+1)-INDEX(2_Girdiler!$B$20:$I$20,G9482)))</f>
        <v>1.56717212890651</v>
      </c>
      <c r="I9482" s="16" t="n">
        <f aca="false">H9482/2_Girdiler!$B$17</f>
        <v>0.627873449081134</v>
      </c>
      <c r="J9482" s="16" t="n">
        <f aca="false">D9482+I9482</f>
        <v>13.198698625872</v>
      </c>
    </row>
    <row r="9483" customFormat="false" ht="15" hidden="false" customHeight="false" outlineLevel="0" collapsed="false">
      <c r="A9483" s="0" t="n">
        <v>9471</v>
      </c>
      <c r="B9483" s="7" t="n">
        <v>0.076342</v>
      </c>
      <c r="C9483" s="7" t="n">
        <v>0.927584</v>
      </c>
      <c r="D9483" s="16" t="n">
        <f aca="false">LOGINV(B9483,$B$7,$C$7)</f>
        <v>6.10222749980112</v>
      </c>
      <c r="E9483" s="16" t="n">
        <f aca="false">LOGINV(C9483,$B$8,$C$8)</f>
        <v>279.88759249873</v>
      </c>
      <c r="F9483" s="16" t="n">
        <f aca="false">$B$5/100*E9483*2_Girdiler!$B$14*2_Girdiler!$B$15*2_Girdiler!$B$16</f>
        <v>7.04197182726805</v>
      </c>
      <c r="G9483" s="16" t="n">
        <f aca="false">MIN(MATCH(F9483,2_Girdiler!$B$20:$I$20,1),7)</f>
        <v>2</v>
      </c>
      <c r="H9483" s="16" t="n">
        <f aca="false">IF(F9483&gt;=40,2_Girdiler!$I$21+(F9483-40)*(2_Girdiler!$I$21-2_Girdiler!$H$21)/(2_Girdiler!$I$20-2_Girdiler!$H$20),INDEX(2_Girdiler!$B$21:$I$21,G9483)+(F9483-INDEX(2_Girdiler!$B$20:$I$20,G9483))*(INDEX(2_Girdiler!$B$21:$I$21,G9483+1)-INDEX(2_Girdiler!$B$21:$I$21,G9483))/(INDEX(2_Girdiler!$B$20:$I$20,G9483+1)-INDEX(2_Girdiler!$B$20:$I$20,G9483)))</f>
        <v>14.2671549236289</v>
      </c>
      <c r="I9483" s="16" t="n">
        <f aca="false">H9483/2_Girdiler!$B$17</f>
        <v>5.71600758158208</v>
      </c>
      <c r="J9483" s="16" t="n">
        <f aca="false">D9483+I9483</f>
        <v>11.8182350813832</v>
      </c>
    </row>
    <row r="9484" customFormat="false" ht="15" hidden="false" customHeight="false" outlineLevel="0" collapsed="false">
      <c r="A9484" s="0" t="n">
        <v>9472</v>
      </c>
      <c r="B9484" s="7" t="n">
        <v>0.988511</v>
      </c>
      <c r="C9484" s="7" t="n">
        <v>0.682333</v>
      </c>
      <c r="D9484" s="16" t="n">
        <f aca="false">LOGINV(B9484,$B$7,$C$7)</f>
        <v>48.0968291138116</v>
      </c>
      <c r="E9484" s="16" t="n">
        <f aca="false">LOGINV(C9484,$B$8,$C$8)</f>
        <v>148.316167821429</v>
      </c>
      <c r="F9484" s="16" t="n">
        <f aca="false">$B$5/100*E9484*2_Girdiler!$B$14*2_Girdiler!$B$15*2_Girdiler!$B$16</f>
        <v>3.73163478238715</v>
      </c>
      <c r="G9484" s="16" t="n">
        <f aca="false">MIN(MATCH(F9484,2_Girdiler!$B$20:$I$20,1),7)</f>
        <v>1</v>
      </c>
      <c r="H9484" s="16" t="n">
        <f aca="false">IF(F9484&gt;=40,2_Girdiler!$I$21+(F9484-40)*(2_Girdiler!$I$21-2_Girdiler!$H$21)/(2_Girdiler!$I$20-2_Girdiler!$H$20),INDEX(2_Girdiler!$B$21:$I$21,G9484)+(F9484-INDEX(2_Girdiler!$B$20:$I$20,G9484))*(INDEX(2_Girdiler!$B$21:$I$21,G9484+1)-INDEX(2_Girdiler!$B$21:$I$21,G9484))/(INDEX(2_Girdiler!$B$20:$I$20,G9484+1)-INDEX(2_Girdiler!$B$20:$I$20,G9484)))</f>
        <v>8.20959652125173</v>
      </c>
      <c r="I9484" s="16" t="n">
        <f aca="false">H9484/2_Girdiler!$B$17</f>
        <v>3.28910117037329</v>
      </c>
      <c r="J9484" s="16" t="n">
        <f aca="false">D9484+I9484</f>
        <v>51.3859302841849</v>
      </c>
    </row>
    <row r="9485" customFormat="false" ht="15" hidden="false" customHeight="false" outlineLevel="0" collapsed="false">
      <c r="A9485" s="0" t="n">
        <v>9473</v>
      </c>
      <c r="B9485" s="7" t="n">
        <v>0.776495</v>
      </c>
      <c r="C9485" s="7" t="n">
        <v>0.217158</v>
      </c>
      <c r="D9485" s="16" t="n">
        <f aca="false">LOGINV(B9485,$B$7,$C$7)</f>
        <v>20.6900335246156</v>
      </c>
      <c r="E9485" s="16" t="n">
        <f aca="false">LOGINV(C9485,$B$8,$C$8)</f>
        <v>65.9277532041638</v>
      </c>
      <c r="F9485" s="16" t="n">
        <f aca="false">$B$5/100*E9485*2_Girdiler!$B$14*2_Girdiler!$B$15*2_Girdiler!$B$16</f>
        <v>1.65874227061676</v>
      </c>
      <c r="G9485" s="16" t="n">
        <f aca="false">MIN(MATCH(F9485,2_Girdiler!$B$20:$I$20,1),7)</f>
        <v>1</v>
      </c>
      <c r="H9485" s="16" t="n">
        <f aca="false">IF(F9485&gt;=40,2_Girdiler!$I$21+(F9485-40)*(2_Girdiler!$I$21-2_Girdiler!$H$21)/(2_Girdiler!$I$20-2_Girdiler!$H$20),INDEX(2_Girdiler!$B$21:$I$21,G9485)+(F9485-INDEX(2_Girdiler!$B$20:$I$20,G9485))*(INDEX(2_Girdiler!$B$21:$I$21,G9485+1)-INDEX(2_Girdiler!$B$21:$I$21,G9485))/(INDEX(2_Girdiler!$B$20:$I$20,G9485+1)-INDEX(2_Girdiler!$B$20:$I$20,G9485)))</f>
        <v>3.64923299535687</v>
      </c>
      <c r="I9485" s="16" t="n">
        <f aca="false">H9485/2_Girdiler!$B$17</f>
        <v>1.46203245006285</v>
      </c>
      <c r="J9485" s="16" t="n">
        <f aca="false">D9485+I9485</f>
        <v>22.1520659746784</v>
      </c>
    </row>
    <row r="9486" customFormat="false" ht="15" hidden="false" customHeight="false" outlineLevel="0" collapsed="false">
      <c r="A9486" s="0" t="n">
        <v>9474</v>
      </c>
      <c r="B9486" s="7" t="n">
        <v>0.793691</v>
      </c>
      <c r="C9486" s="7" t="n">
        <v>0.093687</v>
      </c>
      <c r="D9486" s="16" t="n">
        <f aca="false">LOGINV(B9486,$B$7,$C$7)</f>
        <v>21.3804115509742</v>
      </c>
      <c r="E9486" s="16" t="n">
        <f aca="false">LOGINV(C9486,$B$8,$C$8)</f>
        <v>46.6284116477767</v>
      </c>
      <c r="F9486" s="16" t="n">
        <f aca="false">$B$5/100*E9486*2_Girdiler!$B$14*2_Girdiler!$B$15*2_Girdiler!$B$16</f>
        <v>1.17317083705806</v>
      </c>
      <c r="G9486" s="16" t="n">
        <f aca="false">MIN(MATCH(F9486,2_Girdiler!$B$20:$I$20,1),7)</f>
        <v>1</v>
      </c>
      <c r="H9486" s="16" t="n">
        <f aca="false">IF(F9486&gt;=40,2_Girdiler!$I$21+(F9486-40)*(2_Girdiler!$I$21-2_Girdiler!$H$21)/(2_Girdiler!$I$20-2_Girdiler!$H$20),INDEX(2_Girdiler!$B$21:$I$21,G9486)+(F9486-INDEX(2_Girdiler!$B$20:$I$20,G9486))*(INDEX(2_Girdiler!$B$21:$I$21,G9486+1)-INDEX(2_Girdiler!$B$21:$I$21,G9486))/(INDEX(2_Girdiler!$B$20:$I$20,G9486+1)-INDEX(2_Girdiler!$B$20:$I$20,G9486)))</f>
        <v>2.58097584152773</v>
      </c>
      <c r="I9486" s="16" t="n">
        <f aca="false">H9486/2_Girdiler!$B$17</f>
        <v>1.03404480830438</v>
      </c>
      <c r="J9486" s="16" t="n">
        <f aca="false">D9486+I9486</f>
        <v>22.4144563592786</v>
      </c>
    </row>
    <row r="9487" customFormat="false" ht="15" hidden="false" customHeight="false" outlineLevel="0" collapsed="false">
      <c r="A9487" s="0" t="n">
        <v>9475</v>
      </c>
      <c r="B9487" s="7" t="n">
        <v>0.586674</v>
      </c>
      <c r="C9487" s="7" t="n">
        <v>0.347501</v>
      </c>
      <c r="D9487" s="16" t="n">
        <f aca="false">LOGINV(B9487,$B$7,$C$7)</f>
        <v>15.300250534601</v>
      </c>
      <c r="E9487" s="16" t="n">
        <f aca="false">LOGINV(C9487,$B$8,$C$8)</f>
        <v>84.7871485565396</v>
      </c>
      <c r="F9487" s="16" t="n">
        <f aca="false">$B$5/100*E9487*2_Girdiler!$B$14*2_Girdiler!$B$15*2_Girdiler!$B$16</f>
        <v>2.13324465768254</v>
      </c>
      <c r="G9487" s="16" t="n">
        <f aca="false">MIN(MATCH(F9487,2_Girdiler!$B$20:$I$20,1),7)</f>
        <v>1</v>
      </c>
      <c r="H9487" s="16" t="n">
        <f aca="false">IF(F9487&gt;=40,2_Girdiler!$I$21+(F9487-40)*(2_Girdiler!$I$21-2_Girdiler!$H$21)/(2_Girdiler!$I$20-2_Girdiler!$H$20),INDEX(2_Girdiler!$B$21:$I$21,G9487)+(F9487-INDEX(2_Girdiler!$B$20:$I$20,G9487))*(INDEX(2_Girdiler!$B$21:$I$21,G9487+1)-INDEX(2_Girdiler!$B$21:$I$21,G9487))/(INDEX(2_Girdiler!$B$20:$I$20,G9487+1)-INDEX(2_Girdiler!$B$20:$I$20,G9487)))</f>
        <v>4.69313824690158</v>
      </c>
      <c r="I9487" s="16" t="n">
        <f aca="false">H9487/2_Girdiler!$B$17</f>
        <v>1.88026372071377</v>
      </c>
      <c r="J9487" s="16" t="n">
        <f aca="false">D9487+I9487</f>
        <v>17.1805142553148</v>
      </c>
    </row>
    <row r="9488" customFormat="false" ht="15" hidden="false" customHeight="false" outlineLevel="0" collapsed="false">
      <c r="A9488" s="0" t="n">
        <v>9476</v>
      </c>
      <c r="B9488" s="7" t="n">
        <v>0.901277</v>
      </c>
      <c r="C9488" s="7" t="n">
        <v>0.84674</v>
      </c>
      <c r="D9488" s="16" t="n">
        <f aca="false">LOGINV(B9488,$B$7,$C$7)</f>
        <v>27.7770957168058</v>
      </c>
      <c r="E9488" s="16" t="n">
        <f aca="false">LOGINV(C9488,$B$8,$C$8)</f>
        <v>211.301493764341</v>
      </c>
      <c r="F9488" s="16" t="n">
        <f aca="false">$B$5/100*E9488*2_Girdiler!$B$14*2_Girdiler!$B$15*2_Girdiler!$B$16</f>
        <v>5.31634558311083</v>
      </c>
      <c r="G9488" s="16" t="n">
        <f aca="false">MIN(MATCH(F9488,2_Girdiler!$B$20:$I$20,1),7)</f>
        <v>2</v>
      </c>
      <c r="H9488" s="16" t="n">
        <f aca="false">IF(F9488&gt;=40,2_Girdiler!$I$21+(F9488-40)*(2_Girdiler!$I$21-2_Girdiler!$H$21)/(2_Girdiler!$I$20-2_Girdiler!$H$20),INDEX(2_Girdiler!$B$21:$I$21,G9488)+(F9488-INDEX(2_Girdiler!$B$20:$I$20,G9488))*(INDEX(2_Girdiler!$B$21:$I$21,G9488+1)-INDEX(2_Girdiler!$B$21:$I$21,G9488))/(INDEX(2_Girdiler!$B$20:$I$20,G9488+1)-INDEX(2_Girdiler!$B$20:$I$20,G9488)))</f>
        <v>11.5061529329773</v>
      </c>
      <c r="I9488" s="16" t="n">
        <f aca="false">H9488/2_Girdiler!$B$17</f>
        <v>4.60983691225053</v>
      </c>
      <c r="J9488" s="16" t="n">
        <f aca="false">D9488+I9488</f>
        <v>32.3869326290563</v>
      </c>
    </row>
    <row r="9489" customFormat="false" ht="15" hidden="false" customHeight="false" outlineLevel="0" collapsed="false">
      <c r="A9489" s="0" t="n">
        <v>9477</v>
      </c>
      <c r="B9489" s="7" t="n">
        <v>0.487111</v>
      </c>
      <c r="C9489" s="7" t="n">
        <v>0.452901</v>
      </c>
      <c r="D9489" s="16" t="n">
        <f aca="false">LOGINV(B9489,$B$7,$C$7)</f>
        <v>13.3003243849491</v>
      </c>
      <c r="E9489" s="16" t="n">
        <f aca="false">LOGINV(C9489,$B$8,$C$8)</f>
        <v>101.174187511508</v>
      </c>
      <c r="F9489" s="16" t="n">
        <f aca="false">$B$5/100*E9489*2_Girdiler!$B$14*2_Girdiler!$B$15*2_Girdiler!$B$16</f>
        <v>2.54554255778953</v>
      </c>
      <c r="G9489" s="16" t="n">
        <f aca="false">MIN(MATCH(F9489,2_Girdiler!$B$20:$I$20,1),7)</f>
        <v>1</v>
      </c>
      <c r="H9489" s="16" t="n">
        <f aca="false">IF(F9489&gt;=40,2_Girdiler!$I$21+(F9489-40)*(2_Girdiler!$I$21-2_Girdiler!$H$21)/(2_Girdiler!$I$20-2_Girdiler!$H$20),INDEX(2_Girdiler!$B$21:$I$21,G9489)+(F9489-INDEX(2_Girdiler!$B$20:$I$20,G9489))*(INDEX(2_Girdiler!$B$21:$I$21,G9489+1)-INDEX(2_Girdiler!$B$21:$I$21,G9489))/(INDEX(2_Girdiler!$B$20:$I$20,G9489+1)-INDEX(2_Girdiler!$B$20:$I$20,G9489)))</f>
        <v>5.60019362713697</v>
      </c>
      <c r="I9489" s="16" t="n">
        <f aca="false">H9489/2_Girdiler!$B$17</f>
        <v>2.24366731856449</v>
      </c>
      <c r="J9489" s="16" t="n">
        <f aca="false">D9489+I9489</f>
        <v>15.5439917035136</v>
      </c>
    </row>
    <row r="9490" customFormat="false" ht="15" hidden="false" customHeight="false" outlineLevel="0" collapsed="false">
      <c r="A9490" s="0" t="n">
        <v>9478</v>
      </c>
      <c r="B9490" s="7" t="n">
        <v>0.580442</v>
      </c>
      <c r="C9490" s="7" t="n">
        <v>0.618365</v>
      </c>
      <c r="D9490" s="16" t="n">
        <f aca="false">LOGINV(B9490,$B$7,$C$7)</f>
        <v>15.1646304568221</v>
      </c>
      <c r="E9490" s="16" t="n">
        <f aca="false">LOGINV(C9490,$B$8,$C$8)</f>
        <v>132.64108863964</v>
      </c>
      <c r="F9490" s="16" t="n">
        <f aca="false">$B$5/100*E9490*2_Girdiler!$B$14*2_Girdiler!$B$15*2_Girdiler!$B$16</f>
        <v>3.33724979017335</v>
      </c>
      <c r="G9490" s="16" t="n">
        <f aca="false">MIN(MATCH(F9490,2_Girdiler!$B$20:$I$20,1),7)</f>
        <v>1</v>
      </c>
      <c r="H9490" s="16" t="n">
        <f aca="false">IF(F9490&gt;=40,2_Girdiler!$I$21+(F9490-40)*(2_Girdiler!$I$21-2_Girdiler!$H$21)/(2_Girdiler!$I$20-2_Girdiler!$H$20),INDEX(2_Girdiler!$B$21:$I$21,G9490)+(F9490-INDEX(2_Girdiler!$B$20:$I$20,G9490))*(INDEX(2_Girdiler!$B$21:$I$21,G9490+1)-INDEX(2_Girdiler!$B$21:$I$21,G9490))/(INDEX(2_Girdiler!$B$20:$I$20,G9490+1)-INDEX(2_Girdiler!$B$20:$I$20,G9490)))</f>
        <v>7.34194953838138</v>
      </c>
      <c r="I9490" s="16" t="n">
        <f aca="false">H9490/2_Girdiler!$B$17</f>
        <v>2.94148619326177</v>
      </c>
      <c r="J9490" s="16" t="n">
        <f aca="false">D9490+I9490</f>
        <v>18.1061166500839</v>
      </c>
    </row>
    <row r="9491" customFormat="false" ht="15" hidden="false" customHeight="false" outlineLevel="0" collapsed="false">
      <c r="A9491" s="0" t="n">
        <v>9479</v>
      </c>
      <c r="B9491" s="7" t="n">
        <v>0.18205</v>
      </c>
      <c r="C9491" s="7" t="n">
        <v>0.111808</v>
      </c>
      <c r="D9491" s="16" t="n">
        <f aca="false">LOGINV(B9491,$B$7,$C$7)</f>
        <v>8.16547364577404</v>
      </c>
      <c r="E9491" s="16" t="n">
        <f aca="false">LOGINV(C9491,$B$8,$C$8)</f>
        <v>49.7831014358933</v>
      </c>
      <c r="F9491" s="16" t="n">
        <f aca="false">$B$5/100*E9491*2_Girdiler!$B$14*2_Girdiler!$B$15*2_Girdiler!$B$16</f>
        <v>1.25254283212707</v>
      </c>
      <c r="G9491" s="16" t="n">
        <f aca="false">MIN(MATCH(F9491,2_Girdiler!$B$20:$I$20,1),7)</f>
        <v>1</v>
      </c>
      <c r="H9491" s="16" t="n">
        <f aca="false">IF(F9491&gt;=40,2_Girdiler!$I$21+(F9491-40)*(2_Girdiler!$I$21-2_Girdiler!$H$21)/(2_Girdiler!$I$20-2_Girdiler!$H$20),INDEX(2_Girdiler!$B$21:$I$21,G9491)+(F9491-INDEX(2_Girdiler!$B$20:$I$20,G9491))*(INDEX(2_Girdiler!$B$21:$I$21,G9491+1)-INDEX(2_Girdiler!$B$21:$I$21,G9491))/(INDEX(2_Girdiler!$B$20:$I$20,G9491+1)-INDEX(2_Girdiler!$B$20:$I$20,G9491)))</f>
        <v>2.75559423067956</v>
      </c>
      <c r="I9491" s="16" t="n">
        <f aca="false">H9491/2_Girdiler!$B$17</f>
        <v>1.10400409882995</v>
      </c>
      <c r="J9491" s="16" t="n">
        <f aca="false">D9491+I9491</f>
        <v>9.269477744604</v>
      </c>
    </row>
    <row r="9492" customFormat="false" ht="15" hidden="false" customHeight="false" outlineLevel="0" collapsed="false">
      <c r="A9492" s="0" t="n">
        <v>9480</v>
      </c>
      <c r="B9492" s="7" t="n">
        <v>0.625799</v>
      </c>
      <c r="C9492" s="7" t="n">
        <v>0.311174</v>
      </c>
      <c r="D9492" s="16" t="n">
        <f aca="false">LOGINV(B9492,$B$7,$C$7)</f>
        <v>16.193087780466</v>
      </c>
      <c r="E9492" s="16" t="n">
        <f aca="false">LOGINV(C9492,$B$8,$C$8)</f>
        <v>79.4639909213556</v>
      </c>
      <c r="F9492" s="16" t="n">
        <f aca="false">$B$5/100*E9492*2_Girdiler!$B$14*2_Girdiler!$B$15*2_Girdiler!$B$16</f>
        <v>1.99931401158131</v>
      </c>
      <c r="G9492" s="16" t="n">
        <f aca="false">MIN(MATCH(F9492,2_Girdiler!$B$20:$I$20,1),7)</f>
        <v>1</v>
      </c>
      <c r="H9492" s="16" t="n">
        <f aca="false">IF(F9492&gt;=40,2_Girdiler!$I$21+(F9492-40)*(2_Girdiler!$I$21-2_Girdiler!$H$21)/(2_Girdiler!$I$20-2_Girdiler!$H$20),INDEX(2_Girdiler!$B$21:$I$21,G9492)+(F9492-INDEX(2_Girdiler!$B$20:$I$20,G9492))*(INDEX(2_Girdiler!$B$21:$I$21,G9492+1)-INDEX(2_Girdiler!$B$21:$I$21,G9492))/(INDEX(2_Girdiler!$B$20:$I$20,G9492+1)-INDEX(2_Girdiler!$B$20:$I$20,G9492)))</f>
        <v>4.39849082547887</v>
      </c>
      <c r="I9492" s="16" t="n">
        <f aca="false">H9492/2_Girdiler!$B$17</f>
        <v>1.7622158755925</v>
      </c>
      <c r="J9492" s="16" t="n">
        <f aca="false">D9492+I9492</f>
        <v>17.9553036560585</v>
      </c>
    </row>
    <row r="9493" customFormat="false" ht="15" hidden="false" customHeight="false" outlineLevel="0" collapsed="false">
      <c r="A9493" s="0" t="n">
        <v>9481</v>
      </c>
      <c r="B9493" s="7" t="n">
        <v>0.605102</v>
      </c>
      <c r="C9493" s="7" t="n">
        <v>0.53827</v>
      </c>
      <c r="D9493" s="16" t="n">
        <f aca="false">LOGINV(B9493,$B$7,$C$7)</f>
        <v>15.7114414099218</v>
      </c>
      <c r="E9493" s="16" t="n">
        <f aca="false">LOGINV(C9493,$B$8,$C$8)</f>
        <v>116.192269416842</v>
      </c>
      <c r="F9493" s="16" t="n">
        <f aca="false">$B$5/100*E9493*2_Girdiler!$B$14*2_Girdiler!$B$15*2_Girdiler!$B$16</f>
        <v>2.92339749852775</v>
      </c>
      <c r="G9493" s="16" t="n">
        <f aca="false">MIN(MATCH(F9493,2_Girdiler!$B$20:$I$20,1),7)</f>
        <v>1</v>
      </c>
      <c r="H9493" s="16" t="n">
        <f aca="false">IF(F9493&gt;=40,2_Girdiler!$I$21+(F9493-40)*(2_Girdiler!$I$21-2_Girdiler!$H$21)/(2_Girdiler!$I$20-2_Girdiler!$H$20),INDEX(2_Girdiler!$B$21:$I$21,G9493)+(F9493-INDEX(2_Girdiler!$B$20:$I$20,G9493))*(INDEX(2_Girdiler!$B$21:$I$21,G9493+1)-INDEX(2_Girdiler!$B$21:$I$21,G9493))/(INDEX(2_Girdiler!$B$20:$I$20,G9493+1)-INDEX(2_Girdiler!$B$20:$I$20,G9493)))</f>
        <v>6.43147449676105</v>
      </c>
      <c r="I9493" s="16" t="n">
        <f aca="false">H9493/2_Girdiler!$B$17</f>
        <v>2.57671253876645</v>
      </c>
      <c r="J9493" s="16" t="n">
        <f aca="false">D9493+I9493</f>
        <v>18.2881539486882</v>
      </c>
    </row>
    <row r="9494" customFormat="false" ht="15" hidden="false" customHeight="false" outlineLevel="0" collapsed="false">
      <c r="A9494" s="0" t="n">
        <v>9482</v>
      </c>
      <c r="B9494" s="7" t="n">
        <v>0.176334</v>
      </c>
      <c r="C9494" s="7" t="n">
        <v>0.470528</v>
      </c>
      <c r="D9494" s="16" t="n">
        <f aca="false">LOGINV(B9494,$B$7,$C$7)</f>
        <v>8.06664421854536</v>
      </c>
      <c r="E9494" s="16" t="n">
        <f aca="false">LOGINV(C9494,$B$8,$C$8)</f>
        <v>104.11531576781</v>
      </c>
      <c r="F9494" s="16" t="n">
        <f aca="false">$B$5/100*E9494*2_Girdiler!$B$14*2_Girdiler!$B$15*2_Girdiler!$B$16</f>
        <v>2.61954134471809</v>
      </c>
      <c r="G9494" s="16" t="n">
        <f aca="false">MIN(MATCH(F9494,2_Girdiler!$B$20:$I$20,1),7)</f>
        <v>1</v>
      </c>
      <c r="H9494" s="16" t="n">
        <f aca="false">IF(F9494&gt;=40,2_Girdiler!$I$21+(F9494-40)*(2_Girdiler!$I$21-2_Girdiler!$H$21)/(2_Girdiler!$I$20-2_Girdiler!$H$20),INDEX(2_Girdiler!$B$21:$I$21,G9494)+(F9494-INDEX(2_Girdiler!$B$20:$I$20,G9494))*(INDEX(2_Girdiler!$B$21:$I$21,G9494+1)-INDEX(2_Girdiler!$B$21:$I$21,G9494))/(INDEX(2_Girdiler!$B$20:$I$20,G9494+1)-INDEX(2_Girdiler!$B$20:$I$20,G9494)))</f>
        <v>5.76299095837979</v>
      </c>
      <c r="I9494" s="16" t="n">
        <f aca="false">H9494/2_Girdiler!$B$17</f>
        <v>2.30889060832524</v>
      </c>
      <c r="J9494" s="16" t="n">
        <f aca="false">D9494+I9494</f>
        <v>10.3755348268706</v>
      </c>
    </row>
    <row r="9495" customFormat="false" ht="15" hidden="false" customHeight="false" outlineLevel="0" collapsed="false">
      <c r="A9495" s="0" t="n">
        <v>9483</v>
      </c>
      <c r="B9495" s="7" t="n">
        <v>0.870809</v>
      </c>
      <c r="C9495" s="7" t="n">
        <v>0.048953</v>
      </c>
      <c r="D9495" s="16" t="n">
        <f aca="false">LOGINV(B9495,$B$7,$C$7)</f>
        <v>25.426365772669</v>
      </c>
      <c r="E9495" s="16" t="n">
        <f aca="false">LOGINV(C9495,$B$8,$C$8)</f>
        <v>37.5197606388366</v>
      </c>
      <c r="F9495" s="16" t="n">
        <f aca="false">$B$5/100*E9495*2_Girdiler!$B$14*2_Girdiler!$B$15*2_Girdiler!$B$16</f>
        <v>0.943997177673129</v>
      </c>
      <c r="G9495" s="16" t="n">
        <f aca="false">MIN(MATCH(F9495,2_Girdiler!$B$20:$I$20,1),7)</f>
        <v>1</v>
      </c>
      <c r="H9495" s="16" t="n">
        <f aca="false">IF(F9495&gt;=40,2_Girdiler!$I$21+(F9495-40)*(2_Girdiler!$I$21-2_Girdiler!$H$21)/(2_Girdiler!$I$20-2_Girdiler!$H$20),INDEX(2_Girdiler!$B$21:$I$21,G9495)+(F9495-INDEX(2_Girdiler!$B$20:$I$20,G9495))*(INDEX(2_Girdiler!$B$21:$I$21,G9495+1)-INDEX(2_Girdiler!$B$21:$I$21,G9495))/(INDEX(2_Girdiler!$B$20:$I$20,G9495+1)-INDEX(2_Girdiler!$B$20:$I$20,G9495)))</f>
        <v>2.07679379088088</v>
      </c>
      <c r="I9495" s="16" t="n">
        <f aca="false">H9495/2_Girdiler!$B$17</f>
        <v>0.832048794423431</v>
      </c>
      <c r="J9495" s="16" t="n">
        <f aca="false">D9495+I9495</f>
        <v>26.2584145670924</v>
      </c>
    </row>
    <row r="9496" customFormat="false" ht="15" hidden="false" customHeight="false" outlineLevel="0" collapsed="false">
      <c r="A9496" s="0" t="n">
        <v>9484</v>
      </c>
      <c r="B9496" s="7" t="n">
        <v>0.775006</v>
      </c>
      <c r="C9496" s="7" t="n">
        <v>0.294627</v>
      </c>
      <c r="D9496" s="16" t="n">
        <f aca="false">LOGINV(B9496,$B$7,$C$7)</f>
        <v>20.632747272602</v>
      </c>
      <c r="E9496" s="16" t="n">
        <f aca="false">LOGINV(C9496,$B$8,$C$8)</f>
        <v>77.0698701286762</v>
      </c>
      <c r="F9496" s="16" t="n">
        <f aca="false">$B$5/100*E9496*2_Girdiler!$B$14*2_Girdiler!$B$15*2_Girdiler!$B$16</f>
        <v>1.93907793243749</v>
      </c>
      <c r="G9496" s="16" t="n">
        <f aca="false">MIN(MATCH(F9496,2_Girdiler!$B$20:$I$20,1),7)</f>
        <v>1</v>
      </c>
      <c r="H9496" s="16" t="n">
        <f aca="false">IF(F9496&gt;=40,2_Girdiler!$I$21+(F9496-40)*(2_Girdiler!$I$21-2_Girdiler!$H$21)/(2_Girdiler!$I$20-2_Girdiler!$H$20),INDEX(2_Girdiler!$B$21:$I$21,G9496)+(F9496-INDEX(2_Girdiler!$B$20:$I$20,G9496))*(INDEX(2_Girdiler!$B$21:$I$21,G9496+1)-INDEX(2_Girdiler!$B$21:$I$21,G9496))/(INDEX(2_Girdiler!$B$20:$I$20,G9496+1)-INDEX(2_Girdiler!$B$20:$I$20,G9496)))</f>
        <v>4.26597145136249</v>
      </c>
      <c r="I9496" s="16" t="n">
        <f aca="false">H9496/2_Girdiler!$B$17</f>
        <v>1.7091231776292</v>
      </c>
      <c r="J9496" s="16" t="n">
        <f aca="false">D9496+I9496</f>
        <v>22.3418704502312</v>
      </c>
    </row>
    <row r="9497" customFormat="false" ht="15" hidden="false" customHeight="false" outlineLevel="0" collapsed="false">
      <c r="A9497" s="0" t="n">
        <v>9485</v>
      </c>
      <c r="B9497" s="7" t="n">
        <v>0.776482</v>
      </c>
      <c r="C9497" s="7" t="n">
        <v>0.383052</v>
      </c>
      <c r="D9497" s="16" t="n">
        <f aca="false">LOGINV(B9497,$B$7,$C$7)</f>
        <v>20.6895317503849</v>
      </c>
      <c r="E9497" s="16" t="n">
        <f aca="false">LOGINV(C9497,$B$8,$C$8)</f>
        <v>90.126034057255</v>
      </c>
      <c r="F9497" s="16" t="n">
        <f aca="false">$B$5/100*E9497*2_Girdiler!$B$14*2_Girdiler!$B$15*2_Girdiler!$B$16</f>
        <v>2.26757101688053</v>
      </c>
      <c r="G9497" s="16" t="n">
        <f aca="false">MIN(MATCH(F9497,2_Girdiler!$B$20:$I$20,1),7)</f>
        <v>1</v>
      </c>
      <c r="H9497" s="16" t="n">
        <f aca="false">IF(F9497&gt;=40,2_Girdiler!$I$21+(F9497-40)*(2_Girdiler!$I$21-2_Girdiler!$H$21)/(2_Girdiler!$I$20-2_Girdiler!$H$20),INDEX(2_Girdiler!$B$21:$I$21,G9497)+(F9497-INDEX(2_Girdiler!$B$20:$I$20,G9497))*(INDEX(2_Girdiler!$B$21:$I$21,G9497+1)-INDEX(2_Girdiler!$B$21:$I$21,G9497))/(INDEX(2_Girdiler!$B$20:$I$20,G9497+1)-INDEX(2_Girdiler!$B$20:$I$20,G9497)))</f>
        <v>4.98865623713718</v>
      </c>
      <c r="I9497" s="16" t="n">
        <f aca="false">H9497/2_Girdiler!$B$17</f>
        <v>1.99866035141714</v>
      </c>
      <c r="J9497" s="16" t="n">
        <f aca="false">D9497+I9497</f>
        <v>22.688192101802</v>
      </c>
    </row>
    <row r="9498" customFormat="false" ht="15" hidden="false" customHeight="false" outlineLevel="0" collapsed="false">
      <c r="A9498" s="0" t="n">
        <v>9486</v>
      </c>
      <c r="B9498" s="7" t="n">
        <v>0.565432</v>
      </c>
      <c r="C9498" s="7" t="n">
        <v>0.289617</v>
      </c>
      <c r="D9498" s="16" t="n">
        <f aca="false">LOGINV(B9498,$B$7,$C$7)</f>
        <v>14.8445830512677</v>
      </c>
      <c r="E9498" s="16" t="n">
        <f aca="false">LOGINV(C9498,$B$8,$C$8)</f>
        <v>76.3476148681559</v>
      </c>
      <c r="F9498" s="16" t="n">
        <f aca="false">$B$5/100*E9498*2_Girdiler!$B$14*2_Girdiler!$B$15*2_Girdiler!$B$16</f>
        <v>1.9209059900828</v>
      </c>
      <c r="G9498" s="16" t="n">
        <f aca="false">MIN(MATCH(F9498,2_Girdiler!$B$20:$I$20,1),7)</f>
        <v>1</v>
      </c>
      <c r="H9498" s="16" t="n">
        <f aca="false">IF(F9498&gt;=40,2_Girdiler!$I$21+(F9498-40)*(2_Girdiler!$I$21-2_Girdiler!$H$21)/(2_Girdiler!$I$20-2_Girdiler!$H$20),INDEX(2_Girdiler!$B$21:$I$21,G9498)+(F9498-INDEX(2_Girdiler!$B$20:$I$20,G9498))*(INDEX(2_Girdiler!$B$21:$I$21,G9498+1)-INDEX(2_Girdiler!$B$21:$I$21,G9498))/(INDEX(2_Girdiler!$B$20:$I$20,G9498+1)-INDEX(2_Girdiler!$B$20:$I$20,G9498)))</f>
        <v>4.22599317818217</v>
      </c>
      <c r="I9498" s="16" t="n">
        <f aca="false">H9498/2_Girdiler!$B$17</f>
        <v>1.69310624125888</v>
      </c>
      <c r="J9498" s="16" t="n">
        <f aca="false">D9498+I9498</f>
        <v>16.5376892925266</v>
      </c>
    </row>
    <row r="9499" customFormat="false" ht="15" hidden="false" customHeight="false" outlineLevel="0" collapsed="false">
      <c r="A9499" s="0" t="n">
        <v>9487</v>
      </c>
      <c r="B9499" s="7" t="n">
        <v>0.89854</v>
      </c>
      <c r="C9499" s="7" t="n">
        <v>0.109806</v>
      </c>
      <c r="D9499" s="16" t="n">
        <f aca="false">LOGINV(B9499,$B$7,$C$7)</f>
        <v>27.5368258600674</v>
      </c>
      <c r="E9499" s="16" t="n">
        <f aca="false">LOGINV(C9499,$B$8,$C$8)</f>
        <v>49.4439056319431</v>
      </c>
      <c r="F9499" s="16" t="n">
        <f aca="false">$B$5/100*E9499*2_Girdiler!$B$14*2_Girdiler!$B$15*2_Girdiler!$B$16</f>
        <v>1.24400866569969</v>
      </c>
      <c r="G9499" s="16" t="n">
        <f aca="false">MIN(MATCH(F9499,2_Girdiler!$B$20:$I$20,1),7)</f>
        <v>1</v>
      </c>
      <c r="H9499" s="16" t="n">
        <f aca="false">IF(F9499&gt;=40,2_Girdiler!$I$21+(F9499-40)*(2_Girdiler!$I$21-2_Girdiler!$H$21)/(2_Girdiler!$I$20-2_Girdiler!$H$20),INDEX(2_Girdiler!$B$21:$I$21,G9499)+(F9499-INDEX(2_Girdiler!$B$20:$I$20,G9499))*(INDEX(2_Girdiler!$B$21:$I$21,G9499+1)-INDEX(2_Girdiler!$B$21:$I$21,G9499))/(INDEX(2_Girdiler!$B$20:$I$20,G9499+1)-INDEX(2_Girdiler!$B$20:$I$20,G9499)))</f>
        <v>2.73681906453931</v>
      </c>
      <c r="I9499" s="16" t="n">
        <f aca="false">H9499/2_Girdiler!$B$17</f>
        <v>1.09648199701094</v>
      </c>
      <c r="J9499" s="16" t="n">
        <f aca="false">D9499+I9499</f>
        <v>28.6333078570783</v>
      </c>
    </row>
    <row r="9500" customFormat="false" ht="15" hidden="false" customHeight="false" outlineLevel="0" collapsed="false">
      <c r="A9500" s="0" t="n">
        <v>9488</v>
      </c>
      <c r="B9500" s="7" t="n">
        <v>0.453207</v>
      </c>
      <c r="C9500" s="7" t="n">
        <v>0.539227</v>
      </c>
      <c r="D9500" s="16" t="n">
        <f aca="false">LOGINV(B9500,$B$7,$C$7)</f>
        <v>12.6831004962495</v>
      </c>
      <c r="E9500" s="16" t="n">
        <f aca="false">LOGINV(C9500,$B$8,$C$8)</f>
        <v>116.373181817082</v>
      </c>
      <c r="F9500" s="16" t="n">
        <f aca="false">$B$5/100*E9500*2_Girdiler!$B$14*2_Girdiler!$B$15*2_Girdiler!$B$16</f>
        <v>2.92794925451778</v>
      </c>
      <c r="G9500" s="16" t="n">
        <f aca="false">MIN(MATCH(F9500,2_Girdiler!$B$20:$I$20,1),7)</f>
        <v>1</v>
      </c>
      <c r="H9500" s="16" t="n">
        <f aca="false">IF(F9500&gt;=40,2_Girdiler!$I$21+(F9500-40)*(2_Girdiler!$I$21-2_Girdiler!$H$21)/(2_Girdiler!$I$20-2_Girdiler!$H$20),INDEX(2_Girdiler!$B$21:$I$21,G9500)+(F9500-INDEX(2_Girdiler!$B$20:$I$20,G9500))*(INDEX(2_Girdiler!$B$21:$I$21,G9500+1)-INDEX(2_Girdiler!$B$21:$I$21,G9500))/(INDEX(2_Girdiler!$B$20:$I$20,G9500+1)-INDEX(2_Girdiler!$B$20:$I$20,G9500)))</f>
        <v>6.44148835993911</v>
      </c>
      <c r="I9500" s="16" t="n">
        <f aca="false">H9500/2_Girdiler!$B$17</f>
        <v>2.58072450318073</v>
      </c>
      <c r="J9500" s="16" t="n">
        <f aca="false">D9500+I9500</f>
        <v>15.2638249994302</v>
      </c>
    </row>
    <row r="9501" customFormat="false" ht="15" hidden="false" customHeight="false" outlineLevel="0" collapsed="false">
      <c r="A9501" s="0" t="n">
        <v>9489</v>
      </c>
      <c r="B9501" s="7" t="n">
        <v>0.28272</v>
      </c>
      <c r="C9501" s="7" t="n">
        <v>0.391514</v>
      </c>
      <c r="D9501" s="16" t="n">
        <f aca="false">LOGINV(B9501,$B$7,$C$7)</f>
        <v>9.82978979649638</v>
      </c>
      <c r="E9501" s="16" t="n">
        <f aca="false">LOGINV(C9501,$B$8,$C$8)</f>
        <v>91.4209260056921</v>
      </c>
      <c r="F9501" s="16" t="n">
        <f aca="false">$B$5/100*E9501*2_Girdiler!$B$14*2_Girdiler!$B$15*2_Girdiler!$B$16</f>
        <v>2.30015049830321</v>
      </c>
      <c r="G9501" s="16" t="n">
        <f aca="false">MIN(MATCH(F9501,2_Girdiler!$B$20:$I$20,1),7)</f>
        <v>1</v>
      </c>
      <c r="H9501" s="16" t="n">
        <f aca="false">IF(F9501&gt;=40,2_Girdiler!$I$21+(F9501-40)*(2_Girdiler!$I$21-2_Girdiler!$H$21)/(2_Girdiler!$I$20-2_Girdiler!$H$20),INDEX(2_Girdiler!$B$21:$I$21,G9501)+(F9501-INDEX(2_Girdiler!$B$20:$I$20,G9501))*(INDEX(2_Girdiler!$B$21:$I$21,G9501+1)-INDEX(2_Girdiler!$B$21:$I$21,G9501))/(INDEX(2_Girdiler!$B$20:$I$20,G9501+1)-INDEX(2_Girdiler!$B$20:$I$20,G9501)))</f>
        <v>5.06033109626707</v>
      </c>
      <c r="I9501" s="16" t="n">
        <f aca="false">H9501/2_Girdiler!$B$17</f>
        <v>2.02737624049162</v>
      </c>
      <c r="J9501" s="16" t="n">
        <f aca="false">D9501+I9501</f>
        <v>11.857166036988</v>
      </c>
    </row>
    <row r="9502" customFormat="false" ht="15" hidden="false" customHeight="false" outlineLevel="0" collapsed="false">
      <c r="A9502" s="0" t="n">
        <v>9490</v>
      </c>
      <c r="B9502" s="7" t="n">
        <v>0.951579</v>
      </c>
      <c r="C9502" s="7" t="n">
        <v>0.512998</v>
      </c>
      <c r="D9502" s="16" t="n">
        <f aca="false">LOGINV(B9502,$B$7,$C$7)</f>
        <v>34.1678385424045</v>
      </c>
      <c r="E9502" s="16" t="n">
        <f aca="false">LOGINV(C9502,$B$8,$C$8)</f>
        <v>111.526690820449</v>
      </c>
      <c r="F9502" s="16" t="n">
        <f aca="false">$B$5/100*E9502*2_Girdiler!$B$14*2_Girdiler!$B$15*2_Girdiler!$B$16</f>
        <v>2.8060115410425</v>
      </c>
      <c r="G9502" s="16" t="n">
        <f aca="false">MIN(MATCH(F9502,2_Girdiler!$B$20:$I$20,1),7)</f>
        <v>1</v>
      </c>
      <c r="H9502" s="16" t="n">
        <f aca="false">IF(F9502&gt;=40,2_Girdiler!$I$21+(F9502-40)*(2_Girdiler!$I$21-2_Girdiler!$H$21)/(2_Girdiler!$I$20-2_Girdiler!$H$20),INDEX(2_Girdiler!$B$21:$I$21,G9502)+(F9502-INDEX(2_Girdiler!$B$20:$I$20,G9502))*(INDEX(2_Girdiler!$B$21:$I$21,G9502+1)-INDEX(2_Girdiler!$B$21:$I$21,G9502))/(INDEX(2_Girdiler!$B$20:$I$20,G9502+1)-INDEX(2_Girdiler!$B$20:$I$20,G9502)))</f>
        <v>6.17322539029351</v>
      </c>
      <c r="I9502" s="16" t="n">
        <f aca="false">H9502/2_Girdiler!$B$17</f>
        <v>2.47324735188041</v>
      </c>
      <c r="J9502" s="16" t="n">
        <f aca="false">D9502+I9502</f>
        <v>36.6410858942849</v>
      </c>
    </row>
    <row r="9503" customFormat="false" ht="15" hidden="false" customHeight="false" outlineLevel="0" collapsed="false">
      <c r="A9503" s="0" t="n">
        <v>9491</v>
      </c>
      <c r="B9503" s="7" t="n">
        <v>0.815789</v>
      </c>
      <c r="C9503" s="7" t="n">
        <v>0.90012</v>
      </c>
      <c r="D9503" s="16" t="n">
        <f aca="false">LOGINV(B9503,$B$7,$C$7)</f>
        <v>22.3571018280692</v>
      </c>
      <c r="E9503" s="16" t="n">
        <f aca="false">LOGINV(C9503,$B$8,$C$8)</f>
        <v>249.862849178449</v>
      </c>
      <c r="F9503" s="16" t="n">
        <f aca="false">$B$5/100*E9503*2_Girdiler!$B$14*2_Girdiler!$B$15*2_Girdiler!$B$16</f>
        <v>6.28654928532977</v>
      </c>
      <c r="G9503" s="16" t="n">
        <f aca="false">MIN(MATCH(F9503,2_Girdiler!$B$20:$I$20,1),7)</f>
        <v>2</v>
      </c>
      <c r="H9503" s="16" t="n">
        <f aca="false">IF(F9503&gt;=40,2_Girdiler!$I$21+(F9503-40)*(2_Girdiler!$I$21-2_Girdiler!$H$21)/(2_Girdiler!$I$20-2_Girdiler!$H$20),INDEX(2_Girdiler!$B$21:$I$21,G9503)+(F9503-INDEX(2_Girdiler!$B$20:$I$20,G9503))*(INDEX(2_Girdiler!$B$21:$I$21,G9503+1)-INDEX(2_Girdiler!$B$21:$I$21,G9503))/(INDEX(2_Girdiler!$B$20:$I$20,G9503+1)-INDEX(2_Girdiler!$B$20:$I$20,G9503)))</f>
        <v>13.0584788565276</v>
      </c>
      <c r="I9503" s="16" t="n">
        <f aca="false">H9503/2_Girdiler!$B$17</f>
        <v>5.23176236239088</v>
      </c>
      <c r="J9503" s="16" t="n">
        <f aca="false">D9503+I9503</f>
        <v>27.58886419046</v>
      </c>
    </row>
    <row r="9504" customFormat="false" ht="15" hidden="false" customHeight="false" outlineLevel="0" collapsed="false">
      <c r="A9504" s="0" t="n">
        <v>9492</v>
      </c>
      <c r="B9504" s="7" t="n">
        <v>0.487654</v>
      </c>
      <c r="C9504" s="7" t="n">
        <v>0.816269</v>
      </c>
      <c r="D9504" s="16" t="n">
        <f aca="false">LOGINV(B9504,$B$7,$C$7)</f>
        <v>13.3104239138281</v>
      </c>
      <c r="E9504" s="16" t="n">
        <f aca="false">LOGINV(C9504,$B$8,$C$8)</f>
        <v>195.3861671293</v>
      </c>
      <c r="F9504" s="16" t="n">
        <f aca="false">$B$5/100*E9504*2_Girdiler!$B$14*2_Girdiler!$B$15*2_Girdiler!$B$16</f>
        <v>4.9159159649732</v>
      </c>
      <c r="G9504" s="16" t="n">
        <f aca="false">MIN(MATCH(F9504,2_Girdiler!$B$20:$I$20,1),7)</f>
        <v>1</v>
      </c>
      <c r="H9504" s="16" t="n">
        <f aca="false">IF(F9504&gt;=40,2_Girdiler!$I$21+(F9504-40)*(2_Girdiler!$I$21-2_Girdiler!$H$21)/(2_Girdiler!$I$20-2_Girdiler!$H$20),INDEX(2_Girdiler!$B$21:$I$21,G9504)+(F9504-INDEX(2_Girdiler!$B$20:$I$20,G9504))*(INDEX(2_Girdiler!$B$21:$I$21,G9504+1)-INDEX(2_Girdiler!$B$21:$I$21,G9504))/(INDEX(2_Girdiler!$B$20:$I$20,G9504+1)-INDEX(2_Girdiler!$B$20:$I$20,G9504)))</f>
        <v>10.815015122941</v>
      </c>
      <c r="I9504" s="16" t="n">
        <f aca="false">H9504/2_Girdiler!$B$17</f>
        <v>4.3329387511783</v>
      </c>
      <c r="J9504" s="16" t="n">
        <f aca="false">D9504+I9504</f>
        <v>17.6433626650064</v>
      </c>
    </row>
    <row r="9505" customFormat="false" ht="15" hidden="false" customHeight="false" outlineLevel="0" collapsed="false">
      <c r="A9505" s="0" t="n">
        <v>9493</v>
      </c>
      <c r="B9505" s="7" t="n">
        <v>0.045851</v>
      </c>
      <c r="C9505" s="7" t="n">
        <v>0.950156</v>
      </c>
      <c r="D9505" s="16" t="n">
        <f aca="false">LOGINV(B9505,$B$7,$C$7)</f>
        <v>5.28964977848947</v>
      </c>
      <c r="E9505" s="16" t="n">
        <f aca="false">LOGINV(C9505,$B$8,$C$8)</f>
        <v>316.068718935505</v>
      </c>
      <c r="F9505" s="16" t="n">
        <f aca="false">$B$5/100*E9505*2_Girdiler!$B$14*2_Girdiler!$B$15*2_Girdiler!$B$16</f>
        <v>7.9522889684173</v>
      </c>
      <c r="G9505" s="16" t="n">
        <f aca="false">MIN(MATCH(F9505,2_Girdiler!$B$20:$I$20,1),7)</f>
        <v>2</v>
      </c>
      <c r="H9505" s="16" t="n">
        <f aca="false">IF(F9505&gt;=40,2_Girdiler!$I$21+(F9505-40)*(2_Girdiler!$I$21-2_Girdiler!$H$21)/(2_Girdiler!$I$20-2_Girdiler!$H$20),INDEX(2_Girdiler!$B$21:$I$21,G9505)+(F9505-INDEX(2_Girdiler!$B$20:$I$20,G9505))*(INDEX(2_Girdiler!$B$21:$I$21,G9505+1)-INDEX(2_Girdiler!$B$21:$I$21,G9505))/(INDEX(2_Girdiler!$B$20:$I$20,G9505+1)-INDEX(2_Girdiler!$B$20:$I$20,G9505)))</f>
        <v>15.7236623494677</v>
      </c>
      <c r="I9505" s="16" t="n">
        <f aca="false">H9505/2_Girdiler!$B$17</f>
        <v>6.29954421052391</v>
      </c>
      <c r="J9505" s="16" t="n">
        <f aca="false">D9505+I9505</f>
        <v>11.5891939890134</v>
      </c>
    </row>
    <row r="9506" customFormat="false" ht="15" hidden="false" customHeight="false" outlineLevel="0" collapsed="false">
      <c r="A9506" s="0" t="n">
        <v>9494</v>
      </c>
      <c r="B9506" s="7" t="n">
        <v>0.444819</v>
      </c>
      <c r="C9506" s="7" t="n">
        <v>0.214252</v>
      </c>
      <c r="D9506" s="16" t="n">
        <f aca="false">LOGINV(B9506,$B$7,$C$7)</f>
        <v>12.5341122059891</v>
      </c>
      <c r="E9506" s="16" t="n">
        <f aca="false">LOGINV(C9506,$B$8,$C$8)</f>
        <v>65.5066555349364</v>
      </c>
      <c r="F9506" s="16" t="n">
        <f aca="false">$B$5/100*E9506*2_Girdiler!$B$14*2_Girdiler!$B$15*2_Girdiler!$B$16</f>
        <v>1.648147453259</v>
      </c>
      <c r="G9506" s="16" t="n">
        <f aca="false">MIN(MATCH(F9506,2_Girdiler!$B$20:$I$20,1),7)</f>
        <v>1</v>
      </c>
      <c r="H9506" s="16" t="n">
        <f aca="false">IF(F9506&gt;=40,2_Girdiler!$I$21+(F9506-40)*(2_Girdiler!$I$21-2_Girdiler!$H$21)/(2_Girdiler!$I$20-2_Girdiler!$H$20),INDEX(2_Girdiler!$B$21:$I$21,G9506)+(F9506-INDEX(2_Girdiler!$B$20:$I$20,G9506))*(INDEX(2_Girdiler!$B$21:$I$21,G9506+1)-INDEX(2_Girdiler!$B$21:$I$21,G9506))/(INDEX(2_Girdiler!$B$20:$I$20,G9506+1)-INDEX(2_Girdiler!$B$20:$I$20,G9506)))</f>
        <v>3.6259243971698</v>
      </c>
      <c r="I9506" s="16" t="n">
        <f aca="false">H9506/2_Girdiler!$B$17</f>
        <v>1.45269406937893</v>
      </c>
      <c r="J9506" s="16" t="n">
        <f aca="false">D9506+I9506</f>
        <v>13.986806275368</v>
      </c>
    </row>
    <row r="9507" customFormat="false" ht="15" hidden="false" customHeight="false" outlineLevel="0" collapsed="false">
      <c r="A9507" s="0" t="n">
        <v>9495</v>
      </c>
      <c r="B9507" s="7" t="n">
        <v>0.097459</v>
      </c>
      <c r="C9507" s="7" t="n">
        <v>0.379661</v>
      </c>
      <c r="D9507" s="16" t="n">
        <f aca="false">LOGINV(B9507,$B$7,$C$7)</f>
        <v>6.57527620342732</v>
      </c>
      <c r="E9507" s="16" t="n">
        <f aca="false">LOGINV(C9507,$B$8,$C$8)</f>
        <v>89.6099579767164</v>
      </c>
      <c r="F9507" s="16" t="n">
        <f aca="false">$B$5/100*E9507*2_Girdiler!$B$14*2_Girdiler!$B$15*2_Girdiler!$B$16</f>
        <v>2.25458654269418</v>
      </c>
      <c r="G9507" s="16" t="n">
        <f aca="false">MIN(MATCH(F9507,2_Girdiler!$B$20:$I$20,1),7)</f>
        <v>1</v>
      </c>
      <c r="H9507" s="16" t="n">
        <f aca="false">IF(F9507&gt;=40,2_Girdiler!$I$21+(F9507-40)*(2_Girdiler!$I$21-2_Girdiler!$H$21)/(2_Girdiler!$I$20-2_Girdiler!$H$20),INDEX(2_Girdiler!$B$21:$I$21,G9507)+(F9507-INDEX(2_Girdiler!$B$20:$I$20,G9507))*(INDEX(2_Girdiler!$B$21:$I$21,G9507+1)-INDEX(2_Girdiler!$B$21:$I$21,G9507))/(INDEX(2_Girdiler!$B$20:$I$20,G9507+1)-INDEX(2_Girdiler!$B$20:$I$20,G9507)))</f>
        <v>4.9600903939272</v>
      </c>
      <c r="I9507" s="16" t="n">
        <f aca="false">H9507/2_Girdiler!$B$17</f>
        <v>1.98721570269519</v>
      </c>
      <c r="J9507" s="16" t="n">
        <f aca="false">D9507+I9507</f>
        <v>8.56249190612251</v>
      </c>
    </row>
    <row r="9508" customFormat="false" ht="15" hidden="false" customHeight="false" outlineLevel="0" collapsed="false">
      <c r="A9508" s="0" t="n">
        <v>9496</v>
      </c>
      <c r="B9508" s="7" t="n">
        <v>0.531541</v>
      </c>
      <c r="C9508" s="7" t="n">
        <v>0.84042</v>
      </c>
      <c r="D9508" s="16" t="n">
        <f aca="false">LOGINV(B9508,$B$7,$C$7)</f>
        <v>14.1528345571358</v>
      </c>
      <c r="E9508" s="16" t="n">
        <f aca="false">LOGINV(C9508,$B$8,$C$8)</f>
        <v>207.735749990337</v>
      </c>
      <c r="F9508" s="16" t="n">
        <f aca="false">$B$5/100*E9508*2_Girdiler!$B$14*2_Girdiler!$B$15*2_Girdiler!$B$16</f>
        <v>5.22663146975688</v>
      </c>
      <c r="G9508" s="16" t="n">
        <f aca="false">MIN(MATCH(F9508,2_Girdiler!$B$20:$I$20,1),7)</f>
        <v>2</v>
      </c>
      <c r="H9508" s="16" t="n">
        <f aca="false">IF(F9508&gt;=40,2_Girdiler!$I$21+(F9508-40)*(2_Girdiler!$I$21-2_Girdiler!$H$21)/(2_Girdiler!$I$20-2_Girdiler!$H$20),INDEX(2_Girdiler!$B$21:$I$21,G9508)+(F9508-INDEX(2_Girdiler!$B$20:$I$20,G9508))*(INDEX(2_Girdiler!$B$21:$I$21,G9508+1)-INDEX(2_Girdiler!$B$21:$I$21,G9508))/(INDEX(2_Girdiler!$B$20:$I$20,G9508+1)-INDEX(2_Girdiler!$B$20:$I$20,G9508)))</f>
        <v>11.362610351611</v>
      </c>
      <c r="I9508" s="16" t="n">
        <f aca="false">H9508/2_Girdiler!$B$17</f>
        <v>4.55232786522877</v>
      </c>
      <c r="J9508" s="16" t="n">
        <f aca="false">D9508+I9508</f>
        <v>18.7051624223646</v>
      </c>
    </row>
    <row r="9509" customFormat="false" ht="15" hidden="false" customHeight="false" outlineLevel="0" collapsed="false">
      <c r="A9509" s="0" t="n">
        <v>9497</v>
      </c>
      <c r="B9509" s="7" t="n">
        <v>0.64214</v>
      </c>
      <c r="C9509" s="7" t="n">
        <v>0.275535</v>
      </c>
      <c r="D9509" s="16" t="n">
        <f aca="false">LOGINV(B9509,$B$7,$C$7)</f>
        <v>16.5899421960687</v>
      </c>
      <c r="E9509" s="16" t="n">
        <f aca="false">LOGINV(C9509,$B$8,$C$8)</f>
        <v>74.3221791185993</v>
      </c>
      <c r="F9509" s="16" t="n">
        <f aca="false">$B$5/100*E9509*2_Girdiler!$B$14*2_Girdiler!$B$15*2_Girdiler!$B$16</f>
        <v>1.86994602662396</v>
      </c>
      <c r="G9509" s="16" t="n">
        <f aca="false">MIN(MATCH(F9509,2_Girdiler!$B$20:$I$20,1),7)</f>
        <v>1</v>
      </c>
      <c r="H9509" s="16" t="n">
        <f aca="false">IF(F9509&gt;=40,2_Girdiler!$I$21+(F9509-40)*(2_Girdiler!$I$21-2_Girdiler!$H$21)/(2_Girdiler!$I$20-2_Girdiler!$H$20),INDEX(2_Girdiler!$B$21:$I$21,G9509)+(F9509-INDEX(2_Girdiler!$B$20:$I$20,G9509))*(INDEX(2_Girdiler!$B$21:$I$21,G9509+1)-INDEX(2_Girdiler!$B$21:$I$21,G9509))/(INDEX(2_Girdiler!$B$20:$I$20,G9509+1)-INDEX(2_Girdiler!$B$20:$I$20,G9509)))</f>
        <v>4.11388125857271</v>
      </c>
      <c r="I9509" s="16" t="n">
        <f aca="false">H9509/2_Girdiler!$B$17</f>
        <v>1.64818960679996</v>
      </c>
      <c r="J9509" s="16" t="n">
        <f aca="false">D9509+I9509</f>
        <v>18.2381318028687</v>
      </c>
    </row>
    <row r="9510" customFormat="false" ht="15" hidden="false" customHeight="false" outlineLevel="0" collapsed="false">
      <c r="A9510" s="0" t="n">
        <v>9498</v>
      </c>
      <c r="B9510" s="7" t="n">
        <v>0.966724</v>
      </c>
      <c r="C9510" s="7" t="n">
        <v>0.466718</v>
      </c>
      <c r="D9510" s="16" t="n">
        <f aca="false">LOGINV(B9510,$B$7,$C$7)</f>
        <v>37.6545890144348</v>
      </c>
      <c r="E9510" s="16" t="n">
        <f aca="false">LOGINV(C9510,$B$8,$C$8)</f>
        <v>103.473468996408</v>
      </c>
      <c r="F9510" s="16" t="n">
        <f aca="false">$B$5/100*E9510*2_Girdiler!$B$14*2_Girdiler!$B$15*2_Girdiler!$B$16</f>
        <v>2.60339247994962</v>
      </c>
      <c r="G9510" s="16" t="n">
        <f aca="false">MIN(MATCH(F9510,2_Girdiler!$B$20:$I$20,1),7)</f>
        <v>1</v>
      </c>
      <c r="H9510" s="16" t="n">
        <f aca="false">IF(F9510&gt;=40,2_Girdiler!$I$21+(F9510-40)*(2_Girdiler!$I$21-2_Girdiler!$H$21)/(2_Girdiler!$I$20-2_Girdiler!$H$20),INDEX(2_Girdiler!$B$21:$I$21,G9510)+(F9510-INDEX(2_Girdiler!$B$20:$I$20,G9510))*(INDEX(2_Girdiler!$B$21:$I$21,G9510+1)-INDEX(2_Girdiler!$B$21:$I$21,G9510))/(INDEX(2_Girdiler!$B$20:$I$20,G9510+1)-INDEX(2_Girdiler!$B$20:$I$20,G9510)))</f>
        <v>5.72746345588916</v>
      </c>
      <c r="I9510" s="16" t="n">
        <f aca="false">H9510/2_Girdiler!$B$17</f>
        <v>2.29465683328893</v>
      </c>
      <c r="J9510" s="16" t="n">
        <f aca="false">D9510+I9510</f>
        <v>39.9492458477237</v>
      </c>
    </row>
    <row r="9511" customFormat="false" ht="15" hidden="false" customHeight="false" outlineLevel="0" collapsed="false">
      <c r="A9511" s="0" t="n">
        <v>9499</v>
      </c>
      <c r="B9511" s="7" t="n">
        <v>0.828302</v>
      </c>
      <c r="C9511" s="7" t="n">
        <v>0.872318</v>
      </c>
      <c r="D9511" s="16" t="n">
        <f aca="false">LOGINV(B9511,$B$7,$C$7)</f>
        <v>22.9639002609192</v>
      </c>
      <c r="E9511" s="16" t="n">
        <f aca="false">LOGINV(C9511,$B$8,$C$8)</f>
        <v>227.564051819528</v>
      </c>
      <c r="F9511" s="16" t="n">
        <f aca="false">$B$5/100*E9511*2_Girdiler!$B$14*2_Girdiler!$B$15*2_Girdiler!$B$16</f>
        <v>5.72551154377931</v>
      </c>
      <c r="G9511" s="16" t="n">
        <f aca="false">MIN(MATCH(F9511,2_Girdiler!$B$20:$I$20,1),7)</f>
        <v>2</v>
      </c>
      <c r="H9511" s="16" t="n">
        <f aca="false">IF(F9511&gt;=40,2_Girdiler!$I$21+(F9511-40)*(2_Girdiler!$I$21-2_Girdiler!$H$21)/(2_Girdiler!$I$20-2_Girdiler!$H$20),INDEX(2_Girdiler!$B$21:$I$21,G9511)+(F9511-INDEX(2_Girdiler!$B$20:$I$20,G9511))*(INDEX(2_Girdiler!$B$21:$I$21,G9511+1)-INDEX(2_Girdiler!$B$21:$I$21,G9511))/(INDEX(2_Girdiler!$B$20:$I$20,G9511+1)-INDEX(2_Girdiler!$B$20:$I$20,G9511)))</f>
        <v>12.1608184700469</v>
      </c>
      <c r="I9511" s="16" t="n">
        <f aca="false">H9511/2_Girdiler!$B$17</f>
        <v>4.87212278447392</v>
      </c>
      <c r="J9511" s="16" t="n">
        <f aca="false">D9511+I9511</f>
        <v>27.8360230453931</v>
      </c>
    </row>
    <row r="9512" customFormat="false" ht="15" hidden="false" customHeight="false" outlineLevel="0" collapsed="false">
      <c r="A9512" s="0" t="n">
        <v>9500</v>
      </c>
      <c r="B9512" s="7" t="n">
        <v>0.007666</v>
      </c>
      <c r="C9512" s="7" t="n">
        <v>0.177735</v>
      </c>
      <c r="D9512" s="16" t="n">
        <f aca="false">LOGINV(B9512,$B$7,$C$7)</f>
        <v>3.50579363564752</v>
      </c>
      <c r="E9512" s="16" t="n">
        <f aca="false">LOGINV(C9512,$B$8,$C$8)</f>
        <v>60.1455147615119</v>
      </c>
      <c r="F9512" s="16" t="n">
        <f aca="false">$B$5/100*E9512*2_Girdiler!$B$14*2_Girdiler!$B$15*2_Girdiler!$B$16</f>
        <v>1.51326115139964</v>
      </c>
      <c r="G9512" s="16" t="n">
        <f aca="false">MIN(MATCH(F9512,2_Girdiler!$B$20:$I$20,1),7)</f>
        <v>1</v>
      </c>
      <c r="H9512" s="16" t="n">
        <f aca="false">IF(F9512&gt;=40,2_Girdiler!$I$21+(F9512-40)*(2_Girdiler!$I$21-2_Girdiler!$H$21)/(2_Girdiler!$I$20-2_Girdiler!$H$20),INDEX(2_Girdiler!$B$21:$I$21,G9512)+(F9512-INDEX(2_Girdiler!$B$20:$I$20,G9512))*(INDEX(2_Girdiler!$B$21:$I$21,G9512+1)-INDEX(2_Girdiler!$B$21:$I$21,G9512))/(INDEX(2_Girdiler!$B$20:$I$20,G9512+1)-INDEX(2_Girdiler!$B$20:$I$20,G9512)))</f>
        <v>3.32917453307921</v>
      </c>
      <c r="I9512" s="16" t="n">
        <f aca="false">H9512/2_Girdiler!$B$17</f>
        <v>1.33380389947084</v>
      </c>
      <c r="J9512" s="16" t="n">
        <f aca="false">D9512+I9512</f>
        <v>4.83959753511836</v>
      </c>
    </row>
    <row r="9513" customFormat="false" ht="15" hidden="false" customHeight="false" outlineLevel="0" collapsed="false">
      <c r="A9513" s="0" t="n">
        <v>9501</v>
      </c>
      <c r="B9513" s="7" t="n">
        <v>0.568342</v>
      </c>
      <c r="C9513" s="7" t="n">
        <v>0.413289</v>
      </c>
      <c r="D9513" s="16" t="n">
        <f aca="false">LOGINV(B9513,$B$7,$C$7)</f>
        <v>14.9059277014384</v>
      </c>
      <c r="E9513" s="16" t="n">
        <f aca="false">LOGINV(C9513,$B$8,$C$8)</f>
        <v>94.8033632338428</v>
      </c>
      <c r="F9513" s="16" t="n">
        <f aca="false">$B$5/100*E9513*2_Girdiler!$B$14*2_Girdiler!$B$15*2_Girdiler!$B$16</f>
        <v>2.38525261896349</v>
      </c>
      <c r="G9513" s="16" t="n">
        <f aca="false">MIN(MATCH(F9513,2_Girdiler!$B$20:$I$20,1),7)</f>
        <v>1</v>
      </c>
      <c r="H9513" s="16" t="n">
        <f aca="false">IF(F9513&gt;=40,2_Girdiler!$I$21+(F9513-40)*(2_Girdiler!$I$21-2_Girdiler!$H$21)/(2_Girdiler!$I$20-2_Girdiler!$H$20),INDEX(2_Girdiler!$B$21:$I$21,G9513)+(F9513-INDEX(2_Girdiler!$B$20:$I$20,G9513))*(INDEX(2_Girdiler!$B$21:$I$21,G9513+1)-INDEX(2_Girdiler!$B$21:$I$21,G9513))/(INDEX(2_Girdiler!$B$20:$I$20,G9513+1)-INDEX(2_Girdiler!$B$20:$I$20,G9513)))</f>
        <v>5.24755576171967</v>
      </c>
      <c r="I9513" s="16" t="n">
        <f aca="false">H9513/2_Girdiler!$B$17</f>
        <v>2.10238612248384</v>
      </c>
      <c r="J9513" s="16" t="n">
        <f aca="false">D9513+I9513</f>
        <v>17.0083138239223</v>
      </c>
    </row>
    <row r="9514" customFormat="false" ht="15" hidden="false" customHeight="false" outlineLevel="0" collapsed="false">
      <c r="A9514" s="0" t="n">
        <v>9502</v>
      </c>
      <c r="B9514" s="7" t="n">
        <v>0.070967</v>
      </c>
      <c r="C9514" s="7" t="n">
        <v>0.353124</v>
      </c>
      <c r="D9514" s="16" t="n">
        <f aca="false">LOGINV(B9514,$B$7,$C$7)</f>
        <v>5.97262981910936</v>
      </c>
      <c r="E9514" s="16" t="n">
        <f aca="false">LOGINV(C9514,$B$8,$C$8)</f>
        <v>85.6218244898895</v>
      </c>
      <c r="F9514" s="16" t="n">
        <f aca="false">$B$5/100*E9514*2_Girdiler!$B$14*2_Girdiler!$B$15*2_Girdiler!$B$16</f>
        <v>2.15424510416562</v>
      </c>
      <c r="G9514" s="16" t="n">
        <f aca="false">MIN(MATCH(F9514,2_Girdiler!$B$20:$I$20,1),7)</f>
        <v>1</v>
      </c>
      <c r="H9514" s="16" t="n">
        <f aca="false">IF(F9514&gt;=40,2_Girdiler!$I$21+(F9514-40)*(2_Girdiler!$I$21-2_Girdiler!$H$21)/(2_Girdiler!$I$20-2_Girdiler!$H$20),INDEX(2_Girdiler!$B$21:$I$21,G9514)+(F9514-INDEX(2_Girdiler!$B$20:$I$20,G9514))*(INDEX(2_Girdiler!$B$21:$I$21,G9514+1)-INDEX(2_Girdiler!$B$21:$I$21,G9514))/(INDEX(2_Girdiler!$B$20:$I$20,G9514+1)-INDEX(2_Girdiler!$B$20:$I$20,G9514)))</f>
        <v>4.73933922916436</v>
      </c>
      <c r="I9514" s="16" t="n">
        <f aca="false">H9514/2_Girdiler!$B$17</f>
        <v>1.89877372963316</v>
      </c>
      <c r="J9514" s="16" t="n">
        <f aca="false">D9514+I9514</f>
        <v>7.87140354874252</v>
      </c>
    </row>
    <row r="9515" customFormat="false" ht="15" hidden="false" customHeight="false" outlineLevel="0" collapsed="false">
      <c r="A9515" s="0" t="n">
        <v>9503</v>
      </c>
      <c r="B9515" s="7" t="n">
        <v>0.396879</v>
      </c>
      <c r="C9515" s="7" t="n">
        <v>0.753293</v>
      </c>
      <c r="D9515" s="16" t="n">
        <f aca="false">LOGINV(B9515,$B$7,$C$7)</f>
        <v>11.7057105494223</v>
      </c>
      <c r="E9515" s="16" t="n">
        <f aca="false">LOGINV(C9515,$B$8,$C$8)</f>
        <v>169.919516053442</v>
      </c>
      <c r="F9515" s="16" t="n">
        <f aca="false">$B$5/100*E9515*2_Girdiler!$B$14*2_Girdiler!$B$15*2_Girdiler!$B$16</f>
        <v>4.27517502390461</v>
      </c>
      <c r="G9515" s="16" t="n">
        <f aca="false">MIN(MATCH(F9515,2_Girdiler!$B$20:$I$20,1),7)</f>
        <v>1</v>
      </c>
      <c r="H9515" s="16" t="n">
        <f aca="false">IF(F9515&gt;=40,2_Girdiler!$I$21+(F9515-40)*(2_Girdiler!$I$21-2_Girdiler!$H$21)/(2_Girdiler!$I$20-2_Girdiler!$H$20),INDEX(2_Girdiler!$B$21:$I$21,G9515)+(F9515-INDEX(2_Girdiler!$B$20:$I$20,G9515))*(INDEX(2_Girdiler!$B$21:$I$21,G9515+1)-INDEX(2_Girdiler!$B$21:$I$21,G9515))/(INDEX(2_Girdiler!$B$20:$I$20,G9515+1)-INDEX(2_Girdiler!$B$20:$I$20,G9515)))</f>
        <v>9.40538505259015</v>
      </c>
      <c r="I9515" s="16" t="n">
        <f aca="false">H9515/2_Girdiler!$B$17</f>
        <v>3.76818311401849</v>
      </c>
      <c r="J9515" s="16" t="n">
        <f aca="false">D9515+I9515</f>
        <v>15.4738936634408</v>
      </c>
    </row>
    <row r="9516" customFormat="false" ht="15" hidden="false" customHeight="false" outlineLevel="0" collapsed="false">
      <c r="A9516" s="0" t="n">
        <v>9504</v>
      </c>
      <c r="B9516" s="7" t="n">
        <v>0.064329</v>
      </c>
      <c r="C9516" s="7" t="n">
        <v>0.844976</v>
      </c>
      <c r="D9516" s="16" t="n">
        <f aca="false">LOGINV(B9516,$B$7,$C$7)</f>
        <v>5.80591907245557</v>
      </c>
      <c r="E9516" s="16" t="n">
        <f aca="false">LOGINV(C9516,$B$8,$C$8)</f>
        <v>210.290494020259</v>
      </c>
      <c r="F9516" s="16" t="n">
        <f aca="false">$B$5/100*E9516*2_Girdiler!$B$14*2_Girdiler!$B$15*2_Girdiler!$B$16</f>
        <v>5.29090882954972</v>
      </c>
      <c r="G9516" s="16" t="n">
        <f aca="false">MIN(MATCH(F9516,2_Girdiler!$B$20:$I$20,1),7)</f>
        <v>2</v>
      </c>
      <c r="H9516" s="16" t="n">
        <f aca="false">IF(F9516&gt;=40,2_Girdiler!$I$21+(F9516-40)*(2_Girdiler!$I$21-2_Girdiler!$H$21)/(2_Girdiler!$I$20-2_Girdiler!$H$20),INDEX(2_Girdiler!$B$21:$I$21,G9516)+(F9516-INDEX(2_Girdiler!$B$20:$I$20,G9516))*(INDEX(2_Girdiler!$B$21:$I$21,G9516+1)-INDEX(2_Girdiler!$B$21:$I$21,G9516))/(INDEX(2_Girdiler!$B$20:$I$20,G9516+1)-INDEX(2_Girdiler!$B$20:$I$20,G9516)))</f>
        <v>11.4654541272796</v>
      </c>
      <c r="I9516" s="16" t="n">
        <f aca="false">H9516/2_Girdiler!$B$17</f>
        <v>4.59353130099341</v>
      </c>
      <c r="J9516" s="16" t="n">
        <f aca="false">D9516+I9516</f>
        <v>10.399450373449</v>
      </c>
    </row>
    <row r="9517" customFormat="false" ht="15" hidden="false" customHeight="false" outlineLevel="0" collapsed="false">
      <c r="A9517" s="0" t="n">
        <v>9505</v>
      </c>
      <c r="B9517" s="7" t="n">
        <v>0.966624</v>
      </c>
      <c r="C9517" s="7" t="n">
        <v>0.768751</v>
      </c>
      <c r="D9517" s="16" t="n">
        <f aca="false">LOGINV(B9517,$B$7,$C$7)</f>
        <v>37.6263200697038</v>
      </c>
      <c r="E9517" s="16" t="n">
        <f aca="false">LOGINV(C9517,$B$8,$C$8)</f>
        <v>175.47622933397</v>
      </c>
      <c r="F9517" s="16" t="n">
        <f aca="false">$B$5/100*E9517*2_Girdiler!$B$14*2_Girdiler!$B$15*2_Girdiler!$B$16</f>
        <v>4.41498193004267</v>
      </c>
      <c r="G9517" s="16" t="n">
        <f aca="false">MIN(MATCH(F9517,2_Girdiler!$B$20:$I$20,1),7)</f>
        <v>1</v>
      </c>
      <c r="H9517" s="16" t="n">
        <f aca="false">IF(F9517&gt;=40,2_Girdiler!$I$21+(F9517-40)*(2_Girdiler!$I$21-2_Girdiler!$H$21)/(2_Girdiler!$I$20-2_Girdiler!$H$20),INDEX(2_Girdiler!$B$21:$I$21,G9517)+(F9517-INDEX(2_Girdiler!$B$20:$I$20,G9517))*(INDEX(2_Girdiler!$B$21:$I$21,G9517+1)-INDEX(2_Girdiler!$B$21:$I$21,G9517))/(INDEX(2_Girdiler!$B$20:$I$20,G9517+1)-INDEX(2_Girdiler!$B$20:$I$20,G9517)))</f>
        <v>9.71296024609388</v>
      </c>
      <c r="I9517" s="16" t="n">
        <f aca="false">H9517/2_Girdiler!$B$17</f>
        <v>3.89141035500556</v>
      </c>
      <c r="J9517" s="16" t="n">
        <f aca="false">D9517+I9517</f>
        <v>41.5177304247094</v>
      </c>
    </row>
    <row r="9518" customFormat="false" ht="15" hidden="false" customHeight="false" outlineLevel="0" collapsed="false">
      <c r="A9518" s="0" t="n">
        <v>9506</v>
      </c>
      <c r="B9518" s="7" t="n">
        <v>0.149936</v>
      </c>
      <c r="C9518" s="7" t="n">
        <v>0.828924</v>
      </c>
      <c r="D9518" s="16" t="n">
        <f aca="false">LOGINV(B9518,$B$7,$C$7)</f>
        <v>7.59840992955938</v>
      </c>
      <c r="E9518" s="16" t="n">
        <f aca="false">LOGINV(C9518,$B$8,$C$8)</f>
        <v>201.62379837211</v>
      </c>
      <c r="F9518" s="16" t="n">
        <f aca="false">$B$5/100*E9518*2_Girdiler!$B$14*2_Girdiler!$B$15*2_Girdiler!$B$16</f>
        <v>5.07285476704229</v>
      </c>
      <c r="G9518" s="16" t="n">
        <f aca="false">MIN(MATCH(F9518,2_Girdiler!$B$20:$I$20,1),7)</f>
        <v>2</v>
      </c>
      <c r="H9518" s="16" t="n">
        <f aca="false">IF(F9518&gt;=40,2_Girdiler!$I$21+(F9518-40)*(2_Girdiler!$I$21-2_Girdiler!$H$21)/(2_Girdiler!$I$20-2_Girdiler!$H$20),INDEX(2_Girdiler!$B$21:$I$21,G9518)+(F9518-INDEX(2_Girdiler!$B$20:$I$20,G9518))*(INDEX(2_Girdiler!$B$21:$I$21,G9518+1)-INDEX(2_Girdiler!$B$21:$I$21,G9518))/(INDEX(2_Girdiler!$B$20:$I$20,G9518+1)-INDEX(2_Girdiler!$B$20:$I$20,G9518)))</f>
        <v>11.1165676272677</v>
      </c>
      <c r="I9518" s="16" t="n">
        <f aca="false">H9518/2_Girdiler!$B$17</f>
        <v>4.45375305579634</v>
      </c>
      <c r="J9518" s="16" t="n">
        <f aca="false">D9518+I9518</f>
        <v>12.0521629853557</v>
      </c>
    </row>
    <row r="9519" customFormat="false" ht="15" hidden="false" customHeight="false" outlineLevel="0" collapsed="false">
      <c r="A9519" s="0" t="n">
        <v>9507</v>
      </c>
      <c r="B9519" s="7" t="n">
        <v>0.945096</v>
      </c>
      <c r="C9519" s="7" t="n">
        <v>0.015324</v>
      </c>
      <c r="D9519" s="16" t="n">
        <f aca="false">LOGINV(B9519,$B$7,$C$7)</f>
        <v>33.0200256783529</v>
      </c>
      <c r="E9519" s="16" t="n">
        <f aca="false">LOGINV(C9519,$B$8,$C$8)</f>
        <v>27.0559724732266</v>
      </c>
      <c r="F9519" s="16" t="n">
        <f aca="false">$B$5/100*E9519*2_Girdiler!$B$14*2_Girdiler!$B$15*2_Girdiler!$B$16</f>
        <v>0.680728267426381</v>
      </c>
      <c r="G9519" s="16" t="n">
        <f aca="false">MIN(MATCH(F9519,2_Girdiler!$B$20:$I$20,1),7)</f>
        <v>1</v>
      </c>
      <c r="H9519" s="16" t="n">
        <f aca="false">IF(F9519&gt;=40,2_Girdiler!$I$21+(F9519-40)*(2_Girdiler!$I$21-2_Girdiler!$H$21)/(2_Girdiler!$I$20-2_Girdiler!$H$20),INDEX(2_Girdiler!$B$21:$I$21,G9519)+(F9519-INDEX(2_Girdiler!$B$20:$I$20,G9519))*(INDEX(2_Girdiler!$B$21:$I$21,G9519+1)-INDEX(2_Girdiler!$B$21:$I$21,G9519))/(INDEX(2_Girdiler!$B$20:$I$20,G9519+1)-INDEX(2_Girdiler!$B$20:$I$20,G9519)))</f>
        <v>1.49760218833804</v>
      </c>
      <c r="I9519" s="16" t="n">
        <f aca="false">H9519/2_Girdiler!$B$17</f>
        <v>0.600000876737996</v>
      </c>
      <c r="J9519" s="16" t="n">
        <f aca="false">D9519+I9519</f>
        <v>33.6200265550909</v>
      </c>
    </row>
    <row r="9520" customFormat="false" ht="15" hidden="false" customHeight="false" outlineLevel="0" collapsed="false">
      <c r="A9520" s="0" t="n">
        <v>9508</v>
      </c>
      <c r="B9520" s="7" t="n">
        <v>0.267104</v>
      </c>
      <c r="C9520" s="7" t="n">
        <v>0.073196</v>
      </c>
      <c r="D9520" s="16" t="n">
        <f aca="false">LOGINV(B9520,$B$7,$C$7)</f>
        <v>9.57660140236389</v>
      </c>
      <c r="E9520" s="16" t="n">
        <f aca="false">LOGINV(C9520,$B$8,$C$8)</f>
        <v>42.764511509689</v>
      </c>
      <c r="F9520" s="16" t="n">
        <f aca="false">$B$5/100*E9520*2_Girdiler!$B$14*2_Girdiler!$B$15*2_Girdiler!$B$16</f>
        <v>1.07595510958378</v>
      </c>
      <c r="G9520" s="16" t="n">
        <f aca="false">MIN(MATCH(F9520,2_Girdiler!$B$20:$I$20,1),7)</f>
        <v>1</v>
      </c>
      <c r="H9520" s="16" t="n">
        <f aca="false">IF(F9520&gt;=40,2_Girdiler!$I$21+(F9520-40)*(2_Girdiler!$I$21-2_Girdiler!$H$21)/(2_Girdiler!$I$20-2_Girdiler!$H$20),INDEX(2_Girdiler!$B$21:$I$21,G9520)+(F9520-INDEX(2_Girdiler!$B$20:$I$20,G9520))*(INDEX(2_Girdiler!$B$21:$I$21,G9520+1)-INDEX(2_Girdiler!$B$21:$I$21,G9520))/(INDEX(2_Girdiler!$B$20:$I$20,G9520+1)-INDEX(2_Girdiler!$B$20:$I$20,G9520)))</f>
        <v>2.36710124108431</v>
      </c>
      <c r="I9520" s="16" t="n">
        <f aca="false">H9520/2_Girdiler!$B$17</f>
        <v>0.948357869024161</v>
      </c>
      <c r="J9520" s="16" t="n">
        <f aca="false">D9520+I9520</f>
        <v>10.524959271388</v>
      </c>
    </row>
    <row r="9521" customFormat="false" ht="15" hidden="false" customHeight="false" outlineLevel="0" collapsed="false">
      <c r="A9521" s="0" t="n">
        <v>9509</v>
      </c>
      <c r="B9521" s="7" t="n">
        <v>0.852086</v>
      </c>
      <c r="C9521" s="7" t="n">
        <v>0.904225</v>
      </c>
      <c r="D9521" s="16" t="n">
        <f aca="false">LOGINV(B9521,$B$7,$C$7)</f>
        <v>24.2524632709129</v>
      </c>
      <c r="E9521" s="16" t="n">
        <f aca="false">LOGINV(C9521,$B$8,$C$8)</f>
        <v>253.726500577219</v>
      </c>
      <c r="F9521" s="16" t="n">
        <f aca="false">$B$5/100*E9521*2_Girdiler!$B$14*2_Girdiler!$B$15*2_Girdiler!$B$16</f>
        <v>6.38375875452282</v>
      </c>
      <c r="G9521" s="16" t="n">
        <f aca="false">MIN(MATCH(F9521,2_Girdiler!$B$20:$I$20,1),7)</f>
        <v>2</v>
      </c>
      <c r="H9521" s="16" t="n">
        <f aca="false">IF(F9521&gt;=40,2_Girdiler!$I$21+(F9521-40)*(2_Girdiler!$I$21-2_Girdiler!$H$21)/(2_Girdiler!$I$20-2_Girdiler!$H$20),INDEX(2_Girdiler!$B$21:$I$21,G9521)+(F9521-INDEX(2_Girdiler!$B$20:$I$20,G9521))*(INDEX(2_Girdiler!$B$21:$I$21,G9521+1)-INDEX(2_Girdiler!$B$21:$I$21,G9521))/(INDEX(2_Girdiler!$B$20:$I$20,G9521+1)-INDEX(2_Girdiler!$B$20:$I$20,G9521)))</f>
        <v>13.2140140072365</v>
      </c>
      <c r="I9521" s="16" t="n">
        <f aca="false">H9521/2_Girdiler!$B$17</f>
        <v>5.29407612469412</v>
      </c>
      <c r="J9521" s="16" t="n">
        <f aca="false">D9521+I9521</f>
        <v>29.546539395607</v>
      </c>
    </row>
    <row r="9522" customFormat="false" ht="15" hidden="false" customHeight="false" outlineLevel="0" collapsed="false">
      <c r="A9522" s="0" t="n">
        <v>9510</v>
      </c>
      <c r="B9522" s="7" t="n">
        <v>0.413732</v>
      </c>
      <c r="C9522" s="7" t="n">
        <v>0.117095</v>
      </c>
      <c r="D9522" s="16" t="n">
        <f aca="false">LOGINV(B9522,$B$7,$C$7)</f>
        <v>11.9928634338587</v>
      </c>
      <c r="E9522" s="16" t="n">
        <f aca="false">LOGINV(C9522,$B$8,$C$8)</f>
        <v>50.6692847981197</v>
      </c>
      <c r="F9522" s="16" t="n">
        <f aca="false">$B$5/100*E9522*2_Girdiler!$B$14*2_Girdiler!$B$15*2_Girdiler!$B$16</f>
        <v>1.27483920552069</v>
      </c>
      <c r="G9522" s="16" t="n">
        <f aca="false">MIN(MATCH(F9522,2_Girdiler!$B$20:$I$20,1),7)</f>
        <v>1</v>
      </c>
      <c r="H9522" s="16" t="n">
        <f aca="false">IF(F9522&gt;=40,2_Girdiler!$I$21+(F9522-40)*(2_Girdiler!$I$21-2_Girdiler!$H$21)/(2_Girdiler!$I$20-2_Girdiler!$H$20),INDEX(2_Girdiler!$B$21:$I$21,G9522)+(F9522-INDEX(2_Girdiler!$B$20:$I$20,G9522))*(INDEX(2_Girdiler!$B$21:$I$21,G9522+1)-INDEX(2_Girdiler!$B$21:$I$21,G9522))/(INDEX(2_Girdiler!$B$20:$I$20,G9522+1)-INDEX(2_Girdiler!$B$20:$I$20,G9522)))</f>
        <v>2.80464625214552</v>
      </c>
      <c r="I9522" s="16" t="n">
        <f aca="false">H9522/2_Girdiler!$B$17</f>
        <v>1.12365635101984</v>
      </c>
      <c r="J9522" s="16" t="n">
        <f aca="false">D9522+I9522</f>
        <v>13.1165197848785</v>
      </c>
    </row>
    <row r="9523" customFormat="false" ht="15" hidden="false" customHeight="false" outlineLevel="0" collapsed="false">
      <c r="A9523" s="0" t="n">
        <v>9511</v>
      </c>
      <c r="B9523" s="7" t="n">
        <v>0.906042</v>
      </c>
      <c r="C9523" s="7" t="n">
        <v>0.994234</v>
      </c>
      <c r="D9523" s="16" t="n">
        <f aca="false">LOGINV(B9523,$B$7,$C$7)</f>
        <v>28.2125566991434</v>
      </c>
      <c r="E9523" s="16" t="n">
        <f aca="false">LOGINV(C9523,$B$8,$C$8)</f>
        <v>557.721270641917</v>
      </c>
      <c r="F9523" s="16" t="n">
        <f aca="false">$B$5/100*E9523*2_Girdiler!$B$14*2_Girdiler!$B$15*2_Girdiler!$B$16</f>
        <v>14.0322671693506</v>
      </c>
      <c r="G9523" s="16" t="n">
        <f aca="false">MIN(MATCH(F9523,2_Girdiler!$B$20:$I$20,1),7)</f>
        <v>3</v>
      </c>
      <c r="H9523" s="16" t="n">
        <f aca="false">IF(F9523&gt;=40,2_Girdiler!$I$21+(F9523-40)*(2_Girdiler!$I$21-2_Girdiler!$H$21)/(2_Girdiler!$I$20-2_Girdiler!$H$20),INDEX(2_Girdiler!$B$21:$I$21,G9523)+(F9523-INDEX(2_Girdiler!$B$20:$I$20,G9523))*(INDEX(2_Girdiler!$B$21:$I$21,G9523+1)-INDEX(2_Girdiler!$B$21:$I$21,G9523))/(INDEX(2_Girdiler!$B$20:$I$20,G9523+1)-INDEX(2_Girdiler!$B$20:$I$20,G9523)))</f>
        <v>22.6290404524156</v>
      </c>
      <c r="I9523" s="16" t="n">
        <f aca="false">H9523/2_Girdiler!$B$17</f>
        <v>9.06612197612803</v>
      </c>
      <c r="J9523" s="16" t="n">
        <f aca="false">D9523+I9523</f>
        <v>37.2786786752714</v>
      </c>
    </row>
    <row r="9524" customFormat="false" ht="15" hidden="false" customHeight="false" outlineLevel="0" collapsed="false">
      <c r="A9524" s="0" t="n">
        <v>9512</v>
      </c>
      <c r="B9524" s="7" t="n">
        <v>0.839579</v>
      </c>
      <c r="C9524" s="7" t="n">
        <v>0.583246</v>
      </c>
      <c r="D9524" s="16" t="n">
        <f aca="false">LOGINV(B9524,$B$7,$C$7)</f>
        <v>23.5505032228594</v>
      </c>
      <c r="E9524" s="16" t="n">
        <f aca="false">LOGINV(C9524,$B$8,$C$8)</f>
        <v>125.075323277437</v>
      </c>
      <c r="F9524" s="16" t="n">
        <f aca="false">$B$5/100*E9524*2_Girdiler!$B$14*2_Girdiler!$B$15*2_Girdiler!$B$16</f>
        <v>3.14689513366032</v>
      </c>
      <c r="G9524" s="16" t="n">
        <f aca="false">MIN(MATCH(F9524,2_Girdiler!$B$20:$I$20,1),7)</f>
        <v>1</v>
      </c>
      <c r="H9524" s="16" t="n">
        <f aca="false">IF(F9524&gt;=40,2_Girdiler!$I$21+(F9524-40)*(2_Girdiler!$I$21-2_Girdiler!$H$21)/(2_Girdiler!$I$20-2_Girdiler!$H$20),INDEX(2_Girdiler!$B$21:$I$21,G9524)+(F9524-INDEX(2_Girdiler!$B$20:$I$20,G9524))*(INDEX(2_Girdiler!$B$21:$I$21,G9524+1)-INDEX(2_Girdiler!$B$21:$I$21,G9524))/(INDEX(2_Girdiler!$B$20:$I$20,G9524+1)-INDEX(2_Girdiler!$B$20:$I$20,G9524)))</f>
        <v>6.92316929405271</v>
      </c>
      <c r="I9524" s="16" t="n">
        <f aca="false">H9524/2_Girdiler!$B$17</f>
        <v>2.77370564665573</v>
      </c>
      <c r="J9524" s="16" t="n">
        <f aca="false">D9524+I9524</f>
        <v>26.3242088695151</v>
      </c>
    </row>
    <row r="9525" customFormat="false" ht="15" hidden="false" customHeight="false" outlineLevel="0" collapsed="false">
      <c r="A9525" s="0" t="n">
        <v>9513</v>
      </c>
      <c r="B9525" s="7" t="n">
        <v>0.91029</v>
      </c>
      <c r="C9525" s="7" t="n">
        <v>0.906252</v>
      </c>
      <c r="D9525" s="16" t="n">
        <f aca="false">LOGINV(B9525,$B$7,$C$7)</f>
        <v>28.6207925090334</v>
      </c>
      <c r="E9525" s="16" t="n">
        <f aca="false">LOGINV(C9525,$B$8,$C$8)</f>
        <v>255.702027143593</v>
      </c>
      <c r="F9525" s="16" t="n">
        <f aca="false">$B$5/100*E9525*2_Girdiler!$B$14*2_Girdiler!$B$15*2_Girdiler!$B$16</f>
        <v>6.4334630029328</v>
      </c>
      <c r="G9525" s="16" t="n">
        <f aca="false">MIN(MATCH(F9525,2_Girdiler!$B$20:$I$20,1),7)</f>
        <v>2</v>
      </c>
      <c r="H9525" s="16" t="n">
        <f aca="false">IF(F9525&gt;=40,2_Girdiler!$I$21+(F9525-40)*(2_Girdiler!$I$21-2_Girdiler!$H$21)/(2_Girdiler!$I$20-2_Girdiler!$H$20),INDEX(2_Girdiler!$B$21:$I$21,G9525)+(F9525-INDEX(2_Girdiler!$B$20:$I$20,G9525))*(INDEX(2_Girdiler!$B$21:$I$21,G9525+1)-INDEX(2_Girdiler!$B$21:$I$21,G9525))/(INDEX(2_Girdiler!$B$20:$I$20,G9525+1)-INDEX(2_Girdiler!$B$20:$I$20,G9525)))</f>
        <v>13.2935408046925</v>
      </c>
      <c r="I9525" s="16" t="n">
        <f aca="false">H9525/2_Girdiler!$B$17</f>
        <v>5.32593782239282</v>
      </c>
      <c r="J9525" s="16" t="n">
        <f aca="false">D9525+I9525</f>
        <v>33.9467303314262</v>
      </c>
    </row>
    <row r="9526" customFormat="false" ht="15" hidden="false" customHeight="false" outlineLevel="0" collapsed="false">
      <c r="A9526" s="0" t="n">
        <v>9514</v>
      </c>
      <c r="B9526" s="7" t="n">
        <v>0.741543</v>
      </c>
      <c r="C9526" s="7" t="n">
        <v>0.750195</v>
      </c>
      <c r="D9526" s="16" t="n">
        <f aca="false">LOGINV(B9526,$B$7,$C$7)</f>
        <v>19.4346265215666</v>
      </c>
      <c r="E9526" s="16" t="n">
        <f aca="false">LOGINV(C9526,$B$8,$C$8)</f>
        <v>168.849602570448</v>
      </c>
      <c r="F9526" s="16" t="n">
        <f aca="false">$B$5/100*E9526*2_Girdiler!$B$14*2_Girdiler!$B$15*2_Girdiler!$B$16</f>
        <v>4.24825600067246</v>
      </c>
      <c r="G9526" s="16" t="n">
        <f aca="false">MIN(MATCH(F9526,2_Girdiler!$B$20:$I$20,1),7)</f>
        <v>1</v>
      </c>
      <c r="H9526" s="16" t="n">
        <f aca="false">IF(F9526&gt;=40,2_Girdiler!$I$21+(F9526-40)*(2_Girdiler!$I$21-2_Girdiler!$H$21)/(2_Girdiler!$I$20-2_Girdiler!$H$20),INDEX(2_Girdiler!$B$21:$I$21,G9526)+(F9526-INDEX(2_Girdiler!$B$20:$I$20,G9526))*(INDEX(2_Girdiler!$B$21:$I$21,G9526+1)-INDEX(2_Girdiler!$B$21:$I$21,G9526))/(INDEX(2_Girdiler!$B$20:$I$20,G9526+1)-INDEX(2_Girdiler!$B$20:$I$20,G9526)))</f>
        <v>9.34616320147942</v>
      </c>
      <c r="I9526" s="16" t="n">
        <f aca="false">H9526/2_Girdiler!$B$17</f>
        <v>3.74445641084913</v>
      </c>
      <c r="J9526" s="16" t="n">
        <f aca="false">D9526+I9526</f>
        <v>23.1790829324158</v>
      </c>
    </row>
    <row r="9527" customFormat="false" ht="15" hidden="false" customHeight="false" outlineLevel="0" collapsed="false">
      <c r="A9527" s="0" t="n">
        <v>9515</v>
      </c>
      <c r="B9527" s="7" t="n">
        <v>0.000535</v>
      </c>
      <c r="C9527" s="7" t="n">
        <v>0.866891</v>
      </c>
      <c r="D9527" s="16" t="n">
        <f aca="false">LOGINV(B9527,$B$7,$C$7)</f>
        <v>2.18648983440709</v>
      </c>
      <c r="E9527" s="16" t="n">
        <f aca="false">LOGINV(C9527,$B$8,$C$8)</f>
        <v>223.834110637027</v>
      </c>
      <c r="F9527" s="16" t="n">
        <f aca="false">$B$5/100*E9527*2_Girdiler!$B$14*2_Girdiler!$B$15*2_Girdiler!$B$16</f>
        <v>5.63166622362759</v>
      </c>
      <c r="G9527" s="16" t="n">
        <f aca="false">MIN(MATCH(F9527,2_Girdiler!$B$20:$I$20,1),7)</f>
        <v>2</v>
      </c>
      <c r="H9527" s="16" t="n">
        <f aca="false">IF(F9527&gt;=40,2_Girdiler!$I$21+(F9527-40)*(2_Girdiler!$I$21-2_Girdiler!$H$21)/(2_Girdiler!$I$20-2_Girdiler!$H$20),INDEX(2_Girdiler!$B$21:$I$21,G9527)+(F9527-INDEX(2_Girdiler!$B$20:$I$20,G9527))*(INDEX(2_Girdiler!$B$21:$I$21,G9527+1)-INDEX(2_Girdiler!$B$21:$I$21,G9527))/(INDEX(2_Girdiler!$B$20:$I$20,G9527+1)-INDEX(2_Girdiler!$B$20:$I$20,G9527)))</f>
        <v>12.0106659578041</v>
      </c>
      <c r="I9527" s="16" t="n">
        <f aca="false">H9527/2_Girdiler!$B$17</f>
        <v>4.8119655279664</v>
      </c>
      <c r="J9527" s="16" t="n">
        <f aca="false">D9527+I9527</f>
        <v>6.9984553623735</v>
      </c>
    </row>
    <row r="9528" customFormat="false" ht="15" hidden="false" customHeight="false" outlineLevel="0" collapsed="false">
      <c r="A9528" s="0" t="n">
        <v>9516</v>
      </c>
      <c r="B9528" s="7" t="n">
        <v>0.073069</v>
      </c>
      <c r="C9528" s="7" t="n">
        <v>0.58727</v>
      </c>
      <c r="D9528" s="16" t="n">
        <f aca="false">LOGINV(B9528,$B$7,$C$7)</f>
        <v>6.02384406429152</v>
      </c>
      <c r="E9528" s="16" t="n">
        <f aca="false">LOGINV(C9528,$B$8,$C$8)</f>
        <v>125.911575510685</v>
      </c>
      <c r="F9528" s="16" t="n">
        <f aca="false">$B$5/100*E9528*2_Girdiler!$B$14*2_Girdiler!$B$15*2_Girdiler!$B$16</f>
        <v>3.16793523984885</v>
      </c>
      <c r="G9528" s="16" t="n">
        <f aca="false">MIN(MATCH(F9528,2_Girdiler!$B$20:$I$20,1),7)</f>
        <v>1</v>
      </c>
      <c r="H9528" s="16" t="n">
        <f aca="false">IF(F9528&gt;=40,2_Girdiler!$I$21+(F9528-40)*(2_Girdiler!$I$21-2_Girdiler!$H$21)/(2_Girdiler!$I$20-2_Girdiler!$H$20),INDEX(2_Girdiler!$B$21:$I$21,G9528)+(F9528-INDEX(2_Girdiler!$B$20:$I$20,G9528))*(INDEX(2_Girdiler!$B$21:$I$21,G9528+1)-INDEX(2_Girdiler!$B$21:$I$21,G9528))/(INDEX(2_Girdiler!$B$20:$I$20,G9528+1)-INDEX(2_Girdiler!$B$20:$I$20,G9528)))</f>
        <v>6.96945752766746</v>
      </c>
      <c r="I9528" s="16" t="n">
        <f aca="false">H9528/2_Girdiler!$B$17</f>
        <v>2.79225061204626</v>
      </c>
      <c r="J9528" s="16" t="n">
        <f aca="false">D9528+I9528</f>
        <v>8.81609467633778</v>
      </c>
    </row>
    <row r="9529" customFormat="false" ht="15" hidden="false" customHeight="false" outlineLevel="0" collapsed="false">
      <c r="A9529" s="0" t="n">
        <v>9517</v>
      </c>
      <c r="B9529" s="7" t="n">
        <v>0.073118</v>
      </c>
      <c r="C9529" s="7" t="n">
        <v>0.723576</v>
      </c>
      <c r="D9529" s="16" t="n">
        <f aca="false">LOGINV(B9529,$B$7,$C$7)</f>
        <v>6.02502954965509</v>
      </c>
      <c r="E9529" s="16" t="n">
        <f aca="false">LOGINV(C9529,$B$8,$C$8)</f>
        <v>160.185410149487</v>
      </c>
      <c r="F9529" s="16" t="n">
        <f aca="false">$B$5/100*E9529*2_Girdiler!$B$14*2_Girdiler!$B$15*2_Girdiler!$B$16</f>
        <v>4.03026491936109</v>
      </c>
      <c r="G9529" s="16" t="n">
        <f aca="false">MIN(MATCH(F9529,2_Girdiler!$B$20:$I$20,1),7)</f>
        <v>1</v>
      </c>
      <c r="H9529" s="16" t="n">
        <f aca="false">IF(F9529&gt;=40,2_Girdiler!$I$21+(F9529-40)*(2_Girdiler!$I$21-2_Girdiler!$H$21)/(2_Girdiler!$I$20-2_Girdiler!$H$20),INDEX(2_Girdiler!$B$21:$I$21,G9529)+(F9529-INDEX(2_Girdiler!$B$20:$I$20,G9529))*(INDEX(2_Girdiler!$B$21:$I$21,G9529+1)-INDEX(2_Girdiler!$B$21:$I$21,G9529))/(INDEX(2_Girdiler!$B$20:$I$20,G9529+1)-INDEX(2_Girdiler!$B$20:$I$20,G9529)))</f>
        <v>8.86658282259439</v>
      </c>
      <c r="I9529" s="16" t="n">
        <f aca="false">H9529/2_Girdiler!$B$17</f>
        <v>3.55231683597532</v>
      </c>
      <c r="J9529" s="16" t="n">
        <f aca="false">D9529+I9529</f>
        <v>9.5773463856304</v>
      </c>
    </row>
    <row r="9530" customFormat="false" ht="15" hidden="false" customHeight="false" outlineLevel="0" collapsed="false">
      <c r="A9530" s="0" t="n">
        <v>9518</v>
      </c>
      <c r="B9530" s="7" t="n">
        <v>0.273456</v>
      </c>
      <c r="C9530" s="7" t="n">
        <v>0.636146</v>
      </c>
      <c r="D9530" s="16" t="n">
        <f aca="false">LOGINV(B9530,$B$7,$C$7)</f>
        <v>9.67964924574178</v>
      </c>
      <c r="E9530" s="16" t="n">
        <f aca="false">LOGINV(C9530,$B$8,$C$8)</f>
        <v>136.725695530818</v>
      </c>
      <c r="F9530" s="16" t="n">
        <f aca="false">$B$5/100*E9530*2_Girdiler!$B$14*2_Girdiler!$B$15*2_Girdiler!$B$16</f>
        <v>3.44001849955539</v>
      </c>
      <c r="G9530" s="16" t="n">
        <f aca="false">MIN(MATCH(F9530,2_Girdiler!$B$20:$I$20,1),7)</f>
        <v>1</v>
      </c>
      <c r="H9530" s="16" t="n">
        <f aca="false">IF(F9530&gt;=40,2_Girdiler!$I$21+(F9530-40)*(2_Girdiler!$I$21-2_Girdiler!$H$21)/(2_Girdiler!$I$20-2_Girdiler!$H$20),INDEX(2_Girdiler!$B$21:$I$21,G9530)+(F9530-INDEX(2_Girdiler!$B$20:$I$20,G9530))*(INDEX(2_Girdiler!$B$21:$I$21,G9530+1)-INDEX(2_Girdiler!$B$21:$I$21,G9530))/(INDEX(2_Girdiler!$B$20:$I$20,G9530+1)-INDEX(2_Girdiler!$B$20:$I$20,G9530)))</f>
        <v>7.56804069902185</v>
      </c>
      <c r="I9530" s="16" t="n">
        <f aca="false">H9530/2_Girdiler!$B$17</f>
        <v>3.03206758774914</v>
      </c>
      <c r="J9530" s="16" t="n">
        <f aca="false">D9530+I9530</f>
        <v>12.7117168334909</v>
      </c>
    </row>
    <row r="9531" customFormat="false" ht="15" hidden="false" customHeight="false" outlineLevel="0" collapsed="false">
      <c r="A9531" s="0" t="n">
        <v>9519</v>
      </c>
      <c r="B9531" s="7" t="n">
        <v>0.405757</v>
      </c>
      <c r="C9531" s="7" t="n">
        <v>0.55702</v>
      </c>
      <c r="D9531" s="16" t="n">
        <f aca="false">LOGINV(B9531,$B$7,$C$7)</f>
        <v>11.8564849027654</v>
      </c>
      <c r="E9531" s="16" t="n">
        <f aca="false">LOGINV(C9531,$B$8,$C$8)</f>
        <v>119.797816239633</v>
      </c>
      <c r="F9531" s="16" t="n">
        <f aca="false">$B$5/100*E9531*2_Girdiler!$B$14*2_Girdiler!$B$15*2_Girdiler!$B$16</f>
        <v>3.01411305658918</v>
      </c>
      <c r="G9531" s="16" t="n">
        <f aca="false">MIN(MATCH(F9531,2_Girdiler!$B$20:$I$20,1),7)</f>
        <v>1</v>
      </c>
      <c r="H9531" s="16" t="n">
        <f aca="false">IF(F9531&gt;=40,2_Girdiler!$I$21+(F9531-40)*(2_Girdiler!$I$21-2_Girdiler!$H$21)/(2_Girdiler!$I$20-2_Girdiler!$H$20),INDEX(2_Girdiler!$B$21:$I$21,G9531)+(F9531-INDEX(2_Girdiler!$B$20:$I$20,G9531))*(INDEX(2_Girdiler!$B$21:$I$21,G9531+1)-INDEX(2_Girdiler!$B$21:$I$21,G9531))/(INDEX(2_Girdiler!$B$20:$I$20,G9531+1)-INDEX(2_Girdiler!$B$20:$I$20,G9531)))</f>
        <v>6.63104872449619</v>
      </c>
      <c r="I9531" s="16" t="n">
        <f aca="false">H9531/2_Girdiler!$B$17</f>
        <v>2.65667016205777</v>
      </c>
      <c r="J9531" s="16" t="n">
        <f aca="false">D9531+I9531</f>
        <v>14.5131550648232</v>
      </c>
    </row>
    <row r="9532" customFormat="false" ht="15" hidden="false" customHeight="false" outlineLevel="0" collapsed="false">
      <c r="A9532" s="0" t="n">
        <v>9520</v>
      </c>
      <c r="B9532" s="7" t="n">
        <v>0.493476</v>
      </c>
      <c r="C9532" s="7" t="n">
        <v>0.712936</v>
      </c>
      <c r="D9532" s="16" t="n">
        <f aca="false">LOGINV(B9532,$B$7,$C$7)</f>
        <v>13.4191701941103</v>
      </c>
      <c r="E9532" s="16" t="n">
        <f aca="false">LOGINV(C9532,$B$8,$C$8)</f>
        <v>156.95964351417</v>
      </c>
      <c r="F9532" s="16" t="n">
        <f aca="false">$B$5/100*E9532*2_Girdiler!$B$14*2_Girdiler!$B$15*2_Girdiler!$B$16</f>
        <v>3.94910463081651</v>
      </c>
      <c r="G9532" s="16" t="n">
        <f aca="false">MIN(MATCH(F9532,2_Girdiler!$B$20:$I$20,1),7)</f>
        <v>1</v>
      </c>
      <c r="H9532" s="16" t="n">
        <f aca="false">IF(F9532&gt;=40,2_Girdiler!$I$21+(F9532-40)*(2_Girdiler!$I$21-2_Girdiler!$H$21)/(2_Girdiler!$I$20-2_Girdiler!$H$20),INDEX(2_Girdiler!$B$21:$I$21,G9532)+(F9532-INDEX(2_Girdiler!$B$20:$I$20,G9532))*(INDEX(2_Girdiler!$B$21:$I$21,G9532+1)-INDEX(2_Girdiler!$B$21:$I$21,G9532))/(INDEX(2_Girdiler!$B$20:$I$20,G9532+1)-INDEX(2_Girdiler!$B$20:$I$20,G9532)))</f>
        <v>8.68803018779633</v>
      </c>
      <c r="I9532" s="16" t="n">
        <f aca="false">H9532/2_Girdiler!$B$17</f>
        <v>3.48078132523891</v>
      </c>
      <c r="J9532" s="16" t="n">
        <f aca="false">D9532+I9532</f>
        <v>16.8999515193492</v>
      </c>
    </row>
    <row r="9533" customFormat="false" ht="15" hidden="false" customHeight="false" outlineLevel="0" collapsed="false">
      <c r="A9533" s="0" t="n">
        <v>9521</v>
      </c>
      <c r="B9533" s="7" t="n">
        <v>0.684712</v>
      </c>
      <c r="C9533" s="7" t="n">
        <v>0.935132</v>
      </c>
      <c r="D9533" s="16" t="n">
        <f aca="false">LOGINV(B9533,$B$7,$C$7)</f>
        <v>17.7052770895428</v>
      </c>
      <c r="E9533" s="16" t="n">
        <f aca="false">LOGINV(C9533,$B$8,$C$8)</f>
        <v>290.398570651446</v>
      </c>
      <c r="F9533" s="16" t="n">
        <f aca="false">$B$5/100*E9533*2_Girdiler!$B$14*2_Girdiler!$B$15*2_Girdiler!$B$16</f>
        <v>7.30642803759038</v>
      </c>
      <c r="G9533" s="16" t="n">
        <f aca="false">MIN(MATCH(F9533,2_Girdiler!$B$20:$I$20,1),7)</f>
        <v>2</v>
      </c>
      <c r="H9533" s="16" t="n">
        <f aca="false">IF(F9533&gt;=40,2_Girdiler!$I$21+(F9533-40)*(2_Girdiler!$I$21-2_Girdiler!$H$21)/(2_Girdiler!$I$20-2_Girdiler!$H$20),INDEX(2_Girdiler!$B$21:$I$21,G9533)+(F9533-INDEX(2_Girdiler!$B$20:$I$20,G9533))*(INDEX(2_Girdiler!$B$21:$I$21,G9533+1)-INDEX(2_Girdiler!$B$21:$I$21,G9533))/(INDEX(2_Girdiler!$B$20:$I$20,G9533+1)-INDEX(2_Girdiler!$B$20:$I$20,G9533)))</f>
        <v>14.6902848601446</v>
      </c>
      <c r="I9533" s="16" t="n">
        <f aca="false">H9533/2_Girdiler!$B$17</f>
        <v>5.88553079332717</v>
      </c>
      <c r="J9533" s="16" t="n">
        <f aca="false">D9533+I9533</f>
        <v>23.5908078828699</v>
      </c>
    </row>
    <row r="9534" customFormat="false" ht="15" hidden="false" customHeight="false" outlineLevel="0" collapsed="false">
      <c r="A9534" s="0" t="n">
        <v>9522</v>
      </c>
      <c r="B9534" s="7" t="n">
        <v>0.766541</v>
      </c>
      <c r="C9534" s="7" t="n">
        <v>0.348647</v>
      </c>
      <c r="D9534" s="16" t="n">
        <f aca="false">LOGINV(B9534,$B$7,$C$7)</f>
        <v>20.3139950807395</v>
      </c>
      <c r="E9534" s="16" t="n">
        <f aca="false">LOGINV(C9534,$B$8,$C$8)</f>
        <v>84.9569935820385</v>
      </c>
      <c r="F9534" s="16" t="n">
        <f aca="false">$B$5/100*E9534*2_Girdiler!$B$14*2_Girdiler!$B$15*2_Girdiler!$B$16</f>
        <v>2.13751795852409</v>
      </c>
      <c r="G9534" s="16" t="n">
        <f aca="false">MIN(MATCH(F9534,2_Girdiler!$B$20:$I$20,1),7)</f>
        <v>1</v>
      </c>
      <c r="H9534" s="16" t="n">
        <f aca="false">IF(F9534&gt;=40,2_Girdiler!$I$21+(F9534-40)*(2_Girdiler!$I$21-2_Girdiler!$H$21)/(2_Girdiler!$I$20-2_Girdiler!$H$20),INDEX(2_Girdiler!$B$21:$I$21,G9534)+(F9534-INDEX(2_Girdiler!$B$20:$I$20,G9534))*(INDEX(2_Girdiler!$B$21:$I$21,G9534+1)-INDEX(2_Girdiler!$B$21:$I$21,G9534))/(INDEX(2_Girdiler!$B$20:$I$20,G9534+1)-INDEX(2_Girdiler!$B$20:$I$20,G9534)))</f>
        <v>4.70253950875299</v>
      </c>
      <c r="I9534" s="16" t="n">
        <f aca="false">H9534/2_Girdiler!$B$17</f>
        <v>1.88403025190424</v>
      </c>
      <c r="J9534" s="16" t="n">
        <f aca="false">D9534+I9534</f>
        <v>22.1980253326438</v>
      </c>
    </row>
    <row r="9535" customFormat="false" ht="15" hidden="false" customHeight="false" outlineLevel="0" collapsed="false">
      <c r="A9535" s="0" t="n">
        <v>9523</v>
      </c>
      <c r="B9535" s="7" t="n">
        <v>0.111111</v>
      </c>
      <c r="C9535" s="7" t="n">
        <v>0.796577</v>
      </c>
      <c r="D9535" s="16" t="n">
        <f aca="false">LOGINV(B9535,$B$7,$C$7)</f>
        <v>6.85799237737597</v>
      </c>
      <c r="E9535" s="16" t="n">
        <f aca="false">LOGINV(C9535,$B$8,$C$8)</f>
        <v>186.53957287261</v>
      </c>
      <c r="F9535" s="16" t="n">
        <f aca="false">$B$5/100*E9535*2_Girdiler!$B$14*2_Girdiler!$B$15*2_Girdiler!$B$16</f>
        <v>4.69333565347488</v>
      </c>
      <c r="G9535" s="16" t="n">
        <f aca="false">MIN(MATCH(F9535,2_Girdiler!$B$20:$I$20,1),7)</f>
        <v>1</v>
      </c>
      <c r="H9535" s="16" t="n">
        <f aca="false">IF(F9535&gt;=40,2_Girdiler!$I$21+(F9535-40)*(2_Girdiler!$I$21-2_Girdiler!$H$21)/(2_Girdiler!$I$20-2_Girdiler!$H$20),INDEX(2_Girdiler!$B$21:$I$21,G9535)+(F9535-INDEX(2_Girdiler!$B$20:$I$20,G9535))*(INDEX(2_Girdiler!$B$21:$I$21,G9535+1)-INDEX(2_Girdiler!$B$21:$I$21,G9535))/(INDEX(2_Girdiler!$B$20:$I$20,G9535+1)-INDEX(2_Girdiler!$B$20:$I$20,G9535)))</f>
        <v>10.3253384376447</v>
      </c>
      <c r="I9535" s="16" t="n">
        <f aca="false">H9535/2_Girdiler!$B$17</f>
        <v>4.13675418174869</v>
      </c>
      <c r="J9535" s="16" t="n">
        <f aca="false">D9535+I9535</f>
        <v>10.9947465591247</v>
      </c>
    </row>
    <row r="9536" customFormat="false" ht="15" hidden="false" customHeight="false" outlineLevel="0" collapsed="false">
      <c r="A9536" s="0" t="n">
        <v>9524</v>
      </c>
      <c r="B9536" s="7" t="n">
        <v>0.474339</v>
      </c>
      <c r="C9536" s="7" t="n">
        <v>0.763109</v>
      </c>
      <c r="D9536" s="16" t="n">
        <f aca="false">LOGINV(B9536,$B$7,$C$7)</f>
        <v>13.0648031280683</v>
      </c>
      <c r="E9536" s="16" t="n">
        <f aca="false">LOGINV(C9536,$B$8,$C$8)</f>
        <v>173.40431531465</v>
      </c>
      <c r="F9536" s="16" t="n">
        <f aca="false">$B$5/100*E9536*2_Girdiler!$B$14*2_Girdiler!$B$15*2_Girdiler!$B$16</f>
        <v>4.3628525733166</v>
      </c>
      <c r="G9536" s="16" t="n">
        <f aca="false">MIN(MATCH(F9536,2_Girdiler!$B$20:$I$20,1),7)</f>
        <v>1</v>
      </c>
      <c r="H9536" s="16" t="n">
        <f aca="false">IF(F9536&gt;=40,2_Girdiler!$I$21+(F9536-40)*(2_Girdiler!$I$21-2_Girdiler!$H$21)/(2_Girdiler!$I$20-2_Girdiler!$H$20),INDEX(2_Girdiler!$B$21:$I$21,G9536)+(F9536-INDEX(2_Girdiler!$B$20:$I$20,G9536))*(INDEX(2_Girdiler!$B$21:$I$21,G9536+1)-INDEX(2_Girdiler!$B$21:$I$21,G9536))/(INDEX(2_Girdiler!$B$20:$I$20,G9536+1)-INDEX(2_Girdiler!$B$20:$I$20,G9536)))</f>
        <v>9.59827566129651</v>
      </c>
      <c r="I9536" s="16" t="n">
        <f aca="false">H9536/2_Girdiler!$B$17</f>
        <v>3.84546300532713</v>
      </c>
      <c r="J9536" s="16" t="n">
        <f aca="false">D9536+I9536</f>
        <v>16.9102661333954</v>
      </c>
    </row>
    <row r="9537" customFormat="false" ht="15" hidden="false" customHeight="false" outlineLevel="0" collapsed="false">
      <c r="A9537" s="0" t="n">
        <v>9525</v>
      </c>
      <c r="B9537" s="7" t="n">
        <v>0.207431</v>
      </c>
      <c r="C9537" s="7" t="n">
        <v>0.383833</v>
      </c>
      <c r="D9537" s="16" t="n">
        <f aca="false">LOGINV(B9537,$B$7,$C$7)</f>
        <v>8.59614780497278</v>
      </c>
      <c r="E9537" s="16" t="n">
        <f aca="false">LOGINV(C9537,$B$8,$C$8)</f>
        <v>90.2451193214011</v>
      </c>
      <c r="F9537" s="16" t="n">
        <f aca="false">$B$5/100*E9537*2_Girdiler!$B$14*2_Girdiler!$B$15*2_Girdiler!$B$16</f>
        <v>2.27056720212645</v>
      </c>
      <c r="G9537" s="16" t="n">
        <f aca="false">MIN(MATCH(F9537,2_Girdiler!$B$20:$I$20,1),7)</f>
        <v>1</v>
      </c>
      <c r="H9537" s="16" t="n">
        <f aca="false">IF(F9537&gt;=40,2_Girdiler!$I$21+(F9537-40)*(2_Girdiler!$I$21-2_Girdiler!$H$21)/(2_Girdiler!$I$20-2_Girdiler!$H$20),INDEX(2_Girdiler!$B$21:$I$21,G9537)+(F9537-INDEX(2_Girdiler!$B$20:$I$20,G9537))*(INDEX(2_Girdiler!$B$21:$I$21,G9537+1)-INDEX(2_Girdiler!$B$21:$I$21,G9537))/(INDEX(2_Girdiler!$B$20:$I$20,G9537+1)-INDEX(2_Girdiler!$B$20:$I$20,G9537)))</f>
        <v>4.9952478446782</v>
      </c>
      <c r="I9537" s="16" t="n">
        <f aca="false">H9537/2_Girdiler!$B$17</f>
        <v>2.001301219823</v>
      </c>
      <c r="J9537" s="16" t="n">
        <f aca="false">D9537+I9537</f>
        <v>10.5974490247958</v>
      </c>
    </row>
    <row r="9538" customFormat="false" ht="15" hidden="false" customHeight="false" outlineLevel="0" collapsed="false">
      <c r="A9538" s="0" t="n">
        <v>9526</v>
      </c>
      <c r="B9538" s="7" t="n">
        <v>0.480411</v>
      </c>
      <c r="C9538" s="7" t="n">
        <v>0.577096</v>
      </c>
      <c r="D9538" s="16" t="n">
        <f aca="false">LOGINV(B9538,$B$7,$C$7)</f>
        <v>13.1762945473876</v>
      </c>
      <c r="E9538" s="16" t="n">
        <f aca="false">LOGINV(C9538,$B$8,$C$8)</f>
        <v>123.811391444667</v>
      </c>
      <c r="F9538" s="16" t="n">
        <f aca="false">$B$5/100*E9538*2_Girdiler!$B$14*2_Girdiler!$B$15*2_Girdiler!$B$16</f>
        <v>3.11509460874781</v>
      </c>
      <c r="G9538" s="16" t="n">
        <f aca="false">MIN(MATCH(F9538,2_Girdiler!$B$20:$I$20,1),7)</f>
        <v>1</v>
      </c>
      <c r="H9538" s="16" t="n">
        <f aca="false">IF(F9538&gt;=40,2_Girdiler!$I$21+(F9538-40)*(2_Girdiler!$I$21-2_Girdiler!$H$21)/(2_Girdiler!$I$20-2_Girdiler!$H$20),INDEX(2_Girdiler!$B$21:$I$21,G9538)+(F9538-INDEX(2_Girdiler!$B$20:$I$20,G9538))*(INDEX(2_Girdiler!$B$21:$I$21,G9538+1)-INDEX(2_Girdiler!$B$21:$I$21,G9538))/(INDEX(2_Girdiler!$B$20:$I$20,G9538+1)-INDEX(2_Girdiler!$B$20:$I$20,G9538)))</f>
        <v>6.85320813924518</v>
      </c>
      <c r="I9538" s="16" t="n">
        <f aca="false">H9538/2_Girdiler!$B$17</f>
        <v>2.74567633783862</v>
      </c>
      <c r="J9538" s="16" t="n">
        <f aca="false">D9538+I9538</f>
        <v>15.9219708852262</v>
      </c>
    </row>
    <row r="9539" customFormat="false" ht="15" hidden="false" customHeight="false" outlineLevel="0" collapsed="false">
      <c r="A9539" s="0" t="n">
        <v>9527</v>
      </c>
      <c r="B9539" s="7" t="n">
        <v>0.414335</v>
      </c>
      <c r="C9539" s="7" t="n">
        <v>0.722108</v>
      </c>
      <c r="D9539" s="16" t="n">
        <f aca="false">LOGINV(B9539,$B$7,$C$7)</f>
        <v>12.0032131114421</v>
      </c>
      <c r="E9539" s="16" t="n">
        <f aca="false">LOGINV(C9539,$B$8,$C$8)</f>
        <v>159.732882266985</v>
      </c>
      <c r="F9539" s="16" t="n">
        <f aca="false">$B$5/100*E9539*2_Girdiler!$B$14*2_Girdiler!$B$15*2_Girdiler!$B$16</f>
        <v>4.01887931783734</v>
      </c>
      <c r="G9539" s="16" t="n">
        <f aca="false">MIN(MATCH(F9539,2_Girdiler!$B$20:$I$20,1),7)</f>
        <v>1</v>
      </c>
      <c r="H9539" s="16" t="n">
        <f aca="false">IF(F9539&gt;=40,2_Girdiler!$I$21+(F9539-40)*(2_Girdiler!$I$21-2_Girdiler!$H$21)/(2_Girdiler!$I$20-2_Girdiler!$H$20),INDEX(2_Girdiler!$B$21:$I$21,G9539)+(F9539-INDEX(2_Girdiler!$B$20:$I$20,G9539))*(INDEX(2_Girdiler!$B$21:$I$21,G9539+1)-INDEX(2_Girdiler!$B$21:$I$21,G9539))/(INDEX(2_Girdiler!$B$20:$I$20,G9539+1)-INDEX(2_Girdiler!$B$20:$I$20,G9539)))</f>
        <v>8.84153449924215</v>
      </c>
      <c r="I9539" s="16" t="n">
        <f aca="false">H9539/2_Girdiler!$B$17</f>
        <v>3.54228145001689</v>
      </c>
      <c r="J9539" s="16" t="n">
        <f aca="false">D9539+I9539</f>
        <v>15.545494561459</v>
      </c>
    </row>
    <row r="9540" customFormat="false" ht="15" hidden="false" customHeight="false" outlineLevel="0" collapsed="false">
      <c r="A9540" s="0" t="n">
        <v>9528</v>
      </c>
      <c r="B9540" s="7" t="n">
        <v>0.233408</v>
      </c>
      <c r="C9540" s="7" t="n">
        <v>0.879827</v>
      </c>
      <c r="D9540" s="16" t="n">
        <f aca="false">LOGINV(B9540,$B$7,$C$7)</f>
        <v>9.02679240451772</v>
      </c>
      <c r="E9540" s="16" t="n">
        <f aca="false">LOGINV(C9540,$B$8,$C$8)</f>
        <v>233.020184417778</v>
      </c>
      <c r="F9540" s="16" t="n">
        <f aca="false">$B$5/100*E9540*2_Girdiler!$B$14*2_Girdiler!$B$15*2_Girdiler!$B$16</f>
        <v>5.86278783995129</v>
      </c>
      <c r="G9540" s="16" t="n">
        <f aca="false">MIN(MATCH(F9540,2_Girdiler!$B$20:$I$20,1),7)</f>
        <v>2</v>
      </c>
      <c r="H9540" s="16" t="n">
        <f aca="false">IF(F9540&gt;=40,2_Girdiler!$I$21+(F9540-40)*(2_Girdiler!$I$21-2_Girdiler!$H$21)/(2_Girdiler!$I$20-2_Girdiler!$H$20),INDEX(2_Girdiler!$B$21:$I$21,G9540)+(F9540-INDEX(2_Girdiler!$B$20:$I$20,G9540))*(INDEX(2_Girdiler!$B$21:$I$21,G9540+1)-INDEX(2_Girdiler!$B$21:$I$21,G9540))/(INDEX(2_Girdiler!$B$20:$I$20,G9540+1)-INDEX(2_Girdiler!$B$20:$I$20,G9540)))</f>
        <v>12.3804605439221</v>
      </c>
      <c r="I9540" s="16" t="n">
        <f aca="false">H9540/2_Girdiler!$B$17</f>
        <v>4.96012041022519</v>
      </c>
      <c r="J9540" s="16" t="n">
        <f aca="false">D9540+I9540</f>
        <v>13.9869128147429</v>
      </c>
    </row>
    <row r="9541" customFormat="false" ht="15" hidden="false" customHeight="false" outlineLevel="0" collapsed="false">
      <c r="A9541" s="0" t="n">
        <v>9529</v>
      </c>
      <c r="B9541" s="7" t="n">
        <v>0.588488</v>
      </c>
      <c r="C9541" s="7" t="n">
        <v>0.315263</v>
      </c>
      <c r="D9541" s="16" t="n">
        <f aca="false">LOGINV(B9541,$B$7,$C$7)</f>
        <v>15.3400424057431</v>
      </c>
      <c r="E9541" s="16" t="n">
        <f aca="false">LOGINV(C9541,$B$8,$C$8)</f>
        <v>80.058068088617</v>
      </c>
      <c r="F9541" s="16" t="n">
        <f aca="false">$B$5/100*E9541*2_Girdiler!$B$14*2_Girdiler!$B$15*2_Girdiler!$B$16</f>
        <v>2.0142609931096</v>
      </c>
      <c r="G9541" s="16" t="n">
        <f aca="false">MIN(MATCH(F9541,2_Girdiler!$B$20:$I$20,1),7)</f>
        <v>1</v>
      </c>
      <c r="H9541" s="16" t="n">
        <f aca="false">IF(F9541&gt;=40,2_Girdiler!$I$21+(F9541-40)*(2_Girdiler!$I$21-2_Girdiler!$H$21)/(2_Girdiler!$I$20-2_Girdiler!$H$20),INDEX(2_Girdiler!$B$21:$I$21,G9541)+(F9541-INDEX(2_Girdiler!$B$20:$I$20,G9541))*(INDEX(2_Girdiler!$B$21:$I$21,G9541+1)-INDEX(2_Girdiler!$B$21:$I$21,G9541))/(INDEX(2_Girdiler!$B$20:$I$20,G9541+1)-INDEX(2_Girdiler!$B$20:$I$20,G9541)))</f>
        <v>4.43137418484113</v>
      </c>
      <c r="I9541" s="16" t="n">
        <f aca="false">H9541/2_Girdiler!$B$17</f>
        <v>1.77539029841391</v>
      </c>
      <c r="J9541" s="16" t="n">
        <f aca="false">D9541+I9541</f>
        <v>17.1154327041571</v>
      </c>
    </row>
    <row r="9542" customFormat="false" ht="15" hidden="false" customHeight="false" outlineLevel="0" collapsed="false">
      <c r="A9542" s="0" t="n">
        <v>9530</v>
      </c>
      <c r="B9542" s="7" t="n">
        <v>0.682196</v>
      </c>
      <c r="C9542" s="7" t="n">
        <v>0.860242</v>
      </c>
      <c r="D9542" s="16" t="n">
        <f aca="false">LOGINV(B9542,$B$7,$C$7)</f>
        <v>17.6356621744682</v>
      </c>
      <c r="E9542" s="16" t="n">
        <f aca="false">LOGINV(C9542,$B$8,$C$8)</f>
        <v>219.483584474579</v>
      </c>
      <c r="F9542" s="16" t="n">
        <f aca="false">$B$5/100*E9542*2_Girdiler!$B$14*2_Girdiler!$B$15*2_Girdiler!$B$16</f>
        <v>5.5222069853804</v>
      </c>
      <c r="G9542" s="16" t="n">
        <f aca="false">MIN(MATCH(F9542,2_Girdiler!$B$20:$I$20,1),7)</f>
        <v>2</v>
      </c>
      <c r="H9542" s="16" t="n">
        <f aca="false">IF(F9542&gt;=40,2_Girdiler!$I$21+(F9542-40)*(2_Girdiler!$I$21-2_Girdiler!$H$21)/(2_Girdiler!$I$20-2_Girdiler!$H$20),INDEX(2_Girdiler!$B$21:$I$21,G9542)+(F9542-INDEX(2_Girdiler!$B$20:$I$20,G9542))*(INDEX(2_Girdiler!$B$21:$I$21,G9542+1)-INDEX(2_Girdiler!$B$21:$I$21,G9542))/(INDEX(2_Girdiler!$B$20:$I$20,G9542+1)-INDEX(2_Girdiler!$B$20:$I$20,G9542)))</f>
        <v>11.8355311766086</v>
      </c>
      <c r="I9542" s="16" t="n">
        <f aca="false">H9542/2_Girdiler!$B$17</f>
        <v>4.74179934960282</v>
      </c>
      <c r="J9542" s="16" t="n">
        <f aca="false">D9542+I9542</f>
        <v>22.377461524071</v>
      </c>
    </row>
    <row r="9543" customFormat="false" ht="15" hidden="false" customHeight="false" outlineLevel="0" collapsed="false">
      <c r="A9543" s="0" t="n">
        <v>9531</v>
      </c>
      <c r="B9543" s="7" t="n">
        <v>0.264334</v>
      </c>
      <c r="C9543" s="7" t="n">
        <v>0.114466</v>
      </c>
      <c r="D9543" s="16" t="n">
        <f aca="false">LOGINV(B9543,$B$7,$C$7)</f>
        <v>9.5316262777579</v>
      </c>
      <c r="E9543" s="16" t="n">
        <f aca="false">LOGINV(C9543,$B$8,$C$8)</f>
        <v>50.2303120748311</v>
      </c>
      <c r="F9543" s="16" t="n">
        <f aca="false">$B$5/100*E9543*2_Girdiler!$B$14*2_Girdiler!$B$15*2_Girdiler!$B$16</f>
        <v>1.26379465180275</v>
      </c>
      <c r="G9543" s="16" t="n">
        <f aca="false">MIN(MATCH(F9543,2_Girdiler!$B$20:$I$20,1),7)</f>
        <v>1</v>
      </c>
      <c r="H9543" s="16" t="n">
        <f aca="false">IF(F9543&gt;=40,2_Girdiler!$I$21+(F9543-40)*(2_Girdiler!$I$21-2_Girdiler!$H$21)/(2_Girdiler!$I$20-2_Girdiler!$H$20),INDEX(2_Girdiler!$B$21:$I$21,G9543)+(F9543-INDEX(2_Girdiler!$B$20:$I$20,G9543))*(INDEX(2_Girdiler!$B$21:$I$21,G9543+1)-INDEX(2_Girdiler!$B$21:$I$21,G9543))/(INDEX(2_Girdiler!$B$20:$I$20,G9543+1)-INDEX(2_Girdiler!$B$20:$I$20,G9543)))</f>
        <v>2.78034823396605</v>
      </c>
      <c r="I9543" s="16" t="n">
        <f aca="false">H9543/2_Girdiler!$B$17</f>
        <v>1.11392156809537</v>
      </c>
      <c r="J9543" s="16" t="n">
        <f aca="false">D9543+I9543</f>
        <v>10.6455478458533</v>
      </c>
    </row>
    <row r="9544" customFormat="false" ht="15" hidden="false" customHeight="false" outlineLevel="0" collapsed="false">
      <c r="A9544" s="0" t="n">
        <v>9532</v>
      </c>
      <c r="B9544" s="7" t="n">
        <v>0.730201</v>
      </c>
      <c r="C9544" s="7" t="n">
        <v>0.607079</v>
      </c>
      <c r="D9544" s="16" t="n">
        <f aca="false">LOGINV(B9544,$B$7,$C$7)</f>
        <v>19.0624583375877</v>
      </c>
      <c r="E9544" s="16" t="n">
        <f aca="false">LOGINV(C9544,$B$8,$C$8)</f>
        <v>130.141251869302</v>
      </c>
      <c r="F9544" s="16" t="n">
        <f aca="false">$B$5/100*E9544*2_Girdiler!$B$14*2_Girdiler!$B$15*2_Girdiler!$B$16</f>
        <v>3.27435389703165</v>
      </c>
      <c r="G9544" s="16" t="n">
        <f aca="false">MIN(MATCH(F9544,2_Girdiler!$B$20:$I$20,1),7)</f>
        <v>1</v>
      </c>
      <c r="H9544" s="16" t="n">
        <f aca="false">IF(F9544&gt;=40,2_Girdiler!$I$21+(F9544-40)*(2_Girdiler!$I$21-2_Girdiler!$H$21)/(2_Girdiler!$I$20-2_Girdiler!$H$20),INDEX(2_Girdiler!$B$21:$I$21,G9544)+(F9544-INDEX(2_Girdiler!$B$20:$I$20,G9544))*(INDEX(2_Girdiler!$B$21:$I$21,G9544+1)-INDEX(2_Girdiler!$B$21:$I$21,G9544))/(INDEX(2_Girdiler!$B$20:$I$20,G9544+1)-INDEX(2_Girdiler!$B$20:$I$20,G9544)))</f>
        <v>7.20357857346963</v>
      </c>
      <c r="I9544" s="16" t="n">
        <f aca="false">H9544/2_Girdiler!$B$17</f>
        <v>2.88604910796059</v>
      </c>
      <c r="J9544" s="16" t="n">
        <f aca="false">D9544+I9544</f>
        <v>21.9485074455483</v>
      </c>
    </row>
    <row r="9545" customFormat="false" ht="15" hidden="false" customHeight="false" outlineLevel="0" collapsed="false">
      <c r="A9545" s="0" t="n">
        <v>9533</v>
      </c>
      <c r="B9545" s="7" t="n">
        <v>0.330197</v>
      </c>
      <c r="C9545" s="7" t="n">
        <v>0.347935</v>
      </c>
      <c r="D9545" s="16" t="n">
        <f aca="false">LOGINV(B9545,$B$7,$C$7)</f>
        <v>10.6004407144958</v>
      </c>
      <c r="E9545" s="16" t="n">
        <f aca="false">LOGINV(C9545,$B$8,$C$8)</f>
        <v>84.8514545329135</v>
      </c>
      <c r="F9545" s="16" t="n">
        <f aca="false">$B$5/100*E9545*2_Girdiler!$B$14*2_Girdiler!$B$15*2_Girdiler!$B$16</f>
        <v>2.1348625960481</v>
      </c>
      <c r="G9545" s="16" t="n">
        <f aca="false">MIN(MATCH(F9545,2_Girdiler!$B$20:$I$20,1),7)</f>
        <v>1</v>
      </c>
      <c r="H9545" s="16" t="n">
        <f aca="false">IF(F9545&gt;=40,2_Girdiler!$I$21+(F9545-40)*(2_Girdiler!$I$21-2_Girdiler!$H$21)/(2_Girdiler!$I$20-2_Girdiler!$H$20),INDEX(2_Girdiler!$B$21:$I$21,G9545)+(F9545-INDEX(2_Girdiler!$B$20:$I$20,G9545))*(INDEX(2_Girdiler!$B$21:$I$21,G9545+1)-INDEX(2_Girdiler!$B$21:$I$21,G9545))/(INDEX(2_Girdiler!$B$20:$I$20,G9545+1)-INDEX(2_Girdiler!$B$20:$I$20,G9545)))</f>
        <v>4.69669771130583</v>
      </c>
      <c r="I9545" s="16" t="n">
        <f aca="false">H9545/2_Girdiler!$B$17</f>
        <v>1.88168978818342</v>
      </c>
      <c r="J9545" s="16" t="n">
        <f aca="false">D9545+I9545</f>
        <v>12.4821305026792</v>
      </c>
    </row>
    <row r="9546" customFormat="false" ht="15" hidden="false" customHeight="false" outlineLevel="0" collapsed="false">
      <c r="A9546" s="0" t="n">
        <v>9534</v>
      </c>
      <c r="B9546" s="7" t="n">
        <v>0.6375</v>
      </c>
      <c r="C9546" s="7" t="n">
        <v>0.252768</v>
      </c>
      <c r="D9546" s="16" t="n">
        <f aca="false">LOGINV(B9546,$B$7,$C$7)</f>
        <v>16.4756674730755</v>
      </c>
      <c r="E9546" s="16" t="n">
        <f aca="false">LOGINV(C9546,$B$8,$C$8)</f>
        <v>71.0548577225155</v>
      </c>
      <c r="F9546" s="16" t="n">
        <f aca="false">$B$5/100*E9546*2_Girdiler!$B$14*2_Girdiler!$B$15*2_Girdiler!$B$16</f>
        <v>1.78774022029849</v>
      </c>
      <c r="G9546" s="16" t="n">
        <f aca="false">MIN(MATCH(F9546,2_Girdiler!$B$20:$I$20,1),7)</f>
        <v>1</v>
      </c>
      <c r="H9546" s="16" t="n">
        <f aca="false">IF(F9546&gt;=40,2_Girdiler!$I$21+(F9546-40)*(2_Girdiler!$I$21-2_Girdiler!$H$21)/(2_Girdiler!$I$20-2_Girdiler!$H$20),INDEX(2_Girdiler!$B$21:$I$21,G9546)+(F9546-INDEX(2_Girdiler!$B$20:$I$20,G9546))*(INDEX(2_Girdiler!$B$21:$I$21,G9546+1)-INDEX(2_Girdiler!$B$21:$I$21,G9546))/(INDEX(2_Girdiler!$B$20:$I$20,G9546+1)-INDEX(2_Girdiler!$B$20:$I$20,G9546)))</f>
        <v>3.93302848465668</v>
      </c>
      <c r="I9546" s="16" t="n">
        <f aca="false">H9546/2_Girdiler!$B$17</f>
        <v>1.57573256596822</v>
      </c>
      <c r="J9546" s="16" t="n">
        <f aca="false">D9546+I9546</f>
        <v>18.0514000390437</v>
      </c>
    </row>
    <row r="9547" customFormat="false" ht="15" hidden="false" customHeight="false" outlineLevel="0" collapsed="false">
      <c r="A9547" s="0" t="n">
        <v>9535</v>
      </c>
      <c r="B9547" s="7" t="n">
        <v>0.243217</v>
      </c>
      <c r="C9547" s="7" t="n">
        <v>0.460722</v>
      </c>
      <c r="D9547" s="16" t="n">
        <f aca="false">LOGINV(B9547,$B$7,$C$7)</f>
        <v>9.18759497400036</v>
      </c>
      <c r="E9547" s="16" t="n">
        <f aca="false">LOGINV(C9547,$B$8,$C$8)</f>
        <v>102.470313973176</v>
      </c>
      <c r="F9547" s="16" t="n">
        <f aca="false">$B$5/100*E9547*2_Girdiler!$B$14*2_Girdiler!$B$15*2_Girdiler!$B$16</f>
        <v>2.5781530995651</v>
      </c>
      <c r="G9547" s="16" t="n">
        <f aca="false">MIN(MATCH(F9547,2_Girdiler!$B$20:$I$20,1),7)</f>
        <v>1</v>
      </c>
      <c r="H9547" s="16" t="n">
        <f aca="false">IF(F9547&gt;=40,2_Girdiler!$I$21+(F9547-40)*(2_Girdiler!$I$21-2_Girdiler!$H$21)/(2_Girdiler!$I$20-2_Girdiler!$H$20),INDEX(2_Girdiler!$B$21:$I$21,G9547)+(F9547-INDEX(2_Girdiler!$B$20:$I$20,G9547))*(INDEX(2_Girdiler!$B$21:$I$21,G9547+1)-INDEX(2_Girdiler!$B$21:$I$21,G9547))/(INDEX(2_Girdiler!$B$20:$I$20,G9547+1)-INDEX(2_Girdiler!$B$20:$I$20,G9547)))</f>
        <v>5.67193681904321</v>
      </c>
      <c r="I9547" s="16" t="n">
        <f aca="false">H9547/2_Girdiler!$B$17</f>
        <v>2.27241058455257</v>
      </c>
      <c r="J9547" s="16" t="n">
        <f aca="false">D9547+I9547</f>
        <v>11.4600055585529</v>
      </c>
    </row>
    <row r="9548" customFormat="false" ht="15" hidden="false" customHeight="false" outlineLevel="0" collapsed="false">
      <c r="A9548" s="0" t="n">
        <v>9536</v>
      </c>
      <c r="B9548" s="7" t="n">
        <v>0.466136</v>
      </c>
      <c r="C9548" s="7" t="n">
        <v>0.246361</v>
      </c>
      <c r="D9548" s="16" t="n">
        <f aca="false">LOGINV(B9548,$B$7,$C$7)</f>
        <v>12.9155038484094</v>
      </c>
      <c r="E9548" s="16" t="n">
        <f aca="false">LOGINV(C9548,$B$8,$C$8)</f>
        <v>70.1352273901578</v>
      </c>
      <c r="F9548" s="16" t="n">
        <f aca="false">$B$5/100*E9548*2_Girdiler!$B$14*2_Girdiler!$B$15*2_Girdiler!$B$16</f>
        <v>1.76460232113637</v>
      </c>
      <c r="G9548" s="16" t="n">
        <f aca="false">MIN(MATCH(F9548,2_Girdiler!$B$20:$I$20,1),7)</f>
        <v>1</v>
      </c>
      <c r="H9548" s="16" t="n">
        <f aca="false">IF(F9548&gt;=40,2_Girdiler!$I$21+(F9548-40)*(2_Girdiler!$I$21-2_Girdiler!$H$21)/(2_Girdiler!$I$20-2_Girdiler!$H$20),INDEX(2_Girdiler!$B$21:$I$21,G9548)+(F9548-INDEX(2_Girdiler!$B$20:$I$20,G9548))*(INDEX(2_Girdiler!$B$21:$I$21,G9548+1)-INDEX(2_Girdiler!$B$21:$I$21,G9548))/(INDEX(2_Girdiler!$B$20:$I$20,G9548+1)-INDEX(2_Girdiler!$B$20:$I$20,G9548)))</f>
        <v>3.88212510650001</v>
      </c>
      <c r="I9548" s="16" t="n">
        <f aca="false">H9548/2_Girdiler!$B$17</f>
        <v>1.55533858433494</v>
      </c>
      <c r="J9548" s="16" t="n">
        <f aca="false">D9548+I9548</f>
        <v>14.4708424327444</v>
      </c>
    </row>
    <row r="9549" customFormat="false" ht="15" hidden="false" customHeight="false" outlineLevel="0" collapsed="false">
      <c r="A9549" s="0" t="n">
        <v>9537</v>
      </c>
      <c r="B9549" s="7" t="n">
        <v>0.888412</v>
      </c>
      <c r="C9549" s="7" t="n">
        <v>0.373548</v>
      </c>
      <c r="D9549" s="16" t="n">
        <f aca="false">LOGINV(B9549,$B$7,$C$7)</f>
        <v>26.7032043601635</v>
      </c>
      <c r="E9549" s="16" t="n">
        <f aca="false">LOGINV(C9549,$B$8,$C$8)</f>
        <v>88.6835257257463</v>
      </c>
      <c r="F9549" s="16" t="n">
        <f aca="false">$B$5/100*E9549*2_Girdiler!$B$14*2_Girdiler!$B$15*2_Girdiler!$B$16</f>
        <v>2.23127750725978</v>
      </c>
      <c r="G9549" s="16" t="n">
        <f aca="false">MIN(MATCH(F9549,2_Girdiler!$B$20:$I$20,1),7)</f>
        <v>1</v>
      </c>
      <c r="H9549" s="16" t="n">
        <f aca="false">IF(F9549&gt;=40,2_Girdiler!$I$21+(F9549-40)*(2_Girdiler!$I$21-2_Girdiler!$H$21)/(2_Girdiler!$I$20-2_Girdiler!$H$20),INDEX(2_Girdiler!$B$21:$I$21,G9549)+(F9549-INDEX(2_Girdiler!$B$20:$I$20,G9549))*(INDEX(2_Girdiler!$B$21:$I$21,G9549+1)-INDEX(2_Girdiler!$B$21:$I$21,G9549))/(INDEX(2_Girdiler!$B$20:$I$20,G9549+1)-INDEX(2_Girdiler!$B$20:$I$20,G9549)))</f>
        <v>4.90881051597151</v>
      </c>
      <c r="I9549" s="16" t="n">
        <f aca="false">H9549/2_Girdiler!$B$17</f>
        <v>1.96667087979628</v>
      </c>
      <c r="J9549" s="16" t="n">
        <f aca="false">D9549+I9549</f>
        <v>28.6698752399598</v>
      </c>
    </row>
    <row r="9550" customFormat="false" ht="15" hidden="false" customHeight="false" outlineLevel="0" collapsed="false">
      <c r="A9550" s="0" t="n">
        <v>9538</v>
      </c>
      <c r="B9550" s="7" t="n">
        <v>0.899963</v>
      </c>
      <c r="C9550" s="7" t="n">
        <v>0.743657</v>
      </c>
      <c r="D9550" s="16" t="n">
        <f aca="false">LOGINV(B9550,$B$7,$C$7)</f>
        <v>27.6608855939682</v>
      </c>
      <c r="E9550" s="16" t="n">
        <f aca="false">LOGINV(C9550,$B$8,$C$8)</f>
        <v>166.636166130055</v>
      </c>
      <c r="F9550" s="16" t="n">
        <f aca="false">$B$5/100*E9550*2_Girdiler!$B$14*2_Girdiler!$B$15*2_Girdiler!$B$16</f>
        <v>4.19256593983219</v>
      </c>
      <c r="G9550" s="16" t="n">
        <f aca="false">MIN(MATCH(F9550,2_Girdiler!$B$20:$I$20,1),7)</f>
        <v>1</v>
      </c>
      <c r="H9550" s="16" t="n">
        <f aca="false">IF(F9550&gt;=40,2_Girdiler!$I$21+(F9550-40)*(2_Girdiler!$I$21-2_Girdiler!$H$21)/(2_Girdiler!$I$20-2_Girdiler!$H$20),INDEX(2_Girdiler!$B$21:$I$21,G9550)+(F9550-INDEX(2_Girdiler!$B$20:$I$20,G9550))*(INDEX(2_Girdiler!$B$21:$I$21,G9550+1)-INDEX(2_Girdiler!$B$21:$I$21,G9550))/(INDEX(2_Girdiler!$B$20:$I$20,G9550+1)-INDEX(2_Girdiler!$B$20:$I$20,G9550)))</f>
        <v>9.22364506763081</v>
      </c>
      <c r="I9550" s="16" t="n">
        <f aca="false">H9550/2_Girdiler!$B$17</f>
        <v>3.69537062004439</v>
      </c>
      <c r="J9550" s="16" t="n">
        <f aca="false">D9550+I9550</f>
        <v>31.3562562140126</v>
      </c>
    </row>
    <row r="9551" customFormat="false" ht="15" hidden="false" customHeight="false" outlineLevel="0" collapsed="false">
      <c r="A9551" s="0" t="n">
        <v>9539</v>
      </c>
      <c r="B9551" s="7" t="n">
        <v>0.727413</v>
      </c>
      <c r="C9551" s="7" t="n">
        <v>0.811396</v>
      </c>
      <c r="D9551" s="16" t="n">
        <f aca="false">LOGINV(B9551,$B$7,$C$7)</f>
        <v>18.9732708574283</v>
      </c>
      <c r="E9551" s="16" t="n">
        <f aca="false">LOGINV(C9551,$B$8,$C$8)</f>
        <v>193.106016643749</v>
      </c>
      <c r="F9551" s="16" t="n">
        <f aca="false">$B$5/100*E9551*2_Girdiler!$B$14*2_Girdiler!$B$15*2_Girdiler!$B$16</f>
        <v>4.85854737875672</v>
      </c>
      <c r="G9551" s="16" t="n">
        <f aca="false">MIN(MATCH(F9551,2_Girdiler!$B$20:$I$20,1),7)</f>
        <v>1</v>
      </c>
      <c r="H9551" s="16" t="n">
        <f aca="false">IF(F9551&gt;=40,2_Girdiler!$I$21+(F9551-40)*(2_Girdiler!$I$21-2_Girdiler!$H$21)/(2_Girdiler!$I$20-2_Girdiler!$H$20),INDEX(2_Girdiler!$B$21:$I$21,G9551)+(F9551-INDEX(2_Girdiler!$B$20:$I$20,G9551))*(INDEX(2_Girdiler!$B$21:$I$21,G9551+1)-INDEX(2_Girdiler!$B$21:$I$21,G9551))/(INDEX(2_Girdiler!$B$20:$I$20,G9551+1)-INDEX(2_Girdiler!$B$20:$I$20,G9551)))</f>
        <v>10.6888042332648</v>
      </c>
      <c r="I9551" s="16" t="n">
        <f aca="false">H9551/2_Girdiler!$B$17</f>
        <v>4.28237349089134</v>
      </c>
      <c r="J9551" s="16" t="n">
        <f aca="false">D9551+I9551</f>
        <v>23.2556443483196</v>
      </c>
    </row>
    <row r="9552" customFormat="false" ht="15" hidden="false" customHeight="false" outlineLevel="0" collapsed="false">
      <c r="A9552" s="0" t="n">
        <v>9540</v>
      </c>
      <c r="B9552" s="7" t="n">
        <v>0.185932</v>
      </c>
      <c r="C9552" s="7" t="n">
        <v>0.023326</v>
      </c>
      <c r="D9552" s="16" t="n">
        <f aca="false">LOGINV(B9552,$B$7,$C$7)</f>
        <v>8.23216388182333</v>
      </c>
      <c r="E9552" s="16" t="n">
        <f aca="false">LOGINV(C9552,$B$8,$C$8)</f>
        <v>30.2362563540281</v>
      </c>
      <c r="F9552" s="16" t="n">
        <f aca="false">$B$5/100*E9552*2_Girdiler!$B$14*2_Girdiler!$B$15*2_Girdiler!$B$16</f>
        <v>0.760744209867348</v>
      </c>
      <c r="G9552" s="16" t="n">
        <f aca="false">MIN(MATCH(F9552,2_Girdiler!$B$20:$I$20,1),7)</f>
        <v>1</v>
      </c>
      <c r="H9552" s="16" t="n">
        <f aca="false">IF(F9552&gt;=40,2_Girdiler!$I$21+(F9552-40)*(2_Girdiler!$I$21-2_Girdiler!$H$21)/(2_Girdiler!$I$20-2_Girdiler!$H$20),INDEX(2_Girdiler!$B$21:$I$21,G9552)+(F9552-INDEX(2_Girdiler!$B$20:$I$20,G9552))*(INDEX(2_Girdiler!$B$21:$I$21,G9552+1)-INDEX(2_Girdiler!$B$21:$I$21,G9552))/(INDEX(2_Girdiler!$B$20:$I$20,G9552+1)-INDEX(2_Girdiler!$B$20:$I$20,G9552)))</f>
        <v>1.67363726170817</v>
      </c>
      <c r="I9552" s="16" t="n">
        <f aca="false">H9552/2_Girdiler!$B$17</f>
        <v>0.670527749081797</v>
      </c>
      <c r="J9552" s="16" t="n">
        <f aca="false">D9552+I9552</f>
        <v>8.90269163090512</v>
      </c>
    </row>
    <row r="9553" customFormat="false" ht="15" hidden="false" customHeight="false" outlineLevel="0" collapsed="false">
      <c r="A9553" s="0" t="n">
        <v>9541</v>
      </c>
      <c r="B9553" s="7" t="n">
        <v>0.198971</v>
      </c>
      <c r="C9553" s="7" t="n">
        <v>0.889085</v>
      </c>
      <c r="D9553" s="16" t="n">
        <f aca="false">LOGINV(B9553,$B$7,$C$7)</f>
        <v>8.45390462852545</v>
      </c>
      <c r="E9553" s="16" t="n">
        <f aca="false">LOGINV(C9553,$B$8,$C$8)</f>
        <v>240.283919471062</v>
      </c>
      <c r="F9553" s="16" t="n">
        <f aca="false">$B$5/100*E9553*2_Girdiler!$B$14*2_Girdiler!$B$15*2_Girdiler!$B$16</f>
        <v>6.04554341389192</v>
      </c>
      <c r="G9553" s="16" t="n">
        <f aca="false">MIN(MATCH(F9553,2_Girdiler!$B$20:$I$20,1),7)</f>
        <v>2</v>
      </c>
      <c r="H9553" s="16" t="n">
        <f aca="false">IF(F9553&gt;=40,2_Girdiler!$I$21+(F9553-40)*(2_Girdiler!$I$21-2_Girdiler!$H$21)/(2_Girdiler!$I$20-2_Girdiler!$H$20),INDEX(2_Girdiler!$B$21:$I$21,G9553)+(F9553-INDEX(2_Girdiler!$B$20:$I$20,G9553))*(INDEX(2_Girdiler!$B$21:$I$21,G9553+1)-INDEX(2_Girdiler!$B$21:$I$21,G9553))/(INDEX(2_Girdiler!$B$20:$I$20,G9553+1)-INDEX(2_Girdiler!$B$20:$I$20,G9553)))</f>
        <v>12.6728694622271</v>
      </c>
      <c r="I9553" s="16" t="n">
        <f aca="false">H9553/2_Girdiler!$B$17</f>
        <v>5.07727141916149</v>
      </c>
      <c r="J9553" s="16" t="n">
        <f aca="false">D9553+I9553</f>
        <v>13.5311760476869</v>
      </c>
    </row>
    <row r="9554" customFormat="false" ht="15" hidden="false" customHeight="false" outlineLevel="0" collapsed="false">
      <c r="A9554" s="0" t="n">
        <v>9542</v>
      </c>
      <c r="B9554" s="7" t="n">
        <v>0.355336</v>
      </c>
      <c r="C9554" s="7" t="n">
        <v>0.818412</v>
      </c>
      <c r="D9554" s="16" t="n">
        <f aca="false">LOGINV(B9554,$B$7,$C$7)</f>
        <v>11.0124934308779</v>
      </c>
      <c r="E9554" s="16" t="n">
        <f aca="false">LOGINV(C9554,$B$8,$C$8)</f>
        <v>196.409454740285</v>
      </c>
      <c r="F9554" s="16" t="n">
        <f aca="false">$B$5/100*E9554*2_Girdiler!$B$14*2_Girdiler!$B$15*2_Girdiler!$B$16</f>
        <v>4.94166188126557</v>
      </c>
      <c r="G9554" s="16" t="n">
        <f aca="false">MIN(MATCH(F9554,2_Girdiler!$B$20:$I$20,1),7)</f>
        <v>1</v>
      </c>
      <c r="H9554" s="16" t="n">
        <f aca="false">IF(F9554&gt;=40,2_Girdiler!$I$21+(F9554-40)*(2_Girdiler!$I$21-2_Girdiler!$H$21)/(2_Girdiler!$I$20-2_Girdiler!$H$20),INDEX(2_Girdiler!$B$21:$I$21,G9554)+(F9554-INDEX(2_Girdiler!$B$20:$I$20,G9554))*(INDEX(2_Girdiler!$B$21:$I$21,G9554+1)-INDEX(2_Girdiler!$B$21:$I$21,G9554))/(INDEX(2_Girdiler!$B$20:$I$20,G9554+1)-INDEX(2_Girdiler!$B$20:$I$20,G9554)))</f>
        <v>10.8716561387843</v>
      </c>
      <c r="I9554" s="16" t="n">
        <f aca="false">H9554/2_Girdiler!$B$17</f>
        <v>4.35563146585908</v>
      </c>
      <c r="J9554" s="16" t="n">
        <f aca="false">D9554+I9554</f>
        <v>15.3681248967369</v>
      </c>
    </row>
    <row r="9555" customFormat="false" ht="15" hidden="false" customHeight="false" outlineLevel="0" collapsed="false">
      <c r="A9555" s="0" t="n">
        <v>9543</v>
      </c>
      <c r="B9555" s="7" t="n">
        <v>0.484428</v>
      </c>
      <c r="C9555" s="7" t="n">
        <v>0.942486</v>
      </c>
      <c r="D9555" s="16" t="n">
        <f aca="false">LOGINV(B9555,$B$7,$C$7)</f>
        <v>13.2505274330661</v>
      </c>
      <c r="E9555" s="16" t="n">
        <f aca="false">LOGINV(C9555,$B$8,$C$8)</f>
        <v>302.031375769938</v>
      </c>
      <c r="F9555" s="16" t="n">
        <f aca="false">$B$5/100*E9555*2_Girdiler!$B$14*2_Girdiler!$B$15*2_Girdiler!$B$16</f>
        <v>7.59910941437165</v>
      </c>
      <c r="G9555" s="16" t="n">
        <f aca="false">MIN(MATCH(F9555,2_Girdiler!$B$20:$I$20,1),7)</f>
        <v>2</v>
      </c>
      <c r="H9555" s="16" t="n">
        <f aca="false">IF(F9555&gt;=40,2_Girdiler!$I$21+(F9555-40)*(2_Girdiler!$I$21-2_Girdiler!$H$21)/(2_Girdiler!$I$20-2_Girdiler!$H$20),INDEX(2_Girdiler!$B$21:$I$21,G9555)+(F9555-INDEX(2_Girdiler!$B$20:$I$20,G9555))*(INDEX(2_Girdiler!$B$21:$I$21,G9555+1)-INDEX(2_Girdiler!$B$21:$I$21,G9555))/(INDEX(2_Girdiler!$B$20:$I$20,G9555+1)-INDEX(2_Girdiler!$B$20:$I$20,G9555)))</f>
        <v>15.1585750629946</v>
      </c>
      <c r="I9555" s="16" t="n">
        <f aca="false">H9555/2_Girdiler!$B$17</f>
        <v>6.07314706049465</v>
      </c>
      <c r="J9555" s="16" t="n">
        <f aca="false">D9555+I9555</f>
        <v>19.3236744935608</v>
      </c>
    </row>
    <row r="9556" customFormat="false" ht="15" hidden="false" customHeight="false" outlineLevel="0" collapsed="false">
      <c r="A9556" s="0" t="n">
        <v>9544</v>
      </c>
      <c r="B9556" s="7" t="n">
        <v>0.518383</v>
      </c>
      <c r="C9556" s="7" t="n">
        <v>0.022199</v>
      </c>
      <c r="D9556" s="16" t="n">
        <f aca="false">LOGINV(B9556,$B$7,$C$7)</f>
        <v>13.894508977332</v>
      </c>
      <c r="E9556" s="16" t="n">
        <f aca="false">LOGINV(C9556,$B$8,$C$8)</f>
        <v>29.8317015717877</v>
      </c>
      <c r="F9556" s="16" t="n">
        <f aca="false">$B$5/100*E9556*2_Girdiler!$B$14*2_Girdiler!$B$15*2_Girdiler!$B$16</f>
        <v>0.750565611546179</v>
      </c>
      <c r="G9556" s="16" t="n">
        <f aca="false">MIN(MATCH(F9556,2_Girdiler!$B$20:$I$20,1),7)</f>
        <v>1</v>
      </c>
      <c r="H9556" s="16" t="n">
        <f aca="false">IF(F9556&gt;=40,2_Girdiler!$I$21+(F9556-40)*(2_Girdiler!$I$21-2_Girdiler!$H$21)/(2_Girdiler!$I$20-2_Girdiler!$H$20),INDEX(2_Girdiler!$B$21:$I$21,G9556)+(F9556-INDEX(2_Girdiler!$B$20:$I$20,G9556))*(INDEX(2_Girdiler!$B$21:$I$21,G9556+1)-INDEX(2_Girdiler!$B$21:$I$21,G9556))/(INDEX(2_Girdiler!$B$20:$I$20,G9556+1)-INDEX(2_Girdiler!$B$20:$I$20,G9556)))</f>
        <v>1.65124434540159</v>
      </c>
      <c r="I9556" s="16" t="n">
        <f aca="false">H9556/2_Girdiler!$B$17</f>
        <v>0.661556228125639</v>
      </c>
      <c r="J9556" s="16" t="n">
        <f aca="false">D9556+I9556</f>
        <v>14.5560652054577</v>
      </c>
    </row>
    <row r="9557" customFormat="false" ht="15" hidden="false" customHeight="false" outlineLevel="0" collapsed="false">
      <c r="A9557" s="0" t="n">
        <v>9545</v>
      </c>
      <c r="B9557" s="7" t="n">
        <v>0.050916</v>
      </c>
      <c r="C9557" s="7" t="n">
        <v>0.124018</v>
      </c>
      <c r="D9557" s="16" t="n">
        <f aca="false">LOGINV(B9557,$B$7,$C$7)</f>
        <v>5.44051318482203</v>
      </c>
      <c r="E9557" s="16" t="n">
        <f aca="false">LOGINV(C9557,$B$8,$C$8)</f>
        <v>51.8103950693679</v>
      </c>
      <c r="F9557" s="16" t="n">
        <f aca="false">$B$5/100*E9557*2_Girdiler!$B$14*2_Girdiler!$B$15*2_Girdiler!$B$16</f>
        <v>1.3035495399453</v>
      </c>
      <c r="G9557" s="16" t="n">
        <f aca="false">MIN(MATCH(F9557,2_Girdiler!$B$20:$I$20,1),7)</f>
        <v>1</v>
      </c>
      <c r="H9557" s="16" t="n">
        <f aca="false">IF(F9557&gt;=40,2_Girdiler!$I$21+(F9557-40)*(2_Girdiler!$I$21-2_Girdiler!$H$21)/(2_Girdiler!$I$20-2_Girdiler!$H$20),INDEX(2_Girdiler!$B$21:$I$21,G9557)+(F9557-INDEX(2_Girdiler!$B$20:$I$20,G9557))*(INDEX(2_Girdiler!$B$21:$I$21,G9557+1)-INDEX(2_Girdiler!$B$21:$I$21,G9557))/(INDEX(2_Girdiler!$B$20:$I$20,G9557+1)-INDEX(2_Girdiler!$B$20:$I$20,G9557)))</f>
        <v>2.86780898787965</v>
      </c>
      <c r="I9557" s="16" t="n">
        <f aca="false">H9557/2_Girdiler!$B$17</f>
        <v>1.14896193424665</v>
      </c>
      <c r="J9557" s="16" t="n">
        <f aca="false">D9557+I9557</f>
        <v>6.58947511906868</v>
      </c>
    </row>
    <row r="9558" customFormat="false" ht="15" hidden="false" customHeight="false" outlineLevel="0" collapsed="false">
      <c r="A9558" s="0" t="n">
        <v>9546</v>
      </c>
      <c r="B9558" s="7" t="n">
        <v>0.626746</v>
      </c>
      <c r="C9558" s="7" t="n">
        <v>0.604717</v>
      </c>
      <c r="D9558" s="16" t="n">
        <f aca="false">LOGINV(B9558,$B$7,$C$7)</f>
        <v>16.2156693223739</v>
      </c>
      <c r="E9558" s="16" t="n">
        <f aca="false">LOGINV(C9558,$B$8,$C$8)</f>
        <v>129.626624240275</v>
      </c>
      <c r="F9558" s="16" t="n">
        <f aca="false">$B$5/100*E9558*2_Girdiler!$B$14*2_Girdiler!$B$15*2_Girdiler!$B$16</f>
        <v>3.26140586588532</v>
      </c>
      <c r="G9558" s="16" t="n">
        <f aca="false">MIN(MATCH(F9558,2_Girdiler!$B$20:$I$20,1),7)</f>
        <v>1</v>
      </c>
      <c r="H9558" s="16" t="n">
        <f aca="false">IF(F9558&gt;=40,2_Girdiler!$I$21+(F9558-40)*(2_Girdiler!$I$21-2_Girdiler!$H$21)/(2_Girdiler!$I$20-2_Girdiler!$H$20),INDEX(2_Girdiler!$B$21:$I$21,G9558)+(F9558-INDEX(2_Girdiler!$B$20:$I$20,G9558))*(INDEX(2_Girdiler!$B$21:$I$21,G9558+1)-INDEX(2_Girdiler!$B$21:$I$21,G9558))/(INDEX(2_Girdiler!$B$20:$I$20,G9558+1)-INDEX(2_Girdiler!$B$20:$I$20,G9558)))</f>
        <v>7.17509290494771</v>
      </c>
      <c r="I9558" s="16" t="n">
        <f aca="false">H9558/2_Girdiler!$B$17</f>
        <v>2.8746365805079</v>
      </c>
      <c r="J9558" s="16" t="n">
        <f aca="false">D9558+I9558</f>
        <v>19.0903059028818</v>
      </c>
    </row>
    <row r="9559" customFormat="false" ht="15" hidden="false" customHeight="false" outlineLevel="0" collapsed="false">
      <c r="A9559" s="0" t="n">
        <v>9547</v>
      </c>
      <c r="B9559" s="7" t="n">
        <v>0.804649</v>
      </c>
      <c r="C9559" s="7" t="n">
        <v>0.293977</v>
      </c>
      <c r="D9559" s="16" t="n">
        <f aca="false">LOGINV(B9559,$B$7,$C$7)</f>
        <v>21.8508864587244</v>
      </c>
      <c r="E9559" s="16" t="n">
        <f aca="false">LOGINV(C9559,$B$8,$C$8)</f>
        <v>76.9761048724308</v>
      </c>
      <c r="F9559" s="16" t="n">
        <f aca="false">$B$5/100*E9559*2_Girdiler!$B$14*2_Girdiler!$B$15*2_Girdiler!$B$16</f>
        <v>1.93671879859036</v>
      </c>
      <c r="G9559" s="16" t="n">
        <f aca="false">MIN(MATCH(F9559,2_Girdiler!$B$20:$I$20,1),7)</f>
        <v>1</v>
      </c>
      <c r="H9559" s="16" t="n">
        <f aca="false">IF(F9559&gt;=40,2_Girdiler!$I$21+(F9559-40)*(2_Girdiler!$I$21-2_Girdiler!$H$21)/(2_Girdiler!$I$20-2_Girdiler!$H$20),INDEX(2_Girdiler!$B$21:$I$21,G9559)+(F9559-INDEX(2_Girdiler!$B$20:$I$20,G9559))*(INDEX(2_Girdiler!$B$21:$I$21,G9559+1)-INDEX(2_Girdiler!$B$21:$I$21,G9559))/(INDEX(2_Girdiler!$B$20:$I$20,G9559+1)-INDEX(2_Girdiler!$B$20:$I$20,G9559)))</f>
        <v>4.26078135689879</v>
      </c>
      <c r="I9559" s="16" t="n">
        <f aca="false">H9559/2_Girdiler!$B$17</f>
        <v>1.70704381286009</v>
      </c>
      <c r="J9559" s="16" t="n">
        <f aca="false">D9559+I9559</f>
        <v>23.5579302715845</v>
      </c>
    </row>
    <row r="9560" customFormat="false" ht="15" hidden="false" customHeight="false" outlineLevel="0" collapsed="false">
      <c r="A9560" s="0" t="n">
        <v>9548</v>
      </c>
      <c r="B9560" s="7" t="n">
        <v>0.745156</v>
      </c>
      <c r="C9560" s="7" t="n">
        <v>0.875272</v>
      </c>
      <c r="D9560" s="16" t="n">
        <f aca="false">LOGINV(B9560,$B$7,$C$7)</f>
        <v>19.5564854232323</v>
      </c>
      <c r="E9560" s="16" t="n">
        <f aca="false">LOGINV(C9560,$B$8,$C$8)</f>
        <v>229.667625383203</v>
      </c>
      <c r="F9560" s="16" t="n">
        <f aca="false">$B$5/100*E9560*2_Girdiler!$B$14*2_Girdiler!$B$15*2_Girdiler!$B$16</f>
        <v>5.7784374546414</v>
      </c>
      <c r="G9560" s="16" t="n">
        <f aca="false">MIN(MATCH(F9560,2_Girdiler!$B$20:$I$20,1),7)</f>
        <v>2</v>
      </c>
      <c r="H9560" s="16" t="n">
        <f aca="false">IF(F9560&gt;=40,2_Girdiler!$I$21+(F9560-40)*(2_Girdiler!$I$21-2_Girdiler!$H$21)/(2_Girdiler!$I$20-2_Girdiler!$H$20),INDEX(2_Girdiler!$B$21:$I$21,G9560)+(F9560-INDEX(2_Girdiler!$B$20:$I$20,G9560))*(INDEX(2_Girdiler!$B$21:$I$21,G9560+1)-INDEX(2_Girdiler!$B$21:$I$21,G9560))/(INDEX(2_Girdiler!$B$20:$I$20,G9560+1)-INDEX(2_Girdiler!$B$20:$I$20,G9560)))</f>
        <v>12.2454999274262</v>
      </c>
      <c r="I9560" s="16" t="n">
        <f aca="false">H9560/2_Girdiler!$B$17</f>
        <v>4.90604965041115</v>
      </c>
      <c r="J9560" s="16" t="n">
        <f aca="false">D9560+I9560</f>
        <v>24.4625350736434</v>
      </c>
    </row>
    <row r="9561" customFormat="false" ht="15" hidden="false" customHeight="false" outlineLevel="0" collapsed="false">
      <c r="A9561" s="0" t="n">
        <v>9549</v>
      </c>
      <c r="B9561" s="7" t="n">
        <v>0.203094</v>
      </c>
      <c r="C9561" s="7" t="n">
        <v>0.861408</v>
      </c>
      <c r="D9561" s="16" t="n">
        <f aca="false">LOGINV(B9561,$B$7,$C$7)</f>
        <v>8.52337239754276</v>
      </c>
      <c r="E9561" s="16" t="n">
        <f aca="false">LOGINV(C9561,$B$8,$C$8)</f>
        <v>220.230036300706</v>
      </c>
      <c r="F9561" s="16" t="n">
        <f aca="false">$B$5/100*E9561*2_Girdiler!$B$14*2_Girdiler!$B$15*2_Girdiler!$B$16</f>
        <v>5.54098771332577</v>
      </c>
      <c r="G9561" s="16" t="n">
        <f aca="false">MIN(MATCH(F9561,2_Girdiler!$B$20:$I$20,1),7)</f>
        <v>2</v>
      </c>
      <c r="H9561" s="16" t="n">
        <f aca="false">IF(F9561&gt;=40,2_Girdiler!$I$21+(F9561-40)*(2_Girdiler!$I$21-2_Girdiler!$H$21)/(2_Girdiler!$I$20-2_Girdiler!$H$20),INDEX(2_Girdiler!$B$21:$I$21,G9561)+(F9561-INDEX(2_Girdiler!$B$20:$I$20,G9561))*(INDEX(2_Girdiler!$B$21:$I$21,G9561+1)-INDEX(2_Girdiler!$B$21:$I$21,G9561))/(INDEX(2_Girdiler!$B$20:$I$20,G9561+1)-INDEX(2_Girdiler!$B$20:$I$20,G9561)))</f>
        <v>11.8655803413212</v>
      </c>
      <c r="I9561" s="16" t="n">
        <f aca="false">H9561/2_Girdiler!$B$17</f>
        <v>4.75383827777293</v>
      </c>
      <c r="J9561" s="16" t="n">
        <f aca="false">D9561+I9561</f>
        <v>13.2772106753157</v>
      </c>
    </row>
    <row r="9562" customFormat="false" ht="15" hidden="false" customHeight="false" outlineLevel="0" collapsed="false">
      <c r="A9562" s="0" t="n">
        <v>9550</v>
      </c>
      <c r="B9562" s="7" t="n">
        <v>0.851321</v>
      </c>
      <c r="C9562" s="7" t="n">
        <v>0.409073</v>
      </c>
      <c r="D9562" s="16" t="n">
        <f aca="false">LOGINV(B9562,$B$7,$C$7)</f>
        <v>24.207810761334</v>
      </c>
      <c r="E9562" s="16" t="n">
        <f aca="false">LOGINV(C9562,$B$8,$C$8)</f>
        <v>94.1424572338177</v>
      </c>
      <c r="F9562" s="16" t="n">
        <f aca="false">$B$5/100*E9562*2_Girdiler!$B$14*2_Girdiler!$B$15*2_Girdiler!$B$16</f>
        <v>2.36862422400285</v>
      </c>
      <c r="G9562" s="16" t="n">
        <f aca="false">MIN(MATCH(F9562,2_Girdiler!$B$20:$I$20,1),7)</f>
        <v>1</v>
      </c>
      <c r="H9562" s="16" t="n">
        <f aca="false">IF(F9562&gt;=40,2_Girdiler!$I$21+(F9562-40)*(2_Girdiler!$I$21-2_Girdiler!$H$21)/(2_Girdiler!$I$20-2_Girdiler!$H$20),INDEX(2_Girdiler!$B$21:$I$21,G9562)+(F9562-INDEX(2_Girdiler!$B$20:$I$20,G9562))*(INDEX(2_Girdiler!$B$21:$I$21,G9562+1)-INDEX(2_Girdiler!$B$21:$I$21,G9562))/(INDEX(2_Girdiler!$B$20:$I$20,G9562+1)-INDEX(2_Girdiler!$B$20:$I$20,G9562)))</f>
        <v>5.21097329280628</v>
      </c>
      <c r="I9562" s="16" t="n">
        <f aca="false">H9562/2_Girdiler!$B$17</f>
        <v>2.0877296846179</v>
      </c>
      <c r="J9562" s="16" t="n">
        <f aca="false">D9562+I9562</f>
        <v>26.2955404459519</v>
      </c>
    </row>
    <row r="9563" customFormat="false" ht="15" hidden="false" customHeight="false" outlineLevel="0" collapsed="false">
      <c r="A9563" s="0" t="n">
        <v>9551</v>
      </c>
      <c r="B9563" s="7" t="n">
        <v>0.746399</v>
      </c>
      <c r="C9563" s="7" t="n">
        <v>0.932051</v>
      </c>
      <c r="D9563" s="16" t="n">
        <f aca="false">LOGINV(B9563,$B$7,$C$7)</f>
        <v>19.5987951107912</v>
      </c>
      <c r="E9563" s="16" t="n">
        <f aca="false">LOGINV(C9563,$B$8,$C$8)</f>
        <v>285.952495660158</v>
      </c>
      <c r="F9563" s="16" t="n">
        <f aca="false">$B$5/100*E9563*2_Girdiler!$B$14*2_Girdiler!$B$15*2_Girdiler!$B$16</f>
        <v>7.19456479080958</v>
      </c>
      <c r="G9563" s="16" t="n">
        <f aca="false">MIN(MATCH(F9563,2_Girdiler!$B$20:$I$20,1),7)</f>
        <v>2</v>
      </c>
      <c r="H9563" s="16" t="n">
        <f aca="false">IF(F9563&gt;=40,2_Girdiler!$I$21+(F9563-40)*(2_Girdiler!$I$21-2_Girdiler!$H$21)/(2_Girdiler!$I$20-2_Girdiler!$H$20),INDEX(2_Girdiler!$B$21:$I$21,G9563)+(F9563-INDEX(2_Girdiler!$B$20:$I$20,G9563))*(INDEX(2_Girdiler!$B$21:$I$21,G9563+1)-INDEX(2_Girdiler!$B$21:$I$21,G9563))/(INDEX(2_Girdiler!$B$20:$I$20,G9563+1)-INDEX(2_Girdiler!$B$20:$I$20,G9563)))</f>
        <v>14.5113036652953</v>
      </c>
      <c r="I9563" s="16" t="n">
        <f aca="false">H9563/2_Girdiler!$B$17</f>
        <v>5.81382358385229</v>
      </c>
      <c r="J9563" s="16" t="n">
        <f aca="false">D9563+I9563</f>
        <v>25.4126186946435</v>
      </c>
    </row>
    <row r="9564" customFormat="false" ht="15" hidden="false" customHeight="false" outlineLevel="0" collapsed="false">
      <c r="A9564" s="0" t="n">
        <v>9552</v>
      </c>
      <c r="B9564" s="7" t="n">
        <v>0.988111</v>
      </c>
      <c r="C9564" s="7" t="n">
        <v>0.538797</v>
      </c>
      <c r="D9564" s="16" t="n">
        <f aca="false">LOGINV(B9564,$B$7,$C$7)</f>
        <v>47.7468332375336</v>
      </c>
      <c r="E9564" s="16" t="n">
        <f aca="false">LOGINV(C9564,$B$8,$C$8)</f>
        <v>116.291854040894</v>
      </c>
      <c r="F9564" s="16" t="n">
        <f aca="false">$B$5/100*E9564*2_Girdiler!$B$14*2_Girdiler!$B$15*2_Girdiler!$B$16</f>
        <v>2.92590304766889</v>
      </c>
      <c r="G9564" s="16" t="n">
        <f aca="false">MIN(MATCH(F9564,2_Girdiler!$B$20:$I$20,1),7)</f>
        <v>1</v>
      </c>
      <c r="H9564" s="16" t="n">
        <f aca="false">IF(F9564&gt;=40,2_Girdiler!$I$21+(F9564-40)*(2_Girdiler!$I$21-2_Girdiler!$H$21)/(2_Girdiler!$I$20-2_Girdiler!$H$20),INDEX(2_Girdiler!$B$21:$I$21,G9564)+(F9564-INDEX(2_Girdiler!$B$20:$I$20,G9564))*(INDEX(2_Girdiler!$B$21:$I$21,G9564+1)-INDEX(2_Girdiler!$B$21:$I$21,G9564))/(INDEX(2_Girdiler!$B$20:$I$20,G9564+1)-INDEX(2_Girdiler!$B$20:$I$20,G9564)))</f>
        <v>6.43698670487156</v>
      </c>
      <c r="I9564" s="16" t="n">
        <f aca="false">H9564/2_Girdiler!$B$17</f>
        <v>2.57892095547739</v>
      </c>
      <c r="J9564" s="16" t="n">
        <f aca="false">D9564+I9564</f>
        <v>50.325754193011</v>
      </c>
    </row>
    <row r="9565" customFormat="false" ht="15" hidden="false" customHeight="false" outlineLevel="0" collapsed="false">
      <c r="A9565" s="0" t="n">
        <v>9553</v>
      </c>
      <c r="B9565" s="7" t="n">
        <v>0.393968</v>
      </c>
      <c r="C9565" s="7" t="n">
        <v>0.749459</v>
      </c>
      <c r="D9565" s="16" t="n">
        <f aca="false">LOGINV(B9565,$B$7,$C$7)</f>
        <v>11.656500134398</v>
      </c>
      <c r="E9565" s="16" t="n">
        <f aca="false">LOGINV(C9565,$B$8,$C$8)</f>
        <v>168.597447016387</v>
      </c>
      <c r="F9565" s="16" t="n">
        <f aca="false">$B$5/100*E9565*2_Girdiler!$B$14*2_Girdiler!$B$15*2_Girdiler!$B$16</f>
        <v>4.2419117669323</v>
      </c>
      <c r="G9565" s="16" t="n">
        <f aca="false">MIN(MATCH(F9565,2_Girdiler!$B$20:$I$20,1),7)</f>
        <v>1</v>
      </c>
      <c r="H9565" s="16" t="n">
        <f aca="false">IF(F9565&gt;=40,2_Girdiler!$I$21+(F9565-40)*(2_Girdiler!$I$21-2_Girdiler!$H$21)/(2_Girdiler!$I$20-2_Girdiler!$H$20),INDEX(2_Girdiler!$B$21:$I$21,G9565)+(F9565-INDEX(2_Girdiler!$B$20:$I$20,G9565))*(INDEX(2_Girdiler!$B$21:$I$21,G9565+1)-INDEX(2_Girdiler!$B$21:$I$21,G9565))/(INDEX(2_Girdiler!$B$20:$I$20,G9565+1)-INDEX(2_Girdiler!$B$20:$I$20,G9565)))</f>
        <v>9.33220588725105</v>
      </c>
      <c r="I9565" s="16" t="n">
        <f aca="false">H9565/2_Girdiler!$B$17</f>
        <v>3.73886453816148</v>
      </c>
      <c r="J9565" s="16" t="n">
        <f aca="false">D9565+I9565</f>
        <v>15.3953646725594</v>
      </c>
    </row>
    <row r="9566" customFormat="false" ht="15" hidden="false" customHeight="false" outlineLevel="0" collapsed="false">
      <c r="A9566" s="0" t="n">
        <v>9554</v>
      </c>
      <c r="B9566" s="7" t="n">
        <v>0.810789</v>
      </c>
      <c r="C9566" s="7" t="n">
        <v>0.77492</v>
      </c>
      <c r="D9566" s="16" t="n">
        <f aca="false">LOGINV(B9566,$B$7,$C$7)</f>
        <v>22.1261932304064</v>
      </c>
      <c r="E9566" s="16" t="n">
        <f aca="false">LOGINV(C9566,$B$8,$C$8)</f>
        <v>177.803197302059</v>
      </c>
      <c r="F9566" s="16" t="n">
        <f aca="false">$B$5/100*E9566*2_Girdiler!$B$14*2_Girdiler!$B$15*2_Girdiler!$B$16</f>
        <v>4.4735284441198</v>
      </c>
      <c r="G9566" s="16" t="n">
        <f aca="false">MIN(MATCH(F9566,2_Girdiler!$B$20:$I$20,1),7)</f>
        <v>1</v>
      </c>
      <c r="H9566" s="16" t="n">
        <f aca="false">IF(F9566&gt;=40,2_Girdiler!$I$21+(F9566-40)*(2_Girdiler!$I$21-2_Girdiler!$H$21)/(2_Girdiler!$I$20-2_Girdiler!$H$20),INDEX(2_Girdiler!$B$21:$I$21,G9566)+(F9566-INDEX(2_Girdiler!$B$20:$I$20,G9566))*(INDEX(2_Girdiler!$B$21:$I$21,G9566+1)-INDEX(2_Girdiler!$B$21:$I$21,G9566))/(INDEX(2_Girdiler!$B$20:$I$20,G9566+1)-INDEX(2_Girdiler!$B$20:$I$20,G9566)))</f>
        <v>9.84176257706356</v>
      </c>
      <c r="I9566" s="16" t="n">
        <f aca="false">H9566/2_Girdiler!$B$17</f>
        <v>3.94301385299021</v>
      </c>
      <c r="J9566" s="16" t="n">
        <f aca="false">D9566+I9566</f>
        <v>26.0692070833966</v>
      </c>
    </row>
    <row r="9567" customFormat="false" ht="15" hidden="false" customHeight="false" outlineLevel="0" collapsed="false">
      <c r="A9567" s="0" t="n">
        <v>9555</v>
      </c>
      <c r="B9567" s="7" t="n">
        <v>0.554383</v>
      </c>
      <c r="C9567" s="7" t="n">
        <v>0.671064</v>
      </c>
      <c r="D9567" s="16" t="n">
        <f aca="false">LOGINV(B9567,$B$7,$C$7)</f>
        <v>14.6145923508495</v>
      </c>
      <c r="E9567" s="16" t="n">
        <f aca="false">LOGINV(C9567,$B$8,$C$8)</f>
        <v>145.342168737285</v>
      </c>
      <c r="F9567" s="16" t="n">
        <f aca="false">$B$5/100*E9567*2_Girdiler!$B$14*2_Girdiler!$B$15*2_Girdiler!$B$16</f>
        <v>3.65680896543009</v>
      </c>
      <c r="G9567" s="16" t="n">
        <f aca="false">MIN(MATCH(F9567,2_Girdiler!$B$20:$I$20,1),7)</f>
        <v>1</v>
      </c>
      <c r="H9567" s="16" t="n">
        <f aca="false">IF(F9567&gt;=40,2_Girdiler!$I$21+(F9567-40)*(2_Girdiler!$I$21-2_Girdiler!$H$21)/(2_Girdiler!$I$20-2_Girdiler!$H$20),INDEX(2_Girdiler!$B$21:$I$21,G9567)+(F9567-INDEX(2_Girdiler!$B$20:$I$20,G9567))*(INDEX(2_Girdiler!$B$21:$I$21,G9567+1)-INDEX(2_Girdiler!$B$21:$I$21,G9567))/(INDEX(2_Girdiler!$B$20:$I$20,G9567+1)-INDEX(2_Girdiler!$B$20:$I$20,G9567)))</f>
        <v>8.04497972394619</v>
      </c>
      <c r="I9567" s="16" t="n">
        <f aca="false">H9567/2_Girdiler!$B$17</f>
        <v>3.22314892786306</v>
      </c>
      <c r="J9567" s="16" t="n">
        <f aca="false">D9567+I9567</f>
        <v>17.8377412787126</v>
      </c>
    </row>
    <row r="9568" customFormat="false" ht="15" hidden="false" customHeight="false" outlineLevel="0" collapsed="false">
      <c r="A9568" s="0" t="n">
        <v>9556</v>
      </c>
      <c r="B9568" s="7" t="n">
        <v>0.946867</v>
      </c>
      <c r="C9568" s="7" t="n">
        <v>0.254888</v>
      </c>
      <c r="D9568" s="16" t="n">
        <f aca="false">LOGINV(B9568,$B$7,$C$7)</f>
        <v>33.3186086889613</v>
      </c>
      <c r="E9568" s="16" t="n">
        <f aca="false">LOGINV(C9568,$B$8,$C$8)</f>
        <v>71.3590514339509</v>
      </c>
      <c r="F9568" s="16" t="n">
        <f aca="false">$B$5/100*E9568*2_Girdiler!$B$14*2_Girdiler!$B$15*2_Girdiler!$B$16</f>
        <v>1.7953937340782</v>
      </c>
      <c r="G9568" s="16" t="n">
        <f aca="false">MIN(MATCH(F9568,2_Girdiler!$B$20:$I$20,1),7)</f>
        <v>1</v>
      </c>
      <c r="H9568" s="16" t="n">
        <f aca="false">IF(F9568&gt;=40,2_Girdiler!$I$21+(F9568-40)*(2_Girdiler!$I$21-2_Girdiler!$H$21)/(2_Girdiler!$I$20-2_Girdiler!$H$20),INDEX(2_Girdiler!$B$21:$I$21,G9568)+(F9568-INDEX(2_Girdiler!$B$20:$I$20,G9568))*(INDEX(2_Girdiler!$B$21:$I$21,G9568+1)-INDEX(2_Girdiler!$B$21:$I$21,G9568))/(INDEX(2_Girdiler!$B$20:$I$20,G9568+1)-INDEX(2_Girdiler!$B$20:$I$20,G9568)))</f>
        <v>3.94986621497205</v>
      </c>
      <c r="I9568" s="16" t="n">
        <f aca="false">H9568/2_Girdiler!$B$17</f>
        <v>1.58247845151124</v>
      </c>
      <c r="J9568" s="16" t="n">
        <f aca="false">D9568+I9568</f>
        <v>34.9010871404725</v>
      </c>
    </row>
    <row r="9569" customFormat="false" ht="15" hidden="false" customHeight="false" outlineLevel="0" collapsed="false">
      <c r="A9569" s="0" t="n">
        <v>9557</v>
      </c>
      <c r="B9569" s="7" t="n">
        <v>0.05623</v>
      </c>
      <c r="C9569" s="7" t="n">
        <v>0.553028</v>
      </c>
      <c r="D9569" s="16" t="n">
        <f aca="false">LOGINV(B9569,$B$7,$C$7)</f>
        <v>5.59054407799615</v>
      </c>
      <c r="E9569" s="16" t="n">
        <f aca="false">LOGINV(C9569,$B$8,$C$8)</f>
        <v>119.019117528301</v>
      </c>
      <c r="F9569" s="16" t="n">
        <f aca="false">$B$5/100*E9569*2_Girdiler!$B$14*2_Girdiler!$B$15*2_Girdiler!$B$16</f>
        <v>2.99452099701205</v>
      </c>
      <c r="G9569" s="16" t="n">
        <f aca="false">MIN(MATCH(F9569,2_Girdiler!$B$20:$I$20,1),7)</f>
        <v>1</v>
      </c>
      <c r="H9569" s="16" t="n">
        <f aca="false">IF(F9569&gt;=40,2_Girdiler!$I$21+(F9569-40)*(2_Girdiler!$I$21-2_Girdiler!$H$21)/(2_Girdiler!$I$20-2_Girdiler!$H$20),INDEX(2_Girdiler!$B$21:$I$21,G9569)+(F9569-INDEX(2_Girdiler!$B$20:$I$20,G9569))*(INDEX(2_Girdiler!$B$21:$I$21,G9569+1)-INDEX(2_Girdiler!$B$21:$I$21,G9569))/(INDEX(2_Girdiler!$B$20:$I$20,G9569+1)-INDEX(2_Girdiler!$B$20:$I$20,G9569)))</f>
        <v>6.58794619342651</v>
      </c>
      <c r="I9569" s="16" t="n">
        <f aca="false">H9569/2_Girdiler!$B$17</f>
        <v>2.63940151980229</v>
      </c>
      <c r="J9569" s="16" t="n">
        <f aca="false">D9569+I9569</f>
        <v>8.22994559779843</v>
      </c>
    </row>
    <row r="9570" customFormat="false" ht="15" hidden="false" customHeight="false" outlineLevel="0" collapsed="false">
      <c r="A9570" s="0" t="n">
        <v>9558</v>
      </c>
      <c r="B9570" s="7" t="n">
        <v>0.622884</v>
      </c>
      <c r="C9570" s="7" t="n">
        <v>0.435223</v>
      </c>
      <c r="D9570" s="16" t="n">
        <f aca="false">LOGINV(B9570,$B$7,$C$7)</f>
        <v>16.1238880522516</v>
      </c>
      <c r="E9570" s="16" t="n">
        <f aca="false">LOGINV(C9570,$B$8,$C$8)</f>
        <v>98.2930382290022</v>
      </c>
      <c r="F9570" s="16" t="n">
        <f aca="false">$B$5/100*E9570*2_Girdiler!$B$14*2_Girdiler!$B$15*2_Girdiler!$B$16</f>
        <v>2.47305284184169</v>
      </c>
      <c r="G9570" s="16" t="n">
        <f aca="false">MIN(MATCH(F9570,2_Girdiler!$B$20:$I$20,1),7)</f>
        <v>1</v>
      </c>
      <c r="H9570" s="16" t="n">
        <f aca="false">IF(F9570&gt;=40,2_Girdiler!$I$21+(F9570-40)*(2_Girdiler!$I$21-2_Girdiler!$H$21)/(2_Girdiler!$I$20-2_Girdiler!$H$20),INDEX(2_Girdiler!$B$21:$I$21,G9570)+(F9570-INDEX(2_Girdiler!$B$20:$I$20,G9570))*(INDEX(2_Girdiler!$B$21:$I$21,G9570+1)-INDEX(2_Girdiler!$B$21:$I$21,G9570))/(INDEX(2_Girdiler!$B$20:$I$20,G9570+1)-INDEX(2_Girdiler!$B$20:$I$20,G9570)))</f>
        <v>5.44071625205173</v>
      </c>
      <c r="I9570" s="16" t="n">
        <f aca="false">H9570/2_Girdiler!$B$17</f>
        <v>2.1797741394438</v>
      </c>
      <c r="J9570" s="16" t="n">
        <f aca="false">D9570+I9570</f>
        <v>18.3036621916954</v>
      </c>
    </row>
    <row r="9571" customFormat="false" ht="15" hidden="false" customHeight="false" outlineLevel="0" collapsed="false">
      <c r="A9571" s="0" t="n">
        <v>9559</v>
      </c>
      <c r="B9571" s="7" t="n">
        <v>0.259224</v>
      </c>
      <c r="C9571" s="7" t="n">
        <v>0.098165</v>
      </c>
      <c r="D9571" s="16" t="n">
        <f aca="false">LOGINV(B9571,$B$7,$C$7)</f>
        <v>9.44858257531923</v>
      </c>
      <c r="E9571" s="16" t="n">
        <f aca="false">LOGINV(C9571,$B$8,$C$8)</f>
        <v>47.427038969095</v>
      </c>
      <c r="F9571" s="16" t="n">
        <f aca="false">$B$5/100*E9571*2_Girdiler!$B$14*2_Girdiler!$B$15*2_Girdiler!$B$16</f>
        <v>1.19326430046243</v>
      </c>
      <c r="G9571" s="16" t="n">
        <f aca="false">MIN(MATCH(F9571,2_Girdiler!$B$20:$I$20,1),7)</f>
        <v>1</v>
      </c>
      <c r="H9571" s="16" t="n">
        <f aca="false">IF(F9571&gt;=40,2_Girdiler!$I$21+(F9571-40)*(2_Girdiler!$I$21-2_Girdiler!$H$21)/(2_Girdiler!$I$20-2_Girdiler!$H$20),INDEX(2_Girdiler!$B$21:$I$21,G9571)+(F9571-INDEX(2_Girdiler!$B$20:$I$20,G9571))*(INDEX(2_Girdiler!$B$21:$I$21,G9571+1)-INDEX(2_Girdiler!$B$21:$I$21,G9571))/(INDEX(2_Girdiler!$B$20:$I$20,G9571+1)-INDEX(2_Girdiler!$B$20:$I$20,G9571)))</f>
        <v>2.62518146101735</v>
      </c>
      <c r="I9571" s="16" t="n">
        <f aca="false">H9571/2_Girdiler!$B$17</f>
        <v>1.0517553930358</v>
      </c>
      <c r="J9571" s="16" t="n">
        <f aca="false">D9571+I9571</f>
        <v>10.500337968355</v>
      </c>
    </row>
    <row r="9572" customFormat="false" ht="15" hidden="false" customHeight="false" outlineLevel="0" collapsed="false">
      <c r="A9572" s="0" t="n">
        <v>9560</v>
      </c>
      <c r="B9572" s="7" t="n">
        <v>0.348919</v>
      </c>
      <c r="C9572" s="7" t="n">
        <v>0.818909</v>
      </c>
      <c r="D9572" s="16" t="n">
        <f aca="false">LOGINV(B9572,$B$7,$C$7)</f>
        <v>10.90688996836</v>
      </c>
      <c r="E9572" s="16" t="n">
        <f aca="false">LOGINV(C9572,$B$8,$C$8)</f>
        <v>196.648619179098</v>
      </c>
      <c r="F9572" s="16" t="n">
        <f aca="false">$B$5/100*E9572*2_Girdiler!$B$14*2_Girdiler!$B$15*2_Girdiler!$B$16</f>
        <v>4.94767925854611</v>
      </c>
      <c r="G9572" s="16" t="n">
        <f aca="false">MIN(MATCH(F9572,2_Girdiler!$B$20:$I$20,1),7)</f>
        <v>1</v>
      </c>
      <c r="H9572" s="16" t="n">
        <f aca="false">IF(F9572&gt;=40,2_Girdiler!$I$21+(F9572-40)*(2_Girdiler!$I$21-2_Girdiler!$H$21)/(2_Girdiler!$I$20-2_Girdiler!$H$20),INDEX(2_Girdiler!$B$21:$I$21,G9572)+(F9572-INDEX(2_Girdiler!$B$20:$I$20,G9572))*(INDEX(2_Girdiler!$B$21:$I$21,G9572+1)-INDEX(2_Girdiler!$B$21:$I$21,G9572))/(INDEX(2_Girdiler!$B$20:$I$20,G9572+1)-INDEX(2_Girdiler!$B$20:$I$20,G9572)))</f>
        <v>10.8848943688014</v>
      </c>
      <c r="I9572" s="16" t="n">
        <f aca="false">H9572/2_Girdiler!$B$17</f>
        <v>4.36093524391084</v>
      </c>
      <c r="J9572" s="16" t="n">
        <f aca="false">D9572+I9572</f>
        <v>15.2678252122708</v>
      </c>
    </row>
    <row r="9573" customFormat="false" ht="15" hidden="false" customHeight="false" outlineLevel="0" collapsed="false">
      <c r="A9573" s="0" t="n">
        <v>9561</v>
      </c>
      <c r="B9573" s="7" t="n">
        <v>0.189228</v>
      </c>
      <c r="C9573" s="7" t="n">
        <v>0.293636</v>
      </c>
      <c r="D9573" s="16" t="n">
        <f aca="false">LOGINV(B9573,$B$7,$C$7)</f>
        <v>8.28853211703616</v>
      </c>
      <c r="E9573" s="16" t="n">
        <f aca="false">LOGINV(C9573,$B$8,$C$8)</f>
        <v>76.9269215330253</v>
      </c>
      <c r="F9573" s="16" t="n">
        <f aca="false">$B$5/100*E9573*2_Girdiler!$B$14*2_Girdiler!$B$15*2_Girdiler!$B$16</f>
        <v>1.93548134577092</v>
      </c>
      <c r="G9573" s="16" t="n">
        <f aca="false">MIN(MATCH(F9573,2_Girdiler!$B$20:$I$20,1),7)</f>
        <v>1</v>
      </c>
      <c r="H9573" s="16" t="n">
        <f aca="false">IF(F9573&gt;=40,2_Girdiler!$I$21+(F9573-40)*(2_Girdiler!$I$21-2_Girdiler!$H$21)/(2_Girdiler!$I$20-2_Girdiler!$H$20),INDEX(2_Girdiler!$B$21:$I$21,G9573)+(F9573-INDEX(2_Girdiler!$B$20:$I$20,G9573))*(INDEX(2_Girdiler!$B$21:$I$21,G9573+1)-INDEX(2_Girdiler!$B$21:$I$21,G9573))/(INDEX(2_Girdiler!$B$20:$I$20,G9573+1)-INDEX(2_Girdiler!$B$20:$I$20,G9573)))</f>
        <v>4.25805896069601</v>
      </c>
      <c r="I9573" s="16" t="n">
        <f aca="false">H9573/2_Girdiler!$B$17</f>
        <v>1.70595310925321</v>
      </c>
      <c r="J9573" s="16" t="n">
        <f aca="false">D9573+I9573</f>
        <v>9.99448522628937</v>
      </c>
    </row>
    <row r="9574" customFormat="false" ht="15" hidden="false" customHeight="false" outlineLevel="0" collapsed="false">
      <c r="A9574" s="0" t="n">
        <v>9562</v>
      </c>
      <c r="B9574" s="7" t="n">
        <v>0.322001</v>
      </c>
      <c r="C9574" s="7" t="n">
        <v>0.002266</v>
      </c>
      <c r="D9574" s="16" t="n">
        <f aca="false">LOGINV(B9574,$B$7,$C$7)</f>
        <v>10.4669172441541</v>
      </c>
      <c r="E9574" s="16" t="n">
        <f aca="false">LOGINV(C9574,$B$8,$C$8)</f>
        <v>17.4781157392808</v>
      </c>
      <c r="F9574" s="16" t="n">
        <f aca="false">$B$5/100*E9574*2_Girdiler!$B$14*2_Girdiler!$B$15*2_Girdiler!$B$16</f>
        <v>0.439749392000305</v>
      </c>
      <c r="G9574" s="16" t="n">
        <f aca="false">MIN(MATCH(F9574,2_Girdiler!$B$20:$I$20,1),7)</f>
        <v>1</v>
      </c>
      <c r="H9574" s="16" t="n">
        <f aca="false">IF(F9574&gt;=40,2_Girdiler!$I$21+(F9574-40)*(2_Girdiler!$I$21-2_Girdiler!$H$21)/(2_Girdiler!$I$20-2_Girdiler!$H$20),INDEX(2_Girdiler!$B$21:$I$21,G9574)+(F9574-INDEX(2_Girdiler!$B$20:$I$20,G9574))*(INDEX(2_Girdiler!$B$21:$I$21,G9574+1)-INDEX(2_Girdiler!$B$21:$I$21,G9574))/(INDEX(2_Girdiler!$B$20:$I$20,G9574+1)-INDEX(2_Girdiler!$B$20:$I$20,G9574)))</f>
        <v>0.967448662400672</v>
      </c>
      <c r="I9574" s="16" t="n">
        <f aca="false">H9574/2_Girdiler!$B$17</f>
        <v>0.387599624359243</v>
      </c>
      <c r="J9574" s="16" t="n">
        <f aca="false">D9574+I9574</f>
        <v>10.8545168685134</v>
      </c>
    </row>
    <row r="9575" customFormat="false" ht="15" hidden="false" customHeight="false" outlineLevel="0" collapsed="false">
      <c r="A9575" s="0" t="n">
        <v>9563</v>
      </c>
      <c r="B9575" s="7" t="n">
        <v>0.34272</v>
      </c>
      <c r="C9575" s="7" t="n">
        <v>0.934867</v>
      </c>
      <c r="D9575" s="16" t="n">
        <f aca="false">LOGINV(B9575,$B$7,$C$7)</f>
        <v>10.8051681808436</v>
      </c>
      <c r="E9575" s="16" t="n">
        <f aca="false">LOGINV(C9575,$B$8,$C$8)</f>
        <v>290.007060992866</v>
      </c>
      <c r="F9575" s="16" t="n">
        <f aca="false">$B$5/100*E9575*2_Girdiler!$B$14*2_Girdiler!$B$15*2_Girdiler!$B$16</f>
        <v>7.29657765458051</v>
      </c>
      <c r="G9575" s="16" t="n">
        <f aca="false">MIN(MATCH(F9575,2_Girdiler!$B$20:$I$20,1),7)</f>
        <v>2</v>
      </c>
      <c r="H9575" s="16" t="n">
        <f aca="false">IF(F9575&gt;=40,2_Girdiler!$I$21+(F9575-40)*(2_Girdiler!$I$21-2_Girdiler!$H$21)/(2_Girdiler!$I$20-2_Girdiler!$H$20),INDEX(2_Girdiler!$B$21:$I$21,G9575)+(F9575-INDEX(2_Girdiler!$B$20:$I$20,G9575))*(INDEX(2_Girdiler!$B$21:$I$21,G9575+1)-INDEX(2_Girdiler!$B$21:$I$21,G9575))/(INDEX(2_Girdiler!$B$20:$I$20,G9575+1)-INDEX(2_Girdiler!$B$20:$I$20,G9575)))</f>
        <v>14.6745242473288</v>
      </c>
      <c r="I9575" s="16" t="n">
        <f aca="false">H9575/2_Girdiler!$B$17</f>
        <v>5.87921644524392</v>
      </c>
      <c r="J9575" s="16" t="n">
        <f aca="false">D9575+I9575</f>
        <v>16.6843846260875</v>
      </c>
    </row>
    <row r="9576" customFormat="false" ht="15" hidden="false" customHeight="false" outlineLevel="0" collapsed="false">
      <c r="A9576" s="0" t="n">
        <v>9564</v>
      </c>
      <c r="B9576" s="7" t="n">
        <v>0.04343</v>
      </c>
      <c r="C9576" s="7" t="n">
        <v>0.916001</v>
      </c>
      <c r="D9576" s="16" t="n">
        <f aca="false">LOGINV(B9576,$B$7,$C$7)</f>
        <v>5.2143804106283</v>
      </c>
      <c r="E9576" s="16" t="n">
        <f aca="false">LOGINV(C9576,$B$8,$C$8)</f>
        <v>265.909880471125</v>
      </c>
      <c r="F9576" s="16" t="n">
        <f aca="false">$B$5/100*E9576*2_Girdiler!$B$14*2_Girdiler!$B$15*2_Girdiler!$B$16</f>
        <v>6.6902925926535</v>
      </c>
      <c r="G9576" s="16" t="n">
        <f aca="false">MIN(MATCH(F9576,2_Girdiler!$B$20:$I$20,1),7)</f>
        <v>2</v>
      </c>
      <c r="H9576" s="16" t="n">
        <f aca="false">IF(F9576&gt;=40,2_Girdiler!$I$21+(F9576-40)*(2_Girdiler!$I$21-2_Girdiler!$H$21)/(2_Girdiler!$I$20-2_Girdiler!$H$20),INDEX(2_Girdiler!$B$21:$I$21,G9576)+(F9576-INDEX(2_Girdiler!$B$20:$I$20,G9576))*(INDEX(2_Girdiler!$B$21:$I$21,G9576+1)-INDEX(2_Girdiler!$B$21:$I$21,G9576))/(INDEX(2_Girdiler!$B$20:$I$20,G9576+1)-INDEX(2_Girdiler!$B$20:$I$20,G9576)))</f>
        <v>13.7044681482456</v>
      </c>
      <c r="I9576" s="16" t="n">
        <f aca="false">H9576/2_Girdiler!$B$17</f>
        <v>5.49057217477788</v>
      </c>
      <c r="J9576" s="16" t="n">
        <f aca="false">D9576+I9576</f>
        <v>10.7049525854062</v>
      </c>
    </row>
    <row r="9577" customFormat="false" ht="15" hidden="false" customHeight="false" outlineLevel="0" collapsed="false">
      <c r="A9577" s="0" t="n">
        <v>9565</v>
      </c>
      <c r="B9577" s="7" t="n">
        <v>0.539591</v>
      </c>
      <c r="C9577" s="7" t="n">
        <v>0.267098</v>
      </c>
      <c r="D9577" s="16" t="n">
        <f aca="false">LOGINV(B9577,$B$7,$C$7)</f>
        <v>14.3135614849869</v>
      </c>
      <c r="E9577" s="16" t="n">
        <f aca="false">LOGINV(C9577,$B$8,$C$8)</f>
        <v>73.1109053897418</v>
      </c>
      <c r="F9577" s="16" t="n">
        <f aca="false">$B$5/100*E9577*2_Girdiler!$B$14*2_Girdiler!$B$15*2_Girdiler!$B$16</f>
        <v>1.8394703796059</v>
      </c>
      <c r="G9577" s="16" t="n">
        <f aca="false">MIN(MATCH(F9577,2_Girdiler!$B$20:$I$20,1),7)</f>
        <v>1</v>
      </c>
      <c r="H9577" s="16" t="n">
        <f aca="false">IF(F9577&gt;=40,2_Girdiler!$I$21+(F9577-40)*(2_Girdiler!$I$21-2_Girdiler!$H$21)/(2_Girdiler!$I$20-2_Girdiler!$H$20),INDEX(2_Girdiler!$B$21:$I$21,G9577)+(F9577-INDEX(2_Girdiler!$B$20:$I$20,G9577))*(INDEX(2_Girdiler!$B$21:$I$21,G9577+1)-INDEX(2_Girdiler!$B$21:$I$21,G9577))/(INDEX(2_Girdiler!$B$20:$I$20,G9577+1)-INDEX(2_Girdiler!$B$20:$I$20,G9577)))</f>
        <v>4.04683483513299</v>
      </c>
      <c r="I9577" s="16" t="n">
        <f aca="false">H9577/2_Girdiler!$B$17</f>
        <v>1.62132805894751</v>
      </c>
      <c r="J9577" s="16" t="n">
        <f aca="false">D9577+I9577</f>
        <v>15.9348895439344</v>
      </c>
    </row>
    <row r="9578" customFormat="false" ht="15" hidden="false" customHeight="false" outlineLevel="0" collapsed="false">
      <c r="A9578" s="0" t="n">
        <v>9566</v>
      </c>
      <c r="B9578" s="7" t="n">
        <v>0.504081</v>
      </c>
      <c r="C9578" s="7" t="n">
        <v>0.505205</v>
      </c>
      <c r="D9578" s="16" t="n">
        <f aca="false">LOGINV(B9578,$B$7,$C$7)</f>
        <v>13.6194926629722</v>
      </c>
      <c r="E9578" s="16" t="n">
        <f aca="false">LOGINV(C9578,$B$8,$C$8)</f>
        <v>110.128863041298</v>
      </c>
      <c r="F9578" s="16" t="n">
        <f aca="false">$B$5/100*E9578*2_Girdiler!$B$14*2_Girdiler!$B$15*2_Girdiler!$B$16</f>
        <v>2.77084219411906</v>
      </c>
      <c r="G9578" s="16" t="n">
        <f aca="false">MIN(MATCH(F9578,2_Girdiler!$B$20:$I$20,1),7)</f>
        <v>1</v>
      </c>
      <c r="H9578" s="16" t="n">
        <f aca="false">IF(F9578&gt;=40,2_Girdiler!$I$21+(F9578-40)*(2_Girdiler!$I$21-2_Girdiler!$H$21)/(2_Girdiler!$I$20-2_Girdiler!$H$20),INDEX(2_Girdiler!$B$21:$I$21,G9578)+(F9578-INDEX(2_Girdiler!$B$20:$I$20,G9578))*(INDEX(2_Girdiler!$B$21:$I$21,G9578+1)-INDEX(2_Girdiler!$B$21:$I$21,G9578))/(INDEX(2_Girdiler!$B$20:$I$20,G9578+1)-INDEX(2_Girdiler!$B$20:$I$20,G9578)))</f>
        <v>6.09585282706193</v>
      </c>
      <c r="I9578" s="16" t="n">
        <f aca="false">H9578/2_Girdiler!$B$17</f>
        <v>2.44224872879084</v>
      </c>
      <c r="J9578" s="16" t="n">
        <f aca="false">D9578+I9578</f>
        <v>16.061741391763</v>
      </c>
    </row>
    <row r="9579" customFormat="false" ht="15" hidden="false" customHeight="false" outlineLevel="0" collapsed="false">
      <c r="A9579" s="0" t="n">
        <v>9567</v>
      </c>
      <c r="B9579" s="7" t="n">
        <v>0.68433</v>
      </c>
      <c r="C9579" s="7" t="n">
        <v>0.58048</v>
      </c>
      <c r="D9579" s="16" t="n">
        <f aca="false">LOGINV(B9579,$B$7,$C$7)</f>
        <v>17.6946747259347</v>
      </c>
      <c r="E9579" s="16" t="n">
        <f aca="false">LOGINV(C9579,$B$8,$C$8)</f>
        <v>124.50477461534</v>
      </c>
      <c r="F9579" s="16" t="n">
        <f aca="false">$B$5/100*E9579*2_Girdiler!$B$14*2_Girdiler!$B$15*2_Girdiler!$B$16</f>
        <v>3.13254012932194</v>
      </c>
      <c r="G9579" s="16" t="n">
        <f aca="false">MIN(MATCH(F9579,2_Girdiler!$B$20:$I$20,1),7)</f>
        <v>1</v>
      </c>
      <c r="H9579" s="16" t="n">
        <f aca="false">IF(F9579&gt;=40,2_Girdiler!$I$21+(F9579-40)*(2_Girdiler!$I$21-2_Girdiler!$H$21)/(2_Girdiler!$I$20-2_Girdiler!$H$20),INDEX(2_Girdiler!$B$21:$I$21,G9579)+(F9579-INDEX(2_Girdiler!$B$20:$I$20,G9579))*(INDEX(2_Girdiler!$B$21:$I$21,G9579+1)-INDEX(2_Girdiler!$B$21:$I$21,G9579))/(INDEX(2_Girdiler!$B$20:$I$20,G9579+1)-INDEX(2_Girdiler!$B$20:$I$20,G9579)))</f>
        <v>6.89158828450827</v>
      </c>
      <c r="I9579" s="16" t="n">
        <f aca="false">H9579/2_Girdiler!$B$17</f>
        <v>2.76105299860107</v>
      </c>
      <c r="J9579" s="16" t="n">
        <f aca="false">D9579+I9579</f>
        <v>20.4557277245358</v>
      </c>
    </row>
    <row r="9580" customFormat="false" ht="15" hidden="false" customHeight="false" outlineLevel="0" collapsed="false">
      <c r="A9580" s="0" t="n">
        <v>9568</v>
      </c>
      <c r="B9580" s="7" t="n">
        <v>0.407461</v>
      </c>
      <c r="C9580" s="7" t="n">
        <v>0.79831</v>
      </c>
      <c r="D9580" s="16" t="n">
        <f aca="false">LOGINV(B9580,$B$7,$C$7)</f>
        <v>11.8855476835418</v>
      </c>
      <c r="E9580" s="16" t="n">
        <f aca="false">LOGINV(C9580,$B$8,$C$8)</f>
        <v>187.280751330975</v>
      </c>
      <c r="F9580" s="16" t="n">
        <f aca="false">$B$5/100*E9580*2_Girdiler!$B$14*2_Girdiler!$B$15*2_Girdiler!$B$16</f>
        <v>4.71198370348733</v>
      </c>
      <c r="G9580" s="16" t="n">
        <f aca="false">MIN(MATCH(F9580,2_Girdiler!$B$20:$I$20,1),7)</f>
        <v>1</v>
      </c>
      <c r="H9580" s="16" t="n">
        <f aca="false">IF(F9580&gt;=40,2_Girdiler!$I$21+(F9580-40)*(2_Girdiler!$I$21-2_Girdiler!$H$21)/(2_Girdiler!$I$20-2_Girdiler!$H$20),INDEX(2_Girdiler!$B$21:$I$21,G9580)+(F9580-INDEX(2_Girdiler!$B$20:$I$20,G9580))*(INDEX(2_Girdiler!$B$21:$I$21,G9580+1)-INDEX(2_Girdiler!$B$21:$I$21,G9580))/(INDEX(2_Girdiler!$B$20:$I$20,G9580+1)-INDEX(2_Girdiler!$B$20:$I$20,G9580)))</f>
        <v>10.3663641476721</v>
      </c>
      <c r="I9580" s="16" t="n">
        <f aca="false">H9580/2_Girdiler!$B$17</f>
        <v>4.15319076429172</v>
      </c>
      <c r="J9580" s="16" t="n">
        <f aca="false">D9580+I9580</f>
        <v>16.0387384478335</v>
      </c>
    </row>
    <row r="9581" customFormat="false" ht="15" hidden="false" customHeight="false" outlineLevel="0" collapsed="false">
      <c r="A9581" s="0" t="n">
        <v>9569</v>
      </c>
      <c r="B9581" s="7" t="n">
        <v>0.715912</v>
      </c>
      <c r="C9581" s="7" t="n">
        <v>0.886399</v>
      </c>
      <c r="D9581" s="16" t="n">
        <f aca="false">LOGINV(B9581,$B$7,$C$7)</f>
        <v>18.6143054212523</v>
      </c>
      <c r="E9581" s="16" t="n">
        <f aca="false">LOGINV(C9581,$B$8,$C$8)</f>
        <v>238.110167264937</v>
      </c>
      <c r="F9581" s="16" t="n">
        <f aca="false">$B$5/100*E9581*2_Girdiler!$B$14*2_Girdiler!$B$15*2_Girdiler!$B$16</f>
        <v>5.99085180838583</v>
      </c>
      <c r="G9581" s="16" t="n">
        <f aca="false">MIN(MATCH(F9581,2_Girdiler!$B$20:$I$20,1),7)</f>
        <v>2</v>
      </c>
      <c r="H9581" s="16" t="n">
        <f aca="false">IF(F9581&gt;=40,2_Girdiler!$I$21+(F9581-40)*(2_Girdiler!$I$21-2_Girdiler!$H$21)/(2_Girdiler!$I$20-2_Girdiler!$H$20),INDEX(2_Girdiler!$B$21:$I$21,G9581)+(F9581-INDEX(2_Girdiler!$B$20:$I$20,G9581))*(INDEX(2_Girdiler!$B$21:$I$21,G9581+1)-INDEX(2_Girdiler!$B$21:$I$21,G9581))/(INDEX(2_Girdiler!$B$20:$I$20,G9581+1)-INDEX(2_Girdiler!$B$20:$I$20,G9581)))</f>
        <v>12.5853628934173</v>
      </c>
      <c r="I9581" s="16" t="n">
        <f aca="false">H9581/2_Girdiler!$B$17</f>
        <v>5.04221269768322</v>
      </c>
      <c r="J9581" s="16" t="n">
        <f aca="false">D9581+I9581</f>
        <v>23.6565181189355</v>
      </c>
    </row>
    <row r="9582" customFormat="false" ht="15" hidden="false" customHeight="false" outlineLevel="0" collapsed="false">
      <c r="A9582" s="0" t="n">
        <v>9570</v>
      </c>
      <c r="B9582" s="7" t="n">
        <v>0.591108</v>
      </c>
      <c r="C9582" s="7" t="n">
        <v>0.980964</v>
      </c>
      <c r="D9582" s="16" t="n">
        <f aca="false">LOGINV(B9582,$B$7,$C$7)</f>
        <v>15.3977713277507</v>
      </c>
      <c r="E9582" s="16" t="n">
        <f aca="false">LOGINV(C9582,$B$8,$C$8)</f>
        <v>416.566814347124</v>
      </c>
      <c r="F9582" s="16" t="n">
        <f aca="false">$B$5/100*E9582*2_Girdiler!$B$14*2_Girdiler!$B$15*2_Girdiler!$B$16</f>
        <v>10.4808210489736</v>
      </c>
      <c r="G9582" s="16" t="n">
        <f aca="false">MIN(MATCH(F9582,2_Girdiler!$B$20:$I$20,1),7)</f>
        <v>3</v>
      </c>
      <c r="H9582" s="16" t="n">
        <f aca="false">IF(F9582&gt;=40,2_Girdiler!$I$21+(F9582-40)*(2_Girdiler!$I$21-2_Girdiler!$H$21)/(2_Girdiler!$I$20-2_Girdiler!$H$20),INDEX(2_Girdiler!$B$21:$I$21,G9582)+(F9582-INDEX(2_Girdiler!$B$20:$I$20,G9582))*(INDEX(2_Girdiler!$B$21:$I$21,G9582+1)-INDEX(2_Girdiler!$B$21:$I$21,G9582))/(INDEX(2_Girdiler!$B$20:$I$20,G9582+1)-INDEX(2_Girdiler!$B$20:$I$20,G9582)))</f>
        <v>19.4327389440763</v>
      </c>
      <c r="I9582" s="16" t="n">
        <f aca="false">H9582/2_Girdiler!$B$17</f>
        <v>7.78555246156902</v>
      </c>
      <c r="J9582" s="16" t="n">
        <f aca="false">D9582+I9582</f>
        <v>23.1833237893197</v>
      </c>
    </row>
    <row r="9583" customFormat="false" ht="15" hidden="false" customHeight="false" outlineLevel="0" collapsed="false">
      <c r="A9583" s="0" t="n">
        <v>9571</v>
      </c>
      <c r="B9583" s="7" t="n">
        <v>0.517468</v>
      </c>
      <c r="C9583" s="7" t="n">
        <v>0.390767</v>
      </c>
      <c r="D9583" s="16" t="n">
        <f aca="false">LOGINV(B9583,$B$7,$C$7)</f>
        <v>13.8767391939188</v>
      </c>
      <c r="E9583" s="16" t="n">
        <f aca="false">LOGINV(C9583,$B$8,$C$8)</f>
        <v>91.3061997194609</v>
      </c>
      <c r="F9583" s="16" t="n">
        <f aca="false">$B$5/100*E9583*2_Girdiler!$B$14*2_Girdiler!$B$15*2_Girdiler!$B$16</f>
        <v>2.29726398494164</v>
      </c>
      <c r="G9583" s="16" t="n">
        <f aca="false">MIN(MATCH(F9583,2_Girdiler!$B$20:$I$20,1),7)</f>
        <v>1</v>
      </c>
      <c r="H9583" s="16" t="n">
        <f aca="false">IF(F9583&gt;=40,2_Girdiler!$I$21+(F9583-40)*(2_Girdiler!$I$21-2_Girdiler!$H$21)/(2_Girdiler!$I$20-2_Girdiler!$H$20),INDEX(2_Girdiler!$B$21:$I$21,G9583)+(F9583-INDEX(2_Girdiler!$B$20:$I$20,G9583))*(INDEX(2_Girdiler!$B$21:$I$21,G9583+1)-INDEX(2_Girdiler!$B$21:$I$21,G9583))/(INDEX(2_Girdiler!$B$20:$I$20,G9583+1)-INDEX(2_Girdiler!$B$20:$I$20,G9583)))</f>
        <v>5.0539807668716</v>
      </c>
      <c r="I9583" s="16" t="n">
        <f aca="false">H9583/2_Girdiler!$B$17</f>
        <v>2.02483203800946</v>
      </c>
      <c r="J9583" s="16" t="n">
        <f aca="false">D9583+I9583</f>
        <v>15.9015712319283</v>
      </c>
    </row>
    <row r="9584" customFormat="false" ht="15" hidden="false" customHeight="false" outlineLevel="0" collapsed="false">
      <c r="A9584" s="0" t="n">
        <v>9572</v>
      </c>
      <c r="B9584" s="7" t="n">
        <v>0.011818</v>
      </c>
      <c r="C9584" s="7" t="n">
        <v>0.531318</v>
      </c>
      <c r="D9584" s="16" t="n">
        <f aca="false">LOGINV(B9584,$B$7,$C$7)</f>
        <v>3.8359096728315</v>
      </c>
      <c r="E9584" s="16" t="n">
        <f aca="false">LOGINV(C9584,$B$8,$C$8)</f>
        <v>114.887646234808</v>
      </c>
      <c r="F9584" s="16" t="n">
        <f aca="false">$B$5/100*E9584*2_Girdiler!$B$14*2_Girdiler!$B$15*2_Girdiler!$B$16</f>
        <v>2.89057317926777</v>
      </c>
      <c r="G9584" s="16" t="n">
        <f aca="false">MIN(MATCH(F9584,2_Girdiler!$B$20:$I$20,1),7)</f>
        <v>1</v>
      </c>
      <c r="H9584" s="16" t="n">
        <f aca="false">IF(F9584&gt;=40,2_Girdiler!$I$21+(F9584-40)*(2_Girdiler!$I$21-2_Girdiler!$H$21)/(2_Girdiler!$I$20-2_Girdiler!$H$20),INDEX(2_Girdiler!$B$21:$I$21,G9584)+(F9584-INDEX(2_Girdiler!$B$20:$I$20,G9584))*(INDEX(2_Girdiler!$B$21:$I$21,G9584+1)-INDEX(2_Girdiler!$B$21:$I$21,G9584))/(INDEX(2_Girdiler!$B$20:$I$20,G9584+1)-INDEX(2_Girdiler!$B$20:$I$20,G9584)))</f>
        <v>6.3592609943891</v>
      </c>
      <c r="I9584" s="16" t="n">
        <f aca="false">H9584/2_Girdiler!$B$17</f>
        <v>2.54778084711102</v>
      </c>
      <c r="J9584" s="16" t="n">
        <f aca="false">D9584+I9584</f>
        <v>6.38369051994252</v>
      </c>
    </row>
    <row r="9585" customFormat="false" ht="15" hidden="false" customHeight="false" outlineLevel="0" collapsed="false">
      <c r="A9585" s="0" t="n">
        <v>9573</v>
      </c>
      <c r="B9585" s="7" t="n">
        <v>0.035342</v>
      </c>
      <c r="C9585" s="7" t="n">
        <v>0.487085</v>
      </c>
      <c r="D9585" s="16" t="n">
        <f aca="false">LOGINV(B9585,$B$7,$C$7)</f>
        <v>4.94461067455912</v>
      </c>
      <c r="E9585" s="16" t="n">
        <f aca="false">LOGINV(C9585,$B$8,$C$8)</f>
        <v>106.946487808902</v>
      </c>
      <c r="F9585" s="16" t="n">
        <f aca="false">$B$5/100*E9585*2_Girdiler!$B$14*2_Girdiler!$B$15*2_Girdiler!$B$16</f>
        <v>2.69077363327196</v>
      </c>
      <c r="G9585" s="16" t="n">
        <f aca="false">MIN(MATCH(F9585,2_Girdiler!$B$20:$I$20,1),7)</f>
        <v>1</v>
      </c>
      <c r="H9585" s="16" t="n">
        <f aca="false">IF(F9585&gt;=40,2_Girdiler!$I$21+(F9585-40)*(2_Girdiler!$I$21-2_Girdiler!$H$21)/(2_Girdiler!$I$20-2_Girdiler!$H$20),INDEX(2_Girdiler!$B$21:$I$21,G9585)+(F9585-INDEX(2_Girdiler!$B$20:$I$20,G9585))*(INDEX(2_Girdiler!$B$21:$I$21,G9585+1)-INDEX(2_Girdiler!$B$21:$I$21,G9585))/(INDEX(2_Girdiler!$B$20:$I$20,G9585+1)-INDEX(2_Girdiler!$B$20:$I$20,G9585)))</f>
        <v>5.91970199319832</v>
      </c>
      <c r="I9585" s="16" t="n">
        <f aca="false">H9585/2_Girdiler!$B$17</f>
        <v>2.3716754780442</v>
      </c>
      <c r="J9585" s="16" t="n">
        <f aca="false">D9585+I9585</f>
        <v>7.31628615260332</v>
      </c>
    </row>
    <row r="9586" customFormat="false" ht="15" hidden="false" customHeight="false" outlineLevel="0" collapsed="false">
      <c r="A9586" s="0" t="n">
        <v>9574</v>
      </c>
      <c r="B9586" s="7" t="n">
        <v>0.820839</v>
      </c>
      <c r="C9586" s="7" t="n">
        <v>0.415428</v>
      </c>
      <c r="D9586" s="16" t="n">
        <f aca="false">LOGINV(B9586,$B$7,$C$7)</f>
        <v>22.596823688296</v>
      </c>
      <c r="E9586" s="16" t="n">
        <f aca="false">LOGINV(C9586,$B$8,$C$8)</f>
        <v>95.1398396963665</v>
      </c>
      <c r="F9586" s="16" t="n">
        <f aca="false">$B$5/100*E9586*2_Girdiler!$B$14*2_Girdiler!$B$15*2_Girdiler!$B$16</f>
        <v>2.39371836676058</v>
      </c>
      <c r="G9586" s="16" t="n">
        <f aca="false">MIN(MATCH(F9586,2_Girdiler!$B$20:$I$20,1),7)</f>
        <v>1</v>
      </c>
      <c r="H9586" s="16" t="n">
        <f aca="false">IF(F9586&gt;=40,2_Girdiler!$I$21+(F9586-40)*(2_Girdiler!$I$21-2_Girdiler!$H$21)/(2_Girdiler!$I$20-2_Girdiler!$H$20),INDEX(2_Girdiler!$B$21:$I$21,G9586)+(F9586-INDEX(2_Girdiler!$B$20:$I$20,G9586))*(INDEX(2_Girdiler!$B$21:$I$21,G9586+1)-INDEX(2_Girdiler!$B$21:$I$21,G9586))/(INDEX(2_Girdiler!$B$20:$I$20,G9586+1)-INDEX(2_Girdiler!$B$20:$I$20,G9586)))</f>
        <v>5.26618040687328</v>
      </c>
      <c r="I9586" s="16" t="n">
        <f aca="false">H9586/2_Girdiler!$B$17</f>
        <v>2.10984791942038</v>
      </c>
      <c r="J9586" s="16" t="n">
        <f aca="false">D9586+I9586</f>
        <v>24.7066716077164</v>
      </c>
    </row>
    <row r="9587" customFormat="false" ht="15" hidden="false" customHeight="false" outlineLevel="0" collapsed="false">
      <c r="A9587" s="0" t="n">
        <v>9575</v>
      </c>
      <c r="B9587" s="7" t="n">
        <v>0.549097</v>
      </c>
      <c r="C9587" s="7" t="n">
        <v>0.645106</v>
      </c>
      <c r="D9587" s="16" t="n">
        <f aca="false">LOGINV(B9587,$B$7,$C$7)</f>
        <v>14.5061420353902</v>
      </c>
      <c r="E9587" s="16" t="n">
        <f aca="false">LOGINV(C9587,$B$8,$C$8)</f>
        <v>138.857188302414</v>
      </c>
      <c r="F9587" s="16" t="n">
        <f aca="false">$B$5/100*E9587*2_Girdiler!$B$14*2_Girdiler!$B$15*2_Girdiler!$B$16</f>
        <v>3.49364685768873</v>
      </c>
      <c r="G9587" s="16" t="n">
        <f aca="false">MIN(MATCH(F9587,2_Girdiler!$B$20:$I$20,1),7)</f>
        <v>1</v>
      </c>
      <c r="H9587" s="16" t="n">
        <f aca="false">IF(F9587&gt;=40,2_Girdiler!$I$21+(F9587-40)*(2_Girdiler!$I$21-2_Girdiler!$H$21)/(2_Girdiler!$I$20-2_Girdiler!$H$20),INDEX(2_Girdiler!$B$21:$I$21,G9587)+(F9587-INDEX(2_Girdiler!$B$20:$I$20,G9587))*(INDEX(2_Girdiler!$B$21:$I$21,G9587+1)-INDEX(2_Girdiler!$B$21:$I$21,G9587))/(INDEX(2_Girdiler!$B$20:$I$20,G9587+1)-INDEX(2_Girdiler!$B$20:$I$20,G9587)))</f>
        <v>7.68602308691521</v>
      </c>
      <c r="I9587" s="16" t="n">
        <f aca="false">H9587/2_Girdiler!$B$17</f>
        <v>3.07933617264231</v>
      </c>
      <c r="J9587" s="16" t="n">
        <f aca="false">D9587+I9587</f>
        <v>17.5854782080325</v>
      </c>
    </row>
    <row r="9588" customFormat="false" ht="15" hidden="false" customHeight="false" outlineLevel="0" collapsed="false">
      <c r="A9588" s="0" t="n">
        <v>9576</v>
      </c>
      <c r="B9588" s="7" t="n">
        <v>0.114076</v>
      </c>
      <c r="C9588" s="7" t="n">
        <v>0.024224</v>
      </c>
      <c r="D9588" s="16" t="n">
        <f aca="false">LOGINV(B9588,$B$7,$C$7)</f>
        <v>6.91753104424448</v>
      </c>
      <c r="E9588" s="16" t="n">
        <f aca="false">LOGINV(C9588,$B$8,$C$8)</f>
        <v>30.5507133251794</v>
      </c>
      <c r="F9588" s="16" t="n">
        <f aca="false">$B$5/100*E9588*2_Girdiler!$B$14*2_Girdiler!$B$15*2_Girdiler!$B$16</f>
        <v>0.768655947261513</v>
      </c>
      <c r="G9588" s="16" t="n">
        <f aca="false">MIN(MATCH(F9588,2_Girdiler!$B$20:$I$20,1),7)</f>
        <v>1</v>
      </c>
      <c r="H9588" s="16" t="n">
        <f aca="false">IF(F9588&gt;=40,2_Girdiler!$I$21+(F9588-40)*(2_Girdiler!$I$21-2_Girdiler!$H$21)/(2_Girdiler!$I$20-2_Girdiler!$H$20),INDEX(2_Girdiler!$B$21:$I$21,G9588)+(F9588-INDEX(2_Girdiler!$B$20:$I$20,G9588))*(INDEX(2_Girdiler!$B$21:$I$21,G9588+1)-INDEX(2_Girdiler!$B$21:$I$21,G9588))/(INDEX(2_Girdiler!$B$20:$I$20,G9588+1)-INDEX(2_Girdiler!$B$20:$I$20,G9588)))</f>
        <v>1.69104308397533</v>
      </c>
      <c r="I9588" s="16" t="n">
        <f aca="false">H9588/2_Girdiler!$B$17</f>
        <v>0.677501235567039</v>
      </c>
      <c r="J9588" s="16" t="n">
        <f aca="false">D9588+I9588</f>
        <v>7.59503227981152</v>
      </c>
    </row>
    <row r="9589" customFormat="false" ht="15" hidden="false" customHeight="false" outlineLevel="0" collapsed="false">
      <c r="A9589" s="0" t="n">
        <v>9577</v>
      </c>
      <c r="B9589" s="7" t="n">
        <v>0.26501</v>
      </c>
      <c r="C9589" s="7" t="n">
        <v>0.103444</v>
      </c>
      <c r="D9589" s="16" t="n">
        <f aca="false">LOGINV(B9589,$B$7,$C$7)</f>
        <v>9.54260458005043</v>
      </c>
      <c r="E9589" s="16" t="n">
        <f aca="false">LOGINV(C9589,$B$8,$C$8)</f>
        <v>48.3515873166244</v>
      </c>
      <c r="F9589" s="16" t="n">
        <f aca="false">$B$5/100*E9589*2_Girdiler!$B$14*2_Girdiler!$B$15*2_Girdiler!$B$16</f>
        <v>1.21652593688627</v>
      </c>
      <c r="G9589" s="16" t="n">
        <f aca="false">MIN(MATCH(F9589,2_Girdiler!$B$20:$I$20,1),7)</f>
        <v>1</v>
      </c>
      <c r="H9589" s="16" t="n">
        <f aca="false">IF(F9589&gt;=40,2_Girdiler!$I$21+(F9589-40)*(2_Girdiler!$I$21-2_Girdiler!$H$21)/(2_Girdiler!$I$20-2_Girdiler!$H$20),INDEX(2_Girdiler!$B$21:$I$21,G9589)+(F9589-INDEX(2_Girdiler!$B$20:$I$20,G9589))*(INDEX(2_Girdiler!$B$21:$I$21,G9589+1)-INDEX(2_Girdiler!$B$21:$I$21,G9589))/(INDEX(2_Girdiler!$B$20:$I$20,G9589+1)-INDEX(2_Girdiler!$B$20:$I$20,G9589)))</f>
        <v>2.67635706114979</v>
      </c>
      <c r="I9589" s="16" t="n">
        <f aca="false">H9589/2_Girdiler!$B$17</f>
        <v>1.07225843796065</v>
      </c>
      <c r="J9589" s="16" t="n">
        <f aca="false">D9589+I9589</f>
        <v>10.6148630180111</v>
      </c>
    </row>
    <row r="9590" customFormat="false" ht="15" hidden="false" customHeight="false" outlineLevel="0" collapsed="false">
      <c r="A9590" s="0" t="n">
        <v>9578</v>
      </c>
      <c r="B9590" s="7" t="n">
        <v>0.107922</v>
      </c>
      <c r="C9590" s="7" t="n">
        <v>0.606479</v>
      </c>
      <c r="D9590" s="16" t="n">
        <f aca="false">LOGINV(B9590,$B$7,$C$7)</f>
        <v>6.79326096186132</v>
      </c>
      <c r="E9590" s="16" t="n">
        <f aca="false">LOGINV(C9590,$B$8,$C$8)</f>
        <v>130.010251207528</v>
      </c>
      <c r="F9590" s="16" t="n">
        <f aca="false">$B$5/100*E9590*2_Girdiler!$B$14*2_Girdiler!$B$15*2_Girdiler!$B$16</f>
        <v>3.27105792038141</v>
      </c>
      <c r="G9590" s="16" t="n">
        <f aca="false">MIN(MATCH(F9590,2_Girdiler!$B$20:$I$20,1),7)</f>
        <v>1</v>
      </c>
      <c r="H9590" s="16" t="n">
        <f aca="false">IF(F9590&gt;=40,2_Girdiler!$I$21+(F9590-40)*(2_Girdiler!$I$21-2_Girdiler!$H$21)/(2_Girdiler!$I$20-2_Girdiler!$H$20),INDEX(2_Girdiler!$B$21:$I$21,G9590)+(F9590-INDEX(2_Girdiler!$B$20:$I$20,G9590))*(INDEX(2_Girdiler!$B$21:$I$21,G9590+1)-INDEX(2_Girdiler!$B$21:$I$21,G9590))/(INDEX(2_Girdiler!$B$20:$I$20,G9590+1)-INDEX(2_Girdiler!$B$20:$I$20,G9590)))</f>
        <v>7.19632742483911</v>
      </c>
      <c r="I9590" s="16" t="n">
        <f aca="false">H9590/2_Girdiler!$B$17</f>
        <v>2.88314400033618</v>
      </c>
      <c r="J9590" s="16" t="n">
        <f aca="false">D9590+I9590</f>
        <v>9.6764049621975</v>
      </c>
    </row>
    <row r="9591" customFormat="false" ht="15" hidden="false" customHeight="false" outlineLevel="0" collapsed="false">
      <c r="A9591" s="0" t="n">
        <v>9579</v>
      </c>
      <c r="B9591" s="7" t="n">
        <v>0.990807</v>
      </c>
      <c r="C9591" s="7" t="n">
        <v>0.352112</v>
      </c>
      <c r="D9591" s="16" t="n">
        <f aca="false">LOGINV(B9591,$B$7,$C$7)</f>
        <v>50.4009812071949</v>
      </c>
      <c r="E9591" s="16" t="n">
        <f aca="false">LOGINV(C9591,$B$8,$C$8)</f>
        <v>85.4713581565754</v>
      </c>
      <c r="F9591" s="16" t="n">
        <f aca="false">$B$5/100*E9591*2_Girdiler!$B$14*2_Girdiler!$B$15*2_Girdiler!$B$16</f>
        <v>2.15045937121944</v>
      </c>
      <c r="G9591" s="16" t="n">
        <f aca="false">MIN(MATCH(F9591,2_Girdiler!$B$20:$I$20,1),7)</f>
        <v>1</v>
      </c>
      <c r="H9591" s="16" t="n">
        <f aca="false">IF(F9591&gt;=40,2_Girdiler!$I$21+(F9591-40)*(2_Girdiler!$I$21-2_Girdiler!$H$21)/(2_Girdiler!$I$20-2_Girdiler!$H$20),INDEX(2_Girdiler!$B$21:$I$21,G9591)+(F9591-INDEX(2_Girdiler!$B$20:$I$20,G9591))*(INDEX(2_Girdiler!$B$21:$I$21,G9591+1)-INDEX(2_Girdiler!$B$21:$I$21,G9591))/(INDEX(2_Girdiler!$B$20:$I$20,G9591+1)-INDEX(2_Girdiler!$B$20:$I$20,G9591)))</f>
        <v>4.73101061668276</v>
      </c>
      <c r="I9591" s="16" t="n">
        <f aca="false">H9591/2_Girdiler!$B$17</f>
        <v>1.89543694578636</v>
      </c>
      <c r="J9591" s="16" t="n">
        <f aca="false">D9591+I9591</f>
        <v>52.2964181529812</v>
      </c>
    </row>
    <row r="9592" customFormat="false" ht="15" hidden="false" customHeight="false" outlineLevel="0" collapsed="false">
      <c r="A9592" s="0" t="n">
        <v>9580</v>
      </c>
      <c r="B9592" s="7" t="n">
        <v>0.864111</v>
      </c>
      <c r="C9592" s="7" t="n">
        <v>0.007761</v>
      </c>
      <c r="D9592" s="16" t="n">
        <f aca="false">LOGINV(B9592,$B$7,$C$7)</f>
        <v>24.9873552109791</v>
      </c>
      <c r="E9592" s="16" t="n">
        <f aca="false">LOGINV(C9592,$B$8,$C$8)</f>
        <v>22.9001097527269</v>
      </c>
      <c r="F9592" s="16" t="n">
        <f aca="false">$B$5/100*E9592*2_Girdiler!$B$14*2_Girdiler!$B$15*2_Girdiler!$B$16</f>
        <v>0.576166761378608</v>
      </c>
      <c r="G9592" s="16" t="n">
        <f aca="false">MIN(MATCH(F9592,2_Girdiler!$B$20:$I$20,1),7)</f>
        <v>1</v>
      </c>
      <c r="H9592" s="16" t="n">
        <f aca="false">IF(F9592&gt;=40,2_Girdiler!$I$21+(F9592-40)*(2_Girdiler!$I$21-2_Girdiler!$H$21)/(2_Girdiler!$I$20-2_Girdiler!$H$20),INDEX(2_Girdiler!$B$21:$I$21,G9592)+(F9592-INDEX(2_Girdiler!$B$20:$I$20,G9592))*(INDEX(2_Girdiler!$B$21:$I$21,G9592+1)-INDEX(2_Girdiler!$B$21:$I$21,G9592))/(INDEX(2_Girdiler!$B$20:$I$20,G9592+1)-INDEX(2_Girdiler!$B$20:$I$20,G9592)))</f>
        <v>1.26756687503294</v>
      </c>
      <c r="I9592" s="16" t="n">
        <f aca="false">H9592/2_Girdiler!$B$17</f>
        <v>0.507839292881786</v>
      </c>
      <c r="J9592" s="16" t="n">
        <f aca="false">D9592+I9592</f>
        <v>25.4951945038609</v>
      </c>
    </row>
    <row r="9593" customFormat="false" ht="15" hidden="false" customHeight="false" outlineLevel="0" collapsed="false">
      <c r="A9593" s="0" t="n">
        <v>9581</v>
      </c>
      <c r="B9593" s="7" t="n">
        <v>0.041396</v>
      </c>
      <c r="C9593" s="7" t="n">
        <v>0.532979</v>
      </c>
      <c r="D9593" s="16" t="n">
        <f aca="false">LOGINV(B9593,$B$7,$C$7)</f>
        <v>5.14935810311193</v>
      </c>
      <c r="E9593" s="16" t="n">
        <f aca="false">LOGINV(C9593,$B$8,$C$8)</f>
        <v>115.197836568633</v>
      </c>
      <c r="F9593" s="16" t="n">
        <f aca="false">$B$5/100*E9593*2_Girdiler!$B$14*2_Girdiler!$B$15*2_Girdiler!$B$16</f>
        <v>2.8983775680668</v>
      </c>
      <c r="G9593" s="16" t="n">
        <f aca="false">MIN(MATCH(F9593,2_Girdiler!$B$20:$I$20,1),7)</f>
        <v>1</v>
      </c>
      <c r="H9593" s="16" t="n">
        <f aca="false">IF(F9593&gt;=40,2_Girdiler!$I$21+(F9593-40)*(2_Girdiler!$I$21-2_Girdiler!$H$21)/(2_Girdiler!$I$20-2_Girdiler!$H$20),INDEX(2_Girdiler!$B$21:$I$21,G9593)+(F9593-INDEX(2_Girdiler!$B$20:$I$20,G9593))*(INDEX(2_Girdiler!$B$21:$I$21,G9593+1)-INDEX(2_Girdiler!$B$21:$I$21,G9593))/(INDEX(2_Girdiler!$B$20:$I$20,G9593+1)-INDEX(2_Girdiler!$B$20:$I$20,G9593)))</f>
        <v>6.37643064974697</v>
      </c>
      <c r="I9593" s="16" t="n">
        <f aca="false">H9593/2_Girdiler!$B$17</f>
        <v>2.5546597154435</v>
      </c>
      <c r="J9593" s="16" t="n">
        <f aca="false">D9593+I9593</f>
        <v>7.70401781855542</v>
      </c>
    </row>
    <row r="9594" customFormat="false" ht="15" hidden="false" customHeight="false" outlineLevel="0" collapsed="false">
      <c r="A9594" s="0" t="n">
        <v>9582</v>
      </c>
      <c r="B9594" s="7" t="n">
        <v>0.169428</v>
      </c>
      <c r="C9594" s="7" t="n">
        <v>0.574477</v>
      </c>
      <c r="D9594" s="16" t="n">
        <f aca="false">LOGINV(B9594,$B$7,$C$7)</f>
        <v>7.94614562515756</v>
      </c>
      <c r="E9594" s="16" t="n">
        <f aca="false">LOGINV(C9594,$B$8,$C$8)</f>
        <v>123.278205714013</v>
      </c>
      <c r="F9594" s="16" t="n">
        <f aca="false">$B$5/100*E9594*2_Girdiler!$B$14*2_Girdiler!$B$15*2_Girdiler!$B$16</f>
        <v>3.10167965576456</v>
      </c>
      <c r="G9594" s="16" t="n">
        <f aca="false">MIN(MATCH(F9594,2_Girdiler!$B$20:$I$20,1),7)</f>
        <v>1</v>
      </c>
      <c r="H9594" s="16" t="n">
        <f aca="false">IF(F9594&gt;=40,2_Girdiler!$I$21+(F9594-40)*(2_Girdiler!$I$21-2_Girdiler!$H$21)/(2_Girdiler!$I$20-2_Girdiler!$H$20),INDEX(2_Girdiler!$B$21:$I$21,G9594)+(F9594-INDEX(2_Girdiler!$B$20:$I$20,G9594))*(INDEX(2_Girdiler!$B$21:$I$21,G9594+1)-INDEX(2_Girdiler!$B$21:$I$21,G9594))/(INDEX(2_Girdiler!$B$20:$I$20,G9594+1)-INDEX(2_Girdiler!$B$20:$I$20,G9594)))</f>
        <v>6.82369524268203</v>
      </c>
      <c r="I9594" s="16" t="n">
        <f aca="false">H9594/2_Girdiler!$B$17</f>
        <v>2.73385226068991</v>
      </c>
      <c r="J9594" s="16" t="n">
        <f aca="false">D9594+I9594</f>
        <v>10.6799978858475</v>
      </c>
    </row>
    <row r="9595" customFormat="false" ht="15" hidden="false" customHeight="false" outlineLevel="0" collapsed="false">
      <c r="A9595" s="0" t="n">
        <v>9583</v>
      </c>
      <c r="B9595" s="7" t="n">
        <v>0.313946</v>
      </c>
      <c r="C9595" s="7" t="n">
        <v>0.600229</v>
      </c>
      <c r="D9595" s="16" t="n">
        <f aca="false">LOGINV(B9595,$B$7,$C$7)</f>
        <v>10.3359741514146</v>
      </c>
      <c r="E9595" s="16" t="n">
        <f aca="false">LOGINV(C9595,$B$8,$C$8)</f>
        <v>128.656656308908</v>
      </c>
      <c r="F9595" s="16" t="n">
        <f aca="false">$B$5/100*E9595*2_Girdiler!$B$14*2_Girdiler!$B$15*2_Girdiler!$B$16</f>
        <v>3.23700147273212</v>
      </c>
      <c r="G9595" s="16" t="n">
        <f aca="false">MIN(MATCH(F9595,2_Girdiler!$B$20:$I$20,1),7)</f>
        <v>1</v>
      </c>
      <c r="H9595" s="16" t="n">
        <f aca="false">IF(F9595&gt;=40,2_Girdiler!$I$21+(F9595-40)*(2_Girdiler!$I$21-2_Girdiler!$H$21)/(2_Girdiler!$I$20-2_Girdiler!$H$20),INDEX(2_Girdiler!$B$21:$I$21,G9595)+(F9595-INDEX(2_Girdiler!$B$20:$I$20,G9595))*(INDEX(2_Girdiler!$B$21:$I$21,G9595+1)-INDEX(2_Girdiler!$B$21:$I$21,G9595))/(INDEX(2_Girdiler!$B$20:$I$20,G9595+1)-INDEX(2_Girdiler!$B$20:$I$20,G9595)))</f>
        <v>7.12140324001067</v>
      </c>
      <c r="I9595" s="16" t="n">
        <f aca="false">H9595/2_Girdiler!$B$17</f>
        <v>2.8531262980812</v>
      </c>
      <c r="J9595" s="16" t="n">
        <f aca="false">D9595+I9595</f>
        <v>13.1891004494958</v>
      </c>
    </row>
    <row r="9596" customFormat="false" ht="15" hidden="false" customHeight="false" outlineLevel="0" collapsed="false">
      <c r="A9596" s="0" t="n">
        <v>9584</v>
      </c>
      <c r="B9596" s="7" t="n">
        <v>0.073861</v>
      </c>
      <c r="C9596" s="7" t="n">
        <v>0.068765</v>
      </c>
      <c r="D9596" s="16" t="n">
        <f aca="false">LOGINV(B9596,$B$7,$C$7)</f>
        <v>6.04295973135078</v>
      </c>
      <c r="E9596" s="16" t="n">
        <f aca="false">LOGINV(C9596,$B$8,$C$8)</f>
        <v>41.8724428798736</v>
      </c>
      <c r="F9596" s="16" t="n">
        <f aca="false">$B$5/100*E9596*2_Girdiler!$B$14*2_Girdiler!$B$15*2_Girdiler!$B$16</f>
        <v>1.05351066285762</v>
      </c>
      <c r="G9596" s="16" t="n">
        <f aca="false">MIN(MATCH(F9596,2_Girdiler!$B$20:$I$20,1),7)</f>
        <v>1</v>
      </c>
      <c r="H9596" s="16" t="n">
        <f aca="false">IF(F9596&gt;=40,2_Girdiler!$I$21+(F9596-40)*(2_Girdiler!$I$21-2_Girdiler!$H$21)/(2_Girdiler!$I$20-2_Girdiler!$H$20),INDEX(2_Girdiler!$B$21:$I$21,G9596)+(F9596-INDEX(2_Girdiler!$B$20:$I$20,G9596))*(INDEX(2_Girdiler!$B$21:$I$21,G9596+1)-INDEX(2_Girdiler!$B$21:$I$21,G9596))/(INDEX(2_Girdiler!$B$20:$I$20,G9596+1)-INDEX(2_Girdiler!$B$20:$I$20,G9596)))</f>
        <v>2.31772345828677</v>
      </c>
      <c r="I9596" s="16" t="n">
        <f aca="false">H9596/2_Girdiler!$B$17</f>
        <v>0.928575103480275</v>
      </c>
      <c r="J9596" s="16" t="n">
        <f aca="false">D9596+I9596</f>
        <v>6.97153483483105</v>
      </c>
    </row>
    <row r="9597" customFormat="false" ht="15" hidden="false" customHeight="false" outlineLevel="0" collapsed="false">
      <c r="A9597" s="0" t="n">
        <v>9585</v>
      </c>
      <c r="B9597" s="7" t="n">
        <v>0.040041</v>
      </c>
      <c r="C9597" s="7" t="n">
        <v>0.770515</v>
      </c>
      <c r="D9597" s="16" t="n">
        <f aca="false">LOGINV(B9597,$B$7,$C$7)</f>
        <v>5.10506239994733</v>
      </c>
      <c r="E9597" s="16" t="n">
        <f aca="false">LOGINV(C9597,$B$8,$C$8)</f>
        <v>176.134903034449</v>
      </c>
      <c r="F9597" s="16" t="n">
        <f aca="false">$B$5/100*E9597*2_Girdiler!$B$14*2_Girdiler!$B$15*2_Girdiler!$B$16</f>
        <v>4.43155416034673</v>
      </c>
      <c r="G9597" s="16" t="n">
        <f aca="false">MIN(MATCH(F9597,2_Girdiler!$B$20:$I$20,1),7)</f>
        <v>1</v>
      </c>
      <c r="H9597" s="16" t="n">
        <f aca="false">IF(F9597&gt;=40,2_Girdiler!$I$21+(F9597-40)*(2_Girdiler!$I$21-2_Girdiler!$H$21)/(2_Girdiler!$I$20-2_Girdiler!$H$20),INDEX(2_Girdiler!$B$21:$I$21,G9597)+(F9597-INDEX(2_Girdiler!$B$20:$I$20,G9597))*(INDEX(2_Girdiler!$B$21:$I$21,G9597+1)-INDEX(2_Girdiler!$B$21:$I$21,G9597))/(INDEX(2_Girdiler!$B$20:$I$20,G9597+1)-INDEX(2_Girdiler!$B$20:$I$20,G9597)))</f>
        <v>9.7494191527628</v>
      </c>
      <c r="I9597" s="16" t="n">
        <f aca="false">H9597/2_Girdiler!$B$17</f>
        <v>3.90601728876715</v>
      </c>
      <c r="J9597" s="16" t="n">
        <f aca="false">D9597+I9597</f>
        <v>9.01107968871448</v>
      </c>
    </row>
    <row r="9598" customFormat="false" ht="15" hidden="false" customHeight="false" outlineLevel="0" collapsed="false">
      <c r="A9598" s="0" t="n">
        <v>9586</v>
      </c>
      <c r="B9598" s="7" t="n">
        <v>0.506775</v>
      </c>
      <c r="C9598" s="7" t="n">
        <v>0.754314</v>
      </c>
      <c r="D9598" s="16" t="n">
        <f aca="false">LOGINV(B9598,$B$7,$C$7)</f>
        <v>13.6708584719113</v>
      </c>
      <c r="E9598" s="16" t="n">
        <f aca="false">LOGINV(C9598,$B$8,$C$8)</f>
        <v>170.275188003324</v>
      </c>
      <c r="F9598" s="16" t="n">
        <f aca="false">$B$5/100*E9598*2_Girdiler!$B$14*2_Girdiler!$B$15*2_Girdiler!$B$16</f>
        <v>4.28412373016364</v>
      </c>
      <c r="G9598" s="16" t="n">
        <f aca="false">MIN(MATCH(F9598,2_Girdiler!$B$20:$I$20,1),7)</f>
        <v>1</v>
      </c>
      <c r="H9598" s="16" t="n">
        <f aca="false">IF(F9598&gt;=40,2_Girdiler!$I$21+(F9598-40)*(2_Girdiler!$I$21-2_Girdiler!$H$21)/(2_Girdiler!$I$20-2_Girdiler!$H$20),INDEX(2_Girdiler!$B$21:$I$21,G9598)+(F9598-INDEX(2_Girdiler!$B$20:$I$20,G9598))*(INDEX(2_Girdiler!$B$21:$I$21,G9598+1)-INDEX(2_Girdiler!$B$21:$I$21,G9598))/(INDEX(2_Girdiler!$B$20:$I$20,G9598+1)-INDEX(2_Girdiler!$B$20:$I$20,G9598)))</f>
        <v>9.42507220636001</v>
      </c>
      <c r="I9598" s="16" t="n">
        <f aca="false">H9598/2_Girdiler!$B$17</f>
        <v>3.7760705954968</v>
      </c>
      <c r="J9598" s="16" t="n">
        <f aca="false">D9598+I9598</f>
        <v>17.4469290674081</v>
      </c>
    </row>
    <row r="9599" customFormat="false" ht="15" hidden="false" customHeight="false" outlineLevel="0" collapsed="false">
      <c r="A9599" s="0" t="n">
        <v>9587</v>
      </c>
      <c r="B9599" s="7" t="n">
        <v>0.95134</v>
      </c>
      <c r="C9599" s="7" t="n">
        <v>0.772508</v>
      </c>
      <c r="D9599" s="16" t="n">
        <f aca="false">LOGINV(B9599,$B$7,$C$7)</f>
        <v>34.1226778646539</v>
      </c>
      <c r="E9599" s="16" t="n">
        <f aca="false">LOGINV(C9599,$B$8,$C$8)</f>
        <v>176.885504519411</v>
      </c>
      <c r="F9599" s="16" t="n">
        <f aca="false">$B$5/100*E9599*2_Girdiler!$B$14*2_Girdiler!$B$15*2_Girdiler!$B$16</f>
        <v>4.45043929370838</v>
      </c>
      <c r="G9599" s="16" t="n">
        <f aca="false">MIN(MATCH(F9599,2_Girdiler!$B$20:$I$20,1),7)</f>
        <v>1</v>
      </c>
      <c r="H9599" s="16" t="n">
        <f aca="false">IF(F9599&gt;=40,2_Girdiler!$I$21+(F9599-40)*(2_Girdiler!$I$21-2_Girdiler!$H$21)/(2_Girdiler!$I$20-2_Girdiler!$H$20),INDEX(2_Girdiler!$B$21:$I$21,G9599)+(F9599-INDEX(2_Girdiler!$B$20:$I$20,G9599))*(INDEX(2_Girdiler!$B$21:$I$21,G9599+1)-INDEX(2_Girdiler!$B$21:$I$21,G9599))/(INDEX(2_Girdiler!$B$20:$I$20,G9599+1)-INDEX(2_Girdiler!$B$20:$I$20,G9599)))</f>
        <v>9.79096644615844</v>
      </c>
      <c r="I9599" s="16" t="n">
        <f aca="false">H9599/2_Girdiler!$B$17</f>
        <v>3.92266283900578</v>
      </c>
      <c r="J9599" s="16" t="n">
        <f aca="false">D9599+I9599</f>
        <v>38.0453407036596</v>
      </c>
    </row>
    <row r="9600" customFormat="false" ht="15" hidden="false" customHeight="false" outlineLevel="0" collapsed="false">
      <c r="A9600" s="0" t="n">
        <v>9588</v>
      </c>
      <c r="B9600" s="7" t="n">
        <v>0.560426</v>
      </c>
      <c r="C9600" s="7" t="n">
        <v>0.388244</v>
      </c>
      <c r="D9600" s="16" t="n">
        <f aca="false">LOGINV(B9600,$B$7,$C$7)</f>
        <v>14.7398147152869</v>
      </c>
      <c r="E9600" s="16" t="n">
        <f aca="false">LOGINV(C9600,$B$8,$C$8)</f>
        <v>90.9193153044558</v>
      </c>
      <c r="F9600" s="16" t="n">
        <f aca="false">$B$5/100*E9600*2_Girdiler!$B$14*2_Girdiler!$B$15*2_Girdiler!$B$16</f>
        <v>2.28752997306011</v>
      </c>
      <c r="G9600" s="16" t="n">
        <f aca="false">MIN(MATCH(F9600,2_Girdiler!$B$20:$I$20,1),7)</f>
        <v>1</v>
      </c>
      <c r="H9600" s="16" t="n">
        <f aca="false">IF(F9600&gt;=40,2_Girdiler!$I$21+(F9600-40)*(2_Girdiler!$I$21-2_Girdiler!$H$21)/(2_Girdiler!$I$20-2_Girdiler!$H$20),INDEX(2_Girdiler!$B$21:$I$21,G9600)+(F9600-INDEX(2_Girdiler!$B$20:$I$20,G9600))*(INDEX(2_Girdiler!$B$21:$I$21,G9600+1)-INDEX(2_Girdiler!$B$21:$I$21,G9600))/(INDEX(2_Girdiler!$B$20:$I$20,G9600+1)-INDEX(2_Girdiler!$B$20:$I$20,G9600)))</f>
        <v>5.03256594073224</v>
      </c>
      <c r="I9600" s="16" t="n">
        <f aca="false">H9600/2_Girdiler!$B$17</f>
        <v>2.01625238010106</v>
      </c>
      <c r="J9600" s="16" t="n">
        <f aca="false">D9600+I9600</f>
        <v>16.756067095388</v>
      </c>
    </row>
    <row r="9601" customFormat="false" ht="15" hidden="false" customHeight="false" outlineLevel="0" collapsed="false">
      <c r="A9601" s="0" t="n">
        <v>9589</v>
      </c>
      <c r="B9601" s="7" t="n">
        <v>0.829673</v>
      </c>
      <c r="C9601" s="7" t="n">
        <v>0.730395</v>
      </c>
      <c r="D9601" s="16" t="n">
        <f aca="false">LOGINV(B9601,$B$7,$C$7)</f>
        <v>23.0330899163399</v>
      </c>
      <c r="E9601" s="16" t="n">
        <f aca="false">LOGINV(C9601,$B$8,$C$8)</f>
        <v>162.320256929334</v>
      </c>
      <c r="F9601" s="16" t="n">
        <f aca="false">$B$5/100*E9601*2_Girdiler!$B$14*2_Girdiler!$B$15*2_Girdiler!$B$16</f>
        <v>4.08397766434205</v>
      </c>
      <c r="G9601" s="16" t="n">
        <f aca="false">MIN(MATCH(F9601,2_Girdiler!$B$20:$I$20,1),7)</f>
        <v>1</v>
      </c>
      <c r="H9601" s="16" t="n">
        <f aca="false">IF(F9601&gt;=40,2_Girdiler!$I$21+(F9601-40)*(2_Girdiler!$I$21-2_Girdiler!$H$21)/(2_Girdiler!$I$20-2_Girdiler!$H$20),INDEX(2_Girdiler!$B$21:$I$21,G9601)+(F9601-INDEX(2_Girdiler!$B$20:$I$20,G9601))*(INDEX(2_Girdiler!$B$21:$I$21,G9601+1)-INDEX(2_Girdiler!$B$21:$I$21,G9601))/(INDEX(2_Girdiler!$B$20:$I$20,G9601+1)-INDEX(2_Girdiler!$B$20:$I$20,G9601)))</f>
        <v>8.98475086155251</v>
      </c>
      <c r="I9601" s="16" t="n">
        <f aca="false">H9601/2_Girdiler!$B$17</f>
        <v>3.59965980030149</v>
      </c>
      <c r="J9601" s="16" t="n">
        <f aca="false">D9601+I9601</f>
        <v>26.6327497166414</v>
      </c>
    </row>
    <row r="9602" customFormat="false" ht="15" hidden="false" customHeight="false" outlineLevel="0" collapsed="false">
      <c r="A9602" s="0" t="n">
        <v>9590</v>
      </c>
      <c r="B9602" s="7" t="n">
        <v>0.921107</v>
      </c>
      <c r="C9602" s="7" t="n">
        <v>0.191641</v>
      </c>
      <c r="D9602" s="16" t="n">
        <f aca="false">LOGINV(B9602,$B$7,$C$7)</f>
        <v>29.7598244000464</v>
      </c>
      <c r="E9602" s="16" t="n">
        <f aca="false">LOGINV(C9602,$B$8,$C$8)</f>
        <v>62.2053001437481</v>
      </c>
      <c r="F9602" s="16" t="n">
        <f aca="false">$B$5/100*E9602*2_Girdiler!$B$14*2_Girdiler!$B$15*2_Girdiler!$B$16</f>
        <v>1.5650853516167</v>
      </c>
      <c r="G9602" s="16" t="n">
        <f aca="false">MIN(MATCH(F9602,2_Girdiler!$B$20:$I$20,1),7)</f>
        <v>1</v>
      </c>
      <c r="H9602" s="16" t="n">
        <f aca="false">IF(F9602&gt;=40,2_Girdiler!$I$21+(F9602-40)*(2_Girdiler!$I$21-2_Girdiler!$H$21)/(2_Girdiler!$I$20-2_Girdiler!$H$20),INDEX(2_Girdiler!$B$21:$I$21,G9602)+(F9602-INDEX(2_Girdiler!$B$20:$I$20,G9602))*(INDEX(2_Girdiler!$B$21:$I$21,G9602+1)-INDEX(2_Girdiler!$B$21:$I$21,G9602))/(INDEX(2_Girdiler!$B$20:$I$20,G9602+1)-INDEX(2_Girdiler!$B$20:$I$20,G9602)))</f>
        <v>3.44318777355674</v>
      </c>
      <c r="I9602" s="16" t="n">
        <f aca="false">H9602/2_Girdiler!$B$17</f>
        <v>1.37948228107241</v>
      </c>
      <c r="J9602" s="16" t="n">
        <f aca="false">D9602+I9602</f>
        <v>31.1393066811188</v>
      </c>
    </row>
    <row r="9603" customFormat="false" ht="15" hidden="false" customHeight="false" outlineLevel="0" collapsed="false">
      <c r="A9603" s="0" t="n">
        <v>9591</v>
      </c>
      <c r="B9603" s="7" t="n">
        <v>0.856448</v>
      </c>
      <c r="C9603" s="7" t="n">
        <v>0.907527</v>
      </c>
      <c r="D9603" s="16" t="n">
        <f aca="false">LOGINV(B9603,$B$7,$C$7)</f>
        <v>24.5116901080005</v>
      </c>
      <c r="E9603" s="16" t="n">
        <f aca="false">LOGINV(C9603,$B$8,$C$8)</f>
        <v>256.968869451703</v>
      </c>
      <c r="F9603" s="16" t="n">
        <f aca="false">$B$5/100*E9603*2_Girdiler!$B$14*2_Girdiler!$B$15*2_Girdiler!$B$16</f>
        <v>6.46533675540485</v>
      </c>
      <c r="G9603" s="16" t="n">
        <f aca="false">MIN(MATCH(F9603,2_Girdiler!$B$20:$I$20,1),7)</f>
        <v>2</v>
      </c>
      <c r="H9603" s="16" t="n">
        <f aca="false">IF(F9603&gt;=40,2_Girdiler!$I$21+(F9603-40)*(2_Girdiler!$I$21-2_Girdiler!$H$21)/(2_Girdiler!$I$20-2_Girdiler!$H$20),INDEX(2_Girdiler!$B$21:$I$21,G9603)+(F9603-INDEX(2_Girdiler!$B$20:$I$20,G9603))*(INDEX(2_Girdiler!$B$21:$I$21,G9603+1)-INDEX(2_Girdiler!$B$21:$I$21,G9603))/(INDEX(2_Girdiler!$B$20:$I$20,G9603+1)-INDEX(2_Girdiler!$B$20:$I$20,G9603)))</f>
        <v>13.3445388086478</v>
      </c>
      <c r="I9603" s="16" t="n">
        <f aca="false">H9603/2_Girdiler!$B$17</f>
        <v>5.34636971500311</v>
      </c>
      <c r="J9603" s="16" t="n">
        <f aca="false">D9603+I9603</f>
        <v>29.8580598230036</v>
      </c>
    </row>
    <row r="9604" customFormat="false" ht="15" hidden="false" customHeight="false" outlineLevel="0" collapsed="false">
      <c r="A9604" s="0" t="n">
        <v>9592</v>
      </c>
      <c r="B9604" s="7" t="n">
        <v>0.669085</v>
      </c>
      <c r="C9604" s="7" t="n">
        <v>0.087671</v>
      </c>
      <c r="D9604" s="16" t="n">
        <f aca="false">LOGINV(B9604,$B$7,$C$7)</f>
        <v>17.2808691459258</v>
      </c>
      <c r="E9604" s="16" t="n">
        <f aca="false">LOGINV(C9604,$B$8,$C$8)</f>
        <v>45.5323700771467</v>
      </c>
      <c r="F9604" s="16" t="n">
        <f aca="false">$B$5/100*E9604*2_Girdiler!$B$14*2_Girdiler!$B$15*2_Girdiler!$B$16</f>
        <v>1.14559443114101</v>
      </c>
      <c r="G9604" s="16" t="n">
        <f aca="false">MIN(MATCH(F9604,2_Girdiler!$B$20:$I$20,1),7)</f>
        <v>1</v>
      </c>
      <c r="H9604" s="16" t="n">
        <f aca="false">IF(F9604&gt;=40,2_Girdiler!$I$21+(F9604-40)*(2_Girdiler!$I$21-2_Girdiler!$H$21)/(2_Girdiler!$I$20-2_Girdiler!$H$20),INDEX(2_Girdiler!$B$21:$I$21,G9604)+(F9604-INDEX(2_Girdiler!$B$20:$I$20,G9604))*(INDEX(2_Girdiler!$B$21:$I$21,G9604+1)-INDEX(2_Girdiler!$B$21:$I$21,G9604))/(INDEX(2_Girdiler!$B$20:$I$20,G9604+1)-INDEX(2_Girdiler!$B$20:$I$20,G9604)))</f>
        <v>2.52030774851022</v>
      </c>
      <c r="I9604" s="16" t="n">
        <f aca="false">H9604/2_Girdiler!$B$17</f>
        <v>1.00973868129416</v>
      </c>
      <c r="J9604" s="16" t="n">
        <f aca="false">D9604+I9604</f>
        <v>18.2906078272199</v>
      </c>
    </row>
    <row r="9605" customFormat="false" ht="15" hidden="false" customHeight="false" outlineLevel="0" collapsed="false">
      <c r="A9605" s="0" t="n">
        <v>9593</v>
      </c>
      <c r="B9605" s="7" t="n">
        <v>0.732736</v>
      </c>
      <c r="C9605" s="7" t="n">
        <v>0.320485</v>
      </c>
      <c r="D9605" s="16" t="n">
        <f aca="false">LOGINV(B9605,$B$7,$C$7)</f>
        <v>19.1443202447251</v>
      </c>
      <c r="E9605" s="16" t="n">
        <f aca="false">LOGINV(C9605,$B$8,$C$8)</f>
        <v>80.8184016201858</v>
      </c>
      <c r="F9605" s="16" t="n">
        <f aca="false">$B$5/100*E9605*2_Girdiler!$B$14*2_Girdiler!$B$15*2_Girdiler!$B$16</f>
        <v>2.03339098476388</v>
      </c>
      <c r="G9605" s="16" t="n">
        <f aca="false">MIN(MATCH(F9605,2_Girdiler!$B$20:$I$20,1),7)</f>
        <v>1</v>
      </c>
      <c r="H9605" s="16" t="n">
        <f aca="false">IF(F9605&gt;=40,2_Girdiler!$I$21+(F9605-40)*(2_Girdiler!$I$21-2_Girdiler!$H$21)/(2_Girdiler!$I$20-2_Girdiler!$H$20),INDEX(2_Girdiler!$B$21:$I$21,G9605)+(F9605-INDEX(2_Girdiler!$B$20:$I$20,G9605))*(INDEX(2_Girdiler!$B$21:$I$21,G9605+1)-INDEX(2_Girdiler!$B$21:$I$21,G9605))/(INDEX(2_Girdiler!$B$20:$I$20,G9605+1)-INDEX(2_Girdiler!$B$20:$I$20,G9605)))</f>
        <v>4.47346016648053</v>
      </c>
      <c r="I9605" s="16" t="n">
        <f aca="false">H9605/2_Girdiler!$B$17</f>
        <v>1.79225166926303</v>
      </c>
      <c r="J9605" s="16" t="n">
        <f aca="false">D9605+I9605</f>
        <v>20.9365719139882</v>
      </c>
    </row>
    <row r="9606" customFormat="false" ht="15" hidden="false" customHeight="false" outlineLevel="0" collapsed="false">
      <c r="A9606" s="0" t="n">
        <v>9594</v>
      </c>
      <c r="B9606" s="7" t="n">
        <v>0.418426</v>
      </c>
      <c r="C9606" s="7" t="n">
        <v>0.812106</v>
      </c>
      <c r="D9606" s="16" t="n">
        <f aca="false">LOGINV(B9606,$B$7,$C$7)</f>
        <v>12.0735751337333</v>
      </c>
      <c r="E9606" s="16" t="n">
        <f aca="false">LOGINV(C9606,$B$8,$C$8)</f>
        <v>193.434294482289</v>
      </c>
      <c r="F9606" s="16" t="n">
        <f aca="false">$B$5/100*E9606*2_Girdiler!$B$14*2_Girdiler!$B$15*2_Girdiler!$B$16</f>
        <v>4.8668068491744</v>
      </c>
      <c r="G9606" s="16" t="n">
        <f aca="false">MIN(MATCH(F9606,2_Girdiler!$B$20:$I$20,1),7)</f>
        <v>1</v>
      </c>
      <c r="H9606" s="16" t="n">
        <f aca="false">IF(F9606&gt;=40,2_Girdiler!$I$21+(F9606-40)*(2_Girdiler!$I$21-2_Girdiler!$H$21)/(2_Girdiler!$I$20-2_Girdiler!$H$20),INDEX(2_Girdiler!$B$21:$I$21,G9606)+(F9606-INDEX(2_Girdiler!$B$20:$I$20,G9606))*(INDEX(2_Girdiler!$B$21:$I$21,G9606+1)-INDEX(2_Girdiler!$B$21:$I$21,G9606))/(INDEX(2_Girdiler!$B$20:$I$20,G9606+1)-INDEX(2_Girdiler!$B$20:$I$20,G9606)))</f>
        <v>10.7069750681837</v>
      </c>
      <c r="I9606" s="16" t="n">
        <f aca="false">H9606/2_Girdiler!$B$17</f>
        <v>4.28965347283</v>
      </c>
      <c r="J9606" s="16" t="n">
        <f aca="false">D9606+I9606</f>
        <v>16.3632286065633</v>
      </c>
    </row>
    <row r="9607" customFormat="false" ht="15" hidden="false" customHeight="false" outlineLevel="0" collapsed="false">
      <c r="A9607" s="0" t="n">
        <v>9595</v>
      </c>
      <c r="B9607" s="7" t="n">
        <v>0.170926</v>
      </c>
      <c r="C9607" s="7" t="n">
        <v>0.475997</v>
      </c>
      <c r="D9607" s="16" t="n">
        <f aca="false">LOGINV(B9607,$B$7,$C$7)</f>
        <v>7.97239090774358</v>
      </c>
      <c r="E9607" s="16" t="n">
        <f aca="false">LOGINV(C9607,$B$8,$C$8)</f>
        <v>105.042820873213</v>
      </c>
      <c r="F9607" s="16" t="n">
        <f aca="false">$B$5/100*E9607*2_Girdiler!$B$14*2_Girdiler!$B$15*2_Girdiler!$B$16</f>
        <v>2.64287737317005</v>
      </c>
      <c r="G9607" s="16" t="n">
        <f aca="false">MIN(MATCH(F9607,2_Girdiler!$B$20:$I$20,1),7)</f>
        <v>1</v>
      </c>
      <c r="H9607" s="16" t="n">
        <f aca="false">IF(F9607&gt;=40,2_Girdiler!$I$21+(F9607-40)*(2_Girdiler!$I$21-2_Girdiler!$H$21)/(2_Girdiler!$I$20-2_Girdiler!$H$20),INDEX(2_Girdiler!$B$21:$I$21,G9607)+(F9607-INDEX(2_Girdiler!$B$20:$I$20,G9607))*(INDEX(2_Girdiler!$B$21:$I$21,G9607+1)-INDEX(2_Girdiler!$B$21:$I$21,G9607))/(INDEX(2_Girdiler!$B$20:$I$20,G9607+1)-INDEX(2_Girdiler!$B$20:$I$20,G9607)))</f>
        <v>5.8143302209741</v>
      </c>
      <c r="I9607" s="16" t="n">
        <f aca="false">H9607/2_Girdiler!$B$17</f>
        <v>2.32945922314667</v>
      </c>
      <c r="J9607" s="16" t="n">
        <f aca="false">D9607+I9607</f>
        <v>10.3018501308903</v>
      </c>
    </row>
    <row r="9608" customFormat="false" ht="15" hidden="false" customHeight="false" outlineLevel="0" collapsed="false">
      <c r="A9608" s="0" t="n">
        <v>9596</v>
      </c>
      <c r="B9608" s="7" t="n">
        <v>0.958516</v>
      </c>
      <c r="C9608" s="7" t="n">
        <v>0.758748</v>
      </c>
      <c r="D9608" s="16" t="n">
        <f aca="false">LOGINV(B9608,$B$7,$C$7)</f>
        <v>35.5939195819309</v>
      </c>
      <c r="E9608" s="16" t="n">
        <f aca="false">LOGINV(C9608,$B$8,$C$8)</f>
        <v>171.837866623008</v>
      </c>
      <c r="F9608" s="16" t="n">
        <f aca="false">$B$5/100*E9608*2_Girdiler!$B$14*2_Girdiler!$B$15*2_Girdiler!$B$16</f>
        <v>4.32344072423488</v>
      </c>
      <c r="G9608" s="16" t="n">
        <f aca="false">MIN(MATCH(F9608,2_Girdiler!$B$20:$I$20,1),7)</f>
        <v>1</v>
      </c>
      <c r="H9608" s="16" t="n">
        <f aca="false">IF(F9608&gt;=40,2_Girdiler!$I$21+(F9608-40)*(2_Girdiler!$I$21-2_Girdiler!$H$21)/(2_Girdiler!$I$20-2_Girdiler!$H$20),INDEX(2_Girdiler!$B$21:$I$21,G9608)+(F9608-INDEX(2_Girdiler!$B$20:$I$20,G9608))*(INDEX(2_Girdiler!$B$21:$I$21,G9608+1)-INDEX(2_Girdiler!$B$21:$I$21,G9608))/(INDEX(2_Girdiler!$B$20:$I$20,G9608+1)-INDEX(2_Girdiler!$B$20:$I$20,G9608)))</f>
        <v>9.51156959331673</v>
      </c>
      <c r="I9608" s="16" t="n">
        <f aca="false">H9608/2_Girdiler!$B$17</f>
        <v>3.81072499732241</v>
      </c>
      <c r="J9608" s="16" t="n">
        <f aca="false">D9608+I9608</f>
        <v>39.4046445792533</v>
      </c>
    </row>
    <row r="9609" customFormat="false" ht="15" hidden="false" customHeight="false" outlineLevel="0" collapsed="false">
      <c r="A9609" s="0" t="n">
        <v>9597</v>
      </c>
      <c r="B9609" s="7" t="n">
        <v>0.256963</v>
      </c>
      <c r="C9609" s="7" t="n">
        <v>0.610442</v>
      </c>
      <c r="D9609" s="16" t="n">
        <f aca="false">LOGINV(B9609,$B$7,$C$7)</f>
        <v>9.41180290988076</v>
      </c>
      <c r="E9609" s="16" t="n">
        <f aca="false">LOGINV(C9609,$B$8,$C$8)</f>
        <v>130.879002996834</v>
      </c>
      <c r="F9609" s="16" t="n">
        <f aca="false">$B$5/100*E9609*2_Girdiler!$B$14*2_Girdiler!$B$15*2_Girdiler!$B$16</f>
        <v>3.29291571540035</v>
      </c>
      <c r="G9609" s="16" t="n">
        <f aca="false">MIN(MATCH(F9609,2_Girdiler!$B$20:$I$20,1),7)</f>
        <v>1</v>
      </c>
      <c r="H9609" s="16" t="n">
        <f aca="false">IF(F9609&gt;=40,2_Girdiler!$I$21+(F9609-40)*(2_Girdiler!$I$21-2_Girdiler!$H$21)/(2_Girdiler!$I$20-2_Girdiler!$H$20),INDEX(2_Girdiler!$B$21:$I$21,G9609)+(F9609-INDEX(2_Girdiler!$B$20:$I$20,G9609))*(INDEX(2_Girdiler!$B$21:$I$21,G9609+1)-INDEX(2_Girdiler!$B$21:$I$21,G9609))/(INDEX(2_Girdiler!$B$20:$I$20,G9609+1)-INDEX(2_Girdiler!$B$20:$I$20,G9609)))</f>
        <v>7.24441457388076</v>
      </c>
      <c r="I9609" s="16" t="n">
        <f aca="false">H9609/2_Girdiler!$B$17</f>
        <v>2.90240968504838</v>
      </c>
      <c r="J9609" s="16" t="n">
        <f aca="false">D9609+I9609</f>
        <v>12.3142125949291</v>
      </c>
    </row>
    <row r="9610" customFormat="false" ht="15" hidden="false" customHeight="false" outlineLevel="0" collapsed="false">
      <c r="A9610" s="0" t="n">
        <v>9598</v>
      </c>
      <c r="B9610" s="7" t="n">
        <v>0.100605</v>
      </c>
      <c r="C9610" s="7" t="n">
        <v>0.016131</v>
      </c>
      <c r="D9610" s="16" t="n">
        <f aca="false">LOGINV(B9610,$B$7,$C$7)</f>
        <v>6.64178311347305</v>
      </c>
      <c r="E9610" s="16" t="n">
        <f aca="false">LOGINV(C9610,$B$8,$C$8)</f>
        <v>27.4157385327828</v>
      </c>
      <c r="F9610" s="16" t="n">
        <f aca="false">$B$5/100*E9610*2_Girdiler!$B$14*2_Girdiler!$B$15*2_Girdiler!$B$16</f>
        <v>0.689779981484815</v>
      </c>
      <c r="G9610" s="16" t="n">
        <f aca="false">MIN(MATCH(F9610,2_Girdiler!$B$20:$I$20,1),7)</f>
        <v>1</v>
      </c>
      <c r="H9610" s="16" t="n">
        <f aca="false">IF(F9610&gt;=40,2_Girdiler!$I$21+(F9610-40)*(2_Girdiler!$I$21-2_Girdiler!$H$21)/(2_Girdiler!$I$20-2_Girdiler!$H$20),INDEX(2_Girdiler!$B$21:$I$21,G9610)+(F9610-INDEX(2_Girdiler!$B$20:$I$20,G9610))*(INDEX(2_Girdiler!$B$21:$I$21,G9610+1)-INDEX(2_Girdiler!$B$21:$I$21,G9610))/(INDEX(2_Girdiler!$B$20:$I$20,G9610+1)-INDEX(2_Girdiler!$B$20:$I$20,G9610)))</f>
        <v>1.51751595926659</v>
      </c>
      <c r="I9610" s="16" t="n">
        <f aca="false">H9610/2_Girdiler!$B$17</f>
        <v>0.607979150347193</v>
      </c>
      <c r="J9610" s="16" t="n">
        <f aca="false">D9610+I9610</f>
        <v>7.24976226382024</v>
      </c>
    </row>
    <row r="9611" customFormat="false" ht="15" hidden="false" customHeight="false" outlineLevel="0" collapsed="false">
      <c r="A9611" s="0" t="n">
        <v>9599</v>
      </c>
      <c r="B9611" s="7" t="n">
        <v>0.063334</v>
      </c>
      <c r="C9611" s="7" t="n">
        <v>0.392913</v>
      </c>
      <c r="D9611" s="16" t="n">
        <f aca="false">LOGINV(B9611,$B$7,$C$7)</f>
        <v>5.78021944042073</v>
      </c>
      <c r="E9611" s="16" t="n">
        <f aca="false">LOGINV(C9611,$B$8,$C$8)</f>
        <v>91.636010811585</v>
      </c>
      <c r="F9611" s="16" t="n">
        <f aca="false">$B$5/100*E9611*2_Girdiler!$B$14*2_Girdiler!$B$15*2_Girdiler!$B$16</f>
        <v>2.30556203201948</v>
      </c>
      <c r="G9611" s="16" t="n">
        <f aca="false">MIN(MATCH(F9611,2_Girdiler!$B$20:$I$20,1),7)</f>
        <v>1</v>
      </c>
      <c r="H9611" s="16" t="n">
        <f aca="false">IF(F9611&gt;=40,2_Girdiler!$I$21+(F9611-40)*(2_Girdiler!$I$21-2_Girdiler!$H$21)/(2_Girdiler!$I$20-2_Girdiler!$H$20),INDEX(2_Girdiler!$B$21:$I$21,G9611)+(F9611-INDEX(2_Girdiler!$B$20:$I$20,G9611))*(INDEX(2_Girdiler!$B$21:$I$21,G9611+1)-INDEX(2_Girdiler!$B$21:$I$21,G9611))/(INDEX(2_Girdiler!$B$20:$I$20,G9611+1)-INDEX(2_Girdiler!$B$20:$I$20,G9611)))</f>
        <v>5.07223647044285</v>
      </c>
      <c r="I9611" s="16" t="n">
        <f aca="false">H9611/2_Girdiler!$B$17</f>
        <v>2.03214602181204</v>
      </c>
      <c r="J9611" s="16" t="n">
        <f aca="false">D9611+I9611</f>
        <v>7.81236546223277</v>
      </c>
    </row>
    <row r="9612" customFormat="false" ht="15" hidden="false" customHeight="false" outlineLevel="0" collapsed="false">
      <c r="A9612" s="0" t="n">
        <v>9600</v>
      </c>
      <c r="B9612" s="7" t="n">
        <v>0.251993</v>
      </c>
      <c r="C9612" s="7" t="n">
        <v>0.603604</v>
      </c>
      <c r="D9612" s="16" t="n">
        <f aca="false">LOGINV(B9612,$B$7,$C$7)</f>
        <v>9.33086674694439</v>
      </c>
      <c r="E9612" s="16" t="n">
        <f aca="false">LOGINV(C9612,$B$8,$C$8)</f>
        <v>129.385122558649</v>
      </c>
      <c r="F9612" s="16" t="n">
        <f aca="false">$B$5/100*E9612*2_Girdiler!$B$14*2_Girdiler!$B$15*2_Girdiler!$B$16</f>
        <v>3.25532968357562</v>
      </c>
      <c r="G9612" s="16" t="n">
        <f aca="false">MIN(MATCH(F9612,2_Girdiler!$B$20:$I$20,1),7)</f>
        <v>1</v>
      </c>
      <c r="H9612" s="16" t="n">
        <f aca="false">IF(F9612&gt;=40,2_Girdiler!$I$21+(F9612-40)*(2_Girdiler!$I$21-2_Girdiler!$H$21)/(2_Girdiler!$I$20-2_Girdiler!$H$20),INDEX(2_Girdiler!$B$21:$I$21,G9612)+(F9612-INDEX(2_Girdiler!$B$20:$I$20,G9612))*(INDEX(2_Girdiler!$B$21:$I$21,G9612+1)-INDEX(2_Girdiler!$B$21:$I$21,G9612))/(INDEX(2_Girdiler!$B$20:$I$20,G9612+1)-INDEX(2_Girdiler!$B$20:$I$20,G9612)))</f>
        <v>7.16172530386635</v>
      </c>
      <c r="I9612" s="16" t="n">
        <f aca="false">H9612/2_Girdiler!$B$17</f>
        <v>2.8692809711003</v>
      </c>
      <c r="J9612" s="16" t="n">
        <f aca="false">D9612+I9612</f>
        <v>12.2001477180447</v>
      </c>
    </row>
    <row r="9613" customFormat="false" ht="15" hidden="false" customHeight="false" outlineLevel="0" collapsed="false">
      <c r="A9613" s="0" t="n">
        <v>9601</v>
      </c>
      <c r="B9613" s="7" t="n">
        <v>0.860003</v>
      </c>
      <c r="C9613" s="7" t="n">
        <v>0.651829</v>
      </c>
      <c r="D9613" s="16" t="n">
        <f aca="false">LOGINV(B9613,$B$7,$C$7)</f>
        <v>24.7290215028934</v>
      </c>
      <c r="E9613" s="16" t="n">
        <f aca="false">LOGINV(C9613,$B$8,$C$8)</f>
        <v>140.491068146396</v>
      </c>
      <c r="F9613" s="16" t="n">
        <f aca="false">$B$5/100*E9613*2_Girdiler!$B$14*2_Girdiler!$B$15*2_Girdiler!$B$16</f>
        <v>3.53475527456333</v>
      </c>
      <c r="G9613" s="16" t="n">
        <f aca="false">MIN(MATCH(F9613,2_Girdiler!$B$20:$I$20,1),7)</f>
        <v>1</v>
      </c>
      <c r="H9613" s="16" t="n">
        <f aca="false">IF(F9613&gt;=40,2_Girdiler!$I$21+(F9613-40)*(2_Girdiler!$I$21-2_Girdiler!$H$21)/(2_Girdiler!$I$20-2_Girdiler!$H$20),INDEX(2_Girdiler!$B$21:$I$21,G9613)+(F9613-INDEX(2_Girdiler!$B$20:$I$20,G9613))*(INDEX(2_Girdiler!$B$21:$I$21,G9613+1)-INDEX(2_Girdiler!$B$21:$I$21,G9613))/(INDEX(2_Girdiler!$B$20:$I$20,G9613+1)-INDEX(2_Girdiler!$B$20:$I$20,G9613)))</f>
        <v>7.77646160403933</v>
      </c>
      <c r="I9613" s="16" t="n">
        <f aca="false">H9613/2_Girdiler!$B$17</f>
        <v>3.11556955290037</v>
      </c>
      <c r="J9613" s="16" t="n">
        <f aca="false">D9613+I9613</f>
        <v>27.8445910557937</v>
      </c>
    </row>
    <row r="9614" customFormat="false" ht="15" hidden="false" customHeight="false" outlineLevel="0" collapsed="false">
      <c r="A9614" s="0" t="n">
        <v>9602</v>
      </c>
      <c r="B9614" s="7" t="n">
        <v>0.519365</v>
      </c>
      <c r="C9614" s="7" t="n">
        <v>0.977111</v>
      </c>
      <c r="D9614" s="16" t="n">
        <f aca="false">LOGINV(B9614,$B$7,$C$7)</f>
        <v>13.9136073514367</v>
      </c>
      <c r="E9614" s="16" t="n">
        <f aca="false">LOGINV(C9614,$B$8,$C$8)</f>
        <v>396.459162060014</v>
      </c>
      <c r="F9614" s="16" t="n">
        <f aca="false">$B$5/100*E9614*2_Girdiler!$B$14*2_Girdiler!$B$15*2_Girdiler!$B$16</f>
        <v>9.97491251742995</v>
      </c>
      <c r="G9614" s="16" t="n">
        <f aca="false">MIN(MATCH(F9614,2_Girdiler!$B$20:$I$20,1),7)</f>
        <v>2</v>
      </c>
      <c r="H9614" s="16" t="n">
        <f aca="false">IF(F9614&gt;=40,2_Girdiler!$I$21+(F9614-40)*(2_Girdiler!$I$21-2_Girdiler!$H$21)/(2_Girdiler!$I$20-2_Girdiler!$H$20),INDEX(2_Girdiler!$B$21:$I$21,G9614)+(F9614-INDEX(2_Girdiler!$B$20:$I$20,G9614))*(INDEX(2_Girdiler!$B$21:$I$21,G9614+1)-INDEX(2_Girdiler!$B$21:$I$21,G9614))/(INDEX(2_Girdiler!$B$20:$I$20,G9614+1)-INDEX(2_Girdiler!$B$20:$I$20,G9614)))</f>
        <v>18.9598600278879</v>
      </c>
      <c r="I9614" s="16" t="n">
        <f aca="false">H9614/2_Girdiler!$B$17</f>
        <v>7.5960977675833</v>
      </c>
      <c r="J9614" s="16" t="n">
        <f aca="false">D9614+I9614</f>
        <v>21.50970511902</v>
      </c>
    </row>
    <row r="9615" customFormat="false" ht="15" hidden="false" customHeight="false" outlineLevel="0" collapsed="false">
      <c r="A9615" s="0" t="n">
        <v>9603</v>
      </c>
      <c r="B9615" s="7" t="n">
        <v>0.124403</v>
      </c>
      <c r="C9615" s="7" t="n">
        <v>0.600511</v>
      </c>
      <c r="D9615" s="16" t="n">
        <f aca="false">LOGINV(B9615,$B$7,$C$7)</f>
        <v>7.12048629923929</v>
      </c>
      <c r="E9615" s="16" t="n">
        <f aca="false">LOGINV(C9615,$B$8,$C$8)</f>
        <v>128.71730382484</v>
      </c>
      <c r="F9615" s="16" t="n">
        <f aca="false">$B$5/100*E9615*2_Girdiler!$B$14*2_Girdiler!$B$15*2_Girdiler!$B$16</f>
        <v>3.23852736423296</v>
      </c>
      <c r="G9615" s="16" t="n">
        <f aca="false">MIN(MATCH(F9615,2_Girdiler!$B$20:$I$20,1),7)</f>
        <v>1</v>
      </c>
      <c r="H9615" s="16" t="n">
        <f aca="false">IF(F9615&gt;=40,2_Girdiler!$I$21+(F9615-40)*(2_Girdiler!$I$21-2_Girdiler!$H$21)/(2_Girdiler!$I$20-2_Girdiler!$H$20),INDEX(2_Girdiler!$B$21:$I$21,G9615)+(F9615-INDEX(2_Girdiler!$B$20:$I$20,G9615))*(INDEX(2_Girdiler!$B$21:$I$21,G9615+1)-INDEX(2_Girdiler!$B$21:$I$21,G9615))/(INDEX(2_Girdiler!$B$20:$I$20,G9615+1)-INDEX(2_Girdiler!$B$20:$I$20,G9615)))</f>
        <v>7.12476020131252</v>
      </c>
      <c r="I9615" s="16" t="n">
        <f aca="false">H9615/2_Girdiler!$B$17</f>
        <v>2.85447123450021</v>
      </c>
      <c r="J9615" s="16" t="n">
        <f aca="false">D9615+I9615</f>
        <v>9.9749575337395</v>
      </c>
    </row>
    <row r="9616" customFormat="false" ht="15" hidden="false" customHeight="false" outlineLevel="0" collapsed="false">
      <c r="A9616" s="0" t="n">
        <v>9604</v>
      </c>
      <c r="B9616" s="7" t="n">
        <v>0.672512</v>
      </c>
      <c r="C9616" s="7" t="n">
        <v>0.964046</v>
      </c>
      <c r="D9616" s="16" t="n">
        <f aca="false">LOGINV(B9616,$B$7,$C$7)</f>
        <v>17.372350265354</v>
      </c>
      <c r="E9616" s="16" t="n">
        <f aca="false">LOGINV(C9616,$B$8,$C$8)</f>
        <v>348.952388656395</v>
      </c>
      <c r="F9616" s="16" t="n">
        <f aca="false">$B$5/100*E9616*2_Girdiler!$B$14*2_Girdiler!$B$15*2_Girdiler!$B$16</f>
        <v>8.77964209859489</v>
      </c>
      <c r="G9616" s="16" t="n">
        <f aca="false">MIN(MATCH(F9616,2_Girdiler!$B$20:$I$20,1),7)</f>
        <v>2</v>
      </c>
      <c r="H9616" s="16" t="n">
        <f aca="false">IF(F9616&gt;=40,2_Girdiler!$I$21+(F9616-40)*(2_Girdiler!$I$21-2_Girdiler!$H$21)/(2_Girdiler!$I$20-2_Girdiler!$H$20),INDEX(2_Girdiler!$B$21:$I$21,G9616)+(F9616-INDEX(2_Girdiler!$B$20:$I$20,G9616))*(INDEX(2_Girdiler!$B$21:$I$21,G9616+1)-INDEX(2_Girdiler!$B$21:$I$21,G9616))/(INDEX(2_Girdiler!$B$20:$I$20,G9616+1)-INDEX(2_Girdiler!$B$20:$I$20,G9616)))</f>
        <v>17.0474273577518</v>
      </c>
      <c r="I9616" s="16" t="n">
        <f aca="false">H9616/2_Girdiler!$B$17</f>
        <v>6.82989878115057</v>
      </c>
      <c r="J9616" s="16" t="n">
        <f aca="false">D9616+I9616</f>
        <v>24.2022490465045</v>
      </c>
    </row>
    <row r="9617" customFormat="false" ht="15" hidden="false" customHeight="false" outlineLevel="0" collapsed="false">
      <c r="A9617" s="0" t="n">
        <v>9605</v>
      </c>
      <c r="B9617" s="7" t="n">
        <v>0.749829</v>
      </c>
      <c r="C9617" s="7" t="n">
        <v>0.47949</v>
      </c>
      <c r="D9617" s="16" t="n">
        <f aca="false">LOGINV(B9617,$B$7,$C$7)</f>
        <v>19.7165955823811</v>
      </c>
      <c r="E9617" s="16" t="n">
        <f aca="false">LOGINV(C9617,$B$8,$C$8)</f>
        <v>105.63911268238</v>
      </c>
      <c r="F9617" s="16" t="n">
        <f aca="false">$B$5/100*E9617*2_Girdiler!$B$14*2_Girdiler!$B$15*2_Girdiler!$B$16</f>
        <v>2.65788007508869</v>
      </c>
      <c r="G9617" s="16" t="n">
        <f aca="false">MIN(MATCH(F9617,2_Girdiler!$B$20:$I$20,1),7)</f>
        <v>1</v>
      </c>
      <c r="H9617" s="16" t="n">
        <f aca="false">IF(F9617&gt;=40,2_Girdiler!$I$21+(F9617-40)*(2_Girdiler!$I$21-2_Girdiler!$H$21)/(2_Girdiler!$I$20-2_Girdiler!$H$20),INDEX(2_Girdiler!$B$21:$I$21,G9617)+(F9617-INDEX(2_Girdiler!$B$20:$I$20,G9617))*(INDEX(2_Girdiler!$B$21:$I$21,G9617+1)-INDEX(2_Girdiler!$B$21:$I$21,G9617))/(INDEX(2_Girdiler!$B$20:$I$20,G9617+1)-INDEX(2_Girdiler!$B$20:$I$20,G9617)))</f>
        <v>5.84733616519511</v>
      </c>
      <c r="I9617" s="16" t="n">
        <f aca="false">H9617/2_Girdiler!$B$17</f>
        <v>2.34268275849163</v>
      </c>
      <c r="J9617" s="16" t="n">
        <f aca="false">D9617+I9617</f>
        <v>22.0592783408727</v>
      </c>
    </row>
    <row r="9618" customFormat="false" ht="15" hidden="false" customHeight="false" outlineLevel="0" collapsed="false">
      <c r="A9618" s="0" t="n">
        <v>9606</v>
      </c>
      <c r="B9618" s="7" t="n">
        <v>0.306102</v>
      </c>
      <c r="C9618" s="7" t="n">
        <v>0.661649</v>
      </c>
      <c r="D9618" s="16" t="n">
        <f aca="false">LOGINV(B9618,$B$7,$C$7)</f>
        <v>10.2086690837912</v>
      </c>
      <c r="E9618" s="16" t="n">
        <f aca="false">LOGINV(C9618,$B$8,$C$8)</f>
        <v>142.933824558045</v>
      </c>
      <c r="F9618" s="16" t="n">
        <f aca="false">$B$5/100*E9618*2_Girdiler!$B$14*2_Girdiler!$B$15*2_Girdiler!$B$16</f>
        <v>3.59621502588042</v>
      </c>
      <c r="G9618" s="16" t="n">
        <f aca="false">MIN(MATCH(F9618,2_Girdiler!$B$20:$I$20,1),7)</f>
        <v>1</v>
      </c>
      <c r="H9618" s="16" t="n">
        <f aca="false">IF(F9618&gt;=40,2_Girdiler!$I$21+(F9618-40)*(2_Girdiler!$I$21-2_Girdiler!$H$21)/(2_Girdiler!$I$20-2_Girdiler!$H$20),INDEX(2_Girdiler!$B$21:$I$21,G9618)+(F9618-INDEX(2_Girdiler!$B$20:$I$20,G9618))*(INDEX(2_Girdiler!$B$21:$I$21,G9618+1)-INDEX(2_Girdiler!$B$21:$I$21,G9618))/(INDEX(2_Girdiler!$B$20:$I$20,G9618+1)-INDEX(2_Girdiler!$B$20:$I$20,G9618)))</f>
        <v>7.91167305693692</v>
      </c>
      <c r="I9618" s="16" t="n">
        <f aca="false">H9618/2_Girdiler!$B$17</f>
        <v>3.16974080806768</v>
      </c>
      <c r="J9618" s="16" t="n">
        <f aca="false">D9618+I9618</f>
        <v>13.3784098918589</v>
      </c>
    </row>
    <row r="9619" customFormat="false" ht="15" hidden="false" customHeight="false" outlineLevel="0" collapsed="false">
      <c r="A9619" s="0" t="n">
        <v>9607</v>
      </c>
      <c r="B9619" s="7" t="n">
        <v>0.330187</v>
      </c>
      <c r="C9619" s="7" t="n">
        <v>0.679537</v>
      </c>
      <c r="D9619" s="16" t="n">
        <f aca="false">LOGINV(B9619,$B$7,$C$7)</f>
        <v>10.6002775974392</v>
      </c>
      <c r="E9619" s="16" t="n">
        <f aca="false">LOGINV(C9619,$B$8,$C$8)</f>
        <v>147.568603151582</v>
      </c>
      <c r="F9619" s="16" t="n">
        <f aca="false">$B$5/100*E9619*2_Girdiler!$B$14*2_Girdiler!$B$15*2_Girdiler!$B$16</f>
        <v>3.7128260552938</v>
      </c>
      <c r="G9619" s="16" t="n">
        <f aca="false">MIN(MATCH(F9619,2_Girdiler!$B$20:$I$20,1),7)</f>
        <v>1</v>
      </c>
      <c r="H9619" s="16" t="n">
        <f aca="false">IF(F9619&gt;=40,2_Girdiler!$I$21+(F9619-40)*(2_Girdiler!$I$21-2_Girdiler!$H$21)/(2_Girdiler!$I$20-2_Girdiler!$H$20),INDEX(2_Girdiler!$B$21:$I$21,G9619)+(F9619-INDEX(2_Girdiler!$B$20:$I$20,G9619))*(INDEX(2_Girdiler!$B$21:$I$21,G9619+1)-INDEX(2_Girdiler!$B$21:$I$21,G9619))/(INDEX(2_Girdiler!$B$20:$I$20,G9619+1)-INDEX(2_Girdiler!$B$20:$I$20,G9619)))</f>
        <v>8.16821732164636</v>
      </c>
      <c r="I9619" s="16" t="n">
        <f aca="false">H9619/2_Girdiler!$B$17</f>
        <v>3.27252296540319</v>
      </c>
      <c r="J9619" s="16" t="n">
        <f aca="false">D9619+I9619</f>
        <v>13.8728005628424</v>
      </c>
    </row>
    <row r="9620" customFormat="false" ht="15" hidden="false" customHeight="false" outlineLevel="0" collapsed="false">
      <c r="A9620" s="0" t="n">
        <v>9608</v>
      </c>
      <c r="B9620" s="7" t="n">
        <v>0.332985</v>
      </c>
      <c r="C9620" s="7" t="n">
        <v>0.443507</v>
      </c>
      <c r="D9620" s="16" t="n">
        <f aca="false">LOGINV(B9620,$B$7,$C$7)</f>
        <v>10.6459389118811</v>
      </c>
      <c r="E9620" s="16" t="n">
        <f aca="false">LOGINV(C9620,$B$8,$C$8)</f>
        <v>99.6350635639885</v>
      </c>
      <c r="F9620" s="16" t="n">
        <f aca="false">$B$5/100*E9620*2_Girdiler!$B$14*2_Girdiler!$B$15*2_Girdiler!$B$16</f>
        <v>2.50681819926995</v>
      </c>
      <c r="G9620" s="16" t="n">
        <f aca="false">MIN(MATCH(F9620,2_Girdiler!$B$20:$I$20,1),7)</f>
        <v>1</v>
      </c>
      <c r="H9620" s="16" t="n">
        <f aca="false">IF(F9620&gt;=40,2_Girdiler!$I$21+(F9620-40)*(2_Girdiler!$I$21-2_Girdiler!$H$21)/(2_Girdiler!$I$20-2_Girdiler!$H$20),INDEX(2_Girdiler!$B$21:$I$21,G9620)+(F9620-INDEX(2_Girdiler!$B$20:$I$20,G9620))*(INDEX(2_Girdiler!$B$21:$I$21,G9620+1)-INDEX(2_Girdiler!$B$21:$I$21,G9620))/(INDEX(2_Girdiler!$B$20:$I$20,G9620+1)-INDEX(2_Girdiler!$B$20:$I$20,G9620)))</f>
        <v>5.51500003839389</v>
      </c>
      <c r="I9620" s="16" t="n">
        <f aca="false">H9620/2_Girdiler!$B$17</f>
        <v>2.20953527179243</v>
      </c>
      <c r="J9620" s="16" t="n">
        <f aca="false">D9620+I9620</f>
        <v>12.8554741836735</v>
      </c>
    </row>
    <row r="9621" customFormat="false" ht="15" hidden="false" customHeight="false" outlineLevel="0" collapsed="false">
      <c r="A9621" s="0" t="n">
        <v>9609</v>
      </c>
      <c r="B9621" s="7" t="n">
        <v>0.833528</v>
      </c>
      <c r="C9621" s="7" t="n">
        <v>0.409446</v>
      </c>
      <c r="D9621" s="16" t="n">
        <f aca="false">LOGINV(B9621,$B$7,$C$7)</f>
        <v>23.2307128397373</v>
      </c>
      <c r="E9621" s="16" t="n">
        <f aca="false">LOGINV(C9621,$B$8,$C$8)</f>
        <v>94.200808105064</v>
      </c>
      <c r="F9621" s="16" t="n">
        <f aca="false">$B$5/100*E9621*2_Girdiler!$B$14*2_Girdiler!$B$15*2_Girdiler!$B$16</f>
        <v>2.37009233192341</v>
      </c>
      <c r="G9621" s="16" t="n">
        <f aca="false">MIN(MATCH(F9621,2_Girdiler!$B$20:$I$20,1),7)</f>
        <v>1</v>
      </c>
      <c r="H9621" s="16" t="n">
        <f aca="false">IF(F9621&gt;=40,2_Girdiler!$I$21+(F9621-40)*(2_Girdiler!$I$21-2_Girdiler!$H$21)/(2_Girdiler!$I$20-2_Girdiler!$H$20),INDEX(2_Girdiler!$B$21:$I$21,G9621)+(F9621-INDEX(2_Girdiler!$B$20:$I$20,G9621))*(INDEX(2_Girdiler!$B$21:$I$21,G9621+1)-INDEX(2_Girdiler!$B$21:$I$21,G9621))/(INDEX(2_Girdiler!$B$20:$I$20,G9621+1)-INDEX(2_Girdiler!$B$20:$I$20,G9621)))</f>
        <v>5.2142031302315</v>
      </c>
      <c r="I9621" s="16" t="n">
        <f aca="false">H9621/2_Girdiler!$B$17</f>
        <v>2.0890236899966</v>
      </c>
      <c r="J9621" s="16" t="n">
        <f aca="false">D9621+I9621</f>
        <v>25.3197365297339</v>
      </c>
    </row>
    <row r="9622" customFormat="false" ht="15" hidden="false" customHeight="false" outlineLevel="0" collapsed="false">
      <c r="A9622" s="0" t="n">
        <v>9610</v>
      </c>
      <c r="B9622" s="7" t="n">
        <v>0.156582</v>
      </c>
      <c r="C9622" s="7" t="n">
        <v>0.444041</v>
      </c>
      <c r="D9622" s="16" t="n">
        <f aca="false">LOGINV(B9622,$B$7,$C$7)</f>
        <v>7.71837189226921</v>
      </c>
      <c r="E9622" s="16" t="n">
        <f aca="false">LOGINV(C9622,$B$8,$C$8)</f>
        <v>99.7220539542703</v>
      </c>
      <c r="F9622" s="16" t="n">
        <f aca="false">$B$5/100*E9622*2_Girdiler!$B$14*2_Girdiler!$B$15*2_Girdiler!$B$16</f>
        <v>2.50900687748944</v>
      </c>
      <c r="G9622" s="16" t="n">
        <f aca="false">MIN(MATCH(F9622,2_Girdiler!$B$20:$I$20,1),7)</f>
        <v>1</v>
      </c>
      <c r="H9622" s="16" t="n">
        <f aca="false">IF(F9622&gt;=40,2_Girdiler!$I$21+(F9622-40)*(2_Girdiler!$I$21-2_Girdiler!$H$21)/(2_Girdiler!$I$20-2_Girdiler!$H$20),INDEX(2_Girdiler!$B$21:$I$21,G9622)+(F9622-INDEX(2_Girdiler!$B$20:$I$20,G9622))*(INDEX(2_Girdiler!$B$21:$I$21,G9622+1)-INDEX(2_Girdiler!$B$21:$I$21,G9622))/(INDEX(2_Girdiler!$B$20:$I$20,G9622+1)-INDEX(2_Girdiler!$B$20:$I$20,G9622)))</f>
        <v>5.51981513047677</v>
      </c>
      <c r="I9622" s="16" t="n">
        <f aca="false">H9622/2_Girdiler!$B$17</f>
        <v>2.21146439522306</v>
      </c>
      <c r="J9622" s="16" t="n">
        <f aca="false">D9622+I9622</f>
        <v>9.92983628749227</v>
      </c>
    </row>
    <row r="9623" customFormat="false" ht="15" hidden="false" customHeight="false" outlineLevel="0" collapsed="false">
      <c r="A9623" s="0" t="n">
        <v>9611</v>
      </c>
      <c r="B9623" s="7" t="n">
        <v>0.605748</v>
      </c>
      <c r="C9623" s="7" t="n">
        <v>0.188909</v>
      </c>
      <c r="D9623" s="16" t="n">
        <f aca="false">LOGINV(B9623,$B$7,$C$7)</f>
        <v>15.7261454597726</v>
      </c>
      <c r="E9623" s="16" t="n">
        <f aca="false">LOGINV(C9623,$B$8,$C$8)</f>
        <v>61.8027133222177</v>
      </c>
      <c r="F9623" s="16" t="n">
        <f aca="false">$B$5/100*E9623*2_Girdiler!$B$14*2_Girdiler!$B$15*2_Girdiler!$B$16</f>
        <v>1.554956267187</v>
      </c>
      <c r="G9623" s="16" t="n">
        <f aca="false">MIN(MATCH(F9623,2_Girdiler!$B$20:$I$20,1),7)</f>
        <v>1</v>
      </c>
      <c r="H9623" s="16" t="n">
        <f aca="false">IF(F9623&gt;=40,2_Girdiler!$I$21+(F9623-40)*(2_Girdiler!$I$21-2_Girdiler!$H$21)/(2_Girdiler!$I$20-2_Girdiler!$H$20),INDEX(2_Girdiler!$B$21:$I$21,G9623)+(F9623-INDEX(2_Girdiler!$B$20:$I$20,G9623))*(INDEX(2_Girdiler!$B$21:$I$21,G9623+1)-INDEX(2_Girdiler!$B$21:$I$21,G9623))/(INDEX(2_Girdiler!$B$20:$I$20,G9623+1)-INDEX(2_Girdiler!$B$20:$I$20,G9623)))</f>
        <v>3.42090378781139</v>
      </c>
      <c r="I9623" s="16" t="n">
        <f aca="false">H9623/2_Girdiler!$B$17</f>
        <v>1.37055440216803</v>
      </c>
      <c r="J9623" s="16" t="n">
        <f aca="false">D9623+I9623</f>
        <v>17.0966998619406</v>
      </c>
    </row>
    <row r="9624" customFormat="false" ht="15" hidden="false" customHeight="false" outlineLevel="0" collapsed="false">
      <c r="A9624" s="0" t="n">
        <v>9612</v>
      </c>
      <c r="B9624" s="7" t="n">
        <v>0.34122</v>
      </c>
      <c r="C9624" s="7" t="n">
        <v>0.4612</v>
      </c>
      <c r="D9624" s="16" t="n">
        <f aca="false">LOGINV(B9624,$B$7,$C$7)</f>
        <v>10.7805943785645</v>
      </c>
      <c r="E9624" s="16" t="n">
        <f aca="false">LOGINV(C9624,$B$8,$C$8)</f>
        <v>102.549978862758</v>
      </c>
      <c r="F9624" s="16" t="n">
        <f aca="false">$B$5/100*E9624*2_Girdiler!$B$14*2_Girdiler!$B$15*2_Girdiler!$B$16</f>
        <v>2.58015746818699</v>
      </c>
      <c r="G9624" s="16" t="n">
        <f aca="false">MIN(MATCH(F9624,2_Girdiler!$B$20:$I$20,1),7)</f>
        <v>1</v>
      </c>
      <c r="H9624" s="16" t="n">
        <f aca="false">IF(F9624&gt;=40,2_Girdiler!$I$21+(F9624-40)*(2_Girdiler!$I$21-2_Girdiler!$H$21)/(2_Girdiler!$I$20-2_Girdiler!$H$20),INDEX(2_Girdiler!$B$21:$I$21,G9624)+(F9624-INDEX(2_Girdiler!$B$20:$I$20,G9624))*(INDEX(2_Girdiler!$B$21:$I$21,G9624+1)-INDEX(2_Girdiler!$B$21:$I$21,G9624))/(INDEX(2_Girdiler!$B$20:$I$20,G9624+1)-INDEX(2_Girdiler!$B$20:$I$20,G9624)))</f>
        <v>5.67634643001137</v>
      </c>
      <c r="I9624" s="16" t="n">
        <f aca="false">H9624/2_Girdiler!$B$17</f>
        <v>2.27417725561353</v>
      </c>
      <c r="J9624" s="16" t="n">
        <f aca="false">D9624+I9624</f>
        <v>13.054771634178</v>
      </c>
    </row>
    <row r="9625" customFormat="false" ht="15" hidden="false" customHeight="false" outlineLevel="0" collapsed="false">
      <c r="A9625" s="0" t="n">
        <v>9613</v>
      </c>
      <c r="B9625" s="7" t="n">
        <v>0.063344</v>
      </c>
      <c r="C9625" s="7" t="n">
        <v>0.775499</v>
      </c>
      <c r="D9625" s="16" t="n">
        <f aca="false">LOGINV(B9625,$B$7,$C$7)</f>
        <v>5.78047871560458</v>
      </c>
      <c r="E9625" s="16" t="n">
        <f aca="false">LOGINV(C9625,$B$8,$C$8)</f>
        <v>178.025027176917</v>
      </c>
      <c r="F9625" s="16" t="n">
        <f aca="false">$B$5/100*E9625*2_Girdiler!$B$14*2_Girdiler!$B$15*2_Girdiler!$B$16</f>
        <v>4.47910968377123</v>
      </c>
      <c r="G9625" s="16" t="n">
        <f aca="false">MIN(MATCH(F9625,2_Girdiler!$B$20:$I$20,1),7)</f>
        <v>1</v>
      </c>
      <c r="H9625" s="16" t="n">
        <f aca="false">IF(F9625&gt;=40,2_Girdiler!$I$21+(F9625-40)*(2_Girdiler!$I$21-2_Girdiler!$H$21)/(2_Girdiler!$I$20-2_Girdiler!$H$20),INDEX(2_Girdiler!$B$21:$I$21,G9625)+(F9625-INDEX(2_Girdiler!$B$20:$I$20,G9625))*(INDEX(2_Girdiler!$B$21:$I$21,G9625+1)-INDEX(2_Girdiler!$B$21:$I$21,G9625))/(INDEX(2_Girdiler!$B$20:$I$20,G9625+1)-INDEX(2_Girdiler!$B$20:$I$20,G9625)))</f>
        <v>9.8540413042967</v>
      </c>
      <c r="I9625" s="16" t="n">
        <f aca="false">H9625/2_Girdiler!$B$17</f>
        <v>3.94793321486246</v>
      </c>
      <c r="J9625" s="16" t="n">
        <f aca="false">D9625+I9625</f>
        <v>9.72841193046704</v>
      </c>
    </row>
    <row r="9626" customFormat="false" ht="15" hidden="false" customHeight="false" outlineLevel="0" collapsed="false">
      <c r="A9626" s="0" t="n">
        <v>9614</v>
      </c>
      <c r="B9626" s="7" t="n">
        <v>0.123426</v>
      </c>
      <c r="C9626" s="7" t="n">
        <v>0.332653</v>
      </c>
      <c r="D9626" s="16" t="n">
        <f aca="false">LOGINV(B9626,$B$7,$C$7)</f>
        <v>7.10155915606319</v>
      </c>
      <c r="E9626" s="16" t="n">
        <f aca="false">LOGINV(C9626,$B$8,$C$8)</f>
        <v>82.5980716606473</v>
      </c>
      <c r="F9626" s="16" t="n">
        <f aca="false">$B$5/100*E9626*2_Girdiler!$B$14*2_Girdiler!$B$15*2_Girdiler!$B$16</f>
        <v>2.07816748298189</v>
      </c>
      <c r="G9626" s="16" t="n">
        <f aca="false">MIN(MATCH(F9626,2_Girdiler!$B$20:$I$20,1),7)</f>
        <v>1</v>
      </c>
      <c r="H9626" s="16" t="n">
        <f aca="false">IF(F9626&gt;=40,2_Girdiler!$I$21+(F9626-40)*(2_Girdiler!$I$21-2_Girdiler!$H$21)/(2_Girdiler!$I$20-2_Girdiler!$H$20),INDEX(2_Girdiler!$B$21:$I$21,G9626)+(F9626-INDEX(2_Girdiler!$B$20:$I$20,G9626))*(INDEX(2_Girdiler!$B$21:$I$21,G9626+1)-INDEX(2_Girdiler!$B$21:$I$21,G9626))/(INDEX(2_Girdiler!$B$20:$I$20,G9626+1)-INDEX(2_Girdiler!$B$20:$I$20,G9626)))</f>
        <v>4.57196846256015</v>
      </c>
      <c r="I9626" s="16" t="n">
        <f aca="false">H9626/2_Girdiler!$B$17</f>
        <v>1.83171813403852</v>
      </c>
      <c r="J9626" s="16" t="n">
        <f aca="false">D9626+I9626</f>
        <v>8.93327729010171</v>
      </c>
    </row>
    <row r="9627" customFormat="false" ht="15" hidden="false" customHeight="false" outlineLevel="0" collapsed="false">
      <c r="A9627" s="0" t="n">
        <v>9615</v>
      </c>
      <c r="B9627" s="7" t="n">
        <v>0.838516</v>
      </c>
      <c r="C9627" s="7" t="n">
        <v>0.139646</v>
      </c>
      <c r="D9627" s="16" t="n">
        <f aca="false">LOGINV(B9627,$B$7,$C$7)</f>
        <v>23.4934437715514</v>
      </c>
      <c r="E9627" s="16" t="n">
        <f aca="false">LOGINV(C9627,$B$8,$C$8)</f>
        <v>54.3179879364634</v>
      </c>
      <c r="F9627" s="16" t="n">
        <f aca="false">$B$5/100*E9627*2_Girdiler!$B$14*2_Girdiler!$B$15*2_Girdiler!$B$16</f>
        <v>1.36664057648142</v>
      </c>
      <c r="G9627" s="16" t="n">
        <f aca="false">MIN(MATCH(F9627,2_Girdiler!$B$20:$I$20,1),7)</f>
        <v>1</v>
      </c>
      <c r="H9627" s="16" t="n">
        <f aca="false">IF(F9627&gt;=40,2_Girdiler!$I$21+(F9627-40)*(2_Girdiler!$I$21-2_Girdiler!$H$21)/(2_Girdiler!$I$20-2_Girdiler!$H$20),INDEX(2_Girdiler!$B$21:$I$21,G9627)+(F9627-INDEX(2_Girdiler!$B$20:$I$20,G9627))*(INDEX(2_Girdiler!$B$21:$I$21,G9627+1)-INDEX(2_Girdiler!$B$21:$I$21,G9627))/(INDEX(2_Girdiler!$B$20:$I$20,G9627+1)-INDEX(2_Girdiler!$B$20:$I$20,G9627)))</f>
        <v>3.00660926825912</v>
      </c>
      <c r="I9627" s="16" t="n">
        <f aca="false">H9627/2_Girdiler!$B$17</f>
        <v>1.20457102093715</v>
      </c>
      <c r="J9627" s="16" t="n">
        <f aca="false">D9627+I9627</f>
        <v>24.6980147924885</v>
      </c>
    </row>
    <row r="9628" customFormat="false" ht="15" hidden="false" customHeight="false" outlineLevel="0" collapsed="false">
      <c r="A9628" s="0" t="n">
        <v>9616</v>
      </c>
      <c r="B9628" s="7" t="n">
        <v>0.421111</v>
      </c>
      <c r="C9628" s="7" t="n">
        <v>0.009029</v>
      </c>
      <c r="D9628" s="16" t="n">
        <f aca="false">LOGINV(B9628,$B$7,$C$7)</f>
        <v>12.119895597874</v>
      </c>
      <c r="E9628" s="16" t="n">
        <f aca="false">LOGINV(C9628,$B$8,$C$8)</f>
        <v>23.7359715568421</v>
      </c>
      <c r="F9628" s="16" t="n">
        <f aca="false">$B$5/100*E9628*2_Girdiler!$B$14*2_Girdiler!$B$15*2_Girdiler!$B$16</f>
        <v>0.597197044370148</v>
      </c>
      <c r="G9628" s="16" t="n">
        <f aca="false">MIN(MATCH(F9628,2_Girdiler!$B$20:$I$20,1),7)</f>
        <v>1</v>
      </c>
      <c r="H9628" s="16" t="n">
        <f aca="false">IF(F9628&gt;=40,2_Girdiler!$I$21+(F9628-40)*(2_Girdiler!$I$21-2_Girdiler!$H$21)/(2_Girdiler!$I$20-2_Girdiler!$H$20),INDEX(2_Girdiler!$B$21:$I$21,G9628)+(F9628-INDEX(2_Girdiler!$B$20:$I$20,G9628))*(INDEX(2_Girdiler!$B$21:$I$21,G9628+1)-INDEX(2_Girdiler!$B$21:$I$21,G9628))/(INDEX(2_Girdiler!$B$20:$I$20,G9628+1)-INDEX(2_Girdiler!$B$20:$I$20,G9628)))</f>
        <v>1.31383349761433</v>
      </c>
      <c r="I9628" s="16" t="n">
        <f aca="false">H9628/2_Girdiler!$B$17</f>
        <v>0.526375600005739</v>
      </c>
      <c r="J9628" s="16" t="n">
        <f aca="false">D9628+I9628</f>
        <v>12.6462711978797</v>
      </c>
    </row>
    <row r="9629" customFormat="false" ht="15" hidden="false" customHeight="false" outlineLevel="0" collapsed="false">
      <c r="A9629" s="0" t="n">
        <v>9617</v>
      </c>
      <c r="B9629" s="7" t="n">
        <v>0.885774</v>
      </c>
      <c r="C9629" s="7" t="n">
        <v>0.899369</v>
      </c>
      <c r="D9629" s="16" t="n">
        <f aca="false">LOGINV(B9629,$B$7,$C$7)</f>
        <v>26.4990279150884</v>
      </c>
      <c r="E9629" s="16" t="n">
        <f aca="false">LOGINV(C9629,$B$8,$C$8)</f>
        <v>249.174896376066</v>
      </c>
      <c r="F9629" s="16" t="n">
        <f aca="false">$B$5/100*E9629*2_Girdiler!$B$14*2_Girdiler!$B$15*2_Girdiler!$B$16</f>
        <v>6.26924039282182</v>
      </c>
      <c r="G9629" s="16" t="n">
        <f aca="false">MIN(MATCH(F9629,2_Girdiler!$B$20:$I$20,1),7)</f>
        <v>2</v>
      </c>
      <c r="H9629" s="16" t="n">
        <f aca="false">IF(F9629&gt;=40,2_Girdiler!$I$21+(F9629-40)*(2_Girdiler!$I$21-2_Girdiler!$H$21)/(2_Girdiler!$I$20-2_Girdiler!$H$20),INDEX(2_Girdiler!$B$21:$I$21,G9629)+(F9629-INDEX(2_Girdiler!$B$20:$I$20,G9629))*(INDEX(2_Girdiler!$B$21:$I$21,G9629+1)-INDEX(2_Girdiler!$B$21:$I$21,G9629))/(INDEX(2_Girdiler!$B$20:$I$20,G9629+1)-INDEX(2_Girdiler!$B$20:$I$20,G9629)))</f>
        <v>13.0307846285149</v>
      </c>
      <c r="I9629" s="16" t="n">
        <f aca="false">H9629/2_Girdiler!$B$17</f>
        <v>5.22066691847552</v>
      </c>
      <c r="J9629" s="16" t="n">
        <f aca="false">D9629+I9629</f>
        <v>31.7196948335639</v>
      </c>
    </row>
    <row r="9630" customFormat="false" ht="15" hidden="false" customHeight="false" outlineLevel="0" collapsed="false">
      <c r="A9630" s="0" t="n">
        <v>9618</v>
      </c>
      <c r="B9630" s="7" t="n">
        <v>0.731305</v>
      </c>
      <c r="C9630" s="7" t="n">
        <v>0.144589</v>
      </c>
      <c r="D9630" s="16" t="n">
        <f aca="false">LOGINV(B9630,$B$7,$C$7)</f>
        <v>19.0980186096764</v>
      </c>
      <c r="E9630" s="16" t="n">
        <f aca="false">LOGINV(C9630,$B$8,$C$8)</f>
        <v>55.0943126636973</v>
      </c>
      <c r="F9630" s="16" t="n">
        <f aca="false">$B$5/100*E9630*2_Girdiler!$B$14*2_Girdiler!$B$15*2_Girdiler!$B$16</f>
        <v>1.38617290661862</v>
      </c>
      <c r="G9630" s="16" t="n">
        <f aca="false">MIN(MATCH(F9630,2_Girdiler!$B$20:$I$20,1),7)</f>
        <v>1</v>
      </c>
      <c r="H9630" s="16" t="n">
        <f aca="false">IF(F9630&gt;=40,2_Girdiler!$I$21+(F9630-40)*(2_Girdiler!$I$21-2_Girdiler!$H$21)/(2_Girdiler!$I$20-2_Girdiler!$H$20),INDEX(2_Girdiler!$B$21:$I$21,G9630)+(F9630-INDEX(2_Girdiler!$B$20:$I$20,G9630))*(INDEX(2_Girdiler!$B$21:$I$21,G9630+1)-INDEX(2_Girdiler!$B$21:$I$21,G9630))/(INDEX(2_Girdiler!$B$20:$I$20,G9630+1)-INDEX(2_Girdiler!$B$20:$I$20,G9630)))</f>
        <v>3.04958039456097</v>
      </c>
      <c r="I9630" s="16" t="n">
        <f aca="false">H9630/2_Girdiler!$B$17</f>
        <v>1.22178701705167</v>
      </c>
      <c r="J9630" s="16" t="n">
        <f aca="false">D9630+I9630</f>
        <v>20.319805626728</v>
      </c>
    </row>
    <row r="9631" customFormat="false" ht="15" hidden="false" customHeight="false" outlineLevel="0" collapsed="false">
      <c r="A9631" s="0" t="n">
        <v>9619</v>
      </c>
      <c r="B9631" s="7" t="n">
        <v>0.798487</v>
      </c>
      <c r="C9631" s="7" t="n">
        <v>0.270946</v>
      </c>
      <c r="D9631" s="16" t="n">
        <f aca="false">LOGINV(B9631,$B$7,$C$7)</f>
        <v>21.5831761796027</v>
      </c>
      <c r="E9631" s="16" t="n">
        <f aca="false">LOGINV(C9631,$B$8,$C$8)</f>
        <v>73.6632119960418</v>
      </c>
      <c r="F9631" s="16" t="n">
        <f aca="false">$B$5/100*E9631*2_Girdiler!$B$14*2_Girdiler!$B$15*2_Girdiler!$B$16</f>
        <v>1.85336641382041</v>
      </c>
      <c r="G9631" s="16" t="n">
        <f aca="false">MIN(MATCH(F9631,2_Girdiler!$B$20:$I$20,1),7)</f>
        <v>1</v>
      </c>
      <c r="H9631" s="16" t="n">
        <f aca="false">IF(F9631&gt;=40,2_Girdiler!$I$21+(F9631-40)*(2_Girdiler!$I$21-2_Girdiler!$H$21)/(2_Girdiler!$I$20-2_Girdiler!$H$20),INDEX(2_Girdiler!$B$21:$I$21,G9631)+(F9631-INDEX(2_Girdiler!$B$20:$I$20,G9631))*(INDEX(2_Girdiler!$B$21:$I$21,G9631+1)-INDEX(2_Girdiler!$B$21:$I$21,G9631))/(INDEX(2_Girdiler!$B$20:$I$20,G9631+1)-INDEX(2_Girdiler!$B$20:$I$20,G9631)))</f>
        <v>4.0774061104049</v>
      </c>
      <c r="I9631" s="16" t="n">
        <f aca="false">H9631/2_Girdiler!$B$17</f>
        <v>1.63357616602761</v>
      </c>
      <c r="J9631" s="16" t="n">
        <f aca="false">D9631+I9631</f>
        <v>23.2167523456303</v>
      </c>
    </row>
    <row r="9632" customFormat="false" ht="15" hidden="false" customHeight="false" outlineLevel="0" collapsed="false">
      <c r="A9632" s="0" t="n">
        <v>9620</v>
      </c>
      <c r="B9632" s="7" t="n">
        <v>0.994537</v>
      </c>
      <c r="C9632" s="7" t="n">
        <v>0.481912</v>
      </c>
      <c r="D9632" s="16" t="n">
        <f aca="false">LOGINV(B9632,$B$7,$C$7)</f>
        <v>55.9475472952586</v>
      </c>
      <c r="E9632" s="16" t="n">
        <f aca="false">LOGINV(C9632,$B$8,$C$8)</f>
        <v>106.054397957872</v>
      </c>
      <c r="F9632" s="16" t="n">
        <f aca="false">$B$5/100*E9632*2_Girdiler!$B$14*2_Girdiler!$B$15*2_Girdiler!$B$16</f>
        <v>2.66832865262005</v>
      </c>
      <c r="G9632" s="16" t="n">
        <f aca="false">MIN(MATCH(F9632,2_Girdiler!$B$20:$I$20,1),7)</f>
        <v>1</v>
      </c>
      <c r="H9632" s="16" t="n">
        <f aca="false">IF(F9632&gt;=40,2_Girdiler!$I$21+(F9632-40)*(2_Girdiler!$I$21-2_Girdiler!$H$21)/(2_Girdiler!$I$20-2_Girdiler!$H$20),INDEX(2_Girdiler!$B$21:$I$21,G9632)+(F9632-INDEX(2_Girdiler!$B$20:$I$20,G9632))*(INDEX(2_Girdiler!$B$21:$I$21,G9632+1)-INDEX(2_Girdiler!$B$21:$I$21,G9632))/(INDEX(2_Girdiler!$B$20:$I$20,G9632+1)-INDEX(2_Girdiler!$B$20:$I$20,G9632)))</f>
        <v>5.87032303576412</v>
      </c>
      <c r="I9632" s="16" t="n">
        <f aca="false">H9632/2_Girdiler!$B$17</f>
        <v>2.35189224189268</v>
      </c>
      <c r="J9632" s="16" t="n">
        <f aca="false">D9632+I9632</f>
        <v>58.2994395371513</v>
      </c>
    </row>
    <row r="9633" customFormat="false" ht="15" hidden="false" customHeight="false" outlineLevel="0" collapsed="false">
      <c r="A9633" s="0" t="n">
        <v>9621</v>
      </c>
      <c r="B9633" s="7" t="n">
        <v>0.346856</v>
      </c>
      <c r="C9633" s="7" t="n">
        <v>0.941219</v>
      </c>
      <c r="D9633" s="16" t="n">
        <f aca="false">LOGINV(B9633,$B$7,$C$7)</f>
        <v>10.8730067130786</v>
      </c>
      <c r="E9633" s="16" t="n">
        <f aca="false">LOGINV(C9633,$B$8,$C$8)</f>
        <v>299.91350750596</v>
      </c>
      <c r="F9633" s="16" t="n">
        <f aca="false">$B$5/100*E9633*2_Girdiler!$B$14*2_Girdiler!$B$15*2_Girdiler!$B$16</f>
        <v>7.54582384884996</v>
      </c>
      <c r="G9633" s="16" t="n">
        <f aca="false">MIN(MATCH(F9633,2_Girdiler!$B$20:$I$20,1),7)</f>
        <v>2</v>
      </c>
      <c r="H9633" s="16" t="n">
        <f aca="false">IF(F9633&gt;=40,2_Girdiler!$I$21+(F9633-40)*(2_Girdiler!$I$21-2_Girdiler!$H$21)/(2_Girdiler!$I$20-2_Girdiler!$H$20),INDEX(2_Girdiler!$B$21:$I$21,G9633)+(F9633-INDEX(2_Girdiler!$B$20:$I$20,G9633))*(INDEX(2_Girdiler!$B$21:$I$21,G9633+1)-INDEX(2_Girdiler!$B$21:$I$21,G9633))/(INDEX(2_Girdiler!$B$20:$I$20,G9633+1)-INDEX(2_Girdiler!$B$20:$I$20,G9633)))</f>
        <v>15.0733181581599</v>
      </c>
      <c r="I9633" s="16" t="n">
        <f aca="false">H9633/2_Girdiler!$B$17</f>
        <v>6.03898964669869</v>
      </c>
      <c r="J9633" s="16" t="n">
        <f aca="false">D9633+I9633</f>
        <v>16.9119963597773</v>
      </c>
    </row>
    <row r="9634" customFormat="false" ht="15" hidden="false" customHeight="false" outlineLevel="0" collapsed="false">
      <c r="A9634" s="0" t="n">
        <v>9622</v>
      </c>
      <c r="B9634" s="7" t="n">
        <v>0.817838</v>
      </c>
      <c r="C9634" s="7" t="n">
        <v>0.133817</v>
      </c>
      <c r="D9634" s="16" t="n">
        <f aca="false">LOGINV(B9634,$B$7,$C$7)</f>
        <v>22.4535578157799</v>
      </c>
      <c r="E9634" s="16" t="n">
        <f aca="false">LOGINV(C9634,$B$8,$C$8)</f>
        <v>53.3927248973513</v>
      </c>
      <c r="F9634" s="16" t="n">
        <f aca="false">$B$5/100*E9634*2_Girdiler!$B$14*2_Girdiler!$B$15*2_Girdiler!$B$16</f>
        <v>1.34336095841736</v>
      </c>
      <c r="G9634" s="16" t="n">
        <f aca="false">MIN(MATCH(F9634,2_Girdiler!$B$20:$I$20,1),7)</f>
        <v>1</v>
      </c>
      <c r="H9634" s="16" t="n">
        <f aca="false">IF(F9634&gt;=40,2_Girdiler!$I$21+(F9634-40)*(2_Girdiler!$I$21-2_Girdiler!$H$21)/(2_Girdiler!$I$20-2_Girdiler!$H$20),INDEX(2_Girdiler!$B$21:$I$21,G9634)+(F9634-INDEX(2_Girdiler!$B$20:$I$20,G9634))*(INDEX(2_Girdiler!$B$21:$I$21,G9634+1)-INDEX(2_Girdiler!$B$21:$I$21,G9634))/(INDEX(2_Girdiler!$B$20:$I$20,G9634+1)-INDEX(2_Girdiler!$B$20:$I$20,G9634)))</f>
        <v>2.95539410851819</v>
      </c>
      <c r="I9634" s="16" t="n">
        <f aca="false">H9634/2_Girdiler!$B$17</f>
        <v>1.18405212681017</v>
      </c>
      <c r="J9634" s="16" t="n">
        <f aca="false">D9634+I9634</f>
        <v>23.63760994259</v>
      </c>
    </row>
    <row r="9635" customFormat="false" ht="15" hidden="false" customHeight="false" outlineLevel="0" collapsed="false">
      <c r="A9635" s="0" t="n">
        <v>9623</v>
      </c>
      <c r="B9635" s="7" t="n">
        <v>0.007217</v>
      </c>
      <c r="C9635" s="7" t="n">
        <v>0.55442</v>
      </c>
      <c r="D9635" s="16" t="n">
        <f aca="false">LOGINV(B9635,$B$7,$C$7)</f>
        <v>3.46338044670916</v>
      </c>
      <c r="E9635" s="16" t="n">
        <f aca="false">LOGINV(C9635,$B$8,$C$8)</f>
        <v>119.289948275799</v>
      </c>
      <c r="F9635" s="16" t="n">
        <f aca="false">$B$5/100*E9635*2_Girdiler!$B$14*2_Girdiler!$B$15*2_Girdiler!$B$16</f>
        <v>3.00133509861911</v>
      </c>
      <c r="G9635" s="16" t="n">
        <f aca="false">MIN(MATCH(F9635,2_Girdiler!$B$20:$I$20,1),7)</f>
        <v>1</v>
      </c>
      <c r="H9635" s="16" t="n">
        <f aca="false">IF(F9635&gt;=40,2_Girdiler!$I$21+(F9635-40)*(2_Girdiler!$I$21-2_Girdiler!$H$21)/(2_Girdiler!$I$20-2_Girdiler!$H$20),INDEX(2_Girdiler!$B$21:$I$21,G9635)+(F9635-INDEX(2_Girdiler!$B$20:$I$20,G9635))*(INDEX(2_Girdiler!$B$21:$I$21,G9635+1)-INDEX(2_Girdiler!$B$21:$I$21,G9635))/(INDEX(2_Girdiler!$B$20:$I$20,G9635+1)-INDEX(2_Girdiler!$B$20:$I$20,G9635)))</f>
        <v>6.60293721696203</v>
      </c>
      <c r="I9635" s="16" t="n">
        <f aca="false">H9635/2_Girdiler!$B$17</f>
        <v>2.64540753884697</v>
      </c>
      <c r="J9635" s="16" t="n">
        <f aca="false">D9635+I9635</f>
        <v>6.10878798555613</v>
      </c>
    </row>
    <row r="9636" customFormat="false" ht="15" hidden="false" customHeight="false" outlineLevel="0" collapsed="false">
      <c r="A9636" s="0" t="n">
        <v>9624</v>
      </c>
      <c r="B9636" s="7" t="n">
        <v>0.47067</v>
      </c>
      <c r="C9636" s="7" t="n">
        <v>0.011442</v>
      </c>
      <c r="D9636" s="16" t="n">
        <f aca="false">LOGINV(B9636,$B$7,$C$7)</f>
        <v>12.9978413772628</v>
      </c>
      <c r="E9636" s="16" t="n">
        <f aca="false">LOGINV(C9636,$B$8,$C$8)</f>
        <v>25.1405115606201</v>
      </c>
      <c r="F9636" s="16" t="n">
        <f aca="false">$B$5/100*E9636*2_Girdiler!$B$14*2_Girdiler!$B$15*2_Girdiler!$B$16</f>
        <v>0.632535270865202</v>
      </c>
      <c r="G9636" s="16" t="n">
        <f aca="false">MIN(MATCH(F9636,2_Girdiler!$B$20:$I$20,1),7)</f>
        <v>1</v>
      </c>
      <c r="H9636" s="16" t="n">
        <f aca="false">IF(F9636&gt;=40,2_Girdiler!$I$21+(F9636-40)*(2_Girdiler!$I$21-2_Girdiler!$H$21)/(2_Girdiler!$I$20-2_Girdiler!$H$20),INDEX(2_Girdiler!$B$21:$I$21,G9636)+(F9636-INDEX(2_Girdiler!$B$20:$I$20,G9636))*(INDEX(2_Girdiler!$B$21:$I$21,G9636+1)-INDEX(2_Girdiler!$B$21:$I$21,G9636))/(INDEX(2_Girdiler!$B$20:$I$20,G9636+1)-INDEX(2_Girdiler!$B$20:$I$20,G9636)))</f>
        <v>1.39157759590344</v>
      </c>
      <c r="I9636" s="16" t="n">
        <f aca="false">H9636/2_Girdiler!$B$17</f>
        <v>0.557523075281829</v>
      </c>
      <c r="J9636" s="16" t="n">
        <f aca="false">D9636+I9636</f>
        <v>13.5553644525446</v>
      </c>
    </row>
    <row r="9637" customFormat="false" ht="15" hidden="false" customHeight="false" outlineLevel="0" collapsed="false">
      <c r="A9637" s="0" t="n">
        <v>9625</v>
      </c>
      <c r="B9637" s="7" t="n">
        <v>0.011362</v>
      </c>
      <c r="C9637" s="7" t="n">
        <v>0.237355</v>
      </c>
      <c r="D9637" s="16" t="n">
        <f aca="false">LOGINV(B9637,$B$7,$C$7)</f>
        <v>3.80386891445271</v>
      </c>
      <c r="E9637" s="16" t="n">
        <f aca="false">LOGINV(C9637,$B$8,$C$8)</f>
        <v>68.8411760186222</v>
      </c>
      <c r="F9637" s="16" t="n">
        <f aca="false">$B$5/100*E9637*2_Girdiler!$B$14*2_Girdiler!$B$15*2_Girdiler!$B$16</f>
        <v>1.73204398862853</v>
      </c>
      <c r="G9637" s="16" t="n">
        <f aca="false">MIN(MATCH(F9637,2_Girdiler!$B$20:$I$20,1),7)</f>
        <v>1</v>
      </c>
      <c r="H9637" s="16" t="n">
        <f aca="false">IF(F9637&gt;=40,2_Girdiler!$I$21+(F9637-40)*(2_Girdiler!$I$21-2_Girdiler!$H$21)/(2_Girdiler!$I$20-2_Girdiler!$H$20),INDEX(2_Girdiler!$B$21:$I$21,G9637)+(F9637-INDEX(2_Girdiler!$B$20:$I$20,G9637))*(INDEX(2_Girdiler!$B$21:$I$21,G9637+1)-INDEX(2_Girdiler!$B$21:$I$21,G9637))/(INDEX(2_Girdiler!$B$20:$I$20,G9637+1)-INDEX(2_Girdiler!$B$20:$I$20,G9637)))</f>
        <v>3.81049677498278</v>
      </c>
      <c r="I9637" s="16" t="n">
        <f aca="false">H9637/2_Girdiler!$B$17</f>
        <v>1.52664133613092</v>
      </c>
      <c r="J9637" s="16" t="n">
        <f aca="false">D9637+I9637</f>
        <v>5.33051025058363</v>
      </c>
    </row>
    <row r="9638" customFormat="false" ht="15" hidden="false" customHeight="false" outlineLevel="0" collapsed="false">
      <c r="A9638" s="0" t="n">
        <v>9626</v>
      </c>
      <c r="B9638" s="7" t="n">
        <v>0.809424</v>
      </c>
      <c r="C9638" s="7" t="n">
        <v>0.555377</v>
      </c>
      <c r="D9638" s="16" t="n">
        <f aca="false">LOGINV(B9638,$B$7,$C$7)</f>
        <v>22.0642214469797</v>
      </c>
      <c r="E9638" s="16" t="n">
        <f aca="false">LOGINV(C9638,$B$8,$C$8)</f>
        <v>119.476577548456</v>
      </c>
      <c r="F9638" s="16" t="n">
        <f aca="false">$B$5/100*E9638*2_Girdiler!$B$14*2_Girdiler!$B$15*2_Girdiler!$B$16</f>
        <v>3.00603069111914</v>
      </c>
      <c r="G9638" s="16" t="n">
        <f aca="false">MIN(MATCH(F9638,2_Girdiler!$B$20:$I$20,1),7)</f>
        <v>1</v>
      </c>
      <c r="H9638" s="16" t="n">
        <f aca="false">IF(F9638&gt;=40,2_Girdiler!$I$21+(F9638-40)*(2_Girdiler!$I$21-2_Girdiler!$H$21)/(2_Girdiler!$I$20-2_Girdiler!$H$20),INDEX(2_Girdiler!$B$21:$I$21,G9638)+(F9638-INDEX(2_Girdiler!$B$20:$I$20,G9638))*(INDEX(2_Girdiler!$B$21:$I$21,G9638+1)-INDEX(2_Girdiler!$B$21:$I$21,G9638))/(INDEX(2_Girdiler!$B$20:$I$20,G9638+1)-INDEX(2_Girdiler!$B$20:$I$20,G9638)))</f>
        <v>6.61326752046212</v>
      </c>
      <c r="I9638" s="16" t="n">
        <f aca="false">H9638/2_Girdiler!$B$17</f>
        <v>2.64954628223643</v>
      </c>
      <c r="J9638" s="16" t="n">
        <f aca="false">D9638+I9638</f>
        <v>24.7137677292161</v>
      </c>
    </row>
    <row r="9639" customFormat="false" ht="15" hidden="false" customHeight="false" outlineLevel="0" collapsed="false">
      <c r="A9639" s="0" t="n">
        <v>9627</v>
      </c>
      <c r="B9639" s="7" t="n">
        <v>0.202612</v>
      </c>
      <c r="C9639" s="7" t="n">
        <v>0.577009</v>
      </c>
      <c r="D9639" s="16" t="n">
        <f aca="false">LOGINV(B9639,$B$7,$C$7)</f>
        <v>8.51526589747219</v>
      </c>
      <c r="E9639" s="16" t="n">
        <f aca="false">LOGINV(C9639,$B$8,$C$8)</f>
        <v>123.79363166051</v>
      </c>
      <c r="F9639" s="16" t="n">
        <f aca="false">$B$5/100*E9639*2_Girdiler!$B$14*2_Girdiler!$B$15*2_Girdiler!$B$16</f>
        <v>3.11464777257843</v>
      </c>
      <c r="G9639" s="16" t="n">
        <f aca="false">MIN(MATCH(F9639,2_Girdiler!$B$20:$I$20,1),7)</f>
        <v>1</v>
      </c>
      <c r="H9639" s="16" t="n">
        <f aca="false">IF(F9639&gt;=40,2_Girdiler!$I$21+(F9639-40)*(2_Girdiler!$I$21-2_Girdiler!$H$21)/(2_Girdiler!$I$20-2_Girdiler!$H$20),INDEX(2_Girdiler!$B$21:$I$21,G9639)+(F9639-INDEX(2_Girdiler!$B$20:$I$20,G9639))*(INDEX(2_Girdiler!$B$21:$I$21,G9639+1)-INDEX(2_Girdiler!$B$21:$I$21,G9639))/(INDEX(2_Girdiler!$B$20:$I$20,G9639+1)-INDEX(2_Girdiler!$B$20:$I$20,G9639)))</f>
        <v>6.85222509967254</v>
      </c>
      <c r="I9639" s="16" t="n">
        <f aca="false">H9639/2_Girdiler!$B$17</f>
        <v>2.74528249185598</v>
      </c>
      <c r="J9639" s="16" t="n">
        <f aca="false">D9639+I9639</f>
        <v>11.2605483893282</v>
      </c>
    </row>
    <row r="9640" customFormat="false" ht="15" hidden="false" customHeight="false" outlineLevel="0" collapsed="false">
      <c r="A9640" s="0" t="n">
        <v>9628</v>
      </c>
      <c r="B9640" s="7" t="n">
        <v>0.699401</v>
      </c>
      <c r="C9640" s="7" t="n">
        <v>0.738124</v>
      </c>
      <c r="D9640" s="16" t="n">
        <f aca="false">LOGINV(B9640,$B$7,$C$7)</f>
        <v>18.1222596548529</v>
      </c>
      <c r="E9640" s="16" t="n">
        <f aca="false">LOGINV(C9640,$B$8,$C$8)</f>
        <v>164.808158976295</v>
      </c>
      <c r="F9640" s="16" t="n">
        <f aca="false">$B$5/100*E9640*2_Girdiler!$B$14*2_Girdiler!$B$15*2_Girdiler!$B$16</f>
        <v>4.14657327984357</v>
      </c>
      <c r="G9640" s="16" t="n">
        <f aca="false">MIN(MATCH(F9640,2_Girdiler!$B$20:$I$20,1),7)</f>
        <v>1</v>
      </c>
      <c r="H9640" s="16" t="n">
        <f aca="false">IF(F9640&gt;=40,2_Girdiler!$I$21+(F9640-40)*(2_Girdiler!$I$21-2_Girdiler!$H$21)/(2_Girdiler!$I$20-2_Girdiler!$H$20),INDEX(2_Girdiler!$B$21:$I$21,G9640)+(F9640-INDEX(2_Girdiler!$B$20:$I$20,G9640))*(INDEX(2_Girdiler!$B$21:$I$21,G9640+1)-INDEX(2_Girdiler!$B$21:$I$21,G9640))/(INDEX(2_Girdiler!$B$20:$I$20,G9640+1)-INDEX(2_Girdiler!$B$20:$I$20,G9640)))</f>
        <v>9.12246121565586</v>
      </c>
      <c r="I9640" s="16" t="n">
        <f aca="false">H9640/2_Girdiler!$B$17</f>
        <v>3.65483221781084</v>
      </c>
      <c r="J9640" s="16" t="n">
        <f aca="false">D9640+I9640</f>
        <v>21.7770918726637</v>
      </c>
    </row>
    <row r="9641" customFormat="false" ht="15" hidden="false" customHeight="false" outlineLevel="0" collapsed="false">
      <c r="A9641" s="0" t="n">
        <v>9629</v>
      </c>
      <c r="B9641" s="7" t="n">
        <v>0.024412</v>
      </c>
      <c r="C9641" s="7" t="n">
        <v>0.143237</v>
      </c>
      <c r="D9641" s="16" t="n">
        <f aca="false">LOGINV(B9641,$B$7,$C$7)</f>
        <v>4.5161149476625</v>
      </c>
      <c r="E9641" s="16" t="n">
        <f aca="false">LOGINV(C9641,$B$8,$C$8)</f>
        <v>54.882690514516</v>
      </c>
      <c r="F9641" s="16" t="n">
        <f aca="false">$B$5/100*E9641*2_Girdiler!$B$14*2_Girdiler!$B$15*2_Girdiler!$B$16</f>
        <v>1.38084849334522</v>
      </c>
      <c r="G9641" s="16" t="n">
        <f aca="false">MIN(MATCH(F9641,2_Girdiler!$B$20:$I$20,1),7)</f>
        <v>1</v>
      </c>
      <c r="H9641" s="16" t="n">
        <f aca="false">IF(F9641&gt;=40,2_Girdiler!$I$21+(F9641-40)*(2_Girdiler!$I$21-2_Girdiler!$H$21)/(2_Girdiler!$I$20-2_Girdiler!$H$20),INDEX(2_Girdiler!$B$21:$I$21,G9641)+(F9641-INDEX(2_Girdiler!$B$20:$I$20,G9641))*(INDEX(2_Girdiler!$B$21:$I$21,G9641+1)-INDEX(2_Girdiler!$B$21:$I$21,G9641))/(INDEX(2_Girdiler!$B$20:$I$20,G9641+1)-INDEX(2_Girdiler!$B$20:$I$20,G9641)))</f>
        <v>3.03786668535949</v>
      </c>
      <c r="I9641" s="16" t="n">
        <f aca="false">H9641/2_Girdiler!$B$17</f>
        <v>1.21709402458313</v>
      </c>
      <c r="J9641" s="16" t="n">
        <f aca="false">D9641+I9641</f>
        <v>5.73320897224563</v>
      </c>
    </row>
    <row r="9642" customFormat="false" ht="15" hidden="false" customHeight="false" outlineLevel="0" collapsed="false">
      <c r="A9642" s="0" t="n">
        <v>9630</v>
      </c>
      <c r="B9642" s="7" t="n">
        <v>0.49634</v>
      </c>
      <c r="C9642" s="7" t="n">
        <v>0.44879</v>
      </c>
      <c r="D9642" s="16" t="n">
        <f aca="false">LOGINV(B9642,$B$7,$C$7)</f>
        <v>13.4729799690663</v>
      </c>
      <c r="E9642" s="16" t="n">
        <f aca="false">LOGINV(C9642,$B$8,$C$8)</f>
        <v>100.498316101697</v>
      </c>
      <c r="F9642" s="16" t="n">
        <f aca="false">$B$5/100*E9642*2_Girdiler!$B$14*2_Girdiler!$B$15*2_Girdiler!$B$16</f>
        <v>2.52853763311871</v>
      </c>
      <c r="G9642" s="16" t="n">
        <f aca="false">MIN(MATCH(F9642,2_Girdiler!$B$20:$I$20,1),7)</f>
        <v>1</v>
      </c>
      <c r="H9642" s="16" t="n">
        <f aca="false">IF(F9642&gt;=40,2_Girdiler!$I$21+(F9642-40)*(2_Girdiler!$I$21-2_Girdiler!$H$21)/(2_Girdiler!$I$20-2_Girdiler!$H$20),INDEX(2_Girdiler!$B$21:$I$21,G9642)+(F9642-INDEX(2_Girdiler!$B$20:$I$20,G9642))*(INDEX(2_Girdiler!$B$21:$I$21,G9642+1)-INDEX(2_Girdiler!$B$21:$I$21,G9642))/(INDEX(2_Girdiler!$B$20:$I$20,G9642+1)-INDEX(2_Girdiler!$B$20:$I$20,G9642)))</f>
        <v>5.56278279286116</v>
      </c>
      <c r="I9642" s="16" t="n">
        <f aca="false">H9642/2_Girdiler!$B$17</f>
        <v>2.22867900355014</v>
      </c>
      <c r="J9642" s="16" t="n">
        <f aca="false">D9642+I9642</f>
        <v>15.7016589726165</v>
      </c>
    </row>
    <row r="9643" customFormat="false" ht="15" hidden="false" customHeight="false" outlineLevel="0" collapsed="false">
      <c r="A9643" s="0" t="n">
        <v>9631</v>
      </c>
      <c r="B9643" s="7" t="n">
        <v>0.799643</v>
      </c>
      <c r="C9643" s="7" t="n">
        <v>0.994399</v>
      </c>
      <c r="D9643" s="16" t="n">
        <f aca="false">LOGINV(B9643,$B$7,$C$7)</f>
        <v>21.6327695723667</v>
      </c>
      <c r="E9643" s="16" t="n">
        <f aca="false">LOGINV(C9643,$B$8,$C$8)</f>
        <v>561.399240353506</v>
      </c>
      <c r="F9643" s="16" t="n">
        <f aca="false">$B$5/100*E9643*2_Girdiler!$B$14*2_Girdiler!$B$15*2_Girdiler!$B$16</f>
        <v>14.1248048872942</v>
      </c>
      <c r="G9643" s="16" t="n">
        <f aca="false">MIN(MATCH(F9643,2_Girdiler!$B$20:$I$20,1),7)</f>
        <v>3</v>
      </c>
      <c r="H9643" s="16" t="n">
        <f aca="false">IF(F9643&gt;=40,2_Girdiler!$I$21+(F9643-40)*(2_Girdiler!$I$21-2_Girdiler!$H$21)/(2_Girdiler!$I$20-2_Girdiler!$H$20),INDEX(2_Girdiler!$B$21:$I$21,G9643)+(F9643-INDEX(2_Girdiler!$B$20:$I$20,G9643))*(INDEX(2_Girdiler!$B$21:$I$21,G9643+1)-INDEX(2_Girdiler!$B$21:$I$21,G9643))/(INDEX(2_Girdiler!$B$20:$I$20,G9643+1)-INDEX(2_Girdiler!$B$20:$I$20,G9643)))</f>
        <v>22.7123243985648</v>
      </c>
      <c r="I9643" s="16" t="n">
        <f aca="false">H9643/2_Girdiler!$B$17</f>
        <v>9.09948894173268</v>
      </c>
      <c r="J9643" s="16" t="n">
        <f aca="false">D9643+I9643</f>
        <v>30.7322585140994</v>
      </c>
    </row>
    <row r="9644" customFormat="false" ht="15" hidden="false" customHeight="false" outlineLevel="0" collapsed="false">
      <c r="A9644" s="0" t="n">
        <v>9632</v>
      </c>
      <c r="B9644" s="7" t="n">
        <v>0.152805</v>
      </c>
      <c r="C9644" s="7" t="n">
        <v>0.658805</v>
      </c>
      <c r="D9644" s="16" t="n">
        <f aca="false">LOGINV(B9644,$B$7,$C$7)</f>
        <v>7.65038892183222</v>
      </c>
      <c r="E9644" s="16" t="n">
        <f aca="false">LOGINV(C9644,$B$8,$C$8)</f>
        <v>142.219298813502</v>
      </c>
      <c r="F9644" s="16" t="n">
        <f aca="false">$B$5/100*E9644*2_Girdiler!$B$14*2_Girdiler!$B$15*2_Girdiler!$B$16</f>
        <v>3.5782375581477</v>
      </c>
      <c r="G9644" s="16" t="n">
        <f aca="false">MIN(MATCH(F9644,2_Girdiler!$B$20:$I$20,1),7)</f>
        <v>1</v>
      </c>
      <c r="H9644" s="16" t="n">
        <f aca="false">IF(F9644&gt;=40,2_Girdiler!$I$21+(F9644-40)*(2_Girdiler!$I$21-2_Girdiler!$H$21)/(2_Girdiler!$I$20-2_Girdiler!$H$20),INDEX(2_Girdiler!$B$21:$I$21,G9644)+(F9644-INDEX(2_Girdiler!$B$20:$I$20,G9644))*(INDEX(2_Girdiler!$B$21:$I$21,G9644+1)-INDEX(2_Girdiler!$B$21:$I$21,G9644))/(INDEX(2_Girdiler!$B$20:$I$20,G9644+1)-INDEX(2_Girdiler!$B$20:$I$20,G9644)))</f>
        <v>7.87212262792495</v>
      </c>
      <c r="I9644" s="16" t="n">
        <f aca="false">H9644/2_Girdiler!$B$17</f>
        <v>3.15389528362378</v>
      </c>
      <c r="J9644" s="16" t="n">
        <f aca="false">D9644+I9644</f>
        <v>10.804284205456</v>
      </c>
    </row>
    <row r="9645" customFormat="false" ht="15" hidden="false" customHeight="false" outlineLevel="0" collapsed="false">
      <c r="A9645" s="0" t="n">
        <v>9633</v>
      </c>
      <c r="B9645" s="7" t="n">
        <v>0.275453</v>
      </c>
      <c r="C9645" s="7" t="n">
        <v>0.884149</v>
      </c>
      <c r="D9645" s="16" t="n">
        <f aca="false">LOGINV(B9645,$B$7,$C$7)</f>
        <v>9.71202624921834</v>
      </c>
      <c r="E9645" s="16" t="n">
        <f aca="false">LOGINV(C9645,$B$8,$C$8)</f>
        <v>236.332110773705</v>
      </c>
      <c r="F9645" s="16" t="n">
        <f aca="false">$B$5/100*E9645*2_Girdiler!$B$14*2_Girdiler!$B$15*2_Girdiler!$B$16</f>
        <v>5.94611590706643</v>
      </c>
      <c r="G9645" s="16" t="n">
        <f aca="false">MIN(MATCH(F9645,2_Girdiler!$B$20:$I$20,1),7)</f>
        <v>2</v>
      </c>
      <c r="H9645" s="16" t="n">
        <f aca="false">IF(F9645&gt;=40,2_Girdiler!$I$21+(F9645-40)*(2_Girdiler!$I$21-2_Girdiler!$H$21)/(2_Girdiler!$I$20-2_Girdiler!$H$20),INDEX(2_Girdiler!$B$21:$I$21,G9645)+(F9645-INDEX(2_Girdiler!$B$20:$I$20,G9645))*(INDEX(2_Girdiler!$B$21:$I$21,G9645+1)-INDEX(2_Girdiler!$B$21:$I$21,G9645))/(INDEX(2_Girdiler!$B$20:$I$20,G9645+1)-INDEX(2_Girdiler!$B$20:$I$20,G9645)))</f>
        <v>12.5137854513063</v>
      </c>
      <c r="I9645" s="16" t="n">
        <f aca="false">H9645/2_Girdiler!$B$17</f>
        <v>5.0135358378631</v>
      </c>
      <c r="J9645" s="16" t="n">
        <f aca="false">D9645+I9645</f>
        <v>14.7255620870814</v>
      </c>
    </row>
    <row r="9646" customFormat="false" ht="15" hidden="false" customHeight="false" outlineLevel="0" collapsed="false">
      <c r="A9646" s="0" t="n">
        <v>9634</v>
      </c>
      <c r="B9646" s="7" t="n">
        <v>0.630082</v>
      </c>
      <c r="C9646" s="7" t="n">
        <v>0.218291</v>
      </c>
      <c r="D9646" s="16" t="n">
        <f aca="false">LOGINV(B9646,$B$7,$C$7)</f>
        <v>16.2956160091831</v>
      </c>
      <c r="E9646" s="16" t="n">
        <f aca="false">LOGINV(C9646,$B$8,$C$8)</f>
        <v>66.0917757569573</v>
      </c>
      <c r="F9646" s="16" t="n">
        <f aca="false">$B$5/100*E9646*2_Girdiler!$B$14*2_Girdiler!$B$15*2_Girdiler!$B$16</f>
        <v>1.66286907804505</v>
      </c>
      <c r="G9646" s="16" t="n">
        <f aca="false">MIN(MATCH(F9646,2_Girdiler!$B$20:$I$20,1),7)</f>
        <v>1</v>
      </c>
      <c r="H9646" s="16" t="n">
        <f aca="false">IF(F9646&gt;=40,2_Girdiler!$I$21+(F9646-40)*(2_Girdiler!$I$21-2_Girdiler!$H$21)/(2_Girdiler!$I$20-2_Girdiler!$H$20),INDEX(2_Girdiler!$B$21:$I$21,G9646)+(F9646-INDEX(2_Girdiler!$B$20:$I$20,G9646))*(INDEX(2_Girdiler!$B$21:$I$21,G9646+1)-INDEX(2_Girdiler!$B$21:$I$21,G9646))/(INDEX(2_Girdiler!$B$20:$I$20,G9646+1)-INDEX(2_Girdiler!$B$20:$I$20,G9646)))</f>
        <v>3.6583119716991</v>
      </c>
      <c r="I9646" s="16" t="n">
        <f aca="false">H9646/2_Girdiler!$B$17</f>
        <v>1.46566986045637</v>
      </c>
      <c r="J9646" s="16" t="n">
        <f aca="false">D9646+I9646</f>
        <v>17.7612858696395</v>
      </c>
    </row>
    <row r="9647" customFormat="false" ht="15" hidden="false" customHeight="false" outlineLevel="0" collapsed="false">
      <c r="A9647" s="0" t="n">
        <v>9635</v>
      </c>
      <c r="B9647" s="7" t="n">
        <v>0.341708</v>
      </c>
      <c r="C9647" s="7" t="n">
        <v>0.746454</v>
      </c>
      <c r="D9647" s="16" t="n">
        <f aca="false">LOGINV(B9647,$B$7,$C$7)</f>
        <v>10.788587402293</v>
      </c>
      <c r="E9647" s="16" t="n">
        <f aca="false">LOGINV(C9647,$B$8,$C$8)</f>
        <v>167.575841945002</v>
      </c>
      <c r="F9647" s="16" t="n">
        <f aca="false">$B$5/100*E9647*2_Girdiler!$B$14*2_Girdiler!$B$15*2_Girdiler!$B$16</f>
        <v>4.21620818333625</v>
      </c>
      <c r="G9647" s="16" t="n">
        <f aca="false">MIN(MATCH(F9647,2_Girdiler!$B$20:$I$20,1),7)</f>
        <v>1</v>
      </c>
      <c r="H9647" s="16" t="n">
        <f aca="false">IF(F9647&gt;=40,2_Girdiler!$I$21+(F9647-40)*(2_Girdiler!$I$21-2_Girdiler!$H$21)/(2_Girdiler!$I$20-2_Girdiler!$H$20),INDEX(2_Girdiler!$B$21:$I$21,G9647)+(F9647-INDEX(2_Girdiler!$B$20:$I$20,G9647))*(INDEX(2_Girdiler!$B$21:$I$21,G9647+1)-INDEX(2_Girdiler!$B$21:$I$21,G9647))/(INDEX(2_Girdiler!$B$20:$I$20,G9647+1)-INDEX(2_Girdiler!$B$20:$I$20,G9647)))</f>
        <v>9.27565800333974</v>
      </c>
      <c r="I9647" s="16" t="n">
        <f aca="false">H9647/2_Girdiler!$B$17</f>
        <v>3.71620913595342</v>
      </c>
      <c r="J9647" s="16" t="n">
        <f aca="false">D9647+I9647</f>
        <v>14.5047965382464</v>
      </c>
    </row>
    <row r="9648" customFormat="false" ht="15" hidden="false" customHeight="false" outlineLevel="0" collapsed="false">
      <c r="A9648" s="0" t="n">
        <v>9636</v>
      </c>
      <c r="B9648" s="7" t="n">
        <v>0.564249</v>
      </c>
      <c r="C9648" s="7" t="n">
        <v>0.867317</v>
      </c>
      <c r="D9648" s="16" t="n">
        <f aca="false">LOGINV(B9648,$B$7,$C$7)</f>
        <v>14.8197383678863</v>
      </c>
      <c r="E9648" s="16" t="n">
        <f aca="false">LOGINV(C9648,$B$8,$C$8)</f>
        <v>224.120859400003</v>
      </c>
      <c r="F9648" s="16" t="n">
        <f aca="false">$B$5/100*E9648*2_Girdiler!$B$14*2_Girdiler!$B$15*2_Girdiler!$B$16</f>
        <v>5.63888082250408</v>
      </c>
      <c r="G9648" s="16" t="n">
        <f aca="false">MIN(MATCH(F9648,2_Girdiler!$B$20:$I$20,1),7)</f>
        <v>2</v>
      </c>
      <c r="H9648" s="16" t="n">
        <f aca="false">IF(F9648&gt;=40,2_Girdiler!$I$21+(F9648-40)*(2_Girdiler!$I$21-2_Girdiler!$H$21)/(2_Girdiler!$I$20-2_Girdiler!$H$20),INDEX(2_Girdiler!$B$21:$I$21,G9648)+(F9648-INDEX(2_Girdiler!$B$20:$I$20,G9648))*(INDEX(2_Girdiler!$B$21:$I$21,G9648+1)-INDEX(2_Girdiler!$B$21:$I$21,G9648))/(INDEX(2_Girdiler!$B$20:$I$20,G9648+1)-INDEX(2_Girdiler!$B$20:$I$20,G9648)))</f>
        <v>12.0222093160065</v>
      </c>
      <c r="I9648" s="16" t="n">
        <f aca="false">H9648/2_Girdiler!$B$17</f>
        <v>4.81659027083595</v>
      </c>
      <c r="J9648" s="16" t="n">
        <f aca="false">D9648+I9648</f>
        <v>19.6363286387222</v>
      </c>
    </row>
    <row r="9649" customFormat="false" ht="15" hidden="false" customHeight="false" outlineLevel="0" collapsed="false">
      <c r="A9649" s="0" t="n">
        <v>9637</v>
      </c>
      <c r="B9649" s="7" t="n">
        <v>0.377851</v>
      </c>
      <c r="C9649" s="7" t="n">
        <v>0.047538</v>
      </c>
      <c r="D9649" s="16" t="n">
        <f aca="false">LOGINV(B9649,$B$7,$C$7)</f>
        <v>11.3859061506279</v>
      </c>
      <c r="E9649" s="16" t="n">
        <f aca="false">LOGINV(C9649,$B$8,$C$8)</f>
        <v>37.1793987580065</v>
      </c>
      <c r="F9649" s="16" t="n">
        <f aca="false">$B$5/100*E9649*2_Girdiler!$B$14*2_Girdiler!$B$15*2_Girdiler!$B$16</f>
        <v>0.935433672751443</v>
      </c>
      <c r="G9649" s="16" t="n">
        <f aca="false">MIN(MATCH(F9649,2_Girdiler!$B$20:$I$20,1),7)</f>
        <v>1</v>
      </c>
      <c r="H9649" s="16" t="n">
        <f aca="false">IF(F9649&gt;=40,2_Girdiler!$I$21+(F9649-40)*(2_Girdiler!$I$21-2_Girdiler!$H$21)/(2_Girdiler!$I$20-2_Girdiler!$H$20),INDEX(2_Girdiler!$B$21:$I$21,G9649)+(F9649-INDEX(2_Girdiler!$B$20:$I$20,G9649))*(INDEX(2_Girdiler!$B$21:$I$21,G9649+1)-INDEX(2_Girdiler!$B$21:$I$21,G9649))/(INDEX(2_Girdiler!$B$20:$I$20,G9649+1)-INDEX(2_Girdiler!$B$20:$I$20,G9649)))</f>
        <v>2.05795408005317</v>
      </c>
      <c r="I9649" s="16" t="n">
        <f aca="false">H9649/2_Girdiler!$B$17</f>
        <v>0.824500833354637</v>
      </c>
      <c r="J9649" s="16" t="n">
        <f aca="false">D9649+I9649</f>
        <v>12.2104069839825</v>
      </c>
    </row>
    <row r="9650" customFormat="false" ht="15" hidden="false" customHeight="false" outlineLevel="0" collapsed="false">
      <c r="A9650" s="0" t="n">
        <v>9638</v>
      </c>
      <c r="B9650" s="7" t="n">
        <v>0.777408</v>
      </c>
      <c r="C9650" s="7" t="n">
        <v>0.795501</v>
      </c>
      <c r="D9650" s="16" t="n">
        <f aca="false">LOGINV(B9650,$B$7,$C$7)</f>
        <v>20.7253456870821</v>
      </c>
      <c r="E9650" s="16" t="n">
        <f aca="false">LOGINV(C9650,$B$8,$C$8)</f>
        <v>186.082746923933</v>
      </c>
      <c r="F9650" s="16" t="n">
        <f aca="false">$B$5/100*E9650*2_Girdiler!$B$14*2_Girdiler!$B$15*2_Girdiler!$B$16</f>
        <v>4.68184191260616</v>
      </c>
      <c r="G9650" s="16" t="n">
        <f aca="false">MIN(MATCH(F9650,2_Girdiler!$B$20:$I$20,1),7)</f>
        <v>1</v>
      </c>
      <c r="H9650" s="16" t="n">
        <f aca="false">IF(F9650&gt;=40,2_Girdiler!$I$21+(F9650-40)*(2_Girdiler!$I$21-2_Girdiler!$H$21)/(2_Girdiler!$I$20-2_Girdiler!$H$20),INDEX(2_Girdiler!$B$21:$I$21,G9650)+(F9650-INDEX(2_Girdiler!$B$20:$I$20,G9650))*(INDEX(2_Girdiler!$B$21:$I$21,G9650+1)-INDEX(2_Girdiler!$B$21:$I$21,G9650))/(INDEX(2_Girdiler!$B$20:$I$20,G9650+1)-INDEX(2_Girdiler!$B$20:$I$20,G9650)))</f>
        <v>10.3000522077335</v>
      </c>
      <c r="I9650" s="16" t="n">
        <f aca="false">H9650/2_Girdiler!$B$17</f>
        <v>4.12662348066248</v>
      </c>
      <c r="J9650" s="16" t="n">
        <f aca="false">D9650+I9650</f>
        <v>24.8519691677445</v>
      </c>
    </row>
    <row r="9651" customFormat="false" ht="15" hidden="false" customHeight="false" outlineLevel="0" collapsed="false">
      <c r="A9651" s="0" t="n">
        <v>9639</v>
      </c>
      <c r="B9651" s="7" t="n">
        <v>0.72569</v>
      </c>
      <c r="C9651" s="7" t="n">
        <v>0.714567</v>
      </c>
      <c r="D9651" s="16" t="n">
        <f aca="false">LOGINV(B9651,$B$7,$C$7)</f>
        <v>18.9185865720056</v>
      </c>
      <c r="E9651" s="16" t="n">
        <f aca="false">LOGINV(C9651,$B$8,$C$8)</f>
        <v>157.446126023701</v>
      </c>
      <c r="F9651" s="16" t="n">
        <f aca="false">$B$5/100*E9651*2_Girdiler!$B$14*2_Girdiler!$B$15*2_Girdiler!$B$16</f>
        <v>3.96134453075632</v>
      </c>
      <c r="G9651" s="16" t="n">
        <f aca="false">MIN(MATCH(F9651,2_Girdiler!$B$20:$I$20,1),7)</f>
        <v>1</v>
      </c>
      <c r="H9651" s="16" t="n">
        <f aca="false">IF(F9651&gt;=40,2_Girdiler!$I$21+(F9651-40)*(2_Girdiler!$I$21-2_Girdiler!$H$21)/(2_Girdiler!$I$20-2_Girdiler!$H$20),INDEX(2_Girdiler!$B$21:$I$21,G9651)+(F9651-INDEX(2_Girdiler!$B$20:$I$20,G9651))*(INDEX(2_Girdiler!$B$21:$I$21,G9651+1)-INDEX(2_Girdiler!$B$21:$I$21,G9651))/(INDEX(2_Girdiler!$B$20:$I$20,G9651+1)-INDEX(2_Girdiler!$B$20:$I$20,G9651)))</f>
        <v>8.71495796766391</v>
      </c>
      <c r="I9651" s="16" t="n">
        <f aca="false">H9651/2_Girdiler!$B$17</f>
        <v>3.4915696985833</v>
      </c>
      <c r="J9651" s="16" t="n">
        <f aca="false">D9651+I9651</f>
        <v>22.4101562705889</v>
      </c>
    </row>
    <row r="9652" customFormat="false" ht="15" hidden="false" customHeight="false" outlineLevel="0" collapsed="false">
      <c r="A9652" s="0" t="n">
        <v>9640</v>
      </c>
      <c r="B9652" s="7" t="n">
        <v>0.326902</v>
      </c>
      <c r="C9652" s="7" t="n">
        <v>0.009806</v>
      </c>
      <c r="D9652" s="16" t="n">
        <f aca="false">LOGINV(B9652,$B$7,$C$7)</f>
        <v>10.5467216949323</v>
      </c>
      <c r="E9652" s="16" t="n">
        <f aca="false">LOGINV(C9652,$B$8,$C$8)</f>
        <v>24.2116209208137</v>
      </c>
      <c r="F9652" s="16" t="n">
        <f aca="false">$B$5/100*E9652*2_Girdiler!$B$14*2_Girdiler!$B$15*2_Girdiler!$B$16</f>
        <v>0.609164382367672</v>
      </c>
      <c r="G9652" s="16" t="n">
        <f aca="false">MIN(MATCH(F9652,2_Girdiler!$B$20:$I$20,1),7)</f>
        <v>1</v>
      </c>
      <c r="H9652" s="16" t="n">
        <f aca="false">IF(F9652&gt;=40,2_Girdiler!$I$21+(F9652-40)*(2_Girdiler!$I$21-2_Girdiler!$H$21)/(2_Girdiler!$I$20-2_Girdiler!$H$20),INDEX(2_Girdiler!$B$21:$I$21,G9652)+(F9652-INDEX(2_Girdiler!$B$20:$I$20,G9652))*(INDEX(2_Girdiler!$B$21:$I$21,G9652+1)-INDEX(2_Girdiler!$B$21:$I$21,G9652))/(INDEX(2_Girdiler!$B$20:$I$20,G9652+1)-INDEX(2_Girdiler!$B$20:$I$20,G9652)))</f>
        <v>1.34016164120888</v>
      </c>
      <c r="I9652" s="16" t="n">
        <f aca="false">H9652/2_Girdiler!$B$17</f>
        <v>0.536923734458685</v>
      </c>
      <c r="J9652" s="16" t="n">
        <f aca="false">D9652+I9652</f>
        <v>11.083645429391</v>
      </c>
    </row>
    <row r="9653" customFormat="false" ht="15" hidden="false" customHeight="false" outlineLevel="0" collapsed="false">
      <c r="A9653" s="0" t="n">
        <v>9641</v>
      </c>
      <c r="B9653" s="7" t="n">
        <v>0.188197</v>
      </c>
      <c r="C9653" s="7" t="n">
        <v>0.205189</v>
      </c>
      <c r="D9653" s="16" t="n">
        <f aca="false">LOGINV(B9653,$B$7,$C$7)</f>
        <v>8.27092429805075</v>
      </c>
      <c r="E9653" s="16" t="n">
        <f aca="false">LOGINV(C9653,$B$8,$C$8)</f>
        <v>64.1892036310636</v>
      </c>
      <c r="F9653" s="16" t="n">
        <f aca="false">$B$5/100*E9653*2_Girdiler!$B$14*2_Girdiler!$B$15*2_Girdiler!$B$16</f>
        <v>1.61500036335756</v>
      </c>
      <c r="G9653" s="16" t="n">
        <f aca="false">MIN(MATCH(F9653,2_Girdiler!$B$20:$I$20,1),7)</f>
        <v>1</v>
      </c>
      <c r="H9653" s="16" t="n">
        <f aca="false">IF(F9653&gt;=40,2_Girdiler!$I$21+(F9653-40)*(2_Girdiler!$I$21-2_Girdiler!$H$21)/(2_Girdiler!$I$20-2_Girdiler!$H$20),INDEX(2_Girdiler!$B$21:$I$21,G9653)+(F9653-INDEX(2_Girdiler!$B$20:$I$20,G9653))*(INDEX(2_Girdiler!$B$21:$I$21,G9653+1)-INDEX(2_Girdiler!$B$21:$I$21,G9653))/(INDEX(2_Girdiler!$B$20:$I$20,G9653+1)-INDEX(2_Girdiler!$B$20:$I$20,G9653)))</f>
        <v>3.55300079938664</v>
      </c>
      <c r="I9653" s="16" t="n">
        <f aca="false">H9653/2_Girdiler!$B$17</f>
        <v>1.42347788436965</v>
      </c>
      <c r="J9653" s="16" t="n">
        <f aca="false">D9653+I9653</f>
        <v>9.69440218242039</v>
      </c>
    </row>
    <row r="9654" customFormat="false" ht="15" hidden="false" customHeight="false" outlineLevel="0" collapsed="false">
      <c r="A9654" s="0" t="n">
        <v>9642</v>
      </c>
      <c r="B9654" s="7" t="n">
        <v>0.62594</v>
      </c>
      <c r="C9654" s="7" t="n">
        <v>0.191409</v>
      </c>
      <c r="D9654" s="16" t="n">
        <f aca="false">LOGINV(B9654,$B$7,$C$7)</f>
        <v>16.1964468305923</v>
      </c>
      <c r="E9654" s="16" t="n">
        <f aca="false">LOGINV(C9654,$B$8,$C$8)</f>
        <v>62.1711488156599</v>
      </c>
      <c r="F9654" s="16" t="n">
        <f aca="false">$B$5/100*E9654*2_Girdiler!$B$14*2_Girdiler!$B$15*2_Girdiler!$B$16</f>
        <v>1.564226104202</v>
      </c>
      <c r="G9654" s="16" t="n">
        <f aca="false">MIN(MATCH(F9654,2_Girdiler!$B$20:$I$20,1),7)</f>
        <v>1</v>
      </c>
      <c r="H9654" s="16" t="n">
        <f aca="false">IF(F9654&gt;=40,2_Girdiler!$I$21+(F9654-40)*(2_Girdiler!$I$21-2_Girdiler!$H$21)/(2_Girdiler!$I$20-2_Girdiler!$H$20),INDEX(2_Girdiler!$B$21:$I$21,G9654)+(F9654-INDEX(2_Girdiler!$B$20:$I$20,G9654))*(INDEX(2_Girdiler!$B$21:$I$21,G9654+1)-INDEX(2_Girdiler!$B$21:$I$21,G9654))/(INDEX(2_Girdiler!$B$20:$I$20,G9654+1)-INDEX(2_Girdiler!$B$20:$I$20,G9654)))</f>
        <v>3.44129742924441</v>
      </c>
      <c r="I9654" s="16" t="n">
        <f aca="false">H9654/2_Girdiler!$B$17</f>
        <v>1.3787249315883</v>
      </c>
      <c r="J9654" s="16" t="n">
        <f aca="false">D9654+I9654</f>
        <v>17.5751717621806</v>
      </c>
    </row>
    <row r="9655" customFormat="false" ht="15" hidden="false" customHeight="false" outlineLevel="0" collapsed="false">
      <c r="A9655" s="0" t="n">
        <v>9643</v>
      </c>
      <c r="B9655" s="7" t="n">
        <v>0.76212</v>
      </c>
      <c r="C9655" s="7" t="n">
        <v>0.217126</v>
      </c>
      <c r="D9655" s="16" t="n">
        <f aca="false">LOGINV(B9655,$B$7,$C$7)</f>
        <v>20.1519982451388</v>
      </c>
      <c r="E9655" s="16" t="n">
        <f aca="false">LOGINV(C9655,$B$8,$C$8)</f>
        <v>65.9231193773922</v>
      </c>
      <c r="F9655" s="16" t="n">
        <f aca="false">$B$5/100*E9655*2_Girdiler!$B$14*2_Girdiler!$B$15*2_Girdiler!$B$16</f>
        <v>1.65862568353519</v>
      </c>
      <c r="G9655" s="16" t="n">
        <f aca="false">MIN(MATCH(F9655,2_Girdiler!$B$20:$I$20,1),7)</f>
        <v>1</v>
      </c>
      <c r="H9655" s="16" t="n">
        <f aca="false">IF(F9655&gt;=40,2_Girdiler!$I$21+(F9655-40)*(2_Girdiler!$I$21-2_Girdiler!$H$21)/(2_Girdiler!$I$20-2_Girdiler!$H$20),INDEX(2_Girdiler!$B$21:$I$21,G9655)+(F9655-INDEX(2_Girdiler!$B$20:$I$20,G9655))*(INDEX(2_Girdiler!$B$21:$I$21,G9655+1)-INDEX(2_Girdiler!$B$21:$I$21,G9655))/(INDEX(2_Girdiler!$B$20:$I$20,G9655+1)-INDEX(2_Girdiler!$B$20:$I$20,G9655)))</f>
        <v>3.64897650377741</v>
      </c>
      <c r="I9655" s="16" t="n">
        <f aca="false">H9655/2_Girdiler!$B$17</f>
        <v>1.46192968901339</v>
      </c>
      <c r="J9655" s="16" t="n">
        <f aca="false">D9655+I9655</f>
        <v>21.6139279341522</v>
      </c>
    </row>
    <row r="9656" customFormat="false" ht="15" hidden="false" customHeight="false" outlineLevel="0" collapsed="false">
      <c r="A9656" s="0" t="n">
        <v>9644</v>
      </c>
      <c r="B9656" s="7" t="n">
        <v>0.373766</v>
      </c>
      <c r="C9656" s="7" t="n">
        <v>0.651707</v>
      </c>
      <c r="D9656" s="16" t="n">
        <f aca="false">LOGINV(B9656,$B$7,$C$7)</f>
        <v>11.3177868934493</v>
      </c>
      <c r="E9656" s="16" t="n">
        <f aca="false">LOGINV(C9656,$B$8,$C$8)</f>
        <v>140.461145969976</v>
      </c>
      <c r="F9656" s="16" t="n">
        <f aca="false">$B$5/100*E9656*2_Girdiler!$B$14*2_Girdiler!$B$15*2_Girdiler!$B$16</f>
        <v>3.5340024326046</v>
      </c>
      <c r="G9656" s="16" t="n">
        <f aca="false">MIN(MATCH(F9656,2_Girdiler!$B$20:$I$20,1),7)</f>
        <v>1</v>
      </c>
      <c r="H9656" s="16" t="n">
        <f aca="false">IF(F9656&gt;=40,2_Girdiler!$I$21+(F9656-40)*(2_Girdiler!$I$21-2_Girdiler!$H$21)/(2_Girdiler!$I$20-2_Girdiler!$H$20),INDEX(2_Girdiler!$B$21:$I$21,G9656)+(F9656-INDEX(2_Girdiler!$B$20:$I$20,G9656))*(INDEX(2_Girdiler!$B$21:$I$21,G9656+1)-INDEX(2_Girdiler!$B$21:$I$21,G9656))/(INDEX(2_Girdiler!$B$20:$I$20,G9656+1)-INDEX(2_Girdiler!$B$20:$I$20,G9656)))</f>
        <v>7.77480535173011</v>
      </c>
      <c r="I9656" s="16" t="n">
        <f aca="false">H9656/2_Girdiler!$B$17</f>
        <v>3.11490599027649</v>
      </c>
      <c r="J9656" s="16" t="n">
        <f aca="false">D9656+I9656</f>
        <v>14.4326928837258</v>
      </c>
    </row>
    <row r="9657" customFormat="false" ht="15" hidden="false" customHeight="false" outlineLevel="0" collapsed="false">
      <c r="A9657" s="0" t="n">
        <v>9645</v>
      </c>
      <c r="B9657" s="7" t="n">
        <v>0.911679</v>
      </c>
      <c r="C9657" s="7" t="n">
        <v>0.733884</v>
      </c>
      <c r="D9657" s="16" t="n">
        <f aca="false">LOGINV(B9657,$B$7,$C$7)</f>
        <v>28.7587016224923</v>
      </c>
      <c r="E9657" s="16" t="n">
        <f aca="false">LOGINV(C9657,$B$8,$C$8)</f>
        <v>163.434118957333</v>
      </c>
      <c r="F9657" s="16" t="n">
        <f aca="false">$B$5/100*E9657*2_Girdiler!$B$14*2_Girdiler!$B$15*2_Girdiler!$B$16</f>
        <v>4.11200243296649</v>
      </c>
      <c r="G9657" s="16" t="n">
        <f aca="false">MIN(MATCH(F9657,2_Girdiler!$B$20:$I$20,1),7)</f>
        <v>1</v>
      </c>
      <c r="H9657" s="16" t="n">
        <f aca="false">IF(F9657&gt;=40,2_Girdiler!$I$21+(F9657-40)*(2_Girdiler!$I$21-2_Girdiler!$H$21)/(2_Girdiler!$I$20-2_Girdiler!$H$20),INDEX(2_Girdiler!$B$21:$I$21,G9657)+(F9657-INDEX(2_Girdiler!$B$20:$I$20,G9657))*(INDEX(2_Girdiler!$B$21:$I$21,G9657+1)-INDEX(2_Girdiler!$B$21:$I$21,G9657))/(INDEX(2_Girdiler!$B$20:$I$20,G9657+1)-INDEX(2_Girdiler!$B$20:$I$20,G9657)))</f>
        <v>9.04640535252628</v>
      </c>
      <c r="I9657" s="16" t="n">
        <f aca="false">H9657/2_Girdiler!$B$17</f>
        <v>3.62436111880059</v>
      </c>
      <c r="J9657" s="16" t="n">
        <f aca="false">D9657+I9657</f>
        <v>32.3830627412929</v>
      </c>
    </row>
    <row r="9658" customFormat="false" ht="15" hidden="false" customHeight="false" outlineLevel="0" collapsed="false">
      <c r="A9658" s="0" t="n">
        <v>9646</v>
      </c>
      <c r="B9658" s="7" t="n">
        <v>0.366487</v>
      </c>
      <c r="C9658" s="7" t="n">
        <v>0.112988</v>
      </c>
      <c r="D9658" s="16" t="n">
        <f aca="false">LOGINV(B9658,$B$7,$C$7)</f>
        <v>11.1968294401645</v>
      </c>
      <c r="E9658" s="16" t="n">
        <f aca="false">LOGINV(C9658,$B$8,$C$8)</f>
        <v>49.9820694995809</v>
      </c>
      <c r="F9658" s="16" t="n">
        <f aca="false">$B$5/100*E9658*2_Girdiler!$B$14*2_Girdiler!$B$15*2_Girdiler!$B$16</f>
        <v>1.25754886860946</v>
      </c>
      <c r="G9658" s="16" t="n">
        <f aca="false">MIN(MATCH(F9658,2_Girdiler!$B$20:$I$20,1),7)</f>
        <v>1</v>
      </c>
      <c r="H9658" s="16" t="n">
        <f aca="false">IF(F9658&gt;=40,2_Girdiler!$I$21+(F9658-40)*(2_Girdiler!$I$21-2_Girdiler!$H$21)/(2_Girdiler!$I$20-2_Girdiler!$H$20),INDEX(2_Girdiler!$B$21:$I$21,G9658)+(F9658-INDEX(2_Girdiler!$B$20:$I$20,G9658))*(INDEX(2_Girdiler!$B$21:$I$21,G9658+1)-INDEX(2_Girdiler!$B$21:$I$21,G9658))/(INDEX(2_Girdiler!$B$20:$I$20,G9658+1)-INDEX(2_Girdiler!$B$20:$I$20,G9658)))</f>
        <v>2.7666075109408</v>
      </c>
      <c r="I9658" s="16" t="n">
        <f aca="false">H9658/2_Girdiler!$B$17</f>
        <v>1.10841647072949</v>
      </c>
      <c r="J9658" s="16" t="n">
        <f aca="false">D9658+I9658</f>
        <v>12.305245910894</v>
      </c>
    </row>
    <row r="9659" customFormat="false" ht="15" hidden="false" customHeight="false" outlineLevel="0" collapsed="false">
      <c r="A9659" s="0" t="n">
        <v>9647</v>
      </c>
      <c r="B9659" s="7" t="n">
        <v>0.597735</v>
      </c>
      <c r="C9659" s="7" t="n">
        <v>0.570279</v>
      </c>
      <c r="D9659" s="16" t="n">
        <f aca="false">LOGINV(B9659,$B$7,$C$7)</f>
        <v>15.5451738491921</v>
      </c>
      <c r="E9659" s="16" t="n">
        <f aca="false">LOGINV(C9659,$B$8,$C$8)</f>
        <v>122.429718705076</v>
      </c>
      <c r="F9659" s="16" t="n">
        <f aca="false">$B$5/100*E9659*2_Girdiler!$B$14*2_Girdiler!$B$15*2_Girdiler!$B$16</f>
        <v>3.0803317226197</v>
      </c>
      <c r="G9659" s="16" t="n">
        <f aca="false">MIN(MATCH(F9659,2_Girdiler!$B$20:$I$20,1),7)</f>
        <v>1</v>
      </c>
      <c r="H9659" s="16" t="n">
        <f aca="false">IF(F9659&gt;=40,2_Girdiler!$I$21+(F9659-40)*(2_Girdiler!$I$21-2_Girdiler!$H$21)/(2_Girdiler!$I$20-2_Girdiler!$H$20),INDEX(2_Girdiler!$B$21:$I$21,G9659)+(F9659-INDEX(2_Girdiler!$B$20:$I$20,G9659))*(INDEX(2_Girdiler!$B$21:$I$21,G9659+1)-INDEX(2_Girdiler!$B$21:$I$21,G9659))/(INDEX(2_Girdiler!$B$20:$I$20,G9659+1)-INDEX(2_Girdiler!$B$20:$I$20,G9659)))</f>
        <v>6.77672978976335</v>
      </c>
      <c r="I9659" s="16" t="n">
        <f aca="false">H9659/2_Girdiler!$B$17</f>
        <v>2.71503597346288</v>
      </c>
      <c r="J9659" s="16" t="n">
        <f aca="false">D9659+I9659</f>
        <v>18.260209822655</v>
      </c>
    </row>
    <row r="9660" customFormat="false" ht="15" hidden="false" customHeight="false" outlineLevel="0" collapsed="false">
      <c r="A9660" s="0" t="n">
        <v>9648</v>
      </c>
      <c r="B9660" s="7" t="n">
        <v>0.633546</v>
      </c>
      <c r="C9660" s="7" t="n">
        <v>0.437045</v>
      </c>
      <c r="D9660" s="16" t="n">
        <f aca="false">LOGINV(B9660,$B$7,$C$7)</f>
        <v>16.3792979722065</v>
      </c>
      <c r="E9660" s="16" t="n">
        <f aca="false">LOGINV(C9660,$B$8,$C$8)</f>
        <v>98.5870194186365</v>
      </c>
      <c r="F9660" s="16" t="n">
        <f aca="false">$B$5/100*E9660*2_Girdiler!$B$14*2_Girdiler!$B$15*2_Girdiler!$B$16</f>
        <v>2.4804494085729</v>
      </c>
      <c r="G9660" s="16" t="n">
        <f aca="false">MIN(MATCH(F9660,2_Girdiler!$B$20:$I$20,1),7)</f>
        <v>1</v>
      </c>
      <c r="H9660" s="16" t="n">
        <f aca="false">IF(F9660&gt;=40,2_Girdiler!$I$21+(F9660-40)*(2_Girdiler!$I$21-2_Girdiler!$H$21)/(2_Girdiler!$I$20-2_Girdiler!$H$20),INDEX(2_Girdiler!$B$21:$I$21,G9660)+(F9660-INDEX(2_Girdiler!$B$20:$I$20,G9660))*(INDEX(2_Girdiler!$B$21:$I$21,G9660+1)-INDEX(2_Girdiler!$B$21:$I$21,G9660))/(INDEX(2_Girdiler!$B$20:$I$20,G9660+1)-INDEX(2_Girdiler!$B$20:$I$20,G9660)))</f>
        <v>5.45698869886037</v>
      </c>
      <c r="I9660" s="16" t="n">
        <f aca="false">H9660/2_Girdiler!$B$17</f>
        <v>2.1862935492229</v>
      </c>
      <c r="J9660" s="16" t="n">
        <f aca="false">D9660+I9660</f>
        <v>18.5655915214294</v>
      </c>
    </row>
    <row r="9661" customFormat="false" ht="15" hidden="false" customHeight="false" outlineLevel="0" collapsed="false">
      <c r="A9661" s="0" t="n">
        <v>9649</v>
      </c>
      <c r="B9661" s="7" t="n">
        <v>0.424901</v>
      </c>
      <c r="C9661" s="7" t="n">
        <v>0.214999</v>
      </c>
      <c r="D9661" s="16" t="n">
        <f aca="false">LOGINV(B9661,$B$7,$C$7)</f>
        <v>12.1854737697544</v>
      </c>
      <c r="E9661" s="16" t="n">
        <f aca="false">LOGINV(C9661,$B$8,$C$8)</f>
        <v>65.6149572898597</v>
      </c>
      <c r="F9661" s="16" t="n">
        <f aca="false">$B$5/100*E9661*2_Girdiler!$B$14*2_Girdiler!$B$15*2_Girdiler!$B$16</f>
        <v>1.65087232541287</v>
      </c>
      <c r="G9661" s="16" t="n">
        <f aca="false">MIN(MATCH(F9661,2_Girdiler!$B$20:$I$20,1),7)</f>
        <v>1</v>
      </c>
      <c r="H9661" s="16" t="n">
        <f aca="false">IF(F9661&gt;=40,2_Girdiler!$I$21+(F9661-40)*(2_Girdiler!$I$21-2_Girdiler!$H$21)/(2_Girdiler!$I$20-2_Girdiler!$H$20),INDEX(2_Girdiler!$B$21:$I$21,G9661)+(F9661-INDEX(2_Girdiler!$B$20:$I$20,G9661))*(INDEX(2_Girdiler!$B$21:$I$21,G9661+1)-INDEX(2_Girdiler!$B$21:$I$21,G9661))/(INDEX(2_Girdiler!$B$20:$I$20,G9661+1)-INDEX(2_Girdiler!$B$20:$I$20,G9661)))</f>
        <v>3.63191911590831</v>
      </c>
      <c r="I9661" s="16" t="n">
        <f aca="false">H9661/2_Girdiler!$B$17</f>
        <v>1.45509579964275</v>
      </c>
      <c r="J9661" s="16" t="n">
        <f aca="false">D9661+I9661</f>
        <v>13.6405695693971</v>
      </c>
    </row>
    <row r="9662" customFormat="false" ht="15" hidden="false" customHeight="false" outlineLevel="0" collapsed="false">
      <c r="A9662" s="0" t="n">
        <v>9650</v>
      </c>
      <c r="B9662" s="7" t="n">
        <v>0.860239</v>
      </c>
      <c r="C9662" s="7" t="n">
        <v>0.822168</v>
      </c>
      <c r="D9662" s="16" t="n">
        <f aca="false">LOGINV(B9662,$B$7,$C$7)</f>
        <v>24.7436496684522</v>
      </c>
      <c r="E9662" s="16" t="n">
        <f aca="false">LOGINV(C9662,$B$8,$C$8)</f>
        <v>198.23452735538</v>
      </c>
      <c r="F9662" s="16" t="n">
        <f aca="false">$B$5/100*E9662*2_Girdiler!$B$14*2_Girdiler!$B$15*2_Girdiler!$B$16</f>
        <v>4.98758070826137</v>
      </c>
      <c r="G9662" s="16" t="n">
        <f aca="false">MIN(MATCH(F9662,2_Girdiler!$B$20:$I$20,1),7)</f>
        <v>1</v>
      </c>
      <c r="H9662" s="16" t="n">
        <f aca="false">IF(F9662&gt;=40,2_Girdiler!$I$21+(F9662-40)*(2_Girdiler!$I$21-2_Girdiler!$H$21)/(2_Girdiler!$I$20-2_Girdiler!$H$20),INDEX(2_Girdiler!$B$21:$I$21,G9662)+(F9662-INDEX(2_Girdiler!$B$20:$I$20,G9662))*(INDEX(2_Girdiler!$B$21:$I$21,G9662+1)-INDEX(2_Girdiler!$B$21:$I$21,G9662))/(INDEX(2_Girdiler!$B$20:$I$20,G9662+1)-INDEX(2_Girdiler!$B$20:$I$20,G9662)))</f>
        <v>10.972677558175</v>
      </c>
      <c r="I9662" s="16" t="n">
        <f aca="false">H9662/2_Girdiler!$B$17</f>
        <v>4.3961047909355</v>
      </c>
      <c r="J9662" s="16" t="n">
        <f aca="false">D9662+I9662</f>
        <v>29.1397544593877</v>
      </c>
    </row>
    <row r="9663" customFormat="false" ht="15" hidden="false" customHeight="false" outlineLevel="0" collapsed="false">
      <c r="A9663" s="0" t="n">
        <v>9651</v>
      </c>
      <c r="B9663" s="7" t="n">
        <v>0.075303</v>
      </c>
      <c r="C9663" s="7" t="n">
        <v>0.563606</v>
      </c>
      <c r="D9663" s="16" t="n">
        <f aca="false">LOGINV(B9663,$B$7,$C$7)</f>
        <v>6.07751832070985</v>
      </c>
      <c r="E9663" s="16" t="n">
        <f aca="false">LOGINV(C9663,$B$8,$C$8)</f>
        <v>121.096209729668</v>
      </c>
      <c r="F9663" s="16" t="n">
        <f aca="false">$B$5/100*E9663*2_Girdiler!$B$14*2_Girdiler!$B$15*2_Girdiler!$B$16</f>
        <v>3.04678063679844</v>
      </c>
      <c r="G9663" s="16" t="n">
        <f aca="false">MIN(MATCH(F9663,2_Girdiler!$B$20:$I$20,1),7)</f>
        <v>1</v>
      </c>
      <c r="H9663" s="16" t="n">
        <f aca="false">IF(F9663&gt;=40,2_Girdiler!$I$21+(F9663-40)*(2_Girdiler!$I$21-2_Girdiler!$H$21)/(2_Girdiler!$I$20-2_Girdiler!$H$20),INDEX(2_Girdiler!$B$21:$I$21,G9663)+(F9663-INDEX(2_Girdiler!$B$20:$I$20,G9663))*(INDEX(2_Girdiler!$B$21:$I$21,G9663+1)-INDEX(2_Girdiler!$B$21:$I$21,G9663))/(INDEX(2_Girdiler!$B$20:$I$20,G9663+1)-INDEX(2_Girdiler!$B$20:$I$20,G9663)))</f>
        <v>6.70291740095658</v>
      </c>
      <c r="I9663" s="16" t="n">
        <f aca="false">H9663/2_Girdiler!$B$17</f>
        <v>2.68546370230632</v>
      </c>
      <c r="J9663" s="16" t="n">
        <f aca="false">D9663+I9663</f>
        <v>8.76298202301617</v>
      </c>
    </row>
    <row r="9664" customFormat="false" ht="15" hidden="false" customHeight="false" outlineLevel="0" collapsed="false">
      <c r="A9664" s="0" t="n">
        <v>9652</v>
      </c>
      <c r="B9664" s="7" t="n">
        <v>0.789793</v>
      </c>
      <c r="C9664" s="7" t="n">
        <v>0.671041</v>
      </c>
      <c r="D9664" s="16" t="n">
        <f aca="false">LOGINV(B9664,$B$7,$C$7)</f>
        <v>21.2190416059321</v>
      </c>
      <c r="E9664" s="16" t="n">
        <f aca="false">LOGINV(C9664,$B$8,$C$8)</f>
        <v>145.33620281925</v>
      </c>
      <c r="F9664" s="16" t="n">
        <f aca="false">$B$5/100*E9664*2_Girdiler!$B$14*2_Girdiler!$B$15*2_Girdiler!$B$16</f>
        <v>3.65665886293232</v>
      </c>
      <c r="G9664" s="16" t="n">
        <f aca="false">MIN(MATCH(F9664,2_Girdiler!$B$20:$I$20,1),7)</f>
        <v>1</v>
      </c>
      <c r="H9664" s="16" t="n">
        <f aca="false">IF(F9664&gt;=40,2_Girdiler!$I$21+(F9664-40)*(2_Girdiler!$I$21-2_Girdiler!$H$21)/(2_Girdiler!$I$20-2_Girdiler!$H$20),INDEX(2_Girdiler!$B$21:$I$21,G9664)+(F9664-INDEX(2_Girdiler!$B$20:$I$20,G9664))*(INDEX(2_Girdiler!$B$21:$I$21,G9664+1)-INDEX(2_Girdiler!$B$21:$I$21,G9664))/(INDEX(2_Girdiler!$B$20:$I$20,G9664+1)-INDEX(2_Girdiler!$B$20:$I$20,G9664)))</f>
        <v>8.0446494984511</v>
      </c>
      <c r="I9664" s="16" t="n">
        <f aca="false">H9664/2_Girdiler!$B$17</f>
        <v>3.22301662598201</v>
      </c>
      <c r="J9664" s="16" t="n">
        <f aca="false">D9664+I9664</f>
        <v>24.4420582319141</v>
      </c>
    </row>
    <row r="9665" customFormat="false" ht="15" hidden="false" customHeight="false" outlineLevel="0" collapsed="false">
      <c r="A9665" s="0" t="n">
        <v>9653</v>
      </c>
      <c r="B9665" s="7" t="n">
        <v>0.612916</v>
      </c>
      <c r="C9665" s="7" t="n">
        <v>0.815825</v>
      </c>
      <c r="D9665" s="16" t="n">
        <f aca="false">LOGINV(B9665,$B$7,$C$7)</f>
        <v>15.8906878407141</v>
      </c>
      <c r="E9665" s="16" t="n">
        <f aca="false">LOGINV(C9665,$B$8,$C$8)</f>
        <v>195.175752553447</v>
      </c>
      <c r="F9665" s="16" t="n">
        <f aca="false">$B$5/100*E9665*2_Girdiler!$B$14*2_Girdiler!$B$15*2_Girdiler!$B$16</f>
        <v>4.91062193424473</v>
      </c>
      <c r="G9665" s="16" t="n">
        <f aca="false">MIN(MATCH(F9665,2_Girdiler!$B$20:$I$20,1),7)</f>
        <v>1</v>
      </c>
      <c r="H9665" s="16" t="n">
        <f aca="false">IF(F9665&gt;=40,2_Girdiler!$I$21+(F9665-40)*(2_Girdiler!$I$21-2_Girdiler!$H$21)/(2_Girdiler!$I$20-2_Girdiler!$H$20),INDEX(2_Girdiler!$B$21:$I$21,G9665)+(F9665-INDEX(2_Girdiler!$B$20:$I$20,G9665))*(INDEX(2_Girdiler!$B$21:$I$21,G9665+1)-INDEX(2_Girdiler!$B$21:$I$21,G9665))/(INDEX(2_Girdiler!$B$20:$I$20,G9665+1)-INDEX(2_Girdiler!$B$20:$I$20,G9665)))</f>
        <v>10.8033682553384</v>
      </c>
      <c r="I9665" s="16" t="n">
        <f aca="false">H9665/2_Girdiler!$B$17</f>
        <v>4.32827253819648</v>
      </c>
      <c r="J9665" s="16" t="n">
        <f aca="false">D9665+I9665</f>
        <v>20.2189603789105</v>
      </c>
    </row>
    <row r="9666" customFormat="false" ht="15" hidden="false" customHeight="false" outlineLevel="0" collapsed="false">
      <c r="A9666" s="0" t="n">
        <v>9654</v>
      </c>
      <c r="B9666" s="7" t="n">
        <v>0.641398</v>
      </c>
      <c r="C9666" s="7" t="n">
        <v>0.381188</v>
      </c>
      <c r="D9666" s="16" t="n">
        <f aca="false">LOGINV(B9666,$B$7,$C$7)</f>
        <v>16.571580670641</v>
      </c>
      <c r="E9666" s="16" t="n">
        <f aca="false">LOGINV(C9666,$B$8,$C$8)</f>
        <v>89.8421568647244</v>
      </c>
      <c r="F9666" s="16" t="n">
        <f aca="false">$B$5/100*E9666*2_Girdiler!$B$14*2_Girdiler!$B$15*2_Girdiler!$B$16</f>
        <v>2.26042866671647</v>
      </c>
      <c r="G9666" s="16" t="n">
        <f aca="false">MIN(MATCH(F9666,2_Girdiler!$B$20:$I$20,1),7)</f>
        <v>1</v>
      </c>
      <c r="H9666" s="16" t="n">
        <f aca="false">IF(F9666&gt;=40,2_Girdiler!$I$21+(F9666-40)*(2_Girdiler!$I$21-2_Girdiler!$H$21)/(2_Girdiler!$I$20-2_Girdiler!$H$20),INDEX(2_Girdiler!$B$21:$I$21,G9666)+(F9666-INDEX(2_Girdiler!$B$20:$I$20,G9666))*(INDEX(2_Girdiler!$B$21:$I$21,G9666+1)-INDEX(2_Girdiler!$B$21:$I$21,G9666))/(INDEX(2_Girdiler!$B$20:$I$20,G9666+1)-INDEX(2_Girdiler!$B$20:$I$20,G9666)))</f>
        <v>4.97294306677622</v>
      </c>
      <c r="I9666" s="16" t="n">
        <f aca="false">H9666/2_Girdiler!$B$17</f>
        <v>1.99236501072765</v>
      </c>
      <c r="J9666" s="16" t="n">
        <f aca="false">D9666+I9666</f>
        <v>18.5639456813686</v>
      </c>
    </row>
    <row r="9667" customFormat="false" ht="15" hidden="false" customHeight="false" outlineLevel="0" collapsed="false">
      <c r="A9667" s="0" t="n">
        <v>9655</v>
      </c>
      <c r="B9667" s="7" t="n">
        <v>0.453725</v>
      </c>
      <c r="C9667" s="7" t="n">
        <v>0.316713</v>
      </c>
      <c r="D9667" s="16" t="n">
        <f aca="false">LOGINV(B9667,$B$7,$C$7)</f>
        <v>12.6923461641073</v>
      </c>
      <c r="E9667" s="16" t="n">
        <f aca="false">LOGINV(C9667,$B$8,$C$8)</f>
        <v>80.2690002331566</v>
      </c>
      <c r="F9667" s="16" t="n">
        <f aca="false">$B$5/100*E9667*2_Girdiler!$B$14*2_Girdiler!$B$15*2_Girdiler!$B$16</f>
        <v>2.01956804586622</v>
      </c>
      <c r="G9667" s="16" t="n">
        <f aca="false">MIN(MATCH(F9667,2_Girdiler!$B$20:$I$20,1),7)</f>
        <v>1</v>
      </c>
      <c r="H9667" s="16" t="n">
        <f aca="false">IF(F9667&gt;=40,2_Girdiler!$I$21+(F9667-40)*(2_Girdiler!$I$21-2_Girdiler!$H$21)/(2_Girdiler!$I$20-2_Girdiler!$H$20),INDEX(2_Girdiler!$B$21:$I$21,G9667)+(F9667-INDEX(2_Girdiler!$B$20:$I$20,G9667))*(INDEX(2_Girdiler!$B$21:$I$21,G9667+1)-INDEX(2_Girdiler!$B$21:$I$21,G9667))/(INDEX(2_Girdiler!$B$20:$I$20,G9667+1)-INDEX(2_Girdiler!$B$20:$I$20,G9667)))</f>
        <v>4.44304970090569</v>
      </c>
      <c r="I9667" s="16" t="n">
        <f aca="false">H9667/2_Girdiler!$B$17</f>
        <v>1.78006798914491</v>
      </c>
      <c r="J9667" s="16" t="n">
        <f aca="false">D9667+I9667</f>
        <v>14.4724141532522</v>
      </c>
    </row>
    <row r="9668" customFormat="false" ht="15" hidden="false" customHeight="false" outlineLevel="0" collapsed="false">
      <c r="A9668" s="0" t="n">
        <v>9656</v>
      </c>
      <c r="B9668" s="7" t="n">
        <v>0.753343</v>
      </c>
      <c r="C9668" s="7" t="n">
        <v>0.347649</v>
      </c>
      <c r="D9668" s="16" t="n">
        <f aca="false">LOGINV(B9668,$B$7,$C$7)</f>
        <v>19.8389153441358</v>
      </c>
      <c r="E9668" s="16" t="n">
        <f aca="false">LOGINV(C9668,$B$8,$C$8)</f>
        <v>84.8090756283424</v>
      </c>
      <c r="F9668" s="16" t="n">
        <f aca="false">$B$5/100*E9668*2_Girdiler!$B$14*2_Girdiler!$B$15*2_Girdiler!$B$16</f>
        <v>2.13379634280909</v>
      </c>
      <c r="G9668" s="16" t="n">
        <f aca="false">MIN(MATCH(F9668,2_Girdiler!$B$20:$I$20,1),7)</f>
        <v>1</v>
      </c>
      <c r="H9668" s="16" t="n">
        <f aca="false">IF(F9668&gt;=40,2_Girdiler!$I$21+(F9668-40)*(2_Girdiler!$I$21-2_Girdiler!$H$21)/(2_Girdiler!$I$20-2_Girdiler!$H$20),INDEX(2_Girdiler!$B$21:$I$21,G9668)+(F9668-INDEX(2_Girdiler!$B$20:$I$20,G9668))*(INDEX(2_Girdiler!$B$21:$I$21,G9668+1)-INDEX(2_Girdiler!$B$21:$I$21,G9668))/(INDEX(2_Girdiler!$B$20:$I$20,G9668+1)-INDEX(2_Girdiler!$B$20:$I$20,G9668)))</f>
        <v>4.69435195418001</v>
      </c>
      <c r="I9668" s="16" t="n">
        <f aca="false">H9668/2_Girdiler!$B$17</f>
        <v>1.88074998164263</v>
      </c>
      <c r="J9668" s="16" t="n">
        <f aca="false">D9668+I9668</f>
        <v>21.7196653257784</v>
      </c>
    </row>
    <row r="9669" customFormat="false" ht="15" hidden="false" customHeight="false" outlineLevel="0" collapsed="false">
      <c r="A9669" s="0" t="n">
        <v>9657</v>
      </c>
      <c r="B9669" s="7" t="n">
        <v>0.106332</v>
      </c>
      <c r="C9669" s="7" t="n">
        <v>0.279853</v>
      </c>
      <c r="D9669" s="16" t="n">
        <f aca="false">LOGINV(B9669,$B$7,$C$7)</f>
        <v>6.76070480804975</v>
      </c>
      <c r="E9669" s="16" t="n">
        <f aca="false">LOGINV(C9669,$B$8,$C$8)</f>
        <v>74.9426371403518</v>
      </c>
      <c r="F9669" s="16" t="n">
        <f aca="false">$B$5/100*E9669*2_Girdiler!$B$14*2_Girdiler!$B$15*2_Girdiler!$B$16</f>
        <v>1.88555675045125</v>
      </c>
      <c r="G9669" s="16" t="n">
        <f aca="false">MIN(MATCH(F9669,2_Girdiler!$B$20:$I$20,1),7)</f>
        <v>1</v>
      </c>
      <c r="H9669" s="16" t="n">
        <f aca="false">IF(F9669&gt;=40,2_Girdiler!$I$21+(F9669-40)*(2_Girdiler!$I$21-2_Girdiler!$H$21)/(2_Girdiler!$I$20-2_Girdiler!$H$20),INDEX(2_Girdiler!$B$21:$I$21,G9669)+(F9669-INDEX(2_Girdiler!$B$20:$I$20,G9669))*(INDEX(2_Girdiler!$B$21:$I$21,G9669+1)-INDEX(2_Girdiler!$B$21:$I$21,G9669))/(INDEX(2_Girdiler!$B$20:$I$20,G9669+1)-INDEX(2_Girdiler!$B$20:$I$20,G9669)))</f>
        <v>4.14822485099275</v>
      </c>
      <c r="I9669" s="16" t="n">
        <f aca="false">H9669/2_Girdiler!$B$17</f>
        <v>1.66194905889133</v>
      </c>
      <c r="J9669" s="16" t="n">
        <f aca="false">D9669+I9669</f>
        <v>8.42265386694108</v>
      </c>
    </row>
    <row r="9670" customFormat="false" ht="15" hidden="false" customHeight="false" outlineLevel="0" collapsed="false">
      <c r="A9670" s="0" t="n">
        <v>9658</v>
      </c>
      <c r="B9670" s="7" t="n">
        <v>0.328689</v>
      </c>
      <c r="C9670" s="7" t="n">
        <v>0.097444</v>
      </c>
      <c r="D9670" s="16" t="n">
        <f aca="false">LOGINV(B9670,$B$7,$C$7)</f>
        <v>10.5758485972168</v>
      </c>
      <c r="E9670" s="16" t="n">
        <f aca="false">LOGINV(C9670,$B$8,$C$8)</f>
        <v>47.2993790306743</v>
      </c>
      <c r="F9670" s="16" t="n">
        <f aca="false">$B$5/100*E9670*2_Girdiler!$B$14*2_Girdiler!$B$15*2_Girdiler!$B$16</f>
        <v>1.19005237641177</v>
      </c>
      <c r="G9670" s="16" t="n">
        <f aca="false">MIN(MATCH(F9670,2_Girdiler!$B$20:$I$20,1),7)</f>
        <v>1</v>
      </c>
      <c r="H9670" s="16" t="n">
        <f aca="false">IF(F9670&gt;=40,2_Girdiler!$I$21+(F9670-40)*(2_Girdiler!$I$21-2_Girdiler!$H$21)/(2_Girdiler!$I$20-2_Girdiler!$H$20),INDEX(2_Girdiler!$B$21:$I$21,G9670)+(F9670-INDEX(2_Girdiler!$B$20:$I$20,G9670))*(INDEX(2_Girdiler!$B$21:$I$21,G9670+1)-INDEX(2_Girdiler!$B$21:$I$21,G9670))/(INDEX(2_Girdiler!$B$20:$I$20,G9670+1)-INDEX(2_Girdiler!$B$20:$I$20,G9670)))</f>
        <v>2.61811522810589</v>
      </c>
      <c r="I9670" s="16" t="n">
        <f aca="false">H9670/2_Girdiler!$B$17</f>
        <v>1.04892437023473</v>
      </c>
      <c r="J9670" s="16" t="n">
        <f aca="false">D9670+I9670</f>
        <v>11.6247729674515</v>
      </c>
    </row>
    <row r="9671" customFormat="false" ht="15" hidden="false" customHeight="false" outlineLevel="0" collapsed="false">
      <c r="A9671" s="0" t="n">
        <v>9659</v>
      </c>
      <c r="B9671" s="7" t="n">
        <v>0.604885</v>
      </c>
      <c r="C9671" s="7" t="n">
        <v>0.588321</v>
      </c>
      <c r="D9671" s="16" t="n">
        <f aca="false">LOGINV(B9671,$B$7,$C$7)</f>
        <v>15.7065066857897</v>
      </c>
      <c r="E9671" s="16" t="n">
        <f aca="false">LOGINV(C9671,$B$8,$C$8)</f>
        <v>126.131221522971</v>
      </c>
      <c r="F9671" s="16" t="n">
        <f aca="false">$B$5/100*E9671*2_Girdiler!$B$14*2_Girdiler!$B$15*2_Girdiler!$B$16</f>
        <v>3.17346153351794</v>
      </c>
      <c r="G9671" s="16" t="n">
        <f aca="false">MIN(MATCH(F9671,2_Girdiler!$B$20:$I$20,1),7)</f>
        <v>1</v>
      </c>
      <c r="H9671" s="16" t="n">
        <f aca="false">IF(F9671&gt;=40,2_Girdiler!$I$21+(F9671-40)*(2_Girdiler!$I$21-2_Girdiler!$H$21)/(2_Girdiler!$I$20-2_Girdiler!$H$20),INDEX(2_Girdiler!$B$21:$I$21,G9671)+(F9671-INDEX(2_Girdiler!$B$20:$I$20,G9671))*(INDEX(2_Girdiler!$B$21:$I$21,G9671+1)-INDEX(2_Girdiler!$B$21:$I$21,G9671))/(INDEX(2_Girdiler!$B$20:$I$20,G9671+1)-INDEX(2_Girdiler!$B$20:$I$20,G9671)))</f>
        <v>6.98161537373948</v>
      </c>
      <c r="I9671" s="16" t="n">
        <f aca="false">H9671/2_Girdiler!$B$17</f>
        <v>2.79712154396614</v>
      </c>
      <c r="J9671" s="16" t="n">
        <f aca="false">D9671+I9671</f>
        <v>18.5036282297558</v>
      </c>
    </row>
    <row r="9672" customFormat="false" ht="15" hidden="false" customHeight="false" outlineLevel="0" collapsed="false">
      <c r="A9672" s="0" t="n">
        <v>9660</v>
      </c>
      <c r="B9672" s="7" t="n">
        <v>0.073104</v>
      </c>
      <c r="C9672" s="7" t="n">
        <v>0.114434</v>
      </c>
      <c r="D9672" s="16" t="n">
        <f aca="false">LOGINV(B9672,$B$7,$C$7)</f>
        <v>6.02469087780049</v>
      </c>
      <c r="E9672" s="16" t="n">
        <f aca="false">LOGINV(C9672,$B$8,$C$8)</f>
        <v>50.2249486852789</v>
      </c>
      <c r="F9672" s="16" t="n">
        <f aca="false">$B$5/100*E9672*2_Girdiler!$B$14*2_Girdiler!$B$15*2_Girdiler!$B$16</f>
        <v>1.26365970892162</v>
      </c>
      <c r="G9672" s="16" t="n">
        <f aca="false">MIN(MATCH(F9672,2_Girdiler!$B$20:$I$20,1),7)</f>
        <v>1</v>
      </c>
      <c r="H9672" s="16" t="n">
        <f aca="false">IF(F9672&gt;=40,2_Girdiler!$I$21+(F9672-40)*(2_Girdiler!$I$21-2_Girdiler!$H$21)/(2_Girdiler!$I$20-2_Girdiler!$H$20),INDEX(2_Girdiler!$B$21:$I$21,G9672)+(F9672-INDEX(2_Girdiler!$B$20:$I$20,G9672))*(INDEX(2_Girdiler!$B$21:$I$21,G9672+1)-INDEX(2_Girdiler!$B$21:$I$21,G9672))/(INDEX(2_Girdiler!$B$20:$I$20,G9672+1)-INDEX(2_Girdiler!$B$20:$I$20,G9672)))</f>
        <v>2.78005135962756</v>
      </c>
      <c r="I9672" s="16" t="n">
        <f aca="false">H9672/2_Girdiler!$B$17</f>
        <v>1.11380262805591</v>
      </c>
      <c r="J9672" s="16" t="n">
        <f aca="false">D9672+I9672</f>
        <v>7.1384935058564</v>
      </c>
    </row>
    <row r="9673" customFormat="false" ht="15" hidden="false" customHeight="false" outlineLevel="0" collapsed="false">
      <c r="A9673" s="0" t="n">
        <v>9661</v>
      </c>
      <c r="B9673" s="7" t="n">
        <v>0.810075</v>
      </c>
      <c r="C9673" s="7" t="n">
        <v>0.486069</v>
      </c>
      <c r="D9673" s="16" t="n">
        <f aca="false">LOGINV(B9673,$B$7,$C$7)</f>
        <v>22.0937213843015</v>
      </c>
      <c r="E9673" s="16" t="n">
        <f aca="false">LOGINV(C9673,$B$8,$C$8)</f>
        <v>106.770721627216</v>
      </c>
      <c r="F9673" s="16" t="n">
        <f aca="false">$B$5/100*E9673*2_Girdiler!$B$14*2_Girdiler!$B$15*2_Girdiler!$B$16</f>
        <v>2.68635135614075</v>
      </c>
      <c r="G9673" s="16" t="n">
        <f aca="false">MIN(MATCH(F9673,2_Girdiler!$B$20:$I$20,1),7)</f>
        <v>1</v>
      </c>
      <c r="H9673" s="16" t="n">
        <f aca="false">IF(F9673&gt;=40,2_Girdiler!$I$21+(F9673-40)*(2_Girdiler!$I$21-2_Girdiler!$H$21)/(2_Girdiler!$I$20-2_Girdiler!$H$20),INDEX(2_Girdiler!$B$21:$I$21,G9673)+(F9673-INDEX(2_Girdiler!$B$20:$I$20,G9673))*(INDEX(2_Girdiler!$B$21:$I$21,G9673+1)-INDEX(2_Girdiler!$B$21:$I$21,G9673))/(INDEX(2_Girdiler!$B$20:$I$20,G9673+1)-INDEX(2_Girdiler!$B$20:$I$20,G9673)))</f>
        <v>5.90997298350964</v>
      </c>
      <c r="I9673" s="16" t="n">
        <f aca="false">H9673/2_Girdiler!$B$17</f>
        <v>2.36777763762406</v>
      </c>
      <c r="J9673" s="16" t="n">
        <f aca="false">D9673+I9673</f>
        <v>24.4614990219255</v>
      </c>
    </row>
    <row r="9674" customFormat="false" ht="15" hidden="false" customHeight="false" outlineLevel="0" collapsed="false">
      <c r="A9674" s="0" t="n">
        <v>9662</v>
      </c>
      <c r="B9674" s="7" t="n">
        <v>0.125996</v>
      </c>
      <c r="C9674" s="7" t="n">
        <v>0.411638</v>
      </c>
      <c r="D9674" s="16" t="n">
        <f aca="false">LOGINV(B9674,$B$7,$C$7)</f>
        <v>7.15123241596404</v>
      </c>
      <c r="E9674" s="16" t="n">
        <f aca="false">LOGINV(C9674,$B$8,$C$8)</f>
        <v>94.544190611591</v>
      </c>
      <c r="F9674" s="16" t="n">
        <f aca="false">$B$5/100*E9674*2_Girdiler!$B$14*2_Girdiler!$B$15*2_Girdiler!$B$16</f>
        <v>2.37873183578763</v>
      </c>
      <c r="G9674" s="16" t="n">
        <f aca="false">MIN(MATCH(F9674,2_Girdiler!$B$20:$I$20,1),7)</f>
        <v>1</v>
      </c>
      <c r="H9674" s="16" t="n">
        <f aca="false">IF(F9674&gt;=40,2_Girdiler!$I$21+(F9674-40)*(2_Girdiler!$I$21-2_Girdiler!$H$21)/(2_Girdiler!$I$20-2_Girdiler!$H$20),INDEX(2_Girdiler!$B$21:$I$21,G9674)+(F9674-INDEX(2_Girdiler!$B$20:$I$20,G9674))*(INDEX(2_Girdiler!$B$21:$I$21,G9674+1)-INDEX(2_Girdiler!$B$21:$I$21,G9674))/(INDEX(2_Girdiler!$B$20:$I$20,G9674+1)-INDEX(2_Girdiler!$B$20:$I$20,G9674)))</f>
        <v>5.23321003873278</v>
      </c>
      <c r="I9674" s="16" t="n">
        <f aca="false">H9674/2_Girdiler!$B$17</f>
        <v>2.09663863731281</v>
      </c>
      <c r="J9674" s="16" t="n">
        <f aca="false">D9674+I9674</f>
        <v>9.24787105327686</v>
      </c>
    </row>
    <row r="9675" customFormat="false" ht="15" hidden="false" customHeight="false" outlineLevel="0" collapsed="false">
      <c r="A9675" s="0" t="n">
        <v>9663</v>
      </c>
      <c r="B9675" s="7" t="n">
        <v>0.835014</v>
      </c>
      <c r="C9675" s="7" t="n">
        <v>0.005627</v>
      </c>
      <c r="D9675" s="16" t="n">
        <f aca="false">LOGINV(B9675,$B$7,$C$7)</f>
        <v>23.3081366610179</v>
      </c>
      <c r="E9675" s="16" t="n">
        <f aca="false">LOGINV(C9675,$B$8,$C$8)</f>
        <v>21.2652209529032</v>
      </c>
      <c r="F9675" s="16" t="n">
        <f aca="false">$B$5/100*E9675*2_Girdiler!$B$14*2_Girdiler!$B$15*2_Girdiler!$B$16</f>
        <v>0.535032959175044</v>
      </c>
      <c r="G9675" s="16" t="n">
        <f aca="false">MIN(MATCH(F9675,2_Girdiler!$B$20:$I$20,1),7)</f>
        <v>1</v>
      </c>
      <c r="H9675" s="16" t="n">
        <f aca="false">IF(F9675&gt;=40,2_Girdiler!$I$21+(F9675-40)*(2_Girdiler!$I$21-2_Girdiler!$H$21)/(2_Girdiler!$I$20-2_Girdiler!$H$20),INDEX(2_Girdiler!$B$21:$I$21,G9675)+(F9675-INDEX(2_Girdiler!$B$20:$I$20,G9675))*(INDEX(2_Girdiler!$B$21:$I$21,G9675+1)-INDEX(2_Girdiler!$B$21:$I$21,G9675))/(INDEX(2_Girdiler!$B$20:$I$20,G9675+1)-INDEX(2_Girdiler!$B$20:$I$20,G9675)))</f>
        <v>1.1770725101851</v>
      </c>
      <c r="I9675" s="16" t="n">
        <f aca="false">H9675/2_Girdiler!$B$17</f>
        <v>0.471583537734413</v>
      </c>
      <c r="J9675" s="16" t="n">
        <f aca="false">D9675+I9675</f>
        <v>23.7797201987523</v>
      </c>
    </row>
    <row r="9676" customFormat="false" ht="15" hidden="false" customHeight="false" outlineLevel="0" collapsed="false">
      <c r="A9676" s="0" t="n">
        <v>9664</v>
      </c>
      <c r="B9676" s="7" t="n">
        <v>0.151494</v>
      </c>
      <c r="C9676" s="7" t="n">
        <v>0.719698</v>
      </c>
      <c r="D9676" s="16" t="n">
        <f aca="false">LOGINV(B9676,$B$7,$C$7)</f>
        <v>7.62667423248932</v>
      </c>
      <c r="E9676" s="16" t="n">
        <f aca="false">LOGINV(C9676,$B$8,$C$8)</f>
        <v>158.995247549524</v>
      </c>
      <c r="F9676" s="16" t="n">
        <f aca="false">$B$5/100*E9676*2_Girdiler!$B$14*2_Girdiler!$B$15*2_Girdiler!$B$16</f>
        <v>4.00032042834602</v>
      </c>
      <c r="G9676" s="16" t="n">
        <f aca="false">MIN(MATCH(F9676,2_Girdiler!$B$20:$I$20,1),7)</f>
        <v>1</v>
      </c>
      <c r="H9676" s="16" t="n">
        <f aca="false">IF(F9676&gt;=40,2_Girdiler!$I$21+(F9676-40)*(2_Girdiler!$I$21-2_Girdiler!$H$21)/(2_Girdiler!$I$20-2_Girdiler!$H$20),INDEX(2_Girdiler!$B$21:$I$21,G9676)+(F9676-INDEX(2_Girdiler!$B$20:$I$20,G9676))*(INDEX(2_Girdiler!$B$21:$I$21,G9676+1)-INDEX(2_Girdiler!$B$21:$I$21,G9676))/(INDEX(2_Girdiler!$B$20:$I$20,G9676+1)-INDEX(2_Girdiler!$B$20:$I$20,G9676)))</f>
        <v>8.80070494236125</v>
      </c>
      <c r="I9676" s="16" t="n">
        <f aca="false">H9676/2_Girdiler!$B$17</f>
        <v>3.52592345447165</v>
      </c>
      <c r="J9676" s="16" t="n">
        <f aca="false">D9676+I9676</f>
        <v>11.152597686961</v>
      </c>
    </row>
    <row r="9677" customFormat="false" ht="15" hidden="false" customHeight="false" outlineLevel="0" collapsed="false">
      <c r="A9677" s="0" t="n">
        <v>9665</v>
      </c>
      <c r="B9677" s="7" t="n">
        <v>0.402545</v>
      </c>
      <c r="C9677" s="7" t="n">
        <v>0.841187</v>
      </c>
      <c r="D9677" s="16" t="n">
        <f aca="false">LOGINV(B9677,$B$7,$C$7)</f>
        <v>11.8018124575459</v>
      </c>
      <c r="E9677" s="16" t="n">
        <f aca="false">LOGINV(C9677,$B$8,$C$8)</f>
        <v>208.160286141069</v>
      </c>
      <c r="F9677" s="16" t="n">
        <f aca="false">$B$5/100*E9677*2_Girdiler!$B$14*2_Girdiler!$B$15*2_Girdiler!$B$16</f>
        <v>5.23731279930929</v>
      </c>
      <c r="G9677" s="16" t="n">
        <f aca="false">MIN(MATCH(F9677,2_Girdiler!$B$20:$I$20,1),7)</f>
        <v>2</v>
      </c>
      <c r="H9677" s="16" t="n">
        <f aca="false">IF(F9677&gt;=40,2_Girdiler!$I$21+(F9677-40)*(2_Girdiler!$I$21-2_Girdiler!$H$21)/(2_Girdiler!$I$20-2_Girdiler!$H$20),INDEX(2_Girdiler!$B$21:$I$21,G9677)+(F9677-INDEX(2_Girdiler!$B$20:$I$20,G9677))*(INDEX(2_Girdiler!$B$21:$I$21,G9677+1)-INDEX(2_Girdiler!$B$21:$I$21,G9677))/(INDEX(2_Girdiler!$B$20:$I$20,G9677+1)-INDEX(2_Girdiler!$B$20:$I$20,G9677)))</f>
        <v>11.3797004788949</v>
      </c>
      <c r="I9677" s="16" t="n">
        <f aca="false">H9677/2_Girdiler!$B$17</f>
        <v>4.55917487135211</v>
      </c>
      <c r="J9677" s="16" t="n">
        <f aca="false">D9677+I9677</f>
        <v>16.360987328898</v>
      </c>
    </row>
    <row r="9678" customFormat="false" ht="15" hidden="false" customHeight="false" outlineLevel="0" collapsed="false">
      <c r="A9678" s="0" t="n">
        <v>9666</v>
      </c>
      <c r="B9678" s="7" t="n">
        <v>0.189733</v>
      </c>
      <c r="C9678" s="7" t="n">
        <v>0.790133</v>
      </c>
      <c r="D9678" s="16" t="n">
        <f aca="false">LOGINV(B9678,$B$7,$C$7)</f>
        <v>8.29714877400003</v>
      </c>
      <c r="E9678" s="16" t="n">
        <f aca="false">LOGINV(C9678,$B$8,$C$8)</f>
        <v>183.841124166557</v>
      </c>
      <c r="F9678" s="16" t="n">
        <f aca="false">$B$5/100*E9678*2_Girdiler!$B$14*2_Girdiler!$B$15*2_Girdiler!$B$16</f>
        <v>4.62544268403056</v>
      </c>
      <c r="G9678" s="16" t="n">
        <f aca="false">MIN(MATCH(F9678,2_Girdiler!$B$20:$I$20,1),7)</f>
        <v>1</v>
      </c>
      <c r="H9678" s="16" t="n">
        <f aca="false">IF(F9678&gt;=40,2_Girdiler!$I$21+(F9678-40)*(2_Girdiler!$I$21-2_Girdiler!$H$21)/(2_Girdiler!$I$20-2_Girdiler!$H$20),INDEX(2_Girdiler!$B$21:$I$21,G9678)+(F9678-INDEX(2_Girdiler!$B$20:$I$20,G9678))*(INDEX(2_Girdiler!$B$21:$I$21,G9678+1)-INDEX(2_Girdiler!$B$21:$I$21,G9678))/(INDEX(2_Girdiler!$B$20:$I$20,G9678+1)-INDEX(2_Girdiler!$B$20:$I$20,G9678)))</f>
        <v>10.1759739048672</v>
      </c>
      <c r="I9678" s="16" t="n">
        <f aca="false">H9678/2_Girdiler!$B$17</f>
        <v>4.07691262214232</v>
      </c>
      <c r="J9678" s="16" t="n">
        <f aca="false">D9678+I9678</f>
        <v>12.3740613961424</v>
      </c>
    </row>
    <row r="9679" customFormat="false" ht="15" hidden="false" customHeight="false" outlineLevel="0" collapsed="false">
      <c r="A9679" s="0" t="n">
        <v>9667</v>
      </c>
      <c r="B9679" s="7" t="n">
        <v>0.242049</v>
      </c>
      <c r="C9679" s="7" t="n">
        <v>0.680932</v>
      </c>
      <c r="D9679" s="16" t="n">
        <f aca="false">LOGINV(B9679,$B$7,$C$7)</f>
        <v>9.16848755385611</v>
      </c>
      <c r="E9679" s="16" t="n">
        <f aca="false">LOGINV(C9679,$B$8,$C$8)</f>
        <v>147.94076715923</v>
      </c>
      <c r="F9679" s="16" t="n">
        <f aca="false">$B$5/100*E9679*2_Girdiler!$B$14*2_Girdiler!$B$15*2_Girdiler!$B$16</f>
        <v>3.72218970172623</v>
      </c>
      <c r="G9679" s="16" t="n">
        <f aca="false">MIN(MATCH(F9679,2_Girdiler!$B$20:$I$20,1),7)</f>
        <v>1</v>
      </c>
      <c r="H9679" s="16" t="n">
        <f aca="false">IF(F9679&gt;=40,2_Girdiler!$I$21+(F9679-40)*(2_Girdiler!$I$21-2_Girdiler!$H$21)/(2_Girdiler!$I$20-2_Girdiler!$H$20),INDEX(2_Girdiler!$B$21:$I$21,G9679)+(F9679-INDEX(2_Girdiler!$B$20:$I$20,G9679))*(INDEX(2_Girdiler!$B$21:$I$21,G9679+1)-INDEX(2_Girdiler!$B$21:$I$21,G9679))/(INDEX(2_Girdiler!$B$20:$I$20,G9679+1)-INDEX(2_Girdiler!$B$20:$I$20,G9679)))</f>
        <v>8.18881734379771</v>
      </c>
      <c r="I9679" s="16" t="n">
        <f aca="false">H9679/2_Girdiler!$B$17</f>
        <v>3.28077617940613</v>
      </c>
      <c r="J9679" s="16" t="n">
        <f aca="false">D9679+I9679</f>
        <v>12.4492637332622</v>
      </c>
    </row>
    <row r="9680" customFormat="false" ht="15" hidden="false" customHeight="false" outlineLevel="0" collapsed="false">
      <c r="A9680" s="0" t="n">
        <v>9668</v>
      </c>
      <c r="B9680" s="7" t="n">
        <v>0.701475</v>
      </c>
      <c r="C9680" s="7" t="n">
        <v>0.613004</v>
      </c>
      <c r="D9680" s="16" t="n">
        <f aca="false">LOGINV(B9680,$B$7,$C$7)</f>
        <v>18.1826550202261</v>
      </c>
      <c r="E9680" s="16" t="n">
        <f aca="false">LOGINV(C9680,$B$8,$C$8)</f>
        <v>131.445066071359</v>
      </c>
      <c r="F9680" s="16" t="n">
        <f aca="false">$B$5/100*E9680*2_Girdiler!$B$14*2_Girdiler!$B$15*2_Girdiler!$B$16</f>
        <v>3.3071578623554</v>
      </c>
      <c r="G9680" s="16" t="n">
        <f aca="false">MIN(MATCH(F9680,2_Girdiler!$B$20:$I$20,1),7)</f>
        <v>1</v>
      </c>
      <c r="H9680" s="16" t="n">
        <f aca="false">IF(F9680&gt;=40,2_Girdiler!$I$21+(F9680-40)*(2_Girdiler!$I$21-2_Girdiler!$H$21)/(2_Girdiler!$I$20-2_Girdiler!$H$20),INDEX(2_Girdiler!$B$21:$I$21,G9680)+(F9680-INDEX(2_Girdiler!$B$20:$I$20,G9680))*(INDEX(2_Girdiler!$B$21:$I$21,G9680+1)-INDEX(2_Girdiler!$B$21:$I$21,G9680))/(INDEX(2_Girdiler!$B$20:$I$20,G9680+1)-INDEX(2_Girdiler!$B$20:$I$20,G9680)))</f>
        <v>7.27574729718188</v>
      </c>
      <c r="I9680" s="16" t="n">
        <f aca="false">H9680/2_Girdiler!$B$17</f>
        <v>2.91496285944787</v>
      </c>
      <c r="J9680" s="16" t="n">
        <f aca="false">D9680+I9680</f>
        <v>21.097617879674</v>
      </c>
    </row>
    <row r="9681" customFormat="false" ht="15" hidden="false" customHeight="false" outlineLevel="0" collapsed="false">
      <c r="A9681" s="0" t="n">
        <v>9669</v>
      </c>
      <c r="B9681" s="7" t="n">
        <v>0.455294</v>
      </c>
      <c r="C9681" s="7" t="n">
        <v>0.167017</v>
      </c>
      <c r="D9681" s="16" t="n">
        <f aca="false">LOGINV(B9681,$B$7,$C$7)</f>
        <v>12.7203835168272</v>
      </c>
      <c r="E9681" s="16" t="n">
        <f aca="false">LOGINV(C9681,$B$8,$C$8)</f>
        <v>58.5372303338825</v>
      </c>
      <c r="F9681" s="16" t="n">
        <f aca="false">$B$5/100*E9681*2_Girdiler!$B$14*2_Girdiler!$B$15*2_Girdiler!$B$16</f>
        <v>1.47279671520048</v>
      </c>
      <c r="G9681" s="16" t="n">
        <f aca="false">MIN(MATCH(F9681,2_Girdiler!$B$20:$I$20,1),7)</f>
        <v>1</v>
      </c>
      <c r="H9681" s="16" t="n">
        <f aca="false">IF(F9681&gt;=40,2_Girdiler!$I$21+(F9681-40)*(2_Girdiler!$I$21-2_Girdiler!$H$21)/(2_Girdiler!$I$20-2_Girdiler!$H$20),INDEX(2_Girdiler!$B$21:$I$21,G9681)+(F9681-INDEX(2_Girdiler!$B$20:$I$20,G9681))*(INDEX(2_Girdiler!$B$21:$I$21,G9681+1)-INDEX(2_Girdiler!$B$21:$I$21,G9681))/(INDEX(2_Girdiler!$B$20:$I$20,G9681+1)-INDEX(2_Girdiler!$B$20:$I$20,G9681)))</f>
        <v>3.24015277344106</v>
      </c>
      <c r="I9681" s="16" t="n">
        <f aca="false">H9681/2_Girdiler!$B$17</f>
        <v>1.29813813038504</v>
      </c>
      <c r="J9681" s="16" t="n">
        <f aca="false">D9681+I9681</f>
        <v>14.0185216472122</v>
      </c>
    </row>
    <row r="9682" customFormat="false" ht="15" hidden="false" customHeight="false" outlineLevel="0" collapsed="false">
      <c r="A9682" s="0" t="n">
        <v>9670</v>
      </c>
      <c r="B9682" s="7" t="n">
        <v>0.784264</v>
      </c>
      <c r="C9682" s="7" t="n">
        <v>0.136398</v>
      </c>
      <c r="D9682" s="16" t="n">
        <f aca="false">LOGINV(B9682,$B$7,$C$7)</f>
        <v>20.9951777543489</v>
      </c>
      <c r="E9682" s="16" t="n">
        <f aca="false">LOGINV(C9682,$B$8,$C$8)</f>
        <v>53.8037872013325</v>
      </c>
      <c r="F9682" s="16" t="n">
        <f aca="false">$B$5/100*E9682*2_Girdiler!$B$14*2_Girdiler!$B$15*2_Girdiler!$B$16</f>
        <v>1.35370328598553</v>
      </c>
      <c r="G9682" s="16" t="n">
        <f aca="false">MIN(MATCH(F9682,2_Girdiler!$B$20:$I$20,1),7)</f>
        <v>1</v>
      </c>
      <c r="H9682" s="16" t="n">
        <f aca="false">IF(F9682&gt;=40,2_Girdiler!$I$21+(F9682-40)*(2_Girdiler!$I$21-2_Girdiler!$H$21)/(2_Girdiler!$I$20-2_Girdiler!$H$20),INDEX(2_Girdiler!$B$21:$I$21,G9682)+(F9682-INDEX(2_Girdiler!$B$20:$I$20,G9682))*(INDEX(2_Girdiler!$B$21:$I$21,G9682+1)-INDEX(2_Girdiler!$B$21:$I$21,G9682))/(INDEX(2_Girdiler!$B$20:$I$20,G9682+1)-INDEX(2_Girdiler!$B$20:$I$20,G9682)))</f>
        <v>2.97814722916816</v>
      </c>
      <c r="I9682" s="16" t="n">
        <f aca="false">H9682/2_Girdiler!$B$17</f>
        <v>1.19316796040391</v>
      </c>
      <c r="J9682" s="16" t="n">
        <f aca="false">D9682+I9682</f>
        <v>22.1883457147528</v>
      </c>
    </row>
    <row r="9683" customFormat="false" ht="15" hidden="false" customHeight="false" outlineLevel="0" collapsed="false">
      <c r="A9683" s="0" t="n">
        <v>9671</v>
      </c>
      <c r="B9683" s="7" t="n">
        <v>0.679129</v>
      </c>
      <c r="C9683" s="7" t="n">
        <v>0.881917</v>
      </c>
      <c r="D9683" s="16" t="n">
        <f aca="false">LOGINV(B9683,$B$7,$C$7)</f>
        <v>17.5514834637234</v>
      </c>
      <c r="E9683" s="16" t="n">
        <f aca="false">LOGINV(C9683,$B$8,$C$8)</f>
        <v>234.60519759057</v>
      </c>
      <c r="F9683" s="16" t="n">
        <f aca="false">$B$5/100*E9683*2_Girdiler!$B$14*2_Girdiler!$B$15*2_Girdiler!$B$16</f>
        <v>5.90266677137875</v>
      </c>
      <c r="G9683" s="16" t="n">
        <f aca="false">MIN(MATCH(F9683,2_Girdiler!$B$20:$I$20,1),7)</f>
        <v>2</v>
      </c>
      <c r="H9683" s="16" t="n">
        <f aca="false">IF(F9683&gt;=40,2_Girdiler!$I$21+(F9683-40)*(2_Girdiler!$I$21-2_Girdiler!$H$21)/(2_Girdiler!$I$20-2_Girdiler!$H$20),INDEX(2_Girdiler!$B$21:$I$21,G9683)+(F9683-INDEX(2_Girdiler!$B$20:$I$20,G9683))*(INDEX(2_Girdiler!$B$21:$I$21,G9683+1)-INDEX(2_Girdiler!$B$21:$I$21,G9683))/(INDEX(2_Girdiler!$B$20:$I$20,G9683+1)-INDEX(2_Girdiler!$B$20:$I$20,G9683)))</f>
        <v>12.444266834206</v>
      </c>
      <c r="I9683" s="16" t="n">
        <f aca="false">H9683/2_Girdiler!$B$17</f>
        <v>4.98568382780689</v>
      </c>
      <c r="J9683" s="16" t="n">
        <f aca="false">D9683+I9683</f>
        <v>22.5371672915302</v>
      </c>
    </row>
    <row r="9684" customFormat="false" ht="15" hidden="false" customHeight="false" outlineLevel="0" collapsed="false">
      <c r="A9684" s="0" t="n">
        <v>9672</v>
      </c>
      <c r="B9684" s="7" t="n">
        <v>0.81156</v>
      </c>
      <c r="C9684" s="7" t="n">
        <v>0.489326</v>
      </c>
      <c r="D9684" s="16" t="n">
        <f aca="false">LOGINV(B9684,$B$7,$C$7)</f>
        <v>22.1613959965536</v>
      </c>
      <c r="E9684" s="16" t="n">
        <f aca="false">LOGINV(C9684,$B$8,$C$8)</f>
        <v>107.335150576437</v>
      </c>
      <c r="F9684" s="16" t="n">
        <f aca="false">$B$5/100*E9684*2_Girdiler!$B$14*2_Girdiler!$B$15*2_Girdiler!$B$16</f>
        <v>2.70055238850315</v>
      </c>
      <c r="G9684" s="16" t="n">
        <f aca="false">MIN(MATCH(F9684,2_Girdiler!$B$20:$I$20,1),7)</f>
        <v>1</v>
      </c>
      <c r="H9684" s="16" t="n">
        <f aca="false">IF(F9684&gt;=40,2_Girdiler!$I$21+(F9684-40)*(2_Girdiler!$I$21-2_Girdiler!$H$21)/(2_Girdiler!$I$20-2_Girdiler!$H$20),INDEX(2_Girdiler!$B$21:$I$21,G9684)+(F9684-INDEX(2_Girdiler!$B$20:$I$20,G9684))*(INDEX(2_Girdiler!$B$21:$I$21,G9684+1)-INDEX(2_Girdiler!$B$21:$I$21,G9684))/(INDEX(2_Girdiler!$B$20:$I$20,G9684+1)-INDEX(2_Girdiler!$B$20:$I$20,G9684)))</f>
        <v>5.94121525470693</v>
      </c>
      <c r="I9684" s="16" t="n">
        <f aca="false">H9684/2_Girdiler!$B$17</f>
        <v>2.38029457319989</v>
      </c>
      <c r="J9684" s="16" t="n">
        <f aca="false">D9684+I9684</f>
        <v>24.5416905697535</v>
      </c>
    </row>
    <row r="9685" customFormat="false" ht="15" hidden="false" customHeight="false" outlineLevel="0" collapsed="false">
      <c r="A9685" s="0" t="n">
        <v>9673</v>
      </c>
      <c r="B9685" s="7" t="n">
        <v>0.940065</v>
      </c>
      <c r="C9685" s="7" t="n">
        <v>0.398555</v>
      </c>
      <c r="D9685" s="16" t="n">
        <f aca="false">LOGINV(B9685,$B$7,$C$7)</f>
        <v>32.2247592739791</v>
      </c>
      <c r="E9685" s="16" t="n">
        <f aca="false">LOGINV(C9685,$B$8,$C$8)</f>
        <v>92.5064232087843</v>
      </c>
      <c r="F9685" s="16" t="n">
        <f aca="false">$B$5/100*E9685*2_Girdiler!$B$14*2_Girdiler!$B$15*2_Girdiler!$B$16</f>
        <v>2.32746160793301</v>
      </c>
      <c r="G9685" s="16" t="n">
        <f aca="false">MIN(MATCH(F9685,2_Girdiler!$B$20:$I$20,1),7)</f>
        <v>1</v>
      </c>
      <c r="H9685" s="16" t="n">
        <f aca="false">IF(F9685&gt;=40,2_Girdiler!$I$21+(F9685-40)*(2_Girdiler!$I$21-2_Girdiler!$H$21)/(2_Girdiler!$I$20-2_Girdiler!$H$20),INDEX(2_Girdiler!$B$21:$I$21,G9685)+(F9685-INDEX(2_Girdiler!$B$20:$I$20,G9685))*(INDEX(2_Girdiler!$B$21:$I$21,G9685+1)-INDEX(2_Girdiler!$B$21:$I$21,G9685))/(INDEX(2_Girdiler!$B$20:$I$20,G9685+1)-INDEX(2_Girdiler!$B$20:$I$20,G9685)))</f>
        <v>5.12041553745263</v>
      </c>
      <c r="I9685" s="16" t="n">
        <f aca="false">H9685/2_Girdiler!$B$17</f>
        <v>2.05144853263326</v>
      </c>
      <c r="J9685" s="16" t="n">
        <f aca="false">D9685+I9685</f>
        <v>34.2762078066124</v>
      </c>
    </row>
    <row r="9686" customFormat="false" ht="15" hidden="false" customHeight="false" outlineLevel="0" collapsed="false">
      <c r="A9686" s="0" t="n">
        <v>9674</v>
      </c>
      <c r="B9686" s="7" t="n">
        <v>0.648131</v>
      </c>
      <c r="C9686" s="7" t="n">
        <v>0.328991</v>
      </c>
      <c r="D9686" s="16" t="n">
        <f aca="false">LOGINV(B9686,$B$7,$C$7)</f>
        <v>16.7394424259297</v>
      </c>
      <c r="E9686" s="16" t="n">
        <f aca="false">LOGINV(C9686,$B$8,$C$8)</f>
        <v>82.0612221292261</v>
      </c>
      <c r="F9686" s="16" t="n">
        <f aca="false">$B$5/100*E9686*2_Girdiler!$B$14*2_Girdiler!$B$15*2_Girdiler!$B$16</f>
        <v>2.06466034877133</v>
      </c>
      <c r="G9686" s="16" t="n">
        <f aca="false">MIN(MATCH(F9686,2_Girdiler!$B$20:$I$20,1),7)</f>
        <v>1</v>
      </c>
      <c r="H9686" s="16" t="n">
        <f aca="false">IF(F9686&gt;=40,2_Girdiler!$I$21+(F9686-40)*(2_Girdiler!$I$21-2_Girdiler!$H$21)/(2_Girdiler!$I$20-2_Girdiler!$H$20),INDEX(2_Girdiler!$B$21:$I$21,G9686)+(F9686-INDEX(2_Girdiler!$B$20:$I$20,G9686))*(INDEX(2_Girdiler!$B$21:$I$21,G9686+1)-INDEX(2_Girdiler!$B$21:$I$21,G9686))/(INDEX(2_Girdiler!$B$20:$I$20,G9686+1)-INDEX(2_Girdiler!$B$20:$I$20,G9686)))</f>
        <v>4.54225276729692</v>
      </c>
      <c r="I9686" s="16" t="n">
        <f aca="false">H9686/2_Girdiler!$B$17</f>
        <v>1.81981280741063</v>
      </c>
      <c r="J9686" s="16" t="n">
        <f aca="false">D9686+I9686</f>
        <v>18.5592552333404</v>
      </c>
    </row>
    <row r="9687" customFormat="false" ht="15" hidden="false" customHeight="false" outlineLevel="0" collapsed="false">
      <c r="A9687" s="0" t="n">
        <v>9675</v>
      </c>
      <c r="B9687" s="7" t="n">
        <v>0.616876</v>
      </c>
      <c r="C9687" s="7" t="n">
        <v>0.934233</v>
      </c>
      <c r="D9687" s="16" t="n">
        <f aca="false">LOGINV(B9687,$B$7,$C$7)</f>
        <v>15.9827072342561</v>
      </c>
      <c r="E9687" s="16" t="n">
        <f aca="false">LOGINV(C9687,$B$8,$C$8)</f>
        <v>289.077504491426</v>
      </c>
      <c r="F9687" s="16" t="n">
        <f aca="false">$B$5/100*E9687*2_Girdiler!$B$14*2_Girdiler!$B$15*2_Girdiler!$B$16</f>
        <v>7.27319001300428</v>
      </c>
      <c r="G9687" s="16" t="n">
        <f aca="false">MIN(MATCH(F9687,2_Girdiler!$B$20:$I$20,1),7)</f>
        <v>2</v>
      </c>
      <c r="H9687" s="16" t="n">
        <f aca="false">IF(F9687&gt;=40,2_Girdiler!$I$21+(F9687-40)*(2_Girdiler!$I$21-2_Girdiler!$H$21)/(2_Girdiler!$I$20-2_Girdiler!$H$20),INDEX(2_Girdiler!$B$21:$I$21,G9687)+(F9687-INDEX(2_Girdiler!$B$20:$I$20,G9687))*(INDEX(2_Girdiler!$B$21:$I$21,G9687+1)-INDEX(2_Girdiler!$B$21:$I$21,G9687))/(INDEX(2_Girdiler!$B$20:$I$20,G9687+1)-INDEX(2_Girdiler!$B$20:$I$20,G9687)))</f>
        <v>14.6371040208069</v>
      </c>
      <c r="I9687" s="16" t="n">
        <f aca="false">H9687/2_Girdiler!$B$17</f>
        <v>5.86422436731044</v>
      </c>
      <c r="J9687" s="16" t="n">
        <f aca="false">D9687+I9687</f>
        <v>21.8469316015665</v>
      </c>
    </row>
    <row r="9688" customFormat="false" ht="15" hidden="false" customHeight="false" outlineLevel="0" collapsed="false">
      <c r="A9688" s="0" t="n">
        <v>9676</v>
      </c>
      <c r="B9688" s="7" t="n">
        <v>0.729915</v>
      </c>
      <c r="C9688" s="7" t="n">
        <v>0.604429</v>
      </c>
      <c r="D9688" s="16" t="n">
        <f aca="false">LOGINV(B9688,$B$7,$C$7)</f>
        <v>19.0532688503583</v>
      </c>
      <c r="E9688" s="16" t="n">
        <f aca="false">LOGINV(C9688,$B$8,$C$8)</f>
        <v>129.564072344962</v>
      </c>
      <c r="F9688" s="16" t="n">
        <f aca="false">$B$5/100*E9688*2_Girdiler!$B$14*2_Girdiler!$B$15*2_Girdiler!$B$16</f>
        <v>3.25983206019924</v>
      </c>
      <c r="G9688" s="16" t="n">
        <f aca="false">MIN(MATCH(F9688,2_Girdiler!$B$20:$I$20,1),7)</f>
        <v>1</v>
      </c>
      <c r="H9688" s="16" t="n">
        <f aca="false">IF(F9688&gt;=40,2_Girdiler!$I$21+(F9688-40)*(2_Girdiler!$I$21-2_Girdiler!$H$21)/(2_Girdiler!$I$20-2_Girdiler!$H$20),INDEX(2_Girdiler!$B$21:$I$21,G9688)+(F9688-INDEX(2_Girdiler!$B$20:$I$20,G9688))*(INDEX(2_Girdiler!$B$21:$I$21,G9688+1)-INDEX(2_Girdiler!$B$21:$I$21,G9688))/(INDEX(2_Girdiler!$B$20:$I$20,G9688+1)-INDEX(2_Girdiler!$B$20:$I$20,G9688)))</f>
        <v>7.17163053243833</v>
      </c>
      <c r="I9688" s="16" t="n">
        <f aca="false">H9688/2_Girdiler!$B$17</f>
        <v>2.87324941203459</v>
      </c>
      <c r="J9688" s="16" t="n">
        <f aca="false">D9688+I9688</f>
        <v>21.9265182623929</v>
      </c>
    </row>
    <row r="9689" customFormat="false" ht="15" hidden="false" customHeight="false" outlineLevel="0" collapsed="false">
      <c r="A9689" s="0" t="n">
        <v>9677</v>
      </c>
      <c r="B9689" s="7" t="n">
        <v>0.344452</v>
      </c>
      <c r="C9689" s="7" t="n">
        <v>0.260215</v>
      </c>
      <c r="D9689" s="16" t="n">
        <f aca="false">LOGINV(B9689,$B$7,$C$7)</f>
        <v>10.8335617697595</v>
      </c>
      <c r="E9689" s="16" t="n">
        <f aca="false">LOGINV(C9689,$B$8,$C$8)</f>
        <v>72.1233180282778</v>
      </c>
      <c r="F9689" s="16" t="n">
        <f aca="false">$B$5/100*E9689*2_Girdiler!$B$14*2_Girdiler!$B$15*2_Girdiler!$B$16</f>
        <v>1.81462268159147</v>
      </c>
      <c r="G9689" s="16" t="n">
        <f aca="false">MIN(MATCH(F9689,2_Girdiler!$B$20:$I$20,1),7)</f>
        <v>1</v>
      </c>
      <c r="H9689" s="16" t="n">
        <f aca="false">IF(F9689&gt;=40,2_Girdiler!$I$21+(F9689-40)*(2_Girdiler!$I$21-2_Girdiler!$H$21)/(2_Girdiler!$I$20-2_Girdiler!$H$20),INDEX(2_Girdiler!$B$21:$I$21,G9689)+(F9689-INDEX(2_Girdiler!$B$20:$I$20,G9689))*(INDEX(2_Girdiler!$B$21:$I$21,G9689+1)-INDEX(2_Girdiler!$B$21:$I$21,G9689))/(INDEX(2_Girdiler!$B$20:$I$20,G9689+1)-INDEX(2_Girdiler!$B$20:$I$20,G9689)))</f>
        <v>3.99216989950123</v>
      </c>
      <c r="I9689" s="16" t="n">
        <f aca="false">H9689/2_Girdiler!$B$17</f>
        <v>1.5994270430694</v>
      </c>
      <c r="J9689" s="16" t="n">
        <f aca="false">D9689+I9689</f>
        <v>12.4329888128289</v>
      </c>
    </row>
    <row r="9690" customFormat="false" ht="15" hidden="false" customHeight="false" outlineLevel="0" collapsed="false">
      <c r="A9690" s="0" t="n">
        <v>9678</v>
      </c>
      <c r="B9690" s="7" t="n">
        <v>0.910916</v>
      </c>
      <c r="C9690" s="7" t="n">
        <v>0.246791</v>
      </c>
      <c r="D9690" s="16" t="n">
        <f aca="false">LOGINV(B9690,$B$7,$C$7)</f>
        <v>28.6826657469431</v>
      </c>
      <c r="E9690" s="16" t="n">
        <f aca="false">LOGINV(C9690,$B$8,$C$8)</f>
        <v>70.1969669324295</v>
      </c>
      <c r="F9690" s="16" t="n">
        <f aca="false">$B$5/100*E9690*2_Girdiler!$B$14*2_Girdiler!$B$15*2_Girdiler!$B$16</f>
        <v>1.76615568801993</v>
      </c>
      <c r="G9690" s="16" t="n">
        <f aca="false">MIN(MATCH(F9690,2_Girdiler!$B$20:$I$20,1),7)</f>
        <v>1</v>
      </c>
      <c r="H9690" s="16" t="n">
        <f aca="false">IF(F9690&gt;=40,2_Girdiler!$I$21+(F9690-40)*(2_Girdiler!$I$21-2_Girdiler!$H$21)/(2_Girdiler!$I$20-2_Girdiler!$H$20),INDEX(2_Girdiler!$B$21:$I$21,G9690)+(F9690-INDEX(2_Girdiler!$B$20:$I$20,G9690))*(INDEX(2_Girdiler!$B$21:$I$21,G9690+1)-INDEX(2_Girdiler!$B$21:$I$21,G9690))/(INDEX(2_Girdiler!$B$20:$I$20,G9690+1)-INDEX(2_Girdiler!$B$20:$I$20,G9690)))</f>
        <v>3.88554251364384</v>
      </c>
      <c r="I9690" s="16" t="n">
        <f aca="false">H9690/2_Girdiler!$B$17</f>
        <v>1.55670773783808</v>
      </c>
      <c r="J9690" s="16" t="n">
        <f aca="false">D9690+I9690</f>
        <v>30.2393734847811</v>
      </c>
    </row>
    <row r="9691" customFormat="false" ht="15" hidden="false" customHeight="false" outlineLevel="0" collapsed="false">
      <c r="A9691" s="0" t="n">
        <v>9679</v>
      </c>
      <c r="B9691" s="7" t="n">
        <v>0.437283</v>
      </c>
      <c r="C9691" s="7" t="n">
        <v>0.079104</v>
      </c>
      <c r="D9691" s="16" t="n">
        <f aca="false">LOGINV(B9691,$B$7,$C$7)</f>
        <v>12.401383575651</v>
      </c>
      <c r="E9691" s="16" t="n">
        <f aca="false">LOGINV(C9691,$B$8,$C$8)</f>
        <v>43.9190623388232</v>
      </c>
      <c r="F9691" s="16" t="n">
        <f aca="false">$B$5/100*E9691*2_Girdiler!$B$14*2_Girdiler!$B$15*2_Girdiler!$B$16</f>
        <v>1.10500360844479</v>
      </c>
      <c r="G9691" s="16" t="n">
        <f aca="false">MIN(MATCH(F9691,2_Girdiler!$B$20:$I$20,1),7)</f>
        <v>1</v>
      </c>
      <c r="H9691" s="16" t="n">
        <f aca="false">IF(F9691&gt;=40,2_Girdiler!$I$21+(F9691-40)*(2_Girdiler!$I$21-2_Girdiler!$H$21)/(2_Girdiler!$I$20-2_Girdiler!$H$20),INDEX(2_Girdiler!$B$21:$I$21,G9691)+(F9691-INDEX(2_Girdiler!$B$20:$I$20,G9691))*(INDEX(2_Girdiler!$B$21:$I$21,G9691+1)-INDEX(2_Girdiler!$B$21:$I$21,G9691))/(INDEX(2_Girdiler!$B$20:$I$20,G9691+1)-INDEX(2_Girdiler!$B$20:$I$20,G9691)))</f>
        <v>2.43100793857854</v>
      </c>
      <c r="I9691" s="16" t="n">
        <f aca="false">H9691/2_Girdiler!$B$17</f>
        <v>0.973961513853583</v>
      </c>
      <c r="J9691" s="16" t="n">
        <f aca="false">D9691+I9691</f>
        <v>13.3753450895046</v>
      </c>
    </row>
    <row r="9692" customFormat="false" ht="15" hidden="false" customHeight="false" outlineLevel="0" collapsed="false">
      <c r="A9692" s="0" t="n">
        <v>9680</v>
      </c>
      <c r="B9692" s="7" t="n">
        <v>0.226304</v>
      </c>
      <c r="C9692" s="7" t="n">
        <v>0.406415</v>
      </c>
      <c r="D9692" s="16" t="n">
        <f aca="false">LOGINV(B9692,$B$7,$C$7)</f>
        <v>8.90979505280188</v>
      </c>
      <c r="E9692" s="16" t="n">
        <f aca="false">LOGINV(C9692,$B$8,$C$8)</f>
        <v>93.7273190646674</v>
      </c>
      <c r="F9692" s="16" t="n">
        <f aca="false">$B$5/100*E9692*2_Girdiler!$B$14*2_Girdiler!$B$15*2_Girdiler!$B$16</f>
        <v>2.35817934766703</v>
      </c>
      <c r="G9692" s="16" t="n">
        <f aca="false">MIN(MATCH(F9692,2_Girdiler!$B$20:$I$20,1),7)</f>
        <v>1</v>
      </c>
      <c r="H9692" s="16" t="n">
        <f aca="false">IF(F9692&gt;=40,2_Girdiler!$I$21+(F9692-40)*(2_Girdiler!$I$21-2_Girdiler!$H$21)/(2_Girdiler!$I$20-2_Girdiler!$H$20),INDEX(2_Girdiler!$B$21:$I$21,G9692)+(F9692-INDEX(2_Girdiler!$B$20:$I$20,G9692))*(INDEX(2_Girdiler!$B$21:$I$21,G9692+1)-INDEX(2_Girdiler!$B$21:$I$21,G9692))/(INDEX(2_Girdiler!$B$20:$I$20,G9692+1)-INDEX(2_Girdiler!$B$20:$I$20,G9692)))</f>
        <v>5.18799456486747</v>
      </c>
      <c r="I9692" s="16" t="n">
        <f aca="false">H9692/2_Girdiler!$B$17</f>
        <v>2.07852346348857</v>
      </c>
      <c r="J9692" s="16" t="n">
        <f aca="false">D9692+I9692</f>
        <v>10.9883185162905</v>
      </c>
    </row>
    <row r="9693" customFormat="false" ht="15" hidden="false" customHeight="false" outlineLevel="0" collapsed="false">
      <c r="A9693" s="0" t="n">
        <v>9681</v>
      </c>
      <c r="B9693" s="7" t="n">
        <v>0.57804</v>
      </c>
      <c r="C9693" s="7" t="n">
        <v>0.488528</v>
      </c>
      <c r="D9693" s="16" t="n">
        <f aca="false">LOGINV(B9693,$B$7,$C$7)</f>
        <v>15.1127981018138</v>
      </c>
      <c r="E9693" s="16" t="n">
        <f aca="false">LOGINV(C9693,$B$8,$C$8)</f>
        <v>107.196596924061</v>
      </c>
      <c r="F9693" s="16" t="n">
        <f aca="false">$B$5/100*E9693*2_Girdiler!$B$14*2_Girdiler!$B$15*2_Girdiler!$B$16</f>
        <v>2.69706637860937</v>
      </c>
      <c r="G9693" s="16" t="n">
        <f aca="false">MIN(MATCH(F9693,2_Girdiler!$B$20:$I$20,1),7)</f>
        <v>1</v>
      </c>
      <c r="H9693" s="16" t="n">
        <f aca="false">IF(F9693&gt;=40,2_Girdiler!$I$21+(F9693-40)*(2_Girdiler!$I$21-2_Girdiler!$H$21)/(2_Girdiler!$I$20-2_Girdiler!$H$20),INDEX(2_Girdiler!$B$21:$I$21,G9693)+(F9693-INDEX(2_Girdiler!$B$20:$I$20,G9693))*(INDEX(2_Girdiler!$B$21:$I$21,G9693+1)-INDEX(2_Girdiler!$B$21:$I$21,G9693))/(INDEX(2_Girdiler!$B$20:$I$20,G9693+1)-INDEX(2_Girdiler!$B$20:$I$20,G9693)))</f>
        <v>5.93354603294061</v>
      </c>
      <c r="I9693" s="16" t="n">
        <f aca="false">H9693/2_Girdiler!$B$17</f>
        <v>2.37722196832556</v>
      </c>
      <c r="J9693" s="16" t="n">
        <f aca="false">D9693+I9693</f>
        <v>17.4900200701393</v>
      </c>
    </row>
    <row r="9694" customFormat="false" ht="15" hidden="false" customHeight="false" outlineLevel="0" collapsed="false">
      <c r="A9694" s="0" t="n">
        <v>9682</v>
      </c>
      <c r="B9694" s="7" t="n">
        <v>0.796819</v>
      </c>
      <c r="C9694" s="7" t="n">
        <v>0.273603</v>
      </c>
      <c r="D9694" s="16" t="n">
        <f aca="false">LOGINV(B9694,$B$7,$C$7)</f>
        <v>21.5121159360751</v>
      </c>
      <c r="E9694" s="16" t="n">
        <f aca="false">LOGINV(C9694,$B$8,$C$8)</f>
        <v>74.0447020757986</v>
      </c>
      <c r="F9694" s="16" t="n">
        <f aca="false">$B$5/100*E9694*2_Girdiler!$B$14*2_Girdiler!$B$15*2_Girdiler!$B$16</f>
        <v>1.86296470422709</v>
      </c>
      <c r="G9694" s="16" t="n">
        <f aca="false">MIN(MATCH(F9694,2_Girdiler!$B$20:$I$20,1),7)</f>
        <v>1</v>
      </c>
      <c r="H9694" s="16" t="n">
        <f aca="false">IF(F9694&gt;=40,2_Girdiler!$I$21+(F9694-40)*(2_Girdiler!$I$21-2_Girdiler!$H$21)/(2_Girdiler!$I$20-2_Girdiler!$H$20),INDEX(2_Girdiler!$B$21:$I$21,G9694)+(F9694-INDEX(2_Girdiler!$B$20:$I$20,G9694))*(INDEX(2_Girdiler!$B$21:$I$21,G9694+1)-INDEX(2_Girdiler!$B$21:$I$21,G9694))/(INDEX(2_Girdiler!$B$20:$I$20,G9694+1)-INDEX(2_Girdiler!$B$20:$I$20,G9694)))</f>
        <v>4.09852234929961</v>
      </c>
      <c r="I9694" s="16" t="n">
        <f aca="false">H9694/2_Girdiler!$B$17</f>
        <v>1.64203619763606</v>
      </c>
      <c r="J9694" s="16" t="n">
        <f aca="false">D9694+I9694</f>
        <v>23.1541521337111</v>
      </c>
    </row>
    <row r="9695" customFormat="false" ht="15" hidden="false" customHeight="false" outlineLevel="0" collapsed="false">
      <c r="A9695" s="0" t="n">
        <v>9683</v>
      </c>
      <c r="B9695" s="7" t="n">
        <v>0.939656</v>
      </c>
      <c r="C9695" s="7" t="n">
        <v>0.664965</v>
      </c>
      <c r="D9695" s="16" t="n">
        <f aca="false">LOGINV(B9695,$B$7,$C$7)</f>
        <v>32.1632584088408</v>
      </c>
      <c r="E9695" s="16" t="n">
        <f aca="false">LOGINV(C9695,$B$8,$C$8)</f>
        <v>143.774428733943</v>
      </c>
      <c r="F9695" s="16" t="n">
        <f aca="false">$B$5/100*E9695*2_Girdiler!$B$14*2_Girdiler!$B$15*2_Girdiler!$B$16</f>
        <v>3.617364626946</v>
      </c>
      <c r="G9695" s="16" t="n">
        <f aca="false">MIN(MATCH(F9695,2_Girdiler!$B$20:$I$20,1),7)</f>
        <v>1</v>
      </c>
      <c r="H9695" s="16" t="n">
        <f aca="false">IF(F9695&gt;=40,2_Girdiler!$I$21+(F9695-40)*(2_Girdiler!$I$21-2_Girdiler!$H$21)/(2_Girdiler!$I$20-2_Girdiler!$H$20),INDEX(2_Girdiler!$B$21:$I$21,G9695)+(F9695-INDEX(2_Girdiler!$B$20:$I$20,G9695))*(INDEX(2_Girdiler!$B$21:$I$21,G9695+1)-INDEX(2_Girdiler!$B$21:$I$21,G9695))/(INDEX(2_Girdiler!$B$20:$I$20,G9695+1)-INDEX(2_Girdiler!$B$20:$I$20,G9695)))</f>
        <v>7.9582021792812</v>
      </c>
      <c r="I9695" s="16" t="n">
        <f aca="false">H9695/2_Girdiler!$B$17</f>
        <v>3.18838228336587</v>
      </c>
      <c r="J9695" s="16" t="n">
        <f aca="false">D9695+I9695</f>
        <v>35.3516406922067</v>
      </c>
    </row>
    <row r="9696" customFormat="false" ht="15" hidden="false" customHeight="false" outlineLevel="0" collapsed="false">
      <c r="A9696" s="0" t="n">
        <v>9684</v>
      </c>
      <c r="B9696" s="7" t="n">
        <v>0.079476</v>
      </c>
      <c r="C9696" s="7" t="n">
        <v>0.51301</v>
      </c>
      <c r="D9696" s="16" t="n">
        <f aca="false">LOGINV(B9696,$B$7,$C$7)</f>
        <v>6.17583177477254</v>
      </c>
      <c r="E9696" s="16" t="n">
        <f aca="false">LOGINV(C9696,$B$8,$C$8)</f>
        <v>111.528857432994</v>
      </c>
      <c r="F9696" s="16" t="n">
        <f aca="false">$B$5/100*E9696*2_Girdiler!$B$14*2_Girdiler!$B$15*2_Girdiler!$B$16</f>
        <v>2.80606605301412</v>
      </c>
      <c r="G9696" s="16" t="n">
        <f aca="false">MIN(MATCH(F9696,2_Girdiler!$B$20:$I$20,1),7)</f>
        <v>1</v>
      </c>
      <c r="H9696" s="16" t="n">
        <f aca="false">IF(F9696&gt;=40,2_Girdiler!$I$21+(F9696-40)*(2_Girdiler!$I$21-2_Girdiler!$H$21)/(2_Girdiler!$I$20-2_Girdiler!$H$20),INDEX(2_Girdiler!$B$21:$I$21,G9696)+(F9696-INDEX(2_Girdiler!$B$20:$I$20,G9696))*(INDEX(2_Girdiler!$B$21:$I$21,G9696+1)-INDEX(2_Girdiler!$B$21:$I$21,G9696))/(INDEX(2_Girdiler!$B$20:$I$20,G9696+1)-INDEX(2_Girdiler!$B$20:$I$20,G9696)))</f>
        <v>6.17334531663107</v>
      </c>
      <c r="I9696" s="16" t="n">
        <f aca="false">H9696/2_Girdiler!$B$17</f>
        <v>2.47329539929129</v>
      </c>
      <c r="J9696" s="16" t="n">
        <f aca="false">D9696+I9696</f>
        <v>8.64912717406383</v>
      </c>
    </row>
    <row r="9697" customFormat="false" ht="15" hidden="false" customHeight="false" outlineLevel="0" collapsed="false">
      <c r="A9697" s="0" t="n">
        <v>9685</v>
      </c>
      <c r="B9697" s="7" t="n">
        <v>0.366125</v>
      </c>
      <c r="C9697" s="7" t="n">
        <v>0.611907</v>
      </c>
      <c r="D9697" s="16" t="n">
        <f aca="false">LOGINV(B9697,$B$7,$C$7)</f>
        <v>11.1908275086871</v>
      </c>
      <c r="E9697" s="16" t="n">
        <f aca="false">LOGINV(C9697,$B$8,$C$8)</f>
        <v>131.202257828742</v>
      </c>
      <c r="F9697" s="16" t="n">
        <f aca="false">$B$5/100*E9697*2_Girdiler!$B$14*2_Girdiler!$B$15*2_Girdiler!$B$16</f>
        <v>3.30104880697114</v>
      </c>
      <c r="G9697" s="16" t="n">
        <f aca="false">MIN(MATCH(F9697,2_Girdiler!$B$20:$I$20,1),7)</f>
        <v>1</v>
      </c>
      <c r="H9697" s="16" t="n">
        <f aca="false">IF(F9697&gt;=40,2_Girdiler!$I$21+(F9697-40)*(2_Girdiler!$I$21-2_Girdiler!$H$21)/(2_Girdiler!$I$20-2_Girdiler!$H$20),INDEX(2_Girdiler!$B$21:$I$21,G9697)+(F9697-INDEX(2_Girdiler!$B$20:$I$20,G9697))*(INDEX(2_Girdiler!$B$21:$I$21,G9697+1)-INDEX(2_Girdiler!$B$21:$I$21,G9697))/(INDEX(2_Girdiler!$B$20:$I$20,G9697+1)-INDEX(2_Girdiler!$B$20:$I$20,G9697)))</f>
        <v>7.26230737533651</v>
      </c>
      <c r="I9697" s="16" t="n">
        <f aca="false">H9697/2_Girdiler!$B$17</f>
        <v>2.9095782753752</v>
      </c>
      <c r="J9697" s="16" t="n">
        <f aca="false">D9697+I9697</f>
        <v>14.1004057840623</v>
      </c>
    </row>
    <row r="9698" customFormat="false" ht="15" hidden="false" customHeight="false" outlineLevel="0" collapsed="false">
      <c r="A9698" s="0" t="n">
        <v>9686</v>
      </c>
      <c r="B9698" s="7" t="n">
        <v>0.579054</v>
      </c>
      <c r="C9698" s="7" t="n">
        <v>0.856871</v>
      </c>
      <c r="D9698" s="16" t="n">
        <f aca="false">LOGINV(B9698,$B$7,$C$7)</f>
        <v>15.134649638318</v>
      </c>
      <c r="E9698" s="16" t="n">
        <f aca="false">LOGINV(C9698,$B$8,$C$8)</f>
        <v>217.362972683027</v>
      </c>
      <c r="F9698" s="16" t="n">
        <f aca="false">$B$5/100*E9698*2_Girdiler!$B$14*2_Girdiler!$B$15*2_Girdiler!$B$16</f>
        <v>5.46885239270495</v>
      </c>
      <c r="G9698" s="16" t="n">
        <f aca="false">MIN(MATCH(F9698,2_Girdiler!$B$20:$I$20,1),7)</f>
        <v>2</v>
      </c>
      <c r="H9698" s="16" t="n">
        <f aca="false">IF(F9698&gt;=40,2_Girdiler!$I$21+(F9698-40)*(2_Girdiler!$I$21-2_Girdiler!$H$21)/(2_Girdiler!$I$20-2_Girdiler!$H$20),INDEX(2_Girdiler!$B$21:$I$21,G9698)+(F9698-INDEX(2_Girdiler!$B$20:$I$20,G9698))*(INDEX(2_Girdiler!$B$21:$I$21,G9698+1)-INDEX(2_Girdiler!$B$21:$I$21,G9698))/(INDEX(2_Girdiler!$B$20:$I$20,G9698+1)-INDEX(2_Girdiler!$B$20:$I$20,G9698)))</f>
        <v>11.7501638283279</v>
      </c>
      <c r="I9698" s="16" t="n">
        <f aca="false">H9698/2_Girdiler!$B$17</f>
        <v>4.70759768763138</v>
      </c>
      <c r="J9698" s="16" t="n">
        <f aca="false">D9698+I9698</f>
        <v>19.8422473259494</v>
      </c>
    </row>
    <row r="9699" customFormat="false" ht="15" hidden="false" customHeight="false" outlineLevel="0" collapsed="false">
      <c r="A9699" s="0" t="n">
        <v>9687</v>
      </c>
      <c r="B9699" s="7" t="n">
        <v>0.245105</v>
      </c>
      <c r="C9699" s="7" t="n">
        <v>0.547531</v>
      </c>
      <c r="D9699" s="16" t="n">
        <f aca="false">LOGINV(B9699,$B$7,$C$7)</f>
        <v>9.21846018602713</v>
      </c>
      <c r="E9699" s="16" t="n">
        <f aca="false">LOGINV(C9699,$B$8,$C$8)</f>
        <v>117.956799900631</v>
      </c>
      <c r="F9699" s="16" t="n">
        <f aca="false">$B$5/100*E9699*2_Girdiler!$B$14*2_Girdiler!$B$15*2_Girdiler!$B$16</f>
        <v>2.96779308549988</v>
      </c>
      <c r="G9699" s="16" t="n">
        <f aca="false">MIN(MATCH(F9699,2_Girdiler!$B$20:$I$20,1),7)</f>
        <v>1</v>
      </c>
      <c r="H9699" s="16" t="n">
        <f aca="false">IF(F9699&gt;=40,2_Girdiler!$I$21+(F9699-40)*(2_Girdiler!$I$21-2_Girdiler!$H$21)/(2_Girdiler!$I$20-2_Girdiler!$H$20),INDEX(2_Girdiler!$B$21:$I$21,G9699)+(F9699-INDEX(2_Girdiler!$B$20:$I$20,G9699))*(INDEX(2_Girdiler!$B$21:$I$21,G9699+1)-INDEX(2_Girdiler!$B$21:$I$21,G9699))/(INDEX(2_Girdiler!$B$20:$I$20,G9699+1)-INDEX(2_Girdiler!$B$20:$I$20,G9699)))</f>
        <v>6.52914478809973</v>
      </c>
      <c r="I9699" s="16" t="n">
        <f aca="false">H9699/2_Girdiler!$B$17</f>
        <v>2.61584326446303</v>
      </c>
      <c r="J9699" s="16" t="n">
        <f aca="false">D9699+I9699</f>
        <v>11.8343034504902</v>
      </c>
    </row>
    <row r="9700" customFormat="false" ht="15" hidden="false" customHeight="false" outlineLevel="0" collapsed="false">
      <c r="A9700" s="0" t="n">
        <v>9688</v>
      </c>
      <c r="B9700" s="7" t="n">
        <v>0.437702</v>
      </c>
      <c r="C9700" s="7" t="n">
        <v>0.436972</v>
      </c>
      <c r="D9700" s="16" t="n">
        <f aca="false">LOGINV(B9700,$B$7,$C$7)</f>
        <v>12.4087362403897</v>
      </c>
      <c r="E9700" s="16" t="n">
        <f aca="false">LOGINV(C9700,$B$8,$C$8)</f>
        <v>98.5752281095091</v>
      </c>
      <c r="F9700" s="16" t="n">
        <f aca="false">$B$5/100*E9700*2_Girdiler!$B$14*2_Girdiler!$B$15*2_Girdiler!$B$16</f>
        <v>2.48015273923525</v>
      </c>
      <c r="G9700" s="16" t="n">
        <f aca="false">MIN(MATCH(F9700,2_Girdiler!$B$20:$I$20,1),7)</f>
        <v>1</v>
      </c>
      <c r="H9700" s="16" t="n">
        <f aca="false">IF(F9700&gt;=40,2_Girdiler!$I$21+(F9700-40)*(2_Girdiler!$I$21-2_Girdiler!$H$21)/(2_Girdiler!$I$20-2_Girdiler!$H$20),INDEX(2_Girdiler!$B$21:$I$21,G9700)+(F9700-INDEX(2_Girdiler!$B$20:$I$20,G9700))*(INDEX(2_Girdiler!$B$21:$I$21,G9700+1)-INDEX(2_Girdiler!$B$21:$I$21,G9700))/(INDEX(2_Girdiler!$B$20:$I$20,G9700+1)-INDEX(2_Girdiler!$B$20:$I$20,G9700)))</f>
        <v>5.45633602631755</v>
      </c>
      <c r="I9700" s="16" t="n">
        <f aca="false">H9700/2_Girdiler!$B$17</f>
        <v>2.18603206182594</v>
      </c>
      <c r="J9700" s="16" t="n">
        <f aca="false">D9700+I9700</f>
        <v>14.5947683022157</v>
      </c>
    </row>
    <row r="9701" customFormat="false" ht="15" hidden="false" customHeight="false" outlineLevel="0" collapsed="false">
      <c r="A9701" s="0" t="n">
        <v>9689</v>
      </c>
      <c r="B9701" s="7" t="n">
        <v>0.188516</v>
      </c>
      <c r="C9701" s="7" t="n">
        <v>0.695873</v>
      </c>
      <c r="D9701" s="16" t="n">
        <f aca="false">LOGINV(B9701,$B$7,$C$7)</f>
        <v>8.27637464091949</v>
      </c>
      <c r="E9701" s="16" t="n">
        <f aca="false">LOGINV(C9701,$B$8,$C$8)</f>
        <v>152.032041507452</v>
      </c>
      <c r="F9701" s="16" t="n">
        <f aca="false">$B$5/100*E9701*2_Girdiler!$B$14*2_Girdiler!$B$15*2_Girdiler!$B$16</f>
        <v>3.82512616432749</v>
      </c>
      <c r="G9701" s="16" t="n">
        <f aca="false">MIN(MATCH(F9701,2_Girdiler!$B$20:$I$20,1),7)</f>
        <v>1</v>
      </c>
      <c r="H9701" s="16" t="n">
        <f aca="false">IF(F9701&gt;=40,2_Girdiler!$I$21+(F9701-40)*(2_Girdiler!$I$21-2_Girdiler!$H$21)/(2_Girdiler!$I$20-2_Girdiler!$H$20),INDEX(2_Girdiler!$B$21:$I$21,G9701)+(F9701-INDEX(2_Girdiler!$B$20:$I$20,G9701))*(INDEX(2_Girdiler!$B$21:$I$21,G9701+1)-INDEX(2_Girdiler!$B$21:$I$21,G9701))/(INDEX(2_Girdiler!$B$20:$I$20,G9701+1)-INDEX(2_Girdiler!$B$20:$I$20,G9701)))</f>
        <v>8.41527756152048</v>
      </c>
      <c r="I9701" s="16" t="n">
        <f aca="false">H9701/2_Girdiler!$B$17</f>
        <v>3.37150543330147</v>
      </c>
      <c r="J9701" s="16" t="n">
        <f aca="false">D9701+I9701</f>
        <v>11.647880074221</v>
      </c>
    </row>
    <row r="9702" customFormat="false" ht="15" hidden="false" customHeight="false" outlineLevel="0" collapsed="false">
      <c r="A9702" s="0" t="n">
        <v>9690</v>
      </c>
      <c r="B9702" s="7" t="n">
        <v>0.064596</v>
      </c>
      <c r="C9702" s="7" t="n">
        <v>0.830858</v>
      </c>
      <c r="D9702" s="16" t="n">
        <f aca="false">LOGINV(B9702,$B$7,$C$7)</f>
        <v>5.81278197173933</v>
      </c>
      <c r="E9702" s="16" t="n">
        <f aca="false">LOGINV(C9702,$B$8,$C$8)</f>
        <v>202.620529245043</v>
      </c>
      <c r="F9702" s="16" t="n">
        <f aca="false">$B$5/100*E9702*2_Girdiler!$B$14*2_Girdiler!$B$15*2_Girdiler!$B$16</f>
        <v>5.09793251580528</v>
      </c>
      <c r="G9702" s="16" t="n">
        <f aca="false">MIN(MATCH(F9702,2_Girdiler!$B$20:$I$20,1),7)</f>
        <v>2</v>
      </c>
      <c r="H9702" s="16" t="n">
        <f aca="false">IF(F9702&gt;=40,2_Girdiler!$I$21+(F9702-40)*(2_Girdiler!$I$21-2_Girdiler!$H$21)/(2_Girdiler!$I$20-2_Girdiler!$H$20),INDEX(2_Girdiler!$B$21:$I$21,G9702)+(F9702-INDEX(2_Girdiler!$B$20:$I$20,G9702))*(INDEX(2_Girdiler!$B$21:$I$21,G9702+1)-INDEX(2_Girdiler!$B$21:$I$21,G9702))/(INDEX(2_Girdiler!$B$20:$I$20,G9702+1)-INDEX(2_Girdiler!$B$20:$I$20,G9702)))</f>
        <v>11.1566920252884</v>
      </c>
      <c r="I9702" s="16" t="n">
        <f aca="false">H9702/2_Girdiler!$B$17</f>
        <v>4.46982853577261</v>
      </c>
      <c r="J9702" s="16" t="n">
        <f aca="false">D9702+I9702</f>
        <v>10.2826105075119</v>
      </c>
    </row>
    <row r="9703" customFormat="false" ht="15" hidden="false" customHeight="false" outlineLevel="0" collapsed="false">
      <c r="A9703" s="0" t="n">
        <v>9691</v>
      </c>
      <c r="B9703" s="7" t="n">
        <v>0.921863</v>
      </c>
      <c r="C9703" s="7" t="n">
        <v>0.610567</v>
      </c>
      <c r="D9703" s="16" t="n">
        <f aca="false">LOGINV(B9703,$B$7,$C$7)</f>
        <v>29.8455073182047</v>
      </c>
      <c r="E9703" s="16" t="n">
        <f aca="false">LOGINV(C9703,$B$8,$C$8)</f>
        <v>130.906539792031</v>
      </c>
      <c r="F9703" s="16" t="n">
        <f aca="false">$B$5/100*E9703*2_Girdiler!$B$14*2_Girdiler!$B$15*2_Girdiler!$B$16</f>
        <v>3.29360854116749</v>
      </c>
      <c r="G9703" s="16" t="n">
        <f aca="false">MIN(MATCH(F9703,2_Girdiler!$B$20:$I$20,1),7)</f>
        <v>1</v>
      </c>
      <c r="H9703" s="16" t="n">
        <f aca="false">IF(F9703&gt;=40,2_Girdiler!$I$21+(F9703-40)*(2_Girdiler!$I$21-2_Girdiler!$H$21)/(2_Girdiler!$I$20-2_Girdiler!$H$20),INDEX(2_Girdiler!$B$21:$I$21,G9703)+(F9703-INDEX(2_Girdiler!$B$20:$I$20,G9703))*(INDEX(2_Girdiler!$B$21:$I$21,G9703+1)-INDEX(2_Girdiler!$B$21:$I$21,G9703))/(INDEX(2_Girdiler!$B$20:$I$20,G9703+1)-INDEX(2_Girdiler!$B$20:$I$20,G9703)))</f>
        <v>7.24593879056849</v>
      </c>
      <c r="I9703" s="16" t="n">
        <f aca="false">H9703/2_Girdiler!$B$17</f>
        <v>2.90302034878545</v>
      </c>
      <c r="J9703" s="16" t="n">
        <f aca="false">D9703+I9703</f>
        <v>32.7485276669902</v>
      </c>
    </row>
    <row r="9704" customFormat="false" ht="15" hidden="false" customHeight="false" outlineLevel="0" collapsed="false">
      <c r="A9704" s="0" t="n">
        <v>9692</v>
      </c>
      <c r="B9704" s="7" t="n">
        <v>0.304601</v>
      </c>
      <c r="C9704" s="7" t="n">
        <v>0.749592</v>
      </c>
      <c r="D9704" s="16" t="n">
        <f aca="false">LOGINV(B9704,$B$7,$C$7)</f>
        <v>10.1843266962816</v>
      </c>
      <c r="E9704" s="16" t="n">
        <f aca="false">LOGINV(C9704,$B$8,$C$8)</f>
        <v>168.642956186445</v>
      </c>
      <c r="F9704" s="16" t="n">
        <f aca="false">$B$5/100*E9704*2_Girdiler!$B$14*2_Girdiler!$B$15*2_Girdiler!$B$16</f>
        <v>4.24305677765097</v>
      </c>
      <c r="G9704" s="16" t="n">
        <f aca="false">MIN(MATCH(F9704,2_Girdiler!$B$20:$I$20,1),7)</f>
        <v>1</v>
      </c>
      <c r="H9704" s="16" t="n">
        <f aca="false">IF(F9704&gt;=40,2_Girdiler!$I$21+(F9704-40)*(2_Girdiler!$I$21-2_Girdiler!$H$21)/(2_Girdiler!$I$20-2_Girdiler!$H$20),INDEX(2_Girdiler!$B$21:$I$21,G9704)+(F9704-INDEX(2_Girdiler!$B$20:$I$20,G9704))*(INDEX(2_Girdiler!$B$21:$I$21,G9704+1)-INDEX(2_Girdiler!$B$21:$I$21,G9704))/(INDEX(2_Girdiler!$B$20:$I$20,G9704+1)-INDEX(2_Girdiler!$B$20:$I$20,G9704)))</f>
        <v>9.33472491083213</v>
      </c>
      <c r="I9704" s="16" t="n">
        <f aca="false">H9704/2_Girdiler!$B$17</f>
        <v>3.73987376235261</v>
      </c>
      <c r="J9704" s="16" t="n">
        <f aca="false">D9704+I9704</f>
        <v>13.9242004586342</v>
      </c>
    </row>
    <row r="9705" customFormat="false" ht="15" hidden="false" customHeight="false" outlineLevel="0" collapsed="false">
      <c r="A9705" s="0" t="n">
        <v>9693</v>
      </c>
      <c r="B9705" s="7" t="n">
        <v>0.663312</v>
      </c>
      <c r="C9705" s="7" t="n">
        <v>0.089792</v>
      </c>
      <c r="D9705" s="16" t="n">
        <f aca="false">LOGINV(B9705,$B$7,$C$7)</f>
        <v>17.1286893511102</v>
      </c>
      <c r="E9705" s="16" t="n">
        <f aca="false">LOGINV(C9705,$B$8,$C$8)</f>
        <v>45.9219963724259</v>
      </c>
      <c r="F9705" s="16" t="n">
        <f aca="false">$B$5/100*E9705*2_Girdiler!$B$14*2_Girdiler!$B$15*2_Girdiler!$B$16</f>
        <v>1.15539742873023</v>
      </c>
      <c r="G9705" s="16" t="n">
        <f aca="false">MIN(MATCH(F9705,2_Girdiler!$B$20:$I$20,1),7)</f>
        <v>1</v>
      </c>
      <c r="H9705" s="16" t="n">
        <f aca="false">IF(F9705&gt;=40,2_Girdiler!$I$21+(F9705-40)*(2_Girdiler!$I$21-2_Girdiler!$H$21)/(2_Girdiler!$I$20-2_Girdiler!$H$20),INDEX(2_Girdiler!$B$21:$I$21,G9705)+(F9705-INDEX(2_Girdiler!$B$20:$I$20,G9705))*(INDEX(2_Girdiler!$B$21:$I$21,G9705+1)-INDEX(2_Girdiler!$B$21:$I$21,G9705))/(INDEX(2_Girdiler!$B$20:$I$20,G9705+1)-INDEX(2_Girdiler!$B$20:$I$20,G9705)))</f>
        <v>2.54187434320652</v>
      </c>
      <c r="I9705" s="16" t="n">
        <f aca="false">H9705/2_Girdiler!$B$17</f>
        <v>1.01837914391287</v>
      </c>
      <c r="J9705" s="16" t="n">
        <f aca="false">D9705+I9705</f>
        <v>18.147068495023</v>
      </c>
    </row>
    <row r="9706" customFormat="false" ht="15" hidden="false" customHeight="false" outlineLevel="0" collapsed="false">
      <c r="A9706" s="0" t="n">
        <v>9694</v>
      </c>
      <c r="B9706" s="7" t="n">
        <v>0.490076</v>
      </c>
      <c r="C9706" s="7" t="n">
        <v>0.578165</v>
      </c>
      <c r="D9706" s="16" t="n">
        <f aca="false">LOGINV(B9706,$B$7,$C$7)</f>
        <v>13.3555604394166</v>
      </c>
      <c r="E9706" s="16" t="n">
        <f aca="false">LOGINV(C9706,$B$8,$C$8)</f>
        <v>124.029883409171</v>
      </c>
      <c r="F9706" s="16" t="n">
        <f aca="false">$B$5/100*E9706*2_Girdiler!$B$14*2_Girdiler!$B$15*2_Girdiler!$B$16</f>
        <v>3.12059186657475</v>
      </c>
      <c r="G9706" s="16" t="n">
        <f aca="false">MIN(MATCH(F9706,2_Girdiler!$B$20:$I$20,1),7)</f>
        <v>1</v>
      </c>
      <c r="H9706" s="16" t="n">
        <f aca="false">IF(F9706&gt;=40,2_Girdiler!$I$21+(F9706-40)*(2_Girdiler!$I$21-2_Girdiler!$H$21)/(2_Girdiler!$I$20-2_Girdiler!$H$20),INDEX(2_Girdiler!$B$21:$I$21,G9706)+(F9706-INDEX(2_Girdiler!$B$20:$I$20,G9706))*(INDEX(2_Girdiler!$B$21:$I$21,G9706+1)-INDEX(2_Girdiler!$B$21:$I$21,G9706))/(INDEX(2_Girdiler!$B$20:$I$20,G9706+1)-INDEX(2_Girdiler!$B$20:$I$20,G9706)))</f>
        <v>6.86530210646445</v>
      </c>
      <c r="I9706" s="16" t="n">
        <f aca="false">H9706/2_Girdiler!$B$17</f>
        <v>2.75052167726941</v>
      </c>
      <c r="J9706" s="16" t="n">
        <f aca="false">D9706+I9706</f>
        <v>16.1060821166861</v>
      </c>
    </row>
    <row r="9707" customFormat="false" ht="15" hidden="false" customHeight="false" outlineLevel="0" collapsed="false">
      <c r="A9707" s="0" t="n">
        <v>9695</v>
      </c>
      <c r="B9707" s="7" t="n">
        <v>0.676707</v>
      </c>
      <c r="C9707" s="7" t="n">
        <v>0.248887</v>
      </c>
      <c r="D9707" s="16" t="n">
        <f aca="false">LOGINV(B9707,$B$7,$C$7)</f>
        <v>17.485527449788</v>
      </c>
      <c r="E9707" s="16" t="n">
        <f aca="false">LOGINV(C9707,$B$8,$C$8)</f>
        <v>70.4978663599906</v>
      </c>
      <c r="F9707" s="16" t="n">
        <f aca="false">$B$5/100*E9707*2_Girdiler!$B$14*2_Girdiler!$B$15*2_Girdiler!$B$16</f>
        <v>1.77372631761736</v>
      </c>
      <c r="G9707" s="16" t="n">
        <f aca="false">MIN(MATCH(F9707,2_Girdiler!$B$20:$I$20,1),7)</f>
        <v>1</v>
      </c>
      <c r="H9707" s="16" t="n">
        <f aca="false">IF(F9707&gt;=40,2_Girdiler!$I$21+(F9707-40)*(2_Girdiler!$I$21-2_Girdiler!$H$21)/(2_Girdiler!$I$20-2_Girdiler!$H$20),INDEX(2_Girdiler!$B$21:$I$21,G9707)+(F9707-INDEX(2_Girdiler!$B$20:$I$20,G9707))*(INDEX(2_Girdiler!$B$21:$I$21,G9707+1)-INDEX(2_Girdiler!$B$21:$I$21,G9707))/(INDEX(2_Girdiler!$B$20:$I$20,G9707+1)-INDEX(2_Girdiler!$B$20:$I$20,G9707)))</f>
        <v>3.9021978987582</v>
      </c>
      <c r="I9707" s="16" t="n">
        <f aca="false">H9707/2_Girdiler!$B$17</f>
        <v>1.56338056841274</v>
      </c>
      <c r="J9707" s="16" t="n">
        <f aca="false">D9707+I9707</f>
        <v>19.0489080182007</v>
      </c>
    </row>
    <row r="9708" customFormat="false" ht="15" hidden="false" customHeight="false" outlineLevel="0" collapsed="false">
      <c r="A9708" s="0" t="n">
        <v>9696</v>
      </c>
      <c r="B9708" s="7" t="n">
        <v>0.21266</v>
      </c>
      <c r="C9708" s="7" t="n">
        <v>0.380463</v>
      </c>
      <c r="D9708" s="16" t="n">
        <f aca="false">LOGINV(B9708,$B$7,$C$7)</f>
        <v>8.68351526043914</v>
      </c>
      <c r="E9708" s="16" t="n">
        <f aca="false">LOGINV(C9708,$B$8,$C$8)</f>
        <v>89.7318722146965</v>
      </c>
      <c r="F9708" s="16" t="n">
        <f aca="false">$B$5/100*E9708*2_Girdiler!$B$14*2_Girdiler!$B$15*2_Girdiler!$B$16</f>
        <v>2.25765390492177</v>
      </c>
      <c r="G9708" s="16" t="n">
        <f aca="false">MIN(MATCH(F9708,2_Girdiler!$B$20:$I$20,1),7)</f>
        <v>1</v>
      </c>
      <c r="H9708" s="16" t="n">
        <f aca="false">IF(F9708&gt;=40,2_Girdiler!$I$21+(F9708-40)*(2_Girdiler!$I$21-2_Girdiler!$H$21)/(2_Girdiler!$I$20-2_Girdiler!$H$20),INDEX(2_Girdiler!$B$21:$I$21,G9708)+(F9708-INDEX(2_Girdiler!$B$20:$I$20,G9708))*(INDEX(2_Girdiler!$B$21:$I$21,G9708+1)-INDEX(2_Girdiler!$B$21:$I$21,G9708))/(INDEX(2_Girdiler!$B$20:$I$20,G9708+1)-INDEX(2_Girdiler!$B$20:$I$20,G9708)))</f>
        <v>4.96683859082788</v>
      </c>
      <c r="I9708" s="16" t="n">
        <f aca="false">H9708/2_Girdiler!$B$17</f>
        <v>1.98991930722271</v>
      </c>
      <c r="J9708" s="16" t="n">
        <f aca="false">D9708+I9708</f>
        <v>10.6734345676618</v>
      </c>
    </row>
    <row r="9709" customFormat="false" ht="15" hidden="false" customHeight="false" outlineLevel="0" collapsed="false">
      <c r="A9709" s="0" t="n">
        <v>9697</v>
      </c>
      <c r="B9709" s="7" t="n">
        <v>0.266639</v>
      </c>
      <c r="C9709" s="7" t="n">
        <v>0.893027</v>
      </c>
      <c r="D9709" s="16" t="n">
        <f aca="false">LOGINV(B9709,$B$7,$C$7)</f>
        <v>9.56905321562019</v>
      </c>
      <c r="E9709" s="16" t="n">
        <f aca="false">LOGINV(C9709,$B$8,$C$8)</f>
        <v>243.580786059343</v>
      </c>
      <c r="F9709" s="16" t="n">
        <f aca="false">$B$5/100*E9709*2_Girdiler!$B$14*2_Girdiler!$B$15*2_Girdiler!$B$16</f>
        <v>6.12849257725306</v>
      </c>
      <c r="G9709" s="16" t="n">
        <f aca="false">MIN(MATCH(F9709,2_Girdiler!$B$20:$I$20,1),7)</f>
        <v>2</v>
      </c>
      <c r="H9709" s="16" t="n">
        <f aca="false">IF(F9709&gt;=40,2_Girdiler!$I$21+(F9709-40)*(2_Girdiler!$I$21-2_Girdiler!$H$21)/(2_Girdiler!$I$20-2_Girdiler!$H$20),INDEX(2_Girdiler!$B$21:$I$21,G9709)+(F9709-INDEX(2_Girdiler!$B$20:$I$20,G9709))*(INDEX(2_Girdiler!$B$21:$I$21,G9709+1)-INDEX(2_Girdiler!$B$21:$I$21,G9709))/(INDEX(2_Girdiler!$B$20:$I$20,G9709+1)-INDEX(2_Girdiler!$B$20:$I$20,G9709)))</f>
        <v>12.8055881236049</v>
      </c>
      <c r="I9709" s="16" t="n">
        <f aca="false">H9709/2_Girdiler!$B$17</f>
        <v>5.13044395977761</v>
      </c>
      <c r="J9709" s="16" t="n">
        <f aca="false">D9709+I9709</f>
        <v>14.6994971753978</v>
      </c>
    </row>
    <row r="9710" customFormat="false" ht="15" hidden="false" customHeight="false" outlineLevel="0" collapsed="false">
      <c r="A9710" s="0" t="n">
        <v>9698</v>
      </c>
      <c r="B9710" s="7" t="n">
        <v>0.143232</v>
      </c>
      <c r="C9710" s="7" t="n">
        <v>0.272861</v>
      </c>
      <c r="D9710" s="16" t="n">
        <f aca="false">LOGINV(B9710,$B$7,$C$7)</f>
        <v>7.47572692095182</v>
      </c>
      <c r="E9710" s="16" t="n">
        <f aca="false">LOGINV(C9710,$B$8,$C$8)</f>
        <v>73.9381539416114</v>
      </c>
      <c r="F9710" s="16" t="n">
        <f aca="false">$B$5/100*E9710*2_Girdiler!$B$14*2_Girdiler!$B$15*2_Girdiler!$B$16</f>
        <v>1.86028395317094</v>
      </c>
      <c r="G9710" s="16" t="n">
        <f aca="false">MIN(MATCH(F9710,2_Girdiler!$B$20:$I$20,1),7)</f>
        <v>1</v>
      </c>
      <c r="H9710" s="16" t="n">
        <f aca="false">IF(F9710&gt;=40,2_Girdiler!$I$21+(F9710-40)*(2_Girdiler!$I$21-2_Girdiler!$H$21)/(2_Girdiler!$I$20-2_Girdiler!$H$20),INDEX(2_Girdiler!$B$21:$I$21,G9710)+(F9710-INDEX(2_Girdiler!$B$20:$I$20,G9710))*(INDEX(2_Girdiler!$B$21:$I$21,G9710+1)-INDEX(2_Girdiler!$B$21:$I$21,G9710))/(INDEX(2_Girdiler!$B$20:$I$20,G9710+1)-INDEX(2_Girdiler!$B$20:$I$20,G9710)))</f>
        <v>4.09262469697607</v>
      </c>
      <c r="I9710" s="16" t="n">
        <f aca="false">H9710/2_Girdiler!$B$17</f>
        <v>1.63967335616029</v>
      </c>
      <c r="J9710" s="16" t="n">
        <f aca="false">D9710+I9710</f>
        <v>9.1154002771121</v>
      </c>
    </row>
    <row r="9711" customFormat="false" ht="15" hidden="false" customHeight="false" outlineLevel="0" collapsed="false">
      <c r="A9711" s="0" t="n">
        <v>9699</v>
      </c>
      <c r="B9711" s="7" t="n">
        <v>0.015266</v>
      </c>
      <c r="C9711" s="7" t="n">
        <v>0.866941</v>
      </c>
      <c r="D9711" s="16" t="n">
        <f aca="false">LOGINV(B9711,$B$7,$C$7)</f>
        <v>4.05551330665804</v>
      </c>
      <c r="E9711" s="16" t="n">
        <f aca="false">LOGINV(C9711,$B$8,$C$8)</f>
        <v>223.867714843047</v>
      </c>
      <c r="F9711" s="16" t="n">
        <f aca="false">$B$5/100*E9711*2_Girdiler!$B$14*2_Girdiler!$B$15*2_Girdiler!$B$16</f>
        <v>5.63251170545107</v>
      </c>
      <c r="G9711" s="16" t="n">
        <f aca="false">MIN(MATCH(F9711,2_Girdiler!$B$20:$I$20,1),7)</f>
        <v>2</v>
      </c>
      <c r="H9711" s="16" t="n">
        <f aca="false">IF(F9711&gt;=40,2_Girdiler!$I$21+(F9711-40)*(2_Girdiler!$I$21-2_Girdiler!$H$21)/(2_Girdiler!$I$20-2_Girdiler!$H$20),INDEX(2_Girdiler!$B$21:$I$21,G9711)+(F9711-INDEX(2_Girdiler!$B$20:$I$20,G9711))*(INDEX(2_Girdiler!$B$21:$I$21,G9711+1)-INDEX(2_Girdiler!$B$21:$I$21,G9711))/(INDEX(2_Girdiler!$B$20:$I$20,G9711+1)-INDEX(2_Girdiler!$B$20:$I$20,G9711)))</f>
        <v>12.0120187287217</v>
      </c>
      <c r="I9711" s="16" t="n">
        <f aca="false">H9711/2_Girdiler!$B$17</f>
        <v>4.81250750349428</v>
      </c>
      <c r="J9711" s="16" t="n">
        <f aca="false">D9711+I9711</f>
        <v>8.86802081015232</v>
      </c>
    </row>
    <row r="9712" customFormat="false" ht="15" hidden="false" customHeight="false" outlineLevel="0" collapsed="false">
      <c r="A9712" s="0" t="n">
        <v>9700</v>
      </c>
      <c r="B9712" s="7" t="n">
        <v>0.549861</v>
      </c>
      <c r="C9712" s="7" t="n">
        <v>0.075374</v>
      </c>
      <c r="D9712" s="16" t="n">
        <f aca="false">LOGINV(B9712,$B$7,$C$7)</f>
        <v>14.5217552862036</v>
      </c>
      <c r="E9712" s="16" t="n">
        <f aca="false">LOGINV(C9712,$B$8,$C$8)</f>
        <v>43.1945258620596</v>
      </c>
      <c r="F9712" s="16" t="n">
        <f aca="false">$B$5/100*E9712*2_Girdiler!$B$14*2_Girdiler!$B$15*2_Girdiler!$B$16</f>
        <v>1.08677427068942</v>
      </c>
      <c r="G9712" s="16" t="n">
        <f aca="false">MIN(MATCH(F9712,2_Girdiler!$B$20:$I$20,1),7)</f>
        <v>1</v>
      </c>
      <c r="H9712" s="16" t="n">
        <f aca="false">IF(F9712&gt;=40,2_Girdiler!$I$21+(F9712-40)*(2_Girdiler!$I$21-2_Girdiler!$H$21)/(2_Girdiler!$I$20-2_Girdiler!$H$20),INDEX(2_Girdiler!$B$21:$I$21,G9712)+(F9712-INDEX(2_Girdiler!$B$20:$I$20,G9712))*(INDEX(2_Girdiler!$B$21:$I$21,G9712+1)-INDEX(2_Girdiler!$B$21:$I$21,G9712))/(INDEX(2_Girdiler!$B$20:$I$20,G9712+1)-INDEX(2_Girdiler!$B$20:$I$20,G9712)))</f>
        <v>2.39090339551672</v>
      </c>
      <c r="I9712" s="16" t="n">
        <f aca="false">H9712/2_Girdiler!$B$17</f>
        <v>0.95789398858843</v>
      </c>
      <c r="J9712" s="16" t="n">
        <f aca="false">D9712+I9712</f>
        <v>15.4796492747921</v>
      </c>
    </row>
    <row r="9713" customFormat="false" ht="15" hidden="false" customHeight="false" outlineLevel="0" collapsed="false">
      <c r="A9713" s="0" t="n">
        <v>9701</v>
      </c>
      <c r="B9713" s="7" t="n">
        <v>0.399227</v>
      </c>
      <c r="C9713" s="7" t="n">
        <v>0.27266</v>
      </c>
      <c r="D9713" s="16" t="n">
        <f aca="false">LOGINV(B9713,$B$7,$C$7)</f>
        <v>11.7454835366421</v>
      </c>
      <c r="E9713" s="16" t="n">
        <f aca="false">LOGINV(C9713,$B$8,$C$8)</f>
        <v>73.9092928853316</v>
      </c>
      <c r="F9713" s="16" t="n">
        <f aca="false">$B$5/100*E9713*2_Girdiler!$B$14*2_Girdiler!$B$15*2_Girdiler!$B$16</f>
        <v>1.85955780899494</v>
      </c>
      <c r="G9713" s="16" t="n">
        <f aca="false">MIN(MATCH(F9713,2_Girdiler!$B$20:$I$20,1),7)</f>
        <v>1</v>
      </c>
      <c r="H9713" s="16" t="n">
        <f aca="false">IF(F9713&gt;=40,2_Girdiler!$I$21+(F9713-40)*(2_Girdiler!$I$21-2_Girdiler!$H$21)/(2_Girdiler!$I$20-2_Girdiler!$H$20),INDEX(2_Girdiler!$B$21:$I$21,G9713)+(F9713-INDEX(2_Girdiler!$B$20:$I$20,G9713))*(INDEX(2_Girdiler!$B$21:$I$21,G9713+1)-INDEX(2_Girdiler!$B$21:$I$21,G9713))/(INDEX(2_Girdiler!$B$20:$I$20,G9713+1)-INDEX(2_Girdiler!$B$20:$I$20,G9713)))</f>
        <v>4.09102717978887</v>
      </c>
      <c r="I9713" s="16" t="n">
        <f aca="false">H9713/2_Girdiler!$B$17</f>
        <v>1.63903332523593</v>
      </c>
      <c r="J9713" s="16" t="n">
        <f aca="false">D9713+I9713</f>
        <v>13.384516861878</v>
      </c>
    </row>
    <row r="9714" customFormat="false" ht="15" hidden="false" customHeight="false" outlineLevel="0" collapsed="false">
      <c r="A9714" s="0" t="n">
        <v>9702</v>
      </c>
      <c r="B9714" s="7" t="n">
        <v>0.327357</v>
      </c>
      <c r="C9714" s="7" t="n">
        <v>0.282842</v>
      </c>
      <c r="D9714" s="16" t="n">
        <f aca="false">LOGINV(B9714,$B$7,$C$7)</f>
        <v>10.5541363719863</v>
      </c>
      <c r="E9714" s="16" t="n">
        <f aca="false">LOGINV(C9714,$B$8,$C$8)</f>
        <v>75.372413945531</v>
      </c>
      <c r="F9714" s="16" t="n">
        <f aca="false">$B$5/100*E9714*2_Girdiler!$B$14*2_Girdiler!$B$15*2_Girdiler!$B$16</f>
        <v>1.89636993486956</v>
      </c>
      <c r="G9714" s="16" t="n">
        <f aca="false">MIN(MATCH(F9714,2_Girdiler!$B$20:$I$20,1),7)</f>
        <v>1</v>
      </c>
      <c r="H9714" s="16" t="n">
        <f aca="false">IF(F9714&gt;=40,2_Girdiler!$I$21+(F9714-40)*(2_Girdiler!$I$21-2_Girdiler!$H$21)/(2_Girdiler!$I$20-2_Girdiler!$H$20),INDEX(2_Girdiler!$B$21:$I$21,G9714)+(F9714-INDEX(2_Girdiler!$B$20:$I$20,G9714))*(INDEX(2_Girdiler!$B$21:$I$21,G9714+1)-INDEX(2_Girdiler!$B$21:$I$21,G9714))/(INDEX(2_Girdiler!$B$20:$I$20,G9714+1)-INDEX(2_Girdiler!$B$20:$I$20,G9714)))</f>
        <v>4.17201385671303</v>
      </c>
      <c r="I9714" s="16" t="n">
        <f aca="false">H9714/2_Girdiler!$B$17</f>
        <v>1.67147991054208</v>
      </c>
      <c r="J9714" s="16" t="n">
        <f aca="false">D9714+I9714</f>
        <v>12.2256162825284</v>
      </c>
    </row>
    <row r="9715" customFormat="false" ht="15" hidden="false" customHeight="false" outlineLevel="0" collapsed="false">
      <c r="A9715" s="0" t="n">
        <v>9703</v>
      </c>
      <c r="B9715" s="7" t="n">
        <v>0.37627</v>
      </c>
      <c r="C9715" s="7" t="n">
        <v>0.19422</v>
      </c>
      <c r="D9715" s="16" t="n">
        <f aca="false">LOGINV(B9715,$B$7,$C$7)</f>
        <v>11.3595212580329</v>
      </c>
      <c r="E9715" s="16" t="n">
        <f aca="false">LOGINV(C9715,$B$8,$C$8)</f>
        <v>62.5845034964156</v>
      </c>
      <c r="F9715" s="16" t="n">
        <f aca="false">$B$5/100*E9715*2_Girdiler!$B$14*2_Girdiler!$B$15*2_Girdiler!$B$16</f>
        <v>1.57462610796982</v>
      </c>
      <c r="G9715" s="16" t="n">
        <f aca="false">MIN(MATCH(F9715,2_Girdiler!$B$20:$I$20,1),7)</f>
        <v>1</v>
      </c>
      <c r="H9715" s="16" t="n">
        <f aca="false">IF(F9715&gt;=40,2_Girdiler!$I$21+(F9715-40)*(2_Girdiler!$I$21-2_Girdiler!$H$21)/(2_Girdiler!$I$20-2_Girdiler!$H$20),INDEX(2_Girdiler!$B$21:$I$21,G9715)+(F9715-INDEX(2_Girdiler!$B$20:$I$20,G9715))*(INDEX(2_Girdiler!$B$21:$I$21,G9715+1)-INDEX(2_Girdiler!$B$21:$I$21,G9715))/(INDEX(2_Girdiler!$B$20:$I$20,G9715+1)-INDEX(2_Girdiler!$B$20:$I$20,G9715)))</f>
        <v>3.46417743753359</v>
      </c>
      <c r="I9715" s="16" t="n">
        <f aca="false">H9715/2_Girdiler!$B$17</f>
        <v>1.38789160157596</v>
      </c>
      <c r="J9715" s="16" t="n">
        <f aca="false">D9715+I9715</f>
        <v>12.7474128596089</v>
      </c>
    </row>
    <row r="9716" customFormat="false" ht="15" hidden="false" customHeight="false" outlineLevel="0" collapsed="false">
      <c r="A9716" s="0" t="n">
        <v>9704</v>
      </c>
      <c r="B9716" s="7" t="n">
        <v>0.758046</v>
      </c>
      <c r="C9716" s="7" t="n">
        <v>0.540143</v>
      </c>
      <c r="D9716" s="16" t="n">
        <f aca="false">LOGINV(B9716,$B$7,$C$7)</f>
        <v>20.0052998356193</v>
      </c>
      <c r="E9716" s="16" t="n">
        <f aca="false">LOGINV(C9716,$B$8,$C$8)</f>
        <v>116.546647672548</v>
      </c>
      <c r="F9716" s="16" t="n">
        <f aca="false">$B$5/100*E9716*2_Girdiler!$B$14*2_Girdiler!$B$15*2_Girdiler!$B$16</f>
        <v>2.93231365544131</v>
      </c>
      <c r="G9716" s="16" t="n">
        <f aca="false">MIN(MATCH(F9716,2_Girdiler!$B$20:$I$20,1),7)</f>
        <v>1</v>
      </c>
      <c r="H9716" s="16" t="n">
        <f aca="false">IF(F9716&gt;=40,2_Girdiler!$I$21+(F9716-40)*(2_Girdiler!$I$21-2_Girdiler!$H$21)/(2_Girdiler!$I$20-2_Girdiler!$H$20),INDEX(2_Girdiler!$B$21:$I$21,G9716)+(F9716-INDEX(2_Girdiler!$B$20:$I$20,G9716))*(INDEX(2_Girdiler!$B$21:$I$21,G9716+1)-INDEX(2_Girdiler!$B$21:$I$21,G9716))/(INDEX(2_Girdiler!$B$20:$I$20,G9716+1)-INDEX(2_Girdiler!$B$20:$I$20,G9716)))</f>
        <v>6.45109004197088</v>
      </c>
      <c r="I9716" s="16" t="n">
        <f aca="false">H9716/2_Girdiler!$B$17</f>
        <v>2.58457133091782</v>
      </c>
      <c r="J9716" s="16" t="n">
        <f aca="false">D9716+I9716</f>
        <v>22.5898711665371</v>
      </c>
    </row>
    <row r="9717" customFormat="false" ht="15" hidden="false" customHeight="false" outlineLevel="0" collapsed="false">
      <c r="A9717" s="0" t="n">
        <v>9705</v>
      </c>
      <c r="B9717" s="7" t="n">
        <v>0.995796</v>
      </c>
      <c r="C9717" s="7" t="n">
        <v>0.148844</v>
      </c>
      <c r="D9717" s="16" t="n">
        <f aca="false">LOGINV(B9717,$B$7,$C$7)</f>
        <v>58.831525026134</v>
      </c>
      <c r="E9717" s="16" t="n">
        <f aca="false">LOGINV(C9717,$B$8,$C$8)</f>
        <v>55.7569853247384</v>
      </c>
      <c r="F9717" s="16" t="n">
        <f aca="false">$B$5/100*E9717*2_Girdiler!$B$14*2_Girdiler!$B$15*2_Girdiler!$B$16</f>
        <v>1.40284575077042</v>
      </c>
      <c r="G9717" s="16" t="n">
        <f aca="false">MIN(MATCH(F9717,2_Girdiler!$B$20:$I$20,1),7)</f>
        <v>1</v>
      </c>
      <c r="H9717" s="16" t="n">
        <f aca="false">IF(F9717&gt;=40,2_Girdiler!$I$21+(F9717-40)*(2_Girdiler!$I$21-2_Girdiler!$H$21)/(2_Girdiler!$I$20-2_Girdiler!$H$20),INDEX(2_Girdiler!$B$21:$I$21,G9717)+(F9717-INDEX(2_Girdiler!$B$20:$I$20,G9717))*(INDEX(2_Girdiler!$B$21:$I$21,G9717+1)-INDEX(2_Girdiler!$B$21:$I$21,G9717))/(INDEX(2_Girdiler!$B$20:$I$20,G9717+1)-INDEX(2_Girdiler!$B$20:$I$20,G9717)))</f>
        <v>3.08626065169492</v>
      </c>
      <c r="I9717" s="16" t="n">
        <f aca="false">H9717/2_Girdiler!$B$17</f>
        <v>1.23648263289059</v>
      </c>
      <c r="J9717" s="16" t="n">
        <f aca="false">D9717+I9717</f>
        <v>60.0680076590246</v>
      </c>
    </row>
    <row r="9718" customFormat="false" ht="15" hidden="false" customHeight="false" outlineLevel="0" collapsed="false">
      <c r="A9718" s="0" t="n">
        <v>9706</v>
      </c>
      <c r="B9718" s="7" t="n">
        <v>0.012867</v>
      </c>
      <c r="C9718" s="7" t="n">
        <v>0.689823</v>
      </c>
      <c r="D9718" s="16" t="n">
        <f aca="false">LOGINV(B9718,$B$7,$C$7)</f>
        <v>3.90666905393295</v>
      </c>
      <c r="E9718" s="16" t="n">
        <f aca="false">LOGINV(C9718,$B$8,$C$8)</f>
        <v>150.351616706671</v>
      </c>
      <c r="F9718" s="16" t="n">
        <f aca="false">$B$5/100*E9718*2_Girdiler!$B$14*2_Girdiler!$B$15*2_Girdiler!$B$16</f>
        <v>3.78284667633985</v>
      </c>
      <c r="G9718" s="16" t="n">
        <f aca="false">MIN(MATCH(F9718,2_Girdiler!$B$20:$I$20,1),7)</f>
        <v>1</v>
      </c>
      <c r="H9718" s="16" t="n">
        <f aca="false">IF(F9718&gt;=40,2_Girdiler!$I$21+(F9718-40)*(2_Girdiler!$I$21-2_Girdiler!$H$21)/(2_Girdiler!$I$20-2_Girdiler!$H$20),INDEX(2_Girdiler!$B$21:$I$21,G9718)+(F9718-INDEX(2_Girdiler!$B$20:$I$20,G9718))*(INDEX(2_Girdiler!$B$21:$I$21,G9718+1)-INDEX(2_Girdiler!$B$21:$I$21,G9718))/(INDEX(2_Girdiler!$B$20:$I$20,G9718+1)-INDEX(2_Girdiler!$B$20:$I$20,G9718)))</f>
        <v>8.32226268794767</v>
      </c>
      <c r="I9718" s="16" t="n">
        <f aca="false">H9718/2_Girdiler!$B$17</f>
        <v>3.33423985895339</v>
      </c>
      <c r="J9718" s="16" t="n">
        <f aca="false">D9718+I9718</f>
        <v>7.24090891288634</v>
      </c>
    </row>
    <row r="9719" customFormat="false" ht="15" hidden="false" customHeight="false" outlineLevel="0" collapsed="false">
      <c r="A9719" s="0" t="n">
        <v>9707</v>
      </c>
      <c r="B9719" s="7" t="n">
        <v>0.01118</v>
      </c>
      <c r="C9719" s="7" t="n">
        <v>0.320192</v>
      </c>
      <c r="D9719" s="16" t="n">
        <f aca="false">LOGINV(B9719,$B$7,$C$7)</f>
        <v>3.79084523553648</v>
      </c>
      <c r="E9719" s="16" t="n">
        <f aca="false">LOGINV(C9719,$B$8,$C$8)</f>
        <v>80.7756889711737</v>
      </c>
      <c r="F9719" s="16" t="n">
        <f aca="false">$B$5/100*E9719*2_Girdiler!$B$14*2_Girdiler!$B$15*2_Girdiler!$B$16</f>
        <v>2.03231633451473</v>
      </c>
      <c r="G9719" s="16" t="n">
        <f aca="false">MIN(MATCH(F9719,2_Girdiler!$B$20:$I$20,1),7)</f>
        <v>1</v>
      </c>
      <c r="H9719" s="16" t="n">
        <f aca="false">IF(F9719&gt;=40,2_Girdiler!$I$21+(F9719-40)*(2_Girdiler!$I$21-2_Girdiler!$H$21)/(2_Girdiler!$I$20-2_Girdiler!$H$20),INDEX(2_Girdiler!$B$21:$I$21,G9719)+(F9719-INDEX(2_Girdiler!$B$20:$I$20,G9719))*(INDEX(2_Girdiler!$B$21:$I$21,G9719+1)-INDEX(2_Girdiler!$B$21:$I$21,G9719))/(INDEX(2_Girdiler!$B$20:$I$20,G9719+1)-INDEX(2_Girdiler!$B$20:$I$20,G9719)))</f>
        <v>4.4710959359324</v>
      </c>
      <c r="I9719" s="16" t="n">
        <f aca="false">H9719/2_Girdiler!$B$17</f>
        <v>1.79130446151138</v>
      </c>
      <c r="J9719" s="16" t="n">
        <f aca="false">D9719+I9719</f>
        <v>5.58214969704786</v>
      </c>
    </row>
    <row r="9720" customFormat="false" ht="15" hidden="false" customHeight="false" outlineLevel="0" collapsed="false">
      <c r="A9720" s="0" t="n">
        <v>9708</v>
      </c>
      <c r="B9720" s="7" t="n">
        <v>0.242698</v>
      </c>
      <c r="C9720" s="7" t="n">
        <v>0.34661</v>
      </c>
      <c r="D9720" s="16" t="n">
        <f aca="false">LOGINV(B9720,$B$7,$C$7)</f>
        <v>9.17910584172651</v>
      </c>
      <c r="E9720" s="16" t="n">
        <f aca="false">LOGINV(C9720,$B$8,$C$8)</f>
        <v>84.655188579159</v>
      </c>
      <c r="F9720" s="16" t="n">
        <f aca="false">$B$5/100*E9720*2_Girdiler!$B$14*2_Girdiler!$B$15*2_Girdiler!$B$16</f>
        <v>2.12992454465164</v>
      </c>
      <c r="G9720" s="16" t="n">
        <f aca="false">MIN(MATCH(F9720,2_Girdiler!$B$20:$I$20,1),7)</f>
        <v>1</v>
      </c>
      <c r="H9720" s="16" t="n">
        <f aca="false">IF(F9720&gt;=40,2_Girdiler!$I$21+(F9720-40)*(2_Girdiler!$I$21-2_Girdiler!$H$21)/(2_Girdiler!$I$20-2_Girdiler!$H$20),INDEX(2_Girdiler!$B$21:$I$21,G9720)+(F9720-INDEX(2_Girdiler!$B$20:$I$20,G9720))*(INDEX(2_Girdiler!$B$21:$I$21,G9720+1)-INDEX(2_Girdiler!$B$21:$I$21,G9720))/(INDEX(2_Girdiler!$B$20:$I$20,G9720+1)-INDEX(2_Girdiler!$B$20:$I$20,G9720)))</f>
        <v>4.68583399823361</v>
      </c>
      <c r="I9720" s="16" t="n">
        <f aca="false">H9720/2_Girdiler!$B$17</f>
        <v>1.8773373390359</v>
      </c>
      <c r="J9720" s="16" t="n">
        <f aca="false">D9720+I9720</f>
        <v>11.0564431807624</v>
      </c>
    </row>
    <row r="9721" customFormat="false" ht="15" hidden="false" customHeight="false" outlineLevel="0" collapsed="false">
      <c r="A9721" s="0" t="n">
        <v>9709</v>
      </c>
      <c r="B9721" s="7" t="n">
        <v>0.84515</v>
      </c>
      <c r="C9721" s="7" t="n">
        <v>0.367474</v>
      </c>
      <c r="D9721" s="16" t="n">
        <f aca="false">LOGINV(B9721,$B$7,$C$7)</f>
        <v>23.8559998526073</v>
      </c>
      <c r="E9721" s="16" t="n">
        <f aca="false">LOGINV(C9721,$B$8,$C$8)</f>
        <v>87.7677761748973</v>
      </c>
      <c r="F9721" s="16" t="n">
        <f aca="false">$B$5/100*E9721*2_Girdiler!$B$14*2_Girdiler!$B$15*2_Girdiler!$B$16</f>
        <v>2.20823724856042</v>
      </c>
      <c r="G9721" s="16" t="n">
        <f aca="false">MIN(MATCH(F9721,2_Girdiler!$B$20:$I$20,1),7)</f>
        <v>1</v>
      </c>
      <c r="H9721" s="16" t="n">
        <f aca="false">IF(F9721&gt;=40,2_Girdiler!$I$21+(F9721-40)*(2_Girdiler!$I$21-2_Girdiler!$H$21)/(2_Girdiler!$I$20-2_Girdiler!$H$20),INDEX(2_Girdiler!$B$21:$I$21,G9721)+(F9721-INDEX(2_Girdiler!$B$20:$I$20,G9721))*(INDEX(2_Girdiler!$B$21:$I$21,G9721+1)-INDEX(2_Girdiler!$B$21:$I$21,G9721))/(INDEX(2_Girdiler!$B$20:$I$20,G9721+1)-INDEX(2_Girdiler!$B$20:$I$20,G9721)))</f>
        <v>4.85812194683292</v>
      </c>
      <c r="I9721" s="16" t="n">
        <f aca="false">H9721/2_Girdiler!$B$17</f>
        <v>1.94636295946832</v>
      </c>
      <c r="J9721" s="16" t="n">
        <f aca="false">D9721+I9721</f>
        <v>25.8023628120756</v>
      </c>
    </row>
    <row r="9722" customFormat="false" ht="15" hidden="false" customHeight="false" outlineLevel="0" collapsed="false">
      <c r="A9722" s="0" t="n">
        <v>9710</v>
      </c>
      <c r="B9722" s="7" t="n">
        <v>0.199484</v>
      </c>
      <c r="C9722" s="7" t="n">
        <v>0.286989</v>
      </c>
      <c r="D9722" s="16" t="n">
        <f aca="false">LOGINV(B9722,$B$7,$C$7)</f>
        <v>8.46256380461252</v>
      </c>
      <c r="E9722" s="16" t="n">
        <f aca="false">LOGINV(C9722,$B$8,$C$8)</f>
        <v>75.9691491434421</v>
      </c>
      <c r="F9722" s="16" t="n">
        <f aca="false">$B$5/100*E9722*2_Girdiler!$B$14*2_Girdiler!$B$15*2_Girdiler!$B$16</f>
        <v>1.911383792449</v>
      </c>
      <c r="G9722" s="16" t="n">
        <f aca="false">MIN(MATCH(F9722,2_Girdiler!$B$20:$I$20,1),7)</f>
        <v>1</v>
      </c>
      <c r="H9722" s="16" t="n">
        <f aca="false">IF(F9722&gt;=40,2_Girdiler!$I$21+(F9722-40)*(2_Girdiler!$I$21-2_Girdiler!$H$21)/(2_Girdiler!$I$20-2_Girdiler!$H$20),INDEX(2_Girdiler!$B$21:$I$21,G9722)+(F9722-INDEX(2_Girdiler!$B$20:$I$20,G9722))*(INDEX(2_Girdiler!$B$21:$I$21,G9722+1)-INDEX(2_Girdiler!$B$21:$I$21,G9722))/(INDEX(2_Girdiler!$B$20:$I$20,G9722+1)-INDEX(2_Girdiler!$B$20:$I$20,G9722)))</f>
        <v>4.20504434338781</v>
      </c>
      <c r="I9722" s="16" t="n">
        <f aca="false">H9722/2_Girdiler!$B$17</f>
        <v>1.68471327860088</v>
      </c>
      <c r="J9722" s="16" t="n">
        <f aca="false">D9722+I9722</f>
        <v>10.1472770832134</v>
      </c>
    </row>
    <row r="9723" customFormat="false" ht="15" hidden="false" customHeight="false" outlineLevel="0" collapsed="false">
      <c r="A9723" s="0" t="n">
        <v>9711</v>
      </c>
      <c r="B9723" s="7" t="n">
        <v>0.201459</v>
      </c>
      <c r="C9723" s="7" t="n">
        <v>0.033335</v>
      </c>
      <c r="D9723" s="16" t="n">
        <f aca="false">LOGINV(B9723,$B$7,$C$7)</f>
        <v>8.49585869846591</v>
      </c>
      <c r="E9723" s="16" t="n">
        <f aca="false">LOGINV(C9723,$B$8,$C$8)</f>
        <v>33.4299335023415</v>
      </c>
      <c r="F9723" s="16" t="n">
        <f aca="false">$B$5/100*E9723*2_Girdiler!$B$14*2_Girdiler!$B$15*2_Girdiler!$B$16</f>
        <v>0.841097126918912</v>
      </c>
      <c r="G9723" s="16" t="n">
        <f aca="false">MIN(MATCH(F9723,2_Girdiler!$B$20:$I$20,1),7)</f>
        <v>1</v>
      </c>
      <c r="H9723" s="16" t="n">
        <f aca="false">IF(F9723&gt;=40,2_Girdiler!$I$21+(F9723-40)*(2_Girdiler!$I$21-2_Girdiler!$H$21)/(2_Girdiler!$I$20-2_Girdiler!$H$20),INDEX(2_Girdiler!$B$21:$I$21,G9723)+(F9723-INDEX(2_Girdiler!$B$20:$I$20,G9723))*(INDEX(2_Girdiler!$B$21:$I$21,G9723+1)-INDEX(2_Girdiler!$B$21:$I$21,G9723))/(INDEX(2_Girdiler!$B$20:$I$20,G9723+1)-INDEX(2_Girdiler!$B$20:$I$20,G9723)))</f>
        <v>1.85041367922161</v>
      </c>
      <c r="I9723" s="16" t="n">
        <f aca="false">H9723/2_Girdiler!$B$17</f>
        <v>0.741351634303528</v>
      </c>
      <c r="J9723" s="16" t="n">
        <f aca="false">D9723+I9723</f>
        <v>9.23721033276943</v>
      </c>
    </row>
    <row r="9724" customFormat="false" ht="15" hidden="false" customHeight="false" outlineLevel="0" collapsed="false">
      <c r="A9724" s="0" t="n">
        <v>9712</v>
      </c>
      <c r="B9724" s="7" t="n">
        <v>0.279104</v>
      </c>
      <c r="C9724" s="7" t="n">
        <v>0.09237</v>
      </c>
      <c r="D9724" s="16" t="n">
        <f aca="false">LOGINV(B9724,$B$7,$C$7)</f>
        <v>9.77120057674306</v>
      </c>
      <c r="E9724" s="16" t="n">
        <f aca="false">LOGINV(C9724,$B$8,$C$8)</f>
        <v>46.3908286503094</v>
      </c>
      <c r="F9724" s="16" t="n">
        <f aca="false">$B$5/100*E9724*2_Girdiler!$B$14*2_Girdiler!$B$15*2_Girdiler!$B$16</f>
        <v>1.16719324884178</v>
      </c>
      <c r="G9724" s="16" t="n">
        <f aca="false">MIN(MATCH(F9724,2_Girdiler!$B$20:$I$20,1),7)</f>
        <v>1</v>
      </c>
      <c r="H9724" s="16" t="n">
        <f aca="false">IF(F9724&gt;=40,2_Girdiler!$I$21+(F9724-40)*(2_Girdiler!$I$21-2_Girdiler!$H$21)/(2_Girdiler!$I$20-2_Girdiler!$H$20),INDEX(2_Girdiler!$B$21:$I$21,G9724)+(F9724-INDEX(2_Girdiler!$B$20:$I$20,G9724))*(INDEX(2_Girdiler!$B$21:$I$21,G9724+1)-INDEX(2_Girdiler!$B$21:$I$21,G9724))/(INDEX(2_Girdiler!$B$20:$I$20,G9724+1)-INDEX(2_Girdiler!$B$20:$I$20,G9724)))</f>
        <v>2.56782514745193</v>
      </c>
      <c r="I9724" s="16" t="n">
        <f aca="false">H9724/2_Girdiler!$B$17</f>
        <v>1.02877610074196</v>
      </c>
      <c r="J9724" s="16" t="n">
        <f aca="false">D9724+I9724</f>
        <v>10.799976677485</v>
      </c>
    </row>
    <row r="9725" customFormat="false" ht="15" hidden="false" customHeight="false" outlineLevel="0" collapsed="false">
      <c r="A9725" s="0" t="n">
        <v>9713</v>
      </c>
      <c r="B9725" s="7" t="n">
        <v>0.788734</v>
      </c>
      <c r="C9725" s="7" t="n">
        <v>0.710594</v>
      </c>
      <c r="D9725" s="16" t="n">
        <f aca="false">LOGINV(B9725,$B$7,$C$7)</f>
        <v>21.1757147768401</v>
      </c>
      <c r="E9725" s="16" t="n">
        <f aca="false">LOGINV(C9725,$B$8,$C$8)</f>
        <v>156.265984857603</v>
      </c>
      <c r="F9725" s="16" t="n">
        <f aca="false">$B$5/100*E9725*2_Girdiler!$B$14*2_Girdiler!$B$15*2_Girdiler!$B$16</f>
        <v>3.93165217901729</v>
      </c>
      <c r="G9725" s="16" t="n">
        <f aca="false">MIN(MATCH(F9725,2_Girdiler!$B$20:$I$20,1),7)</f>
        <v>1</v>
      </c>
      <c r="H9725" s="16" t="n">
        <f aca="false">IF(F9725&gt;=40,2_Girdiler!$I$21+(F9725-40)*(2_Girdiler!$I$21-2_Girdiler!$H$21)/(2_Girdiler!$I$20-2_Girdiler!$H$20),INDEX(2_Girdiler!$B$21:$I$21,G9725)+(F9725-INDEX(2_Girdiler!$B$20:$I$20,G9725))*(INDEX(2_Girdiler!$B$21:$I$21,G9725+1)-INDEX(2_Girdiler!$B$21:$I$21,G9725))/(INDEX(2_Girdiler!$B$20:$I$20,G9725+1)-INDEX(2_Girdiler!$B$20:$I$20,G9725)))</f>
        <v>8.64963479383804</v>
      </c>
      <c r="I9725" s="16" t="n">
        <f aca="false">H9725/2_Girdiler!$B$17</f>
        <v>3.46539855522357</v>
      </c>
      <c r="J9725" s="16" t="n">
        <f aca="false">D9725+I9725</f>
        <v>24.6411133320637</v>
      </c>
    </row>
    <row r="9726" customFormat="false" ht="15" hidden="false" customHeight="false" outlineLevel="0" collapsed="false">
      <c r="A9726" s="0" t="n">
        <v>9714</v>
      </c>
      <c r="B9726" s="7" t="n">
        <v>0.473497</v>
      </c>
      <c r="C9726" s="7" t="n">
        <v>0.485954</v>
      </c>
      <c r="D9726" s="16" t="n">
        <f aca="false">LOGINV(B9726,$B$7,$C$7)</f>
        <v>13.0494093426236</v>
      </c>
      <c r="E9726" s="16" t="n">
        <f aca="false">LOGINV(C9726,$B$8,$C$8)</f>
        <v>106.750844077526</v>
      </c>
      <c r="F9726" s="16" t="n">
        <f aca="false">$B$5/100*E9726*2_Girdiler!$B$14*2_Girdiler!$B$15*2_Girdiler!$B$16</f>
        <v>2.68585123699057</v>
      </c>
      <c r="G9726" s="16" t="n">
        <f aca="false">MIN(MATCH(F9726,2_Girdiler!$B$20:$I$20,1),7)</f>
        <v>1</v>
      </c>
      <c r="H9726" s="16" t="n">
        <f aca="false">IF(F9726&gt;=40,2_Girdiler!$I$21+(F9726-40)*(2_Girdiler!$I$21-2_Girdiler!$H$21)/(2_Girdiler!$I$20-2_Girdiler!$H$20),INDEX(2_Girdiler!$B$21:$I$21,G9726)+(F9726-INDEX(2_Girdiler!$B$20:$I$20,G9726))*(INDEX(2_Girdiler!$B$21:$I$21,G9726+1)-INDEX(2_Girdiler!$B$21:$I$21,G9726))/(INDEX(2_Girdiler!$B$20:$I$20,G9726+1)-INDEX(2_Girdiler!$B$20:$I$20,G9726)))</f>
        <v>5.90887272137924</v>
      </c>
      <c r="I9726" s="16" t="n">
        <f aca="false">H9726/2_Girdiler!$B$17</f>
        <v>2.36733682747566</v>
      </c>
      <c r="J9726" s="16" t="n">
        <f aca="false">D9726+I9726</f>
        <v>15.4167461700993</v>
      </c>
    </row>
    <row r="9727" customFormat="false" ht="15" hidden="false" customHeight="false" outlineLevel="0" collapsed="false">
      <c r="A9727" s="0" t="n">
        <v>9715</v>
      </c>
      <c r="B9727" s="7" t="n">
        <v>0.322081</v>
      </c>
      <c r="C9727" s="7" t="n">
        <v>0.455144</v>
      </c>
      <c r="D9727" s="16" t="n">
        <f aca="false">LOGINV(B9727,$B$7,$C$7)</f>
        <v>10.4682190351655</v>
      </c>
      <c r="E9727" s="16" t="n">
        <f aca="false">LOGINV(C9727,$B$8,$C$8)</f>
        <v>101.544506856888</v>
      </c>
      <c r="F9727" s="16" t="n">
        <f aca="false">$B$5/100*E9727*2_Girdiler!$B$14*2_Girdiler!$B$15*2_Girdiler!$B$16</f>
        <v>2.55485979251929</v>
      </c>
      <c r="G9727" s="16" t="n">
        <f aca="false">MIN(MATCH(F9727,2_Girdiler!$B$20:$I$20,1),7)</f>
        <v>1</v>
      </c>
      <c r="H9727" s="16" t="n">
        <f aca="false">IF(F9727&gt;=40,2_Girdiler!$I$21+(F9727-40)*(2_Girdiler!$I$21-2_Girdiler!$H$21)/(2_Girdiler!$I$20-2_Girdiler!$H$20),INDEX(2_Girdiler!$B$21:$I$21,G9727)+(F9727-INDEX(2_Girdiler!$B$20:$I$20,G9727))*(INDEX(2_Girdiler!$B$21:$I$21,G9727+1)-INDEX(2_Girdiler!$B$21:$I$21,G9727))/(INDEX(2_Girdiler!$B$20:$I$20,G9727+1)-INDEX(2_Girdiler!$B$20:$I$20,G9727)))</f>
        <v>5.62069154354244</v>
      </c>
      <c r="I9727" s="16" t="n">
        <f aca="false">H9727/2_Girdiler!$B$17</f>
        <v>2.25187962481668</v>
      </c>
      <c r="J9727" s="16" t="n">
        <f aca="false">D9727+I9727</f>
        <v>12.7200986599822</v>
      </c>
    </row>
    <row r="9728" customFormat="false" ht="15" hidden="false" customHeight="false" outlineLevel="0" collapsed="false">
      <c r="A9728" s="0" t="n">
        <v>9716</v>
      </c>
      <c r="B9728" s="7" t="n">
        <v>0.928835</v>
      </c>
      <c r="C9728" s="7" t="n">
        <v>0.087773</v>
      </c>
      <c r="D9728" s="16" t="n">
        <f aca="false">LOGINV(B9728,$B$7,$C$7)</f>
        <v>30.6796687726742</v>
      </c>
      <c r="E9728" s="16" t="n">
        <f aca="false">LOGINV(C9728,$B$8,$C$8)</f>
        <v>45.5511907567385</v>
      </c>
      <c r="F9728" s="16" t="n">
        <f aca="false">$B$5/100*E9728*2_Girdiler!$B$14*2_Girdiler!$B$15*2_Girdiler!$B$16</f>
        <v>1.14606795943954</v>
      </c>
      <c r="G9728" s="16" t="n">
        <f aca="false">MIN(MATCH(F9728,2_Girdiler!$B$20:$I$20,1),7)</f>
        <v>1</v>
      </c>
      <c r="H9728" s="16" t="n">
        <f aca="false">IF(F9728&gt;=40,2_Girdiler!$I$21+(F9728-40)*(2_Girdiler!$I$21-2_Girdiler!$H$21)/(2_Girdiler!$I$20-2_Girdiler!$H$20),INDEX(2_Girdiler!$B$21:$I$21,G9728)+(F9728-INDEX(2_Girdiler!$B$20:$I$20,G9728))*(INDEX(2_Girdiler!$B$21:$I$21,G9728+1)-INDEX(2_Girdiler!$B$21:$I$21,G9728))/(INDEX(2_Girdiler!$B$20:$I$20,G9728+1)-INDEX(2_Girdiler!$B$20:$I$20,G9728)))</f>
        <v>2.52134951076699</v>
      </c>
      <c r="I9728" s="16" t="n">
        <f aca="false">H9728/2_Girdiler!$B$17</f>
        <v>1.01015605399318</v>
      </c>
      <c r="J9728" s="16" t="n">
        <f aca="false">D9728+I9728</f>
        <v>31.6898248266674</v>
      </c>
    </row>
    <row r="9729" customFormat="false" ht="15" hidden="false" customHeight="false" outlineLevel="0" collapsed="false">
      <c r="A9729" s="0" t="n">
        <v>9717</v>
      </c>
      <c r="B9729" s="7" t="n">
        <v>0.280009</v>
      </c>
      <c r="C9729" s="7" t="n">
        <v>0.116603</v>
      </c>
      <c r="D9729" s="16" t="n">
        <f aca="false">LOGINV(B9729,$B$7,$C$7)</f>
        <v>9.785865478397</v>
      </c>
      <c r="E9729" s="16" t="n">
        <f aca="false">LOGINV(C9729,$B$8,$C$8)</f>
        <v>50.5873806380529</v>
      </c>
      <c r="F9729" s="16" t="n">
        <f aca="false">$B$5/100*E9729*2_Girdiler!$B$14*2_Girdiler!$B$15*2_Girdiler!$B$16</f>
        <v>1.27277849685341</v>
      </c>
      <c r="G9729" s="16" t="n">
        <f aca="false">MIN(MATCH(F9729,2_Girdiler!$B$20:$I$20,1),7)</f>
        <v>1</v>
      </c>
      <c r="H9729" s="16" t="n">
        <f aca="false">IF(F9729&gt;=40,2_Girdiler!$I$21+(F9729-40)*(2_Girdiler!$I$21-2_Girdiler!$H$21)/(2_Girdiler!$I$20-2_Girdiler!$H$20),INDEX(2_Girdiler!$B$21:$I$21,G9729)+(F9729-INDEX(2_Girdiler!$B$20:$I$20,G9729))*(INDEX(2_Girdiler!$B$21:$I$21,G9729+1)-INDEX(2_Girdiler!$B$21:$I$21,G9729))/(INDEX(2_Girdiler!$B$20:$I$20,G9729+1)-INDEX(2_Girdiler!$B$20:$I$20,G9729)))</f>
        <v>2.8001126930775</v>
      </c>
      <c r="I9729" s="16" t="n">
        <f aca="false">H9729/2_Girdiler!$B$17</f>
        <v>1.12184002126503</v>
      </c>
      <c r="J9729" s="16" t="n">
        <f aca="false">D9729+I9729</f>
        <v>10.907705499662</v>
      </c>
    </row>
    <row r="9730" customFormat="false" ht="15" hidden="false" customHeight="false" outlineLevel="0" collapsed="false">
      <c r="A9730" s="0" t="n">
        <v>9718</v>
      </c>
      <c r="B9730" s="7" t="n">
        <v>0.149686</v>
      </c>
      <c r="C9730" s="7" t="n">
        <v>0.03715</v>
      </c>
      <c r="D9730" s="16" t="n">
        <f aca="false">LOGINV(B9730,$B$7,$C$7)</f>
        <v>7.59386619163438</v>
      </c>
      <c r="E9730" s="16" t="n">
        <f aca="false">LOGINV(C9730,$B$8,$C$8)</f>
        <v>34.5071146572395</v>
      </c>
      <c r="F9730" s="16" t="n">
        <f aca="false">$B$5/100*E9730*2_Girdiler!$B$14*2_Girdiler!$B$15*2_Girdiler!$B$16</f>
        <v>0.868199004776146</v>
      </c>
      <c r="G9730" s="16" t="n">
        <f aca="false">MIN(MATCH(F9730,2_Girdiler!$B$20:$I$20,1),7)</f>
        <v>1</v>
      </c>
      <c r="H9730" s="16" t="n">
        <f aca="false">IF(F9730&gt;=40,2_Girdiler!$I$21+(F9730-40)*(2_Girdiler!$I$21-2_Girdiler!$H$21)/(2_Girdiler!$I$20-2_Girdiler!$H$20),INDEX(2_Girdiler!$B$21:$I$21,G9730)+(F9730-INDEX(2_Girdiler!$B$20:$I$20,G9730))*(INDEX(2_Girdiler!$B$21:$I$21,G9730+1)-INDEX(2_Girdiler!$B$21:$I$21,G9730))/(INDEX(2_Girdiler!$B$20:$I$20,G9730+1)-INDEX(2_Girdiler!$B$20:$I$20,G9730)))</f>
        <v>1.91003781050752</v>
      </c>
      <c r="I9730" s="16" t="n">
        <f aca="false">H9730/2_Girdiler!$B$17</f>
        <v>0.765239507414872</v>
      </c>
      <c r="J9730" s="16" t="n">
        <f aca="false">D9730+I9730</f>
        <v>8.35910569904926</v>
      </c>
    </row>
    <row r="9731" customFormat="false" ht="15" hidden="false" customHeight="false" outlineLevel="0" collapsed="false">
      <c r="A9731" s="0" t="n">
        <v>9719</v>
      </c>
      <c r="B9731" s="7" t="n">
        <v>0.192223</v>
      </c>
      <c r="C9731" s="7" t="n">
        <v>0.940462</v>
      </c>
      <c r="D9731" s="16" t="n">
        <f aca="false">LOGINV(B9731,$B$7,$C$7)</f>
        <v>8.33956023643912</v>
      </c>
      <c r="E9731" s="16" t="n">
        <f aca="false">LOGINV(C9731,$B$8,$C$8)</f>
        <v>298.67214611683</v>
      </c>
      <c r="F9731" s="16" t="n">
        <f aca="false">$B$5/100*E9731*2_Girdiler!$B$14*2_Girdiler!$B$15*2_Girdiler!$B$16</f>
        <v>7.51459119629944</v>
      </c>
      <c r="G9731" s="16" t="n">
        <f aca="false">MIN(MATCH(F9731,2_Girdiler!$B$20:$I$20,1),7)</f>
        <v>2</v>
      </c>
      <c r="H9731" s="16" t="n">
        <f aca="false">IF(F9731&gt;=40,2_Girdiler!$I$21+(F9731-40)*(2_Girdiler!$I$21-2_Girdiler!$H$21)/(2_Girdiler!$I$20-2_Girdiler!$H$20),INDEX(2_Girdiler!$B$21:$I$21,G9731)+(F9731-INDEX(2_Girdiler!$B$20:$I$20,G9731))*(INDEX(2_Girdiler!$B$21:$I$21,G9731+1)-INDEX(2_Girdiler!$B$21:$I$21,G9731))/(INDEX(2_Girdiler!$B$20:$I$20,G9731+1)-INDEX(2_Girdiler!$B$20:$I$20,G9731)))</f>
        <v>15.0233459140791</v>
      </c>
      <c r="I9731" s="16" t="n">
        <f aca="false">H9731/2_Girdiler!$B$17</f>
        <v>6.01896871557657</v>
      </c>
      <c r="J9731" s="16" t="n">
        <f aca="false">D9731+I9731</f>
        <v>14.3585289520157</v>
      </c>
    </row>
    <row r="9732" customFormat="false" ht="15" hidden="false" customHeight="false" outlineLevel="0" collapsed="false">
      <c r="A9732" s="0" t="n">
        <v>9720</v>
      </c>
      <c r="B9732" s="7" t="n">
        <v>0.559143</v>
      </c>
      <c r="C9732" s="7" t="n">
        <v>0.601891</v>
      </c>
      <c r="D9732" s="16" t="n">
        <f aca="false">LOGINV(B9732,$B$7,$C$7)</f>
        <v>14.7131156811486</v>
      </c>
      <c r="E9732" s="16" t="n">
        <f aca="false">LOGINV(C9732,$B$8,$C$8)</f>
        <v>129.014665801304</v>
      </c>
      <c r="F9732" s="16" t="n">
        <f aca="false">$B$5/100*E9732*2_Girdiler!$B$14*2_Girdiler!$B$15*2_Girdiler!$B$16</f>
        <v>3.24600899156081</v>
      </c>
      <c r="G9732" s="16" t="n">
        <f aca="false">MIN(MATCH(F9732,2_Girdiler!$B$20:$I$20,1),7)</f>
        <v>1</v>
      </c>
      <c r="H9732" s="16" t="n">
        <f aca="false">IF(F9732&gt;=40,2_Girdiler!$I$21+(F9732-40)*(2_Girdiler!$I$21-2_Girdiler!$H$21)/(2_Girdiler!$I$20-2_Girdiler!$H$20),INDEX(2_Girdiler!$B$21:$I$21,G9732)+(F9732-INDEX(2_Girdiler!$B$20:$I$20,G9732))*(INDEX(2_Girdiler!$B$21:$I$21,G9732+1)-INDEX(2_Girdiler!$B$21:$I$21,G9732))/(INDEX(2_Girdiler!$B$20:$I$20,G9732+1)-INDEX(2_Girdiler!$B$20:$I$20,G9732)))</f>
        <v>7.14121978143377</v>
      </c>
      <c r="I9732" s="16" t="n">
        <f aca="false">H9732/2_Girdiler!$B$17</f>
        <v>2.86106561756161</v>
      </c>
      <c r="J9732" s="16" t="n">
        <f aca="false">D9732+I9732</f>
        <v>17.5741812987102</v>
      </c>
    </row>
    <row r="9733" customFormat="false" ht="15" hidden="false" customHeight="false" outlineLevel="0" collapsed="false">
      <c r="A9733" s="0" t="n">
        <v>9721</v>
      </c>
      <c r="B9733" s="7" t="n">
        <v>0.392061</v>
      </c>
      <c r="C9733" s="7" t="n">
        <v>0.829705</v>
      </c>
      <c r="D9733" s="16" t="n">
        <f aca="false">LOGINV(B9733,$B$7,$C$7)</f>
        <v>11.6243206501138</v>
      </c>
      <c r="E9733" s="16" t="n">
        <f aca="false">LOGINV(C9733,$B$8,$C$8)</f>
        <v>202.024839749272</v>
      </c>
      <c r="F9733" s="16" t="n">
        <f aca="false">$B$5/100*E9733*2_Girdiler!$B$14*2_Girdiler!$B$15*2_Girdiler!$B$16</f>
        <v>5.08294496809169</v>
      </c>
      <c r="G9733" s="16" t="n">
        <f aca="false">MIN(MATCH(F9733,2_Girdiler!$B$20:$I$20,1),7)</f>
        <v>2</v>
      </c>
      <c r="H9733" s="16" t="n">
        <f aca="false">IF(F9733&gt;=40,2_Girdiler!$I$21+(F9733-40)*(2_Girdiler!$I$21-2_Girdiler!$H$21)/(2_Girdiler!$I$20-2_Girdiler!$H$20),INDEX(2_Girdiler!$B$21:$I$21,G9733)+(F9733-INDEX(2_Girdiler!$B$20:$I$20,G9733))*(INDEX(2_Girdiler!$B$21:$I$21,G9733+1)-INDEX(2_Girdiler!$B$21:$I$21,G9733))/(INDEX(2_Girdiler!$B$20:$I$20,G9733+1)-INDEX(2_Girdiler!$B$20:$I$20,G9733)))</f>
        <v>11.1327119489467</v>
      </c>
      <c r="I9733" s="16" t="n">
        <f aca="false">H9733/2_Girdiler!$B$17</f>
        <v>4.46022113339211</v>
      </c>
      <c r="J9733" s="16" t="n">
        <f aca="false">D9733+I9733</f>
        <v>16.0845417835059</v>
      </c>
    </row>
    <row r="9734" customFormat="false" ht="15" hidden="false" customHeight="false" outlineLevel="0" collapsed="false">
      <c r="A9734" s="0" t="n">
        <v>9722</v>
      </c>
      <c r="B9734" s="7" t="n">
        <v>0.956094</v>
      </c>
      <c r="C9734" s="7" t="n">
        <v>0.96218</v>
      </c>
      <c r="D9734" s="16" t="n">
        <f aca="false">LOGINV(B9734,$B$7,$C$7)</f>
        <v>35.0688035481705</v>
      </c>
      <c r="E9734" s="16" t="n">
        <f aca="false">LOGINV(C9734,$B$8,$C$8)</f>
        <v>343.779728886099</v>
      </c>
      <c r="F9734" s="16" t="n">
        <f aca="false">$B$5/100*E9734*2_Girdiler!$B$14*2_Girdiler!$B$15*2_Girdiler!$B$16</f>
        <v>8.64949797877426</v>
      </c>
      <c r="G9734" s="16" t="n">
        <f aca="false">MIN(MATCH(F9734,2_Girdiler!$B$20:$I$20,1),7)</f>
        <v>2</v>
      </c>
      <c r="H9734" s="16" t="n">
        <f aca="false">IF(F9734&gt;=40,2_Girdiler!$I$21+(F9734-40)*(2_Girdiler!$I$21-2_Girdiler!$H$21)/(2_Girdiler!$I$20-2_Girdiler!$H$20),INDEX(2_Girdiler!$B$21:$I$21,G9734)+(F9734-INDEX(2_Girdiler!$B$20:$I$20,G9734))*(INDEX(2_Girdiler!$B$21:$I$21,G9734+1)-INDEX(2_Girdiler!$B$21:$I$21,G9734))/(INDEX(2_Girdiler!$B$20:$I$20,G9734+1)-INDEX(2_Girdiler!$B$20:$I$20,G9734)))</f>
        <v>16.8391967660388</v>
      </c>
      <c r="I9734" s="16" t="n">
        <f aca="false">H9734/2_Girdiler!$B$17</f>
        <v>6.74647306331683</v>
      </c>
      <c r="J9734" s="16" t="n">
        <f aca="false">D9734+I9734</f>
        <v>41.8152766114873</v>
      </c>
    </row>
    <row r="9735" customFormat="false" ht="15" hidden="false" customHeight="false" outlineLevel="0" collapsed="false">
      <c r="A9735" s="0" t="n">
        <v>9723</v>
      </c>
      <c r="B9735" s="7" t="n">
        <v>0.230738</v>
      </c>
      <c r="C9735" s="7" t="n">
        <v>0.89323</v>
      </c>
      <c r="D9735" s="16" t="n">
        <f aca="false">LOGINV(B9735,$B$7,$C$7)</f>
        <v>8.98287765723188</v>
      </c>
      <c r="E9735" s="16" t="n">
        <f aca="false">LOGINV(C9735,$B$8,$C$8)</f>
        <v>243.7541528445</v>
      </c>
      <c r="F9735" s="16" t="n">
        <f aca="false">$B$5/100*E9735*2_Girdiler!$B$14*2_Girdiler!$B$15*2_Girdiler!$B$16</f>
        <v>6.13285448556762</v>
      </c>
      <c r="G9735" s="16" t="n">
        <f aca="false">MIN(MATCH(F9735,2_Girdiler!$B$20:$I$20,1),7)</f>
        <v>2</v>
      </c>
      <c r="H9735" s="16" t="n">
        <f aca="false">IF(F9735&gt;=40,2_Girdiler!$I$21+(F9735-40)*(2_Girdiler!$I$21-2_Girdiler!$H$21)/(2_Girdiler!$I$20-2_Girdiler!$H$20),INDEX(2_Girdiler!$B$21:$I$21,G9735)+(F9735-INDEX(2_Girdiler!$B$20:$I$20,G9735))*(INDEX(2_Girdiler!$B$21:$I$21,G9735+1)-INDEX(2_Girdiler!$B$21:$I$21,G9735))/(INDEX(2_Girdiler!$B$20:$I$20,G9735+1)-INDEX(2_Girdiler!$B$20:$I$20,G9735)))</f>
        <v>12.8125671769082</v>
      </c>
      <c r="I9735" s="16" t="n">
        <f aca="false">H9735/2_Girdiler!$B$17</f>
        <v>5.13324005485104</v>
      </c>
      <c r="J9735" s="16" t="n">
        <f aca="false">D9735+I9735</f>
        <v>14.1161177120829</v>
      </c>
    </row>
    <row r="9736" customFormat="false" ht="15" hidden="false" customHeight="false" outlineLevel="0" collapsed="false">
      <c r="A9736" s="0" t="n">
        <v>9724</v>
      </c>
      <c r="B9736" s="7" t="n">
        <v>0.112497</v>
      </c>
      <c r="C9736" s="7" t="n">
        <v>0.559243</v>
      </c>
      <c r="D9736" s="16" t="n">
        <f aca="false">LOGINV(B9736,$B$7,$C$7)</f>
        <v>6.88589931613837</v>
      </c>
      <c r="E9736" s="16" t="n">
        <f aca="false">LOGINV(C9736,$B$8,$C$8)</f>
        <v>120.234139487249</v>
      </c>
      <c r="F9736" s="16" t="n">
        <f aca="false">$B$5/100*E9736*2_Girdiler!$B$14*2_Girdiler!$B$15*2_Girdiler!$B$16</f>
        <v>3.0250909494992</v>
      </c>
      <c r="G9736" s="16" t="n">
        <f aca="false">MIN(MATCH(F9736,2_Girdiler!$B$20:$I$20,1),7)</f>
        <v>1</v>
      </c>
      <c r="H9736" s="16" t="n">
        <f aca="false">IF(F9736&gt;=40,2_Girdiler!$I$21+(F9736-40)*(2_Girdiler!$I$21-2_Girdiler!$H$21)/(2_Girdiler!$I$20-2_Girdiler!$H$20),INDEX(2_Girdiler!$B$21:$I$21,G9736)+(F9736-INDEX(2_Girdiler!$B$20:$I$20,G9736))*(INDEX(2_Girdiler!$B$21:$I$21,G9736+1)-INDEX(2_Girdiler!$B$21:$I$21,G9736))/(INDEX(2_Girdiler!$B$20:$I$20,G9736+1)-INDEX(2_Girdiler!$B$20:$I$20,G9736)))</f>
        <v>6.65520008889823</v>
      </c>
      <c r="I9736" s="16" t="n">
        <f aca="false">H9736/2_Girdiler!$B$17</f>
        <v>2.66634618946243</v>
      </c>
      <c r="J9736" s="16" t="n">
        <f aca="false">D9736+I9736</f>
        <v>9.5522455056008</v>
      </c>
    </row>
    <row r="9737" customFormat="false" ht="15" hidden="false" customHeight="false" outlineLevel="0" collapsed="false">
      <c r="A9737" s="0" t="n">
        <v>9725</v>
      </c>
      <c r="B9737" s="7" t="n">
        <v>0.983438</v>
      </c>
      <c r="C9737" s="7" t="n">
        <v>0.213386</v>
      </c>
      <c r="D9737" s="16" t="n">
        <f aca="false">LOGINV(B9737,$B$7,$C$7)</f>
        <v>44.4064025542769</v>
      </c>
      <c r="E9737" s="16" t="n">
        <f aca="false">LOGINV(C9737,$B$8,$C$8)</f>
        <v>65.3810500382722</v>
      </c>
      <c r="F9737" s="16" t="n">
        <f aca="false">$B$5/100*E9737*2_Girdiler!$B$14*2_Girdiler!$B$15*2_Girdiler!$B$16</f>
        <v>1.64498721896293</v>
      </c>
      <c r="G9737" s="16" t="n">
        <f aca="false">MIN(MATCH(F9737,2_Girdiler!$B$20:$I$20,1),7)</f>
        <v>1</v>
      </c>
      <c r="H9737" s="16" t="n">
        <f aca="false">IF(F9737&gt;=40,2_Girdiler!$I$21+(F9737-40)*(2_Girdiler!$I$21-2_Girdiler!$H$21)/(2_Girdiler!$I$20-2_Girdiler!$H$20),INDEX(2_Girdiler!$B$21:$I$21,G9737)+(F9737-INDEX(2_Girdiler!$B$20:$I$20,G9737))*(INDEX(2_Girdiler!$B$21:$I$21,G9737+1)-INDEX(2_Girdiler!$B$21:$I$21,G9737))/(INDEX(2_Girdiler!$B$20:$I$20,G9737+1)-INDEX(2_Girdiler!$B$20:$I$20,G9737)))</f>
        <v>3.61897188171844</v>
      </c>
      <c r="I9737" s="16" t="n">
        <f aca="false">H9737/2_Girdiler!$B$17</f>
        <v>1.44990860645771</v>
      </c>
      <c r="J9737" s="16" t="n">
        <f aca="false">D9737+I9737</f>
        <v>45.8563111607346</v>
      </c>
    </row>
    <row r="9738" customFormat="false" ht="15" hidden="false" customHeight="false" outlineLevel="0" collapsed="false">
      <c r="A9738" s="0" t="n">
        <v>9726</v>
      </c>
      <c r="B9738" s="7" t="n">
        <v>0.022996</v>
      </c>
      <c r="C9738" s="7" t="n">
        <v>0.088926</v>
      </c>
      <c r="D9738" s="16" t="n">
        <f aca="false">LOGINV(B9738,$B$7,$C$7)</f>
        <v>4.45277211051377</v>
      </c>
      <c r="E9738" s="16" t="n">
        <f aca="false">LOGINV(C9738,$B$8,$C$8)</f>
        <v>45.763348956742</v>
      </c>
      <c r="F9738" s="16" t="n">
        <f aca="false">$B$5/100*E9738*2_Girdiler!$B$14*2_Girdiler!$B$15*2_Girdiler!$B$16</f>
        <v>1.15140585975163</v>
      </c>
      <c r="G9738" s="16" t="n">
        <f aca="false">MIN(MATCH(F9738,2_Girdiler!$B$20:$I$20,1),7)</f>
        <v>1</v>
      </c>
      <c r="H9738" s="16" t="n">
        <f aca="false">IF(F9738&gt;=40,2_Girdiler!$I$21+(F9738-40)*(2_Girdiler!$I$21-2_Girdiler!$H$21)/(2_Girdiler!$I$20-2_Girdiler!$H$20),INDEX(2_Girdiler!$B$21:$I$21,G9738)+(F9738-INDEX(2_Girdiler!$B$20:$I$20,G9738))*(INDEX(2_Girdiler!$B$21:$I$21,G9738+1)-INDEX(2_Girdiler!$B$21:$I$21,G9738))/(INDEX(2_Girdiler!$B$20:$I$20,G9738+1)-INDEX(2_Girdiler!$B$20:$I$20,G9738)))</f>
        <v>2.53309289145358</v>
      </c>
      <c r="I9738" s="16" t="n">
        <f aca="false">H9738/2_Girdiler!$B$17</f>
        <v>1.01486093407596</v>
      </c>
      <c r="J9738" s="16" t="n">
        <f aca="false">D9738+I9738</f>
        <v>5.46763304458972</v>
      </c>
    </row>
    <row r="9739" customFormat="false" ht="15" hidden="false" customHeight="false" outlineLevel="0" collapsed="false">
      <c r="A9739" s="0" t="n">
        <v>9727</v>
      </c>
      <c r="B9739" s="7" t="n">
        <v>0.586142</v>
      </c>
      <c r="C9739" s="7" t="n">
        <v>0.846339</v>
      </c>
      <c r="D9739" s="16" t="n">
        <f aca="false">LOGINV(B9739,$B$7,$C$7)</f>
        <v>15.2886078982506</v>
      </c>
      <c r="E9739" s="16" t="n">
        <f aca="false">LOGINV(C9739,$B$8,$C$8)</f>
        <v>211.070568567551</v>
      </c>
      <c r="F9739" s="16" t="n">
        <f aca="false">$B$5/100*E9739*2_Girdiler!$B$14*2_Girdiler!$B$15*2_Girdiler!$B$16</f>
        <v>5.31053550515957</v>
      </c>
      <c r="G9739" s="16" t="n">
        <f aca="false">MIN(MATCH(F9739,2_Girdiler!$B$20:$I$20,1),7)</f>
        <v>2</v>
      </c>
      <c r="H9739" s="16" t="n">
        <f aca="false">IF(F9739&gt;=40,2_Girdiler!$I$21+(F9739-40)*(2_Girdiler!$I$21-2_Girdiler!$H$21)/(2_Girdiler!$I$20-2_Girdiler!$H$20),INDEX(2_Girdiler!$B$21:$I$21,G9739)+(F9739-INDEX(2_Girdiler!$B$20:$I$20,G9739))*(INDEX(2_Girdiler!$B$21:$I$21,G9739+1)-INDEX(2_Girdiler!$B$21:$I$21,G9739))/(INDEX(2_Girdiler!$B$20:$I$20,G9739+1)-INDEX(2_Girdiler!$B$20:$I$20,G9739)))</f>
        <v>11.4968568082553</v>
      </c>
      <c r="I9739" s="16" t="n">
        <f aca="false">H9739/2_Girdiler!$B$17</f>
        <v>4.60611250330742</v>
      </c>
      <c r="J9739" s="16" t="n">
        <f aca="false">D9739+I9739</f>
        <v>19.894720401558</v>
      </c>
    </row>
    <row r="9740" customFormat="false" ht="15" hidden="false" customHeight="false" outlineLevel="0" collapsed="false">
      <c r="A9740" s="0" t="n">
        <v>9728</v>
      </c>
      <c r="B9740" s="7" t="n">
        <v>0.903712</v>
      </c>
      <c r="C9740" s="7" t="n">
        <v>0.154042</v>
      </c>
      <c r="D9740" s="16" t="n">
        <f aca="false">LOGINV(B9740,$B$7,$C$7)</f>
        <v>27.9967988830865</v>
      </c>
      <c r="E9740" s="16" t="n">
        <f aca="false">LOGINV(C9740,$B$8,$C$8)</f>
        <v>56.5600455240028</v>
      </c>
      <c r="F9740" s="16" t="n">
        <f aca="false">$B$5/100*E9740*2_Girdiler!$B$14*2_Girdiler!$B$15*2_Girdiler!$B$16</f>
        <v>1.42305074538391</v>
      </c>
      <c r="G9740" s="16" t="n">
        <f aca="false">MIN(MATCH(F9740,2_Girdiler!$B$20:$I$20,1),7)</f>
        <v>1</v>
      </c>
      <c r="H9740" s="16" t="n">
        <f aca="false">IF(F9740&gt;=40,2_Girdiler!$I$21+(F9740-40)*(2_Girdiler!$I$21-2_Girdiler!$H$21)/(2_Girdiler!$I$20-2_Girdiler!$H$20),INDEX(2_Girdiler!$B$21:$I$21,G9740)+(F9740-INDEX(2_Girdiler!$B$20:$I$20,G9740))*(INDEX(2_Girdiler!$B$21:$I$21,G9740+1)-INDEX(2_Girdiler!$B$21:$I$21,G9740))/(INDEX(2_Girdiler!$B$20:$I$20,G9740+1)-INDEX(2_Girdiler!$B$20:$I$20,G9740)))</f>
        <v>3.1307116398446</v>
      </c>
      <c r="I9740" s="16" t="n">
        <f aca="false">H9740/2_Girdiler!$B$17</f>
        <v>1.25429152237364</v>
      </c>
      <c r="J9740" s="16" t="n">
        <f aca="false">D9740+I9740</f>
        <v>29.2510904054601</v>
      </c>
    </row>
    <row r="9741" customFormat="false" ht="15" hidden="false" customHeight="false" outlineLevel="0" collapsed="false">
      <c r="A9741" s="0" t="n">
        <v>9729</v>
      </c>
      <c r="B9741" s="7" t="n">
        <v>0.594966</v>
      </c>
      <c r="C9741" s="7" t="n">
        <v>0.859145</v>
      </c>
      <c r="D9741" s="16" t="n">
        <f aca="false">LOGINV(B9741,$B$7,$C$7)</f>
        <v>15.4833394653191</v>
      </c>
      <c r="E9741" s="16" t="n">
        <f aca="false">LOGINV(C9741,$B$8,$C$8)</f>
        <v>218.787452114968</v>
      </c>
      <c r="F9741" s="16" t="n">
        <f aca="false">$B$5/100*E9741*2_Girdiler!$B$14*2_Girdiler!$B$15*2_Girdiler!$B$16</f>
        <v>5.5046922952126</v>
      </c>
      <c r="G9741" s="16" t="n">
        <f aca="false">MIN(MATCH(F9741,2_Girdiler!$B$20:$I$20,1),7)</f>
        <v>2</v>
      </c>
      <c r="H9741" s="16" t="n">
        <f aca="false">IF(F9741&gt;=40,2_Girdiler!$I$21+(F9741-40)*(2_Girdiler!$I$21-2_Girdiler!$H$21)/(2_Girdiler!$I$20-2_Girdiler!$H$20),INDEX(2_Girdiler!$B$21:$I$21,G9741)+(F9741-INDEX(2_Girdiler!$B$20:$I$20,G9741))*(INDEX(2_Girdiler!$B$21:$I$21,G9741+1)-INDEX(2_Girdiler!$B$21:$I$21,G9741))/(INDEX(2_Girdiler!$B$20:$I$20,G9741+1)-INDEX(2_Girdiler!$B$20:$I$20,G9741)))</f>
        <v>11.8075076723402</v>
      </c>
      <c r="I9741" s="16" t="n">
        <f aca="false">H9741/2_Girdiler!$B$17</f>
        <v>4.73057198411064</v>
      </c>
      <c r="J9741" s="16" t="n">
        <f aca="false">D9741+I9741</f>
        <v>20.2139114494297</v>
      </c>
    </row>
    <row r="9742" customFormat="false" ht="15" hidden="false" customHeight="false" outlineLevel="0" collapsed="false">
      <c r="A9742" s="0" t="n">
        <v>9730</v>
      </c>
      <c r="B9742" s="7" t="n">
        <v>0.363045</v>
      </c>
      <c r="C9742" s="7" t="n">
        <v>0.454472</v>
      </c>
      <c r="D9742" s="16" t="n">
        <f aca="false">LOGINV(B9742,$B$7,$C$7)</f>
        <v>11.1398110792306</v>
      </c>
      <c r="E9742" s="16" t="n">
        <f aca="false">LOGINV(C9742,$B$8,$C$8)</f>
        <v>101.433442989289</v>
      </c>
      <c r="F9742" s="16" t="n">
        <f aca="false">$B$5/100*E9742*2_Girdiler!$B$14*2_Girdiler!$B$15*2_Girdiler!$B$16</f>
        <v>2.55206542561052</v>
      </c>
      <c r="G9742" s="16" t="n">
        <f aca="false">MIN(MATCH(F9742,2_Girdiler!$B$20:$I$20,1),7)</f>
        <v>1</v>
      </c>
      <c r="H9742" s="16" t="n">
        <f aca="false">IF(F9742&gt;=40,2_Girdiler!$I$21+(F9742-40)*(2_Girdiler!$I$21-2_Girdiler!$H$21)/(2_Girdiler!$I$20-2_Girdiler!$H$20),INDEX(2_Girdiler!$B$21:$I$21,G9742)+(F9742-INDEX(2_Girdiler!$B$20:$I$20,G9742))*(INDEX(2_Girdiler!$B$21:$I$21,G9742+1)-INDEX(2_Girdiler!$B$21:$I$21,G9742))/(INDEX(2_Girdiler!$B$20:$I$20,G9742+1)-INDEX(2_Girdiler!$B$20:$I$20,G9742)))</f>
        <v>5.61454393634313</v>
      </c>
      <c r="I9742" s="16" t="n">
        <f aca="false">H9742/2_Girdiler!$B$17</f>
        <v>2.24941664116311</v>
      </c>
      <c r="J9742" s="16" t="n">
        <f aca="false">D9742+I9742</f>
        <v>13.3892277203938</v>
      </c>
    </row>
    <row r="9743" customFormat="false" ht="15" hidden="false" customHeight="false" outlineLevel="0" collapsed="false">
      <c r="A9743" s="0" t="n">
        <v>9731</v>
      </c>
      <c r="B9743" s="7" t="n">
        <v>0.372091</v>
      </c>
      <c r="C9743" s="7" t="n">
        <v>0.038721</v>
      </c>
      <c r="D9743" s="16" t="n">
        <f aca="false">LOGINV(B9743,$B$7,$C$7)</f>
        <v>11.2899058849924</v>
      </c>
      <c r="E9743" s="16" t="n">
        <f aca="false">LOGINV(C9743,$B$8,$C$8)</f>
        <v>34.9337580523067</v>
      </c>
      <c r="F9743" s="16" t="n">
        <f aca="false">$B$5/100*E9743*2_Girdiler!$B$14*2_Girdiler!$B$15*2_Girdiler!$B$16</f>
        <v>0.878933352596035</v>
      </c>
      <c r="G9743" s="16" t="n">
        <f aca="false">MIN(MATCH(F9743,2_Girdiler!$B$20:$I$20,1),7)</f>
        <v>1</v>
      </c>
      <c r="H9743" s="16" t="n">
        <f aca="false">IF(F9743&gt;=40,2_Girdiler!$I$21+(F9743-40)*(2_Girdiler!$I$21-2_Girdiler!$H$21)/(2_Girdiler!$I$20-2_Girdiler!$H$20),INDEX(2_Girdiler!$B$21:$I$21,G9743)+(F9743-INDEX(2_Girdiler!$B$20:$I$20,G9743))*(INDEX(2_Girdiler!$B$21:$I$21,G9743+1)-INDEX(2_Girdiler!$B$21:$I$21,G9743))/(INDEX(2_Girdiler!$B$20:$I$20,G9743+1)-INDEX(2_Girdiler!$B$20:$I$20,G9743)))</f>
        <v>1.93365337571128</v>
      </c>
      <c r="I9743" s="16" t="n">
        <f aca="false">H9743/2_Girdiler!$B$17</f>
        <v>0.774700871679198</v>
      </c>
      <c r="J9743" s="16" t="n">
        <f aca="false">D9743+I9743</f>
        <v>12.0646067566716</v>
      </c>
    </row>
    <row r="9744" customFormat="false" ht="15" hidden="false" customHeight="false" outlineLevel="0" collapsed="false">
      <c r="A9744" s="0" t="n">
        <v>9732</v>
      </c>
      <c r="B9744" s="7" t="n">
        <v>0.203145</v>
      </c>
      <c r="C9744" s="7" t="n">
        <v>0.519743</v>
      </c>
      <c r="D9744" s="16" t="n">
        <f aca="false">LOGINV(B9744,$B$7,$C$7)</f>
        <v>8.52422991772568</v>
      </c>
      <c r="E9744" s="16" t="n">
        <f aca="false">LOGINV(C9744,$B$8,$C$8)</f>
        <v>112.751566554059</v>
      </c>
      <c r="F9744" s="16" t="n">
        <f aca="false">$B$5/100*E9744*2_Girdiler!$B$14*2_Girdiler!$B$15*2_Girdiler!$B$16</f>
        <v>2.83682941450011</v>
      </c>
      <c r="G9744" s="16" t="n">
        <f aca="false">MIN(MATCH(F9744,2_Girdiler!$B$20:$I$20,1),7)</f>
        <v>1</v>
      </c>
      <c r="H9744" s="16" t="n">
        <f aca="false">IF(F9744&gt;=40,2_Girdiler!$I$21+(F9744-40)*(2_Girdiler!$I$21-2_Girdiler!$H$21)/(2_Girdiler!$I$20-2_Girdiler!$H$20),INDEX(2_Girdiler!$B$21:$I$21,G9744)+(F9744-INDEX(2_Girdiler!$B$20:$I$20,G9744))*(INDEX(2_Girdiler!$B$21:$I$21,G9744+1)-INDEX(2_Girdiler!$B$21:$I$21,G9744))/(INDEX(2_Girdiler!$B$20:$I$20,G9744+1)-INDEX(2_Girdiler!$B$20:$I$20,G9744)))</f>
        <v>6.24102471190025</v>
      </c>
      <c r="I9744" s="16" t="n">
        <f aca="false">H9744/2_Girdiler!$B$17</f>
        <v>2.5004105416267</v>
      </c>
      <c r="J9744" s="16" t="n">
        <f aca="false">D9744+I9744</f>
        <v>11.0246404593524</v>
      </c>
    </row>
    <row r="9745" customFormat="false" ht="15" hidden="false" customHeight="false" outlineLevel="0" collapsed="false">
      <c r="A9745" s="0" t="n">
        <v>9733</v>
      </c>
      <c r="B9745" s="7" t="n">
        <v>0.911095</v>
      </c>
      <c r="C9745" s="7" t="n">
        <v>0.22385</v>
      </c>
      <c r="D9745" s="16" t="n">
        <f aca="false">LOGINV(B9745,$B$7,$C$7)</f>
        <v>28.70044207568</v>
      </c>
      <c r="E9745" s="16" t="n">
        <f aca="false">LOGINV(C9745,$B$8,$C$8)</f>
        <v>66.8953837248471</v>
      </c>
      <c r="F9745" s="16" t="n">
        <f aca="false">$B$5/100*E9745*2_Girdiler!$B$14*2_Girdiler!$B$15*2_Girdiler!$B$16</f>
        <v>1.68308785451715</v>
      </c>
      <c r="G9745" s="16" t="n">
        <f aca="false">MIN(MATCH(F9745,2_Girdiler!$B$20:$I$20,1),7)</f>
        <v>1</v>
      </c>
      <c r="H9745" s="16" t="n">
        <f aca="false">IF(F9745&gt;=40,2_Girdiler!$I$21+(F9745-40)*(2_Girdiler!$I$21-2_Girdiler!$H$21)/(2_Girdiler!$I$20-2_Girdiler!$H$20),INDEX(2_Girdiler!$B$21:$I$21,G9745)+(F9745-INDEX(2_Girdiler!$B$20:$I$20,G9745))*(INDEX(2_Girdiler!$B$21:$I$21,G9745+1)-INDEX(2_Girdiler!$B$21:$I$21,G9745))/(INDEX(2_Girdiler!$B$20:$I$20,G9745+1)-INDEX(2_Girdiler!$B$20:$I$20,G9745)))</f>
        <v>3.70279327993774</v>
      </c>
      <c r="I9745" s="16" t="n">
        <f aca="false">H9745/2_Girdiler!$B$17</f>
        <v>1.48349089741095</v>
      </c>
      <c r="J9745" s="16" t="n">
        <f aca="false">D9745+I9745</f>
        <v>30.183932973091</v>
      </c>
    </row>
    <row r="9746" customFormat="false" ht="15" hidden="false" customHeight="false" outlineLevel="0" collapsed="false">
      <c r="A9746" s="0" t="n">
        <v>9734</v>
      </c>
      <c r="B9746" s="7" t="n">
        <v>0.507391</v>
      </c>
      <c r="C9746" s="7" t="n">
        <v>0.706269</v>
      </c>
      <c r="D9746" s="16" t="n">
        <f aca="false">LOGINV(B9746,$B$7,$C$7)</f>
        <v>13.6826315176977</v>
      </c>
      <c r="E9746" s="16" t="n">
        <f aca="false">LOGINV(C9746,$B$8,$C$8)</f>
        <v>154.999853813462</v>
      </c>
      <c r="F9746" s="16" t="n">
        <f aca="false">$B$5/100*E9746*2_Girdiler!$B$14*2_Girdiler!$B$15*2_Girdiler!$B$16</f>
        <v>3.8997963219467</v>
      </c>
      <c r="G9746" s="16" t="n">
        <f aca="false">MIN(MATCH(F9746,2_Girdiler!$B$20:$I$20,1),7)</f>
        <v>1</v>
      </c>
      <c r="H9746" s="16" t="n">
        <f aca="false">IF(F9746&gt;=40,2_Girdiler!$I$21+(F9746-40)*(2_Girdiler!$I$21-2_Girdiler!$H$21)/(2_Girdiler!$I$20-2_Girdiler!$H$20),INDEX(2_Girdiler!$B$21:$I$21,G9746)+(F9746-INDEX(2_Girdiler!$B$20:$I$20,G9746))*(INDEX(2_Girdiler!$B$21:$I$21,G9746+1)-INDEX(2_Girdiler!$B$21:$I$21,G9746))/(INDEX(2_Girdiler!$B$20:$I$20,G9746+1)-INDEX(2_Girdiler!$B$20:$I$20,G9746)))</f>
        <v>8.57955190828274</v>
      </c>
      <c r="I9746" s="16" t="n">
        <f aca="false">H9746/2_Girdiler!$B$17</f>
        <v>3.43732047607482</v>
      </c>
      <c r="J9746" s="16" t="n">
        <f aca="false">D9746+I9746</f>
        <v>17.1199519937725</v>
      </c>
    </row>
    <row r="9747" customFormat="false" ht="15" hidden="false" customHeight="false" outlineLevel="0" collapsed="false">
      <c r="A9747" s="0" t="n">
        <v>9735</v>
      </c>
      <c r="B9747" s="7" t="n">
        <v>0.245949</v>
      </c>
      <c r="C9747" s="7" t="n">
        <v>0.667813</v>
      </c>
      <c r="D9747" s="16" t="n">
        <f aca="false">LOGINV(B9747,$B$7,$C$7)</f>
        <v>9.23224996465768</v>
      </c>
      <c r="E9747" s="16" t="n">
        <f aca="false">LOGINV(C9747,$B$8,$C$8)</f>
        <v>144.502964871473</v>
      </c>
      <c r="F9747" s="16" t="n">
        <f aca="false">$B$5/100*E9747*2_Girdiler!$B$14*2_Girdiler!$B$15*2_Girdiler!$B$16</f>
        <v>3.63569459616627</v>
      </c>
      <c r="G9747" s="16" t="n">
        <f aca="false">MIN(MATCH(F9747,2_Girdiler!$B$20:$I$20,1),7)</f>
        <v>1</v>
      </c>
      <c r="H9747" s="16" t="n">
        <f aca="false">IF(F9747&gt;=40,2_Girdiler!$I$21+(F9747-40)*(2_Girdiler!$I$21-2_Girdiler!$H$21)/(2_Girdiler!$I$20-2_Girdiler!$H$20),INDEX(2_Girdiler!$B$21:$I$21,G9747)+(F9747-INDEX(2_Girdiler!$B$20:$I$20,G9747))*(INDEX(2_Girdiler!$B$21:$I$21,G9747+1)-INDEX(2_Girdiler!$B$21:$I$21,G9747))/(INDEX(2_Girdiler!$B$20:$I$20,G9747+1)-INDEX(2_Girdiler!$B$20:$I$20,G9747)))</f>
        <v>7.99852811156578</v>
      </c>
      <c r="I9747" s="16" t="n">
        <f aca="false">H9747/2_Girdiler!$B$17</f>
        <v>3.20453850623629</v>
      </c>
      <c r="J9747" s="16" t="n">
        <f aca="false">D9747+I9747</f>
        <v>12.436788470894</v>
      </c>
    </row>
    <row r="9748" customFormat="false" ht="15" hidden="false" customHeight="false" outlineLevel="0" collapsed="false">
      <c r="A9748" s="0" t="n">
        <v>9736</v>
      </c>
      <c r="B9748" s="7" t="n">
        <v>0.3121</v>
      </c>
      <c r="C9748" s="7" t="n">
        <v>0.717554</v>
      </c>
      <c r="D9748" s="16" t="n">
        <f aca="false">LOGINV(B9748,$B$7,$C$7)</f>
        <v>10.3059981156835</v>
      </c>
      <c r="E9748" s="16" t="n">
        <f aca="false">LOGINV(C9748,$B$8,$C$8)</f>
        <v>158.344453670767</v>
      </c>
      <c r="F9748" s="16" t="n">
        <f aca="false">$B$5/100*E9748*2_Girdiler!$B$14*2_Girdiler!$B$15*2_Girdiler!$B$16</f>
        <v>3.9839464543565</v>
      </c>
      <c r="G9748" s="16" t="n">
        <f aca="false">MIN(MATCH(F9748,2_Girdiler!$B$20:$I$20,1),7)</f>
        <v>1</v>
      </c>
      <c r="H9748" s="16" t="n">
        <f aca="false">IF(F9748&gt;=40,2_Girdiler!$I$21+(F9748-40)*(2_Girdiler!$I$21-2_Girdiler!$H$21)/(2_Girdiler!$I$20-2_Girdiler!$H$20),INDEX(2_Girdiler!$B$21:$I$21,G9748)+(F9748-INDEX(2_Girdiler!$B$20:$I$20,G9748))*(INDEX(2_Girdiler!$B$21:$I$21,G9748+1)-INDEX(2_Girdiler!$B$21:$I$21,G9748))/(INDEX(2_Girdiler!$B$20:$I$20,G9748+1)-INDEX(2_Girdiler!$B$20:$I$20,G9748)))</f>
        <v>8.7646821995843</v>
      </c>
      <c r="I9748" s="16" t="n">
        <f aca="false">H9748/2_Girdiler!$B$17</f>
        <v>3.51149126585909</v>
      </c>
      <c r="J9748" s="16" t="n">
        <f aca="false">D9748+I9748</f>
        <v>13.8174893815426</v>
      </c>
    </row>
    <row r="9749" customFormat="false" ht="15" hidden="false" customHeight="false" outlineLevel="0" collapsed="false">
      <c r="A9749" s="0" t="n">
        <v>9737</v>
      </c>
      <c r="B9749" s="7" t="n">
        <v>0.123845</v>
      </c>
      <c r="C9749" s="7" t="n">
        <v>0.678906</v>
      </c>
      <c r="D9749" s="16" t="n">
        <f aca="false">LOGINV(B9749,$B$7,$C$7)</f>
        <v>7.1096829482772</v>
      </c>
      <c r="E9749" s="16" t="n">
        <f aca="false">LOGINV(C9749,$B$8,$C$8)</f>
        <v>147.400791985331</v>
      </c>
      <c r="F9749" s="16" t="n">
        <f aca="false">$B$5/100*E9749*2_Girdiler!$B$14*2_Girdiler!$B$15*2_Girdiler!$B$16</f>
        <v>3.70860392635092</v>
      </c>
      <c r="G9749" s="16" t="n">
        <f aca="false">MIN(MATCH(F9749,2_Girdiler!$B$20:$I$20,1),7)</f>
        <v>1</v>
      </c>
      <c r="H9749" s="16" t="n">
        <f aca="false">IF(F9749&gt;=40,2_Girdiler!$I$21+(F9749-40)*(2_Girdiler!$I$21-2_Girdiler!$H$21)/(2_Girdiler!$I$20-2_Girdiler!$H$20),INDEX(2_Girdiler!$B$21:$I$21,G9749)+(F9749-INDEX(2_Girdiler!$B$20:$I$20,G9749))*(INDEX(2_Girdiler!$B$21:$I$21,G9749+1)-INDEX(2_Girdiler!$B$21:$I$21,G9749))/(INDEX(2_Girdiler!$B$20:$I$20,G9749+1)-INDEX(2_Girdiler!$B$20:$I$20,G9749)))</f>
        <v>8.15892863797202</v>
      </c>
      <c r="I9749" s="16" t="n">
        <f aca="false">H9749/2_Girdiler!$B$17</f>
        <v>3.26880153764904</v>
      </c>
      <c r="J9749" s="16" t="n">
        <f aca="false">D9749+I9749</f>
        <v>10.3784844859262</v>
      </c>
    </row>
    <row r="9750" customFormat="false" ht="15" hidden="false" customHeight="false" outlineLevel="0" collapsed="false">
      <c r="A9750" s="0" t="n">
        <v>9738</v>
      </c>
      <c r="B9750" s="7" t="n">
        <v>0.17163</v>
      </c>
      <c r="C9750" s="7" t="n">
        <v>0.844172</v>
      </c>
      <c r="D9750" s="16" t="n">
        <f aca="false">LOGINV(B9750,$B$7,$C$7)</f>
        <v>7.98470405523337</v>
      </c>
      <c r="E9750" s="16" t="n">
        <f aca="false">LOGINV(C9750,$B$8,$C$8)</f>
        <v>209.833813943038</v>
      </c>
      <c r="F9750" s="16" t="n">
        <f aca="false">$B$5/100*E9750*2_Girdiler!$B$14*2_Girdiler!$B$15*2_Girdiler!$B$16</f>
        <v>5.27941875880684</v>
      </c>
      <c r="G9750" s="16" t="n">
        <f aca="false">MIN(MATCH(F9750,2_Girdiler!$B$20:$I$20,1),7)</f>
        <v>2</v>
      </c>
      <c r="H9750" s="16" t="n">
        <f aca="false">IF(F9750&gt;=40,2_Girdiler!$I$21+(F9750-40)*(2_Girdiler!$I$21-2_Girdiler!$H$21)/(2_Girdiler!$I$20-2_Girdiler!$H$20),INDEX(2_Girdiler!$B$21:$I$21,G9750)+(F9750-INDEX(2_Girdiler!$B$20:$I$20,G9750))*(INDEX(2_Girdiler!$B$21:$I$21,G9750+1)-INDEX(2_Girdiler!$B$21:$I$21,G9750))/(INDEX(2_Girdiler!$B$20:$I$20,G9750+1)-INDEX(2_Girdiler!$B$20:$I$20,G9750)))</f>
        <v>11.4470700140909</v>
      </c>
      <c r="I9750" s="16" t="n">
        <f aca="false">H9750/2_Girdiler!$B$17</f>
        <v>4.58616587103002</v>
      </c>
      <c r="J9750" s="16" t="n">
        <f aca="false">D9750+I9750</f>
        <v>12.5708699262634</v>
      </c>
    </row>
    <row r="9751" customFormat="false" ht="15" hidden="false" customHeight="false" outlineLevel="0" collapsed="false">
      <c r="A9751" s="0" t="n">
        <v>9739</v>
      </c>
      <c r="B9751" s="7" t="n">
        <v>0.702176</v>
      </c>
      <c r="C9751" s="7" t="n">
        <v>0.716223</v>
      </c>
      <c r="D9751" s="16" t="n">
        <f aca="false">LOGINV(B9751,$B$7,$C$7)</f>
        <v>18.2031569645981</v>
      </c>
      <c r="E9751" s="16" t="n">
        <f aca="false">LOGINV(C9751,$B$8,$C$8)</f>
        <v>157.942970617025</v>
      </c>
      <c r="F9751" s="16" t="n">
        <f aca="false">$B$5/100*E9751*2_Girdiler!$B$14*2_Girdiler!$B$15*2_Girdiler!$B$16</f>
        <v>3.97384514072436</v>
      </c>
      <c r="G9751" s="16" t="n">
        <f aca="false">MIN(MATCH(F9751,2_Girdiler!$B$20:$I$20,1),7)</f>
        <v>1</v>
      </c>
      <c r="H9751" s="16" t="n">
        <f aca="false">IF(F9751&gt;=40,2_Girdiler!$I$21+(F9751-40)*(2_Girdiler!$I$21-2_Girdiler!$H$21)/(2_Girdiler!$I$20-2_Girdiler!$H$20),INDEX(2_Girdiler!$B$21:$I$21,G9751)+(F9751-INDEX(2_Girdiler!$B$20:$I$20,G9751))*(INDEX(2_Girdiler!$B$21:$I$21,G9751+1)-INDEX(2_Girdiler!$B$21:$I$21,G9751))/(INDEX(2_Girdiler!$B$20:$I$20,G9751+1)-INDEX(2_Girdiler!$B$20:$I$20,G9751)))</f>
        <v>8.74245930959359</v>
      </c>
      <c r="I9751" s="16" t="n">
        <f aca="false">H9751/2_Girdiler!$B$17</f>
        <v>3.50258786442051</v>
      </c>
      <c r="J9751" s="16" t="n">
        <f aca="false">D9751+I9751</f>
        <v>21.7057448290186</v>
      </c>
    </row>
    <row r="9752" customFormat="false" ht="15" hidden="false" customHeight="false" outlineLevel="0" collapsed="false">
      <c r="A9752" s="0" t="n">
        <v>9740</v>
      </c>
      <c r="B9752" s="7" t="n">
        <v>0.266264</v>
      </c>
      <c r="C9752" s="7" t="n">
        <v>0.986944</v>
      </c>
      <c r="D9752" s="16" t="n">
        <f aca="false">LOGINV(B9752,$B$7,$C$7)</f>
        <v>9.56296545844199</v>
      </c>
      <c r="E9752" s="16" t="n">
        <f aca="false">LOGINV(C9752,$B$8,$C$8)</f>
        <v>459.055403735272</v>
      </c>
      <c r="F9752" s="16" t="n">
        <f aca="false">$B$5/100*E9752*2_Girdiler!$B$14*2_Girdiler!$B$15*2_Girdiler!$B$16</f>
        <v>11.5498339579795</v>
      </c>
      <c r="G9752" s="16" t="n">
        <f aca="false">MIN(MATCH(F9752,2_Girdiler!$B$20:$I$20,1),7)</f>
        <v>3</v>
      </c>
      <c r="H9752" s="16" t="n">
        <f aca="false">IF(F9752&gt;=40,2_Girdiler!$I$21+(F9752-40)*(2_Girdiler!$I$21-2_Girdiler!$H$21)/(2_Girdiler!$I$20-2_Girdiler!$H$20),INDEX(2_Girdiler!$B$21:$I$21,G9752)+(F9752-INDEX(2_Girdiler!$B$20:$I$20,G9752))*(INDEX(2_Girdiler!$B$21:$I$21,G9752+1)-INDEX(2_Girdiler!$B$21:$I$21,G9752))/(INDEX(2_Girdiler!$B$20:$I$20,G9752+1)-INDEX(2_Girdiler!$B$20:$I$20,G9752)))</f>
        <v>20.3948505621815</v>
      </c>
      <c r="I9752" s="16" t="n">
        <f aca="false">H9752/2_Girdiler!$B$17</f>
        <v>8.17101384702785</v>
      </c>
      <c r="J9752" s="16" t="n">
        <f aca="false">D9752+I9752</f>
        <v>17.7339793054698</v>
      </c>
    </row>
    <row r="9753" customFormat="false" ht="15" hidden="false" customHeight="false" outlineLevel="0" collapsed="false">
      <c r="A9753" s="0" t="n">
        <v>9741</v>
      </c>
      <c r="B9753" s="7" t="n">
        <v>0.025526</v>
      </c>
      <c r="C9753" s="7" t="n">
        <v>0.025315</v>
      </c>
      <c r="D9753" s="16" t="n">
        <f aca="false">LOGINV(B9753,$B$7,$C$7)</f>
        <v>4.56440860529159</v>
      </c>
      <c r="E9753" s="16" t="n">
        <f aca="false">LOGINV(C9753,$B$8,$C$8)</f>
        <v>30.9240182475929</v>
      </c>
      <c r="F9753" s="16" t="n">
        <f aca="false">$B$5/100*E9753*2_Girdiler!$B$14*2_Girdiler!$B$15*2_Girdiler!$B$16</f>
        <v>0.778048299109438</v>
      </c>
      <c r="G9753" s="16" t="n">
        <f aca="false">MIN(MATCH(F9753,2_Girdiler!$B$20:$I$20,1),7)</f>
        <v>1</v>
      </c>
      <c r="H9753" s="16" t="n">
        <f aca="false">IF(F9753&gt;=40,2_Girdiler!$I$21+(F9753-40)*(2_Girdiler!$I$21-2_Girdiler!$H$21)/(2_Girdiler!$I$20-2_Girdiler!$H$20),INDEX(2_Girdiler!$B$21:$I$21,G9753)+(F9753-INDEX(2_Girdiler!$B$20:$I$20,G9753))*(INDEX(2_Girdiler!$B$21:$I$21,G9753+1)-INDEX(2_Girdiler!$B$21:$I$21,G9753))/(INDEX(2_Girdiler!$B$20:$I$20,G9753+1)-INDEX(2_Girdiler!$B$20:$I$20,G9753)))</f>
        <v>1.71170625804076</v>
      </c>
      <c r="I9753" s="16" t="n">
        <f aca="false">H9753/2_Girdiler!$B$17</f>
        <v>0.685779750817614</v>
      </c>
      <c r="J9753" s="16" t="n">
        <f aca="false">D9753+I9753</f>
        <v>5.2501883561092</v>
      </c>
    </row>
    <row r="9754" customFormat="false" ht="15" hidden="false" customHeight="false" outlineLevel="0" collapsed="false">
      <c r="A9754" s="0" t="n">
        <v>9742</v>
      </c>
      <c r="B9754" s="7" t="n">
        <v>0.410017</v>
      </c>
      <c r="C9754" s="7" t="n">
        <v>0.166036</v>
      </c>
      <c r="D9754" s="16" t="n">
        <f aca="false">LOGINV(B9754,$B$7,$C$7)</f>
        <v>11.9292194341151</v>
      </c>
      <c r="E9754" s="16" t="n">
        <f aca="false">LOGINV(C9754,$B$8,$C$8)</f>
        <v>58.3889776623631</v>
      </c>
      <c r="F9754" s="16" t="n">
        <f aca="false">$B$5/100*E9754*2_Girdiler!$B$14*2_Girdiler!$B$15*2_Girdiler!$B$16</f>
        <v>1.46906667798506</v>
      </c>
      <c r="G9754" s="16" t="n">
        <f aca="false">MIN(MATCH(F9754,2_Girdiler!$B$20:$I$20,1),7)</f>
        <v>1</v>
      </c>
      <c r="H9754" s="16" t="n">
        <f aca="false">IF(F9754&gt;=40,2_Girdiler!$I$21+(F9754-40)*(2_Girdiler!$I$21-2_Girdiler!$H$21)/(2_Girdiler!$I$20-2_Girdiler!$H$20),INDEX(2_Girdiler!$B$21:$I$21,G9754)+(F9754-INDEX(2_Girdiler!$B$20:$I$20,G9754))*(INDEX(2_Girdiler!$B$21:$I$21,G9754+1)-INDEX(2_Girdiler!$B$21:$I$21,G9754))/(INDEX(2_Girdiler!$B$20:$I$20,G9754+1)-INDEX(2_Girdiler!$B$20:$I$20,G9754)))</f>
        <v>3.23194669156712</v>
      </c>
      <c r="I9754" s="16" t="n">
        <f aca="false">H9754/2_Girdiler!$B$17</f>
        <v>1.29485043732657</v>
      </c>
      <c r="J9754" s="16" t="n">
        <f aca="false">D9754+I9754</f>
        <v>13.2240698714416</v>
      </c>
    </row>
    <row r="9755" customFormat="false" ht="15" hidden="false" customHeight="false" outlineLevel="0" collapsed="false">
      <c r="A9755" s="0" t="n">
        <v>9743</v>
      </c>
      <c r="B9755" s="7" t="n">
        <v>0.094319</v>
      </c>
      <c r="C9755" s="7" t="n">
        <v>0.125414</v>
      </c>
      <c r="D9755" s="16" t="n">
        <f aca="false">LOGINV(B9755,$B$7,$C$7)</f>
        <v>6.50799486528383</v>
      </c>
      <c r="E9755" s="16" t="n">
        <f aca="false">LOGINV(C9755,$B$8,$C$8)</f>
        <v>52.0380546427933</v>
      </c>
      <c r="F9755" s="16" t="n">
        <f aca="false">$B$5/100*E9755*2_Girdiler!$B$14*2_Girdiler!$B$15*2_Girdiler!$B$16</f>
        <v>1.30927745481268</v>
      </c>
      <c r="G9755" s="16" t="n">
        <f aca="false">MIN(MATCH(F9755,2_Girdiler!$B$20:$I$20,1),7)</f>
        <v>1</v>
      </c>
      <c r="H9755" s="16" t="n">
        <f aca="false">IF(F9755&gt;=40,2_Girdiler!$I$21+(F9755-40)*(2_Girdiler!$I$21-2_Girdiler!$H$21)/(2_Girdiler!$I$20-2_Girdiler!$H$20),INDEX(2_Girdiler!$B$21:$I$21,G9755)+(F9755-INDEX(2_Girdiler!$B$20:$I$20,G9755))*(INDEX(2_Girdiler!$B$21:$I$21,G9755+1)-INDEX(2_Girdiler!$B$21:$I$21,G9755))/(INDEX(2_Girdiler!$B$20:$I$20,G9755+1)-INDEX(2_Girdiler!$B$20:$I$20,G9755)))</f>
        <v>2.8804104005879</v>
      </c>
      <c r="I9755" s="16" t="n">
        <f aca="false">H9755/2_Girdiler!$B$17</f>
        <v>1.15401057715861</v>
      </c>
      <c r="J9755" s="16" t="n">
        <f aca="false">D9755+I9755</f>
        <v>7.66200544244244</v>
      </c>
    </row>
    <row r="9756" customFormat="false" ht="15" hidden="false" customHeight="false" outlineLevel="0" collapsed="false">
      <c r="A9756" s="0" t="n">
        <v>9744</v>
      </c>
      <c r="B9756" s="7" t="n">
        <v>0.251896</v>
      </c>
      <c r="C9756" s="7" t="n">
        <v>0.091072</v>
      </c>
      <c r="D9756" s="16" t="n">
        <f aca="false">LOGINV(B9756,$B$7,$C$7)</f>
        <v>9.32928578524685</v>
      </c>
      <c r="E9756" s="16" t="n">
        <f aca="false">LOGINV(C9756,$B$8,$C$8)</f>
        <v>46.1554108451498</v>
      </c>
      <c r="F9756" s="16" t="n">
        <f aca="false">$B$5/100*E9756*2_Girdiler!$B$14*2_Girdiler!$B$15*2_Girdiler!$B$16</f>
        <v>1.16127013686397</v>
      </c>
      <c r="G9756" s="16" t="n">
        <f aca="false">MIN(MATCH(F9756,2_Girdiler!$B$20:$I$20,1),7)</f>
        <v>1</v>
      </c>
      <c r="H9756" s="16" t="n">
        <f aca="false">IF(F9756&gt;=40,2_Girdiler!$I$21+(F9756-40)*(2_Girdiler!$I$21-2_Girdiler!$H$21)/(2_Girdiler!$I$20-2_Girdiler!$H$20),INDEX(2_Girdiler!$B$21:$I$21,G9756)+(F9756-INDEX(2_Girdiler!$B$20:$I$20,G9756))*(INDEX(2_Girdiler!$B$21:$I$21,G9756+1)-INDEX(2_Girdiler!$B$21:$I$21,G9756))/(INDEX(2_Girdiler!$B$20:$I$20,G9756+1)-INDEX(2_Girdiler!$B$20:$I$20,G9756)))</f>
        <v>2.55479430110073</v>
      </c>
      <c r="I9756" s="16" t="n">
        <f aca="false">H9756/2_Girdiler!$B$17</f>
        <v>1.02355540909485</v>
      </c>
      <c r="J9756" s="16" t="n">
        <f aca="false">D9756+I9756</f>
        <v>10.3528411943417</v>
      </c>
    </row>
    <row r="9757" customFormat="false" ht="15" hidden="false" customHeight="false" outlineLevel="0" collapsed="false">
      <c r="A9757" s="0" t="n">
        <v>9745</v>
      </c>
      <c r="B9757" s="7" t="n">
        <v>0.731532</v>
      </c>
      <c r="C9757" s="7" t="n">
        <v>0.672728</v>
      </c>
      <c r="D9757" s="16" t="n">
        <f aca="false">LOGINV(B9757,$B$7,$C$7)</f>
        <v>19.1053476837424</v>
      </c>
      <c r="E9757" s="16" t="n">
        <f aca="false">LOGINV(C9757,$B$8,$C$8)</f>
        <v>145.774889606251</v>
      </c>
      <c r="F9757" s="16" t="n">
        <f aca="false">$B$5/100*E9757*2_Girdiler!$B$14*2_Girdiler!$B$15*2_Girdiler!$B$16</f>
        <v>3.66769622249328</v>
      </c>
      <c r="G9757" s="16" t="n">
        <f aca="false">MIN(MATCH(F9757,2_Girdiler!$B$20:$I$20,1),7)</f>
        <v>1</v>
      </c>
      <c r="H9757" s="16" t="n">
        <f aca="false">IF(F9757&gt;=40,2_Girdiler!$I$21+(F9757-40)*(2_Girdiler!$I$21-2_Girdiler!$H$21)/(2_Girdiler!$I$20-2_Girdiler!$H$20),INDEX(2_Girdiler!$B$21:$I$21,G9757)+(F9757-INDEX(2_Girdiler!$B$20:$I$20,G9757))*(INDEX(2_Girdiler!$B$21:$I$21,G9757+1)-INDEX(2_Girdiler!$B$21:$I$21,G9757))/(INDEX(2_Girdiler!$B$20:$I$20,G9757+1)-INDEX(2_Girdiler!$B$20:$I$20,G9757)))</f>
        <v>8.06893168948523</v>
      </c>
      <c r="I9757" s="16" t="n">
        <f aca="false">H9757/2_Girdiler!$B$17</f>
        <v>3.23274506790273</v>
      </c>
      <c r="J9757" s="16" t="n">
        <f aca="false">D9757+I9757</f>
        <v>22.3380927516451</v>
      </c>
    </row>
    <row r="9758" customFormat="false" ht="15" hidden="false" customHeight="false" outlineLevel="0" collapsed="false">
      <c r="A9758" s="0" t="n">
        <v>9746</v>
      </c>
      <c r="B9758" s="7" t="n">
        <v>0.732453</v>
      </c>
      <c r="C9758" s="7" t="n">
        <v>0.31981</v>
      </c>
      <c r="D9758" s="16" t="n">
        <f aca="false">LOGINV(B9758,$B$7,$C$7)</f>
        <v>19.1351446657152</v>
      </c>
      <c r="E9758" s="16" t="n">
        <f aca="false">LOGINV(C9758,$B$8,$C$8)</f>
        <v>80.72001153821</v>
      </c>
      <c r="F9758" s="16" t="n">
        <f aca="false">$B$5/100*E9758*2_Girdiler!$B$14*2_Girdiler!$B$15*2_Girdiler!$B$16</f>
        <v>2.03091549030136</v>
      </c>
      <c r="G9758" s="16" t="n">
        <f aca="false">MIN(MATCH(F9758,2_Girdiler!$B$20:$I$20,1),7)</f>
        <v>1</v>
      </c>
      <c r="H9758" s="16" t="n">
        <f aca="false">IF(F9758&gt;=40,2_Girdiler!$I$21+(F9758-40)*(2_Girdiler!$I$21-2_Girdiler!$H$21)/(2_Girdiler!$I$20-2_Girdiler!$H$20),INDEX(2_Girdiler!$B$21:$I$21,G9758)+(F9758-INDEX(2_Girdiler!$B$20:$I$20,G9758))*(INDEX(2_Girdiler!$B$21:$I$21,G9758+1)-INDEX(2_Girdiler!$B$21:$I$21,G9758))/(INDEX(2_Girdiler!$B$20:$I$20,G9758+1)-INDEX(2_Girdiler!$B$20:$I$20,G9758)))</f>
        <v>4.468014078663</v>
      </c>
      <c r="I9758" s="16" t="n">
        <f aca="false">H9758/2_Girdiler!$B$17</f>
        <v>1.79006974305409</v>
      </c>
      <c r="J9758" s="16" t="n">
        <f aca="false">D9758+I9758</f>
        <v>20.9252144087693</v>
      </c>
    </row>
    <row r="9759" customFormat="false" ht="15" hidden="false" customHeight="false" outlineLevel="0" collapsed="false">
      <c r="A9759" s="0" t="n">
        <v>9747</v>
      </c>
      <c r="B9759" s="7" t="n">
        <v>0.818702</v>
      </c>
      <c r="C9759" s="7" t="n">
        <v>0.97235</v>
      </c>
      <c r="D9759" s="16" t="n">
        <f aca="false">LOGINV(B9759,$B$7,$C$7)</f>
        <v>22.4945588698912</v>
      </c>
      <c r="E9759" s="16" t="n">
        <f aca="false">LOGINV(C9759,$B$8,$C$8)</f>
        <v>376.281423987989</v>
      </c>
      <c r="F9759" s="16" t="n">
        <f aca="false">$B$5/100*E9759*2_Girdiler!$B$14*2_Girdiler!$B$15*2_Girdiler!$B$16</f>
        <v>9.46724062753781</v>
      </c>
      <c r="G9759" s="16" t="n">
        <f aca="false">MIN(MATCH(F9759,2_Girdiler!$B$20:$I$20,1),7)</f>
        <v>2</v>
      </c>
      <c r="H9759" s="16" t="n">
        <f aca="false">IF(F9759&gt;=40,2_Girdiler!$I$21+(F9759-40)*(2_Girdiler!$I$21-2_Girdiler!$H$21)/(2_Girdiler!$I$20-2_Girdiler!$H$20),INDEX(2_Girdiler!$B$21:$I$21,G9759)+(F9759-INDEX(2_Girdiler!$B$20:$I$20,G9759))*(INDEX(2_Girdiler!$B$21:$I$21,G9759+1)-INDEX(2_Girdiler!$B$21:$I$21,G9759))/(INDEX(2_Girdiler!$B$20:$I$20,G9759+1)-INDEX(2_Girdiler!$B$20:$I$20,G9759)))</f>
        <v>18.1475850040605</v>
      </c>
      <c r="I9759" s="16" t="n">
        <f aca="false">H9759/2_Girdiler!$B$17</f>
        <v>7.27066706893449</v>
      </c>
      <c r="J9759" s="16" t="n">
        <f aca="false">D9759+I9759</f>
        <v>29.7652259388257</v>
      </c>
    </row>
    <row r="9760" customFormat="false" ht="15" hidden="false" customHeight="false" outlineLevel="0" collapsed="false">
      <c r="A9760" s="0" t="n">
        <v>9748</v>
      </c>
      <c r="B9760" s="7" t="n">
        <v>0.152534</v>
      </c>
      <c r="C9760" s="7" t="n">
        <v>0.470054</v>
      </c>
      <c r="D9760" s="16" t="n">
        <f aca="false">LOGINV(B9760,$B$7,$C$7)</f>
        <v>7.64549187920955</v>
      </c>
      <c r="E9760" s="16" t="n">
        <f aca="false">LOGINV(C9760,$B$8,$C$8)</f>
        <v>104.035273639374</v>
      </c>
      <c r="F9760" s="16" t="n">
        <f aca="false">$B$5/100*E9760*2_Girdiler!$B$14*2_Girdiler!$B$15*2_Girdiler!$B$16</f>
        <v>2.61752748476665</v>
      </c>
      <c r="G9760" s="16" t="n">
        <f aca="false">MIN(MATCH(F9760,2_Girdiler!$B$20:$I$20,1),7)</f>
        <v>1</v>
      </c>
      <c r="H9760" s="16" t="n">
        <f aca="false">IF(F9760&gt;=40,2_Girdiler!$I$21+(F9760-40)*(2_Girdiler!$I$21-2_Girdiler!$H$21)/(2_Girdiler!$I$20-2_Girdiler!$H$20),INDEX(2_Girdiler!$B$21:$I$21,G9760)+(F9760-INDEX(2_Girdiler!$B$20:$I$20,G9760))*(INDEX(2_Girdiler!$B$21:$I$21,G9760+1)-INDEX(2_Girdiler!$B$21:$I$21,G9760))/(INDEX(2_Girdiler!$B$20:$I$20,G9760+1)-INDEX(2_Girdiler!$B$20:$I$20,G9760)))</f>
        <v>5.75856046648662</v>
      </c>
      <c r="I9760" s="16" t="n">
        <f aca="false">H9760/2_Girdiler!$B$17</f>
        <v>2.30711557150906</v>
      </c>
      <c r="J9760" s="16" t="n">
        <f aca="false">D9760+I9760</f>
        <v>9.95260745071861</v>
      </c>
    </row>
    <row r="9761" customFormat="false" ht="15" hidden="false" customHeight="false" outlineLevel="0" collapsed="false">
      <c r="A9761" s="0" t="n">
        <v>9749</v>
      </c>
      <c r="B9761" s="7" t="n">
        <v>0.839028</v>
      </c>
      <c r="C9761" s="7" t="n">
        <v>0.509614</v>
      </c>
      <c r="D9761" s="16" t="n">
        <f aca="false">LOGINV(B9761,$B$7,$C$7)</f>
        <v>23.5208788010634</v>
      </c>
      <c r="E9761" s="16" t="n">
        <f aca="false">LOGINV(C9761,$B$8,$C$8)</f>
        <v>110.917459550996</v>
      </c>
      <c r="F9761" s="16" t="n">
        <f aca="false">$B$5/100*E9761*2_Girdiler!$B$14*2_Girdiler!$B$15*2_Girdiler!$B$16</f>
        <v>2.79068328230307</v>
      </c>
      <c r="G9761" s="16" t="n">
        <f aca="false">MIN(MATCH(F9761,2_Girdiler!$B$20:$I$20,1),7)</f>
        <v>1</v>
      </c>
      <c r="H9761" s="16" t="n">
        <f aca="false">IF(F9761&gt;=40,2_Girdiler!$I$21+(F9761-40)*(2_Girdiler!$I$21-2_Girdiler!$H$21)/(2_Girdiler!$I$20-2_Girdiler!$H$20),INDEX(2_Girdiler!$B$21:$I$21,G9761)+(F9761-INDEX(2_Girdiler!$B$20:$I$20,G9761))*(INDEX(2_Girdiler!$B$21:$I$21,G9761+1)-INDEX(2_Girdiler!$B$21:$I$21,G9761))/(INDEX(2_Girdiler!$B$20:$I$20,G9761+1)-INDEX(2_Girdiler!$B$20:$I$20,G9761)))</f>
        <v>6.13950322106675</v>
      </c>
      <c r="I9761" s="16" t="n">
        <f aca="false">H9761/2_Girdiler!$B$17</f>
        <v>2.45973686741456</v>
      </c>
      <c r="J9761" s="16" t="n">
        <f aca="false">D9761+I9761</f>
        <v>25.980615668478</v>
      </c>
    </row>
    <row r="9762" customFormat="false" ht="15" hidden="false" customHeight="false" outlineLevel="0" collapsed="false">
      <c r="A9762" s="0" t="n">
        <v>9750</v>
      </c>
      <c r="B9762" s="7" t="n">
        <v>0.472834</v>
      </c>
      <c r="C9762" s="7" t="n">
        <v>0.052924</v>
      </c>
      <c r="D9762" s="16" t="n">
        <f aca="false">LOGINV(B9762,$B$7,$C$7)</f>
        <v>13.0372993550284</v>
      </c>
      <c r="E9762" s="16" t="n">
        <f aca="false">LOGINV(C9762,$B$8,$C$8)</f>
        <v>38.4502443245242</v>
      </c>
      <c r="F9762" s="16" t="n">
        <f aca="false">$B$5/100*E9762*2_Girdiler!$B$14*2_Girdiler!$B$15*2_Girdiler!$B$16</f>
        <v>0.967408147205028</v>
      </c>
      <c r="G9762" s="16" t="n">
        <f aca="false">MIN(MATCH(F9762,2_Girdiler!$B$20:$I$20,1),7)</f>
        <v>1</v>
      </c>
      <c r="H9762" s="16" t="n">
        <f aca="false">IF(F9762&gt;=40,2_Girdiler!$I$21+(F9762-40)*(2_Girdiler!$I$21-2_Girdiler!$H$21)/(2_Girdiler!$I$20-2_Girdiler!$H$20),INDEX(2_Girdiler!$B$21:$I$21,G9762)+(F9762-INDEX(2_Girdiler!$B$20:$I$20,G9762))*(INDEX(2_Girdiler!$B$21:$I$21,G9762+1)-INDEX(2_Girdiler!$B$21:$I$21,G9762))/(INDEX(2_Girdiler!$B$20:$I$20,G9762+1)-INDEX(2_Girdiler!$B$20:$I$20,G9762)))</f>
        <v>2.12829792385106</v>
      </c>
      <c r="I9762" s="16" t="n">
        <f aca="false">H9762/2_Girdiler!$B$17</f>
        <v>0.852683463081355</v>
      </c>
      <c r="J9762" s="16" t="n">
        <f aca="false">D9762+I9762</f>
        <v>13.8899828181097</v>
      </c>
    </row>
    <row r="9763" customFormat="false" ht="15" hidden="false" customHeight="false" outlineLevel="0" collapsed="false">
      <c r="A9763" s="0" t="n">
        <v>9751</v>
      </c>
      <c r="B9763" s="7" t="n">
        <v>0.964956</v>
      </c>
      <c r="C9763" s="7" t="n">
        <v>0.791615</v>
      </c>
      <c r="D9763" s="16" t="n">
        <f aca="false">LOGINV(B9763,$B$7,$C$7)</f>
        <v>37.1677619630303</v>
      </c>
      <c r="E9763" s="16" t="n">
        <f aca="false">LOGINV(C9763,$B$8,$C$8)</f>
        <v>184.45387012689</v>
      </c>
      <c r="F9763" s="16" t="n">
        <f aca="false">$B$5/100*E9763*2_Girdiler!$B$14*2_Girdiler!$B$15*2_Girdiler!$B$16</f>
        <v>4.64085937239255</v>
      </c>
      <c r="G9763" s="16" t="n">
        <f aca="false">MIN(MATCH(F9763,2_Girdiler!$B$20:$I$20,1),7)</f>
        <v>1</v>
      </c>
      <c r="H9763" s="16" t="n">
        <f aca="false">IF(F9763&gt;=40,2_Girdiler!$I$21+(F9763-40)*(2_Girdiler!$I$21-2_Girdiler!$H$21)/(2_Girdiler!$I$20-2_Girdiler!$H$20),INDEX(2_Girdiler!$B$21:$I$21,G9763)+(F9763-INDEX(2_Girdiler!$B$20:$I$20,G9763))*(INDEX(2_Girdiler!$B$21:$I$21,G9763+1)-INDEX(2_Girdiler!$B$21:$I$21,G9763))/(INDEX(2_Girdiler!$B$20:$I$20,G9763+1)-INDEX(2_Girdiler!$B$20:$I$20,G9763)))</f>
        <v>10.2098906192636</v>
      </c>
      <c r="I9763" s="16" t="n">
        <f aca="false">H9763/2_Girdiler!$B$17</f>
        <v>4.09050104938446</v>
      </c>
      <c r="J9763" s="16" t="n">
        <f aca="false">D9763+I9763</f>
        <v>41.2582630124148</v>
      </c>
    </row>
    <row r="9764" customFormat="false" ht="15" hidden="false" customHeight="false" outlineLevel="0" collapsed="false">
      <c r="A9764" s="0" t="n">
        <v>9752</v>
      </c>
      <c r="B9764" s="7" t="n">
        <v>0.83695</v>
      </c>
      <c r="C9764" s="7" t="n">
        <v>0.742888</v>
      </c>
      <c r="D9764" s="16" t="n">
        <f aca="false">LOGINV(B9764,$B$7,$C$7)</f>
        <v>23.4100783477732</v>
      </c>
      <c r="E9764" s="16" t="n">
        <f aca="false">LOGINV(C9764,$B$8,$C$8)</f>
        <v>166.379674234261</v>
      </c>
      <c r="F9764" s="16" t="n">
        <f aca="false">$B$5/100*E9764*2_Girdiler!$B$14*2_Girdiler!$B$15*2_Girdiler!$B$16</f>
        <v>4.18611260373401</v>
      </c>
      <c r="G9764" s="16" t="n">
        <f aca="false">MIN(MATCH(F9764,2_Girdiler!$B$20:$I$20,1),7)</f>
        <v>1</v>
      </c>
      <c r="H9764" s="16" t="n">
        <f aca="false">IF(F9764&gt;=40,2_Girdiler!$I$21+(F9764-40)*(2_Girdiler!$I$21-2_Girdiler!$H$21)/(2_Girdiler!$I$20-2_Girdiler!$H$20),INDEX(2_Girdiler!$B$21:$I$21,G9764)+(F9764-INDEX(2_Girdiler!$B$20:$I$20,G9764))*(INDEX(2_Girdiler!$B$21:$I$21,G9764+1)-INDEX(2_Girdiler!$B$21:$I$21,G9764))/(INDEX(2_Girdiler!$B$20:$I$20,G9764+1)-INDEX(2_Girdiler!$B$20:$I$20,G9764)))</f>
        <v>9.20944772821482</v>
      </c>
      <c r="I9764" s="16" t="n">
        <f aca="false">H9764/2_Girdiler!$B$17</f>
        <v>3.6896825834194</v>
      </c>
      <c r="J9764" s="16" t="n">
        <f aca="false">D9764+I9764</f>
        <v>27.0997609311926</v>
      </c>
    </row>
    <row r="9765" customFormat="false" ht="15" hidden="false" customHeight="false" outlineLevel="0" collapsed="false">
      <c r="A9765" s="0" t="n">
        <v>9753</v>
      </c>
      <c r="B9765" s="7" t="n">
        <v>0.365662</v>
      </c>
      <c r="C9765" s="7" t="n">
        <v>0.071944</v>
      </c>
      <c r="D9765" s="16" t="n">
        <f aca="false">LOGINV(B9765,$B$7,$C$7)</f>
        <v>11.1831528158833</v>
      </c>
      <c r="E9765" s="16" t="n">
        <f aca="false">LOGINV(C9765,$B$8,$C$8)</f>
        <v>42.5148637088332</v>
      </c>
      <c r="F9765" s="16" t="n">
        <f aca="false">$B$5/100*E9765*2_Girdiler!$B$14*2_Girdiler!$B$15*2_Girdiler!$B$16</f>
        <v>1.06967397091424</v>
      </c>
      <c r="G9765" s="16" t="n">
        <f aca="false">MIN(MATCH(F9765,2_Girdiler!$B$20:$I$20,1),7)</f>
        <v>1</v>
      </c>
      <c r="H9765" s="16" t="n">
        <f aca="false">IF(F9765&gt;=40,2_Girdiler!$I$21+(F9765-40)*(2_Girdiler!$I$21-2_Girdiler!$H$21)/(2_Girdiler!$I$20-2_Girdiler!$H$20),INDEX(2_Girdiler!$B$21:$I$21,G9765)+(F9765-INDEX(2_Girdiler!$B$20:$I$20,G9765))*(INDEX(2_Girdiler!$B$21:$I$21,G9765+1)-INDEX(2_Girdiler!$B$21:$I$21,G9765))/(INDEX(2_Girdiler!$B$20:$I$20,G9765+1)-INDEX(2_Girdiler!$B$20:$I$20,G9765)))</f>
        <v>2.35328273601134</v>
      </c>
      <c r="I9765" s="16" t="n">
        <f aca="false">H9765/2_Girdiler!$B$17</f>
        <v>0.942821608978901</v>
      </c>
      <c r="J9765" s="16" t="n">
        <f aca="false">D9765+I9765</f>
        <v>12.1259744248623</v>
      </c>
    </row>
    <row r="9766" customFormat="false" ht="15" hidden="false" customHeight="false" outlineLevel="0" collapsed="false">
      <c r="A9766" s="0" t="n">
        <v>9754</v>
      </c>
      <c r="B9766" s="7" t="n">
        <v>0.706615</v>
      </c>
      <c r="C9766" s="7" t="n">
        <v>0.900058</v>
      </c>
      <c r="D9766" s="16" t="n">
        <f aca="false">LOGINV(B9766,$B$7,$C$7)</f>
        <v>18.3340415415804</v>
      </c>
      <c r="E9766" s="16" t="n">
        <f aca="false">LOGINV(C9766,$B$8,$C$8)</f>
        <v>249.805839383459</v>
      </c>
      <c r="F9766" s="16" t="n">
        <f aca="false">$B$5/100*E9766*2_Girdiler!$B$14*2_Girdiler!$B$15*2_Girdiler!$B$16</f>
        <v>6.28511491888784</v>
      </c>
      <c r="G9766" s="16" t="n">
        <f aca="false">MIN(MATCH(F9766,2_Girdiler!$B$20:$I$20,1),7)</f>
        <v>2</v>
      </c>
      <c r="H9766" s="16" t="n">
        <f aca="false">IF(F9766&gt;=40,2_Girdiler!$I$21+(F9766-40)*(2_Girdiler!$I$21-2_Girdiler!$H$21)/(2_Girdiler!$I$20-2_Girdiler!$H$20),INDEX(2_Girdiler!$B$21:$I$21,G9766)+(F9766-INDEX(2_Girdiler!$B$20:$I$20,G9766))*(INDEX(2_Girdiler!$B$21:$I$21,G9766+1)-INDEX(2_Girdiler!$B$21:$I$21,G9766))/(INDEX(2_Girdiler!$B$20:$I$20,G9766+1)-INDEX(2_Girdiler!$B$20:$I$20,G9766)))</f>
        <v>13.0561838702205</v>
      </c>
      <c r="I9766" s="16" t="n">
        <f aca="false">H9766/2_Girdiler!$B$17</f>
        <v>5.23084289672297</v>
      </c>
      <c r="J9766" s="16" t="n">
        <f aca="false">D9766+I9766</f>
        <v>23.5648844383034</v>
      </c>
    </row>
    <row r="9767" customFormat="false" ht="15" hidden="false" customHeight="false" outlineLevel="0" collapsed="false">
      <c r="A9767" s="0" t="n">
        <v>9755</v>
      </c>
      <c r="B9767" s="7" t="n">
        <v>0.042676</v>
      </c>
      <c r="C9767" s="7" t="n">
        <v>0.239878</v>
      </c>
      <c r="D9767" s="16" t="n">
        <f aca="false">LOGINV(B9767,$B$7,$C$7)</f>
        <v>5.19047510983486</v>
      </c>
      <c r="E9767" s="16" t="n">
        <f aca="false">LOGINV(C9767,$B$8,$C$8)</f>
        <v>69.2039149624384</v>
      </c>
      <c r="F9767" s="16" t="n">
        <f aca="false">$B$5/100*E9767*2_Girdiler!$B$14*2_Girdiler!$B$15*2_Girdiler!$B$16</f>
        <v>1.74117050045495</v>
      </c>
      <c r="G9767" s="16" t="n">
        <f aca="false">MIN(MATCH(F9767,2_Girdiler!$B$20:$I$20,1),7)</f>
        <v>1</v>
      </c>
      <c r="H9767" s="16" t="n">
        <f aca="false">IF(F9767&gt;=40,2_Girdiler!$I$21+(F9767-40)*(2_Girdiler!$I$21-2_Girdiler!$H$21)/(2_Girdiler!$I$20-2_Girdiler!$H$20),INDEX(2_Girdiler!$B$21:$I$21,G9767)+(F9767-INDEX(2_Girdiler!$B$20:$I$20,G9767))*(INDEX(2_Girdiler!$B$21:$I$21,G9767+1)-INDEX(2_Girdiler!$B$21:$I$21,G9767))/(INDEX(2_Girdiler!$B$20:$I$20,G9767+1)-INDEX(2_Girdiler!$B$20:$I$20,G9767)))</f>
        <v>3.83057510100089</v>
      </c>
      <c r="I9767" s="16" t="n">
        <f aca="false">H9767/2_Girdiler!$B$17</f>
        <v>1.53468553725997</v>
      </c>
      <c r="J9767" s="16" t="n">
        <f aca="false">D9767+I9767</f>
        <v>6.72516064709483</v>
      </c>
    </row>
    <row r="9768" customFormat="false" ht="15" hidden="false" customHeight="false" outlineLevel="0" collapsed="false">
      <c r="A9768" s="0" t="n">
        <v>9756</v>
      </c>
      <c r="B9768" s="7" t="n">
        <v>0.563277</v>
      </c>
      <c r="C9768" s="7" t="n">
        <v>0.850676</v>
      </c>
      <c r="D9768" s="16" t="n">
        <f aca="false">LOGINV(B9768,$B$7,$C$7)</f>
        <v>14.7993651297369</v>
      </c>
      <c r="E9768" s="16" t="n">
        <f aca="false">LOGINV(C9768,$B$8,$C$8)</f>
        <v>213.603425990615</v>
      </c>
      <c r="F9768" s="16" t="n">
        <f aca="false">$B$5/100*E9768*2_Girdiler!$B$14*2_Girdiler!$B$15*2_Girdiler!$B$16</f>
        <v>5.37426219792388</v>
      </c>
      <c r="G9768" s="16" t="n">
        <f aca="false">MIN(MATCH(F9768,2_Girdiler!$B$20:$I$20,1),7)</f>
        <v>2</v>
      </c>
      <c r="H9768" s="16" t="n">
        <f aca="false">IF(F9768&gt;=40,2_Girdiler!$I$21+(F9768-40)*(2_Girdiler!$I$21-2_Girdiler!$H$21)/(2_Girdiler!$I$20-2_Girdiler!$H$20),INDEX(2_Girdiler!$B$21:$I$21,G9768)+(F9768-INDEX(2_Girdiler!$B$20:$I$20,G9768))*(INDEX(2_Girdiler!$B$21:$I$21,G9768+1)-INDEX(2_Girdiler!$B$21:$I$21,G9768))/(INDEX(2_Girdiler!$B$20:$I$20,G9768+1)-INDEX(2_Girdiler!$B$20:$I$20,G9768)))</f>
        <v>11.5988195166782</v>
      </c>
      <c r="I9768" s="16" t="n">
        <f aca="false">H9768/2_Girdiler!$B$17</f>
        <v>4.64696294738711</v>
      </c>
      <c r="J9768" s="16" t="n">
        <f aca="false">D9768+I9768</f>
        <v>19.446328077124</v>
      </c>
    </row>
    <row r="9769" customFormat="false" ht="15" hidden="false" customHeight="false" outlineLevel="0" collapsed="false">
      <c r="A9769" s="0" t="n">
        <v>9757</v>
      </c>
      <c r="B9769" s="7" t="n">
        <v>0.922086</v>
      </c>
      <c r="C9769" s="7" t="n">
        <v>0.95969</v>
      </c>
      <c r="D9769" s="16" t="n">
        <f aca="false">LOGINV(B9769,$B$7,$C$7)</f>
        <v>29.8709488998932</v>
      </c>
      <c r="E9769" s="16" t="n">
        <f aca="false">LOGINV(C9769,$B$8,$C$8)</f>
        <v>337.303149973307</v>
      </c>
      <c r="F9769" s="16" t="n">
        <f aca="false">$B$5/100*E9769*2_Girdiler!$B$14*2_Girdiler!$B$15*2_Girdiler!$B$16</f>
        <v>8.48654725332841</v>
      </c>
      <c r="G9769" s="16" t="n">
        <f aca="false">MIN(MATCH(F9769,2_Girdiler!$B$20:$I$20,1),7)</f>
        <v>2</v>
      </c>
      <c r="H9769" s="16" t="n">
        <f aca="false">IF(F9769&gt;=40,2_Girdiler!$I$21+(F9769-40)*(2_Girdiler!$I$21-2_Girdiler!$H$21)/(2_Girdiler!$I$20-2_Girdiler!$H$20),INDEX(2_Girdiler!$B$21:$I$21,G9769)+(F9769-INDEX(2_Girdiler!$B$20:$I$20,G9769))*(INDEX(2_Girdiler!$B$21:$I$21,G9769+1)-INDEX(2_Girdiler!$B$21:$I$21,G9769))/(INDEX(2_Girdiler!$B$20:$I$20,G9769+1)-INDEX(2_Girdiler!$B$20:$I$20,G9769)))</f>
        <v>16.5784756053255</v>
      </c>
      <c r="I9769" s="16" t="n">
        <f aca="false">H9769/2_Girdiler!$B$17</f>
        <v>6.64201747008232</v>
      </c>
      <c r="J9769" s="16" t="n">
        <f aca="false">D9769+I9769</f>
        <v>36.5129663699755</v>
      </c>
    </row>
    <row r="9770" customFormat="false" ht="15" hidden="false" customHeight="false" outlineLevel="0" collapsed="false">
      <c r="A9770" s="0" t="n">
        <v>9758</v>
      </c>
      <c r="B9770" s="7" t="n">
        <v>0.54437</v>
      </c>
      <c r="C9770" s="7" t="n">
        <v>0.090861</v>
      </c>
      <c r="D9770" s="16" t="n">
        <f aca="false">LOGINV(B9770,$B$7,$C$7)</f>
        <v>14.4099924701411</v>
      </c>
      <c r="E9770" s="16" t="n">
        <f aca="false">LOGINV(C9770,$B$8,$C$8)</f>
        <v>46.1170210664744</v>
      </c>
      <c r="F9770" s="16" t="n">
        <f aca="false">$B$5/100*E9770*2_Girdiler!$B$14*2_Girdiler!$B$15*2_Girdiler!$B$16</f>
        <v>1.1603042500325</v>
      </c>
      <c r="G9770" s="16" t="n">
        <f aca="false">MIN(MATCH(F9770,2_Girdiler!$B$20:$I$20,1),7)</f>
        <v>1</v>
      </c>
      <c r="H9770" s="16" t="n">
        <f aca="false">IF(F9770&gt;=40,2_Girdiler!$I$21+(F9770-40)*(2_Girdiler!$I$21-2_Girdiler!$H$21)/(2_Girdiler!$I$20-2_Girdiler!$H$20),INDEX(2_Girdiler!$B$21:$I$21,G9770)+(F9770-INDEX(2_Girdiler!$B$20:$I$20,G9770))*(INDEX(2_Girdiler!$B$21:$I$21,G9770+1)-INDEX(2_Girdiler!$B$21:$I$21,G9770))/(INDEX(2_Girdiler!$B$20:$I$20,G9770+1)-INDEX(2_Girdiler!$B$20:$I$20,G9770)))</f>
        <v>2.55266935007149</v>
      </c>
      <c r="I9770" s="16" t="n">
        <f aca="false">H9770/2_Girdiler!$B$17</f>
        <v>1.02270406653505</v>
      </c>
      <c r="J9770" s="16" t="n">
        <f aca="false">D9770+I9770</f>
        <v>15.4326965366761</v>
      </c>
    </row>
    <row r="9771" customFormat="false" ht="15" hidden="false" customHeight="false" outlineLevel="0" collapsed="false">
      <c r="A9771" s="0" t="n">
        <v>9759</v>
      </c>
      <c r="B9771" s="7" t="n">
        <v>0.466079</v>
      </c>
      <c r="C9771" s="7" t="n">
        <v>0.094335</v>
      </c>
      <c r="D9771" s="16" t="n">
        <f aca="false">LOGINV(B9771,$B$7,$C$7)</f>
        <v>12.9144715701158</v>
      </c>
      <c r="E9771" s="16" t="n">
        <f aca="false">LOGINV(C9771,$B$8,$C$8)</f>
        <v>46.7448460845969</v>
      </c>
      <c r="F9771" s="16" t="n">
        <f aca="false">$B$5/100*E9771*2_Girdiler!$B$14*2_Girdiler!$B$15*2_Girdiler!$B$16</f>
        <v>1.17610032748846</v>
      </c>
      <c r="G9771" s="16" t="n">
        <f aca="false">MIN(MATCH(F9771,2_Girdiler!$B$20:$I$20,1),7)</f>
        <v>1</v>
      </c>
      <c r="H9771" s="16" t="n">
        <f aca="false">IF(F9771&gt;=40,2_Girdiler!$I$21+(F9771-40)*(2_Girdiler!$I$21-2_Girdiler!$H$21)/(2_Girdiler!$I$20-2_Girdiler!$H$20),INDEX(2_Girdiler!$B$21:$I$21,G9771)+(F9771-INDEX(2_Girdiler!$B$20:$I$20,G9771))*(INDEX(2_Girdiler!$B$21:$I$21,G9771+1)-INDEX(2_Girdiler!$B$21:$I$21,G9771))/(INDEX(2_Girdiler!$B$20:$I$20,G9771+1)-INDEX(2_Girdiler!$B$20:$I$20,G9771)))</f>
        <v>2.58742072047461</v>
      </c>
      <c r="I9771" s="16" t="n">
        <f aca="false">H9771/2_Girdiler!$B$17</f>
        <v>1.03662689121579</v>
      </c>
      <c r="J9771" s="16" t="n">
        <f aca="false">D9771+I9771</f>
        <v>13.9510984613316</v>
      </c>
    </row>
    <row r="9772" customFormat="false" ht="15" hidden="false" customHeight="false" outlineLevel="0" collapsed="false">
      <c r="A9772" s="0" t="n">
        <v>9760</v>
      </c>
      <c r="B9772" s="7" t="n">
        <v>0.868049</v>
      </c>
      <c r="C9772" s="7" t="n">
        <v>0.001723</v>
      </c>
      <c r="D9772" s="16" t="n">
        <f aca="false">LOGINV(B9772,$B$7,$C$7)</f>
        <v>25.242679016198</v>
      </c>
      <c r="E9772" s="16" t="n">
        <f aca="false">LOGINV(C9772,$B$8,$C$8)</f>
        <v>16.5308025768808</v>
      </c>
      <c r="F9772" s="16" t="n">
        <f aca="false">$B$5/100*E9772*2_Girdiler!$B$14*2_Girdiler!$B$15*2_Girdiler!$B$16</f>
        <v>0.41591499283432</v>
      </c>
      <c r="G9772" s="16" t="n">
        <f aca="false">MIN(MATCH(F9772,2_Girdiler!$B$20:$I$20,1),7)</f>
        <v>1</v>
      </c>
      <c r="H9772" s="16" t="n">
        <f aca="false">IF(F9772&gt;=40,2_Girdiler!$I$21+(F9772-40)*(2_Girdiler!$I$21-2_Girdiler!$H$21)/(2_Girdiler!$I$20-2_Girdiler!$H$20),INDEX(2_Girdiler!$B$21:$I$21,G9772)+(F9772-INDEX(2_Girdiler!$B$20:$I$20,G9772))*(INDEX(2_Girdiler!$B$21:$I$21,G9772+1)-INDEX(2_Girdiler!$B$21:$I$21,G9772))/(INDEX(2_Girdiler!$B$20:$I$20,G9772+1)-INDEX(2_Girdiler!$B$20:$I$20,G9772)))</f>
        <v>0.915012984235504</v>
      </c>
      <c r="I9772" s="16" t="n">
        <f aca="false">H9772/2_Girdiler!$B$17</f>
        <v>0.366591740478968</v>
      </c>
      <c r="J9772" s="16" t="n">
        <f aca="false">D9772+I9772</f>
        <v>25.609270756677</v>
      </c>
    </row>
    <row r="9773" customFormat="false" ht="15" hidden="false" customHeight="false" outlineLevel="0" collapsed="false">
      <c r="A9773" s="0" t="n">
        <v>9761</v>
      </c>
      <c r="B9773" s="7" t="n">
        <v>0.247478</v>
      </c>
      <c r="C9773" s="7" t="n">
        <v>0.963638</v>
      </c>
      <c r="D9773" s="16" t="n">
        <f aca="false">LOGINV(B9773,$B$7,$C$7)</f>
        <v>9.25721953971242</v>
      </c>
      <c r="E9773" s="16" t="n">
        <f aca="false">LOGINV(C9773,$B$8,$C$8)</f>
        <v>347.796260628825</v>
      </c>
      <c r="F9773" s="16" t="n">
        <f aca="false">$B$5/100*E9773*2_Girdiler!$B$14*2_Girdiler!$B$15*2_Girdiler!$B$16</f>
        <v>8.75055391742123</v>
      </c>
      <c r="G9773" s="16" t="n">
        <f aca="false">MIN(MATCH(F9773,2_Girdiler!$B$20:$I$20,1),7)</f>
        <v>2</v>
      </c>
      <c r="H9773" s="16" t="n">
        <f aca="false">IF(F9773&gt;=40,2_Girdiler!$I$21+(F9773-40)*(2_Girdiler!$I$21-2_Girdiler!$H$21)/(2_Girdiler!$I$20-2_Girdiler!$H$20),INDEX(2_Girdiler!$B$21:$I$21,G9773)+(F9773-INDEX(2_Girdiler!$B$20:$I$20,G9773))*(INDEX(2_Girdiler!$B$21:$I$21,G9773+1)-INDEX(2_Girdiler!$B$21:$I$21,G9773))/(INDEX(2_Girdiler!$B$20:$I$20,G9773+1)-INDEX(2_Girdiler!$B$20:$I$20,G9773)))</f>
        <v>17.000886267874</v>
      </c>
      <c r="I9773" s="16" t="n">
        <f aca="false">H9773/2_Girdiler!$B$17</f>
        <v>6.81125251116745</v>
      </c>
      <c r="J9773" s="16" t="n">
        <f aca="false">D9773+I9773</f>
        <v>16.0684720508799</v>
      </c>
    </row>
    <row r="9774" customFormat="false" ht="15" hidden="false" customHeight="false" outlineLevel="0" collapsed="false">
      <c r="A9774" s="0" t="n">
        <v>9762</v>
      </c>
      <c r="B9774" s="7" t="n">
        <v>0.44242</v>
      </c>
      <c r="C9774" s="7" t="n">
        <v>0.655406</v>
      </c>
      <c r="D9774" s="16" t="n">
        <f aca="false">LOGINV(B9774,$B$7,$C$7)</f>
        <v>12.4917466827675</v>
      </c>
      <c r="E9774" s="16" t="n">
        <f aca="false">LOGINV(C9774,$B$8,$C$8)</f>
        <v>141.372957468664</v>
      </c>
      <c r="F9774" s="16" t="n">
        <f aca="false">$B$5/100*E9774*2_Girdiler!$B$14*2_Girdiler!$B$15*2_Girdiler!$B$16</f>
        <v>3.55694360991159</v>
      </c>
      <c r="G9774" s="16" t="n">
        <f aca="false">MIN(MATCH(F9774,2_Girdiler!$B$20:$I$20,1),7)</f>
        <v>1</v>
      </c>
      <c r="H9774" s="16" t="n">
        <f aca="false">IF(F9774&gt;=40,2_Girdiler!$I$21+(F9774-40)*(2_Girdiler!$I$21-2_Girdiler!$H$21)/(2_Girdiler!$I$20-2_Girdiler!$H$20),INDEX(2_Girdiler!$B$21:$I$21,G9774)+(F9774-INDEX(2_Girdiler!$B$20:$I$20,G9774))*(INDEX(2_Girdiler!$B$21:$I$21,G9774+1)-INDEX(2_Girdiler!$B$21:$I$21,G9774))/(INDEX(2_Girdiler!$B$20:$I$20,G9774+1)-INDEX(2_Girdiler!$B$20:$I$20,G9774)))</f>
        <v>7.8252759418055</v>
      </c>
      <c r="I9774" s="16" t="n">
        <f aca="false">H9774/2_Girdiler!$B$17</f>
        <v>3.135126579249</v>
      </c>
      <c r="J9774" s="16" t="n">
        <f aca="false">D9774+I9774</f>
        <v>15.6268732620165</v>
      </c>
    </row>
    <row r="9775" customFormat="false" ht="15" hidden="false" customHeight="false" outlineLevel="0" collapsed="false">
      <c r="A9775" s="0" t="n">
        <v>9763</v>
      </c>
      <c r="B9775" s="7" t="n">
        <v>0.132871</v>
      </c>
      <c r="C9775" s="7" t="n">
        <v>0.62445</v>
      </c>
      <c r="D9775" s="16" t="n">
        <f aca="false">LOGINV(B9775,$B$7,$C$7)</f>
        <v>7.28237734558238</v>
      </c>
      <c r="E9775" s="16" t="n">
        <f aca="false">LOGINV(C9775,$B$8,$C$8)</f>
        <v>134.01808397792</v>
      </c>
      <c r="F9775" s="16" t="n">
        <f aca="false">$B$5/100*E9775*2_Girdiler!$B$14*2_Girdiler!$B$15*2_Girdiler!$B$16</f>
        <v>3.37189499288447</v>
      </c>
      <c r="G9775" s="16" t="n">
        <f aca="false">MIN(MATCH(F9775,2_Girdiler!$B$20:$I$20,1),7)</f>
        <v>1</v>
      </c>
      <c r="H9775" s="16" t="n">
        <f aca="false">IF(F9775&gt;=40,2_Girdiler!$I$21+(F9775-40)*(2_Girdiler!$I$21-2_Girdiler!$H$21)/(2_Girdiler!$I$20-2_Girdiler!$H$20),INDEX(2_Girdiler!$B$21:$I$21,G9775)+(F9775-INDEX(2_Girdiler!$B$20:$I$20,G9775))*(INDEX(2_Girdiler!$B$21:$I$21,G9775+1)-INDEX(2_Girdiler!$B$21:$I$21,G9775))/(INDEX(2_Girdiler!$B$20:$I$20,G9775+1)-INDEX(2_Girdiler!$B$20:$I$20,G9775)))</f>
        <v>7.41816898434583</v>
      </c>
      <c r="I9775" s="16" t="n">
        <f aca="false">H9775/2_Girdiler!$B$17</f>
        <v>2.97202283026676</v>
      </c>
      <c r="J9775" s="16" t="n">
        <f aca="false">D9775+I9775</f>
        <v>10.2544001758491</v>
      </c>
    </row>
    <row r="9776" customFormat="false" ht="15" hidden="false" customHeight="false" outlineLevel="0" collapsed="false">
      <c r="A9776" s="0" t="n">
        <v>9764</v>
      </c>
      <c r="B9776" s="7" t="n">
        <v>0.505552</v>
      </c>
      <c r="C9776" s="7" t="n">
        <v>0.879434</v>
      </c>
      <c r="D9776" s="16" t="n">
        <f aca="false">LOGINV(B9776,$B$7,$C$7)</f>
        <v>13.6475152874426</v>
      </c>
      <c r="E9776" s="16" t="n">
        <f aca="false">LOGINV(C9776,$B$8,$C$8)</f>
        <v>232.725505456159</v>
      </c>
      <c r="F9776" s="16" t="n">
        <f aca="false">$B$5/100*E9776*2_Girdiler!$B$14*2_Girdiler!$B$15*2_Girdiler!$B$16</f>
        <v>5.85537371727697</v>
      </c>
      <c r="G9776" s="16" t="n">
        <f aca="false">MIN(MATCH(F9776,2_Girdiler!$B$20:$I$20,1),7)</f>
        <v>2</v>
      </c>
      <c r="H9776" s="16" t="n">
        <f aca="false">IF(F9776&gt;=40,2_Girdiler!$I$21+(F9776-40)*(2_Girdiler!$I$21-2_Girdiler!$H$21)/(2_Girdiler!$I$20-2_Girdiler!$H$20),INDEX(2_Girdiler!$B$21:$I$21,G9776)+(F9776-INDEX(2_Girdiler!$B$20:$I$20,G9776))*(INDEX(2_Girdiler!$B$21:$I$21,G9776+1)-INDEX(2_Girdiler!$B$21:$I$21,G9776))/(INDEX(2_Girdiler!$B$20:$I$20,G9776+1)-INDEX(2_Girdiler!$B$20:$I$20,G9776)))</f>
        <v>12.3685979476431</v>
      </c>
      <c r="I9776" s="16" t="n">
        <f aca="false">H9776/2_Girdiler!$B$17</f>
        <v>4.95536776748523</v>
      </c>
      <c r="J9776" s="16" t="n">
        <f aca="false">D9776+I9776</f>
        <v>18.6028830549279</v>
      </c>
    </row>
    <row r="9777" customFormat="false" ht="15" hidden="false" customHeight="false" outlineLevel="0" collapsed="false">
      <c r="A9777" s="0" t="n">
        <v>9765</v>
      </c>
      <c r="B9777" s="7" t="n">
        <v>0.173245</v>
      </c>
      <c r="C9777" s="7" t="n">
        <v>0.595127</v>
      </c>
      <c r="D9777" s="16" t="n">
        <f aca="false">LOGINV(B9777,$B$7,$C$7)</f>
        <v>8.01290088045302</v>
      </c>
      <c r="E9777" s="16" t="n">
        <f aca="false">LOGINV(C9777,$B$8,$C$8)</f>
        <v>127.566220695031</v>
      </c>
      <c r="F9777" s="16" t="n">
        <f aca="false">$B$5/100*E9777*2_Girdiler!$B$14*2_Girdiler!$B$15*2_Girdiler!$B$16</f>
        <v>3.20956611268697</v>
      </c>
      <c r="G9777" s="16" t="n">
        <f aca="false">MIN(MATCH(F9777,2_Girdiler!$B$20:$I$20,1),7)</f>
        <v>1</v>
      </c>
      <c r="H9777" s="16" t="n">
        <f aca="false">IF(F9777&gt;=40,2_Girdiler!$I$21+(F9777-40)*(2_Girdiler!$I$21-2_Girdiler!$H$21)/(2_Girdiler!$I$20-2_Girdiler!$H$20),INDEX(2_Girdiler!$B$21:$I$21,G9777)+(F9777-INDEX(2_Girdiler!$B$20:$I$20,G9777))*(INDEX(2_Girdiler!$B$21:$I$21,G9777+1)-INDEX(2_Girdiler!$B$21:$I$21,G9777))/(INDEX(2_Girdiler!$B$20:$I$20,G9777+1)-INDEX(2_Girdiler!$B$20:$I$20,G9777)))</f>
        <v>7.06104544791134</v>
      </c>
      <c r="I9777" s="16" t="n">
        <f aca="false">H9777/2_Girdiler!$B$17</f>
        <v>2.82894449034909</v>
      </c>
      <c r="J9777" s="16" t="n">
        <f aca="false">D9777+I9777</f>
        <v>10.8418453708021</v>
      </c>
    </row>
    <row r="9778" customFormat="false" ht="15" hidden="false" customHeight="false" outlineLevel="0" collapsed="false">
      <c r="A9778" s="0" t="n">
        <v>9766</v>
      </c>
      <c r="B9778" s="7" t="n">
        <v>0.846787</v>
      </c>
      <c r="C9778" s="7" t="n">
        <v>0.294972</v>
      </c>
      <c r="D9778" s="16" t="n">
        <f aca="false">LOGINV(B9778,$B$7,$C$7)</f>
        <v>23.9479069024647</v>
      </c>
      <c r="E9778" s="16" t="n">
        <f aca="false">LOGINV(C9778,$B$8,$C$8)</f>
        <v>77.1196454030903</v>
      </c>
      <c r="F9778" s="16" t="n">
        <f aca="false">$B$5/100*E9778*2_Girdiler!$B$14*2_Girdiler!$B$15*2_Girdiler!$B$16</f>
        <v>1.94033027834175</v>
      </c>
      <c r="G9778" s="16" t="n">
        <f aca="false">MIN(MATCH(F9778,2_Girdiler!$B$20:$I$20,1),7)</f>
        <v>1</v>
      </c>
      <c r="H9778" s="16" t="n">
        <f aca="false">IF(F9778&gt;=40,2_Girdiler!$I$21+(F9778-40)*(2_Girdiler!$I$21-2_Girdiler!$H$21)/(2_Girdiler!$I$20-2_Girdiler!$H$20),INDEX(2_Girdiler!$B$21:$I$21,G9778)+(F9778-INDEX(2_Girdiler!$B$20:$I$20,G9778))*(INDEX(2_Girdiler!$B$21:$I$21,G9778+1)-INDEX(2_Girdiler!$B$21:$I$21,G9778))/(INDEX(2_Girdiler!$B$20:$I$20,G9778+1)-INDEX(2_Girdiler!$B$20:$I$20,G9778)))</f>
        <v>4.26872661235186</v>
      </c>
      <c r="I9778" s="16" t="n">
        <f aca="false">H9778/2_Girdiler!$B$17</f>
        <v>1.71022700815379</v>
      </c>
      <c r="J9778" s="16" t="n">
        <f aca="false">D9778+I9778</f>
        <v>25.6581339106185</v>
      </c>
    </row>
    <row r="9779" customFormat="false" ht="15" hidden="false" customHeight="false" outlineLevel="0" collapsed="false">
      <c r="A9779" s="0" t="n">
        <v>9767</v>
      </c>
      <c r="B9779" s="7" t="n">
        <v>0.013645</v>
      </c>
      <c r="C9779" s="7" t="n">
        <v>0.517239</v>
      </c>
      <c r="D9779" s="16" t="n">
        <f aca="false">LOGINV(B9779,$B$7,$C$7)</f>
        <v>3.95676262051471</v>
      </c>
      <c r="E9779" s="16" t="n">
        <f aca="false">LOGINV(C9779,$B$8,$C$8)</f>
        <v>112.295182772554</v>
      </c>
      <c r="F9779" s="16" t="n">
        <f aca="false">$B$5/100*E9779*2_Girdiler!$B$14*2_Girdiler!$B$15*2_Girdiler!$B$16</f>
        <v>2.82534679855746</v>
      </c>
      <c r="G9779" s="16" t="n">
        <f aca="false">MIN(MATCH(F9779,2_Girdiler!$B$20:$I$20,1),7)</f>
        <v>1</v>
      </c>
      <c r="H9779" s="16" t="n">
        <f aca="false">IF(F9779&gt;=40,2_Girdiler!$I$21+(F9779-40)*(2_Girdiler!$I$21-2_Girdiler!$H$21)/(2_Girdiler!$I$20-2_Girdiler!$H$20),INDEX(2_Girdiler!$B$21:$I$21,G9779)+(F9779-INDEX(2_Girdiler!$B$20:$I$20,G9779))*(INDEX(2_Girdiler!$B$21:$I$21,G9779+1)-INDEX(2_Girdiler!$B$21:$I$21,G9779))/(INDEX(2_Girdiler!$B$20:$I$20,G9779+1)-INDEX(2_Girdiler!$B$20:$I$20,G9779)))</f>
        <v>6.21576295682642</v>
      </c>
      <c r="I9779" s="16" t="n">
        <f aca="false">H9779/2_Girdiler!$B$17</f>
        <v>2.49028964616443</v>
      </c>
      <c r="J9779" s="16" t="n">
        <f aca="false">D9779+I9779</f>
        <v>6.44705226667914</v>
      </c>
    </row>
    <row r="9780" customFormat="false" ht="15" hidden="false" customHeight="false" outlineLevel="0" collapsed="false">
      <c r="A9780" s="0" t="n">
        <v>9768</v>
      </c>
      <c r="B9780" s="7" t="n">
        <v>0.202412</v>
      </c>
      <c r="C9780" s="7" t="n">
        <v>0.639907</v>
      </c>
      <c r="D9780" s="16" t="n">
        <f aca="false">LOGINV(B9780,$B$7,$C$7)</f>
        <v>8.51190108833279</v>
      </c>
      <c r="E9780" s="16" t="n">
        <f aca="false">LOGINV(C9780,$B$8,$C$8)</f>
        <v>137.61415289702</v>
      </c>
      <c r="F9780" s="16" t="n">
        <f aca="false">$B$5/100*E9780*2_Girdiler!$B$14*2_Girdiler!$B$15*2_Girdiler!$B$16</f>
        <v>3.46237208688903</v>
      </c>
      <c r="G9780" s="16" t="n">
        <f aca="false">MIN(MATCH(F9780,2_Girdiler!$B$20:$I$20,1),7)</f>
        <v>1</v>
      </c>
      <c r="H9780" s="16" t="n">
        <f aca="false">IF(F9780&gt;=40,2_Girdiler!$I$21+(F9780-40)*(2_Girdiler!$I$21-2_Girdiler!$H$21)/(2_Girdiler!$I$20-2_Girdiler!$H$20),INDEX(2_Girdiler!$B$21:$I$21,G9780)+(F9780-INDEX(2_Girdiler!$B$20:$I$20,G9780))*(INDEX(2_Girdiler!$B$21:$I$21,G9780+1)-INDEX(2_Girdiler!$B$21:$I$21,G9780))/(INDEX(2_Girdiler!$B$20:$I$20,G9780+1)-INDEX(2_Girdiler!$B$20:$I$20,G9780)))</f>
        <v>7.61721859115586</v>
      </c>
      <c r="I9780" s="16" t="n">
        <f aca="false">H9780/2_Girdiler!$B$17</f>
        <v>3.05177026889257</v>
      </c>
      <c r="J9780" s="16" t="n">
        <f aca="false">D9780+I9780</f>
        <v>11.5636713572254</v>
      </c>
    </row>
    <row r="9781" customFormat="false" ht="15" hidden="false" customHeight="false" outlineLevel="0" collapsed="false">
      <c r="A9781" s="0" t="n">
        <v>9769</v>
      </c>
      <c r="B9781" s="7" t="n">
        <v>0.394475</v>
      </c>
      <c r="C9781" s="7" t="n">
        <v>0.93274</v>
      </c>
      <c r="D9781" s="16" t="n">
        <f aca="false">LOGINV(B9781,$B$7,$C$7)</f>
        <v>11.6650631691057</v>
      </c>
      <c r="E9781" s="16" t="n">
        <f aca="false">LOGINV(C9781,$B$8,$C$8)</f>
        <v>286.927123249214</v>
      </c>
      <c r="F9781" s="16" t="n">
        <f aca="false">$B$5/100*E9781*2_Girdiler!$B$14*2_Girdiler!$B$15*2_Girdiler!$B$16</f>
        <v>7.21908642095021</v>
      </c>
      <c r="G9781" s="16" t="n">
        <f aca="false">MIN(MATCH(F9781,2_Girdiler!$B$20:$I$20,1),7)</f>
        <v>2</v>
      </c>
      <c r="H9781" s="16" t="n">
        <f aca="false">IF(F9781&gt;=40,2_Girdiler!$I$21+(F9781-40)*(2_Girdiler!$I$21-2_Girdiler!$H$21)/(2_Girdiler!$I$20-2_Girdiler!$H$20),INDEX(2_Girdiler!$B$21:$I$21,G9781)+(F9781-INDEX(2_Girdiler!$B$20:$I$20,G9781))*(INDEX(2_Girdiler!$B$21:$I$21,G9781+1)-INDEX(2_Girdiler!$B$21:$I$21,G9781))/(INDEX(2_Girdiler!$B$20:$I$20,G9781+1)-INDEX(2_Girdiler!$B$20:$I$20,G9781)))</f>
        <v>14.5505382735203</v>
      </c>
      <c r="I9781" s="16" t="n">
        <f aca="false">H9781/2_Girdiler!$B$17</f>
        <v>5.82954257753219</v>
      </c>
      <c r="J9781" s="16" t="n">
        <f aca="false">D9781+I9781</f>
        <v>17.4946057466379</v>
      </c>
    </row>
    <row r="9782" customFormat="false" ht="15" hidden="false" customHeight="false" outlineLevel="0" collapsed="false">
      <c r="A9782" s="0" t="n">
        <v>9770</v>
      </c>
      <c r="B9782" s="7" t="n">
        <v>0.19768</v>
      </c>
      <c r="C9782" s="7" t="n">
        <v>0.307345</v>
      </c>
      <c r="D9782" s="16" t="n">
        <f aca="false">LOGINV(B9782,$B$7,$C$7)</f>
        <v>8.43209284388705</v>
      </c>
      <c r="E9782" s="16" t="n">
        <f aca="false">LOGINV(C9782,$B$8,$C$8)</f>
        <v>78.9086422322872</v>
      </c>
      <c r="F9782" s="16" t="n">
        <f aca="false">$B$5/100*E9782*2_Girdiler!$B$14*2_Girdiler!$B$15*2_Girdiler!$B$16</f>
        <v>1.98534143856435</v>
      </c>
      <c r="G9782" s="16" t="n">
        <f aca="false">MIN(MATCH(F9782,2_Girdiler!$B$20:$I$20,1),7)</f>
        <v>1</v>
      </c>
      <c r="H9782" s="16" t="n">
        <f aca="false">IF(F9782&gt;=40,2_Girdiler!$I$21+(F9782-40)*(2_Girdiler!$I$21-2_Girdiler!$H$21)/(2_Girdiler!$I$20-2_Girdiler!$H$20),INDEX(2_Girdiler!$B$21:$I$21,G9782)+(F9782-INDEX(2_Girdiler!$B$20:$I$20,G9782))*(INDEX(2_Girdiler!$B$21:$I$21,G9782+1)-INDEX(2_Girdiler!$B$21:$I$21,G9782))/(INDEX(2_Girdiler!$B$20:$I$20,G9782+1)-INDEX(2_Girdiler!$B$20:$I$20,G9782)))</f>
        <v>4.36775116484156</v>
      </c>
      <c r="I9782" s="16" t="n">
        <f aca="false">H9782/2_Girdiler!$B$17</f>
        <v>1.74990030642691</v>
      </c>
      <c r="J9782" s="16" t="n">
        <f aca="false">D9782+I9782</f>
        <v>10.181993150314</v>
      </c>
    </row>
    <row r="9783" customFormat="false" ht="15" hidden="false" customHeight="false" outlineLevel="0" collapsed="false">
      <c r="A9783" s="0" t="n">
        <v>9771</v>
      </c>
      <c r="B9783" s="7" t="n">
        <v>0.491494</v>
      </c>
      <c r="C9783" s="7" t="n">
        <v>0.98037</v>
      </c>
      <c r="D9783" s="16" t="n">
        <f aca="false">LOGINV(B9783,$B$7,$C$7)</f>
        <v>13.3820540871002</v>
      </c>
      <c r="E9783" s="16" t="n">
        <f aca="false">LOGINV(C9783,$B$8,$C$8)</f>
        <v>413.185191532507</v>
      </c>
      <c r="F9783" s="16" t="n">
        <f aca="false">$B$5/100*E9783*2_Girdiler!$B$14*2_Girdiler!$B$15*2_Girdiler!$B$16</f>
        <v>10.3957394189579</v>
      </c>
      <c r="G9783" s="16" t="n">
        <f aca="false">MIN(MATCH(F9783,2_Girdiler!$B$20:$I$20,1),7)</f>
        <v>3</v>
      </c>
      <c r="H9783" s="16" t="n">
        <f aca="false">IF(F9783&gt;=40,2_Girdiler!$I$21+(F9783-40)*(2_Girdiler!$I$21-2_Girdiler!$H$21)/(2_Girdiler!$I$20-2_Girdiler!$H$20),INDEX(2_Girdiler!$B$21:$I$21,G9783)+(F9783-INDEX(2_Girdiler!$B$20:$I$20,G9783))*(INDEX(2_Girdiler!$B$21:$I$21,G9783+1)-INDEX(2_Girdiler!$B$21:$I$21,G9783))/(INDEX(2_Girdiler!$B$20:$I$20,G9783+1)-INDEX(2_Girdiler!$B$20:$I$20,G9783)))</f>
        <v>19.3561654770621</v>
      </c>
      <c r="I9783" s="16" t="n">
        <f aca="false">H9783/2_Girdiler!$B$17</f>
        <v>7.75487398920757</v>
      </c>
      <c r="J9783" s="16" t="n">
        <f aca="false">D9783+I9783</f>
        <v>21.1369280763078</v>
      </c>
    </row>
    <row r="9784" customFormat="false" ht="15" hidden="false" customHeight="false" outlineLevel="0" collapsed="false">
      <c r="A9784" s="0" t="n">
        <v>9772</v>
      </c>
      <c r="B9784" s="7" t="n">
        <v>0.292935</v>
      </c>
      <c r="C9784" s="7" t="n">
        <v>0.422774</v>
      </c>
      <c r="D9784" s="16" t="n">
        <f aca="false">LOGINV(B9784,$B$7,$C$7)</f>
        <v>9.99526417723902</v>
      </c>
      <c r="E9784" s="16" t="n">
        <f aca="false">LOGINV(C9784,$B$8,$C$8)</f>
        <v>96.3015518253504</v>
      </c>
      <c r="F9784" s="16" t="n">
        <f aca="false">$B$5/100*E9784*2_Girdiler!$B$14*2_Girdiler!$B$15*2_Girdiler!$B$16</f>
        <v>2.42294704392581</v>
      </c>
      <c r="G9784" s="16" t="n">
        <f aca="false">MIN(MATCH(F9784,2_Girdiler!$B$20:$I$20,1),7)</f>
        <v>1</v>
      </c>
      <c r="H9784" s="16" t="n">
        <f aca="false">IF(F9784&gt;=40,2_Girdiler!$I$21+(F9784-40)*(2_Girdiler!$I$21-2_Girdiler!$H$21)/(2_Girdiler!$I$20-2_Girdiler!$H$20),INDEX(2_Girdiler!$B$21:$I$21,G9784)+(F9784-INDEX(2_Girdiler!$B$20:$I$20,G9784))*(INDEX(2_Girdiler!$B$21:$I$21,G9784+1)-INDEX(2_Girdiler!$B$21:$I$21,G9784))/(INDEX(2_Girdiler!$B$20:$I$20,G9784+1)-INDEX(2_Girdiler!$B$20:$I$20,G9784)))</f>
        <v>5.33048349663679</v>
      </c>
      <c r="I9784" s="16" t="n">
        <f aca="false">H9784/2_Girdiler!$B$17</f>
        <v>2.13561037525513</v>
      </c>
      <c r="J9784" s="16" t="n">
        <f aca="false">D9784+I9784</f>
        <v>12.1308745524941</v>
      </c>
    </row>
    <row r="9785" customFormat="false" ht="15" hidden="false" customHeight="false" outlineLevel="0" collapsed="false">
      <c r="A9785" s="0" t="n">
        <v>9773</v>
      </c>
      <c r="B9785" s="7" t="n">
        <v>0.875828</v>
      </c>
      <c r="C9785" s="7" t="n">
        <v>0.665967</v>
      </c>
      <c r="D9785" s="16" t="n">
        <f aca="false">LOGINV(B9785,$B$7,$C$7)</f>
        <v>25.771055211863</v>
      </c>
      <c r="E9785" s="16" t="n">
        <f aca="false">LOGINV(C9785,$B$8,$C$8)</f>
        <v>144.030047694207</v>
      </c>
      <c r="F9785" s="16" t="n">
        <f aca="false">$B$5/100*E9785*2_Girdiler!$B$14*2_Girdiler!$B$15*2_Girdiler!$B$16</f>
        <v>3.62379599998626</v>
      </c>
      <c r="G9785" s="16" t="n">
        <f aca="false">MIN(MATCH(F9785,2_Girdiler!$B$20:$I$20,1),7)</f>
        <v>1</v>
      </c>
      <c r="H9785" s="16" t="n">
        <f aca="false">IF(F9785&gt;=40,2_Girdiler!$I$21+(F9785-40)*(2_Girdiler!$I$21-2_Girdiler!$H$21)/(2_Girdiler!$I$20-2_Girdiler!$H$20),INDEX(2_Girdiler!$B$21:$I$21,G9785)+(F9785-INDEX(2_Girdiler!$B$20:$I$20,G9785))*(INDEX(2_Girdiler!$B$21:$I$21,G9785+1)-INDEX(2_Girdiler!$B$21:$I$21,G9785))/(INDEX(2_Girdiler!$B$20:$I$20,G9785+1)-INDEX(2_Girdiler!$B$20:$I$20,G9785)))</f>
        <v>7.97235119996976</v>
      </c>
      <c r="I9785" s="16" t="n">
        <f aca="false">H9785/2_Girdiler!$B$17</f>
        <v>3.19405096152635</v>
      </c>
      <c r="J9785" s="16" t="n">
        <f aca="false">D9785+I9785</f>
        <v>28.9651061733893</v>
      </c>
    </row>
    <row r="9786" customFormat="false" ht="15" hidden="false" customHeight="false" outlineLevel="0" collapsed="false">
      <c r="A9786" s="0" t="n">
        <v>9774</v>
      </c>
      <c r="B9786" s="7" t="n">
        <v>0.648468</v>
      </c>
      <c r="C9786" s="7" t="n">
        <v>0.072381</v>
      </c>
      <c r="D9786" s="16" t="n">
        <f aca="false">LOGINV(B9786,$B$7,$C$7)</f>
        <v>16.7479188948314</v>
      </c>
      <c r="E9786" s="16" t="n">
        <f aca="false">LOGINV(C9786,$B$8,$C$8)</f>
        <v>42.6022102270512</v>
      </c>
      <c r="F9786" s="16" t="n">
        <f aca="false">$B$5/100*E9786*2_Girdiler!$B$14*2_Girdiler!$B$15*2_Girdiler!$B$16</f>
        <v>1.07187160931261</v>
      </c>
      <c r="G9786" s="16" t="n">
        <f aca="false">MIN(MATCH(F9786,2_Girdiler!$B$20:$I$20,1),7)</f>
        <v>1</v>
      </c>
      <c r="H9786" s="16" t="n">
        <f aca="false">IF(F9786&gt;=40,2_Girdiler!$I$21+(F9786-40)*(2_Girdiler!$I$21-2_Girdiler!$H$21)/(2_Girdiler!$I$20-2_Girdiler!$H$20),INDEX(2_Girdiler!$B$21:$I$21,G9786)+(F9786-INDEX(2_Girdiler!$B$20:$I$20,G9786))*(INDEX(2_Girdiler!$B$21:$I$21,G9786+1)-INDEX(2_Girdiler!$B$21:$I$21,G9786))/(INDEX(2_Girdiler!$B$20:$I$20,G9786+1)-INDEX(2_Girdiler!$B$20:$I$20,G9786)))</f>
        <v>2.35811754048774</v>
      </c>
      <c r="I9786" s="16" t="n">
        <f aca="false">H9786/2_Girdiler!$B$17</f>
        <v>0.9447586300031</v>
      </c>
      <c r="J9786" s="16" t="n">
        <f aca="false">D9786+I9786</f>
        <v>17.6926775248345</v>
      </c>
    </row>
    <row r="9787" customFormat="false" ht="15" hidden="false" customHeight="false" outlineLevel="0" collapsed="false">
      <c r="A9787" s="0" t="n">
        <v>9775</v>
      </c>
      <c r="B9787" s="7" t="n">
        <v>0.724167</v>
      </c>
      <c r="C9787" s="7" t="n">
        <v>0.595416</v>
      </c>
      <c r="D9787" s="16" t="n">
        <f aca="false">LOGINV(B9787,$B$7,$C$7)</f>
        <v>18.87052160119</v>
      </c>
      <c r="E9787" s="16" t="n">
        <f aca="false">LOGINV(C9787,$B$8,$C$8)</f>
        <v>127.627646327206</v>
      </c>
      <c r="F9787" s="16" t="n">
        <f aca="false">$B$5/100*E9787*2_Girdiler!$B$14*2_Girdiler!$B$15*2_Girdiler!$B$16</f>
        <v>3.21111158159251</v>
      </c>
      <c r="G9787" s="16" t="n">
        <f aca="false">MIN(MATCH(F9787,2_Girdiler!$B$20:$I$20,1),7)</f>
        <v>1</v>
      </c>
      <c r="H9787" s="16" t="n">
        <f aca="false">IF(F9787&gt;=40,2_Girdiler!$I$21+(F9787-40)*(2_Girdiler!$I$21-2_Girdiler!$H$21)/(2_Girdiler!$I$20-2_Girdiler!$H$20),INDEX(2_Girdiler!$B$21:$I$21,G9787)+(F9787-INDEX(2_Girdiler!$B$20:$I$20,G9787))*(INDEX(2_Girdiler!$B$21:$I$21,G9787+1)-INDEX(2_Girdiler!$B$21:$I$21,G9787))/(INDEX(2_Girdiler!$B$20:$I$20,G9787+1)-INDEX(2_Girdiler!$B$20:$I$20,G9787)))</f>
        <v>7.06444547950352</v>
      </c>
      <c r="I9787" s="16" t="n">
        <f aca="false">H9787/2_Girdiler!$B$17</f>
        <v>2.8303066824934</v>
      </c>
      <c r="J9787" s="16" t="n">
        <f aca="false">D9787+I9787</f>
        <v>21.7008282836834</v>
      </c>
    </row>
    <row r="9788" customFormat="false" ht="15" hidden="false" customHeight="false" outlineLevel="0" collapsed="false">
      <c r="A9788" s="0" t="n">
        <v>9776</v>
      </c>
      <c r="B9788" s="7" t="n">
        <v>0.248634</v>
      </c>
      <c r="C9788" s="7" t="n">
        <v>0.28512</v>
      </c>
      <c r="D9788" s="16" t="n">
        <f aca="false">LOGINV(B9788,$B$7,$C$7)</f>
        <v>9.27608772052955</v>
      </c>
      <c r="E9788" s="16" t="n">
        <f aca="false">LOGINV(C9788,$B$8,$C$8)</f>
        <v>75.7001383664347</v>
      </c>
      <c r="F9788" s="16" t="n">
        <f aca="false">$B$5/100*E9788*2_Girdiler!$B$14*2_Girdiler!$B$15*2_Girdiler!$B$16</f>
        <v>1.9046154812995</v>
      </c>
      <c r="G9788" s="16" t="n">
        <f aca="false">MIN(MATCH(F9788,2_Girdiler!$B$20:$I$20,1),7)</f>
        <v>1</v>
      </c>
      <c r="H9788" s="16" t="n">
        <f aca="false">IF(F9788&gt;=40,2_Girdiler!$I$21+(F9788-40)*(2_Girdiler!$I$21-2_Girdiler!$H$21)/(2_Girdiler!$I$20-2_Girdiler!$H$20),INDEX(2_Girdiler!$B$21:$I$21,G9788)+(F9788-INDEX(2_Girdiler!$B$20:$I$20,G9788))*(INDEX(2_Girdiler!$B$21:$I$21,G9788+1)-INDEX(2_Girdiler!$B$21:$I$21,G9788))/(INDEX(2_Girdiler!$B$20:$I$20,G9788+1)-INDEX(2_Girdiler!$B$20:$I$20,G9788)))</f>
        <v>4.1901540588589</v>
      </c>
      <c r="I9788" s="16" t="n">
        <f aca="false">H9788/2_Girdiler!$B$17</f>
        <v>1.67874761973513</v>
      </c>
      <c r="J9788" s="16" t="n">
        <f aca="false">D9788+I9788</f>
        <v>10.9548353402647</v>
      </c>
    </row>
    <row r="9789" customFormat="false" ht="15" hidden="false" customHeight="false" outlineLevel="0" collapsed="false">
      <c r="A9789" s="0" t="n">
        <v>9777</v>
      </c>
      <c r="B9789" s="7" t="n">
        <v>0.311536</v>
      </c>
      <c r="C9789" s="7" t="n">
        <v>0.29268</v>
      </c>
      <c r="D9789" s="16" t="n">
        <f aca="false">LOGINV(B9789,$B$7,$C$7)</f>
        <v>10.2968418148297</v>
      </c>
      <c r="E9789" s="16" t="n">
        <f aca="false">LOGINV(C9789,$B$8,$C$8)</f>
        <v>76.7890616288375</v>
      </c>
      <c r="F9789" s="16" t="n">
        <f aca="false">$B$5/100*E9789*2_Girdiler!$B$14*2_Girdiler!$B$15*2_Girdiler!$B$16</f>
        <v>1.93201279058155</v>
      </c>
      <c r="G9789" s="16" t="n">
        <f aca="false">MIN(MATCH(F9789,2_Girdiler!$B$20:$I$20,1),7)</f>
        <v>1</v>
      </c>
      <c r="H9789" s="16" t="n">
        <f aca="false">IF(F9789&gt;=40,2_Girdiler!$I$21+(F9789-40)*(2_Girdiler!$I$21-2_Girdiler!$H$21)/(2_Girdiler!$I$20-2_Girdiler!$H$20),INDEX(2_Girdiler!$B$21:$I$21,G9789)+(F9789-INDEX(2_Girdiler!$B$20:$I$20,G9789))*(INDEX(2_Girdiler!$B$21:$I$21,G9789+1)-INDEX(2_Girdiler!$B$21:$I$21,G9789))/(INDEX(2_Girdiler!$B$20:$I$20,G9789+1)-INDEX(2_Girdiler!$B$20:$I$20,G9789)))</f>
        <v>4.25042813927942</v>
      </c>
      <c r="I9789" s="16" t="n">
        <f aca="false">H9789/2_Girdiler!$B$17</f>
        <v>1.70289588913438</v>
      </c>
      <c r="J9789" s="16" t="n">
        <f aca="false">D9789+I9789</f>
        <v>11.999737703964</v>
      </c>
    </row>
    <row r="9790" customFormat="false" ht="15" hidden="false" customHeight="false" outlineLevel="0" collapsed="false">
      <c r="A9790" s="0" t="n">
        <v>9778</v>
      </c>
      <c r="B9790" s="7" t="n">
        <v>0.161303</v>
      </c>
      <c r="C9790" s="7" t="n">
        <v>0.425769</v>
      </c>
      <c r="D9790" s="16" t="n">
        <f aca="false">LOGINV(B9790,$B$7,$C$7)</f>
        <v>7.80267245128316</v>
      </c>
      <c r="E9790" s="16" t="n">
        <f aca="false">LOGINV(C9790,$B$8,$C$8)</f>
        <v>96.7779931529877</v>
      </c>
      <c r="F9790" s="16" t="n">
        <f aca="false">$B$5/100*E9790*2_Girdiler!$B$14*2_Girdiler!$B$15*2_Girdiler!$B$16</f>
        <v>2.43493430772917</v>
      </c>
      <c r="G9790" s="16" t="n">
        <f aca="false">MIN(MATCH(F9790,2_Girdiler!$B$20:$I$20,1),7)</f>
        <v>1</v>
      </c>
      <c r="H9790" s="16" t="n">
        <f aca="false">IF(F9790&gt;=40,2_Girdiler!$I$21+(F9790-40)*(2_Girdiler!$I$21-2_Girdiler!$H$21)/(2_Girdiler!$I$20-2_Girdiler!$H$20),INDEX(2_Girdiler!$B$21:$I$21,G9790)+(F9790-INDEX(2_Girdiler!$B$20:$I$20,G9790))*(INDEX(2_Girdiler!$B$21:$I$21,G9790+1)-INDEX(2_Girdiler!$B$21:$I$21,G9790))/(INDEX(2_Girdiler!$B$20:$I$20,G9790+1)-INDEX(2_Girdiler!$B$20:$I$20,G9790)))</f>
        <v>5.35685547700417</v>
      </c>
      <c r="I9790" s="16" t="n">
        <f aca="false">H9790/2_Girdiler!$B$17</f>
        <v>2.1461760725177</v>
      </c>
      <c r="J9790" s="16" t="n">
        <f aca="false">D9790+I9790</f>
        <v>9.94884852380086</v>
      </c>
    </row>
    <row r="9791" customFormat="false" ht="15" hidden="false" customHeight="false" outlineLevel="0" collapsed="false">
      <c r="A9791" s="0" t="n">
        <v>9779</v>
      </c>
      <c r="B9791" s="7" t="n">
        <v>0.550736</v>
      </c>
      <c r="C9791" s="7" t="n">
        <v>0.668186</v>
      </c>
      <c r="D9791" s="16" t="n">
        <f aca="false">LOGINV(B9791,$B$7,$C$7)</f>
        <v>14.5396622515203</v>
      </c>
      <c r="E9791" s="16" t="n">
        <f aca="false">LOGINV(C9791,$B$8,$C$8)</f>
        <v>144.598836796551</v>
      </c>
      <c r="F9791" s="16" t="n">
        <f aca="false">$B$5/100*E9791*2_Girdiler!$B$14*2_Girdiler!$B$15*2_Girdiler!$B$16</f>
        <v>3.63810673380122</v>
      </c>
      <c r="G9791" s="16" t="n">
        <f aca="false">MIN(MATCH(F9791,2_Girdiler!$B$20:$I$20,1),7)</f>
        <v>1</v>
      </c>
      <c r="H9791" s="16" t="n">
        <f aca="false">IF(F9791&gt;=40,2_Girdiler!$I$21+(F9791-40)*(2_Girdiler!$I$21-2_Girdiler!$H$21)/(2_Girdiler!$I$20-2_Girdiler!$H$20),INDEX(2_Girdiler!$B$21:$I$21,G9791)+(F9791-INDEX(2_Girdiler!$B$20:$I$20,G9791))*(INDEX(2_Girdiler!$B$21:$I$21,G9791+1)-INDEX(2_Girdiler!$B$21:$I$21,G9791))/(INDEX(2_Girdiler!$B$20:$I$20,G9791+1)-INDEX(2_Girdiler!$B$20:$I$20,G9791)))</f>
        <v>8.00383481436268</v>
      </c>
      <c r="I9791" s="16" t="n">
        <f aca="false">H9791/2_Girdiler!$B$17</f>
        <v>3.20666458908761</v>
      </c>
      <c r="J9791" s="16" t="n">
        <f aca="false">D9791+I9791</f>
        <v>17.7463268406079</v>
      </c>
    </row>
    <row r="9792" customFormat="false" ht="15" hidden="false" customHeight="false" outlineLevel="0" collapsed="false">
      <c r="A9792" s="0" t="n">
        <v>9780</v>
      </c>
      <c r="B9792" s="7" t="n">
        <v>0.364566</v>
      </c>
      <c r="C9792" s="7" t="n">
        <v>0.333906</v>
      </c>
      <c r="D9792" s="16" t="n">
        <f aca="false">LOGINV(B9792,$B$7,$C$7)</f>
        <v>11.1649935459478</v>
      </c>
      <c r="E9792" s="16" t="n">
        <f aca="false">LOGINV(C9792,$B$8,$C$8)</f>
        <v>82.782023764996</v>
      </c>
      <c r="F9792" s="16" t="n">
        <f aca="false">$B$5/100*E9792*2_Girdiler!$B$14*2_Girdiler!$B$15*2_Girdiler!$B$16</f>
        <v>2.0827957179273</v>
      </c>
      <c r="G9792" s="16" t="n">
        <f aca="false">MIN(MATCH(F9792,2_Girdiler!$B$20:$I$20,1),7)</f>
        <v>1</v>
      </c>
      <c r="H9792" s="16" t="n">
        <f aca="false">IF(F9792&gt;=40,2_Girdiler!$I$21+(F9792-40)*(2_Girdiler!$I$21-2_Girdiler!$H$21)/(2_Girdiler!$I$20-2_Girdiler!$H$20),INDEX(2_Girdiler!$B$21:$I$21,G9792)+(F9792-INDEX(2_Girdiler!$B$20:$I$20,G9792))*(INDEX(2_Girdiler!$B$21:$I$21,G9792+1)-INDEX(2_Girdiler!$B$21:$I$21,G9792))/(INDEX(2_Girdiler!$B$20:$I$20,G9792+1)-INDEX(2_Girdiler!$B$20:$I$20,G9792)))</f>
        <v>4.58215057944006</v>
      </c>
      <c r="I9792" s="16" t="n">
        <f aca="false">H9792/2_Girdiler!$B$17</f>
        <v>1.83579750778849</v>
      </c>
      <c r="J9792" s="16" t="n">
        <f aca="false">D9792+I9792</f>
        <v>13.0007910537363</v>
      </c>
    </row>
    <row r="9793" customFormat="false" ht="15" hidden="false" customHeight="false" outlineLevel="0" collapsed="false">
      <c r="A9793" s="0" t="n">
        <v>9781</v>
      </c>
      <c r="B9793" s="7" t="n">
        <v>0.958281</v>
      </c>
      <c r="C9793" s="7" t="n">
        <v>0.857953</v>
      </c>
      <c r="D9793" s="16" t="n">
        <f aca="false">LOGINV(B9793,$B$7,$C$7)</f>
        <v>35.5415494682315</v>
      </c>
      <c r="E9793" s="16" t="n">
        <f aca="false">LOGINV(C9793,$B$8,$C$8)</f>
        <v>218.037673749672</v>
      </c>
      <c r="F9793" s="16" t="n">
        <f aca="false">$B$5/100*E9793*2_Girdiler!$B$14*2_Girdiler!$B$15*2_Girdiler!$B$16</f>
        <v>5.48582787154174</v>
      </c>
      <c r="G9793" s="16" t="n">
        <f aca="false">MIN(MATCH(F9793,2_Girdiler!$B$20:$I$20,1),7)</f>
        <v>2</v>
      </c>
      <c r="H9793" s="16" t="n">
        <f aca="false">IF(F9793&gt;=40,2_Girdiler!$I$21+(F9793-40)*(2_Girdiler!$I$21-2_Girdiler!$H$21)/(2_Girdiler!$I$20-2_Girdiler!$H$20),INDEX(2_Girdiler!$B$21:$I$21,G9793)+(F9793-INDEX(2_Girdiler!$B$20:$I$20,G9793))*(INDEX(2_Girdiler!$B$21:$I$21,G9793+1)-INDEX(2_Girdiler!$B$21:$I$21,G9793))/(INDEX(2_Girdiler!$B$20:$I$20,G9793+1)-INDEX(2_Girdiler!$B$20:$I$20,G9793)))</f>
        <v>11.7773245944668</v>
      </c>
      <c r="I9793" s="16" t="n">
        <f aca="false">H9793/2_Girdiler!$B$17</f>
        <v>4.71847940483445</v>
      </c>
      <c r="J9793" s="16" t="n">
        <f aca="false">D9793+I9793</f>
        <v>40.2600288730659</v>
      </c>
    </row>
    <row r="9794" customFormat="false" ht="15" hidden="false" customHeight="false" outlineLevel="0" collapsed="false">
      <c r="A9794" s="0" t="n">
        <v>9782</v>
      </c>
      <c r="B9794" s="7" t="n">
        <v>0.87534</v>
      </c>
      <c r="C9794" s="7" t="n">
        <v>0.211737</v>
      </c>
      <c r="D9794" s="16" t="n">
        <f aca="false">LOGINV(B9794,$B$7,$C$7)</f>
        <v>25.736912768708</v>
      </c>
      <c r="E9794" s="16" t="n">
        <f aca="false">LOGINV(C9794,$B$8,$C$8)</f>
        <v>65.1417220688438</v>
      </c>
      <c r="F9794" s="16" t="n">
        <f aca="false">$B$5/100*E9794*2_Girdiler!$B$14*2_Girdiler!$B$15*2_Girdiler!$B$16</f>
        <v>1.63896572725211</v>
      </c>
      <c r="G9794" s="16" t="n">
        <f aca="false">MIN(MATCH(F9794,2_Girdiler!$B$20:$I$20,1),7)</f>
        <v>1</v>
      </c>
      <c r="H9794" s="16" t="n">
        <f aca="false">IF(F9794&gt;=40,2_Girdiler!$I$21+(F9794-40)*(2_Girdiler!$I$21-2_Girdiler!$H$21)/(2_Girdiler!$I$20-2_Girdiler!$H$20),INDEX(2_Girdiler!$B$21:$I$21,G9794)+(F9794-INDEX(2_Girdiler!$B$20:$I$20,G9794))*(INDEX(2_Girdiler!$B$21:$I$21,G9794+1)-INDEX(2_Girdiler!$B$21:$I$21,G9794))/(INDEX(2_Girdiler!$B$20:$I$20,G9794+1)-INDEX(2_Girdiler!$B$20:$I$20,G9794)))</f>
        <v>3.60572459995464</v>
      </c>
      <c r="I9794" s="16" t="n">
        <f aca="false">H9794/2_Girdiler!$B$17</f>
        <v>1.4446012019049</v>
      </c>
      <c r="J9794" s="16" t="n">
        <f aca="false">D9794+I9794</f>
        <v>27.1815139706129</v>
      </c>
    </row>
    <row r="9795" customFormat="false" ht="15" hidden="false" customHeight="false" outlineLevel="0" collapsed="false">
      <c r="A9795" s="0" t="n">
        <v>9783</v>
      </c>
      <c r="B9795" s="7" t="n">
        <v>0.348204</v>
      </c>
      <c r="C9795" s="7" t="n">
        <v>0.372593</v>
      </c>
      <c r="D9795" s="16" t="n">
        <f aca="false">LOGINV(B9795,$B$7,$C$7)</f>
        <v>10.8951430511658</v>
      </c>
      <c r="E9795" s="16" t="n">
        <f aca="false">LOGINV(C9795,$B$8,$C$8)</f>
        <v>88.5392355937959</v>
      </c>
      <c r="F9795" s="16" t="n">
        <f aca="false">$B$5/100*E9795*2_Girdiler!$B$14*2_Girdiler!$B$15*2_Girdiler!$B$16</f>
        <v>2.2276471675399</v>
      </c>
      <c r="G9795" s="16" t="n">
        <f aca="false">MIN(MATCH(F9795,2_Girdiler!$B$20:$I$20,1),7)</f>
        <v>1</v>
      </c>
      <c r="H9795" s="16" t="n">
        <f aca="false">IF(F9795&gt;=40,2_Girdiler!$I$21+(F9795-40)*(2_Girdiler!$I$21-2_Girdiler!$H$21)/(2_Girdiler!$I$20-2_Girdiler!$H$20),INDEX(2_Girdiler!$B$21:$I$21,G9795)+(F9795-INDEX(2_Girdiler!$B$20:$I$20,G9795))*(INDEX(2_Girdiler!$B$21:$I$21,G9795+1)-INDEX(2_Girdiler!$B$21:$I$21,G9795))/(INDEX(2_Girdiler!$B$20:$I$20,G9795+1)-INDEX(2_Girdiler!$B$20:$I$20,G9795)))</f>
        <v>4.90082376858779</v>
      </c>
      <c r="I9795" s="16" t="n">
        <f aca="false">H9795/2_Girdiler!$B$17</f>
        <v>1.96347106113293</v>
      </c>
      <c r="J9795" s="16" t="n">
        <f aca="false">D9795+I9795</f>
        <v>12.8586141122987</v>
      </c>
    </row>
    <row r="9796" customFormat="false" ht="15" hidden="false" customHeight="false" outlineLevel="0" collapsed="false">
      <c r="A9796" s="0" t="n">
        <v>9784</v>
      </c>
      <c r="B9796" s="7" t="n">
        <v>0.379102</v>
      </c>
      <c r="C9796" s="7" t="n">
        <v>0.090546</v>
      </c>
      <c r="D9796" s="16" t="n">
        <f aca="false">LOGINV(B9796,$B$7,$C$7)</f>
        <v>11.4068029020388</v>
      </c>
      <c r="E9796" s="16" t="n">
        <f aca="false">LOGINV(C9796,$B$8,$C$8)</f>
        <v>46.0596456446281</v>
      </c>
      <c r="F9796" s="16" t="n">
        <f aca="false">$B$5/100*E9796*2_Girdiler!$B$14*2_Girdiler!$B$15*2_Girdiler!$B$16</f>
        <v>1.15886068441884</v>
      </c>
      <c r="G9796" s="16" t="n">
        <f aca="false">MIN(MATCH(F9796,2_Girdiler!$B$20:$I$20,1),7)</f>
        <v>1</v>
      </c>
      <c r="H9796" s="16" t="n">
        <f aca="false">IF(F9796&gt;=40,2_Girdiler!$I$21+(F9796-40)*(2_Girdiler!$I$21-2_Girdiler!$H$21)/(2_Girdiler!$I$20-2_Girdiler!$H$20),INDEX(2_Girdiler!$B$21:$I$21,G9796)+(F9796-INDEX(2_Girdiler!$B$20:$I$20,G9796))*(INDEX(2_Girdiler!$B$21:$I$21,G9796+1)-INDEX(2_Girdiler!$B$21:$I$21,G9796))/(INDEX(2_Girdiler!$B$20:$I$20,G9796+1)-INDEX(2_Girdiler!$B$20:$I$20,G9796)))</f>
        <v>2.54949350572146</v>
      </c>
      <c r="I9796" s="16" t="n">
        <f aca="false">H9796/2_Girdiler!$B$17</f>
        <v>1.02143169299738</v>
      </c>
      <c r="J9796" s="16" t="n">
        <f aca="false">D9796+I9796</f>
        <v>12.4282345950362</v>
      </c>
    </row>
    <row r="9797" customFormat="false" ht="15" hidden="false" customHeight="false" outlineLevel="0" collapsed="false">
      <c r="A9797" s="0" t="n">
        <v>9785</v>
      </c>
      <c r="B9797" s="7" t="n">
        <v>0.483183</v>
      </c>
      <c r="C9797" s="7" t="n">
        <v>0.583757</v>
      </c>
      <c r="D9797" s="16" t="n">
        <f aca="false">LOGINV(B9797,$B$7,$C$7)</f>
        <v>13.2274790943769</v>
      </c>
      <c r="E9797" s="16" t="n">
        <f aca="false">LOGINV(C9797,$B$8,$C$8)</f>
        <v>125.181106564339</v>
      </c>
      <c r="F9797" s="16" t="n">
        <f aca="false">$B$5/100*E9797*2_Girdiler!$B$14*2_Girdiler!$B$15*2_Girdiler!$B$16</f>
        <v>3.14955664115876</v>
      </c>
      <c r="G9797" s="16" t="n">
        <f aca="false">MIN(MATCH(F9797,2_Girdiler!$B$20:$I$20,1),7)</f>
        <v>1</v>
      </c>
      <c r="H9797" s="16" t="n">
        <f aca="false">IF(F9797&gt;=40,2_Girdiler!$I$21+(F9797-40)*(2_Girdiler!$I$21-2_Girdiler!$H$21)/(2_Girdiler!$I$20-2_Girdiler!$H$20),INDEX(2_Girdiler!$B$21:$I$21,G9797)+(F9797-INDEX(2_Girdiler!$B$20:$I$20,G9797))*(INDEX(2_Girdiler!$B$21:$I$21,G9797+1)-INDEX(2_Girdiler!$B$21:$I$21,G9797))/(INDEX(2_Girdiler!$B$20:$I$20,G9797+1)-INDEX(2_Girdiler!$B$20:$I$20,G9797)))</f>
        <v>6.92902461054928</v>
      </c>
      <c r="I9797" s="16" t="n">
        <f aca="false">H9797/2_Girdiler!$B$17</f>
        <v>2.77605152666237</v>
      </c>
      <c r="J9797" s="16" t="n">
        <f aca="false">D9797+I9797</f>
        <v>16.0035306210393</v>
      </c>
    </row>
    <row r="9798" customFormat="false" ht="15" hidden="false" customHeight="false" outlineLevel="0" collapsed="false">
      <c r="A9798" s="0" t="n">
        <v>9786</v>
      </c>
      <c r="B9798" s="7" t="n">
        <v>0.536827</v>
      </c>
      <c r="C9798" s="7" t="n">
        <v>0.548777</v>
      </c>
      <c r="D9798" s="16" t="n">
        <f aca="false">LOGINV(B9798,$B$7,$C$7)</f>
        <v>14.258137294558</v>
      </c>
      <c r="E9798" s="16" t="n">
        <f aca="false">LOGINV(C9798,$B$8,$C$8)</f>
        <v>118.196599051327</v>
      </c>
      <c r="F9798" s="16" t="n">
        <f aca="false">$B$5/100*E9798*2_Girdiler!$B$14*2_Girdiler!$B$15*2_Girdiler!$B$16</f>
        <v>2.97382643213139</v>
      </c>
      <c r="G9798" s="16" t="n">
        <f aca="false">MIN(MATCH(F9798,2_Girdiler!$B$20:$I$20,1),7)</f>
        <v>1</v>
      </c>
      <c r="H9798" s="16" t="n">
        <f aca="false">IF(F9798&gt;=40,2_Girdiler!$I$21+(F9798-40)*(2_Girdiler!$I$21-2_Girdiler!$H$21)/(2_Girdiler!$I$20-2_Girdiler!$H$20),INDEX(2_Girdiler!$B$21:$I$21,G9798)+(F9798-INDEX(2_Girdiler!$B$20:$I$20,G9798))*(INDEX(2_Girdiler!$B$21:$I$21,G9798+1)-INDEX(2_Girdiler!$B$21:$I$21,G9798))/(INDEX(2_Girdiler!$B$20:$I$20,G9798+1)-INDEX(2_Girdiler!$B$20:$I$20,G9798)))</f>
        <v>6.54241815068906</v>
      </c>
      <c r="I9798" s="16" t="n">
        <f aca="false">H9798/2_Girdiler!$B$17</f>
        <v>2.62116111806453</v>
      </c>
      <c r="J9798" s="16" t="n">
        <f aca="false">D9798+I9798</f>
        <v>16.8792984126226</v>
      </c>
    </row>
    <row r="9799" customFormat="false" ht="15" hidden="false" customHeight="false" outlineLevel="0" collapsed="false">
      <c r="A9799" s="0" t="n">
        <v>9787</v>
      </c>
      <c r="B9799" s="7" t="n">
        <v>0.087587</v>
      </c>
      <c r="C9799" s="7" t="n">
        <v>0.658077</v>
      </c>
      <c r="D9799" s="16" t="n">
        <f aca="false">LOGINV(B9799,$B$7,$C$7)</f>
        <v>6.36043439037472</v>
      </c>
      <c r="E9799" s="16" t="n">
        <f aca="false">LOGINV(C9799,$B$8,$C$8)</f>
        <v>142.037335858526</v>
      </c>
      <c r="F9799" s="16" t="n">
        <f aca="false">$B$5/100*E9799*2_Girdiler!$B$14*2_Girdiler!$B$15*2_Girdiler!$B$16</f>
        <v>3.57365937020052</v>
      </c>
      <c r="G9799" s="16" t="n">
        <f aca="false">MIN(MATCH(F9799,2_Girdiler!$B$20:$I$20,1),7)</f>
        <v>1</v>
      </c>
      <c r="H9799" s="16" t="n">
        <f aca="false">IF(F9799&gt;=40,2_Girdiler!$I$21+(F9799-40)*(2_Girdiler!$I$21-2_Girdiler!$H$21)/(2_Girdiler!$I$20-2_Girdiler!$H$20),INDEX(2_Girdiler!$B$21:$I$21,G9799)+(F9799-INDEX(2_Girdiler!$B$20:$I$20,G9799))*(INDEX(2_Girdiler!$B$21:$I$21,G9799+1)-INDEX(2_Girdiler!$B$21:$I$21,G9799))/(INDEX(2_Girdiler!$B$20:$I$20,G9799+1)-INDEX(2_Girdiler!$B$20:$I$20,G9799)))</f>
        <v>7.86205061444115</v>
      </c>
      <c r="I9799" s="16" t="n">
        <f aca="false">H9799/2_Girdiler!$B$17</f>
        <v>3.14986002181136</v>
      </c>
      <c r="J9799" s="16" t="n">
        <f aca="false">D9799+I9799</f>
        <v>9.51029441218608</v>
      </c>
    </row>
    <row r="9800" customFormat="false" ht="15" hidden="false" customHeight="false" outlineLevel="0" collapsed="false">
      <c r="A9800" s="0" t="n">
        <v>9788</v>
      </c>
      <c r="B9800" s="7" t="n">
        <v>0.257877</v>
      </c>
      <c r="C9800" s="7" t="n">
        <v>0.871744</v>
      </c>
      <c r="D9800" s="16" t="n">
        <f aca="false">LOGINV(B9800,$B$7,$C$7)</f>
        <v>9.42667379249319</v>
      </c>
      <c r="E9800" s="16" t="n">
        <f aca="false">LOGINV(C9800,$B$8,$C$8)</f>
        <v>227.161457827473</v>
      </c>
      <c r="F9800" s="16" t="n">
        <f aca="false">$B$5/100*E9800*2_Girdiler!$B$14*2_Girdiler!$B$15*2_Girdiler!$B$16</f>
        <v>5.71538227893922</v>
      </c>
      <c r="G9800" s="16" t="n">
        <f aca="false">MIN(MATCH(F9800,2_Girdiler!$B$20:$I$20,1),7)</f>
        <v>2</v>
      </c>
      <c r="H9800" s="16" t="n">
        <f aca="false">IF(F9800&gt;=40,2_Girdiler!$I$21+(F9800-40)*(2_Girdiler!$I$21-2_Girdiler!$H$21)/(2_Girdiler!$I$20-2_Girdiler!$H$20),INDEX(2_Girdiler!$B$21:$I$21,G9800)+(F9800-INDEX(2_Girdiler!$B$20:$I$20,G9800))*(INDEX(2_Girdiler!$B$21:$I$21,G9800+1)-INDEX(2_Girdiler!$B$21:$I$21,G9800))/(INDEX(2_Girdiler!$B$20:$I$20,G9800+1)-INDEX(2_Girdiler!$B$20:$I$20,G9800)))</f>
        <v>12.1446116463027</v>
      </c>
      <c r="I9800" s="16" t="n">
        <f aca="false">H9800/2_Girdiler!$B$17</f>
        <v>4.86562966598668</v>
      </c>
      <c r="J9800" s="16" t="n">
        <f aca="false">D9800+I9800</f>
        <v>14.2923034584799</v>
      </c>
    </row>
    <row r="9801" customFormat="false" ht="15" hidden="false" customHeight="false" outlineLevel="0" collapsed="false">
      <c r="A9801" s="0" t="n">
        <v>9789</v>
      </c>
      <c r="B9801" s="7" t="n">
        <v>0.333977</v>
      </c>
      <c r="C9801" s="7" t="n">
        <v>0.566915</v>
      </c>
      <c r="D9801" s="16" t="n">
        <f aca="false">LOGINV(B9801,$B$7,$C$7)</f>
        <v>10.6621381081021</v>
      </c>
      <c r="E9801" s="16" t="n">
        <f aca="false">LOGINV(C9801,$B$8,$C$8)</f>
        <v>121.755166645121</v>
      </c>
      <c r="F9801" s="16" t="n">
        <f aca="false">$B$5/100*E9801*2_Girdiler!$B$14*2_Girdiler!$B$15*2_Girdiler!$B$16</f>
        <v>3.06335999279124</v>
      </c>
      <c r="G9801" s="16" t="n">
        <f aca="false">MIN(MATCH(F9801,2_Girdiler!$B$20:$I$20,1),7)</f>
        <v>1</v>
      </c>
      <c r="H9801" s="16" t="n">
        <f aca="false">IF(F9801&gt;=40,2_Girdiler!$I$21+(F9801-40)*(2_Girdiler!$I$21-2_Girdiler!$H$21)/(2_Girdiler!$I$20-2_Girdiler!$H$20),INDEX(2_Girdiler!$B$21:$I$21,G9801)+(F9801-INDEX(2_Girdiler!$B$20:$I$20,G9801))*(INDEX(2_Girdiler!$B$21:$I$21,G9801+1)-INDEX(2_Girdiler!$B$21:$I$21,G9801))/(INDEX(2_Girdiler!$B$20:$I$20,G9801+1)-INDEX(2_Girdiler!$B$20:$I$20,G9801)))</f>
        <v>6.73939198414073</v>
      </c>
      <c r="I9801" s="16" t="n">
        <f aca="false">H9801/2_Girdiler!$B$17</f>
        <v>2.70007691672305</v>
      </c>
      <c r="J9801" s="16" t="n">
        <f aca="false">D9801+I9801</f>
        <v>13.3622150248251</v>
      </c>
    </row>
    <row r="9802" customFormat="false" ht="15" hidden="false" customHeight="false" outlineLevel="0" collapsed="false">
      <c r="A9802" s="0" t="n">
        <v>9790</v>
      </c>
      <c r="B9802" s="7" t="n">
        <v>0.336899</v>
      </c>
      <c r="C9802" s="7" t="n">
        <v>0.714784</v>
      </c>
      <c r="D9802" s="16" t="n">
        <f aca="false">LOGINV(B9802,$B$7,$C$7)</f>
        <v>10.7098872884006</v>
      </c>
      <c r="E9802" s="16" t="n">
        <f aca="false">LOGINV(C9802,$B$8,$C$8)</f>
        <v>157.511064413797</v>
      </c>
      <c r="F9802" s="16" t="n">
        <f aca="false">$B$5/100*E9802*2_Girdiler!$B$14*2_Girdiler!$B$15*2_Girdiler!$B$16</f>
        <v>3.96297838065114</v>
      </c>
      <c r="G9802" s="16" t="n">
        <f aca="false">MIN(MATCH(F9802,2_Girdiler!$B$20:$I$20,1),7)</f>
        <v>1</v>
      </c>
      <c r="H9802" s="16" t="n">
        <f aca="false">IF(F9802&gt;=40,2_Girdiler!$I$21+(F9802-40)*(2_Girdiler!$I$21-2_Girdiler!$H$21)/(2_Girdiler!$I$20-2_Girdiler!$H$20),INDEX(2_Girdiler!$B$21:$I$21,G9802)+(F9802-INDEX(2_Girdiler!$B$20:$I$20,G9802))*(INDEX(2_Girdiler!$B$21:$I$21,G9802+1)-INDEX(2_Girdiler!$B$21:$I$21,G9802))/(INDEX(2_Girdiler!$B$20:$I$20,G9802+1)-INDEX(2_Girdiler!$B$20:$I$20,G9802)))</f>
        <v>8.7185524374325</v>
      </c>
      <c r="I9802" s="16" t="n">
        <f aca="false">H9802/2_Girdiler!$B$17</f>
        <v>3.49300979063802</v>
      </c>
      <c r="J9802" s="16" t="n">
        <f aca="false">D9802+I9802</f>
        <v>14.2028970790387</v>
      </c>
    </row>
    <row r="9803" customFormat="false" ht="15" hidden="false" customHeight="false" outlineLevel="0" collapsed="false">
      <c r="A9803" s="0" t="n">
        <v>9791</v>
      </c>
      <c r="B9803" s="7" t="n">
        <v>0.263038</v>
      </c>
      <c r="C9803" s="7" t="n">
        <v>0.89136</v>
      </c>
      <c r="D9803" s="16" t="n">
        <f aca="false">LOGINV(B9803,$B$7,$C$7)</f>
        <v>9.51057446746417</v>
      </c>
      <c r="E9803" s="16" t="n">
        <f aca="false">LOGINV(C9803,$B$8,$C$8)</f>
        <v>242.170622542069</v>
      </c>
      <c r="F9803" s="16" t="n">
        <f aca="false">$B$5/100*E9803*2_Girdiler!$B$14*2_Girdiler!$B$15*2_Girdiler!$B$16</f>
        <v>6.09301286315847</v>
      </c>
      <c r="G9803" s="16" t="n">
        <f aca="false">MIN(MATCH(F9803,2_Girdiler!$B$20:$I$20,1),7)</f>
        <v>2</v>
      </c>
      <c r="H9803" s="16" t="n">
        <f aca="false">IF(F9803&gt;=40,2_Girdiler!$I$21+(F9803-40)*(2_Girdiler!$I$21-2_Girdiler!$H$21)/(2_Girdiler!$I$20-2_Girdiler!$H$20),INDEX(2_Girdiler!$B$21:$I$21,G9803)+(F9803-INDEX(2_Girdiler!$B$20:$I$20,G9803))*(INDEX(2_Girdiler!$B$21:$I$21,G9803+1)-INDEX(2_Girdiler!$B$21:$I$21,G9803))/(INDEX(2_Girdiler!$B$20:$I$20,G9803+1)-INDEX(2_Girdiler!$B$20:$I$20,G9803)))</f>
        <v>12.7488205810535</v>
      </c>
      <c r="I9803" s="16" t="n">
        <f aca="false">H9803/2_Girdiler!$B$17</f>
        <v>5.10770055330671</v>
      </c>
      <c r="J9803" s="16" t="n">
        <f aca="false">D9803+I9803</f>
        <v>14.6182750207709</v>
      </c>
    </row>
    <row r="9804" customFormat="false" ht="15" hidden="false" customHeight="false" outlineLevel="0" collapsed="false">
      <c r="A9804" s="0" t="n">
        <v>9792</v>
      </c>
      <c r="B9804" s="7" t="n">
        <v>0.170864</v>
      </c>
      <c r="C9804" s="7" t="n">
        <v>0.650275</v>
      </c>
      <c r="D9804" s="16" t="n">
        <f aca="false">LOGINV(B9804,$B$7,$C$7)</f>
        <v>7.97130587002993</v>
      </c>
      <c r="E9804" s="16" t="n">
        <f aca="false">LOGINV(C9804,$B$8,$C$8)</f>
        <v>140.110690244654</v>
      </c>
      <c r="F9804" s="16" t="n">
        <f aca="false">$B$5/100*E9804*2_Girdiler!$B$14*2_Girdiler!$B$15*2_Girdiler!$B$16</f>
        <v>3.52518496655549</v>
      </c>
      <c r="G9804" s="16" t="n">
        <f aca="false">MIN(MATCH(F9804,2_Girdiler!$B$20:$I$20,1),7)</f>
        <v>1</v>
      </c>
      <c r="H9804" s="16" t="n">
        <f aca="false">IF(F9804&gt;=40,2_Girdiler!$I$21+(F9804-40)*(2_Girdiler!$I$21-2_Girdiler!$H$21)/(2_Girdiler!$I$20-2_Girdiler!$H$20),INDEX(2_Girdiler!$B$21:$I$21,G9804)+(F9804-INDEX(2_Girdiler!$B$20:$I$20,G9804))*(INDEX(2_Girdiler!$B$21:$I$21,G9804+1)-INDEX(2_Girdiler!$B$21:$I$21,G9804))/(INDEX(2_Girdiler!$B$20:$I$20,G9804+1)-INDEX(2_Girdiler!$B$20:$I$20,G9804)))</f>
        <v>7.75540692642207</v>
      </c>
      <c r="I9804" s="16" t="n">
        <f aca="false">H9804/2_Girdiler!$B$17</f>
        <v>3.10713418526525</v>
      </c>
      <c r="J9804" s="16" t="n">
        <f aca="false">D9804+I9804</f>
        <v>11.0784400552952</v>
      </c>
    </row>
    <row r="9805" customFormat="false" ht="15" hidden="false" customHeight="false" outlineLevel="0" collapsed="false">
      <c r="A9805" s="0" t="n">
        <v>9793</v>
      </c>
      <c r="B9805" s="7" t="n">
        <v>0.868472</v>
      </c>
      <c r="C9805" s="7" t="n">
        <v>0.595848</v>
      </c>
      <c r="D9805" s="16" t="n">
        <f aca="false">LOGINV(B9805,$B$7,$C$7)</f>
        <v>25.2705717059887</v>
      </c>
      <c r="E9805" s="16" t="n">
        <f aca="false">LOGINV(C9805,$B$8,$C$8)</f>
        <v>127.719541777157</v>
      </c>
      <c r="F9805" s="16" t="n">
        <f aca="false">$B$5/100*E9805*2_Girdiler!$B$14*2_Girdiler!$B$15*2_Girdiler!$B$16</f>
        <v>3.21342367111327</v>
      </c>
      <c r="G9805" s="16" t="n">
        <f aca="false">MIN(MATCH(F9805,2_Girdiler!$B$20:$I$20,1),7)</f>
        <v>1</v>
      </c>
      <c r="H9805" s="16" t="n">
        <f aca="false">IF(F9805&gt;=40,2_Girdiler!$I$21+(F9805-40)*(2_Girdiler!$I$21-2_Girdiler!$H$21)/(2_Girdiler!$I$20-2_Girdiler!$H$20),INDEX(2_Girdiler!$B$21:$I$21,G9805)+(F9805-INDEX(2_Girdiler!$B$20:$I$20,G9805))*(INDEX(2_Girdiler!$B$21:$I$21,G9805+1)-INDEX(2_Girdiler!$B$21:$I$21,G9805))/(INDEX(2_Girdiler!$B$20:$I$20,G9805+1)-INDEX(2_Girdiler!$B$20:$I$20,G9805)))</f>
        <v>7.0695320764492</v>
      </c>
      <c r="I9805" s="16" t="n">
        <f aca="false">H9805/2_Girdiler!$B$17</f>
        <v>2.83234458191074</v>
      </c>
      <c r="J9805" s="16" t="n">
        <f aca="false">D9805+I9805</f>
        <v>28.1029162878994</v>
      </c>
    </row>
    <row r="9806" customFormat="false" ht="15" hidden="false" customHeight="false" outlineLevel="0" collapsed="false">
      <c r="A9806" s="0" t="n">
        <v>9794</v>
      </c>
      <c r="B9806" s="7" t="n">
        <v>0.995334</v>
      </c>
      <c r="C9806" s="7" t="n">
        <v>0.867836</v>
      </c>
      <c r="D9806" s="16" t="n">
        <f aca="false">LOGINV(B9806,$B$7,$C$7)</f>
        <v>57.6760854121084</v>
      </c>
      <c r="E9806" s="16" t="n">
        <f aca="false">LOGINV(C9806,$B$8,$C$8)</f>
        <v>224.471564832701</v>
      </c>
      <c r="F9806" s="16" t="n">
        <f aca="false">$B$5/100*E9806*2_Girdiler!$B$14*2_Girdiler!$B$15*2_Girdiler!$B$16</f>
        <v>5.64770457119075</v>
      </c>
      <c r="G9806" s="16" t="n">
        <f aca="false">MIN(MATCH(F9806,2_Girdiler!$B$20:$I$20,1),7)</f>
        <v>2</v>
      </c>
      <c r="H9806" s="16" t="n">
        <f aca="false">IF(F9806&gt;=40,2_Girdiler!$I$21+(F9806-40)*(2_Girdiler!$I$21-2_Girdiler!$H$21)/(2_Girdiler!$I$20-2_Girdiler!$H$20),INDEX(2_Girdiler!$B$21:$I$21,G9806)+(F9806-INDEX(2_Girdiler!$B$20:$I$20,G9806))*(INDEX(2_Girdiler!$B$21:$I$21,G9806+1)-INDEX(2_Girdiler!$B$21:$I$21,G9806))/(INDEX(2_Girdiler!$B$20:$I$20,G9806+1)-INDEX(2_Girdiler!$B$20:$I$20,G9806)))</f>
        <v>12.0363273139052</v>
      </c>
      <c r="I9806" s="16" t="n">
        <f aca="false">H9806/2_Girdiler!$B$17</f>
        <v>4.82224651999407</v>
      </c>
      <c r="J9806" s="16" t="n">
        <f aca="false">D9806+I9806</f>
        <v>62.4983319321025</v>
      </c>
    </row>
    <row r="9807" customFormat="false" ht="15" hidden="false" customHeight="false" outlineLevel="0" collapsed="false">
      <c r="A9807" s="0" t="n">
        <v>9795</v>
      </c>
      <c r="B9807" s="7" t="n">
        <v>0.91267</v>
      </c>
      <c r="C9807" s="7" t="n">
        <v>0.696511</v>
      </c>
      <c r="D9807" s="16" t="n">
        <f aca="false">LOGINV(B9807,$B$7,$C$7)</f>
        <v>28.8584974647374</v>
      </c>
      <c r="E9807" s="16" t="n">
        <f aca="false">LOGINV(C9807,$B$8,$C$8)</f>
        <v>152.211205662793</v>
      </c>
      <c r="F9807" s="16" t="n">
        <f aca="false">$B$5/100*E9807*2_Girdiler!$B$14*2_Girdiler!$B$15*2_Girdiler!$B$16</f>
        <v>3.82963393447588</v>
      </c>
      <c r="G9807" s="16" t="n">
        <f aca="false">MIN(MATCH(F9807,2_Girdiler!$B$20:$I$20,1),7)</f>
        <v>1</v>
      </c>
      <c r="H9807" s="16" t="n">
        <f aca="false">IF(F9807&gt;=40,2_Girdiler!$I$21+(F9807-40)*(2_Girdiler!$I$21-2_Girdiler!$H$21)/(2_Girdiler!$I$20-2_Girdiler!$H$20),INDEX(2_Girdiler!$B$21:$I$21,G9807)+(F9807-INDEX(2_Girdiler!$B$20:$I$20,G9807))*(INDEX(2_Girdiler!$B$21:$I$21,G9807+1)-INDEX(2_Girdiler!$B$21:$I$21,G9807))/(INDEX(2_Girdiler!$B$20:$I$20,G9807+1)-INDEX(2_Girdiler!$B$20:$I$20,G9807)))</f>
        <v>8.42519465584694</v>
      </c>
      <c r="I9807" s="16" t="n">
        <f aca="false">H9807/2_Girdiler!$B$17</f>
        <v>3.37547862814381</v>
      </c>
      <c r="J9807" s="16" t="n">
        <f aca="false">D9807+I9807</f>
        <v>32.2339760928813</v>
      </c>
    </row>
    <row r="9808" customFormat="false" ht="15" hidden="false" customHeight="false" outlineLevel="0" collapsed="false">
      <c r="A9808" s="0" t="n">
        <v>9796</v>
      </c>
      <c r="B9808" s="7" t="n">
        <v>0.308628</v>
      </c>
      <c r="C9808" s="7" t="n">
        <v>0.118385</v>
      </c>
      <c r="D9808" s="16" t="n">
        <f aca="false">LOGINV(B9808,$B$7,$C$7)</f>
        <v>10.2496464438414</v>
      </c>
      <c r="E9808" s="16" t="n">
        <f aca="false">LOGINV(C9808,$B$8,$C$8)</f>
        <v>50.8835068430021</v>
      </c>
      <c r="F9808" s="16" t="n">
        <f aca="false">$B$5/100*E9808*2_Girdiler!$B$14*2_Girdiler!$B$15*2_Girdiler!$B$16</f>
        <v>1.28022903216993</v>
      </c>
      <c r="G9808" s="16" t="n">
        <f aca="false">MIN(MATCH(F9808,2_Girdiler!$B$20:$I$20,1),7)</f>
        <v>1</v>
      </c>
      <c r="H9808" s="16" t="n">
        <f aca="false">IF(F9808&gt;=40,2_Girdiler!$I$21+(F9808-40)*(2_Girdiler!$I$21-2_Girdiler!$H$21)/(2_Girdiler!$I$20-2_Girdiler!$H$20),INDEX(2_Girdiler!$B$21:$I$21,G9808)+(F9808-INDEX(2_Girdiler!$B$20:$I$20,G9808))*(INDEX(2_Girdiler!$B$21:$I$21,G9808+1)-INDEX(2_Girdiler!$B$21:$I$21,G9808))/(INDEX(2_Girdiler!$B$20:$I$20,G9808+1)-INDEX(2_Girdiler!$B$20:$I$20,G9808)))</f>
        <v>2.81650387077385</v>
      </c>
      <c r="I9808" s="16" t="n">
        <f aca="false">H9808/2_Girdiler!$B$17</f>
        <v>1.12840699950875</v>
      </c>
      <c r="J9808" s="16" t="n">
        <f aca="false">D9808+I9808</f>
        <v>11.3780534433502</v>
      </c>
    </row>
    <row r="9809" customFormat="false" ht="15" hidden="false" customHeight="false" outlineLevel="0" collapsed="false">
      <c r="A9809" s="0" t="n">
        <v>9797</v>
      </c>
      <c r="B9809" s="7" t="n">
        <v>0.523013</v>
      </c>
      <c r="C9809" s="7" t="n">
        <v>0.606452</v>
      </c>
      <c r="D9809" s="16" t="n">
        <f aca="false">LOGINV(B9809,$B$7,$C$7)</f>
        <v>13.984806528553</v>
      </c>
      <c r="E9809" s="16" t="n">
        <f aca="false">LOGINV(C9809,$B$8,$C$8)</f>
        <v>130.004360578977</v>
      </c>
      <c r="F9809" s="16" t="n">
        <f aca="false">$B$5/100*E9809*2_Girdiler!$B$14*2_Girdiler!$B$15*2_Girdiler!$B$16</f>
        <v>3.27090971216706</v>
      </c>
      <c r="G9809" s="16" t="n">
        <f aca="false">MIN(MATCH(F9809,2_Girdiler!$B$20:$I$20,1),7)</f>
        <v>1</v>
      </c>
      <c r="H9809" s="16" t="n">
        <f aca="false">IF(F9809&gt;=40,2_Girdiler!$I$21+(F9809-40)*(2_Girdiler!$I$21-2_Girdiler!$H$21)/(2_Girdiler!$I$20-2_Girdiler!$H$20),INDEX(2_Girdiler!$B$21:$I$21,G9809)+(F9809-INDEX(2_Girdiler!$B$20:$I$20,G9809))*(INDEX(2_Girdiler!$B$21:$I$21,G9809+1)-INDEX(2_Girdiler!$B$21:$I$21,G9809))/(INDEX(2_Girdiler!$B$20:$I$20,G9809+1)-INDEX(2_Girdiler!$B$20:$I$20,G9809)))</f>
        <v>7.19600136676753</v>
      </c>
      <c r="I9809" s="16" t="n">
        <f aca="false">H9809/2_Girdiler!$B$17</f>
        <v>2.88301336809597</v>
      </c>
      <c r="J9809" s="16" t="n">
        <f aca="false">D9809+I9809</f>
        <v>16.8678198966489</v>
      </c>
    </row>
    <row r="9810" customFormat="false" ht="15" hidden="false" customHeight="false" outlineLevel="0" collapsed="false">
      <c r="A9810" s="0" t="n">
        <v>9798</v>
      </c>
      <c r="B9810" s="7" t="n">
        <v>0.12229</v>
      </c>
      <c r="C9810" s="7" t="n">
        <v>0.905511</v>
      </c>
      <c r="D9810" s="16" t="n">
        <f aca="false">LOGINV(B9810,$B$7,$C$7)</f>
        <v>7.07948314563144</v>
      </c>
      <c r="E9810" s="16" t="n">
        <f aca="false">LOGINV(C9810,$B$8,$C$8)</f>
        <v>254.974444921039</v>
      </c>
      <c r="F9810" s="16" t="n">
        <f aca="false">$B$5/100*E9810*2_Girdiler!$B$14*2_Girdiler!$B$15*2_Girdiler!$B$16</f>
        <v>6.41515703421334</v>
      </c>
      <c r="G9810" s="16" t="n">
        <f aca="false">MIN(MATCH(F9810,2_Girdiler!$B$20:$I$20,1),7)</f>
        <v>2</v>
      </c>
      <c r="H9810" s="16" t="n">
        <f aca="false">IF(F9810&gt;=40,2_Girdiler!$I$21+(F9810-40)*(2_Girdiler!$I$21-2_Girdiler!$H$21)/(2_Girdiler!$I$20-2_Girdiler!$H$20),INDEX(2_Girdiler!$B$21:$I$21,G9810)+(F9810-INDEX(2_Girdiler!$B$20:$I$20,G9810))*(INDEX(2_Girdiler!$B$21:$I$21,G9810+1)-INDEX(2_Girdiler!$B$21:$I$21,G9810))/(INDEX(2_Girdiler!$B$20:$I$20,G9810+1)-INDEX(2_Girdiler!$B$20:$I$20,G9810)))</f>
        <v>13.2642512547413</v>
      </c>
      <c r="I9810" s="16" t="n">
        <f aca="false">H9810/2_Girdiler!$B$17</f>
        <v>5.31420322705983</v>
      </c>
      <c r="J9810" s="16" t="n">
        <f aca="false">D9810+I9810</f>
        <v>12.3936863726913</v>
      </c>
    </row>
    <row r="9811" customFormat="false" ht="15" hidden="false" customHeight="false" outlineLevel="0" collapsed="false">
      <c r="A9811" s="0" t="n">
        <v>9799</v>
      </c>
      <c r="B9811" s="7" t="n">
        <v>0.735493</v>
      </c>
      <c r="C9811" s="7" t="n">
        <v>0.404561</v>
      </c>
      <c r="D9811" s="16" t="n">
        <f aca="false">LOGINV(B9811,$B$7,$C$7)</f>
        <v>19.2341994613166</v>
      </c>
      <c r="E9811" s="16" t="n">
        <f aca="false">LOGINV(C9811,$B$8,$C$8)</f>
        <v>93.4384417465822</v>
      </c>
      <c r="F9811" s="16" t="n">
        <f aca="false">$B$5/100*E9811*2_Girdiler!$B$14*2_Girdiler!$B$15*2_Girdiler!$B$16</f>
        <v>2.35091119434401</v>
      </c>
      <c r="G9811" s="16" t="n">
        <f aca="false">MIN(MATCH(F9811,2_Girdiler!$B$20:$I$20,1),7)</f>
        <v>1</v>
      </c>
      <c r="H9811" s="16" t="n">
        <f aca="false">IF(F9811&gt;=40,2_Girdiler!$I$21+(F9811-40)*(2_Girdiler!$I$21-2_Girdiler!$H$21)/(2_Girdiler!$I$20-2_Girdiler!$H$20),INDEX(2_Girdiler!$B$21:$I$21,G9811)+(F9811-INDEX(2_Girdiler!$B$20:$I$20,G9811))*(INDEX(2_Girdiler!$B$21:$I$21,G9811+1)-INDEX(2_Girdiler!$B$21:$I$21,G9811))/(INDEX(2_Girdiler!$B$20:$I$20,G9811+1)-INDEX(2_Girdiler!$B$20:$I$20,G9811)))</f>
        <v>5.17200462755682</v>
      </c>
      <c r="I9811" s="16" t="n">
        <f aca="false">H9811/2_Girdiler!$B$17</f>
        <v>2.07211723860449</v>
      </c>
      <c r="J9811" s="16" t="n">
        <f aca="false">D9811+I9811</f>
        <v>21.3063166999211</v>
      </c>
    </row>
    <row r="9812" customFormat="false" ht="15" hidden="false" customHeight="false" outlineLevel="0" collapsed="false">
      <c r="A9812" s="0" t="n">
        <v>9800</v>
      </c>
      <c r="B9812" s="7" t="n">
        <v>0.263661</v>
      </c>
      <c r="C9812" s="7" t="n">
        <v>0.643567</v>
      </c>
      <c r="D9812" s="16" t="n">
        <f aca="false">LOGINV(B9812,$B$7,$C$7)</f>
        <v>9.5206950586624</v>
      </c>
      <c r="E9812" s="16" t="n">
        <f aca="false">LOGINV(C9812,$B$8,$C$8)</f>
        <v>138.487399249496</v>
      </c>
      <c r="F9812" s="16" t="n">
        <f aca="false">$B$5/100*E9812*2_Girdiler!$B$14*2_Girdiler!$B$15*2_Girdiler!$B$16</f>
        <v>3.48434296511732</v>
      </c>
      <c r="G9812" s="16" t="n">
        <f aca="false">MIN(MATCH(F9812,2_Girdiler!$B$20:$I$20,1),7)</f>
        <v>1</v>
      </c>
      <c r="H9812" s="16" t="n">
        <f aca="false">IF(F9812&gt;=40,2_Girdiler!$I$21+(F9812-40)*(2_Girdiler!$I$21-2_Girdiler!$H$21)/(2_Girdiler!$I$20-2_Girdiler!$H$20),INDEX(2_Girdiler!$B$21:$I$21,G9812)+(F9812-INDEX(2_Girdiler!$B$20:$I$20,G9812))*(INDEX(2_Girdiler!$B$21:$I$21,G9812+1)-INDEX(2_Girdiler!$B$21:$I$21,G9812))/(INDEX(2_Girdiler!$B$20:$I$20,G9812+1)-INDEX(2_Girdiler!$B$20:$I$20,G9812)))</f>
        <v>7.66555452325811</v>
      </c>
      <c r="I9812" s="16" t="n">
        <f aca="false">H9812/2_Girdiler!$B$17</f>
        <v>3.07113562630533</v>
      </c>
      <c r="J9812" s="16" t="n">
        <f aca="false">D9812+I9812</f>
        <v>12.5918306849677</v>
      </c>
    </row>
    <row r="9813" customFormat="false" ht="15" hidden="false" customHeight="false" outlineLevel="0" collapsed="false">
      <c r="A9813" s="0" t="n">
        <v>9801</v>
      </c>
      <c r="B9813" s="7" t="n">
        <v>0.658597</v>
      </c>
      <c r="C9813" s="7" t="n">
        <v>0.879816</v>
      </c>
      <c r="D9813" s="16" t="n">
        <f aca="false">LOGINV(B9813,$B$7,$C$7)</f>
        <v>17.0061376918877</v>
      </c>
      <c r="E9813" s="16" t="n">
        <f aca="false">LOGINV(C9813,$B$8,$C$8)</f>
        <v>233.011922099215</v>
      </c>
      <c r="F9813" s="16" t="n">
        <f aca="false">$B$5/100*E9813*2_Girdiler!$B$14*2_Girdiler!$B$15*2_Girdiler!$B$16</f>
        <v>5.86257996001626</v>
      </c>
      <c r="G9813" s="16" t="n">
        <f aca="false">MIN(MATCH(F9813,2_Girdiler!$B$20:$I$20,1),7)</f>
        <v>2</v>
      </c>
      <c r="H9813" s="16" t="n">
        <f aca="false">IF(F9813&gt;=40,2_Girdiler!$I$21+(F9813-40)*(2_Girdiler!$I$21-2_Girdiler!$H$21)/(2_Girdiler!$I$20-2_Girdiler!$H$20),INDEX(2_Girdiler!$B$21:$I$21,G9813)+(F9813-INDEX(2_Girdiler!$B$20:$I$20,G9813))*(INDEX(2_Girdiler!$B$21:$I$21,G9813+1)-INDEX(2_Girdiler!$B$21:$I$21,G9813))/(INDEX(2_Girdiler!$B$20:$I$20,G9813+1)-INDEX(2_Girdiler!$B$20:$I$20,G9813)))</f>
        <v>12.380127936026</v>
      </c>
      <c r="I9813" s="16" t="n">
        <f aca="false">H9813/2_Girdiler!$B$17</f>
        <v>4.95998715385658</v>
      </c>
      <c r="J9813" s="16" t="n">
        <f aca="false">D9813+I9813</f>
        <v>21.9661248457443</v>
      </c>
    </row>
    <row r="9814" customFormat="false" ht="15" hidden="false" customHeight="false" outlineLevel="0" collapsed="false">
      <c r="A9814" s="0" t="n">
        <v>9802</v>
      </c>
      <c r="B9814" s="7" t="n">
        <v>0.181992</v>
      </c>
      <c r="C9814" s="7" t="n">
        <v>0.860789</v>
      </c>
      <c r="D9814" s="16" t="n">
        <f aca="false">LOGINV(B9814,$B$7,$C$7)</f>
        <v>8.16447468694679</v>
      </c>
      <c r="E9814" s="16" t="n">
        <f aca="false">LOGINV(C9814,$B$8,$C$8)</f>
        <v>219.832918437273</v>
      </c>
      <c r="F9814" s="16" t="n">
        <f aca="false">$B$5/100*E9814*2_Girdiler!$B$14*2_Girdiler!$B$15*2_Girdiler!$B$16</f>
        <v>5.53099622788179</v>
      </c>
      <c r="G9814" s="16" t="n">
        <f aca="false">MIN(MATCH(F9814,2_Girdiler!$B$20:$I$20,1),7)</f>
        <v>2</v>
      </c>
      <c r="H9814" s="16" t="n">
        <f aca="false">IF(F9814&gt;=40,2_Girdiler!$I$21+(F9814-40)*(2_Girdiler!$I$21-2_Girdiler!$H$21)/(2_Girdiler!$I$20-2_Girdiler!$H$20),INDEX(2_Girdiler!$B$21:$I$21,G9814)+(F9814-INDEX(2_Girdiler!$B$20:$I$20,G9814))*(INDEX(2_Girdiler!$B$21:$I$21,G9814+1)-INDEX(2_Girdiler!$B$21:$I$21,G9814))/(INDEX(2_Girdiler!$B$20:$I$20,G9814+1)-INDEX(2_Girdiler!$B$20:$I$20,G9814)))</f>
        <v>11.8495939646109</v>
      </c>
      <c r="I9814" s="16" t="n">
        <f aca="false">H9814/2_Girdiler!$B$17</f>
        <v>4.7474334794114</v>
      </c>
      <c r="J9814" s="16" t="n">
        <f aca="false">D9814+I9814</f>
        <v>12.9119081663582</v>
      </c>
    </row>
    <row r="9815" customFormat="false" ht="15" hidden="false" customHeight="false" outlineLevel="0" collapsed="false">
      <c r="A9815" s="0" t="n">
        <v>9803</v>
      </c>
      <c r="B9815" s="7" t="n">
        <v>0.909527</v>
      </c>
      <c r="C9815" s="7" t="n">
        <v>0.757791</v>
      </c>
      <c r="D9815" s="16" t="n">
        <f aca="false">LOGINV(B9815,$B$7,$C$7)</f>
        <v>28.5459896875783</v>
      </c>
      <c r="E9815" s="16" t="n">
        <f aca="false">LOGINV(C9815,$B$8,$C$8)</f>
        <v>171.498071693146</v>
      </c>
      <c r="F9815" s="16" t="n">
        <f aca="false">$B$5/100*E9815*2_Girdiler!$B$14*2_Girdiler!$B$15*2_Girdiler!$B$16</f>
        <v>4.31489148379955</v>
      </c>
      <c r="G9815" s="16" t="n">
        <f aca="false">MIN(MATCH(F9815,2_Girdiler!$B$20:$I$20,1),7)</f>
        <v>1</v>
      </c>
      <c r="H9815" s="16" t="n">
        <f aca="false">IF(F9815&gt;=40,2_Girdiler!$I$21+(F9815-40)*(2_Girdiler!$I$21-2_Girdiler!$H$21)/(2_Girdiler!$I$20-2_Girdiler!$H$20),INDEX(2_Girdiler!$B$21:$I$21,G9815)+(F9815-INDEX(2_Girdiler!$B$20:$I$20,G9815))*(INDEX(2_Girdiler!$B$21:$I$21,G9815+1)-INDEX(2_Girdiler!$B$21:$I$21,G9815))/(INDEX(2_Girdiler!$B$20:$I$20,G9815+1)-INDEX(2_Girdiler!$B$20:$I$20,G9815)))</f>
        <v>9.492761264359</v>
      </c>
      <c r="I9815" s="16" t="n">
        <f aca="false">H9815/2_Girdiler!$B$17</f>
        <v>3.80318960911819</v>
      </c>
      <c r="J9815" s="16" t="n">
        <f aca="false">D9815+I9815</f>
        <v>32.3491792966965</v>
      </c>
    </row>
    <row r="9816" customFormat="false" ht="15" hidden="false" customHeight="false" outlineLevel="0" collapsed="false">
      <c r="A9816" s="0" t="n">
        <v>9804</v>
      </c>
      <c r="B9816" s="7" t="n">
        <v>0.408804</v>
      </c>
      <c r="C9816" s="7" t="n">
        <v>0.748962</v>
      </c>
      <c r="D9816" s="16" t="n">
        <f aca="false">LOGINV(B9816,$B$7,$C$7)</f>
        <v>11.9084824438575</v>
      </c>
      <c r="E9816" s="16" t="n">
        <f aca="false">LOGINV(C9816,$B$8,$C$8)</f>
        <v>168.427608115492</v>
      </c>
      <c r="F9816" s="16" t="n">
        <f aca="false">$B$5/100*E9816*2_Girdiler!$B$14*2_Girdiler!$B$15*2_Girdiler!$B$16</f>
        <v>4.23763862018578</v>
      </c>
      <c r="G9816" s="16" t="n">
        <f aca="false">MIN(MATCH(F9816,2_Girdiler!$B$20:$I$20,1),7)</f>
        <v>1</v>
      </c>
      <c r="H9816" s="16" t="n">
        <f aca="false">IF(F9816&gt;=40,2_Girdiler!$I$21+(F9816-40)*(2_Girdiler!$I$21-2_Girdiler!$H$21)/(2_Girdiler!$I$20-2_Girdiler!$H$20),INDEX(2_Girdiler!$B$21:$I$21,G9816)+(F9816-INDEX(2_Girdiler!$B$20:$I$20,G9816))*(INDEX(2_Girdiler!$B$21:$I$21,G9816+1)-INDEX(2_Girdiler!$B$21:$I$21,G9816))/(INDEX(2_Girdiler!$B$20:$I$20,G9816+1)-INDEX(2_Girdiler!$B$20:$I$20,G9816)))</f>
        <v>9.32280496440872</v>
      </c>
      <c r="I9816" s="16" t="n">
        <f aca="false">H9816/2_Girdiler!$B$17</f>
        <v>3.73509814279195</v>
      </c>
      <c r="J9816" s="16" t="n">
        <f aca="false">D9816+I9816</f>
        <v>15.6435805866495</v>
      </c>
    </row>
    <row r="9817" customFormat="false" ht="15" hidden="false" customHeight="false" outlineLevel="0" collapsed="false">
      <c r="A9817" s="0" t="n">
        <v>9805</v>
      </c>
      <c r="B9817" s="7" t="n">
        <v>0.547481</v>
      </c>
      <c r="C9817" s="7" t="n">
        <v>0.805682</v>
      </c>
      <c r="D9817" s="16" t="n">
        <f aca="false">LOGINV(B9817,$B$7,$C$7)</f>
        <v>14.4731845704192</v>
      </c>
      <c r="E9817" s="16" t="n">
        <f aca="false">LOGINV(C9817,$B$8,$C$8)</f>
        <v>190.511108337907</v>
      </c>
      <c r="F9817" s="16" t="n">
        <f aca="false">$B$5/100*E9817*2_Girdiler!$B$14*2_Girdiler!$B$15*2_Girdiler!$B$16</f>
        <v>4.79325948578175</v>
      </c>
      <c r="G9817" s="16" t="n">
        <f aca="false">MIN(MATCH(F9817,2_Girdiler!$B$20:$I$20,1),7)</f>
        <v>1</v>
      </c>
      <c r="H9817" s="16" t="n">
        <f aca="false">IF(F9817&gt;=40,2_Girdiler!$I$21+(F9817-40)*(2_Girdiler!$I$21-2_Girdiler!$H$21)/(2_Girdiler!$I$20-2_Girdiler!$H$20),INDEX(2_Girdiler!$B$21:$I$21,G9817)+(F9817-INDEX(2_Girdiler!$B$20:$I$20,G9817))*(INDEX(2_Girdiler!$B$21:$I$21,G9817+1)-INDEX(2_Girdiler!$B$21:$I$21,G9817))/(INDEX(2_Girdiler!$B$20:$I$20,G9817+1)-INDEX(2_Girdiler!$B$20:$I$20,G9817)))</f>
        <v>10.5451708687198</v>
      </c>
      <c r="I9817" s="16" t="n">
        <f aca="false">H9817/2_Girdiler!$B$17</f>
        <v>4.22482807240378</v>
      </c>
      <c r="J9817" s="16" t="n">
        <f aca="false">D9817+I9817</f>
        <v>18.698012642823</v>
      </c>
    </row>
    <row r="9818" customFormat="false" ht="15" hidden="false" customHeight="false" outlineLevel="0" collapsed="false">
      <c r="A9818" s="0" t="n">
        <v>9806</v>
      </c>
      <c r="B9818" s="7" t="n">
        <v>0.480119</v>
      </c>
      <c r="C9818" s="7" t="n">
        <v>0.229897</v>
      </c>
      <c r="D9818" s="16" t="n">
        <f aca="false">LOGINV(B9818,$B$7,$C$7)</f>
        <v>13.1709133840475</v>
      </c>
      <c r="E9818" s="16" t="n">
        <f aca="false">LOGINV(C9818,$B$8,$C$8)</f>
        <v>67.7676179766999</v>
      </c>
      <c r="F9818" s="16" t="n">
        <f aca="false">$B$5/100*E9818*2_Girdiler!$B$14*2_Girdiler!$B$15*2_Girdiler!$B$16</f>
        <v>1.70503326829377</v>
      </c>
      <c r="G9818" s="16" t="n">
        <f aca="false">MIN(MATCH(F9818,2_Girdiler!$B$20:$I$20,1),7)</f>
        <v>1</v>
      </c>
      <c r="H9818" s="16" t="n">
        <f aca="false">IF(F9818&gt;=40,2_Girdiler!$I$21+(F9818-40)*(2_Girdiler!$I$21-2_Girdiler!$H$21)/(2_Girdiler!$I$20-2_Girdiler!$H$20),INDEX(2_Girdiler!$B$21:$I$21,G9818)+(F9818-INDEX(2_Girdiler!$B$20:$I$20,G9818))*(INDEX(2_Girdiler!$B$21:$I$21,G9818+1)-INDEX(2_Girdiler!$B$21:$I$21,G9818))/(INDEX(2_Girdiler!$B$20:$I$20,G9818+1)-INDEX(2_Girdiler!$B$20:$I$20,G9818)))</f>
        <v>3.75107319024629</v>
      </c>
      <c r="I9818" s="16" t="n">
        <f aca="false">H9818/2_Girdiler!$B$17</f>
        <v>1.50283381019483</v>
      </c>
      <c r="J9818" s="16" t="n">
        <f aca="false">D9818+I9818</f>
        <v>14.6737471942423</v>
      </c>
    </row>
    <row r="9819" customFormat="false" ht="15" hidden="false" customHeight="false" outlineLevel="0" collapsed="false">
      <c r="A9819" s="0" t="n">
        <v>9807</v>
      </c>
      <c r="B9819" s="7" t="n">
        <v>0.984023</v>
      </c>
      <c r="C9819" s="7" t="n">
        <v>0.062346</v>
      </c>
      <c r="D9819" s="16" t="n">
        <f aca="false">LOGINV(B9819,$B$7,$C$7)</f>
        <v>44.7644797359444</v>
      </c>
      <c r="E9819" s="16" t="n">
        <f aca="false">LOGINV(C9819,$B$8,$C$8)</f>
        <v>40.5341662512181</v>
      </c>
      <c r="F9819" s="16" t="n">
        <f aca="false">$B$5/100*E9819*2_Girdiler!$B$14*2_Girdiler!$B$15*2_Girdiler!$B$16</f>
        <v>1.01983962288065</v>
      </c>
      <c r="G9819" s="16" t="n">
        <f aca="false">MIN(MATCH(F9819,2_Girdiler!$B$20:$I$20,1),7)</f>
        <v>1</v>
      </c>
      <c r="H9819" s="16" t="n">
        <f aca="false">IF(F9819&gt;=40,2_Girdiler!$I$21+(F9819-40)*(2_Girdiler!$I$21-2_Girdiler!$H$21)/(2_Girdiler!$I$20-2_Girdiler!$H$20),INDEX(2_Girdiler!$B$21:$I$21,G9819)+(F9819-INDEX(2_Girdiler!$B$20:$I$20,G9819))*(INDEX(2_Girdiler!$B$21:$I$21,G9819+1)-INDEX(2_Girdiler!$B$21:$I$21,G9819))/(INDEX(2_Girdiler!$B$20:$I$20,G9819+1)-INDEX(2_Girdiler!$B$20:$I$20,G9819)))</f>
        <v>2.24364717033743</v>
      </c>
      <c r="I9819" s="16" t="n">
        <f aca="false">H9819/2_Girdiler!$B$17</f>
        <v>0.898897103500572</v>
      </c>
      <c r="J9819" s="16" t="n">
        <f aca="false">D9819+I9819</f>
        <v>45.663376839445</v>
      </c>
    </row>
    <row r="9820" customFormat="false" ht="15" hidden="false" customHeight="false" outlineLevel="0" collapsed="false">
      <c r="A9820" s="0" t="n">
        <v>9808</v>
      </c>
      <c r="B9820" s="7" t="n">
        <v>0.083374</v>
      </c>
      <c r="C9820" s="7" t="n">
        <v>0.891539</v>
      </c>
      <c r="D9820" s="16" t="n">
        <f aca="false">LOGINV(B9820,$B$7,$C$7)</f>
        <v>6.26555328692606</v>
      </c>
      <c r="E9820" s="16" t="n">
        <f aca="false">LOGINV(C9820,$B$8,$C$8)</f>
        <v>242.320903622414</v>
      </c>
      <c r="F9820" s="16" t="n">
        <f aca="false">$B$5/100*E9820*2_Girdiler!$B$14*2_Girdiler!$B$15*2_Girdiler!$B$16</f>
        <v>6.09679393513994</v>
      </c>
      <c r="G9820" s="16" t="n">
        <f aca="false">MIN(MATCH(F9820,2_Girdiler!$B$20:$I$20,1),7)</f>
        <v>2</v>
      </c>
      <c r="H9820" s="16" t="n">
        <f aca="false">IF(F9820&gt;=40,2_Girdiler!$I$21+(F9820-40)*(2_Girdiler!$I$21-2_Girdiler!$H$21)/(2_Girdiler!$I$20-2_Girdiler!$H$20),INDEX(2_Girdiler!$B$21:$I$21,G9820)+(F9820-INDEX(2_Girdiler!$B$20:$I$20,G9820))*(INDEX(2_Girdiler!$B$21:$I$21,G9820+1)-INDEX(2_Girdiler!$B$21:$I$21,G9820))/(INDEX(2_Girdiler!$B$20:$I$20,G9820+1)-INDEX(2_Girdiler!$B$20:$I$20,G9820)))</f>
        <v>12.7548702962239</v>
      </c>
      <c r="I9820" s="16" t="n">
        <f aca="false">H9820/2_Girdiler!$B$17</f>
        <v>5.1101243173974</v>
      </c>
      <c r="J9820" s="16" t="n">
        <f aca="false">D9820+I9820</f>
        <v>11.3756776043235</v>
      </c>
    </row>
    <row r="9821" customFormat="false" ht="15" hidden="false" customHeight="false" outlineLevel="0" collapsed="false">
      <c r="A9821" s="0" t="n">
        <v>9809</v>
      </c>
      <c r="B9821" s="7" t="n">
        <v>0.478198</v>
      </c>
      <c r="C9821" s="7" t="n">
        <v>0.942427</v>
      </c>
      <c r="D9821" s="16" t="n">
        <f aca="false">LOGINV(B9821,$B$7,$C$7)</f>
        <v>13.1355616867781</v>
      </c>
      <c r="E9821" s="16" t="n">
        <f aca="false">LOGINV(C9821,$B$8,$C$8)</f>
        <v>301.931609911914</v>
      </c>
      <c r="F9821" s="16" t="n">
        <f aca="false">$B$5/100*E9821*2_Girdiler!$B$14*2_Girdiler!$B$15*2_Girdiler!$B$16</f>
        <v>7.59659930538376</v>
      </c>
      <c r="G9821" s="16" t="n">
        <f aca="false">MIN(MATCH(F9821,2_Girdiler!$B$20:$I$20,1),7)</f>
        <v>2</v>
      </c>
      <c r="H9821" s="16" t="n">
        <f aca="false">IF(F9821&gt;=40,2_Girdiler!$I$21+(F9821-40)*(2_Girdiler!$I$21-2_Girdiler!$H$21)/(2_Girdiler!$I$20-2_Girdiler!$H$20),INDEX(2_Girdiler!$B$21:$I$21,G9821)+(F9821-INDEX(2_Girdiler!$B$20:$I$20,G9821))*(INDEX(2_Girdiler!$B$21:$I$21,G9821+1)-INDEX(2_Girdiler!$B$21:$I$21,G9821))/(INDEX(2_Girdiler!$B$20:$I$20,G9821+1)-INDEX(2_Girdiler!$B$20:$I$20,G9821)))</f>
        <v>15.154558888614</v>
      </c>
      <c r="I9821" s="16" t="n">
        <f aca="false">H9821/2_Girdiler!$B$17</f>
        <v>6.07153801627164</v>
      </c>
      <c r="J9821" s="16" t="n">
        <f aca="false">D9821+I9821</f>
        <v>19.2070997030497</v>
      </c>
    </row>
    <row r="9822" customFormat="false" ht="15" hidden="false" customHeight="false" outlineLevel="0" collapsed="false">
      <c r="A9822" s="0" t="n">
        <v>9810</v>
      </c>
      <c r="B9822" s="7" t="n">
        <v>0.138301</v>
      </c>
      <c r="C9822" s="7" t="n">
        <v>0.440898</v>
      </c>
      <c r="D9822" s="16" t="n">
        <f aca="false">LOGINV(B9822,$B$7,$C$7)</f>
        <v>7.38431017372777</v>
      </c>
      <c r="E9822" s="16" t="n">
        <f aca="false">LOGINV(C9822,$B$8,$C$8)</f>
        <v>99.2108963083147</v>
      </c>
      <c r="F9822" s="16" t="n">
        <f aca="false">$B$5/100*E9822*2_Girdiler!$B$14*2_Girdiler!$B$15*2_Girdiler!$B$16</f>
        <v>2.4961461511172</v>
      </c>
      <c r="G9822" s="16" t="n">
        <f aca="false">MIN(MATCH(F9822,2_Girdiler!$B$20:$I$20,1),7)</f>
        <v>1</v>
      </c>
      <c r="H9822" s="16" t="n">
        <f aca="false">IF(F9822&gt;=40,2_Girdiler!$I$21+(F9822-40)*(2_Girdiler!$I$21-2_Girdiler!$H$21)/(2_Girdiler!$I$20-2_Girdiler!$H$20),INDEX(2_Girdiler!$B$21:$I$21,G9822)+(F9822-INDEX(2_Girdiler!$B$20:$I$20,G9822))*(INDEX(2_Girdiler!$B$21:$I$21,G9822+1)-INDEX(2_Girdiler!$B$21:$I$21,G9822))/(INDEX(2_Girdiler!$B$20:$I$20,G9822+1)-INDEX(2_Girdiler!$B$20:$I$20,G9822)))</f>
        <v>5.49152153245783</v>
      </c>
      <c r="I9822" s="16" t="n">
        <f aca="false">H9822/2_Girdiler!$B$17</f>
        <v>2.20012881909368</v>
      </c>
      <c r="J9822" s="16" t="n">
        <f aca="false">D9822+I9822</f>
        <v>9.58443899282146</v>
      </c>
    </row>
    <row r="9823" customFormat="false" ht="15" hidden="false" customHeight="false" outlineLevel="0" collapsed="false">
      <c r="A9823" s="0" t="n">
        <v>9811</v>
      </c>
      <c r="B9823" s="7" t="n">
        <v>0.340441</v>
      </c>
      <c r="C9823" s="7" t="n">
        <v>0.178897</v>
      </c>
      <c r="D9823" s="16" t="n">
        <f aca="false">LOGINV(B9823,$B$7,$C$7)</f>
        <v>10.7678382833949</v>
      </c>
      <c r="E9823" s="16" t="n">
        <f aca="false">LOGINV(C9823,$B$8,$C$8)</f>
        <v>60.3187096525839</v>
      </c>
      <c r="F9823" s="16" t="n">
        <f aca="false">$B$5/100*E9823*2_Girdiler!$B$14*2_Girdiler!$B$15*2_Girdiler!$B$16</f>
        <v>1.51761873485901</v>
      </c>
      <c r="G9823" s="16" t="n">
        <f aca="false">MIN(MATCH(F9823,2_Girdiler!$B$20:$I$20,1),7)</f>
        <v>1</v>
      </c>
      <c r="H9823" s="16" t="n">
        <f aca="false">IF(F9823&gt;=40,2_Girdiler!$I$21+(F9823-40)*(2_Girdiler!$I$21-2_Girdiler!$H$21)/(2_Girdiler!$I$20-2_Girdiler!$H$20),INDEX(2_Girdiler!$B$21:$I$21,G9823)+(F9823-INDEX(2_Girdiler!$B$20:$I$20,G9823))*(INDEX(2_Girdiler!$B$21:$I$21,G9823+1)-INDEX(2_Girdiler!$B$21:$I$21,G9823))/(INDEX(2_Girdiler!$B$20:$I$20,G9823+1)-INDEX(2_Girdiler!$B$20:$I$20,G9823)))</f>
        <v>3.33876121668982</v>
      </c>
      <c r="I9823" s="16" t="n">
        <f aca="false">H9823/2_Girdiler!$B$17</f>
        <v>1.33764471822509</v>
      </c>
      <c r="J9823" s="16" t="n">
        <f aca="false">D9823+I9823</f>
        <v>12.10548300162</v>
      </c>
    </row>
    <row r="9824" customFormat="false" ht="15" hidden="false" customHeight="false" outlineLevel="0" collapsed="false">
      <c r="A9824" s="0" t="n">
        <v>9812</v>
      </c>
      <c r="B9824" s="7" t="n">
        <v>0.989807</v>
      </c>
      <c r="C9824" s="7" t="n">
        <v>0.144516</v>
      </c>
      <c r="D9824" s="16" t="n">
        <f aca="false">LOGINV(B9824,$B$7,$C$7)</f>
        <v>49.3285741914623</v>
      </c>
      <c r="E9824" s="16" t="n">
        <f aca="false">LOGINV(C9824,$B$8,$C$8)</f>
        <v>55.0828997237462</v>
      </c>
      <c r="F9824" s="16" t="n">
        <f aca="false">$B$5/100*E9824*2_Girdiler!$B$14*2_Girdiler!$B$15*2_Girdiler!$B$16</f>
        <v>1.38588575704945</v>
      </c>
      <c r="G9824" s="16" t="n">
        <f aca="false">MIN(MATCH(F9824,2_Girdiler!$B$20:$I$20,1),7)</f>
        <v>1</v>
      </c>
      <c r="H9824" s="16" t="n">
        <f aca="false">IF(F9824&gt;=40,2_Girdiler!$I$21+(F9824-40)*(2_Girdiler!$I$21-2_Girdiler!$H$21)/(2_Girdiler!$I$20-2_Girdiler!$H$20),INDEX(2_Girdiler!$B$21:$I$21,G9824)+(F9824-INDEX(2_Girdiler!$B$20:$I$20,G9824))*(INDEX(2_Girdiler!$B$21:$I$21,G9824+1)-INDEX(2_Girdiler!$B$21:$I$21,G9824))/(INDEX(2_Girdiler!$B$20:$I$20,G9824+1)-INDEX(2_Girdiler!$B$20:$I$20,G9824)))</f>
        <v>3.0489486655088</v>
      </c>
      <c r="I9824" s="16" t="n">
        <f aca="false">H9824/2_Girdiler!$B$17</f>
        <v>1.22153392047628</v>
      </c>
      <c r="J9824" s="16" t="n">
        <f aca="false">D9824+I9824</f>
        <v>50.5501081119386</v>
      </c>
    </row>
    <row r="9825" customFormat="false" ht="15" hidden="false" customHeight="false" outlineLevel="0" collapsed="false">
      <c r="A9825" s="0" t="n">
        <v>9813</v>
      </c>
      <c r="B9825" s="7" t="n">
        <v>0.487063</v>
      </c>
      <c r="C9825" s="7" t="n">
        <v>0.700701</v>
      </c>
      <c r="D9825" s="16" t="n">
        <f aca="false">LOGINV(B9825,$B$7,$C$7)</f>
        <v>13.2994319565501</v>
      </c>
      <c r="E9825" s="16" t="n">
        <f aca="false">LOGINV(C9825,$B$8,$C$8)</f>
        <v>153.397366358338</v>
      </c>
      <c r="F9825" s="16" t="n">
        <f aca="false">$B$5/100*E9825*2_Girdiler!$B$14*2_Girdiler!$B$15*2_Girdiler!$B$16</f>
        <v>3.85947773757578</v>
      </c>
      <c r="G9825" s="16" t="n">
        <f aca="false">MIN(MATCH(F9825,2_Girdiler!$B$20:$I$20,1),7)</f>
        <v>1</v>
      </c>
      <c r="H9825" s="16" t="n">
        <f aca="false">IF(F9825&gt;=40,2_Girdiler!$I$21+(F9825-40)*(2_Girdiler!$I$21-2_Girdiler!$H$21)/(2_Girdiler!$I$20-2_Girdiler!$H$20),INDEX(2_Girdiler!$B$21:$I$21,G9825)+(F9825-INDEX(2_Girdiler!$B$20:$I$20,G9825))*(INDEX(2_Girdiler!$B$21:$I$21,G9825+1)-INDEX(2_Girdiler!$B$21:$I$21,G9825))/(INDEX(2_Girdiler!$B$20:$I$20,G9825+1)-INDEX(2_Girdiler!$B$20:$I$20,G9825)))</f>
        <v>8.49085102266672</v>
      </c>
      <c r="I9825" s="16" t="n">
        <f aca="false">H9825/2_Girdiler!$B$17</f>
        <v>3.40178326228635</v>
      </c>
      <c r="J9825" s="16" t="n">
        <f aca="false">D9825+I9825</f>
        <v>16.7012152188365</v>
      </c>
    </row>
    <row r="9826" customFormat="false" ht="15" hidden="false" customHeight="false" outlineLevel="0" collapsed="false">
      <c r="A9826" s="0" t="n">
        <v>9814</v>
      </c>
      <c r="B9826" s="7" t="n">
        <v>0.087353</v>
      </c>
      <c r="C9826" s="7" t="n">
        <v>0.997589</v>
      </c>
      <c r="D9826" s="16" t="n">
        <f aca="false">LOGINV(B9826,$B$7,$C$7)</f>
        <v>6.35521820785325</v>
      </c>
      <c r="E9826" s="16" t="n">
        <f aca="false">LOGINV(C9826,$B$8,$C$8)</f>
        <v>673.638558686321</v>
      </c>
      <c r="F9826" s="16" t="n">
        <f aca="false">$B$5/100*E9826*2_Girdiler!$B$14*2_Girdiler!$B$15*2_Girdiler!$B$16</f>
        <v>16.9487461365478</v>
      </c>
      <c r="G9826" s="16" t="n">
        <f aca="false">MIN(MATCH(F9826,2_Girdiler!$B$20:$I$20,1),7)</f>
        <v>4</v>
      </c>
      <c r="H9826" s="16" t="n">
        <f aca="false">IF(F9826&gt;=40,2_Girdiler!$I$21+(F9826-40)*(2_Girdiler!$I$21-2_Girdiler!$H$21)/(2_Girdiler!$I$20-2_Girdiler!$H$20),INDEX(2_Girdiler!$B$21:$I$21,G9826)+(F9826-INDEX(2_Girdiler!$B$20:$I$20,G9826))*(INDEX(2_Girdiler!$B$21:$I$21,G9826+1)-INDEX(2_Girdiler!$B$21:$I$21,G9826))/(INDEX(2_Girdiler!$B$20:$I$20,G9826+1)-INDEX(2_Girdiler!$B$20:$I$20,G9826)))</f>
        <v>24.4743730682739</v>
      </c>
      <c r="I9826" s="16" t="n">
        <f aca="false">H9826/2_Girdiler!$B$17</f>
        <v>9.80543792799436</v>
      </c>
      <c r="J9826" s="16" t="n">
        <f aca="false">D9826+I9826</f>
        <v>16.1606561358476</v>
      </c>
    </row>
    <row r="9827" customFormat="false" ht="15" hidden="false" customHeight="false" outlineLevel="0" collapsed="false">
      <c r="A9827" s="0" t="n">
        <v>9815</v>
      </c>
      <c r="B9827" s="7" t="n">
        <v>0.362885</v>
      </c>
      <c r="C9827" s="7" t="n">
        <v>0.640052</v>
      </c>
      <c r="D9827" s="16" t="n">
        <f aca="false">LOGINV(B9827,$B$7,$C$7)</f>
        <v>11.1371632712932</v>
      </c>
      <c r="E9827" s="16" t="n">
        <f aca="false">LOGINV(C9827,$B$8,$C$8)</f>
        <v>137.648585107904</v>
      </c>
      <c r="F9827" s="16" t="n">
        <f aca="false">$B$5/100*E9827*2_Girdiler!$B$14*2_Girdiler!$B$15*2_Girdiler!$B$16</f>
        <v>3.46323840131488</v>
      </c>
      <c r="G9827" s="16" t="n">
        <f aca="false">MIN(MATCH(F9827,2_Girdiler!$B$20:$I$20,1),7)</f>
        <v>1</v>
      </c>
      <c r="H9827" s="16" t="n">
        <f aca="false">IF(F9827&gt;=40,2_Girdiler!$I$21+(F9827-40)*(2_Girdiler!$I$21-2_Girdiler!$H$21)/(2_Girdiler!$I$20-2_Girdiler!$H$20),INDEX(2_Girdiler!$B$21:$I$21,G9827)+(F9827-INDEX(2_Girdiler!$B$20:$I$20,G9827))*(INDEX(2_Girdiler!$B$21:$I$21,G9827+1)-INDEX(2_Girdiler!$B$21:$I$21,G9827))/(INDEX(2_Girdiler!$B$20:$I$20,G9827+1)-INDEX(2_Girdiler!$B$20:$I$20,G9827)))</f>
        <v>7.61912448289273</v>
      </c>
      <c r="I9827" s="16" t="n">
        <f aca="false">H9827/2_Girdiler!$B$17</f>
        <v>3.05253384731279</v>
      </c>
      <c r="J9827" s="16" t="n">
        <f aca="false">D9827+I9827</f>
        <v>14.1896971186059</v>
      </c>
    </row>
    <row r="9828" customFormat="false" ht="15" hidden="false" customHeight="false" outlineLevel="0" collapsed="false">
      <c r="A9828" s="0" t="n">
        <v>9816</v>
      </c>
      <c r="B9828" s="7" t="n">
        <v>0.654564</v>
      </c>
      <c r="C9828" s="7" t="n">
        <v>0.089088</v>
      </c>
      <c r="D9828" s="16" t="n">
        <f aca="false">LOGINV(B9828,$B$7,$C$7)</f>
        <v>16.9025138159827</v>
      </c>
      <c r="E9828" s="16" t="n">
        <f aca="false">LOGINV(C9828,$B$8,$C$8)</f>
        <v>45.7930719570283</v>
      </c>
      <c r="F9828" s="16" t="n">
        <f aca="false">$B$5/100*E9828*2_Girdiler!$B$14*2_Girdiler!$B$15*2_Girdiler!$B$16</f>
        <v>1.15215369043883</v>
      </c>
      <c r="G9828" s="16" t="n">
        <f aca="false">MIN(MATCH(F9828,2_Girdiler!$B$20:$I$20,1),7)</f>
        <v>1</v>
      </c>
      <c r="H9828" s="16" t="n">
        <f aca="false">IF(F9828&gt;=40,2_Girdiler!$I$21+(F9828-40)*(2_Girdiler!$I$21-2_Girdiler!$H$21)/(2_Girdiler!$I$20-2_Girdiler!$H$20),INDEX(2_Girdiler!$B$21:$I$21,G9828)+(F9828-INDEX(2_Girdiler!$B$20:$I$20,G9828))*(INDEX(2_Girdiler!$B$21:$I$21,G9828+1)-INDEX(2_Girdiler!$B$21:$I$21,G9828))/(INDEX(2_Girdiler!$B$20:$I$20,G9828+1)-INDEX(2_Girdiler!$B$20:$I$20,G9828)))</f>
        <v>2.53473811896543</v>
      </c>
      <c r="I9828" s="16" t="n">
        <f aca="false">H9828/2_Girdiler!$B$17</f>
        <v>1.01552007971371</v>
      </c>
      <c r="J9828" s="16" t="n">
        <f aca="false">D9828+I9828</f>
        <v>17.9180338956964</v>
      </c>
    </row>
    <row r="9829" customFormat="false" ht="15" hidden="false" customHeight="false" outlineLevel="0" collapsed="false">
      <c r="A9829" s="0" t="n">
        <v>9817</v>
      </c>
      <c r="B9829" s="7" t="n">
        <v>0.480327</v>
      </c>
      <c r="C9829" s="7" t="n">
        <v>0.733561</v>
      </c>
      <c r="D9829" s="16" t="n">
        <f aca="false">LOGINV(B9829,$B$7,$C$7)</f>
        <v>13.1747463362512</v>
      </c>
      <c r="E9829" s="16" t="n">
        <f aca="false">LOGINV(C9829,$B$8,$C$8)</f>
        <v>163.330371980875</v>
      </c>
      <c r="F9829" s="16" t="n">
        <f aca="false">$B$5/100*E9829*2_Girdiler!$B$14*2_Girdiler!$B$15*2_Girdiler!$B$16</f>
        <v>4.10939215903881</v>
      </c>
      <c r="G9829" s="16" t="n">
        <f aca="false">MIN(MATCH(F9829,2_Girdiler!$B$20:$I$20,1),7)</f>
        <v>1</v>
      </c>
      <c r="H9829" s="16" t="n">
        <f aca="false">IF(F9829&gt;=40,2_Girdiler!$I$21+(F9829-40)*(2_Girdiler!$I$21-2_Girdiler!$H$21)/(2_Girdiler!$I$20-2_Girdiler!$H$20),INDEX(2_Girdiler!$B$21:$I$21,G9829)+(F9829-INDEX(2_Girdiler!$B$20:$I$20,G9829))*(INDEX(2_Girdiler!$B$21:$I$21,G9829+1)-INDEX(2_Girdiler!$B$21:$I$21,G9829))/(INDEX(2_Girdiler!$B$20:$I$20,G9829+1)-INDEX(2_Girdiler!$B$20:$I$20,G9829)))</f>
        <v>9.04066274988538</v>
      </c>
      <c r="I9829" s="16" t="n">
        <f aca="false">H9829/2_Girdiler!$B$17</f>
        <v>3.62206039658869</v>
      </c>
      <c r="J9829" s="16" t="n">
        <f aca="false">D9829+I9829</f>
        <v>16.7968067328399</v>
      </c>
    </row>
    <row r="9830" customFormat="false" ht="15" hidden="false" customHeight="false" outlineLevel="0" collapsed="false">
      <c r="A9830" s="0" t="n">
        <v>9818</v>
      </c>
      <c r="B9830" s="7" t="n">
        <v>0.798265</v>
      </c>
      <c r="C9830" s="7" t="n">
        <v>0.155945</v>
      </c>
      <c r="D9830" s="16" t="n">
        <f aca="false">LOGINV(B9830,$B$7,$C$7)</f>
        <v>21.5736847198443</v>
      </c>
      <c r="E9830" s="16" t="n">
        <f aca="false">LOGINV(C9830,$B$8,$C$8)</f>
        <v>56.8523790313769</v>
      </c>
      <c r="F9830" s="16" t="n">
        <f aca="false">$B$5/100*E9830*2_Girdiler!$B$14*2_Girdiler!$B$15*2_Girdiler!$B$16</f>
        <v>1.43040585642944</v>
      </c>
      <c r="G9830" s="16" t="n">
        <f aca="false">MIN(MATCH(F9830,2_Girdiler!$B$20:$I$20,1),7)</f>
        <v>1</v>
      </c>
      <c r="H9830" s="16" t="n">
        <f aca="false">IF(F9830&gt;=40,2_Girdiler!$I$21+(F9830-40)*(2_Girdiler!$I$21-2_Girdiler!$H$21)/(2_Girdiler!$I$20-2_Girdiler!$H$20),INDEX(2_Girdiler!$B$21:$I$21,G9830)+(F9830-INDEX(2_Girdiler!$B$20:$I$20,G9830))*(INDEX(2_Girdiler!$B$21:$I$21,G9830+1)-INDEX(2_Girdiler!$B$21:$I$21,G9830))/(INDEX(2_Girdiler!$B$20:$I$20,G9830+1)-INDEX(2_Girdiler!$B$20:$I$20,G9830)))</f>
        <v>3.14689288414477</v>
      </c>
      <c r="I9830" s="16" t="n">
        <f aca="false">H9830/2_Girdiler!$B$17</f>
        <v>1.26077439268621</v>
      </c>
      <c r="J9830" s="16" t="n">
        <f aca="false">D9830+I9830</f>
        <v>22.8344591125305</v>
      </c>
    </row>
    <row r="9831" customFormat="false" ht="15" hidden="false" customHeight="false" outlineLevel="0" collapsed="false">
      <c r="A9831" s="0" t="n">
        <v>9819</v>
      </c>
      <c r="B9831" s="7" t="n">
        <v>0.75374</v>
      </c>
      <c r="C9831" s="7" t="n">
        <v>0.307111</v>
      </c>
      <c r="D9831" s="16" t="n">
        <f aca="false">LOGINV(B9831,$B$7,$C$7)</f>
        <v>19.8528408214382</v>
      </c>
      <c r="E9831" s="16" t="n">
        <f aca="false">LOGINV(C9831,$B$8,$C$8)</f>
        <v>78.8747319388079</v>
      </c>
      <c r="F9831" s="16" t="n">
        <f aca="false">$B$5/100*E9831*2_Girdiler!$B$14*2_Girdiler!$B$15*2_Girdiler!$B$16</f>
        <v>1.98448825558041</v>
      </c>
      <c r="G9831" s="16" t="n">
        <f aca="false">MIN(MATCH(F9831,2_Girdiler!$B$20:$I$20,1),7)</f>
        <v>1</v>
      </c>
      <c r="H9831" s="16" t="n">
        <f aca="false">IF(F9831&gt;=40,2_Girdiler!$I$21+(F9831-40)*(2_Girdiler!$I$21-2_Girdiler!$H$21)/(2_Girdiler!$I$20-2_Girdiler!$H$20),INDEX(2_Girdiler!$B$21:$I$21,G9831)+(F9831-INDEX(2_Girdiler!$B$20:$I$20,G9831))*(INDEX(2_Girdiler!$B$21:$I$21,G9831+1)-INDEX(2_Girdiler!$B$21:$I$21,G9831))/(INDEX(2_Girdiler!$B$20:$I$20,G9831+1)-INDEX(2_Girdiler!$B$20:$I$20,G9831)))</f>
        <v>4.3658741622769</v>
      </c>
      <c r="I9831" s="16" t="n">
        <f aca="false">H9831/2_Girdiler!$B$17</f>
        <v>1.74914830219427</v>
      </c>
      <c r="J9831" s="16" t="n">
        <f aca="false">D9831+I9831</f>
        <v>21.6019891236325</v>
      </c>
    </row>
    <row r="9832" customFormat="false" ht="15" hidden="false" customHeight="false" outlineLevel="0" collapsed="false">
      <c r="A9832" s="0" t="n">
        <v>9820</v>
      </c>
      <c r="B9832" s="7" t="n">
        <v>0.986452</v>
      </c>
      <c r="C9832" s="7" t="n">
        <v>0.89635</v>
      </c>
      <c r="D9832" s="16" t="n">
        <f aca="false">LOGINV(B9832,$B$7,$C$7)</f>
        <v>46.4198698705175</v>
      </c>
      <c r="E9832" s="16" t="n">
        <f aca="false">LOGINV(C9832,$B$8,$C$8)</f>
        <v>246.465103273341</v>
      </c>
      <c r="F9832" s="16" t="n">
        <f aca="false">$B$5/100*E9832*2_Girdiler!$B$14*2_Girdiler!$B$15*2_Girdiler!$B$16</f>
        <v>6.20106199835726</v>
      </c>
      <c r="G9832" s="16" t="n">
        <f aca="false">MIN(MATCH(F9832,2_Girdiler!$B$20:$I$20,1),7)</f>
        <v>2</v>
      </c>
      <c r="H9832" s="16" t="n">
        <f aca="false">IF(F9832&gt;=40,2_Girdiler!$I$21+(F9832-40)*(2_Girdiler!$I$21-2_Girdiler!$H$21)/(2_Girdiler!$I$20-2_Girdiler!$H$20),INDEX(2_Girdiler!$B$21:$I$21,G9832)+(F9832-INDEX(2_Girdiler!$B$20:$I$20,G9832))*(INDEX(2_Girdiler!$B$21:$I$21,G9832+1)-INDEX(2_Girdiler!$B$21:$I$21,G9832))/(INDEX(2_Girdiler!$B$20:$I$20,G9832+1)-INDEX(2_Girdiler!$B$20:$I$20,G9832)))</f>
        <v>12.9216991973716</v>
      </c>
      <c r="I9832" s="16" t="n">
        <f aca="false">H9832/2_Girdiler!$B$17</f>
        <v>5.17696281945978</v>
      </c>
      <c r="J9832" s="16" t="n">
        <f aca="false">D9832+I9832</f>
        <v>51.5968326899773</v>
      </c>
    </row>
    <row r="9833" customFormat="false" ht="15" hidden="false" customHeight="false" outlineLevel="0" collapsed="false">
      <c r="A9833" s="0" t="n">
        <v>9821</v>
      </c>
      <c r="B9833" s="7" t="n">
        <v>0.143025</v>
      </c>
      <c r="C9833" s="7" t="n">
        <v>0.765935</v>
      </c>
      <c r="D9833" s="16" t="n">
        <f aca="false">LOGINV(B9833,$B$7,$C$7)</f>
        <v>7.47191014092989</v>
      </c>
      <c r="E9833" s="16" t="n">
        <f aca="false">LOGINV(C9833,$B$8,$C$8)</f>
        <v>174.435574763764</v>
      </c>
      <c r="F9833" s="16" t="n">
        <f aca="false">$B$5/100*E9833*2_Girdiler!$B$14*2_Girdiler!$B$15*2_Girdiler!$B$16</f>
        <v>4.38879906105629</v>
      </c>
      <c r="G9833" s="16" t="n">
        <f aca="false">MIN(MATCH(F9833,2_Girdiler!$B$20:$I$20,1),7)</f>
        <v>1</v>
      </c>
      <c r="H9833" s="16" t="n">
        <f aca="false">IF(F9833&gt;=40,2_Girdiler!$I$21+(F9833-40)*(2_Girdiler!$I$21-2_Girdiler!$H$21)/(2_Girdiler!$I$20-2_Girdiler!$H$20),INDEX(2_Girdiler!$B$21:$I$21,G9833)+(F9833-INDEX(2_Girdiler!$B$20:$I$20,G9833))*(INDEX(2_Girdiler!$B$21:$I$21,G9833+1)-INDEX(2_Girdiler!$B$21:$I$21,G9833))/(INDEX(2_Girdiler!$B$20:$I$20,G9833+1)-INDEX(2_Girdiler!$B$20:$I$20,G9833)))</f>
        <v>9.65535793432384</v>
      </c>
      <c r="I9833" s="16" t="n">
        <f aca="false">H9833/2_Girdiler!$B$17</f>
        <v>3.86833250573872</v>
      </c>
      <c r="J9833" s="16" t="n">
        <f aca="false">D9833+I9833</f>
        <v>11.3402426466686</v>
      </c>
    </row>
    <row r="9834" customFormat="false" ht="15" hidden="false" customHeight="false" outlineLevel="0" collapsed="false">
      <c r="A9834" s="0" t="n">
        <v>9822</v>
      </c>
      <c r="B9834" s="7" t="n">
        <v>0.564751</v>
      </c>
      <c r="C9834" s="7" t="n">
        <v>0.738727</v>
      </c>
      <c r="D9834" s="16" t="n">
        <f aca="false">LOGINV(B9834,$B$7,$C$7)</f>
        <v>14.8302745117174</v>
      </c>
      <c r="E9834" s="16" t="n">
        <f aca="false">LOGINV(C9834,$B$8,$C$8)</f>
        <v>165.005432523414</v>
      </c>
      <c r="F9834" s="16" t="n">
        <f aca="false">$B$5/100*E9834*2_Girdiler!$B$14*2_Girdiler!$B$15*2_Girdiler!$B$16</f>
        <v>4.15153668228911</v>
      </c>
      <c r="G9834" s="16" t="n">
        <f aca="false">MIN(MATCH(F9834,2_Girdiler!$B$20:$I$20,1),7)</f>
        <v>1</v>
      </c>
      <c r="H9834" s="16" t="n">
        <f aca="false">IF(F9834&gt;=40,2_Girdiler!$I$21+(F9834-40)*(2_Girdiler!$I$21-2_Girdiler!$H$21)/(2_Girdiler!$I$20-2_Girdiler!$H$20),INDEX(2_Girdiler!$B$21:$I$21,G9834)+(F9834-INDEX(2_Girdiler!$B$20:$I$20,G9834))*(INDEX(2_Girdiler!$B$21:$I$21,G9834+1)-INDEX(2_Girdiler!$B$21:$I$21,G9834))/(INDEX(2_Girdiler!$B$20:$I$20,G9834+1)-INDEX(2_Girdiler!$B$20:$I$20,G9834)))</f>
        <v>9.13338070103603</v>
      </c>
      <c r="I9834" s="16" t="n">
        <f aca="false">H9834/2_Girdiler!$B$17</f>
        <v>3.65920701163303</v>
      </c>
      <c r="J9834" s="16" t="n">
        <f aca="false">D9834+I9834</f>
        <v>18.4894815233504</v>
      </c>
    </row>
    <row r="9835" customFormat="false" ht="15" hidden="false" customHeight="false" outlineLevel="0" collapsed="false">
      <c r="A9835" s="0" t="n">
        <v>9823</v>
      </c>
      <c r="B9835" s="7" t="n">
        <v>0.855249</v>
      </c>
      <c r="C9835" s="7" t="n">
        <v>0.150163</v>
      </c>
      <c r="D9835" s="16" t="n">
        <f aca="false">LOGINV(B9835,$B$7,$C$7)</f>
        <v>24.4396371655529</v>
      </c>
      <c r="E9835" s="16" t="n">
        <f aca="false">LOGINV(C9835,$B$8,$C$8)</f>
        <v>55.9614159150643</v>
      </c>
      <c r="F9835" s="16" t="n">
        <f aca="false">$B$5/100*E9835*2_Girdiler!$B$14*2_Girdiler!$B$15*2_Girdiler!$B$16</f>
        <v>1.40798922442302</v>
      </c>
      <c r="G9835" s="16" t="n">
        <f aca="false">MIN(MATCH(F9835,2_Girdiler!$B$20:$I$20,1),7)</f>
        <v>1</v>
      </c>
      <c r="H9835" s="16" t="n">
        <f aca="false">IF(F9835&gt;=40,2_Girdiler!$I$21+(F9835-40)*(2_Girdiler!$I$21-2_Girdiler!$H$21)/(2_Girdiler!$I$20-2_Girdiler!$H$20),INDEX(2_Girdiler!$B$21:$I$21,G9835)+(F9835-INDEX(2_Girdiler!$B$20:$I$20,G9835))*(INDEX(2_Girdiler!$B$21:$I$21,G9835+1)-INDEX(2_Girdiler!$B$21:$I$21,G9835))/(INDEX(2_Girdiler!$B$20:$I$20,G9835+1)-INDEX(2_Girdiler!$B$20:$I$20,G9835)))</f>
        <v>3.09757629373064</v>
      </c>
      <c r="I9835" s="16" t="n">
        <f aca="false">H9835/2_Girdiler!$B$17</f>
        <v>1.24101614332157</v>
      </c>
      <c r="J9835" s="16" t="n">
        <f aca="false">D9835+I9835</f>
        <v>25.6806533088745</v>
      </c>
    </row>
    <row r="9836" customFormat="false" ht="15" hidden="false" customHeight="false" outlineLevel="0" collapsed="false">
      <c r="A9836" s="0" t="n">
        <v>9824</v>
      </c>
      <c r="B9836" s="7" t="n">
        <v>0.241931</v>
      </c>
      <c r="C9836" s="7" t="n">
        <v>0.491367</v>
      </c>
      <c r="D9836" s="16" t="n">
        <f aca="false">LOGINV(B9836,$B$7,$C$7)</f>
        <v>9.16655662010875</v>
      </c>
      <c r="E9836" s="16" t="n">
        <f aca="false">LOGINV(C9836,$B$8,$C$8)</f>
        <v>107.690304244152</v>
      </c>
      <c r="F9836" s="16" t="n">
        <f aca="false">$B$5/100*E9836*2_Girdiler!$B$14*2_Girdiler!$B$15*2_Girdiler!$B$16</f>
        <v>2.70948805478287</v>
      </c>
      <c r="G9836" s="16" t="n">
        <f aca="false">MIN(MATCH(F9836,2_Girdiler!$B$20:$I$20,1),7)</f>
        <v>1</v>
      </c>
      <c r="H9836" s="16" t="n">
        <f aca="false">IF(F9836&gt;=40,2_Girdiler!$I$21+(F9836-40)*(2_Girdiler!$I$21-2_Girdiler!$H$21)/(2_Girdiler!$I$20-2_Girdiler!$H$20),INDEX(2_Girdiler!$B$21:$I$21,G9836)+(F9836-INDEX(2_Girdiler!$B$20:$I$20,G9836))*(INDEX(2_Girdiler!$B$21:$I$21,G9836+1)-INDEX(2_Girdiler!$B$21:$I$21,G9836))/(INDEX(2_Girdiler!$B$20:$I$20,G9836+1)-INDEX(2_Girdiler!$B$20:$I$20,G9836)))</f>
        <v>5.96087372052232</v>
      </c>
      <c r="I9836" s="16" t="n">
        <f aca="false">H9836/2_Girdiler!$B$17</f>
        <v>2.3881705611067</v>
      </c>
      <c r="J9836" s="16" t="n">
        <f aca="false">D9836+I9836</f>
        <v>11.5547271812155</v>
      </c>
    </row>
    <row r="9837" customFormat="false" ht="15" hidden="false" customHeight="false" outlineLevel="0" collapsed="false">
      <c r="A9837" s="0" t="n">
        <v>9825</v>
      </c>
      <c r="B9837" s="7" t="n">
        <v>0.512656</v>
      </c>
      <c r="C9837" s="7" t="n">
        <v>0.898772</v>
      </c>
      <c r="D9837" s="16" t="n">
        <f aca="false">LOGINV(B9837,$B$7,$C$7)</f>
        <v>13.7836879710775</v>
      </c>
      <c r="E9837" s="16" t="n">
        <f aca="false">LOGINV(C9837,$B$8,$C$8)</f>
        <v>248.632024405053</v>
      </c>
      <c r="F9837" s="16" t="n">
        <f aca="false">$B$5/100*E9837*2_Girdiler!$B$14*2_Girdiler!$B$15*2_Girdiler!$B$16</f>
        <v>6.25558173403112</v>
      </c>
      <c r="G9837" s="16" t="n">
        <f aca="false">MIN(MATCH(F9837,2_Girdiler!$B$20:$I$20,1),7)</f>
        <v>2</v>
      </c>
      <c r="H9837" s="16" t="n">
        <f aca="false">IF(F9837&gt;=40,2_Girdiler!$I$21+(F9837-40)*(2_Girdiler!$I$21-2_Girdiler!$H$21)/(2_Girdiler!$I$20-2_Girdiler!$H$20),INDEX(2_Girdiler!$B$21:$I$21,G9837)+(F9837-INDEX(2_Girdiler!$B$20:$I$20,G9837))*(INDEX(2_Girdiler!$B$21:$I$21,G9837+1)-INDEX(2_Girdiler!$B$21:$I$21,G9837))/(INDEX(2_Girdiler!$B$20:$I$20,G9837+1)-INDEX(2_Girdiler!$B$20:$I$20,G9837)))</f>
        <v>13.0089307744498</v>
      </c>
      <c r="I9837" s="16" t="n">
        <f aca="false">H9837/2_Girdiler!$B$17</f>
        <v>5.21191136796867</v>
      </c>
      <c r="J9837" s="16" t="n">
        <f aca="false">D9837+I9837</f>
        <v>18.9955993390462</v>
      </c>
    </row>
    <row r="9838" customFormat="false" ht="15" hidden="false" customHeight="false" outlineLevel="0" collapsed="false">
      <c r="A9838" s="0" t="n">
        <v>9826</v>
      </c>
      <c r="B9838" s="7" t="n">
        <v>0.94961</v>
      </c>
      <c r="C9838" s="7" t="n">
        <v>0.864394</v>
      </c>
      <c r="D9838" s="16" t="n">
        <f aca="false">LOGINV(B9838,$B$7,$C$7)</f>
        <v>33.8026826171484</v>
      </c>
      <c r="E9838" s="16" t="n">
        <f aca="false">LOGINV(C9838,$B$8,$C$8)</f>
        <v>222.173154927796</v>
      </c>
      <c r="F9838" s="16" t="n">
        <f aca="false">$B$5/100*E9838*2_Girdiler!$B$14*2_Girdiler!$B$15*2_Girdiler!$B$16</f>
        <v>5.58987657798335</v>
      </c>
      <c r="G9838" s="16" t="n">
        <f aca="false">MIN(MATCH(F9838,2_Girdiler!$B$20:$I$20,1),7)</f>
        <v>2</v>
      </c>
      <c r="H9838" s="16" t="n">
        <f aca="false">IF(F9838&gt;=40,2_Girdiler!$I$21+(F9838-40)*(2_Girdiler!$I$21-2_Girdiler!$H$21)/(2_Girdiler!$I$20-2_Girdiler!$H$20),INDEX(2_Girdiler!$B$21:$I$21,G9838)+(F9838-INDEX(2_Girdiler!$B$20:$I$20,G9838))*(INDEX(2_Girdiler!$B$21:$I$21,G9838+1)-INDEX(2_Girdiler!$B$21:$I$21,G9838))/(INDEX(2_Girdiler!$B$20:$I$20,G9838+1)-INDEX(2_Girdiler!$B$20:$I$20,G9838)))</f>
        <v>11.9438025247734</v>
      </c>
      <c r="I9838" s="16" t="n">
        <f aca="false">H9838/2_Girdiler!$B$17</f>
        <v>4.78517729357907</v>
      </c>
      <c r="J9838" s="16" t="n">
        <f aca="false">D9838+I9838</f>
        <v>38.5878599107275</v>
      </c>
    </row>
    <row r="9839" customFormat="false" ht="15" hidden="false" customHeight="false" outlineLevel="0" collapsed="false">
      <c r="A9839" s="0" t="n">
        <v>9827</v>
      </c>
      <c r="B9839" s="7" t="n">
        <v>0.358887</v>
      </c>
      <c r="C9839" s="7" t="n">
        <v>0.258446</v>
      </c>
      <c r="D9839" s="16" t="n">
        <f aca="false">LOGINV(B9839,$B$7,$C$7)</f>
        <v>11.0710757216769</v>
      </c>
      <c r="E9839" s="16" t="n">
        <f aca="false">LOGINV(C9839,$B$8,$C$8)</f>
        <v>71.8695252575217</v>
      </c>
      <c r="F9839" s="16" t="n">
        <f aca="false">$B$5/100*E9839*2_Girdiler!$B$14*2_Girdiler!$B$15*2_Girdiler!$B$16</f>
        <v>1.80823725547925</v>
      </c>
      <c r="G9839" s="16" t="n">
        <f aca="false">MIN(MATCH(F9839,2_Girdiler!$B$20:$I$20,1),7)</f>
        <v>1</v>
      </c>
      <c r="H9839" s="16" t="n">
        <f aca="false">IF(F9839&gt;=40,2_Girdiler!$I$21+(F9839-40)*(2_Girdiler!$I$21-2_Girdiler!$H$21)/(2_Girdiler!$I$20-2_Girdiler!$H$20),INDEX(2_Girdiler!$B$21:$I$21,G9839)+(F9839-INDEX(2_Girdiler!$B$20:$I$20,G9839))*(INDEX(2_Girdiler!$B$21:$I$21,G9839+1)-INDEX(2_Girdiler!$B$21:$I$21,G9839))/(INDEX(2_Girdiler!$B$20:$I$20,G9839+1)-INDEX(2_Girdiler!$B$20:$I$20,G9839)))</f>
        <v>3.97812196205434</v>
      </c>
      <c r="I9839" s="16" t="n">
        <f aca="false">H9839/2_Girdiler!$B$17</f>
        <v>1.59379886300254</v>
      </c>
      <c r="J9839" s="16" t="n">
        <f aca="false">D9839+I9839</f>
        <v>12.6648745846794</v>
      </c>
    </row>
    <row r="9840" customFormat="false" ht="15" hidden="false" customHeight="false" outlineLevel="0" collapsed="false">
      <c r="A9840" s="0" t="n">
        <v>9828</v>
      </c>
      <c r="B9840" s="7" t="n">
        <v>0.51442</v>
      </c>
      <c r="C9840" s="7" t="n">
        <v>0.347782</v>
      </c>
      <c r="D9840" s="16" t="n">
        <f aca="false">LOGINV(B9840,$B$7,$C$7)</f>
        <v>13.8177215039834</v>
      </c>
      <c r="E9840" s="16" t="n">
        <f aca="false">LOGINV(C9840,$B$8,$C$8)</f>
        <v>84.8287822636645</v>
      </c>
      <c r="F9840" s="16" t="n">
        <f aca="false">$B$5/100*E9840*2_Girdiler!$B$14*2_Girdiler!$B$15*2_Girdiler!$B$16</f>
        <v>2.1342921617538</v>
      </c>
      <c r="G9840" s="16" t="n">
        <f aca="false">MIN(MATCH(F9840,2_Girdiler!$B$20:$I$20,1),7)</f>
        <v>1</v>
      </c>
      <c r="H9840" s="16" t="n">
        <f aca="false">IF(F9840&gt;=40,2_Girdiler!$I$21+(F9840-40)*(2_Girdiler!$I$21-2_Girdiler!$H$21)/(2_Girdiler!$I$20-2_Girdiler!$H$20),INDEX(2_Girdiler!$B$21:$I$21,G9840)+(F9840-INDEX(2_Girdiler!$B$20:$I$20,G9840))*(INDEX(2_Girdiler!$B$21:$I$21,G9840+1)-INDEX(2_Girdiler!$B$21:$I$21,G9840))/(INDEX(2_Girdiler!$B$20:$I$20,G9840+1)-INDEX(2_Girdiler!$B$20:$I$20,G9840)))</f>
        <v>4.69544275585835</v>
      </c>
      <c r="I9840" s="16" t="n">
        <f aca="false">H9840/2_Girdiler!$B$17</f>
        <v>1.88118700154581</v>
      </c>
      <c r="J9840" s="16" t="n">
        <f aca="false">D9840+I9840</f>
        <v>15.6989085055292</v>
      </c>
    </row>
    <row r="9841" customFormat="false" ht="15" hidden="false" customHeight="false" outlineLevel="0" collapsed="false">
      <c r="A9841" s="0" t="n">
        <v>9829</v>
      </c>
      <c r="B9841" s="7" t="n">
        <v>0.984312</v>
      </c>
      <c r="C9841" s="7" t="n">
        <v>0.823754</v>
      </c>
      <c r="D9841" s="16" t="n">
        <f aca="false">LOGINV(B9841,$B$7,$C$7)</f>
        <v>44.9466383698597</v>
      </c>
      <c r="E9841" s="16" t="n">
        <f aca="false">LOGINV(C9841,$B$8,$C$8)</f>
        <v>199.017615025829</v>
      </c>
      <c r="F9841" s="16" t="n">
        <f aca="false">$B$5/100*E9841*2_Girdiler!$B$14*2_Girdiler!$B$15*2_Girdiler!$B$16</f>
        <v>5.00728319404985</v>
      </c>
      <c r="G9841" s="16" t="n">
        <f aca="false">MIN(MATCH(F9841,2_Girdiler!$B$20:$I$20,1),7)</f>
        <v>2</v>
      </c>
      <c r="H9841" s="16" t="n">
        <f aca="false">IF(F9841&gt;=40,2_Girdiler!$I$21+(F9841-40)*(2_Girdiler!$I$21-2_Girdiler!$H$21)/(2_Girdiler!$I$20-2_Girdiler!$H$20),INDEX(2_Girdiler!$B$21:$I$21,G9841)+(F9841-INDEX(2_Girdiler!$B$20:$I$20,G9841))*(INDEX(2_Girdiler!$B$21:$I$21,G9841+1)-INDEX(2_Girdiler!$B$21:$I$21,G9841))/(INDEX(2_Girdiler!$B$20:$I$20,G9841+1)-INDEX(2_Girdiler!$B$20:$I$20,G9841)))</f>
        <v>11.0116531104798</v>
      </c>
      <c r="I9841" s="16" t="n">
        <f aca="false">H9841/2_Girdiler!$B$17</f>
        <v>4.4117199961858</v>
      </c>
      <c r="J9841" s="16" t="n">
        <f aca="false">D9841+I9841</f>
        <v>49.3583583660455</v>
      </c>
    </row>
    <row r="9842" customFormat="false" ht="15" hidden="false" customHeight="false" outlineLevel="0" collapsed="false">
      <c r="A9842" s="0" t="n">
        <v>9830</v>
      </c>
      <c r="B9842" s="7" t="n">
        <v>0.088959</v>
      </c>
      <c r="C9842" s="7" t="n">
        <v>0.73234</v>
      </c>
      <c r="D9842" s="16" t="n">
        <f aca="false">LOGINV(B9842,$B$7,$C$7)</f>
        <v>6.39089601578141</v>
      </c>
      <c r="E9842" s="16" t="n">
        <f aca="false">LOGINV(C9842,$B$8,$C$8)</f>
        <v>162.939355456949</v>
      </c>
      <c r="F9842" s="16" t="n">
        <f aca="false">$B$5/100*E9842*2_Girdiler!$B$14*2_Girdiler!$B$15*2_Girdiler!$B$16</f>
        <v>4.09955418329684</v>
      </c>
      <c r="G9842" s="16" t="n">
        <f aca="false">MIN(MATCH(F9842,2_Girdiler!$B$20:$I$20,1),7)</f>
        <v>1</v>
      </c>
      <c r="H9842" s="16" t="n">
        <f aca="false">IF(F9842&gt;=40,2_Girdiler!$I$21+(F9842-40)*(2_Girdiler!$I$21-2_Girdiler!$H$21)/(2_Girdiler!$I$20-2_Girdiler!$H$20),INDEX(2_Girdiler!$B$21:$I$21,G9842)+(F9842-INDEX(2_Girdiler!$B$20:$I$20,G9842))*(INDEX(2_Girdiler!$B$21:$I$21,G9842+1)-INDEX(2_Girdiler!$B$21:$I$21,G9842))/(INDEX(2_Girdiler!$B$20:$I$20,G9842+1)-INDEX(2_Girdiler!$B$20:$I$20,G9842)))</f>
        <v>9.01901920325305</v>
      </c>
      <c r="I9842" s="16" t="n">
        <f aca="false">H9842/2_Girdiler!$B$17</f>
        <v>3.61338910386741</v>
      </c>
      <c r="J9842" s="16" t="n">
        <f aca="false">D9842+I9842</f>
        <v>10.0042851196488</v>
      </c>
    </row>
    <row r="9843" customFormat="false" ht="15" hidden="false" customHeight="false" outlineLevel="0" collapsed="false">
      <c r="A9843" s="0" t="n">
        <v>9831</v>
      </c>
      <c r="B9843" s="7" t="n">
        <v>0.7807</v>
      </c>
      <c r="C9843" s="7" t="n">
        <v>0.693744</v>
      </c>
      <c r="D9843" s="16" t="n">
        <f aca="false">LOGINV(B9843,$B$7,$C$7)</f>
        <v>20.8538683238995</v>
      </c>
      <c r="E9843" s="16" t="n">
        <f aca="false">LOGINV(C9843,$B$8,$C$8)</f>
        <v>151.436897886776</v>
      </c>
      <c r="F9843" s="16" t="n">
        <f aca="false">$B$5/100*E9843*2_Girdiler!$B$14*2_Girdiler!$B$15*2_Girdiler!$B$16</f>
        <v>3.81015235083128</v>
      </c>
      <c r="G9843" s="16" t="n">
        <f aca="false">MIN(MATCH(F9843,2_Girdiler!$B$20:$I$20,1),7)</f>
        <v>1</v>
      </c>
      <c r="H9843" s="16" t="n">
        <f aca="false">IF(F9843&gt;=40,2_Girdiler!$I$21+(F9843-40)*(2_Girdiler!$I$21-2_Girdiler!$H$21)/(2_Girdiler!$I$20-2_Girdiler!$H$20),INDEX(2_Girdiler!$B$21:$I$21,G9843)+(F9843-INDEX(2_Girdiler!$B$20:$I$20,G9843))*(INDEX(2_Girdiler!$B$21:$I$21,G9843+1)-INDEX(2_Girdiler!$B$21:$I$21,G9843))/(INDEX(2_Girdiler!$B$20:$I$20,G9843+1)-INDEX(2_Girdiler!$B$20:$I$20,G9843)))</f>
        <v>8.38233517182881</v>
      </c>
      <c r="I9843" s="16" t="n">
        <f aca="false">H9843/2_Girdiler!$B$17</f>
        <v>3.35830736050834</v>
      </c>
      <c r="J9843" s="16" t="n">
        <f aca="false">D9843+I9843</f>
        <v>24.2121756844078</v>
      </c>
    </row>
    <row r="9844" customFormat="false" ht="15" hidden="false" customHeight="false" outlineLevel="0" collapsed="false">
      <c r="A9844" s="0" t="n">
        <v>9832</v>
      </c>
      <c r="B9844" s="7" t="n">
        <v>0.403729</v>
      </c>
      <c r="C9844" s="7" t="n">
        <v>0.943086</v>
      </c>
      <c r="D9844" s="16" t="n">
        <f aca="false">LOGINV(B9844,$B$7,$C$7)</f>
        <v>11.8219491012411</v>
      </c>
      <c r="E9844" s="16" t="n">
        <f aca="false">LOGINV(C9844,$B$8,$C$8)</f>
        <v>303.05243550495</v>
      </c>
      <c r="F9844" s="16" t="n">
        <f aca="false">$B$5/100*E9844*2_Girdiler!$B$14*2_Girdiler!$B$15*2_Girdiler!$B$16</f>
        <v>7.62479927730455</v>
      </c>
      <c r="G9844" s="16" t="n">
        <f aca="false">MIN(MATCH(F9844,2_Girdiler!$B$20:$I$20,1),7)</f>
        <v>2</v>
      </c>
      <c r="H9844" s="16" t="n">
        <f aca="false">IF(F9844&gt;=40,2_Girdiler!$I$21+(F9844-40)*(2_Girdiler!$I$21-2_Girdiler!$H$21)/(2_Girdiler!$I$20-2_Girdiler!$H$20),INDEX(2_Girdiler!$B$21:$I$21,G9844)+(F9844-INDEX(2_Girdiler!$B$20:$I$20,G9844))*(INDEX(2_Girdiler!$B$21:$I$21,G9844+1)-INDEX(2_Girdiler!$B$21:$I$21,G9844))/(INDEX(2_Girdiler!$B$20:$I$20,G9844+1)-INDEX(2_Girdiler!$B$20:$I$20,G9844)))</f>
        <v>15.1996788436873</v>
      </c>
      <c r="I9844" s="16" t="n">
        <f aca="false">H9844/2_Girdiler!$B$17</f>
        <v>6.08961492134907</v>
      </c>
      <c r="J9844" s="16" t="n">
        <f aca="false">D9844+I9844</f>
        <v>17.9115640225902</v>
      </c>
    </row>
    <row r="9845" customFormat="false" ht="15" hidden="false" customHeight="false" outlineLevel="0" collapsed="false">
      <c r="A9845" s="0" t="n">
        <v>9833</v>
      </c>
      <c r="B9845" s="7" t="n">
        <v>0.000692</v>
      </c>
      <c r="C9845" s="7" t="n">
        <v>0.423269</v>
      </c>
      <c r="D9845" s="16" t="n">
        <f aca="false">LOGINV(B9845,$B$7,$C$7)</f>
        <v>2.27789793209173</v>
      </c>
      <c r="E9845" s="16" t="n">
        <f aca="false">LOGINV(C9845,$B$8,$C$8)</f>
        <v>96.3801819172777</v>
      </c>
      <c r="F9845" s="16" t="n">
        <f aca="false">$B$5/100*E9845*2_Girdiler!$B$14*2_Girdiler!$B$15*2_Girdiler!$B$16</f>
        <v>2.42492537703871</v>
      </c>
      <c r="G9845" s="16" t="n">
        <f aca="false">MIN(MATCH(F9845,2_Girdiler!$B$20:$I$20,1),7)</f>
        <v>1</v>
      </c>
      <c r="H9845" s="16" t="n">
        <f aca="false">IF(F9845&gt;=40,2_Girdiler!$I$21+(F9845-40)*(2_Girdiler!$I$21-2_Girdiler!$H$21)/(2_Girdiler!$I$20-2_Girdiler!$H$20),INDEX(2_Girdiler!$B$21:$I$21,G9845)+(F9845-INDEX(2_Girdiler!$B$20:$I$20,G9845))*(INDEX(2_Girdiler!$B$21:$I$21,G9845+1)-INDEX(2_Girdiler!$B$21:$I$21,G9845))/(INDEX(2_Girdiler!$B$20:$I$20,G9845+1)-INDEX(2_Girdiler!$B$20:$I$20,G9845)))</f>
        <v>5.33483582948515</v>
      </c>
      <c r="I9845" s="16" t="n">
        <f aca="false">H9845/2_Girdiler!$B$17</f>
        <v>2.13735409835142</v>
      </c>
      <c r="J9845" s="16" t="n">
        <f aca="false">D9845+I9845</f>
        <v>4.41525203044315</v>
      </c>
    </row>
    <row r="9846" customFormat="false" ht="15" hidden="false" customHeight="false" outlineLevel="0" collapsed="false">
      <c r="A9846" s="0" t="n">
        <v>9834</v>
      </c>
      <c r="B9846" s="7" t="n">
        <v>0.723553</v>
      </c>
      <c r="C9846" s="7" t="n">
        <v>0.076935</v>
      </c>
      <c r="D9846" s="16" t="n">
        <f aca="false">LOGINV(B9846,$B$7,$C$7)</f>
        <v>18.8512155279468</v>
      </c>
      <c r="E9846" s="16" t="n">
        <f aca="false">LOGINV(C9846,$B$8,$C$8)</f>
        <v>43.499516224921</v>
      </c>
      <c r="F9846" s="16" t="n">
        <f aca="false">$B$5/100*E9846*2_Girdiler!$B$14*2_Girdiler!$B$15*2_Girdiler!$B$16</f>
        <v>1.09444782821901</v>
      </c>
      <c r="G9846" s="16" t="n">
        <f aca="false">MIN(MATCH(F9846,2_Girdiler!$B$20:$I$20,1),7)</f>
        <v>1</v>
      </c>
      <c r="H9846" s="16" t="n">
        <f aca="false">IF(F9846&gt;=40,2_Girdiler!$I$21+(F9846-40)*(2_Girdiler!$I$21-2_Girdiler!$H$21)/(2_Girdiler!$I$20-2_Girdiler!$H$20),INDEX(2_Girdiler!$B$21:$I$21,G9846)+(F9846-INDEX(2_Girdiler!$B$20:$I$20,G9846))*(INDEX(2_Girdiler!$B$21:$I$21,G9846+1)-INDEX(2_Girdiler!$B$21:$I$21,G9846))/(INDEX(2_Girdiler!$B$20:$I$20,G9846+1)-INDEX(2_Girdiler!$B$20:$I$20,G9846)))</f>
        <v>2.40778522208183</v>
      </c>
      <c r="I9846" s="16" t="n">
        <f aca="false">H9846/2_Girdiler!$B$17</f>
        <v>0.964657540898168</v>
      </c>
      <c r="J9846" s="16" t="n">
        <f aca="false">D9846+I9846</f>
        <v>19.8158730688449</v>
      </c>
    </row>
    <row r="9847" customFormat="false" ht="15" hidden="false" customHeight="false" outlineLevel="0" collapsed="false">
      <c r="A9847" s="0" t="n">
        <v>9835</v>
      </c>
      <c r="B9847" s="7" t="n">
        <v>0.885185</v>
      </c>
      <c r="C9847" s="7" t="n">
        <v>0.648631</v>
      </c>
      <c r="D9847" s="16" t="n">
        <f aca="false">LOGINV(B9847,$B$7,$C$7)</f>
        <v>26.4541115511648</v>
      </c>
      <c r="E9847" s="16" t="n">
        <f aca="false">LOGINV(C9847,$B$8,$C$8)</f>
        <v>139.710071049113</v>
      </c>
      <c r="F9847" s="16" t="n">
        <f aca="false">$B$5/100*E9847*2_Girdiler!$B$14*2_Girdiler!$B$15*2_Girdiler!$B$16</f>
        <v>3.51510538759568</v>
      </c>
      <c r="G9847" s="16" t="n">
        <f aca="false">MIN(MATCH(F9847,2_Girdiler!$B$20:$I$20,1),7)</f>
        <v>1</v>
      </c>
      <c r="H9847" s="16" t="n">
        <f aca="false">IF(F9847&gt;=40,2_Girdiler!$I$21+(F9847-40)*(2_Girdiler!$I$21-2_Girdiler!$H$21)/(2_Girdiler!$I$20-2_Girdiler!$H$20),INDEX(2_Girdiler!$B$21:$I$21,G9847)+(F9847-INDEX(2_Girdiler!$B$20:$I$20,G9847))*(INDEX(2_Girdiler!$B$21:$I$21,G9847+1)-INDEX(2_Girdiler!$B$21:$I$21,G9847))/(INDEX(2_Girdiler!$B$20:$I$20,G9847+1)-INDEX(2_Girdiler!$B$20:$I$20,G9847)))</f>
        <v>7.7332318527105</v>
      </c>
      <c r="I9847" s="16" t="n">
        <f aca="false">H9847/2_Girdiler!$B$17</f>
        <v>3.09824994098978</v>
      </c>
      <c r="J9847" s="16" t="n">
        <f aca="false">D9847+I9847</f>
        <v>29.5523614921546</v>
      </c>
    </row>
    <row r="9848" customFormat="false" ht="15" hidden="false" customHeight="false" outlineLevel="0" collapsed="false">
      <c r="A9848" s="0" t="n">
        <v>9836</v>
      </c>
      <c r="B9848" s="7" t="n">
        <v>0.210324</v>
      </c>
      <c r="C9848" s="7" t="n">
        <v>0.277252</v>
      </c>
      <c r="D9848" s="16" t="n">
        <f aca="false">LOGINV(B9848,$B$7,$C$7)</f>
        <v>8.64453345122886</v>
      </c>
      <c r="E9848" s="16" t="n">
        <f aca="false">LOGINV(C9848,$B$8,$C$8)</f>
        <v>74.5688436966199</v>
      </c>
      <c r="F9848" s="16" t="n">
        <f aca="false">$B$5/100*E9848*2_Girdiler!$B$14*2_Girdiler!$B$15*2_Girdiler!$B$16</f>
        <v>1.87615210740696</v>
      </c>
      <c r="G9848" s="16" t="n">
        <f aca="false">MIN(MATCH(F9848,2_Girdiler!$B$20:$I$20,1),7)</f>
        <v>1</v>
      </c>
      <c r="H9848" s="16" t="n">
        <f aca="false">IF(F9848&gt;=40,2_Girdiler!$I$21+(F9848-40)*(2_Girdiler!$I$21-2_Girdiler!$H$21)/(2_Girdiler!$I$20-2_Girdiler!$H$20),INDEX(2_Girdiler!$B$21:$I$21,G9848)+(F9848-INDEX(2_Girdiler!$B$20:$I$20,G9848))*(INDEX(2_Girdiler!$B$21:$I$21,G9848+1)-INDEX(2_Girdiler!$B$21:$I$21,G9848))/(INDEX(2_Girdiler!$B$20:$I$20,G9848+1)-INDEX(2_Girdiler!$B$20:$I$20,G9848)))</f>
        <v>4.1275346362953</v>
      </c>
      <c r="I9848" s="16" t="n">
        <f aca="false">H9848/2_Girdiler!$B$17</f>
        <v>1.65365971005421</v>
      </c>
      <c r="J9848" s="16" t="n">
        <f aca="false">D9848+I9848</f>
        <v>10.2981931612831</v>
      </c>
    </row>
    <row r="9849" customFormat="false" ht="15" hidden="false" customHeight="false" outlineLevel="0" collapsed="false">
      <c r="A9849" s="0" t="n">
        <v>9837</v>
      </c>
      <c r="B9849" s="7" t="n">
        <v>0.741745</v>
      </c>
      <c r="C9849" s="7" t="n">
        <v>0.866405</v>
      </c>
      <c r="D9849" s="16" t="n">
        <f aca="false">LOGINV(B9849,$B$7,$C$7)</f>
        <v>19.4413960734409</v>
      </c>
      <c r="E9849" s="16" t="n">
        <f aca="false">LOGINV(C9849,$B$8,$C$8)</f>
        <v>223.508191363427</v>
      </c>
      <c r="F9849" s="16" t="n">
        <f aca="false">$B$5/100*E9849*2_Girdiler!$B$14*2_Girdiler!$B$15*2_Girdiler!$B$16</f>
        <v>5.62346609470382</v>
      </c>
      <c r="G9849" s="16" t="n">
        <f aca="false">MIN(MATCH(F9849,2_Girdiler!$B$20:$I$20,1),7)</f>
        <v>2</v>
      </c>
      <c r="H9849" s="16" t="n">
        <f aca="false">IF(F9849&gt;=40,2_Girdiler!$I$21+(F9849-40)*(2_Girdiler!$I$21-2_Girdiler!$H$21)/(2_Girdiler!$I$20-2_Girdiler!$H$20),INDEX(2_Girdiler!$B$21:$I$21,G9849)+(F9849-INDEX(2_Girdiler!$B$20:$I$20,G9849))*(INDEX(2_Girdiler!$B$21:$I$21,G9849+1)-INDEX(2_Girdiler!$B$21:$I$21,G9849))/(INDEX(2_Girdiler!$B$20:$I$20,G9849+1)-INDEX(2_Girdiler!$B$20:$I$20,G9849)))</f>
        <v>11.9975457515261</v>
      </c>
      <c r="I9849" s="16" t="n">
        <f aca="false">H9849/2_Girdiler!$B$17</f>
        <v>4.80670903506655</v>
      </c>
      <c r="J9849" s="16" t="n">
        <f aca="false">D9849+I9849</f>
        <v>24.2481051085075</v>
      </c>
    </row>
    <row r="9850" customFormat="false" ht="15" hidden="false" customHeight="false" outlineLevel="0" collapsed="false">
      <c r="A9850" s="0" t="n">
        <v>9838</v>
      </c>
      <c r="B9850" s="7" t="n">
        <v>0.96871</v>
      </c>
      <c r="C9850" s="7" t="n">
        <v>0.565942</v>
      </c>
      <c r="D9850" s="16" t="n">
        <f aca="false">LOGINV(B9850,$B$7,$C$7)</f>
        <v>38.2357186936392</v>
      </c>
      <c r="E9850" s="16" t="n">
        <f aca="false">LOGINV(C9850,$B$8,$C$8)</f>
        <v>121.560936400477</v>
      </c>
      <c r="F9850" s="16" t="n">
        <f aca="false">$B$5/100*E9850*2_Girdiler!$B$14*2_Girdiler!$B$15*2_Girdiler!$B$16</f>
        <v>3.058473159836</v>
      </c>
      <c r="G9850" s="16" t="n">
        <f aca="false">MIN(MATCH(F9850,2_Girdiler!$B$20:$I$20,1),7)</f>
        <v>1</v>
      </c>
      <c r="H9850" s="16" t="n">
        <f aca="false">IF(F9850&gt;=40,2_Girdiler!$I$21+(F9850-40)*(2_Girdiler!$I$21-2_Girdiler!$H$21)/(2_Girdiler!$I$20-2_Girdiler!$H$20),INDEX(2_Girdiler!$B$21:$I$21,G9850)+(F9850-INDEX(2_Girdiler!$B$20:$I$20,G9850))*(INDEX(2_Girdiler!$B$21:$I$21,G9850+1)-INDEX(2_Girdiler!$B$21:$I$21,G9850))/(INDEX(2_Girdiler!$B$20:$I$20,G9850+1)-INDEX(2_Girdiler!$B$20:$I$20,G9850)))</f>
        <v>6.7286409516392</v>
      </c>
      <c r="I9850" s="16" t="n">
        <f aca="false">H9850/2_Girdiler!$B$17</f>
        <v>2.69576961203494</v>
      </c>
      <c r="J9850" s="16" t="n">
        <f aca="false">D9850+I9850</f>
        <v>40.9314883056741</v>
      </c>
    </row>
    <row r="9851" customFormat="false" ht="15" hidden="false" customHeight="false" outlineLevel="0" collapsed="false">
      <c r="A9851" s="0" t="n">
        <v>9839</v>
      </c>
      <c r="B9851" s="7" t="n">
        <v>0.326769</v>
      </c>
      <c r="C9851" s="7" t="n">
        <v>0.841953</v>
      </c>
      <c r="D9851" s="16" t="n">
        <f aca="false">LOGINV(B9851,$B$7,$C$7)</f>
        <v>10.5445545206564</v>
      </c>
      <c r="E9851" s="16" t="n">
        <f aca="false">LOGINV(C9851,$B$8,$C$8)</f>
        <v>208.586482256446</v>
      </c>
      <c r="F9851" s="16" t="n">
        <f aca="false">$B$5/100*E9851*2_Girdiler!$B$14*2_Girdiler!$B$15*2_Girdiler!$B$16</f>
        <v>5.24803589357218</v>
      </c>
      <c r="G9851" s="16" t="n">
        <f aca="false">MIN(MATCH(F9851,2_Girdiler!$B$20:$I$20,1),7)</f>
        <v>2</v>
      </c>
      <c r="H9851" s="16" t="n">
        <f aca="false">IF(F9851&gt;=40,2_Girdiler!$I$21+(F9851-40)*(2_Girdiler!$I$21-2_Girdiler!$H$21)/(2_Girdiler!$I$20-2_Girdiler!$H$20),INDEX(2_Girdiler!$B$21:$I$21,G9851)+(F9851-INDEX(2_Girdiler!$B$20:$I$20,G9851))*(INDEX(2_Girdiler!$B$21:$I$21,G9851+1)-INDEX(2_Girdiler!$B$21:$I$21,G9851))/(INDEX(2_Girdiler!$B$20:$I$20,G9851+1)-INDEX(2_Girdiler!$B$20:$I$20,G9851)))</f>
        <v>11.3968574297155</v>
      </c>
      <c r="I9851" s="16" t="n">
        <f aca="false">H9851/2_Girdiler!$B$17</f>
        <v>4.56604864972576</v>
      </c>
      <c r="J9851" s="16" t="n">
        <f aca="false">D9851+I9851</f>
        <v>15.1106031703822</v>
      </c>
    </row>
    <row r="9852" customFormat="false" ht="15" hidden="false" customHeight="false" outlineLevel="0" collapsed="false">
      <c r="A9852" s="0" t="n">
        <v>9840</v>
      </c>
      <c r="B9852" s="7" t="n">
        <v>0.123245</v>
      </c>
      <c r="C9852" s="7" t="n">
        <v>0.519167</v>
      </c>
      <c r="D9852" s="16" t="n">
        <f aca="false">LOGINV(B9852,$B$7,$C$7)</f>
        <v>7.09804673599218</v>
      </c>
      <c r="E9852" s="16" t="n">
        <f aca="false">LOGINV(C9852,$B$8,$C$8)</f>
        <v>112.646407784835</v>
      </c>
      <c r="F9852" s="16" t="n">
        <f aca="false">$B$5/100*E9852*2_Girdiler!$B$14*2_Girdiler!$B$15*2_Girdiler!$B$16</f>
        <v>2.83418361986644</v>
      </c>
      <c r="G9852" s="16" t="n">
        <f aca="false">MIN(MATCH(F9852,2_Girdiler!$B$20:$I$20,1),7)</f>
        <v>1</v>
      </c>
      <c r="H9852" s="16" t="n">
        <f aca="false">IF(F9852&gt;=40,2_Girdiler!$I$21+(F9852-40)*(2_Girdiler!$I$21-2_Girdiler!$H$21)/(2_Girdiler!$I$20-2_Girdiler!$H$20),INDEX(2_Girdiler!$B$21:$I$21,G9852)+(F9852-INDEX(2_Girdiler!$B$20:$I$20,G9852))*(INDEX(2_Girdiler!$B$21:$I$21,G9852+1)-INDEX(2_Girdiler!$B$21:$I$21,G9852))/(INDEX(2_Girdiler!$B$20:$I$20,G9852+1)-INDEX(2_Girdiler!$B$20:$I$20,G9852)))</f>
        <v>6.23520396370618</v>
      </c>
      <c r="I9852" s="16" t="n">
        <f aca="false">H9852/2_Girdiler!$B$17</f>
        <v>2.49807851110023</v>
      </c>
      <c r="J9852" s="16" t="n">
        <f aca="false">D9852+I9852</f>
        <v>9.59612524709241</v>
      </c>
    </row>
    <row r="9853" customFormat="false" ht="15" hidden="false" customHeight="false" outlineLevel="0" collapsed="false">
      <c r="A9853" s="0" t="n">
        <v>9841</v>
      </c>
      <c r="B9853" s="7" t="n">
        <v>0.385875</v>
      </c>
      <c r="C9853" s="7" t="n">
        <v>0.812701</v>
      </c>
      <c r="D9853" s="16" t="n">
        <f aca="false">LOGINV(B9853,$B$7,$C$7)</f>
        <v>11.5202428836674</v>
      </c>
      <c r="E9853" s="16" t="n">
        <f aca="false">LOGINV(C9853,$B$8,$C$8)</f>
        <v>193.710422023739</v>
      </c>
      <c r="F9853" s="16" t="n">
        <f aca="false">$B$5/100*E9853*2_Girdiler!$B$14*2_Girdiler!$B$15*2_Girdiler!$B$16</f>
        <v>4.87375421811727</v>
      </c>
      <c r="G9853" s="16" t="n">
        <f aca="false">MIN(MATCH(F9853,2_Girdiler!$B$20:$I$20,1),7)</f>
        <v>1</v>
      </c>
      <c r="H9853" s="16" t="n">
        <f aca="false">IF(F9853&gt;=40,2_Girdiler!$I$21+(F9853-40)*(2_Girdiler!$I$21-2_Girdiler!$H$21)/(2_Girdiler!$I$20-2_Girdiler!$H$20),INDEX(2_Girdiler!$B$21:$I$21,G9853)+(F9853-INDEX(2_Girdiler!$B$20:$I$20,G9853))*(INDEX(2_Girdiler!$B$21:$I$21,G9853+1)-INDEX(2_Girdiler!$B$21:$I$21,G9853))/(INDEX(2_Girdiler!$B$20:$I$20,G9853+1)-INDEX(2_Girdiler!$B$20:$I$20,G9853)))</f>
        <v>10.722259279858</v>
      </c>
      <c r="I9853" s="16" t="n">
        <f aca="false">H9853/2_Girdiler!$B$17</f>
        <v>4.29577695507131</v>
      </c>
      <c r="J9853" s="16" t="n">
        <f aca="false">D9853+I9853</f>
        <v>15.8160198387387</v>
      </c>
    </row>
    <row r="9854" customFormat="false" ht="15" hidden="false" customHeight="false" outlineLevel="0" collapsed="false">
      <c r="A9854" s="0" t="n">
        <v>9842</v>
      </c>
      <c r="B9854" s="7" t="n">
        <v>0.24064</v>
      </c>
      <c r="C9854" s="7" t="n">
        <v>0.282474</v>
      </c>
      <c r="D9854" s="16" t="n">
        <f aca="false">LOGINV(B9854,$B$7,$C$7)</f>
        <v>9.1454240262919</v>
      </c>
      <c r="E9854" s="16" t="n">
        <f aca="false">LOGINV(C9854,$B$8,$C$8)</f>
        <v>75.3194867227159</v>
      </c>
      <c r="F9854" s="16" t="n">
        <f aca="false">$B$5/100*E9854*2_Girdiler!$B$14*2_Girdiler!$B$15*2_Girdiler!$B$16</f>
        <v>1.89503828594353</v>
      </c>
      <c r="G9854" s="16" t="n">
        <f aca="false">MIN(MATCH(F9854,2_Girdiler!$B$20:$I$20,1),7)</f>
        <v>1</v>
      </c>
      <c r="H9854" s="16" t="n">
        <f aca="false">IF(F9854&gt;=40,2_Girdiler!$I$21+(F9854-40)*(2_Girdiler!$I$21-2_Girdiler!$H$21)/(2_Girdiler!$I$20-2_Girdiler!$H$20),INDEX(2_Girdiler!$B$21:$I$21,G9854)+(F9854-INDEX(2_Girdiler!$B$20:$I$20,G9854))*(INDEX(2_Girdiler!$B$21:$I$21,G9854+1)-INDEX(2_Girdiler!$B$21:$I$21,G9854))/(INDEX(2_Girdiler!$B$20:$I$20,G9854+1)-INDEX(2_Girdiler!$B$20:$I$20,G9854)))</f>
        <v>4.16908422907577</v>
      </c>
      <c r="I9854" s="16" t="n">
        <f aca="false">H9854/2_Girdiler!$B$17</f>
        <v>1.67030618152074</v>
      </c>
      <c r="J9854" s="16" t="n">
        <f aca="false">D9854+I9854</f>
        <v>10.8157302078126</v>
      </c>
    </row>
    <row r="9855" customFormat="false" ht="15" hidden="false" customHeight="false" outlineLevel="0" collapsed="false">
      <c r="A9855" s="0" t="n">
        <v>9843</v>
      </c>
      <c r="B9855" s="7" t="n">
        <v>0.597627</v>
      </c>
      <c r="C9855" s="7" t="n">
        <v>0.658486</v>
      </c>
      <c r="D9855" s="16" t="n">
        <f aca="false">LOGINV(B9855,$B$7,$C$7)</f>
        <v>15.5427554506405</v>
      </c>
      <c r="E9855" s="16" t="n">
        <f aca="false">LOGINV(C9855,$B$8,$C$8)</f>
        <v>142.139518232208</v>
      </c>
      <c r="F9855" s="16" t="n">
        <f aca="false">$B$5/100*E9855*2_Girdiler!$B$14*2_Girdiler!$B$15*2_Girdiler!$B$16</f>
        <v>3.57623027872236</v>
      </c>
      <c r="G9855" s="16" t="n">
        <f aca="false">MIN(MATCH(F9855,2_Girdiler!$B$20:$I$20,1),7)</f>
        <v>1</v>
      </c>
      <c r="H9855" s="16" t="n">
        <f aca="false">IF(F9855&gt;=40,2_Girdiler!$I$21+(F9855-40)*(2_Girdiler!$I$21-2_Girdiler!$H$21)/(2_Girdiler!$I$20-2_Girdiler!$H$20),INDEX(2_Girdiler!$B$21:$I$21,G9855)+(F9855-INDEX(2_Girdiler!$B$20:$I$20,G9855))*(INDEX(2_Girdiler!$B$21:$I$21,G9855+1)-INDEX(2_Girdiler!$B$21:$I$21,G9855))/(INDEX(2_Girdiler!$B$20:$I$20,G9855+1)-INDEX(2_Girdiler!$B$20:$I$20,G9855)))</f>
        <v>7.86770661318918</v>
      </c>
      <c r="I9855" s="16" t="n">
        <f aca="false">H9855/2_Girdiler!$B$17</f>
        <v>3.15212604695079</v>
      </c>
      <c r="J9855" s="16" t="n">
        <f aca="false">D9855+I9855</f>
        <v>18.6948814975913</v>
      </c>
    </row>
    <row r="9856" customFormat="false" ht="15" hidden="false" customHeight="false" outlineLevel="0" collapsed="false">
      <c r="A9856" s="0" t="n">
        <v>9844</v>
      </c>
      <c r="B9856" s="7" t="n">
        <v>0.91921</v>
      </c>
      <c r="C9856" s="7" t="n">
        <v>0.489819</v>
      </c>
      <c r="D9856" s="16" t="n">
        <f aca="false">LOGINV(B9856,$B$7,$C$7)</f>
        <v>29.5485862344537</v>
      </c>
      <c r="E9856" s="16" t="n">
        <f aca="false">LOGINV(C9856,$B$8,$C$8)</f>
        <v>107.420833989755</v>
      </c>
      <c r="F9856" s="16" t="n">
        <f aca="false">$B$5/100*E9856*2_Girdiler!$B$14*2_Girdiler!$B$15*2_Girdiler!$B$16</f>
        <v>2.70270818318222</v>
      </c>
      <c r="G9856" s="16" t="n">
        <f aca="false">MIN(MATCH(F9856,2_Girdiler!$B$20:$I$20,1),7)</f>
        <v>1</v>
      </c>
      <c r="H9856" s="16" t="n">
        <f aca="false">IF(F9856&gt;=40,2_Girdiler!$I$21+(F9856-40)*(2_Girdiler!$I$21-2_Girdiler!$H$21)/(2_Girdiler!$I$20-2_Girdiler!$H$20),INDEX(2_Girdiler!$B$21:$I$21,G9856)+(F9856-INDEX(2_Girdiler!$B$20:$I$20,G9856))*(INDEX(2_Girdiler!$B$21:$I$21,G9856+1)-INDEX(2_Girdiler!$B$21:$I$21,G9856))/(INDEX(2_Girdiler!$B$20:$I$20,G9856+1)-INDEX(2_Girdiler!$B$20:$I$20,G9856)))</f>
        <v>5.94595800300089</v>
      </c>
      <c r="I9856" s="16" t="n">
        <f aca="false">H9856/2_Girdiler!$B$17</f>
        <v>2.38219471274074</v>
      </c>
      <c r="J9856" s="16" t="n">
        <f aca="false">D9856+I9856</f>
        <v>31.9307809471944</v>
      </c>
    </row>
    <row r="9857" customFormat="false" ht="15" hidden="false" customHeight="false" outlineLevel="0" collapsed="false">
      <c r="A9857" s="0" t="n">
        <v>9845</v>
      </c>
      <c r="B9857" s="7" t="n">
        <v>0.45345</v>
      </c>
      <c r="C9857" s="7" t="n">
        <v>0.810412</v>
      </c>
      <c r="D9857" s="16" t="n">
        <f aca="false">LOGINV(B9857,$B$7,$C$7)</f>
        <v>12.6874370867292</v>
      </c>
      <c r="E9857" s="16" t="n">
        <f aca="false">LOGINV(C9857,$B$8,$C$8)</f>
        <v>192.653225205142</v>
      </c>
      <c r="F9857" s="16" t="n">
        <f aca="false">$B$5/100*E9857*2_Girdiler!$B$14*2_Girdiler!$B$15*2_Girdiler!$B$16</f>
        <v>4.84715514616137</v>
      </c>
      <c r="G9857" s="16" t="n">
        <f aca="false">MIN(MATCH(F9857,2_Girdiler!$B$20:$I$20,1),7)</f>
        <v>1</v>
      </c>
      <c r="H9857" s="16" t="n">
        <f aca="false">IF(F9857&gt;=40,2_Girdiler!$I$21+(F9857-40)*(2_Girdiler!$I$21-2_Girdiler!$H$21)/(2_Girdiler!$I$20-2_Girdiler!$H$20),INDEX(2_Girdiler!$B$21:$I$21,G9857)+(F9857-INDEX(2_Girdiler!$B$20:$I$20,G9857))*(INDEX(2_Girdiler!$B$21:$I$21,G9857+1)-INDEX(2_Girdiler!$B$21:$I$21,G9857))/(INDEX(2_Girdiler!$B$20:$I$20,G9857+1)-INDEX(2_Girdiler!$B$20:$I$20,G9857)))</f>
        <v>10.663741321555</v>
      </c>
      <c r="I9857" s="16" t="n">
        <f aca="false">H9857/2_Girdiler!$B$17</f>
        <v>4.27233226023839</v>
      </c>
      <c r="J9857" s="16" t="n">
        <f aca="false">D9857+I9857</f>
        <v>16.9597693469676</v>
      </c>
    </row>
    <row r="9858" customFormat="false" ht="15" hidden="false" customHeight="false" outlineLevel="0" collapsed="false">
      <c r="A9858" s="0" t="n">
        <v>9846</v>
      </c>
      <c r="B9858" s="7" t="n">
        <v>0.071525</v>
      </c>
      <c r="C9858" s="7" t="n">
        <v>0.944528</v>
      </c>
      <c r="D9858" s="16" t="n">
        <f aca="false">LOGINV(B9858,$B$7,$C$7)</f>
        <v>5.98629462330968</v>
      </c>
      <c r="E9858" s="16" t="n">
        <f aca="false">LOGINV(C9858,$B$8,$C$8)</f>
        <v>305.556010828514</v>
      </c>
      <c r="F9858" s="16" t="n">
        <f aca="false">$B$5/100*E9858*2_Girdiler!$B$14*2_Girdiler!$B$15*2_Girdiler!$B$16</f>
        <v>7.68778923244542</v>
      </c>
      <c r="G9858" s="16" t="n">
        <f aca="false">MIN(MATCH(F9858,2_Girdiler!$B$20:$I$20,1),7)</f>
        <v>2</v>
      </c>
      <c r="H9858" s="16" t="n">
        <f aca="false">IF(F9858&gt;=40,2_Girdiler!$I$21+(F9858-40)*(2_Girdiler!$I$21-2_Girdiler!$H$21)/(2_Girdiler!$I$20-2_Girdiler!$H$20),INDEX(2_Girdiler!$B$21:$I$21,G9858)+(F9858-INDEX(2_Girdiler!$B$20:$I$20,G9858))*(INDEX(2_Girdiler!$B$21:$I$21,G9858+1)-INDEX(2_Girdiler!$B$21:$I$21,G9858))/(INDEX(2_Girdiler!$B$20:$I$20,G9858+1)-INDEX(2_Girdiler!$B$20:$I$20,G9858)))</f>
        <v>15.3004627719127</v>
      </c>
      <c r="I9858" s="16" t="n">
        <f aca="false">H9858/2_Girdiler!$B$17</f>
        <v>6.12999309772143</v>
      </c>
      <c r="J9858" s="16" t="n">
        <f aca="false">D9858+I9858</f>
        <v>12.1162877210311</v>
      </c>
    </row>
    <row r="9859" customFormat="false" ht="15" hidden="false" customHeight="false" outlineLevel="0" collapsed="false">
      <c r="A9859" s="0" t="n">
        <v>9847</v>
      </c>
      <c r="B9859" s="7" t="n">
        <v>0.833117</v>
      </c>
      <c r="C9859" s="7" t="n">
        <v>0.254082</v>
      </c>
      <c r="D9859" s="16" t="n">
        <f aca="false">LOGINV(B9859,$B$7,$C$7)</f>
        <v>23.2094229615466</v>
      </c>
      <c r="E9859" s="16" t="n">
        <f aca="false">LOGINV(C9859,$B$8,$C$8)</f>
        <v>71.2434043960604</v>
      </c>
      <c r="F9859" s="16" t="n">
        <f aca="false">$B$5/100*E9859*2_Girdiler!$B$14*2_Girdiler!$B$15*2_Girdiler!$B$16</f>
        <v>1.79248405460488</v>
      </c>
      <c r="G9859" s="16" t="n">
        <f aca="false">MIN(MATCH(F9859,2_Girdiler!$B$20:$I$20,1),7)</f>
        <v>1</v>
      </c>
      <c r="H9859" s="16" t="n">
        <f aca="false">IF(F9859&gt;=40,2_Girdiler!$I$21+(F9859-40)*(2_Girdiler!$I$21-2_Girdiler!$H$21)/(2_Girdiler!$I$20-2_Girdiler!$H$20),INDEX(2_Girdiler!$B$21:$I$21,G9859)+(F9859-INDEX(2_Girdiler!$B$20:$I$20,G9859))*(INDEX(2_Girdiler!$B$21:$I$21,G9859+1)-INDEX(2_Girdiler!$B$21:$I$21,G9859))/(INDEX(2_Girdiler!$B$20:$I$20,G9859+1)-INDEX(2_Girdiler!$B$20:$I$20,G9859)))</f>
        <v>3.94346492013074</v>
      </c>
      <c r="I9859" s="16" t="n">
        <f aca="false">H9859/2_Girdiler!$B$17</f>
        <v>1.57991383018058</v>
      </c>
      <c r="J9859" s="16" t="n">
        <f aca="false">D9859+I9859</f>
        <v>24.7893367917272</v>
      </c>
    </row>
    <row r="9860" customFormat="false" ht="15" hidden="false" customHeight="false" outlineLevel="0" collapsed="false">
      <c r="A9860" s="0" t="n">
        <v>9848</v>
      </c>
      <c r="B9860" s="7" t="n">
        <v>0.48318</v>
      </c>
      <c r="C9860" s="7" t="n">
        <v>0.374031</v>
      </c>
      <c r="D9860" s="16" t="n">
        <f aca="false">LOGINV(B9860,$B$7,$C$7)</f>
        <v>13.2274236010854</v>
      </c>
      <c r="E9860" s="16" t="n">
        <f aca="false">LOGINV(C9860,$B$8,$C$8)</f>
        <v>88.7565464955566</v>
      </c>
      <c r="F9860" s="16" t="n">
        <f aca="false">$B$5/100*E9860*2_Girdiler!$B$14*2_Girdiler!$B$15*2_Girdiler!$B$16</f>
        <v>2.2331147098282</v>
      </c>
      <c r="G9860" s="16" t="n">
        <f aca="false">MIN(MATCH(F9860,2_Girdiler!$B$20:$I$20,1),7)</f>
        <v>1</v>
      </c>
      <c r="H9860" s="16" t="n">
        <f aca="false">IF(F9860&gt;=40,2_Girdiler!$I$21+(F9860-40)*(2_Girdiler!$I$21-2_Girdiler!$H$21)/(2_Girdiler!$I$20-2_Girdiler!$H$20),INDEX(2_Girdiler!$B$21:$I$21,G9860)+(F9860-INDEX(2_Girdiler!$B$20:$I$20,G9860))*(INDEX(2_Girdiler!$B$21:$I$21,G9860+1)-INDEX(2_Girdiler!$B$21:$I$21,G9860))/(INDEX(2_Girdiler!$B$20:$I$20,G9860+1)-INDEX(2_Girdiler!$B$20:$I$20,G9860)))</f>
        <v>4.91285236162205</v>
      </c>
      <c r="I9860" s="16" t="n">
        <f aca="false">H9860/2_Girdiler!$B$17</f>
        <v>1.96829020898319</v>
      </c>
      <c r="J9860" s="16" t="n">
        <f aca="false">D9860+I9860</f>
        <v>15.1957138100686</v>
      </c>
    </row>
    <row r="9861" customFormat="false" ht="15" hidden="false" customHeight="false" outlineLevel="0" collapsed="false">
      <c r="A9861" s="0" t="n">
        <v>9849</v>
      </c>
      <c r="B9861" s="7" t="n">
        <v>0.846159</v>
      </c>
      <c r="C9861" s="7" t="n">
        <v>0.295996</v>
      </c>
      <c r="D9861" s="16" t="n">
        <f aca="false">LOGINV(B9861,$B$7,$C$7)</f>
        <v>23.9125304416932</v>
      </c>
      <c r="E9861" s="16" t="n">
        <f aca="false">LOGINV(C9861,$B$8,$C$8)</f>
        <v>77.2674156135273</v>
      </c>
      <c r="F9861" s="16" t="n">
        <f aca="false">$B$5/100*E9861*2_Girdiler!$B$14*2_Girdiler!$B$15*2_Girdiler!$B$16</f>
        <v>1.94404817683635</v>
      </c>
      <c r="G9861" s="16" t="n">
        <f aca="false">MIN(MATCH(F9861,2_Girdiler!$B$20:$I$20,1),7)</f>
        <v>1</v>
      </c>
      <c r="H9861" s="16" t="n">
        <f aca="false">IF(F9861&gt;=40,2_Girdiler!$I$21+(F9861-40)*(2_Girdiler!$I$21-2_Girdiler!$H$21)/(2_Girdiler!$I$20-2_Girdiler!$H$20),INDEX(2_Girdiler!$B$21:$I$21,G9861)+(F9861-INDEX(2_Girdiler!$B$20:$I$20,G9861))*(INDEX(2_Girdiler!$B$21:$I$21,G9861+1)-INDEX(2_Girdiler!$B$21:$I$21,G9861))/(INDEX(2_Girdiler!$B$20:$I$20,G9861+1)-INDEX(2_Girdiler!$B$20:$I$20,G9861)))</f>
        <v>4.27690598903997</v>
      </c>
      <c r="I9861" s="16" t="n">
        <f aca="false">H9861/2_Girdiler!$B$17</f>
        <v>1.71350400201922</v>
      </c>
      <c r="J9861" s="16" t="n">
        <f aca="false">D9861+I9861</f>
        <v>25.6260344437124</v>
      </c>
    </row>
    <row r="9862" customFormat="false" ht="15" hidden="false" customHeight="false" outlineLevel="0" collapsed="false">
      <c r="A9862" s="0" t="n">
        <v>9850</v>
      </c>
      <c r="B9862" s="7" t="n">
        <v>0.322312</v>
      </c>
      <c r="C9862" s="7" t="n">
        <v>0.403697</v>
      </c>
      <c r="D9862" s="16" t="n">
        <f aca="false">LOGINV(B9862,$B$7,$C$7)</f>
        <v>10.4719781126266</v>
      </c>
      <c r="E9862" s="16" t="n">
        <f aca="false">LOGINV(C9862,$B$8,$C$8)</f>
        <v>93.304010279372</v>
      </c>
      <c r="F9862" s="16" t="n">
        <f aca="false">$B$5/100*E9862*2_Girdiler!$B$14*2_Girdiler!$B$15*2_Girdiler!$B$16</f>
        <v>2.347528898629</v>
      </c>
      <c r="G9862" s="16" t="n">
        <f aca="false">MIN(MATCH(F9862,2_Girdiler!$B$20:$I$20,1),7)</f>
        <v>1</v>
      </c>
      <c r="H9862" s="16" t="n">
        <f aca="false">IF(F9862&gt;=40,2_Girdiler!$I$21+(F9862-40)*(2_Girdiler!$I$21-2_Girdiler!$H$21)/(2_Girdiler!$I$20-2_Girdiler!$H$20),INDEX(2_Girdiler!$B$21:$I$21,G9862)+(F9862-INDEX(2_Girdiler!$B$20:$I$20,G9862))*(INDEX(2_Girdiler!$B$21:$I$21,G9862+1)-INDEX(2_Girdiler!$B$21:$I$21,G9862))/(INDEX(2_Girdiler!$B$20:$I$20,G9862+1)-INDEX(2_Girdiler!$B$20:$I$20,G9862)))</f>
        <v>5.1645635769838</v>
      </c>
      <c r="I9862" s="16" t="n">
        <f aca="false">H9862/2_Girdiler!$B$17</f>
        <v>2.06913604847107</v>
      </c>
      <c r="J9862" s="16" t="n">
        <f aca="false">D9862+I9862</f>
        <v>12.5411141610977</v>
      </c>
    </row>
    <row r="9863" customFormat="false" ht="15" hidden="false" customHeight="false" outlineLevel="0" collapsed="false">
      <c r="A9863" s="0" t="n">
        <v>9851</v>
      </c>
      <c r="B9863" s="7" t="n">
        <v>0.655656</v>
      </c>
      <c r="C9863" s="7" t="n">
        <v>0.149942</v>
      </c>
      <c r="D9863" s="16" t="n">
        <f aca="false">LOGINV(B9863,$B$7,$C$7)</f>
        <v>16.9304641218014</v>
      </c>
      <c r="E9863" s="16" t="n">
        <f aca="false">LOGINV(C9863,$B$8,$C$8)</f>
        <v>55.9271950220678</v>
      </c>
      <c r="F9863" s="16" t="n">
        <f aca="false">$B$5/100*E9863*2_Girdiler!$B$14*2_Girdiler!$B$15*2_Girdiler!$B$16</f>
        <v>1.40712822675523</v>
      </c>
      <c r="G9863" s="16" t="n">
        <f aca="false">MIN(MATCH(F9863,2_Girdiler!$B$20:$I$20,1),7)</f>
        <v>1</v>
      </c>
      <c r="H9863" s="16" t="n">
        <f aca="false">IF(F9863&gt;=40,2_Girdiler!$I$21+(F9863-40)*(2_Girdiler!$I$21-2_Girdiler!$H$21)/(2_Girdiler!$I$20-2_Girdiler!$H$20),INDEX(2_Girdiler!$B$21:$I$21,G9863)+(F9863-INDEX(2_Girdiler!$B$20:$I$20,G9863))*(INDEX(2_Girdiler!$B$21:$I$21,G9863+1)-INDEX(2_Girdiler!$B$21:$I$21,G9863))/(INDEX(2_Girdiler!$B$20:$I$20,G9863+1)-INDEX(2_Girdiler!$B$20:$I$20,G9863)))</f>
        <v>3.0956820988615</v>
      </c>
      <c r="I9863" s="16" t="n">
        <f aca="false">H9863/2_Girdiler!$B$17</f>
        <v>1.24025725114643</v>
      </c>
      <c r="J9863" s="16" t="n">
        <f aca="false">D9863+I9863</f>
        <v>18.1707213729478</v>
      </c>
    </row>
    <row r="9864" customFormat="false" ht="15" hidden="false" customHeight="false" outlineLevel="0" collapsed="false">
      <c r="A9864" s="0" t="n">
        <v>9852</v>
      </c>
      <c r="B9864" s="7" t="n">
        <v>0.078176</v>
      </c>
      <c r="C9864" s="7" t="n">
        <v>0.586296</v>
      </c>
      <c r="D9864" s="16" t="n">
        <f aca="false">LOGINV(B9864,$B$7,$C$7)</f>
        <v>6.14546559889365</v>
      </c>
      <c r="E9864" s="16" t="n">
        <f aca="false">LOGINV(C9864,$B$8,$C$8)</f>
        <v>125.708479492797</v>
      </c>
      <c r="F9864" s="16" t="n">
        <f aca="false">$B$5/100*E9864*2_Girdiler!$B$14*2_Girdiler!$B$15*2_Girdiler!$B$16</f>
        <v>3.16282534403877</v>
      </c>
      <c r="G9864" s="16" t="n">
        <f aca="false">MIN(MATCH(F9864,2_Girdiler!$B$20:$I$20,1),7)</f>
        <v>1</v>
      </c>
      <c r="H9864" s="16" t="n">
        <f aca="false">IF(F9864&gt;=40,2_Girdiler!$I$21+(F9864-40)*(2_Girdiler!$I$21-2_Girdiler!$H$21)/(2_Girdiler!$I$20-2_Girdiler!$H$20),INDEX(2_Girdiler!$B$21:$I$21,G9864)+(F9864-INDEX(2_Girdiler!$B$20:$I$20,G9864))*(INDEX(2_Girdiler!$B$21:$I$21,G9864+1)-INDEX(2_Girdiler!$B$21:$I$21,G9864))/(INDEX(2_Girdiler!$B$20:$I$20,G9864+1)-INDEX(2_Girdiler!$B$20:$I$20,G9864)))</f>
        <v>6.95821575688529</v>
      </c>
      <c r="I9864" s="16" t="n">
        <f aca="false">H9864/2_Girdiler!$B$17</f>
        <v>2.78774669747007</v>
      </c>
      <c r="J9864" s="16" t="n">
        <f aca="false">D9864+I9864</f>
        <v>8.93321229636372</v>
      </c>
    </row>
    <row r="9865" customFormat="false" ht="15" hidden="false" customHeight="false" outlineLevel="0" collapsed="false">
      <c r="A9865" s="0" t="n">
        <v>9853</v>
      </c>
      <c r="B9865" s="7" t="n">
        <v>0.304301</v>
      </c>
      <c r="C9865" s="7" t="n">
        <v>0.734395</v>
      </c>
      <c r="D9865" s="16" t="n">
        <f aca="false">LOGINV(B9865,$B$7,$C$7)</f>
        <v>10.1794620542174</v>
      </c>
      <c r="E9865" s="16" t="n">
        <f aca="false">LOGINV(C9865,$B$8,$C$8)</f>
        <v>163.598516306491</v>
      </c>
      <c r="F9865" s="16" t="n">
        <f aca="false">$B$5/100*E9865*2_Girdiler!$B$14*2_Girdiler!$B$15*2_Girdiler!$B$16</f>
        <v>4.11613867027133</v>
      </c>
      <c r="G9865" s="16" t="n">
        <f aca="false">MIN(MATCH(F9865,2_Girdiler!$B$20:$I$20,1),7)</f>
        <v>1</v>
      </c>
      <c r="H9865" s="16" t="n">
        <f aca="false">IF(F9865&gt;=40,2_Girdiler!$I$21+(F9865-40)*(2_Girdiler!$I$21-2_Girdiler!$H$21)/(2_Girdiler!$I$20-2_Girdiler!$H$20),INDEX(2_Girdiler!$B$21:$I$21,G9865)+(F9865-INDEX(2_Girdiler!$B$20:$I$20,G9865))*(INDEX(2_Girdiler!$B$21:$I$21,G9865+1)-INDEX(2_Girdiler!$B$21:$I$21,G9865))/(INDEX(2_Girdiler!$B$20:$I$20,G9865+1)-INDEX(2_Girdiler!$B$20:$I$20,G9865)))</f>
        <v>9.05550507459692</v>
      </c>
      <c r="I9865" s="16" t="n">
        <f aca="false">H9865/2_Girdiler!$B$17</f>
        <v>3.62800684078402</v>
      </c>
      <c r="J9865" s="16" t="n">
        <f aca="false">D9865+I9865</f>
        <v>13.8074688950014</v>
      </c>
    </row>
    <row r="9866" customFormat="false" ht="15" hidden="false" customHeight="false" outlineLevel="0" collapsed="false">
      <c r="A9866" s="0" t="n">
        <v>9854</v>
      </c>
      <c r="B9866" s="7" t="n">
        <v>0.438629</v>
      </c>
      <c r="C9866" s="7" t="n">
        <v>0.234415</v>
      </c>
      <c r="D9866" s="16" t="n">
        <f aca="false">LOGINV(B9866,$B$7,$C$7)</f>
        <v>12.4250144978394</v>
      </c>
      <c r="E9866" s="16" t="n">
        <f aca="false">LOGINV(C9866,$B$8,$C$8)</f>
        <v>68.4182228011023</v>
      </c>
      <c r="F9866" s="16" t="n">
        <f aca="false">$B$5/100*E9866*2_Girdiler!$B$14*2_Girdiler!$B$15*2_Girdiler!$B$16</f>
        <v>1.72140248567573</v>
      </c>
      <c r="G9866" s="16" t="n">
        <f aca="false">MIN(MATCH(F9866,2_Girdiler!$B$20:$I$20,1),7)</f>
        <v>1</v>
      </c>
      <c r="H9866" s="16" t="n">
        <f aca="false">IF(F9866&gt;=40,2_Girdiler!$I$21+(F9866-40)*(2_Girdiler!$I$21-2_Girdiler!$H$21)/(2_Girdiler!$I$20-2_Girdiler!$H$20),INDEX(2_Girdiler!$B$21:$I$21,G9866)+(F9866-INDEX(2_Girdiler!$B$20:$I$20,G9866))*(INDEX(2_Girdiler!$B$21:$I$21,G9866+1)-INDEX(2_Girdiler!$B$21:$I$21,G9866))/(INDEX(2_Girdiler!$B$20:$I$20,G9866+1)-INDEX(2_Girdiler!$B$20:$I$20,G9866)))</f>
        <v>3.78708546848661</v>
      </c>
      <c r="I9866" s="16" t="n">
        <f aca="false">H9866/2_Girdiler!$B$17</f>
        <v>1.5172618062847</v>
      </c>
      <c r="J9866" s="16" t="n">
        <f aca="false">D9866+I9866</f>
        <v>13.9422763041241</v>
      </c>
    </row>
    <row r="9867" customFormat="false" ht="15" hidden="false" customHeight="false" outlineLevel="0" collapsed="false">
      <c r="A9867" s="0" t="n">
        <v>9855</v>
      </c>
      <c r="B9867" s="7" t="n">
        <v>0.377349</v>
      </c>
      <c r="C9867" s="7" t="n">
        <v>0.247633</v>
      </c>
      <c r="D9867" s="16" t="n">
        <f aca="false">LOGINV(B9867,$B$7,$C$7)</f>
        <v>11.3775254962678</v>
      </c>
      <c r="E9867" s="16" t="n">
        <f aca="false">LOGINV(C9867,$B$8,$C$8)</f>
        <v>70.3178521485199</v>
      </c>
      <c r="F9867" s="16" t="n">
        <f aca="false">$B$5/100*E9867*2_Girdiler!$B$14*2_Girdiler!$B$15*2_Girdiler!$B$16</f>
        <v>1.76919716005676</v>
      </c>
      <c r="G9867" s="16" t="n">
        <f aca="false">MIN(MATCH(F9867,2_Girdiler!$B$20:$I$20,1),7)</f>
        <v>1</v>
      </c>
      <c r="H9867" s="16" t="n">
        <f aca="false">IF(F9867&gt;=40,2_Girdiler!$I$21+(F9867-40)*(2_Girdiler!$I$21-2_Girdiler!$H$21)/(2_Girdiler!$I$20-2_Girdiler!$H$20),INDEX(2_Girdiler!$B$21:$I$21,G9867)+(F9867-INDEX(2_Girdiler!$B$20:$I$20,G9867))*(INDEX(2_Girdiler!$B$21:$I$21,G9867+1)-INDEX(2_Girdiler!$B$21:$I$21,G9867))/(INDEX(2_Girdiler!$B$20:$I$20,G9867+1)-INDEX(2_Girdiler!$B$20:$I$20,G9867)))</f>
        <v>3.89223375212488</v>
      </c>
      <c r="I9867" s="16" t="n">
        <f aca="false">H9867/2_Girdiler!$B$17</f>
        <v>1.55938852248593</v>
      </c>
      <c r="J9867" s="16" t="n">
        <f aca="false">D9867+I9867</f>
        <v>12.9369140187537</v>
      </c>
    </row>
    <row r="9868" customFormat="false" ht="15" hidden="false" customHeight="false" outlineLevel="0" collapsed="false">
      <c r="A9868" s="0" t="n">
        <v>9856</v>
      </c>
      <c r="B9868" s="7" t="n">
        <v>0.590124</v>
      </c>
      <c r="C9868" s="7" t="n">
        <v>0.767486</v>
      </c>
      <c r="D9868" s="16" t="n">
        <f aca="false">LOGINV(B9868,$B$7,$C$7)</f>
        <v>15.3760541253492</v>
      </c>
      <c r="E9868" s="16" t="n">
        <f aca="false">LOGINV(C9868,$B$8,$C$8)</f>
        <v>175.007115156903</v>
      </c>
      <c r="F9868" s="16" t="n">
        <f aca="false">$B$5/100*E9868*2_Girdiler!$B$14*2_Girdiler!$B$15*2_Girdiler!$B$16</f>
        <v>4.40317901734769</v>
      </c>
      <c r="G9868" s="16" t="n">
        <f aca="false">MIN(MATCH(F9868,2_Girdiler!$B$20:$I$20,1),7)</f>
        <v>1</v>
      </c>
      <c r="H9868" s="16" t="n">
        <f aca="false">IF(F9868&gt;=40,2_Girdiler!$I$21+(F9868-40)*(2_Girdiler!$I$21-2_Girdiler!$H$21)/(2_Girdiler!$I$20-2_Girdiler!$H$20),INDEX(2_Girdiler!$B$21:$I$21,G9868)+(F9868-INDEX(2_Girdiler!$B$20:$I$20,G9868))*(INDEX(2_Girdiler!$B$21:$I$21,G9868+1)-INDEX(2_Girdiler!$B$21:$I$21,G9868))/(INDEX(2_Girdiler!$B$20:$I$20,G9868+1)-INDEX(2_Girdiler!$B$20:$I$20,G9868)))</f>
        <v>9.68699383816492</v>
      </c>
      <c r="I9868" s="16" t="n">
        <f aca="false">H9868/2_Girdiler!$B$17</f>
        <v>3.88100714670069</v>
      </c>
      <c r="J9868" s="16" t="n">
        <f aca="false">D9868+I9868</f>
        <v>19.2570612720499</v>
      </c>
    </row>
    <row r="9869" customFormat="false" ht="15" hidden="false" customHeight="false" outlineLevel="0" collapsed="false">
      <c r="A9869" s="0" t="n">
        <v>9857</v>
      </c>
      <c r="B9869" s="7" t="n">
        <v>0.482259</v>
      </c>
      <c r="C9869" s="7" t="n">
        <v>0.791025</v>
      </c>
      <c r="D9869" s="16" t="n">
        <f aca="false">LOGINV(B9869,$B$7,$C$7)</f>
        <v>13.2103973158115</v>
      </c>
      <c r="E9869" s="16" t="n">
        <f aca="false">LOGINV(C9869,$B$8,$C$8)</f>
        <v>184.209378538045</v>
      </c>
      <c r="F9869" s="16" t="n">
        <f aca="false">$B$5/100*E9869*2_Girdiler!$B$14*2_Girdiler!$B$15*2_Girdiler!$B$16</f>
        <v>4.63470796401722</v>
      </c>
      <c r="G9869" s="16" t="n">
        <f aca="false">MIN(MATCH(F9869,2_Girdiler!$B$20:$I$20,1),7)</f>
        <v>1</v>
      </c>
      <c r="H9869" s="16" t="n">
        <f aca="false">IF(F9869&gt;=40,2_Girdiler!$I$21+(F9869-40)*(2_Girdiler!$I$21-2_Girdiler!$H$21)/(2_Girdiler!$I$20-2_Girdiler!$H$20),INDEX(2_Girdiler!$B$21:$I$21,G9869)+(F9869-INDEX(2_Girdiler!$B$20:$I$20,G9869))*(INDEX(2_Girdiler!$B$21:$I$21,G9869+1)-INDEX(2_Girdiler!$B$21:$I$21,G9869))/(INDEX(2_Girdiler!$B$20:$I$20,G9869+1)-INDEX(2_Girdiler!$B$20:$I$20,G9869)))</f>
        <v>10.1963575208379</v>
      </c>
      <c r="I9869" s="16" t="n">
        <f aca="false">H9869/2_Girdiler!$B$17</f>
        <v>4.08507913495108</v>
      </c>
      <c r="J9869" s="16" t="n">
        <f aca="false">D9869+I9869</f>
        <v>17.2954764507626</v>
      </c>
    </row>
    <row r="9870" customFormat="false" ht="15" hidden="false" customHeight="false" outlineLevel="0" collapsed="false">
      <c r="A9870" s="0" t="n">
        <v>9858</v>
      </c>
      <c r="B9870" s="7" t="n">
        <v>0.717459</v>
      </c>
      <c r="C9870" s="7" t="n">
        <v>0.029118</v>
      </c>
      <c r="D9870" s="16" t="n">
        <f aca="false">LOGINV(B9870,$B$7,$C$7)</f>
        <v>18.6617787184151</v>
      </c>
      <c r="E9870" s="16" t="n">
        <f aca="false">LOGINV(C9870,$B$8,$C$8)</f>
        <v>32.1594248211598</v>
      </c>
      <c r="F9870" s="16" t="n">
        <f aca="false">$B$5/100*E9870*2_Girdiler!$B$14*2_Girdiler!$B$15*2_Girdiler!$B$16</f>
        <v>0.809131128500381</v>
      </c>
      <c r="G9870" s="16" t="n">
        <f aca="false">MIN(MATCH(F9870,2_Girdiler!$B$20:$I$20,1),7)</f>
        <v>1</v>
      </c>
      <c r="H9870" s="16" t="n">
        <f aca="false">IF(F9870&gt;=40,2_Girdiler!$I$21+(F9870-40)*(2_Girdiler!$I$21-2_Girdiler!$H$21)/(2_Girdiler!$I$20-2_Girdiler!$H$20),INDEX(2_Girdiler!$B$21:$I$21,G9870)+(F9870-INDEX(2_Girdiler!$B$20:$I$20,G9870))*(INDEX(2_Girdiler!$B$21:$I$21,G9870+1)-INDEX(2_Girdiler!$B$21:$I$21,G9870))/(INDEX(2_Girdiler!$B$20:$I$20,G9870+1)-INDEX(2_Girdiler!$B$20:$I$20,G9870)))</f>
        <v>1.78008848270084</v>
      </c>
      <c r="I9870" s="16" t="n">
        <f aca="false">H9870/2_Girdiler!$B$17</f>
        <v>0.713176475441041</v>
      </c>
      <c r="J9870" s="16" t="n">
        <f aca="false">D9870+I9870</f>
        <v>19.3749551938561</v>
      </c>
    </row>
    <row r="9871" customFormat="false" ht="15" hidden="false" customHeight="false" outlineLevel="0" collapsed="false">
      <c r="A9871" s="0" t="n">
        <v>9859</v>
      </c>
      <c r="B9871" s="7" t="n">
        <v>0.00447</v>
      </c>
      <c r="C9871" s="7" t="n">
        <v>0.925449</v>
      </c>
      <c r="D9871" s="16" t="n">
        <f aca="false">LOGINV(B9871,$B$7,$C$7)</f>
        <v>3.15366994521656</v>
      </c>
      <c r="E9871" s="16" t="n">
        <f aca="false">LOGINV(C9871,$B$8,$C$8)</f>
        <v>277.133344992949</v>
      </c>
      <c r="F9871" s="16" t="n">
        <f aca="false">$B$5/100*E9871*2_Girdiler!$B$14*2_Girdiler!$B$15*2_Girdiler!$B$16</f>
        <v>6.97267496002259</v>
      </c>
      <c r="G9871" s="16" t="n">
        <f aca="false">MIN(MATCH(F9871,2_Girdiler!$B$20:$I$20,1),7)</f>
        <v>2</v>
      </c>
      <c r="H9871" s="16" t="n">
        <f aca="false">IF(F9871&gt;=40,2_Girdiler!$I$21+(F9871-40)*(2_Girdiler!$I$21-2_Girdiler!$H$21)/(2_Girdiler!$I$20-2_Girdiler!$H$20),INDEX(2_Girdiler!$B$21:$I$21,G9871)+(F9871-INDEX(2_Girdiler!$B$20:$I$20,G9871))*(INDEX(2_Girdiler!$B$21:$I$21,G9871+1)-INDEX(2_Girdiler!$B$21:$I$21,G9871))/(INDEX(2_Girdiler!$B$20:$I$20,G9871+1)-INDEX(2_Girdiler!$B$20:$I$20,G9871)))</f>
        <v>14.1562799360362</v>
      </c>
      <c r="I9871" s="16" t="n">
        <f aca="false">H9871/2_Girdiler!$B$17</f>
        <v>5.671586512835</v>
      </c>
      <c r="J9871" s="16" t="n">
        <f aca="false">D9871+I9871</f>
        <v>8.82525645805156</v>
      </c>
    </row>
    <row r="9872" customFormat="false" ht="15" hidden="false" customHeight="false" outlineLevel="0" collapsed="false">
      <c r="A9872" s="0" t="n">
        <v>9860</v>
      </c>
      <c r="B9872" s="7" t="n">
        <v>0.178602</v>
      </c>
      <c r="C9872" s="7" t="n">
        <v>0.817886</v>
      </c>
      <c r="D9872" s="16" t="n">
        <f aca="false">LOGINV(B9872,$B$7,$C$7)</f>
        <v>8.10595143267708</v>
      </c>
      <c r="E9872" s="16" t="n">
        <f aca="false">LOGINV(C9872,$B$8,$C$8)</f>
        <v>196.157096786945</v>
      </c>
      <c r="F9872" s="16" t="n">
        <f aca="false">$B$5/100*E9872*2_Girdiler!$B$14*2_Girdiler!$B$15*2_Girdiler!$B$16</f>
        <v>4.93531255515953</v>
      </c>
      <c r="G9872" s="16" t="n">
        <f aca="false">MIN(MATCH(F9872,2_Girdiler!$B$20:$I$20,1),7)</f>
        <v>1</v>
      </c>
      <c r="H9872" s="16" t="n">
        <f aca="false">IF(F9872&gt;=40,2_Girdiler!$I$21+(F9872-40)*(2_Girdiler!$I$21-2_Girdiler!$H$21)/(2_Girdiler!$I$20-2_Girdiler!$H$20),INDEX(2_Girdiler!$B$21:$I$21,G9872)+(F9872-INDEX(2_Girdiler!$B$20:$I$20,G9872))*(INDEX(2_Girdiler!$B$21:$I$21,G9872+1)-INDEX(2_Girdiler!$B$21:$I$21,G9872))/(INDEX(2_Girdiler!$B$20:$I$20,G9872+1)-INDEX(2_Girdiler!$B$20:$I$20,G9872)))</f>
        <v>10.857687621351</v>
      </c>
      <c r="I9872" s="16" t="n">
        <f aca="false">H9872/2_Girdiler!$B$17</f>
        <v>4.35003510470792</v>
      </c>
      <c r="J9872" s="16" t="n">
        <f aca="false">D9872+I9872</f>
        <v>12.455986537385</v>
      </c>
    </row>
    <row r="9873" customFormat="false" ht="15" hidden="false" customHeight="false" outlineLevel="0" collapsed="false">
      <c r="A9873" s="0" t="n">
        <v>9861</v>
      </c>
      <c r="B9873" s="7" t="n">
        <v>0.7719</v>
      </c>
      <c r="C9873" s="7" t="n">
        <v>0.720006</v>
      </c>
      <c r="D9873" s="16" t="n">
        <f aca="false">LOGINV(B9873,$B$7,$C$7)</f>
        <v>20.5144421128697</v>
      </c>
      <c r="E9873" s="16" t="n">
        <f aca="false">LOGINV(C9873,$B$8,$C$8)</f>
        <v>159.089155828133</v>
      </c>
      <c r="F9873" s="16" t="n">
        <f aca="false">$B$5/100*E9873*2_Girdiler!$B$14*2_Girdiler!$B$15*2_Girdiler!$B$16</f>
        <v>4.00268316063582</v>
      </c>
      <c r="G9873" s="16" t="n">
        <f aca="false">MIN(MATCH(F9873,2_Girdiler!$B$20:$I$20,1),7)</f>
        <v>1</v>
      </c>
      <c r="H9873" s="16" t="n">
        <f aca="false">IF(F9873&gt;=40,2_Girdiler!$I$21+(F9873-40)*(2_Girdiler!$I$21-2_Girdiler!$H$21)/(2_Girdiler!$I$20-2_Girdiler!$H$20),INDEX(2_Girdiler!$B$21:$I$21,G9873)+(F9873-INDEX(2_Girdiler!$B$20:$I$20,G9873))*(INDEX(2_Girdiler!$B$21:$I$21,G9873+1)-INDEX(2_Girdiler!$B$21:$I$21,G9873))/(INDEX(2_Girdiler!$B$20:$I$20,G9873+1)-INDEX(2_Girdiler!$B$20:$I$20,G9873)))</f>
        <v>8.8059029533988</v>
      </c>
      <c r="I9873" s="16" t="n">
        <f aca="false">H9873/2_Girdiler!$B$17</f>
        <v>3.52800599094503</v>
      </c>
      <c r="J9873" s="16" t="n">
        <f aca="false">D9873+I9873</f>
        <v>24.0424481038147</v>
      </c>
    </row>
    <row r="9874" customFormat="false" ht="15" hidden="false" customHeight="false" outlineLevel="0" collapsed="false">
      <c r="A9874" s="0" t="n">
        <v>9862</v>
      </c>
      <c r="B9874" s="7" t="n">
        <v>0.865004</v>
      </c>
      <c r="C9874" s="7" t="n">
        <v>0.56048</v>
      </c>
      <c r="D9874" s="16" t="n">
        <f aca="false">LOGINV(B9874,$B$7,$C$7)</f>
        <v>25.0445775236531</v>
      </c>
      <c r="E9874" s="16" t="n">
        <f aca="false">LOGINV(C9874,$B$8,$C$8)</f>
        <v>120.477780091163</v>
      </c>
      <c r="F9874" s="16" t="n">
        <f aca="false">$B$5/100*E9874*2_Girdiler!$B$14*2_Girdiler!$B$15*2_Girdiler!$B$16</f>
        <v>3.03122094709366</v>
      </c>
      <c r="G9874" s="16" t="n">
        <f aca="false">MIN(MATCH(F9874,2_Girdiler!$B$20:$I$20,1),7)</f>
        <v>1</v>
      </c>
      <c r="H9874" s="16" t="n">
        <f aca="false">IF(F9874&gt;=40,2_Girdiler!$I$21+(F9874-40)*(2_Girdiler!$I$21-2_Girdiler!$H$21)/(2_Girdiler!$I$20-2_Girdiler!$H$20),INDEX(2_Girdiler!$B$21:$I$21,G9874)+(F9874-INDEX(2_Girdiler!$B$20:$I$20,G9874))*(INDEX(2_Girdiler!$B$21:$I$21,G9874+1)-INDEX(2_Girdiler!$B$21:$I$21,G9874))/(INDEX(2_Girdiler!$B$20:$I$20,G9874+1)-INDEX(2_Girdiler!$B$20:$I$20,G9874)))</f>
        <v>6.66868608360604</v>
      </c>
      <c r="I9874" s="16" t="n">
        <f aca="false">H9874/2_Girdiler!$B$17</f>
        <v>2.67174923221396</v>
      </c>
      <c r="J9874" s="16" t="n">
        <f aca="false">D9874+I9874</f>
        <v>27.7163267558671</v>
      </c>
    </row>
    <row r="9875" customFormat="false" ht="15" hidden="false" customHeight="false" outlineLevel="0" collapsed="false">
      <c r="A9875" s="0" t="n">
        <v>9863</v>
      </c>
      <c r="B9875" s="7" t="n">
        <v>0.1524</v>
      </c>
      <c r="C9875" s="7" t="n">
        <v>0.078495</v>
      </c>
      <c r="D9875" s="16" t="n">
        <f aca="false">LOGINV(B9875,$B$7,$C$7)</f>
        <v>7.64306948994692</v>
      </c>
      <c r="E9875" s="16" t="n">
        <f aca="false">LOGINV(C9875,$B$8,$C$8)</f>
        <v>43.8017495760986</v>
      </c>
      <c r="F9875" s="16" t="n">
        <f aca="false">$B$5/100*E9875*2_Girdiler!$B$14*2_Girdiler!$B$15*2_Girdiler!$B$16</f>
        <v>1.10205201933464</v>
      </c>
      <c r="G9875" s="16" t="n">
        <f aca="false">MIN(MATCH(F9875,2_Girdiler!$B$20:$I$20,1),7)</f>
        <v>1</v>
      </c>
      <c r="H9875" s="16" t="n">
        <f aca="false">IF(F9875&gt;=40,2_Girdiler!$I$21+(F9875-40)*(2_Girdiler!$I$21-2_Girdiler!$H$21)/(2_Girdiler!$I$20-2_Girdiler!$H$20),INDEX(2_Girdiler!$B$21:$I$21,G9875)+(F9875-INDEX(2_Girdiler!$B$20:$I$20,G9875))*(INDEX(2_Girdiler!$B$21:$I$21,G9875+1)-INDEX(2_Girdiler!$B$21:$I$21,G9875))/(INDEX(2_Girdiler!$B$20:$I$20,G9875+1)-INDEX(2_Girdiler!$B$20:$I$20,G9875)))</f>
        <v>2.42451444253621</v>
      </c>
      <c r="I9875" s="16" t="n">
        <f aca="false">H9875/2_Girdiler!$B$17</f>
        <v>0.971359952939187</v>
      </c>
      <c r="J9875" s="16" t="n">
        <f aca="false">D9875+I9875</f>
        <v>8.6144294428861</v>
      </c>
    </row>
    <row r="9876" customFormat="false" ht="15" hidden="false" customHeight="false" outlineLevel="0" collapsed="false">
      <c r="A9876" s="0" t="n">
        <v>9864</v>
      </c>
      <c r="B9876" s="7" t="n">
        <v>0.708517</v>
      </c>
      <c r="C9876" s="7" t="n">
        <v>0.834872</v>
      </c>
      <c r="D9876" s="16" t="n">
        <f aca="false">LOGINV(B9876,$B$7,$C$7)</f>
        <v>18.3906915495805</v>
      </c>
      <c r="E9876" s="16" t="n">
        <f aca="false">LOGINV(C9876,$B$8,$C$8)</f>
        <v>204.72892992567</v>
      </c>
      <c r="F9876" s="16" t="n">
        <f aca="false">$B$5/100*E9876*2_Girdiler!$B$14*2_Girdiler!$B$15*2_Girdiler!$B$16</f>
        <v>5.15097987692987</v>
      </c>
      <c r="G9876" s="16" t="n">
        <f aca="false">MIN(MATCH(F9876,2_Girdiler!$B$20:$I$20,1),7)</f>
        <v>2</v>
      </c>
      <c r="H9876" s="16" t="n">
        <f aca="false">IF(F9876&gt;=40,2_Girdiler!$I$21+(F9876-40)*(2_Girdiler!$I$21-2_Girdiler!$H$21)/(2_Girdiler!$I$20-2_Girdiler!$H$20),INDEX(2_Girdiler!$B$21:$I$21,G9876)+(F9876-INDEX(2_Girdiler!$B$20:$I$20,G9876))*(INDEX(2_Girdiler!$B$21:$I$21,G9876+1)-INDEX(2_Girdiler!$B$21:$I$21,G9876))/(INDEX(2_Girdiler!$B$20:$I$20,G9876+1)-INDEX(2_Girdiler!$B$20:$I$20,G9876)))</f>
        <v>11.2415678030878</v>
      </c>
      <c r="I9876" s="16" t="n">
        <f aca="false">H9876/2_Girdiler!$B$17</f>
        <v>4.50383325444222</v>
      </c>
      <c r="J9876" s="16" t="n">
        <f aca="false">D9876+I9876</f>
        <v>22.8945248040227</v>
      </c>
    </row>
    <row r="9877" customFormat="false" ht="15" hidden="false" customHeight="false" outlineLevel="0" collapsed="false">
      <c r="A9877" s="0" t="n">
        <v>9865</v>
      </c>
      <c r="B9877" s="7" t="n">
        <v>0.900288</v>
      </c>
      <c r="C9877" s="7" t="n">
        <v>0.453427</v>
      </c>
      <c r="D9877" s="16" t="n">
        <f aca="false">LOGINV(B9877,$B$7,$C$7)</f>
        <v>27.6894790303228</v>
      </c>
      <c r="E9877" s="16" t="n">
        <f aca="false">LOGINV(C9877,$B$8,$C$8)</f>
        <v>101.260930528482</v>
      </c>
      <c r="F9877" s="16" t="n">
        <f aca="false">$B$5/100*E9877*2_Girdiler!$B$14*2_Girdiler!$B$15*2_Girdiler!$B$16</f>
        <v>2.5477250120966</v>
      </c>
      <c r="G9877" s="16" t="n">
        <f aca="false">MIN(MATCH(F9877,2_Girdiler!$B$20:$I$20,1),7)</f>
        <v>1</v>
      </c>
      <c r="H9877" s="16" t="n">
        <f aca="false">IF(F9877&gt;=40,2_Girdiler!$I$21+(F9877-40)*(2_Girdiler!$I$21-2_Girdiler!$H$21)/(2_Girdiler!$I$20-2_Girdiler!$H$20),INDEX(2_Girdiler!$B$21:$I$21,G9877)+(F9877-INDEX(2_Girdiler!$B$20:$I$20,G9877))*(INDEX(2_Girdiler!$B$21:$I$21,G9877+1)-INDEX(2_Girdiler!$B$21:$I$21,G9877))/(INDEX(2_Girdiler!$B$20:$I$20,G9877+1)-INDEX(2_Girdiler!$B$20:$I$20,G9877)))</f>
        <v>5.60499502661251</v>
      </c>
      <c r="I9877" s="16" t="n">
        <f aca="false">H9877/2_Girdiler!$B$17</f>
        <v>2.24559095617489</v>
      </c>
      <c r="J9877" s="16" t="n">
        <f aca="false">D9877+I9877</f>
        <v>29.9350699864977</v>
      </c>
    </row>
    <row r="9878" customFormat="false" ht="15" hidden="false" customHeight="false" outlineLevel="0" collapsed="false">
      <c r="A9878" s="0" t="n">
        <v>9866</v>
      </c>
      <c r="B9878" s="7" t="n">
        <v>0.232663</v>
      </c>
      <c r="C9878" s="7" t="n">
        <v>0.834401</v>
      </c>
      <c r="D9878" s="16" t="n">
        <f aca="false">LOGINV(B9878,$B$7,$C$7)</f>
        <v>9.01454575917349</v>
      </c>
      <c r="E9878" s="16" t="n">
        <f aca="false">LOGINV(C9878,$B$8,$C$8)</f>
        <v>204.478692140405</v>
      </c>
      <c r="F9878" s="16" t="n">
        <f aca="false">$B$5/100*E9878*2_Girdiler!$B$14*2_Girdiler!$B$15*2_Girdiler!$B$16</f>
        <v>5.14468389425258</v>
      </c>
      <c r="G9878" s="16" t="n">
        <f aca="false">MIN(MATCH(F9878,2_Girdiler!$B$20:$I$20,1),7)</f>
        <v>2</v>
      </c>
      <c r="H9878" s="16" t="n">
        <f aca="false">IF(F9878&gt;=40,2_Girdiler!$I$21+(F9878-40)*(2_Girdiler!$I$21-2_Girdiler!$H$21)/(2_Girdiler!$I$20-2_Girdiler!$H$20),INDEX(2_Girdiler!$B$21:$I$21,G9878)+(F9878-INDEX(2_Girdiler!$B$20:$I$20,G9878))*(INDEX(2_Girdiler!$B$21:$I$21,G9878+1)-INDEX(2_Girdiler!$B$21:$I$21,G9878))/(INDEX(2_Girdiler!$B$20:$I$20,G9878+1)-INDEX(2_Girdiler!$B$20:$I$20,G9878)))</f>
        <v>11.2314942308041</v>
      </c>
      <c r="I9878" s="16" t="n">
        <f aca="false">H9878/2_Girdiler!$B$17</f>
        <v>4.49979736811063</v>
      </c>
      <c r="J9878" s="16" t="n">
        <f aca="false">D9878+I9878</f>
        <v>13.5143431272841</v>
      </c>
    </row>
    <row r="9879" customFormat="false" ht="15" hidden="false" customHeight="false" outlineLevel="0" collapsed="false">
      <c r="A9879" s="0" t="n">
        <v>9867</v>
      </c>
      <c r="B9879" s="7" t="n">
        <v>0.00351</v>
      </c>
      <c r="C9879" s="7" t="n">
        <v>0.720561</v>
      </c>
      <c r="D9879" s="16" t="n">
        <f aca="false">LOGINV(B9879,$B$7,$C$7)</f>
        <v>3.01351954324575</v>
      </c>
      <c r="E9879" s="16" t="n">
        <f aca="false">LOGINV(C9879,$B$8,$C$8)</f>
        <v>159.258640437278</v>
      </c>
      <c r="F9879" s="16" t="n">
        <f aca="false">$B$5/100*E9879*2_Girdiler!$B$14*2_Girdiler!$B$15*2_Girdiler!$B$16</f>
        <v>4.00694739340191</v>
      </c>
      <c r="G9879" s="16" t="n">
        <f aca="false">MIN(MATCH(F9879,2_Girdiler!$B$20:$I$20,1),7)</f>
        <v>1</v>
      </c>
      <c r="H9879" s="16" t="n">
        <f aca="false">IF(F9879&gt;=40,2_Girdiler!$I$21+(F9879-40)*(2_Girdiler!$I$21-2_Girdiler!$H$21)/(2_Girdiler!$I$20-2_Girdiler!$H$20),INDEX(2_Girdiler!$B$21:$I$21,G9879)+(F9879-INDEX(2_Girdiler!$B$20:$I$20,G9879))*(INDEX(2_Girdiler!$B$21:$I$21,G9879+1)-INDEX(2_Girdiler!$B$21:$I$21,G9879))/(INDEX(2_Girdiler!$B$20:$I$20,G9879+1)-INDEX(2_Girdiler!$B$20:$I$20,G9879)))</f>
        <v>8.8152842654842</v>
      </c>
      <c r="I9879" s="16" t="n">
        <f aca="false">H9879/2_Girdiler!$B$17</f>
        <v>3.53176452944078</v>
      </c>
      <c r="J9879" s="16" t="n">
        <f aca="false">D9879+I9879</f>
        <v>6.54528407268654</v>
      </c>
    </row>
    <row r="9880" customFormat="false" ht="15" hidden="false" customHeight="false" outlineLevel="0" collapsed="false">
      <c r="A9880" s="0" t="n">
        <v>9868</v>
      </c>
      <c r="B9880" s="7" t="n">
        <v>0.542416</v>
      </c>
      <c r="C9880" s="7" t="n">
        <v>0.802583</v>
      </c>
      <c r="D9880" s="16" t="n">
        <f aca="false">LOGINV(B9880,$B$7,$C$7)</f>
        <v>14.3704714025312</v>
      </c>
      <c r="E9880" s="16" t="n">
        <f aca="false">LOGINV(C9880,$B$8,$C$8)</f>
        <v>189.137535746503</v>
      </c>
      <c r="F9880" s="16" t="n">
        <f aca="false">$B$5/100*E9880*2_Girdiler!$B$14*2_Girdiler!$B$15*2_Girdiler!$B$16</f>
        <v>4.75870039938201</v>
      </c>
      <c r="G9880" s="16" t="n">
        <f aca="false">MIN(MATCH(F9880,2_Girdiler!$B$20:$I$20,1),7)</f>
        <v>1</v>
      </c>
      <c r="H9880" s="16" t="n">
        <f aca="false">IF(F9880&gt;=40,2_Girdiler!$I$21+(F9880-40)*(2_Girdiler!$I$21-2_Girdiler!$H$21)/(2_Girdiler!$I$20-2_Girdiler!$H$20),INDEX(2_Girdiler!$B$21:$I$21,G9880)+(F9880-INDEX(2_Girdiler!$B$20:$I$20,G9880))*(INDEX(2_Girdiler!$B$21:$I$21,G9880+1)-INDEX(2_Girdiler!$B$21:$I$21,G9880))/(INDEX(2_Girdiler!$B$20:$I$20,G9880+1)-INDEX(2_Girdiler!$B$20:$I$20,G9880)))</f>
        <v>10.4691408786404</v>
      </c>
      <c r="I9880" s="16" t="n">
        <f aca="false">H9880/2_Girdiler!$B$17</f>
        <v>4.19436733919888</v>
      </c>
      <c r="J9880" s="16" t="n">
        <f aca="false">D9880+I9880</f>
        <v>18.5648387417301</v>
      </c>
    </row>
    <row r="9881" customFormat="false" ht="15" hidden="false" customHeight="false" outlineLevel="0" collapsed="false">
      <c r="A9881" s="0" t="n">
        <v>9869</v>
      </c>
      <c r="B9881" s="7" t="n">
        <v>0.677235</v>
      </c>
      <c r="C9881" s="7" t="n">
        <v>0.941897</v>
      </c>
      <c r="D9881" s="16" t="n">
        <f aca="false">LOGINV(B9881,$B$7,$C$7)</f>
        <v>17.4998673243199</v>
      </c>
      <c r="E9881" s="16" t="n">
        <f aca="false">LOGINV(C9881,$B$8,$C$8)</f>
        <v>301.040459016356</v>
      </c>
      <c r="F9881" s="16" t="n">
        <f aca="false">$B$5/100*E9881*2_Girdiler!$B$14*2_Girdiler!$B$15*2_Girdiler!$B$16</f>
        <v>7.57417794885152</v>
      </c>
      <c r="G9881" s="16" t="n">
        <f aca="false">MIN(MATCH(F9881,2_Girdiler!$B$20:$I$20,1),7)</f>
        <v>2</v>
      </c>
      <c r="H9881" s="16" t="n">
        <f aca="false">IF(F9881&gt;=40,2_Girdiler!$I$21+(F9881-40)*(2_Girdiler!$I$21-2_Girdiler!$H$21)/(2_Girdiler!$I$20-2_Girdiler!$H$20),INDEX(2_Girdiler!$B$21:$I$21,G9881)+(F9881-INDEX(2_Girdiler!$B$20:$I$20,G9881))*(INDEX(2_Girdiler!$B$21:$I$21,G9881+1)-INDEX(2_Girdiler!$B$21:$I$21,G9881))/(INDEX(2_Girdiler!$B$20:$I$20,G9881+1)-INDEX(2_Girdiler!$B$20:$I$20,G9881)))</f>
        <v>15.1186847181624</v>
      </c>
      <c r="I9881" s="16" t="n">
        <f aca="false">H9881/2_Girdiler!$B$17</f>
        <v>6.0571653518279</v>
      </c>
      <c r="J9881" s="16" t="n">
        <f aca="false">D9881+I9881</f>
        <v>23.5570326761478</v>
      </c>
    </row>
    <row r="9882" customFormat="false" ht="15" hidden="false" customHeight="false" outlineLevel="0" collapsed="false">
      <c r="A9882" s="0" t="n">
        <v>9870</v>
      </c>
      <c r="B9882" s="7" t="n">
        <v>0.231394</v>
      </c>
      <c r="C9882" s="7" t="n">
        <v>0.579715</v>
      </c>
      <c r="D9882" s="16" t="n">
        <f aca="false">LOGINV(B9882,$B$7,$C$7)</f>
        <v>8.99367344653069</v>
      </c>
      <c r="E9882" s="16" t="n">
        <f aca="false">LOGINV(C9882,$B$8,$C$8)</f>
        <v>124.347581905191</v>
      </c>
      <c r="F9882" s="16" t="n">
        <f aca="false">$B$5/100*E9882*2_Girdiler!$B$14*2_Girdiler!$B$15*2_Girdiler!$B$16</f>
        <v>3.12858516073461</v>
      </c>
      <c r="G9882" s="16" t="n">
        <f aca="false">MIN(MATCH(F9882,2_Girdiler!$B$20:$I$20,1),7)</f>
        <v>1</v>
      </c>
      <c r="H9882" s="16" t="n">
        <f aca="false">IF(F9882&gt;=40,2_Girdiler!$I$21+(F9882-40)*(2_Girdiler!$I$21-2_Girdiler!$H$21)/(2_Girdiler!$I$20-2_Girdiler!$H$20),INDEX(2_Girdiler!$B$21:$I$21,G9882)+(F9882-INDEX(2_Girdiler!$B$20:$I$20,G9882))*(INDEX(2_Girdiler!$B$21:$I$21,G9882+1)-INDEX(2_Girdiler!$B$21:$I$21,G9882))/(INDEX(2_Girdiler!$B$20:$I$20,G9882+1)-INDEX(2_Girdiler!$B$20:$I$20,G9882)))</f>
        <v>6.88288735361615</v>
      </c>
      <c r="I9882" s="16" t="n">
        <f aca="false">H9882/2_Girdiler!$B$17</f>
        <v>2.75756704872442</v>
      </c>
      <c r="J9882" s="16" t="n">
        <f aca="false">D9882+I9882</f>
        <v>11.7512404952551</v>
      </c>
    </row>
    <row r="9883" customFormat="false" ht="15" hidden="false" customHeight="false" outlineLevel="0" collapsed="false">
      <c r="A9883" s="0" t="n">
        <v>9871</v>
      </c>
      <c r="B9883" s="7" t="n">
        <v>0.131704</v>
      </c>
      <c r="C9883" s="7" t="n">
        <v>0.487866</v>
      </c>
      <c r="D9883" s="16" t="n">
        <f aca="false">LOGINV(B9883,$B$7,$C$7)</f>
        <v>7.26028623409927</v>
      </c>
      <c r="E9883" s="16" t="n">
        <f aca="false">LOGINV(C9883,$B$8,$C$8)</f>
        <v>107.081786146047</v>
      </c>
      <c r="F9883" s="16" t="n">
        <f aca="false">$B$5/100*E9883*2_Girdiler!$B$14*2_Girdiler!$B$15*2_Girdiler!$B$16</f>
        <v>2.69417773943455</v>
      </c>
      <c r="G9883" s="16" t="n">
        <f aca="false">MIN(MATCH(F9883,2_Girdiler!$B$20:$I$20,1),7)</f>
        <v>1</v>
      </c>
      <c r="H9883" s="16" t="n">
        <f aca="false">IF(F9883&gt;=40,2_Girdiler!$I$21+(F9883-40)*(2_Girdiler!$I$21-2_Girdiler!$H$21)/(2_Girdiler!$I$20-2_Girdiler!$H$20),INDEX(2_Girdiler!$B$21:$I$21,G9883)+(F9883-INDEX(2_Girdiler!$B$20:$I$20,G9883))*(INDEX(2_Girdiler!$B$21:$I$21,G9883+1)-INDEX(2_Girdiler!$B$21:$I$21,G9883))/(INDEX(2_Girdiler!$B$20:$I$20,G9883+1)-INDEX(2_Girdiler!$B$20:$I$20,G9883)))</f>
        <v>5.92719102675601</v>
      </c>
      <c r="I9883" s="16" t="n">
        <f aca="false">H9883/2_Girdiler!$B$17</f>
        <v>2.37467589212981</v>
      </c>
      <c r="J9883" s="16" t="n">
        <f aca="false">D9883+I9883</f>
        <v>9.63496212622908</v>
      </c>
    </row>
    <row r="9884" customFormat="false" ht="15" hidden="false" customHeight="false" outlineLevel="0" collapsed="false">
      <c r="A9884" s="0" t="n">
        <v>9872</v>
      </c>
      <c r="B9884" s="7" t="n">
        <v>0.680861</v>
      </c>
      <c r="C9884" s="7" t="n">
        <v>0.648572</v>
      </c>
      <c r="D9884" s="16" t="n">
        <f aca="false">LOGINV(B9884,$B$7,$C$7)</f>
        <v>17.5989297242807</v>
      </c>
      <c r="E9884" s="16" t="n">
        <f aca="false">LOGINV(C9884,$B$8,$C$8)</f>
        <v>139.695727534636</v>
      </c>
      <c r="F9884" s="16" t="n">
        <f aca="false">$B$5/100*E9884*2_Girdiler!$B$14*2_Girdiler!$B$15*2_Girdiler!$B$16</f>
        <v>3.51474450477144</v>
      </c>
      <c r="G9884" s="16" t="n">
        <f aca="false">MIN(MATCH(F9884,2_Girdiler!$B$20:$I$20,1),7)</f>
        <v>1</v>
      </c>
      <c r="H9884" s="16" t="n">
        <f aca="false">IF(F9884&gt;=40,2_Girdiler!$I$21+(F9884-40)*(2_Girdiler!$I$21-2_Girdiler!$H$21)/(2_Girdiler!$I$20-2_Girdiler!$H$20),INDEX(2_Girdiler!$B$21:$I$21,G9884)+(F9884-INDEX(2_Girdiler!$B$20:$I$20,G9884))*(INDEX(2_Girdiler!$B$21:$I$21,G9884+1)-INDEX(2_Girdiler!$B$21:$I$21,G9884))/(INDEX(2_Girdiler!$B$20:$I$20,G9884+1)-INDEX(2_Girdiler!$B$20:$I$20,G9884)))</f>
        <v>7.73243791049718</v>
      </c>
      <c r="I9884" s="16" t="n">
        <f aca="false">H9884/2_Girdiler!$B$17</f>
        <v>3.09793185516714</v>
      </c>
      <c r="J9884" s="16" t="n">
        <f aca="false">D9884+I9884</f>
        <v>20.6968615794478</v>
      </c>
    </row>
    <row r="9885" customFormat="false" ht="15" hidden="false" customHeight="false" outlineLevel="0" collapsed="false">
      <c r="A9885" s="0" t="n">
        <v>9873</v>
      </c>
      <c r="B9885" s="7" t="n">
        <v>0.701878</v>
      </c>
      <c r="C9885" s="7" t="n">
        <v>0.370235</v>
      </c>
      <c r="D9885" s="16" t="n">
        <f aca="false">LOGINV(B9885,$B$7,$C$7)</f>
        <v>18.1944359381211</v>
      </c>
      <c r="E9885" s="16" t="n">
        <f aca="false">LOGINV(C9885,$B$8,$C$8)</f>
        <v>88.1834651078763</v>
      </c>
      <c r="F9885" s="16" t="n">
        <f aca="false">$B$5/100*E9885*2_Girdiler!$B$14*2_Girdiler!$B$15*2_Girdiler!$B$16</f>
        <v>2.21869598211417</v>
      </c>
      <c r="G9885" s="16" t="n">
        <f aca="false">MIN(MATCH(F9885,2_Girdiler!$B$20:$I$20,1),7)</f>
        <v>1</v>
      </c>
      <c r="H9885" s="16" t="n">
        <f aca="false">IF(F9885&gt;=40,2_Girdiler!$I$21+(F9885-40)*(2_Girdiler!$I$21-2_Girdiler!$H$21)/(2_Girdiler!$I$20-2_Girdiler!$H$20),INDEX(2_Girdiler!$B$21:$I$21,G9885)+(F9885-INDEX(2_Girdiler!$B$20:$I$20,G9885))*(INDEX(2_Girdiler!$B$21:$I$21,G9885+1)-INDEX(2_Girdiler!$B$21:$I$21,G9885))/(INDEX(2_Girdiler!$B$20:$I$20,G9885+1)-INDEX(2_Girdiler!$B$20:$I$20,G9885)))</f>
        <v>4.88113116065117</v>
      </c>
      <c r="I9885" s="16" t="n">
        <f aca="false">H9885/2_Girdiler!$B$17</f>
        <v>1.95558139449165</v>
      </c>
      <c r="J9885" s="16" t="n">
        <f aca="false">D9885+I9885</f>
        <v>20.1500173326127</v>
      </c>
    </row>
    <row r="9886" customFormat="false" ht="15" hidden="false" customHeight="false" outlineLevel="0" collapsed="false">
      <c r="A9886" s="0" t="n">
        <v>9874</v>
      </c>
      <c r="B9886" s="7" t="n">
        <v>0.561132</v>
      </c>
      <c r="C9886" s="7" t="n">
        <v>0.973498</v>
      </c>
      <c r="D9886" s="16" t="n">
        <f aca="false">LOGINV(B9886,$B$7,$C$7)</f>
        <v>14.7545327538724</v>
      </c>
      <c r="E9886" s="16" t="n">
        <f aca="false">LOGINV(C9886,$B$8,$C$8)</f>
        <v>380.771505509787</v>
      </c>
      <c r="F9886" s="16" t="n">
        <f aca="false">$B$5/100*E9886*2_Girdiler!$B$14*2_Girdiler!$B$15*2_Girdiler!$B$16</f>
        <v>9.58021107862625</v>
      </c>
      <c r="G9886" s="16" t="n">
        <f aca="false">MIN(MATCH(F9886,2_Girdiler!$B$20:$I$20,1),7)</f>
        <v>2</v>
      </c>
      <c r="H9886" s="16" t="n">
        <f aca="false">IF(F9886&gt;=40,2_Girdiler!$I$21+(F9886-40)*(2_Girdiler!$I$21-2_Girdiler!$H$21)/(2_Girdiler!$I$20-2_Girdiler!$H$20),INDEX(2_Girdiler!$B$21:$I$21,G9886)+(F9886-INDEX(2_Girdiler!$B$20:$I$20,G9886))*(INDEX(2_Girdiler!$B$21:$I$21,G9886+1)-INDEX(2_Girdiler!$B$21:$I$21,G9886))/(INDEX(2_Girdiler!$B$20:$I$20,G9886+1)-INDEX(2_Girdiler!$B$20:$I$20,G9886)))</f>
        <v>18.328337725802</v>
      </c>
      <c r="I9886" s="16" t="n">
        <f aca="false">H9886/2_Girdiler!$B$17</f>
        <v>7.34308402476042</v>
      </c>
      <c r="J9886" s="16" t="n">
        <f aca="false">D9886+I9886</f>
        <v>22.0976167786328</v>
      </c>
    </row>
    <row r="9887" customFormat="false" ht="15" hidden="false" customHeight="false" outlineLevel="0" collapsed="false">
      <c r="A9887" s="0" t="n">
        <v>9875</v>
      </c>
      <c r="B9887" s="7" t="n">
        <v>0.497703</v>
      </c>
      <c r="C9887" s="7" t="n">
        <v>0.227124</v>
      </c>
      <c r="D9887" s="16" t="n">
        <f aca="false">LOGINV(B9887,$B$7,$C$7)</f>
        <v>13.4986627673864</v>
      </c>
      <c r="E9887" s="16" t="n">
        <f aca="false">LOGINV(C9887,$B$8,$C$8)</f>
        <v>67.3678582864277</v>
      </c>
      <c r="F9887" s="16" t="n">
        <f aca="false">$B$5/100*E9887*2_Girdiler!$B$14*2_Girdiler!$B$15*2_Girdiler!$B$16</f>
        <v>1.69497531448652</v>
      </c>
      <c r="G9887" s="16" t="n">
        <f aca="false">MIN(MATCH(F9887,2_Girdiler!$B$20:$I$20,1),7)</f>
        <v>1</v>
      </c>
      <c r="H9887" s="16" t="n">
        <f aca="false">IF(F9887&gt;=40,2_Girdiler!$I$21+(F9887-40)*(2_Girdiler!$I$21-2_Girdiler!$H$21)/(2_Girdiler!$I$20-2_Girdiler!$H$20),INDEX(2_Girdiler!$B$21:$I$21,G9887)+(F9887-INDEX(2_Girdiler!$B$20:$I$20,G9887))*(INDEX(2_Girdiler!$B$21:$I$21,G9887+1)-INDEX(2_Girdiler!$B$21:$I$21,G9887))/(INDEX(2_Girdiler!$B$20:$I$20,G9887+1)-INDEX(2_Girdiler!$B$20:$I$20,G9887)))</f>
        <v>3.72894569187035</v>
      </c>
      <c r="I9887" s="16" t="n">
        <f aca="false">H9887/2_Girdiler!$B$17</f>
        <v>1.49396862655062</v>
      </c>
      <c r="J9887" s="16" t="n">
        <f aca="false">D9887+I9887</f>
        <v>14.992631393937</v>
      </c>
    </row>
    <row r="9888" customFormat="false" ht="15" hidden="false" customHeight="false" outlineLevel="0" collapsed="false">
      <c r="A9888" s="0" t="n">
        <v>9876</v>
      </c>
      <c r="B9888" s="7" t="n">
        <v>0.332755</v>
      </c>
      <c r="C9888" s="7" t="n">
        <v>0.118591</v>
      </c>
      <c r="D9888" s="16" t="n">
        <f aca="false">LOGINV(B9888,$B$7,$C$7)</f>
        <v>10.6421838477218</v>
      </c>
      <c r="E9888" s="16" t="n">
        <f aca="false">LOGINV(C9888,$B$8,$C$8)</f>
        <v>50.9176461826235</v>
      </c>
      <c r="F9888" s="16" t="n">
        <f aca="false">$B$5/100*E9888*2_Girdiler!$B$14*2_Girdiler!$B$15*2_Girdiler!$B$16</f>
        <v>1.28108797795481</v>
      </c>
      <c r="G9888" s="16" t="n">
        <f aca="false">MIN(MATCH(F9888,2_Girdiler!$B$20:$I$20,1),7)</f>
        <v>1</v>
      </c>
      <c r="H9888" s="16" t="n">
        <f aca="false">IF(F9888&gt;=40,2_Girdiler!$I$21+(F9888-40)*(2_Girdiler!$I$21-2_Girdiler!$H$21)/(2_Girdiler!$I$20-2_Girdiler!$H$20),INDEX(2_Girdiler!$B$21:$I$21,G9888)+(F9888-INDEX(2_Girdiler!$B$20:$I$20,G9888))*(INDEX(2_Girdiler!$B$21:$I$21,G9888+1)-INDEX(2_Girdiler!$B$21:$I$21,G9888))/(INDEX(2_Girdiler!$B$20:$I$20,G9888+1)-INDEX(2_Girdiler!$B$20:$I$20,G9888)))</f>
        <v>2.81839355150057</v>
      </c>
      <c r="I9888" s="16" t="n">
        <f aca="false">H9888/2_Girdiler!$B$17</f>
        <v>1.12916408313324</v>
      </c>
      <c r="J9888" s="16" t="n">
        <f aca="false">D9888+I9888</f>
        <v>11.771347930855</v>
      </c>
    </row>
    <row r="9889" customFormat="false" ht="15" hidden="false" customHeight="false" outlineLevel="0" collapsed="false">
      <c r="A9889" s="0" t="n">
        <v>9877</v>
      </c>
      <c r="B9889" s="7" t="n">
        <v>0.166743</v>
      </c>
      <c r="C9889" s="7" t="n">
        <v>0.330864</v>
      </c>
      <c r="D9889" s="16" t="n">
        <f aca="false">LOGINV(B9889,$B$7,$C$7)</f>
        <v>7.89894722735082</v>
      </c>
      <c r="E9889" s="16" t="n">
        <f aca="false">LOGINV(C9889,$B$8,$C$8)</f>
        <v>82.3356632452404</v>
      </c>
      <c r="F9889" s="16" t="n">
        <f aca="false">$B$5/100*E9889*2_Girdiler!$B$14*2_Girdiler!$B$15*2_Girdiler!$B$16</f>
        <v>2.07156528725025</v>
      </c>
      <c r="G9889" s="16" t="n">
        <f aca="false">MIN(MATCH(F9889,2_Girdiler!$B$20:$I$20,1),7)</f>
        <v>1</v>
      </c>
      <c r="H9889" s="16" t="n">
        <f aca="false">IF(F9889&gt;=40,2_Girdiler!$I$21+(F9889-40)*(2_Girdiler!$I$21-2_Girdiler!$H$21)/(2_Girdiler!$I$20-2_Girdiler!$H$20),INDEX(2_Girdiler!$B$21:$I$21,G9889)+(F9889-INDEX(2_Girdiler!$B$20:$I$20,G9889))*(INDEX(2_Girdiler!$B$21:$I$21,G9889+1)-INDEX(2_Girdiler!$B$21:$I$21,G9889))/(INDEX(2_Girdiler!$B$20:$I$20,G9889+1)-INDEX(2_Girdiler!$B$20:$I$20,G9889)))</f>
        <v>4.55744363195055</v>
      </c>
      <c r="I9889" s="16" t="n">
        <f aca="false">H9889/2_Girdiler!$B$17</f>
        <v>1.82589889100583</v>
      </c>
      <c r="J9889" s="16" t="n">
        <f aca="false">D9889+I9889</f>
        <v>9.72484611835665</v>
      </c>
    </row>
    <row r="9890" customFormat="false" ht="15" hidden="false" customHeight="false" outlineLevel="0" collapsed="false">
      <c r="A9890" s="0" t="n">
        <v>9878</v>
      </c>
      <c r="B9890" s="7" t="n">
        <v>0.556505</v>
      </c>
      <c r="C9890" s="7" t="n">
        <v>0.554694</v>
      </c>
      <c r="D9890" s="16" t="n">
        <f aca="false">LOGINV(B9890,$B$7,$C$7)</f>
        <v>14.6584112195349</v>
      </c>
      <c r="E9890" s="16" t="n">
        <f aca="false">LOGINV(C9890,$B$8,$C$8)</f>
        <v>119.343346193104</v>
      </c>
      <c r="F9890" s="16" t="n">
        <f aca="false">$B$5/100*E9890*2_Girdiler!$B$14*2_Girdiler!$B$15*2_Girdiler!$B$16</f>
        <v>3.00267859021851</v>
      </c>
      <c r="G9890" s="16" t="n">
        <f aca="false">MIN(MATCH(F9890,2_Girdiler!$B$20:$I$20,1),7)</f>
        <v>1</v>
      </c>
      <c r="H9890" s="16" t="n">
        <f aca="false">IF(F9890&gt;=40,2_Girdiler!$I$21+(F9890-40)*(2_Girdiler!$I$21-2_Girdiler!$H$21)/(2_Girdiler!$I$20-2_Girdiler!$H$20),INDEX(2_Girdiler!$B$21:$I$21,G9890)+(F9890-INDEX(2_Girdiler!$B$20:$I$20,G9890))*(INDEX(2_Girdiler!$B$21:$I$21,G9890+1)-INDEX(2_Girdiler!$B$21:$I$21,G9890))/(INDEX(2_Girdiler!$B$20:$I$20,G9890+1)-INDEX(2_Girdiler!$B$20:$I$20,G9890)))</f>
        <v>6.60589289848071</v>
      </c>
      <c r="I9890" s="16" t="n">
        <f aca="false">H9890/2_Girdiler!$B$17</f>
        <v>2.64659170612208</v>
      </c>
      <c r="J9890" s="16" t="n">
        <f aca="false">D9890+I9890</f>
        <v>17.3050029256569</v>
      </c>
    </row>
    <row r="9891" customFormat="false" ht="15" hidden="false" customHeight="false" outlineLevel="0" collapsed="false">
      <c r="A9891" s="0" t="n">
        <v>9879</v>
      </c>
      <c r="B9891" s="7" t="n">
        <v>0.785842</v>
      </c>
      <c r="C9891" s="7" t="n">
        <v>0.299908</v>
      </c>
      <c r="D9891" s="16" t="n">
        <f aca="false">LOGINV(B9891,$B$7,$C$7)</f>
        <v>21.0584837950604</v>
      </c>
      <c r="E9891" s="16" t="n">
        <f aca="false">LOGINV(C9891,$B$8,$C$8)</f>
        <v>77.8323964100374</v>
      </c>
      <c r="F9891" s="16" t="n">
        <f aca="false">$B$5/100*E9891*2_Girdiler!$B$14*2_Girdiler!$B$15*2_Girdiler!$B$16</f>
        <v>1.95826309367654</v>
      </c>
      <c r="G9891" s="16" t="n">
        <f aca="false">MIN(MATCH(F9891,2_Girdiler!$B$20:$I$20,1),7)</f>
        <v>1</v>
      </c>
      <c r="H9891" s="16" t="n">
        <f aca="false">IF(F9891&gt;=40,2_Girdiler!$I$21+(F9891-40)*(2_Girdiler!$I$21-2_Girdiler!$H$21)/(2_Girdiler!$I$20-2_Girdiler!$H$20),INDEX(2_Girdiler!$B$21:$I$21,G9891)+(F9891-INDEX(2_Girdiler!$B$20:$I$20,G9891))*(INDEX(2_Girdiler!$B$21:$I$21,G9891+1)-INDEX(2_Girdiler!$B$21:$I$21,G9891))/(INDEX(2_Girdiler!$B$20:$I$20,G9891+1)-INDEX(2_Girdiler!$B$20:$I$20,G9891)))</f>
        <v>4.30817880608839</v>
      </c>
      <c r="I9891" s="16" t="n">
        <f aca="false">H9891/2_Girdiler!$B$17</f>
        <v>1.72603317551618</v>
      </c>
      <c r="J9891" s="16" t="n">
        <f aca="false">D9891+I9891</f>
        <v>22.7845169705766</v>
      </c>
    </row>
    <row r="9892" customFormat="false" ht="15" hidden="false" customHeight="false" outlineLevel="0" collapsed="false">
      <c r="A9892" s="0" t="n">
        <v>9880</v>
      </c>
      <c r="B9892" s="7" t="n">
        <v>0.088833</v>
      </c>
      <c r="C9892" s="7" t="n">
        <v>0.384101</v>
      </c>
      <c r="D9892" s="16" t="n">
        <f aca="false">LOGINV(B9892,$B$7,$C$7)</f>
        <v>6.3881071315411</v>
      </c>
      <c r="E9892" s="16" t="n">
        <f aca="false">LOGINV(C9892,$B$8,$C$8)</f>
        <v>90.2860030348363</v>
      </c>
      <c r="F9892" s="16" t="n">
        <f aca="false">$B$5/100*E9892*2_Girdiler!$B$14*2_Girdiler!$B$15*2_Girdiler!$B$16</f>
        <v>2.27159583635648</v>
      </c>
      <c r="G9892" s="16" t="n">
        <f aca="false">MIN(MATCH(F9892,2_Girdiler!$B$20:$I$20,1),7)</f>
        <v>1</v>
      </c>
      <c r="H9892" s="16" t="n">
        <f aca="false">IF(F9892&gt;=40,2_Girdiler!$I$21+(F9892-40)*(2_Girdiler!$I$21-2_Girdiler!$H$21)/(2_Girdiler!$I$20-2_Girdiler!$H$20),INDEX(2_Girdiler!$B$21:$I$21,G9892)+(F9892-INDEX(2_Girdiler!$B$20:$I$20,G9892))*(INDEX(2_Girdiler!$B$21:$I$21,G9892+1)-INDEX(2_Girdiler!$B$21:$I$21,G9892))/(INDEX(2_Girdiler!$B$20:$I$20,G9892+1)-INDEX(2_Girdiler!$B$20:$I$20,G9892)))</f>
        <v>4.99751083998426</v>
      </c>
      <c r="I9892" s="16" t="n">
        <f aca="false">H9892/2_Girdiler!$B$17</f>
        <v>2.00220786858344</v>
      </c>
      <c r="J9892" s="16" t="n">
        <f aca="false">D9892+I9892</f>
        <v>8.39031500012454</v>
      </c>
    </row>
    <row r="9893" customFormat="false" ht="15" hidden="false" customHeight="false" outlineLevel="0" collapsed="false">
      <c r="A9893" s="0" t="n">
        <v>9881</v>
      </c>
      <c r="B9893" s="7" t="n">
        <v>0.458672</v>
      </c>
      <c r="C9893" s="7" t="n">
        <v>0.216154</v>
      </c>
      <c r="D9893" s="16" t="n">
        <f aca="false">LOGINV(B9893,$B$7,$C$7)</f>
        <v>12.7809153656115</v>
      </c>
      <c r="E9893" s="16" t="n">
        <f aca="false">LOGINV(C9893,$B$8,$C$8)</f>
        <v>65.7823337941236</v>
      </c>
      <c r="F9893" s="16" t="n">
        <f aca="false">$B$5/100*E9893*2_Girdiler!$B$14*2_Girdiler!$B$15*2_Girdiler!$B$16</f>
        <v>1.65508351826015</v>
      </c>
      <c r="G9893" s="16" t="n">
        <f aca="false">MIN(MATCH(F9893,2_Girdiler!$B$20:$I$20,1),7)</f>
        <v>1</v>
      </c>
      <c r="H9893" s="16" t="n">
        <f aca="false">IF(F9893&gt;=40,2_Girdiler!$I$21+(F9893-40)*(2_Girdiler!$I$21-2_Girdiler!$H$21)/(2_Girdiler!$I$20-2_Girdiler!$H$20),INDEX(2_Girdiler!$B$21:$I$21,G9893)+(F9893-INDEX(2_Girdiler!$B$20:$I$20,G9893))*(INDEX(2_Girdiler!$B$21:$I$21,G9893+1)-INDEX(2_Girdiler!$B$21:$I$21,G9893))/(INDEX(2_Girdiler!$B$20:$I$20,G9893+1)-INDEX(2_Girdiler!$B$20:$I$20,G9893)))</f>
        <v>3.64118374017233</v>
      </c>
      <c r="I9893" s="16" t="n">
        <f aca="false">H9893/2_Girdiler!$B$17</f>
        <v>1.45880758821007</v>
      </c>
      <c r="J9893" s="16" t="n">
        <f aca="false">D9893+I9893</f>
        <v>14.2397229538216</v>
      </c>
    </row>
    <row r="9894" customFormat="false" ht="15" hidden="false" customHeight="false" outlineLevel="0" collapsed="false">
      <c r="A9894" s="0" t="n">
        <v>9882</v>
      </c>
      <c r="B9894" s="7" t="n">
        <v>0.348474</v>
      </c>
      <c r="C9894" s="7" t="n">
        <v>0.969016</v>
      </c>
      <c r="D9894" s="16" t="n">
        <f aca="false">LOGINV(B9894,$B$7,$C$7)</f>
        <v>10.899578501317</v>
      </c>
      <c r="E9894" s="16" t="n">
        <f aca="false">LOGINV(C9894,$B$8,$C$8)</f>
        <v>364.33388311912</v>
      </c>
      <c r="F9894" s="16" t="n">
        <f aca="false">$B$5/100*E9894*2_Girdiler!$B$14*2_Girdiler!$B$15*2_Girdiler!$B$16</f>
        <v>9.16664049927706</v>
      </c>
      <c r="G9894" s="16" t="n">
        <f aca="false">MIN(MATCH(F9894,2_Girdiler!$B$20:$I$20,1),7)</f>
        <v>2</v>
      </c>
      <c r="H9894" s="16" t="n">
        <f aca="false">IF(F9894&gt;=40,2_Girdiler!$I$21+(F9894-40)*(2_Girdiler!$I$21-2_Girdiler!$H$21)/(2_Girdiler!$I$20-2_Girdiler!$H$20),INDEX(2_Girdiler!$B$21:$I$21,G9894)+(F9894-INDEX(2_Girdiler!$B$20:$I$20,G9894))*(INDEX(2_Girdiler!$B$21:$I$21,G9894+1)-INDEX(2_Girdiler!$B$21:$I$21,G9894))/(INDEX(2_Girdiler!$B$20:$I$20,G9894+1)-INDEX(2_Girdiler!$B$20:$I$20,G9894)))</f>
        <v>17.6666247988433</v>
      </c>
      <c r="I9894" s="16" t="n">
        <f aca="false">H9894/2_Girdiler!$B$17</f>
        <v>7.07797467902375</v>
      </c>
      <c r="J9894" s="16" t="n">
        <f aca="false">D9894+I9894</f>
        <v>17.9775531803408</v>
      </c>
    </row>
    <row r="9895" customFormat="false" ht="15" hidden="false" customHeight="false" outlineLevel="0" collapsed="false">
      <c r="A9895" s="0" t="n">
        <v>9883</v>
      </c>
      <c r="B9895" s="7" t="n">
        <v>0.642095</v>
      </c>
      <c r="C9895" s="7" t="n">
        <v>0.913905</v>
      </c>
      <c r="D9895" s="16" t="n">
        <f aca="false">LOGINV(B9895,$B$7,$C$7)</f>
        <v>16.588827669229</v>
      </c>
      <c r="E9895" s="16" t="n">
        <f aca="false">LOGINV(C9895,$B$8,$C$8)</f>
        <v>263.60876925669</v>
      </c>
      <c r="F9895" s="16" t="n">
        <f aca="false">$B$5/100*E9895*2_Girdiler!$B$14*2_Girdiler!$B$15*2_Girdiler!$B$16</f>
        <v>6.63239663449832</v>
      </c>
      <c r="G9895" s="16" t="n">
        <f aca="false">MIN(MATCH(F9895,2_Girdiler!$B$20:$I$20,1),7)</f>
        <v>2</v>
      </c>
      <c r="H9895" s="16" t="n">
        <f aca="false">IF(F9895&gt;=40,2_Girdiler!$I$21+(F9895-40)*(2_Girdiler!$I$21-2_Girdiler!$H$21)/(2_Girdiler!$I$20-2_Girdiler!$H$20),INDEX(2_Girdiler!$B$21:$I$21,G9895)+(F9895-INDEX(2_Girdiler!$B$20:$I$20,G9895))*(INDEX(2_Girdiler!$B$21:$I$21,G9895+1)-INDEX(2_Girdiler!$B$21:$I$21,G9895))/(INDEX(2_Girdiler!$B$20:$I$20,G9895+1)-INDEX(2_Girdiler!$B$20:$I$20,G9895)))</f>
        <v>13.6118346151973</v>
      </c>
      <c r="I9895" s="16" t="n">
        <f aca="false">H9895/2_Girdiler!$B$17</f>
        <v>5.45345938108867</v>
      </c>
      <c r="J9895" s="16" t="n">
        <f aca="false">D9895+I9895</f>
        <v>22.0422870503177</v>
      </c>
    </row>
    <row r="9896" customFormat="false" ht="15" hidden="false" customHeight="false" outlineLevel="0" collapsed="false">
      <c r="A9896" s="0" t="n">
        <v>9884</v>
      </c>
      <c r="B9896" s="7" t="n">
        <v>0.502583</v>
      </c>
      <c r="C9896" s="7" t="n">
        <v>0.359373</v>
      </c>
      <c r="D9896" s="16" t="n">
        <f aca="false">LOGINV(B9896,$B$7,$C$7)</f>
        <v>13.5910159000477</v>
      </c>
      <c r="E9896" s="16" t="n">
        <f aca="false">LOGINV(C9896,$B$8,$C$8)</f>
        <v>86.5534197862006</v>
      </c>
      <c r="F9896" s="16" t="n">
        <f aca="false">$B$5/100*E9896*2_Girdiler!$B$14*2_Girdiler!$B$15*2_Girdiler!$B$16</f>
        <v>2.17768404182081</v>
      </c>
      <c r="G9896" s="16" t="n">
        <f aca="false">MIN(MATCH(F9896,2_Girdiler!$B$20:$I$20,1),7)</f>
        <v>1</v>
      </c>
      <c r="H9896" s="16" t="n">
        <f aca="false">IF(F9896&gt;=40,2_Girdiler!$I$21+(F9896-40)*(2_Girdiler!$I$21-2_Girdiler!$H$21)/(2_Girdiler!$I$20-2_Girdiler!$H$20),INDEX(2_Girdiler!$B$21:$I$21,G9896)+(F9896-INDEX(2_Girdiler!$B$20:$I$20,G9896))*(INDEX(2_Girdiler!$B$21:$I$21,G9896+1)-INDEX(2_Girdiler!$B$21:$I$21,G9896))/(INDEX(2_Girdiler!$B$20:$I$20,G9896+1)-INDEX(2_Girdiler!$B$20:$I$20,G9896)))</f>
        <v>4.79090489200577</v>
      </c>
      <c r="I9896" s="16" t="n">
        <f aca="false">H9896/2_Girdiler!$B$17</f>
        <v>1.9194330496818</v>
      </c>
      <c r="J9896" s="16" t="n">
        <f aca="false">D9896+I9896</f>
        <v>15.5104489497295</v>
      </c>
    </row>
    <row r="9897" customFormat="false" ht="15" hidden="false" customHeight="false" outlineLevel="0" collapsed="false">
      <c r="A9897" s="0" t="n">
        <v>9885</v>
      </c>
      <c r="B9897" s="7" t="n">
        <v>0.820923</v>
      </c>
      <c r="C9897" s="7" t="n">
        <v>0.801769</v>
      </c>
      <c r="D9897" s="16" t="n">
        <f aca="false">LOGINV(B9897,$B$7,$C$7)</f>
        <v>22.6008685892783</v>
      </c>
      <c r="E9897" s="16" t="n">
        <f aca="false">LOGINV(C9897,$B$8,$C$8)</f>
        <v>188.780548169614</v>
      </c>
      <c r="F9897" s="16" t="n">
        <f aca="false">$B$5/100*E9897*2_Girdiler!$B$14*2_Girdiler!$B$15*2_Girdiler!$B$16</f>
        <v>4.74971859194749</v>
      </c>
      <c r="G9897" s="16" t="n">
        <f aca="false">MIN(MATCH(F9897,2_Girdiler!$B$20:$I$20,1),7)</f>
        <v>1</v>
      </c>
      <c r="H9897" s="16" t="n">
        <f aca="false">IF(F9897&gt;=40,2_Girdiler!$I$21+(F9897-40)*(2_Girdiler!$I$21-2_Girdiler!$H$21)/(2_Girdiler!$I$20-2_Girdiler!$H$20),INDEX(2_Girdiler!$B$21:$I$21,G9897)+(F9897-INDEX(2_Girdiler!$B$20:$I$20,G9897))*(INDEX(2_Girdiler!$B$21:$I$21,G9897+1)-INDEX(2_Girdiler!$B$21:$I$21,G9897))/(INDEX(2_Girdiler!$B$20:$I$20,G9897+1)-INDEX(2_Girdiler!$B$20:$I$20,G9897)))</f>
        <v>10.4493809022845</v>
      </c>
      <c r="I9897" s="16" t="n">
        <f aca="false">H9897/2_Girdiler!$B$17</f>
        <v>4.186450682005</v>
      </c>
      <c r="J9897" s="16" t="n">
        <f aca="false">D9897+I9897</f>
        <v>26.7873192712833</v>
      </c>
    </row>
    <row r="9898" customFormat="false" ht="15" hidden="false" customHeight="false" outlineLevel="0" collapsed="false">
      <c r="A9898" s="0" t="n">
        <v>9886</v>
      </c>
      <c r="B9898" s="7" t="n">
        <v>0.138798</v>
      </c>
      <c r="C9898" s="7" t="n">
        <v>0.697318</v>
      </c>
      <c r="D9898" s="16" t="n">
        <f aca="false">LOGINV(B9898,$B$7,$C$7)</f>
        <v>7.39357215232739</v>
      </c>
      <c r="E9898" s="16" t="n">
        <f aca="false">LOGINV(C9898,$B$8,$C$8)</f>
        <v>152.438372844213</v>
      </c>
      <c r="F9898" s="16" t="n">
        <f aca="false">$B$5/100*E9898*2_Girdiler!$B$14*2_Girdiler!$B$15*2_Girdiler!$B$16</f>
        <v>3.83534946076041</v>
      </c>
      <c r="G9898" s="16" t="n">
        <f aca="false">MIN(MATCH(F9898,2_Girdiler!$B$20:$I$20,1),7)</f>
        <v>1</v>
      </c>
      <c r="H9898" s="16" t="n">
        <f aca="false">IF(F9898&gt;=40,2_Girdiler!$I$21+(F9898-40)*(2_Girdiler!$I$21-2_Girdiler!$H$21)/(2_Girdiler!$I$20-2_Girdiler!$H$20),INDEX(2_Girdiler!$B$21:$I$21,G9898)+(F9898-INDEX(2_Girdiler!$B$20:$I$20,G9898))*(INDEX(2_Girdiler!$B$21:$I$21,G9898+1)-INDEX(2_Girdiler!$B$21:$I$21,G9898))/(INDEX(2_Girdiler!$B$20:$I$20,G9898+1)-INDEX(2_Girdiler!$B$20:$I$20,G9898)))</f>
        <v>8.4377688136729</v>
      </c>
      <c r="I9898" s="16" t="n">
        <f aca="false">H9898/2_Girdiler!$B$17</f>
        <v>3.38051635163177</v>
      </c>
      <c r="J9898" s="16" t="n">
        <f aca="false">D9898+I9898</f>
        <v>10.7740885039592</v>
      </c>
    </row>
    <row r="9899" customFormat="false" ht="15" hidden="false" customHeight="false" outlineLevel="0" collapsed="false">
      <c r="A9899" s="0" t="n">
        <v>9887</v>
      </c>
      <c r="B9899" s="7" t="n">
        <v>0.669676</v>
      </c>
      <c r="C9899" s="7" t="n">
        <v>0.188234</v>
      </c>
      <c r="D9899" s="16" t="n">
        <f aca="false">LOGINV(B9899,$B$7,$C$7)</f>
        <v>17.296583787272</v>
      </c>
      <c r="E9899" s="16" t="n">
        <f aca="false">LOGINV(C9899,$B$8,$C$8)</f>
        <v>61.7030991647962</v>
      </c>
      <c r="F9899" s="16" t="n">
        <f aca="false">$B$5/100*E9899*2_Girdiler!$B$14*2_Girdiler!$B$15*2_Girdiler!$B$16</f>
        <v>1.55244997498627</v>
      </c>
      <c r="G9899" s="16" t="n">
        <f aca="false">MIN(MATCH(F9899,2_Girdiler!$B$20:$I$20,1),7)</f>
        <v>1</v>
      </c>
      <c r="H9899" s="16" t="n">
        <f aca="false">IF(F9899&gt;=40,2_Girdiler!$I$21+(F9899-40)*(2_Girdiler!$I$21-2_Girdiler!$H$21)/(2_Girdiler!$I$20-2_Girdiler!$H$20),INDEX(2_Girdiler!$B$21:$I$21,G9899)+(F9899-INDEX(2_Girdiler!$B$20:$I$20,G9899))*(INDEX(2_Girdiler!$B$21:$I$21,G9899+1)-INDEX(2_Girdiler!$B$21:$I$21,G9899))/(INDEX(2_Girdiler!$B$20:$I$20,G9899+1)-INDEX(2_Girdiler!$B$20:$I$20,G9899)))</f>
        <v>3.4153899449698</v>
      </c>
      <c r="I9899" s="16" t="n">
        <f aca="false">H9899/2_Girdiler!$B$17</f>
        <v>1.36834533051675</v>
      </c>
      <c r="J9899" s="16" t="n">
        <f aca="false">D9899+I9899</f>
        <v>18.6649291177888</v>
      </c>
    </row>
    <row r="9900" customFormat="false" ht="15" hidden="false" customHeight="false" outlineLevel="0" collapsed="false">
      <c r="A9900" s="0" t="n">
        <v>9888</v>
      </c>
      <c r="B9900" s="7" t="n">
        <v>0.514939</v>
      </c>
      <c r="C9900" s="7" t="n">
        <v>0.396212</v>
      </c>
      <c r="D9900" s="16" t="n">
        <f aca="false">LOGINV(B9900,$B$7,$C$7)</f>
        <v>13.8277517697571</v>
      </c>
      <c r="E9900" s="16" t="n">
        <f aca="false">LOGINV(C9900,$B$8,$C$8)</f>
        <v>92.1443693642875</v>
      </c>
      <c r="F9900" s="16" t="n">
        <f aca="false">$B$5/100*E9900*2_Girdiler!$B$14*2_Girdiler!$B$15*2_Girdiler!$B$16</f>
        <v>2.31835233320547</v>
      </c>
      <c r="G9900" s="16" t="n">
        <f aca="false">MIN(MATCH(F9900,2_Girdiler!$B$20:$I$20,1),7)</f>
        <v>1</v>
      </c>
      <c r="H9900" s="16" t="n">
        <f aca="false">IF(F9900&gt;=40,2_Girdiler!$I$21+(F9900-40)*(2_Girdiler!$I$21-2_Girdiler!$H$21)/(2_Girdiler!$I$20-2_Girdiler!$H$20),INDEX(2_Girdiler!$B$21:$I$21,G9900)+(F9900-INDEX(2_Girdiler!$B$20:$I$20,G9900))*(INDEX(2_Girdiler!$B$21:$I$21,G9900+1)-INDEX(2_Girdiler!$B$21:$I$21,G9900))/(INDEX(2_Girdiler!$B$20:$I$20,G9900+1)-INDEX(2_Girdiler!$B$20:$I$20,G9900)))</f>
        <v>5.10037513305204</v>
      </c>
      <c r="I9900" s="16" t="n">
        <f aca="false">H9900/2_Girdiler!$B$17</f>
        <v>2.04341952445995</v>
      </c>
      <c r="J9900" s="16" t="n">
        <f aca="false">D9900+I9900</f>
        <v>15.8711712942171</v>
      </c>
    </row>
    <row r="9901" customFormat="false" ht="15" hidden="false" customHeight="false" outlineLevel="0" collapsed="false">
      <c r="A9901" s="0" t="n">
        <v>9889</v>
      </c>
      <c r="B9901" s="7" t="n">
        <v>0.765062</v>
      </c>
      <c r="C9901" s="7" t="n">
        <v>0.174332</v>
      </c>
      <c r="D9901" s="16" t="n">
        <f aca="false">LOGINV(B9901,$B$7,$C$7)</f>
        <v>20.2594690313746</v>
      </c>
      <c r="E9901" s="16" t="n">
        <f aca="false">LOGINV(C9901,$B$8,$C$8)</f>
        <v>59.6370443900021</v>
      </c>
      <c r="F9901" s="16" t="n">
        <f aca="false">$B$5/100*E9901*2_Girdiler!$B$14*2_Girdiler!$B$15*2_Girdiler!$B$16</f>
        <v>1.50046803685245</v>
      </c>
      <c r="G9901" s="16" t="n">
        <f aca="false">MIN(MATCH(F9901,2_Girdiler!$B$20:$I$20,1),7)</f>
        <v>1</v>
      </c>
      <c r="H9901" s="16" t="n">
        <f aca="false">IF(F9901&gt;=40,2_Girdiler!$I$21+(F9901-40)*(2_Girdiler!$I$21-2_Girdiler!$H$21)/(2_Girdiler!$I$20-2_Girdiler!$H$20),INDEX(2_Girdiler!$B$21:$I$21,G9901)+(F9901-INDEX(2_Girdiler!$B$20:$I$20,G9901))*(INDEX(2_Girdiler!$B$21:$I$21,G9901+1)-INDEX(2_Girdiler!$B$21:$I$21,G9901))/(INDEX(2_Girdiler!$B$20:$I$20,G9901+1)-INDEX(2_Girdiler!$B$20:$I$20,G9901)))</f>
        <v>3.3010296810754</v>
      </c>
      <c r="I9901" s="16" t="n">
        <f aca="false">H9901/2_Girdiler!$B$17</f>
        <v>1.32252791709752</v>
      </c>
      <c r="J9901" s="16" t="n">
        <f aca="false">D9901+I9901</f>
        <v>21.5819969484721</v>
      </c>
    </row>
    <row r="9902" customFormat="false" ht="15" hidden="false" customHeight="false" outlineLevel="0" collapsed="false">
      <c r="A9902" s="0" t="n">
        <v>9890</v>
      </c>
      <c r="B9902" s="7" t="n">
        <v>0.01159</v>
      </c>
      <c r="C9902" s="7" t="n">
        <v>0.307969</v>
      </c>
      <c r="D9902" s="16" t="n">
        <f aca="false">LOGINV(B9902,$B$7,$C$7)</f>
        <v>3.81999253664763</v>
      </c>
      <c r="E9902" s="16" t="n">
        <f aca="false">LOGINV(C9902,$B$8,$C$8)</f>
        <v>78.9990854064726</v>
      </c>
      <c r="F9902" s="16" t="n">
        <f aca="false">$B$5/100*E9902*2_Girdiler!$B$14*2_Girdiler!$B$15*2_Girdiler!$B$16</f>
        <v>1.98761698882685</v>
      </c>
      <c r="G9902" s="16" t="n">
        <f aca="false">MIN(MATCH(F9902,2_Girdiler!$B$20:$I$20,1),7)</f>
        <v>1</v>
      </c>
      <c r="H9902" s="16" t="n">
        <f aca="false">IF(F9902&gt;=40,2_Girdiler!$I$21+(F9902-40)*(2_Girdiler!$I$21-2_Girdiler!$H$21)/(2_Girdiler!$I$20-2_Girdiler!$H$20),INDEX(2_Girdiler!$B$21:$I$21,G9902)+(F9902-INDEX(2_Girdiler!$B$20:$I$20,G9902))*(INDEX(2_Girdiler!$B$21:$I$21,G9902+1)-INDEX(2_Girdiler!$B$21:$I$21,G9902))/(INDEX(2_Girdiler!$B$20:$I$20,G9902+1)-INDEX(2_Girdiler!$B$20:$I$20,G9902)))</f>
        <v>4.37275737541907</v>
      </c>
      <c r="I9902" s="16" t="n">
        <f aca="false">H9902/2_Girdiler!$B$17</f>
        <v>1.75190599976726</v>
      </c>
      <c r="J9902" s="16" t="n">
        <f aca="false">D9902+I9902</f>
        <v>5.57189853641489</v>
      </c>
    </row>
    <row r="9903" customFormat="false" ht="15" hidden="false" customHeight="false" outlineLevel="0" collapsed="false">
      <c r="A9903" s="0" t="n">
        <v>9891</v>
      </c>
      <c r="B9903" s="7" t="n">
        <v>0.199304</v>
      </c>
      <c r="C9903" s="7" t="n">
        <v>0.647391</v>
      </c>
      <c r="D9903" s="16" t="n">
        <f aca="false">LOGINV(B9903,$B$7,$C$7)</f>
        <v>8.45952601677036</v>
      </c>
      <c r="E9903" s="16" t="n">
        <f aca="false">LOGINV(C9903,$B$8,$C$8)</f>
        <v>139.409105736696</v>
      </c>
      <c r="F9903" s="16" t="n">
        <f aca="false">$B$5/100*E9903*2_Girdiler!$B$14*2_Girdiler!$B$15*2_Girdiler!$B$16</f>
        <v>3.50753310033527</v>
      </c>
      <c r="G9903" s="16" t="n">
        <f aca="false">MIN(MATCH(F9903,2_Girdiler!$B$20:$I$20,1),7)</f>
        <v>1</v>
      </c>
      <c r="H9903" s="16" t="n">
        <f aca="false">IF(F9903&gt;=40,2_Girdiler!$I$21+(F9903-40)*(2_Girdiler!$I$21-2_Girdiler!$H$21)/(2_Girdiler!$I$20-2_Girdiler!$H$20),INDEX(2_Girdiler!$B$21:$I$21,G9903)+(F9903-INDEX(2_Girdiler!$B$20:$I$20,G9903))*(INDEX(2_Girdiler!$B$21:$I$21,G9903+1)-INDEX(2_Girdiler!$B$21:$I$21,G9903))/(INDEX(2_Girdiler!$B$20:$I$20,G9903+1)-INDEX(2_Girdiler!$B$20:$I$20,G9903)))</f>
        <v>7.7165728207376</v>
      </c>
      <c r="I9903" s="16" t="n">
        <f aca="false">H9903/2_Girdiler!$B$17</f>
        <v>3.09157564933398</v>
      </c>
      <c r="J9903" s="16" t="n">
        <f aca="false">D9903+I9903</f>
        <v>11.5511016661043</v>
      </c>
    </row>
    <row r="9904" customFormat="false" ht="15" hidden="false" customHeight="false" outlineLevel="0" collapsed="false">
      <c r="A9904" s="0" t="n">
        <v>9892</v>
      </c>
      <c r="B9904" s="7" t="n">
        <v>0.601314</v>
      </c>
      <c r="C9904" s="7" t="n">
        <v>0.533125</v>
      </c>
      <c r="D9904" s="16" t="n">
        <f aca="false">LOGINV(B9904,$B$7,$C$7)</f>
        <v>15.6256263988271</v>
      </c>
      <c r="E9904" s="16" t="n">
        <f aca="false">LOGINV(C9904,$B$8,$C$8)</f>
        <v>115.225147011208</v>
      </c>
      <c r="F9904" s="16" t="n">
        <f aca="false">$B$5/100*E9904*2_Girdiler!$B$14*2_Girdiler!$B$15*2_Girdiler!$B$16</f>
        <v>2.899064698802</v>
      </c>
      <c r="G9904" s="16" t="n">
        <f aca="false">MIN(MATCH(F9904,2_Girdiler!$B$20:$I$20,1),7)</f>
        <v>1</v>
      </c>
      <c r="H9904" s="16" t="n">
        <f aca="false">IF(F9904&gt;=40,2_Girdiler!$I$21+(F9904-40)*(2_Girdiler!$I$21-2_Girdiler!$H$21)/(2_Girdiler!$I$20-2_Girdiler!$H$20),INDEX(2_Girdiler!$B$21:$I$21,G9904)+(F9904-INDEX(2_Girdiler!$B$20:$I$20,G9904))*(INDEX(2_Girdiler!$B$21:$I$21,G9904+1)-INDEX(2_Girdiler!$B$21:$I$21,G9904))/(INDEX(2_Girdiler!$B$20:$I$20,G9904+1)-INDEX(2_Girdiler!$B$20:$I$20,G9904)))</f>
        <v>6.37794233736441</v>
      </c>
      <c r="I9904" s="16" t="n">
        <f aca="false">H9904/2_Girdiler!$B$17</f>
        <v>2.555265359521</v>
      </c>
      <c r="J9904" s="16" t="n">
        <f aca="false">D9904+I9904</f>
        <v>18.1808917583481</v>
      </c>
    </row>
    <row r="9905" customFormat="false" ht="15" hidden="false" customHeight="false" outlineLevel="0" collapsed="false">
      <c r="A9905" s="0" t="n">
        <v>9893</v>
      </c>
      <c r="B9905" s="7" t="n">
        <v>0.496613</v>
      </c>
      <c r="C9905" s="7" t="n">
        <v>0.184804</v>
      </c>
      <c r="D9905" s="16" t="n">
        <f aca="false">LOGINV(B9905,$B$7,$C$7)</f>
        <v>13.4781202042584</v>
      </c>
      <c r="E9905" s="16" t="n">
        <f aca="false">LOGINV(C9905,$B$8,$C$8)</f>
        <v>61.1959745656186</v>
      </c>
      <c r="F9905" s="16" t="n">
        <f aca="false">$B$5/100*E9905*2_Girdiler!$B$14*2_Girdiler!$B$15*2_Girdiler!$B$16</f>
        <v>1.53969072007096</v>
      </c>
      <c r="G9905" s="16" t="n">
        <f aca="false">MIN(MATCH(F9905,2_Girdiler!$B$20:$I$20,1),7)</f>
        <v>1</v>
      </c>
      <c r="H9905" s="16" t="n">
        <f aca="false">IF(F9905&gt;=40,2_Girdiler!$I$21+(F9905-40)*(2_Girdiler!$I$21-2_Girdiler!$H$21)/(2_Girdiler!$I$20-2_Girdiler!$H$20),INDEX(2_Girdiler!$B$21:$I$21,G9905)+(F9905-INDEX(2_Girdiler!$B$20:$I$20,G9905))*(INDEX(2_Girdiler!$B$21:$I$21,G9905+1)-INDEX(2_Girdiler!$B$21:$I$21,G9905))/(INDEX(2_Girdiler!$B$20:$I$20,G9905+1)-INDEX(2_Girdiler!$B$20:$I$20,G9905)))</f>
        <v>3.38731958415612</v>
      </c>
      <c r="I9905" s="16" t="n">
        <f aca="false">H9905/2_Girdiler!$B$17</f>
        <v>1.35709919237024</v>
      </c>
      <c r="J9905" s="16" t="n">
        <f aca="false">D9905+I9905</f>
        <v>14.8352193966287</v>
      </c>
    </row>
    <row r="9906" customFormat="false" ht="15" hidden="false" customHeight="false" outlineLevel="0" collapsed="false">
      <c r="A9906" s="0" t="n">
        <v>9894</v>
      </c>
      <c r="B9906" s="7" t="n">
        <v>0.976716</v>
      </c>
      <c r="C9906" s="7" t="n">
        <v>0.711225</v>
      </c>
      <c r="D9906" s="16" t="n">
        <f aca="false">LOGINV(B9906,$B$7,$C$7)</f>
        <v>41.0644210205872</v>
      </c>
      <c r="E9906" s="16" t="n">
        <f aca="false">LOGINV(C9906,$B$8,$C$8)</f>
        <v>156.452312568985</v>
      </c>
      <c r="F9906" s="16" t="n">
        <f aca="false">$B$5/100*E9906*2_Girdiler!$B$14*2_Girdiler!$B$15*2_Girdiler!$B$16</f>
        <v>3.93634018423567</v>
      </c>
      <c r="G9906" s="16" t="n">
        <f aca="false">MIN(MATCH(F9906,2_Girdiler!$B$20:$I$20,1),7)</f>
        <v>1</v>
      </c>
      <c r="H9906" s="16" t="n">
        <f aca="false">IF(F9906&gt;=40,2_Girdiler!$I$21+(F9906-40)*(2_Girdiler!$I$21-2_Girdiler!$H$21)/(2_Girdiler!$I$20-2_Girdiler!$H$20),INDEX(2_Girdiler!$B$21:$I$21,G9906)+(F9906-INDEX(2_Girdiler!$B$20:$I$20,G9906))*(INDEX(2_Girdiler!$B$21:$I$21,G9906+1)-INDEX(2_Girdiler!$B$21:$I$21,G9906))/(INDEX(2_Girdiler!$B$20:$I$20,G9906+1)-INDEX(2_Girdiler!$B$20:$I$20,G9906)))</f>
        <v>8.65994840531847</v>
      </c>
      <c r="I9906" s="16" t="n">
        <f aca="false">H9906/2_Girdiler!$B$17</f>
        <v>3.46953061110516</v>
      </c>
      <c r="J9906" s="16" t="n">
        <f aca="false">D9906+I9906</f>
        <v>44.5339516316923</v>
      </c>
    </row>
    <row r="9907" customFormat="false" ht="15" hidden="false" customHeight="false" outlineLevel="0" collapsed="false">
      <c r="A9907" s="0" t="n">
        <v>9895</v>
      </c>
      <c r="B9907" s="7" t="n">
        <v>0.439479</v>
      </c>
      <c r="C9907" s="7" t="n">
        <v>0.485274</v>
      </c>
      <c r="D9907" s="16" t="n">
        <f aca="false">LOGINV(B9907,$B$7,$C$7)</f>
        <v>12.4399541838273</v>
      </c>
      <c r="E9907" s="16" t="n">
        <f aca="false">LOGINV(C9907,$B$8,$C$8)</f>
        <v>106.633378696877</v>
      </c>
      <c r="F9907" s="16" t="n">
        <f aca="false">$B$5/100*E9907*2_Girdiler!$B$14*2_Girdiler!$B$15*2_Girdiler!$B$16</f>
        <v>2.68289580801342</v>
      </c>
      <c r="G9907" s="16" t="n">
        <f aca="false">MIN(MATCH(F9907,2_Girdiler!$B$20:$I$20,1),7)</f>
        <v>1</v>
      </c>
      <c r="H9907" s="16" t="n">
        <f aca="false">IF(F9907&gt;=40,2_Girdiler!$I$21+(F9907-40)*(2_Girdiler!$I$21-2_Girdiler!$H$21)/(2_Girdiler!$I$20-2_Girdiler!$H$20),INDEX(2_Girdiler!$B$21:$I$21,G9907)+(F9907-INDEX(2_Girdiler!$B$20:$I$20,G9907))*(INDEX(2_Girdiler!$B$21:$I$21,G9907+1)-INDEX(2_Girdiler!$B$21:$I$21,G9907))/(INDEX(2_Girdiler!$B$20:$I$20,G9907+1)-INDEX(2_Girdiler!$B$20:$I$20,G9907)))</f>
        <v>5.90237077762953</v>
      </c>
      <c r="I9907" s="16" t="n">
        <f aca="false">H9907/2_Girdiler!$B$17</f>
        <v>2.36473188206311</v>
      </c>
      <c r="J9907" s="16" t="n">
        <f aca="false">D9907+I9907</f>
        <v>14.8046860658904</v>
      </c>
    </row>
    <row r="9908" customFormat="false" ht="15" hidden="false" customHeight="false" outlineLevel="0" collapsed="false">
      <c r="A9908" s="0" t="n">
        <v>9896</v>
      </c>
      <c r="B9908" s="7" t="n">
        <v>0.630775</v>
      </c>
      <c r="C9908" s="7" t="n">
        <v>0.396252</v>
      </c>
      <c r="D9908" s="16" t="n">
        <f aca="false">LOGINV(B9908,$B$7,$C$7)</f>
        <v>16.3123023388421</v>
      </c>
      <c r="E9908" s="16" t="n">
        <f aca="false">LOGINV(C9908,$B$8,$C$8)</f>
        <v>92.1505433014175</v>
      </c>
      <c r="F9908" s="16" t="n">
        <f aca="false">$B$5/100*E9908*2_Girdiler!$B$14*2_Girdiler!$B$15*2_Girdiler!$B$16</f>
        <v>2.31850766946367</v>
      </c>
      <c r="G9908" s="16" t="n">
        <f aca="false">MIN(MATCH(F9908,2_Girdiler!$B$20:$I$20,1),7)</f>
        <v>1</v>
      </c>
      <c r="H9908" s="16" t="n">
        <f aca="false">IF(F9908&gt;=40,2_Girdiler!$I$21+(F9908-40)*(2_Girdiler!$I$21-2_Girdiler!$H$21)/(2_Girdiler!$I$20-2_Girdiler!$H$20),INDEX(2_Girdiler!$B$21:$I$21,G9908)+(F9908-INDEX(2_Girdiler!$B$20:$I$20,G9908))*(INDEX(2_Girdiler!$B$21:$I$21,G9908+1)-INDEX(2_Girdiler!$B$21:$I$21,G9908))/(INDEX(2_Girdiler!$B$20:$I$20,G9908+1)-INDEX(2_Girdiler!$B$20:$I$20,G9908)))</f>
        <v>5.10071687282006</v>
      </c>
      <c r="I9908" s="16" t="n">
        <f aca="false">H9908/2_Girdiler!$B$17</f>
        <v>2.04355643943112</v>
      </c>
      <c r="J9908" s="16" t="n">
        <f aca="false">D9908+I9908</f>
        <v>18.3558587782733</v>
      </c>
    </row>
    <row r="9909" customFormat="false" ht="15" hidden="false" customHeight="false" outlineLevel="0" collapsed="false">
      <c r="A9909" s="0" t="n">
        <v>9897</v>
      </c>
      <c r="B9909" s="7" t="n">
        <v>0.827107</v>
      </c>
      <c r="C9909" s="7" t="n">
        <v>0.677131</v>
      </c>
      <c r="D9909" s="16" t="n">
        <f aca="false">LOGINV(B9909,$B$7,$C$7)</f>
        <v>22.904048425689</v>
      </c>
      <c r="E9909" s="16" t="n">
        <f aca="false">LOGINV(C9909,$B$8,$C$8)</f>
        <v>146.930494008573</v>
      </c>
      <c r="F9909" s="16" t="n">
        <f aca="false">$B$5/100*E9909*2_Girdiler!$B$14*2_Girdiler!$B$15*2_Girdiler!$B$16</f>
        <v>3.6967712292557</v>
      </c>
      <c r="G9909" s="16" t="n">
        <f aca="false">MIN(MATCH(F9909,2_Girdiler!$B$20:$I$20,1),7)</f>
        <v>1</v>
      </c>
      <c r="H9909" s="16" t="n">
        <f aca="false">IF(F9909&gt;=40,2_Girdiler!$I$21+(F9909-40)*(2_Girdiler!$I$21-2_Girdiler!$H$21)/(2_Girdiler!$I$20-2_Girdiler!$H$20),INDEX(2_Girdiler!$B$21:$I$21,G9909)+(F9909-INDEX(2_Girdiler!$B$20:$I$20,G9909))*(INDEX(2_Girdiler!$B$21:$I$21,G9909+1)-INDEX(2_Girdiler!$B$21:$I$21,G9909))/(INDEX(2_Girdiler!$B$20:$I$20,G9909+1)-INDEX(2_Girdiler!$B$20:$I$20,G9909)))</f>
        <v>8.13289670436254</v>
      </c>
      <c r="I9909" s="16" t="n">
        <f aca="false">H9909/2_Girdiler!$B$17</f>
        <v>3.25837207706832</v>
      </c>
      <c r="J9909" s="16" t="n">
        <f aca="false">D9909+I9909</f>
        <v>26.1624205027573</v>
      </c>
    </row>
    <row r="9910" customFormat="false" ht="15" hidden="false" customHeight="false" outlineLevel="0" collapsed="false">
      <c r="A9910" s="0" t="n">
        <v>9898</v>
      </c>
      <c r="B9910" s="7" t="n">
        <v>0.599449</v>
      </c>
      <c r="C9910" s="7" t="n">
        <v>0.052601</v>
      </c>
      <c r="D9910" s="16" t="n">
        <f aca="false">LOGINV(B9910,$B$7,$C$7)</f>
        <v>15.5836277074543</v>
      </c>
      <c r="E9910" s="16" t="n">
        <f aca="false">LOGINV(C9910,$B$8,$C$8)</f>
        <v>38.3758410196458</v>
      </c>
      <c r="F9910" s="16" t="n">
        <f aca="false">$B$5/100*E9910*2_Girdiler!$B$14*2_Girdiler!$B$15*2_Girdiler!$B$16</f>
        <v>0.965536160054289</v>
      </c>
      <c r="G9910" s="16" t="n">
        <f aca="false">MIN(MATCH(F9910,2_Girdiler!$B$20:$I$20,1),7)</f>
        <v>1</v>
      </c>
      <c r="H9910" s="16" t="n">
        <f aca="false">IF(F9910&gt;=40,2_Girdiler!$I$21+(F9910-40)*(2_Girdiler!$I$21-2_Girdiler!$H$21)/(2_Girdiler!$I$20-2_Girdiler!$H$20),INDEX(2_Girdiler!$B$21:$I$21,G9910)+(F9910-INDEX(2_Girdiler!$B$20:$I$20,G9910))*(INDEX(2_Girdiler!$B$21:$I$21,G9910+1)-INDEX(2_Girdiler!$B$21:$I$21,G9910))/(INDEX(2_Girdiler!$B$20:$I$20,G9910+1)-INDEX(2_Girdiler!$B$20:$I$20,G9910)))</f>
        <v>2.12417955211944</v>
      </c>
      <c r="I9910" s="16" t="n">
        <f aca="false">H9910/2_Girdiler!$B$17</f>
        <v>0.851033474406825</v>
      </c>
      <c r="J9910" s="16" t="n">
        <f aca="false">D9910+I9910</f>
        <v>16.4346611818612</v>
      </c>
    </row>
    <row r="9911" customFormat="false" ht="15" hidden="false" customHeight="false" outlineLevel="0" collapsed="false">
      <c r="A9911" s="0" t="n">
        <v>9899</v>
      </c>
      <c r="B9911" s="7" t="n">
        <v>0.586122</v>
      </c>
      <c r="C9911" s="7" t="n">
        <v>0.338316</v>
      </c>
      <c r="D9911" s="16" t="n">
        <f aca="false">LOGINV(B9911,$B$7,$C$7)</f>
        <v>15.2881704455786</v>
      </c>
      <c r="E9911" s="16" t="n">
        <f aca="false">LOGINV(C9911,$B$8,$C$8)</f>
        <v>83.4305572912303</v>
      </c>
      <c r="F9911" s="16" t="n">
        <f aca="false">$B$5/100*E9911*2_Girdiler!$B$14*2_Girdiler!$B$15*2_Girdiler!$B$16</f>
        <v>2.09911282144736</v>
      </c>
      <c r="G9911" s="16" t="n">
        <f aca="false">MIN(MATCH(F9911,2_Girdiler!$B$20:$I$20,1),7)</f>
        <v>1</v>
      </c>
      <c r="H9911" s="16" t="n">
        <f aca="false">IF(F9911&gt;=40,2_Girdiler!$I$21+(F9911-40)*(2_Girdiler!$I$21-2_Girdiler!$H$21)/(2_Girdiler!$I$20-2_Girdiler!$H$20),INDEX(2_Girdiler!$B$21:$I$21,G9911)+(F9911-INDEX(2_Girdiler!$B$20:$I$20,G9911))*(INDEX(2_Girdiler!$B$21:$I$21,G9911+1)-INDEX(2_Girdiler!$B$21:$I$21,G9911))/(INDEX(2_Girdiler!$B$20:$I$20,G9911+1)-INDEX(2_Girdiler!$B$20:$I$20,G9911)))</f>
        <v>4.61804820718418</v>
      </c>
      <c r="I9911" s="16" t="n">
        <f aca="false">H9911/2_Girdiler!$B$17</f>
        <v>1.85017957018597</v>
      </c>
      <c r="J9911" s="16" t="n">
        <f aca="false">D9911+I9911</f>
        <v>17.1383500157645</v>
      </c>
    </row>
    <row r="9912" customFormat="false" ht="15" hidden="false" customHeight="false" outlineLevel="0" collapsed="false">
      <c r="A9912" s="0" t="n">
        <v>9900</v>
      </c>
      <c r="B9912" s="7" t="n">
        <v>0.075787</v>
      </c>
      <c r="C9912" s="7" t="n">
        <v>0.406115</v>
      </c>
      <c r="D9912" s="16" t="n">
        <f aca="false">LOGINV(B9912,$B$7,$C$7)</f>
        <v>6.08904827655494</v>
      </c>
      <c r="E9912" s="16" t="n">
        <f aca="false">LOGINV(C9912,$B$8,$C$8)</f>
        <v>93.6805370419669</v>
      </c>
      <c r="F9912" s="16" t="n">
        <f aca="false">$B$5/100*E9912*2_Girdiler!$B$14*2_Girdiler!$B$15*2_Girdiler!$B$16</f>
        <v>2.35700231197589</v>
      </c>
      <c r="G9912" s="16" t="n">
        <f aca="false">MIN(MATCH(F9912,2_Girdiler!$B$20:$I$20,1),7)</f>
        <v>1</v>
      </c>
      <c r="H9912" s="16" t="n">
        <f aca="false">IF(F9912&gt;=40,2_Girdiler!$I$21+(F9912-40)*(2_Girdiler!$I$21-2_Girdiler!$H$21)/(2_Girdiler!$I$20-2_Girdiler!$H$20),INDEX(2_Girdiler!$B$21:$I$21,G9912)+(F9912-INDEX(2_Girdiler!$B$20:$I$20,G9912))*(INDEX(2_Girdiler!$B$21:$I$21,G9912+1)-INDEX(2_Girdiler!$B$21:$I$21,G9912))/(INDEX(2_Girdiler!$B$20:$I$20,G9912+1)-INDEX(2_Girdiler!$B$20:$I$20,G9912)))</f>
        <v>5.18540508634695</v>
      </c>
      <c r="I9912" s="16" t="n">
        <f aca="false">H9912/2_Girdiler!$B$17</f>
        <v>2.07748601215823</v>
      </c>
      <c r="J9912" s="16" t="n">
        <f aca="false">D9912+I9912</f>
        <v>8.16653428871318</v>
      </c>
    </row>
    <row r="9913" customFormat="false" ht="15" hidden="false" customHeight="false" outlineLevel="0" collapsed="false">
      <c r="A9913" s="0" t="n">
        <v>9901</v>
      </c>
      <c r="B9913" s="7" t="n">
        <v>0.363185</v>
      </c>
      <c r="C9913" s="7" t="n">
        <v>0.000427</v>
      </c>
      <c r="D9913" s="16" t="n">
        <f aca="false">LOGINV(B9913,$B$7,$C$7)</f>
        <v>11.142128102965</v>
      </c>
      <c r="E9913" s="16" t="n">
        <f aca="false">LOGINV(C9913,$B$8,$C$8)</f>
        <v>12.6885273183368</v>
      </c>
      <c r="F9913" s="16" t="n">
        <f aca="false">$B$5/100*E9913*2_Girdiler!$B$14*2_Girdiler!$B$15*2_Girdiler!$B$16</f>
        <v>0.319243347329355</v>
      </c>
      <c r="G9913" s="16" t="n">
        <f aca="false">MIN(MATCH(F9913,2_Girdiler!$B$20:$I$20,1),7)</f>
        <v>1</v>
      </c>
      <c r="H9913" s="16" t="n">
        <f aca="false">IF(F9913&gt;=40,2_Girdiler!$I$21+(F9913-40)*(2_Girdiler!$I$21-2_Girdiler!$H$21)/(2_Girdiler!$I$20-2_Girdiler!$H$20),INDEX(2_Girdiler!$B$21:$I$21,G9913)+(F9913-INDEX(2_Girdiler!$B$20:$I$20,G9913))*(INDEX(2_Girdiler!$B$21:$I$21,G9913+1)-INDEX(2_Girdiler!$B$21:$I$21,G9913))/(INDEX(2_Girdiler!$B$20:$I$20,G9913+1)-INDEX(2_Girdiler!$B$20:$I$20,G9913)))</f>
        <v>0.702335364124581</v>
      </c>
      <c r="I9913" s="16" t="n">
        <f aca="false">H9913/2_Girdiler!$B$17</f>
        <v>0.281384360626835</v>
      </c>
      <c r="J9913" s="16" t="n">
        <f aca="false">D9913+I9913</f>
        <v>11.4235124635919</v>
      </c>
    </row>
    <row r="9914" customFormat="false" ht="15" hidden="false" customHeight="false" outlineLevel="0" collapsed="false">
      <c r="A9914" s="0" t="n">
        <v>9902</v>
      </c>
      <c r="B9914" s="7" t="n">
        <v>0.976234</v>
      </c>
      <c r="C9914" s="7" t="n">
        <v>0.936148</v>
      </c>
      <c r="D9914" s="16" t="n">
        <f aca="false">LOGINV(B9914,$B$7,$C$7)</f>
        <v>40.8662348217835</v>
      </c>
      <c r="E9914" s="16" t="n">
        <f aca="false">LOGINV(C9914,$B$8,$C$8)</f>
        <v>291.916186281804</v>
      </c>
      <c r="F9914" s="16" t="n">
        <f aca="false">$B$5/100*E9914*2_Girdiler!$B$14*2_Girdiler!$B$15*2_Girdiler!$B$16</f>
        <v>7.3446112468502</v>
      </c>
      <c r="G9914" s="16" t="n">
        <f aca="false">MIN(MATCH(F9914,2_Girdiler!$B$20:$I$20,1),7)</f>
        <v>2</v>
      </c>
      <c r="H9914" s="16" t="n">
        <f aca="false">IF(F9914&gt;=40,2_Girdiler!$I$21+(F9914-40)*(2_Girdiler!$I$21-2_Girdiler!$H$21)/(2_Girdiler!$I$20-2_Girdiler!$H$20),INDEX(2_Girdiler!$B$21:$I$21,G9914)+(F9914-INDEX(2_Girdiler!$B$20:$I$20,G9914))*(INDEX(2_Girdiler!$B$21:$I$21,G9914+1)-INDEX(2_Girdiler!$B$21:$I$21,G9914))/(INDEX(2_Girdiler!$B$20:$I$20,G9914+1)-INDEX(2_Girdiler!$B$20:$I$20,G9914)))</f>
        <v>14.7513779949603</v>
      </c>
      <c r="I9914" s="16" t="n">
        <f aca="false">H9914/2_Girdiler!$B$17</f>
        <v>5.91000720951936</v>
      </c>
      <c r="J9914" s="16" t="n">
        <f aca="false">D9914+I9914</f>
        <v>46.7762420313029</v>
      </c>
    </row>
    <row r="9915" customFormat="false" ht="15" hidden="false" customHeight="false" outlineLevel="0" collapsed="false">
      <c r="A9915" s="0" t="n">
        <v>9903</v>
      </c>
      <c r="B9915" s="7" t="n">
        <v>0.806723</v>
      </c>
      <c r="C9915" s="7" t="n">
        <v>0.586946</v>
      </c>
      <c r="D9915" s="16" t="n">
        <f aca="false">LOGINV(B9915,$B$7,$C$7)</f>
        <v>21.9428976163442</v>
      </c>
      <c r="E9915" s="16" t="n">
        <f aca="false">LOGINV(C9915,$B$8,$C$8)</f>
        <v>125.843967080918</v>
      </c>
      <c r="F9915" s="16" t="n">
        <f aca="false">$B$5/100*E9915*2_Girdiler!$B$14*2_Girdiler!$B$15*2_Girdiler!$B$16</f>
        <v>3.16623421175591</v>
      </c>
      <c r="G9915" s="16" t="n">
        <f aca="false">MIN(MATCH(F9915,2_Girdiler!$B$20:$I$20,1),7)</f>
        <v>1</v>
      </c>
      <c r="H9915" s="16" t="n">
        <f aca="false">IF(F9915&gt;=40,2_Girdiler!$I$21+(F9915-40)*(2_Girdiler!$I$21-2_Girdiler!$H$21)/(2_Girdiler!$I$20-2_Girdiler!$H$20),INDEX(2_Girdiler!$B$21:$I$21,G9915)+(F9915-INDEX(2_Girdiler!$B$20:$I$20,G9915))*(INDEX(2_Girdiler!$B$21:$I$21,G9915+1)-INDEX(2_Girdiler!$B$21:$I$21,G9915))/(INDEX(2_Girdiler!$B$20:$I$20,G9915+1)-INDEX(2_Girdiler!$B$20:$I$20,G9915)))</f>
        <v>6.965715265863</v>
      </c>
      <c r="I9915" s="16" t="n">
        <f aca="false">H9915/2_Girdiler!$B$17</f>
        <v>2.7907513084387</v>
      </c>
      <c r="J9915" s="16" t="n">
        <f aca="false">D9915+I9915</f>
        <v>24.7336489247829</v>
      </c>
    </row>
    <row r="9916" customFormat="false" ht="15" hidden="false" customHeight="false" outlineLevel="0" collapsed="false">
      <c r="A9916" s="0" t="n">
        <v>9904</v>
      </c>
      <c r="B9916" s="7" t="n">
        <v>0.815538</v>
      </c>
      <c r="C9916" s="7" t="n">
        <v>0.377364</v>
      </c>
      <c r="D9916" s="16" t="n">
        <f aca="false">LOGINV(B9916,$B$7,$C$7)</f>
        <v>22.3453605381519</v>
      </c>
      <c r="E9916" s="16" t="n">
        <f aca="false">LOGINV(C9916,$B$8,$C$8)</f>
        <v>89.2612646270935</v>
      </c>
      <c r="F9916" s="16" t="n">
        <f aca="false">$B$5/100*E9916*2_Girdiler!$B$14*2_Girdiler!$B$15*2_Girdiler!$B$16</f>
        <v>2.24581341801767</v>
      </c>
      <c r="G9916" s="16" t="n">
        <f aca="false">MIN(MATCH(F9916,2_Girdiler!$B$20:$I$20,1),7)</f>
        <v>1</v>
      </c>
      <c r="H9916" s="16" t="n">
        <f aca="false">IF(F9916&gt;=40,2_Girdiler!$I$21+(F9916-40)*(2_Girdiler!$I$21-2_Girdiler!$H$21)/(2_Girdiler!$I$20-2_Girdiler!$H$20),INDEX(2_Girdiler!$B$21:$I$21,G9916)+(F9916-INDEX(2_Girdiler!$B$20:$I$20,G9916))*(INDEX(2_Girdiler!$B$21:$I$21,G9916+1)-INDEX(2_Girdiler!$B$21:$I$21,G9916))/(INDEX(2_Girdiler!$B$20:$I$20,G9916+1)-INDEX(2_Girdiler!$B$20:$I$20,G9916)))</f>
        <v>4.94078951963888</v>
      </c>
      <c r="I9916" s="16" t="n">
        <f aca="false">H9916/2_Girdiler!$B$17</f>
        <v>1.97948298062455</v>
      </c>
      <c r="J9916" s="16" t="n">
        <f aca="false">D9916+I9916</f>
        <v>24.3248435187765</v>
      </c>
    </row>
    <row r="9917" customFormat="false" ht="15" hidden="false" customHeight="false" outlineLevel="0" collapsed="false">
      <c r="A9917" s="0" t="n">
        <v>9905</v>
      </c>
      <c r="B9917" s="7" t="n">
        <v>0.020056</v>
      </c>
      <c r="C9917" s="7" t="n">
        <v>0.836966</v>
      </c>
      <c r="D9917" s="16" t="n">
        <f aca="false">LOGINV(B9917,$B$7,$C$7)</f>
        <v>4.31321806768027</v>
      </c>
      <c r="E9917" s="16" t="n">
        <f aca="false">LOGINV(C9917,$B$8,$C$8)</f>
        <v>205.850833854413</v>
      </c>
      <c r="F9917" s="16" t="n">
        <f aca="false">$B$5/100*E9917*2_Girdiler!$B$14*2_Girdiler!$B$15*2_Girdiler!$B$16</f>
        <v>5.17920697977703</v>
      </c>
      <c r="G9917" s="16" t="n">
        <f aca="false">MIN(MATCH(F9917,2_Girdiler!$B$20:$I$20,1),7)</f>
        <v>2</v>
      </c>
      <c r="H9917" s="16" t="n">
        <f aca="false">IF(F9917&gt;=40,2_Girdiler!$I$21+(F9917-40)*(2_Girdiler!$I$21-2_Girdiler!$H$21)/(2_Girdiler!$I$20-2_Girdiler!$H$20),INDEX(2_Girdiler!$B$21:$I$21,G9917)+(F9917-INDEX(2_Girdiler!$B$20:$I$20,G9917))*(INDEX(2_Girdiler!$B$21:$I$21,G9917+1)-INDEX(2_Girdiler!$B$21:$I$21,G9917))/(INDEX(2_Girdiler!$B$20:$I$20,G9917+1)-INDEX(2_Girdiler!$B$20:$I$20,G9917)))</f>
        <v>11.2867311676432</v>
      </c>
      <c r="I9917" s="16" t="n">
        <f aca="false">H9917/2_Girdiler!$B$17</f>
        <v>4.52192755113912</v>
      </c>
      <c r="J9917" s="16" t="n">
        <f aca="false">D9917+I9917</f>
        <v>8.83514561881939</v>
      </c>
    </row>
    <row r="9918" customFormat="false" ht="15" hidden="false" customHeight="false" outlineLevel="0" collapsed="false">
      <c r="A9918" s="0" t="n">
        <v>9906</v>
      </c>
      <c r="B9918" s="7" t="n">
        <v>0.4335</v>
      </c>
      <c r="C9918" s="7" t="n">
        <v>0.59895</v>
      </c>
      <c r="D9918" s="16" t="n">
        <f aca="false">LOGINV(B9918,$B$7,$C$7)</f>
        <v>12.3351393174337</v>
      </c>
      <c r="E9918" s="16" t="n">
        <f aca="false">LOGINV(C9918,$B$8,$C$8)</f>
        <v>128.382090617993</v>
      </c>
      <c r="F9918" s="16" t="n">
        <f aca="false">$B$5/100*E9918*2_Girdiler!$B$14*2_Girdiler!$B$15*2_Girdiler!$B$16</f>
        <v>3.23009339994872</v>
      </c>
      <c r="G9918" s="16" t="n">
        <f aca="false">MIN(MATCH(F9918,2_Girdiler!$B$20:$I$20,1),7)</f>
        <v>1</v>
      </c>
      <c r="H9918" s="16" t="n">
        <f aca="false">IF(F9918&gt;=40,2_Girdiler!$I$21+(F9918-40)*(2_Girdiler!$I$21-2_Girdiler!$H$21)/(2_Girdiler!$I$20-2_Girdiler!$H$20),INDEX(2_Girdiler!$B$21:$I$21,G9918)+(F9918-INDEX(2_Girdiler!$B$20:$I$20,G9918))*(INDEX(2_Girdiler!$B$21:$I$21,G9918+1)-INDEX(2_Girdiler!$B$21:$I$21,G9918))/(INDEX(2_Girdiler!$B$20:$I$20,G9918+1)-INDEX(2_Girdiler!$B$20:$I$20,G9918)))</f>
        <v>7.10620547988718</v>
      </c>
      <c r="I9918" s="16" t="n">
        <f aca="false">H9918/2_Girdiler!$B$17</f>
        <v>2.84703745187788</v>
      </c>
      <c r="J9918" s="16" t="n">
        <f aca="false">D9918+I9918</f>
        <v>15.1821767693116</v>
      </c>
    </row>
    <row r="9919" customFormat="false" ht="15" hidden="false" customHeight="false" outlineLevel="0" collapsed="false">
      <c r="A9919" s="0" t="n">
        <v>9907</v>
      </c>
      <c r="B9919" s="7" t="n">
        <v>0.968344</v>
      </c>
      <c r="C9919" s="7" t="n">
        <v>0.210572</v>
      </c>
      <c r="D9919" s="16" t="n">
        <f aca="false">LOGINV(B9919,$B$7,$C$7)</f>
        <v>38.1256958223606</v>
      </c>
      <c r="E9919" s="16" t="n">
        <f aca="false">LOGINV(C9919,$B$8,$C$8)</f>
        <v>64.9725127528531</v>
      </c>
      <c r="F9919" s="16" t="n">
        <f aca="false">$B$5/100*E9919*2_Girdiler!$B$14*2_Girdiler!$B$15*2_Girdiler!$B$16</f>
        <v>1.63470842086178</v>
      </c>
      <c r="G9919" s="16" t="n">
        <f aca="false">MIN(MATCH(F9919,2_Girdiler!$B$20:$I$20,1),7)</f>
        <v>1</v>
      </c>
      <c r="H9919" s="16" t="n">
        <f aca="false">IF(F9919&gt;=40,2_Girdiler!$I$21+(F9919-40)*(2_Girdiler!$I$21-2_Girdiler!$H$21)/(2_Girdiler!$I$20-2_Girdiler!$H$20),INDEX(2_Girdiler!$B$21:$I$21,G9919)+(F9919-INDEX(2_Girdiler!$B$20:$I$20,G9919))*(INDEX(2_Girdiler!$B$21:$I$21,G9919+1)-INDEX(2_Girdiler!$B$21:$I$21,G9919))/(INDEX(2_Girdiler!$B$20:$I$20,G9919+1)-INDEX(2_Girdiler!$B$20:$I$20,G9919)))</f>
        <v>3.59635852589592</v>
      </c>
      <c r="I9919" s="16" t="n">
        <f aca="false">H9919/2_Girdiler!$B$17</f>
        <v>1.44084876838779</v>
      </c>
      <c r="J9919" s="16" t="n">
        <f aca="false">D9919+I9919</f>
        <v>39.5665445907484</v>
      </c>
    </row>
    <row r="9920" customFormat="false" ht="15" hidden="false" customHeight="false" outlineLevel="0" collapsed="false">
      <c r="A9920" s="0" t="n">
        <v>9908</v>
      </c>
      <c r="B9920" s="7" t="n">
        <v>0.44809</v>
      </c>
      <c r="C9920" s="7" t="n">
        <v>0.491771</v>
      </c>
      <c r="D9920" s="16" t="n">
        <f aca="false">LOGINV(B9920,$B$7,$C$7)</f>
        <v>12.5920510257709</v>
      </c>
      <c r="E9920" s="16" t="n">
        <f aca="false">LOGINV(C9920,$B$8,$C$8)</f>
        <v>107.760738371578</v>
      </c>
      <c r="F9920" s="16" t="n">
        <f aca="false">$B$5/100*E9920*2_Girdiler!$B$14*2_Girdiler!$B$15*2_Girdiler!$B$16</f>
        <v>2.71126017742891</v>
      </c>
      <c r="G9920" s="16" t="n">
        <f aca="false">MIN(MATCH(F9920,2_Girdiler!$B$20:$I$20,1),7)</f>
        <v>1</v>
      </c>
      <c r="H9920" s="16" t="n">
        <f aca="false">IF(F9920&gt;=40,2_Girdiler!$I$21+(F9920-40)*(2_Girdiler!$I$21-2_Girdiler!$H$21)/(2_Girdiler!$I$20-2_Girdiler!$H$20),INDEX(2_Girdiler!$B$21:$I$21,G9920)+(F9920-INDEX(2_Girdiler!$B$20:$I$20,G9920))*(INDEX(2_Girdiler!$B$21:$I$21,G9920+1)-INDEX(2_Girdiler!$B$21:$I$21,G9920))/(INDEX(2_Girdiler!$B$20:$I$20,G9920+1)-INDEX(2_Girdiler!$B$20:$I$20,G9920)))</f>
        <v>5.9647723903436</v>
      </c>
      <c r="I9920" s="16" t="n">
        <f aca="false">H9920/2_Girdiler!$B$17</f>
        <v>2.38973252818253</v>
      </c>
      <c r="J9920" s="16" t="n">
        <f aca="false">D9920+I9920</f>
        <v>14.9817835539534</v>
      </c>
    </row>
    <row r="9921" customFormat="false" ht="15" hidden="false" customHeight="false" outlineLevel="0" collapsed="false">
      <c r="A9921" s="0" t="n">
        <v>9909</v>
      </c>
      <c r="B9921" s="7" t="n">
        <v>0.375708</v>
      </c>
      <c r="C9921" s="7" t="n">
        <v>0.331797</v>
      </c>
      <c r="D9921" s="16" t="n">
        <f aca="false">LOGINV(B9921,$B$7,$C$7)</f>
        <v>11.350148617761</v>
      </c>
      <c r="E9921" s="16" t="n">
        <f aca="false">LOGINV(C9921,$B$8,$C$8)</f>
        <v>82.4724806191928</v>
      </c>
      <c r="F9921" s="16" t="n">
        <f aca="false">$B$5/100*E9921*2_Girdiler!$B$14*2_Girdiler!$B$15*2_Girdiler!$B$16</f>
        <v>2.07500761237889</v>
      </c>
      <c r="G9921" s="16" t="n">
        <f aca="false">MIN(MATCH(F9921,2_Girdiler!$B$20:$I$20,1),7)</f>
        <v>1</v>
      </c>
      <c r="H9921" s="16" t="n">
        <f aca="false">IF(F9921&gt;=40,2_Girdiler!$I$21+(F9921-40)*(2_Girdiler!$I$21-2_Girdiler!$H$21)/(2_Girdiler!$I$20-2_Girdiler!$H$20),INDEX(2_Girdiler!$B$21:$I$21,G9921)+(F9921-INDEX(2_Girdiler!$B$20:$I$20,G9921))*(INDEX(2_Girdiler!$B$21:$I$21,G9921+1)-INDEX(2_Girdiler!$B$21:$I$21,G9921))/(INDEX(2_Girdiler!$B$20:$I$20,G9921+1)-INDEX(2_Girdiler!$B$20:$I$20,G9921)))</f>
        <v>4.56501674723356</v>
      </c>
      <c r="I9921" s="16" t="n">
        <f aca="false">H9921/2_Girdiler!$B$17</f>
        <v>1.82893299168011</v>
      </c>
      <c r="J9921" s="16" t="n">
        <f aca="false">D9921+I9921</f>
        <v>13.1790816094411</v>
      </c>
    </row>
    <row r="9922" customFormat="false" ht="15" hidden="false" customHeight="false" outlineLevel="0" collapsed="false">
      <c r="A9922" s="0" t="n">
        <v>9910</v>
      </c>
      <c r="B9922" s="7" t="n">
        <v>0.453734</v>
      </c>
      <c r="C9922" s="7" t="n">
        <v>0.949504</v>
      </c>
      <c r="D9922" s="16" t="n">
        <f aca="false">LOGINV(B9922,$B$7,$C$7)</f>
        <v>12.6925068502089</v>
      </c>
      <c r="E9922" s="16" t="n">
        <f aca="false">LOGINV(C9922,$B$8,$C$8)</f>
        <v>314.785022134367</v>
      </c>
      <c r="F9922" s="16" t="n">
        <f aca="false">$B$5/100*E9922*2_Girdiler!$B$14*2_Girdiler!$B$15*2_Girdiler!$B$16</f>
        <v>7.91999115690067</v>
      </c>
      <c r="G9922" s="16" t="n">
        <f aca="false">MIN(MATCH(F9922,2_Girdiler!$B$20:$I$20,1),7)</f>
        <v>2</v>
      </c>
      <c r="H9922" s="16" t="n">
        <f aca="false">IF(F9922&gt;=40,2_Girdiler!$I$21+(F9922-40)*(2_Girdiler!$I$21-2_Girdiler!$H$21)/(2_Girdiler!$I$20-2_Girdiler!$H$20),INDEX(2_Girdiler!$B$21:$I$21,G9922)+(F9922-INDEX(2_Girdiler!$B$20:$I$20,G9922))*(INDEX(2_Girdiler!$B$21:$I$21,G9922+1)-INDEX(2_Girdiler!$B$21:$I$21,G9922))/(INDEX(2_Girdiler!$B$20:$I$20,G9922+1)-INDEX(2_Girdiler!$B$20:$I$20,G9922)))</f>
        <v>15.6719858510411</v>
      </c>
      <c r="I9922" s="16" t="n">
        <f aca="false">H9922/2_Girdiler!$B$17</f>
        <v>6.27884048519274</v>
      </c>
      <c r="J9922" s="16" t="n">
        <f aca="false">D9922+I9922</f>
        <v>18.9713473354016</v>
      </c>
    </row>
    <row r="9923" customFormat="false" ht="15" hidden="false" customHeight="false" outlineLevel="0" collapsed="false">
      <c r="A9923" s="0" t="n">
        <v>9911</v>
      </c>
      <c r="B9923" s="7" t="n">
        <v>0.842267</v>
      </c>
      <c r="C9923" s="7" t="n">
        <v>0.477811</v>
      </c>
      <c r="D9923" s="16" t="n">
        <f aca="false">LOGINV(B9923,$B$7,$C$7)</f>
        <v>23.6965283428349</v>
      </c>
      <c r="E9923" s="16" t="n">
        <f aca="false">LOGINV(C9923,$B$8,$C$8)</f>
        <v>105.352104827878</v>
      </c>
      <c r="F9923" s="16" t="n">
        <f aca="false">$B$5/100*E9923*2_Girdiler!$B$14*2_Girdiler!$B$15*2_Girdiler!$B$16</f>
        <v>2.6506589574694</v>
      </c>
      <c r="G9923" s="16" t="n">
        <f aca="false">MIN(MATCH(F9923,2_Girdiler!$B$20:$I$20,1),7)</f>
        <v>1</v>
      </c>
      <c r="H9923" s="16" t="n">
        <f aca="false">IF(F9923&gt;=40,2_Girdiler!$I$21+(F9923-40)*(2_Girdiler!$I$21-2_Girdiler!$H$21)/(2_Girdiler!$I$20-2_Girdiler!$H$20),INDEX(2_Girdiler!$B$21:$I$21,G9923)+(F9923-INDEX(2_Girdiler!$B$20:$I$20,G9923))*(INDEX(2_Girdiler!$B$21:$I$21,G9923+1)-INDEX(2_Girdiler!$B$21:$I$21,G9923))/(INDEX(2_Girdiler!$B$20:$I$20,G9923+1)-INDEX(2_Girdiler!$B$20:$I$20,G9923)))</f>
        <v>5.83144970643269</v>
      </c>
      <c r="I9923" s="16" t="n">
        <f aca="false">H9923/2_Girdiler!$B$17</f>
        <v>2.33631799135925</v>
      </c>
      <c r="J9923" s="16" t="n">
        <f aca="false">D9923+I9923</f>
        <v>26.0328463341941</v>
      </c>
    </row>
    <row r="9924" customFormat="false" ht="15" hidden="false" customHeight="false" outlineLevel="0" collapsed="false">
      <c r="A9924" s="0" t="n">
        <v>9912</v>
      </c>
      <c r="B9924" s="7" t="n">
        <v>0.664225</v>
      </c>
      <c r="C9924" s="7" t="n">
        <v>0.11716</v>
      </c>
      <c r="D9924" s="16" t="n">
        <f aca="false">LOGINV(B9924,$B$7,$C$7)</f>
        <v>17.15259863736</v>
      </c>
      <c r="E9924" s="16" t="n">
        <f aca="false">LOGINV(C9924,$B$8,$C$8)</f>
        <v>50.6800971133086</v>
      </c>
      <c r="F9924" s="16" t="n">
        <f aca="false">$B$5/100*E9924*2_Girdiler!$B$14*2_Girdiler!$B$15*2_Girdiler!$B$16</f>
        <v>1.27511124337084</v>
      </c>
      <c r="G9924" s="16" t="n">
        <f aca="false">MIN(MATCH(F9924,2_Girdiler!$B$20:$I$20,1),7)</f>
        <v>1</v>
      </c>
      <c r="H9924" s="16" t="n">
        <f aca="false">IF(F9924&gt;=40,2_Girdiler!$I$21+(F9924-40)*(2_Girdiler!$I$21-2_Girdiler!$H$21)/(2_Girdiler!$I$20-2_Girdiler!$H$20),INDEX(2_Girdiler!$B$21:$I$21,G9924)+(F9924-INDEX(2_Girdiler!$B$20:$I$20,G9924))*(INDEX(2_Girdiler!$B$21:$I$21,G9924+1)-INDEX(2_Girdiler!$B$21:$I$21,G9924))/(INDEX(2_Girdiler!$B$20:$I$20,G9924+1)-INDEX(2_Girdiler!$B$20:$I$20,G9924)))</f>
        <v>2.80524473541586</v>
      </c>
      <c r="I9924" s="16" t="n">
        <f aca="false">H9924/2_Girdiler!$B$17</f>
        <v>1.1238961279711</v>
      </c>
      <c r="J9924" s="16" t="n">
        <f aca="false">D9924+I9924</f>
        <v>18.2764947653311</v>
      </c>
    </row>
    <row r="9925" customFormat="false" ht="15" hidden="false" customHeight="false" outlineLevel="0" collapsed="false">
      <c r="A9925" s="0" t="n">
        <v>9913</v>
      </c>
      <c r="B9925" s="7" t="n">
        <v>0.829776</v>
      </c>
      <c r="C9925" s="7" t="n">
        <v>0.759171</v>
      </c>
      <c r="D9925" s="16" t="n">
        <f aca="false">LOGINV(B9925,$B$7,$C$7)</f>
        <v>23.0383107823446</v>
      </c>
      <c r="E9925" s="16" t="n">
        <f aca="false">LOGINV(C9925,$B$8,$C$8)</f>
        <v>171.988506348759</v>
      </c>
      <c r="F9925" s="16" t="n">
        <f aca="false">$B$5/100*E9925*2_Girdiler!$B$14*2_Girdiler!$B$15*2_Girdiler!$B$16</f>
        <v>4.32723081973477</v>
      </c>
      <c r="G9925" s="16" t="n">
        <f aca="false">MIN(MATCH(F9925,2_Girdiler!$B$20:$I$20,1),7)</f>
        <v>1</v>
      </c>
      <c r="H9925" s="16" t="n">
        <f aca="false">IF(F9925&gt;=40,2_Girdiler!$I$21+(F9925-40)*(2_Girdiler!$I$21-2_Girdiler!$H$21)/(2_Girdiler!$I$20-2_Girdiler!$H$20),INDEX(2_Girdiler!$B$21:$I$21,G9925)+(F9925-INDEX(2_Girdiler!$B$20:$I$20,G9925))*(INDEX(2_Girdiler!$B$21:$I$21,G9925+1)-INDEX(2_Girdiler!$B$21:$I$21,G9925))/(INDEX(2_Girdiler!$B$20:$I$20,G9925+1)-INDEX(2_Girdiler!$B$20:$I$20,G9925)))</f>
        <v>9.51990780341648</v>
      </c>
      <c r="I9925" s="16" t="n">
        <f aca="false">H9925/2_Girdiler!$B$17</f>
        <v>3.81406562636878</v>
      </c>
      <c r="J9925" s="16" t="n">
        <f aca="false">D9925+I9925</f>
        <v>26.8523764087133</v>
      </c>
    </row>
    <row r="9926" customFormat="false" ht="15" hidden="false" customHeight="false" outlineLevel="0" collapsed="false">
      <c r="A9926" s="0" t="n">
        <v>9914</v>
      </c>
      <c r="B9926" s="7" t="n">
        <v>0.384072</v>
      </c>
      <c r="C9926" s="7" t="n">
        <v>0.264291</v>
      </c>
      <c r="D9926" s="16" t="n">
        <f aca="false">LOGINV(B9926,$B$7,$C$7)</f>
        <v>11.4899935960124</v>
      </c>
      <c r="E9926" s="16" t="n">
        <f aca="false">LOGINV(C9926,$B$8,$C$8)</f>
        <v>72.7081159050538</v>
      </c>
      <c r="F9926" s="16" t="n">
        <f aca="false">$B$5/100*E9926*2_Girdiler!$B$14*2_Girdiler!$B$15*2_Girdiler!$B$16</f>
        <v>1.82933619617115</v>
      </c>
      <c r="G9926" s="16" t="n">
        <f aca="false">MIN(MATCH(F9926,2_Girdiler!$B$20:$I$20,1),7)</f>
        <v>1</v>
      </c>
      <c r="H9926" s="16" t="n">
        <f aca="false">IF(F9926&gt;=40,2_Girdiler!$I$21+(F9926-40)*(2_Girdiler!$I$21-2_Girdiler!$H$21)/(2_Girdiler!$I$20-2_Girdiler!$H$20),INDEX(2_Girdiler!$B$21:$I$21,G9926)+(F9926-INDEX(2_Girdiler!$B$20:$I$20,G9926))*(INDEX(2_Girdiler!$B$21:$I$21,G9926+1)-INDEX(2_Girdiler!$B$21:$I$21,G9926))/(INDEX(2_Girdiler!$B$20:$I$20,G9926+1)-INDEX(2_Girdiler!$B$20:$I$20,G9926)))</f>
        <v>4.02453963157654</v>
      </c>
      <c r="I9926" s="16" t="n">
        <f aca="false">H9926/2_Girdiler!$B$17</f>
        <v>1.61239568572778</v>
      </c>
      <c r="J9926" s="16" t="n">
        <f aca="false">D9926+I9926</f>
        <v>13.1023892817402</v>
      </c>
    </row>
    <row r="9927" customFormat="false" ht="15" hidden="false" customHeight="false" outlineLevel="0" collapsed="false">
      <c r="A9927" s="0" t="n">
        <v>9915</v>
      </c>
      <c r="B9927" s="7" t="n">
        <v>0.245497</v>
      </c>
      <c r="C9927" s="7" t="n">
        <v>0.239226</v>
      </c>
      <c r="D9927" s="16" t="n">
        <f aca="false">LOGINV(B9927,$B$7,$C$7)</f>
        <v>9.22486552105484</v>
      </c>
      <c r="E9927" s="16" t="n">
        <f aca="false">LOGINV(C9927,$B$8,$C$8)</f>
        <v>69.110193326578</v>
      </c>
      <c r="F9927" s="16" t="n">
        <f aca="false">$B$5/100*E9927*2_Girdiler!$B$14*2_Girdiler!$B$15*2_Girdiler!$B$16</f>
        <v>1.7388124640967</v>
      </c>
      <c r="G9927" s="16" t="n">
        <f aca="false">MIN(MATCH(F9927,2_Girdiler!$B$20:$I$20,1),7)</f>
        <v>1</v>
      </c>
      <c r="H9927" s="16" t="n">
        <f aca="false">IF(F9927&gt;=40,2_Girdiler!$I$21+(F9927-40)*(2_Girdiler!$I$21-2_Girdiler!$H$21)/(2_Girdiler!$I$20-2_Girdiler!$H$20),INDEX(2_Girdiler!$B$21:$I$21,G9927)+(F9927-INDEX(2_Girdiler!$B$20:$I$20,G9927))*(INDEX(2_Girdiler!$B$21:$I$21,G9927+1)-INDEX(2_Girdiler!$B$21:$I$21,G9927))/(INDEX(2_Girdiler!$B$20:$I$20,G9927+1)-INDEX(2_Girdiler!$B$20:$I$20,G9927)))</f>
        <v>3.82538742101275</v>
      </c>
      <c r="I9927" s="16" t="n">
        <f aca="false">H9927/2_Girdiler!$B$17</f>
        <v>1.53260713982883</v>
      </c>
      <c r="J9927" s="16" t="n">
        <f aca="false">D9927+I9927</f>
        <v>10.7574726608837</v>
      </c>
    </row>
    <row r="9928" customFormat="false" ht="15" hidden="false" customHeight="false" outlineLevel="0" collapsed="false">
      <c r="A9928" s="0" t="n">
        <v>9916</v>
      </c>
      <c r="B9928" s="7" t="n">
        <v>0.964976</v>
      </c>
      <c r="C9928" s="7" t="n">
        <v>0.58629</v>
      </c>
      <c r="D9928" s="16" t="n">
        <f aca="false">LOGINV(B9928,$B$7,$C$7)</f>
        <v>37.1731203903747</v>
      </c>
      <c r="E9928" s="16" t="n">
        <f aca="false">LOGINV(C9928,$B$8,$C$8)</f>
        <v>125.707229747888</v>
      </c>
      <c r="F9928" s="16" t="n">
        <f aca="false">$B$5/100*E9928*2_Girdiler!$B$14*2_Girdiler!$B$15*2_Girdiler!$B$16</f>
        <v>3.16279390045687</v>
      </c>
      <c r="G9928" s="16" t="n">
        <f aca="false">MIN(MATCH(F9928,2_Girdiler!$B$20:$I$20,1),7)</f>
        <v>1</v>
      </c>
      <c r="H9928" s="16" t="n">
        <f aca="false">IF(F9928&gt;=40,2_Girdiler!$I$21+(F9928-40)*(2_Girdiler!$I$21-2_Girdiler!$H$21)/(2_Girdiler!$I$20-2_Girdiler!$H$20),INDEX(2_Girdiler!$B$21:$I$21,G9928)+(F9928-INDEX(2_Girdiler!$B$20:$I$20,G9928))*(INDEX(2_Girdiler!$B$21:$I$21,G9928+1)-INDEX(2_Girdiler!$B$21:$I$21,G9928))/(INDEX(2_Girdiler!$B$20:$I$20,G9928+1)-INDEX(2_Girdiler!$B$20:$I$20,G9928)))</f>
        <v>6.95814658100511</v>
      </c>
      <c r="I9928" s="16" t="n">
        <f aca="false">H9928/2_Girdiler!$B$17</f>
        <v>2.78771898277448</v>
      </c>
      <c r="J9928" s="16" t="n">
        <f aca="false">D9928+I9928</f>
        <v>39.9608393731492</v>
      </c>
    </row>
    <row r="9929" customFormat="false" ht="15" hidden="false" customHeight="false" outlineLevel="0" collapsed="false">
      <c r="A9929" s="0" t="n">
        <v>9917</v>
      </c>
      <c r="B9929" s="7" t="n">
        <v>0.624493</v>
      </c>
      <c r="C9929" s="7" t="n">
        <v>0.670195</v>
      </c>
      <c r="D9929" s="16" t="n">
        <f aca="false">LOGINV(B9929,$B$7,$C$7)</f>
        <v>16.1620269079456</v>
      </c>
      <c r="E9929" s="16" t="n">
        <f aca="false">LOGINV(C9929,$B$8,$C$8)</f>
        <v>145.117047140645</v>
      </c>
      <c r="F9929" s="16" t="n">
        <f aca="false">$B$5/100*E9929*2_Girdiler!$B$14*2_Girdiler!$B$15*2_Girdiler!$B$16</f>
        <v>3.65114490605864</v>
      </c>
      <c r="G9929" s="16" t="n">
        <f aca="false">MIN(MATCH(F9929,2_Girdiler!$B$20:$I$20,1),7)</f>
        <v>1</v>
      </c>
      <c r="H9929" s="16" t="n">
        <f aca="false">IF(F9929&gt;=40,2_Girdiler!$I$21+(F9929-40)*(2_Girdiler!$I$21-2_Girdiler!$H$21)/(2_Girdiler!$I$20-2_Girdiler!$H$20),INDEX(2_Girdiler!$B$21:$I$21,G9929)+(F9929-INDEX(2_Girdiler!$B$20:$I$20,G9929))*(INDEX(2_Girdiler!$B$21:$I$21,G9929+1)-INDEX(2_Girdiler!$B$21:$I$21,G9929))/(INDEX(2_Girdiler!$B$20:$I$20,G9929+1)-INDEX(2_Girdiler!$B$20:$I$20,G9929)))</f>
        <v>8.03251879332901</v>
      </c>
      <c r="I9929" s="16" t="n">
        <f aca="false">H9929/2_Girdiler!$B$17</f>
        <v>3.21815656784015</v>
      </c>
      <c r="J9929" s="16" t="n">
        <f aca="false">D9929+I9929</f>
        <v>19.3801834757857</v>
      </c>
    </row>
    <row r="9930" customFormat="false" ht="15" hidden="false" customHeight="false" outlineLevel="0" collapsed="false">
      <c r="A9930" s="0" t="n">
        <v>9918</v>
      </c>
      <c r="B9930" s="7" t="n">
        <v>0.57388</v>
      </c>
      <c r="C9930" s="7" t="n">
        <v>0.844854</v>
      </c>
      <c r="D9930" s="16" t="n">
        <f aca="false">LOGINV(B9930,$B$7,$C$7)</f>
        <v>15.0235946986789</v>
      </c>
      <c r="E9930" s="16" t="n">
        <f aca="false">LOGINV(C9930,$B$8,$C$8)</f>
        <v>210.221032369412</v>
      </c>
      <c r="F9930" s="16" t="n">
        <f aca="false">$B$5/100*E9930*2_Girdiler!$B$14*2_Girdiler!$B$15*2_Girdiler!$B$16</f>
        <v>5.28916117441442</v>
      </c>
      <c r="G9930" s="16" t="n">
        <f aca="false">MIN(MATCH(F9930,2_Girdiler!$B$20:$I$20,1),7)</f>
        <v>2</v>
      </c>
      <c r="H9930" s="16" t="n">
        <f aca="false">IF(F9930&gt;=40,2_Girdiler!$I$21+(F9930-40)*(2_Girdiler!$I$21-2_Girdiler!$H$21)/(2_Girdiler!$I$20-2_Girdiler!$H$20),INDEX(2_Girdiler!$B$21:$I$21,G9930)+(F9930-INDEX(2_Girdiler!$B$20:$I$20,G9930))*(INDEX(2_Girdiler!$B$21:$I$21,G9930+1)-INDEX(2_Girdiler!$B$21:$I$21,G9930))/(INDEX(2_Girdiler!$B$20:$I$20,G9930+1)-INDEX(2_Girdiler!$B$20:$I$20,G9930)))</f>
        <v>11.4626578790631</v>
      </c>
      <c r="I9930" s="16" t="n">
        <f aca="false">H9930/2_Girdiler!$B$17</f>
        <v>4.59241100924001</v>
      </c>
      <c r="J9930" s="16" t="n">
        <f aca="false">D9930+I9930</f>
        <v>19.616005707919</v>
      </c>
    </row>
    <row r="9931" customFormat="false" ht="15" hidden="false" customHeight="false" outlineLevel="0" collapsed="false">
      <c r="A9931" s="0" t="n">
        <v>9919</v>
      </c>
      <c r="B9931" s="7" t="n">
        <v>0.266522</v>
      </c>
      <c r="C9931" s="7" t="n">
        <v>0.238559</v>
      </c>
      <c r="D9931" s="16" t="n">
        <f aca="false">LOGINV(B9931,$B$7,$C$7)</f>
        <v>9.56715388469461</v>
      </c>
      <c r="E9931" s="16" t="n">
        <f aca="false">LOGINV(C9931,$B$8,$C$8)</f>
        <v>69.0143026168456</v>
      </c>
      <c r="F9931" s="16" t="n">
        <f aca="false">$B$5/100*E9931*2_Girdiler!$B$14*2_Girdiler!$B$15*2_Girdiler!$B$16</f>
        <v>1.73639985383984</v>
      </c>
      <c r="G9931" s="16" t="n">
        <f aca="false">MIN(MATCH(F9931,2_Girdiler!$B$20:$I$20,1),7)</f>
        <v>1</v>
      </c>
      <c r="H9931" s="16" t="n">
        <f aca="false">IF(F9931&gt;=40,2_Girdiler!$I$21+(F9931-40)*(2_Girdiler!$I$21-2_Girdiler!$H$21)/(2_Girdiler!$I$20-2_Girdiler!$H$20),INDEX(2_Girdiler!$B$21:$I$21,G9931)+(F9931-INDEX(2_Girdiler!$B$20:$I$20,G9931))*(INDEX(2_Girdiler!$B$21:$I$21,G9931+1)-INDEX(2_Girdiler!$B$21:$I$21,G9931))/(INDEX(2_Girdiler!$B$20:$I$20,G9931+1)-INDEX(2_Girdiler!$B$20:$I$20,G9931)))</f>
        <v>3.82007967844764</v>
      </c>
      <c r="I9931" s="16" t="n">
        <f aca="false">H9931/2_Girdiler!$B$17</f>
        <v>1.5304806404037</v>
      </c>
      <c r="J9931" s="16" t="n">
        <f aca="false">D9931+I9931</f>
        <v>11.0976345250983</v>
      </c>
    </row>
    <row r="9932" customFormat="false" ht="15" hidden="false" customHeight="false" outlineLevel="0" collapsed="false">
      <c r="A9932" s="0" t="n">
        <v>9920</v>
      </c>
      <c r="B9932" s="7" t="n">
        <v>0.125373</v>
      </c>
      <c r="C9932" s="7" t="n">
        <v>0.629432</v>
      </c>
      <c r="D9932" s="16" t="n">
        <f aca="false">LOGINV(B9932,$B$7,$C$7)</f>
        <v>7.13922477635558</v>
      </c>
      <c r="E9932" s="16" t="n">
        <f aca="false">LOGINV(C9932,$B$8,$C$8)</f>
        <v>135.161396184595</v>
      </c>
      <c r="F9932" s="16" t="n">
        <f aca="false">$B$5/100*E9932*2_Girdiler!$B$14*2_Girdiler!$B$15*2_Girdiler!$B$16</f>
        <v>3.40066072800442</v>
      </c>
      <c r="G9932" s="16" t="n">
        <f aca="false">MIN(MATCH(F9932,2_Girdiler!$B$20:$I$20,1),7)</f>
        <v>1</v>
      </c>
      <c r="H9932" s="16" t="n">
        <f aca="false">IF(F9932&gt;=40,2_Girdiler!$I$21+(F9932-40)*(2_Girdiler!$I$21-2_Girdiler!$H$21)/(2_Girdiler!$I$20-2_Girdiler!$H$20),INDEX(2_Girdiler!$B$21:$I$21,G9932)+(F9932-INDEX(2_Girdiler!$B$20:$I$20,G9932))*(INDEX(2_Girdiler!$B$21:$I$21,G9932+1)-INDEX(2_Girdiler!$B$21:$I$21,G9932))/(INDEX(2_Girdiler!$B$20:$I$20,G9932+1)-INDEX(2_Girdiler!$B$20:$I$20,G9932)))</f>
        <v>7.48145360160971</v>
      </c>
      <c r="I9932" s="16" t="n">
        <f aca="false">H9932/2_Girdiler!$B$17</f>
        <v>2.99737724423466</v>
      </c>
      <c r="J9932" s="16" t="n">
        <f aca="false">D9932+I9932</f>
        <v>10.1366020205902</v>
      </c>
    </row>
    <row r="9933" customFormat="false" ht="15" hidden="false" customHeight="false" outlineLevel="0" collapsed="false">
      <c r="A9933" s="0" t="n">
        <v>9921</v>
      </c>
      <c r="B9933" s="7" t="n">
        <v>0.429669</v>
      </c>
      <c r="C9933" s="7" t="n">
        <v>0.614216</v>
      </c>
      <c r="D9933" s="16" t="n">
        <f aca="false">LOGINV(B9933,$B$7,$C$7)</f>
        <v>12.2683071754577</v>
      </c>
      <c r="E9933" s="16" t="n">
        <f aca="false">LOGINV(C9933,$B$8,$C$8)</f>
        <v>131.714083937118</v>
      </c>
      <c r="F9933" s="16" t="n">
        <f aca="false">$B$5/100*E9933*2_Girdiler!$B$14*2_Girdiler!$B$15*2_Girdiler!$B$16</f>
        <v>3.31392635185788</v>
      </c>
      <c r="G9933" s="16" t="n">
        <f aca="false">MIN(MATCH(F9933,2_Girdiler!$B$20:$I$20,1),7)</f>
        <v>1</v>
      </c>
      <c r="H9933" s="16" t="n">
        <f aca="false">IF(F9933&gt;=40,2_Girdiler!$I$21+(F9933-40)*(2_Girdiler!$I$21-2_Girdiler!$H$21)/(2_Girdiler!$I$20-2_Girdiler!$H$20),INDEX(2_Girdiler!$B$21:$I$21,G9933)+(F9933-INDEX(2_Girdiler!$B$20:$I$20,G9933))*(INDEX(2_Girdiler!$B$21:$I$21,G9933+1)-INDEX(2_Girdiler!$B$21:$I$21,G9933))/(INDEX(2_Girdiler!$B$20:$I$20,G9933+1)-INDEX(2_Girdiler!$B$20:$I$20,G9933)))</f>
        <v>7.29063797408733</v>
      </c>
      <c r="I9933" s="16" t="n">
        <f aca="false">H9933/2_Girdiler!$B$17</f>
        <v>2.92092867551576</v>
      </c>
      <c r="J9933" s="16" t="n">
        <f aca="false">D9933+I9933</f>
        <v>15.1892358509735</v>
      </c>
    </row>
    <row r="9934" customFormat="false" ht="15" hidden="false" customHeight="false" outlineLevel="0" collapsed="false">
      <c r="A9934" s="0" t="n">
        <v>9922</v>
      </c>
      <c r="B9934" s="7" t="n">
        <v>0.267548</v>
      </c>
      <c r="C9934" s="7" t="n">
        <v>0.566297</v>
      </c>
      <c r="D9934" s="16" t="n">
        <f aca="false">LOGINV(B9934,$B$7,$C$7)</f>
        <v>9.5838080636168</v>
      </c>
      <c r="E9934" s="16" t="n">
        <f aca="false">LOGINV(C9934,$B$8,$C$8)</f>
        <v>121.631756264676</v>
      </c>
      <c r="F9934" s="16" t="n">
        <f aca="false">$B$5/100*E9934*2_Girdiler!$B$14*2_Girdiler!$B$15*2_Girdiler!$B$16</f>
        <v>3.06025498761924</v>
      </c>
      <c r="G9934" s="16" t="n">
        <f aca="false">MIN(MATCH(F9934,2_Girdiler!$B$20:$I$20,1),7)</f>
        <v>1</v>
      </c>
      <c r="H9934" s="16" t="n">
        <f aca="false">IF(F9934&gt;=40,2_Girdiler!$I$21+(F9934-40)*(2_Girdiler!$I$21-2_Girdiler!$H$21)/(2_Girdiler!$I$20-2_Girdiler!$H$20),INDEX(2_Girdiler!$B$21:$I$21,G9934)+(F9934-INDEX(2_Girdiler!$B$20:$I$20,G9934))*(INDEX(2_Girdiler!$B$21:$I$21,G9934+1)-INDEX(2_Girdiler!$B$21:$I$21,G9934))/(INDEX(2_Girdiler!$B$20:$I$20,G9934+1)-INDEX(2_Girdiler!$B$20:$I$20,G9934)))</f>
        <v>6.73256097276233</v>
      </c>
      <c r="I9934" s="16" t="n">
        <f aca="false">H9934/2_Girdiler!$B$17</f>
        <v>2.69734013331824</v>
      </c>
      <c r="J9934" s="16" t="n">
        <f aca="false">D9934+I9934</f>
        <v>12.281148196935</v>
      </c>
    </row>
    <row r="9935" customFormat="false" ht="15" hidden="false" customHeight="false" outlineLevel="0" collapsed="false">
      <c r="A9935" s="0" t="n">
        <v>9923</v>
      </c>
      <c r="B9935" s="7" t="n">
        <v>0.032325</v>
      </c>
      <c r="C9935" s="7" t="n">
        <v>0.248667</v>
      </c>
      <c r="D9935" s="16" t="n">
        <f aca="false">LOGINV(B9935,$B$7,$C$7)</f>
        <v>4.83513171587976</v>
      </c>
      <c r="E9935" s="16" t="n">
        <f aca="false">LOGINV(C9935,$B$8,$C$8)</f>
        <v>70.4662866747594</v>
      </c>
      <c r="F9935" s="16" t="n">
        <f aca="false">$B$5/100*E9935*2_Girdiler!$B$14*2_Girdiler!$B$15*2_Girdiler!$B$16</f>
        <v>1.77293177273695</v>
      </c>
      <c r="G9935" s="16" t="n">
        <f aca="false">MIN(MATCH(F9935,2_Girdiler!$B$20:$I$20,1),7)</f>
        <v>1</v>
      </c>
      <c r="H9935" s="16" t="n">
        <f aca="false">IF(F9935&gt;=40,2_Girdiler!$I$21+(F9935-40)*(2_Girdiler!$I$21-2_Girdiler!$H$21)/(2_Girdiler!$I$20-2_Girdiler!$H$20),INDEX(2_Girdiler!$B$21:$I$21,G9935)+(F9935-INDEX(2_Girdiler!$B$20:$I$20,G9935))*(INDEX(2_Girdiler!$B$21:$I$21,G9935+1)-INDEX(2_Girdiler!$B$21:$I$21,G9935))/(INDEX(2_Girdiler!$B$20:$I$20,G9935+1)-INDEX(2_Girdiler!$B$20:$I$20,G9935)))</f>
        <v>3.90044990002128</v>
      </c>
      <c r="I9935" s="16" t="n">
        <f aca="false">H9935/2_Girdiler!$B$17</f>
        <v>1.56268024840596</v>
      </c>
      <c r="J9935" s="16" t="n">
        <f aca="false">D9935+I9935</f>
        <v>6.39781196428572</v>
      </c>
    </row>
    <row r="9936" customFormat="false" ht="15" hidden="false" customHeight="false" outlineLevel="0" collapsed="false">
      <c r="A9936" s="0" t="n">
        <v>9924</v>
      </c>
      <c r="B9936" s="7" t="n">
        <v>0.345864</v>
      </c>
      <c r="C9936" s="7" t="n">
        <v>0.508659</v>
      </c>
      <c r="D9936" s="16" t="n">
        <f aca="false">LOGINV(B9936,$B$7,$C$7)</f>
        <v>10.8567249287262</v>
      </c>
      <c r="E9936" s="16" t="n">
        <f aca="false">LOGINV(C9936,$B$8,$C$8)</f>
        <v>110.746155400188</v>
      </c>
      <c r="F9936" s="16" t="n">
        <f aca="false">$B$5/100*E9936*2_Girdiler!$B$14*2_Girdiler!$B$15*2_Girdiler!$B$16</f>
        <v>2.78637326986873</v>
      </c>
      <c r="G9936" s="16" t="n">
        <f aca="false">MIN(MATCH(F9936,2_Girdiler!$B$20:$I$20,1),7)</f>
        <v>1</v>
      </c>
      <c r="H9936" s="16" t="n">
        <f aca="false">IF(F9936&gt;=40,2_Girdiler!$I$21+(F9936-40)*(2_Girdiler!$I$21-2_Girdiler!$H$21)/(2_Girdiler!$I$20-2_Girdiler!$H$20),INDEX(2_Girdiler!$B$21:$I$21,G9936)+(F9936-INDEX(2_Girdiler!$B$20:$I$20,G9936))*(INDEX(2_Girdiler!$B$21:$I$21,G9936+1)-INDEX(2_Girdiler!$B$21:$I$21,G9936))/(INDEX(2_Girdiler!$B$20:$I$20,G9936+1)-INDEX(2_Girdiler!$B$20:$I$20,G9936)))</f>
        <v>6.1300211937112</v>
      </c>
      <c r="I9936" s="16" t="n">
        <f aca="false">H9936/2_Girdiler!$B$17</f>
        <v>2.45593797824968</v>
      </c>
      <c r="J9936" s="16" t="n">
        <f aca="false">D9936+I9936</f>
        <v>13.3126629069759</v>
      </c>
    </row>
    <row r="9937" customFormat="false" ht="15" hidden="false" customHeight="false" outlineLevel="0" collapsed="false">
      <c r="A9937" s="0" t="n">
        <v>9925</v>
      </c>
      <c r="B9937" s="7" t="n">
        <v>0.23616</v>
      </c>
      <c r="C9937" s="7" t="n">
        <v>0.805254</v>
      </c>
      <c r="D9937" s="16" t="n">
        <f aca="false">LOGINV(B9937,$B$7,$C$7)</f>
        <v>9.07198768212408</v>
      </c>
      <c r="E9937" s="16" t="n">
        <f aca="false">LOGINV(C9937,$B$8,$C$8)</f>
        <v>190.320023394347</v>
      </c>
      <c r="F9937" s="16" t="n">
        <f aca="false">$B$5/100*E9937*2_Girdiler!$B$14*2_Girdiler!$B$15*2_Girdiler!$B$16</f>
        <v>4.78845178860177</v>
      </c>
      <c r="G9937" s="16" t="n">
        <f aca="false">MIN(MATCH(F9937,2_Girdiler!$B$20:$I$20,1),7)</f>
        <v>1</v>
      </c>
      <c r="H9937" s="16" t="n">
        <f aca="false">IF(F9937&gt;=40,2_Girdiler!$I$21+(F9937-40)*(2_Girdiler!$I$21-2_Girdiler!$H$21)/(2_Girdiler!$I$20-2_Girdiler!$H$20),INDEX(2_Girdiler!$B$21:$I$21,G9937)+(F9937-INDEX(2_Girdiler!$B$20:$I$20,G9937))*(INDEX(2_Girdiler!$B$21:$I$21,G9937+1)-INDEX(2_Girdiler!$B$21:$I$21,G9937))/(INDEX(2_Girdiler!$B$20:$I$20,G9937+1)-INDEX(2_Girdiler!$B$20:$I$20,G9937)))</f>
        <v>10.5345939349239</v>
      </c>
      <c r="I9937" s="16" t="n">
        <f aca="false">H9937/2_Girdiler!$B$17</f>
        <v>4.22059051879964</v>
      </c>
      <c r="J9937" s="16" t="n">
        <f aca="false">D9937+I9937</f>
        <v>13.2925782009237</v>
      </c>
    </row>
    <row r="9938" customFormat="false" ht="15" hidden="false" customHeight="false" outlineLevel="0" collapsed="false">
      <c r="A9938" s="0" t="n">
        <v>9926</v>
      </c>
      <c r="B9938" s="7" t="n">
        <v>0.584846</v>
      </c>
      <c r="C9938" s="7" t="n">
        <v>0.683381</v>
      </c>
      <c r="D9938" s="16" t="n">
        <f aca="false">LOGINV(B9938,$B$7,$C$7)</f>
        <v>15.2602968502285</v>
      </c>
      <c r="E9938" s="16" t="n">
        <f aca="false">LOGINV(C9938,$B$8,$C$8)</f>
        <v>148.598062928091</v>
      </c>
      <c r="F9938" s="16" t="n">
        <f aca="false">$B$5/100*E9938*2_Girdiler!$B$14*2_Girdiler!$B$15*2_Girdiler!$B$16</f>
        <v>3.73872726327076</v>
      </c>
      <c r="G9938" s="16" t="n">
        <f aca="false">MIN(MATCH(F9938,2_Girdiler!$B$20:$I$20,1),7)</f>
        <v>1</v>
      </c>
      <c r="H9938" s="16" t="n">
        <f aca="false">IF(F9938&gt;=40,2_Girdiler!$I$21+(F9938-40)*(2_Girdiler!$I$21-2_Girdiler!$H$21)/(2_Girdiler!$I$20-2_Girdiler!$H$20),INDEX(2_Girdiler!$B$21:$I$21,G9938)+(F9938-INDEX(2_Girdiler!$B$20:$I$20,G9938))*(INDEX(2_Girdiler!$B$21:$I$21,G9938+1)-INDEX(2_Girdiler!$B$21:$I$21,G9938))/(INDEX(2_Girdiler!$B$20:$I$20,G9938+1)-INDEX(2_Girdiler!$B$20:$I$20,G9938)))</f>
        <v>8.22519997919567</v>
      </c>
      <c r="I9938" s="16" t="n">
        <f aca="false">H9938/2_Girdiler!$B$17</f>
        <v>3.2953525557675</v>
      </c>
      <c r="J9938" s="16" t="n">
        <f aca="false">D9938+I9938</f>
        <v>18.555649405996</v>
      </c>
    </row>
    <row r="9939" customFormat="false" ht="15" hidden="false" customHeight="false" outlineLevel="0" collapsed="false">
      <c r="A9939" s="0" t="n">
        <v>9927</v>
      </c>
      <c r="B9939" s="7" t="n">
        <v>0.051571</v>
      </c>
      <c r="C9939" s="7" t="n">
        <v>0.75333</v>
      </c>
      <c r="D9939" s="16" t="n">
        <f aca="false">LOGINV(B9939,$B$7,$C$7)</f>
        <v>5.45943226389541</v>
      </c>
      <c r="E9939" s="16" t="n">
        <f aca="false">LOGINV(C9939,$B$8,$C$8)</f>
        <v>169.932378480164</v>
      </c>
      <c r="F9939" s="16" t="n">
        <f aca="false">$B$5/100*E9939*2_Girdiler!$B$14*2_Girdiler!$B$15*2_Girdiler!$B$16</f>
        <v>4.27549864256094</v>
      </c>
      <c r="G9939" s="16" t="n">
        <f aca="false">MIN(MATCH(F9939,2_Girdiler!$B$20:$I$20,1),7)</f>
        <v>1</v>
      </c>
      <c r="H9939" s="16" t="n">
        <f aca="false">IF(F9939&gt;=40,2_Girdiler!$I$21+(F9939-40)*(2_Girdiler!$I$21-2_Girdiler!$H$21)/(2_Girdiler!$I$20-2_Girdiler!$H$20),INDEX(2_Girdiler!$B$21:$I$21,G9939)+(F9939-INDEX(2_Girdiler!$B$20:$I$20,G9939))*(INDEX(2_Girdiler!$B$21:$I$21,G9939+1)-INDEX(2_Girdiler!$B$21:$I$21,G9939))/(INDEX(2_Girdiler!$B$20:$I$20,G9939+1)-INDEX(2_Girdiler!$B$20:$I$20,G9939)))</f>
        <v>9.40609701363406</v>
      </c>
      <c r="I9939" s="16" t="n">
        <f aca="false">H9939/2_Girdiler!$B$17</f>
        <v>3.76846835482134</v>
      </c>
      <c r="J9939" s="16" t="n">
        <f aca="false">D9939+I9939</f>
        <v>9.22790061871675</v>
      </c>
    </row>
    <row r="9940" customFormat="false" ht="15" hidden="false" customHeight="false" outlineLevel="0" collapsed="false">
      <c r="A9940" s="0" t="n">
        <v>9928</v>
      </c>
      <c r="B9940" s="7" t="n">
        <v>0.354633</v>
      </c>
      <c r="C9940" s="7" t="n">
        <v>0.735151</v>
      </c>
      <c r="D9940" s="16" t="n">
        <f aca="false">LOGINV(B9940,$B$7,$C$7)</f>
        <v>11.0009082555386</v>
      </c>
      <c r="E9940" s="16" t="n">
        <f aca="false">LOGINV(C9940,$B$8,$C$8)</f>
        <v>163.842332801248</v>
      </c>
      <c r="F9940" s="16" t="n">
        <f aca="false">$B$5/100*E9940*2_Girdiler!$B$14*2_Girdiler!$B$15*2_Girdiler!$B$16</f>
        <v>4.1222730932794</v>
      </c>
      <c r="G9940" s="16" t="n">
        <f aca="false">MIN(MATCH(F9940,2_Girdiler!$B$20:$I$20,1),7)</f>
        <v>1</v>
      </c>
      <c r="H9940" s="16" t="n">
        <f aca="false">IF(F9940&gt;=40,2_Girdiler!$I$21+(F9940-40)*(2_Girdiler!$I$21-2_Girdiler!$H$21)/(2_Girdiler!$I$20-2_Girdiler!$H$20),INDEX(2_Girdiler!$B$21:$I$21,G9940)+(F9940-INDEX(2_Girdiler!$B$20:$I$20,G9940))*(INDEX(2_Girdiler!$B$21:$I$21,G9940+1)-INDEX(2_Girdiler!$B$21:$I$21,G9940))/(INDEX(2_Girdiler!$B$20:$I$20,G9940+1)-INDEX(2_Girdiler!$B$20:$I$20,G9940)))</f>
        <v>9.06900080521468</v>
      </c>
      <c r="I9940" s="16" t="n">
        <f aca="false">H9940/2_Girdiler!$B$17</f>
        <v>3.6334137841405</v>
      </c>
      <c r="J9940" s="16" t="n">
        <f aca="false">D9940+I9940</f>
        <v>14.6343220396791</v>
      </c>
    </row>
    <row r="9941" customFormat="false" ht="15" hidden="false" customHeight="false" outlineLevel="0" collapsed="false">
      <c r="A9941" s="0" t="n">
        <v>9929</v>
      </c>
      <c r="B9941" s="7" t="n">
        <v>0.134161</v>
      </c>
      <c r="C9941" s="7" t="n">
        <v>0.312795</v>
      </c>
      <c r="D9941" s="16" t="n">
        <f aca="false">LOGINV(B9941,$B$7,$C$7)</f>
        <v>7.30671939230323</v>
      </c>
      <c r="E9941" s="16" t="n">
        <f aca="false">LOGINV(C9941,$B$8,$C$8)</f>
        <v>79.6993707243026</v>
      </c>
      <c r="F9941" s="16" t="n">
        <f aca="false">$B$5/100*E9941*2_Girdiler!$B$14*2_Girdiler!$B$15*2_Girdiler!$B$16</f>
        <v>2.00523616742345</v>
      </c>
      <c r="G9941" s="16" t="n">
        <f aca="false">MIN(MATCH(F9941,2_Girdiler!$B$20:$I$20,1),7)</f>
        <v>1</v>
      </c>
      <c r="H9941" s="16" t="n">
        <f aca="false">IF(F9941&gt;=40,2_Girdiler!$I$21+(F9941-40)*(2_Girdiler!$I$21-2_Girdiler!$H$21)/(2_Girdiler!$I$20-2_Girdiler!$H$20),INDEX(2_Girdiler!$B$21:$I$21,G9941)+(F9941-INDEX(2_Girdiler!$B$20:$I$20,G9941))*(INDEX(2_Girdiler!$B$21:$I$21,G9941+1)-INDEX(2_Girdiler!$B$21:$I$21,G9941))/(INDEX(2_Girdiler!$B$20:$I$20,G9941+1)-INDEX(2_Girdiler!$B$20:$I$20,G9941)))</f>
        <v>4.4115195683316</v>
      </c>
      <c r="I9941" s="16" t="n">
        <f aca="false">H9941/2_Girdiler!$B$17</f>
        <v>1.76743572449183</v>
      </c>
      <c r="J9941" s="16" t="n">
        <f aca="false">D9941+I9941</f>
        <v>9.07415511679506</v>
      </c>
    </row>
    <row r="9942" customFormat="false" ht="15" hidden="false" customHeight="false" outlineLevel="0" collapsed="false">
      <c r="A9942" s="0" t="n">
        <v>9930</v>
      </c>
      <c r="B9942" s="7" t="n">
        <v>0.279372</v>
      </c>
      <c r="C9942" s="7" t="n">
        <v>0.391706</v>
      </c>
      <c r="D9942" s="16" t="n">
        <f aca="false">LOGINV(B9942,$B$7,$C$7)</f>
        <v>9.77554344295345</v>
      </c>
      <c r="E9942" s="16" t="n">
        <f aca="false">LOGINV(C9942,$B$8,$C$8)</f>
        <v>91.4504272141763</v>
      </c>
      <c r="F9942" s="16" t="n">
        <f aca="false">$B$5/100*E9942*2_Girdiler!$B$14*2_Girdiler!$B$15*2_Girdiler!$B$16</f>
        <v>2.30089274870868</v>
      </c>
      <c r="G9942" s="16" t="n">
        <f aca="false">MIN(MATCH(F9942,2_Girdiler!$B$20:$I$20,1),7)</f>
        <v>1</v>
      </c>
      <c r="H9942" s="16" t="n">
        <f aca="false">IF(F9942&gt;=40,2_Girdiler!$I$21+(F9942-40)*(2_Girdiler!$I$21-2_Girdiler!$H$21)/(2_Girdiler!$I$20-2_Girdiler!$H$20),INDEX(2_Girdiler!$B$21:$I$21,G9942)+(F9942-INDEX(2_Girdiler!$B$20:$I$20,G9942))*(INDEX(2_Girdiler!$B$21:$I$21,G9942+1)-INDEX(2_Girdiler!$B$21:$I$21,G9942))/(INDEX(2_Girdiler!$B$20:$I$20,G9942+1)-INDEX(2_Girdiler!$B$20:$I$20,G9942)))</f>
        <v>5.06196404715909</v>
      </c>
      <c r="I9942" s="16" t="n">
        <f aca="false">H9942/2_Girdiler!$B$17</f>
        <v>2.02803046761181</v>
      </c>
      <c r="J9942" s="16" t="n">
        <f aca="false">D9942+I9942</f>
        <v>11.8035739105653</v>
      </c>
    </row>
    <row r="9943" customFormat="false" ht="15" hidden="false" customHeight="false" outlineLevel="0" collapsed="false">
      <c r="A9943" s="0" t="n">
        <v>9931</v>
      </c>
      <c r="B9943" s="7" t="n">
        <v>0.219651</v>
      </c>
      <c r="C9943" s="7" t="n">
        <v>0.175876</v>
      </c>
      <c r="D9943" s="16" t="n">
        <f aca="false">LOGINV(B9943,$B$7,$C$7)</f>
        <v>8.7997402682348</v>
      </c>
      <c r="E9943" s="16" t="n">
        <f aca="false">LOGINV(C9943,$B$8,$C$8)</f>
        <v>59.8679827108342</v>
      </c>
      <c r="F9943" s="16" t="n">
        <f aca="false">$B$5/100*E9943*2_Girdiler!$B$14*2_Girdiler!$B$15*2_Girdiler!$B$16</f>
        <v>1.50627844500459</v>
      </c>
      <c r="G9943" s="16" t="n">
        <f aca="false">MIN(MATCH(F9943,2_Girdiler!$B$20:$I$20,1),7)</f>
        <v>1</v>
      </c>
      <c r="H9943" s="16" t="n">
        <f aca="false">IF(F9943&gt;=40,2_Girdiler!$I$21+(F9943-40)*(2_Girdiler!$I$21-2_Girdiler!$H$21)/(2_Girdiler!$I$20-2_Girdiler!$H$20),INDEX(2_Girdiler!$B$21:$I$21,G9943)+(F9943-INDEX(2_Girdiler!$B$20:$I$20,G9943))*(INDEX(2_Girdiler!$B$21:$I$21,G9943+1)-INDEX(2_Girdiler!$B$21:$I$21,G9943))/(INDEX(2_Girdiler!$B$20:$I$20,G9943+1)-INDEX(2_Girdiler!$B$20:$I$20,G9943)))</f>
        <v>3.31381257901009</v>
      </c>
      <c r="I9943" s="16" t="n">
        <f aca="false">H9943/2_Girdiler!$B$17</f>
        <v>1.32764927043674</v>
      </c>
      <c r="J9943" s="16" t="n">
        <f aca="false">D9943+I9943</f>
        <v>10.1273895386715</v>
      </c>
    </row>
    <row r="9944" customFormat="false" ht="15" hidden="false" customHeight="false" outlineLevel="0" collapsed="false">
      <c r="A9944" s="0" t="n">
        <v>9932</v>
      </c>
      <c r="B9944" s="7" t="n">
        <v>0.344542</v>
      </c>
      <c r="C9944" s="7" t="n">
        <v>0.906254</v>
      </c>
      <c r="D9944" s="16" t="n">
        <f aca="false">LOGINV(B9944,$B$7,$C$7)</f>
        <v>10.8350377554859</v>
      </c>
      <c r="E9944" s="16" t="n">
        <f aca="false">LOGINV(C9944,$B$8,$C$8)</f>
        <v>255.703999476371</v>
      </c>
      <c r="F9944" s="16" t="n">
        <f aca="false">$B$5/100*E9944*2_Girdiler!$B$14*2_Girdiler!$B$15*2_Girdiler!$B$16</f>
        <v>6.43351262682549</v>
      </c>
      <c r="G9944" s="16" t="n">
        <f aca="false">MIN(MATCH(F9944,2_Girdiler!$B$20:$I$20,1),7)</f>
        <v>2</v>
      </c>
      <c r="H9944" s="16" t="n">
        <f aca="false">IF(F9944&gt;=40,2_Girdiler!$I$21+(F9944-40)*(2_Girdiler!$I$21-2_Girdiler!$H$21)/(2_Girdiler!$I$20-2_Girdiler!$H$20),INDEX(2_Girdiler!$B$21:$I$21,G9944)+(F9944-INDEX(2_Girdiler!$B$20:$I$20,G9944))*(INDEX(2_Girdiler!$B$21:$I$21,G9944+1)-INDEX(2_Girdiler!$B$21:$I$21,G9944))/(INDEX(2_Girdiler!$B$20:$I$20,G9944+1)-INDEX(2_Girdiler!$B$20:$I$20,G9944)))</f>
        <v>13.2936202029208</v>
      </c>
      <c r="I9944" s="16" t="n">
        <f aca="false">H9944/2_Girdiler!$B$17</f>
        <v>5.32596963258044</v>
      </c>
      <c r="J9944" s="16" t="n">
        <f aca="false">D9944+I9944</f>
        <v>16.1610073880663</v>
      </c>
    </row>
    <row r="9945" customFormat="false" ht="15" hidden="false" customHeight="false" outlineLevel="0" collapsed="false">
      <c r="A9945" s="0" t="n">
        <v>9933</v>
      </c>
      <c r="B9945" s="7" t="n">
        <v>0.727962</v>
      </c>
      <c r="C9945" s="7" t="n">
        <v>0.872499</v>
      </c>
      <c r="D9945" s="16" t="n">
        <f aca="false">LOGINV(B9945,$B$7,$C$7)</f>
        <v>18.9907641784394</v>
      </c>
      <c r="E9945" s="16" t="n">
        <f aca="false">LOGINV(C9945,$B$8,$C$8)</f>
        <v>227.691411276716</v>
      </c>
      <c r="F9945" s="16" t="n">
        <f aca="false">$B$5/100*E9945*2_Girdiler!$B$14*2_Girdiler!$B$15*2_Girdiler!$B$16</f>
        <v>5.72871590772217</v>
      </c>
      <c r="G9945" s="16" t="n">
        <f aca="false">MIN(MATCH(F9945,2_Girdiler!$B$20:$I$20,1),7)</f>
        <v>2</v>
      </c>
      <c r="H9945" s="16" t="n">
        <f aca="false">IF(F9945&gt;=40,2_Girdiler!$I$21+(F9945-40)*(2_Girdiler!$I$21-2_Girdiler!$H$21)/(2_Girdiler!$I$20-2_Girdiler!$H$20),INDEX(2_Girdiler!$B$21:$I$21,G9945)+(F9945-INDEX(2_Girdiler!$B$20:$I$20,G9945))*(INDEX(2_Girdiler!$B$21:$I$21,G9945+1)-INDEX(2_Girdiler!$B$21:$I$21,G9945))/(INDEX(2_Girdiler!$B$20:$I$20,G9945+1)-INDEX(2_Girdiler!$B$20:$I$20,G9945)))</f>
        <v>12.1659454523555</v>
      </c>
      <c r="I9945" s="16" t="n">
        <f aca="false">H9945/2_Girdiler!$B$17</f>
        <v>4.87417686392447</v>
      </c>
      <c r="J9945" s="16" t="n">
        <f aca="false">D9945+I9945</f>
        <v>23.8649410423639</v>
      </c>
    </row>
    <row r="9946" customFormat="false" ht="15" hidden="false" customHeight="false" outlineLevel="0" collapsed="false">
      <c r="A9946" s="0" t="n">
        <v>9934</v>
      </c>
      <c r="B9946" s="7" t="n">
        <v>0.963971</v>
      </c>
      <c r="C9946" s="7" t="n">
        <v>0.691192</v>
      </c>
      <c r="D9946" s="16" t="n">
        <f aca="false">LOGINV(B9946,$B$7,$C$7)</f>
        <v>36.9078431690253</v>
      </c>
      <c r="E9946" s="16" t="n">
        <f aca="false">LOGINV(C9946,$B$8,$C$8)</f>
        <v>150.728964965714</v>
      </c>
      <c r="F9946" s="16" t="n">
        <f aca="false">$B$5/100*E9946*2_Girdiler!$B$14*2_Girdiler!$B$15*2_Girdiler!$B$16</f>
        <v>3.79234075853738</v>
      </c>
      <c r="G9946" s="16" t="n">
        <f aca="false">MIN(MATCH(F9946,2_Girdiler!$B$20:$I$20,1),7)</f>
        <v>1</v>
      </c>
      <c r="H9946" s="16" t="n">
        <f aca="false">IF(F9946&gt;=40,2_Girdiler!$I$21+(F9946-40)*(2_Girdiler!$I$21-2_Girdiler!$H$21)/(2_Girdiler!$I$20-2_Girdiler!$H$20),INDEX(2_Girdiler!$B$21:$I$21,G9946)+(F9946-INDEX(2_Girdiler!$B$20:$I$20,G9946))*(INDEX(2_Girdiler!$B$21:$I$21,G9946+1)-INDEX(2_Girdiler!$B$21:$I$21,G9946))/(INDEX(2_Girdiler!$B$20:$I$20,G9946+1)-INDEX(2_Girdiler!$B$20:$I$20,G9946)))</f>
        <v>8.34314966878223</v>
      </c>
      <c r="I9946" s="16" t="n">
        <f aca="false">H9946/2_Girdiler!$B$17</f>
        <v>3.3426080403775</v>
      </c>
      <c r="J9946" s="16" t="n">
        <f aca="false">D9946+I9946</f>
        <v>40.2504512094028</v>
      </c>
    </row>
    <row r="9947" customFormat="false" ht="15" hidden="false" customHeight="false" outlineLevel="0" collapsed="false">
      <c r="A9947" s="0" t="n">
        <v>9935</v>
      </c>
      <c r="B9947" s="7" t="n">
        <v>0.672758</v>
      </c>
      <c r="C9947" s="7" t="n">
        <v>0.256891</v>
      </c>
      <c r="D9947" s="16" t="n">
        <f aca="false">LOGINV(B9947,$B$7,$C$7)</f>
        <v>17.3789505105161</v>
      </c>
      <c r="E9947" s="16" t="n">
        <f aca="false">LOGINV(C9947,$B$8,$C$8)</f>
        <v>71.6464315991423</v>
      </c>
      <c r="F9947" s="16" t="n">
        <f aca="false">$B$5/100*E9947*2_Girdiler!$B$14*2_Girdiler!$B$15*2_Girdiler!$B$16</f>
        <v>1.80262421903442</v>
      </c>
      <c r="G9947" s="16" t="n">
        <f aca="false">MIN(MATCH(F9947,2_Girdiler!$B$20:$I$20,1),7)</f>
        <v>1</v>
      </c>
      <c r="H9947" s="16" t="n">
        <f aca="false">IF(F9947&gt;=40,2_Girdiler!$I$21+(F9947-40)*(2_Girdiler!$I$21-2_Girdiler!$H$21)/(2_Girdiler!$I$20-2_Girdiler!$H$20),INDEX(2_Girdiler!$B$21:$I$21,G9947)+(F9947-INDEX(2_Girdiler!$B$20:$I$20,G9947))*(INDEX(2_Girdiler!$B$21:$I$21,G9947+1)-INDEX(2_Girdiler!$B$21:$I$21,G9947))/(INDEX(2_Girdiler!$B$20:$I$20,G9947+1)-INDEX(2_Girdiler!$B$20:$I$20,G9947)))</f>
        <v>3.96577328187573</v>
      </c>
      <c r="I9947" s="16" t="n">
        <f aca="false">H9947/2_Girdiler!$B$17</f>
        <v>1.58885147511047</v>
      </c>
      <c r="J9947" s="16" t="n">
        <f aca="false">D9947+I9947</f>
        <v>18.9678019856266</v>
      </c>
    </row>
    <row r="9948" customFormat="false" ht="15" hidden="false" customHeight="false" outlineLevel="0" collapsed="false">
      <c r="A9948" s="0" t="n">
        <v>9936</v>
      </c>
      <c r="B9948" s="7" t="n">
        <v>0.53182</v>
      </c>
      <c r="C9948" s="7" t="n">
        <v>0.338948</v>
      </c>
      <c r="D9948" s="16" t="n">
        <f aca="false">LOGINV(B9948,$B$7,$C$7)</f>
        <v>14.1583701189835</v>
      </c>
      <c r="E9948" s="16" t="n">
        <f aca="false">LOGINV(C9948,$B$8,$C$8)</f>
        <v>83.5236434954662</v>
      </c>
      <c r="F9948" s="16" t="n">
        <f aca="false">$B$5/100*E9948*2_Girdiler!$B$14*2_Girdiler!$B$15*2_Girdiler!$B$16</f>
        <v>2.10145487034593</v>
      </c>
      <c r="G9948" s="16" t="n">
        <f aca="false">MIN(MATCH(F9948,2_Girdiler!$B$20:$I$20,1),7)</f>
        <v>1</v>
      </c>
      <c r="H9948" s="16" t="n">
        <f aca="false">IF(F9948&gt;=40,2_Girdiler!$I$21+(F9948-40)*(2_Girdiler!$I$21-2_Girdiler!$H$21)/(2_Girdiler!$I$20-2_Girdiler!$H$20),INDEX(2_Girdiler!$B$21:$I$21,G9948)+(F9948-INDEX(2_Girdiler!$B$20:$I$20,G9948))*(INDEX(2_Girdiler!$B$21:$I$21,G9948+1)-INDEX(2_Girdiler!$B$21:$I$21,G9948))/(INDEX(2_Girdiler!$B$20:$I$20,G9948+1)-INDEX(2_Girdiler!$B$20:$I$20,G9948)))</f>
        <v>4.62320071476104</v>
      </c>
      <c r="I9948" s="16" t="n">
        <f aca="false">H9948/2_Girdiler!$B$17</f>
        <v>1.85224387610619</v>
      </c>
      <c r="J9948" s="16" t="n">
        <f aca="false">D9948+I9948</f>
        <v>16.0106139950897</v>
      </c>
    </row>
    <row r="9949" customFormat="false" ht="15" hidden="false" customHeight="false" outlineLevel="0" collapsed="false">
      <c r="A9949" s="0" t="n">
        <v>9937</v>
      </c>
      <c r="B9949" s="7" t="n">
        <v>0.742886</v>
      </c>
      <c r="C9949" s="7" t="n">
        <v>0.712921</v>
      </c>
      <c r="D9949" s="16" t="n">
        <f aca="false">LOGINV(B9949,$B$7,$C$7)</f>
        <v>19.4797300844511</v>
      </c>
      <c r="E9949" s="16" t="n">
        <f aca="false">LOGINV(C9949,$B$8,$C$8)</f>
        <v>156.955182493365</v>
      </c>
      <c r="F9949" s="16" t="n">
        <f aca="false">$B$5/100*E9949*2_Girdiler!$B$14*2_Girdiler!$B$15*2_Girdiler!$B$16</f>
        <v>3.94899239153308</v>
      </c>
      <c r="G9949" s="16" t="n">
        <f aca="false">MIN(MATCH(F9949,2_Girdiler!$B$20:$I$20,1),7)</f>
        <v>1</v>
      </c>
      <c r="H9949" s="16" t="n">
        <f aca="false">IF(F9949&gt;=40,2_Girdiler!$I$21+(F9949-40)*(2_Girdiler!$I$21-2_Girdiler!$H$21)/(2_Girdiler!$I$20-2_Girdiler!$H$20),INDEX(2_Girdiler!$B$21:$I$21,G9949)+(F9949-INDEX(2_Girdiler!$B$20:$I$20,G9949))*(INDEX(2_Girdiler!$B$21:$I$21,G9949+1)-INDEX(2_Girdiler!$B$21:$I$21,G9949))/(INDEX(2_Girdiler!$B$20:$I$20,G9949+1)-INDEX(2_Girdiler!$B$20:$I$20,G9949)))</f>
        <v>8.68778326137277</v>
      </c>
      <c r="I9949" s="16" t="n">
        <f aca="false">H9949/2_Girdiler!$B$17</f>
        <v>3.48068239638332</v>
      </c>
      <c r="J9949" s="16" t="n">
        <f aca="false">D9949+I9949</f>
        <v>22.9604124808344</v>
      </c>
    </row>
    <row r="9950" customFormat="false" ht="15" hidden="false" customHeight="false" outlineLevel="0" collapsed="false">
      <c r="A9950" s="0" t="n">
        <v>9938</v>
      </c>
      <c r="B9950" s="7" t="n">
        <v>0.033058</v>
      </c>
      <c r="C9950" s="7" t="n">
        <v>0.573876</v>
      </c>
      <c r="D9950" s="16" t="n">
        <f aca="false">LOGINV(B9950,$B$7,$C$7)</f>
        <v>4.86225083534603</v>
      </c>
      <c r="E9950" s="16" t="n">
        <f aca="false">LOGINV(C9950,$B$8,$C$8)</f>
        <v>123.156271114418</v>
      </c>
      <c r="F9950" s="16" t="n">
        <f aca="false">$B$5/100*E9950*2_Girdiler!$B$14*2_Girdiler!$B$15*2_Girdiler!$B$16</f>
        <v>3.09861178123876</v>
      </c>
      <c r="G9950" s="16" t="n">
        <f aca="false">MIN(MATCH(F9950,2_Girdiler!$B$20:$I$20,1),7)</f>
        <v>1</v>
      </c>
      <c r="H9950" s="16" t="n">
        <f aca="false">IF(F9950&gt;=40,2_Girdiler!$I$21+(F9950-40)*(2_Girdiler!$I$21-2_Girdiler!$H$21)/(2_Girdiler!$I$20-2_Girdiler!$H$20),INDEX(2_Girdiler!$B$21:$I$21,G9950)+(F9950-INDEX(2_Girdiler!$B$20:$I$20,G9950))*(INDEX(2_Girdiler!$B$21:$I$21,G9950+1)-INDEX(2_Girdiler!$B$21:$I$21,G9950))/(INDEX(2_Girdiler!$B$20:$I$20,G9950+1)-INDEX(2_Girdiler!$B$20:$I$20,G9950)))</f>
        <v>6.81694591872527</v>
      </c>
      <c r="I9950" s="16" t="n">
        <f aca="false">H9950/2_Girdiler!$B$17</f>
        <v>2.7311482046175</v>
      </c>
      <c r="J9950" s="16" t="n">
        <f aca="false">D9950+I9950</f>
        <v>7.59339903996352</v>
      </c>
    </row>
    <row r="9951" customFormat="false" ht="15" hidden="false" customHeight="false" outlineLevel="0" collapsed="false">
      <c r="A9951" s="0" t="n">
        <v>9939</v>
      </c>
      <c r="B9951" s="7" t="n">
        <v>0.180313</v>
      </c>
      <c r="C9951" s="7" t="n">
        <v>0.024706</v>
      </c>
      <c r="D9951" s="16" t="n">
        <f aca="false">LOGINV(B9951,$B$7,$C$7)</f>
        <v>8.13552296053797</v>
      </c>
      <c r="E9951" s="16" t="n">
        <f aca="false">LOGINV(C9951,$B$8,$C$8)</f>
        <v>30.7167816578975</v>
      </c>
      <c r="F9951" s="16" t="n">
        <f aca="false">$B$5/100*E9951*2_Girdiler!$B$14*2_Girdiler!$B$15*2_Girdiler!$B$16</f>
        <v>0.772834226512702</v>
      </c>
      <c r="G9951" s="16" t="n">
        <f aca="false">MIN(MATCH(F9951,2_Girdiler!$B$20:$I$20,1),7)</f>
        <v>1</v>
      </c>
      <c r="H9951" s="16" t="n">
        <f aca="false">IF(F9951&gt;=40,2_Girdiler!$I$21+(F9951-40)*(2_Girdiler!$I$21-2_Girdiler!$H$21)/(2_Girdiler!$I$20-2_Girdiler!$H$20),INDEX(2_Girdiler!$B$21:$I$21,G9951)+(F9951-INDEX(2_Girdiler!$B$20:$I$20,G9951))*(INDEX(2_Girdiler!$B$21:$I$21,G9951+1)-INDEX(2_Girdiler!$B$21:$I$21,G9951))/(INDEX(2_Girdiler!$B$20:$I$20,G9951+1)-INDEX(2_Girdiler!$B$20:$I$20,G9951)))</f>
        <v>1.70023529832794</v>
      </c>
      <c r="I9951" s="16" t="n">
        <f aca="false">H9951/2_Girdiler!$B$17</f>
        <v>0.681184013753183</v>
      </c>
      <c r="J9951" s="16" t="n">
        <f aca="false">D9951+I9951</f>
        <v>8.81670697429115</v>
      </c>
    </row>
    <row r="9952" customFormat="false" ht="15" hidden="false" customHeight="false" outlineLevel="0" collapsed="false">
      <c r="A9952" s="0" t="n">
        <v>9940</v>
      </c>
      <c r="B9952" s="7" t="n">
        <v>0.502667</v>
      </c>
      <c r="C9952" s="7" t="n">
        <v>0.431074</v>
      </c>
      <c r="D9952" s="16" t="n">
        <f aca="false">LOGINV(B9952,$B$7,$C$7)</f>
        <v>13.5926111288916</v>
      </c>
      <c r="E9952" s="16" t="n">
        <f aca="false">LOGINV(C9952,$B$8,$C$8)</f>
        <v>97.6260285968075</v>
      </c>
      <c r="F9952" s="16" t="n">
        <f aca="false">$B$5/100*E9952*2_Girdiler!$B$14*2_Girdiler!$B$15*2_Girdiler!$B$16</f>
        <v>2.45627087949568</v>
      </c>
      <c r="G9952" s="16" t="n">
        <f aca="false">MIN(MATCH(F9952,2_Girdiler!$B$20:$I$20,1),7)</f>
        <v>1</v>
      </c>
      <c r="H9952" s="16" t="n">
        <f aca="false">IF(F9952&gt;=40,2_Girdiler!$I$21+(F9952-40)*(2_Girdiler!$I$21-2_Girdiler!$H$21)/(2_Girdiler!$I$20-2_Girdiler!$H$20),INDEX(2_Girdiler!$B$21:$I$21,G9952)+(F9952-INDEX(2_Girdiler!$B$20:$I$20,G9952))*(INDEX(2_Girdiler!$B$21:$I$21,G9952+1)-INDEX(2_Girdiler!$B$21:$I$21,G9952))/(INDEX(2_Girdiler!$B$20:$I$20,G9952+1)-INDEX(2_Girdiler!$B$20:$I$20,G9952)))</f>
        <v>5.40379593489049</v>
      </c>
      <c r="I9952" s="16" t="n">
        <f aca="false">H9952/2_Girdiler!$B$17</f>
        <v>2.16498234570933</v>
      </c>
      <c r="J9952" s="16" t="n">
        <f aca="false">D9952+I9952</f>
        <v>15.7575934746009</v>
      </c>
    </row>
    <row r="9953" customFormat="false" ht="15" hidden="false" customHeight="false" outlineLevel="0" collapsed="false">
      <c r="A9953" s="0" t="n">
        <v>9941</v>
      </c>
      <c r="B9953" s="7" t="n">
        <v>0.707598</v>
      </c>
      <c r="C9953" s="7" t="n">
        <v>0.615104</v>
      </c>
      <c r="D9953" s="16" t="n">
        <f aca="false">LOGINV(B9953,$B$7,$C$7)</f>
        <v>18.363276435796</v>
      </c>
      <c r="E9953" s="16" t="n">
        <f aca="false">LOGINV(C9953,$B$8,$C$8)</f>
        <v>131.911692929742</v>
      </c>
      <c r="F9953" s="16" t="n">
        <f aca="false">$B$5/100*E9953*2_Girdiler!$B$14*2_Girdiler!$B$15*2_Girdiler!$B$16</f>
        <v>3.31889819411231</v>
      </c>
      <c r="G9953" s="16" t="n">
        <f aca="false">MIN(MATCH(F9953,2_Girdiler!$B$20:$I$20,1),7)</f>
        <v>1</v>
      </c>
      <c r="H9953" s="16" t="n">
        <f aca="false">IF(F9953&gt;=40,2_Girdiler!$I$21+(F9953-40)*(2_Girdiler!$I$21-2_Girdiler!$H$21)/(2_Girdiler!$I$20-2_Girdiler!$H$20),INDEX(2_Girdiler!$B$21:$I$21,G9953)+(F9953-INDEX(2_Girdiler!$B$20:$I$20,G9953))*(INDEX(2_Girdiler!$B$21:$I$21,G9953+1)-INDEX(2_Girdiler!$B$21:$I$21,G9953))/(INDEX(2_Girdiler!$B$20:$I$20,G9953+1)-INDEX(2_Girdiler!$B$20:$I$20,G9953)))</f>
        <v>7.30157602704707</v>
      </c>
      <c r="I9953" s="16" t="n">
        <f aca="false">H9953/2_Girdiler!$B$17</f>
        <v>2.92531090827206</v>
      </c>
      <c r="J9953" s="16" t="n">
        <f aca="false">D9953+I9953</f>
        <v>21.2885873440681</v>
      </c>
    </row>
    <row r="9954" customFormat="false" ht="15" hidden="false" customHeight="false" outlineLevel="0" collapsed="false">
      <c r="A9954" s="0" t="n">
        <v>9942</v>
      </c>
      <c r="B9954" s="7" t="n">
        <v>0.02956</v>
      </c>
      <c r="C9954" s="7" t="n">
        <v>0.112286</v>
      </c>
      <c r="D9954" s="16" t="n">
        <f aca="false">LOGINV(B9954,$B$7,$C$7)</f>
        <v>4.72949785985843</v>
      </c>
      <c r="E9954" s="16" t="n">
        <f aca="false">LOGINV(C9954,$B$8,$C$8)</f>
        <v>49.8637846248805</v>
      </c>
      <c r="F9954" s="16" t="n">
        <f aca="false">$B$5/100*E9954*2_Girdiler!$B$14*2_Girdiler!$B$15*2_Girdiler!$B$16</f>
        <v>1.25457282116199</v>
      </c>
      <c r="G9954" s="16" t="n">
        <f aca="false">MIN(MATCH(F9954,2_Girdiler!$B$20:$I$20,1),7)</f>
        <v>1</v>
      </c>
      <c r="H9954" s="16" t="n">
        <f aca="false">IF(F9954&gt;=40,2_Girdiler!$I$21+(F9954-40)*(2_Girdiler!$I$21-2_Girdiler!$H$21)/(2_Girdiler!$I$20-2_Girdiler!$H$20),INDEX(2_Girdiler!$B$21:$I$21,G9954)+(F9954-INDEX(2_Girdiler!$B$20:$I$20,G9954))*(INDEX(2_Girdiler!$B$21:$I$21,G9954+1)-INDEX(2_Girdiler!$B$21:$I$21,G9954))/(INDEX(2_Girdiler!$B$20:$I$20,G9954+1)-INDEX(2_Girdiler!$B$20:$I$20,G9954)))</f>
        <v>2.76006020655638</v>
      </c>
      <c r="I9954" s="16" t="n">
        <f aca="false">H9954/2_Girdiler!$B$17</f>
        <v>1.10579335198573</v>
      </c>
      <c r="J9954" s="16" t="n">
        <f aca="false">D9954+I9954</f>
        <v>5.83529121184417</v>
      </c>
    </row>
    <row r="9955" customFormat="false" ht="15" hidden="false" customHeight="false" outlineLevel="0" collapsed="false">
      <c r="A9955" s="0" t="n">
        <v>9943</v>
      </c>
      <c r="B9955" s="7" t="n">
        <v>0.322774</v>
      </c>
      <c r="C9955" s="7" t="n">
        <v>0.479665</v>
      </c>
      <c r="D9955" s="16" t="n">
        <f aca="false">LOGINV(B9955,$B$7,$C$7)</f>
        <v>10.4794969674363</v>
      </c>
      <c r="E9955" s="16" t="n">
        <f aca="false">LOGINV(C9955,$B$8,$C$8)</f>
        <v>105.669068424582</v>
      </c>
      <c r="F9955" s="16" t="n">
        <f aca="false">$B$5/100*E9955*2_Girdiler!$B$14*2_Girdiler!$B$15*2_Girdiler!$B$16</f>
        <v>2.65863376156249</v>
      </c>
      <c r="G9955" s="16" t="n">
        <f aca="false">MIN(MATCH(F9955,2_Girdiler!$B$20:$I$20,1),7)</f>
        <v>1</v>
      </c>
      <c r="H9955" s="16" t="n">
        <f aca="false">IF(F9955&gt;=40,2_Girdiler!$I$21+(F9955-40)*(2_Girdiler!$I$21-2_Girdiler!$H$21)/(2_Girdiler!$I$20-2_Girdiler!$H$20),INDEX(2_Girdiler!$B$21:$I$21,G9955)+(F9955-INDEX(2_Girdiler!$B$20:$I$20,G9955))*(INDEX(2_Girdiler!$B$21:$I$21,G9955+1)-INDEX(2_Girdiler!$B$21:$I$21,G9955))/(INDEX(2_Girdiler!$B$20:$I$20,G9955+1)-INDEX(2_Girdiler!$B$20:$I$20,G9955)))</f>
        <v>5.84899427543747</v>
      </c>
      <c r="I9955" s="16" t="n">
        <f aca="false">H9955/2_Girdiler!$B$17</f>
        <v>2.34334706547976</v>
      </c>
      <c r="J9955" s="16" t="n">
        <f aca="false">D9955+I9955</f>
        <v>12.822844032916</v>
      </c>
    </row>
    <row r="9956" customFormat="false" ht="15" hidden="false" customHeight="false" outlineLevel="0" collapsed="false">
      <c r="A9956" s="0" t="n">
        <v>9944</v>
      </c>
      <c r="B9956" s="7" t="n">
        <v>0.957027</v>
      </c>
      <c r="C9956" s="7" t="n">
        <v>0.053958</v>
      </c>
      <c r="D9956" s="16" t="n">
        <f aca="false">LOGINV(B9956,$B$7,$C$7)</f>
        <v>35.2673290535515</v>
      </c>
      <c r="E9956" s="16" t="n">
        <f aca="false">LOGINV(C9956,$B$8,$C$8)</f>
        <v>38.6869853239502</v>
      </c>
      <c r="F9956" s="16" t="n">
        <f aca="false">$B$5/100*E9956*2_Girdiler!$B$14*2_Girdiler!$B$15*2_Girdiler!$B$16</f>
        <v>0.973364550750586</v>
      </c>
      <c r="G9956" s="16" t="n">
        <f aca="false">MIN(MATCH(F9956,2_Girdiler!$B$20:$I$20,1),7)</f>
        <v>1</v>
      </c>
      <c r="H9956" s="16" t="n">
        <f aca="false">IF(F9956&gt;=40,2_Girdiler!$I$21+(F9956-40)*(2_Girdiler!$I$21-2_Girdiler!$H$21)/(2_Girdiler!$I$20-2_Girdiler!$H$20),INDEX(2_Girdiler!$B$21:$I$21,G9956)+(F9956-INDEX(2_Girdiler!$B$20:$I$20,G9956))*(INDEX(2_Girdiler!$B$21:$I$21,G9956+1)-INDEX(2_Girdiler!$B$21:$I$21,G9956))/(INDEX(2_Girdiler!$B$20:$I$20,G9956+1)-INDEX(2_Girdiler!$B$20:$I$20,G9956)))</f>
        <v>2.14140201165129</v>
      </c>
      <c r="I9956" s="16" t="n">
        <f aca="false">H9956/2_Girdiler!$B$17</f>
        <v>0.857933498257728</v>
      </c>
      <c r="J9956" s="16" t="n">
        <f aca="false">D9956+I9956</f>
        <v>36.1252625518092</v>
      </c>
    </row>
    <row r="9957" customFormat="false" ht="15" hidden="false" customHeight="false" outlineLevel="0" collapsed="false">
      <c r="A9957" s="0" t="n">
        <v>9945</v>
      </c>
      <c r="B9957" s="7" t="n">
        <v>0.012991</v>
      </c>
      <c r="C9957" s="7" t="n">
        <v>0.742864</v>
      </c>
      <c r="D9957" s="16" t="n">
        <f aca="false">LOGINV(B9957,$B$7,$C$7)</f>
        <v>3.91478204097112</v>
      </c>
      <c r="E9957" s="16" t="n">
        <f aca="false">LOGINV(C9957,$B$8,$C$8)</f>
        <v>166.37168206522</v>
      </c>
      <c r="F9957" s="16" t="n">
        <f aca="false">$B$5/100*E9957*2_Girdiler!$B$14*2_Girdiler!$B$15*2_Girdiler!$B$16</f>
        <v>4.18591152076093</v>
      </c>
      <c r="G9957" s="16" t="n">
        <f aca="false">MIN(MATCH(F9957,2_Girdiler!$B$20:$I$20,1),7)</f>
        <v>1</v>
      </c>
      <c r="H9957" s="16" t="n">
        <f aca="false">IF(F9957&gt;=40,2_Girdiler!$I$21+(F9957-40)*(2_Girdiler!$I$21-2_Girdiler!$H$21)/(2_Girdiler!$I$20-2_Girdiler!$H$20),INDEX(2_Girdiler!$B$21:$I$21,G9957)+(F9957-INDEX(2_Girdiler!$B$20:$I$20,G9957))*(INDEX(2_Girdiler!$B$21:$I$21,G9957+1)-INDEX(2_Girdiler!$B$21:$I$21,G9957))/(INDEX(2_Girdiler!$B$20:$I$20,G9957+1)-INDEX(2_Girdiler!$B$20:$I$20,G9957)))</f>
        <v>9.20900534567405</v>
      </c>
      <c r="I9957" s="16" t="n">
        <f aca="false">H9957/2_Girdiler!$B$17</f>
        <v>3.68950534682454</v>
      </c>
      <c r="J9957" s="16" t="n">
        <f aca="false">D9957+I9957</f>
        <v>7.60428738779566</v>
      </c>
    </row>
    <row r="9958" customFormat="false" ht="15" hidden="false" customHeight="false" outlineLevel="0" collapsed="false">
      <c r="A9958" s="0" t="n">
        <v>9946</v>
      </c>
      <c r="B9958" s="7" t="n">
        <v>0.95971</v>
      </c>
      <c r="C9958" s="7" t="n">
        <v>0.150673</v>
      </c>
      <c r="D9958" s="16" t="n">
        <f aca="false">LOGINV(B9958,$B$7,$C$7)</f>
        <v>35.8650076336655</v>
      </c>
      <c r="E9958" s="16" t="n">
        <f aca="false">LOGINV(C9958,$B$8,$C$8)</f>
        <v>56.0403390204654</v>
      </c>
      <c r="F9958" s="16" t="n">
        <f aca="false">$B$5/100*E9958*2_Girdiler!$B$14*2_Girdiler!$B$15*2_Girdiler!$B$16</f>
        <v>1.40997492975491</v>
      </c>
      <c r="G9958" s="16" t="n">
        <f aca="false">MIN(MATCH(F9958,2_Girdiler!$B$20:$I$20,1),7)</f>
        <v>1</v>
      </c>
      <c r="H9958" s="16" t="n">
        <f aca="false">IF(F9958&gt;=40,2_Girdiler!$I$21+(F9958-40)*(2_Girdiler!$I$21-2_Girdiler!$H$21)/(2_Girdiler!$I$20-2_Girdiler!$H$20),INDEX(2_Girdiler!$B$21:$I$21,G9958)+(F9958-INDEX(2_Girdiler!$B$20:$I$20,G9958))*(INDEX(2_Girdiler!$B$21:$I$21,G9958+1)-INDEX(2_Girdiler!$B$21:$I$21,G9958))/(INDEX(2_Girdiler!$B$20:$I$20,G9958+1)-INDEX(2_Girdiler!$B$20:$I$20,G9958)))</f>
        <v>3.1019448454608</v>
      </c>
      <c r="I9958" s="16" t="n">
        <f aca="false">H9958/2_Girdiler!$B$17</f>
        <v>1.24276636436731</v>
      </c>
      <c r="J9958" s="16" t="n">
        <f aca="false">D9958+I9958</f>
        <v>37.1077739980328</v>
      </c>
    </row>
    <row r="9959" customFormat="false" ht="15" hidden="false" customHeight="false" outlineLevel="0" collapsed="false">
      <c r="A9959" s="0" t="n">
        <v>9947</v>
      </c>
      <c r="B9959" s="7" t="n">
        <v>0.249563</v>
      </c>
      <c r="C9959" s="7" t="n">
        <v>0.20999</v>
      </c>
      <c r="D9959" s="16" t="n">
        <f aca="false">LOGINV(B9959,$B$7,$C$7)</f>
        <v>9.29124474927119</v>
      </c>
      <c r="E9959" s="16" t="n">
        <f aca="false">LOGINV(C9959,$B$8,$C$8)</f>
        <v>64.8879402459221</v>
      </c>
      <c r="F9959" s="16" t="n">
        <f aca="false">$B$5/100*E9959*2_Girdiler!$B$14*2_Girdiler!$B$15*2_Girdiler!$B$16</f>
        <v>1.6325805765874</v>
      </c>
      <c r="G9959" s="16" t="n">
        <f aca="false">MIN(MATCH(F9959,2_Girdiler!$B$20:$I$20,1),7)</f>
        <v>1</v>
      </c>
      <c r="H9959" s="16" t="n">
        <f aca="false">IF(F9959&gt;=40,2_Girdiler!$I$21+(F9959-40)*(2_Girdiler!$I$21-2_Girdiler!$H$21)/(2_Girdiler!$I$20-2_Girdiler!$H$20),INDEX(2_Girdiler!$B$21:$I$21,G9959)+(F9959-INDEX(2_Girdiler!$B$20:$I$20,G9959))*(INDEX(2_Girdiler!$B$21:$I$21,G9959+1)-INDEX(2_Girdiler!$B$21:$I$21,G9959))/(INDEX(2_Girdiler!$B$20:$I$20,G9959+1)-INDEX(2_Girdiler!$B$20:$I$20,G9959)))</f>
        <v>3.59167726849228</v>
      </c>
      <c r="I9959" s="16" t="n">
        <f aca="false">H9959/2_Girdiler!$B$17</f>
        <v>1.4389732646203</v>
      </c>
      <c r="J9959" s="16" t="n">
        <f aca="false">D9959+I9959</f>
        <v>10.7302180138915</v>
      </c>
    </row>
    <row r="9960" customFormat="false" ht="15" hidden="false" customHeight="false" outlineLevel="0" collapsed="false">
      <c r="A9960" s="0" t="n">
        <v>9948</v>
      </c>
      <c r="B9960" s="7" t="n">
        <v>0.405001</v>
      </c>
      <c r="C9960" s="7" t="n">
        <v>0.237857</v>
      </c>
      <c r="D9960" s="16" t="n">
        <f aca="false">LOGINV(B9960,$B$7,$C$7)</f>
        <v>11.8436039215588</v>
      </c>
      <c r="E9960" s="16" t="n">
        <f aca="false">LOGINV(C9960,$B$8,$C$8)</f>
        <v>68.9133655596025</v>
      </c>
      <c r="F9960" s="16" t="n">
        <f aca="false">$B$5/100*E9960*2_Girdiler!$B$14*2_Girdiler!$B$15*2_Girdiler!$B$16</f>
        <v>1.7338602774796</v>
      </c>
      <c r="G9960" s="16" t="n">
        <f aca="false">MIN(MATCH(F9960,2_Girdiler!$B$20:$I$20,1),7)</f>
        <v>1</v>
      </c>
      <c r="H9960" s="16" t="n">
        <f aca="false">IF(F9960&gt;=40,2_Girdiler!$I$21+(F9960-40)*(2_Girdiler!$I$21-2_Girdiler!$H$21)/(2_Girdiler!$I$20-2_Girdiler!$H$20),INDEX(2_Girdiler!$B$21:$I$21,G9960)+(F9960-INDEX(2_Girdiler!$B$20:$I$20,G9960))*(INDEX(2_Girdiler!$B$21:$I$21,G9960+1)-INDEX(2_Girdiler!$B$21:$I$21,G9960))/(INDEX(2_Girdiler!$B$20:$I$20,G9960+1)-INDEX(2_Girdiler!$B$20:$I$20,G9960)))</f>
        <v>3.81449261045512</v>
      </c>
      <c r="I9960" s="16" t="n">
        <f aca="false">H9960/2_Girdiler!$B$17</f>
        <v>1.52824223175285</v>
      </c>
      <c r="J9960" s="16" t="n">
        <f aca="false">D9960+I9960</f>
        <v>13.3718461533117</v>
      </c>
    </row>
    <row r="9961" customFormat="false" ht="15" hidden="false" customHeight="false" outlineLevel="0" collapsed="false">
      <c r="A9961" s="0" t="n">
        <v>9949</v>
      </c>
      <c r="B9961" s="7" t="n">
        <v>0.896052</v>
      </c>
      <c r="C9961" s="7" t="n">
        <v>0.330105</v>
      </c>
      <c r="D9961" s="16" t="n">
        <f aca="false">LOGINV(B9961,$B$7,$C$7)</f>
        <v>27.3242326085614</v>
      </c>
      <c r="E9961" s="16" t="n">
        <f aca="false">LOGINV(C9961,$B$8,$C$8)</f>
        <v>82.2244156940675</v>
      </c>
      <c r="F9961" s="16" t="n">
        <f aca="false">$B$5/100*E9961*2_Girdiler!$B$14*2_Girdiler!$B$15*2_Girdiler!$B$16</f>
        <v>2.06876629886274</v>
      </c>
      <c r="G9961" s="16" t="n">
        <f aca="false">MIN(MATCH(F9961,2_Girdiler!$B$20:$I$20,1),7)</f>
        <v>1</v>
      </c>
      <c r="H9961" s="16" t="n">
        <f aca="false">IF(F9961&gt;=40,2_Girdiler!$I$21+(F9961-40)*(2_Girdiler!$I$21-2_Girdiler!$H$21)/(2_Girdiler!$I$20-2_Girdiler!$H$20),INDEX(2_Girdiler!$B$21:$I$21,G9961)+(F9961-INDEX(2_Girdiler!$B$20:$I$20,G9961))*(INDEX(2_Girdiler!$B$21:$I$21,G9961+1)-INDEX(2_Girdiler!$B$21:$I$21,G9961))/(INDEX(2_Girdiler!$B$20:$I$20,G9961+1)-INDEX(2_Girdiler!$B$20:$I$20,G9961)))</f>
        <v>4.55128585749802</v>
      </c>
      <c r="I9961" s="16" t="n">
        <f aca="false">H9961/2_Girdiler!$B$17</f>
        <v>1.8234318339335</v>
      </c>
      <c r="J9961" s="16" t="n">
        <f aca="false">D9961+I9961</f>
        <v>29.1476644424949</v>
      </c>
    </row>
    <row r="9962" customFormat="false" ht="15" hidden="false" customHeight="false" outlineLevel="0" collapsed="false">
      <c r="A9962" s="0" t="n">
        <v>9950</v>
      </c>
      <c r="B9962" s="7" t="n">
        <v>0.726399</v>
      </c>
      <c r="C9962" s="7" t="n">
        <v>0.748271</v>
      </c>
      <c r="D9962" s="16" t="n">
        <f aca="false">LOGINV(B9962,$B$7,$C$7)</f>
        <v>18.9410489448714</v>
      </c>
      <c r="E9962" s="16" t="n">
        <f aca="false">LOGINV(C9962,$B$8,$C$8)</f>
        <v>168.192052948898</v>
      </c>
      <c r="F9962" s="16" t="n">
        <f aca="false">$B$5/100*E9962*2_Girdiler!$B$14*2_Girdiler!$B$15*2_Girdiler!$B$16</f>
        <v>4.23171205219427</v>
      </c>
      <c r="G9962" s="16" t="n">
        <f aca="false">MIN(MATCH(F9962,2_Girdiler!$B$20:$I$20,1),7)</f>
        <v>1</v>
      </c>
      <c r="H9962" s="16" t="n">
        <f aca="false">IF(F9962&gt;=40,2_Girdiler!$I$21+(F9962-40)*(2_Girdiler!$I$21-2_Girdiler!$H$21)/(2_Girdiler!$I$20-2_Girdiler!$H$20),INDEX(2_Girdiler!$B$21:$I$21,G9962)+(F9962-INDEX(2_Girdiler!$B$20:$I$20,G9962))*(INDEX(2_Girdiler!$B$21:$I$21,G9962+1)-INDEX(2_Girdiler!$B$21:$I$21,G9962))/(INDEX(2_Girdiler!$B$20:$I$20,G9962+1)-INDEX(2_Girdiler!$B$20:$I$20,G9962)))</f>
        <v>9.3097665148274</v>
      </c>
      <c r="I9962" s="16" t="n">
        <f aca="false">H9962/2_Girdiler!$B$17</f>
        <v>3.72987440497892</v>
      </c>
      <c r="J9962" s="16" t="n">
        <f aca="false">D9962+I9962</f>
        <v>22.6709233498503</v>
      </c>
    </row>
    <row r="9963" customFormat="false" ht="15" hidden="false" customHeight="false" outlineLevel="0" collapsed="false">
      <c r="A9963" s="0" t="n">
        <v>9951</v>
      </c>
      <c r="B9963" s="7" t="n">
        <v>0.922065</v>
      </c>
      <c r="C9963" s="7" t="n">
        <v>0.191954</v>
      </c>
      <c r="D9963" s="16" t="n">
        <f aca="false">LOGINV(B9963,$B$7,$C$7)</f>
        <v>29.8685497756883</v>
      </c>
      <c r="E9963" s="16" t="n">
        <f aca="false">LOGINV(C9963,$B$8,$C$8)</f>
        <v>62.2513645843108</v>
      </c>
      <c r="F9963" s="16" t="n">
        <f aca="false">$B$5/100*E9963*2_Girdiler!$B$14*2_Girdiler!$B$15*2_Girdiler!$B$16</f>
        <v>1.56624433294126</v>
      </c>
      <c r="G9963" s="16" t="n">
        <f aca="false">MIN(MATCH(F9963,2_Girdiler!$B$20:$I$20,1),7)</f>
        <v>1</v>
      </c>
      <c r="H9963" s="16" t="n">
        <f aca="false">IF(F9963&gt;=40,2_Girdiler!$I$21+(F9963-40)*(2_Girdiler!$I$21-2_Girdiler!$H$21)/(2_Girdiler!$I$20-2_Girdiler!$H$20),INDEX(2_Girdiler!$B$21:$I$21,G9963)+(F9963-INDEX(2_Girdiler!$B$20:$I$20,G9963))*(INDEX(2_Girdiler!$B$21:$I$21,G9963+1)-INDEX(2_Girdiler!$B$21:$I$21,G9963))/(INDEX(2_Girdiler!$B$20:$I$20,G9963+1)-INDEX(2_Girdiler!$B$20:$I$20,G9963)))</f>
        <v>3.44573753247077</v>
      </c>
      <c r="I9963" s="16" t="n">
        <f aca="false">H9963/2_Girdiler!$B$17</f>
        <v>1.38050381909887</v>
      </c>
      <c r="J9963" s="16" t="n">
        <f aca="false">D9963+I9963</f>
        <v>31.2490535947872</v>
      </c>
    </row>
    <row r="9964" customFormat="false" ht="15" hidden="false" customHeight="false" outlineLevel="0" collapsed="false">
      <c r="A9964" s="0" t="n">
        <v>9952</v>
      </c>
      <c r="B9964" s="7" t="n">
        <v>0.199879</v>
      </c>
      <c r="C9964" s="7" t="n">
        <v>0.228201</v>
      </c>
      <c r="D9964" s="16" t="n">
        <f aca="false">LOGINV(B9964,$B$7,$C$7)</f>
        <v>8.46922810238889</v>
      </c>
      <c r="E9964" s="16" t="n">
        <f aca="false">LOGINV(C9964,$B$8,$C$8)</f>
        <v>67.5231630883012</v>
      </c>
      <c r="F9964" s="16" t="n">
        <f aca="false">$B$5/100*E9964*2_Girdiler!$B$14*2_Girdiler!$B$15*2_Girdiler!$B$16</f>
        <v>1.69888278330166</v>
      </c>
      <c r="G9964" s="16" t="n">
        <f aca="false">MIN(MATCH(F9964,2_Girdiler!$B$20:$I$20,1),7)</f>
        <v>1</v>
      </c>
      <c r="H9964" s="16" t="n">
        <f aca="false">IF(F9964&gt;=40,2_Girdiler!$I$21+(F9964-40)*(2_Girdiler!$I$21-2_Girdiler!$H$21)/(2_Girdiler!$I$20-2_Girdiler!$H$20),INDEX(2_Girdiler!$B$21:$I$21,G9964)+(F9964-INDEX(2_Girdiler!$B$20:$I$20,G9964))*(INDEX(2_Girdiler!$B$21:$I$21,G9964+1)-INDEX(2_Girdiler!$B$21:$I$21,G9964))/(INDEX(2_Girdiler!$B$20:$I$20,G9964+1)-INDEX(2_Girdiler!$B$20:$I$20,G9964)))</f>
        <v>3.73754212326365</v>
      </c>
      <c r="I9964" s="16" t="n">
        <f aca="false">H9964/2_Girdiler!$B$17</f>
        <v>1.49741270964089</v>
      </c>
      <c r="J9964" s="16" t="n">
        <f aca="false">D9964+I9964</f>
        <v>9.96664081202977</v>
      </c>
    </row>
    <row r="9965" customFormat="false" ht="15" hidden="false" customHeight="false" outlineLevel="0" collapsed="false">
      <c r="A9965" s="0" t="n">
        <v>9953</v>
      </c>
      <c r="B9965" s="7" t="n">
        <v>0.401766</v>
      </c>
      <c r="C9965" s="7" t="n">
        <v>0.665339</v>
      </c>
      <c r="D9965" s="16" t="n">
        <f aca="false">LOGINV(B9965,$B$7,$C$7)</f>
        <v>11.7885742157154</v>
      </c>
      <c r="E9965" s="16" t="n">
        <f aca="false">LOGINV(C9965,$B$8,$C$8)</f>
        <v>143.86975114945</v>
      </c>
      <c r="F9965" s="16" t="n">
        <f aca="false">$B$5/100*E9965*2_Girdiler!$B$14*2_Girdiler!$B$15*2_Girdiler!$B$16</f>
        <v>3.61976293892017</v>
      </c>
      <c r="G9965" s="16" t="n">
        <f aca="false">MIN(MATCH(F9965,2_Girdiler!$B$20:$I$20,1),7)</f>
        <v>1</v>
      </c>
      <c r="H9965" s="16" t="n">
        <f aca="false">IF(F9965&gt;=40,2_Girdiler!$I$21+(F9965-40)*(2_Girdiler!$I$21-2_Girdiler!$H$21)/(2_Girdiler!$I$20-2_Girdiler!$H$20),INDEX(2_Girdiler!$B$21:$I$21,G9965)+(F9965-INDEX(2_Girdiler!$B$20:$I$20,G9965))*(INDEX(2_Girdiler!$B$21:$I$21,G9965+1)-INDEX(2_Girdiler!$B$21:$I$21,G9965))/(INDEX(2_Girdiler!$B$20:$I$20,G9965+1)-INDEX(2_Girdiler!$B$20:$I$20,G9965)))</f>
        <v>7.96347846562437</v>
      </c>
      <c r="I9965" s="16" t="n">
        <f aca="false">H9965/2_Girdiler!$B$17</f>
        <v>3.19049618013797</v>
      </c>
      <c r="J9965" s="16" t="n">
        <f aca="false">D9965+I9965</f>
        <v>14.9790703958534</v>
      </c>
    </row>
    <row r="9966" customFormat="false" ht="15" hidden="false" customHeight="false" outlineLevel="0" collapsed="false">
      <c r="A9966" s="0" t="n">
        <v>9954</v>
      </c>
      <c r="B9966" s="7" t="n">
        <v>0.845784</v>
      </c>
      <c r="C9966" s="7" t="n">
        <v>0.3537</v>
      </c>
      <c r="D9966" s="16" t="n">
        <f aca="false">LOGINV(B9966,$B$7,$C$7)</f>
        <v>23.8914763788343</v>
      </c>
      <c r="E9966" s="16" t="n">
        <f aca="false">LOGINV(C9966,$B$8,$C$8)</f>
        <v>85.7075145076474</v>
      </c>
      <c r="F9966" s="16" t="n">
        <f aca="false">$B$5/100*E9966*2_Girdiler!$B$14*2_Girdiler!$B$15*2_Girdiler!$B$16</f>
        <v>2.15640106501241</v>
      </c>
      <c r="G9966" s="16" t="n">
        <f aca="false">MIN(MATCH(F9966,2_Girdiler!$B$20:$I$20,1),7)</f>
        <v>1</v>
      </c>
      <c r="H9966" s="16" t="n">
        <f aca="false">IF(F9966&gt;=40,2_Girdiler!$I$21+(F9966-40)*(2_Girdiler!$I$21-2_Girdiler!$H$21)/(2_Girdiler!$I$20-2_Girdiler!$H$20),INDEX(2_Girdiler!$B$21:$I$21,G9966)+(F9966-INDEX(2_Girdiler!$B$20:$I$20,G9966))*(INDEX(2_Girdiler!$B$21:$I$21,G9966+1)-INDEX(2_Girdiler!$B$21:$I$21,G9966))/(INDEX(2_Girdiler!$B$20:$I$20,G9966+1)-INDEX(2_Girdiler!$B$20:$I$20,G9966)))</f>
        <v>4.7440823430273</v>
      </c>
      <c r="I9966" s="16" t="n">
        <f aca="false">H9966/2_Girdiler!$B$17</f>
        <v>1.90067401563594</v>
      </c>
      <c r="J9966" s="16" t="n">
        <f aca="false">D9966+I9966</f>
        <v>25.7921503944703</v>
      </c>
    </row>
    <row r="9967" customFormat="false" ht="15" hidden="false" customHeight="false" outlineLevel="0" collapsed="false">
      <c r="A9967" s="0" t="n">
        <v>9955</v>
      </c>
      <c r="B9967" s="7" t="n">
        <v>0.635612</v>
      </c>
      <c r="C9967" s="7" t="n">
        <v>0.07443</v>
      </c>
      <c r="D9967" s="16" t="n">
        <f aca="false">LOGINV(B9967,$B$7,$C$7)</f>
        <v>16.4295375012112</v>
      </c>
      <c r="E9967" s="16" t="n">
        <f aca="false">LOGINV(C9967,$B$8,$C$8)</f>
        <v>43.0088000083726</v>
      </c>
      <c r="F9967" s="16" t="n">
        <f aca="false">$B$5/100*E9967*2_Girdiler!$B$14*2_Girdiler!$B$15*2_Girdiler!$B$16</f>
        <v>1.08210140821065</v>
      </c>
      <c r="G9967" s="16" t="n">
        <f aca="false">MIN(MATCH(F9967,2_Girdiler!$B$20:$I$20,1),7)</f>
        <v>1</v>
      </c>
      <c r="H9967" s="16" t="n">
        <f aca="false">IF(F9967&gt;=40,2_Girdiler!$I$21+(F9967-40)*(2_Girdiler!$I$21-2_Girdiler!$H$21)/(2_Girdiler!$I$20-2_Girdiler!$H$20),INDEX(2_Girdiler!$B$21:$I$21,G9967)+(F9967-INDEX(2_Girdiler!$B$20:$I$20,G9967))*(INDEX(2_Girdiler!$B$21:$I$21,G9967+1)-INDEX(2_Girdiler!$B$21:$I$21,G9967))/(INDEX(2_Girdiler!$B$20:$I$20,G9967+1)-INDEX(2_Girdiler!$B$20:$I$20,G9967)))</f>
        <v>2.38062309806344</v>
      </c>
      <c r="I9967" s="16" t="n">
        <f aca="false">H9967/2_Girdiler!$B$17</f>
        <v>0.953775279672852</v>
      </c>
      <c r="J9967" s="16" t="n">
        <f aca="false">D9967+I9967</f>
        <v>17.3833127808841</v>
      </c>
    </row>
    <row r="9968" customFormat="false" ht="15" hidden="false" customHeight="false" outlineLevel="0" collapsed="false">
      <c r="A9968" s="0" t="n">
        <v>9956</v>
      </c>
      <c r="B9968" s="7" t="n">
        <v>0.083803</v>
      </c>
      <c r="C9968" s="7" t="n">
        <v>0.598641</v>
      </c>
      <c r="D9968" s="16" t="n">
        <f aca="false">LOGINV(B9968,$B$7,$C$7)</f>
        <v>6.27531095314982</v>
      </c>
      <c r="E9968" s="16" t="n">
        <f aca="false">LOGINV(C9968,$B$8,$C$8)</f>
        <v>128.31587905431</v>
      </c>
      <c r="F9968" s="16" t="n">
        <f aca="false">$B$5/100*E9968*2_Girdiler!$B$14*2_Girdiler!$B$15*2_Girdiler!$B$16</f>
        <v>3.22842751700644</v>
      </c>
      <c r="G9968" s="16" t="n">
        <f aca="false">MIN(MATCH(F9968,2_Girdiler!$B$20:$I$20,1),7)</f>
        <v>1</v>
      </c>
      <c r="H9968" s="16" t="n">
        <f aca="false">IF(F9968&gt;=40,2_Girdiler!$I$21+(F9968-40)*(2_Girdiler!$I$21-2_Girdiler!$H$21)/(2_Girdiler!$I$20-2_Girdiler!$H$20),INDEX(2_Girdiler!$B$21:$I$21,G9968)+(F9968-INDEX(2_Girdiler!$B$20:$I$20,G9968))*(INDEX(2_Girdiler!$B$21:$I$21,G9968+1)-INDEX(2_Girdiler!$B$21:$I$21,G9968))/(INDEX(2_Girdiler!$B$20:$I$20,G9968+1)-INDEX(2_Girdiler!$B$20:$I$20,G9968)))</f>
        <v>7.10254053741416</v>
      </c>
      <c r="I9968" s="16" t="n">
        <f aca="false">H9968/2_Girdiler!$B$17</f>
        <v>2.84556912556657</v>
      </c>
      <c r="J9968" s="16" t="n">
        <f aca="false">D9968+I9968</f>
        <v>9.1208800787164</v>
      </c>
    </row>
    <row r="9969" customFormat="false" ht="15" hidden="false" customHeight="false" outlineLevel="0" collapsed="false">
      <c r="A9969" s="0" t="n">
        <v>9957</v>
      </c>
      <c r="B9969" s="7" t="n">
        <v>0.407554</v>
      </c>
      <c r="C9969" s="7" t="n">
        <v>0.608341</v>
      </c>
      <c r="D9969" s="16" t="n">
        <f aca="false">LOGINV(B9969,$B$7,$C$7)</f>
        <v>11.8871350391508</v>
      </c>
      <c r="E9969" s="16" t="n">
        <f aca="false">LOGINV(C9969,$B$8,$C$8)</f>
        <v>130.417403130099</v>
      </c>
      <c r="F9969" s="16" t="n">
        <f aca="false">$B$5/100*E9969*2_Girdiler!$B$14*2_Girdiler!$B$15*2_Girdiler!$B$16</f>
        <v>3.28130186275329</v>
      </c>
      <c r="G9969" s="16" t="n">
        <f aca="false">MIN(MATCH(F9969,2_Girdiler!$B$20:$I$20,1),7)</f>
        <v>1</v>
      </c>
      <c r="H9969" s="16" t="n">
        <f aca="false">IF(F9969&gt;=40,2_Girdiler!$I$21+(F9969-40)*(2_Girdiler!$I$21-2_Girdiler!$H$21)/(2_Girdiler!$I$20-2_Girdiler!$H$20),INDEX(2_Girdiler!$B$21:$I$21,G9969)+(F9969-INDEX(2_Girdiler!$B$20:$I$20,G9969))*(INDEX(2_Girdiler!$B$21:$I$21,G9969+1)-INDEX(2_Girdiler!$B$21:$I$21,G9969))/(INDEX(2_Girdiler!$B$20:$I$20,G9969+1)-INDEX(2_Girdiler!$B$20:$I$20,G9969)))</f>
        <v>7.21886409805723</v>
      </c>
      <c r="I9969" s="16" t="n">
        <f aca="false">H9969/2_Girdiler!$B$17</f>
        <v>2.89217311620883</v>
      </c>
      <c r="J9969" s="16" t="n">
        <f aca="false">D9969+I9969</f>
        <v>14.7793081553596</v>
      </c>
    </row>
    <row r="9970" customFormat="false" ht="15" hidden="false" customHeight="false" outlineLevel="0" collapsed="false">
      <c r="A9970" s="0" t="n">
        <v>9958</v>
      </c>
      <c r="B9970" s="7" t="n">
        <v>0.573087</v>
      </c>
      <c r="C9970" s="7" t="n">
        <v>0.753162</v>
      </c>
      <c r="D9970" s="16" t="n">
        <f aca="false">LOGINV(B9970,$B$7,$C$7)</f>
        <v>15.0066703778991</v>
      </c>
      <c r="E9970" s="16" t="n">
        <f aca="false">LOGINV(C9970,$B$8,$C$8)</f>
        <v>169.873992233153</v>
      </c>
      <c r="F9970" s="16" t="n">
        <f aca="false">$B$5/100*E9970*2_Girdiler!$B$14*2_Girdiler!$B$15*2_Girdiler!$B$16</f>
        <v>4.27402964458614</v>
      </c>
      <c r="G9970" s="16" t="n">
        <f aca="false">MIN(MATCH(F9970,2_Girdiler!$B$20:$I$20,1),7)</f>
        <v>1</v>
      </c>
      <c r="H9970" s="16" t="n">
        <f aca="false">IF(F9970&gt;=40,2_Girdiler!$I$21+(F9970-40)*(2_Girdiler!$I$21-2_Girdiler!$H$21)/(2_Girdiler!$I$20-2_Girdiler!$H$20),INDEX(2_Girdiler!$B$21:$I$21,G9970)+(F9970-INDEX(2_Girdiler!$B$20:$I$20,G9970))*(INDEX(2_Girdiler!$B$21:$I$21,G9970+1)-INDEX(2_Girdiler!$B$21:$I$21,G9970))/(INDEX(2_Girdiler!$B$20:$I$20,G9970+1)-INDEX(2_Girdiler!$B$20:$I$20,G9970)))</f>
        <v>9.40286521808951</v>
      </c>
      <c r="I9970" s="16" t="n">
        <f aca="false">H9970/2_Girdiler!$B$17</f>
        <v>3.76717356493971</v>
      </c>
      <c r="J9970" s="16" t="n">
        <f aca="false">D9970+I9970</f>
        <v>18.7738439428388</v>
      </c>
    </row>
    <row r="9971" customFormat="false" ht="15" hidden="false" customHeight="false" outlineLevel="0" collapsed="false">
      <c r="A9971" s="0" t="n">
        <v>9959</v>
      </c>
      <c r="B9971" s="7" t="n">
        <v>0.815965</v>
      </c>
      <c r="C9971" s="7" t="n">
        <v>0.393178</v>
      </c>
      <c r="D9971" s="16" t="n">
        <f aca="false">LOGINV(B9971,$B$7,$C$7)</f>
        <v>22.3653443870703</v>
      </c>
      <c r="E9971" s="16" t="n">
        <f aca="false">LOGINV(C9971,$B$8,$C$8)</f>
        <v>91.6767852783725</v>
      </c>
      <c r="F9971" s="16" t="n">
        <f aca="false">$B$5/100*E9971*2_Girdiler!$B$14*2_Girdiler!$B$15*2_Girdiler!$B$16</f>
        <v>2.30658791760385</v>
      </c>
      <c r="G9971" s="16" t="n">
        <f aca="false">MIN(MATCH(F9971,2_Girdiler!$B$20:$I$20,1),7)</f>
        <v>1</v>
      </c>
      <c r="H9971" s="16" t="n">
        <f aca="false">IF(F9971&gt;=40,2_Girdiler!$I$21+(F9971-40)*(2_Girdiler!$I$21-2_Girdiler!$H$21)/(2_Girdiler!$I$20-2_Girdiler!$H$20),INDEX(2_Girdiler!$B$21:$I$21,G9971)+(F9971-INDEX(2_Girdiler!$B$20:$I$20,G9971))*(INDEX(2_Girdiler!$B$21:$I$21,G9971+1)-INDEX(2_Girdiler!$B$21:$I$21,G9971))/(INDEX(2_Girdiler!$B$20:$I$20,G9971+1)-INDEX(2_Girdiler!$B$20:$I$20,G9971)))</f>
        <v>5.07449341872848</v>
      </c>
      <c r="I9971" s="16" t="n">
        <f aca="false">H9971/2_Girdiler!$B$17</f>
        <v>2.03305024788801</v>
      </c>
      <c r="J9971" s="16" t="n">
        <f aca="false">D9971+I9971</f>
        <v>24.3983946349584</v>
      </c>
    </row>
    <row r="9972" customFormat="false" ht="15" hidden="false" customHeight="false" outlineLevel="0" collapsed="false">
      <c r="A9972" s="0" t="n">
        <v>9960</v>
      </c>
      <c r="B9972" s="7" t="n">
        <v>0.589183</v>
      </c>
      <c r="C9972" s="7" t="n">
        <v>0.904088</v>
      </c>
      <c r="D9972" s="16" t="n">
        <f aca="false">LOGINV(B9972,$B$7,$C$7)</f>
        <v>15.3553262916136</v>
      </c>
      <c r="E9972" s="16" t="n">
        <f aca="false">LOGINV(C9972,$B$8,$C$8)</f>
        <v>253.594641584009</v>
      </c>
      <c r="F9972" s="16" t="n">
        <f aca="false">$B$5/100*E9972*2_Girdiler!$B$14*2_Girdiler!$B$15*2_Girdiler!$B$16</f>
        <v>6.38044118225368</v>
      </c>
      <c r="G9972" s="16" t="n">
        <f aca="false">MIN(MATCH(F9972,2_Girdiler!$B$20:$I$20,1),7)</f>
        <v>2</v>
      </c>
      <c r="H9972" s="16" t="n">
        <f aca="false">IF(F9972&gt;=40,2_Girdiler!$I$21+(F9972-40)*(2_Girdiler!$I$21-2_Girdiler!$H$21)/(2_Girdiler!$I$20-2_Girdiler!$H$20),INDEX(2_Girdiler!$B$21:$I$21,G9972)+(F9972-INDEX(2_Girdiler!$B$20:$I$20,G9972))*(INDEX(2_Girdiler!$B$21:$I$21,G9972+1)-INDEX(2_Girdiler!$B$21:$I$21,G9972))/(INDEX(2_Girdiler!$B$20:$I$20,G9972+1)-INDEX(2_Girdiler!$B$20:$I$20,G9972)))</f>
        <v>13.2087058916059</v>
      </c>
      <c r="I9972" s="16" t="n">
        <f aca="false">H9972/2_Girdiler!$B$17</f>
        <v>5.29194947580364</v>
      </c>
      <c r="J9972" s="16" t="n">
        <f aca="false">D9972+I9972</f>
        <v>20.6472757674172</v>
      </c>
    </row>
    <row r="9973" customFormat="false" ht="15" hidden="false" customHeight="false" outlineLevel="0" collapsed="false">
      <c r="A9973" s="0" t="n">
        <v>9961</v>
      </c>
      <c r="B9973" s="7" t="n">
        <v>0.353835</v>
      </c>
      <c r="C9973" s="7" t="n">
        <v>0.241085</v>
      </c>
      <c r="D9973" s="16" t="n">
        <f aca="false">LOGINV(B9973,$B$7,$C$7)</f>
        <v>10.98776240744</v>
      </c>
      <c r="E9973" s="16" t="n">
        <f aca="false">LOGINV(C9973,$B$8,$C$8)</f>
        <v>69.3773835546012</v>
      </c>
      <c r="F9973" s="16" t="n">
        <f aca="false">$B$5/100*E9973*2_Girdiler!$B$14*2_Girdiler!$B$15*2_Girdiler!$B$16</f>
        <v>1.74553497023377</v>
      </c>
      <c r="G9973" s="16" t="n">
        <f aca="false">MIN(MATCH(F9973,2_Girdiler!$B$20:$I$20,1),7)</f>
        <v>1</v>
      </c>
      <c r="H9973" s="16" t="n">
        <f aca="false">IF(F9973&gt;=40,2_Girdiler!$I$21+(F9973-40)*(2_Girdiler!$I$21-2_Girdiler!$H$21)/(2_Girdiler!$I$20-2_Girdiler!$H$20),INDEX(2_Girdiler!$B$21:$I$21,G9973)+(F9973-INDEX(2_Girdiler!$B$20:$I$20,G9973))*(INDEX(2_Girdiler!$B$21:$I$21,G9973+1)-INDEX(2_Girdiler!$B$21:$I$21,G9973))/(INDEX(2_Girdiler!$B$20:$I$20,G9973+1)-INDEX(2_Girdiler!$B$20:$I$20,G9973)))</f>
        <v>3.84017693451428</v>
      </c>
      <c r="I9973" s="16" t="n">
        <f aca="false">H9973/2_Girdiler!$B$17</f>
        <v>1.53853242568681</v>
      </c>
      <c r="J9973" s="16" t="n">
        <f aca="false">D9973+I9973</f>
        <v>12.5262948331268</v>
      </c>
    </row>
    <row r="9974" customFormat="false" ht="15" hidden="false" customHeight="false" outlineLevel="0" collapsed="false">
      <c r="A9974" s="0" t="n">
        <v>9962</v>
      </c>
      <c r="B9974" s="7" t="n">
        <v>0.094021</v>
      </c>
      <c r="C9974" s="7" t="n">
        <v>0.426489</v>
      </c>
      <c r="D9974" s="16" t="n">
        <f aca="false">LOGINV(B9974,$B$7,$C$7)</f>
        <v>6.50156071576685</v>
      </c>
      <c r="E9974" s="16" t="n">
        <f aca="false">LOGINV(C9974,$B$8,$C$8)</f>
        <v>96.8927779691029</v>
      </c>
      <c r="F9974" s="16" t="n">
        <f aca="false">$B$5/100*E9974*2_Girdiler!$B$14*2_Girdiler!$B$15*2_Girdiler!$B$16</f>
        <v>2.43782229370263</v>
      </c>
      <c r="G9974" s="16" t="n">
        <f aca="false">MIN(MATCH(F9974,2_Girdiler!$B$20:$I$20,1),7)</f>
        <v>1</v>
      </c>
      <c r="H9974" s="16" t="n">
        <f aca="false">IF(F9974&gt;=40,2_Girdiler!$I$21+(F9974-40)*(2_Girdiler!$I$21-2_Girdiler!$H$21)/(2_Girdiler!$I$20-2_Girdiler!$H$20),INDEX(2_Girdiler!$B$21:$I$21,G9974)+(F9974-INDEX(2_Girdiler!$B$20:$I$20,G9974))*(INDEX(2_Girdiler!$B$21:$I$21,G9974+1)-INDEX(2_Girdiler!$B$21:$I$21,G9974))/(INDEX(2_Girdiler!$B$20:$I$20,G9974+1)-INDEX(2_Girdiler!$B$20:$I$20,G9974)))</f>
        <v>5.36320904614578</v>
      </c>
      <c r="I9974" s="16" t="n">
        <f aca="false">H9974/2_Girdiler!$B$17</f>
        <v>2.14872157297507</v>
      </c>
      <c r="J9974" s="16" t="n">
        <f aca="false">D9974+I9974</f>
        <v>8.65028228874193</v>
      </c>
    </row>
    <row r="9975" customFormat="false" ht="15" hidden="false" customHeight="false" outlineLevel="0" collapsed="false">
      <c r="A9975" s="0" t="n">
        <v>9963</v>
      </c>
      <c r="B9975" s="7" t="n">
        <v>0.950014</v>
      </c>
      <c r="C9975" s="7" t="n">
        <v>0.720208</v>
      </c>
      <c r="D9975" s="16" t="n">
        <f aca="false">LOGINV(B9975,$B$7,$C$7)</f>
        <v>33.8763484001135</v>
      </c>
      <c r="E9975" s="16" t="n">
        <f aca="false">LOGINV(C9975,$B$8,$C$8)</f>
        <v>159.150802350272</v>
      </c>
      <c r="F9975" s="16" t="n">
        <f aca="false">$B$5/100*E9975*2_Girdiler!$B$14*2_Girdiler!$B$15*2_Girdiler!$B$16</f>
        <v>4.00423418713284</v>
      </c>
      <c r="G9975" s="16" t="n">
        <f aca="false">MIN(MATCH(F9975,2_Girdiler!$B$20:$I$20,1),7)</f>
        <v>1</v>
      </c>
      <c r="H9975" s="16" t="n">
        <f aca="false">IF(F9975&gt;=40,2_Girdiler!$I$21+(F9975-40)*(2_Girdiler!$I$21-2_Girdiler!$H$21)/(2_Girdiler!$I$20-2_Girdiler!$H$20),INDEX(2_Girdiler!$B$21:$I$21,G9975)+(F9975-INDEX(2_Girdiler!$B$20:$I$20,G9975))*(INDEX(2_Girdiler!$B$21:$I$21,G9975+1)-INDEX(2_Girdiler!$B$21:$I$21,G9975))/(INDEX(2_Girdiler!$B$20:$I$20,G9975+1)-INDEX(2_Girdiler!$B$20:$I$20,G9975)))</f>
        <v>8.80931521169224</v>
      </c>
      <c r="I9975" s="16" t="n">
        <f aca="false">H9975/2_Girdiler!$B$17</f>
        <v>3.52937308160747</v>
      </c>
      <c r="J9975" s="16" t="n">
        <f aca="false">D9975+I9975</f>
        <v>37.405721481721</v>
      </c>
    </row>
    <row r="9976" customFormat="false" ht="15" hidden="false" customHeight="false" outlineLevel="0" collapsed="false">
      <c r="A9976" s="0" t="n">
        <v>9964</v>
      </c>
      <c r="B9976" s="7" t="n">
        <v>0.090023</v>
      </c>
      <c r="C9976" s="7" t="n">
        <v>0.549451</v>
      </c>
      <c r="D9976" s="16" t="n">
        <f aca="false">LOGINV(B9976,$B$7,$C$7)</f>
        <v>6.41437832253732</v>
      </c>
      <c r="E9976" s="16" t="n">
        <f aca="false">LOGINV(C9976,$B$8,$C$8)</f>
        <v>118.326555432196</v>
      </c>
      <c r="F9976" s="16" t="n">
        <f aca="false">$B$5/100*E9976*2_Girdiler!$B$14*2_Girdiler!$B$15*2_Girdiler!$B$16</f>
        <v>2.97709613467405</v>
      </c>
      <c r="G9976" s="16" t="n">
        <f aca="false">MIN(MATCH(F9976,2_Girdiler!$B$20:$I$20,1),7)</f>
        <v>1</v>
      </c>
      <c r="H9976" s="16" t="n">
        <f aca="false">IF(F9976&gt;=40,2_Girdiler!$I$21+(F9976-40)*(2_Girdiler!$I$21-2_Girdiler!$H$21)/(2_Girdiler!$I$20-2_Girdiler!$H$20),INDEX(2_Girdiler!$B$21:$I$21,G9976)+(F9976-INDEX(2_Girdiler!$B$20:$I$20,G9976))*(INDEX(2_Girdiler!$B$21:$I$21,G9976+1)-INDEX(2_Girdiler!$B$21:$I$21,G9976))/(INDEX(2_Girdiler!$B$20:$I$20,G9976+1)-INDEX(2_Girdiler!$B$20:$I$20,G9976)))</f>
        <v>6.5496114962829</v>
      </c>
      <c r="I9976" s="16" t="n">
        <f aca="false">H9976/2_Girdiler!$B$17</f>
        <v>2.62404306742103</v>
      </c>
      <c r="J9976" s="16" t="n">
        <f aca="false">D9976+I9976</f>
        <v>9.03842138995835</v>
      </c>
    </row>
    <row r="9977" customFormat="false" ht="15" hidden="false" customHeight="false" outlineLevel="0" collapsed="false">
      <c r="A9977" s="0" t="n">
        <v>9965</v>
      </c>
      <c r="B9977" s="7" t="n">
        <v>0.428528</v>
      </c>
      <c r="C9977" s="7" t="n">
        <v>0.83717</v>
      </c>
      <c r="D9977" s="16" t="n">
        <f aca="false">LOGINV(B9977,$B$7,$C$7)</f>
        <v>12.2484504506944</v>
      </c>
      <c r="E9977" s="16" t="n">
        <f aca="false">LOGINV(C9977,$B$8,$C$8)</f>
        <v>205.960959814945</v>
      </c>
      <c r="F9977" s="16" t="n">
        <f aca="false">$B$5/100*E9977*2_Girdiler!$B$14*2_Girdiler!$B$15*2_Girdiler!$B$16</f>
        <v>5.18197774894402</v>
      </c>
      <c r="G9977" s="16" t="n">
        <f aca="false">MIN(MATCH(F9977,2_Girdiler!$B$20:$I$20,1),7)</f>
        <v>2</v>
      </c>
      <c r="H9977" s="16" t="n">
        <f aca="false">IF(F9977&gt;=40,2_Girdiler!$I$21+(F9977-40)*(2_Girdiler!$I$21-2_Girdiler!$H$21)/(2_Girdiler!$I$20-2_Girdiler!$H$20),INDEX(2_Girdiler!$B$21:$I$21,G9977)+(F9977-INDEX(2_Girdiler!$B$20:$I$20,G9977))*(INDEX(2_Girdiler!$B$21:$I$21,G9977+1)-INDEX(2_Girdiler!$B$21:$I$21,G9977))/(INDEX(2_Girdiler!$B$20:$I$20,G9977+1)-INDEX(2_Girdiler!$B$20:$I$20,G9977)))</f>
        <v>11.2911643983104</v>
      </c>
      <c r="I9977" s="16" t="n">
        <f aca="false">H9977/2_Girdiler!$B$17</f>
        <v>4.52370368522053</v>
      </c>
      <c r="J9977" s="16" t="n">
        <f aca="false">D9977+I9977</f>
        <v>16.7721541359149</v>
      </c>
    </row>
    <row r="9978" customFormat="false" ht="15" hidden="false" customHeight="false" outlineLevel="0" collapsed="false">
      <c r="A9978" s="0" t="n">
        <v>9966</v>
      </c>
      <c r="B9978" s="7" t="n">
        <v>0.98435</v>
      </c>
      <c r="C9978" s="7" t="n">
        <v>0.037672</v>
      </c>
      <c r="D9978" s="16" t="n">
        <f aca="false">LOGINV(B9978,$B$7,$C$7)</f>
        <v>44.970859329586</v>
      </c>
      <c r="E9978" s="16" t="n">
        <f aca="false">LOGINV(C9978,$B$8,$C$8)</f>
        <v>34.6498984261233</v>
      </c>
      <c r="F9978" s="16" t="n">
        <f aca="false">$B$5/100*E9978*2_Girdiler!$B$14*2_Girdiler!$B$15*2_Girdiler!$B$16</f>
        <v>0.871791444401263</v>
      </c>
      <c r="G9978" s="16" t="n">
        <f aca="false">MIN(MATCH(F9978,2_Girdiler!$B$20:$I$20,1),7)</f>
        <v>1</v>
      </c>
      <c r="H9978" s="16" t="n">
        <f aca="false">IF(F9978&gt;=40,2_Girdiler!$I$21+(F9978-40)*(2_Girdiler!$I$21-2_Girdiler!$H$21)/(2_Girdiler!$I$20-2_Girdiler!$H$20),INDEX(2_Girdiler!$B$21:$I$21,G9978)+(F9978-INDEX(2_Girdiler!$B$20:$I$20,G9978))*(INDEX(2_Girdiler!$B$21:$I$21,G9978+1)-INDEX(2_Girdiler!$B$21:$I$21,G9978))/(INDEX(2_Girdiler!$B$20:$I$20,G9978+1)-INDEX(2_Girdiler!$B$20:$I$20,G9978)))</f>
        <v>1.91794117768278</v>
      </c>
      <c r="I9978" s="16" t="n">
        <f aca="false">H9978/2_Girdiler!$B$17</f>
        <v>0.768405920545985</v>
      </c>
      <c r="J9978" s="16" t="n">
        <f aca="false">D9978+I9978</f>
        <v>45.739265250132</v>
      </c>
    </row>
    <row r="9979" customFormat="false" ht="15" hidden="false" customHeight="false" outlineLevel="0" collapsed="false">
      <c r="A9979" s="0" t="n">
        <v>9967</v>
      </c>
      <c r="B9979" s="7" t="n">
        <v>0.170566</v>
      </c>
      <c r="C9979" s="7" t="n">
        <v>0.783364</v>
      </c>
      <c r="D9979" s="16" t="n">
        <f aca="false">LOGINV(B9979,$B$7,$C$7)</f>
        <v>7.96608923246419</v>
      </c>
      <c r="E9979" s="16" t="n">
        <f aca="false">LOGINV(C9979,$B$8,$C$8)</f>
        <v>181.099392858048</v>
      </c>
      <c r="F9979" s="16" t="n">
        <f aca="false">$B$5/100*E9979*2_Girdiler!$B$14*2_Girdiler!$B$15*2_Girdiler!$B$16</f>
        <v>4.5564607243085</v>
      </c>
      <c r="G9979" s="16" t="n">
        <f aca="false">MIN(MATCH(F9979,2_Girdiler!$B$20:$I$20,1),7)</f>
        <v>1</v>
      </c>
      <c r="H9979" s="16" t="n">
        <f aca="false">IF(F9979&gt;=40,2_Girdiler!$I$21+(F9979-40)*(2_Girdiler!$I$21-2_Girdiler!$H$21)/(2_Girdiler!$I$20-2_Girdiler!$H$20),INDEX(2_Girdiler!$B$21:$I$21,G9979)+(F9979-INDEX(2_Girdiler!$B$20:$I$20,G9979))*(INDEX(2_Girdiler!$B$21:$I$21,G9979+1)-INDEX(2_Girdiler!$B$21:$I$21,G9979))/(INDEX(2_Girdiler!$B$20:$I$20,G9979+1)-INDEX(2_Girdiler!$B$20:$I$20,G9979)))</f>
        <v>10.0242135934787</v>
      </c>
      <c r="I9979" s="16" t="n">
        <f aca="false">H9979/2_Girdiler!$B$17</f>
        <v>4.01611121533602</v>
      </c>
      <c r="J9979" s="16" t="n">
        <f aca="false">D9979+I9979</f>
        <v>11.9822004478002</v>
      </c>
    </row>
    <row r="9980" customFormat="false" ht="15" hidden="false" customHeight="false" outlineLevel="0" collapsed="false">
      <c r="A9980" s="0" t="n">
        <v>9968</v>
      </c>
      <c r="B9980" s="7" t="n">
        <v>0.329973</v>
      </c>
      <c r="C9980" s="7" t="n">
        <v>0.415384</v>
      </c>
      <c r="D9980" s="16" t="n">
        <f aca="false">LOGINV(B9980,$B$7,$C$7)</f>
        <v>10.5967870195952</v>
      </c>
      <c r="E9980" s="16" t="n">
        <f aca="false">LOGINV(C9980,$B$8,$C$8)</f>
        <v>95.132910252666</v>
      </c>
      <c r="F9980" s="16" t="n">
        <f aca="false">$B$5/100*E9980*2_Girdiler!$B$14*2_Girdiler!$B$15*2_Girdiler!$B$16</f>
        <v>2.39354402195708</v>
      </c>
      <c r="G9980" s="16" t="n">
        <f aca="false">MIN(MATCH(F9980,2_Girdiler!$B$20:$I$20,1),7)</f>
        <v>1</v>
      </c>
      <c r="H9980" s="16" t="n">
        <f aca="false">IF(F9980&gt;=40,2_Girdiler!$I$21+(F9980-40)*(2_Girdiler!$I$21-2_Girdiler!$H$21)/(2_Girdiler!$I$20-2_Girdiler!$H$20),INDEX(2_Girdiler!$B$21:$I$21,G9980)+(F9980-INDEX(2_Girdiler!$B$20:$I$20,G9980))*(INDEX(2_Girdiler!$B$21:$I$21,G9980+1)-INDEX(2_Girdiler!$B$21:$I$21,G9980))/(INDEX(2_Girdiler!$B$20:$I$20,G9980+1)-INDEX(2_Girdiler!$B$20:$I$20,G9980)))</f>
        <v>5.26579684830557</v>
      </c>
      <c r="I9980" s="16" t="n">
        <f aca="false">H9980/2_Girdiler!$B$17</f>
        <v>2.10969425012242</v>
      </c>
      <c r="J9980" s="16" t="n">
        <f aca="false">D9980+I9980</f>
        <v>12.7064812697177</v>
      </c>
    </row>
    <row r="9981" customFormat="false" ht="15" hidden="false" customHeight="false" outlineLevel="0" collapsed="false">
      <c r="A9981" s="0" t="n">
        <v>9969</v>
      </c>
      <c r="B9981" s="7" t="n">
        <v>0.67904</v>
      </c>
      <c r="C9981" s="7" t="n">
        <v>0.959608</v>
      </c>
      <c r="D9981" s="16" t="n">
        <f aca="false">LOGINV(B9981,$B$7,$C$7)</f>
        <v>17.5490517544816</v>
      </c>
      <c r="E9981" s="16" t="n">
        <f aca="false">LOGINV(C9981,$B$8,$C$8)</f>
        <v>337.097494281965</v>
      </c>
      <c r="F9981" s="16" t="n">
        <f aca="false">$B$5/100*E9981*2_Girdiler!$B$14*2_Girdiler!$B$15*2_Girdiler!$B$16</f>
        <v>8.48137295613423</v>
      </c>
      <c r="G9981" s="16" t="n">
        <f aca="false">MIN(MATCH(F9981,2_Girdiler!$B$20:$I$20,1),7)</f>
        <v>2</v>
      </c>
      <c r="H9981" s="16" t="n">
        <f aca="false">IF(F9981&gt;=40,2_Girdiler!$I$21+(F9981-40)*(2_Girdiler!$I$21-2_Girdiler!$H$21)/(2_Girdiler!$I$20-2_Girdiler!$H$20),INDEX(2_Girdiler!$B$21:$I$21,G9981)+(F9981-INDEX(2_Girdiler!$B$20:$I$20,G9981))*(INDEX(2_Girdiler!$B$21:$I$21,G9981+1)-INDEX(2_Girdiler!$B$21:$I$21,G9981))/(INDEX(2_Girdiler!$B$20:$I$20,G9981+1)-INDEX(2_Girdiler!$B$20:$I$20,G9981)))</f>
        <v>16.5701967298148</v>
      </c>
      <c r="I9981" s="16" t="n">
        <f aca="false">H9981/2_Girdiler!$B$17</f>
        <v>6.63870061290656</v>
      </c>
      <c r="J9981" s="16" t="n">
        <f aca="false">D9981+I9981</f>
        <v>24.1877523673882</v>
      </c>
    </row>
    <row r="9982" customFormat="false" ht="15" hidden="false" customHeight="false" outlineLevel="0" collapsed="false">
      <c r="A9982" s="0" t="n">
        <v>9970</v>
      </c>
      <c r="B9982" s="7" t="n">
        <v>0.924612</v>
      </c>
      <c r="C9982" s="7" t="n">
        <v>0.083558</v>
      </c>
      <c r="D9982" s="16" t="n">
        <f aca="false">LOGINV(B9982,$B$7,$C$7)</f>
        <v>30.1646294076619</v>
      </c>
      <c r="E9982" s="16" t="n">
        <f aca="false">LOGINV(C9982,$B$8,$C$8)</f>
        <v>44.7661094174221</v>
      </c>
      <c r="F9982" s="16" t="n">
        <f aca="false">$B$5/100*E9982*2_Girdiler!$B$14*2_Girdiler!$B$15*2_Girdiler!$B$16</f>
        <v>1.12631531294234</v>
      </c>
      <c r="G9982" s="16" t="n">
        <f aca="false">MIN(MATCH(F9982,2_Girdiler!$B$20:$I$20,1),7)</f>
        <v>1</v>
      </c>
      <c r="H9982" s="16" t="n">
        <f aca="false">IF(F9982&gt;=40,2_Girdiler!$I$21+(F9982-40)*(2_Girdiler!$I$21-2_Girdiler!$H$21)/(2_Girdiler!$I$20-2_Girdiler!$H$20),INDEX(2_Girdiler!$B$21:$I$21,G9982)+(F9982-INDEX(2_Girdiler!$B$20:$I$20,G9982))*(INDEX(2_Girdiler!$B$21:$I$21,G9982+1)-INDEX(2_Girdiler!$B$21:$I$21,G9982))/(INDEX(2_Girdiler!$B$20:$I$20,G9982+1)-INDEX(2_Girdiler!$B$20:$I$20,G9982)))</f>
        <v>2.47789368847315</v>
      </c>
      <c r="I9982" s="16" t="n">
        <f aca="false">H9982/2_Girdiler!$B$17</f>
        <v>0.992745868779307</v>
      </c>
      <c r="J9982" s="16" t="n">
        <f aca="false">D9982+I9982</f>
        <v>31.1573752764412</v>
      </c>
    </row>
    <row r="9983" customFormat="false" ht="15" hidden="false" customHeight="false" outlineLevel="0" collapsed="false">
      <c r="A9983" s="0" t="n">
        <v>9971</v>
      </c>
      <c r="B9983" s="7" t="n">
        <v>0.090703</v>
      </c>
      <c r="C9983" s="7" t="n">
        <v>0.732826</v>
      </c>
      <c r="D9983" s="16" t="n">
        <f aca="false">LOGINV(B9983,$B$7,$C$7)</f>
        <v>6.42932269831158</v>
      </c>
      <c r="E9983" s="16" t="n">
        <f aca="false">LOGINV(C9983,$B$8,$C$8)</f>
        <v>163.094773125582</v>
      </c>
      <c r="F9983" s="16" t="n">
        <f aca="false">$B$5/100*E9983*2_Girdiler!$B$14*2_Girdiler!$B$15*2_Girdiler!$B$16</f>
        <v>4.10346449183964</v>
      </c>
      <c r="G9983" s="16" t="n">
        <f aca="false">MIN(MATCH(F9983,2_Girdiler!$B$20:$I$20,1),7)</f>
        <v>1</v>
      </c>
      <c r="H9983" s="16" t="n">
        <f aca="false">IF(F9983&gt;=40,2_Girdiler!$I$21+(F9983-40)*(2_Girdiler!$I$21-2_Girdiler!$H$21)/(2_Girdiler!$I$20-2_Girdiler!$H$20),INDEX(2_Girdiler!$B$21:$I$21,G9983)+(F9983-INDEX(2_Girdiler!$B$20:$I$20,G9983))*(INDEX(2_Girdiler!$B$21:$I$21,G9983+1)-INDEX(2_Girdiler!$B$21:$I$21,G9983))/(INDEX(2_Girdiler!$B$20:$I$20,G9983+1)-INDEX(2_Girdiler!$B$20:$I$20,G9983)))</f>
        <v>9.02762188204722</v>
      </c>
      <c r="I9983" s="16" t="n">
        <f aca="false">H9983/2_Girdiler!$B$17</f>
        <v>3.61683568992276</v>
      </c>
      <c r="J9983" s="16" t="n">
        <f aca="false">D9983+I9983</f>
        <v>10.0461583882343</v>
      </c>
    </row>
    <row r="9984" customFormat="false" ht="15" hidden="false" customHeight="false" outlineLevel="0" collapsed="false">
      <c r="A9984" s="0" t="n">
        <v>9972</v>
      </c>
      <c r="B9984" s="7" t="n">
        <v>0.743178</v>
      </c>
      <c r="C9984" s="7" t="n">
        <v>0.785485</v>
      </c>
      <c r="D9984" s="16" t="n">
        <f aca="false">LOGINV(B9984,$B$7,$C$7)</f>
        <v>19.489566725976</v>
      </c>
      <c r="E9984" s="16" t="n">
        <f aca="false">LOGINV(C9984,$B$8,$C$8)</f>
        <v>181.948637781447</v>
      </c>
      <c r="F9984" s="16" t="n">
        <f aca="false">$B$5/100*E9984*2_Girdiler!$B$14*2_Girdiler!$B$15*2_Girdiler!$B$16</f>
        <v>4.5778277265812</v>
      </c>
      <c r="G9984" s="16" t="n">
        <f aca="false">MIN(MATCH(F9984,2_Girdiler!$B$20:$I$20,1),7)</f>
        <v>1</v>
      </c>
      <c r="H9984" s="16" t="n">
        <f aca="false">IF(F9984&gt;=40,2_Girdiler!$I$21+(F9984-40)*(2_Girdiler!$I$21-2_Girdiler!$H$21)/(2_Girdiler!$I$20-2_Girdiler!$H$20),INDEX(2_Girdiler!$B$21:$I$21,G9984)+(F9984-INDEX(2_Girdiler!$B$20:$I$20,G9984))*(INDEX(2_Girdiler!$B$21:$I$21,G9984+1)-INDEX(2_Girdiler!$B$21:$I$21,G9984))/(INDEX(2_Girdiler!$B$20:$I$20,G9984+1)-INDEX(2_Girdiler!$B$20:$I$20,G9984)))</f>
        <v>10.0712209984787</v>
      </c>
      <c r="I9984" s="16" t="n">
        <f aca="false">H9984/2_Girdiler!$B$17</f>
        <v>4.03494431028792</v>
      </c>
      <c r="J9984" s="16" t="n">
        <f aca="false">D9984+I9984</f>
        <v>23.5245110362639</v>
      </c>
    </row>
    <row r="9985" customFormat="false" ht="15" hidden="false" customHeight="false" outlineLevel="0" collapsed="false">
      <c r="A9985" s="0" t="n">
        <v>9973</v>
      </c>
      <c r="B9985" s="7" t="n">
        <v>0.93908</v>
      </c>
      <c r="C9985" s="7" t="n">
        <v>0.945538</v>
      </c>
      <c r="D9985" s="16" t="n">
        <f aca="false">LOGINV(B9985,$B$7,$C$7)</f>
        <v>32.0773937590924</v>
      </c>
      <c r="E9985" s="16" t="n">
        <f aca="false">LOGINV(C9985,$B$8,$C$8)</f>
        <v>307.352933824437</v>
      </c>
      <c r="F9985" s="16" t="n">
        <f aca="false">$B$5/100*E9985*2_Girdiler!$B$14*2_Girdiler!$B$15*2_Girdiler!$B$16</f>
        <v>7.73299981502284</v>
      </c>
      <c r="G9985" s="16" t="n">
        <f aca="false">MIN(MATCH(F9985,2_Girdiler!$B$20:$I$20,1),7)</f>
        <v>2</v>
      </c>
      <c r="H9985" s="16" t="n">
        <f aca="false">IF(F9985&gt;=40,2_Girdiler!$I$21+(F9985-40)*(2_Girdiler!$I$21-2_Girdiler!$H$21)/(2_Girdiler!$I$20-2_Girdiler!$H$20),INDEX(2_Girdiler!$B$21:$I$21,G9985)+(F9985-INDEX(2_Girdiler!$B$20:$I$20,G9985))*(INDEX(2_Girdiler!$B$21:$I$21,G9985+1)-INDEX(2_Girdiler!$B$21:$I$21,G9985))/(INDEX(2_Girdiler!$B$20:$I$20,G9985+1)-INDEX(2_Girdiler!$B$20:$I$20,G9985)))</f>
        <v>15.3727997040365</v>
      </c>
      <c r="I9985" s="16" t="n">
        <f aca="false">H9985/2_Girdiler!$B$17</f>
        <v>6.15897424039925</v>
      </c>
      <c r="J9985" s="16" t="n">
        <f aca="false">D9985+I9985</f>
        <v>38.2363679994916</v>
      </c>
    </row>
    <row r="9986" customFormat="false" ht="15" hidden="false" customHeight="false" outlineLevel="0" collapsed="false">
      <c r="A9986" s="0" t="n">
        <v>9974</v>
      </c>
      <c r="B9986" s="7" t="n">
        <v>0.197754</v>
      </c>
      <c r="C9986" s="7" t="n">
        <v>0.840605</v>
      </c>
      <c r="D9986" s="16" t="n">
        <f aca="false">LOGINV(B9986,$B$7,$C$7)</f>
        <v>8.43334388849844</v>
      </c>
      <c r="E9986" s="16" t="n">
        <f aca="false">LOGINV(C9986,$B$8,$C$8)</f>
        <v>207.83794615626</v>
      </c>
      <c r="F9986" s="16" t="n">
        <f aca="false">$B$5/100*E9986*2_Girdiler!$B$14*2_Girdiler!$B$15*2_Girdiler!$B$16</f>
        <v>5.22920272529151</v>
      </c>
      <c r="G9986" s="16" t="n">
        <f aca="false">MIN(MATCH(F9986,2_Girdiler!$B$20:$I$20,1),7)</f>
        <v>2</v>
      </c>
      <c r="H9986" s="16" t="n">
        <f aca="false">IF(F9986&gt;=40,2_Girdiler!$I$21+(F9986-40)*(2_Girdiler!$I$21-2_Girdiler!$H$21)/(2_Girdiler!$I$20-2_Girdiler!$H$20),INDEX(2_Girdiler!$B$21:$I$21,G9986)+(F9986-INDEX(2_Girdiler!$B$20:$I$20,G9986))*(INDEX(2_Girdiler!$B$21:$I$21,G9986+1)-INDEX(2_Girdiler!$B$21:$I$21,G9986))/(INDEX(2_Girdiler!$B$20:$I$20,G9986+1)-INDEX(2_Girdiler!$B$20:$I$20,G9986)))</f>
        <v>11.3667243604664</v>
      </c>
      <c r="I9986" s="16" t="n">
        <f aca="false">H9986/2_Girdiler!$B$17</f>
        <v>4.5539761059561</v>
      </c>
      <c r="J9986" s="16" t="n">
        <f aca="false">D9986+I9986</f>
        <v>12.9873199944545</v>
      </c>
    </row>
    <row r="9987" customFormat="false" ht="15" hidden="false" customHeight="false" outlineLevel="0" collapsed="false">
      <c r="A9987" s="0" t="n">
        <v>9975</v>
      </c>
      <c r="B9987" s="7" t="n">
        <v>0.687443</v>
      </c>
      <c r="C9987" s="7" t="n">
        <v>0.912595</v>
      </c>
      <c r="D9987" s="16" t="n">
        <f aca="false">LOGINV(B9987,$B$7,$C$7)</f>
        <v>17.7814224624688</v>
      </c>
      <c r="E9987" s="16" t="n">
        <f aca="false">LOGINV(C9987,$B$8,$C$8)</f>
        <v>262.201706332196</v>
      </c>
      <c r="F9987" s="16" t="n">
        <f aca="false">$B$5/100*E9987*2_Girdiler!$B$14*2_Girdiler!$B$15*2_Girdiler!$B$16</f>
        <v>6.59699493131806</v>
      </c>
      <c r="G9987" s="16" t="n">
        <f aca="false">MIN(MATCH(F9987,2_Girdiler!$B$20:$I$20,1),7)</f>
        <v>2</v>
      </c>
      <c r="H9987" s="16" t="n">
        <f aca="false">IF(F9987&gt;=40,2_Girdiler!$I$21+(F9987-40)*(2_Girdiler!$I$21-2_Girdiler!$H$21)/(2_Girdiler!$I$20-2_Girdiler!$H$20),INDEX(2_Girdiler!$B$21:$I$21,G9987)+(F9987-INDEX(2_Girdiler!$B$20:$I$20,G9987))*(INDEX(2_Girdiler!$B$21:$I$21,G9987+1)-INDEX(2_Girdiler!$B$21:$I$21,G9987))/(INDEX(2_Girdiler!$B$20:$I$20,G9987+1)-INDEX(2_Girdiler!$B$20:$I$20,G9987)))</f>
        <v>13.5551918901089</v>
      </c>
      <c r="I9987" s="16" t="n">
        <f aca="false">H9987/2_Girdiler!$B$17</f>
        <v>5.43076598161414</v>
      </c>
      <c r="J9987" s="16" t="n">
        <f aca="false">D9987+I9987</f>
        <v>23.2121884440829</v>
      </c>
    </row>
    <row r="9988" customFormat="false" ht="15" hidden="false" customHeight="false" outlineLevel="0" collapsed="false">
      <c r="A9988" s="0" t="n">
        <v>9976</v>
      </c>
      <c r="B9988" s="7" t="n">
        <v>0.426431</v>
      </c>
      <c r="C9988" s="7" t="n">
        <v>0.101267</v>
      </c>
      <c r="D9988" s="16" t="n">
        <f aca="false">LOGINV(B9988,$B$7,$C$7)</f>
        <v>12.2120131668731</v>
      </c>
      <c r="E9988" s="16" t="n">
        <f aca="false">LOGINV(C9988,$B$8,$C$8)</f>
        <v>47.9724234626168</v>
      </c>
      <c r="F9988" s="16" t="n">
        <f aca="false">$B$5/100*E9988*2_Girdiler!$B$14*2_Girdiler!$B$15*2_Girdiler!$B$16</f>
        <v>1.20698617431944</v>
      </c>
      <c r="G9988" s="16" t="n">
        <f aca="false">MIN(MATCH(F9988,2_Girdiler!$B$20:$I$20,1),7)</f>
        <v>1</v>
      </c>
      <c r="H9988" s="16" t="n">
        <f aca="false">IF(F9988&gt;=40,2_Girdiler!$I$21+(F9988-40)*(2_Girdiler!$I$21-2_Girdiler!$H$21)/(2_Girdiler!$I$20-2_Girdiler!$H$20),INDEX(2_Girdiler!$B$21:$I$21,G9988)+(F9988-INDEX(2_Girdiler!$B$20:$I$20,G9988))*(INDEX(2_Girdiler!$B$21:$I$21,G9988+1)-INDEX(2_Girdiler!$B$21:$I$21,G9988))/(INDEX(2_Girdiler!$B$20:$I$20,G9988+1)-INDEX(2_Girdiler!$B$20:$I$20,G9988)))</f>
        <v>2.65536958350276</v>
      </c>
      <c r="I9988" s="16" t="n">
        <f aca="false">H9988/2_Girdiler!$B$17</f>
        <v>1.06384999339053</v>
      </c>
      <c r="J9988" s="16" t="n">
        <f aca="false">D9988+I9988</f>
        <v>13.2758631602636</v>
      </c>
    </row>
    <row r="9989" customFormat="false" ht="15" hidden="false" customHeight="false" outlineLevel="0" collapsed="false">
      <c r="A9989" s="0" t="n">
        <v>9977</v>
      </c>
      <c r="B9989" s="7" t="n">
        <v>0.755151</v>
      </c>
      <c r="C9989" s="7" t="n">
        <v>0.057232</v>
      </c>
      <c r="D9989" s="16" t="n">
        <f aca="false">LOGINV(B9989,$B$7,$C$7)</f>
        <v>19.9025113247031</v>
      </c>
      <c r="E9989" s="16" t="n">
        <f aca="false">LOGINV(C9989,$B$8,$C$8)</f>
        <v>39.422807199011</v>
      </c>
      <c r="F9989" s="16" t="n">
        <f aca="false">$B$5/100*E9989*2_Girdiler!$B$14*2_Girdiler!$B$15*2_Girdiler!$B$16</f>
        <v>0.991877829127116</v>
      </c>
      <c r="G9989" s="16" t="n">
        <f aca="false">MIN(MATCH(F9989,2_Girdiler!$B$20:$I$20,1),7)</f>
        <v>1</v>
      </c>
      <c r="H9989" s="16" t="n">
        <f aca="false">IF(F9989&gt;=40,2_Girdiler!$I$21+(F9989-40)*(2_Girdiler!$I$21-2_Girdiler!$H$21)/(2_Girdiler!$I$20-2_Girdiler!$H$20),INDEX(2_Girdiler!$B$21:$I$21,G9989)+(F9989-INDEX(2_Girdiler!$B$20:$I$20,G9989))*(INDEX(2_Girdiler!$B$21:$I$21,G9989+1)-INDEX(2_Girdiler!$B$21:$I$21,G9989))/(INDEX(2_Girdiler!$B$20:$I$20,G9989+1)-INDEX(2_Girdiler!$B$20:$I$20,G9989)))</f>
        <v>2.18213122407966</v>
      </c>
      <c r="I9989" s="16" t="n">
        <f aca="false">H9989/2_Girdiler!$B$17</f>
        <v>0.87425129169858</v>
      </c>
      <c r="J9989" s="16" t="n">
        <f aca="false">D9989+I9989</f>
        <v>20.7767626164017</v>
      </c>
    </row>
    <row r="9990" customFormat="false" ht="15" hidden="false" customHeight="false" outlineLevel="0" collapsed="false">
      <c r="A9990" s="0" t="n">
        <v>9978</v>
      </c>
      <c r="B9990" s="7" t="n">
        <v>0.7379</v>
      </c>
      <c r="C9990" s="7" t="n">
        <v>0.29941</v>
      </c>
      <c r="D9990" s="16" t="n">
        <f aca="false">LOGINV(B9990,$B$7,$C$7)</f>
        <v>19.3134064313673</v>
      </c>
      <c r="E9990" s="16" t="n">
        <f aca="false">LOGINV(C9990,$B$8,$C$8)</f>
        <v>77.7604327326055</v>
      </c>
      <c r="F9990" s="16" t="n">
        <f aca="false">$B$5/100*E9990*2_Girdiler!$B$14*2_Girdiler!$B$15*2_Girdiler!$B$16</f>
        <v>1.95645248755235</v>
      </c>
      <c r="G9990" s="16" t="n">
        <f aca="false">MIN(MATCH(F9990,2_Girdiler!$B$20:$I$20,1),7)</f>
        <v>1</v>
      </c>
      <c r="H9990" s="16" t="n">
        <f aca="false">IF(F9990&gt;=40,2_Girdiler!$I$21+(F9990-40)*(2_Girdiler!$I$21-2_Girdiler!$H$21)/(2_Girdiler!$I$20-2_Girdiler!$H$20),INDEX(2_Girdiler!$B$21:$I$21,G9990)+(F9990-INDEX(2_Girdiler!$B$20:$I$20,G9990))*(INDEX(2_Girdiler!$B$21:$I$21,G9990+1)-INDEX(2_Girdiler!$B$21:$I$21,G9990))/(INDEX(2_Girdiler!$B$20:$I$20,G9990+1)-INDEX(2_Girdiler!$B$20:$I$20,G9990)))</f>
        <v>4.30419547261518</v>
      </c>
      <c r="I9990" s="16" t="n">
        <f aca="false">H9990/2_Girdiler!$B$17</f>
        <v>1.724437288708</v>
      </c>
      <c r="J9990" s="16" t="n">
        <f aca="false">D9990+I9990</f>
        <v>21.0378437200753</v>
      </c>
    </row>
    <row r="9991" customFormat="false" ht="15" hidden="false" customHeight="false" outlineLevel="0" collapsed="false">
      <c r="A9991" s="0" t="n">
        <v>9979</v>
      </c>
      <c r="B9991" s="7" t="n">
        <v>0.682791</v>
      </c>
      <c r="C9991" s="7" t="n">
        <v>0.934072</v>
      </c>
      <c r="D9991" s="16" t="n">
        <f aca="false">LOGINV(B9991,$B$7,$C$7)</f>
        <v>17.6520792663546</v>
      </c>
      <c r="E9991" s="16" t="n">
        <f aca="false">LOGINV(C9991,$B$8,$C$8)</f>
        <v>288.843028818244</v>
      </c>
      <c r="F9991" s="16" t="n">
        <f aca="false">$B$5/100*E9991*2_Girdiler!$B$14*2_Girdiler!$B$15*2_Girdiler!$B$16</f>
        <v>7.26729060506703</v>
      </c>
      <c r="G9991" s="16" t="n">
        <f aca="false">MIN(MATCH(F9991,2_Girdiler!$B$20:$I$20,1),7)</f>
        <v>2</v>
      </c>
      <c r="H9991" s="16" t="n">
        <f aca="false">IF(F9991&gt;=40,2_Girdiler!$I$21+(F9991-40)*(2_Girdiler!$I$21-2_Girdiler!$H$21)/(2_Girdiler!$I$20-2_Girdiler!$H$20),INDEX(2_Girdiler!$B$21:$I$21,G9991)+(F9991-INDEX(2_Girdiler!$B$20:$I$20,G9991))*(INDEX(2_Girdiler!$B$21:$I$21,G9991+1)-INDEX(2_Girdiler!$B$21:$I$21,G9991))/(INDEX(2_Girdiler!$B$20:$I$20,G9991+1)-INDEX(2_Girdiler!$B$20:$I$20,G9991)))</f>
        <v>14.6276649681072</v>
      </c>
      <c r="I9991" s="16" t="n">
        <f aca="false">H9991/2_Girdiler!$B$17</f>
        <v>5.86044269555579</v>
      </c>
      <c r="J9991" s="16" t="n">
        <f aca="false">D9991+I9991</f>
        <v>23.5125219619104</v>
      </c>
    </row>
    <row r="9992" customFormat="false" ht="15" hidden="false" customHeight="false" outlineLevel="0" collapsed="false">
      <c r="A9992" s="0" t="n">
        <v>9980</v>
      </c>
      <c r="B9992" s="7" t="n">
        <v>0.25469</v>
      </c>
      <c r="C9992" s="7" t="n">
        <v>0.881064</v>
      </c>
      <c r="D9992" s="16" t="n">
        <f aca="false">LOGINV(B9992,$B$7,$C$7)</f>
        <v>9.37480323921769</v>
      </c>
      <c r="E9992" s="16" t="n">
        <f aca="false">LOGINV(C9992,$B$8,$C$8)</f>
        <v>233.954626855979</v>
      </c>
      <c r="F9992" s="16" t="n">
        <f aca="false">$B$5/100*E9992*2_Girdiler!$B$14*2_Girdiler!$B$15*2_Girdiler!$B$16</f>
        <v>5.88629841169642</v>
      </c>
      <c r="G9992" s="16" t="n">
        <f aca="false">MIN(MATCH(F9992,2_Girdiler!$B$20:$I$20,1),7)</f>
        <v>2</v>
      </c>
      <c r="H9992" s="16" t="n">
        <f aca="false">IF(F9992&gt;=40,2_Girdiler!$I$21+(F9992-40)*(2_Girdiler!$I$21-2_Girdiler!$H$21)/(2_Girdiler!$I$20-2_Girdiler!$H$20),INDEX(2_Girdiler!$B$21:$I$21,G9992)+(F9992-INDEX(2_Girdiler!$B$20:$I$20,G9992))*(INDEX(2_Girdiler!$B$21:$I$21,G9992+1)-INDEX(2_Girdiler!$B$21:$I$21,G9992))/(INDEX(2_Girdiler!$B$20:$I$20,G9992+1)-INDEX(2_Girdiler!$B$20:$I$20,G9992)))</f>
        <v>12.4180774587143</v>
      </c>
      <c r="I9992" s="16" t="n">
        <f aca="false">H9992/2_Girdiler!$B$17</f>
        <v>4.97519128954899</v>
      </c>
      <c r="J9992" s="16" t="n">
        <f aca="false">D9992+I9992</f>
        <v>14.3499945287667</v>
      </c>
    </row>
    <row r="9993" customFormat="false" ht="15" hidden="false" customHeight="false" outlineLevel="0" collapsed="false">
      <c r="A9993" s="0" t="n">
        <v>9981</v>
      </c>
      <c r="B9993" s="7" t="n">
        <v>0.689528</v>
      </c>
      <c r="C9993" s="7" t="n">
        <v>0.030326</v>
      </c>
      <c r="D9993" s="16" t="n">
        <f aca="false">LOGINV(B9993,$B$7,$C$7)</f>
        <v>17.8399707763975</v>
      </c>
      <c r="E9993" s="16" t="n">
        <f aca="false">LOGINV(C9993,$B$8,$C$8)</f>
        <v>32.533024052294</v>
      </c>
      <c r="F9993" s="16" t="n">
        <f aca="false">$B$5/100*E9993*2_Girdiler!$B$14*2_Girdiler!$B$15*2_Girdiler!$B$16</f>
        <v>0.818530885155718</v>
      </c>
      <c r="G9993" s="16" t="n">
        <f aca="false">MIN(MATCH(F9993,2_Girdiler!$B$20:$I$20,1),7)</f>
        <v>1</v>
      </c>
      <c r="H9993" s="16" t="n">
        <f aca="false">IF(F9993&gt;=40,2_Girdiler!$I$21+(F9993-40)*(2_Girdiler!$I$21-2_Girdiler!$H$21)/(2_Girdiler!$I$20-2_Girdiler!$H$20),INDEX(2_Girdiler!$B$21:$I$21,G9993)+(F9993-INDEX(2_Girdiler!$B$20:$I$20,G9993))*(INDEX(2_Girdiler!$B$21:$I$21,G9993+1)-INDEX(2_Girdiler!$B$21:$I$21,G9993))/(INDEX(2_Girdiler!$B$20:$I$20,G9993+1)-INDEX(2_Girdiler!$B$20:$I$20,G9993)))</f>
        <v>1.80076794734258</v>
      </c>
      <c r="I9993" s="16" t="n">
        <f aca="false">H9993/2_Girdiler!$B$17</f>
        <v>0.721461517364816</v>
      </c>
      <c r="J9993" s="16" t="n">
        <f aca="false">D9993+I9993</f>
        <v>18.5614322937623</v>
      </c>
    </row>
    <row r="9994" customFormat="false" ht="15" hidden="false" customHeight="false" outlineLevel="0" collapsed="false">
      <c r="A9994" s="0" t="n">
        <v>9982</v>
      </c>
      <c r="B9994" s="7" t="n">
        <v>0.202752</v>
      </c>
      <c r="C9994" s="7" t="n">
        <v>0.381105</v>
      </c>
      <c r="D9994" s="16" t="n">
        <f aca="false">LOGINV(B9994,$B$7,$C$7)</f>
        <v>8.51762087361099</v>
      </c>
      <c r="E9994" s="16" t="n">
        <f aca="false">LOGINV(C9994,$B$8,$C$8)</f>
        <v>89.8295275312122</v>
      </c>
      <c r="F9994" s="16" t="n">
        <f aca="false">$B$5/100*E9994*2_Girdiler!$B$14*2_Girdiler!$B$15*2_Girdiler!$B$16</f>
        <v>2.2601109126853</v>
      </c>
      <c r="G9994" s="16" t="n">
        <f aca="false">MIN(MATCH(F9994,2_Girdiler!$B$20:$I$20,1),7)</f>
        <v>1</v>
      </c>
      <c r="H9994" s="16" t="n">
        <f aca="false">IF(F9994&gt;=40,2_Girdiler!$I$21+(F9994-40)*(2_Girdiler!$I$21-2_Girdiler!$H$21)/(2_Girdiler!$I$20-2_Girdiler!$H$20),INDEX(2_Girdiler!$B$21:$I$21,G9994)+(F9994-INDEX(2_Girdiler!$B$20:$I$20,G9994))*(INDEX(2_Girdiler!$B$21:$I$21,G9994+1)-INDEX(2_Girdiler!$B$21:$I$21,G9994))/(INDEX(2_Girdiler!$B$20:$I$20,G9994+1)-INDEX(2_Girdiler!$B$20:$I$20,G9994)))</f>
        <v>4.97224400790766</v>
      </c>
      <c r="I9994" s="16" t="n">
        <f aca="false">H9994/2_Girdiler!$B$17</f>
        <v>1.99208493906557</v>
      </c>
      <c r="J9994" s="16" t="n">
        <f aca="false">D9994+I9994</f>
        <v>10.5097058126766</v>
      </c>
    </row>
    <row r="9995" customFormat="false" ht="15" hidden="false" customHeight="false" outlineLevel="0" collapsed="false">
      <c r="A9995" s="0" t="n">
        <v>9983</v>
      </c>
      <c r="B9995" s="7" t="n">
        <v>0.085637</v>
      </c>
      <c r="C9995" s="7" t="n">
        <v>0.754663</v>
      </c>
      <c r="D9995" s="16" t="n">
        <f aca="false">LOGINV(B9995,$B$7,$C$7)</f>
        <v>6.31677624726636</v>
      </c>
      <c r="E9995" s="16" t="n">
        <f aca="false">LOGINV(C9995,$B$8,$C$8)</f>
        <v>170.39711724428</v>
      </c>
      <c r="F9995" s="16" t="n">
        <f aca="false">$B$5/100*E9995*2_Girdiler!$B$14*2_Girdiler!$B$15*2_Girdiler!$B$16</f>
        <v>4.28719146986608</v>
      </c>
      <c r="G9995" s="16" t="n">
        <f aca="false">MIN(MATCH(F9995,2_Girdiler!$B$20:$I$20,1),7)</f>
        <v>1</v>
      </c>
      <c r="H9995" s="16" t="n">
        <f aca="false">IF(F9995&gt;=40,2_Girdiler!$I$21+(F9995-40)*(2_Girdiler!$I$21-2_Girdiler!$H$21)/(2_Girdiler!$I$20-2_Girdiler!$H$20),INDEX(2_Girdiler!$B$21:$I$21,G9995)+(F9995-INDEX(2_Girdiler!$B$20:$I$20,G9995))*(INDEX(2_Girdiler!$B$21:$I$21,G9995+1)-INDEX(2_Girdiler!$B$21:$I$21,G9995))/(INDEX(2_Girdiler!$B$20:$I$20,G9995+1)-INDEX(2_Girdiler!$B$20:$I$20,G9995)))</f>
        <v>9.43182123370537</v>
      </c>
      <c r="I9995" s="16" t="n">
        <f aca="false">H9995/2_Girdiler!$B$17</f>
        <v>3.77877453273453</v>
      </c>
      <c r="J9995" s="16" t="n">
        <f aca="false">D9995+I9995</f>
        <v>10.0955507800009</v>
      </c>
    </row>
    <row r="9996" customFormat="false" ht="15" hidden="false" customHeight="false" outlineLevel="0" collapsed="false">
      <c r="A9996" s="0" t="n">
        <v>9984</v>
      </c>
      <c r="B9996" s="7" t="n">
        <v>0.716609</v>
      </c>
      <c r="C9996" s="7" t="n">
        <v>0.122494</v>
      </c>
      <c r="D9996" s="16" t="n">
        <f aca="false">LOGINV(B9996,$B$7,$C$7)</f>
        <v>18.635664141259</v>
      </c>
      <c r="E9996" s="16" t="n">
        <f aca="false">LOGINV(C9996,$B$8,$C$8)</f>
        <v>51.5609556619132</v>
      </c>
      <c r="F9996" s="16" t="n">
        <f aca="false">$B$5/100*E9996*2_Girdiler!$B$14*2_Girdiler!$B$15*2_Girdiler!$B$16</f>
        <v>1.29727364445374</v>
      </c>
      <c r="G9996" s="16" t="n">
        <f aca="false">MIN(MATCH(F9996,2_Girdiler!$B$20:$I$20,1),7)</f>
        <v>1</v>
      </c>
      <c r="H9996" s="16" t="n">
        <f aca="false">IF(F9996&gt;=40,2_Girdiler!$I$21+(F9996-40)*(2_Girdiler!$I$21-2_Girdiler!$H$21)/(2_Girdiler!$I$20-2_Girdiler!$H$20),INDEX(2_Girdiler!$B$21:$I$21,G9996)+(F9996-INDEX(2_Girdiler!$B$20:$I$20,G9996))*(INDEX(2_Girdiler!$B$21:$I$21,G9996+1)-INDEX(2_Girdiler!$B$21:$I$21,G9996))/(INDEX(2_Girdiler!$B$20:$I$20,G9996+1)-INDEX(2_Girdiler!$B$20:$I$20,G9996)))</f>
        <v>2.85400201779822</v>
      </c>
      <c r="I9996" s="16" t="n">
        <f aca="false">H9996/2_Girdiler!$B$17</f>
        <v>1.14343029559224</v>
      </c>
      <c r="J9996" s="16" t="n">
        <f aca="false">D9996+I9996</f>
        <v>19.7790944368512</v>
      </c>
    </row>
    <row r="9997" customFormat="false" ht="15" hidden="false" customHeight="false" outlineLevel="0" collapsed="false">
      <c r="A9997" s="0" t="n">
        <v>9985</v>
      </c>
      <c r="B9997" s="7" t="n">
        <v>0.328147</v>
      </c>
      <c r="C9997" s="7" t="n">
        <v>0.960344</v>
      </c>
      <c r="D9997" s="16" t="n">
        <f aca="false">LOGINV(B9997,$B$7,$C$7)</f>
        <v>10.567012659663</v>
      </c>
      <c r="E9997" s="16" t="n">
        <f aca="false">LOGINV(C9997,$B$8,$C$8)</f>
        <v>338.960221803067</v>
      </c>
      <c r="F9997" s="16" t="n">
        <f aca="false">$B$5/100*E9997*2_Girdiler!$B$14*2_Girdiler!$B$15*2_Girdiler!$B$16</f>
        <v>8.52823918056517</v>
      </c>
      <c r="G9997" s="16" t="n">
        <f aca="false">MIN(MATCH(F9997,2_Girdiler!$B$20:$I$20,1),7)</f>
        <v>2</v>
      </c>
      <c r="H9997" s="16" t="n">
        <f aca="false">IF(F9997&gt;=40,2_Girdiler!$I$21+(F9997-40)*(2_Girdiler!$I$21-2_Girdiler!$H$21)/(2_Girdiler!$I$20-2_Girdiler!$H$20),INDEX(2_Girdiler!$B$21:$I$21,G9997)+(F9997-INDEX(2_Girdiler!$B$20:$I$20,G9997))*(INDEX(2_Girdiler!$B$21:$I$21,G9997+1)-INDEX(2_Girdiler!$B$21:$I$21,G9997))/(INDEX(2_Girdiler!$B$20:$I$20,G9997+1)-INDEX(2_Girdiler!$B$20:$I$20,G9997)))</f>
        <v>16.6451826889043</v>
      </c>
      <c r="I9997" s="16" t="n">
        <f aca="false">H9997/2_Girdiler!$B$17</f>
        <v>6.66874306446486</v>
      </c>
      <c r="J9997" s="16" t="n">
        <f aca="false">D9997+I9997</f>
        <v>17.2357557241278</v>
      </c>
    </row>
    <row r="9998" customFormat="false" ht="15" hidden="false" customHeight="false" outlineLevel="0" collapsed="false">
      <c r="A9998" s="0" t="n">
        <v>9986</v>
      </c>
      <c r="B9998" s="7" t="n">
        <v>0.724337</v>
      </c>
      <c r="C9998" s="7" t="n">
        <v>0.780472</v>
      </c>
      <c r="D9998" s="16" t="n">
        <f aca="false">LOGINV(B9998,$B$7,$C$7)</f>
        <v>18.8758741578638</v>
      </c>
      <c r="E9998" s="16" t="n">
        <f aca="false">LOGINV(C9998,$B$8,$C$8)</f>
        <v>179.955466397668</v>
      </c>
      <c r="F9998" s="16" t="n">
        <f aca="false">$B$5/100*E9998*2_Girdiler!$B$14*2_Girdiler!$B$15*2_Girdiler!$B$16</f>
        <v>4.52767953456532</v>
      </c>
      <c r="G9998" s="16" t="n">
        <f aca="false">MIN(MATCH(F9998,2_Girdiler!$B$20:$I$20,1),7)</f>
        <v>1</v>
      </c>
      <c r="H9998" s="16" t="n">
        <f aca="false">IF(F9998&gt;=40,2_Girdiler!$I$21+(F9998-40)*(2_Girdiler!$I$21-2_Girdiler!$H$21)/(2_Girdiler!$I$20-2_Girdiler!$H$20),INDEX(2_Girdiler!$B$21:$I$21,G9998)+(F9998-INDEX(2_Girdiler!$B$20:$I$20,G9998))*(INDEX(2_Girdiler!$B$21:$I$21,G9998+1)-INDEX(2_Girdiler!$B$21:$I$21,G9998))/(INDEX(2_Girdiler!$B$20:$I$20,G9998+1)-INDEX(2_Girdiler!$B$20:$I$20,G9998)))</f>
        <v>9.96089497604371</v>
      </c>
      <c r="I9998" s="16" t="n">
        <f aca="false">H9998/2_Girdiler!$B$17</f>
        <v>3.99074317950469</v>
      </c>
      <c r="J9998" s="16" t="n">
        <f aca="false">D9998+I9998</f>
        <v>22.8666173373685</v>
      </c>
    </row>
    <row r="9999" customFormat="false" ht="15" hidden="false" customHeight="false" outlineLevel="0" collapsed="false">
      <c r="A9999" s="0" t="n">
        <v>9987</v>
      </c>
      <c r="B9999" s="7" t="n">
        <v>0.885927</v>
      </c>
      <c r="C9999" s="7" t="n">
        <v>0.754091</v>
      </c>
      <c r="D9999" s="16" t="n">
        <f aca="false">LOGINV(B9999,$B$7,$C$7)</f>
        <v>26.5107349727832</v>
      </c>
      <c r="E9999" s="16" t="n">
        <f aca="false">LOGINV(C9999,$B$8,$C$8)</f>
        <v>170.197373411294</v>
      </c>
      <c r="F9999" s="16" t="n">
        <f aca="false">$B$5/100*E9999*2_Girdiler!$B$14*2_Girdiler!$B$15*2_Girdiler!$B$16</f>
        <v>4.28216591502817</v>
      </c>
      <c r="G9999" s="16" t="n">
        <f aca="false">MIN(MATCH(F9999,2_Girdiler!$B$20:$I$20,1),7)</f>
        <v>1</v>
      </c>
      <c r="H9999" s="16" t="n">
        <f aca="false">IF(F9999&gt;=40,2_Girdiler!$I$21+(F9999-40)*(2_Girdiler!$I$21-2_Girdiler!$H$21)/(2_Girdiler!$I$20-2_Girdiler!$H$20),INDEX(2_Girdiler!$B$21:$I$21,G9999)+(F9999-INDEX(2_Girdiler!$B$20:$I$20,G9999))*(INDEX(2_Girdiler!$B$21:$I$21,G9999+1)-INDEX(2_Girdiler!$B$21:$I$21,G9999))/(INDEX(2_Girdiler!$B$20:$I$20,G9999+1)-INDEX(2_Girdiler!$B$20:$I$20,G9999)))</f>
        <v>9.42076501306197</v>
      </c>
      <c r="I9999" s="16" t="n">
        <f aca="false">H9999/2_Girdiler!$B$17</f>
        <v>3.77434495715624</v>
      </c>
      <c r="J9999" s="16" t="n">
        <f aca="false">D9999+I9999</f>
        <v>30.2850799299394</v>
      </c>
    </row>
    <row r="10000" customFormat="false" ht="15" hidden="false" customHeight="false" outlineLevel="0" collapsed="false">
      <c r="A10000" s="0" t="n">
        <v>9988</v>
      </c>
      <c r="B10000" s="7" t="n">
        <v>0.36047</v>
      </c>
      <c r="C10000" s="7" t="n">
        <v>0.158881</v>
      </c>
      <c r="D10000" s="16" t="n">
        <f aca="false">LOGINV(B10000,$B$7,$C$7)</f>
        <v>11.0972259958864</v>
      </c>
      <c r="E10000" s="16" t="n">
        <f aca="false">LOGINV(C10000,$B$8,$C$8)</f>
        <v>57.3017428303475</v>
      </c>
      <c r="F10000" s="16" t="n">
        <f aca="false">$B$5/100*E10000*2_Girdiler!$B$14*2_Girdiler!$B$15*2_Girdiler!$B$16</f>
        <v>1.44171184961154</v>
      </c>
      <c r="G10000" s="16" t="n">
        <f aca="false">MIN(MATCH(F10000,2_Girdiler!$B$20:$I$20,1),7)</f>
        <v>1</v>
      </c>
      <c r="H10000" s="16" t="n">
        <f aca="false">IF(F10000&gt;=40,2_Girdiler!$I$21+(F10000-40)*(2_Girdiler!$I$21-2_Girdiler!$H$21)/(2_Girdiler!$I$20-2_Girdiler!$H$20),INDEX(2_Girdiler!$B$21:$I$21,G10000)+(F10000-INDEX(2_Girdiler!$B$20:$I$20,G10000))*(INDEX(2_Girdiler!$B$21:$I$21,G10000+1)-INDEX(2_Girdiler!$B$21:$I$21,G10000))/(INDEX(2_Girdiler!$B$20:$I$20,G10000+1)-INDEX(2_Girdiler!$B$20:$I$20,G10000)))</f>
        <v>3.17176606914539</v>
      </c>
      <c r="I10000" s="16" t="n">
        <f aca="false">H10000/2_Girdiler!$B$17</f>
        <v>1.27073961103581</v>
      </c>
      <c r="J10000" s="16" t="n">
        <f aca="false">D10000+I10000</f>
        <v>12.3679656069222</v>
      </c>
    </row>
    <row r="10001" customFormat="false" ht="15" hidden="false" customHeight="false" outlineLevel="0" collapsed="false">
      <c r="A10001" s="0" t="n">
        <v>9989</v>
      </c>
      <c r="B10001" s="7" t="n">
        <v>0.868037</v>
      </c>
      <c r="C10001" s="7" t="n">
        <v>0.533829</v>
      </c>
      <c r="D10001" s="16" t="n">
        <f aca="false">LOGINV(B10001,$B$7,$C$7)</f>
        <v>25.2418890833572</v>
      </c>
      <c r="E10001" s="16" t="n">
        <f aca="false">LOGINV(C10001,$B$8,$C$8)</f>
        <v>115.356938412409</v>
      </c>
      <c r="F10001" s="16" t="n">
        <f aca="false">$B$5/100*E10001*2_Girdiler!$B$14*2_Girdiler!$B$15*2_Girdiler!$B$16</f>
        <v>2.90238057045621</v>
      </c>
      <c r="G10001" s="16" t="n">
        <f aca="false">MIN(MATCH(F10001,2_Girdiler!$B$20:$I$20,1),7)</f>
        <v>1</v>
      </c>
      <c r="H10001" s="16" t="n">
        <f aca="false">IF(F10001&gt;=40,2_Girdiler!$I$21+(F10001-40)*(2_Girdiler!$I$21-2_Girdiler!$H$21)/(2_Girdiler!$I$20-2_Girdiler!$H$20),INDEX(2_Girdiler!$B$21:$I$21,G10001)+(F10001-INDEX(2_Girdiler!$B$20:$I$20,G10001))*(INDEX(2_Girdiler!$B$21:$I$21,G10001+1)-INDEX(2_Girdiler!$B$21:$I$21,G10001))/(INDEX(2_Girdiler!$B$20:$I$20,G10001+1)-INDEX(2_Girdiler!$B$20:$I$20,G10001)))</f>
        <v>6.38523725500367</v>
      </c>
      <c r="I10001" s="16" t="n">
        <f aca="false">H10001/2_Girdiler!$B$17</f>
        <v>2.55818800280596</v>
      </c>
      <c r="J10001" s="16" t="n">
        <f aca="false">D10001+I10001</f>
        <v>27.8000770861632</v>
      </c>
    </row>
    <row r="10002" customFormat="false" ht="15" hidden="false" customHeight="false" outlineLevel="0" collapsed="false">
      <c r="A10002" s="0" t="n">
        <v>9990</v>
      </c>
      <c r="B10002" s="7" t="n">
        <v>0.562226</v>
      </c>
      <c r="C10002" s="7" t="n">
        <v>0.903623</v>
      </c>
      <c r="D10002" s="16" t="n">
        <f aca="false">LOGINV(B10002,$B$7,$C$7)</f>
        <v>14.7773765405325</v>
      </c>
      <c r="E10002" s="16" t="n">
        <f aca="false">LOGINV(C10002,$B$8,$C$8)</f>
        <v>253.148629928019</v>
      </c>
      <c r="F10002" s="16" t="n">
        <f aca="false">$B$5/100*E10002*2_Girdiler!$B$14*2_Girdiler!$B$15*2_Girdiler!$B$16</f>
        <v>6.36921952898896</v>
      </c>
      <c r="G10002" s="16" t="n">
        <f aca="false">MIN(MATCH(F10002,2_Girdiler!$B$20:$I$20,1),7)</f>
        <v>2</v>
      </c>
      <c r="H10002" s="16" t="n">
        <f aca="false">IF(F10002&gt;=40,2_Girdiler!$I$21+(F10002-40)*(2_Girdiler!$I$21-2_Girdiler!$H$21)/(2_Girdiler!$I$20-2_Girdiler!$H$20),INDEX(2_Girdiler!$B$21:$I$21,G10002)+(F10002-INDEX(2_Girdiler!$B$20:$I$20,G10002))*(INDEX(2_Girdiler!$B$21:$I$21,G10002+1)-INDEX(2_Girdiler!$B$21:$I$21,G10002))/(INDEX(2_Girdiler!$B$20:$I$20,G10002+1)-INDEX(2_Girdiler!$B$20:$I$20,G10002)))</f>
        <v>13.1907512463823</v>
      </c>
      <c r="I10002" s="16" t="n">
        <f aca="false">H10002/2_Girdiler!$B$17</f>
        <v>5.28475610832626</v>
      </c>
      <c r="J10002" s="16" t="n">
        <f aca="false">D10002+I10002</f>
        <v>20.0621326488588</v>
      </c>
    </row>
    <row r="10003" customFormat="false" ht="15" hidden="false" customHeight="false" outlineLevel="0" collapsed="false">
      <c r="A10003" s="0" t="n">
        <v>9991</v>
      </c>
      <c r="B10003" s="7" t="n">
        <v>0.022642</v>
      </c>
      <c r="C10003" s="7" t="n">
        <v>0.604749</v>
      </c>
      <c r="D10003" s="16" t="n">
        <f aca="false">LOGINV(B10003,$B$7,$C$7)</f>
        <v>4.43656934933084</v>
      </c>
      <c r="E10003" s="16" t="n">
        <f aca="false">LOGINV(C10003,$B$8,$C$8)</f>
        <v>129.633577081176</v>
      </c>
      <c r="F10003" s="16" t="n">
        <f aca="false">$B$5/100*E10003*2_Girdiler!$B$14*2_Girdiler!$B$15*2_Girdiler!$B$16</f>
        <v>3.26158079936238</v>
      </c>
      <c r="G10003" s="16" t="n">
        <f aca="false">MIN(MATCH(F10003,2_Girdiler!$B$20:$I$20,1),7)</f>
        <v>1</v>
      </c>
      <c r="H10003" s="16" t="n">
        <f aca="false">IF(F10003&gt;=40,2_Girdiler!$I$21+(F10003-40)*(2_Girdiler!$I$21-2_Girdiler!$H$21)/(2_Girdiler!$I$20-2_Girdiler!$H$20),INDEX(2_Girdiler!$B$21:$I$21,G10003)+(F10003-INDEX(2_Girdiler!$B$20:$I$20,G10003))*(INDEX(2_Girdiler!$B$21:$I$21,G10003+1)-INDEX(2_Girdiler!$B$21:$I$21,G10003))/(INDEX(2_Girdiler!$B$20:$I$20,G10003+1)-INDEX(2_Girdiler!$B$20:$I$20,G10003)))</f>
        <v>7.17547775859723</v>
      </c>
      <c r="I10003" s="16" t="n">
        <f aca="false">H10003/2_Girdiler!$B$17</f>
        <v>2.87479076866876</v>
      </c>
      <c r="J10003" s="16" t="n">
        <f aca="false">D10003+I10003</f>
        <v>7.3113601179996</v>
      </c>
    </row>
    <row r="10004" customFormat="false" ht="15" hidden="false" customHeight="false" outlineLevel="0" collapsed="false">
      <c r="A10004" s="0" t="n">
        <v>9992</v>
      </c>
      <c r="B10004" s="7" t="n">
        <v>0.349556</v>
      </c>
      <c r="C10004" s="7" t="n">
        <v>0.942528</v>
      </c>
      <c r="D10004" s="16" t="n">
        <f aca="false">LOGINV(B10004,$B$7,$C$7)</f>
        <v>10.9173586375107</v>
      </c>
      <c r="E10004" s="16" t="n">
        <f aca="false">LOGINV(C10004,$B$8,$C$8)</f>
        <v>302.102464700434</v>
      </c>
      <c r="F10004" s="16" t="n">
        <f aca="false">$B$5/100*E10004*2_Girdiler!$B$14*2_Girdiler!$B$15*2_Girdiler!$B$16</f>
        <v>7.60089801186292</v>
      </c>
      <c r="G10004" s="16" t="n">
        <f aca="false">MIN(MATCH(F10004,2_Girdiler!$B$20:$I$20,1),7)</f>
        <v>2</v>
      </c>
      <c r="H10004" s="16" t="n">
        <f aca="false">IF(F10004&gt;=40,2_Girdiler!$I$21+(F10004-40)*(2_Girdiler!$I$21-2_Girdiler!$H$21)/(2_Girdiler!$I$20-2_Girdiler!$H$20),INDEX(2_Girdiler!$B$21:$I$21,G10004)+(F10004-INDEX(2_Girdiler!$B$20:$I$20,G10004))*(INDEX(2_Girdiler!$B$21:$I$21,G10004+1)-INDEX(2_Girdiler!$B$21:$I$21,G10004))/(INDEX(2_Girdiler!$B$20:$I$20,G10004+1)-INDEX(2_Girdiler!$B$20:$I$20,G10004)))</f>
        <v>15.1614368189807</v>
      </c>
      <c r="I10004" s="16" t="n">
        <f aca="false">H10004/2_Girdiler!$B$17</f>
        <v>6.07429359734802</v>
      </c>
      <c r="J10004" s="16" t="n">
        <f aca="false">D10004+I10004</f>
        <v>16.9916522348587</v>
      </c>
    </row>
    <row r="10005" customFormat="false" ht="15" hidden="false" customHeight="false" outlineLevel="0" collapsed="false">
      <c r="A10005" s="0" t="n">
        <v>9993</v>
      </c>
      <c r="B10005" s="7" t="n">
        <v>0.409731</v>
      </c>
      <c r="C10005" s="7" t="n">
        <v>0.709817</v>
      </c>
      <c r="D10005" s="16" t="n">
        <f aca="false">LOGINV(B10005,$B$7,$C$7)</f>
        <v>11.9243281696633</v>
      </c>
      <c r="E10005" s="16" t="n">
        <f aca="false">LOGINV(C10005,$B$8,$C$8)</f>
        <v>156.03711112746</v>
      </c>
      <c r="F10005" s="16" t="n">
        <f aca="false">$B$5/100*E10005*2_Girdiler!$B$14*2_Girdiler!$B$15*2_Girdiler!$B$16</f>
        <v>3.92589371596688</v>
      </c>
      <c r="G10005" s="16" t="n">
        <f aca="false">MIN(MATCH(F10005,2_Girdiler!$B$20:$I$20,1),7)</f>
        <v>1</v>
      </c>
      <c r="H10005" s="16" t="n">
        <f aca="false">IF(F10005&gt;=40,2_Girdiler!$I$21+(F10005-40)*(2_Girdiler!$I$21-2_Girdiler!$H$21)/(2_Girdiler!$I$20-2_Girdiler!$H$20),INDEX(2_Girdiler!$B$21:$I$21,G10005)+(F10005-INDEX(2_Girdiler!$B$20:$I$20,G10005))*(INDEX(2_Girdiler!$B$21:$I$21,G10005+1)-INDEX(2_Girdiler!$B$21:$I$21,G10005))/(INDEX(2_Girdiler!$B$20:$I$20,G10005+1)-INDEX(2_Girdiler!$B$20:$I$20,G10005)))</f>
        <v>8.63696617512714</v>
      </c>
      <c r="I10005" s="16" t="n">
        <f aca="false">H10005/2_Girdiler!$B$17</f>
        <v>3.46032298682978</v>
      </c>
      <c r="J10005" s="16" t="n">
        <f aca="false">D10005+I10005</f>
        <v>15.3846511564931</v>
      </c>
    </row>
    <row r="10006" customFormat="false" ht="15" hidden="false" customHeight="false" outlineLevel="0" collapsed="false">
      <c r="A10006" s="0" t="n">
        <v>9994</v>
      </c>
      <c r="B10006" s="7" t="n">
        <v>0.862663</v>
      </c>
      <c r="C10006" s="7" t="n">
        <v>0.170699</v>
      </c>
      <c r="D10006" s="16" t="n">
        <f aca="false">LOGINV(B10006,$B$7,$C$7)</f>
        <v>24.8953889214879</v>
      </c>
      <c r="E10006" s="16" t="n">
        <f aca="false">LOGINV(C10006,$B$8,$C$8)</f>
        <v>59.0920339842268</v>
      </c>
      <c r="F10006" s="16" t="n">
        <f aca="false">$B$5/100*E10006*2_Girdiler!$B$14*2_Girdiler!$B$15*2_Girdiler!$B$16</f>
        <v>1.48675557504315</v>
      </c>
      <c r="G10006" s="16" t="n">
        <f aca="false">MIN(MATCH(F10006,2_Girdiler!$B$20:$I$20,1),7)</f>
        <v>1</v>
      </c>
      <c r="H10006" s="16" t="n">
        <f aca="false">IF(F10006&gt;=40,2_Girdiler!$I$21+(F10006-40)*(2_Girdiler!$I$21-2_Girdiler!$H$21)/(2_Girdiler!$I$20-2_Girdiler!$H$20),INDEX(2_Girdiler!$B$21:$I$21,G10006)+(F10006-INDEX(2_Girdiler!$B$20:$I$20,G10006))*(INDEX(2_Girdiler!$B$21:$I$21,G10006+1)-INDEX(2_Girdiler!$B$21:$I$21,G10006))/(INDEX(2_Girdiler!$B$20:$I$20,G10006+1)-INDEX(2_Girdiler!$B$20:$I$20,G10006)))</f>
        <v>3.27086226509492</v>
      </c>
      <c r="I10006" s="16" t="n">
        <f aca="false">H10006/2_Girdiler!$B$17</f>
        <v>1.31044161261816</v>
      </c>
      <c r="J10006" s="16" t="n">
        <f aca="false">D10006+I10006</f>
        <v>26.2058305341061</v>
      </c>
    </row>
    <row r="10007" customFormat="false" ht="15" hidden="false" customHeight="false" outlineLevel="0" collapsed="false">
      <c r="A10007" s="0" t="n">
        <v>9995</v>
      </c>
      <c r="B10007" s="7" t="n">
        <v>0.154554</v>
      </c>
      <c r="C10007" s="7" t="n">
        <v>0.823292</v>
      </c>
      <c r="D10007" s="16" t="n">
        <f aca="false">LOGINV(B10007,$B$7,$C$7)</f>
        <v>7.68193114979371</v>
      </c>
      <c r="E10007" s="16" t="n">
        <f aca="false">LOGINV(C10007,$B$8,$C$8)</f>
        <v>198.78872524631</v>
      </c>
      <c r="F10007" s="16" t="n">
        <f aca="false">$B$5/100*E10007*2_Girdiler!$B$14*2_Girdiler!$B$15*2_Girdiler!$B$16</f>
        <v>5.00152432719716</v>
      </c>
      <c r="G10007" s="16" t="n">
        <f aca="false">MIN(MATCH(F10007,2_Girdiler!$B$20:$I$20,1),7)</f>
        <v>2</v>
      </c>
      <c r="H10007" s="16" t="n">
        <f aca="false">IF(F10007&gt;=40,2_Girdiler!$I$21+(F10007-40)*(2_Girdiler!$I$21-2_Girdiler!$H$21)/(2_Girdiler!$I$20-2_Girdiler!$H$20),INDEX(2_Girdiler!$B$21:$I$21,G10007)+(F10007-INDEX(2_Girdiler!$B$20:$I$20,G10007))*(INDEX(2_Girdiler!$B$21:$I$21,G10007+1)-INDEX(2_Girdiler!$B$21:$I$21,G10007))/(INDEX(2_Girdiler!$B$20:$I$20,G10007+1)-INDEX(2_Girdiler!$B$20:$I$20,G10007)))</f>
        <v>11.0024389235155</v>
      </c>
      <c r="I10007" s="16" t="n">
        <f aca="false">H10007/2_Girdiler!$B$17</f>
        <v>4.40802841486997</v>
      </c>
      <c r="J10007" s="16" t="n">
        <f aca="false">D10007+I10007</f>
        <v>12.0899595646637</v>
      </c>
    </row>
    <row r="10008" customFormat="false" ht="15" hidden="false" customHeight="false" outlineLevel="0" collapsed="false">
      <c r="A10008" s="0" t="n">
        <v>9996</v>
      </c>
      <c r="B10008" s="7" t="n">
        <v>0.323309</v>
      </c>
      <c r="C10008" s="7" t="n">
        <v>0.198575</v>
      </c>
      <c r="D10008" s="16" t="n">
        <f aca="false">LOGINV(B10008,$B$7,$C$7)</f>
        <v>10.4882050457258</v>
      </c>
      <c r="E10008" s="16" t="n">
        <f aca="false">LOGINV(C10008,$B$8,$C$8)</f>
        <v>63.2231126283767</v>
      </c>
      <c r="F10008" s="16" t="n">
        <f aca="false">$B$5/100*E10008*2_Girdiler!$B$14*2_Girdiler!$B$15*2_Girdiler!$B$16</f>
        <v>1.59069351372996</v>
      </c>
      <c r="G10008" s="16" t="n">
        <f aca="false">MIN(MATCH(F10008,2_Girdiler!$B$20:$I$20,1),7)</f>
        <v>1</v>
      </c>
      <c r="H10008" s="16" t="n">
        <f aca="false">IF(F10008&gt;=40,2_Girdiler!$I$21+(F10008-40)*(2_Girdiler!$I$21-2_Girdiler!$H$21)/(2_Girdiler!$I$20-2_Girdiler!$H$20),INDEX(2_Girdiler!$B$21:$I$21,G10008)+(F10008-INDEX(2_Girdiler!$B$20:$I$20,G10008))*(INDEX(2_Girdiler!$B$21:$I$21,G10008+1)-INDEX(2_Girdiler!$B$21:$I$21,G10008))/(INDEX(2_Girdiler!$B$20:$I$20,G10008+1)-INDEX(2_Girdiler!$B$20:$I$20,G10008)))</f>
        <v>3.49952573020591</v>
      </c>
      <c r="I10008" s="16" t="n">
        <f aca="false">H10008/2_Girdiler!$B$17</f>
        <v>1.40205357780685</v>
      </c>
      <c r="J10008" s="16" t="n">
        <f aca="false">D10008+I10008</f>
        <v>11.8902586235327</v>
      </c>
    </row>
    <row r="10009" customFormat="false" ht="15" hidden="false" customHeight="false" outlineLevel="0" collapsed="false">
      <c r="A10009" s="0" t="n">
        <v>9997</v>
      </c>
      <c r="B10009" s="7" t="n">
        <v>0.459643</v>
      </c>
      <c r="C10009" s="7" t="n">
        <v>0.070019</v>
      </c>
      <c r="D10009" s="16" t="n">
        <f aca="false">LOGINV(B10009,$B$7,$C$7)</f>
        <v>12.7983582499412</v>
      </c>
      <c r="E10009" s="16" t="n">
        <f aca="false">LOGINV(C10009,$B$8,$C$8)</f>
        <v>42.1273568183502</v>
      </c>
      <c r="F10009" s="16" t="n">
        <f aca="false">$B$5/100*E10009*2_Girdiler!$B$14*2_Girdiler!$B$15*2_Girdiler!$B$16</f>
        <v>1.05992429754969</v>
      </c>
      <c r="G10009" s="16" t="n">
        <f aca="false">MIN(MATCH(F10009,2_Girdiler!$B$20:$I$20,1),7)</f>
        <v>1</v>
      </c>
      <c r="H10009" s="16" t="n">
        <f aca="false">IF(F10009&gt;=40,2_Girdiler!$I$21+(F10009-40)*(2_Girdiler!$I$21-2_Girdiler!$H$21)/(2_Girdiler!$I$20-2_Girdiler!$H$20),INDEX(2_Girdiler!$B$21:$I$21,G10009)+(F10009-INDEX(2_Girdiler!$B$20:$I$20,G10009))*(INDEX(2_Girdiler!$B$21:$I$21,G10009+1)-INDEX(2_Girdiler!$B$21:$I$21,G10009))/(INDEX(2_Girdiler!$B$20:$I$20,G10009+1)-INDEX(2_Girdiler!$B$20:$I$20,G10009)))</f>
        <v>2.33183345460932</v>
      </c>
      <c r="I10009" s="16" t="n">
        <f aca="false">H10009/2_Girdiler!$B$17</f>
        <v>0.934228146878735</v>
      </c>
      <c r="J10009" s="16" t="n">
        <f aca="false">D10009+I10009</f>
        <v>13.7325863968199</v>
      </c>
    </row>
    <row r="10010" customFormat="false" ht="15" hidden="false" customHeight="false" outlineLevel="0" collapsed="false">
      <c r="A10010" s="0" t="n">
        <v>9998</v>
      </c>
      <c r="B10010" s="7" t="n">
        <v>0.554385</v>
      </c>
      <c r="C10010" s="7" t="n">
        <v>0.440416</v>
      </c>
      <c r="D10010" s="16" t="n">
        <f aca="false">LOGINV(B10010,$B$7,$C$7)</f>
        <v>14.6146335733867</v>
      </c>
      <c r="E10010" s="16" t="n">
        <f aca="false">LOGINV(C10010,$B$8,$C$8)</f>
        <v>99.1326863725413</v>
      </c>
      <c r="F10010" s="16" t="n">
        <f aca="false">$B$5/100*E10010*2_Girdiler!$B$14*2_Girdiler!$B$15*2_Girdiler!$B$16</f>
        <v>2.49417838913314</v>
      </c>
      <c r="G10010" s="16" t="n">
        <f aca="false">MIN(MATCH(F10010,2_Girdiler!$B$20:$I$20,1),7)</f>
        <v>1</v>
      </c>
      <c r="H10010" s="16" t="n">
        <f aca="false">IF(F10010&gt;=40,2_Girdiler!$I$21+(F10010-40)*(2_Girdiler!$I$21-2_Girdiler!$H$21)/(2_Girdiler!$I$20-2_Girdiler!$H$20),INDEX(2_Girdiler!$B$21:$I$21,G10010)+(F10010-INDEX(2_Girdiler!$B$20:$I$20,G10010))*(INDEX(2_Girdiler!$B$21:$I$21,G10010+1)-INDEX(2_Girdiler!$B$21:$I$21,G10010))/(INDEX(2_Girdiler!$B$20:$I$20,G10010+1)-INDEX(2_Girdiler!$B$20:$I$20,G10010)))</f>
        <v>5.48719245609291</v>
      </c>
      <c r="I10010" s="16" t="n">
        <f aca="false">H10010/2_Girdiler!$B$17</f>
        <v>2.19839441349876</v>
      </c>
      <c r="J10010" s="16" t="n">
        <f aca="false">D10010+I10010</f>
        <v>16.8130279868855</v>
      </c>
    </row>
    <row r="10011" customFormat="false" ht="15" hidden="false" customHeight="false" outlineLevel="0" collapsed="false">
      <c r="A10011" s="0" t="n">
        <v>9999</v>
      </c>
      <c r="B10011" s="7" t="n">
        <v>0.241167</v>
      </c>
      <c r="C10011" s="7" t="n">
        <v>0.275718</v>
      </c>
      <c r="D10011" s="16" t="n">
        <f aca="false">LOGINV(B10011,$B$7,$C$7)</f>
        <v>9.15405210867852</v>
      </c>
      <c r="E10011" s="16" t="n">
        <f aca="false">LOGINV(C10011,$B$8,$C$8)</f>
        <v>74.3484658470107</v>
      </c>
      <c r="F10011" s="16" t="n">
        <f aca="false">$B$5/100*E10011*2_Girdiler!$B$14*2_Girdiler!$B$15*2_Girdiler!$B$16</f>
        <v>1.87060740071079</v>
      </c>
      <c r="G10011" s="16" t="n">
        <f aca="false">MIN(MATCH(F10011,2_Girdiler!$B$20:$I$20,1),7)</f>
        <v>1</v>
      </c>
      <c r="H10011" s="16" t="n">
        <f aca="false">IF(F10011&gt;=40,2_Girdiler!$I$21+(F10011-40)*(2_Girdiler!$I$21-2_Girdiler!$H$21)/(2_Girdiler!$I$20-2_Girdiler!$H$20),INDEX(2_Girdiler!$B$21:$I$21,G10011)+(F10011-INDEX(2_Girdiler!$B$20:$I$20,G10011))*(INDEX(2_Girdiler!$B$21:$I$21,G10011+1)-INDEX(2_Girdiler!$B$21:$I$21,G10011))/(INDEX(2_Girdiler!$B$20:$I$20,G10011+1)-INDEX(2_Girdiler!$B$20:$I$20,G10011)))</f>
        <v>4.11533628156374</v>
      </c>
      <c r="I10011" s="16" t="n">
        <f aca="false">H10011/2_Girdiler!$B$17</f>
        <v>1.64877254870342</v>
      </c>
      <c r="J10011" s="16" t="n">
        <f aca="false">D10011+I10011</f>
        <v>10.8028246573819</v>
      </c>
    </row>
    <row r="10012" customFormat="false" ht="15" hidden="false" customHeight="false" outlineLevel="0" collapsed="false">
      <c r="A10012" s="0" t="n">
        <v>10000</v>
      </c>
      <c r="B10012" s="7" t="n">
        <v>0.316109</v>
      </c>
      <c r="C10012" s="7" t="n">
        <v>0.66741</v>
      </c>
      <c r="D10012" s="16" t="n">
        <f aca="false">LOGINV(B10012,$B$7,$C$7)</f>
        <v>10.3711122407105</v>
      </c>
      <c r="E10012" s="16" t="n">
        <f aca="false">LOGINV(C10012,$B$8,$C$8)</f>
        <v>144.399501464751</v>
      </c>
      <c r="F10012" s="16" t="n">
        <f aca="false">$B$5/100*E10012*2_Girdiler!$B$14*2_Girdiler!$B$15*2_Girdiler!$B$16</f>
        <v>3.63309145685315</v>
      </c>
      <c r="G10012" s="16" t="n">
        <f aca="false">MIN(MATCH(F10012,2_Girdiler!$B$20:$I$20,1),7)</f>
        <v>1</v>
      </c>
      <c r="H10012" s="16" t="n">
        <f aca="false">IF(F10012&gt;=40,2_Girdiler!$I$21+(F10012-40)*(2_Girdiler!$I$21-2_Girdiler!$H$21)/(2_Girdiler!$I$20-2_Girdiler!$H$20),INDEX(2_Girdiler!$B$21:$I$21,G10012)+(F10012-INDEX(2_Girdiler!$B$20:$I$20,G10012))*(INDEX(2_Girdiler!$B$21:$I$21,G10012+1)-INDEX(2_Girdiler!$B$21:$I$21,G10012))/(INDEX(2_Girdiler!$B$20:$I$20,G10012+1)-INDEX(2_Girdiler!$B$20:$I$20,G10012)))</f>
        <v>7.99280120507692</v>
      </c>
      <c r="I10012" s="16" t="n">
        <f aca="false">H10012/2_Girdiler!$B$17</f>
        <v>3.20224407254684</v>
      </c>
      <c r="J10012" s="16" t="n">
        <f aca="false">D10012+I10012</f>
        <v>13.5733563132573</v>
      </c>
    </row>
  </sheetData>
  <dataValidations count="2">
    <dataValidation allowBlank="false" errorStyle="stop" operator="between" showDropDown="false" showErrorMessage="false" showInputMessage="false" sqref="B4" type="list">
      <formula1>2_Girdiler!$A$4:$A$10</formula1>
      <formula2>0</formula2>
    </dataValidation>
    <dataValidation allowBlank="false" errorStyle="stop" operator="between" showDropDown="false" showErrorMessage="false" showInputMessage="false" sqref="B5" type="list">
      <formula1>2_Girdiler!$B$24:$I$24</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s>
  <sheetData>
    <row r="1" customFormat="false" ht="16.15" hidden="false" customHeight="false" outlineLevel="0" collapsed="false">
      <c r="A1" s="4" t="s">
        <v>99</v>
      </c>
    </row>
    <row r="3" customFormat="false" ht="15" hidden="false" customHeight="false" outlineLevel="0" collapsed="false">
      <c r="A3" s="9" t="s">
        <v>100</v>
      </c>
    </row>
    <row r="4" customFormat="false" ht="15" hidden="false" customHeight="false" outlineLevel="0" collapsed="false">
      <c r="A4" s="5" t="s">
        <v>101</v>
      </c>
      <c r="B4" s="5" t="n">
        <v>0</v>
      </c>
      <c r="C4" s="5" t="n">
        <v>1.4</v>
      </c>
      <c r="D4" s="5" t="n">
        <v>2</v>
      </c>
      <c r="E4" s="5" t="n">
        <v>2.8</v>
      </c>
      <c r="F4" s="5" t="n">
        <v>4</v>
      </c>
      <c r="G4" s="5" t="n">
        <v>6</v>
      </c>
      <c r="H4" s="5" t="n">
        <v>8</v>
      </c>
      <c r="I4" s="5" t="n">
        <v>12</v>
      </c>
    </row>
    <row r="5" customFormat="false" ht="15" hidden="false" customHeight="false" outlineLevel="0" collapsed="false">
      <c r="A5" s="6" t="s">
        <v>31</v>
      </c>
      <c r="B5" s="10" t="n">
        <v>39.32</v>
      </c>
      <c r="C5" s="10" t="n">
        <v>30.84</v>
      </c>
      <c r="D5" s="10" t="n">
        <v>27.46</v>
      </c>
      <c r="E5" s="10" t="n">
        <v>23.66</v>
      </c>
      <c r="F5" s="10" t="n">
        <v>18.92</v>
      </c>
      <c r="G5" s="10" t="n">
        <v>13.48</v>
      </c>
      <c r="H5" s="10" t="n">
        <v>9.87</v>
      </c>
      <c r="I5" s="10" t="n">
        <v>5.8</v>
      </c>
    </row>
    <row r="6" customFormat="false" ht="15" hidden="false" customHeight="false" outlineLevel="0" collapsed="false">
      <c r="A6" s="6" t="s">
        <v>33</v>
      </c>
      <c r="B6" s="10" t="n">
        <v>53.76</v>
      </c>
      <c r="C6" s="10" t="n">
        <v>45.32</v>
      </c>
      <c r="D6" s="10" t="n">
        <v>41.67</v>
      </c>
      <c r="E6" s="10" t="n">
        <v>37.14</v>
      </c>
      <c r="F6" s="10" t="n">
        <v>31.26</v>
      </c>
      <c r="G6" s="10" t="n">
        <v>23.74</v>
      </c>
      <c r="H6" s="10" t="n">
        <v>18.4</v>
      </c>
      <c r="I6" s="10" t="n">
        <v>11.79</v>
      </c>
    </row>
    <row r="7" customFormat="false" ht="15" hidden="false" customHeight="false" outlineLevel="0" collapsed="false">
      <c r="A7" s="6" t="s">
        <v>35</v>
      </c>
      <c r="B7" s="10" t="n">
        <v>51.91</v>
      </c>
      <c r="C7" s="10" t="n">
        <v>45.79</v>
      </c>
      <c r="D7" s="10" t="n">
        <v>43.08</v>
      </c>
      <c r="E7" s="10" t="n">
        <v>39.69</v>
      </c>
      <c r="F7" s="10" t="n">
        <v>35.04</v>
      </c>
      <c r="G7" s="10" t="n">
        <v>28.7</v>
      </c>
      <c r="H7" s="10" t="n">
        <v>23.71</v>
      </c>
      <c r="I7" s="10" t="n">
        <v>16.93</v>
      </c>
    </row>
    <row r="8" customFormat="false" ht="15" hidden="false" customHeight="false" outlineLevel="0" collapsed="false">
      <c r="A8" s="6" t="s">
        <v>37</v>
      </c>
      <c r="B8" s="10" t="n">
        <v>82.01</v>
      </c>
      <c r="C8" s="10" t="n">
        <v>78.75</v>
      </c>
      <c r="D8" s="10" t="n">
        <v>77.04</v>
      </c>
      <c r="E8" s="10" t="n">
        <v>74.64</v>
      </c>
      <c r="F8" s="10" t="n">
        <v>71.24</v>
      </c>
      <c r="G8" s="10" t="n">
        <v>65.51</v>
      </c>
      <c r="H8" s="10" t="n">
        <v>60.18</v>
      </c>
      <c r="I8" s="10" t="n">
        <v>51.08</v>
      </c>
    </row>
    <row r="9" customFormat="false" ht="15" hidden="false" customHeight="false" outlineLevel="0" collapsed="false">
      <c r="A9" s="6" t="s">
        <v>39</v>
      </c>
      <c r="B9" s="10" t="n">
        <v>75.65</v>
      </c>
      <c r="C9" s="10" t="n">
        <v>72.47</v>
      </c>
      <c r="D9" s="10" t="n">
        <v>70.95</v>
      </c>
      <c r="E9" s="10" t="n">
        <v>68.85</v>
      </c>
      <c r="F9" s="10" t="n">
        <v>65.66</v>
      </c>
      <c r="G9" s="10" t="n">
        <v>60.48</v>
      </c>
      <c r="H9" s="10" t="n">
        <v>55.71</v>
      </c>
      <c r="I9" s="10" t="n">
        <v>47.72</v>
      </c>
    </row>
    <row r="10" customFormat="false" ht="15" hidden="false" customHeight="false" outlineLevel="0" collapsed="false">
      <c r="A10" s="6" t="s">
        <v>40</v>
      </c>
      <c r="B10" s="10" t="n">
        <v>67.6</v>
      </c>
      <c r="C10" s="10" t="n">
        <v>65.07</v>
      </c>
      <c r="D10" s="10" t="n">
        <v>63.92</v>
      </c>
      <c r="E10" s="10" t="n">
        <v>62.3</v>
      </c>
      <c r="F10" s="10" t="n">
        <v>59.77</v>
      </c>
      <c r="G10" s="10" t="n">
        <v>55.84</v>
      </c>
      <c r="H10" s="10" t="n">
        <v>52.16</v>
      </c>
      <c r="I10" s="10" t="n">
        <v>45.95</v>
      </c>
    </row>
    <row r="11" customFormat="false" ht="15" hidden="false" customHeight="false" outlineLevel="0" collapsed="false">
      <c r="A11" s="6" t="s">
        <v>41</v>
      </c>
      <c r="B11" s="10" t="n">
        <v>71.79</v>
      </c>
      <c r="C11" s="10" t="n">
        <v>67.76</v>
      </c>
      <c r="D11" s="10" t="n">
        <v>66</v>
      </c>
      <c r="E11" s="10" t="n">
        <v>63.37</v>
      </c>
      <c r="F11" s="10" t="n">
        <v>59.46</v>
      </c>
      <c r="G11" s="10" t="n">
        <v>53.39</v>
      </c>
      <c r="H11" s="10" t="n">
        <v>47.54</v>
      </c>
      <c r="I11" s="10" t="n">
        <v>38.76</v>
      </c>
    </row>
    <row r="13" customFormat="false" ht="15" hidden="false" customHeight="false" outlineLevel="0" collapsed="false">
      <c r="A13" s="9" t="s">
        <v>102</v>
      </c>
    </row>
    <row r="14" customFormat="false" ht="15" hidden="false" customHeight="false" outlineLevel="0" collapsed="false">
      <c r="A14" s="5" t="s">
        <v>101</v>
      </c>
      <c r="B14" s="5" t="n">
        <v>0</v>
      </c>
      <c r="C14" s="5" t="n">
        <v>1.4</v>
      </c>
      <c r="D14" s="5" t="n">
        <v>2</v>
      </c>
      <c r="E14" s="5" t="n">
        <v>2.8</v>
      </c>
      <c r="F14" s="5" t="n">
        <v>4</v>
      </c>
      <c r="G14" s="5" t="n">
        <v>6</v>
      </c>
      <c r="H14" s="5" t="n">
        <v>8</v>
      </c>
      <c r="I14" s="5" t="n">
        <v>12</v>
      </c>
    </row>
    <row r="15" customFormat="false" ht="15" hidden="false" customHeight="false" outlineLevel="0" collapsed="false">
      <c r="A15" s="6" t="s">
        <v>31</v>
      </c>
      <c r="B15" s="10" t="n">
        <v>7.69</v>
      </c>
      <c r="C15" s="10" t="n">
        <v>3.73</v>
      </c>
      <c r="D15" s="10" t="n">
        <v>2.73</v>
      </c>
      <c r="E15" s="10" t="n">
        <v>1.85</v>
      </c>
      <c r="F15" s="10" t="n">
        <v>1.06</v>
      </c>
      <c r="G15" s="10" t="n">
        <v>0.46</v>
      </c>
      <c r="H15" s="10" t="n">
        <v>0.22</v>
      </c>
      <c r="I15" s="10" t="n">
        <v>0.06</v>
      </c>
    </row>
    <row r="16" customFormat="false" ht="15" hidden="false" customHeight="false" outlineLevel="0" collapsed="false">
      <c r="A16" s="6" t="s">
        <v>33</v>
      </c>
      <c r="B16" s="10" t="n">
        <v>13.95</v>
      </c>
      <c r="C16" s="10" t="n">
        <v>7.79</v>
      </c>
      <c r="D16" s="10" t="n">
        <v>6.04</v>
      </c>
      <c r="E16" s="10" t="n">
        <v>4.32</v>
      </c>
      <c r="F16" s="10" t="n">
        <v>2.67</v>
      </c>
      <c r="G16" s="10" t="n">
        <v>1.27</v>
      </c>
      <c r="H16" s="10" t="n">
        <v>0.66</v>
      </c>
      <c r="I16" s="10" t="n">
        <v>0.2</v>
      </c>
    </row>
    <row r="17" customFormat="false" ht="15" hidden="false" customHeight="false" outlineLevel="0" collapsed="false">
      <c r="A17" s="6" t="s">
        <v>35</v>
      </c>
      <c r="B17" s="10" t="n">
        <v>15.67</v>
      </c>
      <c r="C17" s="10" t="n">
        <v>10.39</v>
      </c>
      <c r="D17" s="10" t="n">
        <v>8.67</v>
      </c>
      <c r="E17" s="10" t="n">
        <v>6.85</v>
      </c>
      <c r="F17" s="10" t="n">
        <v>4.83</v>
      </c>
      <c r="G17" s="10" t="n">
        <v>2.79</v>
      </c>
      <c r="H17" s="10" t="n">
        <v>1.7</v>
      </c>
      <c r="I17" s="10" t="n">
        <v>0.68</v>
      </c>
    </row>
    <row r="18" customFormat="false" ht="15" hidden="false" customHeight="false" outlineLevel="0" collapsed="false">
      <c r="A18" s="6" t="s">
        <v>37</v>
      </c>
      <c r="B18" s="10" t="n">
        <v>44.64</v>
      </c>
      <c r="C18" s="10" t="n">
        <v>37.23</v>
      </c>
      <c r="D18" s="10" t="n">
        <v>34.1</v>
      </c>
      <c r="E18" s="10" t="n">
        <v>30.06</v>
      </c>
      <c r="F18" s="10" t="n">
        <v>24.71</v>
      </c>
      <c r="G18" s="10" t="n">
        <v>17.93</v>
      </c>
      <c r="H18" s="10" t="n">
        <v>12.96</v>
      </c>
      <c r="I18" s="10" t="n">
        <v>7.01</v>
      </c>
    </row>
    <row r="19" customFormat="false" ht="15" hidden="false" customHeight="false" outlineLevel="0" collapsed="false">
      <c r="A19" s="6" t="s">
        <v>39</v>
      </c>
      <c r="B19" s="10" t="n">
        <v>41.36</v>
      </c>
      <c r="C19" s="10" t="n">
        <v>35.19</v>
      </c>
      <c r="D19" s="10" t="n">
        <v>32.52</v>
      </c>
      <c r="E19" s="10" t="n">
        <v>29.17</v>
      </c>
      <c r="F19" s="10" t="n">
        <v>24.66</v>
      </c>
      <c r="G19" s="10" t="n">
        <v>18.58</v>
      </c>
      <c r="H19" s="10" t="n">
        <v>14.1</v>
      </c>
      <c r="I19" s="10" t="n">
        <v>8.4</v>
      </c>
    </row>
    <row r="20" customFormat="false" ht="15" hidden="false" customHeight="false" outlineLevel="0" collapsed="false">
      <c r="A20" s="6" t="s">
        <v>40</v>
      </c>
      <c r="B20" s="10" t="n">
        <v>40.14</v>
      </c>
      <c r="C20" s="10" t="n">
        <v>35.59</v>
      </c>
      <c r="D20" s="10" t="n">
        <v>33.62</v>
      </c>
      <c r="E20" s="10" t="n">
        <v>30.99</v>
      </c>
      <c r="F20" s="10" t="n">
        <v>27.3</v>
      </c>
      <c r="G20" s="10" t="n">
        <v>21.8</v>
      </c>
      <c r="H20" s="10" t="n">
        <v>17.49</v>
      </c>
      <c r="I20" s="10" t="n">
        <v>11.4</v>
      </c>
    </row>
    <row r="21" customFormat="false" ht="15" hidden="false" customHeight="false" outlineLevel="0" collapsed="false">
      <c r="A21" s="6" t="s">
        <v>41</v>
      </c>
      <c r="B21" s="10" t="n">
        <v>35.26</v>
      </c>
      <c r="C21" s="10" t="n">
        <v>28.45</v>
      </c>
      <c r="D21" s="10" t="n">
        <v>25.77</v>
      </c>
      <c r="E21" s="10" t="n">
        <v>22.38</v>
      </c>
      <c r="F21" s="10" t="n">
        <v>17.8</v>
      </c>
      <c r="G21" s="10" t="n">
        <v>12.06</v>
      </c>
      <c r="H21" s="10" t="n">
        <v>8.19</v>
      </c>
      <c r="I21" s="10" t="n">
        <v>3.89</v>
      </c>
    </row>
    <row r="23" customFormat="false" ht="15" hidden="false" customHeight="false" outlineLevel="0" collapsed="false">
      <c r="A23" s="6" t="s">
        <v>103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10" min="2" style="0" width="15"/>
  </cols>
  <sheetData>
    <row r="1" customFormat="false" ht="16.15" hidden="false" customHeight="false" outlineLevel="0" collapsed="false">
      <c r="A1" s="4" t="s">
        <v>104</v>
      </c>
    </row>
    <row r="3" customFormat="false" ht="15" hidden="false" customHeight="false" outlineLevel="0" collapsed="false">
      <c r="A3" s="6" t="s">
        <v>105</v>
      </c>
      <c r="B3" s="7" t="n">
        <v>33</v>
      </c>
      <c r="C3" s="6" t="s">
        <v>106</v>
      </c>
    </row>
    <row r="4" customFormat="false" ht="15" hidden="false" customHeight="false" outlineLevel="0" collapsed="false">
      <c r="A4" s="6" t="s">
        <v>107</v>
      </c>
      <c r="B4" s="7" t="n">
        <v>0.0025</v>
      </c>
      <c r="C4" s="6" t="s">
        <v>108</v>
      </c>
    </row>
    <row r="5" customFormat="false" ht="15" hidden="false" customHeight="false" outlineLevel="0" collapsed="false">
      <c r="A5" s="6" t="s">
        <v>109</v>
      </c>
      <c r="B5" s="7" t="n">
        <v>1.2</v>
      </c>
      <c r="C5" s="6" t="s">
        <v>110</v>
      </c>
    </row>
    <row r="6" customFormat="false" ht="15" hidden="false" customHeight="false" outlineLevel="0" collapsed="false">
      <c r="A6" s="6" t="s">
        <v>111</v>
      </c>
      <c r="B6" s="7" t="n">
        <v>1.555</v>
      </c>
      <c r="C6" s="6" t="s">
        <v>112</v>
      </c>
    </row>
    <row r="7" customFormat="false" ht="15" hidden="false" customHeight="false" outlineLevel="0" collapsed="false">
      <c r="A7" s="6" t="s">
        <v>113</v>
      </c>
      <c r="B7" s="7" t="n">
        <v>337</v>
      </c>
      <c r="C7" s="6" t="s">
        <v>114</v>
      </c>
    </row>
    <row r="8" customFormat="false" ht="15" hidden="false" customHeight="false" outlineLevel="0" collapsed="false">
      <c r="A8" s="6" t="s">
        <v>115</v>
      </c>
      <c r="B8" s="8" t="n">
        <v>80810525</v>
      </c>
      <c r="C8" s="6" t="s">
        <v>116</v>
      </c>
    </row>
    <row r="9" customFormat="false" ht="15" hidden="false" customHeight="false" outlineLevel="0" collapsed="false">
      <c r="A9" s="6" t="s">
        <v>117</v>
      </c>
      <c r="B9" s="12" t="n">
        <v>0.1</v>
      </c>
      <c r="C9" s="6" t="s">
        <v>118</v>
      </c>
    </row>
    <row r="10" customFormat="false" ht="15" hidden="false" customHeight="false" outlineLevel="0" collapsed="false">
      <c r="A10" s="6" t="s">
        <v>119</v>
      </c>
      <c r="B10" s="17" t="n">
        <f aca="false">B7/1000000*365*B8</f>
        <v>9940098.627625</v>
      </c>
    </row>
    <row r="12" customFormat="false" ht="45" hidden="false" customHeight="true" outlineLevel="0" collapsed="false">
      <c r="A12" s="5" t="s">
        <v>120</v>
      </c>
      <c r="B12" s="15" t="s">
        <v>121</v>
      </c>
      <c r="C12" s="15" t="s">
        <v>122</v>
      </c>
      <c r="D12" s="15" t="s">
        <v>123</v>
      </c>
      <c r="E12" s="15" t="s">
        <v>124</v>
      </c>
      <c r="F12" s="15" t="s">
        <v>125</v>
      </c>
      <c r="G12" s="15" t="s">
        <v>126</v>
      </c>
      <c r="H12" s="15" t="s">
        <v>127</v>
      </c>
      <c r="I12" s="15" t="s">
        <v>128</v>
      </c>
      <c r="J12" s="15" t="s">
        <v>129</v>
      </c>
    </row>
    <row r="13" customFormat="false" ht="15" hidden="false" customHeight="false" outlineLevel="0" collapsed="false">
      <c r="A13" s="7" t="n">
        <v>1.4</v>
      </c>
      <c r="B13" s="17" t="n">
        <f aca="false">A13*10*$B$10/1000000/$B$4*$B$5*$B$3*$B$6</f>
        <v>3427711.8024346</v>
      </c>
      <c r="C13" s="18" t="n">
        <f aca="false">B13/$B$8</f>
        <v>0.042416650584</v>
      </c>
      <c r="D13" s="17" t="n">
        <f aca="false">(5_Model_Sonuclari!$B$5-5_Model_Sonuclari!C5)/100*2_Girdiler!$F$4+(5_Model_Sonuclari!$B$6-5_Model_Sonuclari!C6)/100*2_Girdiler!$F$5+(5_Model_Sonuclari!$B$7-5_Model_Sonuclari!C7)/100*2_Girdiler!$F$6+(5_Model_Sonuclari!$B$8-5_Model_Sonuclari!C8)/100*2_Girdiler!$F$7+(5_Model_Sonuclari!$B$9-5_Model_Sonuclari!C9)/100*2_Girdiler!$F$8+(5_Model_Sonuclari!$B$10-5_Model_Sonuclari!C10)/100*2_Girdiler!$F$9+(5_Model_Sonuclari!$B$11-5_Model_Sonuclari!C11)/100*2_Girdiler!$F$10</f>
        <v>3498718.662</v>
      </c>
      <c r="E13" s="17" t="n">
        <f aca="false">(5_Model_Sonuclari!$B$15-5_Model_Sonuclari!C15)/100*2_Girdiler!$F$4+(5_Model_Sonuclari!$B$16-5_Model_Sonuclari!C16)/100*2_Girdiler!$F$5+(5_Model_Sonuclari!$B$17-5_Model_Sonuclari!C17)/100*2_Girdiler!$F$6+(5_Model_Sonuclari!$B$18-5_Model_Sonuclari!C18)/100*2_Girdiler!$F$7+(5_Model_Sonuclari!$B$19-5_Model_Sonuclari!C19)/100*2_Girdiler!$F$8+(5_Model_Sonuclari!$B$20-5_Model_Sonuclari!C20)/100*2_Girdiler!$F$9+(5_Model_Sonuclari!$B$21-5_Model_Sonuclari!C21)/100*2_Girdiler!$F$10</f>
        <v>3698073.0343</v>
      </c>
      <c r="F13" s="17" t="n">
        <f aca="false">B13+$B$9*$B$8</f>
        <v>11508764.3024346</v>
      </c>
      <c r="G13" s="19" t="n">
        <f aca="false">F13/D13</f>
        <v>3.28942261846677</v>
      </c>
      <c r="H13" s="19" t="n">
        <f aca="false">F13/E13</f>
        <v>3.11209762373259</v>
      </c>
      <c r="I13" s="17" t="n">
        <f aca="false">(5_Model_Sonuclari!$B$5-5_Model_Sonuclari!C5)/100*2_Girdiler!$F$4*2_Girdiler!$G$4+(5_Model_Sonuclari!$B$6-5_Model_Sonuclari!C6)/100*2_Girdiler!$F$5*2_Girdiler!$G$5+(5_Model_Sonuclari!$B$7-5_Model_Sonuclari!C7)/100*2_Girdiler!$F$6*2_Girdiler!$G$6+(5_Model_Sonuclari!$B$8-5_Model_Sonuclari!C8)/100*2_Girdiler!$F$7*2_Girdiler!$G$7+(5_Model_Sonuclari!$B$9-5_Model_Sonuclari!C9)/100*2_Girdiler!$F$8*2_Girdiler!$G$8+(5_Model_Sonuclari!$B$10-5_Model_Sonuclari!C10)/100*2_Girdiler!$F$9*2_Girdiler!$G$9+(5_Model_Sonuclari!$B$11-5_Model_Sonuclari!C11)/100*2_Girdiler!$F$10*2_Girdiler!$G$10</f>
        <v>458356.542244</v>
      </c>
      <c r="J13" s="19" t="n">
        <f aca="false">F13/I13</f>
        <v>25.1087597573944</v>
      </c>
    </row>
    <row r="14" customFormat="false" ht="15" hidden="false" customHeight="false" outlineLevel="0" collapsed="false">
      <c r="A14" s="7" t="n">
        <v>2</v>
      </c>
      <c r="B14" s="17" t="n">
        <f aca="false">A14*10*$B$10/1000000/$B$4*$B$5*$B$3*$B$6</f>
        <v>4896731.14633514</v>
      </c>
      <c r="C14" s="18" t="n">
        <f aca="false">B14/$B$8</f>
        <v>0.06059521512</v>
      </c>
      <c r="D14" s="17" t="n">
        <f aca="false">(5_Model_Sonuclari!$B$5-5_Model_Sonuclari!D5)/100*2_Girdiler!$F$4+(5_Model_Sonuclari!$B$6-5_Model_Sonuclari!D6)/100*2_Girdiler!$F$5+(5_Model_Sonuclari!$B$7-5_Model_Sonuclari!D7)/100*2_Girdiler!$F$6+(5_Model_Sonuclari!$B$8-5_Model_Sonuclari!D8)/100*2_Girdiler!$F$7+(5_Model_Sonuclari!$B$9-5_Model_Sonuclari!D9)/100*2_Girdiler!$F$8+(5_Model_Sonuclari!$B$10-5_Model_Sonuclari!D10)/100*2_Girdiler!$F$9+(5_Model_Sonuclari!$B$11-5_Model_Sonuclari!D11)/100*2_Girdiler!$F$10</f>
        <v>5050171.6963</v>
      </c>
      <c r="E14" s="17" t="n">
        <f aca="false">(5_Model_Sonuclari!$B$15-5_Model_Sonuclari!D15)/100*2_Girdiler!$F$4+(5_Model_Sonuclari!$B$16-5_Model_Sonuclari!D16)/100*2_Girdiler!$F$5+(5_Model_Sonuclari!$B$17-5_Model_Sonuclari!D17)/100*2_Girdiler!$F$6+(5_Model_Sonuclari!$B$18-5_Model_Sonuclari!D18)/100*2_Girdiler!$F$7+(5_Model_Sonuclari!$B$19-5_Model_Sonuclari!D19)/100*2_Girdiler!$F$8+(5_Model_Sonuclari!$B$20-5_Model_Sonuclari!D20)/100*2_Girdiler!$F$9+(5_Model_Sonuclari!$B$21-5_Model_Sonuclari!D21)/100*2_Girdiler!$F$10</f>
        <v>5028205.9809</v>
      </c>
      <c r="F14" s="17" t="n">
        <f aca="false">B14+$B$9*$B$8</f>
        <v>12977783.6463351</v>
      </c>
      <c r="G14" s="19" t="n">
        <f aca="false">F14/D14</f>
        <v>2.56977077746551</v>
      </c>
      <c r="H14" s="19" t="n">
        <f aca="false">F14/E14</f>
        <v>2.58099681986621</v>
      </c>
      <c r="I14" s="17" t="n">
        <f aca="false">(5_Model_Sonuclari!$B$5-5_Model_Sonuclari!D5)/100*2_Girdiler!$F$4*2_Girdiler!$G$4+(5_Model_Sonuclari!$B$6-5_Model_Sonuclari!D6)/100*2_Girdiler!$F$5*2_Girdiler!$G$5+(5_Model_Sonuclari!$B$7-5_Model_Sonuclari!D7)/100*2_Girdiler!$F$6*2_Girdiler!$G$6+(5_Model_Sonuclari!$B$8-5_Model_Sonuclari!D8)/100*2_Girdiler!$F$7*2_Girdiler!$G$7+(5_Model_Sonuclari!$B$9-5_Model_Sonuclari!D9)/100*2_Girdiler!$F$8*2_Girdiler!$G$8+(5_Model_Sonuclari!$B$10-5_Model_Sonuclari!D10)/100*2_Girdiler!$F$9*2_Girdiler!$G$9+(5_Model_Sonuclari!$B$11-5_Model_Sonuclari!D11)/100*2_Girdiler!$F$10*2_Girdiler!$G$10</f>
        <v>661982.994717</v>
      </c>
      <c r="J14" s="19" t="n">
        <f aca="false">F14/I14</f>
        <v>19.6044063818938</v>
      </c>
    </row>
    <row r="15" customFormat="false" ht="15" hidden="false" customHeight="false" outlineLevel="0" collapsed="false">
      <c r="A15" s="7" t="n">
        <v>2.8</v>
      </c>
      <c r="B15" s="17" t="n">
        <f aca="false">A15*10*$B$10/1000000/$B$4*$B$5*$B$3*$B$6</f>
        <v>6855423.60486919</v>
      </c>
      <c r="C15" s="18" t="n">
        <f aca="false">B15/$B$8</f>
        <v>0.084833301168</v>
      </c>
      <c r="D15" s="17" t="n">
        <f aca="false">(5_Model_Sonuclari!$B$5-5_Model_Sonuclari!E5)/100*2_Girdiler!$F$4+(5_Model_Sonuclari!$B$6-5_Model_Sonuclari!E6)/100*2_Girdiler!$F$5+(5_Model_Sonuclari!$B$7-5_Model_Sonuclari!E7)/100*2_Girdiler!$F$6+(5_Model_Sonuclari!$B$8-5_Model_Sonuclari!E8)/100*2_Girdiler!$F$7+(5_Model_Sonuclari!$B$9-5_Model_Sonuclari!E9)/100*2_Girdiler!$F$8+(5_Model_Sonuclari!$B$10-5_Model_Sonuclari!E10)/100*2_Girdiler!$F$9+(5_Model_Sonuclari!$B$11-5_Model_Sonuclari!E11)/100*2_Girdiler!$F$10</f>
        <v>7035205.3387</v>
      </c>
      <c r="E15" s="17" t="n">
        <f aca="false">(5_Model_Sonuclari!$B$15-5_Model_Sonuclari!E15)/100*2_Girdiler!$F$4+(5_Model_Sonuclari!$B$16-5_Model_Sonuclari!E16)/100*2_Girdiler!$F$5+(5_Model_Sonuclari!$B$17-5_Model_Sonuclari!E17)/100*2_Girdiler!$F$6+(5_Model_Sonuclari!$B$18-5_Model_Sonuclari!E18)/100*2_Girdiler!$F$7+(5_Model_Sonuclari!$B$19-5_Model_Sonuclari!E19)/100*2_Girdiler!$F$8+(5_Model_Sonuclari!$B$20-5_Model_Sonuclari!E20)/100*2_Girdiler!$F$9+(5_Model_Sonuclari!$B$21-5_Model_Sonuclari!E21)/100*2_Girdiler!$F$10</f>
        <v>6566877.8183</v>
      </c>
      <c r="F15" s="17" t="n">
        <f aca="false">B15+$B$9*$B$8</f>
        <v>14936476.1048692</v>
      </c>
      <c r="G15" s="19" t="n">
        <f aca="false">F15/D15</f>
        <v>2.12310449884171</v>
      </c>
      <c r="H15" s="19" t="n">
        <f aca="false">F15/E15</f>
        <v>2.274517132517</v>
      </c>
      <c r="I15" s="17" t="n">
        <f aca="false">(5_Model_Sonuclari!$B$5-5_Model_Sonuclari!E5)/100*2_Girdiler!$F$4*2_Girdiler!$G$4+(5_Model_Sonuclari!$B$6-5_Model_Sonuclari!E6)/100*2_Girdiler!$F$5*2_Girdiler!$G$5+(5_Model_Sonuclari!$B$7-5_Model_Sonuclari!E7)/100*2_Girdiler!$F$6*2_Girdiler!$G$6+(5_Model_Sonuclari!$B$8-5_Model_Sonuclari!E8)/100*2_Girdiler!$F$7*2_Girdiler!$G$7+(5_Model_Sonuclari!$B$9-5_Model_Sonuclari!E9)/100*2_Girdiler!$F$8*2_Girdiler!$G$8+(5_Model_Sonuclari!$B$10-5_Model_Sonuclari!E10)/100*2_Girdiler!$F$9*2_Girdiler!$G$9+(5_Model_Sonuclari!$B$11-5_Model_Sonuclari!E11)/100*2_Girdiler!$F$10*2_Girdiler!$G$10</f>
        <v>923549.697779</v>
      </c>
      <c r="J15" s="19" t="n">
        <f aca="false">F15/I15</f>
        <v>16.1728991312424</v>
      </c>
    </row>
    <row r="16" customFormat="false" ht="15" hidden="false" customHeight="false" outlineLevel="0" collapsed="false">
      <c r="A16" s="7" t="n">
        <v>4</v>
      </c>
      <c r="B16" s="17" t="n">
        <f aca="false">A16*10*$B$10/1000000/$B$4*$B$5*$B$3*$B$6</f>
        <v>9793462.29267028</v>
      </c>
      <c r="C16" s="18" t="n">
        <f aca="false">B16/$B$8</f>
        <v>0.12119043024</v>
      </c>
      <c r="D16" s="17" t="n">
        <f aca="false">(5_Model_Sonuclari!$B$5-5_Model_Sonuclari!F5)/100*2_Girdiler!$F$4+(5_Model_Sonuclari!$B$6-5_Model_Sonuclari!F6)/100*2_Girdiler!$F$5+(5_Model_Sonuclari!$B$7-5_Model_Sonuclari!F7)/100*2_Girdiler!$F$6+(5_Model_Sonuclari!$B$8-5_Model_Sonuclari!F8)/100*2_Girdiler!$F$7+(5_Model_Sonuclari!$B$9-5_Model_Sonuclari!F9)/100*2_Girdiler!$F$8+(5_Model_Sonuclari!$B$10-5_Model_Sonuclari!F10)/100*2_Girdiler!$F$9+(5_Model_Sonuclari!$B$11-5_Model_Sonuclari!F11)/100*2_Girdiler!$F$10</f>
        <v>9752493.8272</v>
      </c>
      <c r="E16" s="17" t="n">
        <f aca="false">(5_Model_Sonuclari!$B$15-5_Model_Sonuclari!F15)/100*2_Girdiler!$F$4+(5_Model_Sonuclari!$B$16-5_Model_Sonuclari!F16)/100*2_Girdiler!$F$5+(5_Model_Sonuclari!$B$17-5_Model_Sonuclari!F17)/100*2_Girdiler!$F$6+(5_Model_Sonuclari!$B$18-5_Model_Sonuclari!F18)/100*2_Girdiler!$F$7+(5_Model_Sonuclari!$B$19-5_Model_Sonuclari!F19)/100*2_Girdiler!$F$8+(5_Model_Sonuclari!$B$20-5_Model_Sonuclari!F20)/100*2_Girdiler!$F$9+(5_Model_Sonuclari!$B$21-5_Model_Sonuclari!F21)/100*2_Girdiler!$F$10</f>
        <v>8451636.4277</v>
      </c>
      <c r="F16" s="17" t="n">
        <f aca="false">B16+$B$9*$B$8</f>
        <v>17874514.7926703</v>
      </c>
      <c r="G16" s="19" t="n">
        <f aca="false">F16/D16</f>
        <v>1.83281477634138</v>
      </c>
      <c r="H16" s="19" t="n">
        <f aca="false">F16/E16</f>
        <v>2.1149176192775</v>
      </c>
      <c r="I16" s="17" t="n">
        <f aca="false">(5_Model_Sonuclari!$B$5-5_Model_Sonuclari!F5)/100*2_Girdiler!$F$4*2_Girdiler!$G$4+(5_Model_Sonuclari!$B$6-5_Model_Sonuclari!F6)/100*2_Girdiler!$F$5*2_Girdiler!$G$5+(5_Model_Sonuclari!$B$7-5_Model_Sonuclari!F7)/100*2_Girdiler!$F$6*2_Girdiler!$G$6+(5_Model_Sonuclari!$B$8-5_Model_Sonuclari!F8)/100*2_Girdiler!$F$7*2_Girdiler!$G$7+(5_Model_Sonuclari!$B$9-5_Model_Sonuclari!F9)/100*2_Girdiler!$F$8*2_Girdiler!$G$8+(5_Model_Sonuclari!$B$10-5_Model_Sonuclari!F10)/100*2_Girdiler!$F$9*2_Girdiler!$G$9+(5_Model_Sonuclari!$B$11-5_Model_Sonuclari!F11)/100*2_Girdiler!$F$10*2_Girdiler!$G$10</f>
        <v>1283597.697566</v>
      </c>
      <c r="J16" s="19" t="n">
        <f aca="false">F16/I16</f>
        <v>13.9253247544496</v>
      </c>
    </row>
    <row r="17" customFormat="false" ht="15" hidden="false" customHeight="false" outlineLevel="0" collapsed="false">
      <c r="A17" s="7" t="n">
        <v>6</v>
      </c>
      <c r="B17" s="17" t="n">
        <f aca="false">A17*10*$B$10/1000000/$B$4*$B$5*$B$3*$B$6</f>
        <v>14690193.4390054</v>
      </c>
      <c r="C17" s="18" t="n">
        <f aca="false">B17/$B$8</f>
        <v>0.18178564536</v>
      </c>
      <c r="D17" s="17" t="n">
        <f aca="false">(5_Model_Sonuclari!$B$5-5_Model_Sonuclari!G5)/100*2_Girdiler!$F$4+(5_Model_Sonuclari!$B$6-5_Model_Sonuclari!G6)/100*2_Girdiler!$F$5+(5_Model_Sonuclari!$B$7-5_Model_Sonuclari!G7)/100*2_Girdiler!$F$6+(5_Model_Sonuclari!$B$8-5_Model_Sonuclari!G8)/100*2_Girdiler!$F$7+(5_Model_Sonuclari!$B$9-5_Model_Sonuclari!G9)/100*2_Girdiler!$F$8+(5_Model_Sonuclari!$B$10-5_Model_Sonuclari!G10)/100*2_Girdiler!$F$9+(5_Model_Sonuclari!$B$11-5_Model_Sonuclari!G11)/100*2_Girdiler!$F$10</f>
        <v>13555290.9019</v>
      </c>
      <c r="E17" s="17" t="n">
        <f aca="false">(5_Model_Sonuclari!$B$15-5_Model_Sonuclari!G15)/100*2_Girdiler!$F$4+(5_Model_Sonuclari!$B$16-5_Model_Sonuclari!G16)/100*2_Girdiler!$F$5+(5_Model_Sonuclari!$B$17-5_Model_Sonuclari!G17)/100*2_Girdiler!$F$6+(5_Model_Sonuclari!$B$18-5_Model_Sonuclari!G18)/100*2_Girdiler!$F$7+(5_Model_Sonuclari!$B$19-5_Model_Sonuclari!G19)/100*2_Girdiler!$F$8+(5_Model_Sonuclari!$B$20-5_Model_Sonuclari!G20)/100*2_Girdiler!$F$9+(5_Model_Sonuclari!$B$21-5_Model_Sonuclari!G21)/100*2_Girdiler!$F$10</f>
        <v>10757865.2491</v>
      </c>
      <c r="F17" s="17" t="n">
        <f aca="false">B17+$B$9*$B$8</f>
        <v>22771245.9390054</v>
      </c>
      <c r="G17" s="19" t="n">
        <f aca="false">F17/D17</f>
        <v>1.67987880922671</v>
      </c>
      <c r="H17" s="19" t="n">
        <f aca="false">F17/E17</f>
        <v>2.1167067454122</v>
      </c>
      <c r="I17" s="17" t="n">
        <f aca="false">(5_Model_Sonuclari!$B$5-5_Model_Sonuclari!G5)/100*2_Girdiler!$F$4*2_Girdiler!$G$4+(5_Model_Sonuclari!$B$6-5_Model_Sonuclari!G6)/100*2_Girdiler!$F$5*2_Girdiler!$G$5+(5_Model_Sonuclari!$B$7-5_Model_Sonuclari!G7)/100*2_Girdiler!$F$6*2_Girdiler!$G$6+(5_Model_Sonuclari!$B$8-5_Model_Sonuclari!G8)/100*2_Girdiler!$F$7*2_Girdiler!$G$7+(5_Model_Sonuclari!$B$9-5_Model_Sonuclari!G9)/100*2_Girdiler!$F$8*2_Girdiler!$G$8+(5_Model_Sonuclari!$B$10-5_Model_Sonuclari!G10)/100*2_Girdiler!$F$9*2_Girdiler!$G$9+(5_Model_Sonuclari!$B$11-5_Model_Sonuclari!G11)/100*2_Girdiler!$F$10*2_Girdiler!$G$10</f>
        <v>1789058.410249</v>
      </c>
      <c r="J17" s="19" t="n">
        <f aca="false">F17/I17</f>
        <v>12.7280617606197</v>
      </c>
    </row>
    <row r="18" customFormat="false" ht="15" hidden="false" customHeight="false" outlineLevel="0" collapsed="false">
      <c r="A18" s="7" t="n">
        <v>8</v>
      </c>
      <c r="B18" s="17" t="n">
        <f aca="false">A18*10*$B$10/1000000/$B$4*$B$5*$B$3*$B$6</f>
        <v>19586924.5853406</v>
      </c>
      <c r="C18" s="18" t="n">
        <f aca="false">B18/$B$8</f>
        <v>0.24238086048</v>
      </c>
      <c r="D18" s="17" t="n">
        <f aca="false">(5_Model_Sonuclari!$B$5-5_Model_Sonuclari!H5)/100*2_Girdiler!$F$4+(5_Model_Sonuclari!$B$6-5_Model_Sonuclari!H6)/100*2_Girdiler!$F$5+(5_Model_Sonuclari!$B$7-5_Model_Sonuclari!H7)/100*2_Girdiler!$F$6+(5_Model_Sonuclari!$B$8-5_Model_Sonuclari!H8)/100*2_Girdiler!$F$7+(5_Model_Sonuclari!$B$9-5_Model_Sonuclari!H9)/100*2_Girdiler!$F$8+(5_Model_Sonuclari!$B$10-5_Model_Sonuclari!H10)/100*2_Girdiler!$F$9+(5_Model_Sonuclari!$B$11-5_Model_Sonuclari!H11)/100*2_Girdiler!$F$10</f>
        <v>16603089.7713</v>
      </c>
      <c r="E18" s="17" t="n">
        <f aca="false">(5_Model_Sonuclari!$B$15-5_Model_Sonuclari!H15)/100*2_Girdiler!$F$4+(5_Model_Sonuclari!$B$16-5_Model_Sonuclari!H16)/100*2_Girdiler!$F$5+(5_Model_Sonuclari!$B$17-5_Model_Sonuclari!H17)/100*2_Girdiler!$F$6+(5_Model_Sonuclari!$B$18-5_Model_Sonuclari!H18)/100*2_Girdiler!$F$7+(5_Model_Sonuclari!$B$19-5_Model_Sonuclari!H19)/100*2_Girdiler!$F$8+(5_Model_Sonuclari!$B$20-5_Model_Sonuclari!H20)/100*2_Girdiler!$F$9+(5_Model_Sonuclari!$B$21-5_Model_Sonuclari!H21)/100*2_Girdiler!$F$10</f>
        <v>12339406.5132</v>
      </c>
      <c r="F18" s="17" t="n">
        <f aca="false">B18+$B$9*$B$8</f>
        <v>27667977.0853406</v>
      </c>
      <c r="G18" s="19" t="n">
        <f aca="false">F18/D18</f>
        <v>1.66643543258841</v>
      </c>
      <c r="H18" s="19" t="n">
        <f aca="false">F18/E18</f>
        <v>2.24224536696663</v>
      </c>
      <c r="I18" s="17" t="n">
        <f aca="false">(5_Model_Sonuclari!$B$5-5_Model_Sonuclari!H5)/100*2_Girdiler!$F$4*2_Girdiler!$G$4+(5_Model_Sonuclari!$B$6-5_Model_Sonuclari!H6)/100*2_Girdiler!$F$5*2_Girdiler!$G$5+(5_Model_Sonuclari!$B$7-5_Model_Sonuclari!H7)/100*2_Girdiler!$F$6*2_Girdiler!$G$6+(5_Model_Sonuclari!$B$8-5_Model_Sonuclari!H8)/100*2_Girdiler!$F$7*2_Girdiler!$G$7+(5_Model_Sonuclari!$B$9-5_Model_Sonuclari!H9)/100*2_Girdiler!$F$8*2_Girdiler!$G$8+(5_Model_Sonuclari!$B$10-5_Model_Sonuclari!H10)/100*2_Girdiler!$F$9*2_Girdiler!$G$9+(5_Model_Sonuclari!$B$11-5_Model_Sonuclari!H11)/100*2_Girdiler!$F$10*2_Girdiler!$G$10</f>
        <v>2196046.413869</v>
      </c>
      <c r="J18" s="19" t="n">
        <f aca="false">F18/I18</f>
        <v>12.5989946799872</v>
      </c>
    </row>
    <row r="19" customFormat="false" ht="15" hidden="false" customHeight="false" outlineLevel="0" collapsed="false">
      <c r="A19" s="7" t="n">
        <v>12</v>
      </c>
      <c r="B19" s="17" t="n">
        <f aca="false">A19*10*$B$10/1000000/$B$4*$B$5*$B$3*$B$6</f>
        <v>29380386.8780108</v>
      </c>
      <c r="C19" s="18" t="n">
        <f aca="false">B19/$B$8</f>
        <v>0.36357129072</v>
      </c>
      <c r="D19" s="17" t="n">
        <f aca="false">(5_Model_Sonuclari!$B$5-5_Model_Sonuclari!I5)/100*2_Girdiler!$F$4+(5_Model_Sonuclari!$B$6-5_Model_Sonuclari!I6)/100*2_Girdiler!$F$5+(5_Model_Sonuclari!$B$7-5_Model_Sonuclari!I7)/100*2_Girdiler!$F$6+(5_Model_Sonuclari!$B$8-5_Model_Sonuclari!I8)/100*2_Girdiler!$F$7+(5_Model_Sonuclari!$B$9-5_Model_Sonuclari!I9)/100*2_Girdiler!$F$8+(5_Model_Sonuclari!$B$10-5_Model_Sonuclari!I10)/100*2_Girdiler!$F$9+(5_Model_Sonuclari!$B$11-5_Model_Sonuclari!I11)/100*2_Girdiler!$F$10</f>
        <v>21018727.5264</v>
      </c>
      <c r="E19" s="17" t="n">
        <f aca="false">(5_Model_Sonuclari!$B$15-5_Model_Sonuclari!I15)/100*2_Girdiler!$F$4+(5_Model_Sonuclari!$B$16-5_Model_Sonuclari!I16)/100*2_Girdiler!$F$5+(5_Model_Sonuclari!$B$17-5_Model_Sonuclari!I17)/100*2_Girdiler!$F$6+(5_Model_Sonuclari!$B$18-5_Model_Sonuclari!I18)/100*2_Girdiler!$F$7+(5_Model_Sonuclari!$B$19-5_Model_Sonuclari!I19)/100*2_Girdiler!$F$8+(5_Model_Sonuclari!$B$20-5_Model_Sonuclari!I20)/100*2_Girdiler!$F$9+(5_Model_Sonuclari!$B$21-5_Model_Sonuclari!I21)/100*2_Girdiler!$F$10</f>
        <v>14265262.1477</v>
      </c>
      <c r="F19" s="17" t="n">
        <f aca="false">B19+$B$9*$B$8</f>
        <v>37461439.3780108</v>
      </c>
      <c r="G19" s="19" t="n">
        <f aca="false">F19/D19</f>
        <v>1.78228864382767</v>
      </c>
      <c r="H19" s="19" t="n">
        <f aca="false">F19/E19</f>
        <v>2.62606035487758</v>
      </c>
      <c r="I19" s="17" t="n">
        <f aca="false">(5_Model_Sonuclari!$B$5-5_Model_Sonuclari!I5)/100*2_Girdiler!$F$4*2_Girdiler!$G$4+(5_Model_Sonuclari!$B$6-5_Model_Sonuclari!I6)/100*2_Girdiler!$F$5*2_Girdiler!$G$5+(5_Model_Sonuclari!$B$7-5_Model_Sonuclari!I7)/100*2_Girdiler!$F$6*2_Girdiler!$G$6+(5_Model_Sonuclari!$B$8-5_Model_Sonuclari!I8)/100*2_Girdiler!$F$7*2_Girdiler!$G$7+(5_Model_Sonuclari!$B$9-5_Model_Sonuclari!I9)/100*2_Girdiler!$F$8*2_Girdiler!$G$8+(5_Model_Sonuclari!$B$10-5_Model_Sonuclari!I10)/100*2_Girdiler!$F$9*2_Girdiler!$G$9+(5_Model_Sonuclari!$B$11-5_Model_Sonuclari!I11)/100*2_Girdiler!$F$10*2_Girdiler!$G$10</f>
        <v>2787405.557388</v>
      </c>
      <c r="J19" s="19" t="n">
        <f aca="false">F19/I19</f>
        <v>13.4395367329019</v>
      </c>
    </row>
    <row r="21" customFormat="false" ht="15" hidden="false" customHeight="false" outlineLevel="0" collapsed="false">
      <c r="A21" s="6" t="s">
        <v>130</v>
      </c>
    </row>
    <row r="22" customFormat="false" ht="15" hidden="false" customHeight="false" outlineLevel="0" collapsed="false">
      <c r="A22" s="6" t="s">
        <v>131</v>
      </c>
    </row>
    <row r="23" customFormat="false" ht="15" hidden="false" customHeight="false" outlineLevel="0" collapsed="false">
      <c r="A23" s="6" t="s">
        <v>132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30"/>
    <col collapsed="false" customWidth="true" hidden="false" outlineLevel="0" max="3" min="3" style="0" width="70"/>
  </cols>
  <sheetData>
    <row r="1" customFormat="false" ht="16.15" hidden="false" customHeight="false" outlineLevel="0" collapsed="false">
      <c r="A1" s="4" t="s">
        <v>133</v>
      </c>
    </row>
    <row r="3" customFormat="false" ht="15" hidden="false" customHeight="false" outlineLevel="0" collapsed="false">
      <c r="A3" s="5" t="s">
        <v>134</v>
      </c>
      <c r="B3" s="5" t="s">
        <v>135</v>
      </c>
      <c r="C3" s="5" t="s">
        <v>136</v>
      </c>
    </row>
    <row r="4" customFormat="false" ht="23.85" hidden="false" customHeight="false" outlineLevel="0" collapsed="false">
      <c r="A4" s="2" t="s">
        <v>137</v>
      </c>
      <c r="B4" s="2" t="s">
        <v>138</v>
      </c>
      <c r="C4" s="2" t="s">
        <v>139</v>
      </c>
    </row>
    <row r="5" customFormat="false" ht="15" hidden="false" customHeight="false" outlineLevel="0" collapsed="false">
      <c r="A5" s="2" t="s">
        <v>140</v>
      </c>
      <c r="B5" s="2" t="s">
        <v>141</v>
      </c>
      <c r="C5" s="2" t="s">
        <v>142</v>
      </c>
    </row>
    <row r="6" customFormat="false" ht="23.85" hidden="false" customHeight="false" outlineLevel="0" collapsed="false">
      <c r="A6" s="2" t="s">
        <v>143</v>
      </c>
      <c r="B6" s="2" t="s">
        <v>144</v>
      </c>
      <c r="C6" s="2" t="s">
        <v>145</v>
      </c>
    </row>
    <row r="7" customFormat="false" ht="23.85" hidden="false" customHeight="false" outlineLevel="0" collapsed="false">
      <c r="A7" s="2" t="s">
        <v>146</v>
      </c>
      <c r="B7" s="2" t="s">
        <v>147</v>
      </c>
      <c r="C7" s="2" t="s">
        <v>148</v>
      </c>
    </row>
    <row r="8" customFormat="false" ht="15" hidden="false" customHeight="false" outlineLevel="0" collapsed="false">
      <c r="A8" s="2" t="s">
        <v>149</v>
      </c>
      <c r="B8" s="2" t="s">
        <v>150</v>
      </c>
      <c r="C8" s="2" t="s">
        <v>151</v>
      </c>
    </row>
    <row r="9" customFormat="false" ht="15" hidden="false" customHeight="false" outlineLevel="0" collapsed="false">
      <c r="A9" s="2" t="s">
        <v>47</v>
      </c>
      <c r="B9" s="2" t="s">
        <v>152</v>
      </c>
      <c r="C9" s="2" t="s">
        <v>153</v>
      </c>
    </row>
    <row r="10" customFormat="false" ht="15" hidden="false" customHeight="false" outlineLevel="0" collapsed="false">
      <c r="A10" s="2" t="s">
        <v>154</v>
      </c>
      <c r="B10" s="2" t="s">
        <v>155</v>
      </c>
      <c r="C10" s="2" t="s">
        <v>156</v>
      </c>
    </row>
    <row r="11" customFormat="false" ht="15" hidden="false" customHeight="false" outlineLevel="0" collapsed="false">
      <c r="A11" s="2" t="s">
        <v>157</v>
      </c>
      <c r="B11" s="2" t="s">
        <v>158</v>
      </c>
      <c r="C11" s="2" t="s">
        <v>159</v>
      </c>
    </row>
    <row r="12" customFormat="false" ht="15" hidden="false" customHeight="false" outlineLevel="0" collapsed="false">
      <c r="A12" s="2" t="s">
        <v>160</v>
      </c>
      <c r="B12" s="2" t="s">
        <v>161</v>
      </c>
      <c r="C12" s="2" t="s">
        <v>162</v>
      </c>
    </row>
    <row r="13" customFormat="false" ht="15" hidden="false" customHeight="false" outlineLevel="0" collapsed="false">
      <c r="A13" s="2" t="s">
        <v>163</v>
      </c>
      <c r="B13" s="2" t="s">
        <v>164</v>
      </c>
      <c r="C13" s="2" t="s">
        <v>165</v>
      </c>
    </row>
    <row r="14" customFormat="false" ht="15" hidden="false" customHeight="false" outlineLevel="0" collapsed="false">
      <c r="A14" s="2" t="s">
        <v>166</v>
      </c>
      <c r="B14" s="2" t="s">
        <v>167</v>
      </c>
      <c r="C14" s="2" t="s">
        <v>168</v>
      </c>
    </row>
    <row r="15" customFormat="false" ht="23.85" hidden="false" customHeight="false" outlineLevel="0" collapsed="false">
      <c r="A15" s="2" t="s">
        <v>169</v>
      </c>
      <c r="B15" s="2" t="s">
        <v>170</v>
      </c>
      <c r="C15" s="2" t="s">
        <v>171</v>
      </c>
    </row>
    <row r="16" customFormat="false" ht="15" hidden="false" customHeight="false" outlineLevel="0" collapsed="false">
      <c r="A16" s="2" t="s">
        <v>172</v>
      </c>
      <c r="B16" s="2" t="s">
        <v>173</v>
      </c>
      <c r="C16" s="2" t="s">
        <v>174</v>
      </c>
    </row>
    <row r="17" customFormat="false" ht="15" hidden="false" customHeight="false" outlineLevel="0" collapsed="false">
      <c r="A17" s="2" t="s">
        <v>175</v>
      </c>
      <c r="B17" s="2" t="s">
        <v>173</v>
      </c>
      <c r="C17" s="2" t="s">
        <v>176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2026-10-20T18:15:46Z</dcterms:created>
  <dc:creator>openpyxl</dc:creator>
  <dc:description/>
  <dc:language>en-US</dc:language>
  <cp:lastModifiedBy/>
  <dcterms:modified xsi:type="dcterms:W3CDTF">2026-10-20T18:15:51Z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